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501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commu\Downloads\"/>
    </mc:Choice>
  </mc:AlternateContent>
  <xr:revisionPtr revIDLastSave="0" documentId="8_{DD82461B-144D-4B96-B4B3-A4035A1B7B19}" xr6:coauthVersionLast="47" xr6:coauthVersionMax="47" xr10:uidLastSave="{00000000-0000-0000-0000-000000000000}"/>
  <bookViews>
    <workbookView xWindow="-110" yWindow="-110" windowWidth="19420" windowHeight="10300" tabRatio="796" activeTab="15" xr2:uid="{00000000-000D-0000-FFFF-FFFF00000000}"/>
  </bookViews>
  <sheets>
    <sheet name="MP F" sheetId="41" state="hidden" r:id="rId1"/>
    <sheet name="MP H" sheetId="42" state="hidden" r:id="rId2"/>
    <sheet name="PO F" sheetId="37" state="hidden" r:id="rId3"/>
    <sheet name="PO H" sheetId="43" state="hidden" r:id="rId4"/>
    <sheet name="PU F" sheetId="44" state="hidden" r:id="rId5"/>
    <sheet name="PU H" sheetId="45" state="hidden" r:id="rId6"/>
    <sheet name="BE F" sheetId="46" r:id="rId7"/>
    <sheet name="BE H" sheetId="47" r:id="rId8"/>
    <sheet name="MI F" sheetId="48" r:id="rId9"/>
    <sheet name="MI H" sheetId="49" r:id="rId10"/>
    <sheet name="CA F" sheetId="50" r:id="rId11"/>
    <sheet name="CA H" sheetId="51" r:id="rId12"/>
    <sheet name="JU F" sheetId="52" r:id="rId13"/>
    <sheet name="JU H" sheetId="53" r:id="rId14"/>
    <sheet name="Licenciés Jeunes 2023" sheetId="18" state="hidden" r:id="rId15"/>
    <sheet name="CLUBS" sheetId="10" r:id="rId16"/>
    <sheet name="Classement Clubs" sheetId="34" state="hidden" r:id="rId17"/>
    <sheet name="Paramètres" sheetId="17" state="hidden" r:id="rId18"/>
  </sheets>
  <definedNames>
    <definedName name="_xlnm._FilterDatabase" localSheetId="6" hidden="1">'BE F'!$A$4:$BR$4</definedName>
    <definedName name="_xlnm._FilterDatabase" localSheetId="7" hidden="1">'BE H'!$A$4:$BR$4</definedName>
    <definedName name="_xlnm._FilterDatabase" localSheetId="10" hidden="1">'CA F'!$A$4:$BR$4</definedName>
    <definedName name="_xlnm._FilterDatabase" localSheetId="11" hidden="1">'CA H'!$A$4:$BR$4</definedName>
    <definedName name="_xlnm._FilterDatabase" localSheetId="16" hidden="1">'Classement Clubs'!$A$1:$AK$1</definedName>
    <definedName name="_xlnm._FilterDatabase" localSheetId="15" hidden="1">CLUBS!$A$1:$AQ$1</definedName>
    <definedName name="_xlnm._FilterDatabase" localSheetId="12" hidden="1">'JU F'!$A$4:$BR$4</definedName>
    <definedName name="_xlnm._FilterDatabase" localSheetId="13" hidden="1">'JU H'!$A$4:$BR$4</definedName>
    <definedName name="_xlnm._FilterDatabase" localSheetId="14" hidden="1">'Licenciés Jeunes 2023'!$A$1:$J$1943</definedName>
    <definedName name="_xlnm._FilterDatabase" localSheetId="8" hidden="1">'MI F'!$A$4:$BR$4</definedName>
    <definedName name="_xlnm._FilterDatabase" localSheetId="9" hidden="1">'MI H'!$A$4:$BR$4</definedName>
    <definedName name="_xlnm._FilterDatabase" localSheetId="0" hidden="1">'MP F'!$A$4:$BR$4</definedName>
    <definedName name="_xlnm._FilterDatabase" localSheetId="1" hidden="1">'MP H'!$A$4:$BR$4</definedName>
    <definedName name="_xlnm._FilterDatabase" localSheetId="2" hidden="1">'PO F'!$A$4:$BR$4</definedName>
    <definedName name="_xlnm._FilterDatabase" localSheetId="3" hidden="1">'PO H'!$A$4:$BR$4</definedName>
    <definedName name="_xlnm._FilterDatabase" localSheetId="4" hidden="1">'PU F'!$A$4:$BR$4</definedName>
    <definedName name="_xlnm._FilterDatabase" localSheetId="5" hidden="1">'PU H'!$A$4:$BR$4</definedName>
    <definedName name="F_licences">OFFSET(p_licence,0,0,COUNTA(Liste_licences),1)</definedName>
    <definedName name="liste_clubs">Paramètres!$E$3:$E$41</definedName>
    <definedName name="Liste_licences">'Licenciés Jeunes 2023'!$A:$A</definedName>
    <definedName name="N°_licence">'Licenciés Jeunes 2023'!$A$1:$A$367</definedName>
    <definedName name="Numéro_Licence">'Licenciés Jeunes 2023'!$A:$A</definedName>
    <definedName name="p_licence">'Licenciés Jeunes 2023'!#REF!</definedName>
    <definedName name="Type_epreuve">Paramètres!$N$3:$N$9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M1" i="10" l="1"/>
  <c r="AF1" i="10"/>
  <c r="B36" i="49"/>
  <c r="C36" i="49"/>
  <c r="D36" i="49"/>
  <c r="B40" i="49"/>
  <c r="C40" i="49"/>
  <c r="D40" i="49"/>
  <c r="B33" i="49"/>
  <c r="C33" i="49"/>
  <c r="D33" i="49"/>
  <c r="B7" i="49"/>
  <c r="C7" i="49"/>
  <c r="D7" i="49"/>
  <c r="B41" i="49"/>
  <c r="C41" i="49"/>
  <c r="D41" i="49"/>
  <c r="B42" i="49"/>
  <c r="C42" i="49"/>
  <c r="D42" i="49"/>
  <c r="B18" i="49"/>
  <c r="C18" i="49"/>
  <c r="D18" i="49"/>
  <c r="B6" i="49"/>
  <c r="C6" i="49"/>
  <c r="D6" i="49"/>
  <c r="B43" i="49"/>
  <c r="C43" i="49"/>
  <c r="D43" i="49"/>
  <c r="B44" i="49"/>
  <c r="C44" i="49"/>
  <c r="D44" i="49"/>
  <c r="B45" i="49"/>
  <c r="C45" i="49"/>
  <c r="D45" i="49"/>
  <c r="B31" i="49"/>
  <c r="C31" i="49"/>
  <c r="D31" i="49"/>
  <c r="B46" i="49"/>
  <c r="C46" i="49"/>
  <c r="D46" i="49"/>
  <c r="B47" i="49"/>
  <c r="C47" i="49"/>
  <c r="D47" i="49"/>
  <c r="B48" i="49"/>
  <c r="C48" i="49"/>
  <c r="D48" i="49"/>
  <c r="B49" i="49"/>
  <c r="C49" i="49"/>
  <c r="D49" i="49"/>
  <c r="B13" i="49"/>
  <c r="C13" i="49"/>
  <c r="D13" i="49"/>
  <c r="B37" i="49"/>
  <c r="C37" i="49"/>
  <c r="D37" i="49"/>
  <c r="B50" i="49"/>
  <c r="C50" i="49"/>
  <c r="D50" i="49"/>
  <c r="B23" i="49"/>
  <c r="C23" i="49"/>
  <c r="D23" i="49"/>
  <c r="B15" i="49"/>
  <c r="C15" i="49"/>
  <c r="D15" i="49"/>
  <c r="B21" i="49"/>
  <c r="C21" i="49"/>
  <c r="D21" i="49"/>
  <c r="B12" i="49"/>
  <c r="C12" i="49"/>
  <c r="D12" i="49"/>
  <c r="B51" i="49"/>
  <c r="C51" i="49"/>
  <c r="D51" i="49"/>
  <c r="B52" i="49"/>
  <c r="C52" i="49"/>
  <c r="D52" i="49"/>
  <c r="B53" i="49"/>
  <c r="C53" i="49"/>
  <c r="D53" i="49"/>
  <c r="B54" i="49"/>
  <c r="C54" i="49"/>
  <c r="D54" i="49"/>
  <c r="B25" i="49"/>
  <c r="C25" i="49"/>
  <c r="D25" i="49"/>
  <c r="B39" i="49"/>
  <c r="C39" i="49"/>
  <c r="D39" i="49"/>
  <c r="B17" i="49"/>
  <c r="C17" i="49"/>
  <c r="D17" i="49"/>
  <c r="B11" i="49"/>
  <c r="C11" i="49"/>
  <c r="D11" i="49"/>
  <c r="B55" i="49"/>
  <c r="C55" i="49"/>
  <c r="D55" i="49"/>
  <c r="B56" i="49"/>
  <c r="C56" i="49"/>
  <c r="D56" i="49"/>
  <c r="B5" i="49"/>
  <c r="C5" i="49"/>
  <c r="D5" i="49"/>
  <c r="B26" i="49"/>
  <c r="C26" i="49"/>
  <c r="D26" i="49"/>
  <c r="B35" i="49"/>
  <c r="C35" i="49"/>
  <c r="D35" i="49"/>
  <c r="B19" i="49"/>
  <c r="C19" i="49"/>
  <c r="D19" i="49"/>
  <c r="B32" i="49"/>
  <c r="C32" i="49"/>
  <c r="D32" i="49"/>
  <c r="B16" i="49"/>
  <c r="C16" i="49"/>
  <c r="D16" i="49"/>
  <c r="B57" i="49"/>
  <c r="C57" i="49"/>
  <c r="D57" i="49"/>
  <c r="B58" i="49"/>
  <c r="C58" i="49"/>
  <c r="D58" i="49"/>
  <c r="B59" i="49"/>
  <c r="C59" i="49"/>
  <c r="D59" i="49"/>
  <c r="B8" i="49"/>
  <c r="C8" i="49"/>
  <c r="D8" i="49"/>
  <c r="B30" i="49"/>
  <c r="C30" i="49"/>
  <c r="D30" i="49"/>
  <c r="B20" i="49"/>
  <c r="C20" i="49"/>
  <c r="D20" i="49"/>
  <c r="B24" i="49"/>
  <c r="C24" i="49"/>
  <c r="D24" i="49"/>
  <c r="B60" i="49"/>
  <c r="C60" i="49"/>
  <c r="D60" i="49"/>
  <c r="B27" i="49"/>
  <c r="C27" i="49"/>
  <c r="D27" i="49"/>
  <c r="B10" i="49"/>
  <c r="C10" i="49"/>
  <c r="D10" i="49"/>
  <c r="B61" i="49"/>
  <c r="C61" i="49"/>
  <c r="D61" i="49"/>
  <c r="B62" i="49"/>
  <c r="C62" i="49"/>
  <c r="D62" i="49"/>
  <c r="B28" i="49"/>
  <c r="C28" i="49"/>
  <c r="D28" i="49"/>
  <c r="B63" i="49"/>
  <c r="C63" i="49"/>
  <c r="D63" i="49"/>
  <c r="B22" i="49"/>
  <c r="C22" i="49"/>
  <c r="D22" i="49"/>
  <c r="B34" i="49"/>
  <c r="C34" i="49"/>
  <c r="D34" i="49"/>
  <c r="B9" i="49"/>
  <c r="C9" i="49"/>
  <c r="D9" i="49"/>
  <c r="B38" i="49"/>
  <c r="C38" i="49"/>
  <c r="D38" i="49"/>
  <c r="B14" i="49"/>
  <c r="C14" i="49"/>
  <c r="D14" i="49"/>
  <c r="B64" i="49"/>
  <c r="C64" i="49"/>
  <c r="D64" i="49"/>
  <c r="B65" i="49"/>
  <c r="C65" i="49"/>
  <c r="D65" i="49"/>
  <c r="B66" i="49"/>
  <c r="C66" i="49"/>
  <c r="D66" i="49"/>
  <c r="B67" i="49"/>
  <c r="C67" i="49"/>
  <c r="D67" i="49"/>
  <c r="B68" i="49"/>
  <c r="C68" i="49"/>
  <c r="D68" i="49"/>
  <c r="B69" i="49"/>
  <c r="C69" i="49"/>
  <c r="D69" i="49"/>
  <c r="B70" i="49"/>
  <c r="C70" i="49"/>
  <c r="D70" i="49"/>
  <c r="B71" i="49"/>
  <c r="C71" i="49"/>
  <c r="D71" i="49"/>
  <c r="B72" i="49"/>
  <c r="C72" i="49"/>
  <c r="D72" i="49"/>
  <c r="D29" i="49"/>
  <c r="B29" i="49"/>
  <c r="C29" i="49"/>
  <c r="O1" i="46"/>
  <c r="Q1" i="46"/>
  <c r="S1" i="46"/>
  <c r="U1" i="46"/>
  <c r="W1" i="46"/>
  <c r="W3" i="46" s="1"/>
  <c r="Y1" i="46"/>
  <c r="AA1" i="46"/>
  <c r="AA2" i="46" s="1"/>
  <c r="AC1" i="46"/>
  <c r="AC2" i="46" s="1"/>
  <c r="AE1" i="46"/>
  <c r="AG1" i="46"/>
  <c r="O2" i="46"/>
  <c r="Q2" i="46"/>
  <c r="S2" i="46"/>
  <c r="U2" i="46"/>
  <c r="W2" i="46"/>
  <c r="AE2" i="46"/>
  <c r="AG2" i="46"/>
  <c r="O3" i="46"/>
  <c r="Q3" i="46"/>
  <c r="S3" i="46"/>
  <c r="U3" i="46"/>
  <c r="AA3" i="46"/>
  <c r="AC3" i="46"/>
  <c r="AE3" i="46"/>
  <c r="AG3" i="46"/>
  <c r="AK5" i="46"/>
  <c r="AK7" i="46"/>
  <c r="AK6" i="46"/>
  <c r="AK8" i="46"/>
  <c r="AK9" i="46"/>
  <c r="AK10" i="46"/>
  <c r="AK17" i="46"/>
  <c r="AK12" i="46"/>
  <c r="AK11" i="46"/>
  <c r="AK19" i="46"/>
  <c r="AK20" i="46"/>
  <c r="AK13" i="46"/>
  <c r="AK21" i="46"/>
  <c r="AK22" i="46"/>
  <c r="AK24" i="46"/>
  <c r="AK23" i="46"/>
  <c r="AK14" i="46"/>
  <c r="AK25" i="46"/>
  <c r="AK26" i="46"/>
  <c r="AK27" i="46"/>
  <c r="AK28" i="46"/>
  <c r="AK15" i="46"/>
  <c r="AK16" i="46"/>
  <c r="AK29" i="46"/>
  <c r="AK18" i="46"/>
  <c r="AK30" i="46"/>
  <c r="AK39" i="46"/>
  <c r="AK40" i="46"/>
  <c r="AK41" i="46"/>
  <c r="AK42" i="46"/>
  <c r="AK43" i="46"/>
  <c r="AK44" i="46"/>
  <c r="AK45" i="46"/>
  <c r="AK46" i="46"/>
  <c r="AK47" i="46"/>
  <c r="AK48" i="46"/>
  <c r="AK49" i="46"/>
  <c r="AK50" i="46"/>
  <c r="AK51" i="46"/>
  <c r="AK52" i="46"/>
  <c r="AK53" i="46"/>
  <c r="AK54" i="46"/>
  <c r="AK55" i="46"/>
  <c r="AK56" i="46"/>
  <c r="AK57" i="46"/>
  <c r="AK58" i="46"/>
  <c r="AK59" i="46"/>
  <c r="AK60" i="46"/>
  <c r="AK61" i="46"/>
  <c r="AK62" i="46"/>
  <c r="AK63" i="46"/>
  <c r="AK64" i="46"/>
  <c r="AK65" i="46"/>
  <c r="AK66" i="46"/>
  <c r="AK67" i="46"/>
  <c r="AK68" i="46"/>
  <c r="AK69" i="46"/>
  <c r="AK70" i="46"/>
  <c r="AK71" i="46"/>
  <c r="AK72" i="46"/>
  <c r="AK73" i="46"/>
  <c r="AK74" i="46"/>
  <c r="AK75" i="46"/>
  <c r="AK76" i="46"/>
  <c r="AK77" i="46"/>
  <c r="AK78" i="46"/>
  <c r="AK79" i="46"/>
  <c r="AK80" i="46"/>
  <c r="AK81" i="46"/>
  <c r="AK82" i="46"/>
  <c r="AK83" i="46"/>
  <c r="AK84" i="46"/>
  <c r="AK85" i="46"/>
  <c r="AK86" i="46"/>
  <c r="AK87" i="46"/>
  <c r="AK88" i="46"/>
  <c r="AK89" i="46"/>
  <c r="AK90" i="46"/>
  <c r="AK91" i="46"/>
  <c r="AK92" i="46"/>
  <c r="AK93" i="46"/>
  <c r="AK94" i="46"/>
  <c r="AK95" i="46"/>
  <c r="AK96" i="46"/>
  <c r="AK97" i="46"/>
  <c r="AK98" i="46"/>
  <c r="AK99" i="46"/>
  <c r="AK100" i="46"/>
  <c r="AK101" i="46"/>
  <c r="AK102" i="46"/>
  <c r="AK103" i="46"/>
  <c r="AK104" i="46"/>
  <c r="AK105" i="46"/>
  <c r="AK106" i="46"/>
  <c r="AK107" i="46"/>
  <c r="AK108" i="46"/>
  <c r="AK109" i="46"/>
  <c r="AK110" i="46"/>
  <c r="AK111" i="46"/>
  <c r="AK112" i="46"/>
  <c r="AK113" i="46"/>
  <c r="AK114" i="46"/>
  <c r="AK115" i="46"/>
  <c r="AK116" i="46"/>
  <c r="AK117" i="46"/>
  <c r="AK118" i="46"/>
  <c r="AK119" i="46"/>
  <c r="AK120" i="46"/>
  <c r="AK121" i="46"/>
  <c r="AK122" i="46"/>
  <c r="AK123" i="46"/>
  <c r="AK124" i="46"/>
  <c r="AK125" i="46"/>
  <c r="AK126" i="46"/>
  <c r="AK127" i="46"/>
  <c r="AK128" i="46"/>
  <c r="AK129" i="46"/>
  <c r="AK130" i="46"/>
  <c r="AK131" i="46"/>
  <c r="AK132" i="46"/>
  <c r="AK133" i="46"/>
  <c r="AK134" i="46"/>
  <c r="AK135" i="46"/>
  <c r="AK136" i="46"/>
  <c r="AK137" i="46"/>
  <c r="AK138" i="46"/>
  <c r="AK139" i="46"/>
  <c r="AK140" i="46"/>
  <c r="AK141" i="46"/>
  <c r="AK142" i="46"/>
  <c r="AK143" i="46"/>
  <c r="AK144" i="46"/>
  <c r="AK145" i="46"/>
  <c r="AK146" i="46"/>
  <c r="AK147" i="46"/>
  <c r="AK148" i="46"/>
  <c r="AK31" i="46"/>
  <c r="AK32" i="46"/>
  <c r="AK33" i="46"/>
  <c r="AK34" i="46"/>
  <c r="AK35" i="46"/>
  <c r="AK36" i="46"/>
  <c r="AK37" i="46"/>
  <c r="AK38" i="46"/>
  <c r="Y3" i="46" l="1"/>
  <c r="Y2" i="46"/>
  <c r="B27" i="47" l="1"/>
  <c r="C27" i="47"/>
  <c r="D27" i="47"/>
  <c r="F46" i="49"/>
  <c r="B19" i="53"/>
  <c r="C19" i="53"/>
  <c r="D19" i="53"/>
  <c r="B20" i="53"/>
  <c r="C20" i="53"/>
  <c r="D20" i="53"/>
  <c r="B21" i="53"/>
  <c r="C21" i="53"/>
  <c r="D21" i="53"/>
  <c r="B22" i="53"/>
  <c r="C22" i="53"/>
  <c r="D22" i="53"/>
  <c r="B18" i="53"/>
  <c r="C18" i="53"/>
  <c r="D18" i="53"/>
  <c r="B23" i="53"/>
  <c r="C23" i="53"/>
  <c r="D23" i="53"/>
  <c r="B24" i="53"/>
  <c r="C24" i="53"/>
  <c r="D24" i="53"/>
  <c r="B25" i="53"/>
  <c r="C25" i="53"/>
  <c r="D25" i="53"/>
  <c r="B26" i="53"/>
  <c r="C26" i="53"/>
  <c r="D26" i="53"/>
  <c r="B27" i="53"/>
  <c r="C27" i="53"/>
  <c r="D27" i="53"/>
  <c r="B28" i="53"/>
  <c r="C28" i="53"/>
  <c r="D28" i="53"/>
  <c r="B29" i="53"/>
  <c r="C29" i="53"/>
  <c r="D29" i="53"/>
  <c r="B30" i="53"/>
  <c r="C30" i="53"/>
  <c r="D30" i="53"/>
  <c r="B31" i="53"/>
  <c r="C31" i="53"/>
  <c r="D31" i="53"/>
  <c r="B13" i="53"/>
  <c r="C13" i="53"/>
  <c r="D13" i="53"/>
  <c r="B16" i="53"/>
  <c r="C16" i="53"/>
  <c r="D16" i="53"/>
  <c r="B32" i="53"/>
  <c r="C32" i="53"/>
  <c r="D32" i="53"/>
  <c r="B17" i="53"/>
  <c r="C17" i="53"/>
  <c r="D17" i="53"/>
  <c r="B9" i="53"/>
  <c r="C9" i="53"/>
  <c r="D9" i="53"/>
  <c r="B33" i="53"/>
  <c r="C33" i="53"/>
  <c r="D33" i="53"/>
  <c r="B34" i="53"/>
  <c r="C34" i="53"/>
  <c r="D34" i="53"/>
  <c r="B8" i="53"/>
  <c r="C8" i="53"/>
  <c r="D8" i="53"/>
  <c r="B35" i="53"/>
  <c r="C35" i="53"/>
  <c r="D35" i="53"/>
  <c r="B36" i="53"/>
  <c r="C36" i="53"/>
  <c r="D36" i="53"/>
  <c r="B7" i="53"/>
  <c r="C7" i="53"/>
  <c r="D7" i="53"/>
  <c r="B6" i="53"/>
  <c r="C6" i="53"/>
  <c r="D6" i="53"/>
  <c r="B37" i="53"/>
  <c r="C37" i="53"/>
  <c r="D37" i="53"/>
  <c r="B11" i="53"/>
  <c r="C11" i="53"/>
  <c r="D11" i="53"/>
  <c r="B5" i="53"/>
  <c r="C5" i="53"/>
  <c r="D5" i="53"/>
  <c r="B14" i="53"/>
  <c r="C14" i="53"/>
  <c r="D14" i="53"/>
  <c r="B10" i="53"/>
  <c r="C10" i="53"/>
  <c r="D10" i="53"/>
  <c r="B38" i="53"/>
  <c r="C38" i="53"/>
  <c r="D38" i="53"/>
  <c r="B39" i="53"/>
  <c r="C39" i="53"/>
  <c r="D39" i="53"/>
  <c r="B40" i="53"/>
  <c r="C40" i="53"/>
  <c r="D40" i="53"/>
  <c r="B18" i="52"/>
  <c r="C18" i="52"/>
  <c r="D18" i="52"/>
  <c r="D12" i="53"/>
  <c r="D8" i="52"/>
  <c r="F8" i="52" s="1"/>
  <c r="C12" i="53"/>
  <c r="C8" i="52"/>
  <c r="B12" i="53"/>
  <c r="B8" i="52"/>
  <c r="F12" i="53"/>
  <c r="F19" i="53"/>
  <c r="F20" i="53"/>
  <c r="F21" i="53"/>
  <c r="F22" i="53"/>
  <c r="F18" i="53"/>
  <c r="F23" i="53"/>
  <c r="F24" i="53"/>
  <c r="F25" i="53"/>
  <c r="B20" i="52"/>
  <c r="C20" i="52"/>
  <c r="D20" i="52"/>
  <c r="B6" i="52"/>
  <c r="C6" i="52"/>
  <c r="D6" i="52"/>
  <c r="B5" i="52"/>
  <c r="C5" i="52"/>
  <c r="D5" i="52"/>
  <c r="B21" i="52"/>
  <c r="C21" i="52"/>
  <c r="D21" i="52"/>
  <c r="B7" i="52"/>
  <c r="C7" i="52"/>
  <c r="D7" i="52"/>
  <c r="B19" i="52"/>
  <c r="C19" i="52"/>
  <c r="D19" i="52"/>
  <c r="B12" i="52"/>
  <c r="C12" i="52"/>
  <c r="D12" i="52"/>
  <c r="B10" i="52"/>
  <c r="C10" i="52"/>
  <c r="D10" i="52"/>
  <c r="B13" i="52"/>
  <c r="C13" i="52"/>
  <c r="D13" i="52"/>
  <c r="B17" i="52"/>
  <c r="C17" i="52"/>
  <c r="D17" i="52"/>
  <c r="F17" i="52" s="1"/>
  <c r="B11" i="52"/>
  <c r="C11" i="52"/>
  <c r="D11" i="52"/>
  <c r="F11" i="52" s="1"/>
  <c r="B9" i="52"/>
  <c r="C9" i="52"/>
  <c r="D9" i="52"/>
  <c r="B22" i="52"/>
  <c r="C22" i="52"/>
  <c r="D22" i="52"/>
  <c r="B15" i="52"/>
  <c r="C15" i="52"/>
  <c r="D15" i="52"/>
  <c r="F15" i="52" s="1"/>
  <c r="B14" i="52"/>
  <c r="C14" i="52"/>
  <c r="D14" i="52"/>
  <c r="F14" i="52" s="1"/>
  <c r="B23" i="52"/>
  <c r="C23" i="52"/>
  <c r="D23" i="52"/>
  <c r="B16" i="52"/>
  <c r="C16" i="52"/>
  <c r="D16" i="52"/>
  <c r="F16" i="52" s="1"/>
  <c r="B24" i="52"/>
  <c r="C24" i="52"/>
  <c r="D24" i="52"/>
  <c r="B25" i="52"/>
  <c r="C25" i="52"/>
  <c r="D25" i="52"/>
  <c r="B26" i="52"/>
  <c r="C26" i="52"/>
  <c r="D26" i="52"/>
  <c r="B27" i="52"/>
  <c r="C27" i="52"/>
  <c r="D27" i="52"/>
  <c r="B28" i="52"/>
  <c r="C28" i="52"/>
  <c r="D28" i="52"/>
  <c r="B29" i="52"/>
  <c r="C29" i="52"/>
  <c r="D29" i="52"/>
  <c r="B30" i="52"/>
  <c r="C30" i="52"/>
  <c r="D30" i="52"/>
  <c r="B31" i="52"/>
  <c r="C31" i="52"/>
  <c r="D31" i="52"/>
  <c r="B32" i="52"/>
  <c r="C32" i="52"/>
  <c r="D32" i="52"/>
  <c r="B33" i="52"/>
  <c r="C33" i="52"/>
  <c r="D33" i="52"/>
  <c r="B34" i="52"/>
  <c r="C34" i="52"/>
  <c r="D34" i="52"/>
  <c r="B35" i="52"/>
  <c r="C35" i="52"/>
  <c r="D35" i="52"/>
  <c r="B36" i="52"/>
  <c r="C36" i="52"/>
  <c r="D36" i="52"/>
  <c r="B37" i="52"/>
  <c r="C37" i="52"/>
  <c r="D37" i="52"/>
  <c r="B38" i="52"/>
  <c r="C38" i="52"/>
  <c r="D38" i="52"/>
  <c r="B39" i="52"/>
  <c r="C39" i="52"/>
  <c r="D39" i="52"/>
  <c r="B40" i="52"/>
  <c r="C40" i="52"/>
  <c r="D40" i="52"/>
  <c r="B41" i="52"/>
  <c r="C41" i="52"/>
  <c r="D41" i="52"/>
  <c r="B42" i="52"/>
  <c r="C42" i="52"/>
  <c r="D42" i="52"/>
  <c r="B43" i="52"/>
  <c r="C43" i="52"/>
  <c r="D43" i="52"/>
  <c r="B44" i="52"/>
  <c r="C44" i="52"/>
  <c r="D44" i="52"/>
  <c r="B45" i="52"/>
  <c r="C45" i="52"/>
  <c r="D45" i="52"/>
  <c r="B46" i="52"/>
  <c r="C46" i="52"/>
  <c r="D46" i="52"/>
  <c r="B47" i="52"/>
  <c r="C47" i="52"/>
  <c r="D47" i="52"/>
  <c r="B48" i="52"/>
  <c r="C48" i="52"/>
  <c r="D48" i="52"/>
  <c r="B49" i="52"/>
  <c r="C49" i="52"/>
  <c r="D49" i="52"/>
  <c r="B50" i="52"/>
  <c r="C50" i="52"/>
  <c r="D50" i="52"/>
  <c r="B51" i="52"/>
  <c r="C51" i="52"/>
  <c r="D51" i="52"/>
  <c r="B52" i="52"/>
  <c r="C52" i="52"/>
  <c r="D52" i="52"/>
  <c r="B53" i="52"/>
  <c r="C53" i="52"/>
  <c r="D53" i="52"/>
  <c r="B54" i="52"/>
  <c r="C54" i="52"/>
  <c r="D54" i="52"/>
  <c r="B55" i="52"/>
  <c r="C55" i="52"/>
  <c r="D55" i="52"/>
  <c r="B56" i="52"/>
  <c r="C56" i="52"/>
  <c r="D56" i="52"/>
  <c r="B57" i="52"/>
  <c r="C57" i="52"/>
  <c r="D57" i="52"/>
  <c r="B58" i="52"/>
  <c r="C58" i="52"/>
  <c r="D58" i="52"/>
  <c r="B59" i="52"/>
  <c r="C59" i="52"/>
  <c r="D59" i="52"/>
  <c r="B60" i="52"/>
  <c r="C60" i="52"/>
  <c r="D60" i="52"/>
  <c r="B61" i="52"/>
  <c r="C61" i="52"/>
  <c r="D61" i="52"/>
  <c r="B62" i="52"/>
  <c r="C62" i="52"/>
  <c r="D62" i="52"/>
  <c r="B63" i="52"/>
  <c r="C63" i="52"/>
  <c r="D63" i="52"/>
  <c r="B64" i="52"/>
  <c r="C64" i="52"/>
  <c r="D64" i="52"/>
  <c r="B65" i="52"/>
  <c r="C65" i="52"/>
  <c r="D65" i="52"/>
  <c r="B66" i="52"/>
  <c r="C66" i="52"/>
  <c r="D66" i="52"/>
  <c r="B67" i="52"/>
  <c r="C67" i="52"/>
  <c r="D67" i="52"/>
  <c r="B68" i="52"/>
  <c r="C68" i="52"/>
  <c r="D68" i="52"/>
  <c r="B69" i="52"/>
  <c r="C69" i="52"/>
  <c r="D69" i="52"/>
  <c r="B70" i="52"/>
  <c r="C70" i="52"/>
  <c r="D70" i="52"/>
  <c r="B71" i="52"/>
  <c r="C71" i="52"/>
  <c r="D71" i="52"/>
  <c r="D72" i="52"/>
  <c r="C72" i="52"/>
  <c r="B72" i="52"/>
  <c r="B15" i="51"/>
  <c r="C15" i="51"/>
  <c r="D15" i="51"/>
  <c r="B8" i="51"/>
  <c r="C8" i="51"/>
  <c r="D8" i="51"/>
  <c r="B19" i="51"/>
  <c r="C19" i="51"/>
  <c r="D19" i="51"/>
  <c r="B24" i="51"/>
  <c r="C24" i="51"/>
  <c r="D24" i="51"/>
  <c r="F24" i="51" s="1"/>
  <c r="B31" i="51"/>
  <c r="C31" i="51"/>
  <c r="D31" i="51"/>
  <c r="F31" i="51" s="1"/>
  <c r="B30" i="51"/>
  <c r="C30" i="51"/>
  <c r="D30" i="51"/>
  <c r="F30" i="51" s="1"/>
  <c r="B13" i="51"/>
  <c r="C13" i="51"/>
  <c r="D13" i="51"/>
  <c r="B18" i="51"/>
  <c r="C18" i="51"/>
  <c r="D18" i="51"/>
  <c r="B34" i="51"/>
  <c r="C34" i="51"/>
  <c r="D34" i="51"/>
  <c r="F34" i="51" s="1"/>
  <c r="B35" i="51"/>
  <c r="C35" i="51"/>
  <c r="D35" i="51"/>
  <c r="F35" i="51" s="1"/>
  <c r="B6" i="51"/>
  <c r="C6" i="51"/>
  <c r="D6" i="51"/>
  <c r="B5" i="51"/>
  <c r="C5" i="51"/>
  <c r="D5" i="51"/>
  <c r="B21" i="51"/>
  <c r="C21" i="51"/>
  <c r="D21" i="51"/>
  <c r="B16" i="51"/>
  <c r="C16" i="51"/>
  <c r="D16" i="51"/>
  <c r="B42" i="51"/>
  <c r="C42" i="51"/>
  <c r="D42" i="51"/>
  <c r="B29" i="51"/>
  <c r="C29" i="51"/>
  <c r="D29" i="51"/>
  <c r="F29" i="51" s="1"/>
  <c r="B20" i="51"/>
  <c r="C20" i="51"/>
  <c r="D20" i="51"/>
  <c r="B14" i="51"/>
  <c r="C14" i="51"/>
  <c r="D14" i="51"/>
  <c r="B10" i="51"/>
  <c r="C10" i="51"/>
  <c r="D10" i="51"/>
  <c r="B12" i="51"/>
  <c r="C12" i="51"/>
  <c r="D12" i="51"/>
  <c r="B27" i="51"/>
  <c r="C27" i="51"/>
  <c r="D27" i="51"/>
  <c r="B41" i="51"/>
  <c r="C41" i="51"/>
  <c r="D41" i="51"/>
  <c r="B17" i="51"/>
  <c r="C17" i="51"/>
  <c r="D17" i="51"/>
  <c r="F17" i="51" s="1"/>
  <c r="B33" i="51"/>
  <c r="C33" i="51"/>
  <c r="D33" i="51"/>
  <c r="F33" i="51" s="1"/>
  <c r="B22" i="51"/>
  <c r="C22" i="51"/>
  <c r="D22" i="51"/>
  <c r="B25" i="51"/>
  <c r="C25" i="51"/>
  <c r="D25" i="51"/>
  <c r="B23" i="51"/>
  <c r="C23" i="51"/>
  <c r="D23" i="51"/>
  <c r="B26" i="51"/>
  <c r="C26" i="51"/>
  <c r="D26" i="51"/>
  <c r="B40" i="51"/>
  <c r="C40" i="51"/>
  <c r="D40" i="51"/>
  <c r="B37" i="51"/>
  <c r="C37" i="51"/>
  <c r="D37" i="51"/>
  <c r="F37" i="51" s="1"/>
  <c r="B9" i="51"/>
  <c r="C9" i="51"/>
  <c r="D9" i="51"/>
  <c r="B43" i="51"/>
  <c r="C43" i="51"/>
  <c r="D43" i="51"/>
  <c r="B44" i="51"/>
  <c r="C44" i="51"/>
  <c r="D44" i="51"/>
  <c r="B28" i="51"/>
  <c r="C28" i="51"/>
  <c r="D28" i="51"/>
  <c r="B45" i="51"/>
  <c r="C45" i="51"/>
  <c r="D45" i="51"/>
  <c r="B46" i="51"/>
  <c r="C46" i="51"/>
  <c r="D46" i="51"/>
  <c r="B47" i="51"/>
  <c r="C47" i="51"/>
  <c r="D47" i="51"/>
  <c r="B36" i="51"/>
  <c r="C36" i="51"/>
  <c r="D36" i="51"/>
  <c r="F36" i="51" s="1"/>
  <c r="B38" i="51"/>
  <c r="C38" i="51"/>
  <c r="D38" i="51"/>
  <c r="F38" i="51" s="1"/>
  <c r="B48" i="51"/>
  <c r="C48" i="51"/>
  <c r="D48" i="51"/>
  <c r="B11" i="51"/>
  <c r="C11" i="51"/>
  <c r="D11" i="51"/>
  <c r="B39" i="51"/>
  <c r="C39" i="51"/>
  <c r="D39" i="51"/>
  <c r="F39" i="51" s="1"/>
  <c r="B49" i="51"/>
  <c r="C49" i="51"/>
  <c r="D49" i="51"/>
  <c r="B7" i="51"/>
  <c r="C7" i="51"/>
  <c r="D7" i="51"/>
  <c r="B50" i="51"/>
  <c r="C50" i="51"/>
  <c r="D50" i="51"/>
  <c r="B51" i="51"/>
  <c r="C51" i="51"/>
  <c r="D51" i="51"/>
  <c r="B32" i="51"/>
  <c r="C32" i="51"/>
  <c r="D32" i="51"/>
  <c r="F32" i="51" s="1"/>
  <c r="B52" i="51"/>
  <c r="C52" i="51"/>
  <c r="D52" i="51"/>
  <c r="B53" i="51"/>
  <c r="C53" i="51"/>
  <c r="D53" i="51"/>
  <c r="B54" i="51"/>
  <c r="C54" i="51"/>
  <c r="D54" i="51"/>
  <c r="B55" i="51"/>
  <c r="C55" i="51"/>
  <c r="D55" i="51"/>
  <c r="B56" i="51"/>
  <c r="C56" i="51"/>
  <c r="D56" i="51"/>
  <c r="B57" i="51"/>
  <c r="C57" i="51"/>
  <c r="D57" i="51"/>
  <c r="B58" i="51"/>
  <c r="C58" i="51"/>
  <c r="D58" i="51"/>
  <c r="B59" i="51"/>
  <c r="C59" i="51"/>
  <c r="D59" i="51"/>
  <c r="B60" i="51"/>
  <c r="C60" i="51"/>
  <c r="D60" i="51"/>
  <c r="B61" i="51"/>
  <c r="C61" i="51"/>
  <c r="D61" i="51"/>
  <c r="B62" i="51"/>
  <c r="C62" i="51"/>
  <c r="D62" i="51"/>
  <c r="B63" i="51"/>
  <c r="C63" i="51"/>
  <c r="D63" i="51"/>
  <c r="B64" i="51"/>
  <c r="C64" i="51"/>
  <c r="D64" i="51"/>
  <c r="B65" i="51"/>
  <c r="C65" i="51"/>
  <c r="D65" i="51"/>
  <c r="B66" i="51"/>
  <c r="C66" i="51"/>
  <c r="D66" i="51"/>
  <c r="B67" i="51"/>
  <c r="C67" i="51"/>
  <c r="D67" i="51"/>
  <c r="B68" i="51"/>
  <c r="C68" i="51"/>
  <c r="D68" i="51"/>
  <c r="B69" i="51"/>
  <c r="C69" i="51"/>
  <c r="D69" i="51"/>
  <c r="B70" i="51"/>
  <c r="C70" i="51"/>
  <c r="D70" i="51"/>
  <c r="B71" i="51"/>
  <c r="C71" i="51"/>
  <c r="D71" i="51"/>
  <c r="B25" i="50"/>
  <c r="C25" i="50"/>
  <c r="D25" i="50"/>
  <c r="B23" i="50"/>
  <c r="C23" i="50"/>
  <c r="D23" i="50"/>
  <c r="B31" i="50"/>
  <c r="C31" i="50"/>
  <c r="D31" i="50"/>
  <c r="F31" i="50" s="1"/>
  <c r="B20" i="50"/>
  <c r="C20" i="50"/>
  <c r="D20" i="50"/>
  <c r="B29" i="50"/>
  <c r="C29" i="50"/>
  <c r="D29" i="50"/>
  <c r="F29" i="50" s="1"/>
  <c r="B30" i="50"/>
  <c r="C30" i="50"/>
  <c r="D30" i="50"/>
  <c r="F30" i="50" s="1"/>
  <c r="B22" i="50"/>
  <c r="C22" i="50"/>
  <c r="D22" i="50"/>
  <c r="B26" i="50"/>
  <c r="C26" i="50"/>
  <c r="D26" i="50"/>
  <c r="F26" i="50" s="1"/>
  <c r="B12" i="50"/>
  <c r="C12" i="50"/>
  <c r="D12" i="50"/>
  <c r="B19" i="50"/>
  <c r="C19" i="50"/>
  <c r="D19" i="50"/>
  <c r="B27" i="50"/>
  <c r="C27" i="50"/>
  <c r="D27" i="50"/>
  <c r="F27" i="50" s="1"/>
  <c r="B13" i="50"/>
  <c r="C13" i="50"/>
  <c r="D13" i="50"/>
  <c r="B5" i="50"/>
  <c r="C5" i="50"/>
  <c r="D5" i="50"/>
  <c r="B28" i="50"/>
  <c r="C28" i="50"/>
  <c r="D28" i="50"/>
  <c r="F28" i="50" s="1"/>
  <c r="B17" i="50"/>
  <c r="C17" i="50"/>
  <c r="D17" i="50"/>
  <c r="B24" i="50"/>
  <c r="C24" i="50"/>
  <c r="D24" i="50"/>
  <c r="B6" i="50"/>
  <c r="C6" i="50"/>
  <c r="D6" i="50"/>
  <c r="B34" i="50"/>
  <c r="C34" i="50"/>
  <c r="D34" i="50"/>
  <c r="B9" i="50"/>
  <c r="C9" i="50"/>
  <c r="D9" i="50"/>
  <c r="B8" i="50"/>
  <c r="C8" i="50"/>
  <c r="D8" i="50"/>
  <c r="B35" i="50"/>
  <c r="C35" i="50"/>
  <c r="D35" i="50"/>
  <c r="B10" i="50"/>
  <c r="C10" i="50"/>
  <c r="D10" i="50"/>
  <c r="B21" i="50"/>
  <c r="C21" i="50"/>
  <c r="D21" i="50"/>
  <c r="B11" i="50"/>
  <c r="C11" i="50"/>
  <c r="D11" i="50"/>
  <c r="B36" i="50"/>
  <c r="C36" i="50"/>
  <c r="D36" i="50"/>
  <c r="B33" i="50"/>
  <c r="C33" i="50"/>
  <c r="D33" i="50"/>
  <c r="B37" i="50"/>
  <c r="C37" i="50"/>
  <c r="D37" i="50"/>
  <c r="B14" i="50"/>
  <c r="C14" i="50"/>
  <c r="D14" i="50"/>
  <c r="B38" i="50"/>
  <c r="C38" i="50"/>
  <c r="D38" i="50"/>
  <c r="B16" i="50"/>
  <c r="C16" i="50"/>
  <c r="D16" i="50"/>
  <c r="B32" i="50"/>
  <c r="C32" i="50"/>
  <c r="D32" i="50"/>
  <c r="F32" i="50" s="1"/>
  <c r="B15" i="50"/>
  <c r="C15" i="50"/>
  <c r="D15" i="50"/>
  <c r="B7" i="50"/>
  <c r="C7" i="50"/>
  <c r="D7" i="50"/>
  <c r="B18" i="50"/>
  <c r="C18" i="50"/>
  <c r="D18" i="50"/>
  <c r="B39" i="50"/>
  <c r="C39" i="50"/>
  <c r="D39" i="50"/>
  <c r="B40" i="50"/>
  <c r="C40" i="50"/>
  <c r="D40" i="50"/>
  <c r="B41" i="50"/>
  <c r="C41" i="50"/>
  <c r="D41" i="50"/>
  <c r="B42" i="50"/>
  <c r="C42" i="50"/>
  <c r="D42" i="50"/>
  <c r="B43" i="50"/>
  <c r="C43" i="50"/>
  <c r="D43" i="50"/>
  <c r="B44" i="50"/>
  <c r="C44" i="50"/>
  <c r="D44" i="50"/>
  <c r="B45" i="50"/>
  <c r="C45" i="50"/>
  <c r="D45" i="50"/>
  <c r="B46" i="50"/>
  <c r="C46" i="50"/>
  <c r="D46" i="50"/>
  <c r="B47" i="50"/>
  <c r="C47" i="50"/>
  <c r="D47" i="50"/>
  <c r="B48" i="50"/>
  <c r="C48" i="50"/>
  <c r="D48" i="50"/>
  <c r="B49" i="50"/>
  <c r="C49" i="50"/>
  <c r="D49" i="50"/>
  <c r="B50" i="50"/>
  <c r="C50" i="50"/>
  <c r="D50" i="50"/>
  <c r="B51" i="50"/>
  <c r="C51" i="50"/>
  <c r="D51" i="50"/>
  <c r="B52" i="50"/>
  <c r="C52" i="50"/>
  <c r="D52" i="50"/>
  <c r="B53" i="50"/>
  <c r="C53" i="50"/>
  <c r="D53" i="50"/>
  <c r="B54" i="50"/>
  <c r="C54" i="50"/>
  <c r="D54" i="50"/>
  <c r="B55" i="50"/>
  <c r="C55" i="50"/>
  <c r="D55" i="50"/>
  <c r="B56" i="50"/>
  <c r="C56" i="50"/>
  <c r="D56" i="50"/>
  <c r="B57" i="50"/>
  <c r="C57" i="50"/>
  <c r="D57" i="50"/>
  <c r="B58" i="50"/>
  <c r="C58" i="50"/>
  <c r="D58" i="50"/>
  <c r="B59" i="50"/>
  <c r="C59" i="50"/>
  <c r="D59" i="50"/>
  <c r="B60" i="50"/>
  <c r="C60" i="50"/>
  <c r="D60" i="50"/>
  <c r="B61" i="50"/>
  <c r="C61" i="50"/>
  <c r="D61" i="50"/>
  <c r="B62" i="50"/>
  <c r="C62" i="50"/>
  <c r="D62" i="50"/>
  <c r="B63" i="50"/>
  <c r="C63" i="50"/>
  <c r="D63" i="50"/>
  <c r="B64" i="50"/>
  <c r="C64" i="50"/>
  <c r="D64" i="50"/>
  <c r="B65" i="50"/>
  <c r="C65" i="50"/>
  <c r="D65" i="50"/>
  <c r="B66" i="50"/>
  <c r="C66" i="50"/>
  <c r="D66" i="50"/>
  <c r="B67" i="50"/>
  <c r="C67" i="50"/>
  <c r="D67" i="50"/>
  <c r="B68" i="50"/>
  <c r="C68" i="50"/>
  <c r="D68" i="50"/>
  <c r="B69" i="50"/>
  <c r="C69" i="50"/>
  <c r="D69" i="50"/>
  <c r="B70" i="50"/>
  <c r="C70" i="50"/>
  <c r="D70" i="50"/>
  <c r="B71" i="50"/>
  <c r="C71" i="50"/>
  <c r="D71" i="50"/>
  <c r="F51" i="49"/>
  <c r="F37" i="49"/>
  <c r="F50" i="49"/>
  <c r="F49" i="49"/>
  <c r="F44" i="49"/>
  <c r="F53" i="49"/>
  <c r="F48" i="49"/>
  <c r="F52" i="49"/>
  <c r="F41" i="49"/>
  <c r="F42" i="49"/>
  <c r="F47" i="49"/>
  <c r="F43" i="49"/>
  <c r="F45" i="49"/>
  <c r="F40" i="49"/>
  <c r="B46" i="48"/>
  <c r="C46" i="48"/>
  <c r="D46" i="48"/>
  <c r="B19" i="48"/>
  <c r="C19" i="48"/>
  <c r="D19" i="48"/>
  <c r="B11" i="48"/>
  <c r="C11" i="48"/>
  <c r="D11" i="48"/>
  <c r="B15" i="48"/>
  <c r="C15" i="48"/>
  <c r="D15" i="48"/>
  <c r="B47" i="48"/>
  <c r="C47" i="48"/>
  <c r="D47" i="48"/>
  <c r="B48" i="48"/>
  <c r="C48" i="48"/>
  <c r="D48" i="48"/>
  <c r="B38" i="48"/>
  <c r="C38" i="48"/>
  <c r="D38" i="48"/>
  <c r="F38" i="48" s="1"/>
  <c r="B37" i="48"/>
  <c r="C37" i="48"/>
  <c r="D37" i="48"/>
  <c r="F37" i="48" s="1"/>
  <c r="B35" i="48"/>
  <c r="C35" i="48"/>
  <c r="D35" i="48"/>
  <c r="B27" i="48"/>
  <c r="C27" i="48"/>
  <c r="D27" i="48"/>
  <c r="B49" i="48"/>
  <c r="C49" i="48"/>
  <c r="D49" i="48"/>
  <c r="B50" i="48"/>
  <c r="C50" i="48"/>
  <c r="D50" i="48"/>
  <c r="B51" i="48"/>
  <c r="C51" i="48"/>
  <c r="D51" i="48"/>
  <c r="B36" i="48"/>
  <c r="C36" i="48"/>
  <c r="D36" i="48"/>
  <c r="F36" i="48" s="1"/>
  <c r="B31" i="48"/>
  <c r="C31" i="48"/>
  <c r="D31" i="48"/>
  <c r="F31" i="48" s="1"/>
  <c r="B23" i="48"/>
  <c r="C23" i="48"/>
  <c r="D23" i="48"/>
  <c r="B28" i="48"/>
  <c r="C28" i="48"/>
  <c r="D28" i="48"/>
  <c r="B12" i="48"/>
  <c r="C12" i="48"/>
  <c r="D12" i="48"/>
  <c r="B41" i="48"/>
  <c r="C41" i="48"/>
  <c r="D41" i="48"/>
  <c r="F41" i="48" s="1"/>
  <c r="B40" i="48"/>
  <c r="C40" i="48"/>
  <c r="D40" i="48"/>
  <c r="F40" i="48" s="1"/>
  <c r="B25" i="48"/>
  <c r="C25" i="48"/>
  <c r="D25" i="48"/>
  <c r="B34" i="48"/>
  <c r="C34" i="48"/>
  <c r="D34" i="48"/>
  <c r="B26" i="48"/>
  <c r="C26" i="48"/>
  <c r="D26" i="48"/>
  <c r="B6" i="48"/>
  <c r="C6" i="48"/>
  <c r="D6" i="48"/>
  <c r="B45" i="48"/>
  <c r="C45" i="48"/>
  <c r="D45" i="48"/>
  <c r="F45" i="48" s="1"/>
  <c r="B52" i="48"/>
  <c r="C52" i="48"/>
  <c r="D52" i="48"/>
  <c r="B39" i="48"/>
  <c r="C39" i="48"/>
  <c r="D39" i="48"/>
  <c r="F39" i="48" s="1"/>
  <c r="B53" i="48"/>
  <c r="C53" i="48"/>
  <c r="D53" i="48"/>
  <c r="B54" i="48"/>
  <c r="C54" i="48"/>
  <c r="D54" i="48"/>
  <c r="B43" i="48"/>
  <c r="C43" i="48"/>
  <c r="D43" i="48"/>
  <c r="F43" i="48" s="1"/>
  <c r="B30" i="48"/>
  <c r="C30" i="48"/>
  <c r="D30" i="48"/>
  <c r="B55" i="48"/>
  <c r="C55" i="48"/>
  <c r="D55" i="48"/>
  <c r="B20" i="48"/>
  <c r="C20" i="48"/>
  <c r="D20" i="48"/>
  <c r="B17" i="48"/>
  <c r="C17" i="48"/>
  <c r="D17" i="48"/>
  <c r="B10" i="48"/>
  <c r="C10" i="48"/>
  <c r="D10" i="48"/>
  <c r="B44" i="48"/>
  <c r="C44" i="48"/>
  <c r="D44" i="48"/>
  <c r="F44" i="48" s="1"/>
  <c r="B13" i="48"/>
  <c r="C13" i="48"/>
  <c r="D13" i="48"/>
  <c r="B42" i="48"/>
  <c r="C42" i="48"/>
  <c r="D42" i="48"/>
  <c r="F42" i="48" s="1"/>
  <c r="B29" i="48"/>
  <c r="C29" i="48"/>
  <c r="D29" i="48"/>
  <c r="B14" i="48"/>
  <c r="C14" i="48"/>
  <c r="D14" i="48"/>
  <c r="B32" i="48"/>
  <c r="C32" i="48"/>
  <c r="D32" i="48"/>
  <c r="F32" i="48" s="1"/>
  <c r="B8" i="48"/>
  <c r="C8" i="48"/>
  <c r="D8" i="48"/>
  <c r="B22" i="48"/>
  <c r="C22" i="48"/>
  <c r="D22" i="48"/>
  <c r="B9" i="48"/>
  <c r="C9" i="48"/>
  <c r="D9" i="48"/>
  <c r="B21" i="48"/>
  <c r="C21" i="48"/>
  <c r="D21" i="48"/>
  <c r="B18" i="48"/>
  <c r="C18" i="48"/>
  <c r="D18" i="48"/>
  <c r="B24" i="48"/>
  <c r="C24" i="48"/>
  <c r="D24" i="48"/>
  <c r="B16" i="48"/>
  <c r="C16" i="48"/>
  <c r="D16" i="48"/>
  <c r="B7" i="48"/>
  <c r="C7" i="48"/>
  <c r="D7" i="48"/>
  <c r="B5" i="48"/>
  <c r="C5" i="48"/>
  <c r="D5" i="48"/>
  <c r="B33" i="48"/>
  <c r="C33" i="48"/>
  <c r="D33" i="48"/>
  <c r="B56" i="48"/>
  <c r="C56" i="48"/>
  <c r="D56" i="48"/>
  <c r="B57" i="48"/>
  <c r="C57" i="48"/>
  <c r="D57" i="48"/>
  <c r="B58" i="48"/>
  <c r="C58" i="48"/>
  <c r="D58" i="48"/>
  <c r="B59" i="48"/>
  <c r="C59" i="48"/>
  <c r="D59" i="48"/>
  <c r="B60" i="48"/>
  <c r="C60" i="48"/>
  <c r="D60" i="48"/>
  <c r="B61" i="48"/>
  <c r="C61" i="48"/>
  <c r="D61" i="48"/>
  <c r="B62" i="48"/>
  <c r="C62" i="48"/>
  <c r="D62" i="48"/>
  <c r="B63" i="48"/>
  <c r="C63" i="48"/>
  <c r="D63" i="48"/>
  <c r="B64" i="48"/>
  <c r="C64" i="48"/>
  <c r="D64" i="48"/>
  <c r="B65" i="48"/>
  <c r="C65" i="48"/>
  <c r="D65" i="48"/>
  <c r="B66" i="48"/>
  <c r="C66" i="48"/>
  <c r="D66" i="48"/>
  <c r="B67" i="48"/>
  <c r="C67" i="48"/>
  <c r="D67" i="48"/>
  <c r="B68" i="48"/>
  <c r="C68" i="48"/>
  <c r="D68" i="48"/>
  <c r="B69" i="48"/>
  <c r="C69" i="48"/>
  <c r="D69" i="48"/>
  <c r="B70" i="48"/>
  <c r="C70" i="48"/>
  <c r="D70" i="48"/>
  <c r="B71" i="48"/>
  <c r="C71" i="48"/>
  <c r="D71" i="48"/>
  <c r="B91" i="47"/>
  <c r="C91" i="47"/>
  <c r="D91" i="47"/>
  <c r="AK91" i="47"/>
  <c r="B92" i="47"/>
  <c r="C92" i="47"/>
  <c r="D92" i="47"/>
  <c r="AK92" i="47"/>
  <c r="B93" i="47"/>
  <c r="C93" i="47"/>
  <c r="D93" i="47"/>
  <c r="AK93" i="47"/>
  <c r="B94" i="47"/>
  <c r="C94" i="47"/>
  <c r="D94" i="47"/>
  <c r="AK94" i="47"/>
  <c r="B95" i="47"/>
  <c r="C95" i="47"/>
  <c r="D95" i="47"/>
  <c r="AK95" i="47"/>
  <c r="B96" i="47"/>
  <c r="C96" i="47"/>
  <c r="D96" i="47"/>
  <c r="AK96" i="47"/>
  <c r="B97" i="47"/>
  <c r="C97" i="47"/>
  <c r="D97" i="47"/>
  <c r="AK97" i="47"/>
  <c r="B98" i="47"/>
  <c r="C98" i="47"/>
  <c r="D98" i="47"/>
  <c r="AK98" i="47"/>
  <c r="B99" i="47"/>
  <c r="C99" i="47"/>
  <c r="D99" i="47"/>
  <c r="AK99" i="47"/>
  <c r="B100" i="47"/>
  <c r="C100" i="47"/>
  <c r="D100" i="47"/>
  <c r="AK100" i="47"/>
  <c r="B101" i="47"/>
  <c r="C101" i="47"/>
  <c r="D101" i="47"/>
  <c r="AK101" i="47"/>
  <c r="B102" i="47"/>
  <c r="C102" i="47"/>
  <c r="D102" i="47"/>
  <c r="AK102" i="47"/>
  <c r="B103" i="47"/>
  <c r="C103" i="47"/>
  <c r="D103" i="47"/>
  <c r="AK103" i="47"/>
  <c r="B104" i="47"/>
  <c r="C104" i="47"/>
  <c r="D104" i="47"/>
  <c r="AK104" i="47"/>
  <c r="B105" i="47"/>
  <c r="C105" i="47"/>
  <c r="D105" i="47"/>
  <c r="AK105" i="47"/>
  <c r="B106" i="47"/>
  <c r="C106" i="47"/>
  <c r="D106" i="47"/>
  <c r="AK106" i="47"/>
  <c r="B107" i="47"/>
  <c r="C107" i="47"/>
  <c r="D107" i="47"/>
  <c r="AK107" i="47"/>
  <c r="B108" i="47"/>
  <c r="C108" i="47"/>
  <c r="D108" i="47"/>
  <c r="AK108" i="47"/>
  <c r="B109" i="47"/>
  <c r="C109" i="47"/>
  <c r="D109" i="47"/>
  <c r="AK109" i="47"/>
  <c r="B110" i="47"/>
  <c r="C110" i="47"/>
  <c r="D110" i="47"/>
  <c r="AK110" i="47"/>
  <c r="B111" i="47"/>
  <c r="C111" i="47"/>
  <c r="D111" i="47"/>
  <c r="AK111" i="47"/>
  <c r="B112" i="47"/>
  <c r="C112" i="47"/>
  <c r="D112" i="47"/>
  <c r="AK112" i="47"/>
  <c r="B113" i="47"/>
  <c r="C113" i="47"/>
  <c r="D113" i="47"/>
  <c r="AK113" i="47"/>
  <c r="B114" i="47"/>
  <c r="C114" i="47"/>
  <c r="D114" i="47"/>
  <c r="AK114" i="47"/>
  <c r="B115" i="47"/>
  <c r="C115" i="47"/>
  <c r="D115" i="47"/>
  <c r="AK115" i="47"/>
  <c r="B116" i="47"/>
  <c r="C116" i="47"/>
  <c r="D116" i="47"/>
  <c r="AK116" i="47"/>
  <c r="B117" i="47"/>
  <c r="C117" i="47"/>
  <c r="D117" i="47"/>
  <c r="AK117" i="47"/>
  <c r="B118" i="47"/>
  <c r="C118" i="47"/>
  <c r="D118" i="47"/>
  <c r="AK118" i="47"/>
  <c r="B119" i="47"/>
  <c r="C119" i="47"/>
  <c r="D119" i="47"/>
  <c r="AK119" i="47"/>
  <c r="B120" i="47"/>
  <c r="C120" i="47"/>
  <c r="D120" i="47"/>
  <c r="AK120" i="47"/>
  <c r="B121" i="47"/>
  <c r="C121" i="47"/>
  <c r="D121" i="47"/>
  <c r="AK121" i="47"/>
  <c r="B122" i="47"/>
  <c r="C122" i="47"/>
  <c r="D122" i="47"/>
  <c r="AK122" i="47"/>
  <c r="B123" i="47"/>
  <c r="C123" i="47"/>
  <c r="D123" i="47"/>
  <c r="AK123" i="47"/>
  <c r="B124" i="47"/>
  <c r="C124" i="47"/>
  <c r="D124" i="47"/>
  <c r="AK124" i="47"/>
  <c r="B125" i="47"/>
  <c r="C125" i="47"/>
  <c r="D125" i="47"/>
  <c r="AK125" i="47"/>
  <c r="B126" i="47"/>
  <c r="C126" i="47"/>
  <c r="D126" i="47"/>
  <c r="AK126" i="47"/>
  <c r="B127" i="47"/>
  <c r="C127" i="47"/>
  <c r="D127" i="47"/>
  <c r="AK127" i="47"/>
  <c r="B128" i="47"/>
  <c r="C128" i="47"/>
  <c r="D128" i="47"/>
  <c r="AK128" i="47"/>
  <c r="B129" i="47"/>
  <c r="C129" i="47"/>
  <c r="D129" i="47"/>
  <c r="AK129" i="47"/>
  <c r="B130" i="47"/>
  <c r="C130" i="47"/>
  <c r="D130" i="47"/>
  <c r="AK130" i="47"/>
  <c r="B131" i="47"/>
  <c r="C131" i="47"/>
  <c r="D131" i="47"/>
  <c r="AK131" i="47"/>
  <c r="B132" i="47"/>
  <c r="C132" i="47"/>
  <c r="D132" i="47"/>
  <c r="AK132" i="47"/>
  <c r="B133" i="47"/>
  <c r="C133" i="47"/>
  <c r="D133" i="47"/>
  <c r="AK133" i="47"/>
  <c r="B134" i="47"/>
  <c r="C134" i="47"/>
  <c r="D134" i="47"/>
  <c r="AK134" i="47"/>
  <c r="B135" i="47"/>
  <c r="C135" i="47"/>
  <c r="D135" i="47"/>
  <c r="AK135" i="47"/>
  <c r="B136" i="47"/>
  <c r="C136" i="47"/>
  <c r="D136" i="47"/>
  <c r="AK136" i="47"/>
  <c r="B137" i="47"/>
  <c r="C137" i="47"/>
  <c r="D137" i="47"/>
  <c r="AK137" i="47"/>
  <c r="B138" i="47"/>
  <c r="C138" i="47"/>
  <c r="D138" i="47"/>
  <c r="AK138" i="47"/>
  <c r="B67" i="47"/>
  <c r="C67" i="47"/>
  <c r="D67" i="47"/>
  <c r="B16" i="47"/>
  <c r="C16" i="47"/>
  <c r="D16" i="47"/>
  <c r="B19" i="47"/>
  <c r="C19" i="47"/>
  <c r="D19" i="47"/>
  <c r="B43" i="47"/>
  <c r="C43" i="47"/>
  <c r="D43" i="47"/>
  <c r="F43" i="47" s="1"/>
  <c r="B57" i="47"/>
  <c r="C57" i="47"/>
  <c r="D57" i="47"/>
  <c r="F57" i="47" s="1"/>
  <c r="B29" i="47"/>
  <c r="C29" i="47"/>
  <c r="D29" i="47"/>
  <c r="B33" i="47"/>
  <c r="C33" i="47"/>
  <c r="D33" i="47"/>
  <c r="B68" i="47"/>
  <c r="C68" i="47"/>
  <c r="D68" i="47"/>
  <c r="B24" i="47"/>
  <c r="C24" i="47"/>
  <c r="D24" i="47"/>
  <c r="B56" i="47"/>
  <c r="C56" i="47"/>
  <c r="D56" i="47"/>
  <c r="F56" i="47" s="1"/>
  <c r="B54" i="47"/>
  <c r="C54" i="47"/>
  <c r="D54" i="47"/>
  <c r="F54" i="47" s="1"/>
  <c r="B44" i="47"/>
  <c r="C44" i="47"/>
  <c r="D44" i="47"/>
  <c r="F44" i="47" s="1"/>
  <c r="B34" i="47"/>
  <c r="C34" i="47"/>
  <c r="D34" i="47"/>
  <c r="F34" i="47" s="1"/>
  <c r="B30" i="47"/>
  <c r="C30" i="47"/>
  <c r="D30" i="47"/>
  <c r="B26" i="47"/>
  <c r="C26" i="47"/>
  <c r="D26" i="47"/>
  <c r="B36" i="47"/>
  <c r="C36" i="47"/>
  <c r="D36" i="47"/>
  <c r="B10" i="47"/>
  <c r="C10" i="47"/>
  <c r="D10" i="47"/>
  <c r="B59" i="47"/>
  <c r="C59" i="47"/>
  <c r="D59" i="47"/>
  <c r="F59" i="47" s="1"/>
  <c r="B20" i="47"/>
  <c r="C20" i="47"/>
  <c r="D20" i="47"/>
  <c r="B51" i="47"/>
  <c r="C51" i="47"/>
  <c r="D51" i="47"/>
  <c r="F51" i="47" s="1"/>
  <c r="B17" i="47"/>
  <c r="C17" i="47"/>
  <c r="D17" i="47"/>
  <c r="B21" i="47"/>
  <c r="C21" i="47"/>
  <c r="D21" i="47"/>
  <c r="B38" i="47"/>
  <c r="C38" i="47"/>
  <c r="D38" i="47"/>
  <c r="B52" i="47"/>
  <c r="C52" i="47"/>
  <c r="D52" i="47"/>
  <c r="F52" i="47" s="1"/>
  <c r="B45" i="47"/>
  <c r="C45" i="47"/>
  <c r="D45" i="47"/>
  <c r="F45" i="47" s="1"/>
  <c r="B23" i="47"/>
  <c r="C23" i="47"/>
  <c r="D23" i="47"/>
  <c r="B37" i="47"/>
  <c r="C37" i="47"/>
  <c r="D37" i="47"/>
  <c r="B61" i="47"/>
  <c r="C61" i="47"/>
  <c r="D61" i="47"/>
  <c r="F61" i="47" s="1"/>
  <c r="B15" i="47"/>
  <c r="C15" i="47"/>
  <c r="D15" i="47"/>
  <c r="B65" i="47"/>
  <c r="C65" i="47"/>
  <c r="D65" i="47"/>
  <c r="B32" i="47"/>
  <c r="C32" i="47"/>
  <c r="D32" i="47"/>
  <c r="B39" i="47"/>
  <c r="C39" i="47"/>
  <c r="D39" i="47"/>
  <c r="B62" i="47"/>
  <c r="C62" i="47"/>
  <c r="D62" i="47"/>
  <c r="F62" i="47" s="1"/>
  <c r="B60" i="47"/>
  <c r="C60" i="47"/>
  <c r="D60" i="47"/>
  <c r="F60" i="47" s="1"/>
  <c r="B47" i="47"/>
  <c r="C47" i="47"/>
  <c r="D47" i="47"/>
  <c r="F47" i="47" s="1"/>
  <c r="B69" i="47"/>
  <c r="C69" i="47"/>
  <c r="D69" i="47"/>
  <c r="B50" i="47"/>
  <c r="C50" i="47"/>
  <c r="D50" i="47"/>
  <c r="F50" i="47" s="1"/>
  <c r="B7" i="47"/>
  <c r="C7" i="47"/>
  <c r="D7" i="47"/>
  <c r="B64" i="47"/>
  <c r="C64" i="47"/>
  <c r="D64" i="47"/>
  <c r="B66" i="47"/>
  <c r="C66" i="47"/>
  <c r="D66" i="47"/>
  <c r="B49" i="47"/>
  <c r="C49" i="47"/>
  <c r="D49" i="47"/>
  <c r="F49" i="47" s="1"/>
  <c r="B46" i="47"/>
  <c r="C46" i="47"/>
  <c r="D46" i="47"/>
  <c r="F46" i="47" s="1"/>
  <c r="B53" i="47"/>
  <c r="C53" i="47"/>
  <c r="D53" i="47"/>
  <c r="F53" i="47" s="1"/>
  <c r="B25" i="47"/>
  <c r="C25" i="47"/>
  <c r="D25" i="47"/>
  <c r="B70" i="47"/>
  <c r="C70" i="47"/>
  <c r="D70" i="47"/>
  <c r="B35" i="47"/>
  <c r="C35" i="47"/>
  <c r="D35" i="47"/>
  <c r="F35" i="47" s="1"/>
  <c r="B55" i="47"/>
  <c r="C55" i="47"/>
  <c r="D55" i="47"/>
  <c r="F55" i="47" s="1"/>
  <c r="B18" i="47"/>
  <c r="C18" i="47"/>
  <c r="D18" i="47"/>
  <c r="B11" i="47"/>
  <c r="C11" i="47"/>
  <c r="D11" i="47"/>
  <c r="B40" i="47"/>
  <c r="C40" i="47"/>
  <c r="D40" i="47"/>
  <c r="B63" i="47"/>
  <c r="C63" i="47"/>
  <c r="D63" i="47"/>
  <c r="B71" i="47"/>
  <c r="C71" i="47"/>
  <c r="D71" i="47"/>
  <c r="B41" i="47"/>
  <c r="C41" i="47"/>
  <c r="D41" i="47"/>
  <c r="F41" i="47" s="1"/>
  <c r="B13" i="47"/>
  <c r="C13" i="47"/>
  <c r="D13" i="47"/>
  <c r="B58" i="47"/>
  <c r="C58" i="47"/>
  <c r="D58" i="47"/>
  <c r="F58" i="47" s="1"/>
  <c r="B12" i="47"/>
  <c r="C12" i="47"/>
  <c r="D12" i="47"/>
  <c r="B28" i="47"/>
  <c r="C28" i="47"/>
  <c r="D28" i="47"/>
  <c r="B6" i="47"/>
  <c r="C6" i="47"/>
  <c r="D6" i="47"/>
  <c r="B48" i="47"/>
  <c r="C48" i="47"/>
  <c r="D48" i="47"/>
  <c r="F48" i="47" s="1"/>
  <c r="B42" i="47"/>
  <c r="C42" i="47"/>
  <c r="D42" i="47"/>
  <c r="F42" i="47" s="1"/>
  <c r="B9" i="47"/>
  <c r="C9" i="47"/>
  <c r="D9" i="47"/>
  <c r="B31" i="47"/>
  <c r="C31" i="47"/>
  <c r="D31" i="47"/>
  <c r="B72" i="47"/>
  <c r="C72" i="47"/>
  <c r="D72" i="47"/>
  <c r="B14" i="47"/>
  <c r="C14" i="47"/>
  <c r="D14" i="47"/>
  <c r="B8" i="47"/>
  <c r="C8" i="47"/>
  <c r="D8" i="47"/>
  <c r="B5" i="47"/>
  <c r="C5" i="47"/>
  <c r="D5" i="47"/>
  <c r="B22" i="47"/>
  <c r="C22" i="47"/>
  <c r="D22" i="47"/>
  <c r="B73" i="47"/>
  <c r="C73" i="47"/>
  <c r="D73" i="47"/>
  <c r="B74" i="47"/>
  <c r="C74" i="47"/>
  <c r="D74" i="47"/>
  <c r="B75" i="47"/>
  <c r="C75" i="47"/>
  <c r="D75" i="47"/>
  <c r="B76" i="47"/>
  <c r="C76" i="47"/>
  <c r="D76" i="47"/>
  <c r="B77" i="47"/>
  <c r="C77" i="47"/>
  <c r="D77" i="47"/>
  <c r="B78" i="47"/>
  <c r="C78" i="47"/>
  <c r="D78" i="47"/>
  <c r="B79" i="47"/>
  <c r="C79" i="47"/>
  <c r="D79" i="47"/>
  <c r="B80" i="47"/>
  <c r="C80" i="47"/>
  <c r="D80" i="47"/>
  <c r="B81" i="47"/>
  <c r="C81" i="47"/>
  <c r="D81" i="47"/>
  <c r="B81" i="46"/>
  <c r="C81" i="46"/>
  <c r="D81" i="46"/>
  <c r="B82" i="46"/>
  <c r="C82" i="46"/>
  <c r="D82" i="46"/>
  <c r="B83" i="46"/>
  <c r="C83" i="46"/>
  <c r="D83" i="46"/>
  <c r="B84" i="46"/>
  <c r="C84" i="46"/>
  <c r="D84" i="46"/>
  <c r="B85" i="46"/>
  <c r="C85" i="46"/>
  <c r="D85" i="46"/>
  <c r="B86" i="46"/>
  <c r="C86" i="46"/>
  <c r="D86" i="46"/>
  <c r="B87" i="46"/>
  <c r="C87" i="46"/>
  <c r="D87" i="46"/>
  <c r="B88" i="46"/>
  <c r="C88" i="46"/>
  <c r="D88" i="46"/>
  <c r="B89" i="46"/>
  <c r="C89" i="46"/>
  <c r="D89" i="46"/>
  <c r="B90" i="46"/>
  <c r="C90" i="46"/>
  <c r="D90" i="46"/>
  <c r="B91" i="46"/>
  <c r="C91" i="46"/>
  <c r="D91" i="46"/>
  <c r="B92" i="46"/>
  <c r="C92" i="46"/>
  <c r="D92" i="46"/>
  <c r="B93" i="46"/>
  <c r="C93" i="46"/>
  <c r="D93" i="46"/>
  <c r="B94" i="46"/>
  <c r="C94" i="46"/>
  <c r="D94" i="46"/>
  <c r="B95" i="46"/>
  <c r="C95" i="46"/>
  <c r="D95" i="46"/>
  <c r="B96" i="46"/>
  <c r="C96" i="46"/>
  <c r="D96" i="46"/>
  <c r="B97" i="46"/>
  <c r="C97" i="46"/>
  <c r="D97" i="46"/>
  <c r="B98" i="46"/>
  <c r="C98" i="46"/>
  <c r="D98" i="46"/>
  <c r="B99" i="46"/>
  <c r="C99" i="46"/>
  <c r="D99" i="46"/>
  <c r="B100" i="46"/>
  <c r="C100" i="46"/>
  <c r="D100" i="46"/>
  <c r="B101" i="46"/>
  <c r="C101" i="46"/>
  <c r="D101" i="46"/>
  <c r="B102" i="46"/>
  <c r="C102" i="46"/>
  <c r="D102" i="46"/>
  <c r="B103" i="46"/>
  <c r="C103" i="46"/>
  <c r="D103" i="46"/>
  <c r="B104" i="46"/>
  <c r="C104" i="46"/>
  <c r="D104" i="46"/>
  <c r="B105" i="46"/>
  <c r="C105" i="46"/>
  <c r="D105" i="46"/>
  <c r="B106" i="46"/>
  <c r="C106" i="46"/>
  <c r="D106" i="46"/>
  <c r="B107" i="46"/>
  <c r="C107" i="46"/>
  <c r="D107" i="46"/>
  <c r="B108" i="46"/>
  <c r="C108" i="46"/>
  <c r="D108" i="46"/>
  <c r="B109" i="46"/>
  <c r="C109" i="46"/>
  <c r="D109" i="46"/>
  <c r="B110" i="46"/>
  <c r="C110" i="46"/>
  <c r="D110" i="46"/>
  <c r="B111" i="46"/>
  <c r="C111" i="46"/>
  <c r="D111" i="46"/>
  <c r="B112" i="46"/>
  <c r="C112" i="46"/>
  <c r="D112" i="46"/>
  <c r="B113" i="46"/>
  <c r="C113" i="46"/>
  <c r="D113" i="46"/>
  <c r="B114" i="46"/>
  <c r="C114" i="46"/>
  <c r="D114" i="46"/>
  <c r="B115" i="46"/>
  <c r="C115" i="46"/>
  <c r="D115" i="46"/>
  <c r="B116" i="46"/>
  <c r="C116" i="46"/>
  <c r="D116" i="46"/>
  <c r="B117" i="46"/>
  <c r="C117" i="46"/>
  <c r="D117" i="46"/>
  <c r="B118" i="46"/>
  <c r="C118" i="46"/>
  <c r="D118" i="46"/>
  <c r="B119" i="46"/>
  <c r="C119" i="46"/>
  <c r="D119" i="46"/>
  <c r="B120" i="46"/>
  <c r="C120" i="46"/>
  <c r="D120" i="46"/>
  <c r="B121" i="46"/>
  <c r="C121" i="46"/>
  <c r="D121" i="46"/>
  <c r="B122" i="46"/>
  <c r="C122" i="46"/>
  <c r="D122" i="46"/>
  <c r="B123" i="46"/>
  <c r="C123" i="46"/>
  <c r="D123" i="46"/>
  <c r="B124" i="46"/>
  <c r="C124" i="46"/>
  <c r="D124" i="46"/>
  <c r="B125" i="46"/>
  <c r="C125" i="46"/>
  <c r="D125" i="46"/>
  <c r="B126" i="46"/>
  <c r="C126" i="46"/>
  <c r="D126" i="46"/>
  <c r="B127" i="46"/>
  <c r="C127" i="46"/>
  <c r="D127" i="46"/>
  <c r="B128" i="46"/>
  <c r="C128" i="46"/>
  <c r="D128" i="46"/>
  <c r="B129" i="46"/>
  <c r="C129" i="46"/>
  <c r="D129" i="46"/>
  <c r="B130" i="46"/>
  <c r="C130" i="46"/>
  <c r="D130" i="46"/>
  <c r="B131" i="46"/>
  <c r="C131" i="46"/>
  <c r="D131" i="46"/>
  <c r="B132" i="46"/>
  <c r="C132" i="46"/>
  <c r="D132" i="46"/>
  <c r="B133" i="46"/>
  <c r="C133" i="46"/>
  <c r="D133" i="46"/>
  <c r="B134" i="46"/>
  <c r="C134" i="46"/>
  <c r="D134" i="46"/>
  <c r="B135" i="46"/>
  <c r="C135" i="46"/>
  <c r="D135" i="46"/>
  <c r="B136" i="46"/>
  <c r="C136" i="46"/>
  <c r="D136" i="46"/>
  <c r="B137" i="46"/>
  <c r="C137" i="46"/>
  <c r="D137" i="46"/>
  <c r="B138" i="46"/>
  <c r="C138" i="46"/>
  <c r="D138" i="46"/>
  <c r="B139" i="46"/>
  <c r="C139" i="46"/>
  <c r="D139" i="46"/>
  <c r="B140" i="46"/>
  <c r="C140" i="46"/>
  <c r="D140" i="46"/>
  <c r="B141" i="46"/>
  <c r="C141" i="46"/>
  <c r="D141" i="46"/>
  <c r="B142" i="46"/>
  <c r="C142" i="46"/>
  <c r="D142" i="46"/>
  <c r="B143" i="46"/>
  <c r="C143" i="46"/>
  <c r="D143" i="46"/>
  <c r="B144" i="46"/>
  <c r="C144" i="46"/>
  <c r="D144" i="46"/>
  <c r="B145" i="46"/>
  <c r="C145" i="46"/>
  <c r="D145" i="46"/>
  <c r="B146" i="46"/>
  <c r="C146" i="46"/>
  <c r="D146" i="46"/>
  <c r="B147" i="46"/>
  <c r="C147" i="46"/>
  <c r="D147" i="46"/>
  <c r="B148" i="46"/>
  <c r="C148" i="46"/>
  <c r="D148" i="46"/>
  <c r="B31" i="46"/>
  <c r="C31" i="46"/>
  <c r="D31" i="46"/>
  <c r="B32" i="46"/>
  <c r="C32" i="46"/>
  <c r="D32" i="46"/>
  <c r="B33" i="46"/>
  <c r="C33" i="46"/>
  <c r="D33" i="46"/>
  <c r="B34" i="46"/>
  <c r="C34" i="46"/>
  <c r="D34" i="46"/>
  <c r="B35" i="46"/>
  <c r="C35" i="46"/>
  <c r="D35" i="46"/>
  <c r="B36" i="46"/>
  <c r="C36" i="46"/>
  <c r="D36" i="46"/>
  <c r="B37" i="46"/>
  <c r="C37" i="46"/>
  <c r="D37" i="46"/>
  <c r="B38" i="46"/>
  <c r="C38" i="46"/>
  <c r="D38" i="46"/>
  <c r="B48" i="46"/>
  <c r="C48" i="46"/>
  <c r="D48" i="46"/>
  <c r="B52" i="46"/>
  <c r="C52" i="46"/>
  <c r="D52" i="46"/>
  <c r="B49" i="46"/>
  <c r="C49" i="46"/>
  <c r="D49" i="46"/>
  <c r="B40" i="46"/>
  <c r="C40" i="46"/>
  <c r="D40" i="46"/>
  <c r="B42" i="46"/>
  <c r="C42" i="46"/>
  <c r="D42" i="46"/>
  <c r="B17" i="46"/>
  <c r="C17" i="46"/>
  <c r="D17" i="46"/>
  <c r="B11" i="46"/>
  <c r="C11" i="46"/>
  <c r="D11" i="46"/>
  <c r="B13" i="46"/>
  <c r="C13" i="46"/>
  <c r="D13" i="46"/>
  <c r="B46" i="46"/>
  <c r="C46" i="46"/>
  <c r="D46" i="46"/>
  <c r="B26" i="46"/>
  <c r="C26" i="46"/>
  <c r="D26" i="46"/>
  <c r="B53" i="46"/>
  <c r="C53" i="46"/>
  <c r="D53" i="46"/>
  <c r="B12" i="46"/>
  <c r="C12" i="46"/>
  <c r="D12" i="46"/>
  <c r="B18" i="46"/>
  <c r="C18" i="46"/>
  <c r="D18" i="46"/>
  <c r="B54" i="46"/>
  <c r="C54" i="46"/>
  <c r="D54" i="46"/>
  <c r="B24" i="46"/>
  <c r="C24" i="46"/>
  <c r="D24" i="46"/>
  <c r="B21" i="46"/>
  <c r="C21" i="46"/>
  <c r="D21" i="46"/>
  <c r="B23" i="46"/>
  <c r="C23" i="46"/>
  <c r="D23" i="46"/>
  <c r="B19" i="46"/>
  <c r="C19" i="46"/>
  <c r="D19" i="46"/>
  <c r="B6" i="46"/>
  <c r="C6" i="46"/>
  <c r="D6" i="46"/>
  <c r="B47" i="46"/>
  <c r="C47" i="46"/>
  <c r="D47" i="46"/>
  <c r="B5" i="46"/>
  <c r="C5" i="46"/>
  <c r="D5" i="46"/>
  <c r="B27" i="46"/>
  <c r="C27" i="46"/>
  <c r="D27" i="46"/>
  <c r="B55" i="46"/>
  <c r="C55" i="46"/>
  <c r="D55" i="46"/>
  <c r="B25" i="46"/>
  <c r="C25" i="46"/>
  <c r="D25" i="46"/>
  <c r="B16" i="46"/>
  <c r="C16" i="46"/>
  <c r="D16" i="46"/>
  <c r="B29" i="46"/>
  <c r="C29" i="46"/>
  <c r="D29" i="46"/>
  <c r="B51" i="46"/>
  <c r="C51" i="46"/>
  <c r="D51" i="46"/>
  <c r="B9" i="46"/>
  <c r="C9" i="46"/>
  <c r="D9" i="46"/>
  <c r="B39" i="46"/>
  <c r="C39" i="46"/>
  <c r="D39" i="46"/>
  <c r="B28" i="46"/>
  <c r="C28" i="46"/>
  <c r="D28" i="46"/>
  <c r="B22" i="46"/>
  <c r="C22" i="46"/>
  <c r="D22" i="46"/>
  <c r="B20" i="46"/>
  <c r="C20" i="46"/>
  <c r="D20" i="46"/>
  <c r="B45" i="46"/>
  <c r="C45" i="46"/>
  <c r="D45" i="46"/>
  <c r="B43" i="46"/>
  <c r="C43" i="46"/>
  <c r="D43" i="46"/>
  <c r="B44" i="46"/>
  <c r="C44" i="46"/>
  <c r="D44" i="46"/>
  <c r="B10" i="46"/>
  <c r="C10" i="46"/>
  <c r="D10" i="46"/>
  <c r="B8" i="46"/>
  <c r="C8" i="46"/>
  <c r="D8" i="46"/>
  <c r="B56" i="46"/>
  <c r="C56" i="46"/>
  <c r="D56" i="46"/>
  <c r="B50" i="46"/>
  <c r="C50" i="46"/>
  <c r="D50" i="46"/>
  <c r="B7" i="46"/>
  <c r="C7" i="46"/>
  <c r="D7" i="46"/>
  <c r="B41" i="46"/>
  <c r="C41" i="46"/>
  <c r="D41" i="46"/>
  <c r="B30" i="46"/>
  <c r="C30" i="46"/>
  <c r="D30" i="46"/>
  <c r="B14" i="46"/>
  <c r="C14" i="46"/>
  <c r="D14" i="46"/>
  <c r="B15" i="46"/>
  <c r="C15" i="46"/>
  <c r="D15" i="46"/>
  <c r="B57" i="46"/>
  <c r="C57" i="46"/>
  <c r="D57" i="46"/>
  <c r="B58" i="46"/>
  <c r="C58" i="46"/>
  <c r="D58" i="46"/>
  <c r="B59" i="46"/>
  <c r="C59" i="46"/>
  <c r="D59" i="46"/>
  <c r="B60" i="46"/>
  <c r="C60" i="46"/>
  <c r="D60" i="46"/>
  <c r="B61" i="46"/>
  <c r="C61" i="46"/>
  <c r="D61" i="46"/>
  <c r="B62" i="46"/>
  <c r="C62" i="46"/>
  <c r="D62" i="46"/>
  <c r="B63" i="46"/>
  <c r="C63" i="46"/>
  <c r="D63" i="46"/>
  <c r="B64" i="46"/>
  <c r="C64" i="46"/>
  <c r="D64" i="46"/>
  <c r="B65" i="46"/>
  <c r="C65" i="46"/>
  <c r="D65" i="46"/>
  <c r="B66" i="46"/>
  <c r="C66" i="46"/>
  <c r="D66" i="46"/>
  <c r="B67" i="46"/>
  <c r="C67" i="46"/>
  <c r="D67" i="46"/>
  <c r="B68" i="46"/>
  <c r="C68" i="46"/>
  <c r="D68" i="46"/>
  <c r="B69" i="46"/>
  <c r="C69" i="46"/>
  <c r="D69" i="46"/>
  <c r="B70" i="46"/>
  <c r="C70" i="46"/>
  <c r="D70" i="46"/>
  <c r="B71" i="46"/>
  <c r="C71" i="46"/>
  <c r="D71" i="46"/>
  <c r="B72" i="46"/>
  <c r="C72" i="46"/>
  <c r="D72" i="46"/>
  <c r="B73" i="46"/>
  <c r="C73" i="46"/>
  <c r="D73" i="46"/>
  <c r="B78" i="45"/>
  <c r="C78" i="45"/>
  <c r="D78" i="45"/>
  <c r="AK78" i="45"/>
  <c r="B8" i="45"/>
  <c r="C8" i="45"/>
  <c r="D8" i="45"/>
  <c r="AK8" i="45"/>
  <c r="B14" i="45"/>
  <c r="C14" i="45"/>
  <c r="D14" i="45"/>
  <c r="AK14" i="45"/>
  <c r="AK19" i="45"/>
  <c r="AK20" i="45"/>
  <c r="AK25" i="45"/>
  <c r="B79" i="45"/>
  <c r="C79" i="45"/>
  <c r="D79" i="45"/>
  <c r="AK79" i="45"/>
  <c r="B80" i="45"/>
  <c r="C80" i="45"/>
  <c r="D80" i="45"/>
  <c r="AK80" i="45"/>
  <c r="B81" i="45"/>
  <c r="C81" i="45"/>
  <c r="D81" i="45"/>
  <c r="AK81" i="45"/>
  <c r="B82" i="45"/>
  <c r="C82" i="45"/>
  <c r="D82" i="45"/>
  <c r="AK82" i="45"/>
  <c r="B83" i="45"/>
  <c r="C83" i="45"/>
  <c r="D83" i="45"/>
  <c r="AK83" i="45"/>
  <c r="B84" i="45"/>
  <c r="C84" i="45"/>
  <c r="D84" i="45"/>
  <c r="AK84" i="45"/>
  <c r="B85" i="45"/>
  <c r="C85" i="45"/>
  <c r="D85" i="45"/>
  <c r="AK85" i="45"/>
  <c r="B86" i="45"/>
  <c r="C86" i="45"/>
  <c r="D86" i="45"/>
  <c r="AK86" i="45"/>
  <c r="B87" i="45"/>
  <c r="C87" i="45"/>
  <c r="D87" i="45"/>
  <c r="AK87" i="45"/>
  <c r="B88" i="45"/>
  <c r="C88" i="45"/>
  <c r="D88" i="45"/>
  <c r="AK88" i="45"/>
  <c r="B89" i="45"/>
  <c r="C89" i="45"/>
  <c r="D89" i="45"/>
  <c r="AK89" i="45"/>
  <c r="B90" i="45"/>
  <c r="C90" i="45"/>
  <c r="D90" i="45"/>
  <c r="AK90" i="45"/>
  <c r="B91" i="45"/>
  <c r="C91" i="45"/>
  <c r="D91" i="45"/>
  <c r="AK91" i="45"/>
  <c r="B92" i="45"/>
  <c r="C92" i="45"/>
  <c r="D92" i="45"/>
  <c r="AK92" i="45"/>
  <c r="B93" i="45"/>
  <c r="C93" i="45"/>
  <c r="D93" i="45"/>
  <c r="AK93" i="45"/>
  <c r="B94" i="45"/>
  <c r="C94" i="45"/>
  <c r="D94" i="45"/>
  <c r="AK94" i="45"/>
  <c r="B95" i="45"/>
  <c r="C95" i="45"/>
  <c r="D95" i="45"/>
  <c r="AK95" i="45"/>
  <c r="B96" i="45"/>
  <c r="C96" i="45"/>
  <c r="D96" i="45"/>
  <c r="AK96" i="45"/>
  <c r="B97" i="45"/>
  <c r="C97" i="45"/>
  <c r="D97" i="45"/>
  <c r="AK97" i="45"/>
  <c r="B98" i="45"/>
  <c r="C98" i="45"/>
  <c r="D98" i="45"/>
  <c r="AK98" i="45"/>
  <c r="B99" i="45"/>
  <c r="C99" i="45"/>
  <c r="D99" i="45"/>
  <c r="AK99" i="45"/>
  <c r="B100" i="45"/>
  <c r="C100" i="45"/>
  <c r="D100" i="45"/>
  <c r="AK100" i="45"/>
  <c r="B101" i="45"/>
  <c r="C101" i="45"/>
  <c r="D101" i="45"/>
  <c r="AK101" i="45"/>
  <c r="B28" i="45"/>
  <c r="C28" i="45"/>
  <c r="D28" i="45"/>
  <c r="B29" i="45"/>
  <c r="C29" i="45"/>
  <c r="D29" i="45"/>
  <c r="B30" i="45"/>
  <c r="C30" i="45"/>
  <c r="D30" i="45"/>
  <c r="B31" i="45"/>
  <c r="C31" i="45"/>
  <c r="D31" i="45"/>
  <c r="B32" i="45"/>
  <c r="C32" i="45"/>
  <c r="D32" i="45"/>
  <c r="B33" i="45"/>
  <c r="C33" i="45"/>
  <c r="D33" i="45"/>
  <c r="B34" i="45"/>
  <c r="C34" i="45"/>
  <c r="D34" i="45"/>
  <c r="B35" i="45"/>
  <c r="C35" i="45"/>
  <c r="D35" i="45"/>
  <c r="B36" i="45"/>
  <c r="C36" i="45"/>
  <c r="D36" i="45"/>
  <c r="B9" i="45"/>
  <c r="C9" i="45"/>
  <c r="D9" i="45"/>
  <c r="B37" i="45"/>
  <c r="C37" i="45"/>
  <c r="D37" i="45"/>
  <c r="B13" i="45"/>
  <c r="C13" i="45"/>
  <c r="D13" i="45"/>
  <c r="B38" i="45"/>
  <c r="C38" i="45"/>
  <c r="D38" i="45"/>
  <c r="B21" i="45"/>
  <c r="C21" i="45"/>
  <c r="D21" i="45"/>
  <c r="B11" i="45"/>
  <c r="C11" i="45"/>
  <c r="D11" i="45"/>
  <c r="B26" i="45"/>
  <c r="C26" i="45"/>
  <c r="D26" i="45"/>
  <c r="B10" i="45"/>
  <c r="C10" i="45"/>
  <c r="D10" i="45"/>
  <c r="B39" i="45"/>
  <c r="C39" i="45"/>
  <c r="D39" i="45"/>
  <c r="B40" i="45"/>
  <c r="C40" i="45"/>
  <c r="D40" i="45"/>
  <c r="B7" i="45"/>
  <c r="C7" i="45"/>
  <c r="D7" i="45"/>
  <c r="B41" i="45"/>
  <c r="C41" i="45"/>
  <c r="D41" i="45"/>
  <c r="B22" i="45"/>
  <c r="C22" i="45"/>
  <c r="D22" i="45"/>
  <c r="B12" i="45"/>
  <c r="C12" i="45"/>
  <c r="D12" i="45"/>
  <c r="B23" i="45"/>
  <c r="C23" i="45"/>
  <c r="D23" i="45"/>
  <c r="B42" i="45"/>
  <c r="C42" i="45"/>
  <c r="D42" i="45"/>
  <c r="B43" i="45"/>
  <c r="C43" i="45"/>
  <c r="D43" i="45"/>
  <c r="B44" i="45"/>
  <c r="C44" i="45"/>
  <c r="D44" i="45"/>
  <c r="B45" i="45"/>
  <c r="C45" i="45"/>
  <c r="D45" i="45"/>
  <c r="B46" i="45"/>
  <c r="C46" i="45"/>
  <c r="D46" i="45"/>
  <c r="B47" i="45"/>
  <c r="C47" i="45"/>
  <c r="D47" i="45"/>
  <c r="B48" i="45"/>
  <c r="C48" i="45"/>
  <c r="D48" i="45"/>
  <c r="B49" i="45"/>
  <c r="C49" i="45"/>
  <c r="D49" i="45"/>
  <c r="B50" i="45"/>
  <c r="C50" i="45"/>
  <c r="D50" i="45"/>
  <c r="B51" i="45"/>
  <c r="C51" i="45"/>
  <c r="D51" i="45"/>
  <c r="B52" i="45"/>
  <c r="C52" i="45"/>
  <c r="D52" i="45"/>
  <c r="B53" i="45"/>
  <c r="C53" i="45"/>
  <c r="D53" i="45"/>
  <c r="B54" i="45"/>
  <c r="C54" i="45"/>
  <c r="D54" i="45"/>
  <c r="B55" i="45"/>
  <c r="C55" i="45"/>
  <c r="D55" i="45"/>
  <c r="B56" i="45"/>
  <c r="C56" i="45"/>
  <c r="D56" i="45"/>
  <c r="B57" i="45"/>
  <c r="C57" i="45"/>
  <c r="D57" i="45"/>
  <c r="B58" i="45"/>
  <c r="C58" i="45"/>
  <c r="D58" i="45"/>
  <c r="B24" i="45"/>
  <c r="C24" i="45"/>
  <c r="D24" i="45"/>
  <c r="B59" i="45"/>
  <c r="C59" i="45"/>
  <c r="D59" i="45"/>
  <c r="B60" i="45"/>
  <c r="C60" i="45"/>
  <c r="D60" i="45"/>
  <c r="B61" i="45"/>
  <c r="C61" i="45"/>
  <c r="D61" i="45"/>
  <c r="B62" i="45"/>
  <c r="C62" i="45"/>
  <c r="D62" i="45"/>
  <c r="B5" i="45"/>
  <c r="C5" i="45"/>
  <c r="D5" i="45"/>
  <c r="B6" i="45"/>
  <c r="C6" i="45"/>
  <c r="D6" i="45"/>
  <c r="B63" i="45"/>
  <c r="C63" i="45"/>
  <c r="D63" i="45"/>
  <c r="B64" i="45"/>
  <c r="C64" i="45"/>
  <c r="D64" i="45"/>
  <c r="B65" i="45"/>
  <c r="C65" i="45"/>
  <c r="D65" i="45"/>
  <c r="B66" i="45"/>
  <c r="C66" i="45"/>
  <c r="D66" i="45"/>
  <c r="B67" i="45"/>
  <c r="C67" i="45"/>
  <c r="D67" i="45"/>
  <c r="B71" i="44"/>
  <c r="C71" i="44"/>
  <c r="D71" i="44"/>
  <c r="B72" i="44"/>
  <c r="C72" i="44"/>
  <c r="D72" i="44"/>
  <c r="B15" i="44"/>
  <c r="C15" i="44"/>
  <c r="D15" i="44"/>
  <c r="B16" i="44"/>
  <c r="C16" i="44"/>
  <c r="D16" i="44"/>
  <c r="B17" i="44"/>
  <c r="C17" i="44"/>
  <c r="D17" i="44"/>
  <c r="B18" i="44"/>
  <c r="C18" i="44"/>
  <c r="D18" i="44"/>
  <c r="B19" i="44"/>
  <c r="C19" i="44"/>
  <c r="D19" i="44"/>
  <c r="B20" i="44"/>
  <c r="C20" i="44"/>
  <c r="D20" i="44"/>
  <c r="B21" i="44"/>
  <c r="C21" i="44"/>
  <c r="D21" i="44"/>
  <c r="B22" i="44"/>
  <c r="C22" i="44"/>
  <c r="D22" i="44"/>
  <c r="B23" i="44"/>
  <c r="C23" i="44"/>
  <c r="D23" i="44"/>
  <c r="B24" i="44"/>
  <c r="C24" i="44"/>
  <c r="D24" i="44"/>
  <c r="B25" i="44"/>
  <c r="C25" i="44"/>
  <c r="D25" i="44"/>
  <c r="B26" i="44"/>
  <c r="C26" i="44"/>
  <c r="D26" i="44"/>
  <c r="B27" i="44"/>
  <c r="C27" i="44"/>
  <c r="D27" i="44"/>
  <c r="B28" i="44"/>
  <c r="C28" i="44"/>
  <c r="D28" i="44"/>
  <c r="B29" i="44"/>
  <c r="C29" i="44"/>
  <c r="D29" i="44"/>
  <c r="B30" i="44"/>
  <c r="C30" i="44"/>
  <c r="D30" i="44"/>
  <c r="B31" i="44"/>
  <c r="C31" i="44"/>
  <c r="D31" i="44"/>
  <c r="B32" i="44"/>
  <c r="C32" i="44"/>
  <c r="D32" i="44"/>
  <c r="B33" i="44"/>
  <c r="C33" i="44"/>
  <c r="D33" i="44"/>
  <c r="B34" i="44"/>
  <c r="C34" i="44"/>
  <c r="D34" i="44"/>
  <c r="B35" i="44"/>
  <c r="C35" i="44"/>
  <c r="D35" i="44"/>
  <c r="B36" i="44"/>
  <c r="C36" i="44"/>
  <c r="D36" i="44"/>
  <c r="B37" i="44"/>
  <c r="C37" i="44"/>
  <c r="D37" i="44"/>
  <c r="B12" i="44"/>
  <c r="C12" i="44"/>
  <c r="D12" i="44"/>
  <c r="B38" i="44"/>
  <c r="C38" i="44"/>
  <c r="D38" i="44"/>
  <c r="B14" i="44"/>
  <c r="C14" i="44"/>
  <c r="D14" i="44"/>
  <c r="B9" i="44"/>
  <c r="C9" i="44"/>
  <c r="D9" i="44"/>
  <c r="B39" i="44"/>
  <c r="C39" i="44"/>
  <c r="D39" i="44"/>
  <c r="B10" i="44"/>
  <c r="C10" i="44"/>
  <c r="D10" i="44"/>
  <c r="B13" i="44"/>
  <c r="C13" i="44"/>
  <c r="D13" i="44"/>
  <c r="B40" i="44"/>
  <c r="C40" i="44"/>
  <c r="D40" i="44"/>
  <c r="B41" i="44"/>
  <c r="C41" i="44"/>
  <c r="D41" i="44"/>
  <c r="B42" i="44"/>
  <c r="C42" i="44"/>
  <c r="D42" i="44"/>
  <c r="B43" i="44"/>
  <c r="C43" i="44"/>
  <c r="D43" i="44"/>
  <c r="B7" i="44"/>
  <c r="C7" i="44"/>
  <c r="D7" i="44"/>
  <c r="B44" i="44"/>
  <c r="C44" i="44"/>
  <c r="D44" i="44"/>
  <c r="B45" i="44"/>
  <c r="C45" i="44"/>
  <c r="D45" i="44"/>
  <c r="B5" i="44"/>
  <c r="C5" i="44"/>
  <c r="D5" i="44"/>
  <c r="B46" i="44"/>
  <c r="C46" i="44"/>
  <c r="D46" i="44"/>
  <c r="B47" i="44"/>
  <c r="C47" i="44"/>
  <c r="D47" i="44"/>
  <c r="B6" i="44"/>
  <c r="C6" i="44"/>
  <c r="D6" i="44"/>
  <c r="B11" i="44"/>
  <c r="C11" i="44"/>
  <c r="D11" i="44"/>
  <c r="B48" i="44"/>
  <c r="C48" i="44"/>
  <c r="D48" i="44"/>
  <c r="B49" i="44"/>
  <c r="C49" i="44"/>
  <c r="D49" i="44"/>
  <c r="B50" i="44"/>
  <c r="C50" i="44"/>
  <c r="D50" i="44"/>
  <c r="B51" i="44"/>
  <c r="C51" i="44"/>
  <c r="D51" i="44"/>
  <c r="B52" i="44"/>
  <c r="C52" i="44"/>
  <c r="D52" i="44"/>
  <c r="B53" i="44"/>
  <c r="C53" i="44"/>
  <c r="D53" i="44"/>
  <c r="B54" i="44"/>
  <c r="C54" i="44"/>
  <c r="D54" i="44"/>
  <c r="B8" i="44"/>
  <c r="C8" i="44"/>
  <c r="D8" i="44"/>
  <c r="B55" i="44"/>
  <c r="C55" i="44"/>
  <c r="D55" i="44"/>
  <c r="B56" i="44"/>
  <c r="C56" i="44"/>
  <c r="D56" i="44"/>
  <c r="B57" i="44"/>
  <c r="C57" i="44"/>
  <c r="D57" i="44"/>
  <c r="B58" i="44"/>
  <c r="C58" i="44"/>
  <c r="D58" i="44"/>
  <c r="B59" i="44"/>
  <c r="C59" i="44"/>
  <c r="D59" i="44"/>
  <c r="B60" i="44"/>
  <c r="C60" i="44"/>
  <c r="D60" i="44"/>
  <c r="B61" i="44"/>
  <c r="C61" i="44"/>
  <c r="D61" i="44"/>
  <c r="B62" i="44"/>
  <c r="C62" i="44"/>
  <c r="D62" i="44"/>
  <c r="B63" i="44"/>
  <c r="C63" i="44"/>
  <c r="D63" i="44"/>
  <c r="B64" i="44"/>
  <c r="C64" i="44"/>
  <c r="D64" i="44"/>
  <c r="B65" i="44"/>
  <c r="C65" i="44"/>
  <c r="D65" i="44"/>
  <c r="B66" i="44"/>
  <c r="C66" i="44"/>
  <c r="D66" i="44"/>
  <c r="B67" i="44"/>
  <c r="C67" i="44"/>
  <c r="D67" i="44"/>
  <c r="B68" i="44"/>
  <c r="C68" i="44"/>
  <c r="D68" i="44"/>
  <c r="B69" i="44"/>
  <c r="C69" i="44"/>
  <c r="D69" i="44"/>
  <c r="B70" i="44"/>
  <c r="C70" i="44"/>
  <c r="D70" i="44"/>
  <c r="B72" i="43"/>
  <c r="C72" i="43"/>
  <c r="D72" i="43"/>
  <c r="B15" i="43"/>
  <c r="C15" i="43"/>
  <c r="D15" i="43"/>
  <c r="B16" i="43"/>
  <c r="C16" i="43"/>
  <c r="D16" i="43"/>
  <c r="B17" i="43"/>
  <c r="C17" i="43"/>
  <c r="D17" i="43"/>
  <c r="B18" i="43"/>
  <c r="C18" i="43"/>
  <c r="D18" i="43"/>
  <c r="B19" i="43"/>
  <c r="C19" i="43"/>
  <c r="D19" i="43"/>
  <c r="B12" i="43"/>
  <c r="C12" i="43"/>
  <c r="D12" i="43"/>
  <c r="B13" i="43"/>
  <c r="C13" i="43"/>
  <c r="D13" i="43"/>
  <c r="B20" i="43"/>
  <c r="C20" i="43"/>
  <c r="D20" i="43"/>
  <c r="B21" i="43"/>
  <c r="C21" i="43"/>
  <c r="D21" i="43"/>
  <c r="B22" i="43"/>
  <c r="C22" i="43"/>
  <c r="D22" i="43"/>
  <c r="B11" i="43"/>
  <c r="C11" i="43"/>
  <c r="D11" i="43"/>
  <c r="B23" i="43"/>
  <c r="C23" i="43"/>
  <c r="D23" i="43"/>
  <c r="B24" i="43"/>
  <c r="C24" i="43"/>
  <c r="D24" i="43"/>
  <c r="B25" i="43"/>
  <c r="C25" i="43"/>
  <c r="D25" i="43"/>
  <c r="B26" i="43"/>
  <c r="C26" i="43"/>
  <c r="D26" i="43"/>
  <c r="B27" i="43"/>
  <c r="C27" i="43"/>
  <c r="D27" i="43"/>
  <c r="B28" i="43"/>
  <c r="C28" i="43"/>
  <c r="D28" i="43"/>
  <c r="B29" i="43"/>
  <c r="C29" i="43"/>
  <c r="D29" i="43"/>
  <c r="B10" i="43"/>
  <c r="C10" i="43"/>
  <c r="D10" i="43"/>
  <c r="B30" i="43"/>
  <c r="C30" i="43"/>
  <c r="D30" i="43"/>
  <c r="B31" i="43"/>
  <c r="C31" i="43"/>
  <c r="D31" i="43"/>
  <c r="B32" i="43"/>
  <c r="C32" i="43"/>
  <c r="D32" i="43"/>
  <c r="B33" i="43"/>
  <c r="C33" i="43"/>
  <c r="D33" i="43"/>
  <c r="B34" i="43"/>
  <c r="C34" i="43"/>
  <c r="D34" i="43"/>
  <c r="B35" i="43"/>
  <c r="C35" i="43"/>
  <c r="D35" i="43"/>
  <c r="B36" i="43"/>
  <c r="C36" i="43"/>
  <c r="D36" i="43"/>
  <c r="B37" i="43"/>
  <c r="C37" i="43"/>
  <c r="D37" i="43"/>
  <c r="B38" i="43"/>
  <c r="C38" i="43"/>
  <c r="D38" i="43"/>
  <c r="B9" i="43"/>
  <c r="C9" i="43"/>
  <c r="D9" i="43"/>
  <c r="B7" i="43"/>
  <c r="C7" i="43"/>
  <c r="D7" i="43"/>
  <c r="B39" i="43"/>
  <c r="C39" i="43"/>
  <c r="D39" i="43"/>
  <c r="B40" i="43"/>
  <c r="C40" i="43"/>
  <c r="D40" i="43"/>
  <c r="B41" i="43"/>
  <c r="C41" i="43"/>
  <c r="D41" i="43"/>
  <c r="B42" i="43"/>
  <c r="C42" i="43"/>
  <c r="D42" i="43"/>
  <c r="B43" i="43"/>
  <c r="C43" i="43"/>
  <c r="D43" i="43"/>
  <c r="B44" i="43"/>
  <c r="C44" i="43"/>
  <c r="D44" i="43"/>
  <c r="B45" i="43"/>
  <c r="C45" i="43"/>
  <c r="D45" i="43"/>
  <c r="B14" i="43"/>
  <c r="C14" i="43"/>
  <c r="D14" i="43"/>
  <c r="B8" i="43"/>
  <c r="C8" i="43"/>
  <c r="D8" i="43"/>
  <c r="B46" i="43"/>
  <c r="C46" i="43"/>
  <c r="D46" i="43"/>
  <c r="B47" i="43"/>
  <c r="C47" i="43"/>
  <c r="D47" i="43"/>
  <c r="B48" i="43"/>
  <c r="C48" i="43"/>
  <c r="D48" i="43"/>
  <c r="B49" i="43"/>
  <c r="C49" i="43"/>
  <c r="D49" i="43"/>
  <c r="B50" i="43"/>
  <c r="C50" i="43"/>
  <c r="D50" i="43"/>
  <c r="B51" i="43"/>
  <c r="C51" i="43"/>
  <c r="D51" i="43"/>
  <c r="B52" i="43"/>
  <c r="C52" i="43"/>
  <c r="D52" i="43"/>
  <c r="B53" i="43"/>
  <c r="C53" i="43"/>
  <c r="D53" i="43"/>
  <c r="B54" i="43"/>
  <c r="C54" i="43"/>
  <c r="D54" i="43"/>
  <c r="B55" i="43"/>
  <c r="C55" i="43"/>
  <c r="D55" i="43"/>
  <c r="B56" i="43"/>
  <c r="C56" i="43"/>
  <c r="D56" i="43"/>
  <c r="B57" i="43"/>
  <c r="C57" i="43"/>
  <c r="D57" i="43"/>
  <c r="B58" i="43"/>
  <c r="C58" i="43"/>
  <c r="D58" i="43"/>
  <c r="B59" i="43"/>
  <c r="C59" i="43"/>
  <c r="D59" i="43"/>
  <c r="B60" i="43"/>
  <c r="C60" i="43"/>
  <c r="D60" i="43"/>
  <c r="B61" i="43"/>
  <c r="C61" i="43"/>
  <c r="D61" i="43"/>
  <c r="B62" i="43"/>
  <c r="C62" i="43"/>
  <c r="D62" i="43"/>
  <c r="B63" i="43"/>
  <c r="C63" i="43"/>
  <c r="D63" i="43"/>
  <c r="B64" i="43"/>
  <c r="C64" i="43"/>
  <c r="D64" i="43"/>
  <c r="B65" i="43"/>
  <c r="C65" i="43"/>
  <c r="D65" i="43"/>
  <c r="B66" i="43"/>
  <c r="C66" i="43"/>
  <c r="D66" i="43"/>
  <c r="B67" i="43"/>
  <c r="C67" i="43"/>
  <c r="D67" i="43"/>
  <c r="B68" i="43"/>
  <c r="C68" i="43"/>
  <c r="D68" i="43"/>
  <c r="B69" i="43"/>
  <c r="C69" i="43"/>
  <c r="D69" i="43"/>
  <c r="B70" i="43"/>
  <c r="C70" i="43"/>
  <c r="D70" i="43"/>
  <c r="B71" i="43"/>
  <c r="C71" i="43"/>
  <c r="D71" i="43"/>
  <c r="C8" i="37"/>
  <c r="B8" i="37"/>
  <c r="B8" i="42"/>
  <c r="C8" i="42"/>
  <c r="D8" i="42"/>
  <c r="B9" i="42"/>
  <c r="C9" i="42"/>
  <c r="D9" i="42"/>
  <c r="B10" i="42"/>
  <c r="C10" i="42"/>
  <c r="D10" i="42"/>
  <c r="B11" i="42"/>
  <c r="C11" i="42"/>
  <c r="D11" i="42"/>
  <c r="B12" i="42"/>
  <c r="C12" i="42"/>
  <c r="D12" i="42"/>
  <c r="B13" i="42"/>
  <c r="C13" i="42"/>
  <c r="D13" i="42"/>
  <c r="B14" i="42"/>
  <c r="C14" i="42"/>
  <c r="D14" i="42"/>
  <c r="B15" i="42"/>
  <c r="C15" i="42"/>
  <c r="D15" i="42"/>
  <c r="B5" i="42"/>
  <c r="C5" i="42"/>
  <c r="D5" i="42"/>
  <c r="B6" i="42"/>
  <c r="C6" i="42"/>
  <c r="D6" i="42"/>
  <c r="B16" i="42"/>
  <c r="C16" i="42"/>
  <c r="D16" i="42"/>
  <c r="B17" i="42"/>
  <c r="C17" i="42"/>
  <c r="B18" i="42"/>
  <c r="C18" i="42"/>
  <c r="B7" i="42"/>
  <c r="C7" i="42"/>
  <c r="B19" i="42"/>
  <c r="C19" i="42"/>
  <c r="AD68" i="46" l="1"/>
  <c r="AF68" i="46"/>
  <c r="AH68" i="46"/>
  <c r="P68" i="46"/>
  <c r="X68" i="46"/>
  <c r="AB68" i="46"/>
  <c r="T68" i="46"/>
  <c r="V68" i="46"/>
  <c r="R68" i="46"/>
  <c r="Z68" i="46"/>
  <c r="F39" i="46"/>
  <c r="P39" i="46"/>
  <c r="AH39" i="46"/>
  <c r="T39" i="46"/>
  <c r="V39" i="46"/>
  <c r="X39" i="46"/>
  <c r="R39" i="46"/>
  <c r="AF39" i="46"/>
  <c r="AD39" i="46"/>
  <c r="AB39" i="46"/>
  <c r="Z39" i="46"/>
  <c r="AD30" i="46"/>
  <c r="T30" i="46"/>
  <c r="V30" i="46"/>
  <c r="R30" i="46"/>
  <c r="P30" i="46"/>
  <c r="AF30" i="46"/>
  <c r="AH30" i="46"/>
  <c r="X30" i="46"/>
  <c r="AB30" i="46"/>
  <c r="Z30" i="46"/>
  <c r="P29" i="46"/>
  <c r="AH29" i="46"/>
  <c r="T29" i="46"/>
  <c r="AD29" i="46"/>
  <c r="AF29" i="46"/>
  <c r="X29" i="46"/>
  <c r="V29" i="46"/>
  <c r="AB29" i="46"/>
  <c r="R29" i="46"/>
  <c r="Z29" i="46"/>
  <c r="AD19" i="46"/>
  <c r="T19" i="46"/>
  <c r="V19" i="46"/>
  <c r="X19" i="46"/>
  <c r="AH19" i="46"/>
  <c r="P19" i="46"/>
  <c r="R19" i="46"/>
  <c r="AB19" i="46"/>
  <c r="AF19" i="46"/>
  <c r="Z19" i="46"/>
  <c r="P142" i="46"/>
  <c r="AD142" i="46"/>
  <c r="R142" i="46"/>
  <c r="AH142" i="46"/>
  <c r="T142" i="46"/>
  <c r="X142" i="46"/>
  <c r="AB142" i="46"/>
  <c r="AF142" i="46"/>
  <c r="V142" i="46"/>
  <c r="Z142" i="46"/>
  <c r="P126" i="46"/>
  <c r="AD126" i="46"/>
  <c r="AH126" i="46"/>
  <c r="T126" i="46"/>
  <c r="R126" i="46"/>
  <c r="V126" i="46"/>
  <c r="X126" i="46"/>
  <c r="AB126" i="46"/>
  <c r="AF126" i="46"/>
  <c r="Z126" i="46"/>
  <c r="P67" i="46"/>
  <c r="AF67" i="46"/>
  <c r="AH67" i="46"/>
  <c r="R67" i="46"/>
  <c r="AD67" i="46"/>
  <c r="X67" i="46"/>
  <c r="AB67" i="46"/>
  <c r="T67" i="46"/>
  <c r="V67" i="46"/>
  <c r="Z67" i="46"/>
  <c r="AB22" i="46"/>
  <c r="X22" i="46"/>
  <c r="AH22" i="46"/>
  <c r="V22" i="46"/>
  <c r="R22" i="46"/>
  <c r="T22" i="46"/>
  <c r="AF22" i="46"/>
  <c r="AD22" i="46"/>
  <c r="P22" i="46"/>
  <c r="Z22" i="46"/>
  <c r="AH71" i="46"/>
  <c r="P71" i="46"/>
  <c r="X71" i="46"/>
  <c r="AD71" i="46"/>
  <c r="AF71" i="46"/>
  <c r="AB71" i="46"/>
  <c r="T71" i="46"/>
  <c r="V71" i="46"/>
  <c r="R71" i="46"/>
  <c r="Z71" i="46"/>
  <c r="P63" i="46"/>
  <c r="AF63" i="46"/>
  <c r="AH63" i="46"/>
  <c r="AB63" i="46"/>
  <c r="AD63" i="46"/>
  <c r="R63" i="46"/>
  <c r="X63" i="46"/>
  <c r="V63" i="46"/>
  <c r="T63" i="46"/>
  <c r="Z63" i="46"/>
  <c r="AH14" i="46"/>
  <c r="P14" i="46"/>
  <c r="AF14" i="46"/>
  <c r="AB14" i="46"/>
  <c r="AD14" i="46"/>
  <c r="V14" i="46"/>
  <c r="R14" i="46"/>
  <c r="T14" i="46"/>
  <c r="X14" i="46"/>
  <c r="Z14" i="46"/>
  <c r="F44" i="46"/>
  <c r="AH44" i="46"/>
  <c r="P44" i="46"/>
  <c r="AD44" i="46"/>
  <c r="R44" i="46"/>
  <c r="AF44" i="46"/>
  <c r="T44" i="46"/>
  <c r="X44" i="46"/>
  <c r="V44" i="46"/>
  <c r="AB44" i="46"/>
  <c r="Z44" i="46"/>
  <c r="AF51" i="46"/>
  <c r="AH51" i="46"/>
  <c r="P51" i="46"/>
  <c r="R51" i="46"/>
  <c r="T51" i="46"/>
  <c r="AD51" i="46"/>
  <c r="V51" i="46"/>
  <c r="AB51" i="46"/>
  <c r="X51" i="46"/>
  <c r="Z51" i="46"/>
  <c r="P6" i="46"/>
  <c r="AF6" i="46"/>
  <c r="AH6" i="46"/>
  <c r="R6" i="46"/>
  <c r="X6" i="46"/>
  <c r="AB6" i="46"/>
  <c r="V6" i="46"/>
  <c r="T6" i="46"/>
  <c r="AD6" i="46"/>
  <c r="Z6" i="46"/>
  <c r="P53" i="46"/>
  <c r="AH53" i="46"/>
  <c r="X53" i="46"/>
  <c r="AD53" i="46"/>
  <c r="AF53" i="46"/>
  <c r="AB53" i="46"/>
  <c r="R53" i="46"/>
  <c r="T53" i="46"/>
  <c r="V53" i="46"/>
  <c r="Z53" i="46"/>
  <c r="AH49" i="46"/>
  <c r="AF49" i="46"/>
  <c r="P49" i="46"/>
  <c r="AB49" i="46"/>
  <c r="AD49" i="46"/>
  <c r="T49" i="46"/>
  <c r="R49" i="46"/>
  <c r="X49" i="46"/>
  <c r="V49" i="46"/>
  <c r="Z49" i="46"/>
  <c r="P33" i="46"/>
  <c r="AF33" i="46"/>
  <c r="T33" i="46"/>
  <c r="V33" i="46"/>
  <c r="AD33" i="46"/>
  <c r="AH33" i="46"/>
  <c r="R33" i="46"/>
  <c r="X33" i="46"/>
  <c r="AB33" i="46"/>
  <c r="Z33" i="46"/>
  <c r="AF143" i="46"/>
  <c r="AH143" i="46"/>
  <c r="R143" i="46"/>
  <c r="X143" i="46"/>
  <c r="AD143" i="46"/>
  <c r="P143" i="46"/>
  <c r="V143" i="46"/>
  <c r="T143" i="46"/>
  <c r="AB143" i="46"/>
  <c r="Z143" i="46"/>
  <c r="P135" i="46"/>
  <c r="AH135" i="46"/>
  <c r="AD135" i="46"/>
  <c r="AF135" i="46"/>
  <c r="R135" i="46"/>
  <c r="AB135" i="46"/>
  <c r="T135" i="46"/>
  <c r="X135" i="46"/>
  <c r="V135" i="46"/>
  <c r="Z135" i="46"/>
  <c r="AD127" i="46"/>
  <c r="AF127" i="46"/>
  <c r="P127" i="46"/>
  <c r="T127" i="46"/>
  <c r="V127" i="46"/>
  <c r="AH127" i="46"/>
  <c r="X127" i="46"/>
  <c r="AB127" i="46"/>
  <c r="R127" i="46"/>
  <c r="Z127" i="46"/>
  <c r="AD119" i="46"/>
  <c r="AH119" i="46"/>
  <c r="AF119" i="46"/>
  <c r="P119" i="46"/>
  <c r="R119" i="46"/>
  <c r="X119" i="46"/>
  <c r="V119" i="46"/>
  <c r="T119" i="46"/>
  <c r="AB119" i="46"/>
  <c r="Z119" i="46"/>
  <c r="P111" i="46"/>
  <c r="AH111" i="46"/>
  <c r="AD111" i="46"/>
  <c r="AF111" i="46"/>
  <c r="X111" i="46"/>
  <c r="R111" i="46"/>
  <c r="AB111" i="46"/>
  <c r="V111" i="46"/>
  <c r="T111" i="46"/>
  <c r="Z111" i="46"/>
  <c r="P103" i="46"/>
  <c r="AH103" i="46"/>
  <c r="AF103" i="46"/>
  <c r="AD103" i="46"/>
  <c r="V103" i="46"/>
  <c r="X103" i="46"/>
  <c r="T103" i="46"/>
  <c r="AB103" i="46"/>
  <c r="R103" i="46"/>
  <c r="Z103" i="46"/>
  <c r="AD95" i="46"/>
  <c r="AF95" i="46"/>
  <c r="R95" i="46"/>
  <c r="P95" i="46"/>
  <c r="T95" i="46"/>
  <c r="AH95" i="46"/>
  <c r="AB95" i="46"/>
  <c r="V95" i="46"/>
  <c r="X95" i="46"/>
  <c r="Z95" i="46"/>
  <c r="P87" i="46"/>
  <c r="AH87" i="46"/>
  <c r="AF87" i="46"/>
  <c r="V87" i="46"/>
  <c r="X87" i="46"/>
  <c r="R87" i="46"/>
  <c r="T87" i="46"/>
  <c r="AB87" i="46"/>
  <c r="AD87" i="46"/>
  <c r="Z87" i="46"/>
  <c r="AD116" i="46"/>
  <c r="AF116" i="46"/>
  <c r="P116" i="46"/>
  <c r="AH116" i="46"/>
  <c r="R116" i="46"/>
  <c r="T116" i="46"/>
  <c r="AB116" i="46"/>
  <c r="V116" i="46"/>
  <c r="X116" i="46"/>
  <c r="Z116" i="46"/>
  <c r="AD108" i="46"/>
  <c r="R108" i="46"/>
  <c r="P108" i="46"/>
  <c r="T108" i="46"/>
  <c r="AF108" i="46"/>
  <c r="AH108" i="46"/>
  <c r="AB108" i="46"/>
  <c r="X108" i="46"/>
  <c r="V108" i="46"/>
  <c r="Z108" i="46"/>
  <c r="P100" i="46"/>
  <c r="AH100" i="46"/>
  <c r="AF100" i="46"/>
  <c r="AD100" i="46"/>
  <c r="X100" i="46"/>
  <c r="R100" i="46"/>
  <c r="AB100" i="46"/>
  <c r="V100" i="46"/>
  <c r="T100" i="46"/>
  <c r="Z100" i="46"/>
  <c r="P92" i="46"/>
  <c r="AD92" i="46"/>
  <c r="AH92" i="46"/>
  <c r="AF92" i="46"/>
  <c r="R92" i="46"/>
  <c r="V92" i="46"/>
  <c r="AB92" i="46"/>
  <c r="T92" i="46"/>
  <c r="X92" i="46"/>
  <c r="Z92" i="46"/>
  <c r="AF84" i="46"/>
  <c r="AH84" i="46"/>
  <c r="P84" i="46"/>
  <c r="AD84" i="46"/>
  <c r="V84" i="46"/>
  <c r="AB84" i="46"/>
  <c r="X84" i="46"/>
  <c r="R84" i="46"/>
  <c r="T84" i="46"/>
  <c r="Z84" i="46"/>
  <c r="AF121" i="46"/>
  <c r="AH121" i="46"/>
  <c r="P121" i="46"/>
  <c r="R121" i="46"/>
  <c r="AB121" i="46"/>
  <c r="AD121" i="46"/>
  <c r="V121" i="46"/>
  <c r="T121" i="46"/>
  <c r="X121" i="46"/>
  <c r="Z121" i="46"/>
  <c r="P113" i="46"/>
  <c r="AH113" i="46"/>
  <c r="AF113" i="46"/>
  <c r="AB113" i="46"/>
  <c r="AD113" i="46"/>
  <c r="X113" i="46"/>
  <c r="T113" i="46"/>
  <c r="R113" i="46"/>
  <c r="V113" i="46"/>
  <c r="Z113" i="46"/>
  <c r="AD105" i="46"/>
  <c r="AF105" i="46"/>
  <c r="P105" i="46"/>
  <c r="AH105" i="46"/>
  <c r="R105" i="46"/>
  <c r="V105" i="46"/>
  <c r="T105" i="46"/>
  <c r="AB105" i="46"/>
  <c r="X105" i="46"/>
  <c r="Z105" i="46"/>
  <c r="AD97" i="46"/>
  <c r="V97" i="46"/>
  <c r="P97" i="46"/>
  <c r="R97" i="46"/>
  <c r="AF97" i="46"/>
  <c r="AH97" i="46"/>
  <c r="X97" i="46"/>
  <c r="T97" i="46"/>
  <c r="AB97" i="46"/>
  <c r="Z97" i="46"/>
  <c r="P89" i="46"/>
  <c r="AH89" i="46"/>
  <c r="AF89" i="46"/>
  <c r="AB89" i="46"/>
  <c r="AD89" i="46"/>
  <c r="V89" i="46"/>
  <c r="T89" i="46"/>
  <c r="R89" i="46"/>
  <c r="X89" i="46"/>
  <c r="Z89" i="46"/>
  <c r="AD81" i="46"/>
  <c r="AF81" i="46"/>
  <c r="AH81" i="46"/>
  <c r="P81" i="46"/>
  <c r="V81" i="46"/>
  <c r="R81" i="46"/>
  <c r="T81" i="46"/>
  <c r="X81" i="46"/>
  <c r="AB81" i="46"/>
  <c r="Z81" i="46"/>
  <c r="P118" i="46"/>
  <c r="AD118" i="46"/>
  <c r="AH118" i="46"/>
  <c r="T118" i="46"/>
  <c r="V118" i="46"/>
  <c r="X118" i="46"/>
  <c r="R118" i="46"/>
  <c r="AB118" i="46"/>
  <c r="AF118" i="46"/>
  <c r="Z118" i="46"/>
  <c r="P110" i="46"/>
  <c r="AB110" i="46"/>
  <c r="AD110" i="46"/>
  <c r="AH110" i="46"/>
  <c r="R110" i="46"/>
  <c r="T110" i="46"/>
  <c r="AF110" i="46"/>
  <c r="V110" i="46"/>
  <c r="X110" i="46"/>
  <c r="Z110" i="46"/>
  <c r="P102" i="46"/>
  <c r="AH102" i="46"/>
  <c r="AB102" i="46"/>
  <c r="AD102" i="46"/>
  <c r="X102" i="46"/>
  <c r="AF102" i="46"/>
  <c r="R102" i="46"/>
  <c r="V102" i="46"/>
  <c r="T102" i="46"/>
  <c r="Z102" i="46"/>
  <c r="P94" i="46"/>
  <c r="AH94" i="46"/>
  <c r="AD94" i="46"/>
  <c r="V94" i="46"/>
  <c r="R94" i="46"/>
  <c r="T94" i="46"/>
  <c r="AF94" i="46"/>
  <c r="X94" i="46"/>
  <c r="AB94" i="46"/>
  <c r="Z94" i="46"/>
  <c r="P86" i="46"/>
  <c r="AH86" i="46"/>
  <c r="AD86" i="46"/>
  <c r="AB86" i="46"/>
  <c r="T86" i="46"/>
  <c r="R86" i="46"/>
  <c r="AF86" i="46"/>
  <c r="X86" i="46"/>
  <c r="V86" i="46"/>
  <c r="Z86" i="46"/>
  <c r="AF115" i="46"/>
  <c r="P115" i="46"/>
  <c r="AH115" i="46"/>
  <c r="AD115" i="46"/>
  <c r="X115" i="46"/>
  <c r="V115" i="46"/>
  <c r="AB115" i="46"/>
  <c r="R115" i="46"/>
  <c r="T115" i="46"/>
  <c r="Z115" i="46"/>
  <c r="AD107" i="46"/>
  <c r="AF107" i="46"/>
  <c r="AH107" i="46"/>
  <c r="P107" i="46"/>
  <c r="R107" i="46"/>
  <c r="V107" i="46"/>
  <c r="X107" i="46"/>
  <c r="AB107" i="46"/>
  <c r="T107" i="46"/>
  <c r="Z107" i="46"/>
  <c r="P99" i="46"/>
  <c r="R99" i="46"/>
  <c r="AD99" i="46"/>
  <c r="AF99" i="46"/>
  <c r="AH99" i="46"/>
  <c r="T99" i="46"/>
  <c r="V99" i="46"/>
  <c r="AB99" i="46"/>
  <c r="X99" i="46"/>
  <c r="Z99" i="46"/>
  <c r="P91" i="46"/>
  <c r="AF91" i="46"/>
  <c r="AH91" i="46"/>
  <c r="X91" i="46"/>
  <c r="AB91" i="46"/>
  <c r="R91" i="46"/>
  <c r="V91" i="46"/>
  <c r="T91" i="46"/>
  <c r="AD91" i="46"/>
  <c r="Z91" i="46"/>
  <c r="AF83" i="46"/>
  <c r="AH83" i="46"/>
  <c r="P83" i="46"/>
  <c r="R83" i="46"/>
  <c r="T83" i="46"/>
  <c r="AD83" i="46"/>
  <c r="X83" i="46"/>
  <c r="V83" i="46"/>
  <c r="AB83" i="46"/>
  <c r="Z83" i="46"/>
  <c r="AB25" i="46"/>
  <c r="AD25" i="46"/>
  <c r="T25" i="46"/>
  <c r="AF25" i="46"/>
  <c r="V25" i="46"/>
  <c r="AH25" i="46"/>
  <c r="P25" i="46"/>
  <c r="X25" i="46"/>
  <c r="R25" i="46"/>
  <c r="Z25" i="46"/>
  <c r="AH21" i="46"/>
  <c r="P21" i="46"/>
  <c r="R21" i="46"/>
  <c r="AB21" i="46"/>
  <c r="AF21" i="46"/>
  <c r="AD21" i="46"/>
  <c r="X21" i="46"/>
  <c r="T21" i="46"/>
  <c r="V21" i="46"/>
  <c r="Z21" i="46"/>
  <c r="AD148" i="46"/>
  <c r="AF148" i="46"/>
  <c r="AH148" i="46"/>
  <c r="P148" i="46"/>
  <c r="R148" i="46"/>
  <c r="T148" i="46"/>
  <c r="V148" i="46"/>
  <c r="AB148" i="46"/>
  <c r="X148" i="46"/>
  <c r="Z148" i="46"/>
  <c r="AF132" i="46"/>
  <c r="AH132" i="46"/>
  <c r="R132" i="46"/>
  <c r="AB132" i="46"/>
  <c r="AD132" i="46"/>
  <c r="P132" i="46"/>
  <c r="X132" i="46"/>
  <c r="T132" i="46"/>
  <c r="V132" i="46"/>
  <c r="Z132" i="46"/>
  <c r="P124" i="46"/>
  <c r="AH124" i="46"/>
  <c r="AD124" i="46"/>
  <c r="AF124" i="46"/>
  <c r="T124" i="46"/>
  <c r="V124" i="46"/>
  <c r="R124" i="46"/>
  <c r="AB124" i="46"/>
  <c r="X124" i="46"/>
  <c r="Z124" i="46"/>
  <c r="AD8" i="46"/>
  <c r="AF8" i="46"/>
  <c r="AH8" i="46"/>
  <c r="P8" i="46"/>
  <c r="AB8" i="46"/>
  <c r="R8" i="46"/>
  <c r="X8" i="46"/>
  <c r="V8" i="46"/>
  <c r="T8" i="46"/>
  <c r="Z8" i="46"/>
  <c r="F42" i="46"/>
  <c r="T42" i="46"/>
  <c r="V42" i="46"/>
  <c r="P42" i="46"/>
  <c r="R42" i="46"/>
  <c r="AD42" i="46"/>
  <c r="AF42" i="46"/>
  <c r="AB42" i="46"/>
  <c r="X42" i="46"/>
  <c r="AH42" i="46"/>
  <c r="Z42" i="46"/>
  <c r="AF26" i="46"/>
  <c r="AH26" i="46"/>
  <c r="P26" i="46"/>
  <c r="AB26" i="46"/>
  <c r="T26" i="46"/>
  <c r="AD26" i="46"/>
  <c r="R26" i="46"/>
  <c r="V26" i="46"/>
  <c r="X26" i="46"/>
  <c r="Z26" i="46"/>
  <c r="AB50" i="46"/>
  <c r="AD50" i="46"/>
  <c r="AH50" i="46"/>
  <c r="V50" i="46"/>
  <c r="T50" i="46"/>
  <c r="R50" i="46"/>
  <c r="P50" i="46"/>
  <c r="AF50" i="46"/>
  <c r="X50" i="46"/>
  <c r="Z50" i="46"/>
  <c r="AD37" i="46"/>
  <c r="AH37" i="46"/>
  <c r="X37" i="46"/>
  <c r="AF37" i="46"/>
  <c r="P37" i="46"/>
  <c r="AB37" i="46"/>
  <c r="R37" i="46"/>
  <c r="V37" i="46"/>
  <c r="T37" i="46"/>
  <c r="Z37" i="46"/>
  <c r="AF147" i="46"/>
  <c r="P147" i="46"/>
  <c r="AH147" i="46"/>
  <c r="AD147" i="46"/>
  <c r="R147" i="46"/>
  <c r="T147" i="46"/>
  <c r="V147" i="46"/>
  <c r="AB147" i="46"/>
  <c r="X147" i="46"/>
  <c r="Z147" i="46"/>
  <c r="AD131" i="46"/>
  <c r="AF131" i="46"/>
  <c r="P131" i="46"/>
  <c r="R131" i="46"/>
  <c r="AH131" i="46"/>
  <c r="T131" i="46"/>
  <c r="X131" i="46"/>
  <c r="AB131" i="46"/>
  <c r="V131" i="46"/>
  <c r="Z131" i="46"/>
  <c r="P123" i="46"/>
  <c r="AF123" i="46"/>
  <c r="AH123" i="46"/>
  <c r="AD123" i="46"/>
  <c r="AB123" i="46"/>
  <c r="T123" i="46"/>
  <c r="X123" i="46"/>
  <c r="V123" i="46"/>
  <c r="R123" i="46"/>
  <c r="Z123" i="46"/>
  <c r="AH72" i="46"/>
  <c r="P72" i="46"/>
  <c r="T72" i="46"/>
  <c r="V72" i="46"/>
  <c r="X72" i="46"/>
  <c r="AB72" i="46"/>
  <c r="AD72" i="46"/>
  <c r="R72" i="46"/>
  <c r="AF72" i="46"/>
  <c r="Z72" i="46"/>
  <c r="AD64" i="46"/>
  <c r="P64" i="46"/>
  <c r="AF64" i="46"/>
  <c r="AH64" i="46"/>
  <c r="T64" i="46"/>
  <c r="R64" i="46"/>
  <c r="V64" i="46"/>
  <c r="AB64" i="46"/>
  <c r="X64" i="46"/>
  <c r="Z64" i="46"/>
  <c r="AD10" i="46"/>
  <c r="X10" i="46"/>
  <c r="AH10" i="46"/>
  <c r="T10" i="46"/>
  <c r="AF10" i="46"/>
  <c r="P10" i="46"/>
  <c r="R10" i="46"/>
  <c r="V10" i="46"/>
  <c r="AB10" i="46"/>
  <c r="Z10" i="46"/>
  <c r="AD12" i="46"/>
  <c r="P12" i="46"/>
  <c r="AF12" i="46"/>
  <c r="AH12" i="46"/>
  <c r="T12" i="46"/>
  <c r="AB12" i="46"/>
  <c r="R12" i="46"/>
  <c r="X12" i="46"/>
  <c r="V12" i="46"/>
  <c r="Z12" i="46"/>
  <c r="F40" i="46"/>
  <c r="P40" i="46"/>
  <c r="AH40" i="46"/>
  <c r="T40" i="46"/>
  <c r="X40" i="46"/>
  <c r="AF40" i="46"/>
  <c r="AB40" i="46"/>
  <c r="AD40" i="46"/>
  <c r="V40" i="46"/>
  <c r="R40" i="46"/>
  <c r="Z40" i="46"/>
  <c r="P34" i="46"/>
  <c r="AB34" i="46"/>
  <c r="T34" i="46"/>
  <c r="AH34" i="46"/>
  <c r="AD34" i="46"/>
  <c r="AF34" i="46"/>
  <c r="X34" i="46"/>
  <c r="V34" i="46"/>
  <c r="R34" i="46"/>
  <c r="Z34" i="46"/>
  <c r="AH144" i="46"/>
  <c r="AD144" i="46"/>
  <c r="P144" i="46"/>
  <c r="V144" i="46"/>
  <c r="AB144" i="46"/>
  <c r="AF144" i="46"/>
  <c r="R144" i="46"/>
  <c r="X144" i="46"/>
  <c r="T144" i="46"/>
  <c r="Z144" i="46"/>
  <c r="AF136" i="46"/>
  <c r="P136" i="46"/>
  <c r="AH136" i="46"/>
  <c r="R136" i="46"/>
  <c r="T136" i="46"/>
  <c r="AD136" i="46"/>
  <c r="V136" i="46"/>
  <c r="X136" i="46"/>
  <c r="AB136" i="46"/>
  <c r="Z136" i="46"/>
  <c r="AD128" i="46"/>
  <c r="P128" i="46"/>
  <c r="V128" i="46"/>
  <c r="AF128" i="46"/>
  <c r="AH128" i="46"/>
  <c r="T128" i="46"/>
  <c r="R128" i="46"/>
  <c r="AB128" i="46"/>
  <c r="X128" i="46"/>
  <c r="Z128" i="46"/>
  <c r="AD120" i="46"/>
  <c r="AF120" i="46"/>
  <c r="P120" i="46"/>
  <c r="AH120" i="46"/>
  <c r="R120" i="46"/>
  <c r="T120" i="46"/>
  <c r="AB120" i="46"/>
  <c r="V120" i="46"/>
  <c r="X120" i="46"/>
  <c r="Z120" i="46"/>
  <c r="P112" i="46"/>
  <c r="AH112" i="46"/>
  <c r="AF112" i="46"/>
  <c r="AB112" i="46"/>
  <c r="AD112" i="46"/>
  <c r="R112" i="46"/>
  <c r="X112" i="46"/>
  <c r="V112" i="46"/>
  <c r="T112" i="46"/>
  <c r="Z112" i="46"/>
  <c r="AF104" i="46"/>
  <c r="P104" i="46"/>
  <c r="AH104" i="46"/>
  <c r="AD104" i="46"/>
  <c r="AB104" i="46"/>
  <c r="X104" i="46"/>
  <c r="V104" i="46"/>
  <c r="T104" i="46"/>
  <c r="R104" i="46"/>
  <c r="Z104" i="46"/>
  <c r="AD96" i="46"/>
  <c r="AF96" i="46"/>
  <c r="AH96" i="46"/>
  <c r="P96" i="46"/>
  <c r="R96" i="46"/>
  <c r="AB96" i="46"/>
  <c r="T96" i="46"/>
  <c r="V96" i="46"/>
  <c r="X96" i="46"/>
  <c r="Z96" i="46"/>
  <c r="P88" i="46"/>
  <c r="AH88" i="46"/>
  <c r="AD88" i="46"/>
  <c r="AF88" i="46"/>
  <c r="T88" i="46"/>
  <c r="V88" i="46"/>
  <c r="R88" i="46"/>
  <c r="AB88" i="46"/>
  <c r="X88" i="46"/>
  <c r="Z88" i="46"/>
  <c r="AH60" i="46"/>
  <c r="P60" i="46"/>
  <c r="AD60" i="46"/>
  <c r="AF60" i="46"/>
  <c r="R60" i="46"/>
  <c r="V60" i="46"/>
  <c r="T60" i="46"/>
  <c r="AB60" i="46"/>
  <c r="X60" i="46"/>
  <c r="Z60" i="46"/>
  <c r="AD7" i="46"/>
  <c r="X7" i="46"/>
  <c r="AB7" i="46"/>
  <c r="P7" i="46"/>
  <c r="AF7" i="46"/>
  <c r="R7" i="46"/>
  <c r="V7" i="46"/>
  <c r="T7" i="46"/>
  <c r="AH7" i="46"/>
  <c r="Z7" i="46"/>
  <c r="P20" i="46"/>
  <c r="AH20" i="46"/>
  <c r="X20" i="46"/>
  <c r="AF20" i="46"/>
  <c r="R20" i="46"/>
  <c r="V20" i="46"/>
  <c r="T20" i="46"/>
  <c r="AB20" i="46"/>
  <c r="AD20" i="46"/>
  <c r="Z20" i="46"/>
  <c r="AH13" i="46"/>
  <c r="P13" i="46"/>
  <c r="R13" i="46"/>
  <c r="AB13" i="46"/>
  <c r="AD13" i="46"/>
  <c r="X13" i="46"/>
  <c r="T13" i="46"/>
  <c r="V13" i="46"/>
  <c r="AF13" i="46"/>
  <c r="Z13" i="46"/>
  <c r="F43" i="46"/>
  <c r="AH43" i="46"/>
  <c r="P43" i="46"/>
  <c r="AF43" i="46"/>
  <c r="T43" i="46"/>
  <c r="AD43" i="46"/>
  <c r="R43" i="46"/>
  <c r="AB43" i="46"/>
  <c r="X43" i="46"/>
  <c r="V43" i="46"/>
  <c r="Z43" i="46"/>
  <c r="AH52" i="46"/>
  <c r="AF52" i="46"/>
  <c r="P52" i="46"/>
  <c r="T52" i="46"/>
  <c r="AD52" i="46"/>
  <c r="R52" i="46"/>
  <c r="X52" i="46"/>
  <c r="V52" i="46"/>
  <c r="AB52" i="46"/>
  <c r="Z52" i="46"/>
  <c r="P32" i="46"/>
  <c r="AB32" i="46"/>
  <c r="AD32" i="46"/>
  <c r="T32" i="46"/>
  <c r="AH32" i="46"/>
  <c r="V32" i="46"/>
  <c r="X32" i="46"/>
  <c r="R32" i="46"/>
  <c r="AF32" i="46"/>
  <c r="Z32" i="46"/>
  <c r="P134" i="46"/>
  <c r="AB134" i="46"/>
  <c r="AD134" i="46"/>
  <c r="AH134" i="46"/>
  <c r="R134" i="46"/>
  <c r="V134" i="46"/>
  <c r="T134" i="46"/>
  <c r="AF134" i="46"/>
  <c r="X134" i="46"/>
  <c r="Z134" i="46"/>
  <c r="AH59" i="46"/>
  <c r="P59" i="46"/>
  <c r="AF59" i="46"/>
  <c r="T59" i="46"/>
  <c r="V59" i="46"/>
  <c r="AB59" i="46"/>
  <c r="AD59" i="46"/>
  <c r="R59" i="46"/>
  <c r="X59" i="46"/>
  <c r="Z59" i="46"/>
  <c r="AH24" i="46"/>
  <c r="P24" i="46"/>
  <c r="R24" i="46"/>
  <c r="AF24" i="46"/>
  <c r="AB24" i="46"/>
  <c r="V24" i="46"/>
  <c r="AD24" i="46"/>
  <c r="X24" i="46"/>
  <c r="T24" i="46"/>
  <c r="Z24" i="46"/>
  <c r="AD11" i="46"/>
  <c r="AF11" i="46"/>
  <c r="AH11" i="46"/>
  <c r="P11" i="46"/>
  <c r="R11" i="46"/>
  <c r="AB11" i="46"/>
  <c r="X11" i="46"/>
  <c r="T11" i="46"/>
  <c r="V11" i="46"/>
  <c r="Z11" i="46"/>
  <c r="AD15" i="46"/>
  <c r="T15" i="46"/>
  <c r="AB15" i="46"/>
  <c r="AF15" i="46"/>
  <c r="P15" i="46"/>
  <c r="AH15" i="46"/>
  <c r="X15" i="46"/>
  <c r="V15" i="46"/>
  <c r="R15" i="46"/>
  <c r="Z15" i="46"/>
  <c r="AH9" i="46"/>
  <c r="P9" i="46"/>
  <c r="AD9" i="46"/>
  <c r="AF9" i="46"/>
  <c r="AB9" i="46"/>
  <c r="R9" i="46"/>
  <c r="T9" i="46"/>
  <c r="V9" i="46"/>
  <c r="X9" i="46"/>
  <c r="Z9" i="46"/>
  <c r="F47" i="46"/>
  <c r="P47" i="46"/>
  <c r="AF47" i="46"/>
  <c r="AH47" i="46"/>
  <c r="R47" i="46"/>
  <c r="AD47" i="46"/>
  <c r="V47" i="46"/>
  <c r="T47" i="46"/>
  <c r="AB47" i="46"/>
  <c r="X47" i="46"/>
  <c r="Z47" i="46"/>
  <c r="AH69" i="46"/>
  <c r="AF69" i="46"/>
  <c r="P69" i="46"/>
  <c r="X69" i="46"/>
  <c r="AD69" i="46"/>
  <c r="R69" i="46"/>
  <c r="V69" i="46"/>
  <c r="AB69" i="46"/>
  <c r="T69" i="46"/>
  <c r="Z69" i="46"/>
  <c r="AH61" i="46"/>
  <c r="P61" i="46"/>
  <c r="AD61" i="46"/>
  <c r="R61" i="46"/>
  <c r="AF61" i="46"/>
  <c r="V61" i="46"/>
  <c r="X61" i="46"/>
  <c r="AB61" i="46"/>
  <c r="T61" i="46"/>
  <c r="Z61" i="46"/>
  <c r="F41" i="46"/>
  <c r="AH41" i="46"/>
  <c r="P41" i="46"/>
  <c r="R41" i="46"/>
  <c r="T41" i="46"/>
  <c r="AF41" i="46"/>
  <c r="AD41" i="46"/>
  <c r="AB41" i="46"/>
  <c r="V41" i="46"/>
  <c r="X41" i="46"/>
  <c r="Z41" i="46"/>
  <c r="F45" i="46"/>
  <c r="AH45" i="46"/>
  <c r="P45" i="46"/>
  <c r="AD45" i="46"/>
  <c r="AF45" i="46"/>
  <c r="R45" i="46"/>
  <c r="T45" i="46"/>
  <c r="V45" i="46"/>
  <c r="AB45" i="46"/>
  <c r="X45" i="46"/>
  <c r="Z45" i="46"/>
  <c r="AH16" i="46"/>
  <c r="AF16" i="46"/>
  <c r="P16" i="46"/>
  <c r="T16" i="46"/>
  <c r="V16" i="46"/>
  <c r="AB16" i="46"/>
  <c r="R16" i="46"/>
  <c r="AD16" i="46"/>
  <c r="X16" i="46"/>
  <c r="Z16" i="46"/>
  <c r="AH23" i="46"/>
  <c r="P23" i="46"/>
  <c r="AD23" i="46"/>
  <c r="AF23" i="46"/>
  <c r="R23" i="46"/>
  <c r="T23" i="46"/>
  <c r="V23" i="46"/>
  <c r="AB23" i="46"/>
  <c r="X23" i="46"/>
  <c r="Z23" i="46"/>
  <c r="F46" i="46"/>
  <c r="AB46" i="46"/>
  <c r="AD46" i="46"/>
  <c r="V46" i="46"/>
  <c r="R46" i="46"/>
  <c r="AF46" i="46"/>
  <c r="T46" i="46"/>
  <c r="X46" i="46"/>
  <c r="AH46" i="46"/>
  <c r="P46" i="46"/>
  <c r="Z46" i="46"/>
  <c r="F48" i="46"/>
  <c r="AD48" i="46"/>
  <c r="AF48" i="46"/>
  <c r="AH48" i="46"/>
  <c r="P48" i="46"/>
  <c r="R48" i="46"/>
  <c r="V48" i="46"/>
  <c r="X48" i="46"/>
  <c r="T48" i="46"/>
  <c r="AB48" i="46"/>
  <c r="Z48" i="46"/>
  <c r="AD31" i="46"/>
  <c r="AH31" i="46"/>
  <c r="P31" i="46"/>
  <c r="R31" i="46"/>
  <c r="V31" i="46"/>
  <c r="AF31" i="46"/>
  <c r="X31" i="46"/>
  <c r="T31" i="46"/>
  <c r="AB31" i="46"/>
  <c r="Z31" i="46"/>
  <c r="AF141" i="46"/>
  <c r="AD141" i="46"/>
  <c r="P141" i="46"/>
  <c r="R141" i="46"/>
  <c r="AH141" i="46"/>
  <c r="T141" i="46"/>
  <c r="V141" i="46"/>
  <c r="AB141" i="46"/>
  <c r="X141" i="46"/>
  <c r="Z141" i="46"/>
  <c r="AH133" i="46"/>
  <c r="P133" i="46"/>
  <c r="X133" i="46"/>
  <c r="AB133" i="46"/>
  <c r="AD133" i="46"/>
  <c r="AF133" i="46"/>
  <c r="V133" i="46"/>
  <c r="T133" i="46"/>
  <c r="R133" i="46"/>
  <c r="Z133" i="46"/>
  <c r="AF125" i="46"/>
  <c r="P125" i="46"/>
  <c r="AH125" i="46"/>
  <c r="R125" i="46"/>
  <c r="AD125" i="46"/>
  <c r="V125" i="46"/>
  <c r="AB125" i="46"/>
  <c r="T125" i="46"/>
  <c r="X125" i="46"/>
  <c r="Z125" i="46"/>
  <c r="AD117" i="46"/>
  <c r="P117" i="46"/>
  <c r="V117" i="46"/>
  <c r="X117" i="46"/>
  <c r="AF117" i="46"/>
  <c r="AH117" i="46"/>
  <c r="AB117" i="46"/>
  <c r="T117" i="46"/>
  <c r="R117" i="46"/>
  <c r="Z117" i="46"/>
  <c r="AD109" i="46"/>
  <c r="AF109" i="46"/>
  <c r="AH109" i="46"/>
  <c r="P109" i="46"/>
  <c r="X109" i="46"/>
  <c r="T109" i="46"/>
  <c r="R109" i="46"/>
  <c r="V109" i="46"/>
  <c r="AB109" i="46"/>
  <c r="Z109" i="46"/>
  <c r="P101" i="46"/>
  <c r="AH101" i="46"/>
  <c r="AF101" i="46"/>
  <c r="AB101" i="46"/>
  <c r="AD101" i="46"/>
  <c r="X101" i="46"/>
  <c r="R101" i="46"/>
  <c r="V101" i="46"/>
  <c r="T101" i="46"/>
  <c r="Z101" i="46"/>
  <c r="P93" i="46"/>
  <c r="AD93" i="46"/>
  <c r="AF93" i="46"/>
  <c r="AH93" i="46"/>
  <c r="R93" i="46"/>
  <c r="V93" i="46"/>
  <c r="X93" i="46"/>
  <c r="AB93" i="46"/>
  <c r="T93" i="46"/>
  <c r="Z93" i="46"/>
  <c r="AF85" i="46"/>
  <c r="AH85" i="46"/>
  <c r="P85" i="46"/>
  <c r="AD85" i="46"/>
  <c r="R85" i="46"/>
  <c r="X85" i="46"/>
  <c r="V85" i="46"/>
  <c r="AB85" i="46"/>
  <c r="T85" i="46"/>
  <c r="Z85" i="46"/>
  <c r="P38" i="46"/>
  <c r="AH38" i="46"/>
  <c r="AB38" i="46"/>
  <c r="AD38" i="46"/>
  <c r="R38" i="46"/>
  <c r="AF38" i="46"/>
  <c r="V38" i="46"/>
  <c r="T38" i="46"/>
  <c r="X38" i="46"/>
  <c r="Z38" i="46"/>
  <c r="AF140" i="46"/>
  <c r="AD140" i="46"/>
  <c r="V140" i="46"/>
  <c r="P140" i="46"/>
  <c r="AH140" i="46"/>
  <c r="T140" i="46"/>
  <c r="AB140" i="46"/>
  <c r="R140" i="46"/>
  <c r="X140" i="46"/>
  <c r="Z140" i="46"/>
  <c r="P73" i="46"/>
  <c r="AH73" i="46"/>
  <c r="X73" i="46"/>
  <c r="T73" i="46"/>
  <c r="AF73" i="46"/>
  <c r="AD73" i="46"/>
  <c r="R73" i="46"/>
  <c r="AB73" i="46"/>
  <c r="V73" i="46"/>
  <c r="Z73" i="46"/>
  <c r="AD65" i="46"/>
  <c r="AF65" i="46"/>
  <c r="AH65" i="46"/>
  <c r="P65" i="46"/>
  <c r="X65" i="46"/>
  <c r="AB65" i="46"/>
  <c r="V65" i="46"/>
  <c r="R65" i="46"/>
  <c r="T65" i="46"/>
  <c r="Z65" i="46"/>
  <c r="P57" i="46"/>
  <c r="AH57" i="46"/>
  <c r="X57" i="46"/>
  <c r="AF57" i="46"/>
  <c r="AB57" i="46"/>
  <c r="T57" i="46"/>
  <c r="V57" i="46"/>
  <c r="R57" i="46"/>
  <c r="AD57" i="46"/>
  <c r="Z57" i="46"/>
  <c r="AH5" i="46"/>
  <c r="P5" i="46"/>
  <c r="AF5" i="46"/>
  <c r="AD5" i="46"/>
  <c r="T5" i="46"/>
  <c r="R5" i="46"/>
  <c r="X5" i="46"/>
  <c r="AB5" i="46"/>
  <c r="V5" i="46"/>
  <c r="Z5" i="46"/>
  <c r="AD18" i="46"/>
  <c r="P18" i="46"/>
  <c r="AF18" i="46"/>
  <c r="AH18" i="46"/>
  <c r="V18" i="46"/>
  <c r="R18" i="46"/>
  <c r="X18" i="46"/>
  <c r="AB18" i="46"/>
  <c r="T18" i="46"/>
  <c r="Z18" i="46"/>
  <c r="P35" i="46"/>
  <c r="AD35" i="46"/>
  <c r="X35" i="46"/>
  <c r="AB35" i="46"/>
  <c r="AF35" i="46"/>
  <c r="AH35" i="46"/>
  <c r="V35" i="46"/>
  <c r="R35" i="46"/>
  <c r="T35" i="46"/>
  <c r="Z35" i="46"/>
  <c r="P145" i="46"/>
  <c r="AH145" i="46"/>
  <c r="AD145" i="46"/>
  <c r="AF145" i="46"/>
  <c r="X145" i="46"/>
  <c r="AB145" i="46"/>
  <c r="R145" i="46"/>
  <c r="T145" i="46"/>
  <c r="V145" i="46"/>
  <c r="Z145" i="46"/>
  <c r="AD137" i="46"/>
  <c r="AF137" i="46"/>
  <c r="AH137" i="46"/>
  <c r="X137" i="46"/>
  <c r="P137" i="46"/>
  <c r="R137" i="46"/>
  <c r="V137" i="46"/>
  <c r="T137" i="46"/>
  <c r="AB137" i="46"/>
  <c r="Z137" i="46"/>
  <c r="AD129" i="46"/>
  <c r="AF129" i="46"/>
  <c r="AH129" i="46"/>
  <c r="P129" i="46"/>
  <c r="X129" i="46"/>
  <c r="AB129" i="46"/>
  <c r="V129" i="46"/>
  <c r="T129" i="46"/>
  <c r="R129" i="46"/>
  <c r="Z129" i="46"/>
  <c r="X70" i="46"/>
  <c r="AD70" i="46"/>
  <c r="R70" i="46"/>
  <c r="P70" i="46"/>
  <c r="AF70" i="46"/>
  <c r="V70" i="46"/>
  <c r="AB70" i="46"/>
  <c r="T70" i="46"/>
  <c r="AH70" i="46"/>
  <c r="Z70" i="46"/>
  <c r="AD62" i="46"/>
  <c r="V62" i="46"/>
  <c r="AF62" i="46"/>
  <c r="AH62" i="46"/>
  <c r="P62" i="46"/>
  <c r="X62" i="46"/>
  <c r="T62" i="46"/>
  <c r="R62" i="46"/>
  <c r="AB62" i="46"/>
  <c r="Z62" i="46"/>
  <c r="AH55" i="46"/>
  <c r="P55" i="46"/>
  <c r="T55" i="46"/>
  <c r="V55" i="46"/>
  <c r="R55" i="46"/>
  <c r="X55" i="46"/>
  <c r="AB55" i="46"/>
  <c r="AD55" i="46"/>
  <c r="AF55" i="46"/>
  <c r="Z55" i="46"/>
  <c r="AD139" i="46"/>
  <c r="P139" i="46"/>
  <c r="V139" i="46"/>
  <c r="X139" i="46"/>
  <c r="AH139" i="46"/>
  <c r="AF139" i="46"/>
  <c r="R139" i="46"/>
  <c r="T139" i="46"/>
  <c r="AB139" i="46"/>
  <c r="Z139" i="46"/>
  <c r="AD66" i="46"/>
  <c r="AB66" i="46"/>
  <c r="X66" i="46"/>
  <c r="T66" i="46"/>
  <c r="AF66" i="46"/>
  <c r="P66" i="46"/>
  <c r="AH66" i="46"/>
  <c r="V66" i="46"/>
  <c r="R66" i="46"/>
  <c r="Z66" i="46"/>
  <c r="T58" i="46"/>
  <c r="V58" i="46"/>
  <c r="X58" i="46"/>
  <c r="AD58" i="46"/>
  <c r="P58" i="46"/>
  <c r="AH58" i="46"/>
  <c r="AB58" i="46"/>
  <c r="R58" i="46"/>
  <c r="AF58" i="46"/>
  <c r="Z58" i="46"/>
  <c r="P56" i="46"/>
  <c r="AH56" i="46"/>
  <c r="T56" i="46"/>
  <c r="V56" i="46"/>
  <c r="AD56" i="46"/>
  <c r="AF56" i="46"/>
  <c r="R56" i="46"/>
  <c r="AB56" i="46"/>
  <c r="X56" i="46"/>
  <c r="Z56" i="46"/>
  <c r="P28" i="46"/>
  <c r="AH28" i="46"/>
  <c r="AB28" i="46"/>
  <c r="AD28" i="46"/>
  <c r="AF28" i="46"/>
  <c r="V28" i="46"/>
  <c r="X28" i="46"/>
  <c r="T28" i="46"/>
  <c r="R28" i="46"/>
  <c r="Z28" i="46"/>
  <c r="AH27" i="46"/>
  <c r="AF27" i="46"/>
  <c r="P27" i="46"/>
  <c r="AB27" i="46"/>
  <c r="AD27" i="46"/>
  <c r="T27" i="46"/>
  <c r="R27" i="46"/>
  <c r="X27" i="46"/>
  <c r="V27" i="46"/>
  <c r="Z27" i="46"/>
  <c r="AD54" i="46"/>
  <c r="AB54" i="46"/>
  <c r="AH54" i="46"/>
  <c r="T54" i="46"/>
  <c r="AF54" i="46"/>
  <c r="R54" i="46"/>
  <c r="P54" i="46"/>
  <c r="V54" i="46"/>
  <c r="X54" i="46"/>
  <c r="Z54" i="46"/>
  <c r="AH17" i="46"/>
  <c r="AF17" i="46"/>
  <c r="P17" i="46"/>
  <c r="R17" i="46"/>
  <c r="T17" i="46"/>
  <c r="X17" i="46"/>
  <c r="AD17" i="46"/>
  <c r="V17" i="46"/>
  <c r="AB17" i="46"/>
  <c r="Z17" i="46"/>
  <c r="P36" i="46"/>
  <c r="AD36" i="46"/>
  <c r="AH36" i="46"/>
  <c r="X36" i="46"/>
  <c r="AB36" i="46"/>
  <c r="R36" i="46"/>
  <c r="T36" i="46"/>
  <c r="V36" i="46"/>
  <c r="AF36" i="46"/>
  <c r="Z36" i="46"/>
  <c r="P146" i="46"/>
  <c r="AH146" i="46"/>
  <c r="AB146" i="46"/>
  <c r="AD146" i="46"/>
  <c r="T146" i="46"/>
  <c r="V146" i="46"/>
  <c r="AF146" i="46"/>
  <c r="R146" i="46"/>
  <c r="X146" i="46"/>
  <c r="Z146" i="46"/>
  <c r="P138" i="46"/>
  <c r="AD138" i="46"/>
  <c r="T138" i="46"/>
  <c r="V138" i="46"/>
  <c r="X138" i="46"/>
  <c r="AH138" i="46"/>
  <c r="R138" i="46"/>
  <c r="AF138" i="46"/>
  <c r="AB138" i="46"/>
  <c r="Z138" i="46"/>
  <c r="P130" i="46"/>
  <c r="AH130" i="46"/>
  <c r="AD130" i="46"/>
  <c r="R130" i="46"/>
  <c r="AB130" i="46"/>
  <c r="X130" i="46"/>
  <c r="AF130" i="46"/>
  <c r="V130" i="46"/>
  <c r="T130" i="46"/>
  <c r="Z130" i="46"/>
  <c r="P122" i="46"/>
  <c r="X122" i="46"/>
  <c r="AB122" i="46"/>
  <c r="AD122" i="46"/>
  <c r="AH122" i="46"/>
  <c r="AF122" i="46"/>
  <c r="V122" i="46"/>
  <c r="T122" i="46"/>
  <c r="R122" i="46"/>
  <c r="Z122" i="46"/>
  <c r="P114" i="46"/>
  <c r="AH114" i="46"/>
  <c r="AD114" i="46"/>
  <c r="V114" i="46"/>
  <c r="X114" i="46"/>
  <c r="AF114" i="46"/>
  <c r="AB114" i="46"/>
  <c r="T114" i="46"/>
  <c r="R114" i="46"/>
  <c r="Z114" i="46"/>
  <c r="P106" i="46"/>
  <c r="AD106" i="46"/>
  <c r="AH106" i="46"/>
  <c r="V106" i="46"/>
  <c r="X106" i="46"/>
  <c r="AB106" i="46"/>
  <c r="T106" i="46"/>
  <c r="R106" i="46"/>
  <c r="AF106" i="46"/>
  <c r="Z106" i="46"/>
  <c r="P98" i="46"/>
  <c r="AD98" i="46"/>
  <c r="AH98" i="46"/>
  <c r="AF98" i="46"/>
  <c r="V98" i="46"/>
  <c r="AB98" i="46"/>
  <c r="R98" i="46"/>
  <c r="X98" i="46"/>
  <c r="T98" i="46"/>
  <c r="Z98" i="46"/>
  <c r="P90" i="46"/>
  <c r="AH90" i="46"/>
  <c r="AD90" i="46"/>
  <c r="R90" i="46"/>
  <c r="V90" i="46"/>
  <c r="T90" i="46"/>
  <c r="AB90" i="46"/>
  <c r="X90" i="46"/>
  <c r="AF90" i="46"/>
  <c r="Z90" i="46"/>
  <c r="P82" i="46"/>
  <c r="AH82" i="46"/>
  <c r="AD82" i="46"/>
  <c r="V82" i="46"/>
  <c r="X82" i="46"/>
  <c r="AF82" i="46"/>
  <c r="R82" i="46"/>
  <c r="AB82" i="46"/>
  <c r="T82" i="46"/>
  <c r="Z82" i="46"/>
  <c r="F27" i="53"/>
  <c r="F18" i="52"/>
  <c r="AJ38" i="34"/>
  <c r="AK38" i="34" s="1"/>
  <c r="AJ37" i="34"/>
  <c r="AK37" i="34" s="1"/>
  <c r="AJ36" i="34"/>
  <c r="AJ35" i="34"/>
  <c r="AJ34" i="34"/>
  <c r="AJ33" i="34"/>
  <c r="AK33" i="34" s="1"/>
  <c r="AJ32" i="34"/>
  <c r="AK32" i="34" s="1"/>
  <c r="AJ31" i="34"/>
  <c r="AJ30" i="34"/>
  <c r="AJ29" i="34"/>
  <c r="AJ28" i="34"/>
  <c r="AJ27" i="34"/>
  <c r="AJ26" i="34"/>
  <c r="AJ25" i="34"/>
  <c r="AJ24" i="34"/>
  <c r="AJ7" i="34"/>
  <c r="AJ3" i="34"/>
  <c r="AJ23" i="34"/>
  <c r="AJ4" i="34"/>
  <c r="AJ6" i="34"/>
  <c r="AJ2" i="34"/>
  <c r="AJ12" i="34"/>
  <c r="AJ22" i="34"/>
  <c r="AJ9" i="34"/>
  <c r="AJ5" i="34"/>
  <c r="AJ21" i="34"/>
  <c r="AJ20" i="34"/>
  <c r="AJ19" i="34"/>
  <c r="AJ18" i="34"/>
  <c r="AJ17" i="34"/>
  <c r="AJ8" i="34"/>
  <c r="AJ10" i="34"/>
  <c r="AJ16" i="34"/>
  <c r="AJ15" i="34"/>
  <c r="AJ14" i="34"/>
  <c r="AJ13" i="34"/>
  <c r="AJ11" i="34"/>
  <c r="AF1" i="34"/>
  <c r="AE1" i="34"/>
  <c r="AD1" i="34"/>
  <c r="AC1" i="34"/>
  <c r="AB1" i="34"/>
  <c r="AA1" i="34"/>
  <c r="Z1" i="34"/>
  <c r="Y1" i="34"/>
  <c r="X1" i="34"/>
  <c r="W1" i="34"/>
  <c r="V1" i="34"/>
  <c r="U1" i="34"/>
  <c r="T1" i="34"/>
  <c r="S1" i="34"/>
  <c r="R1" i="34"/>
  <c r="Q1" i="34"/>
  <c r="P1" i="34"/>
  <c r="O1" i="34"/>
  <c r="N1" i="34"/>
  <c r="M1" i="34"/>
  <c r="L1" i="34"/>
  <c r="K1" i="34"/>
  <c r="J1" i="34"/>
  <c r="I1" i="34"/>
  <c r="H1" i="34"/>
  <c r="G1" i="34"/>
  <c r="F1" i="34"/>
  <c r="E1" i="34"/>
  <c r="D1" i="34"/>
  <c r="C1" i="34"/>
  <c r="AK73" i="47" l="1"/>
  <c r="AK74" i="47"/>
  <c r="AK75" i="47"/>
  <c r="AK76" i="47"/>
  <c r="AK77" i="47"/>
  <c r="AK78" i="47"/>
  <c r="AK79" i="47"/>
  <c r="AK80" i="47"/>
  <c r="AK81" i="47"/>
  <c r="B82" i="47"/>
  <c r="C82" i="47"/>
  <c r="D82" i="47"/>
  <c r="AK82" i="47"/>
  <c r="B83" i="47"/>
  <c r="C83" i="47"/>
  <c r="D83" i="47"/>
  <c r="AK83" i="47"/>
  <c r="B84" i="47"/>
  <c r="C84" i="47"/>
  <c r="D84" i="47"/>
  <c r="AK84" i="47"/>
  <c r="B85" i="47"/>
  <c r="C85" i="47"/>
  <c r="D85" i="47"/>
  <c r="AK85" i="47"/>
  <c r="B86" i="47"/>
  <c r="C86" i="47"/>
  <c r="D86" i="47"/>
  <c r="AK86" i="47"/>
  <c r="B87" i="47"/>
  <c r="C87" i="47"/>
  <c r="D87" i="47"/>
  <c r="AK87" i="47"/>
  <c r="B88" i="47"/>
  <c r="C88" i="47"/>
  <c r="D88" i="47"/>
  <c r="AK88" i="47"/>
  <c r="B89" i="47"/>
  <c r="C89" i="47"/>
  <c r="D89" i="47"/>
  <c r="AK89" i="47"/>
  <c r="B90" i="47"/>
  <c r="C90" i="47"/>
  <c r="D90" i="47"/>
  <c r="AK90" i="47"/>
  <c r="B22" i="41"/>
  <c r="C22" i="41"/>
  <c r="D22" i="41"/>
  <c r="B22" i="42"/>
  <c r="C22" i="42"/>
  <c r="D22" i="42"/>
  <c r="D8" i="37"/>
  <c r="AG1" i="53"/>
  <c r="AG3" i="53" s="1"/>
  <c r="AE1" i="53"/>
  <c r="AE2" i="53" s="1"/>
  <c r="AC1" i="53"/>
  <c r="AC2" i="53" s="1"/>
  <c r="AA1" i="53"/>
  <c r="AA2" i="53" s="1"/>
  <c r="Y1" i="53"/>
  <c r="Y3" i="53" s="1"/>
  <c r="W1" i="53"/>
  <c r="W2" i="53" s="1"/>
  <c r="U1" i="53"/>
  <c r="U2" i="53" s="1"/>
  <c r="S1" i="53"/>
  <c r="S2" i="53" s="1"/>
  <c r="Q1" i="53"/>
  <c r="Q3" i="53" s="1"/>
  <c r="O1" i="53"/>
  <c r="O2" i="53" s="1"/>
  <c r="M1" i="53"/>
  <c r="M2" i="53" s="1"/>
  <c r="K1" i="53"/>
  <c r="K2" i="53" s="1"/>
  <c r="I1" i="53"/>
  <c r="I3" i="53" s="1"/>
  <c r="G1" i="53"/>
  <c r="G2" i="53" s="1"/>
  <c r="E1" i="53"/>
  <c r="E3" i="53" s="1"/>
  <c r="AG1" i="52"/>
  <c r="AG3" i="52" s="1"/>
  <c r="AE1" i="52"/>
  <c r="AE2" i="52" s="1"/>
  <c r="AC1" i="52"/>
  <c r="AC2" i="52" s="1"/>
  <c r="AA1" i="52"/>
  <c r="AA2" i="52" s="1"/>
  <c r="Y1" i="52"/>
  <c r="Y3" i="52" s="1"/>
  <c r="W1" i="52"/>
  <c r="W2" i="52" s="1"/>
  <c r="U1" i="52"/>
  <c r="U2" i="52" s="1"/>
  <c r="S1" i="52"/>
  <c r="S2" i="52" s="1"/>
  <c r="Q1" i="52"/>
  <c r="Q3" i="52" s="1"/>
  <c r="O1" i="52"/>
  <c r="O2" i="52" s="1"/>
  <c r="M1" i="52"/>
  <c r="M2" i="52" s="1"/>
  <c r="K1" i="52"/>
  <c r="K2" i="52" s="1"/>
  <c r="I1" i="52"/>
  <c r="I3" i="52" s="1"/>
  <c r="G1" i="52"/>
  <c r="G2" i="52" s="1"/>
  <c r="E1" i="52"/>
  <c r="E3" i="52" s="1"/>
  <c r="AG1" i="51"/>
  <c r="AG3" i="51" s="1"/>
  <c r="AE1" i="51"/>
  <c r="AE2" i="51" s="1"/>
  <c r="AC1" i="51"/>
  <c r="AC2" i="51" s="1"/>
  <c r="AA1" i="51"/>
  <c r="AA3" i="51" s="1"/>
  <c r="Y1" i="51"/>
  <c r="Y3" i="51" s="1"/>
  <c r="W1" i="51"/>
  <c r="W2" i="51" s="1"/>
  <c r="U1" i="51"/>
  <c r="U2" i="51" s="1"/>
  <c r="S1" i="51"/>
  <c r="S3" i="51" s="1"/>
  <c r="Q1" i="51"/>
  <c r="Q3" i="51" s="1"/>
  <c r="O1" i="51"/>
  <c r="O2" i="51" s="1"/>
  <c r="M1" i="51"/>
  <c r="M2" i="51" s="1"/>
  <c r="K1" i="51"/>
  <c r="K3" i="51" s="1"/>
  <c r="I1" i="51"/>
  <c r="I3" i="51" s="1"/>
  <c r="G1" i="51"/>
  <c r="G2" i="51" s="1"/>
  <c r="E1" i="51"/>
  <c r="AG1" i="50"/>
  <c r="AG3" i="50" s="1"/>
  <c r="AE1" i="50"/>
  <c r="AE2" i="50" s="1"/>
  <c r="AC1" i="50"/>
  <c r="AC2" i="50" s="1"/>
  <c r="AA1" i="50"/>
  <c r="AA2" i="50" s="1"/>
  <c r="Y1" i="50"/>
  <c r="Y3" i="50" s="1"/>
  <c r="W1" i="50"/>
  <c r="W2" i="50" s="1"/>
  <c r="U1" i="50"/>
  <c r="U2" i="50" s="1"/>
  <c r="S1" i="50"/>
  <c r="S2" i="50" s="1"/>
  <c r="Q1" i="50"/>
  <c r="Q3" i="50" s="1"/>
  <c r="O1" i="50"/>
  <c r="O2" i="50" s="1"/>
  <c r="M1" i="50"/>
  <c r="M2" i="50" s="1"/>
  <c r="K1" i="50"/>
  <c r="K2" i="50" s="1"/>
  <c r="I1" i="50"/>
  <c r="I3" i="50" s="1"/>
  <c r="G1" i="50"/>
  <c r="G2" i="50" s="1"/>
  <c r="E1" i="50"/>
  <c r="AG1" i="49"/>
  <c r="AG2" i="49" s="1"/>
  <c r="AE1" i="49"/>
  <c r="AE3" i="49" s="1"/>
  <c r="AC1" i="49"/>
  <c r="AC2" i="49" s="1"/>
  <c r="AA1" i="49"/>
  <c r="AA2" i="49" s="1"/>
  <c r="Y1" i="49"/>
  <c r="Y2" i="49" s="1"/>
  <c r="W1" i="49"/>
  <c r="W2" i="49" s="1"/>
  <c r="U1" i="49"/>
  <c r="U2" i="49" s="1"/>
  <c r="S1" i="49"/>
  <c r="S2" i="49" s="1"/>
  <c r="Q1" i="49"/>
  <c r="Q2" i="49" s="1"/>
  <c r="O1" i="49"/>
  <c r="O3" i="49" s="1"/>
  <c r="M1" i="49"/>
  <c r="M2" i="49" s="1"/>
  <c r="K1" i="49"/>
  <c r="K2" i="49" s="1"/>
  <c r="I1" i="49"/>
  <c r="I2" i="49" s="1"/>
  <c r="G1" i="49"/>
  <c r="G3" i="49" s="1"/>
  <c r="E1" i="49"/>
  <c r="AG1" i="48"/>
  <c r="AG3" i="48" s="1"/>
  <c r="AE1" i="48"/>
  <c r="AE2" i="48" s="1"/>
  <c r="AC1" i="48"/>
  <c r="AC2" i="48" s="1"/>
  <c r="AA1" i="48"/>
  <c r="AA2" i="48" s="1"/>
  <c r="Y1" i="48"/>
  <c r="Y3" i="48" s="1"/>
  <c r="W1" i="48"/>
  <c r="W2" i="48" s="1"/>
  <c r="U1" i="48"/>
  <c r="U2" i="48" s="1"/>
  <c r="S1" i="48"/>
  <c r="S2" i="48" s="1"/>
  <c r="Q1" i="48"/>
  <c r="Q3" i="48" s="1"/>
  <c r="O1" i="48"/>
  <c r="O2" i="48" s="1"/>
  <c r="M1" i="48"/>
  <c r="M2" i="48" s="1"/>
  <c r="K1" i="48"/>
  <c r="K2" i="48" s="1"/>
  <c r="I1" i="48"/>
  <c r="I3" i="48" s="1"/>
  <c r="G1" i="48"/>
  <c r="G2" i="48" s="1"/>
  <c r="E1" i="48"/>
  <c r="AG1" i="47"/>
  <c r="AG3" i="47" s="1"/>
  <c r="AE1" i="47"/>
  <c r="AE2" i="47" s="1"/>
  <c r="AC1" i="47"/>
  <c r="AC2" i="47" s="1"/>
  <c r="AA1" i="47"/>
  <c r="AA2" i="47" s="1"/>
  <c r="Y1" i="47"/>
  <c r="Y3" i="47" s="1"/>
  <c r="W1" i="47"/>
  <c r="W2" i="47" s="1"/>
  <c r="U1" i="47"/>
  <c r="U2" i="47" s="1"/>
  <c r="S1" i="47"/>
  <c r="S2" i="47" s="1"/>
  <c r="Q1" i="47"/>
  <c r="Q3" i="47" s="1"/>
  <c r="O1" i="47"/>
  <c r="O2" i="47" s="1"/>
  <c r="M1" i="47"/>
  <c r="M2" i="47" s="1"/>
  <c r="K1" i="47"/>
  <c r="K2" i="47" s="1"/>
  <c r="I1" i="47"/>
  <c r="I3" i="47" s="1"/>
  <c r="G1" i="47"/>
  <c r="G2" i="47" s="1"/>
  <c r="E1" i="47"/>
  <c r="M1" i="46"/>
  <c r="M2" i="46" s="1"/>
  <c r="K1" i="46"/>
  <c r="K2" i="46" s="1"/>
  <c r="I1" i="46"/>
  <c r="I3" i="46" s="1"/>
  <c r="G1" i="46"/>
  <c r="G2" i="46" s="1"/>
  <c r="E1" i="46"/>
  <c r="E3" i="46" s="1"/>
  <c r="AG1" i="45"/>
  <c r="AG3" i="45" s="1"/>
  <c r="AE1" i="45"/>
  <c r="AE2" i="45" s="1"/>
  <c r="AC1" i="45"/>
  <c r="AC2" i="45" s="1"/>
  <c r="AA1" i="45"/>
  <c r="AA2" i="45" s="1"/>
  <c r="Y1" i="45"/>
  <c r="Y3" i="45" s="1"/>
  <c r="W1" i="45"/>
  <c r="W2" i="45" s="1"/>
  <c r="U1" i="45"/>
  <c r="U2" i="45" s="1"/>
  <c r="S1" i="45"/>
  <c r="S2" i="45" s="1"/>
  <c r="Q1" i="45"/>
  <c r="Q3" i="45" s="1"/>
  <c r="O1" i="45"/>
  <c r="O2" i="45" s="1"/>
  <c r="M1" i="45"/>
  <c r="M2" i="45" s="1"/>
  <c r="K1" i="45"/>
  <c r="K2" i="45" s="1"/>
  <c r="I1" i="45"/>
  <c r="I3" i="45" s="1"/>
  <c r="G1" i="45"/>
  <c r="G2" i="45" s="1"/>
  <c r="E1" i="45"/>
  <c r="E2" i="45" s="1"/>
  <c r="AG1" i="44"/>
  <c r="AG3" i="44" s="1"/>
  <c r="AE1" i="44"/>
  <c r="AE2" i="44" s="1"/>
  <c r="AC1" i="44"/>
  <c r="AC2" i="44" s="1"/>
  <c r="AA1" i="44"/>
  <c r="AA2" i="44" s="1"/>
  <c r="Y1" i="44"/>
  <c r="Y3" i="44" s="1"/>
  <c r="W1" i="44"/>
  <c r="W2" i="44" s="1"/>
  <c r="U1" i="44"/>
  <c r="U2" i="44" s="1"/>
  <c r="S1" i="44"/>
  <c r="S2" i="44" s="1"/>
  <c r="Q1" i="44"/>
  <c r="Q3" i="44" s="1"/>
  <c r="O1" i="44"/>
  <c r="O2" i="44" s="1"/>
  <c r="M1" i="44"/>
  <c r="M2" i="44" s="1"/>
  <c r="K1" i="44"/>
  <c r="K2" i="44" s="1"/>
  <c r="I1" i="44"/>
  <c r="I3" i="44" s="1"/>
  <c r="G1" i="44"/>
  <c r="G2" i="44" s="1"/>
  <c r="E1" i="44"/>
  <c r="E2" i="44" s="1"/>
  <c r="AG1" i="37"/>
  <c r="AG3" i="37" s="1"/>
  <c r="AE1" i="37"/>
  <c r="AE2" i="37" s="1"/>
  <c r="AC1" i="37"/>
  <c r="AC2" i="37" s="1"/>
  <c r="AA1" i="37"/>
  <c r="AA2" i="37" s="1"/>
  <c r="Y1" i="37"/>
  <c r="Y3" i="37" s="1"/>
  <c r="W1" i="37"/>
  <c r="W2" i="37" s="1"/>
  <c r="U1" i="37"/>
  <c r="U2" i="37" s="1"/>
  <c r="S1" i="37"/>
  <c r="S2" i="37" s="1"/>
  <c r="Q1" i="37"/>
  <c r="Q3" i="37" s="1"/>
  <c r="O1" i="37"/>
  <c r="O2" i="37" s="1"/>
  <c r="M1" i="37"/>
  <c r="M2" i="37" s="1"/>
  <c r="K1" i="37"/>
  <c r="K2" i="37" s="1"/>
  <c r="I1" i="37"/>
  <c r="I3" i="37" s="1"/>
  <c r="G1" i="37"/>
  <c r="G2" i="37" s="1"/>
  <c r="E1" i="37"/>
  <c r="E2" i="37" s="1"/>
  <c r="AG1" i="42"/>
  <c r="AG3" i="42" s="1"/>
  <c r="AE1" i="42"/>
  <c r="AE2" i="42" s="1"/>
  <c r="AC1" i="42"/>
  <c r="AC2" i="42" s="1"/>
  <c r="AA1" i="42"/>
  <c r="AA2" i="42" s="1"/>
  <c r="Y1" i="42"/>
  <c r="Y3" i="42" s="1"/>
  <c r="W1" i="42"/>
  <c r="W2" i="42" s="1"/>
  <c r="U1" i="42"/>
  <c r="U2" i="42" s="1"/>
  <c r="S1" i="42"/>
  <c r="S2" i="42" s="1"/>
  <c r="Q1" i="42"/>
  <c r="Q3" i="42" s="1"/>
  <c r="O1" i="42"/>
  <c r="O2" i="42" s="1"/>
  <c r="M1" i="42"/>
  <c r="M2" i="42" s="1"/>
  <c r="K1" i="42"/>
  <c r="K2" i="42" s="1"/>
  <c r="I1" i="42"/>
  <c r="I3" i="42" s="1"/>
  <c r="G1" i="42"/>
  <c r="G2" i="42" s="1"/>
  <c r="E1" i="42"/>
  <c r="E2" i="42" s="1"/>
  <c r="AG1" i="41"/>
  <c r="AG3" i="41" s="1"/>
  <c r="AE1" i="41"/>
  <c r="AE2" i="41" s="1"/>
  <c r="AC1" i="41"/>
  <c r="AC2" i="41" s="1"/>
  <c r="AA1" i="41"/>
  <c r="AA2" i="41" s="1"/>
  <c r="Y1" i="41"/>
  <c r="Y3" i="41" s="1"/>
  <c r="W1" i="41"/>
  <c r="W2" i="41" s="1"/>
  <c r="U1" i="41"/>
  <c r="U2" i="41" s="1"/>
  <c r="S1" i="41"/>
  <c r="S2" i="41" s="1"/>
  <c r="Q1" i="41"/>
  <c r="Q3" i="41" s="1"/>
  <c r="O1" i="41"/>
  <c r="O2" i="41" s="1"/>
  <c r="M1" i="41"/>
  <c r="M2" i="41" s="1"/>
  <c r="K1" i="41"/>
  <c r="K2" i="41" s="1"/>
  <c r="I1" i="41"/>
  <c r="I3" i="41" s="1"/>
  <c r="G1" i="41"/>
  <c r="G2" i="41" s="1"/>
  <c r="E1" i="41"/>
  <c r="E2" i="41" s="1"/>
  <c r="AJ3" i="10"/>
  <c r="AJ4" i="10"/>
  <c r="AJ5" i="10"/>
  <c r="AJ6" i="10"/>
  <c r="AJ7" i="10"/>
  <c r="AJ8" i="10"/>
  <c r="AJ9" i="10"/>
  <c r="AJ10" i="10"/>
  <c r="AJ11" i="10"/>
  <c r="AJ12" i="10"/>
  <c r="AJ13" i="10"/>
  <c r="AJ14" i="10"/>
  <c r="AJ15" i="10"/>
  <c r="AJ16" i="10"/>
  <c r="AJ17" i="10"/>
  <c r="AJ18" i="10"/>
  <c r="AJ19" i="10"/>
  <c r="AJ20" i="10"/>
  <c r="AJ21" i="10"/>
  <c r="AJ22" i="10"/>
  <c r="AJ23" i="10"/>
  <c r="AJ24" i="10"/>
  <c r="AJ25" i="10"/>
  <c r="AJ26" i="10"/>
  <c r="AJ27" i="10"/>
  <c r="AJ28" i="10"/>
  <c r="AJ29" i="10"/>
  <c r="AJ30" i="10"/>
  <c r="AJ31" i="10"/>
  <c r="AJ32" i="10"/>
  <c r="AK32" i="10" s="1"/>
  <c r="AJ33" i="10"/>
  <c r="AK33" i="10" s="1"/>
  <c r="AJ34" i="10"/>
  <c r="AJ35" i="10"/>
  <c r="AJ36" i="10"/>
  <c r="AJ37" i="10"/>
  <c r="AK37" i="10" s="1"/>
  <c r="AJ38" i="10"/>
  <c r="AK38" i="10" s="1"/>
  <c r="AL2" i="53"/>
  <c r="AK72" i="53"/>
  <c r="D72" i="53"/>
  <c r="C72" i="53"/>
  <c r="B72" i="53"/>
  <c r="AK71" i="53"/>
  <c r="D71" i="53"/>
  <c r="C71" i="53"/>
  <c r="B71" i="53"/>
  <c r="AK70" i="53"/>
  <c r="D70" i="53"/>
  <c r="C70" i="53"/>
  <c r="B70" i="53"/>
  <c r="AK69" i="53"/>
  <c r="D69" i="53"/>
  <c r="C69" i="53"/>
  <c r="B69" i="53"/>
  <c r="AK68" i="53"/>
  <c r="D68" i="53"/>
  <c r="C68" i="53"/>
  <c r="B68" i="53"/>
  <c r="AK67" i="53"/>
  <c r="D67" i="53"/>
  <c r="C67" i="53"/>
  <c r="B67" i="53"/>
  <c r="AK66" i="53"/>
  <c r="D66" i="53"/>
  <c r="C66" i="53"/>
  <c r="B66" i="53"/>
  <c r="AK65" i="53"/>
  <c r="D65" i="53"/>
  <c r="C65" i="53"/>
  <c r="B65" i="53"/>
  <c r="AK64" i="53"/>
  <c r="D64" i="53"/>
  <c r="C64" i="53"/>
  <c r="B64" i="53"/>
  <c r="AK63" i="53"/>
  <c r="D63" i="53"/>
  <c r="C63" i="53"/>
  <c r="B63" i="53"/>
  <c r="AK62" i="53"/>
  <c r="D62" i="53"/>
  <c r="C62" i="53"/>
  <c r="B62" i="53"/>
  <c r="AK61" i="53"/>
  <c r="D61" i="53"/>
  <c r="C61" i="53"/>
  <c r="B61" i="53"/>
  <c r="AK60" i="53"/>
  <c r="D60" i="53"/>
  <c r="C60" i="53"/>
  <c r="B60" i="53"/>
  <c r="AK59" i="53"/>
  <c r="D59" i="53"/>
  <c r="C59" i="53"/>
  <c r="B59" i="53"/>
  <c r="AK58" i="53"/>
  <c r="D58" i="53"/>
  <c r="C58" i="53"/>
  <c r="B58" i="53"/>
  <c r="AK57" i="53"/>
  <c r="D57" i="53"/>
  <c r="C57" i="53"/>
  <c r="B57" i="53"/>
  <c r="AK56" i="53"/>
  <c r="D56" i="53"/>
  <c r="C56" i="53"/>
  <c r="B56" i="53"/>
  <c r="AK55" i="53"/>
  <c r="D55" i="53"/>
  <c r="C55" i="53"/>
  <c r="B55" i="53"/>
  <c r="AK54" i="53"/>
  <c r="D54" i="53"/>
  <c r="C54" i="53"/>
  <c r="B54" i="53"/>
  <c r="AK53" i="53"/>
  <c r="D53" i="53"/>
  <c r="C53" i="53"/>
  <c r="B53" i="53"/>
  <c r="AK52" i="53"/>
  <c r="D52" i="53"/>
  <c r="C52" i="53"/>
  <c r="B52" i="53"/>
  <c r="AK51" i="53"/>
  <c r="D51" i="53"/>
  <c r="C51" i="53"/>
  <c r="B51" i="53"/>
  <c r="AK50" i="53"/>
  <c r="D50" i="53"/>
  <c r="C50" i="53"/>
  <c r="B50" i="53"/>
  <c r="AK49" i="53"/>
  <c r="D49" i="53"/>
  <c r="C49" i="53"/>
  <c r="B49" i="53"/>
  <c r="AK48" i="53"/>
  <c r="D48" i="53"/>
  <c r="C48" i="53"/>
  <c r="B48" i="53"/>
  <c r="AK47" i="53"/>
  <c r="D47" i="53"/>
  <c r="C47" i="53"/>
  <c r="B47" i="53"/>
  <c r="AK46" i="53"/>
  <c r="D46" i="53"/>
  <c r="C46" i="53"/>
  <c r="B46" i="53"/>
  <c r="AK28" i="53"/>
  <c r="AK45" i="53"/>
  <c r="D45" i="53"/>
  <c r="C45" i="53"/>
  <c r="B45" i="53"/>
  <c r="AK44" i="53"/>
  <c r="D44" i="53"/>
  <c r="C44" i="53"/>
  <c r="B44" i="53"/>
  <c r="AK43" i="53"/>
  <c r="D43" i="53"/>
  <c r="C43" i="53"/>
  <c r="B43" i="53"/>
  <c r="AK42" i="53"/>
  <c r="D42" i="53"/>
  <c r="C42" i="53"/>
  <c r="B42" i="53"/>
  <c r="AK41" i="53"/>
  <c r="D41" i="53"/>
  <c r="C41" i="53"/>
  <c r="B41" i="53"/>
  <c r="AK15" i="53"/>
  <c r="AK40" i="53"/>
  <c r="AK39" i="53"/>
  <c r="AK38" i="53"/>
  <c r="AK10" i="53"/>
  <c r="AK14" i="53"/>
  <c r="AK5" i="53"/>
  <c r="AK11" i="53"/>
  <c r="AK37" i="53"/>
  <c r="AK21" i="53"/>
  <c r="AK27" i="53"/>
  <c r="AK19" i="53"/>
  <c r="AK20" i="53"/>
  <c r="AK6" i="53"/>
  <c r="AK7" i="53"/>
  <c r="AK26" i="53"/>
  <c r="F26" i="53"/>
  <c r="AK23" i="53"/>
  <c r="AK25" i="53"/>
  <c r="AK12" i="53"/>
  <c r="AK24" i="53"/>
  <c r="AK36" i="53"/>
  <c r="AK22" i="53"/>
  <c r="AK18" i="53"/>
  <c r="AK35" i="53"/>
  <c r="AK8" i="53"/>
  <c r="AK34" i="53"/>
  <c r="AK33" i="53"/>
  <c r="AK9" i="53"/>
  <c r="AK17" i="53"/>
  <c r="AK32" i="53"/>
  <c r="AK16" i="53"/>
  <c r="AK13" i="53"/>
  <c r="AK31" i="53"/>
  <c r="AK30" i="53"/>
  <c r="AK29" i="53"/>
  <c r="AM4" i="53"/>
  <c r="AL2" i="52"/>
  <c r="AM4" i="52" s="1"/>
  <c r="AK72" i="52"/>
  <c r="AK71" i="52"/>
  <c r="AK70" i="52"/>
  <c r="AK69" i="52"/>
  <c r="AK68" i="52"/>
  <c r="AK67" i="52"/>
  <c r="AK66" i="52"/>
  <c r="AK65" i="52"/>
  <c r="AK64" i="52"/>
  <c r="AK63" i="52"/>
  <c r="AK62" i="52"/>
  <c r="AK61" i="52"/>
  <c r="AK60" i="52"/>
  <c r="AK59" i="52"/>
  <c r="AK58" i="52"/>
  <c r="AK57" i="52"/>
  <c r="AK56" i="52"/>
  <c r="AK55" i="52"/>
  <c r="AK54" i="52"/>
  <c r="AK53" i="52"/>
  <c r="AK52" i="52"/>
  <c r="AK51" i="52"/>
  <c r="AK50" i="52"/>
  <c r="AK49" i="52"/>
  <c r="AK48" i="52"/>
  <c r="AK47" i="52"/>
  <c r="AK46" i="52"/>
  <c r="AK45" i="52"/>
  <c r="AK44" i="52"/>
  <c r="AK43" i="52"/>
  <c r="AK42" i="52"/>
  <c r="AK41" i="52"/>
  <c r="AK40" i="52"/>
  <c r="AK39" i="52"/>
  <c r="AK38" i="52"/>
  <c r="AK37" i="52"/>
  <c r="AK36" i="52"/>
  <c r="AK35" i="52"/>
  <c r="AK34" i="52"/>
  <c r="AK33" i="52"/>
  <c r="AK32" i="52"/>
  <c r="AK31" i="52"/>
  <c r="AK30" i="52"/>
  <c r="AK29" i="52"/>
  <c r="AK18" i="52"/>
  <c r="AK28" i="52"/>
  <c r="AK27" i="52"/>
  <c r="AK26" i="52"/>
  <c r="AK25" i="52"/>
  <c r="AK24" i="52"/>
  <c r="AK16" i="52"/>
  <c r="AK23" i="52"/>
  <c r="AK14" i="52"/>
  <c r="AK20" i="52"/>
  <c r="AK15" i="52"/>
  <c r="AK22" i="52"/>
  <c r="AK8" i="52"/>
  <c r="AK9" i="52"/>
  <c r="AK11" i="52"/>
  <c r="AK17" i="52"/>
  <c r="AK13" i="52"/>
  <c r="AK10" i="52"/>
  <c r="AK12" i="52"/>
  <c r="AK19" i="52"/>
  <c r="AK7" i="52"/>
  <c r="AK21" i="52"/>
  <c r="AK5" i="52"/>
  <c r="AK6" i="52"/>
  <c r="AL2" i="51"/>
  <c r="AK72" i="51"/>
  <c r="D72" i="51"/>
  <c r="C72" i="51"/>
  <c r="B72" i="51"/>
  <c r="AK71" i="51"/>
  <c r="AK70" i="51"/>
  <c r="AK69" i="51"/>
  <c r="AK68" i="51"/>
  <c r="AK67" i="51"/>
  <c r="AK66" i="51"/>
  <c r="AK65" i="51"/>
  <c r="AK64" i="51"/>
  <c r="AK63" i="51"/>
  <c r="AK62" i="51"/>
  <c r="AK61" i="51"/>
  <c r="AK60" i="51"/>
  <c r="AK59" i="51"/>
  <c r="AK58" i="51"/>
  <c r="AK57" i="51"/>
  <c r="AK56" i="51"/>
  <c r="AK55" i="51"/>
  <c r="AK54" i="51"/>
  <c r="AK53" i="51"/>
  <c r="AK52" i="51"/>
  <c r="AK31" i="51"/>
  <c r="AK32" i="51"/>
  <c r="AK24" i="51"/>
  <c r="AK51" i="51"/>
  <c r="AK50" i="51"/>
  <c r="AK7" i="51"/>
  <c r="AK49" i="51"/>
  <c r="AK8" i="51"/>
  <c r="AK39" i="51"/>
  <c r="AK11" i="51"/>
  <c r="AK30" i="51"/>
  <c r="AK48" i="51"/>
  <c r="AK38" i="51"/>
  <c r="AK36" i="51"/>
  <c r="AK47" i="51"/>
  <c r="AK46" i="51"/>
  <c r="AK45" i="51"/>
  <c r="AK28" i="51"/>
  <c r="AK15" i="51"/>
  <c r="AK44" i="51"/>
  <c r="AK43" i="51"/>
  <c r="AK9" i="51"/>
  <c r="AK37" i="51"/>
  <c r="AK40" i="51"/>
  <c r="AK13" i="51"/>
  <c r="AK26" i="51"/>
  <c r="AK23" i="51"/>
  <c r="AK25" i="51"/>
  <c r="AK6" i="51"/>
  <c r="AK22" i="51"/>
  <c r="AK33" i="51"/>
  <c r="AK17" i="51"/>
  <c r="AK41" i="51"/>
  <c r="AK27" i="51"/>
  <c r="AK12" i="51"/>
  <c r="AK34" i="51"/>
  <c r="AK10" i="51"/>
  <c r="AK14" i="51"/>
  <c r="AK19" i="51"/>
  <c r="AK20" i="51"/>
  <c r="AK18" i="51"/>
  <c r="AK29" i="51"/>
  <c r="AK42" i="51"/>
  <c r="AK16" i="51"/>
  <c r="AK21" i="51"/>
  <c r="AK35" i="51"/>
  <c r="AK5" i="51"/>
  <c r="AL2" i="50"/>
  <c r="AK72" i="50"/>
  <c r="D72" i="50"/>
  <c r="C72" i="50"/>
  <c r="B72" i="50"/>
  <c r="AK71" i="50"/>
  <c r="AK70" i="50"/>
  <c r="AK69" i="50"/>
  <c r="AK68" i="50"/>
  <c r="AK67" i="50"/>
  <c r="AK66" i="50"/>
  <c r="AK65" i="50"/>
  <c r="AK64" i="50"/>
  <c r="AK63" i="50"/>
  <c r="AK62" i="50"/>
  <c r="AK61" i="50"/>
  <c r="AK60" i="50"/>
  <c r="AK59" i="50"/>
  <c r="AK58" i="50"/>
  <c r="AK57" i="50"/>
  <c r="AK56" i="50"/>
  <c r="AK55" i="50"/>
  <c r="AK54" i="50"/>
  <c r="AK53" i="50"/>
  <c r="AK52" i="50"/>
  <c r="AK51" i="50"/>
  <c r="AK50" i="50"/>
  <c r="AK49" i="50"/>
  <c r="AK48" i="50"/>
  <c r="AK47" i="50"/>
  <c r="AK46" i="50"/>
  <c r="AK45" i="50"/>
  <c r="AK44" i="50"/>
  <c r="AK43" i="50"/>
  <c r="AK42" i="50"/>
  <c r="AK41" i="50"/>
  <c r="AK40" i="50"/>
  <c r="AK39" i="50"/>
  <c r="AK18" i="50"/>
  <c r="AK7" i="50"/>
  <c r="AK23" i="50"/>
  <c r="AK15" i="50"/>
  <c r="AK32" i="50"/>
  <c r="AK16" i="50"/>
  <c r="AK38" i="50"/>
  <c r="AK14" i="50"/>
  <c r="AK37" i="50"/>
  <c r="AK33" i="50"/>
  <c r="AK36" i="50"/>
  <c r="AK11" i="50"/>
  <c r="AK21" i="50"/>
  <c r="AK10" i="50"/>
  <c r="AK35" i="50"/>
  <c r="AK8" i="50"/>
  <c r="AK9" i="50"/>
  <c r="AK34" i="50"/>
  <c r="AK6" i="50"/>
  <c r="AK24" i="50"/>
  <c r="AK20" i="50"/>
  <c r="AK17" i="50"/>
  <c r="AK28" i="50"/>
  <c r="AK5" i="50"/>
  <c r="AK13" i="50"/>
  <c r="AK27" i="50"/>
  <c r="AK19" i="50"/>
  <c r="AK12" i="50"/>
  <c r="AK26" i="50"/>
  <c r="AK22" i="50"/>
  <c r="AK25" i="50"/>
  <c r="AK30" i="50"/>
  <c r="AK29" i="50"/>
  <c r="AK31" i="50"/>
  <c r="AL2" i="49"/>
  <c r="AM4" i="49" s="1"/>
  <c r="AK72" i="49"/>
  <c r="AK71" i="49"/>
  <c r="AK70" i="49"/>
  <c r="AK69" i="49"/>
  <c r="AK68" i="49"/>
  <c r="AK67" i="49"/>
  <c r="AK66" i="49"/>
  <c r="AK65" i="49"/>
  <c r="AK64" i="49"/>
  <c r="AK46" i="49"/>
  <c r="AK11" i="49"/>
  <c r="AK51" i="49"/>
  <c r="AK56" i="49"/>
  <c r="AK55" i="49"/>
  <c r="AK54" i="49"/>
  <c r="AK15" i="49"/>
  <c r="AK35" i="49"/>
  <c r="AK26" i="49"/>
  <c r="AK14" i="49"/>
  <c r="AK38" i="49"/>
  <c r="AK9" i="49"/>
  <c r="AK40" i="49"/>
  <c r="AK50" i="49"/>
  <c r="AK5" i="49"/>
  <c r="AK34" i="49"/>
  <c r="AK17" i="49"/>
  <c r="AK36" i="49"/>
  <c r="AK29" i="49"/>
  <c r="AK7" i="49"/>
  <c r="AK53" i="49"/>
  <c r="AK22" i="49"/>
  <c r="AK37" i="49"/>
  <c r="AK49" i="49"/>
  <c r="AK39" i="49"/>
  <c r="AK32" i="49"/>
  <c r="AK63" i="49"/>
  <c r="AK28" i="49"/>
  <c r="AK62" i="49"/>
  <c r="AK45" i="49"/>
  <c r="AK61" i="49"/>
  <c r="AK10" i="49"/>
  <c r="AK43" i="49"/>
  <c r="AK13" i="49"/>
  <c r="AK25" i="49"/>
  <c r="AK19" i="49"/>
  <c r="AK12" i="49"/>
  <c r="AK23" i="49"/>
  <c r="AK27" i="49"/>
  <c r="AK47" i="49"/>
  <c r="AK42" i="49"/>
  <c r="AK60" i="49"/>
  <c r="AK21" i="49"/>
  <c r="AK44" i="49"/>
  <c r="AK24" i="49"/>
  <c r="AK31" i="49"/>
  <c r="AK18" i="49"/>
  <c r="AK41" i="49"/>
  <c r="AK58" i="49"/>
  <c r="AK20" i="49"/>
  <c r="AK52" i="49"/>
  <c r="AK48" i="49"/>
  <c r="AK16" i="49"/>
  <c r="AK33" i="49"/>
  <c r="AK30" i="49"/>
  <c r="AK57" i="49"/>
  <c r="AK8" i="49"/>
  <c r="AK6" i="49"/>
  <c r="AK59" i="49"/>
  <c r="AL2" i="48"/>
  <c r="AK72" i="48"/>
  <c r="D72" i="48"/>
  <c r="C72" i="48"/>
  <c r="B72" i="48"/>
  <c r="AK71" i="48"/>
  <c r="AK70" i="48"/>
  <c r="AK69" i="48"/>
  <c r="AK68" i="48"/>
  <c r="AK67" i="48"/>
  <c r="AK66" i="48"/>
  <c r="AK65" i="48"/>
  <c r="AK64" i="48"/>
  <c r="AK63" i="48"/>
  <c r="AK62" i="48"/>
  <c r="AK61" i="48"/>
  <c r="AK60" i="48"/>
  <c r="AK59" i="48"/>
  <c r="AK58" i="48"/>
  <c r="AK57" i="48"/>
  <c r="AK56" i="48"/>
  <c r="AK33" i="48"/>
  <c r="AK5" i="48"/>
  <c r="AK7" i="48"/>
  <c r="AK16" i="48"/>
  <c r="AK24" i="48"/>
  <c r="AK18" i="48"/>
  <c r="AK21" i="48"/>
  <c r="AK9" i="48"/>
  <c r="AK22" i="48"/>
  <c r="AK8" i="48"/>
  <c r="AK32" i="48"/>
  <c r="AK14" i="48"/>
  <c r="AK29" i="48"/>
  <c r="AK42" i="48"/>
  <c r="AK13" i="48"/>
  <c r="AK44" i="48"/>
  <c r="AK10" i="48"/>
  <c r="AK38" i="48"/>
  <c r="AK48" i="48"/>
  <c r="AK17" i="48"/>
  <c r="AK20" i="48"/>
  <c r="AK55" i="48"/>
  <c r="AK47" i="48"/>
  <c r="AK30" i="48"/>
  <c r="AK43" i="48"/>
  <c r="AK54" i="48"/>
  <c r="AK53" i="48"/>
  <c r="AK39" i="48"/>
  <c r="AK52" i="48"/>
  <c r="AK46" i="48"/>
  <c r="AK45" i="48"/>
  <c r="AK6" i="48"/>
  <c r="AK26" i="48"/>
  <c r="AK15" i="48"/>
  <c r="AK34" i="48"/>
  <c r="AK25" i="48"/>
  <c r="AK40" i="48"/>
  <c r="AK19" i="48"/>
  <c r="AK41" i="48"/>
  <c r="AK12" i="48"/>
  <c r="AK28" i="48"/>
  <c r="AK23" i="48"/>
  <c r="AK31" i="48"/>
  <c r="AK36" i="48"/>
  <c r="AK11" i="48"/>
  <c r="AK51" i="48"/>
  <c r="AK50" i="48"/>
  <c r="AK49" i="48"/>
  <c r="AK27" i="48"/>
  <c r="AK37" i="48"/>
  <c r="AK35" i="48"/>
  <c r="AL2" i="47"/>
  <c r="AK54" i="47"/>
  <c r="AK56" i="47"/>
  <c r="AK33" i="47"/>
  <c r="AK22" i="47"/>
  <c r="AK26" i="47"/>
  <c r="AK57" i="47"/>
  <c r="AK5" i="47"/>
  <c r="AK8" i="47"/>
  <c r="AK14" i="47"/>
  <c r="AK44" i="47"/>
  <c r="AK72" i="47"/>
  <c r="AK27" i="47"/>
  <c r="AK31" i="47"/>
  <c r="AK9" i="47"/>
  <c r="AK42" i="47"/>
  <c r="AK34" i="47"/>
  <c r="AK48" i="47"/>
  <c r="AK43" i="47"/>
  <c r="AK6" i="47"/>
  <c r="AK28" i="47"/>
  <c r="AK36" i="47"/>
  <c r="AK12" i="47"/>
  <c r="AK58" i="47"/>
  <c r="AK13" i="47"/>
  <c r="AK24" i="47"/>
  <c r="AK17" i="47"/>
  <c r="AK41" i="47"/>
  <c r="AK20" i="47"/>
  <c r="AK71" i="47"/>
  <c r="AK63" i="47"/>
  <c r="AK40" i="47"/>
  <c r="AK59" i="47"/>
  <c r="AK11" i="47"/>
  <c r="AK18" i="47"/>
  <c r="AK55" i="47"/>
  <c r="AK35" i="47"/>
  <c r="AK70" i="47"/>
  <c r="AK25" i="47"/>
  <c r="AK53" i="47"/>
  <c r="AK46" i="47"/>
  <c r="AK49" i="47"/>
  <c r="AK66" i="47"/>
  <c r="AK64" i="47"/>
  <c r="AK7" i="47"/>
  <c r="AK19" i="47"/>
  <c r="AK50" i="47"/>
  <c r="AK69" i="47"/>
  <c r="AK47" i="47"/>
  <c r="AK60" i="47"/>
  <c r="AK62" i="47"/>
  <c r="AK39" i="47"/>
  <c r="AK32" i="47"/>
  <c r="AK65" i="47"/>
  <c r="AK15" i="47"/>
  <c r="AK61" i="47"/>
  <c r="AK37" i="47"/>
  <c r="AK68" i="47"/>
  <c r="AK23" i="47"/>
  <c r="AK45" i="47"/>
  <c r="AK51" i="47"/>
  <c r="AK16" i="47"/>
  <c r="AK52" i="47"/>
  <c r="AK38" i="47"/>
  <c r="AK10" i="47"/>
  <c r="AK21" i="47"/>
  <c r="AK29" i="47"/>
  <c r="AK30" i="47"/>
  <c r="AK67" i="47"/>
  <c r="AL2" i="46"/>
  <c r="D80" i="46"/>
  <c r="C80" i="46"/>
  <c r="B80" i="46"/>
  <c r="D79" i="46"/>
  <c r="C79" i="46"/>
  <c r="B79" i="46"/>
  <c r="D78" i="46"/>
  <c r="C78" i="46"/>
  <c r="B78" i="46"/>
  <c r="D77" i="46"/>
  <c r="C77" i="46"/>
  <c r="B77" i="46"/>
  <c r="D76" i="46"/>
  <c r="C76" i="46"/>
  <c r="B76" i="46"/>
  <c r="D75" i="46"/>
  <c r="C75" i="46"/>
  <c r="B75" i="46"/>
  <c r="D74" i="46"/>
  <c r="C74" i="46"/>
  <c r="B74" i="46"/>
  <c r="AL2" i="45"/>
  <c r="AK18" i="45"/>
  <c r="D18" i="45"/>
  <c r="C18" i="45"/>
  <c r="B18" i="45"/>
  <c r="AK27" i="45"/>
  <c r="D27" i="45"/>
  <c r="C27" i="45"/>
  <c r="B27" i="45"/>
  <c r="AK77" i="45"/>
  <c r="D77" i="45"/>
  <c r="C77" i="45"/>
  <c r="B77" i="45"/>
  <c r="AK76" i="45"/>
  <c r="D76" i="45"/>
  <c r="C76" i="45"/>
  <c r="B76" i="45"/>
  <c r="AK75" i="45"/>
  <c r="D75" i="45"/>
  <c r="C75" i="45"/>
  <c r="B75" i="45"/>
  <c r="AK74" i="45"/>
  <c r="D74" i="45"/>
  <c r="C74" i="45"/>
  <c r="B74" i="45"/>
  <c r="AK73" i="45"/>
  <c r="D73" i="45"/>
  <c r="C73" i="45"/>
  <c r="B73" i="45"/>
  <c r="AK72" i="45"/>
  <c r="D72" i="45"/>
  <c r="C72" i="45"/>
  <c r="B72" i="45"/>
  <c r="AK71" i="45"/>
  <c r="D71" i="45"/>
  <c r="C71" i="45"/>
  <c r="B71" i="45"/>
  <c r="AK70" i="45"/>
  <c r="D70" i="45"/>
  <c r="C70" i="45"/>
  <c r="B70" i="45"/>
  <c r="AK69" i="45"/>
  <c r="D69" i="45"/>
  <c r="C69" i="45"/>
  <c r="B69" i="45"/>
  <c r="AK16" i="45"/>
  <c r="D16" i="45"/>
  <c r="C16" i="45"/>
  <c r="B16" i="45"/>
  <c r="AK15" i="45"/>
  <c r="D15" i="45"/>
  <c r="C15" i="45"/>
  <c r="B15" i="45"/>
  <c r="AK68" i="45"/>
  <c r="D68" i="45"/>
  <c r="C68" i="45"/>
  <c r="B68" i="45"/>
  <c r="AK17" i="45"/>
  <c r="D17" i="45"/>
  <c r="C17" i="45"/>
  <c r="B17" i="45"/>
  <c r="AK67" i="45"/>
  <c r="AK22" i="45"/>
  <c r="AK10" i="45"/>
  <c r="AK26" i="45"/>
  <c r="AK35" i="45"/>
  <c r="AK34" i="45"/>
  <c r="AK21" i="45"/>
  <c r="AK66" i="45"/>
  <c r="AK23" i="45"/>
  <c r="AK65" i="45"/>
  <c r="AK64" i="45"/>
  <c r="AK33" i="45"/>
  <c r="AK38" i="45"/>
  <c r="AK63" i="45"/>
  <c r="AK6" i="45"/>
  <c r="AK31" i="45"/>
  <c r="AK5" i="45"/>
  <c r="AK32" i="45"/>
  <c r="AK62" i="45"/>
  <c r="AK11" i="45"/>
  <c r="AK61" i="45"/>
  <c r="AK60" i="45"/>
  <c r="AK59" i="45"/>
  <c r="AK24" i="45"/>
  <c r="AK58" i="45"/>
  <c r="AK30" i="45"/>
  <c r="AK57" i="45"/>
  <c r="AK29" i="45"/>
  <c r="AK40" i="45"/>
  <c r="AK56" i="45"/>
  <c r="AK55" i="45"/>
  <c r="AK54" i="45"/>
  <c r="AK53" i="45"/>
  <c r="AK28" i="45"/>
  <c r="AK52" i="45"/>
  <c r="AK7" i="45"/>
  <c r="AK39" i="45"/>
  <c r="AK51" i="45"/>
  <c r="AK50" i="45"/>
  <c r="AK49" i="45"/>
  <c r="AK41" i="45"/>
  <c r="AK9" i="45"/>
  <c r="AK36" i="45"/>
  <c r="AK48" i="45"/>
  <c r="AK13" i="45"/>
  <c r="AK47" i="45"/>
  <c r="AK46" i="45"/>
  <c r="AK45" i="45"/>
  <c r="AK44" i="45"/>
  <c r="AK37" i="45"/>
  <c r="AK12" i="45"/>
  <c r="AK43" i="45"/>
  <c r="AK42" i="45"/>
  <c r="AL2" i="44"/>
  <c r="AK72" i="44"/>
  <c r="AK71" i="44"/>
  <c r="AK70" i="44"/>
  <c r="AK69" i="44"/>
  <c r="AK68" i="44"/>
  <c r="AK67" i="44"/>
  <c r="AK66" i="44"/>
  <c r="AK65" i="44"/>
  <c r="AK64" i="44"/>
  <c r="AK63" i="44"/>
  <c r="AK62" i="44"/>
  <c r="AK61" i="44"/>
  <c r="AK60" i="44"/>
  <c r="AK59" i="44"/>
  <c r="AK58" i="44"/>
  <c r="AK57" i="44"/>
  <c r="AK56" i="44"/>
  <c r="AK55" i="44"/>
  <c r="AK8" i="44"/>
  <c r="AK54" i="44"/>
  <c r="AK53" i="44"/>
  <c r="AK52" i="44"/>
  <c r="AK51" i="44"/>
  <c r="AK50" i="44"/>
  <c r="AK49" i="44"/>
  <c r="AK48" i="44"/>
  <c r="AK24" i="44"/>
  <c r="AK23" i="44"/>
  <c r="AK36" i="44"/>
  <c r="AK11" i="44"/>
  <c r="AK20" i="44"/>
  <c r="AK22" i="44"/>
  <c r="AK6" i="44"/>
  <c r="AK32" i="44"/>
  <c r="AK47" i="44"/>
  <c r="AK46" i="44"/>
  <c r="AK19" i="44"/>
  <c r="AK30" i="44"/>
  <c r="AK5" i="44"/>
  <c r="AK45" i="44"/>
  <c r="AK34" i="44"/>
  <c r="AK44" i="44"/>
  <c r="AK17" i="44"/>
  <c r="AK7" i="44"/>
  <c r="AK43" i="44"/>
  <c r="AK35" i="44"/>
  <c r="AK42" i="44"/>
  <c r="AK41" i="44"/>
  <c r="AK26" i="44"/>
  <c r="AK33" i="44"/>
  <c r="AK28" i="44"/>
  <c r="AK40" i="44"/>
  <c r="AK13" i="44"/>
  <c r="AK27" i="44"/>
  <c r="AK25" i="44"/>
  <c r="AK16" i="44"/>
  <c r="AK10" i="44"/>
  <c r="AK39" i="44"/>
  <c r="AK31" i="44"/>
  <c r="AK9" i="44"/>
  <c r="AK15" i="44"/>
  <c r="AK29" i="44"/>
  <c r="AK21" i="44"/>
  <c r="AK14" i="44"/>
  <c r="AK38" i="44"/>
  <c r="AK12" i="44"/>
  <c r="AK37" i="44"/>
  <c r="AK18" i="44"/>
  <c r="AL2" i="43"/>
  <c r="AK72" i="43"/>
  <c r="AK71" i="43"/>
  <c r="AK70" i="43"/>
  <c r="AK69" i="43"/>
  <c r="AK68" i="43"/>
  <c r="AK67" i="43"/>
  <c r="AK66" i="43"/>
  <c r="AK65" i="43"/>
  <c r="AK64" i="43"/>
  <c r="AK63" i="43"/>
  <c r="AK62" i="43"/>
  <c r="AK61" i="43"/>
  <c r="AK60" i="43"/>
  <c r="AK59" i="43"/>
  <c r="AK58" i="43"/>
  <c r="AK57" i="43"/>
  <c r="AK56" i="43"/>
  <c r="AK55" i="43"/>
  <c r="AK54" i="43"/>
  <c r="AK53" i="43"/>
  <c r="AK52" i="43"/>
  <c r="AK51" i="43"/>
  <c r="AK50" i="43"/>
  <c r="AK49" i="43"/>
  <c r="AK27" i="43"/>
  <c r="AK22" i="43"/>
  <c r="AK29" i="43"/>
  <c r="AK48" i="43"/>
  <c r="AK47" i="43"/>
  <c r="AK46" i="43"/>
  <c r="AK8" i="43"/>
  <c r="AK6" i="43"/>
  <c r="AK5" i="43"/>
  <c r="AK21" i="43"/>
  <c r="AK14" i="43"/>
  <c r="AK16" i="43"/>
  <c r="AK12" i="43"/>
  <c r="AK20" i="43"/>
  <c r="AK45" i="43"/>
  <c r="AK18" i="43"/>
  <c r="AK28" i="43"/>
  <c r="AK44" i="43"/>
  <c r="AK43" i="43"/>
  <c r="AK23" i="43"/>
  <c r="AK42" i="43"/>
  <c r="AK41" i="43"/>
  <c r="AK40" i="43"/>
  <c r="AK25" i="43"/>
  <c r="AK39" i="43"/>
  <c r="AK7" i="43"/>
  <c r="AK9" i="43"/>
  <c r="AK17" i="43"/>
  <c r="AK38" i="43"/>
  <c r="AK37" i="43"/>
  <c r="AK13" i="43"/>
  <c r="AK36" i="43"/>
  <c r="AK19" i="43"/>
  <c r="AK35" i="43"/>
  <c r="AK24" i="43"/>
  <c r="AK26" i="43"/>
  <c r="AK34" i="43"/>
  <c r="AK15" i="43"/>
  <c r="AK10" i="43"/>
  <c r="AK33" i="43"/>
  <c r="AK32" i="43"/>
  <c r="AK31" i="43"/>
  <c r="AK30" i="43"/>
  <c r="AK11" i="43"/>
  <c r="AG1" i="43"/>
  <c r="AG3" i="43" s="1"/>
  <c r="AE1" i="43"/>
  <c r="AE3" i="43" s="1"/>
  <c r="AC1" i="43"/>
  <c r="AC3" i="43" s="1"/>
  <c r="AA1" i="43"/>
  <c r="AA3" i="43" s="1"/>
  <c r="Y1" i="43"/>
  <c r="Y3" i="43" s="1"/>
  <c r="W1" i="43"/>
  <c r="W3" i="43" s="1"/>
  <c r="U1" i="43"/>
  <c r="U3" i="43" s="1"/>
  <c r="S1" i="43"/>
  <c r="S3" i="43" s="1"/>
  <c r="Q1" i="43"/>
  <c r="Q3" i="43" s="1"/>
  <c r="O1" i="43"/>
  <c r="O3" i="43" s="1"/>
  <c r="M1" i="43"/>
  <c r="M3" i="43" s="1"/>
  <c r="K1" i="43"/>
  <c r="K3" i="43" s="1"/>
  <c r="I1" i="43"/>
  <c r="I3" i="43" s="1"/>
  <c r="G1" i="43"/>
  <c r="G3" i="43" s="1"/>
  <c r="E1" i="43"/>
  <c r="AL2" i="42"/>
  <c r="AK72" i="42"/>
  <c r="D72" i="42"/>
  <c r="C72" i="42"/>
  <c r="B72" i="42"/>
  <c r="AK71" i="42"/>
  <c r="D71" i="42"/>
  <c r="C71" i="42"/>
  <c r="B71" i="42"/>
  <c r="AK70" i="42"/>
  <c r="D70" i="42"/>
  <c r="C70" i="42"/>
  <c r="B70" i="42"/>
  <c r="AK69" i="42"/>
  <c r="D69" i="42"/>
  <c r="C69" i="42"/>
  <c r="B69" i="42"/>
  <c r="AK68" i="42"/>
  <c r="D68" i="42"/>
  <c r="C68" i="42"/>
  <c r="B68" i="42"/>
  <c r="AK67" i="42"/>
  <c r="D67" i="42"/>
  <c r="C67" i="42"/>
  <c r="B67" i="42"/>
  <c r="AK66" i="42"/>
  <c r="D66" i="42"/>
  <c r="C66" i="42"/>
  <c r="B66" i="42"/>
  <c r="AK65" i="42"/>
  <c r="D65" i="42"/>
  <c r="C65" i="42"/>
  <c r="B65" i="42"/>
  <c r="AK64" i="42"/>
  <c r="D64" i="42"/>
  <c r="C64" i="42"/>
  <c r="B64" i="42"/>
  <c r="AK63" i="42"/>
  <c r="D63" i="42"/>
  <c r="C63" i="42"/>
  <c r="B63" i="42"/>
  <c r="AK62" i="42"/>
  <c r="D62" i="42"/>
  <c r="C62" i="42"/>
  <c r="B62" i="42"/>
  <c r="AK61" i="42"/>
  <c r="D61" i="42"/>
  <c r="C61" i="42"/>
  <c r="B61" i="42"/>
  <c r="AK60" i="42"/>
  <c r="D60" i="42"/>
  <c r="C60" i="42"/>
  <c r="B60" i="42"/>
  <c r="AK59" i="42"/>
  <c r="D59" i="42"/>
  <c r="C59" i="42"/>
  <c r="B59" i="42"/>
  <c r="AK58" i="42"/>
  <c r="D58" i="42"/>
  <c r="C58" i="42"/>
  <c r="B58" i="42"/>
  <c r="AK57" i="42"/>
  <c r="D57" i="42"/>
  <c r="C57" i="42"/>
  <c r="B57" i="42"/>
  <c r="AK56" i="42"/>
  <c r="D56" i="42"/>
  <c r="C56" i="42"/>
  <c r="B56" i="42"/>
  <c r="AK55" i="42"/>
  <c r="D55" i="42"/>
  <c r="C55" i="42"/>
  <c r="B55" i="42"/>
  <c r="AK54" i="42"/>
  <c r="D54" i="42"/>
  <c r="C54" i="42"/>
  <c r="B54" i="42"/>
  <c r="AK53" i="42"/>
  <c r="D53" i="42"/>
  <c r="C53" i="42"/>
  <c r="B53" i="42"/>
  <c r="AK52" i="42"/>
  <c r="D52" i="42"/>
  <c r="C52" i="42"/>
  <c r="B52" i="42"/>
  <c r="AK51" i="42"/>
  <c r="D51" i="42"/>
  <c r="C51" i="42"/>
  <c r="B51" i="42"/>
  <c r="AK50" i="42"/>
  <c r="D50" i="42"/>
  <c r="C50" i="42"/>
  <c r="B50" i="42"/>
  <c r="AK49" i="42"/>
  <c r="D49" i="42"/>
  <c r="C49" i="42"/>
  <c r="B49" i="42"/>
  <c r="AK48" i="42"/>
  <c r="D48" i="42"/>
  <c r="C48" i="42"/>
  <c r="B48" i="42"/>
  <c r="AK47" i="42"/>
  <c r="D47" i="42"/>
  <c r="C47" i="42"/>
  <c r="B47" i="42"/>
  <c r="AK46" i="42"/>
  <c r="D46" i="42"/>
  <c r="C46" i="42"/>
  <c r="B46" i="42"/>
  <c r="AK45" i="42"/>
  <c r="D45" i="42"/>
  <c r="C45" i="42"/>
  <c r="B45" i="42"/>
  <c r="AK44" i="42"/>
  <c r="D44" i="42"/>
  <c r="C44" i="42"/>
  <c r="B44" i="42"/>
  <c r="AK43" i="42"/>
  <c r="D43" i="42"/>
  <c r="C43" i="42"/>
  <c r="B43" i="42"/>
  <c r="AK42" i="42"/>
  <c r="D42" i="42"/>
  <c r="C42" i="42"/>
  <c r="B42" i="42"/>
  <c r="AK41" i="42"/>
  <c r="D41" i="42"/>
  <c r="C41" i="42"/>
  <c r="B41" i="42"/>
  <c r="AK40" i="42"/>
  <c r="D40" i="42"/>
  <c r="C40" i="42"/>
  <c r="B40" i="42"/>
  <c r="AK39" i="42"/>
  <c r="D39" i="42"/>
  <c r="C39" i="42"/>
  <c r="B39" i="42"/>
  <c r="AK38" i="42"/>
  <c r="D38" i="42"/>
  <c r="C38" i="42"/>
  <c r="B38" i="42"/>
  <c r="AK37" i="42"/>
  <c r="D37" i="42"/>
  <c r="C37" i="42"/>
  <c r="B37" i="42"/>
  <c r="AK36" i="42"/>
  <c r="D36" i="42"/>
  <c r="C36" i="42"/>
  <c r="B36" i="42"/>
  <c r="AK35" i="42"/>
  <c r="D35" i="42"/>
  <c r="C35" i="42"/>
  <c r="B35" i="42"/>
  <c r="AK34" i="42"/>
  <c r="D34" i="42"/>
  <c r="C34" i="42"/>
  <c r="B34" i="42"/>
  <c r="AK33" i="42"/>
  <c r="D33" i="42"/>
  <c r="C33" i="42"/>
  <c r="B33" i="42"/>
  <c r="AK32" i="42"/>
  <c r="D32" i="42"/>
  <c r="C32" i="42"/>
  <c r="B32" i="42"/>
  <c r="AK31" i="42"/>
  <c r="D31" i="42"/>
  <c r="C31" i="42"/>
  <c r="B31" i="42"/>
  <c r="AK30" i="42"/>
  <c r="D30" i="42"/>
  <c r="C30" i="42"/>
  <c r="B30" i="42"/>
  <c r="AK29" i="42"/>
  <c r="D29" i="42"/>
  <c r="C29" i="42"/>
  <c r="B29" i="42"/>
  <c r="AK28" i="42"/>
  <c r="D28" i="42"/>
  <c r="C28" i="42"/>
  <c r="B28" i="42"/>
  <c r="AK27" i="42"/>
  <c r="D27" i="42"/>
  <c r="C27" i="42"/>
  <c r="B27" i="42"/>
  <c r="AK26" i="42"/>
  <c r="D26" i="42"/>
  <c r="C26" i="42"/>
  <c r="B26" i="42"/>
  <c r="AK25" i="42"/>
  <c r="D25" i="42"/>
  <c r="C25" i="42"/>
  <c r="B25" i="42"/>
  <c r="AK24" i="42"/>
  <c r="D24" i="42"/>
  <c r="C24" i="42"/>
  <c r="B24" i="42"/>
  <c r="AK23" i="42"/>
  <c r="D23" i="42"/>
  <c r="C23" i="42"/>
  <c r="B23" i="42"/>
  <c r="AK22" i="42"/>
  <c r="AK21" i="42"/>
  <c r="D21" i="42"/>
  <c r="C21" i="42"/>
  <c r="B21" i="42"/>
  <c r="AK20" i="42"/>
  <c r="D20" i="42"/>
  <c r="C20" i="42"/>
  <c r="B20" i="42"/>
  <c r="AK19" i="42"/>
  <c r="D19" i="42"/>
  <c r="AK7" i="42"/>
  <c r="D7" i="42"/>
  <c r="AK18" i="42"/>
  <c r="D18" i="42"/>
  <c r="AK17" i="42"/>
  <c r="D17" i="42"/>
  <c r="AK11" i="42"/>
  <c r="AK16" i="42"/>
  <c r="AK6" i="42"/>
  <c r="AK5" i="42"/>
  <c r="AK15" i="42"/>
  <c r="AK9" i="42"/>
  <c r="AK14" i="42"/>
  <c r="AK8" i="42"/>
  <c r="AK13" i="42"/>
  <c r="AK10" i="42"/>
  <c r="AK12" i="42"/>
  <c r="AL2" i="41"/>
  <c r="AM4" i="41" s="1"/>
  <c r="AK72" i="41"/>
  <c r="D72" i="41"/>
  <c r="C72" i="41"/>
  <c r="B72" i="41"/>
  <c r="AK71" i="41"/>
  <c r="D71" i="41"/>
  <c r="C71" i="41"/>
  <c r="B71" i="41"/>
  <c r="AK70" i="41"/>
  <c r="D70" i="41"/>
  <c r="C70" i="41"/>
  <c r="B70" i="41"/>
  <c r="AK69" i="41"/>
  <c r="D69" i="41"/>
  <c r="C69" i="41"/>
  <c r="B69" i="41"/>
  <c r="AK68" i="41"/>
  <c r="D68" i="41"/>
  <c r="C68" i="41"/>
  <c r="B68" i="41"/>
  <c r="AK67" i="41"/>
  <c r="D67" i="41"/>
  <c r="C67" i="41"/>
  <c r="B67" i="41"/>
  <c r="AK66" i="41"/>
  <c r="D66" i="41"/>
  <c r="C66" i="41"/>
  <c r="B66" i="41"/>
  <c r="AK65" i="41"/>
  <c r="D65" i="41"/>
  <c r="C65" i="41"/>
  <c r="B65" i="41"/>
  <c r="AK64" i="41"/>
  <c r="D64" i="41"/>
  <c r="C64" i="41"/>
  <c r="B64" i="41"/>
  <c r="AK63" i="41"/>
  <c r="D63" i="41"/>
  <c r="C63" i="41"/>
  <c r="B63" i="41"/>
  <c r="AK62" i="41"/>
  <c r="D62" i="41"/>
  <c r="C62" i="41"/>
  <c r="B62" i="41"/>
  <c r="AK61" i="41"/>
  <c r="D61" i="41"/>
  <c r="C61" i="41"/>
  <c r="B61" i="41"/>
  <c r="AK60" i="41"/>
  <c r="D60" i="41"/>
  <c r="C60" i="41"/>
  <c r="B60" i="41"/>
  <c r="AK59" i="41"/>
  <c r="D59" i="41"/>
  <c r="C59" i="41"/>
  <c r="B59" i="41"/>
  <c r="AK58" i="41"/>
  <c r="D58" i="41"/>
  <c r="C58" i="41"/>
  <c r="B58" i="41"/>
  <c r="AK57" i="41"/>
  <c r="D57" i="41"/>
  <c r="C57" i="41"/>
  <c r="B57" i="41"/>
  <c r="AK56" i="41"/>
  <c r="D56" i="41"/>
  <c r="C56" i="41"/>
  <c r="B56" i="41"/>
  <c r="AK55" i="41"/>
  <c r="D55" i="41"/>
  <c r="C55" i="41"/>
  <c r="B55" i="41"/>
  <c r="AK54" i="41"/>
  <c r="D54" i="41"/>
  <c r="C54" i="41"/>
  <c r="B54" i="41"/>
  <c r="AK53" i="41"/>
  <c r="D53" i="41"/>
  <c r="C53" i="41"/>
  <c r="B53" i="41"/>
  <c r="AK52" i="41"/>
  <c r="D52" i="41"/>
  <c r="C52" i="41"/>
  <c r="B52" i="41"/>
  <c r="AK51" i="41"/>
  <c r="D51" i="41"/>
  <c r="C51" i="41"/>
  <c r="B51" i="41"/>
  <c r="AK50" i="41"/>
  <c r="D50" i="41"/>
  <c r="C50" i="41"/>
  <c r="B50" i="41"/>
  <c r="AK49" i="41"/>
  <c r="D49" i="41"/>
  <c r="C49" i="41"/>
  <c r="B49" i="41"/>
  <c r="AK48" i="41"/>
  <c r="D48" i="41"/>
  <c r="C48" i="41"/>
  <c r="B48" i="41"/>
  <c r="AK47" i="41"/>
  <c r="D47" i="41"/>
  <c r="C47" i="41"/>
  <c r="B47" i="41"/>
  <c r="AK46" i="41"/>
  <c r="D46" i="41"/>
  <c r="C46" i="41"/>
  <c r="B46" i="41"/>
  <c r="AK45" i="41"/>
  <c r="D45" i="41"/>
  <c r="C45" i="41"/>
  <c r="B45" i="41"/>
  <c r="AK44" i="41"/>
  <c r="D44" i="41"/>
  <c r="C44" i="41"/>
  <c r="B44" i="41"/>
  <c r="AK43" i="41"/>
  <c r="D43" i="41"/>
  <c r="C43" i="41"/>
  <c r="B43" i="41"/>
  <c r="AK42" i="41"/>
  <c r="D42" i="41"/>
  <c r="C42" i="41"/>
  <c r="B42" i="41"/>
  <c r="AK41" i="41"/>
  <c r="D41" i="41"/>
  <c r="C41" i="41"/>
  <c r="B41" i="41"/>
  <c r="AK40" i="41"/>
  <c r="D40" i="41"/>
  <c r="C40" i="41"/>
  <c r="B40" i="41"/>
  <c r="AK39" i="41"/>
  <c r="D39" i="41"/>
  <c r="C39" i="41"/>
  <c r="B39" i="41"/>
  <c r="AK38" i="41"/>
  <c r="D38" i="41"/>
  <c r="C38" i="41"/>
  <c r="B38" i="41"/>
  <c r="AK37" i="41"/>
  <c r="D37" i="41"/>
  <c r="C37" i="41"/>
  <c r="B37" i="41"/>
  <c r="AK36" i="41"/>
  <c r="D36" i="41"/>
  <c r="C36" i="41"/>
  <c r="B36" i="41"/>
  <c r="AK35" i="41"/>
  <c r="D35" i="41"/>
  <c r="C35" i="41"/>
  <c r="B35" i="41"/>
  <c r="AK34" i="41"/>
  <c r="D34" i="41"/>
  <c r="C34" i="41"/>
  <c r="B34" i="41"/>
  <c r="AK33" i="41"/>
  <c r="D33" i="41"/>
  <c r="C33" i="41"/>
  <c r="B33" i="41"/>
  <c r="AK32" i="41"/>
  <c r="D32" i="41"/>
  <c r="C32" i="41"/>
  <c r="B32" i="41"/>
  <c r="AK31" i="41"/>
  <c r="D31" i="41"/>
  <c r="C31" i="41"/>
  <c r="B31" i="41"/>
  <c r="AK30" i="41"/>
  <c r="D30" i="41"/>
  <c r="C30" i="41"/>
  <c r="B30" i="41"/>
  <c r="AK29" i="41"/>
  <c r="D29" i="41"/>
  <c r="C29" i="41"/>
  <c r="B29" i="41"/>
  <c r="AK28" i="41"/>
  <c r="D28" i="41"/>
  <c r="C28" i="41"/>
  <c r="B28" i="41"/>
  <c r="AK27" i="41"/>
  <c r="D27" i="41"/>
  <c r="C27" i="41"/>
  <c r="B27" i="41"/>
  <c r="AK26" i="41"/>
  <c r="D26" i="41"/>
  <c r="C26" i="41"/>
  <c r="B26" i="41"/>
  <c r="AK25" i="41"/>
  <c r="D25" i="41"/>
  <c r="C25" i="41"/>
  <c r="B25" i="41"/>
  <c r="AK24" i="41"/>
  <c r="D24" i="41"/>
  <c r="C24" i="41"/>
  <c r="B24" i="41"/>
  <c r="AK23" i="41"/>
  <c r="D23" i="41"/>
  <c r="C23" i="41"/>
  <c r="B23" i="41"/>
  <c r="AK22" i="41"/>
  <c r="AK21" i="41"/>
  <c r="D21" i="41"/>
  <c r="C21" i="41"/>
  <c r="B21" i="41"/>
  <c r="AK20" i="41"/>
  <c r="D20" i="41"/>
  <c r="C20" i="41"/>
  <c r="B20" i="41"/>
  <c r="AK19" i="41"/>
  <c r="D19" i="41"/>
  <c r="C19" i="41"/>
  <c r="B19" i="41"/>
  <c r="AK18" i="41"/>
  <c r="D18" i="41"/>
  <c r="C18" i="41"/>
  <c r="B18" i="41"/>
  <c r="AK6" i="41"/>
  <c r="D6" i="41"/>
  <c r="C6" i="41"/>
  <c r="B6" i="41"/>
  <c r="AK5" i="41"/>
  <c r="D5" i="41"/>
  <c r="C5" i="41"/>
  <c r="B5" i="41"/>
  <c r="AK17" i="41"/>
  <c r="D17" i="41"/>
  <c r="C17" i="41"/>
  <c r="B17" i="41"/>
  <c r="AK16" i="41"/>
  <c r="D16" i="41"/>
  <c r="C16" i="41"/>
  <c r="B16" i="41"/>
  <c r="AK15" i="41"/>
  <c r="D15" i="41"/>
  <c r="C15" i="41"/>
  <c r="B15" i="41"/>
  <c r="AK10" i="41"/>
  <c r="D10" i="41"/>
  <c r="C10" i="41"/>
  <c r="B10" i="41"/>
  <c r="AK7" i="41"/>
  <c r="D7" i="41"/>
  <c r="C7" i="41"/>
  <c r="B7" i="41"/>
  <c r="AK11" i="41"/>
  <c r="D11" i="41"/>
  <c r="C11" i="41"/>
  <c r="B11" i="41"/>
  <c r="AK14" i="41"/>
  <c r="D14" i="41"/>
  <c r="C14" i="41"/>
  <c r="B14" i="41"/>
  <c r="AK9" i="41"/>
  <c r="D9" i="41"/>
  <c r="C9" i="41"/>
  <c r="B9" i="41"/>
  <c r="AK8" i="41"/>
  <c r="D8" i="41"/>
  <c r="C8" i="41"/>
  <c r="B8" i="41"/>
  <c r="AK13" i="41"/>
  <c r="D13" i="41"/>
  <c r="C13" i="41"/>
  <c r="B13" i="41"/>
  <c r="AK12" i="41"/>
  <c r="D12" i="41"/>
  <c r="C12" i="41"/>
  <c r="B12" i="41"/>
  <c r="B17" i="37"/>
  <c r="C17" i="37"/>
  <c r="D17" i="37"/>
  <c r="B15" i="37"/>
  <c r="C15" i="37"/>
  <c r="D15" i="37"/>
  <c r="B18" i="37"/>
  <c r="C18" i="37"/>
  <c r="D18" i="37"/>
  <c r="B19" i="37"/>
  <c r="C19" i="37"/>
  <c r="D19" i="37"/>
  <c r="B20" i="37"/>
  <c r="C20" i="37"/>
  <c r="D20" i="37"/>
  <c r="B7" i="37"/>
  <c r="C7" i="37"/>
  <c r="D7" i="37"/>
  <c r="B21" i="37"/>
  <c r="C21" i="37"/>
  <c r="D21" i="37"/>
  <c r="B11" i="37"/>
  <c r="C11" i="37"/>
  <c r="D11" i="37"/>
  <c r="B22" i="37"/>
  <c r="C22" i="37"/>
  <c r="D22" i="37"/>
  <c r="B23" i="37"/>
  <c r="C23" i="37"/>
  <c r="D23" i="37"/>
  <c r="B24" i="37"/>
  <c r="C24" i="37"/>
  <c r="D24" i="37"/>
  <c r="B25" i="37"/>
  <c r="C25" i="37"/>
  <c r="D25" i="37"/>
  <c r="B12" i="37"/>
  <c r="C12" i="37"/>
  <c r="D12" i="37"/>
  <c r="B5" i="37"/>
  <c r="C5" i="37"/>
  <c r="D5" i="37"/>
  <c r="B6" i="37"/>
  <c r="C6" i="37"/>
  <c r="D6" i="37"/>
  <c r="B26" i="37"/>
  <c r="C26" i="37"/>
  <c r="D26" i="37"/>
  <c r="B13" i="37"/>
  <c r="C13" i="37"/>
  <c r="D13" i="37"/>
  <c r="B27" i="37"/>
  <c r="C27" i="37"/>
  <c r="D27" i="37"/>
  <c r="B16" i="37"/>
  <c r="C16" i="37"/>
  <c r="D16" i="37"/>
  <c r="B14" i="37"/>
  <c r="C14" i="37"/>
  <c r="D14" i="37"/>
  <c r="B9" i="37"/>
  <c r="C9" i="37"/>
  <c r="D9" i="37"/>
  <c r="B10" i="37"/>
  <c r="C10" i="37"/>
  <c r="D10" i="37"/>
  <c r="B28" i="37"/>
  <c r="C28" i="37"/>
  <c r="D28" i="37"/>
  <c r="B29" i="37"/>
  <c r="C29" i="37"/>
  <c r="D29" i="37"/>
  <c r="B30" i="37"/>
  <c r="C30" i="37"/>
  <c r="D30" i="37"/>
  <c r="B31" i="37"/>
  <c r="C31" i="37"/>
  <c r="D31" i="37"/>
  <c r="B32" i="37"/>
  <c r="C32" i="37"/>
  <c r="D32" i="37"/>
  <c r="B33" i="37"/>
  <c r="C33" i="37"/>
  <c r="D33" i="37"/>
  <c r="B34" i="37"/>
  <c r="C34" i="37"/>
  <c r="D34" i="37"/>
  <c r="B35" i="37"/>
  <c r="C35" i="37"/>
  <c r="D35" i="37"/>
  <c r="B36" i="37"/>
  <c r="C36" i="37"/>
  <c r="D36" i="37"/>
  <c r="B37" i="37"/>
  <c r="C37" i="37"/>
  <c r="D37" i="37"/>
  <c r="B38" i="37"/>
  <c r="C38" i="37"/>
  <c r="D38" i="37"/>
  <c r="B39" i="37"/>
  <c r="C39" i="37"/>
  <c r="D39" i="37"/>
  <c r="B40" i="37"/>
  <c r="C40" i="37"/>
  <c r="D40" i="37"/>
  <c r="B41" i="37"/>
  <c r="C41" i="37"/>
  <c r="D41" i="37"/>
  <c r="B42" i="37"/>
  <c r="C42" i="37"/>
  <c r="D42" i="37"/>
  <c r="B43" i="37"/>
  <c r="C43" i="37"/>
  <c r="D43" i="37"/>
  <c r="B44" i="37"/>
  <c r="C44" i="37"/>
  <c r="D44" i="37"/>
  <c r="B45" i="37"/>
  <c r="C45" i="37"/>
  <c r="D45" i="37"/>
  <c r="B46" i="37"/>
  <c r="C46" i="37"/>
  <c r="D46" i="37"/>
  <c r="B47" i="37"/>
  <c r="C47" i="37"/>
  <c r="D47" i="37"/>
  <c r="B48" i="37"/>
  <c r="C48" i="37"/>
  <c r="D48" i="37"/>
  <c r="B49" i="37"/>
  <c r="C49" i="37"/>
  <c r="D49" i="37"/>
  <c r="B50" i="37"/>
  <c r="C50" i="37"/>
  <c r="D50" i="37"/>
  <c r="AK7" i="37"/>
  <c r="AK20" i="37"/>
  <c r="AK15" i="37"/>
  <c r="AK21" i="37"/>
  <c r="AK18" i="37"/>
  <c r="AK11" i="37"/>
  <c r="AK19" i="37"/>
  <c r="AK22" i="37"/>
  <c r="AK23" i="37"/>
  <c r="AK24" i="37"/>
  <c r="AK25" i="37"/>
  <c r="AK12" i="37"/>
  <c r="AK5" i="37"/>
  <c r="AK6" i="37"/>
  <c r="AK26" i="37"/>
  <c r="AK13" i="37"/>
  <c r="AK8" i="37"/>
  <c r="AK27" i="37"/>
  <c r="AK16" i="37"/>
  <c r="AK14" i="37"/>
  <c r="AK9" i="37"/>
  <c r="AK10" i="37"/>
  <c r="AK28" i="37"/>
  <c r="AK29" i="37"/>
  <c r="AK30" i="37"/>
  <c r="AK31" i="37"/>
  <c r="AK32" i="37"/>
  <c r="AK33" i="37"/>
  <c r="AK34" i="37"/>
  <c r="AK35" i="37"/>
  <c r="AK36" i="37"/>
  <c r="AK37" i="37"/>
  <c r="AK38" i="37"/>
  <c r="AK39" i="37"/>
  <c r="AK40" i="37"/>
  <c r="AK41" i="37"/>
  <c r="AK42" i="37"/>
  <c r="AK43" i="37"/>
  <c r="AK44" i="37"/>
  <c r="AK45" i="37"/>
  <c r="AK46" i="37"/>
  <c r="AK47" i="37"/>
  <c r="AK48" i="37"/>
  <c r="AK49" i="37"/>
  <c r="AK50" i="37"/>
  <c r="AK51" i="37"/>
  <c r="AK52" i="37"/>
  <c r="AK53" i="37"/>
  <c r="AK54" i="37"/>
  <c r="AK55" i="37"/>
  <c r="AK56" i="37"/>
  <c r="AK57" i="37"/>
  <c r="AK58" i="37"/>
  <c r="AK59" i="37"/>
  <c r="AK60" i="37"/>
  <c r="AK61" i="37"/>
  <c r="AK62" i="37"/>
  <c r="AK63" i="37"/>
  <c r="AK64" i="37"/>
  <c r="AK65" i="37"/>
  <c r="AK66" i="37"/>
  <c r="AK67" i="37"/>
  <c r="AK68" i="37"/>
  <c r="AK69" i="37"/>
  <c r="AK70" i="37"/>
  <c r="AK71" i="37"/>
  <c r="AK72" i="37"/>
  <c r="AD1" i="10"/>
  <c r="AB1" i="10"/>
  <c r="Z1" i="10"/>
  <c r="X1" i="10"/>
  <c r="V1" i="10"/>
  <c r="T1" i="10"/>
  <c r="R1" i="10"/>
  <c r="P1" i="10"/>
  <c r="N1" i="10"/>
  <c r="L1" i="10"/>
  <c r="J1" i="10"/>
  <c r="H1" i="10"/>
  <c r="F1" i="10"/>
  <c r="AE1" i="10"/>
  <c r="AC1" i="10"/>
  <c r="AA1" i="10"/>
  <c r="Y1" i="10"/>
  <c r="W1" i="10"/>
  <c r="U1" i="10"/>
  <c r="S1" i="10"/>
  <c r="Q1" i="10"/>
  <c r="O1" i="10"/>
  <c r="K1" i="10"/>
  <c r="I1" i="10"/>
  <c r="G1" i="10"/>
  <c r="E1" i="10"/>
  <c r="D1" i="10"/>
  <c r="C1" i="10"/>
  <c r="AL2" i="37"/>
  <c r="AK17" i="37"/>
  <c r="D72" i="37"/>
  <c r="C72" i="37"/>
  <c r="B72" i="37"/>
  <c r="D71" i="37"/>
  <c r="C71" i="37"/>
  <c r="B71" i="37"/>
  <c r="D70" i="37"/>
  <c r="C70" i="37"/>
  <c r="B70" i="37"/>
  <c r="D69" i="37"/>
  <c r="C69" i="37"/>
  <c r="B69" i="37"/>
  <c r="D68" i="37"/>
  <c r="C68" i="37"/>
  <c r="B68" i="37"/>
  <c r="D67" i="37"/>
  <c r="C67" i="37"/>
  <c r="B67" i="37"/>
  <c r="D66" i="37"/>
  <c r="C66" i="37"/>
  <c r="B66" i="37"/>
  <c r="D65" i="37"/>
  <c r="C65" i="37"/>
  <c r="B65" i="37"/>
  <c r="D64" i="37"/>
  <c r="C64" i="37"/>
  <c r="B64" i="37"/>
  <c r="D63" i="37"/>
  <c r="C63" i="37"/>
  <c r="B63" i="37"/>
  <c r="D62" i="37"/>
  <c r="C62" i="37"/>
  <c r="B62" i="37"/>
  <c r="D61" i="37"/>
  <c r="C61" i="37"/>
  <c r="B61" i="37"/>
  <c r="D60" i="37"/>
  <c r="C60" i="37"/>
  <c r="B60" i="37"/>
  <c r="D59" i="37"/>
  <c r="C59" i="37"/>
  <c r="B59" i="37"/>
  <c r="D58" i="37"/>
  <c r="C58" i="37"/>
  <c r="B58" i="37"/>
  <c r="D57" i="37"/>
  <c r="C57" i="37"/>
  <c r="B57" i="37"/>
  <c r="D56" i="37"/>
  <c r="C56" i="37"/>
  <c r="B56" i="37"/>
  <c r="D55" i="37"/>
  <c r="C55" i="37"/>
  <c r="B55" i="37"/>
  <c r="D54" i="37"/>
  <c r="C54" i="37"/>
  <c r="B54" i="37"/>
  <c r="D53" i="37"/>
  <c r="C53" i="37"/>
  <c r="B53" i="37"/>
  <c r="D52" i="37"/>
  <c r="C52" i="37"/>
  <c r="B52" i="37"/>
  <c r="D51" i="37"/>
  <c r="C51" i="37"/>
  <c r="B51" i="37"/>
  <c r="C2" i="10" l="1"/>
  <c r="AB74" i="46"/>
  <c r="P74" i="46"/>
  <c r="R74" i="46"/>
  <c r="X74" i="46"/>
  <c r="AD74" i="46"/>
  <c r="AH74" i="46"/>
  <c r="AF74" i="46"/>
  <c r="T74" i="46"/>
  <c r="V74" i="46"/>
  <c r="Z74" i="46"/>
  <c r="P77" i="46"/>
  <c r="AH77" i="46"/>
  <c r="AD77" i="46"/>
  <c r="AB77" i="46"/>
  <c r="V77" i="46"/>
  <c r="T77" i="46"/>
  <c r="AF77" i="46"/>
  <c r="R77" i="46"/>
  <c r="X77" i="46"/>
  <c r="Z77" i="46"/>
  <c r="AD80" i="46"/>
  <c r="AF80" i="46"/>
  <c r="R80" i="46"/>
  <c r="P80" i="46"/>
  <c r="T80" i="46"/>
  <c r="AH80" i="46"/>
  <c r="V80" i="46"/>
  <c r="X80" i="46"/>
  <c r="AB80" i="46"/>
  <c r="Z80" i="46"/>
  <c r="AH78" i="46"/>
  <c r="R78" i="46"/>
  <c r="AB78" i="46"/>
  <c r="V78" i="46"/>
  <c r="AD78" i="46"/>
  <c r="X78" i="46"/>
  <c r="T78" i="46"/>
  <c r="P78" i="46"/>
  <c r="AF78" i="46"/>
  <c r="Z78" i="46"/>
  <c r="AH75" i="46"/>
  <c r="P75" i="46"/>
  <c r="AF75" i="46"/>
  <c r="T75" i="46"/>
  <c r="V75" i="46"/>
  <c r="R75" i="46"/>
  <c r="AD75" i="46"/>
  <c r="X75" i="46"/>
  <c r="AB75" i="46"/>
  <c r="Z75" i="46"/>
  <c r="AH76" i="46"/>
  <c r="P76" i="46"/>
  <c r="AF76" i="46"/>
  <c r="AD76" i="46"/>
  <c r="T76" i="46"/>
  <c r="V76" i="46"/>
  <c r="AB76" i="46"/>
  <c r="X76" i="46"/>
  <c r="R76" i="46"/>
  <c r="Z76" i="46"/>
  <c r="AF79" i="46"/>
  <c r="AH79" i="46"/>
  <c r="P79" i="46"/>
  <c r="AD79" i="46"/>
  <c r="T79" i="46"/>
  <c r="R79" i="46"/>
  <c r="X79" i="46"/>
  <c r="AB79" i="46"/>
  <c r="V79" i="46"/>
  <c r="Z79" i="46"/>
  <c r="AB74" i="47"/>
  <c r="AB132" i="47"/>
  <c r="AB106" i="47"/>
  <c r="AB108" i="47"/>
  <c r="AB92" i="47"/>
  <c r="AB109" i="47"/>
  <c r="AB93" i="47"/>
  <c r="AB97" i="47"/>
  <c r="AB117" i="47"/>
  <c r="AB138" i="47"/>
  <c r="AB115" i="47"/>
  <c r="AB99" i="47"/>
  <c r="AB124" i="47"/>
  <c r="AB103" i="47"/>
  <c r="AB121" i="47"/>
  <c r="AB105" i="47"/>
  <c r="AB112" i="47"/>
  <c r="AB122" i="47"/>
  <c r="AB136" i="47"/>
  <c r="AB107" i="47"/>
  <c r="AB102" i="47"/>
  <c r="AB95" i="47"/>
  <c r="AB114" i="47"/>
  <c r="AB96" i="47"/>
  <c r="AB120" i="47"/>
  <c r="AB119" i="47"/>
  <c r="AB137" i="47"/>
  <c r="AB98" i="47"/>
  <c r="AB125" i="47"/>
  <c r="AB135" i="47"/>
  <c r="AB113" i="47"/>
  <c r="AB133" i="47"/>
  <c r="AB126" i="47"/>
  <c r="AB128" i="47"/>
  <c r="AB118" i="47"/>
  <c r="AB100" i="47"/>
  <c r="AB101" i="47"/>
  <c r="AB110" i="47"/>
  <c r="AB131" i="47"/>
  <c r="AB123" i="47"/>
  <c r="AB91" i="47"/>
  <c r="AB127" i="47"/>
  <c r="AB129" i="47"/>
  <c r="AB116" i="47"/>
  <c r="AB134" i="47"/>
  <c r="AB94" i="47"/>
  <c r="AB104" i="47"/>
  <c r="AB130" i="47"/>
  <c r="AB111" i="47"/>
  <c r="AD76" i="47"/>
  <c r="AD118" i="47"/>
  <c r="AD98" i="47"/>
  <c r="AD138" i="47"/>
  <c r="AD116" i="47"/>
  <c r="AD100" i="47"/>
  <c r="AD125" i="47"/>
  <c r="AD104" i="47"/>
  <c r="AD122" i="47"/>
  <c r="AD106" i="47"/>
  <c r="AD120" i="47"/>
  <c r="AD119" i="47"/>
  <c r="AD123" i="47"/>
  <c r="AD134" i="47"/>
  <c r="AD135" i="47"/>
  <c r="AD111" i="47"/>
  <c r="AD95" i="47"/>
  <c r="AD129" i="47"/>
  <c r="AD132" i="47"/>
  <c r="AD115" i="47"/>
  <c r="AD91" i="47"/>
  <c r="AD97" i="47"/>
  <c r="AD136" i="47"/>
  <c r="AD117" i="47"/>
  <c r="AD93" i="47"/>
  <c r="AD102" i="47"/>
  <c r="AD127" i="47"/>
  <c r="AD108" i="47"/>
  <c r="AD133" i="47"/>
  <c r="AD137" i="47"/>
  <c r="AD109" i="47"/>
  <c r="AD131" i="47"/>
  <c r="AD101" i="47"/>
  <c r="AD110" i="47"/>
  <c r="AD96" i="47"/>
  <c r="AD124" i="47"/>
  <c r="AD92" i="47"/>
  <c r="AD128" i="47"/>
  <c r="AD121" i="47"/>
  <c r="AD130" i="47"/>
  <c r="AD99" i="47"/>
  <c r="AD126" i="47"/>
  <c r="AD114" i="47"/>
  <c r="AD103" i="47"/>
  <c r="AD112" i="47"/>
  <c r="AD113" i="47"/>
  <c r="AD105" i="47"/>
  <c r="AD107" i="47"/>
  <c r="AD94" i="47"/>
  <c r="AL84" i="45"/>
  <c r="AM84" i="45" s="1"/>
  <c r="AL92" i="45"/>
  <c r="AM92" i="45" s="1"/>
  <c r="AL100" i="45"/>
  <c r="AM100" i="45" s="1"/>
  <c r="AL81" i="45"/>
  <c r="AM81" i="45" s="1"/>
  <c r="AL89" i="45"/>
  <c r="AM89" i="45" s="1"/>
  <c r="AL97" i="45"/>
  <c r="AM97" i="45" s="1"/>
  <c r="AL86" i="45"/>
  <c r="AM86" i="45" s="1"/>
  <c r="AL94" i="45"/>
  <c r="AM94" i="45" s="1"/>
  <c r="AL83" i="45"/>
  <c r="AM83" i="45" s="1"/>
  <c r="AL91" i="45"/>
  <c r="AM91" i="45" s="1"/>
  <c r="AL99" i="45"/>
  <c r="AM99" i="45" s="1"/>
  <c r="AL85" i="45"/>
  <c r="AM85" i="45" s="1"/>
  <c r="AL80" i="45"/>
  <c r="AM80" i="45" s="1"/>
  <c r="AL96" i="45"/>
  <c r="AM96" i="45" s="1"/>
  <c r="AL93" i="45"/>
  <c r="AM93" i="45" s="1"/>
  <c r="AL82" i="45"/>
  <c r="AM82" i="45" s="1"/>
  <c r="AL90" i="45"/>
  <c r="AM90" i="45" s="1"/>
  <c r="AL98" i="45"/>
  <c r="AM98" i="45" s="1"/>
  <c r="AL78" i="45"/>
  <c r="AM78" i="45" s="1"/>
  <c r="AL79" i="45"/>
  <c r="AM79" i="45" s="1"/>
  <c r="AL87" i="45"/>
  <c r="AM87" i="45" s="1"/>
  <c r="AL95" i="45"/>
  <c r="AM95" i="45" s="1"/>
  <c r="AL88" i="45"/>
  <c r="AM88" i="45" s="1"/>
  <c r="AL101" i="45"/>
  <c r="AM101" i="45" s="1"/>
  <c r="AB87" i="45"/>
  <c r="AB89" i="45"/>
  <c r="AB78" i="45"/>
  <c r="AB83" i="45"/>
  <c r="AB84" i="45"/>
  <c r="AB88" i="45"/>
  <c r="AB85" i="45"/>
  <c r="AB98" i="45"/>
  <c r="AB82" i="45"/>
  <c r="AB93" i="45"/>
  <c r="AB101" i="45"/>
  <c r="AB25" i="45"/>
  <c r="AB97" i="45"/>
  <c r="AB91" i="45"/>
  <c r="AB100" i="45"/>
  <c r="AB80" i="45"/>
  <c r="AB92" i="45"/>
  <c r="AB20" i="45"/>
  <c r="AB81" i="45"/>
  <c r="AB86" i="45"/>
  <c r="AB19" i="45"/>
  <c r="AB94" i="45"/>
  <c r="AB99" i="45"/>
  <c r="AB14" i="45"/>
  <c r="AB96" i="45"/>
  <c r="AB79" i="45"/>
  <c r="AB90" i="45"/>
  <c r="AB95" i="45"/>
  <c r="AB8" i="45"/>
  <c r="AF76" i="47"/>
  <c r="AF120" i="47"/>
  <c r="AF124" i="47"/>
  <c r="AF112" i="47"/>
  <c r="AF96" i="47"/>
  <c r="AF119" i="47"/>
  <c r="AF137" i="47"/>
  <c r="AF100" i="47"/>
  <c r="AF134" i="47"/>
  <c r="AF133" i="47"/>
  <c r="AF121" i="47"/>
  <c r="AF114" i="47"/>
  <c r="AF98" i="47"/>
  <c r="AF102" i="47"/>
  <c r="AF130" i="47"/>
  <c r="AF106" i="47"/>
  <c r="AF135" i="47"/>
  <c r="AF118" i="47"/>
  <c r="AF94" i="47"/>
  <c r="AF103" i="47"/>
  <c r="AF128" i="47"/>
  <c r="AF131" i="47"/>
  <c r="AF113" i="47"/>
  <c r="AF115" i="47"/>
  <c r="AF91" i="47"/>
  <c r="AF110" i="47"/>
  <c r="AF105" i="47"/>
  <c r="AF101" i="47"/>
  <c r="AF111" i="47"/>
  <c r="AF97" i="47"/>
  <c r="AF92" i="47"/>
  <c r="AF93" i="47"/>
  <c r="AF129" i="47"/>
  <c r="AF107" i="47"/>
  <c r="AF132" i="47"/>
  <c r="AF122" i="47"/>
  <c r="AF116" i="47"/>
  <c r="AF99" i="47"/>
  <c r="AF125" i="47"/>
  <c r="AF136" i="47"/>
  <c r="AF109" i="47"/>
  <c r="AF104" i="47"/>
  <c r="AF117" i="47"/>
  <c r="AF126" i="47"/>
  <c r="AF138" i="47"/>
  <c r="AF127" i="47"/>
  <c r="AF108" i="47"/>
  <c r="AF95" i="47"/>
  <c r="AF123" i="47"/>
  <c r="AD94" i="45"/>
  <c r="AD88" i="45"/>
  <c r="AD97" i="45"/>
  <c r="AD99" i="45"/>
  <c r="AD83" i="45"/>
  <c r="AD100" i="45"/>
  <c r="AD79" i="45"/>
  <c r="AD86" i="45"/>
  <c r="AD78" i="45"/>
  <c r="AD101" i="45"/>
  <c r="AD80" i="45"/>
  <c r="AD91" i="45"/>
  <c r="AD19" i="45"/>
  <c r="AD93" i="45"/>
  <c r="AD96" i="45"/>
  <c r="AD89" i="45"/>
  <c r="AD90" i="45"/>
  <c r="AD98" i="45"/>
  <c r="AD92" i="45"/>
  <c r="AD95" i="45"/>
  <c r="AD81" i="45"/>
  <c r="AD82" i="45"/>
  <c r="AD14" i="45"/>
  <c r="AD84" i="45"/>
  <c r="AD8" i="45"/>
  <c r="AD87" i="45"/>
  <c r="AD85" i="45"/>
  <c r="AD25" i="45"/>
  <c r="AD20" i="45"/>
  <c r="AL98" i="47"/>
  <c r="AM98" i="47" s="1"/>
  <c r="AL106" i="47"/>
  <c r="AM106" i="47" s="1"/>
  <c r="AL114" i="47"/>
  <c r="AM114" i="47" s="1"/>
  <c r="AL122" i="47"/>
  <c r="AM122" i="47" s="1"/>
  <c r="AL130" i="47"/>
  <c r="AM130" i="47" s="1"/>
  <c r="AL138" i="47"/>
  <c r="AM138" i="47" s="1"/>
  <c r="AL97" i="47"/>
  <c r="AM97" i="47" s="1"/>
  <c r="AL105" i="47"/>
  <c r="AM105" i="47" s="1"/>
  <c r="AL113" i="47"/>
  <c r="AM113" i="47" s="1"/>
  <c r="AL121" i="47"/>
  <c r="AM121" i="47" s="1"/>
  <c r="AL129" i="47"/>
  <c r="AM129" i="47" s="1"/>
  <c r="AL137" i="47"/>
  <c r="AM137" i="47" s="1"/>
  <c r="AL94" i="47"/>
  <c r="AM94" i="47" s="1"/>
  <c r="AL102" i="47"/>
  <c r="AM102" i="47" s="1"/>
  <c r="AL110" i="47"/>
  <c r="AM110" i="47" s="1"/>
  <c r="AL118" i="47"/>
  <c r="AM118" i="47" s="1"/>
  <c r="AL126" i="47"/>
  <c r="AM126" i="47" s="1"/>
  <c r="AL134" i="47"/>
  <c r="AM134" i="47" s="1"/>
  <c r="AL131" i="47"/>
  <c r="AM131" i="47" s="1"/>
  <c r="AL95" i="47"/>
  <c r="AM95" i="47" s="1"/>
  <c r="AL103" i="47"/>
  <c r="AM103" i="47" s="1"/>
  <c r="AL111" i="47"/>
  <c r="AM111" i="47" s="1"/>
  <c r="AL119" i="47"/>
  <c r="AM119" i="47" s="1"/>
  <c r="AL127" i="47"/>
  <c r="AM127" i="47" s="1"/>
  <c r="AL135" i="47"/>
  <c r="AM135" i="47" s="1"/>
  <c r="AL92" i="47"/>
  <c r="AM92" i="47" s="1"/>
  <c r="AL100" i="47"/>
  <c r="AM100" i="47" s="1"/>
  <c r="AL108" i="47"/>
  <c r="AM108" i="47" s="1"/>
  <c r="AL116" i="47"/>
  <c r="AM116" i="47" s="1"/>
  <c r="AL124" i="47"/>
  <c r="AM124" i="47" s="1"/>
  <c r="AL132" i="47"/>
  <c r="AM132" i="47" s="1"/>
  <c r="AL96" i="47"/>
  <c r="AM96" i="47" s="1"/>
  <c r="AL104" i="47"/>
  <c r="AM104" i="47" s="1"/>
  <c r="AL112" i="47"/>
  <c r="AM112" i="47" s="1"/>
  <c r="AL120" i="47"/>
  <c r="AM120" i="47" s="1"/>
  <c r="AL128" i="47"/>
  <c r="AM128" i="47" s="1"/>
  <c r="AL136" i="47"/>
  <c r="AM136" i="47" s="1"/>
  <c r="AL93" i="47"/>
  <c r="AM93" i="47" s="1"/>
  <c r="AL101" i="47"/>
  <c r="AM101" i="47" s="1"/>
  <c r="AL109" i="47"/>
  <c r="AM109" i="47" s="1"/>
  <c r="AL117" i="47"/>
  <c r="AM117" i="47" s="1"/>
  <c r="AL125" i="47"/>
  <c r="AM125" i="47" s="1"/>
  <c r="AL133" i="47"/>
  <c r="AM133" i="47" s="1"/>
  <c r="AL91" i="47"/>
  <c r="AM91" i="47" s="1"/>
  <c r="AL99" i="47"/>
  <c r="AM99" i="47" s="1"/>
  <c r="AL107" i="47"/>
  <c r="AM107" i="47" s="1"/>
  <c r="AL115" i="47"/>
  <c r="AM115" i="47" s="1"/>
  <c r="AL123" i="47"/>
  <c r="AM123" i="47" s="1"/>
  <c r="AM4" i="46"/>
  <c r="AF80" i="45"/>
  <c r="AF8" i="45"/>
  <c r="AF78" i="45"/>
  <c r="AF101" i="45"/>
  <c r="AF79" i="45"/>
  <c r="AF20" i="45"/>
  <c r="AF86" i="45"/>
  <c r="AF91" i="45"/>
  <c r="AF89" i="45"/>
  <c r="AF88" i="45"/>
  <c r="AF84" i="45"/>
  <c r="AF98" i="45"/>
  <c r="AF82" i="45"/>
  <c r="AF83" i="45"/>
  <c r="AF87" i="45"/>
  <c r="AF94" i="45"/>
  <c r="AF19" i="45"/>
  <c r="AF85" i="45"/>
  <c r="AF100" i="45"/>
  <c r="AF96" i="45"/>
  <c r="AF25" i="45"/>
  <c r="AF90" i="45"/>
  <c r="AF93" i="45"/>
  <c r="AF14" i="45"/>
  <c r="AF92" i="45"/>
  <c r="AF95" i="45"/>
  <c r="AF97" i="45"/>
  <c r="AF81" i="45"/>
  <c r="AF99" i="45"/>
  <c r="T8" i="45"/>
  <c r="T79" i="45"/>
  <c r="T83" i="45"/>
  <c r="T87" i="45"/>
  <c r="T91" i="45"/>
  <c r="T95" i="45"/>
  <c r="T99" i="45"/>
  <c r="T78" i="45"/>
  <c r="T82" i="45"/>
  <c r="T86" i="45"/>
  <c r="T90" i="45"/>
  <c r="T20" i="45"/>
  <c r="T94" i="45"/>
  <c r="T98" i="45"/>
  <c r="T25" i="45"/>
  <c r="T81" i="45"/>
  <c r="T85" i="45"/>
  <c r="T89" i="45"/>
  <c r="T93" i="45"/>
  <c r="T97" i="45"/>
  <c r="T101" i="45"/>
  <c r="T100" i="45"/>
  <c r="T14" i="45"/>
  <c r="T80" i="45"/>
  <c r="T84" i="45"/>
  <c r="T88" i="45"/>
  <c r="T92" i="45"/>
  <c r="T96" i="45"/>
  <c r="T19" i="45"/>
  <c r="X115" i="47"/>
  <c r="X130" i="47"/>
  <c r="X116" i="47"/>
  <c r="X95" i="47"/>
  <c r="X106" i="47"/>
  <c r="X100" i="47"/>
  <c r="X94" i="47"/>
  <c r="X103" i="47"/>
  <c r="X123" i="47"/>
  <c r="X121" i="47"/>
  <c r="X122" i="47"/>
  <c r="X114" i="47"/>
  <c r="X98" i="47"/>
  <c r="X92" i="47"/>
  <c r="X111" i="47"/>
  <c r="X119" i="47"/>
  <c r="X129" i="47"/>
  <c r="X113" i="47"/>
  <c r="X107" i="47"/>
  <c r="X102" i="47"/>
  <c r="X127" i="47"/>
  <c r="X137" i="47"/>
  <c r="X128" i="47"/>
  <c r="X104" i="47"/>
  <c r="X101" i="47"/>
  <c r="X96" i="47"/>
  <c r="X108" i="47"/>
  <c r="X124" i="47"/>
  <c r="X131" i="47"/>
  <c r="X126" i="47"/>
  <c r="X97" i="47"/>
  <c r="X132" i="47"/>
  <c r="X93" i="47"/>
  <c r="X138" i="47"/>
  <c r="X105" i="47"/>
  <c r="X120" i="47"/>
  <c r="X136" i="47"/>
  <c r="X125" i="47"/>
  <c r="X110" i="47"/>
  <c r="X117" i="47"/>
  <c r="X133" i="47"/>
  <c r="X99" i="47"/>
  <c r="X109" i="47"/>
  <c r="X134" i="47"/>
  <c r="X118" i="47"/>
  <c r="X135" i="47"/>
  <c r="X112" i="47"/>
  <c r="X91" i="47"/>
  <c r="V78" i="45"/>
  <c r="V89" i="45"/>
  <c r="V84" i="45"/>
  <c r="V91" i="45"/>
  <c r="V8" i="45"/>
  <c r="V96" i="45"/>
  <c r="V92" i="45"/>
  <c r="V94" i="45"/>
  <c r="V85" i="45"/>
  <c r="V20" i="45"/>
  <c r="V14" i="45"/>
  <c r="V82" i="45"/>
  <c r="V88" i="45"/>
  <c r="V100" i="45"/>
  <c r="V90" i="45"/>
  <c r="V80" i="45"/>
  <c r="V81" i="45"/>
  <c r="V97" i="45"/>
  <c r="V98" i="45"/>
  <c r="V79" i="45"/>
  <c r="V99" i="45"/>
  <c r="V86" i="45"/>
  <c r="V83" i="45"/>
  <c r="V93" i="45"/>
  <c r="V95" i="45"/>
  <c r="V101" i="45"/>
  <c r="V19" i="45"/>
  <c r="V87" i="45"/>
  <c r="V25" i="45"/>
  <c r="X25" i="45"/>
  <c r="X85" i="45"/>
  <c r="X87" i="45"/>
  <c r="X93" i="45"/>
  <c r="X82" i="45"/>
  <c r="X90" i="45"/>
  <c r="X101" i="45"/>
  <c r="X96" i="45"/>
  <c r="X19" i="45"/>
  <c r="X100" i="45"/>
  <c r="X97" i="45"/>
  <c r="X78" i="45"/>
  <c r="X94" i="45"/>
  <c r="X83" i="45"/>
  <c r="X95" i="45"/>
  <c r="X20" i="45"/>
  <c r="X79" i="45"/>
  <c r="X14" i="45"/>
  <c r="X92" i="45"/>
  <c r="X84" i="45"/>
  <c r="X91" i="45"/>
  <c r="X89" i="45"/>
  <c r="X86" i="45"/>
  <c r="X88" i="45"/>
  <c r="X98" i="45"/>
  <c r="X81" i="45"/>
  <c r="X80" i="45"/>
  <c r="X8" i="45"/>
  <c r="X99" i="45"/>
  <c r="V76" i="47"/>
  <c r="V126" i="47"/>
  <c r="V135" i="47"/>
  <c r="V107" i="47"/>
  <c r="V118" i="47"/>
  <c r="V131" i="47"/>
  <c r="V133" i="47"/>
  <c r="V104" i="47"/>
  <c r="V138" i="47"/>
  <c r="V105" i="47"/>
  <c r="V99" i="47"/>
  <c r="V110" i="47"/>
  <c r="V102" i="47"/>
  <c r="V120" i="47"/>
  <c r="V121" i="47"/>
  <c r="V113" i="47"/>
  <c r="V97" i="47"/>
  <c r="V91" i="47"/>
  <c r="V98" i="47"/>
  <c r="V101" i="47"/>
  <c r="V109" i="47"/>
  <c r="V115" i="47"/>
  <c r="V130" i="47"/>
  <c r="V125" i="47"/>
  <c r="V116" i="47"/>
  <c r="V94" i="47"/>
  <c r="V114" i="47"/>
  <c r="V108" i="47"/>
  <c r="V92" i="47"/>
  <c r="V93" i="47"/>
  <c r="V106" i="47"/>
  <c r="V134" i="47"/>
  <c r="V95" i="47"/>
  <c r="V119" i="47"/>
  <c r="V127" i="47"/>
  <c r="V103" i="47"/>
  <c r="V128" i="47"/>
  <c r="V117" i="47"/>
  <c r="V96" i="47"/>
  <c r="V129" i="47"/>
  <c r="V122" i="47"/>
  <c r="V137" i="47"/>
  <c r="V112" i="47"/>
  <c r="V123" i="47"/>
  <c r="V136" i="47"/>
  <c r="V124" i="47"/>
  <c r="V111" i="47"/>
  <c r="V132" i="47"/>
  <c r="V100" i="47"/>
  <c r="P76" i="47"/>
  <c r="P123" i="47"/>
  <c r="P130" i="47"/>
  <c r="P106" i="47"/>
  <c r="P125" i="47"/>
  <c r="P108" i="47"/>
  <c r="P105" i="47"/>
  <c r="P122" i="47"/>
  <c r="P115" i="47"/>
  <c r="P138" i="47"/>
  <c r="P100" i="47"/>
  <c r="P107" i="47"/>
  <c r="P99" i="47"/>
  <c r="P120" i="47"/>
  <c r="P119" i="47"/>
  <c r="P132" i="47"/>
  <c r="P92" i="47"/>
  <c r="P129" i="47"/>
  <c r="P91" i="47"/>
  <c r="P134" i="47"/>
  <c r="P110" i="47"/>
  <c r="P104" i="47"/>
  <c r="P137" i="47"/>
  <c r="P133" i="47"/>
  <c r="P109" i="47"/>
  <c r="P94" i="47"/>
  <c r="P127" i="47"/>
  <c r="P121" i="47"/>
  <c r="P97" i="47"/>
  <c r="P136" i="47"/>
  <c r="P117" i="47"/>
  <c r="P118" i="47"/>
  <c r="P96" i="47"/>
  <c r="P114" i="47"/>
  <c r="P116" i="47"/>
  <c r="P98" i="47"/>
  <c r="P102" i="47"/>
  <c r="P95" i="47"/>
  <c r="P131" i="47"/>
  <c r="P126" i="47"/>
  <c r="P103" i="47"/>
  <c r="P112" i="47"/>
  <c r="P113" i="47"/>
  <c r="P111" i="47"/>
  <c r="P128" i="47"/>
  <c r="P135" i="47"/>
  <c r="P101" i="47"/>
  <c r="P93" i="47"/>
  <c r="P124" i="47"/>
  <c r="P79" i="45"/>
  <c r="P94" i="45"/>
  <c r="P91" i="45"/>
  <c r="P100" i="45"/>
  <c r="P95" i="45"/>
  <c r="P14" i="45"/>
  <c r="P80" i="45"/>
  <c r="P82" i="45"/>
  <c r="P97" i="45"/>
  <c r="P89" i="45"/>
  <c r="P92" i="45"/>
  <c r="P85" i="45"/>
  <c r="P19" i="45"/>
  <c r="P90" i="45"/>
  <c r="P96" i="45"/>
  <c r="P84" i="45"/>
  <c r="P101" i="45"/>
  <c r="P98" i="45"/>
  <c r="P93" i="45"/>
  <c r="P81" i="45"/>
  <c r="P87" i="45"/>
  <c r="P25" i="45"/>
  <c r="P20" i="45"/>
  <c r="P86" i="45"/>
  <c r="P99" i="45"/>
  <c r="P78" i="45"/>
  <c r="P88" i="45"/>
  <c r="P8" i="45"/>
  <c r="P83" i="45"/>
  <c r="T93" i="47"/>
  <c r="T97" i="47"/>
  <c r="T101" i="47"/>
  <c r="T105" i="47"/>
  <c r="T109" i="47"/>
  <c r="T113" i="47"/>
  <c r="T117" i="47"/>
  <c r="T121" i="47"/>
  <c r="T125" i="47"/>
  <c r="T129" i="47"/>
  <c r="T133" i="47"/>
  <c r="T137" i="47"/>
  <c r="T92" i="47"/>
  <c r="T96" i="47"/>
  <c r="T108" i="47"/>
  <c r="T112" i="47"/>
  <c r="T124" i="47"/>
  <c r="T128" i="47"/>
  <c r="T100" i="47"/>
  <c r="T104" i="47"/>
  <c r="T116" i="47"/>
  <c r="T120" i="47"/>
  <c r="T132" i="47"/>
  <c r="T136" i="47"/>
  <c r="T91" i="47"/>
  <c r="T95" i="47"/>
  <c r="T99" i="47"/>
  <c r="T103" i="47"/>
  <c r="T107" i="47"/>
  <c r="T111" i="47"/>
  <c r="T115" i="47"/>
  <c r="T119" i="47"/>
  <c r="T123" i="47"/>
  <c r="T127" i="47"/>
  <c r="T131" i="47"/>
  <c r="T135" i="47"/>
  <c r="T94" i="47"/>
  <c r="T98" i="47"/>
  <c r="T102" i="47"/>
  <c r="T106" i="47"/>
  <c r="T110" i="47"/>
  <c r="T114" i="47"/>
  <c r="T118" i="47"/>
  <c r="T122" i="47"/>
  <c r="T126" i="47"/>
  <c r="T130" i="47"/>
  <c r="T134" i="47"/>
  <c r="T138" i="47"/>
  <c r="N76" i="47"/>
  <c r="N122" i="47"/>
  <c r="N92" i="47"/>
  <c r="N102" i="47"/>
  <c r="N111" i="47"/>
  <c r="N129" i="47"/>
  <c r="N130" i="47"/>
  <c r="N134" i="47"/>
  <c r="N114" i="47"/>
  <c r="N133" i="47"/>
  <c r="N131" i="47"/>
  <c r="N138" i="47"/>
  <c r="N107" i="47"/>
  <c r="N101" i="47"/>
  <c r="N94" i="47"/>
  <c r="N104" i="47"/>
  <c r="N96" i="47"/>
  <c r="N113" i="47"/>
  <c r="N125" i="47"/>
  <c r="N117" i="47"/>
  <c r="N106" i="47"/>
  <c r="N98" i="47"/>
  <c r="N137" i="47"/>
  <c r="N124" i="47"/>
  <c r="N103" i="47"/>
  <c r="N128" i="47"/>
  <c r="N95" i="47"/>
  <c r="N100" i="47"/>
  <c r="N97" i="47"/>
  <c r="N120" i="47"/>
  <c r="N115" i="47"/>
  <c r="N99" i="47"/>
  <c r="N132" i="47"/>
  <c r="N93" i="47"/>
  <c r="N121" i="47"/>
  <c r="N105" i="47"/>
  <c r="N116" i="47"/>
  <c r="N109" i="47"/>
  <c r="N127" i="47"/>
  <c r="N112" i="47"/>
  <c r="N119" i="47"/>
  <c r="N123" i="47"/>
  <c r="N91" i="47"/>
  <c r="N118" i="47"/>
  <c r="N136" i="47"/>
  <c r="N108" i="47"/>
  <c r="N126" i="47"/>
  <c r="N110" i="47"/>
  <c r="N135" i="47"/>
  <c r="N127" i="46"/>
  <c r="N136" i="46"/>
  <c r="N36" i="46"/>
  <c r="N118" i="46"/>
  <c r="N115" i="46"/>
  <c r="N140" i="46"/>
  <c r="N125" i="46"/>
  <c r="N132" i="46"/>
  <c r="N105" i="46"/>
  <c r="N97" i="46"/>
  <c r="N84" i="46"/>
  <c r="N94" i="46"/>
  <c r="N86" i="46"/>
  <c r="N124" i="46"/>
  <c r="N34" i="46"/>
  <c r="N106" i="46"/>
  <c r="N82" i="46"/>
  <c r="N93" i="46"/>
  <c r="N102" i="46"/>
  <c r="N37" i="46"/>
  <c r="N108" i="46"/>
  <c r="N81" i="46"/>
  <c r="N114" i="46"/>
  <c r="N113" i="46"/>
  <c r="N83" i="46"/>
  <c r="N35" i="46"/>
  <c r="N129" i="46"/>
  <c r="N135" i="46"/>
  <c r="N144" i="46"/>
  <c r="N121" i="46"/>
  <c r="N137" i="46"/>
  <c r="N31" i="46"/>
  <c r="N133" i="46"/>
  <c r="N88" i="46"/>
  <c r="N100" i="46"/>
  <c r="N148" i="46"/>
  <c r="N138" i="46"/>
  <c r="N128" i="46"/>
  <c r="N119" i="46"/>
  <c r="N96" i="46"/>
  <c r="N117" i="46"/>
  <c r="N120" i="46"/>
  <c r="N147" i="46"/>
  <c r="N141" i="46"/>
  <c r="N146" i="46"/>
  <c r="N33" i="46"/>
  <c r="N90" i="46"/>
  <c r="N99" i="46"/>
  <c r="N131" i="46"/>
  <c r="N91" i="46"/>
  <c r="N139" i="46"/>
  <c r="N112" i="46"/>
  <c r="N134" i="46"/>
  <c r="N38" i="46"/>
  <c r="N89" i="46"/>
  <c r="N103" i="46"/>
  <c r="N101" i="46"/>
  <c r="N110" i="46"/>
  <c r="N122" i="46"/>
  <c r="N116" i="46"/>
  <c r="N111" i="46"/>
  <c r="N142" i="46"/>
  <c r="N98" i="46"/>
  <c r="N85" i="46"/>
  <c r="N145" i="46"/>
  <c r="N107" i="46"/>
  <c r="N123" i="46"/>
  <c r="N32" i="46"/>
  <c r="N130" i="46"/>
  <c r="N92" i="46"/>
  <c r="N143" i="46"/>
  <c r="N109" i="46"/>
  <c r="N126" i="46"/>
  <c r="N95" i="46"/>
  <c r="N87" i="46"/>
  <c r="N104" i="46"/>
  <c r="N20" i="45"/>
  <c r="N101" i="45"/>
  <c r="N94" i="45"/>
  <c r="N25" i="45"/>
  <c r="N89" i="45"/>
  <c r="N79" i="45"/>
  <c r="N98" i="45"/>
  <c r="N14" i="45"/>
  <c r="N19" i="45"/>
  <c r="N8" i="45"/>
  <c r="N87" i="45"/>
  <c r="N93" i="45"/>
  <c r="N86" i="45"/>
  <c r="N80" i="45"/>
  <c r="N95" i="45"/>
  <c r="N90" i="45"/>
  <c r="N88" i="45"/>
  <c r="N96" i="45"/>
  <c r="N97" i="45"/>
  <c r="N84" i="45"/>
  <c r="N78" i="45"/>
  <c r="N91" i="45"/>
  <c r="N81" i="45"/>
  <c r="N83" i="45"/>
  <c r="N85" i="45"/>
  <c r="N99" i="45"/>
  <c r="N92" i="45"/>
  <c r="N100" i="45"/>
  <c r="N82" i="45"/>
  <c r="L75" i="47"/>
  <c r="L129" i="47"/>
  <c r="L96" i="47"/>
  <c r="L115" i="47"/>
  <c r="L116" i="47"/>
  <c r="L121" i="47"/>
  <c r="L133" i="47"/>
  <c r="L119" i="47"/>
  <c r="L108" i="47"/>
  <c r="L93" i="47"/>
  <c r="L126" i="47"/>
  <c r="L94" i="47"/>
  <c r="L127" i="47"/>
  <c r="L103" i="47"/>
  <c r="L104" i="47"/>
  <c r="L92" i="47"/>
  <c r="L101" i="47"/>
  <c r="L113" i="47"/>
  <c r="L112" i="47"/>
  <c r="L106" i="47"/>
  <c r="L95" i="47"/>
  <c r="L128" i="47"/>
  <c r="L105" i="47"/>
  <c r="L136" i="47"/>
  <c r="L137" i="47"/>
  <c r="L114" i="47"/>
  <c r="L107" i="47"/>
  <c r="L125" i="47"/>
  <c r="L110" i="47"/>
  <c r="L124" i="47"/>
  <c r="L134" i="47"/>
  <c r="L122" i="47"/>
  <c r="L100" i="47"/>
  <c r="L109" i="47"/>
  <c r="L98" i="47"/>
  <c r="L123" i="47"/>
  <c r="L99" i="47"/>
  <c r="L91" i="47"/>
  <c r="L120" i="47"/>
  <c r="L132" i="47"/>
  <c r="L117" i="47"/>
  <c r="L97" i="47"/>
  <c r="L131" i="47"/>
  <c r="L111" i="47"/>
  <c r="L118" i="47"/>
  <c r="L130" i="47"/>
  <c r="L138" i="47"/>
  <c r="L102" i="47"/>
  <c r="L135" i="47"/>
  <c r="L86" i="46"/>
  <c r="L127" i="46"/>
  <c r="L143" i="46"/>
  <c r="L38" i="46"/>
  <c r="L35" i="46"/>
  <c r="L131" i="46"/>
  <c r="L91" i="46"/>
  <c r="L84" i="46"/>
  <c r="L85" i="46"/>
  <c r="L135" i="46"/>
  <c r="L138" i="46"/>
  <c r="L112" i="46"/>
  <c r="L148" i="46"/>
  <c r="L105" i="46"/>
  <c r="L137" i="46"/>
  <c r="L133" i="46"/>
  <c r="L111" i="46"/>
  <c r="L107" i="46"/>
  <c r="L124" i="46"/>
  <c r="L146" i="46"/>
  <c r="L116" i="46"/>
  <c r="L118" i="46"/>
  <c r="L147" i="46"/>
  <c r="L140" i="46"/>
  <c r="L132" i="46"/>
  <c r="L122" i="46"/>
  <c r="L90" i="46"/>
  <c r="L83" i="46"/>
  <c r="L100" i="46"/>
  <c r="L95" i="46"/>
  <c r="L119" i="46"/>
  <c r="L96" i="46"/>
  <c r="L117" i="46"/>
  <c r="L36" i="46"/>
  <c r="L109" i="46"/>
  <c r="L108" i="46"/>
  <c r="L142" i="46"/>
  <c r="L32" i="46"/>
  <c r="L33" i="46"/>
  <c r="L145" i="46"/>
  <c r="L139" i="46"/>
  <c r="L94" i="46"/>
  <c r="L136" i="46"/>
  <c r="L120" i="46"/>
  <c r="L101" i="46"/>
  <c r="L103" i="46"/>
  <c r="L134" i="46"/>
  <c r="L87" i="46"/>
  <c r="L110" i="46"/>
  <c r="L128" i="46"/>
  <c r="L121" i="46"/>
  <c r="L115" i="46"/>
  <c r="L106" i="46"/>
  <c r="L104" i="46"/>
  <c r="L88" i="46"/>
  <c r="L141" i="46"/>
  <c r="L113" i="46"/>
  <c r="L130" i="46"/>
  <c r="L114" i="46"/>
  <c r="L97" i="46"/>
  <c r="L89" i="46"/>
  <c r="L81" i="46"/>
  <c r="L82" i="46"/>
  <c r="L99" i="46"/>
  <c r="L92" i="46"/>
  <c r="L34" i="46"/>
  <c r="L125" i="46"/>
  <c r="L123" i="46"/>
  <c r="L37" i="46"/>
  <c r="L98" i="46"/>
  <c r="L93" i="46"/>
  <c r="L144" i="46"/>
  <c r="L126" i="46"/>
  <c r="L102" i="46"/>
  <c r="L31" i="46"/>
  <c r="L129" i="46"/>
  <c r="L25" i="45"/>
  <c r="L19" i="45"/>
  <c r="L86" i="45"/>
  <c r="L100" i="45"/>
  <c r="L101" i="45"/>
  <c r="L97" i="45"/>
  <c r="L99" i="45"/>
  <c r="L91" i="45"/>
  <c r="L83" i="45"/>
  <c r="L14" i="45"/>
  <c r="L82" i="45"/>
  <c r="L84" i="45"/>
  <c r="L87" i="45"/>
  <c r="L80" i="45"/>
  <c r="L95" i="45"/>
  <c r="L90" i="45"/>
  <c r="L92" i="45"/>
  <c r="L85" i="45"/>
  <c r="L94" i="45"/>
  <c r="L79" i="45"/>
  <c r="L20" i="45"/>
  <c r="L89" i="45"/>
  <c r="L81" i="45"/>
  <c r="L78" i="45"/>
  <c r="L98" i="45"/>
  <c r="L93" i="45"/>
  <c r="L8" i="45"/>
  <c r="L96" i="45"/>
  <c r="L88" i="45"/>
  <c r="H76" i="47"/>
  <c r="H102" i="47"/>
  <c r="H127" i="47"/>
  <c r="H118" i="47"/>
  <c r="H97" i="47"/>
  <c r="H115" i="47"/>
  <c r="H113" i="47"/>
  <c r="H93" i="47"/>
  <c r="H94" i="47"/>
  <c r="H103" i="47"/>
  <c r="H112" i="47"/>
  <c r="H104" i="47"/>
  <c r="H99" i="47"/>
  <c r="H124" i="47"/>
  <c r="H126" i="47"/>
  <c r="H137" i="47"/>
  <c r="H114" i="47"/>
  <c r="H92" i="47"/>
  <c r="H133" i="47"/>
  <c r="H138" i="47"/>
  <c r="H120" i="47"/>
  <c r="H111" i="47"/>
  <c r="H117" i="47"/>
  <c r="H121" i="47"/>
  <c r="H106" i="47"/>
  <c r="H100" i="47"/>
  <c r="H129" i="47"/>
  <c r="H125" i="47"/>
  <c r="H109" i="47"/>
  <c r="H134" i="47"/>
  <c r="H95" i="47"/>
  <c r="H105" i="47"/>
  <c r="H122" i="47"/>
  <c r="H107" i="47"/>
  <c r="H101" i="47"/>
  <c r="H135" i="47"/>
  <c r="H130" i="47"/>
  <c r="H128" i="47"/>
  <c r="H98" i="47"/>
  <c r="H110" i="47"/>
  <c r="H131" i="47"/>
  <c r="H123" i="47"/>
  <c r="H91" i="47"/>
  <c r="H132" i="47"/>
  <c r="H108" i="47"/>
  <c r="H119" i="47"/>
  <c r="H116" i="47"/>
  <c r="H136" i="47"/>
  <c r="H96" i="47"/>
  <c r="H85" i="46"/>
  <c r="H127" i="46"/>
  <c r="H140" i="46"/>
  <c r="H31" i="46"/>
  <c r="H35" i="46"/>
  <c r="H104" i="46"/>
  <c r="H97" i="46"/>
  <c r="H90" i="46"/>
  <c r="H91" i="46"/>
  <c r="H102" i="46"/>
  <c r="H94" i="46"/>
  <c r="H107" i="46"/>
  <c r="H148" i="46"/>
  <c r="H116" i="46"/>
  <c r="H108" i="46"/>
  <c r="H109" i="46"/>
  <c r="H129" i="46"/>
  <c r="H88" i="46"/>
  <c r="H137" i="46"/>
  <c r="H96" i="46"/>
  <c r="H115" i="46"/>
  <c r="H99" i="46"/>
  <c r="H110" i="46"/>
  <c r="H114" i="46"/>
  <c r="H138" i="46"/>
  <c r="H121" i="46"/>
  <c r="H33" i="46"/>
  <c r="H145" i="46"/>
  <c r="H112" i="46"/>
  <c r="H119" i="46"/>
  <c r="H36" i="46"/>
  <c r="H92" i="46"/>
  <c r="H38" i="46"/>
  <c r="H89" i="46"/>
  <c r="H95" i="46"/>
  <c r="H103" i="46"/>
  <c r="H87" i="46"/>
  <c r="H143" i="46"/>
  <c r="H106" i="46"/>
  <c r="H118" i="46"/>
  <c r="H117" i="46"/>
  <c r="H128" i="46"/>
  <c r="H142" i="46"/>
  <c r="H81" i="46"/>
  <c r="H124" i="46"/>
  <c r="H144" i="46"/>
  <c r="H111" i="46"/>
  <c r="H82" i="46"/>
  <c r="H93" i="46"/>
  <c r="H135" i="46"/>
  <c r="H132" i="46"/>
  <c r="H130" i="46"/>
  <c r="H133" i="46"/>
  <c r="H125" i="46"/>
  <c r="H146" i="46"/>
  <c r="H86" i="46"/>
  <c r="H122" i="46"/>
  <c r="H120" i="46"/>
  <c r="H134" i="46"/>
  <c r="H98" i="46"/>
  <c r="H83" i="46"/>
  <c r="H100" i="46"/>
  <c r="H141" i="46"/>
  <c r="H105" i="46"/>
  <c r="H84" i="46"/>
  <c r="H126" i="46"/>
  <c r="H37" i="46"/>
  <c r="H34" i="46"/>
  <c r="H113" i="46"/>
  <c r="H32" i="46"/>
  <c r="H147" i="46"/>
  <c r="H136" i="46"/>
  <c r="H101" i="46"/>
  <c r="H123" i="46"/>
  <c r="H131" i="46"/>
  <c r="H139" i="46"/>
  <c r="H98" i="45"/>
  <c r="H79" i="45"/>
  <c r="H101" i="45"/>
  <c r="H20" i="45"/>
  <c r="H94" i="45"/>
  <c r="H19" i="45"/>
  <c r="H93" i="45"/>
  <c r="H97" i="45"/>
  <c r="H92" i="45"/>
  <c r="H85" i="45"/>
  <c r="H95" i="45"/>
  <c r="H81" i="45"/>
  <c r="H84" i="45"/>
  <c r="H8" i="45"/>
  <c r="H90" i="45"/>
  <c r="H83" i="45"/>
  <c r="H89" i="45"/>
  <c r="H78" i="45"/>
  <c r="H99" i="45"/>
  <c r="H96" i="45"/>
  <c r="H25" i="45"/>
  <c r="H86" i="45"/>
  <c r="H88" i="45"/>
  <c r="H82" i="45"/>
  <c r="H80" i="45"/>
  <c r="H87" i="45"/>
  <c r="H100" i="45"/>
  <c r="H91" i="45"/>
  <c r="H14" i="45"/>
  <c r="F8" i="45"/>
  <c r="F16" i="45"/>
  <c r="F24" i="45"/>
  <c r="F78" i="45"/>
  <c r="F81" i="45"/>
  <c r="F89" i="45"/>
  <c r="F97" i="45"/>
  <c r="F93" i="45"/>
  <c r="F9" i="45"/>
  <c r="F17" i="45"/>
  <c r="F25" i="45"/>
  <c r="F80" i="45"/>
  <c r="F88" i="45"/>
  <c r="F96" i="45"/>
  <c r="F10" i="45"/>
  <c r="F18" i="45"/>
  <c r="F26" i="45"/>
  <c r="F79" i="45"/>
  <c r="F87" i="45"/>
  <c r="F95" i="45"/>
  <c r="F86" i="45"/>
  <c r="F94" i="45"/>
  <c r="F11" i="45"/>
  <c r="F19" i="45"/>
  <c r="F27" i="45"/>
  <c r="F12" i="45"/>
  <c r="F20" i="45"/>
  <c r="F5" i="45"/>
  <c r="F13" i="45"/>
  <c r="F21" i="45"/>
  <c r="F6" i="45"/>
  <c r="F14" i="45"/>
  <c r="F22" i="45"/>
  <c r="F83" i="45"/>
  <c r="F91" i="45"/>
  <c r="F99" i="45"/>
  <c r="F7" i="45"/>
  <c r="F15" i="45"/>
  <c r="F23" i="45"/>
  <c r="F82" i="45"/>
  <c r="F90" i="45"/>
  <c r="F98" i="45"/>
  <c r="F85" i="45"/>
  <c r="F101" i="45"/>
  <c r="F100" i="45"/>
  <c r="F84" i="45"/>
  <c r="F92" i="45"/>
  <c r="F9" i="44"/>
  <c r="F10" i="44"/>
  <c r="F11" i="44"/>
  <c r="F12" i="44"/>
  <c r="F5" i="44"/>
  <c r="F13" i="44"/>
  <c r="F6" i="44"/>
  <c r="F14" i="44"/>
  <c r="F7" i="44"/>
  <c r="F8" i="44"/>
  <c r="F19" i="52"/>
  <c r="F7" i="37"/>
  <c r="F8" i="37"/>
  <c r="F5" i="37"/>
  <c r="F6" i="37"/>
  <c r="F28" i="51"/>
  <c r="F40" i="51"/>
  <c r="F41" i="51"/>
  <c r="F5" i="42"/>
  <c r="F6" i="42"/>
  <c r="F7" i="42"/>
  <c r="F33" i="50"/>
  <c r="F6" i="41"/>
  <c r="F7" i="41"/>
  <c r="F5" i="41"/>
  <c r="F39" i="49"/>
  <c r="F54" i="49"/>
  <c r="F81" i="47"/>
  <c r="F97" i="47"/>
  <c r="F105" i="47"/>
  <c r="F113" i="47"/>
  <c r="F121" i="47"/>
  <c r="F129" i="47"/>
  <c r="F137" i="47"/>
  <c r="F96" i="47"/>
  <c r="F104" i="47"/>
  <c r="F112" i="47"/>
  <c r="F120" i="47"/>
  <c r="F128" i="47"/>
  <c r="F136" i="47"/>
  <c r="F64" i="47"/>
  <c r="F66" i="47"/>
  <c r="F95" i="47"/>
  <c r="F103" i="47"/>
  <c r="F111" i="47"/>
  <c r="F119" i="47"/>
  <c r="F127" i="47"/>
  <c r="F135" i="47"/>
  <c r="F94" i="47"/>
  <c r="F102" i="47"/>
  <c r="F110" i="47"/>
  <c r="F118" i="47"/>
  <c r="F126" i="47"/>
  <c r="F134" i="47"/>
  <c r="F93" i="47"/>
  <c r="F101" i="47"/>
  <c r="F109" i="47"/>
  <c r="F117" i="47"/>
  <c r="F125" i="47"/>
  <c r="F133" i="47"/>
  <c r="F63" i="47"/>
  <c r="F92" i="47"/>
  <c r="F100" i="47"/>
  <c r="F108" i="47"/>
  <c r="F132" i="47"/>
  <c r="F65" i="47"/>
  <c r="F91" i="47"/>
  <c r="F99" i="47"/>
  <c r="F107" i="47"/>
  <c r="F115" i="47"/>
  <c r="F123" i="47"/>
  <c r="F131" i="47"/>
  <c r="F98" i="47"/>
  <c r="F106" i="47"/>
  <c r="F114" i="47"/>
  <c r="F122" i="47"/>
  <c r="F130" i="47"/>
  <c r="F138" i="47"/>
  <c r="F116" i="47"/>
  <c r="F124" i="47"/>
  <c r="X89" i="47"/>
  <c r="AA2" i="51"/>
  <c r="AB20" i="51" s="1"/>
  <c r="M3" i="46"/>
  <c r="S3" i="41"/>
  <c r="S3" i="37"/>
  <c r="Q2" i="41"/>
  <c r="R21" i="41" s="1"/>
  <c r="AU21" i="41" s="1"/>
  <c r="G2" i="49"/>
  <c r="Y2" i="41"/>
  <c r="Z32" i="41" s="1"/>
  <c r="AY32" i="41" s="1"/>
  <c r="Q2" i="37"/>
  <c r="R45" i="37" s="1"/>
  <c r="AU45" i="37" s="1"/>
  <c r="Q2" i="47"/>
  <c r="Y38" i="34"/>
  <c r="Q38" i="34"/>
  <c r="I38" i="34"/>
  <c r="AE36" i="34"/>
  <c r="W36" i="34"/>
  <c r="O36" i="34"/>
  <c r="G36" i="34"/>
  <c r="AC34" i="34"/>
  <c r="U34" i="34"/>
  <c r="M34" i="34"/>
  <c r="E34" i="34"/>
  <c r="AB33" i="34"/>
  <c r="T33" i="34"/>
  <c r="L33" i="34"/>
  <c r="D33" i="34"/>
  <c r="AA32" i="34"/>
  <c r="S32" i="34"/>
  <c r="K32" i="34"/>
  <c r="C32" i="34"/>
  <c r="Z31" i="34"/>
  <c r="R31" i="34"/>
  <c r="J31" i="34"/>
  <c r="Y30" i="34"/>
  <c r="Q30" i="34"/>
  <c r="I30" i="34"/>
  <c r="AE28" i="34"/>
  <c r="W28" i="34"/>
  <c r="O28" i="34"/>
  <c r="G28" i="34"/>
  <c r="AC26" i="34"/>
  <c r="U26" i="34"/>
  <c r="M26" i="34"/>
  <c r="E26" i="34"/>
  <c r="AB25" i="34"/>
  <c r="T25" i="34"/>
  <c r="L25" i="34"/>
  <c r="D25" i="34"/>
  <c r="AA24" i="34"/>
  <c r="S24" i="34"/>
  <c r="K24" i="34"/>
  <c r="C24" i="34"/>
  <c r="AF38" i="34"/>
  <c r="X38" i="34"/>
  <c r="P38" i="34"/>
  <c r="H38" i="34"/>
  <c r="AE37" i="34"/>
  <c r="W37" i="34"/>
  <c r="O37" i="34"/>
  <c r="G37" i="34"/>
  <c r="AC35" i="34"/>
  <c r="U35" i="34"/>
  <c r="M35" i="34"/>
  <c r="E35" i="34"/>
  <c r="AB34" i="34"/>
  <c r="T34" i="34"/>
  <c r="L34" i="34"/>
  <c r="D34" i="34"/>
  <c r="AA33" i="34"/>
  <c r="S33" i="34"/>
  <c r="K33" i="34"/>
  <c r="C33" i="34"/>
  <c r="Z32" i="34"/>
  <c r="R32" i="34"/>
  <c r="J32" i="34"/>
  <c r="Y31" i="34"/>
  <c r="Q31" i="34"/>
  <c r="I31" i="34"/>
  <c r="AE29" i="34"/>
  <c r="W29" i="34"/>
  <c r="O29" i="34"/>
  <c r="G29" i="34"/>
  <c r="AD28" i="34"/>
  <c r="V28" i="34"/>
  <c r="N28" i="34"/>
  <c r="F28" i="34"/>
  <c r="AC27" i="34"/>
  <c r="U27" i="34"/>
  <c r="M27" i="34"/>
  <c r="E27" i="34"/>
  <c r="AA25" i="34"/>
  <c r="S25" i="34"/>
  <c r="K25" i="34"/>
  <c r="C25" i="34"/>
  <c r="Z24" i="34"/>
  <c r="R24" i="34"/>
  <c r="J24" i="34"/>
  <c r="Y7" i="34"/>
  <c r="Q7" i="34"/>
  <c r="I7" i="34"/>
  <c r="AE23" i="34"/>
  <c r="W23" i="34"/>
  <c r="O23" i="34"/>
  <c r="G23" i="34"/>
  <c r="AC6" i="34"/>
  <c r="U6" i="34"/>
  <c r="M6" i="34"/>
  <c r="E6" i="34"/>
  <c r="AA12" i="34"/>
  <c r="S12" i="34"/>
  <c r="K12" i="34"/>
  <c r="C12" i="34"/>
  <c r="AE38" i="34"/>
  <c r="W38" i="34"/>
  <c r="O38" i="34"/>
  <c r="G38" i="34"/>
  <c r="AC36" i="34"/>
  <c r="U36" i="34"/>
  <c r="M36" i="34"/>
  <c r="E36" i="34"/>
  <c r="AA34" i="34"/>
  <c r="S34" i="34"/>
  <c r="K34" i="34"/>
  <c r="C34" i="34"/>
  <c r="Z33" i="34"/>
  <c r="R33" i="34"/>
  <c r="J33" i="34"/>
  <c r="Y32" i="34"/>
  <c r="Q32" i="34"/>
  <c r="I32" i="34"/>
  <c r="AF31" i="34"/>
  <c r="X31" i="34"/>
  <c r="P31" i="34"/>
  <c r="H31" i="34"/>
  <c r="AE30" i="34"/>
  <c r="W30" i="34"/>
  <c r="O30" i="34"/>
  <c r="G30" i="34"/>
  <c r="AC28" i="34"/>
  <c r="U28" i="34"/>
  <c r="M28" i="34"/>
  <c r="E28" i="34"/>
  <c r="AA26" i="34"/>
  <c r="S26" i="34"/>
  <c r="K26" i="34"/>
  <c r="C26" i="34"/>
  <c r="Z25" i="34"/>
  <c r="R25" i="34"/>
  <c r="J25" i="34"/>
  <c r="Y24" i="34"/>
  <c r="Q24" i="34"/>
  <c r="I24" i="34"/>
  <c r="AE3" i="34"/>
  <c r="W3" i="34"/>
  <c r="O3" i="34"/>
  <c r="G3" i="34"/>
  <c r="AC4" i="34"/>
  <c r="U4" i="34"/>
  <c r="M4" i="34"/>
  <c r="E4" i="34"/>
  <c r="AA2" i="34"/>
  <c r="S2" i="34"/>
  <c r="K2" i="34"/>
  <c r="AD38" i="34"/>
  <c r="V38" i="34"/>
  <c r="N38" i="34"/>
  <c r="F38" i="34"/>
  <c r="AC37" i="34"/>
  <c r="U37" i="34"/>
  <c r="M37" i="34"/>
  <c r="E37" i="34"/>
  <c r="AA35" i="34"/>
  <c r="S35" i="34"/>
  <c r="K35" i="34"/>
  <c r="C35" i="34"/>
  <c r="Z34" i="34"/>
  <c r="R34" i="34"/>
  <c r="J34" i="34"/>
  <c r="AC38" i="34"/>
  <c r="U38" i="34"/>
  <c r="M38" i="34"/>
  <c r="E38" i="34"/>
  <c r="AA36" i="34"/>
  <c r="S36" i="34"/>
  <c r="K36" i="34"/>
  <c r="C36" i="34"/>
  <c r="AB38" i="34"/>
  <c r="T38" i="34"/>
  <c r="L38" i="34"/>
  <c r="D38" i="34"/>
  <c r="AA37" i="34"/>
  <c r="S37" i="34"/>
  <c r="K37" i="34"/>
  <c r="C37" i="34"/>
  <c r="AA38" i="34"/>
  <c r="S38" i="34"/>
  <c r="K38" i="34"/>
  <c r="C38" i="34"/>
  <c r="Y36" i="34"/>
  <c r="Q36" i="34"/>
  <c r="I36" i="34"/>
  <c r="AE34" i="34"/>
  <c r="W34" i="34"/>
  <c r="O34" i="34"/>
  <c r="G34" i="34"/>
  <c r="AD33" i="34"/>
  <c r="V33" i="34"/>
  <c r="N33" i="34"/>
  <c r="F33" i="34"/>
  <c r="AC32" i="34"/>
  <c r="U32" i="34"/>
  <c r="M32" i="34"/>
  <c r="E32" i="34"/>
  <c r="AB31" i="34"/>
  <c r="T31" i="34"/>
  <c r="L31" i="34"/>
  <c r="D31" i="34"/>
  <c r="AA30" i="34"/>
  <c r="S30" i="34"/>
  <c r="K30" i="34"/>
  <c r="C30" i="34"/>
  <c r="Y28" i="34"/>
  <c r="Q28" i="34"/>
  <c r="I28" i="34"/>
  <c r="AE26" i="34"/>
  <c r="W26" i="34"/>
  <c r="O26" i="34"/>
  <c r="Z38" i="34"/>
  <c r="R38" i="34"/>
  <c r="J38" i="34"/>
  <c r="Y37" i="34"/>
  <c r="Q37" i="34"/>
  <c r="I37" i="34"/>
  <c r="AE35" i="34"/>
  <c r="W35" i="34"/>
  <c r="O35" i="34"/>
  <c r="G35" i="34"/>
  <c r="AD34" i="34"/>
  <c r="V34" i="34"/>
  <c r="N34" i="34"/>
  <c r="F34" i="34"/>
  <c r="AC33" i="34"/>
  <c r="U33" i="34"/>
  <c r="M33" i="34"/>
  <c r="E33" i="34"/>
  <c r="AB32" i="34"/>
  <c r="T32" i="34"/>
  <c r="L32" i="34"/>
  <c r="D32" i="34"/>
  <c r="AA31" i="34"/>
  <c r="S31" i="34"/>
  <c r="K31" i="34"/>
  <c r="C31" i="34"/>
  <c r="Y29" i="34"/>
  <c r="Q29" i="34"/>
  <c r="I29" i="34"/>
  <c r="AF28" i="34"/>
  <c r="X28" i="34"/>
  <c r="P28" i="34"/>
  <c r="H28" i="34"/>
  <c r="AE27" i="34"/>
  <c r="W27" i="34"/>
  <c r="O27" i="34"/>
  <c r="G27" i="34"/>
  <c r="AC25" i="34"/>
  <c r="U25" i="34"/>
  <c r="M25" i="34"/>
  <c r="E25" i="34"/>
  <c r="AB24" i="34"/>
  <c r="T24" i="34"/>
  <c r="L24" i="34"/>
  <c r="D24" i="34"/>
  <c r="AA7" i="34"/>
  <c r="S7" i="34"/>
  <c r="K7" i="34"/>
  <c r="C7" i="34"/>
  <c r="AF34" i="34"/>
  <c r="AF33" i="34"/>
  <c r="I33" i="34"/>
  <c r="W32" i="34"/>
  <c r="N31" i="34"/>
  <c r="E30" i="34"/>
  <c r="S29" i="34"/>
  <c r="AB28" i="34"/>
  <c r="J28" i="34"/>
  <c r="W25" i="34"/>
  <c r="G25" i="34"/>
  <c r="W24" i="34"/>
  <c r="G24" i="34"/>
  <c r="W7" i="34"/>
  <c r="G7" i="34"/>
  <c r="AA3" i="34"/>
  <c r="M3" i="34"/>
  <c r="U23" i="34"/>
  <c r="K23" i="34"/>
  <c r="AE6" i="34"/>
  <c r="S6" i="34"/>
  <c r="I6" i="34"/>
  <c r="U12" i="34"/>
  <c r="AE9" i="34"/>
  <c r="W9" i="34"/>
  <c r="O9" i="34"/>
  <c r="G9" i="34"/>
  <c r="AC21" i="34"/>
  <c r="U21" i="34"/>
  <c r="M21" i="34"/>
  <c r="E21" i="34"/>
  <c r="AA19" i="34"/>
  <c r="S19" i="34"/>
  <c r="K19" i="34"/>
  <c r="C19" i="34"/>
  <c r="Y17" i="34"/>
  <c r="Q17" i="34"/>
  <c r="I17" i="34"/>
  <c r="AE10" i="34"/>
  <c r="W10" i="34"/>
  <c r="O10" i="34"/>
  <c r="G10" i="34"/>
  <c r="AC15" i="34"/>
  <c r="U15" i="34"/>
  <c r="M15" i="34"/>
  <c r="E15" i="34"/>
  <c r="AA13" i="34"/>
  <c r="Y34" i="34"/>
  <c r="AE33" i="34"/>
  <c r="H33" i="34"/>
  <c r="V32" i="34"/>
  <c r="AE31" i="34"/>
  <c r="M31" i="34"/>
  <c r="M29" i="34"/>
  <c r="AA28" i="34"/>
  <c r="D28" i="34"/>
  <c r="Q27" i="34"/>
  <c r="Y26" i="34"/>
  <c r="G26" i="34"/>
  <c r="V25" i="34"/>
  <c r="F25" i="34"/>
  <c r="V24" i="34"/>
  <c r="F24" i="34"/>
  <c r="Y3" i="34"/>
  <c r="AE4" i="34"/>
  <c r="S4" i="34"/>
  <c r="I4" i="34"/>
  <c r="AC2" i="34"/>
  <c r="Q2" i="34"/>
  <c r="G2" i="34"/>
  <c r="AC12" i="34"/>
  <c r="W22" i="34"/>
  <c r="O22" i="34"/>
  <c r="G22" i="34"/>
  <c r="AC5" i="34"/>
  <c r="U5" i="34"/>
  <c r="M5" i="34"/>
  <c r="E5" i="34"/>
  <c r="AA20" i="34"/>
  <c r="S20" i="34"/>
  <c r="K20" i="34"/>
  <c r="C20" i="34"/>
  <c r="Y18" i="34"/>
  <c r="Q18" i="34"/>
  <c r="I18" i="34"/>
  <c r="AE8" i="34"/>
  <c r="W8" i="34"/>
  <c r="O8" i="34"/>
  <c r="G8" i="34"/>
  <c r="AC16" i="34"/>
  <c r="U16" i="34"/>
  <c r="M16" i="34"/>
  <c r="E16" i="34"/>
  <c r="AA14" i="34"/>
  <c r="S14" i="34"/>
  <c r="K14" i="34"/>
  <c r="C14" i="34"/>
  <c r="Y11" i="34"/>
  <c r="X34" i="34"/>
  <c r="Y33" i="34"/>
  <c r="G33" i="34"/>
  <c r="P32" i="34"/>
  <c r="AD31" i="34"/>
  <c r="G31" i="34"/>
  <c r="U30" i="34"/>
  <c r="Z28" i="34"/>
  <c r="C28" i="34"/>
  <c r="K27" i="34"/>
  <c r="Q25" i="34"/>
  <c r="U24" i="34"/>
  <c r="E24" i="34"/>
  <c r="U7" i="34"/>
  <c r="E7" i="34"/>
  <c r="K3" i="34"/>
  <c r="AC23" i="34"/>
  <c r="S23" i="34"/>
  <c r="I23" i="34"/>
  <c r="AA6" i="34"/>
  <c r="Q6" i="34"/>
  <c r="G6" i="34"/>
  <c r="I12" i="34"/>
  <c r="AE22" i="34"/>
  <c r="AC9" i="34"/>
  <c r="U9" i="34"/>
  <c r="M9" i="34"/>
  <c r="E9" i="34"/>
  <c r="AA21" i="34"/>
  <c r="S21" i="34"/>
  <c r="K21" i="34"/>
  <c r="C21" i="34"/>
  <c r="Y19" i="34"/>
  <c r="Q19" i="34"/>
  <c r="I19" i="34"/>
  <c r="AE17" i="34"/>
  <c r="W17" i="34"/>
  <c r="O17" i="34"/>
  <c r="G17" i="34"/>
  <c r="AC10" i="34"/>
  <c r="U10" i="34"/>
  <c r="M10" i="34"/>
  <c r="E10" i="34"/>
  <c r="AA15" i="34"/>
  <c r="S15" i="34"/>
  <c r="K15" i="34"/>
  <c r="C15" i="34"/>
  <c r="Q34" i="34"/>
  <c r="X33" i="34"/>
  <c r="O32" i="34"/>
  <c r="AC31" i="34"/>
  <c r="F31" i="34"/>
  <c r="AC29" i="34"/>
  <c r="K29" i="34"/>
  <c r="T28" i="34"/>
  <c r="AF25" i="34"/>
  <c r="P25" i="34"/>
  <c r="AF24" i="34"/>
  <c r="P24" i="34"/>
  <c r="U3" i="34"/>
  <c r="I3" i="34"/>
  <c r="AA4" i="34"/>
  <c r="Q4" i="34"/>
  <c r="G4" i="34"/>
  <c r="Y2" i="34"/>
  <c r="O2" i="34"/>
  <c r="E2" i="34"/>
  <c r="Q12" i="34"/>
  <c r="U22" i="34"/>
  <c r="M22" i="34"/>
  <c r="E22" i="34"/>
  <c r="AA5" i="34"/>
  <c r="S5" i="34"/>
  <c r="K5" i="34"/>
  <c r="C5" i="34"/>
  <c r="Y35" i="34"/>
  <c r="P34" i="34"/>
  <c r="W33" i="34"/>
  <c r="AF32" i="34"/>
  <c r="N32" i="34"/>
  <c r="W31" i="34"/>
  <c r="E31" i="34"/>
  <c r="E29" i="34"/>
  <c r="S28" i="34"/>
  <c r="AA27" i="34"/>
  <c r="I27" i="34"/>
  <c r="Q26" i="34"/>
  <c r="AE25" i="34"/>
  <c r="O25" i="34"/>
  <c r="AE24" i="34"/>
  <c r="O24" i="34"/>
  <c r="AE7" i="34"/>
  <c r="O7" i="34"/>
  <c r="AA23" i="34"/>
  <c r="Q23" i="34"/>
  <c r="E23" i="34"/>
  <c r="Y6" i="34"/>
  <c r="O6" i="34"/>
  <c r="C6" i="34"/>
  <c r="C2" i="34"/>
  <c r="Y12" i="34"/>
  <c r="G12" i="34"/>
  <c r="AC22" i="34"/>
  <c r="AA9" i="34"/>
  <c r="S9" i="34"/>
  <c r="K9" i="34"/>
  <c r="C9" i="34"/>
  <c r="Y21" i="34"/>
  <c r="Q21" i="34"/>
  <c r="I21" i="34"/>
  <c r="AE19" i="34"/>
  <c r="W19" i="34"/>
  <c r="O19" i="34"/>
  <c r="G19" i="34"/>
  <c r="AC17" i="34"/>
  <c r="U17" i="34"/>
  <c r="M17" i="34"/>
  <c r="E17" i="34"/>
  <c r="AA10" i="34"/>
  <c r="S10" i="34"/>
  <c r="K10" i="34"/>
  <c r="C10" i="34"/>
  <c r="Q35" i="34"/>
  <c r="I34" i="34"/>
  <c r="Q33" i="34"/>
  <c r="AE32" i="34"/>
  <c r="H32" i="34"/>
  <c r="V31" i="34"/>
  <c r="M30" i="34"/>
  <c r="AA29" i="34"/>
  <c r="R28" i="34"/>
  <c r="C27" i="34"/>
  <c r="AD25" i="34"/>
  <c r="N25" i="34"/>
  <c r="AD24" i="34"/>
  <c r="N24" i="34"/>
  <c r="S3" i="34"/>
  <c r="E3" i="34"/>
  <c r="Y4" i="34"/>
  <c r="O4" i="34"/>
  <c r="C4" i="34"/>
  <c r="W2" i="34"/>
  <c r="M2" i="34"/>
  <c r="O12" i="34"/>
  <c r="S22" i="34"/>
  <c r="K22" i="34"/>
  <c r="C22" i="34"/>
  <c r="I35" i="34"/>
  <c r="H34" i="34"/>
  <c r="P33" i="34"/>
  <c r="AD32" i="34"/>
  <c r="G32" i="34"/>
  <c r="U31" i="34"/>
  <c r="U29" i="34"/>
  <c r="C29" i="34"/>
  <c r="L28" i="34"/>
  <c r="Y27" i="34"/>
  <c r="Y25" i="34"/>
  <c r="I25" i="34"/>
  <c r="AC24" i="34"/>
  <c r="M24" i="34"/>
  <c r="AC7" i="34"/>
  <c r="M7" i="34"/>
  <c r="AC3" i="34"/>
  <c r="Q3" i="34"/>
  <c r="Y23" i="34"/>
  <c r="M23" i="34"/>
  <c r="C23" i="34"/>
  <c r="O33" i="34"/>
  <c r="X32" i="34"/>
  <c r="F32" i="34"/>
  <c r="O31" i="34"/>
  <c r="AC30" i="34"/>
  <c r="K28" i="34"/>
  <c r="S27" i="34"/>
  <c r="I26" i="34"/>
  <c r="X25" i="34"/>
  <c r="H25" i="34"/>
  <c r="X24" i="34"/>
  <c r="H24" i="34"/>
  <c r="C3" i="34"/>
  <c r="W4" i="34"/>
  <c r="K4" i="34"/>
  <c r="AE2" i="34"/>
  <c r="U2" i="34"/>
  <c r="I2" i="34"/>
  <c r="AE12" i="34"/>
  <c r="M12" i="34"/>
  <c r="Y22" i="34"/>
  <c r="Q22" i="34"/>
  <c r="I22" i="34"/>
  <c r="AE5" i="34"/>
  <c r="W5" i="34"/>
  <c r="O5" i="34"/>
  <c r="G5" i="34"/>
  <c r="AC20" i="34"/>
  <c r="U20" i="34"/>
  <c r="M20" i="34"/>
  <c r="E20" i="34"/>
  <c r="AA18" i="34"/>
  <c r="S18" i="34"/>
  <c r="K18" i="34"/>
  <c r="C18" i="34"/>
  <c r="AA22" i="34"/>
  <c r="E19" i="34"/>
  <c r="O18" i="34"/>
  <c r="U8" i="34"/>
  <c r="E8" i="34"/>
  <c r="S16" i="34"/>
  <c r="C16" i="34"/>
  <c r="W15" i="34"/>
  <c r="I15" i="34"/>
  <c r="AC14" i="34"/>
  <c r="O14" i="34"/>
  <c r="W13" i="34"/>
  <c r="E13" i="34"/>
  <c r="S11" i="34"/>
  <c r="K11" i="34"/>
  <c r="C11" i="34"/>
  <c r="Q16" i="34"/>
  <c r="Y14" i="34"/>
  <c r="M13" i="34"/>
  <c r="AA11" i="34"/>
  <c r="Q10" i="34"/>
  <c r="M14" i="34"/>
  <c r="U13" i="34"/>
  <c r="C13" i="34"/>
  <c r="Q11" i="34"/>
  <c r="W21" i="34"/>
  <c r="Q15" i="34"/>
  <c r="K13" i="34"/>
  <c r="I13" i="34"/>
  <c r="W11" i="34"/>
  <c r="G11" i="34"/>
  <c r="Y5" i="34"/>
  <c r="AE21" i="34"/>
  <c r="AE20" i="34"/>
  <c r="I20" i="34"/>
  <c r="M18" i="34"/>
  <c r="AA17" i="34"/>
  <c r="S8" i="34"/>
  <c r="C8" i="34"/>
  <c r="G20" i="34"/>
  <c r="U19" i="34"/>
  <c r="AE18" i="34"/>
  <c r="C17" i="34"/>
  <c r="W6" i="34"/>
  <c r="W12" i="34"/>
  <c r="Y9" i="34"/>
  <c r="W20" i="34"/>
  <c r="E18" i="34"/>
  <c r="S17" i="34"/>
  <c r="AC8" i="34"/>
  <c r="M8" i="34"/>
  <c r="AA16" i="34"/>
  <c r="K16" i="34"/>
  <c r="K6" i="34"/>
  <c r="Q9" i="34"/>
  <c r="I5" i="34"/>
  <c r="O21" i="34"/>
  <c r="M19" i="34"/>
  <c r="W18" i="34"/>
  <c r="AA8" i="34"/>
  <c r="K8" i="34"/>
  <c r="Y16" i="34"/>
  <c r="I16" i="34"/>
  <c r="O15" i="34"/>
  <c r="U14" i="34"/>
  <c r="G14" i="34"/>
  <c r="Q13" i="34"/>
  <c r="AE11" i="34"/>
  <c r="Q8" i="34"/>
  <c r="AE15" i="34"/>
  <c r="I14" i="34"/>
  <c r="AC13" i="34"/>
  <c r="E12" i="34"/>
  <c r="I9" i="34"/>
  <c r="Q20" i="34"/>
  <c r="U18" i="34"/>
  <c r="Y10" i="34"/>
  <c r="I10" i="34"/>
  <c r="Y15" i="34"/>
  <c r="AE14" i="34"/>
  <c r="Q14" i="34"/>
  <c r="Y13" i="34"/>
  <c r="G13" i="34"/>
  <c r="U11" i="34"/>
  <c r="M11" i="34"/>
  <c r="E11" i="34"/>
  <c r="AC11" i="34"/>
  <c r="G15" i="34"/>
  <c r="I11" i="34"/>
  <c r="Y20" i="34"/>
  <c r="AC18" i="34"/>
  <c r="AE16" i="34"/>
  <c r="O11" i="34"/>
  <c r="G21" i="34"/>
  <c r="O20" i="34"/>
  <c r="AC19" i="34"/>
  <c r="K17" i="34"/>
  <c r="Y8" i="34"/>
  <c r="I8" i="34"/>
  <c r="W16" i="34"/>
  <c r="G16" i="34"/>
  <c r="E14" i="34"/>
  <c r="O13" i="34"/>
  <c r="AE13" i="34"/>
  <c r="Q5" i="34"/>
  <c r="G18" i="34"/>
  <c r="O16" i="34"/>
  <c r="W14" i="34"/>
  <c r="S13" i="34"/>
  <c r="R53" i="37"/>
  <c r="AU53" i="37" s="1"/>
  <c r="R69" i="37"/>
  <c r="AU69" i="37" s="1"/>
  <c r="T88" i="47"/>
  <c r="H90" i="47"/>
  <c r="N89" i="47"/>
  <c r="R88" i="47"/>
  <c r="F87" i="47"/>
  <c r="AB82" i="47"/>
  <c r="T80" i="47"/>
  <c r="AB79" i="47"/>
  <c r="H78" i="47"/>
  <c r="L77" i="47"/>
  <c r="N77" i="47"/>
  <c r="AB76" i="47"/>
  <c r="T76" i="47"/>
  <c r="L76" i="47"/>
  <c r="F75" i="47"/>
  <c r="L74" i="47"/>
  <c r="N73" i="47"/>
  <c r="AM4" i="47"/>
  <c r="F90" i="47"/>
  <c r="F89" i="47"/>
  <c r="F88" i="47"/>
  <c r="R86" i="47"/>
  <c r="X85" i="47"/>
  <c r="T84" i="47"/>
  <c r="AB83" i="47"/>
  <c r="L82" i="47"/>
  <c r="X81" i="47"/>
  <c r="AB80" i="47"/>
  <c r="R80" i="47"/>
  <c r="R79" i="47"/>
  <c r="F78" i="47"/>
  <c r="X77" i="47"/>
  <c r="F77" i="47"/>
  <c r="F76" i="47"/>
  <c r="T74" i="47"/>
  <c r="H74" i="47"/>
  <c r="F73" i="47"/>
  <c r="T87" i="47"/>
  <c r="H86" i="47"/>
  <c r="N85" i="47"/>
  <c r="R84" i="47"/>
  <c r="R83" i="47"/>
  <c r="R82" i="47"/>
  <c r="H82" i="47"/>
  <c r="N81" i="47"/>
  <c r="F80" i="47"/>
  <c r="F79" i="47"/>
  <c r="AB77" i="47"/>
  <c r="H77" i="47"/>
  <c r="X76" i="47"/>
  <c r="F74" i="47"/>
  <c r="R90" i="47"/>
  <c r="AB87" i="47"/>
  <c r="R87" i="47"/>
  <c r="F86" i="47"/>
  <c r="F85" i="47"/>
  <c r="F84" i="47"/>
  <c r="F83" i="47"/>
  <c r="F82" i="47"/>
  <c r="R78" i="47"/>
  <c r="R76" i="47"/>
  <c r="T79" i="47"/>
  <c r="T77" i="47"/>
  <c r="AB90" i="47"/>
  <c r="T82" i="47"/>
  <c r="L80" i="47"/>
  <c r="L88" i="47"/>
  <c r="L90" i="47"/>
  <c r="T86" i="47"/>
  <c r="L85" i="47"/>
  <c r="AB84" i="47"/>
  <c r="T78" i="47"/>
  <c r="T83" i="47"/>
  <c r="AF77" i="47"/>
  <c r="R77" i="47"/>
  <c r="T90" i="47"/>
  <c r="L89" i="47"/>
  <c r="AB88" i="47"/>
  <c r="AB86" i="47"/>
  <c r="L86" i="47"/>
  <c r="L84" i="47"/>
  <c r="L81" i="47"/>
  <c r="AB78" i="47"/>
  <c r="L78" i="47"/>
  <c r="P89" i="47"/>
  <c r="AD88" i="47"/>
  <c r="V88" i="47"/>
  <c r="N88" i="47"/>
  <c r="L87" i="47"/>
  <c r="P85" i="47"/>
  <c r="AD84" i="47"/>
  <c r="V84" i="47"/>
  <c r="N84" i="47"/>
  <c r="L83" i="47"/>
  <c r="P81" i="47"/>
  <c r="AD80" i="47"/>
  <c r="V80" i="47"/>
  <c r="N80" i="47"/>
  <c r="L79" i="47"/>
  <c r="P77" i="47"/>
  <c r="AB89" i="47"/>
  <c r="R89" i="47"/>
  <c r="H89" i="47"/>
  <c r="AF88" i="47"/>
  <c r="X88" i="47"/>
  <c r="P88" i="47"/>
  <c r="H88" i="47"/>
  <c r="AB85" i="47"/>
  <c r="R85" i="47"/>
  <c r="H85" i="47"/>
  <c r="AF84" i="47"/>
  <c r="X84" i="47"/>
  <c r="P84" i="47"/>
  <c r="H84" i="47"/>
  <c r="AB81" i="47"/>
  <c r="R81" i="47"/>
  <c r="H81" i="47"/>
  <c r="AF80" i="47"/>
  <c r="X80" i="47"/>
  <c r="P80" i="47"/>
  <c r="H80" i="47"/>
  <c r="AF89" i="47"/>
  <c r="T89" i="47"/>
  <c r="AF85" i="47"/>
  <c r="T85" i="47"/>
  <c r="AF81" i="47"/>
  <c r="T81" i="47"/>
  <c r="T75" i="47"/>
  <c r="AB75" i="47"/>
  <c r="AF73" i="47"/>
  <c r="T73" i="47"/>
  <c r="AB73" i="47"/>
  <c r="R73" i="47"/>
  <c r="H73" i="47"/>
  <c r="X73" i="47"/>
  <c r="L73" i="47"/>
  <c r="P73" i="47"/>
  <c r="R74" i="47"/>
  <c r="AD87" i="47"/>
  <c r="V87" i="47"/>
  <c r="N87" i="47"/>
  <c r="AD83" i="47"/>
  <c r="V83" i="47"/>
  <c r="N83" i="47"/>
  <c r="AD79" i="47"/>
  <c r="V79" i="47"/>
  <c r="N79" i="47"/>
  <c r="AD75" i="47"/>
  <c r="V75" i="47"/>
  <c r="N75" i="47"/>
  <c r="AD90" i="47"/>
  <c r="V90" i="47"/>
  <c r="N90" i="47"/>
  <c r="AF87" i="47"/>
  <c r="X87" i="47"/>
  <c r="P87" i="47"/>
  <c r="H87" i="47"/>
  <c r="AD86" i="47"/>
  <c r="V86" i="47"/>
  <c r="N86" i="47"/>
  <c r="AF83" i="47"/>
  <c r="X83" i="47"/>
  <c r="P83" i="47"/>
  <c r="H83" i="47"/>
  <c r="AD82" i="47"/>
  <c r="V82" i="47"/>
  <c r="N82" i="47"/>
  <c r="AF79" i="47"/>
  <c r="X79" i="47"/>
  <c r="P79" i="47"/>
  <c r="H79" i="47"/>
  <c r="AD78" i="47"/>
  <c r="V78" i="47"/>
  <c r="N78" i="47"/>
  <c r="AF75" i="47"/>
  <c r="X75" i="47"/>
  <c r="P75" i="47"/>
  <c r="H75" i="47"/>
  <c r="AD74" i="47"/>
  <c r="V74" i="47"/>
  <c r="N74" i="47"/>
  <c r="AF90" i="47"/>
  <c r="X90" i="47"/>
  <c r="P90" i="47"/>
  <c r="AD89" i="47"/>
  <c r="V89" i="47"/>
  <c r="AF86" i="47"/>
  <c r="X86" i="47"/>
  <c r="P86" i="47"/>
  <c r="AD85" i="47"/>
  <c r="V85" i="47"/>
  <c r="AF82" i="47"/>
  <c r="X82" i="47"/>
  <c r="P82" i="47"/>
  <c r="AD81" i="47"/>
  <c r="V81" i="47"/>
  <c r="AF78" i="47"/>
  <c r="X78" i="47"/>
  <c r="P78" i="47"/>
  <c r="AD77" i="47"/>
  <c r="V77" i="47"/>
  <c r="AF74" i="47"/>
  <c r="X74" i="47"/>
  <c r="P74" i="47"/>
  <c r="AD73" i="47"/>
  <c r="V73" i="47"/>
  <c r="T15" i="48"/>
  <c r="H8" i="37"/>
  <c r="P8" i="37"/>
  <c r="X8" i="37"/>
  <c r="AF8" i="37"/>
  <c r="G2" i="43"/>
  <c r="H33" i="43" s="1"/>
  <c r="Y2" i="37"/>
  <c r="Z8" i="37" s="1"/>
  <c r="AA3" i="48"/>
  <c r="I3" i="49"/>
  <c r="E3" i="51"/>
  <c r="Y2" i="52"/>
  <c r="Z16" i="52" s="1"/>
  <c r="S3" i="48"/>
  <c r="Q2" i="52"/>
  <c r="R9" i="52" s="1"/>
  <c r="AE2" i="43"/>
  <c r="AF26" i="43" s="1"/>
  <c r="I2" i="41"/>
  <c r="J70" i="41" s="1"/>
  <c r="AQ70" i="41" s="1"/>
  <c r="AA3" i="41"/>
  <c r="I2" i="42"/>
  <c r="J64" i="42" s="1"/>
  <c r="AQ64" i="42" s="1"/>
  <c r="I2" i="37"/>
  <c r="J17" i="37" s="1"/>
  <c r="AA3" i="37"/>
  <c r="K3" i="46"/>
  <c r="I2" i="47"/>
  <c r="AE2" i="49"/>
  <c r="Y3" i="49"/>
  <c r="S2" i="51"/>
  <c r="T5" i="51" s="1"/>
  <c r="U3" i="51"/>
  <c r="I2" i="52"/>
  <c r="J7" i="52" s="1"/>
  <c r="AA3" i="52"/>
  <c r="I2" i="53"/>
  <c r="J64" i="53" s="1"/>
  <c r="AQ64" i="53" s="1"/>
  <c r="O2" i="43"/>
  <c r="P67" i="43" s="1"/>
  <c r="AT67" i="43" s="1"/>
  <c r="N18" i="46"/>
  <c r="BA54" i="46"/>
  <c r="O2" i="49"/>
  <c r="W3" i="49"/>
  <c r="K2" i="51"/>
  <c r="L5" i="51" s="1"/>
  <c r="S3" i="52"/>
  <c r="W3" i="10"/>
  <c r="M6" i="10"/>
  <c r="AC6" i="10"/>
  <c r="E10" i="10"/>
  <c r="U10" i="10"/>
  <c r="M14" i="10"/>
  <c r="M23" i="10"/>
  <c r="N24" i="10"/>
  <c r="AD24" i="10"/>
  <c r="N25" i="10"/>
  <c r="C26" i="10"/>
  <c r="Y26" i="10"/>
  <c r="O27" i="10"/>
  <c r="D28" i="10"/>
  <c r="T28" i="10"/>
  <c r="E6" i="10"/>
  <c r="U6" i="10"/>
  <c r="M10" i="10"/>
  <c r="AC10" i="10"/>
  <c r="E14" i="10"/>
  <c r="U14" i="10"/>
  <c r="AC14" i="10"/>
  <c r="I19" i="10"/>
  <c r="Q19" i="10"/>
  <c r="Y19" i="10"/>
  <c r="G21" i="10"/>
  <c r="W21" i="10"/>
  <c r="G22" i="10"/>
  <c r="Q22" i="10"/>
  <c r="W22" i="10"/>
  <c r="AC23" i="10"/>
  <c r="C24" i="10"/>
  <c r="I24" i="10"/>
  <c r="S24" i="10"/>
  <c r="Y24" i="10"/>
  <c r="C25" i="10"/>
  <c r="I25" i="10"/>
  <c r="S25" i="10"/>
  <c r="Y25" i="10"/>
  <c r="AD25" i="10"/>
  <c r="I26" i="10"/>
  <c r="S26" i="10"/>
  <c r="AE27" i="10"/>
  <c r="I28" i="10"/>
  <c r="O28" i="10"/>
  <c r="K2" i="10"/>
  <c r="AA2" i="10"/>
  <c r="AA38" i="10"/>
  <c r="K38" i="10"/>
  <c r="AC36" i="10"/>
  <c r="M36" i="10"/>
  <c r="AE35" i="10"/>
  <c r="I35" i="10"/>
  <c r="Z34" i="10"/>
  <c r="D34" i="10"/>
  <c r="AA33" i="10"/>
  <c r="F33" i="10"/>
  <c r="W32" i="10"/>
  <c r="K31" i="10"/>
  <c r="E30" i="10"/>
  <c r="G2" i="10"/>
  <c r="W2" i="10"/>
  <c r="AE38" i="10"/>
  <c r="O38" i="10"/>
  <c r="Q36" i="10"/>
  <c r="O35" i="10"/>
  <c r="AE34" i="10"/>
  <c r="J34" i="10"/>
  <c r="AF33" i="10"/>
  <c r="K33" i="10"/>
  <c r="AB32" i="10"/>
  <c r="G32" i="10"/>
  <c r="Q31" i="10"/>
  <c r="Y29" i="10"/>
  <c r="S2" i="10"/>
  <c r="S38" i="10"/>
  <c r="C38" i="10"/>
  <c r="U36" i="10"/>
  <c r="E36" i="10"/>
  <c r="O34" i="10"/>
  <c r="P33" i="10"/>
  <c r="L32" i="10"/>
  <c r="V31" i="10"/>
  <c r="AE29" i="10"/>
  <c r="I29" i="10"/>
  <c r="Y28" i="10"/>
  <c r="O2" i="10"/>
  <c r="AE2" i="10"/>
  <c r="W38" i="10"/>
  <c r="G38" i="10"/>
  <c r="Y36" i="10"/>
  <c r="I36" i="10"/>
  <c r="Y35" i="10"/>
  <c r="T34" i="10"/>
  <c r="V33" i="10"/>
  <c r="R32" i="10"/>
  <c r="AA31" i="10"/>
  <c r="F31" i="10"/>
  <c r="U30" i="10"/>
  <c r="O29" i="10"/>
  <c r="AE28" i="10"/>
  <c r="AE37" i="10"/>
  <c r="AA37" i="10"/>
  <c r="W37" i="10"/>
  <c r="S37" i="10"/>
  <c r="O37" i="10"/>
  <c r="K37" i="10"/>
  <c r="G37" i="10"/>
  <c r="C37" i="10"/>
  <c r="AA35" i="10"/>
  <c r="U35" i="10"/>
  <c r="K35" i="10"/>
  <c r="E35" i="10"/>
  <c r="AF34" i="10"/>
  <c r="AA34" i="10"/>
  <c r="V34" i="10"/>
  <c r="P34" i="10"/>
  <c r="K34" i="10"/>
  <c r="F34" i="10"/>
  <c r="AB33" i="10"/>
  <c r="W33" i="10"/>
  <c r="R33" i="10"/>
  <c r="L33" i="10"/>
  <c r="G33" i="10"/>
  <c r="AD32" i="10"/>
  <c r="X32" i="10"/>
  <c r="S32" i="10"/>
  <c r="N32" i="10"/>
  <c r="H32" i="10"/>
  <c r="C32" i="10"/>
  <c r="AC31" i="10"/>
  <c r="W31" i="10"/>
  <c r="R31" i="10"/>
  <c r="M31" i="10"/>
  <c r="G31" i="10"/>
  <c r="Q30" i="10"/>
  <c r="AA29" i="10"/>
  <c r="U29" i="10"/>
  <c r="K29" i="10"/>
  <c r="E29" i="10"/>
  <c r="AF28" i="10"/>
  <c r="AA28" i="10"/>
  <c r="U28" i="10"/>
  <c r="P28" i="10"/>
  <c r="K28" i="10"/>
  <c r="E28" i="10"/>
  <c r="AA27" i="10"/>
  <c r="K27" i="10"/>
  <c r="AE26" i="10"/>
  <c r="U26" i="10"/>
  <c r="O26" i="10"/>
  <c r="E26" i="10"/>
  <c r="AE25" i="10"/>
  <c r="Z25" i="10"/>
  <c r="U25" i="10"/>
  <c r="O25" i="10"/>
  <c r="J25" i="10"/>
  <c r="E25" i="10"/>
  <c r="AE24" i="10"/>
  <c r="Z24" i="10"/>
  <c r="U24" i="10"/>
  <c r="O24" i="10"/>
  <c r="J24" i="10"/>
  <c r="E24" i="10"/>
  <c r="Y23" i="10"/>
  <c r="I23" i="10"/>
  <c r="AC22" i="10"/>
  <c r="S22" i="10"/>
  <c r="M22" i="10"/>
  <c r="C22" i="10"/>
  <c r="S21" i="10"/>
  <c r="C21" i="10"/>
  <c r="AA20" i="10"/>
  <c r="S20" i="10"/>
  <c r="K20" i="10"/>
  <c r="C20" i="10"/>
  <c r="Y18" i="10"/>
  <c r="Q18" i="10"/>
  <c r="I18" i="10"/>
  <c r="AA17" i="10"/>
  <c r="S17" i="10"/>
  <c r="K17" i="10"/>
  <c r="C17" i="10"/>
  <c r="AE16" i="10"/>
  <c r="W16" i="10"/>
  <c r="O16" i="10"/>
  <c r="G16" i="10"/>
  <c r="AE15" i="10"/>
  <c r="W15" i="10"/>
  <c r="O15" i="10"/>
  <c r="G15" i="10"/>
  <c r="AC13" i="10"/>
  <c r="U13" i="10"/>
  <c r="M13" i="10"/>
  <c r="E13" i="10"/>
  <c r="AE12" i="10"/>
  <c r="W12" i="10"/>
  <c r="O12" i="10"/>
  <c r="G12" i="10"/>
  <c r="AE11" i="10"/>
  <c r="W11" i="10"/>
  <c r="O11" i="10"/>
  <c r="G11" i="10"/>
  <c r="AC9" i="10"/>
  <c r="U9" i="10"/>
  <c r="M9" i="10"/>
  <c r="E9" i="10"/>
  <c r="AE8" i="10"/>
  <c r="W8" i="10"/>
  <c r="O8" i="10"/>
  <c r="G8" i="10"/>
  <c r="AE7" i="10"/>
  <c r="W7" i="10"/>
  <c r="O7" i="10"/>
  <c r="G7" i="10"/>
  <c r="AC5" i="10"/>
  <c r="U5" i="10"/>
  <c r="M5" i="10"/>
  <c r="E5" i="10"/>
  <c r="AC4" i="10"/>
  <c r="U4" i="10"/>
  <c r="M4" i="10"/>
  <c r="E4" i="10"/>
  <c r="AC3" i="10"/>
  <c r="I3" i="10"/>
  <c r="W2" i="43"/>
  <c r="X26" i="43" s="1"/>
  <c r="E2" i="10"/>
  <c r="I2" i="10"/>
  <c r="M2" i="10"/>
  <c r="Q2" i="10"/>
  <c r="U2" i="10"/>
  <c r="Y2" i="10"/>
  <c r="AC2" i="10"/>
  <c r="AC38" i="10"/>
  <c r="Y38" i="10"/>
  <c r="U38" i="10"/>
  <c r="Q38" i="10"/>
  <c r="M38" i="10"/>
  <c r="I38" i="10"/>
  <c r="E38" i="10"/>
  <c r="AE36" i="10"/>
  <c r="AA36" i="10"/>
  <c r="W36" i="10"/>
  <c r="S36" i="10"/>
  <c r="O36" i="10"/>
  <c r="K36" i="10"/>
  <c r="G36" i="10"/>
  <c r="W35" i="10"/>
  <c r="Q35" i="10"/>
  <c r="G35" i="10"/>
  <c r="AB34" i="10"/>
  <c r="W34" i="10"/>
  <c r="R34" i="10"/>
  <c r="L34" i="10"/>
  <c r="G34" i="10"/>
  <c r="AD33" i="10"/>
  <c r="X33" i="10"/>
  <c r="S33" i="10"/>
  <c r="N33" i="10"/>
  <c r="H33" i="10"/>
  <c r="C33" i="10"/>
  <c r="AE32" i="10"/>
  <c r="Z32" i="10"/>
  <c r="T32" i="10"/>
  <c r="O32" i="10"/>
  <c r="J32" i="10"/>
  <c r="D32" i="10"/>
  <c r="AD31" i="10"/>
  <c r="Y31" i="10"/>
  <c r="S31" i="10"/>
  <c r="N31" i="10"/>
  <c r="I31" i="10"/>
  <c r="C31" i="10"/>
  <c r="AC30" i="10"/>
  <c r="M30" i="10"/>
  <c r="W29" i="10"/>
  <c r="Q29" i="10"/>
  <c r="G29" i="10"/>
  <c r="AB28" i="10"/>
  <c r="W28" i="10"/>
  <c r="Q28" i="10"/>
  <c r="L28" i="10"/>
  <c r="G28" i="10"/>
  <c r="W27" i="10"/>
  <c r="G27" i="10"/>
  <c r="AA26" i="10"/>
  <c r="Q26" i="10"/>
  <c r="K26" i="10"/>
  <c r="AA25" i="10"/>
  <c r="V25" i="10"/>
  <c r="Q25" i="10"/>
  <c r="K25" i="10"/>
  <c r="F25" i="10"/>
  <c r="AA24" i="10"/>
  <c r="V24" i="10"/>
  <c r="Q24" i="10"/>
  <c r="K24" i="10"/>
  <c r="F24" i="10"/>
  <c r="U23" i="10"/>
  <c r="E23" i="10"/>
  <c r="AE22" i="10"/>
  <c r="Y22" i="10"/>
  <c r="O22" i="10"/>
  <c r="I22" i="10"/>
  <c r="AE21" i="10"/>
  <c r="O21" i="10"/>
  <c r="AC19" i="10"/>
  <c r="U19" i="10"/>
  <c r="M19" i="10"/>
  <c r="E19" i="10"/>
  <c r="Y14" i="10"/>
  <c r="Q14" i="10"/>
  <c r="I14" i="10"/>
  <c r="Y10" i="10"/>
  <c r="Q10" i="10"/>
  <c r="I10" i="10"/>
  <c r="Y6" i="10"/>
  <c r="Q6" i="10"/>
  <c r="I6" i="10"/>
  <c r="AE3" i="10"/>
  <c r="K3" i="10"/>
  <c r="G3" i="10"/>
  <c r="O3" i="10"/>
  <c r="E3" i="10"/>
  <c r="M3" i="10"/>
  <c r="C3" i="10"/>
  <c r="S3" i="10"/>
  <c r="AA3" i="10"/>
  <c r="C4" i="10"/>
  <c r="G4" i="10"/>
  <c r="K4" i="10"/>
  <c r="O4" i="10"/>
  <c r="S4" i="10"/>
  <c r="W4" i="10"/>
  <c r="AA4" i="10"/>
  <c r="AE4" i="10"/>
  <c r="C5" i="10"/>
  <c r="G5" i="10"/>
  <c r="K5" i="10"/>
  <c r="O5" i="10"/>
  <c r="S5" i="10"/>
  <c r="W5" i="10"/>
  <c r="AA5" i="10"/>
  <c r="AE5" i="10"/>
  <c r="E7" i="10"/>
  <c r="I7" i="10"/>
  <c r="M7" i="10"/>
  <c r="Q7" i="10"/>
  <c r="U7" i="10"/>
  <c r="Y7" i="10"/>
  <c r="AC7" i="10"/>
  <c r="C9" i="10"/>
  <c r="G9" i="10"/>
  <c r="K9" i="10"/>
  <c r="O9" i="10"/>
  <c r="S9" i="10"/>
  <c r="W9" i="10"/>
  <c r="AA9" i="10"/>
  <c r="AE9" i="10"/>
  <c r="E11" i="10"/>
  <c r="I11" i="10"/>
  <c r="M11" i="10"/>
  <c r="Q11" i="10"/>
  <c r="U11" i="10"/>
  <c r="Y11" i="10"/>
  <c r="AC11" i="10"/>
  <c r="C13" i="10"/>
  <c r="G13" i="10"/>
  <c r="K13" i="10"/>
  <c r="O13" i="10"/>
  <c r="S13" i="10"/>
  <c r="W13" i="10"/>
  <c r="AA13" i="10"/>
  <c r="AE13" i="10"/>
  <c r="E15" i="10"/>
  <c r="I15" i="10"/>
  <c r="M15" i="10"/>
  <c r="Q15" i="10"/>
  <c r="U15" i="10"/>
  <c r="Y15" i="10"/>
  <c r="AC15" i="10"/>
  <c r="C18" i="10"/>
  <c r="G18" i="10"/>
  <c r="K18" i="10"/>
  <c r="O18" i="10"/>
  <c r="S18" i="10"/>
  <c r="W18" i="10"/>
  <c r="AA18" i="10"/>
  <c r="AE18" i="10"/>
  <c r="E20" i="10"/>
  <c r="I20" i="10"/>
  <c r="M20" i="10"/>
  <c r="Q20" i="10"/>
  <c r="U20" i="10"/>
  <c r="Y20" i="10"/>
  <c r="AC20" i="10"/>
  <c r="Q3" i="10"/>
  <c r="Y3" i="10"/>
  <c r="C6" i="10"/>
  <c r="G6" i="10"/>
  <c r="K6" i="10"/>
  <c r="O6" i="10"/>
  <c r="S6" i="10"/>
  <c r="W6" i="10"/>
  <c r="AA6" i="10"/>
  <c r="AE6" i="10"/>
  <c r="E8" i="10"/>
  <c r="I8" i="10"/>
  <c r="M8" i="10"/>
  <c r="Q8" i="10"/>
  <c r="U8" i="10"/>
  <c r="Y8" i="10"/>
  <c r="AC8" i="10"/>
  <c r="C10" i="10"/>
  <c r="G10" i="10"/>
  <c r="K10" i="10"/>
  <c r="O10" i="10"/>
  <c r="S10" i="10"/>
  <c r="W10" i="10"/>
  <c r="AA10" i="10"/>
  <c r="AE10" i="10"/>
  <c r="E12" i="10"/>
  <c r="I12" i="10"/>
  <c r="M12" i="10"/>
  <c r="Q12" i="10"/>
  <c r="U12" i="10"/>
  <c r="Y12" i="10"/>
  <c r="AC12" i="10"/>
  <c r="C14" i="10"/>
  <c r="G14" i="10"/>
  <c r="K14" i="10"/>
  <c r="O14" i="10"/>
  <c r="S14" i="10"/>
  <c r="W14" i="10"/>
  <c r="AA14" i="10"/>
  <c r="AE14" i="10"/>
  <c r="E16" i="10"/>
  <c r="I16" i="10"/>
  <c r="M16" i="10"/>
  <c r="Q16" i="10"/>
  <c r="U16" i="10"/>
  <c r="Y16" i="10"/>
  <c r="AC16" i="10"/>
  <c r="E17" i="10"/>
  <c r="I17" i="10"/>
  <c r="M17" i="10"/>
  <c r="Q17" i="10"/>
  <c r="U17" i="10"/>
  <c r="Y17" i="10"/>
  <c r="AC17" i="10"/>
  <c r="C19" i="10"/>
  <c r="G19" i="10"/>
  <c r="K19" i="10"/>
  <c r="O19" i="10"/>
  <c r="S19" i="10"/>
  <c r="W19" i="10"/>
  <c r="AA19" i="10"/>
  <c r="AE19" i="10"/>
  <c r="E21" i="10"/>
  <c r="I21" i="10"/>
  <c r="M21" i="10"/>
  <c r="Q21" i="10"/>
  <c r="U21" i="10"/>
  <c r="Y21" i="10"/>
  <c r="AC21" i="10"/>
  <c r="C23" i="10"/>
  <c r="G23" i="10"/>
  <c r="K23" i="10"/>
  <c r="O23" i="10"/>
  <c r="S23" i="10"/>
  <c r="W23" i="10"/>
  <c r="AA23" i="10"/>
  <c r="AE23" i="10"/>
  <c r="D24" i="10"/>
  <c r="H24" i="10"/>
  <c r="L24" i="10"/>
  <c r="P24" i="10"/>
  <c r="T24" i="10"/>
  <c r="X24" i="10"/>
  <c r="AB24" i="10"/>
  <c r="AF24" i="10"/>
  <c r="D25" i="10"/>
  <c r="H25" i="10"/>
  <c r="L25" i="10"/>
  <c r="P25" i="10"/>
  <c r="T25" i="10"/>
  <c r="X25" i="10"/>
  <c r="AB25" i="10"/>
  <c r="AF25" i="10"/>
  <c r="E27" i="10"/>
  <c r="I27" i="10"/>
  <c r="M27" i="10"/>
  <c r="Q27" i="10"/>
  <c r="U27" i="10"/>
  <c r="Y27" i="10"/>
  <c r="AC27" i="10"/>
  <c r="F28" i="10"/>
  <c r="J28" i="10"/>
  <c r="N28" i="10"/>
  <c r="R28" i="10"/>
  <c r="V28" i="10"/>
  <c r="Z28" i="10"/>
  <c r="AD28" i="10"/>
  <c r="C30" i="10"/>
  <c r="G30" i="10"/>
  <c r="K30" i="10"/>
  <c r="O30" i="10"/>
  <c r="S30" i="10"/>
  <c r="W30" i="10"/>
  <c r="AA30" i="10"/>
  <c r="AE30" i="10"/>
  <c r="D31" i="10"/>
  <c r="H31" i="10"/>
  <c r="L31" i="10"/>
  <c r="P31" i="10"/>
  <c r="T31" i="10"/>
  <c r="X31" i="10"/>
  <c r="AB31" i="10"/>
  <c r="AF31" i="10"/>
  <c r="E32" i="10"/>
  <c r="I32" i="10"/>
  <c r="M32" i="10"/>
  <c r="Q32" i="10"/>
  <c r="U32" i="10"/>
  <c r="Y32" i="10"/>
  <c r="AC32" i="10"/>
  <c r="E33" i="10"/>
  <c r="I33" i="10"/>
  <c r="M33" i="10"/>
  <c r="Q33" i="10"/>
  <c r="U33" i="10"/>
  <c r="Y33" i="10"/>
  <c r="AC33" i="10"/>
  <c r="E34" i="10"/>
  <c r="I34" i="10"/>
  <c r="M34" i="10"/>
  <c r="Q34" i="10"/>
  <c r="U34" i="10"/>
  <c r="Y34" i="10"/>
  <c r="AC34" i="10"/>
  <c r="C36" i="10"/>
  <c r="AF33" i="43"/>
  <c r="AC37" i="10"/>
  <c r="Y37" i="10"/>
  <c r="U37" i="10"/>
  <c r="Q37" i="10"/>
  <c r="M37" i="10"/>
  <c r="I37" i="10"/>
  <c r="E37" i="10"/>
  <c r="AC35" i="10"/>
  <c r="S35" i="10"/>
  <c r="M35" i="10"/>
  <c r="C35" i="10"/>
  <c r="AD34" i="10"/>
  <c r="X34" i="10"/>
  <c r="S34" i="10"/>
  <c r="N34" i="10"/>
  <c r="H34" i="10"/>
  <c r="C34" i="10"/>
  <c r="AE33" i="10"/>
  <c r="Z33" i="10"/>
  <c r="T33" i="10"/>
  <c r="O33" i="10"/>
  <c r="J33" i="10"/>
  <c r="D33" i="10"/>
  <c r="AF32" i="10"/>
  <c r="AA32" i="10"/>
  <c r="V32" i="10"/>
  <c r="P32" i="10"/>
  <c r="K32" i="10"/>
  <c r="F32" i="10"/>
  <c r="AE31" i="10"/>
  <c r="Z31" i="10"/>
  <c r="U31" i="10"/>
  <c r="O31" i="10"/>
  <c r="J31" i="10"/>
  <c r="E31" i="10"/>
  <c r="Y30" i="10"/>
  <c r="I30" i="10"/>
  <c r="AC29" i="10"/>
  <c r="S29" i="10"/>
  <c r="M29" i="10"/>
  <c r="C29" i="10"/>
  <c r="AC28" i="10"/>
  <c r="X28" i="10"/>
  <c r="S28" i="10"/>
  <c r="M28" i="10"/>
  <c r="H28" i="10"/>
  <c r="C28" i="10"/>
  <c r="S27" i="10"/>
  <c r="C27" i="10"/>
  <c r="AC26" i="10"/>
  <c r="W26" i="10"/>
  <c r="M26" i="10"/>
  <c r="G26" i="10"/>
  <c r="AC25" i="10"/>
  <c r="W25" i="10"/>
  <c r="R25" i="10"/>
  <c r="M25" i="10"/>
  <c r="G25" i="10"/>
  <c r="AC24" i="10"/>
  <c r="W24" i="10"/>
  <c r="R24" i="10"/>
  <c r="M24" i="10"/>
  <c r="G24" i="10"/>
  <c r="Q23" i="10"/>
  <c r="AA22" i="10"/>
  <c r="U22" i="10"/>
  <c r="K22" i="10"/>
  <c r="E22" i="10"/>
  <c r="AA21" i="10"/>
  <c r="K21" i="10"/>
  <c r="AE20" i="10"/>
  <c r="W20" i="10"/>
  <c r="O20" i="10"/>
  <c r="G20" i="10"/>
  <c r="AC18" i="10"/>
  <c r="U18" i="10"/>
  <c r="M18" i="10"/>
  <c r="E18" i="10"/>
  <c r="AE17" i="10"/>
  <c r="W17" i="10"/>
  <c r="O17" i="10"/>
  <c r="G17" i="10"/>
  <c r="AA16" i="10"/>
  <c r="S16" i="10"/>
  <c r="K16" i="10"/>
  <c r="C16" i="10"/>
  <c r="AA15" i="10"/>
  <c r="S15" i="10"/>
  <c r="K15" i="10"/>
  <c r="C15" i="10"/>
  <c r="Y13" i="10"/>
  <c r="Q13" i="10"/>
  <c r="I13" i="10"/>
  <c r="AA12" i="10"/>
  <c r="S12" i="10"/>
  <c r="K12" i="10"/>
  <c r="C12" i="10"/>
  <c r="AA11" i="10"/>
  <c r="S11" i="10"/>
  <c r="K11" i="10"/>
  <c r="C11" i="10"/>
  <c r="Y9" i="10"/>
  <c r="Q9" i="10"/>
  <c r="I9" i="10"/>
  <c r="AA8" i="10"/>
  <c r="S8" i="10"/>
  <c r="K8" i="10"/>
  <c r="C8" i="10"/>
  <c r="AA7" i="10"/>
  <c r="S7" i="10"/>
  <c r="K7" i="10"/>
  <c r="C7" i="10"/>
  <c r="Y5" i="10"/>
  <c r="Q5" i="10"/>
  <c r="I5" i="10"/>
  <c r="Y4" i="10"/>
  <c r="Q4" i="10"/>
  <c r="I4" i="10"/>
  <c r="U3" i="10"/>
  <c r="K3" i="42"/>
  <c r="I2" i="44"/>
  <c r="J72" i="44" s="1"/>
  <c r="AQ72" i="44" s="1"/>
  <c r="K3" i="44"/>
  <c r="S3" i="47"/>
  <c r="AG2" i="48"/>
  <c r="K3" i="53"/>
  <c r="AG2" i="42"/>
  <c r="AG2" i="44"/>
  <c r="AH69" i="44" s="1"/>
  <c r="BC69" i="44" s="1"/>
  <c r="K3" i="47"/>
  <c r="H30" i="48"/>
  <c r="Y2" i="48"/>
  <c r="Q2" i="51"/>
  <c r="AG2" i="51"/>
  <c r="N17" i="52"/>
  <c r="V17" i="52"/>
  <c r="AG2" i="53"/>
  <c r="AH29" i="53" s="1"/>
  <c r="K3" i="41"/>
  <c r="Y2" i="42"/>
  <c r="AA3" i="42"/>
  <c r="K3" i="37"/>
  <c r="Y2" i="44"/>
  <c r="Z10" i="44" s="1"/>
  <c r="AA3" i="44"/>
  <c r="L55" i="45"/>
  <c r="T29" i="45"/>
  <c r="AB50" i="45"/>
  <c r="I2" i="46"/>
  <c r="AG2" i="47"/>
  <c r="Q2" i="48"/>
  <c r="R23" i="48" s="1"/>
  <c r="Q3" i="49"/>
  <c r="AG3" i="49"/>
  <c r="M3" i="51"/>
  <c r="AC3" i="51"/>
  <c r="K3" i="52"/>
  <c r="AF35" i="53"/>
  <c r="Y2" i="53"/>
  <c r="Z62" i="53" s="1"/>
  <c r="AY62" i="53" s="1"/>
  <c r="AA3" i="53"/>
  <c r="AG2" i="41"/>
  <c r="Q2" i="42"/>
  <c r="R43" i="42" s="1"/>
  <c r="AU43" i="42" s="1"/>
  <c r="S3" i="42"/>
  <c r="AG2" i="37"/>
  <c r="AH23" i="37" s="1"/>
  <c r="Q2" i="44"/>
  <c r="R61" i="44" s="1"/>
  <c r="AU61" i="44" s="1"/>
  <c r="S3" i="44"/>
  <c r="Y2" i="47"/>
  <c r="AA3" i="47"/>
  <c r="AB27" i="48"/>
  <c r="I2" i="48"/>
  <c r="K3" i="48"/>
  <c r="I2" i="51"/>
  <c r="Y2" i="51"/>
  <c r="AG2" i="52"/>
  <c r="AH49" i="52" s="1"/>
  <c r="BC49" i="52" s="1"/>
  <c r="Q2" i="53"/>
  <c r="R68" i="53" s="1"/>
  <c r="AU68" i="53" s="1"/>
  <c r="S3" i="53"/>
  <c r="AB8" i="37"/>
  <c r="N27" i="53"/>
  <c r="N22" i="53"/>
  <c r="N29" i="53"/>
  <c r="N47" i="53"/>
  <c r="AS47" i="53" s="1"/>
  <c r="N15" i="53"/>
  <c r="N26" i="53"/>
  <c r="N16" i="53"/>
  <c r="N36" i="53"/>
  <c r="N33" i="53"/>
  <c r="N19" i="53"/>
  <c r="N34" i="53"/>
  <c r="V7" i="53"/>
  <c r="V16" i="53"/>
  <c r="V8" i="53"/>
  <c r="V21" i="53"/>
  <c r="AD18" i="53"/>
  <c r="AD6" i="53"/>
  <c r="AD44" i="53"/>
  <c r="BA44" i="53" s="1"/>
  <c r="AD32" i="53"/>
  <c r="H38" i="53"/>
  <c r="H11" i="53"/>
  <c r="H7" i="53"/>
  <c r="H29" i="53"/>
  <c r="H40" i="53"/>
  <c r="AP39" i="53" s="1"/>
  <c r="H35" i="53"/>
  <c r="H32" i="53"/>
  <c r="H30" i="53"/>
  <c r="P13" i="53"/>
  <c r="P10" i="53"/>
  <c r="P46" i="53"/>
  <c r="AT46" i="53" s="1"/>
  <c r="P56" i="53"/>
  <c r="AT56" i="53" s="1"/>
  <c r="P33" i="53"/>
  <c r="P45" i="53"/>
  <c r="AT45" i="53" s="1"/>
  <c r="M3" i="53"/>
  <c r="U3" i="53"/>
  <c r="AC3" i="53"/>
  <c r="G3" i="53"/>
  <c r="O3" i="53"/>
  <c r="W3" i="53"/>
  <c r="AE3" i="53"/>
  <c r="AD19" i="52"/>
  <c r="AD6" i="52"/>
  <c r="M3" i="52"/>
  <c r="U3" i="52"/>
  <c r="AC3" i="52"/>
  <c r="G3" i="52"/>
  <c r="O3" i="52"/>
  <c r="W3" i="52"/>
  <c r="AE3" i="52"/>
  <c r="F26" i="51"/>
  <c r="F56" i="51"/>
  <c r="AO56" i="51" s="1"/>
  <c r="F43" i="51"/>
  <c r="AO13" i="51"/>
  <c r="N32" i="51"/>
  <c r="N12" i="51"/>
  <c r="N47" i="51"/>
  <c r="N22" i="51"/>
  <c r="N10" i="51"/>
  <c r="N18" i="51"/>
  <c r="N21" i="51"/>
  <c r="N20" i="51"/>
  <c r="N41" i="51"/>
  <c r="N46" i="51"/>
  <c r="N43" i="51"/>
  <c r="N26" i="51"/>
  <c r="V44" i="51"/>
  <c r="V40" i="51"/>
  <c r="V22" i="51"/>
  <c r="V17" i="51"/>
  <c r="V10" i="51"/>
  <c r="V7" i="51"/>
  <c r="V28" i="51"/>
  <c r="V13" i="51"/>
  <c r="V20" i="51"/>
  <c r="V30" i="51"/>
  <c r="V6" i="51"/>
  <c r="V41" i="51"/>
  <c r="V18" i="51"/>
  <c r="V21" i="51"/>
  <c r="AD61" i="51"/>
  <c r="BA61" i="51" s="1"/>
  <c r="AD11" i="51"/>
  <c r="AD28" i="51"/>
  <c r="AD33" i="51"/>
  <c r="AD9" i="51"/>
  <c r="AD6" i="51"/>
  <c r="AD10" i="51"/>
  <c r="AD21" i="51"/>
  <c r="AD25" i="51"/>
  <c r="AD55" i="51"/>
  <c r="BA55" i="51" s="1"/>
  <c r="AD40" i="51"/>
  <c r="AD17" i="51"/>
  <c r="AD34" i="51"/>
  <c r="AD20" i="51"/>
  <c r="AD18" i="51"/>
  <c r="N13" i="51"/>
  <c r="AD16" i="51"/>
  <c r="N44" i="51"/>
  <c r="G3" i="51"/>
  <c r="O3" i="51"/>
  <c r="W3" i="51"/>
  <c r="AE3" i="51"/>
  <c r="L40" i="50"/>
  <c r="AR40" i="50" s="1"/>
  <c r="L9" i="50"/>
  <c r="L16" i="50"/>
  <c r="L24" i="50"/>
  <c r="T33" i="50"/>
  <c r="T9" i="50"/>
  <c r="T24" i="50"/>
  <c r="T5" i="50"/>
  <c r="T23" i="50"/>
  <c r="AB12" i="50"/>
  <c r="AB10" i="50"/>
  <c r="AB24" i="50"/>
  <c r="AB5" i="50"/>
  <c r="AB35" i="50"/>
  <c r="AB33" i="50"/>
  <c r="AB9" i="50"/>
  <c r="H22" i="50"/>
  <c r="H31" i="50"/>
  <c r="H34" i="50"/>
  <c r="X17" i="50"/>
  <c r="X27" i="50"/>
  <c r="I2" i="50"/>
  <c r="Q2" i="50"/>
  <c r="Y2" i="50"/>
  <c r="AG2" i="50"/>
  <c r="K3" i="50"/>
  <c r="S3" i="50"/>
  <c r="AA3" i="50"/>
  <c r="L5" i="50"/>
  <c r="AB30" i="50"/>
  <c r="T12" i="50"/>
  <c r="E3" i="50"/>
  <c r="M3" i="50"/>
  <c r="U3" i="50"/>
  <c r="AC3" i="50"/>
  <c r="G3" i="50"/>
  <c r="O3" i="50"/>
  <c r="W3" i="50"/>
  <c r="AE3" i="50"/>
  <c r="V18" i="49"/>
  <c r="V59" i="49"/>
  <c r="J24" i="49"/>
  <c r="J16" i="49"/>
  <c r="J60" i="49"/>
  <c r="J12" i="49"/>
  <c r="J8" i="49"/>
  <c r="J58" i="49"/>
  <c r="R16" i="49"/>
  <c r="R8" i="49"/>
  <c r="R60" i="49"/>
  <c r="R58" i="49"/>
  <c r="R47" i="49"/>
  <c r="R24" i="49"/>
  <c r="Z8" i="49"/>
  <c r="Z42" i="49"/>
  <c r="Z22" i="49"/>
  <c r="Z43" i="49"/>
  <c r="Z60" i="49"/>
  <c r="Z58" i="49"/>
  <c r="Z24" i="49"/>
  <c r="Z16" i="49"/>
  <c r="Z47" i="49"/>
  <c r="AH32" i="49"/>
  <c r="AH60" i="49"/>
  <c r="AH58" i="49"/>
  <c r="AH8" i="49"/>
  <c r="AH24" i="49"/>
  <c r="AH16" i="49"/>
  <c r="AH12" i="49"/>
  <c r="AH43" i="49"/>
  <c r="K3" i="49"/>
  <c r="S3" i="49"/>
  <c r="AA3" i="49"/>
  <c r="E3" i="49"/>
  <c r="M3" i="49"/>
  <c r="U3" i="49"/>
  <c r="AC3" i="49"/>
  <c r="P37" i="48"/>
  <c r="P6" i="48"/>
  <c r="E3" i="48"/>
  <c r="M3" i="48"/>
  <c r="U3" i="48"/>
  <c r="AC3" i="48"/>
  <c r="G3" i="48"/>
  <c r="O3" i="48"/>
  <c r="W3" i="48"/>
  <c r="AE3" i="48"/>
  <c r="F67" i="47"/>
  <c r="N10" i="47"/>
  <c r="N50" i="47"/>
  <c r="V67" i="47"/>
  <c r="V62" i="47"/>
  <c r="V15" i="47"/>
  <c r="V71" i="47"/>
  <c r="AD23" i="47"/>
  <c r="AD67" i="47"/>
  <c r="AD11" i="47"/>
  <c r="AD10" i="47"/>
  <c r="H16" i="47"/>
  <c r="H20" i="47"/>
  <c r="H39" i="47"/>
  <c r="H61" i="47"/>
  <c r="H64" i="47"/>
  <c r="H21" i="47"/>
  <c r="H25" i="47"/>
  <c r="P59" i="47"/>
  <c r="P69" i="47"/>
  <c r="P21" i="47"/>
  <c r="P16" i="47"/>
  <c r="P45" i="47"/>
  <c r="X64" i="47"/>
  <c r="X21" i="47"/>
  <c r="X31" i="47"/>
  <c r="X39" i="47"/>
  <c r="X61" i="47"/>
  <c r="X16" i="47"/>
  <c r="AF69" i="47"/>
  <c r="AF45" i="47"/>
  <c r="AF16" i="47"/>
  <c r="AF21" i="47"/>
  <c r="E3" i="47"/>
  <c r="M3" i="47"/>
  <c r="U3" i="47"/>
  <c r="AC3" i="47"/>
  <c r="G3" i="47"/>
  <c r="O3" i="47"/>
  <c r="W3" i="47"/>
  <c r="AE3" i="47"/>
  <c r="H5" i="46"/>
  <c r="H44" i="46"/>
  <c r="H19" i="46"/>
  <c r="AT53" i="46"/>
  <c r="G3" i="46"/>
  <c r="H39" i="45"/>
  <c r="H28" i="45"/>
  <c r="H56" i="45"/>
  <c r="H41" i="45"/>
  <c r="AP25" i="45" s="1"/>
  <c r="H44" i="45"/>
  <c r="P53" i="45"/>
  <c r="P39" i="45"/>
  <c r="P13" i="45"/>
  <c r="P42" i="45"/>
  <c r="P30" i="45"/>
  <c r="P12" i="45"/>
  <c r="X41" i="45"/>
  <c r="AX25" i="45" s="1"/>
  <c r="X44" i="45"/>
  <c r="X56" i="45"/>
  <c r="AF39" i="45"/>
  <c r="AF13" i="45"/>
  <c r="AF42" i="45"/>
  <c r="I2" i="45"/>
  <c r="Q2" i="45"/>
  <c r="Y2" i="45"/>
  <c r="AG2" i="45"/>
  <c r="K3" i="45"/>
  <c r="S3" i="45"/>
  <c r="AA3" i="45"/>
  <c r="E3" i="45"/>
  <c r="M3" i="45"/>
  <c r="U3" i="45"/>
  <c r="AC3" i="45"/>
  <c r="X42" i="45"/>
  <c r="X46" i="45"/>
  <c r="T13" i="45"/>
  <c r="H50" i="45"/>
  <c r="T39" i="45"/>
  <c r="H54" i="45"/>
  <c r="G3" i="45"/>
  <c r="O3" i="45"/>
  <c r="W3" i="45"/>
  <c r="AE3" i="45"/>
  <c r="L9" i="44"/>
  <c r="L21" i="44"/>
  <c r="L11" i="44"/>
  <c r="L40" i="44"/>
  <c r="L25" i="44"/>
  <c r="L26" i="44"/>
  <c r="L41" i="44"/>
  <c r="AB22" i="44"/>
  <c r="AB17" i="44"/>
  <c r="AB9" i="44"/>
  <c r="AB41" i="44"/>
  <c r="AB26" i="44"/>
  <c r="AB21" i="44"/>
  <c r="AB30" i="44"/>
  <c r="AB7" i="44"/>
  <c r="AB40" i="44"/>
  <c r="AB25" i="44"/>
  <c r="T32" i="44"/>
  <c r="T45" i="44"/>
  <c r="H18" i="44"/>
  <c r="H15" i="44"/>
  <c r="T31" i="44"/>
  <c r="E3" i="44"/>
  <c r="M3" i="44"/>
  <c r="U3" i="44"/>
  <c r="AC3" i="44"/>
  <c r="G3" i="44"/>
  <c r="O3" i="44"/>
  <c r="W3" i="44"/>
  <c r="AE3" i="44"/>
  <c r="T14" i="44"/>
  <c r="T16" i="44"/>
  <c r="L8" i="37"/>
  <c r="L63" i="37"/>
  <c r="AR63" i="37" s="1"/>
  <c r="T8" i="37"/>
  <c r="T43" i="37"/>
  <c r="AV43" i="37" s="1"/>
  <c r="F20" i="37"/>
  <c r="F11" i="37"/>
  <c r="F24" i="37"/>
  <c r="AO24" i="37" s="1"/>
  <c r="F16" i="37"/>
  <c r="F28" i="37"/>
  <c r="AO28" i="37" s="1"/>
  <c r="F32" i="37"/>
  <c r="AO32" i="37" s="1"/>
  <c r="F36" i="37"/>
  <c r="AO36" i="37" s="1"/>
  <c r="F40" i="37"/>
  <c r="AO40" i="37" s="1"/>
  <c r="F45" i="37"/>
  <c r="AO45" i="37" s="1"/>
  <c r="F50" i="37"/>
  <c r="AO50" i="37" s="1"/>
  <c r="F57" i="37"/>
  <c r="AO57" i="37" s="1"/>
  <c r="F61" i="37"/>
  <c r="AO61" i="37" s="1"/>
  <c r="F62" i="37"/>
  <c r="AO62" i="37" s="1"/>
  <c r="F63" i="37"/>
  <c r="AO63" i="37" s="1"/>
  <c r="F64" i="37"/>
  <c r="AO64" i="37" s="1"/>
  <c r="F69" i="37"/>
  <c r="AO69" i="37" s="1"/>
  <c r="F70" i="37"/>
  <c r="AO70" i="37" s="1"/>
  <c r="F71" i="37"/>
  <c r="AO71" i="37" s="1"/>
  <c r="F18" i="37"/>
  <c r="F23" i="37"/>
  <c r="F10" i="37"/>
  <c r="F35" i="37"/>
  <c r="AO35" i="37" s="1"/>
  <c r="F43" i="37"/>
  <c r="AO43" i="37" s="1"/>
  <c r="F44" i="37"/>
  <c r="AO44" i="37" s="1"/>
  <c r="F60" i="37"/>
  <c r="AO60" i="37" s="1"/>
  <c r="F67" i="37"/>
  <c r="AO67" i="37" s="1"/>
  <c r="F68" i="37"/>
  <c r="AO68" i="37" s="1"/>
  <c r="F21" i="37"/>
  <c r="F22" i="37"/>
  <c r="F12" i="37"/>
  <c r="F13" i="37"/>
  <c r="F9" i="37"/>
  <c r="F30" i="37"/>
  <c r="AO30" i="37" s="1"/>
  <c r="F34" i="37"/>
  <c r="AO34" i="37" s="1"/>
  <c r="F38" i="37"/>
  <c r="AO38" i="37" s="1"/>
  <c r="F42" i="37"/>
  <c r="AO42" i="37" s="1"/>
  <c r="F47" i="37"/>
  <c r="AO47" i="37" s="1"/>
  <c r="F48" i="37"/>
  <c r="AO48" i="37" s="1"/>
  <c r="F27" i="37"/>
  <c r="AO27" i="37" s="1"/>
  <c r="F31" i="37"/>
  <c r="AO31" i="37" s="1"/>
  <c r="F39" i="37"/>
  <c r="AO39" i="37" s="1"/>
  <c r="F49" i="37"/>
  <c r="AO49" i="37" s="1"/>
  <c r="F56" i="37"/>
  <c r="AO56" i="37" s="1"/>
  <c r="F53" i="37"/>
  <c r="AO53" i="37" s="1"/>
  <c r="F54" i="37"/>
  <c r="AO54" i="37" s="1"/>
  <c r="F59" i="37"/>
  <c r="AO59" i="37" s="1"/>
  <c r="F66" i="37"/>
  <c r="AO66" i="37" s="1"/>
  <c r="F14" i="37"/>
  <c r="F33" i="37"/>
  <c r="AO33" i="37" s="1"/>
  <c r="F37" i="37"/>
  <c r="AO37" i="37" s="1"/>
  <c r="F46" i="37"/>
  <c r="AO46" i="37" s="1"/>
  <c r="F52" i="37"/>
  <c r="AO52" i="37" s="1"/>
  <c r="F58" i="37"/>
  <c r="AO58" i="37" s="1"/>
  <c r="F55" i="37"/>
  <c r="AO55" i="37" s="1"/>
  <c r="F15" i="37"/>
  <c r="F19" i="37"/>
  <c r="F25" i="37"/>
  <c r="F26" i="37"/>
  <c r="F29" i="37"/>
  <c r="AO29" i="37" s="1"/>
  <c r="F41" i="37"/>
  <c r="AO41" i="37" s="1"/>
  <c r="F51" i="37"/>
  <c r="AO51" i="37" s="1"/>
  <c r="F65" i="37"/>
  <c r="AO65" i="37" s="1"/>
  <c r="F72" i="37"/>
  <c r="N8" i="37"/>
  <c r="N61" i="37"/>
  <c r="AS61" i="37" s="1"/>
  <c r="V8" i="37"/>
  <c r="V67" i="37"/>
  <c r="AW67" i="37" s="1"/>
  <c r="AD8" i="37"/>
  <c r="AD62" i="37"/>
  <c r="BA62" i="37" s="1"/>
  <c r="L58" i="37"/>
  <c r="AR58" i="37" s="1"/>
  <c r="AD57" i="37"/>
  <c r="BA57" i="37" s="1"/>
  <c r="AF49" i="37"/>
  <c r="BB49" i="37" s="1"/>
  <c r="E3" i="37"/>
  <c r="M3" i="37"/>
  <c r="U3" i="37"/>
  <c r="AC3" i="37"/>
  <c r="H65" i="37"/>
  <c r="AP65" i="37" s="1"/>
  <c r="X50" i="37"/>
  <c r="AX50" i="37" s="1"/>
  <c r="G3" i="37"/>
  <c r="O3" i="37"/>
  <c r="W3" i="37"/>
  <c r="AE3" i="37"/>
  <c r="L45" i="42"/>
  <c r="AR45" i="42" s="1"/>
  <c r="L38" i="42"/>
  <c r="AR38" i="42" s="1"/>
  <c r="L17" i="42"/>
  <c r="L14" i="42"/>
  <c r="L15" i="42"/>
  <c r="L12" i="42"/>
  <c r="L18" i="42"/>
  <c r="L29" i="42"/>
  <c r="AR29" i="42" s="1"/>
  <c r="L23" i="42"/>
  <c r="AR23" i="42" s="1"/>
  <c r="L46" i="42"/>
  <c r="AR46" i="42" s="1"/>
  <c r="T15" i="42"/>
  <c r="T12" i="42"/>
  <c r="T52" i="42"/>
  <c r="AV52" i="42" s="1"/>
  <c r="T34" i="42"/>
  <c r="AV34" i="42" s="1"/>
  <c r="P44" i="42"/>
  <c r="AT44" i="42" s="1"/>
  <c r="P36" i="42"/>
  <c r="AT36" i="42" s="1"/>
  <c r="P27" i="42"/>
  <c r="AT27" i="42" s="1"/>
  <c r="P11" i="42"/>
  <c r="P13" i="42"/>
  <c r="P43" i="42"/>
  <c r="AT43" i="42" s="1"/>
  <c r="P16" i="42"/>
  <c r="AF28" i="42"/>
  <c r="BB28" i="42" s="1"/>
  <c r="AF60" i="42"/>
  <c r="BB60" i="42" s="1"/>
  <c r="AF44" i="42"/>
  <c r="BB44" i="42" s="1"/>
  <c r="AF12" i="42"/>
  <c r="AF16" i="42"/>
  <c r="AF9" i="42"/>
  <c r="E3" i="42"/>
  <c r="M3" i="42"/>
  <c r="U3" i="42"/>
  <c r="AC3" i="42"/>
  <c r="T24" i="42"/>
  <c r="AV24" i="42" s="1"/>
  <c r="P14" i="42"/>
  <c r="G3" i="42"/>
  <c r="O3" i="42"/>
  <c r="W3" i="42"/>
  <c r="AE3" i="42"/>
  <c r="T20" i="42"/>
  <c r="AV20" i="42" s="1"/>
  <c r="T5" i="42"/>
  <c r="F18" i="41"/>
  <c r="AO18" i="41" s="1"/>
  <c r="F11" i="41"/>
  <c r="F34" i="41"/>
  <c r="AO34" i="41" s="1"/>
  <c r="F25" i="41"/>
  <c r="AO25" i="41" s="1"/>
  <c r="N27" i="41"/>
  <c r="AS27" i="41" s="1"/>
  <c r="N16" i="41"/>
  <c r="V18" i="41"/>
  <c r="AW18" i="41" s="1"/>
  <c r="V11" i="41"/>
  <c r="V25" i="41"/>
  <c r="AW25" i="41" s="1"/>
  <c r="V14" i="41"/>
  <c r="V19" i="41"/>
  <c r="AW19" i="41" s="1"/>
  <c r="AD29" i="41"/>
  <c r="BA29" i="41" s="1"/>
  <c r="AD22" i="41"/>
  <c r="BA22" i="41" s="1"/>
  <c r="AD16" i="41"/>
  <c r="N8" i="41"/>
  <c r="E3" i="41"/>
  <c r="M3" i="41"/>
  <c r="U3" i="41"/>
  <c r="AC3" i="41"/>
  <c r="G3" i="41"/>
  <c r="O3" i="41"/>
  <c r="W3" i="41"/>
  <c r="AE3" i="41"/>
  <c r="X72" i="53"/>
  <c r="AX72" i="53" s="1"/>
  <c r="X68" i="53"/>
  <c r="AX68" i="53" s="1"/>
  <c r="X71" i="53"/>
  <c r="AX71" i="53" s="1"/>
  <c r="X67" i="53"/>
  <c r="AX67" i="53" s="1"/>
  <c r="X70" i="53"/>
  <c r="AX70" i="53" s="1"/>
  <c r="X66" i="53"/>
  <c r="AX66" i="53" s="1"/>
  <c r="X62" i="53"/>
  <c r="AX62" i="53" s="1"/>
  <c r="X65" i="53"/>
  <c r="AX65" i="53" s="1"/>
  <c r="X69" i="53"/>
  <c r="AX69" i="53" s="1"/>
  <c r="X63" i="53"/>
  <c r="AX63" i="53" s="1"/>
  <c r="X59" i="53"/>
  <c r="AX59" i="53" s="1"/>
  <c r="X55" i="53"/>
  <c r="AX55" i="53" s="1"/>
  <c r="X51" i="53"/>
  <c r="AX51" i="53" s="1"/>
  <c r="X58" i="53"/>
  <c r="AX58" i="53" s="1"/>
  <c r="X64" i="53"/>
  <c r="AX64" i="53" s="1"/>
  <c r="X61" i="53"/>
  <c r="AX61" i="53" s="1"/>
  <c r="X54" i="53"/>
  <c r="AX54" i="53" s="1"/>
  <c r="X49" i="53"/>
  <c r="AX49" i="53" s="1"/>
  <c r="X28" i="53"/>
  <c r="X42" i="53"/>
  <c r="AX42" i="53" s="1"/>
  <c r="X39" i="53"/>
  <c r="X5" i="53"/>
  <c r="AX34" i="53" s="1"/>
  <c r="X53" i="53"/>
  <c r="AX53" i="53" s="1"/>
  <c r="X48" i="53"/>
  <c r="AX48" i="53" s="1"/>
  <c r="X60" i="53"/>
  <c r="AX60" i="53" s="1"/>
  <c r="X46" i="53"/>
  <c r="AX46" i="53" s="1"/>
  <c r="X44" i="53"/>
  <c r="AX44" i="53" s="1"/>
  <c r="X40" i="53"/>
  <c r="X11" i="53"/>
  <c r="X21" i="53"/>
  <c r="X6" i="53"/>
  <c r="X25" i="53"/>
  <c r="X36" i="53"/>
  <c r="X8" i="53"/>
  <c r="X17" i="53"/>
  <c r="X31" i="53"/>
  <c r="X43" i="53"/>
  <c r="AX43" i="53" s="1"/>
  <c r="X38" i="53"/>
  <c r="X50" i="53"/>
  <c r="AX50" i="53" s="1"/>
  <c r="X10" i="53"/>
  <c r="AX36" i="53" s="1"/>
  <c r="X14" i="53"/>
  <c r="X20" i="53"/>
  <c r="X18" i="53"/>
  <c r="X9" i="53"/>
  <c r="X30" i="53"/>
  <c r="X57" i="53"/>
  <c r="AX57" i="53" s="1"/>
  <c r="X47" i="53"/>
  <c r="AX47" i="53" s="1"/>
  <c r="X45" i="53"/>
  <c r="AX45" i="53" s="1"/>
  <c r="X15" i="53"/>
  <c r="X7" i="53"/>
  <c r="X12" i="53"/>
  <c r="X35" i="53"/>
  <c r="X32" i="53"/>
  <c r="X19" i="53"/>
  <c r="X23" i="53"/>
  <c r="X22" i="53"/>
  <c r="X33" i="53"/>
  <c r="X37" i="53"/>
  <c r="X27" i="53"/>
  <c r="X26" i="53"/>
  <c r="X34" i="53"/>
  <c r="X13" i="53"/>
  <c r="X29" i="53"/>
  <c r="X56" i="53"/>
  <c r="AX56" i="53" s="1"/>
  <c r="X16" i="53"/>
  <c r="X41" i="53"/>
  <c r="AX41" i="53" s="1"/>
  <c r="X52" i="53"/>
  <c r="AX52" i="53" s="1"/>
  <c r="X24" i="53"/>
  <c r="AF72" i="53"/>
  <c r="BB72" i="53" s="1"/>
  <c r="AF68" i="53"/>
  <c r="BB68" i="53" s="1"/>
  <c r="AF71" i="53"/>
  <c r="BB71" i="53" s="1"/>
  <c r="AF67" i="53"/>
  <c r="BB67" i="53" s="1"/>
  <c r="AF70" i="53"/>
  <c r="BB70" i="53" s="1"/>
  <c r="AF66" i="53"/>
  <c r="BB66" i="53" s="1"/>
  <c r="AF62" i="53"/>
  <c r="BB62" i="53" s="1"/>
  <c r="AF65" i="53"/>
  <c r="BB65" i="53" s="1"/>
  <c r="AF61" i="53"/>
  <c r="BB61" i="53" s="1"/>
  <c r="AF59" i="53"/>
  <c r="BB59" i="53" s="1"/>
  <c r="AF55" i="53"/>
  <c r="BB55" i="53" s="1"/>
  <c r="AF51" i="53"/>
  <c r="BB51" i="53" s="1"/>
  <c r="AF64" i="53"/>
  <c r="BB64" i="53" s="1"/>
  <c r="AF58" i="53"/>
  <c r="BB58" i="53" s="1"/>
  <c r="AF63" i="53"/>
  <c r="BB63" i="53" s="1"/>
  <c r="AF60" i="53"/>
  <c r="BB60" i="53" s="1"/>
  <c r="AF56" i="53"/>
  <c r="BB56" i="53" s="1"/>
  <c r="AF49" i="53"/>
  <c r="BB49" i="53" s="1"/>
  <c r="AF28" i="53"/>
  <c r="AF42" i="53"/>
  <c r="BB42" i="53" s="1"/>
  <c r="AF39" i="53"/>
  <c r="AF5" i="53"/>
  <c r="AF54" i="53"/>
  <c r="BB54" i="53" s="1"/>
  <c r="AF48" i="53"/>
  <c r="BB48" i="53" s="1"/>
  <c r="AF69" i="53"/>
  <c r="BB69" i="53" s="1"/>
  <c r="AF50" i="53"/>
  <c r="BB50" i="53" s="1"/>
  <c r="AF45" i="53"/>
  <c r="BB45" i="53" s="1"/>
  <c r="AF15" i="53"/>
  <c r="BB40" i="53" s="1"/>
  <c r="AF14" i="53"/>
  <c r="BB35" i="53" s="1"/>
  <c r="AF21" i="53"/>
  <c r="AF6" i="53"/>
  <c r="AF25" i="53"/>
  <c r="AF36" i="53"/>
  <c r="AF8" i="53"/>
  <c r="AF17" i="53"/>
  <c r="AF31" i="53"/>
  <c r="AF47" i="53"/>
  <c r="BB47" i="53" s="1"/>
  <c r="AF44" i="53"/>
  <c r="BB44" i="53" s="1"/>
  <c r="AF40" i="53"/>
  <c r="BB39" i="53" s="1"/>
  <c r="AF57" i="53"/>
  <c r="BB57" i="53" s="1"/>
  <c r="AF46" i="53"/>
  <c r="BB46" i="53" s="1"/>
  <c r="AF43" i="53"/>
  <c r="BB43" i="53" s="1"/>
  <c r="AF11" i="53"/>
  <c r="BB33" i="53" s="1"/>
  <c r="AF37" i="53"/>
  <c r="BB32" i="53" s="1"/>
  <c r="AF19" i="53"/>
  <c r="AF23" i="53"/>
  <c r="AF22" i="53"/>
  <c r="AF33" i="53"/>
  <c r="AF13" i="53"/>
  <c r="AF53" i="53"/>
  <c r="BB53" i="53" s="1"/>
  <c r="AF41" i="53"/>
  <c r="BB41" i="53" s="1"/>
  <c r="AF20" i="53"/>
  <c r="AF18" i="53"/>
  <c r="AF9" i="53"/>
  <c r="AF30" i="53"/>
  <c r="AF27" i="53"/>
  <c r="AF26" i="53"/>
  <c r="AF34" i="53"/>
  <c r="AF10" i="53"/>
  <c r="AF7" i="53"/>
  <c r="AF16" i="53"/>
  <c r="AF52" i="53"/>
  <c r="BB52" i="53" s="1"/>
  <c r="AF24" i="53"/>
  <c r="AF38" i="53"/>
  <c r="AF32" i="53"/>
  <c r="AF29" i="53"/>
  <c r="F69" i="53"/>
  <c r="F72" i="53"/>
  <c r="F68" i="53"/>
  <c r="F71" i="53"/>
  <c r="F67" i="53"/>
  <c r="F63" i="53"/>
  <c r="F70" i="53"/>
  <c r="F66" i="53"/>
  <c r="F64" i="53"/>
  <c r="F60" i="53"/>
  <c r="F56" i="53"/>
  <c r="F52" i="53"/>
  <c r="F62" i="53"/>
  <c r="F59" i="53"/>
  <c r="F58" i="53"/>
  <c r="F53" i="53"/>
  <c r="F50" i="53"/>
  <c r="F46" i="53"/>
  <c r="F43" i="53"/>
  <c r="F40" i="53"/>
  <c r="F57" i="53"/>
  <c r="F49" i="53"/>
  <c r="F61" i="53"/>
  <c r="F47" i="53"/>
  <c r="F42" i="53"/>
  <c r="F38" i="53"/>
  <c r="F37" i="53"/>
  <c r="F35" i="53"/>
  <c r="F13" i="53"/>
  <c r="F65" i="53"/>
  <c r="F28" i="53"/>
  <c r="F41" i="53"/>
  <c r="F45" i="53"/>
  <c r="F15" i="53"/>
  <c r="AO30" i="53"/>
  <c r="D30" i="34"/>
  <c r="F32" i="53"/>
  <c r="F29" i="53"/>
  <c r="F55" i="53"/>
  <c r="F39" i="53"/>
  <c r="F36" i="53"/>
  <c r="D35" i="34" s="1"/>
  <c r="F34" i="53"/>
  <c r="F16" i="53"/>
  <c r="F54" i="53"/>
  <c r="F33" i="53"/>
  <c r="F17" i="53"/>
  <c r="F48" i="53"/>
  <c r="F44" i="53"/>
  <c r="F31" i="53"/>
  <c r="F51" i="53"/>
  <c r="AF12" i="53"/>
  <c r="F30" i="53"/>
  <c r="H9" i="53"/>
  <c r="V69" i="53"/>
  <c r="AW69" i="53" s="1"/>
  <c r="V72" i="53"/>
  <c r="AW72" i="53" s="1"/>
  <c r="V68" i="53"/>
  <c r="AW68" i="53" s="1"/>
  <c r="V71" i="53"/>
  <c r="AW71" i="53" s="1"/>
  <c r="V67" i="53"/>
  <c r="AW67" i="53" s="1"/>
  <c r="V63" i="53"/>
  <c r="AW63" i="53" s="1"/>
  <c r="V64" i="53"/>
  <c r="AW64" i="53" s="1"/>
  <c r="V61" i="53"/>
  <c r="AW61" i="53" s="1"/>
  <c r="V60" i="53"/>
  <c r="AW60" i="53" s="1"/>
  <c r="V56" i="53"/>
  <c r="AW56" i="53" s="1"/>
  <c r="V52" i="53"/>
  <c r="AW52" i="53" s="1"/>
  <c r="V59" i="53"/>
  <c r="AW59" i="53" s="1"/>
  <c r="V70" i="53"/>
  <c r="AW70" i="53" s="1"/>
  <c r="V66" i="53"/>
  <c r="AW66" i="53" s="1"/>
  <c r="V55" i="53"/>
  <c r="AW55" i="53" s="1"/>
  <c r="V50" i="53"/>
  <c r="AW50" i="53" s="1"/>
  <c r="V46" i="53"/>
  <c r="AW46" i="53" s="1"/>
  <c r="V43" i="53"/>
  <c r="AW43" i="53" s="1"/>
  <c r="V40" i="53"/>
  <c r="V14" i="53"/>
  <c r="AW35" i="53" s="1"/>
  <c r="V54" i="53"/>
  <c r="AW54" i="53" s="1"/>
  <c r="V49" i="53"/>
  <c r="AW49" i="53" s="1"/>
  <c r="V65" i="53"/>
  <c r="AW65" i="53" s="1"/>
  <c r="V57" i="53"/>
  <c r="AW57" i="53" s="1"/>
  <c r="V47" i="53"/>
  <c r="AW47" i="53" s="1"/>
  <c r="V45" i="53"/>
  <c r="AW45" i="53" s="1"/>
  <c r="V15" i="53"/>
  <c r="AW40" i="53" s="1"/>
  <c r="V5" i="53"/>
  <c r="AW34" i="53" s="1"/>
  <c r="V20" i="53"/>
  <c r="V23" i="53"/>
  <c r="V24" i="53"/>
  <c r="V35" i="53"/>
  <c r="V9" i="53"/>
  <c r="V13" i="53"/>
  <c r="V53" i="53"/>
  <c r="AW53" i="53" s="1"/>
  <c r="V44" i="53"/>
  <c r="AW44" i="53" s="1"/>
  <c r="V39" i="53"/>
  <c r="AW38" i="53" s="1"/>
  <c r="V62" i="53"/>
  <c r="AW62" i="53" s="1"/>
  <c r="V51" i="53"/>
  <c r="AW51" i="53" s="1"/>
  <c r="V42" i="53"/>
  <c r="AW42" i="53" s="1"/>
  <c r="V38" i="53"/>
  <c r="V19" i="53"/>
  <c r="V25" i="53"/>
  <c r="V22" i="53"/>
  <c r="V33" i="53"/>
  <c r="V31" i="53"/>
  <c r="V48" i="53"/>
  <c r="AW48" i="53" s="1"/>
  <c r="V10" i="53"/>
  <c r="V6" i="53"/>
  <c r="V18" i="53"/>
  <c r="V17" i="53"/>
  <c r="V29" i="53"/>
  <c r="V30" i="53"/>
  <c r="V34" i="53"/>
  <c r="V26" i="53"/>
  <c r="AD7" i="53"/>
  <c r="V27" i="53"/>
  <c r="AD21" i="53"/>
  <c r="V37" i="53"/>
  <c r="J70" i="53"/>
  <c r="AQ70" i="53" s="1"/>
  <c r="J38" i="53"/>
  <c r="J55" i="53"/>
  <c r="AQ55" i="53" s="1"/>
  <c r="J47" i="53"/>
  <c r="AQ47" i="53" s="1"/>
  <c r="J15" i="53"/>
  <c r="J50" i="53"/>
  <c r="AQ50" i="53" s="1"/>
  <c r="J43" i="53"/>
  <c r="AQ43" i="53" s="1"/>
  <c r="AH54" i="53"/>
  <c r="BC54" i="53" s="1"/>
  <c r="AH55" i="53"/>
  <c r="BC55" i="53" s="1"/>
  <c r="AH44" i="53"/>
  <c r="BC44" i="53" s="1"/>
  <c r="AH22" i="53"/>
  <c r="AH28" i="53"/>
  <c r="AD8" i="53"/>
  <c r="V36" i="53"/>
  <c r="AD42" i="53"/>
  <c r="BA42" i="53" s="1"/>
  <c r="V28" i="53"/>
  <c r="J53" i="53"/>
  <c r="AQ53" i="53" s="1"/>
  <c r="V58" i="53"/>
  <c r="AW58" i="53" s="1"/>
  <c r="H72" i="53"/>
  <c r="AP72" i="53" s="1"/>
  <c r="H68" i="53"/>
  <c r="AP68" i="53" s="1"/>
  <c r="H71" i="53"/>
  <c r="AP71" i="53" s="1"/>
  <c r="H67" i="53"/>
  <c r="AP67" i="53" s="1"/>
  <c r="H70" i="53"/>
  <c r="AP70" i="53" s="1"/>
  <c r="H66" i="53"/>
  <c r="AP66" i="53" s="1"/>
  <c r="H62" i="53"/>
  <c r="AP62" i="53" s="1"/>
  <c r="H69" i="53"/>
  <c r="AP69" i="53" s="1"/>
  <c r="H65" i="53"/>
  <c r="AP65" i="53" s="1"/>
  <c r="H63" i="53"/>
  <c r="AP63" i="53" s="1"/>
  <c r="H59" i="53"/>
  <c r="AP59" i="53" s="1"/>
  <c r="H55" i="53"/>
  <c r="AP55" i="53" s="1"/>
  <c r="H61" i="53"/>
  <c r="AP61" i="53" s="1"/>
  <c r="H57" i="53"/>
  <c r="AP57" i="53" s="1"/>
  <c r="H52" i="53"/>
  <c r="AP52" i="53" s="1"/>
  <c r="H49" i="53"/>
  <c r="AP49" i="53" s="1"/>
  <c r="H28" i="53"/>
  <c r="H42" i="53"/>
  <c r="AP42" i="53" s="1"/>
  <c r="H39" i="53"/>
  <c r="H5" i="53"/>
  <c r="H64" i="53"/>
  <c r="AP64" i="53" s="1"/>
  <c r="H56" i="53"/>
  <c r="AP56" i="53" s="1"/>
  <c r="H48" i="53"/>
  <c r="AP48" i="53" s="1"/>
  <c r="H60" i="53"/>
  <c r="AP60" i="53" s="1"/>
  <c r="H58" i="53"/>
  <c r="AP58" i="53" s="1"/>
  <c r="H53" i="53"/>
  <c r="AP53" i="53" s="1"/>
  <c r="H46" i="53"/>
  <c r="AP46" i="53" s="1"/>
  <c r="H41" i="53"/>
  <c r="AP41" i="53" s="1"/>
  <c r="H10" i="53"/>
  <c r="H21" i="53"/>
  <c r="H6" i="53"/>
  <c r="H25" i="53"/>
  <c r="H36" i="53"/>
  <c r="H8" i="53"/>
  <c r="H17" i="53"/>
  <c r="H31" i="53"/>
  <c r="H54" i="53"/>
  <c r="AP54" i="53" s="1"/>
  <c r="H51" i="53"/>
  <c r="AP51" i="53" s="1"/>
  <c r="H45" i="53"/>
  <c r="AP45" i="53" s="1"/>
  <c r="H15" i="53"/>
  <c r="AP40" i="53" s="1"/>
  <c r="H14" i="53"/>
  <c r="H27" i="53"/>
  <c r="H26" i="53"/>
  <c r="H24" i="53"/>
  <c r="H34" i="53"/>
  <c r="H16" i="53"/>
  <c r="H43" i="53"/>
  <c r="AP43" i="53" s="1"/>
  <c r="H19" i="53"/>
  <c r="H23" i="53"/>
  <c r="H22" i="53"/>
  <c r="H33" i="53"/>
  <c r="H13" i="53"/>
  <c r="N69" i="53"/>
  <c r="AS69" i="53" s="1"/>
  <c r="N72" i="53"/>
  <c r="AS72" i="53" s="1"/>
  <c r="N68" i="53"/>
  <c r="AS68" i="53" s="1"/>
  <c r="N71" i="53"/>
  <c r="AS71" i="53" s="1"/>
  <c r="N67" i="53"/>
  <c r="AS67" i="53" s="1"/>
  <c r="N70" i="53"/>
  <c r="AS70" i="53" s="1"/>
  <c r="N63" i="53"/>
  <c r="AS63" i="53" s="1"/>
  <c r="N66" i="53"/>
  <c r="AS66" i="53" s="1"/>
  <c r="N60" i="53"/>
  <c r="AS60" i="53" s="1"/>
  <c r="N56" i="53"/>
  <c r="AS56" i="53" s="1"/>
  <c r="N52" i="53"/>
  <c r="AS52" i="53" s="1"/>
  <c r="N65" i="53"/>
  <c r="AS65" i="53" s="1"/>
  <c r="N59" i="53"/>
  <c r="AS59" i="53" s="1"/>
  <c r="N64" i="53"/>
  <c r="AS64" i="53" s="1"/>
  <c r="N62" i="53"/>
  <c r="AS62" i="53" s="1"/>
  <c r="N54" i="53"/>
  <c r="AS54" i="53" s="1"/>
  <c r="N50" i="53"/>
  <c r="AS50" i="53" s="1"/>
  <c r="N46" i="53"/>
  <c r="AS46" i="53" s="1"/>
  <c r="N43" i="53"/>
  <c r="AS43" i="53" s="1"/>
  <c r="N40" i="53"/>
  <c r="N14" i="53"/>
  <c r="N61" i="53"/>
  <c r="AS61" i="53" s="1"/>
  <c r="N58" i="53"/>
  <c r="AS58" i="53" s="1"/>
  <c r="N53" i="53"/>
  <c r="AS53" i="53" s="1"/>
  <c r="N49" i="53"/>
  <c r="AS49" i="53" s="1"/>
  <c r="N51" i="53"/>
  <c r="AS51" i="53" s="1"/>
  <c r="N44" i="53"/>
  <c r="AS44" i="53" s="1"/>
  <c r="N39" i="53"/>
  <c r="AS38" i="53" s="1"/>
  <c r="N11" i="53"/>
  <c r="N20" i="53"/>
  <c r="N23" i="53"/>
  <c r="N24" i="53"/>
  <c r="N35" i="53"/>
  <c r="N9" i="53"/>
  <c r="N13" i="53"/>
  <c r="N57" i="53"/>
  <c r="AS57" i="53" s="1"/>
  <c r="N48" i="53"/>
  <c r="AS48" i="53" s="1"/>
  <c r="N42" i="53"/>
  <c r="AS42" i="53" s="1"/>
  <c r="N38" i="53"/>
  <c r="N55" i="53"/>
  <c r="AS55" i="53" s="1"/>
  <c r="N28" i="53"/>
  <c r="N41" i="53"/>
  <c r="AS41" i="53" s="1"/>
  <c r="N6" i="53"/>
  <c r="N18" i="53"/>
  <c r="N17" i="53"/>
  <c r="N30" i="53"/>
  <c r="N37" i="53"/>
  <c r="N21" i="53"/>
  <c r="N7" i="53"/>
  <c r="N12" i="53"/>
  <c r="N8" i="53"/>
  <c r="N32" i="53"/>
  <c r="N31" i="53"/>
  <c r="P9" i="53"/>
  <c r="H18" i="53"/>
  <c r="P22" i="53"/>
  <c r="V12" i="53"/>
  <c r="P23" i="53"/>
  <c r="H20" i="53"/>
  <c r="P19" i="53"/>
  <c r="V11" i="53"/>
  <c r="N5" i="53"/>
  <c r="P15" i="53"/>
  <c r="H44" i="53"/>
  <c r="AP44" i="53" s="1"/>
  <c r="H50" i="53"/>
  <c r="AP50" i="53" s="1"/>
  <c r="J57" i="53"/>
  <c r="AQ57" i="53" s="1"/>
  <c r="AD69" i="53"/>
  <c r="BA69" i="53" s="1"/>
  <c r="AD72" i="53"/>
  <c r="BA72" i="53" s="1"/>
  <c r="AD68" i="53"/>
  <c r="BA68" i="53" s="1"/>
  <c r="AD71" i="53"/>
  <c r="BA71" i="53" s="1"/>
  <c r="AD67" i="53"/>
  <c r="BA67" i="53" s="1"/>
  <c r="AD66" i="53"/>
  <c r="BA66" i="53" s="1"/>
  <c r="AD63" i="53"/>
  <c r="BA63" i="53" s="1"/>
  <c r="AD62" i="53"/>
  <c r="BA62" i="53" s="1"/>
  <c r="AD60" i="53"/>
  <c r="BA60" i="53" s="1"/>
  <c r="AD56" i="53"/>
  <c r="BA56" i="53" s="1"/>
  <c r="AD52" i="53"/>
  <c r="BA52" i="53" s="1"/>
  <c r="AD70" i="53"/>
  <c r="BA70" i="53" s="1"/>
  <c r="AD65" i="53"/>
  <c r="BA65" i="53" s="1"/>
  <c r="AD61" i="53"/>
  <c r="BA61" i="53" s="1"/>
  <c r="AD59" i="53"/>
  <c r="BA59" i="53" s="1"/>
  <c r="AD64" i="53"/>
  <c r="BA64" i="53" s="1"/>
  <c r="AD57" i="53"/>
  <c r="BA57" i="53" s="1"/>
  <c r="AD51" i="53"/>
  <c r="BA51" i="53" s="1"/>
  <c r="AD50" i="53"/>
  <c r="BA50" i="53" s="1"/>
  <c r="AD46" i="53"/>
  <c r="BA46" i="53" s="1"/>
  <c r="AD43" i="53"/>
  <c r="BA43" i="53" s="1"/>
  <c r="AD40" i="53"/>
  <c r="AD14" i="53"/>
  <c r="AD58" i="53"/>
  <c r="BA58" i="53" s="1"/>
  <c r="AD55" i="53"/>
  <c r="BA55" i="53" s="1"/>
  <c r="AD49" i="53"/>
  <c r="BA49" i="53" s="1"/>
  <c r="AD53" i="53"/>
  <c r="BA53" i="53" s="1"/>
  <c r="AD28" i="53"/>
  <c r="AD41" i="53"/>
  <c r="BA41" i="53" s="1"/>
  <c r="AD10" i="53"/>
  <c r="AD20" i="53"/>
  <c r="AD23" i="53"/>
  <c r="AD24" i="53"/>
  <c r="AD35" i="53"/>
  <c r="AD9" i="53"/>
  <c r="AD13" i="53"/>
  <c r="AD54" i="53"/>
  <c r="BA54" i="53" s="1"/>
  <c r="AD48" i="53"/>
  <c r="BA48" i="53" s="1"/>
  <c r="AD45" i="53"/>
  <c r="BA45" i="53" s="1"/>
  <c r="AD15" i="53"/>
  <c r="BA40" i="53" s="1"/>
  <c r="AD47" i="53"/>
  <c r="BA47" i="53" s="1"/>
  <c r="AD39" i="53"/>
  <c r="AD27" i="53"/>
  <c r="AD26" i="53"/>
  <c r="AD36" i="53"/>
  <c r="AD34" i="53"/>
  <c r="AD16" i="53"/>
  <c r="AD5" i="53"/>
  <c r="AD11" i="53"/>
  <c r="BA33" i="53" s="1"/>
  <c r="AD37" i="53"/>
  <c r="BA32" i="53" s="1"/>
  <c r="AD19" i="53"/>
  <c r="AD25" i="53"/>
  <c r="AD22" i="53"/>
  <c r="AD33" i="53"/>
  <c r="AD31" i="53"/>
  <c r="P72" i="53"/>
  <c r="AT72" i="53" s="1"/>
  <c r="P68" i="53"/>
  <c r="AT68" i="53" s="1"/>
  <c r="P71" i="53"/>
  <c r="AT71" i="53" s="1"/>
  <c r="P67" i="53"/>
  <c r="AT67" i="53" s="1"/>
  <c r="P70" i="53"/>
  <c r="AT70" i="53" s="1"/>
  <c r="P69" i="53"/>
  <c r="AT69" i="53" s="1"/>
  <c r="P66" i="53"/>
  <c r="AT66" i="53" s="1"/>
  <c r="P62" i="53"/>
  <c r="AT62" i="53" s="1"/>
  <c r="P65" i="53"/>
  <c r="AT65" i="53" s="1"/>
  <c r="P59" i="53"/>
  <c r="AT59" i="53" s="1"/>
  <c r="P55" i="53"/>
  <c r="AT55" i="53" s="1"/>
  <c r="P64" i="53"/>
  <c r="AT64" i="53" s="1"/>
  <c r="P58" i="53"/>
  <c r="AT58" i="53" s="1"/>
  <c r="P63" i="53"/>
  <c r="AT63" i="53" s="1"/>
  <c r="P61" i="53"/>
  <c r="AT61" i="53" s="1"/>
  <c r="P60" i="53"/>
  <c r="AT60" i="53" s="1"/>
  <c r="P53" i="53"/>
  <c r="AT53" i="53" s="1"/>
  <c r="P49" i="53"/>
  <c r="AT49" i="53" s="1"/>
  <c r="P28" i="53"/>
  <c r="P42" i="53"/>
  <c r="AT42" i="53" s="1"/>
  <c r="P39" i="53"/>
  <c r="P5" i="53"/>
  <c r="P57" i="53"/>
  <c r="AT57" i="53" s="1"/>
  <c r="P52" i="53"/>
  <c r="AT52" i="53" s="1"/>
  <c r="P48" i="53"/>
  <c r="AT48" i="53" s="1"/>
  <c r="P54" i="53"/>
  <c r="AT54" i="53" s="1"/>
  <c r="P50" i="53"/>
  <c r="AT50" i="53" s="1"/>
  <c r="P43" i="53"/>
  <c r="AT43" i="53" s="1"/>
  <c r="P38" i="53"/>
  <c r="P37" i="53"/>
  <c r="P21" i="53"/>
  <c r="P6" i="53"/>
  <c r="P25" i="53"/>
  <c r="P36" i="53"/>
  <c r="P8" i="53"/>
  <c r="P17" i="53"/>
  <c r="P31" i="53"/>
  <c r="P47" i="53"/>
  <c r="AT47" i="53" s="1"/>
  <c r="P41" i="53"/>
  <c r="AT41" i="53" s="1"/>
  <c r="P7" i="53"/>
  <c r="P12" i="53"/>
  <c r="P35" i="53"/>
  <c r="P32" i="53"/>
  <c r="P29" i="53"/>
  <c r="P51" i="53"/>
  <c r="AT51" i="53" s="1"/>
  <c r="P44" i="53"/>
  <c r="AT44" i="53" s="1"/>
  <c r="P40" i="53"/>
  <c r="AT39" i="53" s="1"/>
  <c r="P11" i="53"/>
  <c r="P27" i="53"/>
  <c r="P26" i="53"/>
  <c r="P24" i="53"/>
  <c r="P34" i="53"/>
  <c r="P16" i="53"/>
  <c r="AD29" i="53"/>
  <c r="P30" i="53"/>
  <c r="AD30" i="53"/>
  <c r="V32" i="53"/>
  <c r="AD17" i="53"/>
  <c r="P18" i="53"/>
  <c r="H12" i="53"/>
  <c r="AD12" i="53"/>
  <c r="N25" i="53"/>
  <c r="P20" i="53"/>
  <c r="H37" i="53"/>
  <c r="P14" i="53"/>
  <c r="N10" i="53"/>
  <c r="AS36" i="53" s="1"/>
  <c r="AD38" i="53"/>
  <c r="V41" i="53"/>
  <c r="AW41" i="53" s="1"/>
  <c r="N45" i="53"/>
  <c r="AS45" i="53" s="1"/>
  <c r="H47" i="53"/>
  <c r="AP47" i="53" s="1"/>
  <c r="AL4" i="53"/>
  <c r="V69" i="52"/>
  <c r="AW69" i="52" s="1"/>
  <c r="V72" i="52"/>
  <c r="AW72" i="52" s="1"/>
  <c r="V68" i="52"/>
  <c r="AW68" i="52" s="1"/>
  <c r="V71" i="52"/>
  <c r="AW71" i="52" s="1"/>
  <c r="V67" i="52"/>
  <c r="AW67" i="52" s="1"/>
  <c r="V62" i="52"/>
  <c r="AW62" i="52" s="1"/>
  <c r="V66" i="52"/>
  <c r="AW66" i="52" s="1"/>
  <c r="V65" i="52"/>
  <c r="AW65" i="52" s="1"/>
  <c r="V64" i="52"/>
  <c r="AW64" i="52" s="1"/>
  <c r="V61" i="52"/>
  <c r="AW61" i="52" s="1"/>
  <c r="V57" i="52"/>
  <c r="AW57" i="52" s="1"/>
  <c r="V70" i="52"/>
  <c r="AW70" i="52" s="1"/>
  <c r="V60" i="52"/>
  <c r="AW60" i="52" s="1"/>
  <c r="V63" i="52"/>
  <c r="AW63" i="52" s="1"/>
  <c r="V59" i="52"/>
  <c r="AW59" i="52" s="1"/>
  <c r="V58" i="52"/>
  <c r="AW58" i="52" s="1"/>
  <c r="V52" i="52"/>
  <c r="AW52" i="52" s="1"/>
  <c r="V48" i="52"/>
  <c r="AW48" i="52" s="1"/>
  <c r="V55" i="52"/>
  <c r="AW55" i="52" s="1"/>
  <c r="V51" i="52"/>
  <c r="AW51" i="52" s="1"/>
  <c r="V47" i="52"/>
  <c r="AW47" i="52" s="1"/>
  <c r="V56" i="52"/>
  <c r="AW56" i="52" s="1"/>
  <c r="V54" i="52"/>
  <c r="AW54" i="52" s="1"/>
  <c r="V50" i="52"/>
  <c r="AW50" i="52" s="1"/>
  <c r="V46" i="52"/>
  <c r="AW46" i="52" s="1"/>
  <c r="V49" i="52"/>
  <c r="AW49" i="52" s="1"/>
  <c r="V42" i="52"/>
  <c r="AW42" i="52" s="1"/>
  <c r="V38" i="52"/>
  <c r="AW38" i="52" s="1"/>
  <c r="V45" i="52"/>
  <c r="AW45" i="52" s="1"/>
  <c r="V41" i="52"/>
  <c r="AW41" i="52" s="1"/>
  <c r="V37" i="52"/>
  <c r="AW37" i="52" s="1"/>
  <c r="V44" i="52"/>
  <c r="AW44" i="52" s="1"/>
  <c r="V40" i="52"/>
  <c r="AW40" i="52" s="1"/>
  <c r="V36" i="52"/>
  <c r="AW36" i="52" s="1"/>
  <c r="V43" i="52"/>
  <c r="AW43" i="52" s="1"/>
  <c r="V35" i="52"/>
  <c r="AW35" i="52" s="1"/>
  <c r="V31" i="52"/>
  <c r="AW31" i="52" s="1"/>
  <c r="V28" i="52"/>
  <c r="V39" i="52"/>
  <c r="AW39" i="52" s="1"/>
  <c r="V30" i="52"/>
  <c r="V27" i="52"/>
  <c r="V33" i="52"/>
  <c r="AW33" i="52" s="1"/>
  <c r="V29" i="52"/>
  <c r="AW29" i="52" s="1"/>
  <c r="V26" i="52"/>
  <c r="V14" i="52"/>
  <c r="V8" i="52"/>
  <c r="V13" i="52"/>
  <c r="V7" i="52"/>
  <c r="V34" i="52"/>
  <c r="AW34" i="52" s="1"/>
  <c r="V32" i="52"/>
  <c r="AW32" i="52" s="1"/>
  <c r="V16" i="52"/>
  <c r="V20" i="52"/>
  <c r="V9" i="52"/>
  <c r="V10" i="52"/>
  <c r="V21" i="52"/>
  <c r="V23" i="52"/>
  <c r="V53" i="52"/>
  <c r="AW53" i="52" s="1"/>
  <c r="V18" i="52"/>
  <c r="V24" i="52"/>
  <c r="V15" i="52"/>
  <c r="V11" i="52"/>
  <c r="V12" i="52"/>
  <c r="V5" i="52"/>
  <c r="V25" i="52"/>
  <c r="V22" i="52"/>
  <c r="N69" i="52"/>
  <c r="AS69" i="52" s="1"/>
  <c r="N72" i="52"/>
  <c r="AS72" i="52" s="1"/>
  <c r="N68" i="52"/>
  <c r="AS68" i="52" s="1"/>
  <c r="N71" i="52"/>
  <c r="AS71" i="52" s="1"/>
  <c r="N67" i="52"/>
  <c r="AS67" i="52" s="1"/>
  <c r="N70" i="52"/>
  <c r="AS70" i="52" s="1"/>
  <c r="N66" i="52"/>
  <c r="AS66" i="52" s="1"/>
  <c r="N62" i="52"/>
  <c r="AS62" i="52" s="1"/>
  <c r="N65" i="52"/>
  <c r="AS65" i="52" s="1"/>
  <c r="N64" i="52"/>
  <c r="AS64" i="52" s="1"/>
  <c r="N61" i="52"/>
  <c r="AS61" i="52" s="1"/>
  <c r="N57" i="52"/>
  <c r="AS57" i="52" s="1"/>
  <c r="N60" i="52"/>
  <c r="AS60" i="52" s="1"/>
  <c r="N59" i="52"/>
  <c r="AS59" i="52" s="1"/>
  <c r="N63" i="52"/>
  <c r="AS63" i="52" s="1"/>
  <c r="N52" i="52"/>
  <c r="AS52" i="52" s="1"/>
  <c r="N48" i="52"/>
  <c r="AS48" i="52" s="1"/>
  <c r="N58" i="52"/>
  <c r="AS58" i="52" s="1"/>
  <c r="N56" i="52"/>
  <c r="AS56" i="52" s="1"/>
  <c r="N55" i="52"/>
  <c r="AS55" i="52" s="1"/>
  <c r="N51" i="52"/>
  <c r="AS51" i="52" s="1"/>
  <c r="N47" i="52"/>
  <c r="AS47" i="52" s="1"/>
  <c r="N54" i="52"/>
  <c r="AS54" i="52" s="1"/>
  <c r="N50" i="52"/>
  <c r="AS50" i="52" s="1"/>
  <c r="N46" i="52"/>
  <c r="AS46" i="52" s="1"/>
  <c r="N53" i="52"/>
  <c r="AS53" i="52" s="1"/>
  <c r="N42" i="52"/>
  <c r="AS42" i="52" s="1"/>
  <c r="N38" i="52"/>
  <c r="AS38" i="52" s="1"/>
  <c r="N49" i="52"/>
  <c r="AS49" i="52" s="1"/>
  <c r="N41" i="52"/>
  <c r="AS41" i="52" s="1"/>
  <c r="N37" i="52"/>
  <c r="AS37" i="52" s="1"/>
  <c r="N45" i="52"/>
  <c r="AS45" i="52" s="1"/>
  <c r="N44" i="52"/>
  <c r="AS44" i="52" s="1"/>
  <c r="N40" i="52"/>
  <c r="AS40" i="52" s="1"/>
  <c r="N36" i="52"/>
  <c r="AS36" i="52" s="1"/>
  <c r="N31" i="52"/>
  <c r="AS31" i="52" s="1"/>
  <c r="N28" i="52"/>
  <c r="N43" i="52"/>
  <c r="AS43" i="52" s="1"/>
  <c r="N30" i="52"/>
  <c r="N27" i="52"/>
  <c r="N39" i="52"/>
  <c r="AS39" i="52" s="1"/>
  <c r="N35" i="52"/>
  <c r="AS35" i="52" s="1"/>
  <c r="N34" i="52"/>
  <c r="AS34" i="52" s="1"/>
  <c r="N33" i="52"/>
  <c r="AS33" i="52" s="1"/>
  <c r="N29" i="52"/>
  <c r="AS29" i="52" s="1"/>
  <c r="N26" i="52"/>
  <c r="N14" i="52"/>
  <c r="N8" i="52"/>
  <c r="N13" i="52"/>
  <c r="N7" i="52"/>
  <c r="N25" i="52"/>
  <c r="N24" i="52"/>
  <c r="N16" i="52"/>
  <c r="N20" i="52"/>
  <c r="N9" i="52"/>
  <c r="N10" i="52"/>
  <c r="N21" i="52"/>
  <c r="N18" i="52"/>
  <c r="N32" i="52"/>
  <c r="AS32" i="52" s="1"/>
  <c r="N15" i="52"/>
  <c r="N11" i="52"/>
  <c r="N12" i="52"/>
  <c r="N5" i="52"/>
  <c r="N23" i="52"/>
  <c r="N22" i="52"/>
  <c r="AD69" i="52"/>
  <c r="BA69" i="52" s="1"/>
  <c r="AD72" i="52"/>
  <c r="BA72" i="52" s="1"/>
  <c r="AD68" i="52"/>
  <c r="BA68" i="52" s="1"/>
  <c r="AD71" i="52"/>
  <c r="BA71" i="52" s="1"/>
  <c r="AD67" i="52"/>
  <c r="BA67" i="52" s="1"/>
  <c r="AD62" i="52"/>
  <c r="BA62" i="52" s="1"/>
  <c r="AD65" i="52"/>
  <c r="BA65" i="52" s="1"/>
  <c r="AD70" i="52"/>
  <c r="BA70" i="52" s="1"/>
  <c r="AD66" i="52"/>
  <c r="BA66" i="52" s="1"/>
  <c r="AD64" i="52"/>
  <c r="BA64" i="52" s="1"/>
  <c r="AD61" i="52"/>
  <c r="BA61" i="52" s="1"/>
  <c r="AD57" i="52"/>
  <c r="BA57" i="52" s="1"/>
  <c r="AD63" i="52"/>
  <c r="BA63" i="52" s="1"/>
  <c r="AD60" i="52"/>
  <c r="BA60" i="52" s="1"/>
  <c r="AD59" i="52"/>
  <c r="BA59" i="52" s="1"/>
  <c r="AD52" i="52"/>
  <c r="BA52" i="52" s="1"/>
  <c r="AD48" i="52"/>
  <c r="BA48" i="52" s="1"/>
  <c r="AD55" i="52"/>
  <c r="BA55" i="52" s="1"/>
  <c r="AD51" i="52"/>
  <c r="BA51" i="52" s="1"/>
  <c r="AD47" i="52"/>
  <c r="BA47" i="52" s="1"/>
  <c r="AD54" i="52"/>
  <c r="BA54" i="52" s="1"/>
  <c r="AD50" i="52"/>
  <c r="BA50" i="52" s="1"/>
  <c r="AD46" i="52"/>
  <c r="BA46" i="52" s="1"/>
  <c r="AD58" i="52"/>
  <c r="BA58" i="52" s="1"/>
  <c r="AD45" i="52"/>
  <c r="BA45" i="52" s="1"/>
  <c r="AD42" i="52"/>
  <c r="BA42" i="52" s="1"/>
  <c r="AD38" i="52"/>
  <c r="BA38" i="52" s="1"/>
  <c r="AD41" i="52"/>
  <c r="BA41" i="52" s="1"/>
  <c r="AD37" i="52"/>
  <c r="BA37" i="52" s="1"/>
  <c r="AD53" i="52"/>
  <c r="BA53" i="52" s="1"/>
  <c r="AD40" i="52"/>
  <c r="BA40" i="52" s="1"/>
  <c r="AD36" i="52"/>
  <c r="BA36" i="52" s="1"/>
  <c r="AD39" i="52"/>
  <c r="BA39" i="52" s="1"/>
  <c r="AD34" i="52"/>
  <c r="BA34" i="52" s="1"/>
  <c r="AD31" i="52"/>
  <c r="BA31" i="52" s="1"/>
  <c r="AD28" i="52"/>
  <c r="AD30" i="52"/>
  <c r="AD27" i="52"/>
  <c r="AD56" i="52"/>
  <c r="BA56" i="52" s="1"/>
  <c r="AD35" i="52"/>
  <c r="BA35" i="52" s="1"/>
  <c r="AD33" i="52"/>
  <c r="BA33" i="52" s="1"/>
  <c r="AD29" i="52"/>
  <c r="BA29" i="52" s="1"/>
  <c r="AD26" i="52"/>
  <c r="AD32" i="52"/>
  <c r="BA32" i="52" s="1"/>
  <c r="AD14" i="52"/>
  <c r="AD8" i="52"/>
  <c r="AD13" i="52"/>
  <c r="AD7" i="52"/>
  <c r="AD49" i="52"/>
  <c r="BA49" i="52" s="1"/>
  <c r="AD43" i="52"/>
  <c r="BA43" i="52" s="1"/>
  <c r="AD18" i="52"/>
  <c r="AD25" i="52"/>
  <c r="AD16" i="52"/>
  <c r="AD20" i="52"/>
  <c r="AD9" i="52"/>
  <c r="AD10" i="52"/>
  <c r="AD21" i="52"/>
  <c r="AD44" i="52"/>
  <c r="BA44" i="52" s="1"/>
  <c r="AD15" i="52"/>
  <c r="AD11" i="52"/>
  <c r="AD12" i="52"/>
  <c r="AD5" i="52"/>
  <c r="AD24" i="52"/>
  <c r="AD23" i="52"/>
  <c r="AD22" i="52"/>
  <c r="N6" i="52"/>
  <c r="AD17" i="52"/>
  <c r="F69" i="52"/>
  <c r="F72" i="52"/>
  <c r="F68" i="52"/>
  <c r="F71" i="52"/>
  <c r="F67" i="52"/>
  <c r="F66" i="52"/>
  <c r="F62" i="52"/>
  <c r="F70" i="52"/>
  <c r="F65" i="52"/>
  <c r="F64" i="52"/>
  <c r="F63" i="52"/>
  <c r="F61" i="52"/>
  <c r="F57" i="52"/>
  <c r="F60" i="52"/>
  <c r="F59" i="52"/>
  <c r="F56" i="52"/>
  <c r="F52" i="52"/>
  <c r="F48" i="52"/>
  <c r="F55" i="52"/>
  <c r="F51" i="52"/>
  <c r="F47" i="52"/>
  <c r="F58" i="52"/>
  <c r="F54" i="52"/>
  <c r="F50" i="52"/>
  <c r="F46" i="52"/>
  <c r="F42" i="52"/>
  <c r="F38" i="52"/>
  <c r="F53" i="52"/>
  <c r="F41" i="52"/>
  <c r="F37" i="52"/>
  <c r="F49" i="52"/>
  <c r="F44" i="52"/>
  <c r="F40" i="52"/>
  <c r="F36" i="52"/>
  <c r="F45" i="52"/>
  <c r="F35" i="52"/>
  <c r="F31" i="52"/>
  <c r="F28" i="52"/>
  <c r="D27" i="10" s="1"/>
  <c r="F34" i="52"/>
  <c r="F30" i="52"/>
  <c r="F27" i="52"/>
  <c r="F43" i="52"/>
  <c r="F33" i="52"/>
  <c r="F29" i="52"/>
  <c r="F26" i="52"/>
  <c r="F24" i="52"/>
  <c r="F25" i="52"/>
  <c r="F20" i="52"/>
  <c r="F10" i="52"/>
  <c r="F21" i="52"/>
  <c r="F32" i="52"/>
  <c r="F23" i="52"/>
  <c r="F39" i="52"/>
  <c r="F22" i="52"/>
  <c r="V19" i="52"/>
  <c r="V6" i="52"/>
  <c r="N19" i="52"/>
  <c r="R7" i="52"/>
  <c r="Z7" i="52"/>
  <c r="R13" i="52"/>
  <c r="AH8" i="52"/>
  <c r="Z14" i="52"/>
  <c r="J71" i="52"/>
  <c r="AQ71" i="52" s="1"/>
  <c r="J44" i="52"/>
  <c r="AQ44" i="52" s="1"/>
  <c r="J35" i="52"/>
  <c r="AQ35" i="52" s="1"/>
  <c r="J18" i="52"/>
  <c r="R67" i="52"/>
  <c r="AU67" i="52" s="1"/>
  <c r="R70" i="52"/>
  <c r="AU70" i="52" s="1"/>
  <c r="R64" i="52"/>
  <c r="AU64" i="52" s="1"/>
  <c r="R62" i="52"/>
  <c r="AU62" i="52" s="1"/>
  <c r="R58" i="52"/>
  <c r="AU58" i="52" s="1"/>
  <c r="R66" i="52"/>
  <c r="AU66" i="52" s="1"/>
  <c r="R65" i="52"/>
  <c r="AU65" i="52" s="1"/>
  <c r="R60" i="52"/>
  <c r="AU60" i="52" s="1"/>
  <c r="R46" i="52"/>
  <c r="AU46" i="52" s="1"/>
  <c r="R72" i="52"/>
  <c r="AU72" i="52" s="1"/>
  <c r="R49" i="52"/>
  <c r="AU49" i="52" s="1"/>
  <c r="R45" i="52"/>
  <c r="AU45" i="52" s="1"/>
  <c r="R52" i="52"/>
  <c r="AU52" i="52" s="1"/>
  <c r="R48" i="52"/>
  <c r="AU48" i="52" s="1"/>
  <c r="R43" i="52"/>
  <c r="AU43" i="52" s="1"/>
  <c r="R39" i="52"/>
  <c r="AU39" i="52" s="1"/>
  <c r="R35" i="52"/>
  <c r="AU35" i="52" s="1"/>
  <c r="R42" i="52"/>
  <c r="AU42" i="52" s="1"/>
  <c r="R38" i="52"/>
  <c r="AU38" i="52" s="1"/>
  <c r="R29" i="52"/>
  <c r="AU29" i="52" s="1"/>
  <c r="R55" i="52"/>
  <c r="AU55" i="52" s="1"/>
  <c r="R18" i="52"/>
  <c r="R25" i="52"/>
  <c r="R28" i="52"/>
  <c r="R24" i="52"/>
  <c r="Z71" i="52"/>
  <c r="AY71" i="52" s="1"/>
  <c r="Z67" i="52"/>
  <c r="AY67" i="52" s="1"/>
  <c r="Z70" i="52"/>
  <c r="AY70" i="52" s="1"/>
  <c r="Z69" i="52"/>
  <c r="AY69" i="52" s="1"/>
  <c r="Z63" i="52"/>
  <c r="AY63" i="52" s="1"/>
  <c r="Z72" i="52"/>
  <c r="AY72" i="52" s="1"/>
  <c r="Z62" i="52"/>
  <c r="AY62" i="52" s="1"/>
  <c r="Z59" i="52"/>
  <c r="AY59" i="52" s="1"/>
  <c r="Z65" i="52"/>
  <c r="AY65" i="52" s="1"/>
  <c r="Z58" i="52"/>
  <c r="AY58" i="52" s="1"/>
  <c r="Z61" i="52"/>
  <c r="AY61" i="52" s="1"/>
  <c r="Z54" i="52"/>
  <c r="AY54" i="52" s="1"/>
  <c r="Z50" i="52"/>
  <c r="AY50" i="52" s="1"/>
  <c r="Z46" i="52"/>
  <c r="AY46" i="52" s="1"/>
  <c r="Z56" i="52"/>
  <c r="AY56" i="52" s="1"/>
  <c r="Z53" i="52"/>
  <c r="AY53" i="52" s="1"/>
  <c r="Z49" i="52"/>
  <c r="AY49" i="52" s="1"/>
  <c r="Z52" i="52"/>
  <c r="AY52" i="52" s="1"/>
  <c r="Z47" i="52"/>
  <c r="AY47" i="52" s="1"/>
  <c r="Z44" i="52"/>
  <c r="AY44" i="52" s="1"/>
  <c r="Z40" i="52"/>
  <c r="AY40" i="52" s="1"/>
  <c r="Z36" i="52"/>
  <c r="AY36" i="52" s="1"/>
  <c r="Z43" i="52"/>
  <c r="AY43" i="52" s="1"/>
  <c r="Z39" i="52"/>
  <c r="AY39" i="52" s="1"/>
  <c r="Z35" i="52"/>
  <c r="AY35" i="52" s="1"/>
  <c r="Z55" i="52"/>
  <c r="AY55" i="52" s="1"/>
  <c r="Z42" i="52"/>
  <c r="AY42" i="52" s="1"/>
  <c r="Z38" i="52"/>
  <c r="AY38" i="52" s="1"/>
  <c r="Z34" i="52"/>
  <c r="AY34" i="52" s="1"/>
  <c r="Z41" i="52"/>
  <c r="AY41" i="52" s="1"/>
  <c r="Z33" i="52"/>
  <c r="AY33" i="52" s="1"/>
  <c r="Z29" i="52"/>
  <c r="AY29" i="52" s="1"/>
  <c r="Z51" i="52"/>
  <c r="AY51" i="52" s="1"/>
  <c r="Z37" i="52"/>
  <c r="AY37" i="52" s="1"/>
  <c r="Z32" i="52"/>
  <c r="AY32" i="52" s="1"/>
  <c r="Z18" i="52"/>
  <c r="Z25" i="52"/>
  <c r="Z31" i="52"/>
  <c r="AY31" i="52" s="1"/>
  <c r="Z28" i="52"/>
  <c r="Z6" i="52"/>
  <c r="R19" i="52"/>
  <c r="Z19" i="52"/>
  <c r="Z17" i="52"/>
  <c r="Z22" i="52"/>
  <c r="R23" i="52"/>
  <c r="Z23" i="52"/>
  <c r="Z30" i="52"/>
  <c r="AL4" i="52"/>
  <c r="Z5" i="52"/>
  <c r="Z11" i="52"/>
  <c r="R15" i="52"/>
  <c r="Z15" i="52"/>
  <c r="AM4" i="51"/>
  <c r="AL4" i="51"/>
  <c r="T16" i="51"/>
  <c r="AB70" i="51"/>
  <c r="AZ70" i="51" s="1"/>
  <c r="AB69" i="51"/>
  <c r="AZ69" i="51" s="1"/>
  <c r="AB72" i="51"/>
  <c r="AZ72" i="51" s="1"/>
  <c r="AB68" i="51"/>
  <c r="AZ68" i="51" s="1"/>
  <c r="AB63" i="51"/>
  <c r="AZ63" i="51" s="1"/>
  <c r="AB66" i="51"/>
  <c r="AZ66" i="51" s="1"/>
  <c r="AB64" i="51"/>
  <c r="AZ64" i="51" s="1"/>
  <c r="AB58" i="51"/>
  <c r="AZ58" i="51" s="1"/>
  <c r="AB54" i="51"/>
  <c r="AZ54" i="51" s="1"/>
  <c r="AB71" i="51"/>
  <c r="AZ71" i="51" s="1"/>
  <c r="AB62" i="51"/>
  <c r="AZ62" i="51" s="1"/>
  <c r="AB61" i="51"/>
  <c r="AZ61" i="51" s="1"/>
  <c r="AB60" i="51"/>
  <c r="AZ60" i="51" s="1"/>
  <c r="AB55" i="51"/>
  <c r="AZ55" i="51" s="1"/>
  <c r="AB52" i="51"/>
  <c r="AZ52" i="51" s="1"/>
  <c r="AB51" i="51"/>
  <c r="AB8" i="51"/>
  <c r="AB48" i="51"/>
  <c r="AB46" i="51"/>
  <c r="AB67" i="51"/>
  <c r="AZ67" i="51" s="1"/>
  <c r="AB59" i="51"/>
  <c r="AZ59" i="51" s="1"/>
  <c r="AB57" i="51"/>
  <c r="AZ57" i="51" s="1"/>
  <c r="AB56" i="51"/>
  <c r="AZ56" i="51" s="1"/>
  <c r="AB31" i="51"/>
  <c r="AB65" i="51"/>
  <c r="AZ65" i="51" s="1"/>
  <c r="AB7" i="51"/>
  <c r="AB30" i="51"/>
  <c r="AB32" i="51"/>
  <c r="AB49" i="51"/>
  <c r="AB38" i="51"/>
  <c r="AB28" i="51"/>
  <c r="AB9" i="51"/>
  <c r="AB26" i="51"/>
  <c r="AB22" i="51"/>
  <c r="AB41" i="51"/>
  <c r="AB53" i="51"/>
  <c r="AZ53" i="51" s="1"/>
  <c r="AB11" i="51"/>
  <c r="AB15" i="51"/>
  <c r="AB40" i="51"/>
  <c r="AB6" i="51"/>
  <c r="AB17" i="51"/>
  <c r="AB10" i="51"/>
  <c r="AB18" i="51"/>
  <c r="AB21" i="51"/>
  <c r="AB50" i="51"/>
  <c r="AB45" i="51"/>
  <c r="AB44" i="51"/>
  <c r="AB13" i="51"/>
  <c r="AB27" i="51"/>
  <c r="AB14" i="51"/>
  <c r="AB29" i="51"/>
  <c r="AB35" i="51"/>
  <c r="AB12" i="51"/>
  <c r="AB24" i="51"/>
  <c r="AB39" i="51"/>
  <c r="AB47" i="51"/>
  <c r="AB43" i="51"/>
  <c r="AB23" i="51"/>
  <c r="AB5" i="51"/>
  <c r="V16" i="51"/>
  <c r="AB19" i="51"/>
  <c r="AB33" i="51"/>
  <c r="AB25" i="51"/>
  <c r="T70" i="51"/>
  <c r="AV70" i="51" s="1"/>
  <c r="T69" i="51"/>
  <c r="AV69" i="51" s="1"/>
  <c r="T72" i="51"/>
  <c r="AV72" i="51" s="1"/>
  <c r="T68" i="51"/>
  <c r="AV68" i="51" s="1"/>
  <c r="T67" i="51"/>
  <c r="AV67" i="51" s="1"/>
  <c r="T63" i="51"/>
  <c r="AV63" i="51" s="1"/>
  <c r="T62" i="51"/>
  <c r="AV62" i="51" s="1"/>
  <c r="T58" i="51"/>
  <c r="AV58" i="51" s="1"/>
  <c r="T54" i="51"/>
  <c r="AV54" i="51" s="1"/>
  <c r="T65" i="51"/>
  <c r="AV65" i="51" s="1"/>
  <c r="T64" i="51"/>
  <c r="AV64" i="51" s="1"/>
  <c r="T59" i="51"/>
  <c r="AV59" i="51" s="1"/>
  <c r="T53" i="51"/>
  <c r="AV53" i="51" s="1"/>
  <c r="T52" i="51"/>
  <c r="AV52" i="51" s="1"/>
  <c r="T51" i="51"/>
  <c r="T8" i="51"/>
  <c r="T48" i="51"/>
  <c r="T46" i="51"/>
  <c r="T71" i="51"/>
  <c r="AV71" i="51" s="1"/>
  <c r="T66" i="51"/>
  <c r="AV66" i="51" s="1"/>
  <c r="T61" i="51"/>
  <c r="AV61" i="51" s="1"/>
  <c r="T56" i="51"/>
  <c r="AV56" i="51" s="1"/>
  <c r="T32" i="51"/>
  <c r="AV51" i="51" s="1"/>
  <c r="T49" i="51"/>
  <c r="T38" i="51"/>
  <c r="T60" i="51"/>
  <c r="AV60" i="51" s="1"/>
  <c r="T57" i="51"/>
  <c r="AV57" i="51" s="1"/>
  <c r="T24" i="51"/>
  <c r="T39" i="51"/>
  <c r="T36" i="51"/>
  <c r="T31" i="51"/>
  <c r="T50" i="51"/>
  <c r="T47" i="51"/>
  <c r="T28" i="51"/>
  <c r="T9" i="51"/>
  <c r="T26" i="51"/>
  <c r="T22" i="51"/>
  <c r="T41" i="51"/>
  <c r="T44" i="51"/>
  <c r="T13" i="51"/>
  <c r="T27" i="51"/>
  <c r="T10" i="51"/>
  <c r="T18" i="51"/>
  <c r="T21" i="51"/>
  <c r="T11" i="51"/>
  <c r="T43" i="51"/>
  <c r="T23" i="51"/>
  <c r="T12" i="51"/>
  <c r="T14" i="51"/>
  <c r="T29" i="51"/>
  <c r="T35" i="51"/>
  <c r="T25" i="51"/>
  <c r="T34" i="51"/>
  <c r="T37" i="51"/>
  <c r="T33" i="51"/>
  <c r="AB16" i="51"/>
  <c r="T20" i="51"/>
  <c r="T17" i="51"/>
  <c r="T6" i="51"/>
  <c r="AB37" i="51"/>
  <c r="AB36" i="51"/>
  <c r="L56" i="51"/>
  <c r="AR56" i="51" s="1"/>
  <c r="L34" i="51"/>
  <c r="N16" i="51"/>
  <c r="AB42" i="51"/>
  <c r="T19" i="51"/>
  <c r="AB34" i="51"/>
  <c r="T40" i="51"/>
  <c r="T45" i="51"/>
  <c r="F69" i="51"/>
  <c r="F72" i="51"/>
  <c r="F68" i="51"/>
  <c r="F71" i="51"/>
  <c r="F67" i="51"/>
  <c r="F66" i="51"/>
  <c r="F62" i="51"/>
  <c r="F70" i="51"/>
  <c r="F64" i="51"/>
  <c r="F61" i="51"/>
  <c r="F57" i="51"/>
  <c r="F53" i="51"/>
  <c r="F65" i="51"/>
  <c r="F60" i="51"/>
  <c r="F55" i="51"/>
  <c r="F50" i="51"/>
  <c r="F45" i="51"/>
  <c r="F59" i="51"/>
  <c r="F63" i="51"/>
  <c r="F52" i="51"/>
  <c r="F58" i="51"/>
  <c r="F54" i="51"/>
  <c r="F49" i="51"/>
  <c r="F48" i="51"/>
  <c r="F51" i="51"/>
  <c r="F27" i="51"/>
  <c r="N69" i="51"/>
  <c r="AS69" i="51" s="1"/>
  <c r="N72" i="51"/>
  <c r="AS72" i="51" s="1"/>
  <c r="N68" i="51"/>
  <c r="AS68" i="51" s="1"/>
  <c r="N71" i="51"/>
  <c r="AS71" i="51" s="1"/>
  <c r="N67" i="51"/>
  <c r="AS67" i="51" s="1"/>
  <c r="N70" i="51"/>
  <c r="AS70" i="51" s="1"/>
  <c r="N66" i="51"/>
  <c r="AS66" i="51" s="1"/>
  <c r="N62" i="51"/>
  <c r="AS62" i="51" s="1"/>
  <c r="N65" i="51"/>
  <c r="AS65" i="51" s="1"/>
  <c r="N61" i="51"/>
  <c r="AS61" i="51" s="1"/>
  <c r="N57" i="51"/>
  <c r="AS57" i="51" s="1"/>
  <c r="N53" i="51"/>
  <c r="AS53" i="51" s="1"/>
  <c r="N56" i="51"/>
  <c r="AS56" i="51" s="1"/>
  <c r="N31" i="51"/>
  <c r="N50" i="51"/>
  <c r="N39" i="51"/>
  <c r="N38" i="51"/>
  <c r="N45" i="51"/>
  <c r="N64" i="51"/>
  <c r="AS64" i="51" s="1"/>
  <c r="N63" i="51"/>
  <c r="AS63" i="51" s="1"/>
  <c r="N60" i="51"/>
  <c r="AS60" i="51" s="1"/>
  <c r="N58" i="51"/>
  <c r="AS58" i="51" s="1"/>
  <c r="N59" i="51"/>
  <c r="AS59" i="51" s="1"/>
  <c r="N55" i="51"/>
  <c r="AS55" i="51" s="1"/>
  <c r="N52" i="51"/>
  <c r="AS52" i="51" s="1"/>
  <c r="N51" i="51"/>
  <c r="N11" i="51"/>
  <c r="N54" i="51"/>
  <c r="AS54" i="51" s="1"/>
  <c r="N7" i="51"/>
  <c r="N30" i="51"/>
  <c r="N24" i="51"/>
  <c r="N8" i="51"/>
  <c r="N15" i="51"/>
  <c r="N37" i="51"/>
  <c r="N23" i="51"/>
  <c r="N27" i="51"/>
  <c r="V69" i="51"/>
  <c r="AW69" i="51" s="1"/>
  <c r="V72" i="51"/>
  <c r="AW72" i="51" s="1"/>
  <c r="V68" i="51"/>
  <c r="AW68" i="51" s="1"/>
  <c r="V71" i="51"/>
  <c r="AW71" i="51" s="1"/>
  <c r="V67" i="51"/>
  <c r="AW67" i="51" s="1"/>
  <c r="V62" i="51"/>
  <c r="AW62" i="51" s="1"/>
  <c r="V61" i="51"/>
  <c r="AW61" i="51" s="1"/>
  <c r="V57" i="51"/>
  <c r="AW57" i="51" s="1"/>
  <c r="V53" i="51"/>
  <c r="AW53" i="51" s="1"/>
  <c r="V66" i="51"/>
  <c r="AW66" i="51" s="1"/>
  <c r="V58" i="51"/>
  <c r="AW58" i="51" s="1"/>
  <c r="V31" i="51"/>
  <c r="V50" i="51"/>
  <c r="V39" i="51"/>
  <c r="V38" i="51"/>
  <c r="V45" i="51"/>
  <c r="V70" i="51"/>
  <c r="AW70" i="51" s="1"/>
  <c r="V59" i="51"/>
  <c r="AW59" i="51" s="1"/>
  <c r="V60" i="51"/>
  <c r="AW60" i="51" s="1"/>
  <c r="V56" i="51"/>
  <c r="AW56" i="51" s="1"/>
  <c r="V55" i="51"/>
  <c r="AW55" i="51" s="1"/>
  <c r="V54" i="51"/>
  <c r="AW54" i="51" s="1"/>
  <c r="V63" i="51"/>
  <c r="AW63" i="51" s="1"/>
  <c r="V24" i="51"/>
  <c r="V8" i="51"/>
  <c r="V36" i="51"/>
  <c r="V51" i="51"/>
  <c r="V11" i="51"/>
  <c r="V64" i="51"/>
  <c r="AW64" i="51" s="1"/>
  <c r="V52" i="51"/>
  <c r="AW52" i="51" s="1"/>
  <c r="V32" i="51"/>
  <c r="V49" i="51"/>
  <c r="V48" i="51"/>
  <c r="V46" i="51"/>
  <c r="V15" i="51"/>
  <c r="V37" i="51"/>
  <c r="V23" i="51"/>
  <c r="V27" i="51"/>
  <c r="AD69" i="51"/>
  <c r="BA69" i="51" s="1"/>
  <c r="AD72" i="51"/>
  <c r="BA72" i="51" s="1"/>
  <c r="AD68" i="51"/>
  <c r="BA68" i="51" s="1"/>
  <c r="AD71" i="51"/>
  <c r="BA71" i="51" s="1"/>
  <c r="AD67" i="51"/>
  <c r="BA67" i="51" s="1"/>
  <c r="AD62" i="51"/>
  <c r="BA62" i="51" s="1"/>
  <c r="AD63" i="51"/>
  <c r="BA63" i="51" s="1"/>
  <c r="AD57" i="51"/>
  <c r="BA57" i="51" s="1"/>
  <c r="AD53" i="51"/>
  <c r="BA53" i="51" s="1"/>
  <c r="AD70" i="51"/>
  <c r="BA70" i="51" s="1"/>
  <c r="AD59" i="51"/>
  <c r="BA59" i="51" s="1"/>
  <c r="AD54" i="51"/>
  <c r="BA54" i="51" s="1"/>
  <c r="AD31" i="51"/>
  <c r="AD50" i="51"/>
  <c r="AD39" i="51"/>
  <c r="AD38" i="51"/>
  <c r="AD45" i="51"/>
  <c r="AD65" i="51"/>
  <c r="BA65" i="51" s="1"/>
  <c r="AD64" i="51"/>
  <c r="BA64" i="51" s="1"/>
  <c r="AD58" i="51"/>
  <c r="BA58" i="51" s="1"/>
  <c r="AD60" i="51"/>
  <c r="BA60" i="51" s="1"/>
  <c r="AD66" i="51"/>
  <c r="BA66" i="51" s="1"/>
  <c r="AD32" i="51"/>
  <c r="AD49" i="51"/>
  <c r="AD48" i="51"/>
  <c r="AD52" i="51"/>
  <c r="BA52" i="51" s="1"/>
  <c r="AD24" i="51"/>
  <c r="AD8" i="51"/>
  <c r="AD36" i="51"/>
  <c r="AD51" i="51"/>
  <c r="BA50" i="51" s="1"/>
  <c r="AD7" i="51"/>
  <c r="AD30" i="51"/>
  <c r="AD47" i="51"/>
  <c r="AD15" i="51"/>
  <c r="AD37" i="51"/>
  <c r="AD23" i="51"/>
  <c r="AD27" i="51"/>
  <c r="N5" i="51"/>
  <c r="V5" i="51"/>
  <c r="AD5" i="51"/>
  <c r="F42" i="51"/>
  <c r="N42" i="51"/>
  <c r="V42" i="51"/>
  <c r="AD42" i="51"/>
  <c r="N19" i="51"/>
  <c r="V19" i="51"/>
  <c r="AD19" i="51"/>
  <c r="V34" i="51"/>
  <c r="AD12" i="51"/>
  <c r="N17" i="51"/>
  <c r="V33" i="51"/>
  <c r="N6" i="51"/>
  <c r="V25" i="51"/>
  <c r="AD26" i="51"/>
  <c r="N40" i="51"/>
  <c r="V9" i="51"/>
  <c r="AD43" i="51"/>
  <c r="F44" i="51"/>
  <c r="N28" i="51"/>
  <c r="AD46" i="51"/>
  <c r="N36" i="51"/>
  <c r="N48" i="51"/>
  <c r="AD56" i="51"/>
  <c r="BA56" i="51" s="1"/>
  <c r="V65" i="51"/>
  <c r="AW65" i="51" s="1"/>
  <c r="N35" i="51"/>
  <c r="V35" i="51"/>
  <c r="AD35" i="51"/>
  <c r="N29" i="51"/>
  <c r="V29" i="51"/>
  <c r="AD29" i="51"/>
  <c r="N14" i="51"/>
  <c r="V14" i="51"/>
  <c r="AD14" i="51"/>
  <c r="N34" i="51"/>
  <c r="V12" i="51"/>
  <c r="AD41" i="51"/>
  <c r="N33" i="51"/>
  <c r="AD22" i="51"/>
  <c r="N25" i="51"/>
  <c r="V26" i="51"/>
  <c r="AD13" i="51"/>
  <c r="N9" i="51"/>
  <c r="V43" i="51"/>
  <c r="AD44" i="51"/>
  <c r="F46" i="51"/>
  <c r="F47" i="51"/>
  <c r="V47" i="51"/>
  <c r="N49" i="51"/>
  <c r="P72" i="50"/>
  <c r="AT72" i="50" s="1"/>
  <c r="P68" i="50"/>
  <c r="AT68" i="50" s="1"/>
  <c r="P71" i="50"/>
  <c r="AT71" i="50" s="1"/>
  <c r="P67" i="50"/>
  <c r="AT67" i="50" s="1"/>
  <c r="P70" i="50"/>
  <c r="AT70" i="50" s="1"/>
  <c r="P66" i="50"/>
  <c r="AT66" i="50" s="1"/>
  <c r="P69" i="50"/>
  <c r="AT69" i="50" s="1"/>
  <c r="P62" i="50"/>
  <c r="AT62" i="50" s="1"/>
  <c r="P65" i="50"/>
  <c r="AT65" i="50" s="1"/>
  <c r="P64" i="50"/>
  <c r="AT64" i="50" s="1"/>
  <c r="P59" i="50"/>
  <c r="AT59" i="50" s="1"/>
  <c r="P63" i="50"/>
  <c r="AT63" i="50" s="1"/>
  <c r="P58" i="50"/>
  <c r="AT58" i="50" s="1"/>
  <c r="P61" i="50"/>
  <c r="AT61" i="50" s="1"/>
  <c r="P57" i="50"/>
  <c r="AT57" i="50" s="1"/>
  <c r="P60" i="50"/>
  <c r="AT60" i="50" s="1"/>
  <c r="P54" i="50"/>
  <c r="AT54" i="50" s="1"/>
  <c r="P50" i="50"/>
  <c r="AT50" i="50" s="1"/>
  <c r="P46" i="50"/>
  <c r="AT46" i="50" s="1"/>
  <c r="P53" i="50"/>
  <c r="AT53" i="50" s="1"/>
  <c r="P49" i="50"/>
  <c r="AT49" i="50" s="1"/>
  <c r="P45" i="50"/>
  <c r="AT45" i="50" s="1"/>
  <c r="P56" i="50"/>
  <c r="AT56" i="50" s="1"/>
  <c r="P52" i="50"/>
  <c r="AT52" i="50" s="1"/>
  <c r="P48" i="50"/>
  <c r="AT48" i="50" s="1"/>
  <c r="P41" i="50"/>
  <c r="AT41" i="50" s="1"/>
  <c r="P7" i="50"/>
  <c r="P55" i="50"/>
  <c r="AT55" i="50" s="1"/>
  <c r="P44" i="50"/>
  <c r="AT44" i="50" s="1"/>
  <c r="P40" i="50"/>
  <c r="AT40" i="50" s="1"/>
  <c r="P23" i="50"/>
  <c r="P51" i="50"/>
  <c r="AT51" i="50" s="1"/>
  <c r="P43" i="50"/>
  <c r="AT43" i="50" s="1"/>
  <c r="P39" i="50"/>
  <c r="AT39" i="50" s="1"/>
  <c r="P15" i="50"/>
  <c r="P32" i="50"/>
  <c r="P37" i="50"/>
  <c r="P21" i="50"/>
  <c r="P16" i="50"/>
  <c r="P33" i="50"/>
  <c r="P10" i="50"/>
  <c r="P42" i="50"/>
  <c r="AT42" i="50" s="1"/>
  <c r="P38" i="50"/>
  <c r="P36" i="50"/>
  <c r="P35" i="50"/>
  <c r="P47" i="50"/>
  <c r="AT47" i="50" s="1"/>
  <c r="P18" i="50"/>
  <c r="P11" i="50"/>
  <c r="P8" i="50"/>
  <c r="P6" i="50"/>
  <c r="P28" i="50"/>
  <c r="P19" i="50"/>
  <c r="P25" i="50"/>
  <c r="P9" i="50"/>
  <c r="P24" i="50"/>
  <c r="P5" i="50"/>
  <c r="P12" i="50"/>
  <c r="P30" i="50"/>
  <c r="P14" i="50"/>
  <c r="P20" i="50"/>
  <c r="P13" i="50"/>
  <c r="P26" i="50"/>
  <c r="P29" i="50"/>
  <c r="AF72" i="50"/>
  <c r="BB72" i="50" s="1"/>
  <c r="AF68" i="50"/>
  <c r="BB68" i="50" s="1"/>
  <c r="AF71" i="50"/>
  <c r="BB71" i="50" s="1"/>
  <c r="AF67" i="50"/>
  <c r="BB67" i="50" s="1"/>
  <c r="AF70" i="50"/>
  <c r="BB70" i="50" s="1"/>
  <c r="AF66" i="50"/>
  <c r="BB66" i="50" s="1"/>
  <c r="AF62" i="50"/>
  <c r="BB62" i="50" s="1"/>
  <c r="AF65" i="50"/>
  <c r="BB65" i="50" s="1"/>
  <c r="AF69" i="50"/>
  <c r="BB69" i="50" s="1"/>
  <c r="AF64" i="50"/>
  <c r="BB64" i="50" s="1"/>
  <c r="AF59" i="50"/>
  <c r="BB59" i="50" s="1"/>
  <c r="AF58" i="50"/>
  <c r="BB58" i="50" s="1"/>
  <c r="AF61" i="50"/>
  <c r="BB61" i="50" s="1"/>
  <c r="AF57" i="50"/>
  <c r="BB57" i="50" s="1"/>
  <c r="AF63" i="50"/>
  <c r="BB63" i="50" s="1"/>
  <c r="AF54" i="50"/>
  <c r="BB54" i="50" s="1"/>
  <c r="AF50" i="50"/>
  <c r="BB50" i="50" s="1"/>
  <c r="AF46" i="50"/>
  <c r="BB46" i="50" s="1"/>
  <c r="AF53" i="50"/>
  <c r="BB53" i="50" s="1"/>
  <c r="AF49" i="50"/>
  <c r="BB49" i="50" s="1"/>
  <c r="AF45" i="50"/>
  <c r="BB45" i="50" s="1"/>
  <c r="AF60" i="50"/>
  <c r="BB60" i="50" s="1"/>
  <c r="AF56" i="50"/>
  <c r="BB56" i="50" s="1"/>
  <c r="AF52" i="50"/>
  <c r="BB52" i="50" s="1"/>
  <c r="AF48" i="50"/>
  <c r="BB48" i="50" s="1"/>
  <c r="AF51" i="50"/>
  <c r="BB51" i="50" s="1"/>
  <c r="AF41" i="50"/>
  <c r="BB41" i="50" s="1"/>
  <c r="AF7" i="50"/>
  <c r="AF47" i="50"/>
  <c r="BB47" i="50" s="1"/>
  <c r="AF44" i="50"/>
  <c r="BB44" i="50" s="1"/>
  <c r="AF40" i="50"/>
  <c r="BB40" i="50" s="1"/>
  <c r="AF23" i="50"/>
  <c r="AF43" i="50"/>
  <c r="BB43" i="50" s="1"/>
  <c r="AF39" i="50"/>
  <c r="BB39" i="50" s="1"/>
  <c r="AF15" i="50"/>
  <c r="AF42" i="50"/>
  <c r="BB42" i="50" s="1"/>
  <c r="AF32" i="50"/>
  <c r="AF37" i="50"/>
  <c r="AF21" i="50"/>
  <c r="AF18" i="50"/>
  <c r="AF16" i="50"/>
  <c r="AF33" i="50"/>
  <c r="AF10" i="50"/>
  <c r="AF55" i="50"/>
  <c r="BB55" i="50" s="1"/>
  <c r="AF38" i="50"/>
  <c r="AF36" i="50"/>
  <c r="AF35" i="50"/>
  <c r="AF8" i="50"/>
  <c r="AF6" i="50"/>
  <c r="AF28" i="50"/>
  <c r="AF19" i="50"/>
  <c r="AF25" i="50"/>
  <c r="AF14" i="50"/>
  <c r="AF9" i="50"/>
  <c r="AF24" i="50"/>
  <c r="AF5" i="50"/>
  <c r="AF12" i="50"/>
  <c r="AF30" i="50"/>
  <c r="AF11" i="50"/>
  <c r="AF20" i="50"/>
  <c r="AF13" i="50"/>
  <c r="AF26" i="50"/>
  <c r="AF29" i="50"/>
  <c r="AF22" i="50"/>
  <c r="P17" i="50"/>
  <c r="P31" i="50"/>
  <c r="L30" i="50"/>
  <c r="AF27" i="50"/>
  <c r="P34" i="50"/>
  <c r="H72" i="50"/>
  <c r="AP72" i="50" s="1"/>
  <c r="H68" i="50"/>
  <c r="AP68" i="50" s="1"/>
  <c r="H71" i="50"/>
  <c r="AP71" i="50" s="1"/>
  <c r="H67" i="50"/>
  <c r="AP67" i="50" s="1"/>
  <c r="H70" i="50"/>
  <c r="AP70" i="50" s="1"/>
  <c r="H66" i="50"/>
  <c r="AP66" i="50" s="1"/>
  <c r="H62" i="50"/>
  <c r="AP62" i="50" s="1"/>
  <c r="H69" i="50"/>
  <c r="AP69" i="50" s="1"/>
  <c r="H65" i="50"/>
  <c r="AP65" i="50" s="1"/>
  <c r="H64" i="50"/>
  <c r="AP64" i="50" s="1"/>
  <c r="H59" i="50"/>
  <c r="AP59" i="50" s="1"/>
  <c r="H58" i="50"/>
  <c r="AP58" i="50" s="1"/>
  <c r="H63" i="50"/>
  <c r="AP63" i="50" s="1"/>
  <c r="H61" i="50"/>
  <c r="AP61" i="50" s="1"/>
  <c r="H57" i="50"/>
  <c r="AP57" i="50" s="1"/>
  <c r="H54" i="50"/>
  <c r="AP54" i="50" s="1"/>
  <c r="H50" i="50"/>
  <c r="AP50" i="50" s="1"/>
  <c r="H46" i="50"/>
  <c r="AP46" i="50" s="1"/>
  <c r="H60" i="50"/>
  <c r="AP60" i="50" s="1"/>
  <c r="H53" i="50"/>
  <c r="AP53" i="50" s="1"/>
  <c r="H49" i="50"/>
  <c r="AP49" i="50" s="1"/>
  <c r="H45" i="50"/>
  <c r="AP45" i="50" s="1"/>
  <c r="H56" i="50"/>
  <c r="AP56" i="50" s="1"/>
  <c r="H52" i="50"/>
  <c r="AP52" i="50" s="1"/>
  <c r="H48" i="50"/>
  <c r="AP48" i="50" s="1"/>
  <c r="H47" i="50"/>
  <c r="AP47" i="50" s="1"/>
  <c r="H41" i="50"/>
  <c r="AP41" i="50" s="1"/>
  <c r="H7" i="50"/>
  <c r="H44" i="50"/>
  <c r="AP44" i="50" s="1"/>
  <c r="H40" i="50"/>
  <c r="AP40" i="50" s="1"/>
  <c r="H23" i="50"/>
  <c r="H55" i="50"/>
  <c r="AP55" i="50" s="1"/>
  <c r="H43" i="50"/>
  <c r="AP43" i="50" s="1"/>
  <c r="H39" i="50"/>
  <c r="AP39" i="50" s="1"/>
  <c r="H15" i="50"/>
  <c r="H18" i="50"/>
  <c r="H32" i="50"/>
  <c r="H37" i="50"/>
  <c r="H21" i="50"/>
  <c r="H16" i="50"/>
  <c r="H33" i="50"/>
  <c r="H10" i="50"/>
  <c r="H38" i="50"/>
  <c r="H36" i="50"/>
  <c r="H42" i="50"/>
  <c r="AP42" i="50" s="1"/>
  <c r="H14" i="50"/>
  <c r="H8" i="50"/>
  <c r="H6" i="50"/>
  <c r="H28" i="50"/>
  <c r="H19" i="50"/>
  <c r="H25" i="50"/>
  <c r="H51" i="50"/>
  <c r="AP51" i="50" s="1"/>
  <c r="H11" i="50"/>
  <c r="H9" i="50"/>
  <c r="H24" i="50"/>
  <c r="H5" i="50"/>
  <c r="H12" i="50"/>
  <c r="H30" i="50"/>
  <c r="H35" i="50"/>
  <c r="H20" i="50"/>
  <c r="H13" i="50"/>
  <c r="H26" i="50"/>
  <c r="H29" i="50"/>
  <c r="X72" i="50"/>
  <c r="AX72" i="50" s="1"/>
  <c r="X68" i="50"/>
  <c r="AX68" i="50" s="1"/>
  <c r="X71" i="50"/>
  <c r="AX71" i="50" s="1"/>
  <c r="X67" i="50"/>
  <c r="AX67" i="50" s="1"/>
  <c r="X70" i="50"/>
  <c r="AX70" i="50" s="1"/>
  <c r="X66" i="50"/>
  <c r="AX66" i="50" s="1"/>
  <c r="X62" i="50"/>
  <c r="AX62" i="50" s="1"/>
  <c r="X65" i="50"/>
  <c r="AX65" i="50" s="1"/>
  <c r="X64" i="50"/>
  <c r="AX64" i="50" s="1"/>
  <c r="X69" i="50"/>
  <c r="AX69" i="50" s="1"/>
  <c r="X63" i="50"/>
  <c r="AX63" i="50" s="1"/>
  <c r="X59" i="50"/>
  <c r="AX59" i="50" s="1"/>
  <c r="X58" i="50"/>
  <c r="AX58" i="50" s="1"/>
  <c r="X61" i="50"/>
  <c r="AX61" i="50" s="1"/>
  <c r="X57" i="50"/>
  <c r="AX57" i="50" s="1"/>
  <c r="X54" i="50"/>
  <c r="AX54" i="50" s="1"/>
  <c r="X50" i="50"/>
  <c r="AX50" i="50" s="1"/>
  <c r="X46" i="50"/>
  <c r="AX46" i="50" s="1"/>
  <c r="X53" i="50"/>
  <c r="AX53" i="50" s="1"/>
  <c r="X49" i="50"/>
  <c r="AX49" i="50" s="1"/>
  <c r="X45" i="50"/>
  <c r="AX45" i="50" s="1"/>
  <c r="X56" i="50"/>
  <c r="AX56" i="50" s="1"/>
  <c r="X52" i="50"/>
  <c r="AX52" i="50" s="1"/>
  <c r="X48" i="50"/>
  <c r="AX48" i="50" s="1"/>
  <c r="X55" i="50"/>
  <c r="AX55" i="50" s="1"/>
  <c r="X41" i="50"/>
  <c r="AX41" i="50" s="1"/>
  <c r="X7" i="50"/>
  <c r="X51" i="50"/>
  <c r="AX51" i="50" s="1"/>
  <c r="X44" i="50"/>
  <c r="AX44" i="50" s="1"/>
  <c r="X40" i="50"/>
  <c r="AX40" i="50" s="1"/>
  <c r="X23" i="50"/>
  <c r="X60" i="50"/>
  <c r="AX60" i="50" s="1"/>
  <c r="X47" i="50"/>
  <c r="AX47" i="50" s="1"/>
  <c r="X43" i="50"/>
  <c r="AX43" i="50" s="1"/>
  <c r="X39" i="50"/>
  <c r="AX39" i="50" s="1"/>
  <c r="X15" i="50"/>
  <c r="X32" i="50"/>
  <c r="X37" i="50"/>
  <c r="X21" i="50"/>
  <c r="X42" i="50"/>
  <c r="AX42" i="50" s="1"/>
  <c r="X16" i="50"/>
  <c r="X33" i="50"/>
  <c r="X10" i="50"/>
  <c r="X18" i="50"/>
  <c r="AX38" i="50" s="1"/>
  <c r="X38" i="50"/>
  <c r="X36" i="50"/>
  <c r="X35" i="50"/>
  <c r="X8" i="50"/>
  <c r="X6" i="50"/>
  <c r="X28" i="50"/>
  <c r="X19" i="50"/>
  <c r="X25" i="50"/>
  <c r="X9" i="50"/>
  <c r="X24" i="50"/>
  <c r="X5" i="50"/>
  <c r="X12" i="50"/>
  <c r="X30" i="50"/>
  <c r="X11" i="50"/>
  <c r="X14" i="50"/>
  <c r="X20" i="50"/>
  <c r="X13" i="50"/>
  <c r="X26" i="50"/>
  <c r="X29" i="50"/>
  <c r="X31" i="50"/>
  <c r="T30" i="50"/>
  <c r="P22" i="50"/>
  <c r="L12" i="50"/>
  <c r="H27" i="50"/>
  <c r="AF17" i="50"/>
  <c r="X34" i="50"/>
  <c r="AF31" i="50"/>
  <c r="X22" i="50"/>
  <c r="P27" i="50"/>
  <c r="H17" i="50"/>
  <c r="AF34" i="50"/>
  <c r="L25" i="50"/>
  <c r="T25" i="50"/>
  <c r="AB25" i="50"/>
  <c r="L19" i="50"/>
  <c r="T19" i="50"/>
  <c r="AB19" i="50"/>
  <c r="L28" i="50"/>
  <c r="T28" i="50"/>
  <c r="AB28" i="50"/>
  <c r="L6" i="50"/>
  <c r="T6" i="50"/>
  <c r="AB6" i="50"/>
  <c r="L8" i="50"/>
  <c r="T8" i="50"/>
  <c r="AB8" i="50"/>
  <c r="T35" i="50"/>
  <c r="T16" i="50"/>
  <c r="L70" i="50"/>
  <c r="AR70" i="50" s="1"/>
  <c r="L69" i="50"/>
  <c r="AR69" i="50" s="1"/>
  <c r="L72" i="50"/>
  <c r="AR72" i="50" s="1"/>
  <c r="L68" i="50"/>
  <c r="AR68" i="50" s="1"/>
  <c r="L71" i="50"/>
  <c r="AR71" i="50" s="1"/>
  <c r="L64" i="50"/>
  <c r="AR64" i="50" s="1"/>
  <c r="L67" i="50"/>
  <c r="AR67" i="50" s="1"/>
  <c r="L63" i="50"/>
  <c r="AR63" i="50" s="1"/>
  <c r="L66" i="50"/>
  <c r="AR66" i="50" s="1"/>
  <c r="L62" i="50"/>
  <c r="AR62" i="50" s="1"/>
  <c r="L61" i="50"/>
  <c r="AR61" i="50" s="1"/>
  <c r="L57" i="50"/>
  <c r="AR57" i="50" s="1"/>
  <c r="L65" i="50"/>
  <c r="AR65" i="50" s="1"/>
  <c r="L60" i="50"/>
  <c r="AR60" i="50" s="1"/>
  <c r="L59" i="50"/>
  <c r="AR59" i="50" s="1"/>
  <c r="L56" i="50"/>
  <c r="AR56" i="50" s="1"/>
  <c r="L52" i="50"/>
  <c r="AR52" i="50" s="1"/>
  <c r="L48" i="50"/>
  <c r="AR48" i="50" s="1"/>
  <c r="L58" i="50"/>
  <c r="AR58" i="50" s="1"/>
  <c r="L55" i="50"/>
  <c r="AR55" i="50" s="1"/>
  <c r="L51" i="50"/>
  <c r="AR51" i="50" s="1"/>
  <c r="L47" i="50"/>
  <c r="AR47" i="50" s="1"/>
  <c r="L54" i="50"/>
  <c r="AR54" i="50" s="1"/>
  <c r="L50" i="50"/>
  <c r="AR50" i="50" s="1"/>
  <c r="L46" i="50"/>
  <c r="AR46" i="50" s="1"/>
  <c r="L45" i="50"/>
  <c r="AR45" i="50" s="1"/>
  <c r="L43" i="50"/>
  <c r="AR43" i="50" s="1"/>
  <c r="L39" i="50"/>
  <c r="AR39" i="50" s="1"/>
  <c r="L15" i="50"/>
  <c r="L42" i="50"/>
  <c r="AR42" i="50" s="1"/>
  <c r="L18" i="50"/>
  <c r="L53" i="50"/>
  <c r="AR53" i="50" s="1"/>
  <c r="L41" i="50"/>
  <c r="AR41" i="50" s="1"/>
  <c r="L7" i="50"/>
  <c r="L23" i="50"/>
  <c r="L38" i="50"/>
  <c r="L36" i="50"/>
  <c r="L49" i="50"/>
  <c r="AR49" i="50" s="1"/>
  <c r="L14" i="50"/>
  <c r="L11" i="50"/>
  <c r="L44" i="50"/>
  <c r="AR44" i="50" s="1"/>
  <c r="L32" i="50"/>
  <c r="L37" i="50"/>
  <c r="L21" i="50"/>
  <c r="T70" i="50"/>
  <c r="AV70" i="50" s="1"/>
  <c r="T69" i="50"/>
  <c r="AV69" i="50" s="1"/>
  <c r="T72" i="50"/>
  <c r="AV72" i="50" s="1"/>
  <c r="T68" i="50"/>
  <c r="AV68" i="50" s="1"/>
  <c r="T67" i="50"/>
  <c r="AV67" i="50" s="1"/>
  <c r="T64" i="50"/>
  <c r="AV64" i="50" s="1"/>
  <c r="T63" i="50"/>
  <c r="AV63" i="50" s="1"/>
  <c r="T62" i="50"/>
  <c r="AV62" i="50" s="1"/>
  <c r="T66" i="50"/>
  <c r="AV66" i="50" s="1"/>
  <c r="T65" i="50"/>
  <c r="AV65" i="50" s="1"/>
  <c r="T61" i="50"/>
  <c r="AV61" i="50" s="1"/>
  <c r="T57" i="50"/>
  <c r="AV57" i="50" s="1"/>
  <c r="T60" i="50"/>
  <c r="AV60" i="50" s="1"/>
  <c r="T71" i="50"/>
  <c r="AV71" i="50" s="1"/>
  <c r="T59" i="50"/>
  <c r="AV59" i="50" s="1"/>
  <c r="T58" i="50"/>
  <c r="AV58" i="50" s="1"/>
  <c r="T56" i="50"/>
  <c r="AV56" i="50" s="1"/>
  <c r="T52" i="50"/>
  <c r="AV52" i="50" s="1"/>
  <c r="T48" i="50"/>
  <c r="AV48" i="50" s="1"/>
  <c r="T55" i="50"/>
  <c r="AV55" i="50" s="1"/>
  <c r="T51" i="50"/>
  <c r="AV51" i="50" s="1"/>
  <c r="T47" i="50"/>
  <c r="AV47" i="50" s="1"/>
  <c r="T54" i="50"/>
  <c r="AV54" i="50" s="1"/>
  <c r="T50" i="50"/>
  <c r="AV50" i="50" s="1"/>
  <c r="T46" i="50"/>
  <c r="AV46" i="50" s="1"/>
  <c r="T43" i="50"/>
  <c r="AV43" i="50" s="1"/>
  <c r="T39" i="50"/>
  <c r="AV39" i="50" s="1"/>
  <c r="T15" i="50"/>
  <c r="AV36" i="50" s="1"/>
  <c r="T53" i="50"/>
  <c r="AV53" i="50" s="1"/>
  <c r="T42" i="50"/>
  <c r="AV42" i="50" s="1"/>
  <c r="T18" i="50"/>
  <c r="T49" i="50"/>
  <c r="AV49" i="50" s="1"/>
  <c r="T45" i="50"/>
  <c r="AV45" i="50" s="1"/>
  <c r="T41" i="50"/>
  <c r="AV41" i="50" s="1"/>
  <c r="T7" i="50"/>
  <c r="T38" i="50"/>
  <c r="T36" i="50"/>
  <c r="T44" i="50"/>
  <c r="AV44" i="50" s="1"/>
  <c r="T14" i="50"/>
  <c r="T11" i="50"/>
  <c r="T40" i="50"/>
  <c r="AV40" i="50" s="1"/>
  <c r="T32" i="50"/>
  <c r="T37" i="50"/>
  <c r="T21" i="50"/>
  <c r="AB70" i="50"/>
  <c r="AZ70" i="50" s="1"/>
  <c r="AB69" i="50"/>
  <c r="AZ69" i="50" s="1"/>
  <c r="AB72" i="50"/>
  <c r="AZ72" i="50" s="1"/>
  <c r="AB68" i="50"/>
  <c r="AZ68" i="50" s="1"/>
  <c r="AB66" i="50"/>
  <c r="AZ66" i="50" s="1"/>
  <c r="AB64" i="50"/>
  <c r="AZ64" i="50" s="1"/>
  <c r="AB63" i="50"/>
  <c r="AZ63" i="50" s="1"/>
  <c r="AB71" i="50"/>
  <c r="AZ71" i="50" s="1"/>
  <c r="AB62" i="50"/>
  <c r="AZ62" i="50" s="1"/>
  <c r="AB61" i="50"/>
  <c r="AZ61" i="50" s="1"/>
  <c r="AB57" i="50"/>
  <c r="AZ57" i="50" s="1"/>
  <c r="AB60" i="50"/>
  <c r="AZ60" i="50" s="1"/>
  <c r="AB67" i="50"/>
  <c r="AZ67" i="50" s="1"/>
  <c r="AB59" i="50"/>
  <c r="AZ59" i="50" s="1"/>
  <c r="AB56" i="50"/>
  <c r="AZ56" i="50" s="1"/>
  <c r="AB52" i="50"/>
  <c r="AZ52" i="50" s="1"/>
  <c r="AB48" i="50"/>
  <c r="AZ48" i="50" s="1"/>
  <c r="AB55" i="50"/>
  <c r="AZ55" i="50" s="1"/>
  <c r="AB51" i="50"/>
  <c r="AZ51" i="50" s="1"/>
  <c r="AB47" i="50"/>
  <c r="AZ47" i="50" s="1"/>
  <c r="AB65" i="50"/>
  <c r="AZ65" i="50" s="1"/>
  <c r="AB54" i="50"/>
  <c r="AZ54" i="50" s="1"/>
  <c r="AB50" i="50"/>
  <c r="AZ50" i="50" s="1"/>
  <c r="AB46" i="50"/>
  <c r="AZ46" i="50" s="1"/>
  <c r="AB58" i="50"/>
  <c r="AZ58" i="50" s="1"/>
  <c r="AB53" i="50"/>
  <c r="AZ53" i="50" s="1"/>
  <c r="AB45" i="50"/>
  <c r="AZ45" i="50" s="1"/>
  <c r="AB43" i="50"/>
  <c r="AZ43" i="50" s="1"/>
  <c r="AB39" i="50"/>
  <c r="AZ39" i="50" s="1"/>
  <c r="AB15" i="50"/>
  <c r="AB49" i="50"/>
  <c r="AZ49" i="50" s="1"/>
  <c r="AB42" i="50"/>
  <c r="AZ42" i="50" s="1"/>
  <c r="AB18" i="50"/>
  <c r="AB41" i="50"/>
  <c r="AZ41" i="50" s="1"/>
  <c r="AB7" i="50"/>
  <c r="AB44" i="50"/>
  <c r="AZ44" i="50" s="1"/>
  <c r="AB38" i="50"/>
  <c r="AB36" i="50"/>
  <c r="AB40" i="50"/>
  <c r="AZ40" i="50" s="1"/>
  <c r="AB14" i="50"/>
  <c r="AB11" i="50"/>
  <c r="AB23" i="50"/>
  <c r="AB32" i="50"/>
  <c r="AB37" i="50"/>
  <c r="AB21" i="50"/>
  <c r="AL4" i="50"/>
  <c r="L31" i="50"/>
  <c r="T31" i="50"/>
  <c r="AB31" i="50"/>
  <c r="L22" i="50"/>
  <c r="T22" i="50"/>
  <c r="AB22" i="50"/>
  <c r="L27" i="50"/>
  <c r="T27" i="50"/>
  <c r="AB27" i="50"/>
  <c r="L17" i="50"/>
  <c r="T17" i="50"/>
  <c r="AB17" i="50"/>
  <c r="L34" i="50"/>
  <c r="T34" i="50"/>
  <c r="AB34" i="50"/>
  <c r="L35" i="50"/>
  <c r="L10" i="50"/>
  <c r="AB16" i="50"/>
  <c r="AM4" i="50"/>
  <c r="L29" i="50"/>
  <c r="T29" i="50"/>
  <c r="AB29" i="50"/>
  <c r="L26" i="50"/>
  <c r="T26" i="50"/>
  <c r="AB26" i="50"/>
  <c r="L13" i="50"/>
  <c r="T13" i="50"/>
  <c r="AB13" i="50"/>
  <c r="L20" i="50"/>
  <c r="T20" i="50"/>
  <c r="AB20" i="50"/>
  <c r="T10" i="50"/>
  <c r="L33" i="50"/>
  <c r="N69" i="49"/>
  <c r="AS69" i="49" s="1"/>
  <c r="N72" i="49"/>
  <c r="AS72" i="49" s="1"/>
  <c r="N68" i="49"/>
  <c r="AS68" i="49" s="1"/>
  <c r="N71" i="49"/>
  <c r="AS71" i="49" s="1"/>
  <c r="N67" i="49"/>
  <c r="AS67" i="49" s="1"/>
  <c r="N70" i="49"/>
  <c r="AS70" i="49" s="1"/>
  <c r="N66" i="49"/>
  <c r="AS66" i="49" s="1"/>
  <c r="N11" i="49"/>
  <c r="N65" i="49"/>
  <c r="AS65" i="49" s="1"/>
  <c r="N64" i="49"/>
  <c r="AS64" i="49" s="1"/>
  <c r="N51" i="49"/>
  <c r="N15" i="49"/>
  <c r="N46" i="49"/>
  <c r="N56" i="49"/>
  <c r="N55" i="49"/>
  <c r="N38" i="49"/>
  <c r="N5" i="49"/>
  <c r="N29" i="49"/>
  <c r="N54" i="49"/>
  <c r="N9" i="49"/>
  <c r="N34" i="49"/>
  <c r="N35" i="49"/>
  <c r="N26" i="49"/>
  <c r="N40" i="49"/>
  <c r="N17" i="49"/>
  <c r="N53" i="49"/>
  <c r="N39" i="49"/>
  <c r="N14" i="49"/>
  <c r="N22" i="49"/>
  <c r="N32" i="49"/>
  <c r="N50" i="49"/>
  <c r="N37" i="49"/>
  <c r="N63" i="49"/>
  <c r="N7" i="49"/>
  <c r="N10" i="49"/>
  <c r="N19" i="49"/>
  <c r="N36" i="49"/>
  <c r="N49" i="49"/>
  <c r="N43" i="49"/>
  <c r="N12" i="49"/>
  <c r="N28" i="49"/>
  <c r="N45" i="49"/>
  <c r="N13" i="49"/>
  <c r="N23" i="49"/>
  <c r="N62" i="49"/>
  <c r="N61" i="49"/>
  <c r="N47" i="49"/>
  <c r="N42" i="49"/>
  <c r="N44" i="49"/>
  <c r="N41" i="49"/>
  <c r="N48" i="49"/>
  <c r="N57" i="49"/>
  <c r="N25" i="49"/>
  <c r="N60" i="49"/>
  <c r="N24" i="49"/>
  <c r="N58" i="49"/>
  <c r="N16" i="49"/>
  <c r="N8" i="49"/>
  <c r="N21" i="49"/>
  <c r="N27" i="49"/>
  <c r="N31" i="49"/>
  <c r="N20" i="49"/>
  <c r="N33" i="49"/>
  <c r="N6" i="49"/>
  <c r="AD69" i="49"/>
  <c r="BA69" i="49" s="1"/>
  <c r="AD72" i="49"/>
  <c r="BA72" i="49" s="1"/>
  <c r="AD68" i="49"/>
  <c r="BA68" i="49" s="1"/>
  <c r="AD71" i="49"/>
  <c r="BA71" i="49" s="1"/>
  <c r="AD67" i="49"/>
  <c r="BA67" i="49" s="1"/>
  <c r="AD66" i="49"/>
  <c r="BA66" i="49" s="1"/>
  <c r="AD11" i="49"/>
  <c r="AD65" i="49"/>
  <c r="BA65" i="49" s="1"/>
  <c r="AD70" i="49"/>
  <c r="BA70" i="49" s="1"/>
  <c r="AD64" i="49"/>
  <c r="BA64" i="49" s="1"/>
  <c r="AD15" i="49"/>
  <c r="AD56" i="49"/>
  <c r="AD51" i="49"/>
  <c r="AD55" i="49"/>
  <c r="AD46" i="49"/>
  <c r="AD35" i="49"/>
  <c r="AD38" i="49"/>
  <c r="AD5" i="49"/>
  <c r="AD29" i="49"/>
  <c r="AD9" i="49"/>
  <c r="AD34" i="49"/>
  <c r="AD26" i="49"/>
  <c r="AD40" i="49"/>
  <c r="AD17" i="49"/>
  <c r="AD54" i="49"/>
  <c r="AD50" i="49"/>
  <c r="AD53" i="49"/>
  <c r="AD39" i="49"/>
  <c r="AD36" i="49"/>
  <c r="AD22" i="49"/>
  <c r="AD32" i="49"/>
  <c r="AD37" i="49"/>
  <c r="AD63" i="49"/>
  <c r="AD14" i="49"/>
  <c r="AD10" i="49"/>
  <c r="AD19" i="49"/>
  <c r="AD43" i="49"/>
  <c r="AD12" i="49"/>
  <c r="AD7" i="49"/>
  <c r="AD28" i="49"/>
  <c r="AD45" i="49"/>
  <c r="AD13" i="49"/>
  <c r="AD23" i="49"/>
  <c r="AD27" i="49"/>
  <c r="AD42" i="49"/>
  <c r="AD44" i="49"/>
  <c r="AD41" i="49"/>
  <c r="AD48" i="49"/>
  <c r="AD57" i="49"/>
  <c r="AD25" i="49"/>
  <c r="AD21" i="49"/>
  <c r="AD49" i="49"/>
  <c r="AD60" i="49"/>
  <c r="AD24" i="49"/>
  <c r="AD58" i="49"/>
  <c r="AD16" i="49"/>
  <c r="AD8" i="49"/>
  <c r="AD61" i="49"/>
  <c r="AD47" i="49"/>
  <c r="AD31" i="49"/>
  <c r="AD20" i="49"/>
  <c r="AD33" i="49"/>
  <c r="AD6" i="49"/>
  <c r="AD62" i="49"/>
  <c r="N59" i="49"/>
  <c r="AD52" i="49"/>
  <c r="N30" i="49"/>
  <c r="AD18" i="49"/>
  <c r="F69" i="49"/>
  <c r="F72" i="49"/>
  <c r="F68" i="49"/>
  <c r="F71" i="49"/>
  <c r="F67" i="49"/>
  <c r="F66" i="49"/>
  <c r="F70" i="49"/>
  <c r="F65" i="49"/>
  <c r="F64" i="49"/>
  <c r="F56" i="49"/>
  <c r="F55" i="49"/>
  <c r="F38" i="49"/>
  <c r="F35" i="49"/>
  <c r="F63" i="49"/>
  <c r="F62" i="49"/>
  <c r="F57" i="49"/>
  <c r="F61" i="49"/>
  <c r="F60" i="49"/>
  <c r="F58" i="49"/>
  <c r="V69" i="49"/>
  <c r="AW69" i="49" s="1"/>
  <c r="V72" i="49"/>
  <c r="AW72" i="49" s="1"/>
  <c r="V68" i="49"/>
  <c r="AW68" i="49" s="1"/>
  <c r="V71" i="49"/>
  <c r="AW71" i="49" s="1"/>
  <c r="V67" i="49"/>
  <c r="AW67" i="49" s="1"/>
  <c r="V11" i="49"/>
  <c r="V65" i="49"/>
  <c r="AW65" i="49" s="1"/>
  <c r="V66" i="49"/>
  <c r="AW66" i="49" s="1"/>
  <c r="V64" i="49"/>
  <c r="AW64" i="49" s="1"/>
  <c r="V46" i="49"/>
  <c r="V15" i="49"/>
  <c r="V70" i="49"/>
  <c r="AW70" i="49" s="1"/>
  <c r="V51" i="49"/>
  <c r="V56" i="49"/>
  <c r="V55" i="49"/>
  <c r="V54" i="49"/>
  <c r="V38" i="49"/>
  <c r="V5" i="49"/>
  <c r="V29" i="49"/>
  <c r="V9" i="49"/>
  <c r="V34" i="49"/>
  <c r="V26" i="49"/>
  <c r="V40" i="49"/>
  <c r="V17" i="49"/>
  <c r="V35" i="49"/>
  <c r="V14" i="49"/>
  <c r="V53" i="49"/>
  <c r="V39" i="49"/>
  <c r="V50" i="49"/>
  <c r="V22" i="49"/>
  <c r="V32" i="49"/>
  <c r="V36" i="49"/>
  <c r="V37" i="49"/>
  <c r="V63" i="49"/>
  <c r="V49" i="49"/>
  <c r="V28" i="49"/>
  <c r="V10" i="49"/>
  <c r="V19" i="49"/>
  <c r="V62" i="49"/>
  <c r="V43" i="49"/>
  <c r="V12" i="49"/>
  <c r="V45" i="49"/>
  <c r="V13" i="49"/>
  <c r="V23" i="49"/>
  <c r="V25" i="49"/>
  <c r="V42" i="49"/>
  <c r="V44" i="49"/>
  <c r="V41" i="49"/>
  <c r="V48" i="49"/>
  <c r="V57" i="49"/>
  <c r="V61" i="49"/>
  <c r="V7" i="49"/>
  <c r="V27" i="49"/>
  <c r="V47" i="49"/>
  <c r="V60" i="49"/>
  <c r="V24" i="49"/>
  <c r="V58" i="49"/>
  <c r="V16" i="49"/>
  <c r="V8" i="49"/>
  <c r="V21" i="49"/>
  <c r="V31" i="49"/>
  <c r="V20" i="49"/>
  <c r="V33" i="49"/>
  <c r="V6" i="49"/>
  <c r="AD59" i="49"/>
  <c r="V30" i="49"/>
  <c r="N52" i="49"/>
  <c r="F59" i="49"/>
  <c r="AD30" i="49"/>
  <c r="V52" i="49"/>
  <c r="N18" i="49"/>
  <c r="J57" i="49"/>
  <c r="R57" i="49"/>
  <c r="Z57" i="49"/>
  <c r="AH57" i="49"/>
  <c r="J48" i="49"/>
  <c r="R48" i="49"/>
  <c r="Z48" i="49"/>
  <c r="AH48" i="49"/>
  <c r="J41" i="49"/>
  <c r="R41" i="49"/>
  <c r="Z41" i="49"/>
  <c r="AH41" i="49"/>
  <c r="J44" i="49"/>
  <c r="R44" i="49"/>
  <c r="Z44" i="49"/>
  <c r="AH44" i="49"/>
  <c r="J42" i="49"/>
  <c r="R42" i="49"/>
  <c r="AH42" i="49"/>
  <c r="J71" i="49"/>
  <c r="AQ71" i="49" s="1"/>
  <c r="J67" i="49"/>
  <c r="AQ67" i="49" s="1"/>
  <c r="J70" i="49"/>
  <c r="AQ70" i="49" s="1"/>
  <c r="J69" i="49"/>
  <c r="AQ69" i="49" s="1"/>
  <c r="J72" i="49"/>
  <c r="AQ72" i="49" s="1"/>
  <c r="J64" i="49"/>
  <c r="AQ64" i="49" s="1"/>
  <c r="J68" i="49"/>
  <c r="AQ68" i="49" s="1"/>
  <c r="J46" i="49"/>
  <c r="J66" i="49"/>
  <c r="AQ66" i="49" s="1"/>
  <c r="J11" i="49"/>
  <c r="J55" i="49"/>
  <c r="J65" i="49"/>
  <c r="AQ65" i="49" s="1"/>
  <c r="J54" i="49"/>
  <c r="J51" i="49"/>
  <c r="J15" i="49"/>
  <c r="J35" i="49"/>
  <c r="J26" i="49"/>
  <c r="J40" i="49"/>
  <c r="J17" i="49"/>
  <c r="J56" i="49"/>
  <c r="J14" i="49"/>
  <c r="J50" i="49"/>
  <c r="J36" i="49"/>
  <c r="J38" i="49"/>
  <c r="J5" i="49"/>
  <c r="J29" i="49"/>
  <c r="J37" i="49"/>
  <c r="J63" i="49"/>
  <c r="J7" i="49"/>
  <c r="J49" i="49"/>
  <c r="J28" i="49"/>
  <c r="J9" i="49"/>
  <c r="J53" i="49"/>
  <c r="J39" i="49"/>
  <c r="J62" i="49"/>
  <c r="J45" i="49"/>
  <c r="J13" i="49"/>
  <c r="J23" i="49"/>
  <c r="J22" i="49"/>
  <c r="J61" i="49"/>
  <c r="J25" i="49"/>
  <c r="J27" i="49"/>
  <c r="J32" i="49"/>
  <c r="J10" i="49"/>
  <c r="J19" i="49"/>
  <c r="R71" i="49"/>
  <c r="AU71" i="49" s="1"/>
  <c r="R67" i="49"/>
  <c r="AU67" i="49" s="1"/>
  <c r="R70" i="49"/>
  <c r="AU70" i="49" s="1"/>
  <c r="R66" i="49"/>
  <c r="AU66" i="49" s="1"/>
  <c r="R69" i="49"/>
  <c r="AU69" i="49" s="1"/>
  <c r="R68" i="49"/>
  <c r="AU68" i="49" s="1"/>
  <c r="R64" i="49"/>
  <c r="AU64" i="49" s="1"/>
  <c r="R46" i="49"/>
  <c r="R11" i="49"/>
  <c r="R65" i="49"/>
  <c r="AU65" i="49" s="1"/>
  <c r="R55" i="49"/>
  <c r="R54" i="49"/>
  <c r="R15" i="49"/>
  <c r="R51" i="49"/>
  <c r="R56" i="49"/>
  <c r="R26" i="49"/>
  <c r="R40" i="49"/>
  <c r="R17" i="49"/>
  <c r="R72" i="49"/>
  <c r="AU72" i="49" s="1"/>
  <c r="R35" i="49"/>
  <c r="R14" i="49"/>
  <c r="R50" i="49"/>
  <c r="R36" i="49"/>
  <c r="R38" i="49"/>
  <c r="R5" i="49"/>
  <c r="R29" i="49"/>
  <c r="R37" i="49"/>
  <c r="R63" i="49"/>
  <c r="R9" i="49"/>
  <c r="R7" i="49"/>
  <c r="R49" i="49"/>
  <c r="R28" i="49"/>
  <c r="R34" i="49"/>
  <c r="R53" i="49"/>
  <c r="R39" i="49"/>
  <c r="R62" i="49"/>
  <c r="R22" i="49"/>
  <c r="R45" i="49"/>
  <c r="R13" i="49"/>
  <c r="R23" i="49"/>
  <c r="R32" i="49"/>
  <c r="R61" i="49"/>
  <c r="R25" i="49"/>
  <c r="R27" i="49"/>
  <c r="R10" i="49"/>
  <c r="R19" i="49"/>
  <c r="Z71" i="49"/>
  <c r="AY71" i="49" s="1"/>
  <c r="Z67" i="49"/>
  <c r="AY67" i="49" s="1"/>
  <c r="Z70" i="49"/>
  <c r="AY70" i="49" s="1"/>
  <c r="Z66" i="49"/>
  <c r="AY66" i="49" s="1"/>
  <c r="Z69" i="49"/>
  <c r="AY69" i="49" s="1"/>
  <c r="Z64" i="49"/>
  <c r="AY64" i="49" s="1"/>
  <c r="Z46" i="49"/>
  <c r="Z72" i="49"/>
  <c r="AY72" i="49" s="1"/>
  <c r="Z11" i="49"/>
  <c r="Z51" i="49"/>
  <c r="Z55" i="49"/>
  <c r="Z54" i="49"/>
  <c r="Z15" i="49"/>
  <c r="Z68" i="49"/>
  <c r="AY68" i="49" s="1"/>
  <c r="Z26" i="49"/>
  <c r="Z40" i="49"/>
  <c r="Z17" i="49"/>
  <c r="Z14" i="49"/>
  <c r="Z50" i="49"/>
  <c r="Z36" i="49"/>
  <c r="Z65" i="49"/>
  <c r="AY65" i="49" s="1"/>
  <c r="Z35" i="49"/>
  <c r="Z38" i="49"/>
  <c r="Z5" i="49"/>
  <c r="Z29" i="49"/>
  <c r="Z9" i="49"/>
  <c r="Z37" i="49"/>
  <c r="Z63" i="49"/>
  <c r="Z34" i="49"/>
  <c r="Z7" i="49"/>
  <c r="Z49" i="49"/>
  <c r="Z28" i="49"/>
  <c r="Z56" i="49"/>
  <c r="Z53" i="49"/>
  <c r="Z39" i="49"/>
  <c r="Z62" i="49"/>
  <c r="Z32" i="49"/>
  <c r="Z45" i="49"/>
  <c r="Z13" i="49"/>
  <c r="Z23" i="49"/>
  <c r="Z61" i="49"/>
  <c r="Z25" i="49"/>
  <c r="Z27" i="49"/>
  <c r="Z10" i="49"/>
  <c r="Z19" i="49"/>
  <c r="AH71" i="49"/>
  <c r="BC71" i="49" s="1"/>
  <c r="AH67" i="49"/>
  <c r="BC67" i="49" s="1"/>
  <c r="AH70" i="49"/>
  <c r="BC70" i="49" s="1"/>
  <c r="AH66" i="49"/>
  <c r="BC66" i="49" s="1"/>
  <c r="AH69" i="49"/>
  <c r="BC69" i="49" s="1"/>
  <c r="AH64" i="49"/>
  <c r="BC64" i="49" s="1"/>
  <c r="AH72" i="49"/>
  <c r="BC72" i="49" s="1"/>
  <c r="AH46" i="49"/>
  <c r="AH68" i="49"/>
  <c r="BC68" i="49" s="1"/>
  <c r="AH11" i="49"/>
  <c r="AH55" i="49"/>
  <c r="AH51" i="49"/>
  <c r="AH54" i="49"/>
  <c r="AH65" i="49"/>
  <c r="BC65" i="49" s="1"/>
  <c r="AH15" i="49"/>
  <c r="AH26" i="49"/>
  <c r="AH40" i="49"/>
  <c r="AH17" i="49"/>
  <c r="AH14" i="49"/>
  <c r="AH50" i="49"/>
  <c r="AH36" i="49"/>
  <c r="AH56" i="49"/>
  <c r="AH38" i="49"/>
  <c r="AH5" i="49"/>
  <c r="AH29" i="49"/>
  <c r="AH34" i="49"/>
  <c r="AH37" i="49"/>
  <c r="AH63" i="49"/>
  <c r="AH49" i="49"/>
  <c r="AH28" i="49"/>
  <c r="AH7" i="49"/>
  <c r="AH53" i="49"/>
  <c r="AH39" i="49"/>
  <c r="AH62" i="49"/>
  <c r="AH45" i="49"/>
  <c r="AH13" i="49"/>
  <c r="AH23" i="49"/>
  <c r="AH61" i="49"/>
  <c r="AH25" i="49"/>
  <c r="AH27" i="49"/>
  <c r="AH35" i="49"/>
  <c r="AH9" i="49"/>
  <c r="AH22" i="49"/>
  <c r="AH10" i="49"/>
  <c r="AH19" i="49"/>
  <c r="J59" i="49"/>
  <c r="R59" i="49"/>
  <c r="Z59" i="49"/>
  <c r="AH59" i="49"/>
  <c r="J30" i="49"/>
  <c r="R30" i="49"/>
  <c r="Z30" i="49"/>
  <c r="AH30" i="49"/>
  <c r="J52" i="49"/>
  <c r="R52" i="49"/>
  <c r="Z52" i="49"/>
  <c r="AH52" i="49"/>
  <c r="J18" i="49"/>
  <c r="R18" i="49"/>
  <c r="Z18" i="49"/>
  <c r="AH18" i="49"/>
  <c r="J21" i="49"/>
  <c r="R21" i="49"/>
  <c r="Z21" i="49"/>
  <c r="AH21" i="49"/>
  <c r="J47" i="49"/>
  <c r="R12" i="49"/>
  <c r="J43" i="49"/>
  <c r="J34" i="49"/>
  <c r="AL4" i="49"/>
  <c r="J6" i="49"/>
  <c r="R6" i="49"/>
  <c r="Z6" i="49"/>
  <c r="AH6" i="49"/>
  <c r="J33" i="49"/>
  <c r="R33" i="49"/>
  <c r="Z33" i="49"/>
  <c r="AH33" i="49"/>
  <c r="J20" i="49"/>
  <c r="R20" i="49"/>
  <c r="Z20" i="49"/>
  <c r="AH20" i="49"/>
  <c r="J31" i="49"/>
  <c r="R31" i="49"/>
  <c r="Z31" i="49"/>
  <c r="AH31" i="49"/>
  <c r="AH47" i="49"/>
  <c r="Z12" i="49"/>
  <c r="R43" i="49"/>
  <c r="H37" i="48"/>
  <c r="H50" i="48"/>
  <c r="H31" i="48"/>
  <c r="T70" i="48"/>
  <c r="AV70" i="48" s="1"/>
  <c r="T66" i="48"/>
  <c r="AV66" i="48" s="1"/>
  <c r="T72" i="48"/>
  <c r="AV72" i="48" s="1"/>
  <c r="T67" i="48"/>
  <c r="AV67" i="48" s="1"/>
  <c r="T65" i="48"/>
  <c r="AV65" i="48" s="1"/>
  <c r="T61" i="48"/>
  <c r="AV61" i="48" s="1"/>
  <c r="T71" i="48"/>
  <c r="AV71" i="48" s="1"/>
  <c r="T62" i="48"/>
  <c r="AV62" i="48" s="1"/>
  <c r="T33" i="48"/>
  <c r="T24" i="48"/>
  <c r="T60" i="48"/>
  <c r="AV60" i="48" s="1"/>
  <c r="T59" i="48"/>
  <c r="AV59" i="48" s="1"/>
  <c r="T58" i="48"/>
  <c r="AV58" i="48" s="1"/>
  <c r="T7" i="48"/>
  <c r="T8" i="48"/>
  <c r="T42" i="48"/>
  <c r="T68" i="48"/>
  <c r="AV68" i="48" s="1"/>
  <c r="T63" i="48"/>
  <c r="AV63" i="48" s="1"/>
  <c r="T57" i="48"/>
  <c r="AV57" i="48" s="1"/>
  <c r="T16" i="48"/>
  <c r="T21" i="48"/>
  <c r="T56" i="48"/>
  <c r="AV56" i="48" s="1"/>
  <c r="T29" i="48"/>
  <c r="T17" i="48"/>
  <c r="T30" i="48"/>
  <c r="T39" i="48"/>
  <c r="T69" i="48"/>
  <c r="AV69" i="48" s="1"/>
  <c r="T64" i="48"/>
  <c r="AV64" i="48" s="1"/>
  <c r="T5" i="48"/>
  <c r="T22" i="48"/>
  <c r="T13" i="48"/>
  <c r="T20" i="48"/>
  <c r="T43" i="48"/>
  <c r="T18" i="48"/>
  <c r="T38" i="48"/>
  <c r="T54" i="48"/>
  <c r="T52" i="48"/>
  <c r="T6" i="48"/>
  <c r="T34" i="48"/>
  <c r="T41" i="48"/>
  <c r="T31" i="48"/>
  <c r="T14" i="48"/>
  <c r="T10" i="48"/>
  <c r="T48" i="48"/>
  <c r="T53" i="48"/>
  <c r="T46" i="48"/>
  <c r="T26" i="48"/>
  <c r="T25" i="48"/>
  <c r="T12" i="48"/>
  <c r="T36" i="48"/>
  <c r="T32" i="48"/>
  <c r="T9" i="48"/>
  <c r="T47" i="48"/>
  <c r="T55" i="48"/>
  <c r="T23" i="48"/>
  <c r="T37" i="48"/>
  <c r="T45" i="48"/>
  <c r="T40" i="48"/>
  <c r="T11" i="48"/>
  <c r="T50" i="48"/>
  <c r="T35" i="48"/>
  <c r="T44" i="48"/>
  <c r="T19" i="48"/>
  <c r="T51" i="48"/>
  <c r="T49" i="48"/>
  <c r="AF72" i="48"/>
  <c r="BB72" i="48" s="1"/>
  <c r="AF68" i="48"/>
  <c r="BB68" i="48" s="1"/>
  <c r="AF71" i="48"/>
  <c r="BB71" i="48" s="1"/>
  <c r="AF66" i="48"/>
  <c r="BB66" i="48" s="1"/>
  <c r="AF63" i="48"/>
  <c r="BB63" i="48" s="1"/>
  <c r="AF59" i="48"/>
  <c r="BB59" i="48" s="1"/>
  <c r="AF70" i="48"/>
  <c r="BB70" i="48" s="1"/>
  <c r="AF69" i="48"/>
  <c r="BB69" i="48" s="1"/>
  <c r="AF61" i="48"/>
  <c r="BB61" i="48" s="1"/>
  <c r="AF57" i="48"/>
  <c r="BB57" i="48" s="1"/>
  <c r="AF7" i="48"/>
  <c r="AF65" i="48"/>
  <c r="BB65" i="48" s="1"/>
  <c r="AF64" i="48"/>
  <c r="BB64" i="48" s="1"/>
  <c r="AF58" i="48"/>
  <c r="BB58" i="48" s="1"/>
  <c r="AF16" i="48"/>
  <c r="AF9" i="48"/>
  <c r="AF14" i="48"/>
  <c r="AF44" i="48"/>
  <c r="AF62" i="48"/>
  <c r="BB62" i="48" s="1"/>
  <c r="AF60" i="48"/>
  <c r="BB60" i="48" s="1"/>
  <c r="AF56" i="48"/>
  <c r="BB56" i="48" s="1"/>
  <c r="AF24" i="48"/>
  <c r="AF67" i="48"/>
  <c r="BB67" i="48" s="1"/>
  <c r="AF33" i="48"/>
  <c r="AF18" i="48"/>
  <c r="AF22" i="48"/>
  <c r="AF42" i="48"/>
  <c r="AF38" i="48"/>
  <c r="AF55" i="48"/>
  <c r="AF54" i="48"/>
  <c r="AF46" i="48"/>
  <c r="AF8" i="48"/>
  <c r="AF13" i="48"/>
  <c r="AF48" i="48"/>
  <c r="AF47" i="48"/>
  <c r="AF53" i="48"/>
  <c r="AF32" i="48"/>
  <c r="AF30" i="48"/>
  <c r="AF52" i="48"/>
  <c r="AF15" i="48"/>
  <c r="AF40" i="48"/>
  <c r="AF28" i="48"/>
  <c r="AF11" i="48"/>
  <c r="AF21" i="48"/>
  <c r="AF29" i="48"/>
  <c r="AF43" i="48"/>
  <c r="AF45" i="48"/>
  <c r="AF19" i="48"/>
  <c r="AF23" i="48"/>
  <c r="AF5" i="48"/>
  <c r="AF20" i="48"/>
  <c r="AF39" i="48"/>
  <c r="AF17" i="48"/>
  <c r="AF26" i="48"/>
  <c r="AF12" i="48"/>
  <c r="AF49" i="48"/>
  <c r="AF34" i="48"/>
  <c r="AF31" i="48"/>
  <c r="AF51" i="48"/>
  <c r="AF27" i="48"/>
  <c r="AF10" i="48"/>
  <c r="AF25" i="48"/>
  <c r="AF36" i="48"/>
  <c r="P35" i="48"/>
  <c r="AF35" i="48"/>
  <c r="P50" i="48"/>
  <c r="P51" i="48"/>
  <c r="T28" i="48"/>
  <c r="P41" i="48"/>
  <c r="H34" i="48"/>
  <c r="AF6" i="48"/>
  <c r="H45" i="48"/>
  <c r="P22" i="48"/>
  <c r="H72" i="48"/>
  <c r="AP72" i="48" s="1"/>
  <c r="H68" i="48"/>
  <c r="AP68" i="48" s="1"/>
  <c r="H67" i="48"/>
  <c r="AP67" i="48" s="1"/>
  <c r="H63" i="48"/>
  <c r="AP63" i="48" s="1"/>
  <c r="H59" i="48"/>
  <c r="AP59" i="48" s="1"/>
  <c r="H62" i="48"/>
  <c r="AP62" i="48" s="1"/>
  <c r="H57" i="48"/>
  <c r="AP57" i="48" s="1"/>
  <c r="H7" i="48"/>
  <c r="H66" i="48"/>
  <c r="AP66" i="48" s="1"/>
  <c r="H69" i="48"/>
  <c r="AP69" i="48" s="1"/>
  <c r="H61" i="48"/>
  <c r="AP61" i="48" s="1"/>
  <c r="H60" i="48"/>
  <c r="AP60" i="48" s="1"/>
  <c r="H5" i="48"/>
  <c r="H9" i="48"/>
  <c r="H14" i="48"/>
  <c r="H44" i="48"/>
  <c r="H64" i="48"/>
  <c r="AP64" i="48" s="1"/>
  <c r="H16" i="48"/>
  <c r="H70" i="48"/>
  <c r="AP70" i="48" s="1"/>
  <c r="H58" i="48"/>
  <c r="AP58" i="48" s="1"/>
  <c r="H29" i="48"/>
  <c r="H38" i="48"/>
  <c r="H55" i="48"/>
  <c r="H54" i="48"/>
  <c r="H46" i="48"/>
  <c r="H71" i="48"/>
  <c r="AP71" i="48" s="1"/>
  <c r="H65" i="48"/>
  <c r="AP65" i="48" s="1"/>
  <c r="H33" i="48"/>
  <c r="AP55" i="48" s="1"/>
  <c r="H18" i="48"/>
  <c r="H21" i="48"/>
  <c r="H22" i="48"/>
  <c r="H42" i="48"/>
  <c r="H48" i="48"/>
  <c r="H47" i="48"/>
  <c r="H53" i="48"/>
  <c r="H24" i="48"/>
  <c r="H17" i="48"/>
  <c r="H39" i="48"/>
  <c r="H15" i="48"/>
  <c r="H40" i="48"/>
  <c r="H28" i="48"/>
  <c r="H11" i="48"/>
  <c r="H32" i="48"/>
  <c r="H20" i="48"/>
  <c r="H52" i="48"/>
  <c r="H19" i="48"/>
  <c r="H23" i="48"/>
  <c r="H56" i="48"/>
  <c r="AP56" i="48" s="1"/>
  <c r="H8" i="48"/>
  <c r="H10" i="48"/>
  <c r="H25" i="48"/>
  <c r="H36" i="48"/>
  <c r="H49" i="48"/>
  <c r="H43" i="48"/>
  <c r="H6" i="48"/>
  <c r="H41" i="48"/>
  <c r="H27" i="48"/>
  <c r="H13" i="48"/>
  <c r="H26" i="48"/>
  <c r="H12" i="48"/>
  <c r="H51" i="48"/>
  <c r="AB70" i="48"/>
  <c r="AZ70" i="48" s="1"/>
  <c r="AB66" i="48"/>
  <c r="AZ66" i="48" s="1"/>
  <c r="AB68" i="48"/>
  <c r="AZ68" i="48" s="1"/>
  <c r="AB65" i="48"/>
  <c r="AZ65" i="48" s="1"/>
  <c r="AB61" i="48"/>
  <c r="AZ61" i="48" s="1"/>
  <c r="AB67" i="48"/>
  <c r="AZ67" i="48" s="1"/>
  <c r="AB63" i="48"/>
  <c r="AZ63" i="48" s="1"/>
  <c r="AB58" i="48"/>
  <c r="AZ58" i="48" s="1"/>
  <c r="AB33" i="48"/>
  <c r="AZ55" i="48" s="1"/>
  <c r="AB24" i="48"/>
  <c r="AB69" i="48"/>
  <c r="AZ69" i="48" s="1"/>
  <c r="AB62" i="48"/>
  <c r="AZ62" i="48" s="1"/>
  <c r="AB5" i="48"/>
  <c r="AB8" i="48"/>
  <c r="AB42" i="48"/>
  <c r="AB64" i="48"/>
  <c r="AZ64" i="48" s="1"/>
  <c r="AB7" i="48"/>
  <c r="AB21" i="48"/>
  <c r="AB71" i="48"/>
  <c r="AZ71" i="48" s="1"/>
  <c r="AB59" i="48"/>
  <c r="AZ59" i="48" s="1"/>
  <c r="AB57" i="48"/>
  <c r="AZ57" i="48" s="1"/>
  <c r="AB16" i="48"/>
  <c r="AB9" i="48"/>
  <c r="AB14" i="48"/>
  <c r="AB10" i="48"/>
  <c r="AB17" i="48"/>
  <c r="AB30" i="48"/>
  <c r="AB39" i="48"/>
  <c r="AB72" i="48"/>
  <c r="AZ72" i="48" s="1"/>
  <c r="AB18" i="48"/>
  <c r="AB29" i="48"/>
  <c r="AB20" i="48"/>
  <c r="AB43" i="48"/>
  <c r="AB22" i="48"/>
  <c r="AB55" i="48"/>
  <c r="AB6" i="48"/>
  <c r="AB34" i="48"/>
  <c r="AB41" i="48"/>
  <c r="AB31" i="48"/>
  <c r="AB56" i="48"/>
  <c r="AZ56" i="48" s="1"/>
  <c r="AB32" i="48"/>
  <c r="AB44" i="48"/>
  <c r="AB47" i="48"/>
  <c r="AB52" i="48"/>
  <c r="AB26" i="48"/>
  <c r="AB25" i="48"/>
  <c r="AB12" i="48"/>
  <c r="AB36" i="48"/>
  <c r="AB48" i="48"/>
  <c r="AB53" i="48"/>
  <c r="AB38" i="48"/>
  <c r="AB54" i="48"/>
  <c r="AB45" i="48"/>
  <c r="AB19" i="48"/>
  <c r="AB37" i="48"/>
  <c r="AB13" i="48"/>
  <c r="AB46" i="48"/>
  <c r="AB15" i="48"/>
  <c r="AB28" i="48"/>
  <c r="AB50" i="48"/>
  <c r="AB35" i="48"/>
  <c r="AB23" i="48"/>
  <c r="AB11" i="48"/>
  <c r="AB49" i="48"/>
  <c r="AF37" i="48"/>
  <c r="AB51" i="48"/>
  <c r="AF41" i="48"/>
  <c r="AB40" i="48"/>
  <c r="AB60" i="48"/>
  <c r="AZ60" i="48" s="1"/>
  <c r="P72" i="48"/>
  <c r="AT72" i="48" s="1"/>
  <c r="P68" i="48"/>
  <c r="AT68" i="48" s="1"/>
  <c r="P69" i="48"/>
  <c r="AT69" i="48" s="1"/>
  <c r="P63" i="48"/>
  <c r="AT63" i="48" s="1"/>
  <c r="P59" i="48"/>
  <c r="AT59" i="48" s="1"/>
  <c r="P64" i="48"/>
  <c r="AT64" i="48" s="1"/>
  <c r="P58" i="48"/>
  <c r="AT58" i="48" s="1"/>
  <c r="P57" i="48"/>
  <c r="AT57" i="48" s="1"/>
  <c r="P7" i="48"/>
  <c r="P71" i="48"/>
  <c r="AT71" i="48" s="1"/>
  <c r="P70" i="48"/>
  <c r="AT70" i="48" s="1"/>
  <c r="P62" i="48"/>
  <c r="AT62" i="48" s="1"/>
  <c r="P67" i="48"/>
  <c r="AT67" i="48" s="1"/>
  <c r="P33" i="48"/>
  <c r="P18" i="48"/>
  <c r="AT50" i="48" s="1"/>
  <c r="P9" i="48"/>
  <c r="P14" i="48"/>
  <c r="P44" i="48"/>
  <c r="P65" i="48"/>
  <c r="AT65" i="48" s="1"/>
  <c r="P5" i="48"/>
  <c r="P66" i="48"/>
  <c r="AT66" i="48" s="1"/>
  <c r="P61" i="48"/>
  <c r="AT61" i="48" s="1"/>
  <c r="P32" i="48"/>
  <c r="P10" i="48"/>
  <c r="P38" i="48"/>
  <c r="P55" i="48"/>
  <c r="P54" i="48"/>
  <c r="P46" i="48"/>
  <c r="P60" i="48"/>
  <c r="AT60" i="48" s="1"/>
  <c r="P56" i="48"/>
  <c r="AT56" i="48" s="1"/>
  <c r="P24" i="48"/>
  <c r="P29" i="48"/>
  <c r="P48" i="48"/>
  <c r="P47" i="48"/>
  <c r="P53" i="48"/>
  <c r="P30" i="48"/>
  <c r="P15" i="48"/>
  <c r="P40" i="48"/>
  <c r="P28" i="48"/>
  <c r="P11" i="48"/>
  <c r="P8" i="48"/>
  <c r="P13" i="48"/>
  <c r="P43" i="48"/>
  <c r="P39" i="48"/>
  <c r="P19" i="48"/>
  <c r="P23" i="48"/>
  <c r="P21" i="48"/>
  <c r="P20" i="48"/>
  <c r="P26" i="48"/>
  <c r="P12" i="48"/>
  <c r="P49" i="48"/>
  <c r="P16" i="48"/>
  <c r="P42" i="48"/>
  <c r="P17" i="48"/>
  <c r="P52" i="48"/>
  <c r="P34" i="48"/>
  <c r="P31" i="48"/>
  <c r="P27" i="48"/>
  <c r="P45" i="48"/>
  <c r="P25" i="48"/>
  <c r="P36" i="48"/>
  <c r="AM4" i="48"/>
  <c r="AL4" i="48"/>
  <c r="H35" i="48"/>
  <c r="T27" i="48"/>
  <c r="AF50" i="48"/>
  <c r="N22" i="47"/>
  <c r="N54" i="47"/>
  <c r="N26" i="47"/>
  <c r="N56" i="47"/>
  <c r="N57" i="47"/>
  <c r="N33" i="47"/>
  <c r="N44" i="47"/>
  <c r="N5" i="47"/>
  <c r="N72" i="47"/>
  <c r="N8" i="47"/>
  <c r="N27" i="47"/>
  <c r="N31" i="47"/>
  <c r="N14" i="47"/>
  <c r="N9" i="47"/>
  <c r="N43" i="47"/>
  <c r="N12" i="47"/>
  <c r="N28" i="47"/>
  <c r="N42" i="47"/>
  <c r="N36" i="47"/>
  <c r="N17" i="47"/>
  <c r="N34" i="47"/>
  <c r="N20" i="47"/>
  <c r="N58" i="47"/>
  <c r="N13" i="47"/>
  <c r="N63" i="47"/>
  <c r="N18" i="47"/>
  <c r="N41" i="47"/>
  <c r="N59" i="47"/>
  <c r="N25" i="47"/>
  <c r="N6" i="47"/>
  <c r="N11" i="47"/>
  <c r="N55" i="47"/>
  <c r="N53" i="47"/>
  <c r="N48" i="47"/>
  <c r="N40" i="47"/>
  <c r="N70" i="47"/>
  <c r="N7" i="47"/>
  <c r="N47" i="47"/>
  <c r="N61" i="47"/>
  <c r="N45" i="47"/>
  <c r="N46" i="47"/>
  <c r="N49" i="47"/>
  <c r="N19" i="47"/>
  <c r="N60" i="47"/>
  <c r="N32" i="47"/>
  <c r="N37" i="47"/>
  <c r="N51" i="47"/>
  <c r="N24" i="47"/>
  <c r="N71" i="47"/>
  <c r="N69" i="47"/>
  <c r="N65" i="47"/>
  <c r="N16" i="47"/>
  <c r="N21" i="47"/>
  <c r="N39" i="47"/>
  <c r="N68" i="47"/>
  <c r="N66" i="47"/>
  <c r="N62" i="47"/>
  <c r="N15" i="47"/>
  <c r="N52" i="47"/>
  <c r="N29" i="47"/>
  <c r="N35" i="47"/>
  <c r="N64" i="47"/>
  <c r="N38" i="47"/>
  <c r="N30" i="47"/>
  <c r="AD22" i="47"/>
  <c r="AD54" i="47"/>
  <c r="AD26" i="47"/>
  <c r="AD56" i="47"/>
  <c r="AD57" i="47"/>
  <c r="AD44" i="47"/>
  <c r="AD72" i="47"/>
  <c r="AD33" i="47"/>
  <c r="AD8" i="47"/>
  <c r="AD5" i="47"/>
  <c r="AD31" i="47"/>
  <c r="AD9" i="47"/>
  <c r="AD43" i="47"/>
  <c r="AD12" i="47"/>
  <c r="AD48" i="47"/>
  <c r="AD27" i="47"/>
  <c r="AD42" i="47"/>
  <c r="AD6" i="47"/>
  <c r="AD13" i="47"/>
  <c r="AD17" i="47"/>
  <c r="AD24" i="47"/>
  <c r="AD36" i="47"/>
  <c r="AD58" i="47"/>
  <c r="AD41" i="47"/>
  <c r="AD63" i="47"/>
  <c r="AD18" i="47"/>
  <c r="AD34" i="47"/>
  <c r="AD28" i="47"/>
  <c r="AD71" i="47"/>
  <c r="AD25" i="47"/>
  <c r="AD40" i="47"/>
  <c r="AD55" i="47"/>
  <c r="AD53" i="47"/>
  <c r="AD20" i="47"/>
  <c r="AD70" i="47"/>
  <c r="AD7" i="47"/>
  <c r="AD47" i="47"/>
  <c r="AD61" i="47"/>
  <c r="AD45" i="47"/>
  <c r="AD14" i="47"/>
  <c r="AD49" i="47"/>
  <c r="AD19" i="47"/>
  <c r="AD60" i="47"/>
  <c r="AD32" i="47"/>
  <c r="AD37" i="47"/>
  <c r="AD51" i="47"/>
  <c r="AD35" i="47"/>
  <c r="AD69" i="47"/>
  <c r="AD65" i="47"/>
  <c r="AD16" i="47"/>
  <c r="AD21" i="47"/>
  <c r="AD68" i="47"/>
  <c r="AD66" i="47"/>
  <c r="AD62" i="47"/>
  <c r="AD15" i="47"/>
  <c r="AD52" i="47"/>
  <c r="AD29" i="47"/>
  <c r="AD59" i="47"/>
  <c r="AD46" i="47"/>
  <c r="AD64" i="47"/>
  <c r="AD39" i="47"/>
  <c r="AD38" i="47"/>
  <c r="AD30" i="47"/>
  <c r="N67" i="47"/>
  <c r="N23" i="47"/>
  <c r="AD50" i="47"/>
  <c r="V66" i="47"/>
  <c r="V46" i="47"/>
  <c r="F72" i="47"/>
  <c r="F71" i="47"/>
  <c r="F40" i="47"/>
  <c r="F68" i="47"/>
  <c r="F69" i="47"/>
  <c r="V22" i="47"/>
  <c r="V54" i="47"/>
  <c r="V26" i="47"/>
  <c r="V56" i="47"/>
  <c r="V57" i="47"/>
  <c r="V44" i="47"/>
  <c r="V72" i="47"/>
  <c r="V5" i="47"/>
  <c r="V8" i="47"/>
  <c r="V33" i="47"/>
  <c r="V14" i="47"/>
  <c r="V31" i="47"/>
  <c r="V27" i="47"/>
  <c r="V9" i="47"/>
  <c r="V43" i="47"/>
  <c r="V12" i="47"/>
  <c r="V34" i="47"/>
  <c r="V6" i="47"/>
  <c r="V28" i="47"/>
  <c r="V17" i="47"/>
  <c r="V41" i="47"/>
  <c r="V48" i="47"/>
  <c r="V20" i="47"/>
  <c r="V63" i="47"/>
  <c r="V18" i="47"/>
  <c r="V13" i="47"/>
  <c r="V40" i="47"/>
  <c r="V25" i="47"/>
  <c r="V58" i="47"/>
  <c r="V59" i="47"/>
  <c r="V55" i="47"/>
  <c r="V53" i="47"/>
  <c r="V36" i="47"/>
  <c r="V7" i="47"/>
  <c r="V47" i="47"/>
  <c r="V61" i="47"/>
  <c r="V45" i="47"/>
  <c r="V24" i="47"/>
  <c r="V35" i="47"/>
  <c r="V49" i="47"/>
  <c r="V19" i="47"/>
  <c r="V60" i="47"/>
  <c r="V32" i="47"/>
  <c r="V37" i="47"/>
  <c r="V51" i="47"/>
  <c r="V11" i="47"/>
  <c r="V64" i="47"/>
  <c r="V39" i="47"/>
  <c r="V68" i="47"/>
  <c r="V16" i="47"/>
  <c r="V21" i="47"/>
  <c r="V70" i="47"/>
  <c r="V50" i="47"/>
  <c r="V23" i="47"/>
  <c r="V52" i="47"/>
  <c r="V29" i="47"/>
  <c r="V42" i="47"/>
  <c r="V69" i="47"/>
  <c r="V65" i="47"/>
  <c r="V38" i="47"/>
  <c r="V30" i="47"/>
  <c r="V10" i="47"/>
  <c r="F70" i="47"/>
  <c r="H54" i="47"/>
  <c r="H26" i="47"/>
  <c r="H56" i="47"/>
  <c r="H57" i="47"/>
  <c r="H33" i="47"/>
  <c r="H5" i="47"/>
  <c r="H72" i="47"/>
  <c r="H22" i="47"/>
  <c r="H8" i="47"/>
  <c r="H27" i="47"/>
  <c r="H14" i="47"/>
  <c r="H9" i="47"/>
  <c r="H42" i="47"/>
  <c r="H6" i="47"/>
  <c r="H58" i="47"/>
  <c r="H48" i="47"/>
  <c r="H44" i="47"/>
  <c r="H43" i="47"/>
  <c r="H41" i="47"/>
  <c r="H31" i="47"/>
  <c r="H12" i="47"/>
  <c r="H24" i="47"/>
  <c r="H34" i="47"/>
  <c r="H36" i="47"/>
  <c r="H17" i="47"/>
  <c r="H40" i="47"/>
  <c r="H71" i="47"/>
  <c r="H18" i="47"/>
  <c r="H55" i="47"/>
  <c r="H53" i="47"/>
  <c r="H63" i="47"/>
  <c r="H35" i="47"/>
  <c r="H46" i="47"/>
  <c r="H49" i="47"/>
  <c r="H19" i="47"/>
  <c r="H60" i="47"/>
  <c r="H32" i="47"/>
  <c r="H37" i="47"/>
  <c r="H51" i="47"/>
  <c r="H13" i="47"/>
  <c r="H70" i="47"/>
  <c r="H66" i="47"/>
  <c r="H50" i="47"/>
  <c r="H62" i="47"/>
  <c r="H65" i="47"/>
  <c r="H68" i="47"/>
  <c r="P54" i="47"/>
  <c r="P26" i="47"/>
  <c r="P56" i="47"/>
  <c r="P57" i="47"/>
  <c r="P33" i="47"/>
  <c r="P22" i="47"/>
  <c r="P5" i="47"/>
  <c r="P72" i="47"/>
  <c r="P8" i="47"/>
  <c r="P27" i="47"/>
  <c r="P14" i="47"/>
  <c r="P9" i="47"/>
  <c r="P44" i="47"/>
  <c r="P42" i="47"/>
  <c r="P6" i="47"/>
  <c r="P58" i="47"/>
  <c r="P31" i="47"/>
  <c r="P36" i="47"/>
  <c r="P34" i="47"/>
  <c r="P48" i="47"/>
  <c r="P12" i="47"/>
  <c r="P41" i="47"/>
  <c r="P43" i="47"/>
  <c r="P13" i="47"/>
  <c r="P28" i="47"/>
  <c r="P24" i="47"/>
  <c r="P40" i="47"/>
  <c r="P11" i="47"/>
  <c r="P55" i="47"/>
  <c r="P53" i="47"/>
  <c r="P17" i="47"/>
  <c r="P71" i="47"/>
  <c r="P18" i="47"/>
  <c r="P35" i="47"/>
  <c r="P46" i="47"/>
  <c r="P25" i="47"/>
  <c r="P49" i="47"/>
  <c r="P19" i="47"/>
  <c r="P60" i="47"/>
  <c r="P32" i="47"/>
  <c r="P37" i="47"/>
  <c r="P51" i="47"/>
  <c r="P20" i="47"/>
  <c r="P63" i="47"/>
  <c r="P66" i="47"/>
  <c r="P50" i="47"/>
  <c r="P62" i="47"/>
  <c r="P65" i="47"/>
  <c r="P68" i="47"/>
  <c r="X54" i="47"/>
  <c r="X26" i="47"/>
  <c r="X56" i="47"/>
  <c r="X57" i="47"/>
  <c r="X33" i="47"/>
  <c r="X72" i="47"/>
  <c r="AX68" i="47" s="1"/>
  <c r="X5" i="47"/>
  <c r="X8" i="47"/>
  <c r="X27" i="47"/>
  <c r="X14" i="47"/>
  <c r="X22" i="47"/>
  <c r="X44" i="47"/>
  <c r="X9" i="47"/>
  <c r="X42" i="47"/>
  <c r="X6" i="47"/>
  <c r="X58" i="47"/>
  <c r="X28" i="47"/>
  <c r="X36" i="47"/>
  <c r="X41" i="47"/>
  <c r="X48" i="47"/>
  <c r="X20" i="47"/>
  <c r="X40" i="47"/>
  <c r="X12" i="47"/>
  <c r="X17" i="47"/>
  <c r="X59" i="47"/>
  <c r="X55" i="47"/>
  <c r="X53" i="47"/>
  <c r="X34" i="47"/>
  <c r="X24" i="47"/>
  <c r="X11" i="47"/>
  <c r="X35" i="47"/>
  <c r="X46" i="47"/>
  <c r="X13" i="47"/>
  <c r="X63" i="47"/>
  <c r="X49" i="47"/>
  <c r="X19" i="47"/>
  <c r="X60" i="47"/>
  <c r="X32" i="47"/>
  <c r="X37" i="47"/>
  <c r="X51" i="47"/>
  <c r="X71" i="47"/>
  <c r="X18" i="47"/>
  <c r="X70" i="47"/>
  <c r="X66" i="47"/>
  <c r="X50" i="47"/>
  <c r="X62" i="47"/>
  <c r="X65" i="47"/>
  <c r="X68" i="47"/>
  <c r="AF54" i="47"/>
  <c r="AF26" i="47"/>
  <c r="AF56" i="47"/>
  <c r="AF57" i="47"/>
  <c r="AF33" i="47"/>
  <c r="AF72" i="47"/>
  <c r="AF8" i="47"/>
  <c r="AF27" i="47"/>
  <c r="AF22" i="47"/>
  <c r="AF5" i="47"/>
  <c r="AF14" i="47"/>
  <c r="AF9" i="47"/>
  <c r="AF42" i="47"/>
  <c r="AF6" i="47"/>
  <c r="AF58" i="47"/>
  <c r="AF44" i="47"/>
  <c r="AF31" i="47"/>
  <c r="AF43" i="47"/>
  <c r="AF34" i="47"/>
  <c r="AF28" i="47"/>
  <c r="AF41" i="47"/>
  <c r="AF36" i="47"/>
  <c r="AF13" i="47"/>
  <c r="AF17" i="47"/>
  <c r="AF12" i="47"/>
  <c r="AF20" i="47"/>
  <c r="AF40" i="47"/>
  <c r="AF24" i="47"/>
  <c r="AF63" i="47"/>
  <c r="AF55" i="47"/>
  <c r="AF53" i="47"/>
  <c r="AF48" i="47"/>
  <c r="AF59" i="47"/>
  <c r="AF35" i="47"/>
  <c r="AF46" i="47"/>
  <c r="AF71" i="47"/>
  <c r="AF18" i="47"/>
  <c r="AF25" i="47"/>
  <c r="AF49" i="47"/>
  <c r="AF19" i="47"/>
  <c r="AF60" i="47"/>
  <c r="AF32" i="47"/>
  <c r="AF37" i="47"/>
  <c r="AF51" i="47"/>
  <c r="AF11" i="47"/>
  <c r="AF66" i="47"/>
  <c r="AF50" i="47"/>
  <c r="AF62" i="47"/>
  <c r="AF65" i="47"/>
  <c r="AF68" i="47"/>
  <c r="H67" i="47"/>
  <c r="P67" i="47"/>
  <c r="X67" i="47"/>
  <c r="AF67" i="47"/>
  <c r="P10" i="47"/>
  <c r="X10" i="47"/>
  <c r="AF10" i="47"/>
  <c r="P23" i="47"/>
  <c r="H15" i="47"/>
  <c r="X15" i="47"/>
  <c r="H47" i="47"/>
  <c r="X47" i="47"/>
  <c r="P7" i="47"/>
  <c r="AF7" i="47"/>
  <c r="P70" i="47"/>
  <c r="H28" i="47"/>
  <c r="H30" i="47"/>
  <c r="P30" i="47"/>
  <c r="X30" i="47"/>
  <c r="AF30" i="47"/>
  <c r="H38" i="47"/>
  <c r="P38" i="47"/>
  <c r="X38" i="47"/>
  <c r="AF38" i="47"/>
  <c r="H45" i="47"/>
  <c r="X45" i="47"/>
  <c r="P61" i="47"/>
  <c r="AF61" i="47"/>
  <c r="P39" i="47"/>
  <c r="AF39" i="47"/>
  <c r="H69" i="47"/>
  <c r="X69" i="47"/>
  <c r="P64" i="47"/>
  <c r="AF64" i="47"/>
  <c r="X25" i="47"/>
  <c r="H11" i="47"/>
  <c r="H10" i="47"/>
  <c r="AF23" i="47"/>
  <c r="AL4" i="47"/>
  <c r="H29" i="47"/>
  <c r="P29" i="47"/>
  <c r="X29" i="47"/>
  <c r="AF29" i="47"/>
  <c r="H52" i="47"/>
  <c r="P52" i="47"/>
  <c r="X52" i="47"/>
  <c r="AF52" i="47"/>
  <c r="H23" i="47"/>
  <c r="X23" i="47"/>
  <c r="P15" i="47"/>
  <c r="AF15" i="47"/>
  <c r="P47" i="47"/>
  <c r="AF47" i="47"/>
  <c r="H7" i="47"/>
  <c r="X7" i="47"/>
  <c r="AF70" i="47"/>
  <c r="H59" i="47"/>
  <c r="X43" i="47"/>
  <c r="AW49" i="46"/>
  <c r="N24" i="46"/>
  <c r="N40" i="46"/>
  <c r="N45" i="46"/>
  <c r="N14" i="46"/>
  <c r="H80" i="46"/>
  <c r="H76" i="46"/>
  <c r="H79" i="46"/>
  <c r="H75" i="46"/>
  <c r="H78" i="46"/>
  <c r="H71" i="46"/>
  <c r="H77" i="46"/>
  <c r="H74" i="46"/>
  <c r="H70" i="46"/>
  <c r="H67" i="46"/>
  <c r="H63" i="46"/>
  <c r="H73" i="46"/>
  <c r="H66" i="46"/>
  <c r="H62" i="46"/>
  <c r="H64" i="46"/>
  <c r="H59" i="46"/>
  <c r="H15" i="46"/>
  <c r="H72" i="46"/>
  <c r="H69" i="46"/>
  <c r="H61" i="46"/>
  <c r="H42" i="46"/>
  <c r="H14" i="46"/>
  <c r="H68" i="46"/>
  <c r="H30" i="46"/>
  <c r="H41" i="46"/>
  <c r="H8" i="46"/>
  <c r="H52" i="46"/>
  <c r="H43" i="46"/>
  <c r="H46" i="46"/>
  <c r="H65" i="46"/>
  <c r="H7" i="46"/>
  <c r="H18" i="46"/>
  <c r="H10" i="46"/>
  <c r="H45" i="46"/>
  <c r="H20" i="46"/>
  <c r="H57" i="46"/>
  <c r="H56" i="46"/>
  <c r="H12" i="46"/>
  <c r="H28" i="46"/>
  <c r="H9" i="46"/>
  <c r="H16" i="46"/>
  <c r="H26" i="46"/>
  <c r="H47" i="46"/>
  <c r="H60" i="46"/>
  <c r="H17" i="46"/>
  <c r="H49" i="46"/>
  <c r="H51" i="46"/>
  <c r="H48" i="46"/>
  <c r="H27" i="46"/>
  <c r="H40" i="46"/>
  <c r="H21" i="46"/>
  <c r="AT72" i="46"/>
  <c r="AT68" i="46"/>
  <c r="AT71" i="46"/>
  <c r="AT67" i="46"/>
  <c r="AT70" i="46"/>
  <c r="AT69" i="46"/>
  <c r="AT63" i="46"/>
  <c r="AT66" i="46"/>
  <c r="AT62" i="46"/>
  <c r="AT64" i="46"/>
  <c r="AT59" i="46"/>
  <c r="AT55" i="46"/>
  <c r="AT58" i="46"/>
  <c r="AT54" i="46"/>
  <c r="AT65" i="46"/>
  <c r="AT60" i="46"/>
  <c r="AT51" i="46"/>
  <c r="AT48" i="46"/>
  <c r="AT57" i="46"/>
  <c r="AT47" i="46"/>
  <c r="AT56" i="46"/>
  <c r="AT50" i="46"/>
  <c r="AT52" i="46"/>
  <c r="AT49" i="46"/>
  <c r="AT61" i="46"/>
  <c r="AX72" i="46"/>
  <c r="AX68" i="46"/>
  <c r="AX71" i="46"/>
  <c r="AX67" i="46"/>
  <c r="AX70" i="46"/>
  <c r="AX63" i="46"/>
  <c r="AX62" i="46"/>
  <c r="AX69" i="46"/>
  <c r="AX59" i="46"/>
  <c r="AX55" i="46"/>
  <c r="AX66" i="46"/>
  <c r="AX65" i="46"/>
  <c r="AX58" i="46"/>
  <c r="AX54" i="46"/>
  <c r="AX56" i="46"/>
  <c r="AX52" i="46"/>
  <c r="AX48" i="46"/>
  <c r="AX61" i="46"/>
  <c r="AX51" i="46"/>
  <c r="AX64" i="46"/>
  <c r="AX53" i="46"/>
  <c r="AX57" i="46"/>
  <c r="AX60" i="46"/>
  <c r="AX50" i="46"/>
  <c r="BB72" i="46"/>
  <c r="BB68" i="46"/>
  <c r="BB71" i="46"/>
  <c r="BB67" i="46"/>
  <c r="BB70" i="46"/>
  <c r="BB63" i="46"/>
  <c r="BB62" i="46"/>
  <c r="BB66" i="46"/>
  <c r="BB64" i="46"/>
  <c r="BB59" i="46"/>
  <c r="BB55" i="46"/>
  <c r="BB58" i="46"/>
  <c r="BB54" i="46"/>
  <c r="BB69" i="46"/>
  <c r="BB60" i="46"/>
  <c r="BB53" i="46"/>
  <c r="BB57" i="46"/>
  <c r="BB52" i="46"/>
  <c r="BB47" i="46"/>
  <c r="BB51" i="46"/>
  <c r="BB50" i="46"/>
  <c r="BB61" i="46"/>
  <c r="BB49" i="46"/>
  <c r="BB65" i="46"/>
  <c r="BB56" i="46"/>
  <c r="H54" i="46"/>
  <c r="N21" i="46"/>
  <c r="H6" i="46"/>
  <c r="N5" i="46"/>
  <c r="H55" i="46"/>
  <c r="H39" i="46"/>
  <c r="N44" i="46"/>
  <c r="H13" i="46"/>
  <c r="AX49" i="46"/>
  <c r="BA52" i="46"/>
  <c r="H24" i="46"/>
  <c r="N19" i="46"/>
  <c r="N27" i="46"/>
  <c r="H25" i="46"/>
  <c r="N51" i="46"/>
  <c r="H22" i="46"/>
  <c r="H50" i="46"/>
  <c r="H58" i="46"/>
  <c r="N77" i="46"/>
  <c r="AS69" i="46" s="1"/>
  <c r="N80" i="46"/>
  <c r="AS72" i="46" s="1"/>
  <c r="N76" i="46"/>
  <c r="AS68" i="46" s="1"/>
  <c r="N79" i="46"/>
  <c r="N75" i="46"/>
  <c r="N78" i="46"/>
  <c r="N72" i="46"/>
  <c r="N71" i="46"/>
  <c r="N73" i="46"/>
  <c r="N68" i="46"/>
  <c r="AS60" i="46" s="1"/>
  <c r="N64" i="46"/>
  <c r="AS56" i="46" s="1"/>
  <c r="N70" i="46"/>
  <c r="AS62" i="46" s="1"/>
  <c r="N67" i="46"/>
  <c r="N63" i="46"/>
  <c r="N74" i="46"/>
  <c r="N69" i="46"/>
  <c r="N60" i="46"/>
  <c r="N57" i="46"/>
  <c r="AS49" i="46" s="1"/>
  <c r="N66" i="46"/>
  <c r="AS58" i="46" s="1"/>
  <c r="N59" i="46"/>
  <c r="AS51" i="46" s="1"/>
  <c r="N15" i="46"/>
  <c r="N65" i="46"/>
  <c r="N42" i="46"/>
  <c r="N56" i="46"/>
  <c r="N13" i="46"/>
  <c r="N12" i="46"/>
  <c r="N53" i="46"/>
  <c r="N28" i="46"/>
  <c r="N62" i="46"/>
  <c r="N58" i="46"/>
  <c r="N41" i="46"/>
  <c r="N8" i="46"/>
  <c r="N52" i="46"/>
  <c r="N43" i="46"/>
  <c r="N46" i="46"/>
  <c r="N61" i="46"/>
  <c r="N17" i="46"/>
  <c r="N49" i="46"/>
  <c r="N39" i="46"/>
  <c r="N29" i="46"/>
  <c r="N55" i="46"/>
  <c r="N11" i="46"/>
  <c r="N30" i="46"/>
  <c r="N7" i="46"/>
  <c r="N10" i="46"/>
  <c r="N20" i="46"/>
  <c r="N9" i="46"/>
  <c r="N16" i="46"/>
  <c r="N26" i="46"/>
  <c r="N47" i="46"/>
  <c r="N23" i="46"/>
  <c r="BA69" i="46"/>
  <c r="BA72" i="46"/>
  <c r="BA68" i="46"/>
  <c r="BA71" i="46"/>
  <c r="BA67" i="46"/>
  <c r="BA66" i="46"/>
  <c r="BA64" i="46"/>
  <c r="BA63" i="46"/>
  <c r="BA65" i="46"/>
  <c r="BA60" i="46"/>
  <c r="BA56" i="46"/>
  <c r="BA70" i="46"/>
  <c r="BA62" i="46"/>
  <c r="BA59" i="46"/>
  <c r="BA55" i="46"/>
  <c r="BA51" i="46"/>
  <c r="BA61" i="46"/>
  <c r="BA49" i="46"/>
  <c r="BA58" i="46"/>
  <c r="BA53" i="46"/>
  <c r="BA48" i="46"/>
  <c r="BA16" i="46"/>
  <c r="BA50" i="46"/>
  <c r="BA47" i="46"/>
  <c r="N54" i="46"/>
  <c r="N48" i="46"/>
  <c r="AL4" i="46"/>
  <c r="H23" i="46"/>
  <c r="N6" i="46"/>
  <c r="H11" i="46"/>
  <c r="N25" i="46"/>
  <c r="H29" i="46"/>
  <c r="N22" i="46"/>
  <c r="H53" i="46"/>
  <c r="N50" i="46"/>
  <c r="BA57" i="46"/>
  <c r="AB12" i="45"/>
  <c r="L36" i="45"/>
  <c r="T50" i="45"/>
  <c r="AB28" i="45"/>
  <c r="X54" i="45"/>
  <c r="AF18" i="45"/>
  <c r="AF75" i="45"/>
  <c r="AF27" i="45"/>
  <c r="AF74" i="45"/>
  <c r="AF77" i="45"/>
  <c r="AF73" i="45"/>
  <c r="AF69" i="45"/>
  <c r="AF72" i="45"/>
  <c r="AF76" i="45"/>
  <c r="AF71" i="45"/>
  <c r="AF70" i="45"/>
  <c r="AF68" i="45"/>
  <c r="AF17" i="45"/>
  <c r="AF67" i="45"/>
  <c r="AF35" i="45"/>
  <c r="AF23" i="45"/>
  <c r="AF38" i="45"/>
  <c r="AF22" i="45"/>
  <c r="AF34" i="45"/>
  <c r="AF65" i="45"/>
  <c r="AF63" i="45"/>
  <c r="AF16" i="45"/>
  <c r="AF15" i="45"/>
  <c r="AF10" i="45"/>
  <c r="AF21" i="45"/>
  <c r="BB18" i="45" s="1"/>
  <c r="AF64" i="45"/>
  <c r="AF6" i="45"/>
  <c r="AF62" i="45"/>
  <c r="AF59" i="45"/>
  <c r="AF26" i="45"/>
  <c r="BB20" i="45" s="1"/>
  <c r="AF31" i="45"/>
  <c r="BB8" i="45" s="1"/>
  <c r="AF11" i="45"/>
  <c r="BB19" i="45" s="1"/>
  <c r="AF24" i="45"/>
  <c r="AF66" i="45"/>
  <c r="AF5" i="45"/>
  <c r="AF61" i="45"/>
  <c r="AF57" i="45"/>
  <c r="AF55" i="45"/>
  <c r="BB42" i="45" s="1"/>
  <c r="AF32" i="45"/>
  <c r="AF58" i="45"/>
  <c r="AF40" i="45"/>
  <c r="AF33" i="45"/>
  <c r="AF60" i="45"/>
  <c r="AF29" i="45"/>
  <c r="AF54" i="45"/>
  <c r="AF49" i="45"/>
  <c r="AF48" i="45"/>
  <c r="BB35" i="45" s="1"/>
  <c r="AF45" i="45"/>
  <c r="AF43" i="45"/>
  <c r="AF28" i="45"/>
  <c r="AF52" i="45"/>
  <c r="AF51" i="45"/>
  <c r="AF9" i="45"/>
  <c r="BB14" i="45" s="1"/>
  <c r="AF47" i="45"/>
  <c r="AF37" i="45"/>
  <c r="BB15" i="45" s="1"/>
  <c r="T42" i="45"/>
  <c r="L77" i="45"/>
  <c r="L76" i="45"/>
  <c r="L18" i="45"/>
  <c r="L75" i="45"/>
  <c r="L27" i="45"/>
  <c r="L71" i="45"/>
  <c r="L70" i="45"/>
  <c r="L73" i="45"/>
  <c r="L69" i="45"/>
  <c r="L16" i="45"/>
  <c r="L67" i="45"/>
  <c r="L15" i="45"/>
  <c r="L72" i="45"/>
  <c r="L68" i="45"/>
  <c r="L10" i="45"/>
  <c r="L21" i="45"/>
  <c r="L64" i="45"/>
  <c r="L17" i="45"/>
  <c r="L26" i="45"/>
  <c r="AR20" i="45" s="1"/>
  <c r="L66" i="45"/>
  <c r="L33" i="45"/>
  <c r="L74" i="45"/>
  <c r="L35" i="45"/>
  <c r="L23" i="45"/>
  <c r="L38" i="45"/>
  <c r="L34" i="45"/>
  <c r="L5" i="45"/>
  <c r="L61" i="45"/>
  <c r="L65" i="45"/>
  <c r="L63" i="45"/>
  <c r="L32" i="45"/>
  <c r="L60" i="45"/>
  <c r="L6" i="45"/>
  <c r="L62" i="45"/>
  <c r="L59" i="45"/>
  <c r="L31" i="45"/>
  <c r="AR8" i="45" s="1"/>
  <c r="L24" i="45"/>
  <c r="L58" i="45"/>
  <c r="L40" i="45"/>
  <c r="L53" i="45"/>
  <c r="L22" i="45"/>
  <c r="L11" i="45"/>
  <c r="AR19" i="45" s="1"/>
  <c r="L57" i="45"/>
  <c r="L30" i="45"/>
  <c r="L54" i="45"/>
  <c r="L52" i="45"/>
  <c r="L51" i="45"/>
  <c r="L9" i="45"/>
  <c r="AR14" i="45" s="1"/>
  <c r="L47" i="45"/>
  <c r="L37" i="45"/>
  <c r="L29" i="45"/>
  <c r="L56" i="45"/>
  <c r="L49" i="45"/>
  <c r="AR36" i="45" s="1"/>
  <c r="L48" i="45"/>
  <c r="L45" i="45"/>
  <c r="L43" i="45"/>
  <c r="P18" i="45"/>
  <c r="P75" i="45"/>
  <c r="P27" i="45"/>
  <c r="P74" i="45"/>
  <c r="P77" i="45"/>
  <c r="P73" i="45"/>
  <c r="P76" i="45"/>
  <c r="P69" i="45"/>
  <c r="P72" i="45"/>
  <c r="P71" i="45"/>
  <c r="P68" i="45"/>
  <c r="P17" i="45"/>
  <c r="P70" i="45"/>
  <c r="P16" i="45"/>
  <c r="P67" i="45"/>
  <c r="P15" i="45"/>
  <c r="P35" i="45"/>
  <c r="P23" i="45"/>
  <c r="P38" i="45"/>
  <c r="P22" i="45"/>
  <c r="P34" i="45"/>
  <c r="P65" i="45"/>
  <c r="P10" i="45"/>
  <c r="P21" i="45"/>
  <c r="P64" i="45"/>
  <c r="P66" i="45"/>
  <c r="P6" i="45"/>
  <c r="P62" i="45"/>
  <c r="P59" i="45"/>
  <c r="P33" i="45"/>
  <c r="P31" i="45"/>
  <c r="AT8" i="45" s="1"/>
  <c r="P11" i="45"/>
  <c r="AT19" i="45" s="1"/>
  <c r="P24" i="45"/>
  <c r="P5" i="45"/>
  <c r="P61" i="45"/>
  <c r="P32" i="45"/>
  <c r="P57" i="45"/>
  <c r="P55" i="45"/>
  <c r="P60" i="45"/>
  <c r="P58" i="45"/>
  <c r="P40" i="45"/>
  <c r="P63" i="45"/>
  <c r="P29" i="45"/>
  <c r="P28" i="45"/>
  <c r="P49" i="45"/>
  <c r="P48" i="45"/>
  <c r="P45" i="45"/>
  <c r="P43" i="45"/>
  <c r="P26" i="45"/>
  <c r="AT20" i="45" s="1"/>
  <c r="P54" i="45"/>
  <c r="P52" i="45"/>
  <c r="P51" i="45"/>
  <c r="P9" i="45"/>
  <c r="AT14" i="45" s="1"/>
  <c r="P47" i="45"/>
  <c r="P37" i="45"/>
  <c r="AF12" i="45"/>
  <c r="AB44" i="45"/>
  <c r="L41" i="45"/>
  <c r="AR25" i="45" s="1"/>
  <c r="X50" i="45"/>
  <c r="P7" i="45"/>
  <c r="AF7" i="45"/>
  <c r="P56" i="45"/>
  <c r="AF30" i="45"/>
  <c r="T77" i="45"/>
  <c r="T76" i="45"/>
  <c r="T18" i="45"/>
  <c r="T75" i="45"/>
  <c r="T71" i="45"/>
  <c r="T74" i="45"/>
  <c r="T70" i="45"/>
  <c r="T69" i="45"/>
  <c r="T16" i="45"/>
  <c r="T67" i="45"/>
  <c r="T73" i="45"/>
  <c r="T72" i="45"/>
  <c r="T15" i="45"/>
  <c r="T27" i="45"/>
  <c r="T68" i="45"/>
  <c r="T17" i="45"/>
  <c r="T10" i="45"/>
  <c r="T21" i="45"/>
  <c r="T64" i="45"/>
  <c r="T26" i="45"/>
  <c r="AV20" i="45" s="1"/>
  <c r="T66" i="45"/>
  <c r="T33" i="45"/>
  <c r="T35" i="45"/>
  <c r="T23" i="45"/>
  <c r="T38" i="45"/>
  <c r="T65" i="45"/>
  <c r="T5" i="45"/>
  <c r="T61" i="45"/>
  <c r="T63" i="45"/>
  <c r="T32" i="45"/>
  <c r="T60" i="45"/>
  <c r="T22" i="45"/>
  <c r="T6" i="45"/>
  <c r="T62" i="45"/>
  <c r="T59" i="45"/>
  <c r="T11" i="45"/>
  <c r="AV19" i="45" s="1"/>
  <c r="T58" i="45"/>
  <c r="T40" i="45"/>
  <c r="T53" i="45"/>
  <c r="T34" i="45"/>
  <c r="T57" i="45"/>
  <c r="T55" i="45"/>
  <c r="T56" i="45"/>
  <c r="T52" i="45"/>
  <c r="T51" i="45"/>
  <c r="T9" i="45"/>
  <c r="AV14" i="45" s="1"/>
  <c r="T47" i="45"/>
  <c r="T37" i="45"/>
  <c r="T31" i="45"/>
  <c r="AV8" i="45" s="1"/>
  <c r="T24" i="45"/>
  <c r="T30" i="45"/>
  <c r="T28" i="45"/>
  <c r="T49" i="45"/>
  <c r="T48" i="45"/>
  <c r="T45" i="45"/>
  <c r="T43" i="45"/>
  <c r="AM4" i="45"/>
  <c r="AL4" i="45"/>
  <c r="H42" i="45"/>
  <c r="T12" i="45"/>
  <c r="P44" i="45"/>
  <c r="AF44" i="45"/>
  <c r="L46" i="45"/>
  <c r="AB46" i="45"/>
  <c r="H13" i="45"/>
  <c r="X13" i="45"/>
  <c r="T36" i="45"/>
  <c r="P41" i="45"/>
  <c r="AT25" i="45" s="1"/>
  <c r="AF41" i="45"/>
  <c r="BB25" i="45" s="1"/>
  <c r="L50" i="45"/>
  <c r="X39" i="45"/>
  <c r="T7" i="45"/>
  <c r="AB77" i="45"/>
  <c r="AB76" i="45"/>
  <c r="AB18" i="45"/>
  <c r="AB75" i="45"/>
  <c r="AB73" i="45"/>
  <c r="AB71" i="45"/>
  <c r="AB70" i="45"/>
  <c r="AB27" i="45"/>
  <c r="AB69" i="45"/>
  <c r="AB72" i="45"/>
  <c r="AB67" i="45"/>
  <c r="AB16" i="45"/>
  <c r="AB15" i="45"/>
  <c r="AB74" i="45"/>
  <c r="AB68" i="45"/>
  <c r="AB10" i="45"/>
  <c r="AB21" i="45"/>
  <c r="AB64" i="45"/>
  <c r="AB26" i="45"/>
  <c r="AZ20" i="45" s="1"/>
  <c r="AB66" i="45"/>
  <c r="AB33" i="45"/>
  <c r="AB35" i="45"/>
  <c r="AB23" i="45"/>
  <c r="AB38" i="45"/>
  <c r="AB5" i="45"/>
  <c r="AB61" i="45"/>
  <c r="AB17" i="45"/>
  <c r="AB22" i="45"/>
  <c r="AB32" i="45"/>
  <c r="AB60" i="45"/>
  <c r="AB34" i="45"/>
  <c r="AB63" i="45"/>
  <c r="AB6" i="45"/>
  <c r="AB62" i="45"/>
  <c r="AB59" i="45"/>
  <c r="AB58" i="45"/>
  <c r="AB40" i="45"/>
  <c r="AB53" i="45"/>
  <c r="AB65" i="45"/>
  <c r="AB31" i="45"/>
  <c r="AZ8" i="45" s="1"/>
  <c r="AB24" i="45"/>
  <c r="AB57" i="45"/>
  <c r="AZ44" i="45" s="1"/>
  <c r="AB55" i="45"/>
  <c r="AB30" i="45"/>
  <c r="AB52" i="45"/>
  <c r="AB51" i="45"/>
  <c r="AB9" i="45"/>
  <c r="AZ14" i="45" s="1"/>
  <c r="AB47" i="45"/>
  <c r="AB37" i="45"/>
  <c r="AB29" i="45"/>
  <c r="AB11" i="45"/>
  <c r="AZ19" i="45" s="1"/>
  <c r="AB56" i="45"/>
  <c r="AB54" i="45"/>
  <c r="AB49" i="45"/>
  <c r="AB48" i="45"/>
  <c r="AB45" i="45"/>
  <c r="AB43" i="45"/>
  <c r="L12" i="45"/>
  <c r="T46" i="45"/>
  <c r="AB36" i="45"/>
  <c r="L7" i="45"/>
  <c r="AB7" i="45"/>
  <c r="L44" i="45"/>
  <c r="H46" i="45"/>
  <c r="P36" i="45"/>
  <c r="AF36" i="45"/>
  <c r="AB41" i="45"/>
  <c r="AZ25" i="45" s="1"/>
  <c r="L28" i="45"/>
  <c r="H18" i="45"/>
  <c r="H75" i="45"/>
  <c r="H27" i="45"/>
  <c r="H74" i="45"/>
  <c r="H77" i="45"/>
  <c r="H73" i="45"/>
  <c r="H69" i="45"/>
  <c r="H76" i="45"/>
  <c r="H72" i="45"/>
  <c r="H71" i="45"/>
  <c r="H68" i="45"/>
  <c r="H17" i="45"/>
  <c r="H16" i="45"/>
  <c r="H67" i="45"/>
  <c r="H35" i="45"/>
  <c r="H23" i="45"/>
  <c r="H38" i="45"/>
  <c r="H70" i="45"/>
  <c r="H15" i="45"/>
  <c r="H22" i="45"/>
  <c r="H34" i="45"/>
  <c r="H65" i="45"/>
  <c r="H10" i="45"/>
  <c r="H21" i="45"/>
  <c r="H64" i="45"/>
  <c r="H26" i="45"/>
  <c r="AP20" i="45" s="1"/>
  <c r="H6" i="45"/>
  <c r="H62" i="45"/>
  <c r="H59" i="45"/>
  <c r="H66" i="45"/>
  <c r="H31" i="45"/>
  <c r="AP8" i="45" s="1"/>
  <c r="H11" i="45"/>
  <c r="AP19" i="45" s="1"/>
  <c r="H24" i="45"/>
  <c r="H33" i="45"/>
  <c r="H5" i="45"/>
  <c r="H61" i="45"/>
  <c r="H63" i="45"/>
  <c r="H57" i="45"/>
  <c r="H55" i="45"/>
  <c r="AP42" i="45" s="1"/>
  <c r="H32" i="45"/>
  <c r="H60" i="45"/>
  <c r="H58" i="45"/>
  <c r="H40" i="45"/>
  <c r="H49" i="45"/>
  <c r="H48" i="45"/>
  <c r="H45" i="45"/>
  <c r="H43" i="45"/>
  <c r="H30" i="45"/>
  <c r="H29" i="45"/>
  <c r="H53" i="45"/>
  <c r="H52" i="45"/>
  <c r="AP39" i="45" s="1"/>
  <c r="H51" i="45"/>
  <c r="H9" i="45"/>
  <c r="AP14" i="45" s="1"/>
  <c r="H47" i="45"/>
  <c r="H37" i="45"/>
  <c r="X18" i="45"/>
  <c r="X75" i="45"/>
  <c r="X27" i="45"/>
  <c r="X74" i="45"/>
  <c r="X77" i="45"/>
  <c r="X73" i="45"/>
  <c r="X69" i="45"/>
  <c r="X72" i="45"/>
  <c r="X71" i="45"/>
  <c r="X76" i="45"/>
  <c r="X68" i="45"/>
  <c r="X70" i="45"/>
  <c r="X17" i="45"/>
  <c r="X16" i="45"/>
  <c r="X67" i="45"/>
  <c r="X35" i="45"/>
  <c r="X23" i="45"/>
  <c r="X38" i="45"/>
  <c r="X22" i="45"/>
  <c r="X34" i="45"/>
  <c r="X65" i="45"/>
  <c r="X63" i="45"/>
  <c r="X10" i="45"/>
  <c r="X21" i="45"/>
  <c r="X64" i="45"/>
  <c r="X33" i="45"/>
  <c r="X6" i="45"/>
  <c r="X62" i="45"/>
  <c r="X59" i="45"/>
  <c r="X31" i="45"/>
  <c r="AX8" i="45" s="1"/>
  <c r="X11" i="45"/>
  <c r="AX19" i="45" s="1"/>
  <c r="X24" i="45"/>
  <c r="X26" i="45"/>
  <c r="AX20" i="45" s="1"/>
  <c r="X5" i="45"/>
  <c r="X61" i="45"/>
  <c r="X60" i="45"/>
  <c r="X57" i="45"/>
  <c r="X55" i="45"/>
  <c r="X15" i="45"/>
  <c r="X58" i="45"/>
  <c r="X40" i="45"/>
  <c r="X32" i="45"/>
  <c r="X53" i="45"/>
  <c r="X49" i="45"/>
  <c r="X48" i="45"/>
  <c r="X45" i="45"/>
  <c r="X43" i="45"/>
  <c r="X30" i="45"/>
  <c r="X66" i="45"/>
  <c r="X29" i="45"/>
  <c r="X52" i="45"/>
  <c r="X51" i="45"/>
  <c r="X9" i="45"/>
  <c r="AX14" i="45" s="1"/>
  <c r="X47" i="45"/>
  <c r="X37" i="45"/>
  <c r="AX15" i="45" s="1"/>
  <c r="L42" i="45"/>
  <c r="AB42" i="45"/>
  <c r="H12" i="45"/>
  <c r="X12" i="45"/>
  <c r="AX27" i="45" s="1"/>
  <c r="T44" i="45"/>
  <c r="P46" i="45"/>
  <c r="AF46" i="45"/>
  <c r="L13" i="45"/>
  <c r="AB13" i="45"/>
  <c r="H36" i="45"/>
  <c r="X36" i="45"/>
  <c r="T41" i="45"/>
  <c r="AV25" i="45" s="1"/>
  <c r="P50" i="45"/>
  <c r="AF50" i="45"/>
  <c r="BB37" i="45" s="1"/>
  <c r="L39" i="45"/>
  <c r="AB39" i="45"/>
  <c r="H7" i="45"/>
  <c r="X7" i="45"/>
  <c r="X28" i="45"/>
  <c r="AX5" i="45" s="1"/>
  <c r="AF53" i="45"/>
  <c r="T54" i="45"/>
  <c r="AF56" i="45"/>
  <c r="AF72" i="44"/>
  <c r="BB72" i="44" s="1"/>
  <c r="AF68" i="44"/>
  <c r="BB68" i="44" s="1"/>
  <c r="AF71" i="44"/>
  <c r="BB71" i="44" s="1"/>
  <c r="AF67" i="44"/>
  <c r="BB67" i="44" s="1"/>
  <c r="AF70" i="44"/>
  <c r="BB70" i="44" s="1"/>
  <c r="AF65" i="44"/>
  <c r="BB65" i="44" s="1"/>
  <c r="AF69" i="44"/>
  <c r="BB69" i="44" s="1"/>
  <c r="AF66" i="44"/>
  <c r="BB66" i="44" s="1"/>
  <c r="AF64" i="44"/>
  <c r="BB64" i="44" s="1"/>
  <c r="AF61" i="44"/>
  <c r="BB61" i="44" s="1"/>
  <c r="AF60" i="44"/>
  <c r="BB60" i="44" s="1"/>
  <c r="AF59" i="44"/>
  <c r="BB59" i="44" s="1"/>
  <c r="AF63" i="44"/>
  <c r="BB63" i="44" s="1"/>
  <c r="AF58" i="44"/>
  <c r="BB58" i="44" s="1"/>
  <c r="AF8" i="44"/>
  <c r="AF57" i="44"/>
  <c r="BB57" i="44" s="1"/>
  <c r="AF54" i="44"/>
  <c r="AF51" i="44"/>
  <c r="AF24" i="44"/>
  <c r="AF62" i="44"/>
  <c r="BB62" i="44" s="1"/>
  <c r="AF53" i="44"/>
  <c r="AF50" i="44"/>
  <c r="AF56" i="44"/>
  <c r="BB56" i="44" s="1"/>
  <c r="AF49" i="44"/>
  <c r="AF52" i="44"/>
  <c r="AF23" i="44"/>
  <c r="AF36" i="44"/>
  <c r="AF6" i="44"/>
  <c r="AF19" i="44"/>
  <c r="AF20" i="44"/>
  <c r="AF47" i="44"/>
  <c r="AF46" i="44"/>
  <c r="AF17" i="44"/>
  <c r="AF55" i="44"/>
  <c r="BB55" i="44" s="1"/>
  <c r="AF48" i="44"/>
  <c r="AF11" i="44"/>
  <c r="AF30" i="44"/>
  <c r="AF45" i="44"/>
  <c r="AF7" i="44"/>
  <c r="AF34" i="44"/>
  <c r="AF41" i="44"/>
  <c r="AF25" i="44"/>
  <c r="AF31" i="44"/>
  <c r="AF21" i="44"/>
  <c r="BB11" i="44" s="1"/>
  <c r="AF22" i="44"/>
  <c r="AF5" i="44"/>
  <c r="AF44" i="44"/>
  <c r="AF26" i="44"/>
  <c r="AF40" i="44"/>
  <c r="AF16" i="44"/>
  <c r="AF9" i="44"/>
  <c r="AF14" i="44"/>
  <c r="AF39" i="44"/>
  <c r="AF12" i="44"/>
  <c r="AF43" i="44"/>
  <c r="AF27" i="44"/>
  <c r="AF29" i="44"/>
  <c r="AF35" i="44"/>
  <c r="AF10" i="44"/>
  <c r="AF42" i="44"/>
  <c r="AF13" i="44"/>
  <c r="AF15" i="44"/>
  <c r="BB5" i="44" s="1"/>
  <c r="AF32" i="44"/>
  <c r="AF33" i="44"/>
  <c r="AF37" i="44"/>
  <c r="AF28" i="44"/>
  <c r="X72" i="44"/>
  <c r="AX72" i="44" s="1"/>
  <c r="X68" i="44"/>
  <c r="AX68" i="44" s="1"/>
  <c r="X71" i="44"/>
  <c r="AX71" i="44" s="1"/>
  <c r="X67" i="44"/>
  <c r="AX67" i="44" s="1"/>
  <c r="X70" i="44"/>
  <c r="AX70" i="44" s="1"/>
  <c r="X66" i="44"/>
  <c r="AX66" i="44" s="1"/>
  <c r="X65" i="44"/>
  <c r="AX65" i="44" s="1"/>
  <c r="X64" i="44"/>
  <c r="AX64" i="44" s="1"/>
  <c r="X69" i="44"/>
  <c r="AX69" i="44" s="1"/>
  <c r="X60" i="44"/>
  <c r="AX60" i="44" s="1"/>
  <c r="X63" i="44"/>
  <c r="AX63" i="44" s="1"/>
  <c r="X59" i="44"/>
  <c r="AX59" i="44" s="1"/>
  <c r="X62" i="44"/>
  <c r="AX62" i="44" s="1"/>
  <c r="X58" i="44"/>
  <c r="AX58" i="44" s="1"/>
  <c r="X8" i="44"/>
  <c r="X53" i="44"/>
  <c r="X51" i="44"/>
  <c r="X24" i="44"/>
  <c r="X56" i="44"/>
  <c r="AX56" i="44" s="1"/>
  <c r="X50" i="44"/>
  <c r="X57" i="44"/>
  <c r="AX57" i="44" s="1"/>
  <c r="X55" i="44"/>
  <c r="AX55" i="44" s="1"/>
  <c r="X49" i="44"/>
  <c r="X54" i="44"/>
  <c r="X6" i="44"/>
  <c r="X19" i="44"/>
  <c r="X61" i="44"/>
  <c r="AX61" i="44" s="1"/>
  <c r="X48" i="44"/>
  <c r="X23" i="44"/>
  <c r="X20" i="44"/>
  <c r="X47" i="44"/>
  <c r="X22" i="44"/>
  <c r="X17" i="44"/>
  <c r="X52" i="44"/>
  <c r="X36" i="44"/>
  <c r="X32" i="44"/>
  <c r="X45" i="44"/>
  <c r="X7" i="44"/>
  <c r="X30" i="44"/>
  <c r="X43" i="44"/>
  <c r="X41" i="44"/>
  <c r="X25" i="44"/>
  <c r="X31" i="44"/>
  <c r="X21" i="44"/>
  <c r="X35" i="44"/>
  <c r="X26" i="44"/>
  <c r="X40" i="44"/>
  <c r="X16" i="44"/>
  <c r="X9" i="44"/>
  <c r="X14" i="44"/>
  <c r="X33" i="44"/>
  <c r="X27" i="44"/>
  <c r="X29" i="44"/>
  <c r="X5" i="44"/>
  <c r="X34" i="44"/>
  <c r="X12" i="44"/>
  <c r="X46" i="44"/>
  <c r="X44" i="44"/>
  <c r="X28" i="44"/>
  <c r="X10" i="44"/>
  <c r="X38" i="44"/>
  <c r="X11" i="44"/>
  <c r="X39" i="44"/>
  <c r="X37" i="44"/>
  <c r="X42" i="44"/>
  <c r="X13" i="44"/>
  <c r="X15" i="44"/>
  <c r="P72" i="44"/>
  <c r="AT72" i="44" s="1"/>
  <c r="P68" i="44"/>
  <c r="AT68" i="44" s="1"/>
  <c r="P71" i="44"/>
  <c r="AT71" i="44" s="1"/>
  <c r="P67" i="44"/>
  <c r="AT67" i="44" s="1"/>
  <c r="P70" i="44"/>
  <c r="AT70" i="44" s="1"/>
  <c r="P69" i="44"/>
  <c r="AT69" i="44" s="1"/>
  <c r="P66" i="44"/>
  <c r="AT66" i="44" s="1"/>
  <c r="P65" i="44"/>
  <c r="AT65" i="44" s="1"/>
  <c r="P64" i="44"/>
  <c r="AT64" i="44" s="1"/>
  <c r="P63" i="44"/>
  <c r="AT63" i="44" s="1"/>
  <c r="P60" i="44"/>
  <c r="AT60" i="44" s="1"/>
  <c r="P62" i="44"/>
  <c r="AT62" i="44" s="1"/>
  <c r="P59" i="44"/>
  <c r="AT59" i="44" s="1"/>
  <c r="P58" i="44"/>
  <c r="AT58" i="44" s="1"/>
  <c r="P8" i="44"/>
  <c r="P61" i="44"/>
  <c r="AT61" i="44" s="1"/>
  <c r="P57" i="44"/>
  <c r="AT57" i="44" s="1"/>
  <c r="P56" i="44"/>
  <c r="AT56" i="44" s="1"/>
  <c r="P51" i="44"/>
  <c r="P24" i="44"/>
  <c r="P55" i="44"/>
  <c r="AT55" i="44" s="1"/>
  <c r="P50" i="44"/>
  <c r="P54" i="44"/>
  <c r="P49" i="44"/>
  <c r="P6" i="44"/>
  <c r="P19" i="44"/>
  <c r="P53" i="44"/>
  <c r="P52" i="44"/>
  <c r="P36" i="44"/>
  <c r="P20" i="44"/>
  <c r="P47" i="44"/>
  <c r="P23" i="44"/>
  <c r="P46" i="44"/>
  <c r="P17" i="44"/>
  <c r="P11" i="44"/>
  <c r="P30" i="44"/>
  <c r="P5" i="44"/>
  <c r="P45" i="44"/>
  <c r="P7" i="44"/>
  <c r="P32" i="44"/>
  <c r="P34" i="44"/>
  <c r="P41" i="44"/>
  <c r="P25" i="44"/>
  <c r="P31" i="44"/>
  <c r="P21" i="44"/>
  <c r="P44" i="44"/>
  <c r="P26" i="44"/>
  <c r="P40" i="44"/>
  <c r="P16" i="44"/>
  <c r="AT6" i="44" s="1"/>
  <c r="P9" i="44"/>
  <c r="P14" i="44"/>
  <c r="P48" i="44"/>
  <c r="P43" i="44"/>
  <c r="P39" i="44"/>
  <c r="P12" i="44"/>
  <c r="P37" i="44"/>
  <c r="P22" i="44"/>
  <c r="P28" i="44"/>
  <c r="P35" i="44"/>
  <c r="AT25" i="44" s="1"/>
  <c r="P42" i="44"/>
  <c r="P13" i="44"/>
  <c r="P15" i="44"/>
  <c r="P33" i="44"/>
  <c r="P27" i="44"/>
  <c r="P29" i="44"/>
  <c r="P10" i="44"/>
  <c r="P18" i="44"/>
  <c r="P38" i="44"/>
  <c r="AF18" i="44"/>
  <c r="H72" i="44"/>
  <c r="AP72" i="44" s="1"/>
  <c r="H68" i="44"/>
  <c r="AP68" i="44" s="1"/>
  <c r="H71" i="44"/>
  <c r="AP71" i="44" s="1"/>
  <c r="H67" i="44"/>
  <c r="AP67" i="44" s="1"/>
  <c r="H70" i="44"/>
  <c r="AP70" i="44" s="1"/>
  <c r="H66" i="44"/>
  <c r="AP66" i="44" s="1"/>
  <c r="H69" i="44"/>
  <c r="AP69" i="44" s="1"/>
  <c r="H65" i="44"/>
  <c r="AP65" i="44" s="1"/>
  <c r="H64" i="44"/>
  <c r="AP64" i="44" s="1"/>
  <c r="H62" i="44"/>
  <c r="AP62" i="44" s="1"/>
  <c r="H60" i="44"/>
  <c r="AP60" i="44" s="1"/>
  <c r="H59" i="44"/>
  <c r="AP59" i="44" s="1"/>
  <c r="H58" i="44"/>
  <c r="AP58" i="44" s="1"/>
  <c r="H8" i="44"/>
  <c r="H55" i="44"/>
  <c r="AP55" i="44" s="1"/>
  <c r="H51" i="44"/>
  <c r="H24" i="44"/>
  <c r="H61" i="44"/>
  <c r="AP61" i="44" s="1"/>
  <c r="H54" i="44"/>
  <c r="H50" i="44"/>
  <c r="H63" i="44"/>
  <c r="AP63" i="44" s="1"/>
  <c r="H57" i="44"/>
  <c r="AP57" i="44" s="1"/>
  <c r="H53" i="44"/>
  <c r="H49" i="44"/>
  <c r="H48" i="44"/>
  <c r="H23" i="44"/>
  <c r="H6" i="44"/>
  <c r="H19" i="44"/>
  <c r="H56" i="44"/>
  <c r="AP56" i="44" s="1"/>
  <c r="H20" i="44"/>
  <c r="H47" i="44"/>
  <c r="H36" i="44"/>
  <c r="H22" i="44"/>
  <c r="H5" i="44"/>
  <c r="H17" i="44"/>
  <c r="H32" i="44"/>
  <c r="H45" i="44"/>
  <c r="H7" i="44"/>
  <c r="H11" i="44"/>
  <c r="H43" i="44"/>
  <c r="H41" i="44"/>
  <c r="H25" i="44"/>
  <c r="H31" i="44"/>
  <c r="H21" i="44"/>
  <c r="H46" i="44"/>
  <c r="H26" i="44"/>
  <c r="H40" i="44"/>
  <c r="H16" i="44"/>
  <c r="H9" i="44"/>
  <c r="H14" i="44"/>
  <c r="H30" i="44"/>
  <c r="H34" i="44"/>
  <c r="H33" i="44"/>
  <c r="H27" i="44"/>
  <c r="H29" i="44"/>
  <c r="H12" i="44"/>
  <c r="H44" i="44"/>
  <c r="H28" i="44"/>
  <c r="H10" i="44"/>
  <c r="H38" i="44"/>
  <c r="H52" i="44"/>
  <c r="H35" i="44"/>
  <c r="H39" i="44"/>
  <c r="H37" i="44"/>
  <c r="H42" i="44"/>
  <c r="H13" i="44"/>
  <c r="X18" i="44"/>
  <c r="AF38" i="44"/>
  <c r="AH66" i="44"/>
  <c r="BC66" i="44" s="1"/>
  <c r="AH65" i="44"/>
  <c r="BC65" i="44" s="1"/>
  <c r="AH64" i="44"/>
  <c r="BC64" i="44" s="1"/>
  <c r="AH50" i="44"/>
  <c r="AH56" i="44"/>
  <c r="BC56" i="44" s="1"/>
  <c r="AH49" i="44"/>
  <c r="AH8" i="44"/>
  <c r="AH22" i="44"/>
  <c r="AH46" i="44"/>
  <c r="AH44" i="44"/>
  <c r="AH26" i="44"/>
  <c r="AH16" i="44"/>
  <c r="AH25" i="44"/>
  <c r="L70" i="44"/>
  <c r="AR70" i="44" s="1"/>
  <c r="L69" i="44"/>
  <c r="AR69" i="44" s="1"/>
  <c r="L72" i="44"/>
  <c r="AR72" i="44" s="1"/>
  <c r="L68" i="44"/>
  <c r="AR68" i="44" s="1"/>
  <c r="L71" i="44"/>
  <c r="AR71" i="44" s="1"/>
  <c r="L67" i="44"/>
  <c r="AR67" i="44" s="1"/>
  <c r="L66" i="44"/>
  <c r="AR66" i="44" s="1"/>
  <c r="L62" i="44"/>
  <c r="AR62" i="44" s="1"/>
  <c r="L58" i="44"/>
  <c r="AR58" i="44" s="1"/>
  <c r="L61" i="44"/>
  <c r="AR61" i="44" s="1"/>
  <c r="L57" i="44"/>
  <c r="AR57" i="44" s="1"/>
  <c r="L65" i="44"/>
  <c r="AR65" i="44" s="1"/>
  <c r="L64" i="44"/>
  <c r="AR64" i="44" s="1"/>
  <c r="L63" i="44"/>
  <c r="AR63" i="44" s="1"/>
  <c r="L60" i="44"/>
  <c r="AR60" i="44" s="1"/>
  <c r="L56" i="44"/>
  <c r="AR56" i="44" s="1"/>
  <c r="L53" i="44"/>
  <c r="L54" i="44"/>
  <c r="L49" i="44"/>
  <c r="L36" i="44"/>
  <c r="L59" i="44"/>
  <c r="AR59" i="44" s="1"/>
  <c r="L52" i="44"/>
  <c r="L48" i="44"/>
  <c r="L55" i="44"/>
  <c r="AR55" i="44" s="1"/>
  <c r="L51" i="44"/>
  <c r="L24" i="44"/>
  <c r="L8" i="44"/>
  <c r="L20" i="44"/>
  <c r="L47" i="44"/>
  <c r="L5" i="44"/>
  <c r="L6" i="44"/>
  <c r="L19" i="44"/>
  <c r="L32" i="44"/>
  <c r="L34" i="44"/>
  <c r="L43" i="44"/>
  <c r="L23" i="44"/>
  <c r="L46" i="44"/>
  <c r="L44" i="44"/>
  <c r="L22" i="44"/>
  <c r="L35" i="44"/>
  <c r="L33" i="44"/>
  <c r="L13" i="44"/>
  <c r="AR34" i="44" s="1"/>
  <c r="L10" i="44"/>
  <c r="L15" i="44"/>
  <c r="L38" i="44"/>
  <c r="L50" i="44"/>
  <c r="L30" i="44"/>
  <c r="L45" i="44"/>
  <c r="L42" i="44"/>
  <c r="L28" i="44"/>
  <c r="L27" i="44"/>
  <c r="L39" i="44"/>
  <c r="L29" i="44"/>
  <c r="L12" i="44"/>
  <c r="T70" i="44"/>
  <c r="AV70" i="44" s="1"/>
  <c r="T69" i="44"/>
  <c r="AV69" i="44" s="1"/>
  <c r="T72" i="44"/>
  <c r="AV72" i="44" s="1"/>
  <c r="T68" i="44"/>
  <c r="AV68" i="44" s="1"/>
  <c r="T67" i="44"/>
  <c r="AV67" i="44" s="1"/>
  <c r="T62" i="44"/>
  <c r="AV62" i="44" s="1"/>
  <c r="T64" i="44"/>
  <c r="AV64" i="44" s="1"/>
  <c r="T58" i="44"/>
  <c r="AV58" i="44" s="1"/>
  <c r="T66" i="44"/>
  <c r="AV66" i="44" s="1"/>
  <c r="T65" i="44"/>
  <c r="AV65" i="44" s="1"/>
  <c r="T61" i="44"/>
  <c r="AV61" i="44" s="1"/>
  <c r="T57" i="44"/>
  <c r="AV57" i="44" s="1"/>
  <c r="T71" i="44"/>
  <c r="AV71" i="44" s="1"/>
  <c r="T60" i="44"/>
  <c r="AV60" i="44" s="1"/>
  <c r="T56" i="44"/>
  <c r="AV56" i="44" s="1"/>
  <c r="T53" i="44"/>
  <c r="T59" i="44"/>
  <c r="AV59" i="44" s="1"/>
  <c r="T8" i="44"/>
  <c r="T49" i="44"/>
  <c r="T36" i="44"/>
  <c r="T63" i="44"/>
  <c r="AV63" i="44" s="1"/>
  <c r="T54" i="44"/>
  <c r="T52" i="44"/>
  <c r="T48" i="44"/>
  <c r="T51" i="44"/>
  <c r="T24" i="44"/>
  <c r="T23" i="44"/>
  <c r="T20" i="44"/>
  <c r="T47" i="44"/>
  <c r="T5" i="44"/>
  <c r="T55" i="44"/>
  <c r="AV55" i="44" s="1"/>
  <c r="T50" i="44"/>
  <c r="T6" i="44"/>
  <c r="T19" i="44"/>
  <c r="T11" i="44"/>
  <c r="T30" i="44"/>
  <c r="AV20" i="44" s="1"/>
  <c r="T34" i="44"/>
  <c r="T43" i="44"/>
  <c r="T22" i="44"/>
  <c r="T44" i="44"/>
  <c r="T35" i="44"/>
  <c r="T46" i="44"/>
  <c r="T17" i="44"/>
  <c r="T33" i="44"/>
  <c r="T13" i="44"/>
  <c r="T10" i="44"/>
  <c r="T15" i="44"/>
  <c r="T38" i="44"/>
  <c r="T7" i="44"/>
  <c r="T42" i="44"/>
  <c r="T28" i="44"/>
  <c r="T27" i="44"/>
  <c r="T39" i="44"/>
  <c r="T29" i="44"/>
  <c r="T12" i="44"/>
  <c r="AB70" i="44"/>
  <c r="AZ70" i="44" s="1"/>
  <c r="AB69" i="44"/>
  <c r="AZ69" i="44" s="1"/>
  <c r="AB72" i="44"/>
  <c r="AZ72" i="44" s="1"/>
  <c r="AB68" i="44"/>
  <c r="AZ68" i="44" s="1"/>
  <c r="AB66" i="44"/>
  <c r="AZ66" i="44" s="1"/>
  <c r="AB71" i="44"/>
  <c r="AZ71" i="44" s="1"/>
  <c r="AB62" i="44"/>
  <c r="AZ62" i="44" s="1"/>
  <c r="AB65" i="44"/>
  <c r="AZ65" i="44" s="1"/>
  <c r="AB63" i="44"/>
  <c r="AZ63" i="44" s="1"/>
  <c r="AB58" i="44"/>
  <c r="AZ58" i="44" s="1"/>
  <c r="AB61" i="44"/>
  <c r="AZ61" i="44" s="1"/>
  <c r="AB57" i="44"/>
  <c r="AZ57" i="44" s="1"/>
  <c r="AB67" i="44"/>
  <c r="AZ67" i="44" s="1"/>
  <c r="AB64" i="44"/>
  <c r="AZ64" i="44" s="1"/>
  <c r="AB60" i="44"/>
  <c r="AZ60" i="44" s="1"/>
  <c r="AB56" i="44"/>
  <c r="AZ56" i="44" s="1"/>
  <c r="AB53" i="44"/>
  <c r="AB55" i="44"/>
  <c r="AZ55" i="44" s="1"/>
  <c r="AB49" i="44"/>
  <c r="AB36" i="44"/>
  <c r="AB8" i="44"/>
  <c r="AB52" i="44"/>
  <c r="AB48" i="44"/>
  <c r="AB54" i="44"/>
  <c r="AB51" i="44"/>
  <c r="AB24" i="44"/>
  <c r="AB59" i="44"/>
  <c r="AZ59" i="44" s="1"/>
  <c r="AB20" i="44"/>
  <c r="AB47" i="44"/>
  <c r="AB5" i="44"/>
  <c r="AB6" i="44"/>
  <c r="AB19" i="44"/>
  <c r="AB32" i="44"/>
  <c r="AB34" i="44"/>
  <c r="AB43" i="44"/>
  <c r="AB50" i="44"/>
  <c r="AZ49" i="44" s="1"/>
  <c r="AB46" i="44"/>
  <c r="AB44" i="44"/>
  <c r="AB35" i="44"/>
  <c r="AB33" i="44"/>
  <c r="AB13" i="44"/>
  <c r="AB10" i="44"/>
  <c r="AB15" i="44"/>
  <c r="AB38" i="44"/>
  <c r="AZ29" i="44" s="1"/>
  <c r="AB11" i="44"/>
  <c r="AB45" i="44"/>
  <c r="AB42" i="44"/>
  <c r="AB28" i="44"/>
  <c r="AB27" i="44"/>
  <c r="AB39" i="44"/>
  <c r="AB29" i="44"/>
  <c r="AB12" i="44"/>
  <c r="AL4" i="44"/>
  <c r="L18" i="44"/>
  <c r="T18" i="44"/>
  <c r="AB18" i="44"/>
  <c r="T21" i="44"/>
  <c r="L31" i="44"/>
  <c r="AB31" i="44"/>
  <c r="T25" i="44"/>
  <c r="T26" i="44"/>
  <c r="L7" i="44"/>
  <c r="AH36" i="44"/>
  <c r="AB23" i="44"/>
  <c r="AH18" i="44"/>
  <c r="AH28" i="44"/>
  <c r="AM4" i="44"/>
  <c r="L37" i="44"/>
  <c r="T37" i="44"/>
  <c r="AB37" i="44"/>
  <c r="L14" i="44"/>
  <c r="AB14" i="44"/>
  <c r="T9" i="44"/>
  <c r="L16" i="44"/>
  <c r="AB16" i="44"/>
  <c r="T40" i="44"/>
  <c r="T41" i="44"/>
  <c r="AH42" i="44"/>
  <c r="L17" i="44"/>
  <c r="E3" i="43"/>
  <c r="E2" i="43"/>
  <c r="M2" i="43"/>
  <c r="U2" i="43"/>
  <c r="AC2" i="43"/>
  <c r="P68" i="43"/>
  <c r="AT68" i="43" s="1"/>
  <c r="P71" i="43"/>
  <c r="AT71" i="43" s="1"/>
  <c r="P70" i="43"/>
  <c r="AT70" i="43" s="1"/>
  <c r="P66" i="43"/>
  <c r="AT66" i="43" s="1"/>
  <c r="P64" i="43"/>
  <c r="AT64" i="43" s="1"/>
  <c r="P58" i="43"/>
  <c r="AT58" i="43" s="1"/>
  <c r="P69" i="43"/>
  <c r="AT69" i="43" s="1"/>
  <c r="P53" i="43"/>
  <c r="AT53" i="43" s="1"/>
  <c r="P48" i="43"/>
  <c r="AT48" i="43" s="1"/>
  <c r="P56" i="43"/>
  <c r="AT56" i="43" s="1"/>
  <c r="P52" i="43"/>
  <c r="AT52" i="43" s="1"/>
  <c r="P22" i="43"/>
  <c r="P54" i="43"/>
  <c r="AT54" i="43" s="1"/>
  <c r="P6" i="43"/>
  <c r="P16" i="43"/>
  <c r="P12" i="43"/>
  <c r="P46" i="43"/>
  <c r="AT46" i="43" s="1"/>
  <c r="P14" i="43"/>
  <c r="P7" i="43"/>
  <c r="P45" i="43"/>
  <c r="P43" i="43"/>
  <c r="P40" i="43"/>
  <c r="P18" i="43"/>
  <c r="P32" i="43"/>
  <c r="P8" i="43"/>
  <c r="P39" i="43"/>
  <c r="P15" i="43"/>
  <c r="P36" i="43"/>
  <c r="P17" i="43"/>
  <c r="P30" i="43"/>
  <c r="P11" i="43"/>
  <c r="H72" i="43"/>
  <c r="AP72" i="43" s="1"/>
  <c r="H71" i="43"/>
  <c r="AP71" i="43" s="1"/>
  <c r="H70" i="43"/>
  <c r="AP70" i="43" s="1"/>
  <c r="H65" i="43"/>
  <c r="AP65" i="43" s="1"/>
  <c r="H69" i="43"/>
  <c r="AP69" i="43" s="1"/>
  <c r="H64" i="43"/>
  <c r="AP64" i="43" s="1"/>
  <c r="H67" i="43"/>
  <c r="AP67" i="43" s="1"/>
  <c r="H63" i="43"/>
  <c r="AP63" i="43" s="1"/>
  <c r="H59" i="43"/>
  <c r="AP59" i="43" s="1"/>
  <c r="H55" i="43"/>
  <c r="AP55" i="43" s="1"/>
  <c r="H58" i="43"/>
  <c r="AP58" i="43" s="1"/>
  <c r="H62" i="43"/>
  <c r="AP62" i="43" s="1"/>
  <c r="H61" i="43"/>
  <c r="AP61" i="43" s="1"/>
  <c r="H57" i="43"/>
  <c r="AP57" i="43" s="1"/>
  <c r="H49" i="43"/>
  <c r="AP49" i="43" s="1"/>
  <c r="H52" i="43"/>
  <c r="AP52" i="43" s="1"/>
  <c r="H27" i="43"/>
  <c r="H47" i="43"/>
  <c r="AP47" i="43" s="1"/>
  <c r="H54" i="43"/>
  <c r="AP54" i="43" s="1"/>
  <c r="H51" i="43"/>
  <c r="AP51" i="43" s="1"/>
  <c r="H22" i="43"/>
  <c r="H60" i="43"/>
  <c r="AP60" i="43" s="1"/>
  <c r="H6" i="43"/>
  <c r="H16" i="43"/>
  <c r="H5" i="43"/>
  <c r="H12" i="43"/>
  <c r="H53" i="43"/>
  <c r="AP53" i="43" s="1"/>
  <c r="H50" i="43"/>
  <c r="AP50" i="43" s="1"/>
  <c r="H46" i="43"/>
  <c r="AP46" i="43" s="1"/>
  <c r="H20" i="43"/>
  <c r="H8" i="43"/>
  <c r="H44" i="43"/>
  <c r="H41" i="43"/>
  <c r="H7" i="43"/>
  <c r="H38" i="43"/>
  <c r="H14" i="43"/>
  <c r="H40" i="43"/>
  <c r="H45" i="43"/>
  <c r="H18" i="43"/>
  <c r="H23" i="43"/>
  <c r="H25" i="43"/>
  <c r="H28" i="43"/>
  <c r="H17" i="43"/>
  <c r="H34" i="43"/>
  <c r="H32" i="43"/>
  <c r="H36" i="43"/>
  <c r="H42" i="43"/>
  <c r="H37" i="43"/>
  <c r="H35" i="43"/>
  <c r="H15" i="43"/>
  <c r="H29" i="43"/>
  <c r="H39" i="43"/>
  <c r="H13" i="43"/>
  <c r="H24" i="43"/>
  <c r="H10" i="43"/>
  <c r="H30" i="43"/>
  <c r="H9" i="43"/>
  <c r="AP33" i="43" s="1"/>
  <c r="X68" i="43"/>
  <c r="AX68" i="43" s="1"/>
  <c r="X71" i="43"/>
  <c r="AX71" i="43" s="1"/>
  <c r="X66" i="43"/>
  <c r="AX66" i="43" s="1"/>
  <c r="X69" i="43"/>
  <c r="AX69" i="43" s="1"/>
  <c r="X64" i="43"/>
  <c r="AX64" i="43" s="1"/>
  <c r="X61" i="43"/>
  <c r="AX61" i="43" s="1"/>
  <c r="X49" i="43"/>
  <c r="AX49" i="43" s="1"/>
  <c r="X48" i="43"/>
  <c r="AX48" i="43" s="1"/>
  <c r="X52" i="43"/>
  <c r="AX52" i="43" s="1"/>
  <c r="X27" i="43"/>
  <c r="X16" i="43"/>
  <c r="X29" i="43"/>
  <c r="X21" i="43"/>
  <c r="X20" i="43"/>
  <c r="X44" i="43"/>
  <c r="X40" i="43"/>
  <c r="X18" i="43"/>
  <c r="X23" i="43"/>
  <c r="X25" i="43"/>
  <c r="X34" i="43"/>
  <c r="X35" i="43"/>
  <c r="X31" i="43"/>
  <c r="X24" i="43"/>
  <c r="X10" i="43"/>
  <c r="X42" i="43"/>
  <c r="X11" i="43"/>
  <c r="H26" i="43"/>
  <c r="AF72" i="43"/>
  <c r="BB72" i="43" s="1"/>
  <c r="AF68" i="43"/>
  <c r="BB68" i="43" s="1"/>
  <c r="AF71" i="43"/>
  <c r="BB71" i="43" s="1"/>
  <c r="AF70" i="43"/>
  <c r="BB70" i="43" s="1"/>
  <c r="AF66" i="43"/>
  <c r="BB66" i="43" s="1"/>
  <c r="AF67" i="43"/>
  <c r="BB67" i="43" s="1"/>
  <c r="AF65" i="43"/>
  <c r="BB65" i="43" s="1"/>
  <c r="AF64" i="43"/>
  <c r="BB64" i="43" s="1"/>
  <c r="AF63" i="43"/>
  <c r="BB63" i="43" s="1"/>
  <c r="AF59" i="43"/>
  <c r="BB59" i="43" s="1"/>
  <c r="AF55" i="43"/>
  <c r="BB55" i="43" s="1"/>
  <c r="AF69" i="43"/>
  <c r="BB69" i="43" s="1"/>
  <c r="AF62" i="43"/>
  <c r="BB62" i="43" s="1"/>
  <c r="AF58" i="43"/>
  <c r="BB58" i="43" s="1"/>
  <c r="AF61" i="43"/>
  <c r="BB61" i="43" s="1"/>
  <c r="AF57" i="43"/>
  <c r="BB57" i="43" s="1"/>
  <c r="AF60" i="43"/>
  <c r="BB60" i="43" s="1"/>
  <c r="AF49" i="43"/>
  <c r="BB49" i="43" s="1"/>
  <c r="AF48" i="43"/>
  <c r="BB48" i="43" s="1"/>
  <c r="AF56" i="43"/>
  <c r="BB56" i="43" s="1"/>
  <c r="AF52" i="43"/>
  <c r="BB52" i="43" s="1"/>
  <c r="AF27" i="43"/>
  <c r="AF47" i="43"/>
  <c r="BB47" i="43" s="1"/>
  <c r="AF54" i="43"/>
  <c r="BB54" i="43" s="1"/>
  <c r="AF53" i="43"/>
  <c r="BB53" i="43" s="1"/>
  <c r="AF51" i="43"/>
  <c r="BB51" i="43" s="1"/>
  <c r="AF22" i="43"/>
  <c r="AF29" i="43"/>
  <c r="AF6" i="43"/>
  <c r="BB44" i="43" s="1"/>
  <c r="AF16" i="43"/>
  <c r="AF5" i="43"/>
  <c r="AF12" i="43"/>
  <c r="AF46" i="43"/>
  <c r="BB46" i="43" s="1"/>
  <c r="AF21" i="43"/>
  <c r="AF20" i="43"/>
  <c r="AF44" i="43"/>
  <c r="AF41" i="43"/>
  <c r="AF7" i="43"/>
  <c r="AF38" i="43"/>
  <c r="AF8" i="43"/>
  <c r="AF43" i="43"/>
  <c r="AF40" i="43"/>
  <c r="AF50" i="43"/>
  <c r="BB50" i="43" s="1"/>
  <c r="AF14" i="43"/>
  <c r="AF18" i="43"/>
  <c r="AF23" i="43"/>
  <c r="BB16" i="43" s="1"/>
  <c r="AF25" i="43"/>
  <c r="AF37" i="43"/>
  <c r="AF19" i="43"/>
  <c r="AF34" i="43"/>
  <c r="AF32" i="43"/>
  <c r="BB26" i="43" s="1"/>
  <c r="AF45" i="43"/>
  <c r="AF28" i="43"/>
  <c r="AF9" i="43"/>
  <c r="BB33" i="43" s="1"/>
  <c r="AF35" i="43"/>
  <c r="AF15" i="43"/>
  <c r="AF31" i="43"/>
  <c r="AF36" i="43"/>
  <c r="AF42" i="43"/>
  <c r="AF17" i="43"/>
  <c r="AF13" i="43"/>
  <c r="AF24" i="43"/>
  <c r="AF10" i="43"/>
  <c r="AF30" i="43"/>
  <c r="AF39" i="43"/>
  <c r="AF11" i="43"/>
  <c r="X33" i="43"/>
  <c r="P26" i="43"/>
  <c r="I2" i="43"/>
  <c r="Q2" i="43"/>
  <c r="Y2" i="43"/>
  <c r="AG2" i="43"/>
  <c r="K2" i="43"/>
  <c r="S2" i="43"/>
  <c r="AA2" i="43"/>
  <c r="AL4" i="43"/>
  <c r="AM4" i="43"/>
  <c r="H72" i="42"/>
  <c r="AP72" i="42" s="1"/>
  <c r="H68" i="42"/>
  <c r="AP68" i="42" s="1"/>
  <c r="H71" i="42"/>
  <c r="AP71" i="42" s="1"/>
  <c r="H67" i="42"/>
  <c r="AP67" i="42" s="1"/>
  <c r="H66" i="42"/>
  <c r="AP66" i="42" s="1"/>
  <c r="H70" i="42"/>
  <c r="AP70" i="42" s="1"/>
  <c r="H65" i="42"/>
  <c r="AP65" i="42" s="1"/>
  <c r="H62" i="42"/>
  <c r="AP62" i="42" s="1"/>
  <c r="H58" i="42"/>
  <c r="AP58" i="42" s="1"/>
  <c r="H54" i="42"/>
  <c r="AP54" i="42" s="1"/>
  <c r="H69" i="42"/>
  <c r="AP69" i="42" s="1"/>
  <c r="H64" i="42"/>
  <c r="AP64" i="42" s="1"/>
  <c r="H61" i="42"/>
  <c r="AP61" i="42" s="1"/>
  <c r="H57" i="42"/>
  <c r="AP57" i="42" s="1"/>
  <c r="H60" i="42"/>
  <c r="AP60" i="42" s="1"/>
  <c r="H52" i="42"/>
  <c r="AP52" i="42" s="1"/>
  <c r="H48" i="42"/>
  <c r="AP48" i="42" s="1"/>
  <c r="H59" i="42"/>
  <c r="AP59" i="42" s="1"/>
  <c r="H51" i="42"/>
  <c r="AP51" i="42" s="1"/>
  <c r="H47" i="42"/>
  <c r="AP47" i="42" s="1"/>
  <c r="H46" i="42"/>
  <c r="AP46" i="42" s="1"/>
  <c r="H42" i="42"/>
  <c r="AP42" i="42" s="1"/>
  <c r="H38" i="42"/>
  <c r="AP38" i="42" s="1"/>
  <c r="H34" i="42"/>
  <c r="AP34" i="42" s="1"/>
  <c r="H30" i="42"/>
  <c r="AP30" i="42" s="1"/>
  <c r="H26" i="42"/>
  <c r="AP26" i="42" s="1"/>
  <c r="H63" i="42"/>
  <c r="AP63" i="42" s="1"/>
  <c r="H53" i="42"/>
  <c r="AP53" i="42" s="1"/>
  <c r="H45" i="42"/>
  <c r="AP45" i="42" s="1"/>
  <c r="H41" i="42"/>
  <c r="AP41" i="42" s="1"/>
  <c r="H37" i="42"/>
  <c r="AP37" i="42" s="1"/>
  <c r="H33" i="42"/>
  <c r="AP33" i="42" s="1"/>
  <c r="H29" i="42"/>
  <c r="AP29" i="42" s="1"/>
  <c r="H56" i="42"/>
  <c r="AP56" i="42" s="1"/>
  <c r="H50" i="42"/>
  <c r="AP50" i="42" s="1"/>
  <c r="H44" i="42"/>
  <c r="AP44" i="42" s="1"/>
  <c r="H36" i="42"/>
  <c r="AP36" i="42" s="1"/>
  <c r="H28" i="42"/>
  <c r="AP28" i="42" s="1"/>
  <c r="H24" i="42"/>
  <c r="AP24" i="42" s="1"/>
  <c r="H21" i="42"/>
  <c r="AP21" i="42" s="1"/>
  <c r="H18" i="42"/>
  <c r="H6" i="42"/>
  <c r="H49" i="42"/>
  <c r="AP49" i="42" s="1"/>
  <c r="H43" i="42"/>
  <c r="AP43" i="42" s="1"/>
  <c r="H35" i="42"/>
  <c r="AP35" i="42" s="1"/>
  <c r="H27" i="42"/>
  <c r="AP27" i="42" s="1"/>
  <c r="H23" i="42"/>
  <c r="AP23" i="42" s="1"/>
  <c r="H20" i="42"/>
  <c r="AP20" i="42" s="1"/>
  <c r="H17" i="42"/>
  <c r="H5" i="42"/>
  <c r="H8" i="42"/>
  <c r="AB70" i="42"/>
  <c r="AZ70" i="42" s="1"/>
  <c r="AB69" i="42"/>
  <c r="AZ69" i="42" s="1"/>
  <c r="AB71" i="42"/>
  <c r="AZ71" i="42" s="1"/>
  <c r="AB66" i="42"/>
  <c r="AZ66" i="42" s="1"/>
  <c r="AB64" i="42"/>
  <c r="AZ64" i="42" s="1"/>
  <c r="AB68" i="42"/>
  <c r="AZ68" i="42" s="1"/>
  <c r="AB63" i="42"/>
  <c r="AZ63" i="42" s="1"/>
  <c r="AB65" i="42"/>
  <c r="AZ65" i="42" s="1"/>
  <c r="AB60" i="42"/>
  <c r="AZ60" i="42" s="1"/>
  <c r="AB56" i="42"/>
  <c r="AZ56" i="42" s="1"/>
  <c r="AB59" i="42"/>
  <c r="AZ59" i="42" s="1"/>
  <c r="AB55" i="42"/>
  <c r="AZ55" i="42" s="1"/>
  <c r="AB67" i="42"/>
  <c r="AZ67" i="42" s="1"/>
  <c r="AB58" i="42"/>
  <c r="AZ58" i="42" s="1"/>
  <c r="AB53" i="42"/>
  <c r="AZ53" i="42" s="1"/>
  <c r="AB50" i="42"/>
  <c r="AZ50" i="42" s="1"/>
  <c r="AB72" i="42"/>
  <c r="AZ72" i="42" s="1"/>
  <c r="AB57" i="42"/>
  <c r="AZ57" i="42" s="1"/>
  <c r="AB49" i="42"/>
  <c r="AZ49" i="42" s="1"/>
  <c r="AB54" i="42"/>
  <c r="AZ54" i="42" s="1"/>
  <c r="AB52" i="42"/>
  <c r="AZ52" i="42" s="1"/>
  <c r="AB44" i="42"/>
  <c r="AZ44" i="42" s="1"/>
  <c r="AB40" i="42"/>
  <c r="AZ40" i="42" s="1"/>
  <c r="AB36" i="42"/>
  <c r="AZ36" i="42" s="1"/>
  <c r="AB32" i="42"/>
  <c r="AZ32" i="42" s="1"/>
  <c r="AB28" i="42"/>
  <c r="AZ28" i="42" s="1"/>
  <c r="AB51" i="42"/>
  <c r="AZ51" i="42" s="1"/>
  <c r="AB46" i="42"/>
  <c r="AZ46" i="42" s="1"/>
  <c r="AB43" i="42"/>
  <c r="AZ43" i="42" s="1"/>
  <c r="AB39" i="42"/>
  <c r="AZ39" i="42" s="1"/>
  <c r="AB35" i="42"/>
  <c r="AZ35" i="42" s="1"/>
  <c r="AB31" i="42"/>
  <c r="AZ31" i="42" s="1"/>
  <c r="AB27" i="42"/>
  <c r="AZ27" i="42" s="1"/>
  <c r="AB42" i="42"/>
  <c r="AZ42" i="42" s="1"/>
  <c r="AB34" i="42"/>
  <c r="AZ34" i="42" s="1"/>
  <c r="AB26" i="42"/>
  <c r="AZ26" i="42" s="1"/>
  <c r="AB22" i="42"/>
  <c r="AB19" i="42"/>
  <c r="AZ19" i="42" s="1"/>
  <c r="AB11" i="42"/>
  <c r="AB61" i="42"/>
  <c r="AZ61" i="42" s="1"/>
  <c r="AB41" i="42"/>
  <c r="AZ41" i="42" s="1"/>
  <c r="AB33" i="42"/>
  <c r="AZ33" i="42" s="1"/>
  <c r="AB7" i="42"/>
  <c r="AB16" i="42"/>
  <c r="AB9" i="42"/>
  <c r="AB10" i="42"/>
  <c r="H10" i="42"/>
  <c r="H15" i="42"/>
  <c r="H40" i="42"/>
  <c r="AP40" i="42" s="1"/>
  <c r="AF72" i="42"/>
  <c r="BB72" i="42" s="1"/>
  <c r="AF68" i="42"/>
  <c r="BB68" i="42" s="1"/>
  <c r="AF71" i="42"/>
  <c r="BB71" i="42" s="1"/>
  <c r="AF67" i="42"/>
  <c r="BB67" i="42" s="1"/>
  <c r="AF69" i="42"/>
  <c r="BB69" i="42" s="1"/>
  <c r="AF65" i="42"/>
  <c r="BB65" i="42" s="1"/>
  <c r="AF63" i="42"/>
  <c r="BB63" i="42" s="1"/>
  <c r="AF62" i="42"/>
  <c r="BB62" i="42" s="1"/>
  <c r="AF58" i="42"/>
  <c r="BB58" i="42" s="1"/>
  <c r="AF54" i="42"/>
  <c r="BB54" i="42" s="1"/>
  <c r="AF61" i="42"/>
  <c r="BB61" i="42" s="1"/>
  <c r="AF57" i="42"/>
  <c r="BB57" i="42" s="1"/>
  <c r="AF66" i="42"/>
  <c r="BB66" i="42" s="1"/>
  <c r="AF64" i="42"/>
  <c r="BB64" i="42" s="1"/>
  <c r="AF56" i="42"/>
  <c r="BB56" i="42" s="1"/>
  <c r="AF52" i="42"/>
  <c r="BB52" i="42" s="1"/>
  <c r="AF48" i="42"/>
  <c r="BB48" i="42" s="1"/>
  <c r="AF70" i="42"/>
  <c r="BB70" i="42" s="1"/>
  <c r="AF55" i="42"/>
  <c r="BB55" i="42" s="1"/>
  <c r="AF51" i="42"/>
  <c r="BB51" i="42" s="1"/>
  <c r="AF47" i="42"/>
  <c r="BB47" i="42" s="1"/>
  <c r="AF53" i="42"/>
  <c r="BB53" i="42" s="1"/>
  <c r="AF50" i="42"/>
  <c r="BB50" i="42" s="1"/>
  <c r="AF42" i="42"/>
  <c r="BB42" i="42" s="1"/>
  <c r="AF38" i="42"/>
  <c r="BB38" i="42" s="1"/>
  <c r="AF34" i="42"/>
  <c r="BB34" i="42" s="1"/>
  <c r="AF30" i="42"/>
  <c r="BB30" i="42" s="1"/>
  <c r="AF26" i="42"/>
  <c r="BB26" i="42" s="1"/>
  <c r="AF49" i="42"/>
  <c r="BB49" i="42" s="1"/>
  <c r="AF45" i="42"/>
  <c r="BB45" i="42" s="1"/>
  <c r="AF41" i="42"/>
  <c r="BB41" i="42" s="1"/>
  <c r="AF37" i="42"/>
  <c r="BB37" i="42" s="1"/>
  <c r="AF33" i="42"/>
  <c r="BB33" i="42" s="1"/>
  <c r="AF29" i="42"/>
  <c r="BB29" i="42" s="1"/>
  <c r="AF25" i="42"/>
  <c r="BB25" i="42" s="1"/>
  <c r="AF40" i="42"/>
  <c r="BB40" i="42" s="1"/>
  <c r="AF32" i="42"/>
  <c r="BB32" i="42" s="1"/>
  <c r="AF24" i="42"/>
  <c r="BB24" i="42" s="1"/>
  <c r="AF21" i="42"/>
  <c r="BB21" i="42" s="1"/>
  <c r="AF18" i="42"/>
  <c r="AF6" i="42"/>
  <c r="AF59" i="42"/>
  <c r="BB59" i="42" s="1"/>
  <c r="AF39" i="42"/>
  <c r="BB39" i="42" s="1"/>
  <c r="AF31" i="42"/>
  <c r="BB31" i="42" s="1"/>
  <c r="AF23" i="42"/>
  <c r="BB23" i="42" s="1"/>
  <c r="AF20" i="42"/>
  <c r="BB20" i="42" s="1"/>
  <c r="AF17" i="42"/>
  <c r="AF5" i="42"/>
  <c r="AF8" i="42"/>
  <c r="AF10" i="42"/>
  <c r="AB18" i="42"/>
  <c r="AB23" i="42"/>
  <c r="AZ23" i="42" s="1"/>
  <c r="H25" i="42"/>
  <c r="AP25" i="42" s="1"/>
  <c r="AF35" i="42"/>
  <c r="BB35" i="42" s="1"/>
  <c r="AB37" i="42"/>
  <c r="AZ37" i="42" s="1"/>
  <c r="T41" i="42"/>
  <c r="AV41" i="42" s="1"/>
  <c r="L70" i="42"/>
  <c r="AR70" i="42" s="1"/>
  <c r="L69" i="42"/>
  <c r="AR69" i="42" s="1"/>
  <c r="L71" i="42"/>
  <c r="AR71" i="42" s="1"/>
  <c r="L64" i="42"/>
  <c r="AR64" i="42" s="1"/>
  <c r="L68" i="42"/>
  <c r="AR68" i="42" s="1"/>
  <c r="L63" i="42"/>
  <c r="AR63" i="42" s="1"/>
  <c r="L72" i="42"/>
  <c r="AR72" i="42" s="1"/>
  <c r="L65" i="42"/>
  <c r="AR65" i="42" s="1"/>
  <c r="L60" i="42"/>
  <c r="AR60" i="42" s="1"/>
  <c r="L56" i="42"/>
  <c r="AR56" i="42" s="1"/>
  <c r="L67" i="42"/>
  <c r="AR67" i="42" s="1"/>
  <c r="L59" i="42"/>
  <c r="AR59" i="42" s="1"/>
  <c r="L55" i="42"/>
  <c r="AR55" i="42" s="1"/>
  <c r="L58" i="42"/>
  <c r="AR58" i="42" s="1"/>
  <c r="L50" i="42"/>
  <c r="AR50" i="42" s="1"/>
  <c r="L57" i="42"/>
  <c r="AR57" i="42" s="1"/>
  <c r="L49" i="42"/>
  <c r="AR49" i="42" s="1"/>
  <c r="L62" i="42"/>
  <c r="AR62" i="42" s="1"/>
  <c r="L53" i="42"/>
  <c r="AR53" i="42" s="1"/>
  <c r="L52" i="42"/>
  <c r="AR52" i="42" s="1"/>
  <c r="L44" i="42"/>
  <c r="AR44" i="42" s="1"/>
  <c r="L40" i="42"/>
  <c r="AR40" i="42" s="1"/>
  <c r="L36" i="42"/>
  <c r="AR36" i="42" s="1"/>
  <c r="L32" i="42"/>
  <c r="AR32" i="42" s="1"/>
  <c r="L28" i="42"/>
  <c r="AR28" i="42" s="1"/>
  <c r="L61" i="42"/>
  <c r="AR61" i="42" s="1"/>
  <c r="L51" i="42"/>
  <c r="AR51" i="42" s="1"/>
  <c r="L43" i="42"/>
  <c r="AR43" i="42" s="1"/>
  <c r="L39" i="42"/>
  <c r="AR39" i="42" s="1"/>
  <c r="L35" i="42"/>
  <c r="AR35" i="42" s="1"/>
  <c r="L31" i="42"/>
  <c r="AR31" i="42" s="1"/>
  <c r="L27" i="42"/>
  <c r="AR27" i="42" s="1"/>
  <c r="L66" i="42"/>
  <c r="AR66" i="42" s="1"/>
  <c r="L54" i="42"/>
  <c r="AR54" i="42" s="1"/>
  <c r="L48" i="42"/>
  <c r="AR48" i="42" s="1"/>
  <c r="L42" i="42"/>
  <c r="AR42" i="42" s="1"/>
  <c r="L34" i="42"/>
  <c r="AR34" i="42" s="1"/>
  <c r="L26" i="42"/>
  <c r="AR26" i="42" s="1"/>
  <c r="L22" i="42"/>
  <c r="L19" i="42"/>
  <c r="AR19" i="42" s="1"/>
  <c r="L11" i="42"/>
  <c r="L47" i="42"/>
  <c r="AR47" i="42" s="1"/>
  <c r="L41" i="42"/>
  <c r="AR41" i="42" s="1"/>
  <c r="L33" i="42"/>
  <c r="AR33" i="42" s="1"/>
  <c r="L25" i="42"/>
  <c r="AR25" i="42" s="1"/>
  <c r="L7" i="42"/>
  <c r="L16" i="42"/>
  <c r="L9" i="42"/>
  <c r="L10" i="42"/>
  <c r="P12" i="42"/>
  <c r="L13" i="42"/>
  <c r="AF13" i="42"/>
  <c r="T8" i="42"/>
  <c r="H14" i="42"/>
  <c r="AB14" i="42"/>
  <c r="P9" i="42"/>
  <c r="L5" i="42"/>
  <c r="AB5" i="42"/>
  <c r="H16" i="42"/>
  <c r="T17" i="42"/>
  <c r="P7" i="42"/>
  <c r="AF7" i="42"/>
  <c r="L20" i="42"/>
  <c r="AR20" i="42" s="1"/>
  <c r="AB20" i="42"/>
  <c r="AZ20" i="42" s="1"/>
  <c r="P22" i="42"/>
  <c r="AF22" i="42"/>
  <c r="L24" i="42"/>
  <c r="AR24" i="42" s="1"/>
  <c r="AB24" i="42"/>
  <c r="AZ24" i="42" s="1"/>
  <c r="AB25" i="42"/>
  <c r="AZ25" i="42" s="1"/>
  <c r="T26" i="42"/>
  <c r="AV26" i="42" s="1"/>
  <c r="P28" i="42"/>
  <c r="AT28" i="42" s="1"/>
  <c r="L30" i="42"/>
  <c r="AR30" i="42" s="1"/>
  <c r="H32" i="42"/>
  <c r="AP32" i="42" s="1"/>
  <c r="AF36" i="42"/>
  <c r="BB36" i="42" s="1"/>
  <c r="AB38" i="42"/>
  <c r="AZ38" i="42" s="1"/>
  <c r="T42" i="42"/>
  <c r="AV42" i="42" s="1"/>
  <c r="AB48" i="42"/>
  <c r="AZ48" i="42" s="1"/>
  <c r="AB62" i="42"/>
  <c r="AZ62" i="42" s="1"/>
  <c r="AB13" i="42"/>
  <c r="AB17" i="42"/>
  <c r="H7" i="42"/>
  <c r="H22" i="42"/>
  <c r="AB30" i="42"/>
  <c r="AZ30" i="42" s="1"/>
  <c r="T70" i="42"/>
  <c r="AV70" i="42" s="1"/>
  <c r="T69" i="42"/>
  <c r="AV69" i="42" s="1"/>
  <c r="T67" i="42"/>
  <c r="AV67" i="42" s="1"/>
  <c r="T64" i="42"/>
  <c r="AV64" i="42" s="1"/>
  <c r="T72" i="42"/>
  <c r="AV72" i="42" s="1"/>
  <c r="T63" i="42"/>
  <c r="AV63" i="42" s="1"/>
  <c r="T68" i="42"/>
  <c r="AV68" i="42" s="1"/>
  <c r="T60" i="42"/>
  <c r="AV60" i="42" s="1"/>
  <c r="T56" i="42"/>
  <c r="AV56" i="42" s="1"/>
  <c r="T59" i="42"/>
  <c r="AV59" i="42" s="1"/>
  <c r="T55" i="42"/>
  <c r="AV55" i="42" s="1"/>
  <c r="T71" i="42"/>
  <c r="AV71" i="42" s="1"/>
  <c r="T62" i="42"/>
  <c r="AV62" i="42" s="1"/>
  <c r="T54" i="42"/>
  <c r="AV54" i="42" s="1"/>
  <c r="T50" i="42"/>
  <c r="AV50" i="42" s="1"/>
  <c r="T66" i="42"/>
  <c r="AV66" i="42" s="1"/>
  <c r="T65" i="42"/>
  <c r="AV65" i="42" s="1"/>
  <c r="T61" i="42"/>
  <c r="AV61" i="42" s="1"/>
  <c r="T49" i="42"/>
  <c r="AV49" i="42" s="1"/>
  <c r="T58" i="42"/>
  <c r="AV58" i="42" s="1"/>
  <c r="T48" i="42"/>
  <c r="AV48" i="42" s="1"/>
  <c r="T46" i="42"/>
  <c r="AV46" i="42" s="1"/>
  <c r="T44" i="42"/>
  <c r="AV44" i="42" s="1"/>
  <c r="T40" i="42"/>
  <c r="AV40" i="42" s="1"/>
  <c r="T36" i="42"/>
  <c r="AV36" i="42" s="1"/>
  <c r="T32" i="42"/>
  <c r="AV32" i="42" s="1"/>
  <c r="T28" i="42"/>
  <c r="AV28" i="42" s="1"/>
  <c r="T57" i="42"/>
  <c r="AV57" i="42" s="1"/>
  <c r="T47" i="42"/>
  <c r="AV47" i="42" s="1"/>
  <c r="T43" i="42"/>
  <c r="AV43" i="42" s="1"/>
  <c r="T39" i="42"/>
  <c r="AV39" i="42" s="1"/>
  <c r="T35" i="42"/>
  <c r="AV35" i="42" s="1"/>
  <c r="T31" i="42"/>
  <c r="AV31" i="42" s="1"/>
  <c r="T27" i="42"/>
  <c r="AV27" i="42" s="1"/>
  <c r="T38" i="42"/>
  <c r="AV38" i="42" s="1"/>
  <c r="T30" i="42"/>
  <c r="AV30" i="42" s="1"/>
  <c r="T22" i="42"/>
  <c r="T19" i="42"/>
  <c r="AV19" i="42" s="1"/>
  <c r="T11" i="42"/>
  <c r="T53" i="42"/>
  <c r="AV53" i="42" s="1"/>
  <c r="T45" i="42"/>
  <c r="AV45" i="42" s="1"/>
  <c r="T37" i="42"/>
  <c r="AV37" i="42" s="1"/>
  <c r="T29" i="42"/>
  <c r="AV29" i="42" s="1"/>
  <c r="T25" i="42"/>
  <c r="AV25" i="42" s="1"/>
  <c r="T7" i="42"/>
  <c r="T16" i="42"/>
  <c r="T9" i="42"/>
  <c r="T10" i="42"/>
  <c r="H13" i="42"/>
  <c r="T13" i="42"/>
  <c r="AB8" i="42"/>
  <c r="AF15" i="42"/>
  <c r="T6" i="42"/>
  <c r="AF11" i="42"/>
  <c r="BB8" i="42" s="1"/>
  <c r="H19" i="42"/>
  <c r="AP19" i="42" s="1"/>
  <c r="T21" i="42"/>
  <c r="AV21" i="42" s="1"/>
  <c r="H31" i="42"/>
  <c r="AP31" i="42" s="1"/>
  <c r="P72" i="42"/>
  <c r="AT72" i="42" s="1"/>
  <c r="P68" i="42"/>
  <c r="AT68" i="42" s="1"/>
  <c r="P71" i="42"/>
  <c r="AT71" i="42" s="1"/>
  <c r="P67" i="42"/>
  <c r="AT67" i="42" s="1"/>
  <c r="P69" i="42"/>
  <c r="AT69" i="42" s="1"/>
  <c r="P66" i="42"/>
  <c r="AT66" i="42" s="1"/>
  <c r="P65" i="42"/>
  <c r="AT65" i="42" s="1"/>
  <c r="P70" i="42"/>
  <c r="AT70" i="42" s="1"/>
  <c r="P63" i="42"/>
  <c r="AT63" i="42" s="1"/>
  <c r="P62" i="42"/>
  <c r="AT62" i="42" s="1"/>
  <c r="P58" i="42"/>
  <c r="AT58" i="42" s="1"/>
  <c r="P54" i="42"/>
  <c r="AT54" i="42" s="1"/>
  <c r="P61" i="42"/>
  <c r="AT61" i="42" s="1"/>
  <c r="P57" i="42"/>
  <c r="AT57" i="42" s="1"/>
  <c r="P56" i="42"/>
  <c r="AT56" i="42" s="1"/>
  <c r="P53" i="42"/>
  <c r="AT53" i="42" s="1"/>
  <c r="P52" i="42"/>
  <c r="AT52" i="42" s="1"/>
  <c r="P48" i="42"/>
  <c r="AT48" i="42" s="1"/>
  <c r="P55" i="42"/>
  <c r="AT55" i="42" s="1"/>
  <c r="P51" i="42"/>
  <c r="AT51" i="42" s="1"/>
  <c r="P47" i="42"/>
  <c r="AT47" i="42" s="1"/>
  <c r="P60" i="42"/>
  <c r="AT60" i="42" s="1"/>
  <c r="P50" i="42"/>
  <c r="AT50" i="42" s="1"/>
  <c r="P42" i="42"/>
  <c r="AT42" i="42" s="1"/>
  <c r="P38" i="42"/>
  <c r="AT38" i="42" s="1"/>
  <c r="P34" i="42"/>
  <c r="AT34" i="42" s="1"/>
  <c r="P30" i="42"/>
  <c r="AT30" i="42" s="1"/>
  <c r="P26" i="42"/>
  <c r="AT26" i="42" s="1"/>
  <c r="P59" i="42"/>
  <c r="AT59" i="42" s="1"/>
  <c r="P49" i="42"/>
  <c r="AT49" i="42" s="1"/>
  <c r="P46" i="42"/>
  <c r="AT46" i="42" s="1"/>
  <c r="P45" i="42"/>
  <c r="AT45" i="42" s="1"/>
  <c r="P41" i="42"/>
  <c r="AT41" i="42" s="1"/>
  <c r="P37" i="42"/>
  <c r="AT37" i="42" s="1"/>
  <c r="P33" i="42"/>
  <c r="AT33" i="42" s="1"/>
  <c r="P29" i="42"/>
  <c r="AT29" i="42" s="1"/>
  <c r="P40" i="42"/>
  <c r="AT40" i="42" s="1"/>
  <c r="P32" i="42"/>
  <c r="AT32" i="42" s="1"/>
  <c r="P24" i="42"/>
  <c r="AT24" i="42" s="1"/>
  <c r="P21" i="42"/>
  <c r="AT21" i="42" s="1"/>
  <c r="P18" i="42"/>
  <c r="P6" i="42"/>
  <c r="P39" i="42"/>
  <c r="AT39" i="42" s="1"/>
  <c r="P31" i="42"/>
  <c r="AT31" i="42" s="1"/>
  <c r="P23" i="42"/>
  <c r="AT23" i="42" s="1"/>
  <c r="P20" i="42"/>
  <c r="AT20" i="42" s="1"/>
  <c r="P17" i="42"/>
  <c r="P5" i="42"/>
  <c r="P8" i="42"/>
  <c r="AM4" i="42"/>
  <c r="AL4" i="42"/>
  <c r="H12" i="42"/>
  <c r="AB12" i="42"/>
  <c r="P10" i="42"/>
  <c r="L8" i="42"/>
  <c r="T14" i="42"/>
  <c r="AF14" i="42"/>
  <c r="H9" i="42"/>
  <c r="P15" i="42"/>
  <c r="AB15" i="42"/>
  <c r="L6" i="42"/>
  <c r="AB6" i="42"/>
  <c r="H11" i="42"/>
  <c r="T18" i="42"/>
  <c r="P19" i="42"/>
  <c r="AT19" i="42" s="1"/>
  <c r="AF19" i="42"/>
  <c r="BB19" i="42" s="1"/>
  <c r="L21" i="42"/>
  <c r="AR21" i="42" s="1"/>
  <c r="AB21" i="42"/>
  <c r="AZ21" i="42" s="1"/>
  <c r="T23" i="42"/>
  <c r="AV23" i="42" s="1"/>
  <c r="P25" i="42"/>
  <c r="AT25" i="42" s="1"/>
  <c r="AF27" i="42"/>
  <c r="BB27" i="42" s="1"/>
  <c r="AB29" i="42"/>
  <c r="AZ29" i="42" s="1"/>
  <c r="T33" i="42"/>
  <c r="AV33" i="42" s="1"/>
  <c r="P35" i="42"/>
  <c r="AT35" i="42" s="1"/>
  <c r="L37" i="42"/>
  <c r="AR37" i="42" s="1"/>
  <c r="H39" i="42"/>
  <c r="AP39" i="42" s="1"/>
  <c r="AF43" i="42"/>
  <c r="BB43" i="42" s="1"/>
  <c r="AB45" i="42"/>
  <c r="AZ45" i="42" s="1"/>
  <c r="AF46" i="42"/>
  <c r="BB46" i="42" s="1"/>
  <c r="AB47" i="42"/>
  <c r="AZ47" i="42" s="1"/>
  <c r="T51" i="42"/>
  <c r="AV51" i="42" s="1"/>
  <c r="H55" i="42"/>
  <c r="AP55" i="42" s="1"/>
  <c r="P64" i="42"/>
  <c r="AT64" i="42" s="1"/>
  <c r="J17" i="41"/>
  <c r="J7" i="41"/>
  <c r="R12" i="41"/>
  <c r="Z12" i="41"/>
  <c r="Z8" i="41"/>
  <c r="R20" i="41"/>
  <c r="AU20" i="41" s="1"/>
  <c r="AH20" i="41"/>
  <c r="BC20" i="41" s="1"/>
  <c r="Z23" i="41"/>
  <c r="AY23" i="41" s="1"/>
  <c r="AL4" i="41"/>
  <c r="AD13" i="41"/>
  <c r="F8" i="41"/>
  <c r="R8" i="41"/>
  <c r="Z9" i="41"/>
  <c r="N14" i="41"/>
  <c r="AH14" i="41"/>
  <c r="V7" i="41"/>
  <c r="R15" i="41"/>
  <c r="N17" i="41"/>
  <c r="AD17" i="41"/>
  <c r="Z6" i="41"/>
  <c r="F19" i="41"/>
  <c r="N22" i="41"/>
  <c r="AS22" i="41" s="1"/>
  <c r="Z24" i="41"/>
  <c r="AY24" i="41" s="1"/>
  <c r="F26" i="41"/>
  <c r="R71" i="41"/>
  <c r="AU71" i="41" s="1"/>
  <c r="R67" i="41"/>
  <c r="AU67" i="41" s="1"/>
  <c r="R68" i="41"/>
  <c r="AU68" i="41" s="1"/>
  <c r="R62" i="41"/>
  <c r="AU62" i="41" s="1"/>
  <c r="R72" i="41"/>
  <c r="AU72" i="41" s="1"/>
  <c r="R70" i="41"/>
  <c r="AU70" i="41" s="1"/>
  <c r="R69" i="41"/>
  <c r="AU69" i="41" s="1"/>
  <c r="R64" i="41"/>
  <c r="AU64" i="41" s="1"/>
  <c r="R66" i="41"/>
  <c r="AU66" i="41" s="1"/>
  <c r="R65" i="41"/>
  <c r="AU65" i="41" s="1"/>
  <c r="R63" i="41"/>
  <c r="AU63" i="41" s="1"/>
  <c r="R61" i="41"/>
  <c r="AU61" i="41" s="1"/>
  <c r="R60" i="41"/>
  <c r="AU60" i="41" s="1"/>
  <c r="R55" i="41"/>
  <c r="AU55" i="41" s="1"/>
  <c r="R51" i="41"/>
  <c r="AU51" i="41" s="1"/>
  <c r="R59" i="41"/>
  <c r="AU59" i="41" s="1"/>
  <c r="R58" i="41"/>
  <c r="AU58" i="41" s="1"/>
  <c r="R54" i="41"/>
  <c r="AU54" i="41" s="1"/>
  <c r="R50" i="41"/>
  <c r="AU50" i="41" s="1"/>
  <c r="R57" i="41"/>
  <c r="AU57" i="41" s="1"/>
  <c r="R53" i="41"/>
  <c r="AU53" i="41" s="1"/>
  <c r="R49" i="41"/>
  <c r="AU49" i="41" s="1"/>
  <c r="R56" i="41"/>
  <c r="AU56" i="41" s="1"/>
  <c r="R45" i="41"/>
  <c r="AU45" i="41" s="1"/>
  <c r="R41" i="41"/>
  <c r="AU41" i="41" s="1"/>
  <c r="R52" i="41"/>
  <c r="AU52" i="41" s="1"/>
  <c r="R48" i="41"/>
  <c r="AU48" i="41" s="1"/>
  <c r="R47" i="41"/>
  <c r="AU47" i="41" s="1"/>
  <c r="R43" i="41"/>
  <c r="AU43" i="41" s="1"/>
  <c r="R39" i="41"/>
  <c r="AU39" i="41" s="1"/>
  <c r="R38" i="41"/>
  <c r="AU38" i="41" s="1"/>
  <c r="R34" i="41"/>
  <c r="AU34" i="41" s="1"/>
  <c r="R30" i="41"/>
  <c r="AU30" i="41" s="1"/>
  <c r="R26" i="41"/>
  <c r="AU26" i="41" s="1"/>
  <c r="R44" i="41"/>
  <c r="AU44" i="41" s="1"/>
  <c r="R37" i="41"/>
  <c r="AU37" i="41" s="1"/>
  <c r="R33" i="41"/>
  <c r="AU33" i="41" s="1"/>
  <c r="R46" i="41"/>
  <c r="AU46" i="41" s="1"/>
  <c r="R42" i="41"/>
  <c r="AU42" i="41" s="1"/>
  <c r="R40" i="41"/>
  <c r="AU40" i="41" s="1"/>
  <c r="R36" i="41"/>
  <c r="AU36" i="41" s="1"/>
  <c r="R28" i="41"/>
  <c r="AU28" i="41" s="1"/>
  <c r="R22" i="41"/>
  <c r="AU22" i="41" s="1"/>
  <c r="R19" i="41"/>
  <c r="AU19" i="41" s="1"/>
  <c r="R17" i="41"/>
  <c r="R7" i="41"/>
  <c r="R32" i="41"/>
  <c r="AU32" i="41" s="1"/>
  <c r="R27" i="41"/>
  <c r="AU27" i="41" s="1"/>
  <c r="R25" i="41"/>
  <c r="AU25" i="41" s="1"/>
  <c r="R18" i="41"/>
  <c r="AU18" i="41" s="1"/>
  <c r="R16" i="41"/>
  <c r="R11" i="41"/>
  <c r="R13" i="41"/>
  <c r="R35" i="41"/>
  <c r="AU35" i="41" s="1"/>
  <c r="R31" i="41"/>
  <c r="AU31" i="41" s="1"/>
  <c r="AH60" i="41"/>
  <c r="BC60" i="41" s="1"/>
  <c r="AH57" i="41"/>
  <c r="BC57" i="41" s="1"/>
  <c r="AH41" i="41"/>
  <c r="BC41" i="41" s="1"/>
  <c r="AH47" i="41"/>
  <c r="BC47" i="41" s="1"/>
  <c r="AH40" i="41"/>
  <c r="BC40" i="41" s="1"/>
  <c r="AH32" i="41"/>
  <c r="BC32" i="41" s="1"/>
  <c r="AH29" i="41"/>
  <c r="BC29" i="41" s="1"/>
  <c r="AH18" i="41"/>
  <c r="BC18" i="41" s="1"/>
  <c r="F69" i="41"/>
  <c r="F68" i="41"/>
  <c r="F64" i="41"/>
  <c r="F72" i="41"/>
  <c r="F67" i="41"/>
  <c r="F71" i="41"/>
  <c r="F66" i="41"/>
  <c r="F70" i="41"/>
  <c r="F65" i="41"/>
  <c r="F60" i="41"/>
  <c r="F63" i="41"/>
  <c r="F59" i="41"/>
  <c r="F62" i="41"/>
  <c r="F57" i="41"/>
  <c r="F53" i="41"/>
  <c r="F49" i="41"/>
  <c r="F56" i="41"/>
  <c r="F52" i="41"/>
  <c r="F55" i="41"/>
  <c r="F51" i="41"/>
  <c r="F61" i="41"/>
  <c r="F47" i="41"/>
  <c r="F43" i="41"/>
  <c r="F58" i="41"/>
  <c r="F46" i="41"/>
  <c r="F54" i="41"/>
  <c r="F45" i="41"/>
  <c r="F41" i="41"/>
  <c r="F44" i="41"/>
  <c r="F36" i="41"/>
  <c r="F32" i="41"/>
  <c r="F28" i="41"/>
  <c r="F50" i="41"/>
  <c r="F42" i="41"/>
  <c r="F35" i="41"/>
  <c r="F31" i="41"/>
  <c r="F40" i="41"/>
  <c r="F38" i="41"/>
  <c r="F33" i="41"/>
  <c r="F29" i="41"/>
  <c r="F24" i="41"/>
  <c r="F21" i="41"/>
  <c r="F15" i="41"/>
  <c r="F27" i="41"/>
  <c r="F23" i="41"/>
  <c r="F20" i="41"/>
  <c r="F10" i="41"/>
  <c r="F9" i="41"/>
  <c r="N69" i="41"/>
  <c r="AS69" i="41" s="1"/>
  <c r="N70" i="41"/>
  <c r="AS70" i="41" s="1"/>
  <c r="N64" i="41"/>
  <c r="AS64" i="41" s="1"/>
  <c r="N68" i="41"/>
  <c r="AS68" i="41" s="1"/>
  <c r="N72" i="41"/>
  <c r="AS72" i="41" s="1"/>
  <c r="N67" i="41"/>
  <c r="AS67" i="41" s="1"/>
  <c r="N61" i="41"/>
  <c r="AS61" i="41" s="1"/>
  <c r="N60" i="41"/>
  <c r="AS60" i="41" s="1"/>
  <c r="N59" i="41"/>
  <c r="AS59" i="41" s="1"/>
  <c r="N66" i="41"/>
  <c r="AS66" i="41" s="1"/>
  <c r="N65" i="41"/>
  <c r="AS65" i="41" s="1"/>
  <c r="N63" i="41"/>
  <c r="AS63" i="41" s="1"/>
  <c r="N57" i="41"/>
  <c r="AS57" i="41" s="1"/>
  <c r="N53" i="41"/>
  <c r="AS53" i="41" s="1"/>
  <c r="N49" i="41"/>
  <c r="AS49" i="41" s="1"/>
  <c r="N56" i="41"/>
  <c r="AS56" i="41" s="1"/>
  <c r="N52" i="41"/>
  <c r="AS52" i="41" s="1"/>
  <c r="N55" i="41"/>
  <c r="AS55" i="41" s="1"/>
  <c r="N51" i="41"/>
  <c r="AS51" i="41" s="1"/>
  <c r="N58" i="41"/>
  <c r="AS58" i="41" s="1"/>
  <c r="N47" i="41"/>
  <c r="AS47" i="41" s="1"/>
  <c r="N43" i="41"/>
  <c r="AS43" i="41" s="1"/>
  <c r="N54" i="41"/>
  <c r="AS54" i="41" s="1"/>
  <c r="N46" i="41"/>
  <c r="AS46" i="41" s="1"/>
  <c r="N50" i="41"/>
  <c r="AS50" i="41" s="1"/>
  <c r="N45" i="41"/>
  <c r="AS45" i="41" s="1"/>
  <c r="N41" i="41"/>
  <c r="AS41" i="41" s="1"/>
  <c r="N62" i="41"/>
  <c r="AS62" i="41" s="1"/>
  <c r="N39" i="41"/>
  <c r="AS39" i="41" s="1"/>
  <c r="N36" i="41"/>
  <c r="AS36" i="41" s="1"/>
  <c r="N32" i="41"/>
  <c r="AS32" i="41" s="1"/>
  <c r="N28" i="41"/>
  <c r="AS28" i="41" s="1"/>
  <c r="N71" i="41"/>
  <c r="AS71" i="41" s="1"/>
  <c r="N35" i="41"/>
  <c r="AS35" i="41" s="1"/>
  <c r="N31" i="41"/>
  <c r="AS31" i="41" s="1"/>
  <c r="N48" i="41"/>
  <c r="AS48" i="41" s="1"/>
  <c r="N44" i="41"/>
  <c r="AS44" i="41" s="1"/>
  <c r="N38" i="41"/>
  <c r="AS38" i="41" s="1"/>
  <c r="N30" i="41"/>
  <c r="AS30" i="41" s="1"/>
  <c r="N24" i="41"/>
  <c r="AS24" i="41" s="1"/>
  <c r="N21" i="41"/>
  <c r="AS21" i="41" s="1"/>
  <c r="N6" i="41"/>
  <c r="N15" i="41"/>
  <c r="N40" i="41"/>
  <c r="AS40" i="41" s="1"/>
  <c r="N34" i="41"/>
  <c r="AS34" i="41" s="1"/>
  <c r="N29" i="41"/>
  <c r="AS29" i="41" s="1"/>
  <c r="N23" i="41"/>
  <c r="AS23" i="41" s="1"/>
  <c r="N20" i="41"/>
  <c r="AS20" i="41" s="1"/>
  <c r="N5" i="41"/>
  <c r="N10" i="41"/>
  <c r="N9" i="41"/>
  <c r="N42" i="41"/>
  <c r="AS42" i="41" s="1"/>
  <c r="N37" i="41"/>
  <c r="AS37" i="41" s="1"/>
  <c r="N33" i="41"/>
  <c r="AS33" i="41" s="1"/>
  <c r="V69" i="41"/>
  <c r="AW69" i="41" s="1"/>
  <c r="V71" i="41"/>
  <c r="AW71" i="41" s="1"/>
  <c r="V66" i="41"/>
  <c r="AW66" i="41" s="1"/>
  <c r="V64" i="41"/>
  <c r="AW64" i="41" s="1"/>
  <c r="V70" i="41"/>
  <c r="AW70" i="41" s="1"/>
  <c r="V68" i="41"/>
  <c r="AW68" i="41" s="1"/>
  <c r="V72" i="41"/>
  <c r="AW72" i="41" s="1"/>
  <c r="V65" i="41"/>
  <c r="AW65" i="41" s="1"/>
  <c r="V62" i="41"/>
  <c r="AW62" i="41" s="1"/>
  <c r="V60" i="41"/>
  <c r="AW60" i="41" s="1"/>
  <c r="V61" i="41"/>
  <c r="AW61" i="41" s="1"/>
  <c r="V59" i="41"/>
  <c r="AW59" i="41" s="1"/>
  <c r="V57" i="41"/>
  <c r="AW57" i="41" s="1"/>
  <c r="V53" i="41"/>
  <c r="AW53" i="41" s="1"/>
  <c r="V49" i="41"/>
  <c r="AW49" i="41" s="1"/>
  <c r="V67" i="41"/>
  <c r="AW67" i="41" s="1"/>
  <c r="V56" i="41"/>
  <c r="AW56" i="41" s="1"/>
  <c r="V52" i="41"/>
  <c r="AW52" i="41" s="1"/>
  <c r="V55" i="41"/>
  <c r="AW55" i="41" s="1"/>
  <c r="V51" i="41"/>
  <c r="AW51" i="41" s="1"/>
  <c r="V54" i="41"/>
  <c r="AW54" i="41" s="1"/>
  <c r="V47" i="41"/>
  <c r="AW47" i="41" s="1"/>
  <c r="V43" i="41"/>
  <c r="AW43" i="41" s="1"/>
  <c r="V50" i="41"/>
  <c r="AW50" i="41" s="1"/>
  <c r="V46" i="41"/>
  <c r="AW46" i="41" s="1"/>
  <c r="V63" i="41"/>
  <c r="AW63" i="41" s="1"/>
  <c r="V45" i="41"/>
  <c r="AW45" i="41" s="1"/>
  <c r="V41" i="41"/>
  <c r="AW41" i="41" s="1"/>
  <c r="V58" i="41"/>
  <c r="AW58" i="41" s="1"/>
  <c r="V44" i="41"/>
  <c r="AW44" i="41" s="1"/>
  <c r="V40" i="41"/>
  <c r="AW40" i="41" s="1"/>
  <c r="V36" i="41"/>
  <c r="AW36" i="41" s="1"/>
  <c r="V32" i="41"/>
  <c r="AW32" i="41" s="1"/>
  <c r="V28" i="41"/>
  <c r="AW28" i="41" s="1"/>
  <c r="V48" i="41"/>
  <c r="AW48" i="41" s="1"/>
  <c r="V42" i="41"/>
  <c r="AW42" i="41" s="1"/>
  <c r="V39" i="41"/>
  <c r="AW39" i="41" s="1"/>
  <c r="V35" i="41"/>
  <c r="AW35" i="41" s="1"/>
  <c r="V31" i="41"/>
  <c r="AW31" i="41" s="1"/>
  <c r="V38" i="41"/>
  <c r="AW38" i="41" s="1"/>
  <c r="V33" i="41"/>
  <c r="AW33" i="41" s="1"/>
  <c r="V26" i="41"/>
  <c r="AW26" i="41" s="1"/>
  <c r="V24" i="41"/>
  <c r="AW24" i="41" s="1"/>
  <c r="V21" i="41"/>
  <c r="AW21" i="41" s="1"/>
  <c r="V6" i="41"/>
  <c r="V15" i="41"/>
  <c r="V37" i="41"/>
  <c r="AW37" i="41" s="1"/>
  <c r="V30" i="41"/>
  <c r="AW30" i="41" s="1"/>
  <c r="V23" i="41"/>
  <c r="AW23" i="41" s="1"/>
  <c r="V20" i="41"/>
  <c r="AW20" i="41" s="1"/>
  <c r="V5" i="41"/>
  <c r="V10" i="41"/>
  <c r="V9" i="41"/>
  <c r="AD69" i="41"/>
  <c r="BA69" i="41" s="1"/>
  <c r="AD72" i="41"/>
  <c r="BA72" i="41" s="1"/>
  <c r="AD67" i="41"/>
  <c r="BA67" i="41" s="1"/>
  <c r="AD64" i="41"/>
  <c r="BA64" i="41" s="1"/>
  <c r="AD71" i="41"/>
  <c r="BA71" i="41" s="1"/>
  <c r="AD70" i="41"/>
  <c r="BA70" i="41" s="1"/>
  <c r="AD68" i="41"/>
  <c r="BA68" i="41" s="1"/>
  <c r="AD63" i="41"/>
  <c r="BA63" i="41" s="1"/>
  <c r="AD60" i="41"/>
  <c r="BA60" i="41" s="1"/>
  <c r="AD62" i="41"/>
  <c r="BA62" i="41" s="1"/>
  <c r="AD59" i="41"/>
  <c r="BA59" i="41" s="1"/>
  <c r="AD57" i="41"/>
  <c r="BA57" i="41" s="1"/>
  <c r="AD53" i="41"/>
  <c r="BA53" i="41" s="1"/>
  <c r="AD49" i="41"/>
  <c r="BA49" i="41" s="1"/>
  <c r="AD56" i="41"/>
  <c r="BA56" i="41" s="1"/>
  <c r="AD52" i="41"/>
  <c r="BA52" i="41" s="1"/>
  <c r="AD65" i="41"/>
  <c r="BA65" i="41" s="1"/>
  <c r="AD61" i="41"/>
  <c r="BA61" i="41" s="1"/>
  <c r="AD55" i="41"/>
  <c r="BA55" i="41" s="1"/>
  <c r="AD51" i="41"/>
  <c r="BA51" i="41" s="1"/>
  <c r="AD50" i="41"/>
  <c r="BA50" i="41" s="1"/>
  <c r="AD47" i="41"/>
  <c r="BA47" i="41" s="1"/>
  <c r="AD43" i="41"/>
  <c r="BA43" i="41" s="1"/>
  <c r="AD46" i="41"/>
  <c r="BA46" i="41" s="1"/>
  <c r="AD58" i="41"/>
  <c r="BA58" i="41" s="1"/>
  <c r="AD45" i="41"/>
  <c r="BA45" i="41" s="1"/>
  <c r="AD41" i="41"/>
  <c r="BA41" i="41" s="1"/>
  <c r="AD54" i="41"/>
  <c r="BA54" i="41" s="1"/>
  <c r="AD48" i="41"/>
  <c r="BA48" i="41" s="1"/>
  <c r="AD36" i="41"/>
  <c r="BA36" i="41" s="1"/>
  <c r="AD32" i="41"/>
  <c r="BA32" i="41" s="1"/>
  <c r="AD28" i="41"/>
  <c r="BA28" i="41" s="1"/>
  <c r="AD40" i="41"/>
  <c r="BA40" i="41" s="1"/>
  <c r="AD35" i="41"/>
  <c r="BA35" i="41" s="1"/>
  <c r="AD31" i="41"/>
  <c r="BA31" i="41" s="1"/>
  <c r="AD44" i="41"/>
  <c r="BA44" i="41" s="1"/>
  <c r="AD39" i="41"/>
  <c r="BA39" i="41" s="1"/>
  <c r="AD38" i="41"/>
  <c r="BA38" i="41" s="1"/>
  <c r="AD37" i="41"/>
  <c r="BA37" i="41" s="1"/>
  <c r="AD27" i="41"/>
  <c r="BA27" i="41" s="1"/>
  <c r="AD24" i="41"/>
  <c r="BA24" i="41" s="1"/>
  <c r="AD21" i="41"/>
  <c r="BA21" i="41" s="1"/>
  <c r="AD6" i="41"/>
  <c r="AD15" i="41"/>
  <c r="AD66" i="41"/>
  <c r="BA66" i="41" s="1"/>
  <c r="AD42" i="41"/>
  <c r="BA42" i="41" s="1"/>
  <c r="AD34" i="41"/>
  <c r="BA34" i="41" s="1"/>
  <c r="AD26" i="41"/>
  <c r="BA26" i="41" s="1"/>
  <c r="AD23" i="41"/>
  <c r="BA23" i="41" s="1"/>
  <c r="AD20" i="41"/>
  <c r="BA20" i="41" s="1"/>
  <c r="AD5" i="41"/>
  <c r="AD10" i="41"/>
  <c r="AD9" i="41"/>
  <c r="AD33" i="41"/>
  <c r="BA33" i="41" s="1"/>
  <c r="AD30" i="41"/>
  <c r="BA30" i="41" s="1"/>
  <c r="F12" i="41"/>
  <c r="N12" i="41"/>
  <c r="V12" i="41"/>
  <c r="AD12" i="41"/>
  <c r="V13" i="41"/>
  <c r="AD8" i="41"/>
  <c r="R9" i="41"/>
  <c r="F14" i="41"/>
  <c r="Z14" i="41"/>
  <c r="N11" i="41"/>
  <c r="AD11" i="41"/>
  <c r="Z10" i="41"/>
  <c r="F16" i="41"/>
  <c r="V16" i="41"/>
  <c r="R5" i="41"/>
  <c r="N18" i="41"/>
  <c r="AS18" i="41" s="1"/>
  <c r="AD18" i="41"/>
  <c r="BA18" i="41" s="1"/>
  <c r="Z20" i="41"/>
  <c r="AY20" i="41" s="1"/>
  <c r="R23" i="41"/>
  <c r="AU23" i="41" s="1"/>
  <c r="N25" i="41"/>
  <c r="AS25" i="41" s="1"/>
  <c r="AD25" i="41"/>
  <c r="BA25" i="41" s="1"/>
  <c r="N26" i="41"/>
  <c r="AS26" i="41" s="1"/>
  <c r="V27" i="41"/>
  <c r="AW27" i="41" s="1"/>
  <c r="R29" i="41"/>
  <c r="AU29" i="41" s="1"/>
  <c r="V34" i="41"/>
  <c r="AW34" i="41" s="1"/>
  <c r="F39" i="41"/>
  <c r="F48" i="41"/>
  <c r="Z71" i="41"/>
  <c r="AY71" i="41" s="1"/>
  <c r="Z67" i="41"/>
  <c r="AY67" i="41" s="1"/>
  <c r="Z69" i="41"/>
  <c r="AY69" i="41" s="1"/>
  <c r="Z62" i="41"/>
  <c r="AY62" i="41" s="1"/>
  <c r="Z68" i="41"/>
  <c r="AY68" i="41" s="1"/>
  <c r="Z72" i="41"/>
  <c r="AY72" i="41" s="1"/>
  <c r="Z66" i="41"/>
  <c r="AY66" i="41" s="1"/>
  <c r="Z64" i="41"/>
  <c r="AY64" i="41" s="1"/>
  <c r="Z70" i="41"/>
  <c r="AY70" i="41" s="1"/>
  <c r="Z55" i="41"/>
  <c r="AY55" i="41" s="1"/>
  <c r="Z51" i="41"/>
  <c r="AY51" i="41" s="1"/>
  <c r="Z58" i="41"/>
  <c r="AY58" i="41" s="1"/>
  <c r="Z54" i="41"/>
  <c r="AY54" i="41" s="1"/>
  <c r="Z50" i="41"/>
  <c r="AY50" i="41" s="1"/>
  <c r="Z63" i="41"/>
  <c r="AY63" i="41" s="1"/>
  <c r="Z60" i="41"/>
  <c r="AY60" i="41" s="1"/>
  <c r="Z57" i="41"/>
  <c r="AY57" i="41" s="1"/>
  <c r="Z53" i="41"/>
  <c r="AY53" i="41" s="1"/>
  <c r="Z49" i="41"/>
  <c r="AY49" i="41" s="1"/>
  <c r="Z52" i="41"/>
  <c r="AY52" i="41" s="1"/>
  <c r="Z45" i="41"/>
  <c r="AY45" i="41" s="1"/>
  <c r="Z41" i="41"/>
  <c r="AY41" i="41" s="1"/>
  <c r="Z48" i="41"/>
  <c r="AY48" i="41" s="1"/>
  <c r="Z65" i="41"/>
  <c r="AY65" i="41" s="1"/>
  <c r="Z47" i="41"/>
  <c r="AY47" i="41" s="1"/>
  <c r="Z43" i="41"/>
  <c r="AY43" i="41" s="1"/>
  <c r="Z39" i="41"/>
  <c r="AY39" i="41" s="1"/>
  <c r="Z42" i="41"/>
  <c r="AY42" i="41" s="1"/>
  <c r="Z38" i="41"/>
  <c r="AY38" i="41" s="1"/>
  <c r="Z34" i="41"/>
  <c r="AY34" i="41" s="1"/>
  <c r="Z30" i="41"/>
  <c r="AY30" i="41" s="1"/>
  <c r="Z26" i="41"/>
  <c r="AY26" i="41" s="1"/>
  <c r="Z59" i="41"/>
  <c r="AY59" i="41" s="1"/>
  <c r="Z46" i="41"/>
  <c r="AY46" i="41" s="1"/>
  <c r="Z37" i="41"/>
  <c r="AY37" i="41" s="1"/>
  <c r="Z33" i="41"/>
  <c r="AY33" i="41" s="1"/>
  <c r="Z61" i="41"/>
  <c r="AY61" i="41" s="1"/>
  <c r="Z56" i="41"/>
  <c r="AY56" i="41" s="1"/>
  <c r="Z36" i="41"/>
  <c r="AY36" i="41" s="1"/>
  <c r="Z40" i="41"/>
  <c r="AY40" i="41" s="1"/>
  <c r="Z31" i="41"/>
  <c r="AY31" i="41" s="1"/>
  <c r="Z29" i="41"/>
  <c r="AY29" i="41" s="1"/>
  <c r="Z22" i="41"/>
  <c r="AY22" i="41" s="1"/>
  <c r="Z19" i="41"/>
  <c r="AY19" i="41" s="1"/>
  <c r="Z17" i="41"/>
  <c r="Z7" i="41"/>
  <c r="Z44" i="41"/>
  <c r="AY44" i="41" s="1"/>
  <c r="Z35" i="41"/>
  <c r="AY35" i="41" s="1"/>
  <c r="Z28" i="41"/>
  <c r="AY28" i="41" s="1"/>
  <c r="Z25" i="41"/>
  <c r="AY25" i="41" s="1"/>
  <c r="Z18" i="41"/>
  <c r="AY18" i="41" s="1"/>
  <c r="Z16" i="41"/>
  <c r="Z11" i="41"/>
  <c r="Z13" i="41"/>
  <c r="R10" i="41"/>
  <c r="Z5" i="41"/>
  <c r="F13" i="41"/>
  <c r="N13" i="41"/>
  <c r="V8" i="41"/>
  <c r="R14" i="41"/>
  <c r="AD14" i="41"/>
  <c r="N7" i="41"/>
  <c r="AD7" i="41"/>
  <c r="Z15" i="41"/>
  <c r="F17" i="41"/>
  <c r="V17" i="41"/>
  <c r="R6" i="41"/>
  <c r="N19" i="41"/>
  <c r="AS19" i="41" s="1"/>
  <c r="AD19" i="41"/>
  <c r="BA19" i="41" s="1"/>
  <c r="Z21" i="41"/>
  <c r="AY21" i="41" s="1"/>
  <c r="F22" i="41"/>
  <c r="V22" i="41"/>
  <c r="AW22" i="41" s="1"/>
  <c r="R24" i="41"/>
  <c r="AU24" i="41" s="1"/>
  <c r="Z27" i="41"/>
  <c r="AY27" i="41" s="1"/>
  <c r="V29" i="41"/>
  <c r="AW29" i="41" s="1"/>
  <c r="F30" i="41"/>
  <c r="F37" i="41"/>
  <c r="L20" i="37"/>
  <c r="T20" i="37"/>
  <c r="AB20" i="37"/>
  <c r="N20" i="37"/>
  <c r="V20" i="37"/>
  <c r="AD20" i="37"/>
  <c r="R20" i="37"/>
  <c r="Z20" i="37"/>
  <c r="P20" i="37"/>
  <c r="X20" i="37"/>
  <c r="H20" i="37"/>
  <c r="AF20" i="37"/>
  <c r="N44" i="37"/>
  <c r="AS44" i="37" s="1"/>
  <c r="V44" i="37"/>
  <c r="AW44" i="37" s="1"/>
  <c r="AD44" i="37"/>
  <c r="BA44" i="37" s="1"/>
  <c r="H44" i="37"/>
  <c r="P44" i="37"/>
  <c r="AT44" i="37" s="1"/>
  <c r="X44" i="37"/>
  <c r="AX44" i="37" s="1"/>
  <c r="AF44" i="37"/>
  <c r="BB44" i="37" s="1"/>
  <c r="R44" i="37"/>
  <c r="AU44" i="37" s="1"/>
  <c r="L44" i="37"/>
  <c r="AR44" i="37" s="1"/>
  <c r="T44" i="37"/>
  <c r="AV44" i="37" s="1"/>
  <c r="AB44" i="37"/>
  <c r="AZ44" i="37" s="1"/>
  <c r="L48" i="37"/>
  <c r="AR48" i="37" s="1"/>
  <c r="T48" i="37"/>
  <c r="AV48" i="37" s="1"/>
  <c r="AB48" i="37"/>
  <c r="AZ48" i="37" s="1"/>
  <c r="N48" i="37"/>
  <c r="AS48" i="37" s="1"/>
  <c r="V48" i="37"/>
  <c r="AW48" i="37" s="1"/>
  <c r="AD48" i="37"/>
  <c r="BA48" i="37" s="1"/>
  <c r="H48" i="37"/>
  <c r="AP48" i="37" s="1"/>
  <c r="P48" i="37"/>
  <c r="AT48" i="37" s="1"/>
  <c r="X48" i="37"/>
  <c r="AX48" i="37" s="1"/>
  <c r="AF48" i="37"/>
  <c r="BB48" i="37" s="1"/>
  <c r="R48" i="37"/>
  <c r="AU48" i="37" s="1"/>
  <c r="N52" i="37"/>
  <c r="AS52" i="37" s="1"/>
  <c r="V52" i="37"/>
  <c r="AW52" i="37" s="1"/>
  <c r="AD52" i="37"/>
  <c r="BA52" i="37" s="1"/>
  <c r="H52" i="37"/>
  <c r="P52" i="37"/>
  <c r="AT52" i="37" s="1"/>
  <c r="X52" i="37"/>
  <c r="AX52" i="37" s="1"/>
  <c r="AF52" i="37"/>
  <c r="BB52" i="37" s="1"/>
  <c r="R52" i="37"/>
  <c r="AU52" i="37" s="1"/>
  <c r="L52" i="37"/>
  <c r="AR52" i="37" s="1"/>
  <c r="T52" i="37"/>
  <c r="AV52" i="37" s="1"/>
  <c r="AB52" i="37"/>
  <c r="AZ52" i="37" s="1"/>
  <c r="R56" i="37"/>
  <c r="AU56" i="37" s="1"/>
  <c r="L56" i="37"/>
  <c r="AR56" i="37" s="1"/>
  <c r="T56" i="37"/>
  <c r="AV56" i="37" s="1"/>
  <c r="AB56" i="37"/>
  <c r="AZ56" i="37" s="1"/>
  <c r="N56" i="37"/>
  <c r="AS56" i="37" s="1"/>
  <c r="V56" i="37"/>
  <c r="AW56" i="37" s="1"/>
  <c r="AD56" i="37"/>
  <c r="BA56" i="37" s="1"/>
  <c r="X56" i="37"/>
  <c r="AX56" i="37" s="1"/>
  <c r="H56" i="37"/>
  <c r="AP56" i="37" s="1"/>
  <c r="AF56" i="37"/>
  <c r="BB56" i="37" s="1"/>
  <c r="R60" i="37"/>
  <c r="AU60" i="37" s="1"/>
  <c r="Z60" i="37"/>
  <c r="AY60" i="37" s="1"/>
  <c r="L60" i="37"/>
  <c r="AR60" i="37" s="1"/>
  <c r="T60" i="37"/>
  <c r="AV60" i="37" s="1"/>
  <c r="AB60" i="37"/>
  <c r="AZ60" i="37" s="1"/>
  <c r="N60" i="37"/>
  <c r="AS60" i="37" s="1"/>
  <c r="V60" i="37"/>
  <c r="AW60" i="37" s="1"/>
  <c r="AD60" i="37"/>
  <c r="BA60" i="37" s="1"/>
  <c r="P60" i="37"/>
  <c r="AT60" i="37" s="1"/>
  <c r="X60" i="37"/>
  <c r="AX60" i="37" s="1"/>
  <c r="L64" i="37"/>
  <c r="AR64" i="37" s="1"/>
  <c r="T64" i="37"/>
  <c r="AV64" i="37" s="1"/>
  <c r="AB64" i="37"/>
  <c r="AZ64" i="37" s="1"/>
  <c r="N64" i="37"/>
  <c r="AS64" i="37" s="1"/>
  <c r="V64" i="37"/>
  <c r="AW64" i="37" s="1"/>
  <c r="AD64" i="37"/>
  <c r="BA64" i="37" s="1"/>
  <c r="H64" i="37"/>
  <c r="P64" i="37"/>
  <c r="AT64" i="37" s="1"/>
  <c r="X64" i="37"/>
  <c r="AX64" i="37" s="1"/>
  <c r="AF64" i="37"/>
  <c r="BB64" i="37" s="1"/>
  <c r="R64" i="37"/>
  <c r="AU64" i="37" s="1"/>
  <c r="N68" i="37"/>
  <c r="AS68" i="37" s="1"/>
  <c r="V68" i="37"/>
  <c r="AW68" i="37" s="1"/>
  <c r="AD68" i="37"/>
  <c r="BA68" i="37" s="1"/>
  <c r="H68" i="37"/>
  <c r="P68" i="37"/>
  <c r="AT68" i="37" s="1"/>
  <c r="X68" i="37"/>
  <c r="AX68" i="37" s="1"/>
  <c r="AF68" i="37"/>
  <c r="BB68" i="37" s="1"/>
  <c r="R68" i="37"/>
  <c r="AU68" i="37" s="1"/>
  <c r="Z68" i="37"/>
  <c r="AY68" i="37" s="1"/>
  <c r="L68" i="37"/>
  <c r="AR68" i="37" s="1"/>
  <c r="T68" i="37"/>
  <c r="AV68" i="37" s="1"/>
  <c r="AB68" i="37"/>
  <c r="AZ68" i="37" s="1"/>
  <c r="R72" i="37"/>
  <c r="AU72" i="37" s="1"/>
  <c r="Z72" i="37"/>
  <c r="AY72" i="37" s="1"/>
  <c r="L72" i="37"/>
  <c r="T72" i="37"/>
  <c r="AB72" i="37"/>
  <c r="AZ72" i="37" s="1"/>
  <c r="N72" i="37"/>
  <c r="AS72" i="37" s="1"/>
  <c r="V72" i="37"/>
  <c r="AD72" i="37"/>
  <c r="X72" i="37"/>
  <c r="H72" i="37"/>
  <c r="AF72" i="37"/>
  <c r="AF60" i="37"/>
  <c r="BB60" i="37" s="1"/>
  <c r="R32" i="37"/>
  <c r="AU32" i="37" s="1"/>
  <c r="L32" i="37"/>
  <c r="AR32" i="37" s="1"/>
  <c r="T32" i="37"/>
  <c r="AV32" i="37" s="1"/>
  <c r="AB32" i="37"/>
  <c r="AZ32" i="37" s="1"/>
  <c r="N32" i="37"/>
  <c r="AS32" i="37" s="1"/>
  <c r="V32" i="37"/>
  <c r="AW32" i="37" s="1"/>
  <c r="AD32" i="37"/>
  <c r="BA32" i="37" s="1"/>
  <c r="P32" i="37"/>
  <c r="AT32" i="37" s="1"/>
  <c r="X32" i="37"/>
  <c r="AX32" i="37" s="1"/>
  <c r="H32" i="37"/>
  <c r="AP32" i="37" s="1"/>
  <c r="AF32" i="37"/>
  <c r="BB32" i="37" s="1"/>
  <c r="N7" i="37"/>
  <c r="V7" i="37"/>
  <c r="AD7" i="37"/>
  <c r="H7" i="37"/>
  <c r="P7" i="37"/>
  <c r="X7" i="37"/>
  <c r="AF7" i="37"/>
  <c r="L7" i="37"/>
  <c r="T7" i="37"/>
  <c r="AB7" i="37"/>
  <c r="R7" i="37"/>
  <c r="Z7" i="37"/>
  <c r="N18" i="37"/>
  <c r="V18" i="37"/>
  <c r="AD18" i="37"/>
  <c r="H18" i="37"/>
  <c r="P18" i="37"/>
  <c r="X18" i="37"/>
  <c r="AF18" i="37"/>
  <c r="L18" i="37"/>
  <c r="T18" i="37"/>
  <c r="AB18" i="37"/>
  <c r="R18" i="37"/>
  <c r="N23" i="37"/>
  <c r="V23" i="37"/>
  <c r="AD23" i="37"/>
  <c r="H23" i="37"/>
  <c r="P23" i="37"/>
  <c r="X23" i="37"/>
  <c r="AF23" i="37"/>
  <c r="L23" i="37"/>
  <c r="T23" i="37"/>
  <c r="AB23" i="37"/>
  <c r="R23" i="37"/>
  <c r="Z23" i="37"/>
  <c r="N5" i="37"/>
  <c r="V5" i="37"/>
  <c r="AD5" i="37"/>
  <c r="H5" i="37"/>
  <c r="P5" i="37"/>
  <c r="X5" i="37"/>
  <c r="AF5" i="37"/>
  <c r="L5" i="37"/>
  <c r="T5" i="37"/>
  <c r="AB5" i="37"/>
  <c r="R5" i="37"/>
  <c r="L27" i="37"/>
  <c r="AR27" i="37" s="1"/>
  <c r="T27" i="37"/>
  <c r="AV27" i="37" s="1"/>
  <c r="AB27" i="37"/>
  <c r="AZ27" i="37" s="1"/>
  <c r="N27" i="37"/>
  <c r="AS27" i="37" s="1"/>
  <c r="V27" i="37"/>
  <c r="AW27" i="37" s="1"/>
  <c r="AD27" i="37"/>
  <c r="BA27" i="37" s="1"/>
  <c r="R27" i="37"/>
  <c r="AU27" i="37" s="1"/>
  <c r="X27" i="37"/>
  <c r="AX27" i="37" s="1"/>
  <c r="H27" i="37"/>
  <c r="AP27" i="37" s="1"/>
  <c r="AF27" i="37"/>
  <c r="BB27" i="37" s="1"/>
  <c r="P27" i="37"/>
  <c r="AT27" i="37" s="1"/>
  <c r="L10" i="37"/>
  <c r="T10" i="37"/>
  <c r="AB10" i="37"/>
  <c r="N10" i="37"/>
  <c r="V10" i="37"/>
  <c r="AD10" i="37"/>
  <c r="R10" i="37"/>
  <c r="Z10" i="37"/>
  <c r="P10" i="37"/>
  <c r="X10" i="37"/>
  <c r="H10" i="37"/>
  <c r="AF10" i="37"/>
  <c r="L31" i="37"/>
  <c r="AR31" i="37" s="1"/>
  <c r="N31" i="37"/>
  <c r="AS31" i="37" s="1"/>
  <c r="H31" i="37"/>
  <c r="T31" i="37"/>
  <c r="AV31" i="37" s="1"/>
  <c r="AB31" i="37"/>
  <c r="AZ31" i="37" s="1"/>
  <c r="V31" i="37"/>
  <c r="AW31" i="37" s="1"/>
  <c r="AD31" i="37"/>
  <c r="BA31" i="37" s="1"/>
  <c r="P31" i="37"/>
  <c r="AT31" i="37" s="1"/>
  <c r="X31" i="37"/>
  <c r="AX31" i="37" s="1"/>
  <c r="AF31" i="37"/>
  <c r="BB31" i="37" s="1"/>
  <c r="R31" i="37"/>
  <c r="AU31" i="37" s="1"/>
  <c r="Z31" i="37"/>
  <c r="AY31" i="37" s="1"/>
  <c r="N35" i="37"/>
  <c r="AS35" i="37" s="1"/>
  <c r="V35" i="37"/>
  <c r="AW35" i="37" s="1"/>
  <c r="AD35" i="37"/>
  <c r="BA35" i="37" s="1"/>
  <c r="H35" i="37"/>
  <c r="P35" i="37"/>
  <c r="AT35" i="37" s="1"/>
  <c r="X35" i="37"/>
  <c r="AX35" i="37" s="1"/>
  <c r="AF35" i="37"/>
  <c r="BB35" i="37" s="1"/>
  <c r="R35" i="37"/>
  <c r="AU35" i="37" s="1"/>
  <c r="Z35" i="37"/>
  <c r="AY35" i="37" s="1"/>
  <c r="AB35" i="37"/>
  <c r="AZ35" i="37" s="1"/>
  <c r="L35" i="37"/>
  <c r="AR35" i="37" s="1"/>
  <c r="T35" i="37"/>
  <c r="AV35" i="37" s="1"/>
  <c r="N39" i="37"/>
  <c r="AS39" i="37" s="1"/>
  <c r="V39" i="37"/>
  <c r="AW39" i="37" s="1"/>
  <c r="AD39" i="37"/>
  <c r="BA39" i="37" s="1"/>
  <c r="H39" i="37"/>
  <c r="P39" i="37"/>
  <c r="AT39" i="37" s="1"/>
  <c r="X39" i="37"/>
  <c r="AX39" i="37" s="1"/>
  <c r="AF39" i="37"/>
  <c r="BB39" i="37" s="1"/>
  <c r="R39" i="37"/>
  <c r="AU39" i="37" s="1"/>
  <c r="L39" i="37"/>
  <c r="AR39" i="37" s="1"/>
  <c r="T39" i="37"/>
  <c r="AV39" i="37" s="1"/>
  <c r="AB39" i="37"/>
  <c r="AZ39" i="37" s="1"/>
  <c r="N43" i="37"/>
  <c r="AS43" i="37" s="1"/>
  <c r="V43" i="37"/>
  <c r="AW43" i="37" s="1"/>
  <c r="AD43" i="37"/>
  <c r="BA43" i="37" s="1"/>
  <c r="H43" i="37"/>
  <c r="AP43" i="37" s="1"/>
  <c r="P43" i="37"/>
  <c r="AT43" i="37" s="1"/>
  <c r="X43" i="37"/>
  <c r="AX43" i="37" s="1"/>
  <c r="AF43" i="37"/>
  <c r="BB43" i="37" s="1"/>
  <c r="R43" i="37"/>
  <c r="AU43" i="37" s="1"/>
  <c r="AB43" i="37"/>
  <c r="AZ43" i="37" s="1"/>
  <c r="L43" i="37"/>
  <c r="AR43" i="37" s="1"/>
  <c r="L47" i="37"/>
  <c r="AR47" i="37" s="1"/>
  <c r="T47" i="37"/>
  <c r="AV47" i="37" s="1"/>
  <c r="AB47" i="37"/>
  <c r="AZ47" i="37" s="1"/>
  <c r="N47" i="37"/>
  <c r="AS47" i="37" s="1"/>
  <c r="V47" i="37"/>
  <c r="AW47" i="37" s="1"/>
  <c r="AD47" i="37"/>
  <c r="BA47" i="37" s="1"/>
  <c r="H47" i="37"/>
  <c r="AP47" i="37" s="1"/>
  <c r="P47" i="37"/>
  <c r="AT47" i="37" s="1"/>
  <c r="X47" i="37"/>
  <c r="AX47" i="37" s="1"/>
  <c r="AF47" i="37"/>
  <c r="BB47" i="37" s="1"/>
  <c r="Z47" i="37"/>
  <c r="AY47" i="37" s="1"/>
  <c r="H51" i="37"/>
  <c r="AP51" i="37" s="1"/>
  <c r="P51" i="37"/>
  <c r="AT51" i="37" s="1"/>
  <c r="X51" i="37"/>
  <c r="AX51" i="37" s="1"/>
  <c r="T51" i="37"/>
  <c r="AV51" i="37" s="1"/>
  <c r="AD51" i="37"/>
  <c r="BA51" i="37" s="1"/>
  <c r="L51" i="37"/>
  <c r="AR51" i="37" s="1"/>
  <c r="V51" i="37"/>
  <c r="AW51" i="37" s="1"/>
  <c r="AF51" i="37"/>
  <c r="BB51" i="37" s="1"/>
  <c r="N51" i="37"/>
  <c r="AS51" i="37" s="1"/>
  <c r="Z51" i="37"/>
  <c r="AY51" i="37" s="1"/>
  <c r="AB51" i="37"/>
  <c r="R55" i="37"/>
  <c r="AU55" i="37" s="1"/>
  <c r="L55" i="37"/>
  <c r="AR55" i="37" s="1"/>
  <c r="T55" i="37"/>
  <c r="AV55" i="37" s="1"/>
  <c r="AB55" i="37"/>
  <c r="AZ55" i="37" s="1"/>
  <c r="N55" i="37"/>
  <c r="AS55" i="37" s="1"/>
  <c r="V55" i="37"/>
  <c r="AW55" i="37" s="1"/>
  <c r="AD55" i="37"/>
  <c r="BA55" i="37" s="1"/>
  <c r="P55" i="37"/>
  <c r="AT55" i="37" s="1"/>
  <c r="X55" i="37"/>
  <c r="AX55" i="37" s="1"/>
  <c r="H55" i="37"/>
  <c r="AP55" i="37" s="1"/>
  <c r="AF55" i="37"/>
  <c r="BB55" i="37" s="1"/>
  <c r="L59" i="37"/>
  <c r="AR59" i="37" s="1"/>
  <c r="T59" i="37"/>
  <c r="AV59" i="37" s="1"/>
  <c r="AB59" i="37"/>
  <c r="AZ59" i="37" s="1"/>
  <c r="N59" i="37"/>
  <c r="AS59" i="37" s="1"/>
  <c r="V59" i="37"/>
  <c r="AW59" i="37" s="1"/>
  <c r="AD59" i="37"/>
  <c r="BA59" i="37" s="1"/>
  <c r="H59" i="37"/>
  <c r="P59" i="37"/>
  <c r="AT59" i="37" s="1"/>
  <c r="X59" i="37"/>
  <c r="AX59" i="37" s="1"/>
  <c r="AF59" i="37"/>
  <c r="BB59" i="37" s="1"/>
  <c r="AH59" i="37"/>
  <c r="BC59" i="37" s="1"/>
  <c r="R59" i="37"/>
  <c r="AU59" i="37" s="1"/>
  <c r="N63" i="37"/>
  <c r="AS63" i="37" s="1"/>
  <c r="V63" i="37"/>
  <c r="AW63" i="37" s="1"/>
  <c r="AD63" i="37"/>
  <c r="BA63" i="37" s="1"/>
  <c r="H63" i="37"/>
  <c r="P63" i="37"/>
  <c r="AT63" i="37" s="1"/>
  <c r="X63" i="37"/>
  <c r="AX63" i="37" s="1"/>
  <c r="AF63" i="37"/>
  <c r="BB63" i="37" s="1"/>
  <c r="R63" i="37"/>
  <c r="AU63" i="37" s="1"/>
  <c r="T63" i="37"/>
  <c r="AV63" i="37" s="1"/>
  <c r="AB63" i="37"/>
  <c r="AZ63" i="37" s="1"/>
  <c r="H67" i="37"/>
  <c r="AP67" i="37" s="1"/>
  <c r="P67" i="37"/>
  <c r="AT67" i="37" s="1"/>
  <c r="X67" i="37"/>
  <c r="AX67" i="37" s="1"/>
  <c r="AF67" i="37"/>
  <c r="BB67" i="37" s="1"/>
  <c r="R67" i="37"/>
  <c r="AU67" i="37" s="1"/>
  <c r="L67" i="37"/>
  <c r="AR67" i="37" s="1"/>
  <c r="T67" i="37"/>
  <c r="AV67" i="37" s="1"/>
  <c r="AB67" i="37"/>
  <c r="AZ67" i="37" s="1"/>
  <c r="AD67" i="37"/>
  <c r="BA67" i="37" s="1"/>
  <c r="N67" i="37"/>
  <c r="AS67" i="37" s="1"/>
  <c r="R71" i="37"/>
  <c r="AU71" i="37" s="1"/>
  <c r="L71" i="37"/>
  <c r="AR71" i="37" s="1"/>
  <c r="T71" i="37"/>
  <c r="AV71" i="37" s="1"/>
  <c r="AB71" i="37"/>
  <c r="AZ71" i="37" s="1"/>
  <c r="N71" i="37"/>
  <c r="AS71" i="37" s="1"/>
  <c r="V71" i="37"/>
  <c r="AW71" i="37" s="1"/>
  <c r="AD71" i="37"/>
  <c r="BA71" i="37" s="1"/>
  <c r="P71" i="37"/>
  <c r="AT71" i="37" s="1"/>
  <c r="X71" i="37"/>
  <c r="AX71" i="37" s="1"/>
  <c r="H71" i="37"/>
  <c r="AP71" i="37" s="1"/>
  <c r="AF71" i="37"/>
  <c r="BB71" i="37" s="1"/>
  <c r="P72" i="37"/>
  <c r="Z59" i="37"/>
  <c r="AY59" i="37" s="1"/>
  <c r="P56" i="37"/>
  <c r="AT56" i="37" s="1"/>
  <c r="L24" i="37"/>
  <c r="T24" i="37"/>
  <c r="AB24" i="37"/>
  <c r="N24" i="37"/>
  <c r="V24" i="37"/>
  <c r="AD24" i="37"/>
  <c r="R24" i="37"/>
  <c r="Z24" i="37"/>
  <c r="P24" i="37"/>
  <c r="X24" i="37"/>
  <c r="H24" i="37"/>
  <c r="AF24" i="37"/>
  <c r="L6" i="37"/>
  <c r="T6" i="37"/>
  <c r="AB6" i="37"/>
  <c r="N6" i="37"/>
  <c r="V6" i="37"/>
  <c r="AD6" i="37"/>
  <c r="R6" i="37"/>
  <c r="X6" i="37"/>
  <c r="H6" i="37"/>
  <c r="AF6" i="37"/>
  <c r="P6" i="37"/>
  <c r="R16" i="37"/>
  <c r="L16" i="37"/>
  <c r="T16" i="37"/>
  <c r="AB16" i="37"/>
  <c r="H16" i="37"/>
  <c r="P16" i="37"/>
  <c r="X16" i="37"/>
  <c r="AF16" i="37"/>
  <c r="N16" i="37"/>
  <c r="V16" i="37"/>
  <c r="AD16" i="37"/>
  <c r="L36" i="37"/>
  <c r="AR36" i="37" s="1"/>
  <c r="T36" i="37"/>
  <c r="AV36" i="37" s="1"/>
  <c r="AB36" i="37"/>
  <c r="AZ36" i="37" s="1"/>
  <c r="N36" i="37"/>
  <c r="AS36" i="37" s="1"/>
  <c r="V36" i="37"/>
  <c r="AW36" i="37" s="1"/>
  <c r="AD36" i="37"/>
  <c r="BA36" i="37" s="1"/>
  <c r="H36" i="37"/>
  <c r="AP36" i="37" s="1"/>
  <c r="P36" i="37"/>
  <c r="AT36" i="37" s="1"/>
  <c r="X36" i="37"/>
  <c r="AX36" i="37" s="1"/>
  <c r="AF36" i="37"/>
  <c r="BB36" i="37" s="1"/>
  <c r="R36" i="37"/>
  <c r="AU36" i="37" s="1"/>
  <c r="Z36" i="37"/>
  <c r="AY36" i="37" s="1"/>
  <c r="L40" i="37"/>
  <c r="AR40" i="37" s="1"/>
  <c r="T40" i="37"/>
  <c r="AV40" i="37" s="1"/>
  <c r="AB40" i="37"/>
  <c r="AZ40" i="37" s="1"/>
  <c r="N40" i="37"/>
  <c r="AS40" i="37" s="1"/>
  <c r="V40" i="37"/>
  <c r="AW40" i="37" s="1"/>
  <c r="AD40" i="37"/>
  <c r="BA40" i="37" s="1"/>
  <c r="H40" i="37"/>
  <c r="AP40" i="37" s="1"/>
  <c r="P40" i="37"/>
  <c r="AT40" i="37" s="1"/>
  <c r="X40" i="37"/>
  <c r="AX40" i="37" s="1"/>
  <c r="AF40" i="37"/>
  <c r="BB40" i="37" s="1"/>
  <c r="R40" i="37"/>
  <c r="AU40" i="37" s="1"/>
  <c r="H21" i="37"/>
  <c r="P21" i="37"/>
  <c r="X21" i="37"/>
  <c r="AF21" i="37"/>
  <c r="R21" i="37"/>
  <c r="N21" i="37"/>
  <c r="V21" i="37"/>
  <c r="AD21" i="37"/>
  <c r="L21" i="37"/>
  <c r="T21" i="37"/>
  <c r="AB21" i="37"/>
  <c r="H22" i="37"/>
  <c r="P22" i="37"/>
  <c r="X22" i="37"/>
  <c r="AF22" i="37"/>
  <c r="R22" i="37"/>
  <c r="Z22" i="37"/>
  <c r="N22" i="37"/>
  <c r="V22" i="37"/>
  <c r="AD22" i="37"/>
  <c r="T22" i="37"/>
  <c r="AB22" i="37"/>
  <c r="L22" i="37"/>
  <c r="H12" i="37"/>
  <c r="P12" i="37"/>
  <c r="AT8" i="37" s="1"/>
  <c r="X12" i="37"/>
  <c r="AX8" i="37" s="1"/>
  <c r="AF12" i="37"/>
  <c r="BB8" i="37" s="1"/>
  <c r="R12" i="37"/>
  <c r="N12" i="37"/>
  <c r="V12" i="37"/>
  <c r="AD12" i="37"/>
  <c r="L12" i="37"/>
  <c r="T12" i="37"/>
  <c r="AB12" i="37"/>
  <c r="H13" i="37"/>
  <c r="P13" i="37"/>
  <c r="X13" i="37"/>
  <c r="AF13" i="37"/>
  <c r="R13" i="37"/>
  <c r="Z13" i="37"/>
  <c r="N13" i="37"/>
  <c r="V13" i="37"/>
  <c r="AD13" i="37"/>
  <c r="BA9" i="37" s="1"/>
  <c r="T13" i="37"/>
  <c r="AB13" i="37"/>
  <c r="L13" i="37"/>
  <c r="N9" i="37"/>
  <c r="V9" i="37"/>
  <c r="AD9" i="37"/>
  <c r="H9" i="37"/>
  <c r="P9" i="37"/>
  <c r="X9" i="37"/>
  <c r="AF9" i="37"/>
  <c r="L9" i="37"/>
  <c r="T9" i="37"/>
  <c r="AB9" i="37"/>
  <c r="R9" i="37"/>
  <c r="Z9" i="37"/>
  <c r="N30" i="37"/>
  <c r="AS30" i="37" s="1"/>
  <c r="V30" i="37"/>
  <c r="AW30" i="37" s="1"/>
  <c r="AD30" i="37"/>
  <c r="BA30" i="37" s="1"/>
  <c r="H30" i="37"/>
  <c r="P30" i="37"/>
  <c r="AT30" i="37" s="1"/>
  <c r="X30" i="37"/>
  <c r="AX30" i="37" s="1"/>
  <c r="AF30" i="37"/>
  <c r="BB30" i="37" s="1"/>
  <c r="R30" i="37"/>
  <c r="AU30" i="37" s="1"/>
  <c r="T30" i="37"/>
  <c r="AV30" i="37" s="1"/>
  <c r="L30" i="37"/>
  <c r="AR30" i="37" s="1"/>
  <c r="AB30" i="37"/>
  <c r="AZ30" i="37" s="1"/>
  <c r="H34" i="37"/>
  <c r="AP34" i="37" s="1"/>
  <c r="P34" i="37"/>
  <c r="AT34" i="37" s="1"/>
  <c r="X34" i="37"/>
  <c r="AX34" i="37" s="1"/>
  <c r="AF34" i="37"/>
  <c r="BB34" i="37" s="1"/>
  <c r="R34" i="37"/>
  <c r="AU34" i="37" s="1"/>
  <c r="L34" i="37"/>
  <c r="AR34" i="37" s="1"/>
  <c r="T34" i="37"/>
  <c r="AV34" i="37" s="1"/>
  <c r="AB34" i="37"/>
  <c r="AZ34" i="37" s="1"/>
  <c r="N34" i="37"/>
  <c r="AS34" i="37" s="1"/>
  <c r="V34" i="37"/>
  <c r="AW34" i="37" s="1"/>
  <c r="AD34" i="37"/>
  <c r="BA34" i="37" s="1"/>
  <c r="H38" i="37"/>
  <c r="AP38" i="37" s="1"/>
  <c r="P38" i="37"/>
  <c r="AT38" i="37" s="1"/>
  <c r="X38" i="37"/>
  <c r="AX38" i="37" s="1"/>
  <c r="AF38" i="37"/>
  <c r="BB38" i="37" s="1"/>
  <c r="R38" i="37"/>
  <c r="AU38" i="37" s="1"/>
  <c r="Z38" i="37"/>
  <c r="AY38" i="37" s="1"/>
  <c r="L38" i="37"/>
  <c r="AR38" i="37" s="1"/>
  <c r="T38" i="37"/>
  <c r="AV38" i="37" s="1"/>
  <c r="AB38" i="37"/>
  <c r="AZ38" i="37" s="1"/>
  <c r="AD38" i="37"/>
  <c r="BA38" i="37" s="1"/>
  <c r="N38" i="37"/>
  <c r="AS38" i="37" s="1"/>
  <c r="V38" i="37"/>
  <c r="AW38" i="37" s="1"/>
  <c r="H42" i="37"/>
  <c r="AP42" i="37" s="1"/>
  <c r="P42" i="37"/>
  <c r="AT42" i="37" s="1"/>
  <c r="X42" i="37"/>
  <c r="AX42" i="37" s="1"/>
  <c r="AF42" i="37"/>
  <c r="BB42" i="37" s="1"/>
  <c r="R42" i="37"/>
  <c r="AU42" i="37" s="1"/>
  <c r="L42" i="37"/>
  <c r="AR42" i="37" s="1"/>
  <c r="T42" i="37"/>
  <c r="AV42" i="37" s="1"/>
  <c r="AB42" i="37"/>
  <c r="AZ42" i="37" s="1"/>
  <c r="N42" i="37"/>
  <c r="AS42" i="37" s="1"/>
  <c r="V42" i="37"/>
  <c r="AW42" i="37" s="1"/>
  <c r="AD42" i="37"/>
  <c r="BA42" i="37" s="1"/>
  <c r="L46" i="37"/>
  <c r="AR46" i="37" s="1"/>
  <c r="T46" i="37"/>
  <c r="AB46" i="37"/>
  <c r="AZ46" i="37" s="1"/>
  <c r="N46" i="37"/>
  <c r="AS46" i="37" s="1"/>
  <c r="V46" i="37"/>
  <c r="AW46" i="37" s="1"/>
  <c r="AD46" i="37"/>
  <c r="BA46" i="37" s="1"/>
  <c r="H46" i="37"/>
  <c r="AP46" i="37" s="1"/>
  <c r="P46" i="37"/>
  <c r="AT46" i="37" s="1"/>
  <c r="X46" i="37"/>
  <c r="AX46" i="37" s="1"/>
  <c r="AF46" i="37"/>
  <c r="BB46" i="37" s="1"/>
  <c r="R46" i="37"/>
  <c r="AU46" i="37" s="1"/>
  <c r="R50" i="37"/>
  <c r="AU50" i="37" s="1"/>
  <c r="Z50" i="37"/>
  <c r="AY50" i="37" s="1"/>
  <c r="L50" i="37"/>
  <c r="AR50" i="37" s="1"/>
  <c r="T50" i="37"/>
  <c r="AV50" i="37" s="1"/>
  <c r="AB50" i="37"/>
  <c r="AZ50" i="37" s="1"/>
  <c r="N50" i="37"/>
  <c r="AS50" i="37" s="1"/>
  <c r="AD50" i="37"/>
  <c r="BA50" i="37" s="1"/>
  <c r="P50" i="37"/>
  <c r="AT50" i="37" s="1"/>
  <c r="AF50" i="37"/>
  <c r="BB50" i="37" s="1"/>
  <c r="H50" i="37"/>
  <c r="AP50" i="37" s="1"/>
  <c r="V50" i="37"/>
  <c r="AW50" i="37" s="1"/>
  <c r="L54" i="37"/>
  <c r="AR54" i="37" s="1"/>
  <c r="T54" i="37"/>
  <c r="AV54" i="37" s="1"/>
  <c r="AB54" i="37"/>
  <c r="AZ54" i="37" s="1"/>
  <c r="N54" i="37"/>
  <c r="AS54" i="37" s="1"/>
  <c r="V54" i="37"/>
  <c r="AW54" i="37" s="1"/>
  <c r="AD54" i="37"/>
  <c r="BA54" i="37" s="1"/>
  <c r="H54" i="37"/>
  <c r="P54" i="37"/>
  <c r="AT54" i="37" s="1"/>
  <c r="X54" i="37"/>
  <c r="AX54" i="37" s="1"/>
  <c r="AF54" i="37"/>
  <c r="BB54" i="37" s="1"/>
  <c r="R54" i="37"/>
  <c r="AU54" i="37" s="1"/>
  <c r="N58" i="37"/>
  <c r="AS58" i="37" s="1"/>
  <c r="V58" i="37"/>
  <c r="AW58" i="37" s="1"/>
  <c r="AD58" i="37"/>
  <c r="BA58" i="37" s="1"/>
  <c r="H58" i="37"/>
  <c r="P58" i="37"/>
  <c r="AT58" i="37" s="1"/>
  <c r="X58" i="37"/>
  <c r="AX58" i="37" s="1"/>
  <c r="AF58" i="37"/>
  <c r="BB58" i="37" s="1"/>
  <c r="R58" i="37"/>
  <c r="AU58" i="37" s="1"/>
  <c r="T58" i="37"/>
  <c r="AV58" i="37" s="1"/>
  <c r="AB58" i="37"/>
  <c r="AZ58" i="37" s="1"/>
  <c r="H62" i="37"/>
  <c r="AP62" i="37" s="1"/>
  <c r="P62" i="37"/>
  <c r="AT62" i="37" s="1"/>
  <c r="X62" i="37"/>
  <c r="AX62" i="37" s="1"/>
  <c r="AF62" i="37"/>
  <c r="BB62" i="37" s="1"/>
  <c r="R62" i="37"/>
  <c r="AU62" i="37" s="1"/>
  <c r="L62" i="37"/>
  <c r="AR62" i="37" s="1"/>
  <c r="T62" i="37"/>
  <c r="AV62" i="37" s="1"/>
  <c r="AB62" i="37"/>
  <c r="AZ62" i="37" s="1"/>
  <c r="N62" i="37"/>
  <c r="AS62" i="37" s="1"/>
  <c r="V62" i="37"/>
  <c r="AW62" i="37" s="1"/>
  <c r="R66" i="37"/>
  <c r="AU66" i="37" s="1"/>
  <c r="L66" i="37"/>
  <c r="AR66" i="37" s="1"/>
  <c r="T66" i="37"/>
  <c r="AV66" i="37" s="1"/>
  <c r="AB66" i="37"/>
  <c r="AZ66" i="37" s="1"/>
  <c r="N66" i="37"/>
  <c r="AS66" i="37" s="1"/>
  <c r="V66" i="37"/>
  <c r="AW66" i="37" s="1"/>
  <c r="AD66" i="37"/>
  <c r="BA66" i="37" s="1"/>
  <c r="P66" i="37"/>
  <c r="AT66" i="37" s="1"/>
  <c r="X66" i="37"/>
  <c r="AX66" i="37" s="1"/>
  <c r="H66" i="37"/>
  <c r="AP66" i="37" s="1"/>
  <c r="AF66" i="37"/>
  <c r="BB66" i="37" s="1"/>
  <c r="L70" i="37"/>
  <c r="AR70" i="37" s="1"/>
  <c r="T70" i="37"/>
  <c r="AV70" i="37" s="1"/>
  <c r="AB70" i="37"/>
  <c r="AZ70" i="37" s="1"/>
  <c r="N70" i="37"/>
  <c r="AS70" i="37" s="1"/>
  <c r="V70" i="37"/>
  <c r="AW70" i="37" s="1"/>
  <c r="AD70" i="37"/>
  <c r="BA70" i="37" s="1"/>
  <c r="H70" i="37"/>
  <c r="P70" i="37"/>
  <c r="AT70" i="37" s="1"/>
  <c r="X70" i="37"/>
  <c r="AX70" i="37" s="1"/>
  <c r="AF70" i="37"/>
  <c r="BB70" i="37" s="1"/>
  <c r="R70" i="37"/>
  <c r="AU70" i="37" s="1"/>
  <c r="H60" i="37"/>
  <c r="AP60" i="37" s="1"/>
  <c r="L11" i="37"/>
  <c r="T11" i="37"/>
  <c r="AB11" i="37"/>
  <c r="N11" i="37"/>
  <c r="V11" i="37"/>
  <c r="AD11" i="37"/>
  <c r="R11" i="37"/>
  <c r="X11" i="37"/>
  <c r="H11" i="37"/>
  <c r="AF11" i="37"/>
  <c r="P11" i="37"/>
  <c r="R28" i="37"/>
  <c r="AU28" i="37" s="1"/>
  <c r="Z28" i="37"/>
  <c r="AY28" i="37" s="1"/>
  <c r="L28" i="37"/>
  <c r="AR28" i="37" s="1"/>
  <c r="T28" i="37"/>
  <c r="AV28" i="37" s="1"/>
  <c r="AB28" i="37"/>
  <c r="AZ28" i="37" s="1"/>
  <c r="H28" i="37"/>
  <c r="AP28" i="37" s="1"/>
  <c r="P28" i="37"/>
  <c r="AT28" i="37" s="1"/>
  <c r="X28" i="37"/>
  <c r="AX28" i="37" s="1"/>
  <c r="AF28" i="37"/>
  <c r="BB28" i="37" s="1"/>
  <c r="V28" i="37"/>
  <c r="AW28" i="37" s="1"/>
  <c r="AD28" i="37"/>
  <c r="BA28" i="37" s="1"/>
  <c r="N28" i="37"/>
  <c r="AS28" i="37" s="1"/>
  <c r="R15" i="37"/>
  <c r="AU11" i="37" s="1"/>
  <c r="Z15" i="37"/>
  <c r="AH15" i="37"/>
  <c r="L15" i="37"/>
  <c r="T15" i="37"/>
  <c r="AB15" i="37"/>
  <c r="H15" i="37"/>
  <c r="P15" i="37"/>
  <c r="X15" i="37"/>
  <c r="AF15" i="37"/>
  <c r="V15" i="37"/>
  <c r="AD15" i="37"/>
  <c r="N15" i="37"/>
  <c r="R19" i="37"/>
  <c r="L19" i="37"/>
  <c r="T19" i="37"/>
  <c r="AB19" i="37"/>
  <c r="H19" i="37"/>
  <c r="P19" i="37"/>
  <c r="X19" i="37"/>
  <c r="AF19" i="37"/>
  <c r="N19" i="37"/>
  <c r="V19" i="37"/>
  <c r="AD19" i="37"/>
  <c r="R25" i="37"/>
  <c r="Z25" i="37"/>
  <c r="L25" i="37"/>
  <c r="T25" i="37"/>
  <c r="AB25" i="37"/>
  <c r="H25" i="37"/>
  <c r="P25" i="37"/>
  <c r="X25" i="37"/>
  <c r="AF25" i="37"/>
  <c r="V25" i="37"/>
  <c r="AD25" i="37"/>
  <c r="N25" i="37"/>
  <c r="R26" i="37"/>
  <c r="L26" i="37"/>
  <c r="T26" i="37"/>
  <c r="AB26" i="37"/>
  <c r="H26" i="37"/>
  <c r="P26" i="37"/>
  <c r="X26" i="37"/>
  <c r="AF26" i="37"/>
  <c r="N26" i="37"/>
  <c r="V26" i="37"/>
  <c r="AD26" i="37"/>
  <c r="H14" i="37"/>
  <c r="P14" i="37"/>
  <c r="X14" i="37"/>
  <c r="AF14" i="37"/>
  <c r="R14" i="37"/>
  <c r="AU10" i="37" s="1"/>
  <c r="N14" i="37"/>
  <c r="V14" i="37"/>
  <c r="AD14" i="37"/>
  <c r="T14" i="37"/>
  <c r="AB14" i="37"/>
  <c r="AZ10" i="37" s="1"/>
  <c r="L14" i="37"/>
  <c r="H29" i="37"/>
  <c r="P29" i="37"/>
  <c r="AT29" i="37" s="1"/>
  <c r="X29" i="37"/>
  <c r="AX29" i="37" s="1"/>
  <c r="AF29" i="37"/>
  <c r="BB29" i="37" s="1"/>
  <c r="R29" i="37"/>
  <c r="AU29" i="37" s="1"/>
  <c r="Z29" i="37"/>
  <c r="AY29" i="37" s="1"/>
  <c r="AH29" i="37"/>
  <c r="BC29" i="37" s="1"/>
  <c r="V29" i="37"/>
  <c r="AW29" i="37" s="1"/>
  <c r="L29" i="37"/>
  <c r="AR29" i="37" s="1"/>
  <c r="AB29" i="37"/>
  <c r="AZ29" i="37" s="1"/>
  <c r="N29" i="37"/>
  <c r="AS29" i="37" s="1"/>
  <c r="AD29" i="37"/>
  <c r="BA29" i="37" s="1"/>
  <c r="T29" i="37"/>
  <c r="AV29" i="37" s="1"/>
  <c r="H33" i="37"/>
  <c r="AP33" i="37" s="1"/>
  <c r="P33" i="37"/>
  <c r="AT33" i="37" s="1"/>
  <c r="X33" i="37"/>
  <c r="AX33" i="37" s="1"/>
  <c r="AF33" i="37"/>
  <c r="BB33" i="37" s="1"/>
  <c r="R33" i="37"/>
  <c r="AU33" i="37" s="1"/>
  <c r="L33" i="37"/>
  <c r="AR33" i="37" s="1"/>
  <c r="T33" i="37"/>
  <c r="AV33" i="37" s="1"/>
  <c r="AB33" i="37"/>
  <c r="AZ33" i="37" s="1"/>
  <c r="AD33" i="37"/>
  <c r="BA33" i="37" s="1"/>
  <c r="N33" i="37"/>
  <c r="AS33" i="37" s="1"/>
  <c r="V33" i="37"/>
  <c r="AW33" i="37" s="1"/>
  <c r="R37" i="37"/>
  <c r="AU37" i="37" s="1"/>
  <c r="L37" i="37"/>
  <c r="AR37" i="37" s="1"/>
  <c r="T37" i="37"/>
  <c r="AV37" i="37" s="1"/>
  <c r="AB37" i="37"/>
  <c r="AZ37" i="37" s="1"/>
  <c r="N37" i="37"/>
  <c r="AS37" i="37" s="1"/>
  <c r="V37" i="37"/>
  <c r="AW37" i="37" s="1"/>
  <c r="AD37" i="37"/>
  <c r="BA37" i="37" s="1"/>
  <c r="P37" i="37"/>
  <c r="AT37" i="37" s="1"/>
  <c r="X37" i="37"/>
  <c r="AX37" i="37" s="1"/>
  <c r="H37" i="37"/>
  <c r="AP37" i="37" s="1"/>
  <c r="AF37" i="37"/>
  <c r="BB37" i="37" s="1"/>
  <c r="R41" i="37"/>
  <c r="AU41" i="37" s="1"/>
  <c r="Z41" i="37"/>
  <c r="AY41" i="37" s="1"/>
  <c r="L41" i="37"/>
  <c r="AR41" i="37" s="1"/>
  <c r="T41" i="37"/>
  <c r="AV41" i="37" s="1"/>
  <c r="AB41" i="37"/>
  <c r="AZ41" i="37" s="1"/>
  <c r="N41" i="37"/>
  <c r="AS41" i="37" s="1"/>
  <c r="V41" i="37"/>
  <c r="AW41" i="37" s="1"/>
  <c r="AD41" i="37"/>
  <c r="BA41" i="37" s="1"/>
  <c r="H41" i="37"/>
  <c r="AP41" i="37" s="1"/>
  <c r="AF41" i="37"/>
  <c r="BB41" i="37" s="1"/>
  <c r="P41" i="37"/>
  <c r="AT41" i="37" s="1"/>
  <c r="X41" i="37"/>
  <c r="AX41" i="37" s="1"/>
  <c r="L45" i="37"/>
  <c r="AR45" i="37" s="1"/>
  <c r="T45" i="37"/>
  <c r="AV45" i="37" s="1"/>
  <c r="AB45" i="37"/>
  <c r="AZ45" i="37" s="1"/>
  <c r="N45" i="37"/>
  <c r="AS45" i="37" s="1"/>
  <c r="V45" i="37"/>
  <c r="AW45" i="37" s="1"/>
  <c r="AD45" i="37"/>
  <c r="BA45" i="37" s="1"/>
  <c r="H45" i="37"/>
  <c r="AP45" i="37" s="1"/>
  <c r="P45" i="37"/>
  <c r="AT45" i="37" s="1"/>
  <c r="X45" i="37"/>
  <c r="AX45" i="37" s="1"/>
  <c r="AF45" i="37"/>
  <c r="BB45" i="37" s="1"/>
  <c r="R49" i="37"/>
  <c r="AU49" i="37" s="1"/>
  <c r="Z49" i="37"/>
  <c r="AY49" i="37" s="1"/>
  <c r="L49" i="37"/>
  <c r="AR49" i="37" s="1"/>
  <c r="T49" i="37"/>
  <c r="AV49" i="37" s="1"/>
  <c r="AB49" i="37"/>
  <c r="AZ49" i="37" s="1"/>
  <c r="N49" i="37"/>
  <c r="AS49" i="37" s="1"/>
  <c r="V49" i="37"/>
  <c r="AW49" i="37" s="1"/>
  <c r="P49" i="37"/>
  <c r="AT49" i="37" s="1"/>
  <c r="X49" i="37"/>
  <c r="AX49" i="37" s="1"/>
  <c r="H49" i="37"/>
  <c r="AP49" i="37" s="1"/>
  <c r="AD49" i="37"/>
  <c r="BA49" i="37" s="1"/>
  <c r="L53" i="37"/>
  <c r="AR53" i="37" s="1"/>
  <c r="T53" i="37"/>
  <c r="AV53" i="37" s="1"/>
  <c r="AB53" i="37"/>
  <c r="AZ53" i="37" s="1"/>
  <c r="N53" i="37"/>
  <c r="AS53" i="37" s="1"/>
  <c r="V53" i="37"/>
  <c r="AW53" i="37" s="1"/>
  <c r="AD53" i="37"/>
  <c r="BA53" i="37" s="1"/>
  <c r="H53" i="37"/>
  <c r="AP53" i="37" s="1"/>
  <c r="P53" i="37"/>
  <c r="AT53" i="37" s="1"/>
  <c r="X53" i="37"/>
  <c r="AX53" i="37" s="1"/>
  <c r="AF53" i="37"/>
  <c r="BB53" i="37" s="1"/>
  <c r="H57" i="37"/>
  <c r="AP57" i="37" s="1"/>
  <c r="P57" i="37"/>
  <c r="AT57" i="37" s="1"/>
  <c r="X57" i="37"/>
  <c r="AX57" i="37" s="1"/>
  <c r="AF57" i="37"/>
  <c r="BB57" i="37" s="1"/>
  <c r="R57" i="37"/>
  <c r="AU57" i="37" s="1"/>
  <c r="Z57" i="37"/>
  <c r="AY57" i="37" s="1"/>
  <c r="L57" i="37"/>
  <c r="AR57" i="37" s="1"/>
  <c r="T57" i="37"/>
  <c r="AV57" i="37" s="1"/>
  <c r="AB57" i="37"/>
  <c r="AZ57" i="37" s="1"/>
  <c r="N57" i="37"/>
  <c r="AS57" i="37" s="1"/>
  <c r="V57" i="37"/>
  <c r="AW57" i="37" s="1"/>
  <c r="H61" i="37"/>
  <c r="AP61" i="37" s="1"/>
  <c r="P61" i="37"/>
  <c r="AT61" i="37" s="1"/>
  <c r="X61" i="37"/>
  <c r="AX61" i="37" s="1"/>
  <c r="AF61" i="37"/>
  <c r="BB61" i="37" s="1"/>
  <c r="R61" i="37"/>
  <c r="AU61" i="37" s="1"/>
  <c r="AH61" i="37"/>
  <c r="BC61" i="37" s="1"/>
  <c r="L61" i="37"/>
  <c r="AR61" i="37" s="1"/>
  <c r="T61" i="37"/>
  <c r="AV61" i="37" s="1"/>
  <c r="AB61" i="37"/>
  <c r="AZ61" i="37" s="1"/>
  <c r="V61" i="37"/>
  <c r="AW61" i="37" s="1"/>
  <c r="AD61" i="37"/>
  <c r="BA61" i="37" s="1"/>
  <c r="R65" i="37"/>
  <c r="AU65" i="37" s="1"/>
  <c r="L65" i="37"/>
  <c r="AR65" i="37" s="1"/>
  <c r="T65" i="37"/>
  <c r="AV65" i="37" s="1"/>
  <c r="AB65" i="37"/>
  <c r="AZ65" i="37" s="1"/>
  <c r="N65" i="37"/>
  <c r="AS65" i="37" s="1"/>
  <c r="V65" i="37"/>
  <c r="AW65" i="37" s="1"/>
  <c r="AD65" i="37"/>
  <c r="BA65" i="37" s="1"/>
  <c r="P65" i="37"/>
  <c r="AT65" i="37" s="1"/>
  <c r="X65" i="37"/>
  <c r="AX65" i="37" s="1"/>
  <c r="L69" i="37"/>
  <c r="AR69" i="37" s="1"/>
  <c r="T69" i="37"/>
  <c r="AV69" i="37" s="1"/>
  <c r="AB69" i="37"/>
  <c r="AZ69" i="37" s="1"/>
  <c r="N69" i="37"/>
  <c r="AS69" i="37" s="1"/>
  <c r="V69" i="37"/>
  <c r="AW69" i="37" s="1"/>
  <c r="AD69" i="37"/>
  <c r="BA69" i="37" s="1"/>
  <c r="H69" i="37"/>
  <c r="AP69" i="37" s="1"/>
  <c r="P69" i="37"/>
  <c r="AT69" i="37" s="1"/>
  <c r="X69" i="37"/>
  <c r="AX69" i="37" s="1"/>
  <c r="AF69" i="37"/>
  <c r="BB69" i="37" s="1"/>
  <c r="Z69" i="37"/>
  <c r="AY69" i="37" s="1"/>
  <c r="AF65" i="37"/>
  <c r="BB65" i="37" s="1"/>
  <c r="T17" i="37"/>
  <c r="F17" i="37"/>
  <c r="AO17" i="37" s="1"/>
  <c r="N17" i="37"/>
  <c r="R17" i="37"/>
  <c r="AM4" i="37"/>
  <c r="AL4" i="37"/>
  <c r="BA38" i="53" l="1"/>
  <c r="AS39" i="53"/>
  <c r="BA35" i="53"/>
  <c r="BA39" i="53"/>
  <c r="AX39" i="53"/>
  <c r="AW39" i="53"/>
  <c r="AT40" i="53"/>
  <c r="AT38" i="53"/>
  <c r="AX38" i="53"/>
  <c r="AP38" i="53"/>
  <c r="AW33" i="53"/>
  <c r="AS35" i="53"/>
  <c r="BB38" i="53"/>
  <c r="AX40" i="53"/>
  <c r="AX35" i="53"/>
  <c r="AT36" i="53"/>
  <c r="AS40" i="53"/>
  <c r="AP35" i="53"/>
  <c r="AP32" i="53"/>
  <c r="AV38" i="50"/>
  <c r="AP36" i="50"/>
  <c r="AT54" i="48"/>
  <c r="BB52" i="48"/>
  <c r="AV54" i="48"/>
  <c r="BB54" i="48"/>
  <c r="AT55" i="48"/>
  <c r="BB55" i="48"/>
  <c r="AV55" i="48"/>
  <c r="AS65" i="46"/>
  <c r="AS63" i="46"/>
  <c r="AP59" i="46"/>
  <c r="AP56" i="46"/>
  <c r="AP50" i="46"/>
  <c r="AP62" i="46"/>
  <c r="AP64" i="46"/>
  <c r="AP68" i="46"/>
  <c r="AP51" i="46"/>
  <c r="AP66" i="46"/>
  <c r="AP61" i="46"/>
  <c r="AT68" i="47"/>
  <c r="BB72" i="47"/>
  <c r="AW68" i="47"/>
  <c r="AX70" i="47"/>
  <c r="BB70" i="47"/>
  <c r="AP71" i="47"/>
  <c r="AP72" i="47"/>
  <c r="AP49" i="46"/>
  <c r="AP65" i="46"/>
  <c r="AP67" i="46"/>
  <c r="AS53" i="46"/>
  <c r="AS71" i="46"/>
  <c r="AP55" i="46"/>
  <c r="AP71" i="46"/>
  <c r="AP72" i="46"/>
  <c r="AS52" i="46"/>
  <c r="AS61" i="46"/>
  <c r="AP60" i="46"/>
  <c r="AP69" i="46"/>
  <c r="AS66" i="46"/>
  <c r="AS64" i="46"/>
  <c r="AP57" i="46"/>
  <c r="AP54" i="46"/>
  <c r="AP63" i="46"/>
  <c r="AS50" i="46"/>
  <c r="AS57" i="46"/>
  <c r="AS55" i="46"/>
  <c r="AS70" i="46"/>
  <c r="AP58" i="46"/>
  <c r="AP70" i="46"/>
  <c r="AS54" i="46"/>
  <c r="AS59" i="46"/>
  <c r="AS67" i="46"/>
  <c r="AP52" i="46"/>
  <c r="AP53" i="46"/>
  <c r="AS33" i="53"/>
  <c r="AP33" i="53"/>
  <c r="BB36" i="53"/>
  <c r="AT33" i="53"/>
  <c r="AP36" i="53"/>
  <c r="AW30" i="53"/>
  <c r="AX33" i="53"/>
  <c r="BA36" i="53"/>
  <c r="AP34" i="53"/>
  <c r="AX19" i="53"/>
  <c r="AT35" i="53"/>
  <c r="AT32" i="53"/>
  <c r="AT34" i="53"/>
  <c r="AS32" i="53"/>
  <c r="AW36" i="53"/>
  <c r="BA34" i="53"/>
  <c r="AW32" i="53"/>
  <c r="AS34" i="53"/>
  <c r="BB34" i="53"/>
  <c r="AX32" i="53"/>
  <c r="AZ37" i="50"/>
  <c r="AX16" i="50"/>
  <c r="BB36" i="50"/>
  <c r="BB37" i="50"/>
  <c r="AT37" i="50"/>
  <c r="AV31" i="50"/>
  <c r="AT36" i="50"/>
  <c r="AR37" i="50"/>
  <c r="AZ38" i="50"/>
  <c r="AP38" i="50"/>
  <c r="AP37" i="50"/>
  <c r="BB13" i="50"/>
  <c r="AX36" i="50"/>
  <c r="BB38" i="50"/>
  <c r="AT38" i="50"/>
  <c r="AR36" i="50"/>
  <c r="AV37" i="50"/>
  <c r="AR38" i="50"/>
  <c r="AX37" i="50"/>
  <c r="BB9" i="50"/>
  <c r="AZ36" i="50"/>
  <c r="AT53" i="48"/>
  <c r="AZ52" i="48"/>
  <c r="AT51" i="48"/>
  <c r="BB14" i="48"/>
  <c r="AT52" i="48"/>
  <c r="AZ53" i="48"/>
  <c r="AZ51" i="48"/>
  <c r="AP50" i="48"/>
  <c r="AP51" i="48"/>
  <c r="AV53" i="48"/>
  <c r="AZ50" i="48"/>
  <c r="AV12" i="48"/>
  <c r="AZ54" i="48"/>
  <c r="AP52" i="48"/>
  <c r="BB53" i="48"/>
  <c r="AV52" i="48"/>
  <c r="AP53" i="48"/>
  <c r="BB50" i="48"/>
  <c r="AV50" i="48"/>
  <c r="AV51" i="48"/>
  <c r="AP54" i="48"/>
  <c r="BB51" i="48"/>
  <c r="AS69" i="47"/>
  <c r="AW70" i="47"/>
  <c r="BB71" i="47"/>
  <c r="AX69" i="47"/>
  <c r="AT69" i="47"/>
  <c r="AP70" i="47"/>
  <c r="AW71" i="47"/>
  <c r="BA70" i="47"/>
  <c r="BA72" i="47"/>
  <c r="AT70" i="47"/>
  <c r="AP69" i="47"/>
  <c r="BA68" i="47"/>
  <c r="BB68" i="47"/>
  <c r="BB69" i="47"/>
  <c r="AX72" i="47"/>
  <c r="AW72" i="47"/>
  <c r="AX71" i="47"/>
  <c r="BA71" i="47"/>
  <c r="AS70" i="47"/>
  <c r="AP68" i="47"/>
  <c r="AT71" i="47"/>
  <c r="AS68" i="47"/>
  <c r="AS72" i="47"/>
  <c r="AT72" i="47"/>
  <c r="AW69" i="47"/>
  <c r="BA69" i="47"/>
  <c r="AS71" i="47"/>
  <c r="AP47" i="46"/>
  <c r="AS48" i="46"/>
  <c r="AX47" i="46"/>
  <c r="BB48" i="46"/>
  <c r="AP48" i="46"/>
  <c r="AS47" i="46"/>
  <c r="BA16" i="41"/>
  <c r="BA26" i="37"/>
  <c r="AZ28" i="44"/>
  <c r="BB22" i="37"/>
  <c r="AZ15" i="37"/>
  <c r="AZ26" i="44"/>
  <c r="AP16" i="43"/>
  <c r="AX9" i="50"/>
  <c r="AS8" i="37"/>
  <c r="AZ35" i="44"/>
  <c r="BB9" i="42"/>
  <c r="AR36" i="44"/>
  <c r="BB45" i="44"/>
  <c r="BB47" i="44"/>
  <c r="BB32" i="44"/>
  <c r="BB8" i="43"/>
  <c r="BB15" i="43"/>
  <c r="BB30" i="43"/>
  <c r="AZ17" i="44"/>
  <c r="AP46" i="44"/>
  <c r="AP52" i="44"/>
  <c r="BB7" i="44"/>
  <c r="AX23" i="45"/>
  <c r="BB25" i="44"/>
  <c r="AW20" i="53"/>
  <c r="AW6" i="41"/>
  <c r="AZ13" i="42"/>
  <c r="BB7" i="42"/>
  <c r="BB38" i="43"/>
  <c r="BB12" i="43"/>
  <c r="AP38" i="43"/>
  <c r="BC18" i="44"/>
  <c r="AZ14" i="44"/>
  <c r="AR20" i="44"/>
  <c r="BB8" i="44"/>
  <c r="BB15" i="44"/>
  <c r="BB50" i="44"/>
  <c r="BB13" i="45"/>
  <c r="AZ31" i="45"/>
  <c r="BB69" i="45"/>
  <c r="BB5" i="42"/>
  <c r="AX29" i="43"/>
  <c r="AP32" i="44"/>
  <c r="AP19" i="44"/>
  <c r="BB27" i="44"/>
  <c r="BA28" i="53"/>
  <c r="BB30" i="53"/>
  <c r="BB34" i="44"/>
  <c r="BB12" i="44"/>
  <c r="BB20" i="44"/>
  <c r="AX10" i="47"/>
  <c r="AV31" i="44"/>
  <c r="BB43" i="44"/>
  <c r="AZ41" i="44"/>
  <c r="BA19" i="37"/>
  <c r="BA23" i="37"/>
  <c r="BB20" i="37"/>
  <c r="AS28" i="53"/>
  <c r="AZ24" i="44"/>
  <c r="BB31" i="44"/>
  <c r="AZ48" i="51"/>
  <c r="AZ16" i="37"/>
  <c r="AZ16" i="45"/>
  <c r="BA15" i="41"/>
  <c r="BB14" i="43"/>
  <c r="AP23" i="43"/>
  <c r="AP44" i="43"/>
  <c r="BC49" i="44"/>
  <c r="BB6" i="44"/>
  <c r="AZ22" i="45"/>
  <c r="AZ6" i="45"/>
  <c r="AZ69" i="45"/>
  <c r="BB23" i="45"/>
  <c r="BB46" i="45"/>
  <c r="BB72" i="45"/>
  <c r="BB19" i="48"/>
  <c r="BB21" i="48"/>
  <c r="AZ58" i="45"/>
  <c r="AY9" i="37"/>
  <c r="AP11" i="45"/>
  <c r="AP5" i="46"/>
  <c r="AZ42" i="45"/>
  <c r="BA13" i="51"/>
  <c r="BB5" i="45"/>
  <c r="BB27" i="45"/>
  <c r="AX12" i="53"/>
  <c r="AZ20" i="37"/>
  <c r="BA11" i="41"/>
  <c r="AZ16" i="42"/>
  <c r="BB60" i="45"/>
  <c r="BA11" i="37"/>
  <c r="AT7" i="37"/>
  <c r="AZ7" i="37"/>
  <c r="AW8" i="37"/>
  <c r="AT24" i="37"/>
  <c r="AZ24" i="37"/>
  <c r="AU6" i="37"/>
  <c r="AV20" i="37"/>
  <c r="AU16" i="41"/>
  <c r="AU6" i="41"/>
  <c r="AZ11" i="42"/>
  <c r="AP5" i="42"/>
  <c r="BB45" i="43"/>
  <c r="AZ25" i="44"/>
  <c r="AV41" i="45"/>
  <c r="AZ35" i="45"/>
  <c r="AX22" i="45"/>
  <c r="AV32" i="45"/>
  <c r="AV40" i="45"/>
  <c r="AV48" i="45"/>
  <c r="AT34" i="45"/>
  <c r="BB57" i="45"/>
  <c r="BC8" i="44"/>
  <c r="BB10" i="37"/>
  <c r="AX25" i="37"/>
  <c r="AT15" i="37"/>
  <c r="AZ9" i="37"/>
  <c r="AV19" i="37"/>
  <c r="AX12" i="37"/>
  <c r="BA6" i="37"/>
  <c r="BA14" i="37"/>
  <c r="BA16" i="37"/>
  <c r="BB23" i="43"/>
  <c r="AZ66" i="45"/>
  <c r="BB6" i="45"/>
  <c r="AX26" i="46"/>
  <c r="AY7" i="41"/>
  <c r="AT6" i="45"/>
  <c r="AV13" i="45"/>
  <c r="AW47" i="51"/>
  <c r="AT17" i="53"/>
  <c r="AX11" i="37"/>
  <c r="AU17" i="37"/>
  <c r="AT34" i="44"/>
  <c r="AX27" i="44"/>
  <c r="AX38" i="44"/>
  <c r="AV42" i="45"/>
  <c r="AT49" i="48"/>
  <c r="AW51" i="51"/>
  <c r="AT29" i="44"/>
  <c r="AX48" i="44"/>
  <c r="AX10" i="50"/>
  <c r="AT7" i="43"/>
  <c r="AX32" i="44"/>
  <c r="AX23" i="37"/>
  <c r="AW20" i="37"/>
  <c r="AT14" i="37"/>
  <c r="AW7" i="41"/>
  <c r="AT46" i="44"/>
  <c r="AX10" i="44"/>
  <c r="AX67" i="47"/>
  <c r="AR8" i="44"/>
  <c r="AR10" i="37"/>
  <c r="L9" i="51"/>
  <c r="AR5" i="45"/>
  <c r="L31" i="51"/>
  <c r="J65" i="41"/>
  <c r="AQ65" i="41" s="1"/>
  <c r="J55" i="41"/>
  <c r="AQ55" i="41" s="1"/>
  <c r="J33" i="53"/>
  <c r="J41" i="53"/>
  <c r="AQ41" i="53" s="1"/>
  <c r="J20" i="44"/>
  <c r="J11" i="52"/>
  <c r="J36" i="53"/>
  <c r="J65" i="53"/>
  <c r="AQ65" i="53" s="1"/>
  <c r="AR6" i="44"/>
  <c r="L66" i="51"/>
  <c r="AR66" i="51" s="1"/>
  <c r="AR22" i="37"/>
  <c r="AR33" i="45"/>
  <c r="AR6" i="50"/>
  <c r="L33" i="51"/>
  <c r="J19" i="41"/>
  <c r="AQ19" i="41" s="1"/>
  <c r="J49" i="41"/>
  <c r="AQ49" i="41" s="1"/>
  <c r="J52" i="53"/>
  <c r="AQ52" i="53" s="1"/>
  <c r="J69" i="53"/>
  <c r="AQ69" i="53" s="1"/>
  <c r="AP7" i="43"/>
  <c r="AP71" i="45"/>
  <c r="AP30" i="43"/>
  <c r="AP27" i="44"/>
  <c r="AP28" i="44"/>
  <c r="AP38" i="44"/>
  <c r="AP26" i="44"/>
  <c r="AP50" i="44"/>
  <c r="AP32" i="45"/>
  <c r="AP44" i="45"/>
  <c r="AP28" i="53"/>
  <c r="BA30" i="53"/>
  <c r="AS29" i="53"/>
  <c r="BA31" i="53"/>
  <c r="BB21" i="53"/>
  <c r="AX20" i="53"/>
  <c r="AW28" i="53"/>
  <c r="AS15" i="53"/>
  <c r="AW29" i="53"/>
  <c r="BB26" i="53"/>
  <c r="AX28" i="53"/>
  <c r="AX29" i="53"/>
  <c r="BA27" i="52"/>
  <c r="BA49" i="51"/>
  <c r="AZ51" i="51"/>
  <c r="BA31" i="51"/>
  <c r="AV6" i="48"/>
  <c r="BB32" i="48"/>
  <c r="AP7" i="48"/>
  <c r="BA32" i="46"/>
  <c r="AS31" i="46"/>
  <c r="BA43" i="46"/>
  <c r="BB11" i="46"/>
  <c r="AX38" i="46"/>
  <c r="AT36" i="46"/>
  <c r="BB29" i="46"/>
  <c r="BB42" i="46"/>
  <c r="AP33" i="46"/>
  <c r="BB22" i="46"/>
  <c r="BA15" i="53"/>
  <c r="AT28" i="53"/>
  <c r="AT29" i="53"/>
  <c r="AX16" i="53"/>
  <c r="AS30" i="53"/>
  <c r="AT31" i="53"/>
  <c r="AS31" i="53"/>
  <c r="AW27" i="53"/>
  <c r="BB28" i="53"/>
  <c r="BB10" i="53"/>
  <c r="BA29" i="53"/>
  <c r="BB24" i="53"/>
  <c r="BA23" i="53"/>
  <c r="AP29" i="53"/>
  <c r="BB29" i="53"/>
  <c r="AP31" i="53"/>
  <c r="BB31" i="53"/>
  <c r="AX5" i="53"/>
  <c r="BA24" i="53"/>
  <c r="AP21" i="53"/>
  <c r="AP18" i="53"/>
  <c r="AX30" i="53"/>
  <c r="AX31" i="53"/>
  <c r="AW31" i="53"/>
  <c r="AT30" i="53"/>
  <c r="AP30" i="53"/>
  <c r="BB6" i="53"/>
  <c r="BB16" i="53"/>
  <c r="BB25" i="53"/>
  <c r="AX27" i="53"/>
  <c r="AX15" i="53"/>
  <c r="BA24" i="52"/>
  <c r="AS46" i="51"/>
  <c r="AZ34" i="51"/>
  <c r="AS44" i="51"/>
  <c r="BA10" i="51"/>
  <c r="AS50" i="51"/>
  <c r="AZ28" i="51"/>
  <c r="BA47" i="51"/>
  <c r="BA43" i="51"/>
  <c r="AW46" i="51"/>
  <c r="BA46" i="51"/>
  <c r="AZ50" i="51"/>
  <c r="AZ40" i="51"/>
  <c r="AV50" i="51"/>
  <c r="AZ43" i="51"/>
  <c r="BA30" i="51"/>
  <c r="AS41" i="51"/>
  <c r="AZ47" i="51"/>
  <c r="AW22" i="51"/>
  <c r="AW44" i="51"/>
  <c r="AS48" i="51"/>
  <c r="AZ19" i="51"/>
  <c r="AS51" i="51"/>
  <c r="AO42" i="51"/>
  <c r="AZ49" i="51"/>
  <c r="AW48" i="51"/>
  <c r="BA44" i="51"/>
  <c r="AW43" i="51"/>
  <c r="AZ20" i="51"/>
  <c r="AS35" i="51"/>
  <c r="BA40" i="51"/>
  <c r="BA48" i="51"/>
  <c r="BA51" i="51"/>
  <c r="AW49" i="51"/>
  <c r="AS43" i="51"/>
  <c r="AV46" i="51"/>
  <c r="AV43" i="51"/>
  <c r="AV44" i="51"/>
  <c r="AZ44" i="51"/>
  <c r="AS47" i="51"/>
  <c r="BA22" i="51"/>
  <c r="AW50" i="51"/>
  <c r="AS49" i="51"/>
  <c r="AV47" i="51"/>
  <c r="AZ30" i="51"/>
  <c r="AZ46" i="51"/>
  <c r="AZ34" i="50"/>
  <c r="BB11" i="50"/>
  <c r="AZ29" i="50"/>
  <c r="AV30" i="50"/>
  <c r="AZ16" i="50"/>
  <c r="AR11" i="50"/>
  <c r="AZ6" i="50"/>
  <c r="AZ7" i="50"/>
  <c r="AZ28" i="50"/>
  <c r="AV29" i="50"/>
  <c r="BB19" i="50"/>
  <c r="BB21" i="50"/>
  <c r="BB34" i="50"/>
  <c r="AZ18" i="50"/>
  <c r="AP25" i="50"/>
  <c r="BA14" i="49"/>
  <c r="BA63" i="49"/>
  <c r="BC34" i="49"/>
  <c r="BC63" i="49"/>
  <c r="AQ63" i="49"/>
  <c r="BA15" i="49"/>
  <c r="AU63" i="49"/>
  <c r="BA27" i="49"/>
  <c r="BA57" i="49"/>
  <c r="BC23" i="49"/>
  <c r="AY63" i="49"/>
  <c r="BA61" i="49"/>
  <c r="AW63" i="49"/>
  <c r="AS63" i="49"/>
  <c r="AU42" i="49"/>
  <c r="BC49" i="49"/>
  <c r="AU5" i="49"/>
  <c r="AY18" i="49"/>
  <c r="BA5" i="49"/>
  <c r="BC46" i="49"/>
  <c r="BA31" i="49"/>
  <c r="BA49" i="49"/>
  <c r="BC22" i="49"/>
  <c r="BC12" i="49"/>
  <c r="AW16" i="49"/>
  <c r="AW59" i="49"/>
  <c r="AS52" i="49"/>
  <c r="AS26" i="49"/>
  <c r="AY28" i="49"/>
  <c r="AU9" i="49"/>
  <c r="AU34" i="49"/>
  <c r="AU44" i="49"/>
  <c r="AU21" i="49"/>
  <c r="AW27" i="49"/>
  <c r="AS22" i="49"/>
  <c r="BA26" i="49"/>
  <c r="AO28" i="49"/>
  <c r="BC25" i="49"/>
  <c r="BC15" i="49"/>
  <c r="AS29" i="49"/>
  <c r="BA19" i="49"/>
  <c r="BA40" i="49"/>
  <c r="AU30" i="49"/>
  <c r="AU25" i="49"/>
  <c r="BC50" i="49"/>
  <c r="BC45" i="49"/>
  <c r="BC9" i="49"/>
  <c r="BA24" i="49"/>
  <c r="BA18" i="49"/>
  <c r="BA48" i="49"/>
  <c r="BA58" i="49"/>
  <c r="BA6" i="49"/>
  <c r="BA44" i="49"/>
  <c r="BA59" i="49"/>
  <c r="BA7" i="49"/>
  <c r="BC54" i="49"/>
  <c r="BA46" i="49"/>
  <c r="AS20" i="49"/>
  <c r="AZ38" i="48"/>
  <c r="AZ20" i="48"/>
  <c r="BB49" i="48"/>
  <c r="AV49" i="48"/>
  <c r="AP41" i="48"/>
  <c r="AZ49" i="48"/>
  <c r="BB15" i="48"/>
  <c r="AP49" i="48"/>
  <c r="AZ15" i="48"/>
  <c r="AZ41" i="48"/>
  <c r="AZ18" i="48"/>
  <c r="AZ44" i="48"/>
  <c r="BB34" i="48"/>
  <c r="BB35" i="48"/>
  <c r="AT22" i="48"/>
  <c r="AV40" i="48"/>
  <c r="AP5" i="48"/>
  <c r="AZ21" i="48"/>
  <c r="AZ36" i="48"/>
  <c r="BB41" i="48"/>
  <c r="BB44" i="48"/>
  <c r="AV31" i="48"/>
  <c r="BB33" i="48"/>
  <c r="AZ43" i="48"/>
  <c r="AT27" i="48"/>
  <c r="AZ25" i="48"/>
  <c r="AZ23" i="48"/>
  <c r="AZ46" i="48"/>
  <c r="AV21" i="48"/>
  <c r="BB31" i="48"/>
  <c r="AV32" i="48"/>
  <c r="AT39" i="48"/>
  <c r="AZ24" i="48"/>
  <c r="AZ16" i="48"/>
  <c r="AZ33" i="48"/>
  <c r="AZ30" i="48"/>
  <c r="AZ31" i="48"/>
  <c r="BB10" i="48"/>
  <c r="BB47" i="48"/>
  <c r="BB40" i="48"/>
  <c r="AV7" i="48"/>
  <c r="AP8" i="48"/>
  <c r="BB8" i="48"/>
  <c r="BB18" i="48"/>
  <c r="AV17" i="48"/>
  <c r="AT67" i="47"/>
  <c r="AS67" i="47"/>
  <c r="BB67" i="47"/>
  <c r="AP17" i="47"/>
  <c r="AP67" i="47"/>
  <c r="AS26" i="47"/>
  <c r="BA67" i="47"/>
  <c r="AW67" i="47"/>
  <c r="AX33" i="47"/>
  <c r="BA33" i="47"/>
  <c r="BA29" i="47"/>
  <c r="BA59" i="47"/>
  <c r="BA63" i="47"/>
  <c r="BB51" i="47"/>
  <c r="BA36" i="47"/>
  <c r="BA24" i="47"/>
  <c r="BB44" i="47"/>
  <c r="AP35" i="47"/>
  <c r="BA43" i="47"/>
  <c r="AS50" i="47"/>
  <c r="BA46" i="47"/>
  <c r="BA26" i="47"/>
  <c r="BA58" i="47"/>
  <c r="AS38" i="47"/>
  <c r="AX27" i="47"/>
  <c r="BB34" i="47"/>
  <c r="BB15" i="47"/>
  <c r="AX56" i="47"/>
  <c r="AT24" i="47"/>
  <c r="AT13" i="47"/>
  <c r="AT20" i="47"/>
  <c r="AT19" i="47"/>
  <c r="AT40" i="47"/>
  <c r="AO44" i="47"/>
  <c r="BB62" i="47"/>
  <c r="BA54" i="47"/>
  <c r="AS27" i="47"/>
  <c r="AS12" i="47"/>
  <c r="BA45" i="47"/>
  <c r="BA47" i="47"/>
  <c r="BA64" i="47"/>
  <c r="BB16" i="47"/>
  <c r="BB32" i="47"/>
  <c r="BB5" i="47"/>
  <c r="BB48" i="47"/>
  <c r="BA30" i="47"/>
  <c r="AP22" i="47"/>
  <c r="AX37" i="46"/>
  <c r="AT10" i="46"/>
  <c r="AP28" i="46"/>
  <c r="BA12" i="46"/>
  <c r="BA29" i="46"/>
  <c r="BB7" i="46"/>
  <c r="AP37" i="46"/>
  <c r="BA33" i="46"/>
  <c r="AT9" i="46"/>
  <c r="AT22" i="46"/>
  <c r="AS7" i="46"/>
  <c r="BA44" i="46"/>
  <c r="BB13" i="46"/>
  <c r="BB9" i="46"/>
  <c r="BA9" i="46"/>
  <c r="BA31" i="46"/>
  <c r="BB46" i="46"/>
  <c r="BB34" i="46"/>
  <c r="BB17" i="46"/>
  <c r="AP17" i="46"/>
  <c r="AP46" i="46"/>
  <c r="BB21" i="46"/>
  <c r="AZ10" i="44"/>
  <c r="BB9" i="44"/>
  <c r="BA10" i="47"/>
  <c r="BA25" i="49"/>
  <c r="BA13" i="49"/>
  <c r="BA16" i="53"/>
  <c r="AR11" i="42"/>
  <c r="AH15" i="41"/>
  <c r="AH70" i="41"/>
  <c r="BC70" i="41" s="1"/>
  <c r="AH49" i="41"/>
  <c r="BC49" i="41" s="1"/>
  <c r="AH33" i="41"/>
  <c r="BC33" i="41" s="1"/>
  <c r="AH9" i="41"/>
  <c r="AH69" i="41"/>
  <c r="BC69" i="41" s="1"/>
  <c r="AH27" i="41"/>
  <c r="BC27" i="41" s="1"/>
  <c r="AH28" i="41"/>
  <c r="BC28" i="41" s="1"/>
  <c r="AH45" i="41"/>
  <c r="BC45" i="41" s="1"/>
  <c r="AH52" i="41"/>
  <c r="BC52" i="41" s="1"/>
  <c r="AH71" i="41"/>
  <c r="BC71" i="41" s="1"/>
  <c r="AH64" i="41"/>
  <c r="BC64" i="41" s="1"/>
  <c r="AH38" i="41"/>
  <c r="BC38" i="41" s="1"/>
  <c r="AH25" i="41"/>
  <c r="BC25" i="41" s="1"/>
  <c r="BB25" i="37"/>
  <c r="AX15" i="37"/>
  <c r="BB9" i="37"/>
  <c r="AZ19" i="37"/>
  <c r="BB12" i="37"/>
  <c r="AH46" i="41"/>
  <c r="BC46" i="41" s="1"/>
  <c r="AH67" i="41"/>
  <c r="BC67" i="41" s="1"/>
  <c r="AX33" i="45"/>
  <c r="AH98" i="47"/>
  <c r="AH113" i="47"/>
  <c r="AH134" i="47"/>
  <c r="AH122" i="47"/>
  <c r="AH115" i="47"/>
  <c r="AH91" i="47"/>
  <c r="AH135" i="47"/>
  <c r="AH110" i="47"/>
  <c r="AH119" i="47"/>
  <c r="AH120" i="47"/>
  <c r="AH101" i="47"/>
  <c r="AH103" i="47"/>
  <c r="AH104" i="47"/>
  <c r="AH94" i="47"/>
  <c r="AH125" i="47"/>
  <c r="AH131" i="47"/>
  <c r="AH136" i="47"/>
  <c r="AH133" i="47"/>
  <c r="AH117" i="47"/>
  <c r="AH114" i="47"/>
  <c r="AH116" i="47"/>
  <c r="AH92" i="47"/>
  <c r="AH111" i="47"/>
  <c r="AH126" i="47"/>
  <c r="AH102" i="47"/>
  <c r="AH97" i="47"/>
  <c r="AH123" i="47"/>
  <c r="AH107" i="47"/>
  <c r="AH129" i="47"/>
  <c r="AH99" i="47"/>
  <c r="AH93" i="47"/>
  <c r="AH130" i="47"/>
  <c r="AH108" i="47"/>
  <c r="AH112" i="47"/>
  <c r="AH138" i="47"/>
  <c r="AH121" i="47"/>
  <c r="AH132" i="47"/>
  <c r="AH95" i="47"/>
  <c r="AH96" i="47"/>
  <c r="AH100" i="47"/>
  <c r="AH105" i="47"/>
  <c r="AH109" i="47"/>
  <c r="AH106" i="47"/>
  <c r="AH118" i="47"/>
  <c r="AH127" i="47"/>
  <c r="AH128" i="47"/>
  <c r="AH124" i="47"/>
  <c r="AH137" i="47"/>
  <c r="BB28" i="43"/>
  <c r="AZ22" i="44"/>
  <c r="AR51" i="44"/>
  <c r="BA27" i="46"/>
  <c r="BB26" i="46"/>
  <c r="AZ12" i="44"/>
  <c r="BB19" i="44"/>
  <c r="BB5" i="46"/>
  <c r="BC51" i="49"/>
  <c r="BA16" i="49"/>
  <c r="BA9" i="49"/>
  <c r="BB11" i="37"/>
  <c r="AZ34" i="44"/>
  <c r="AX53" i="44"/>
  <c r="BA45" i="49"/>
  <c r="AZ39" i="44"/>
  <c r="BB36" i="44"/>
  <c r="BB28" i="45"/>
  <c r="BA30" i="46"/>
  <c r="AH7" i="41"/>
  <c r="AH58" i="41"/>
  <c r="BC58" i="41" s="1"/>
  <c r="BC26" i="44"/>
  <c r="BB24" i="44"/>
  <c r="AX44" i="45"/>
  <c r="AX55" i="45"/>
  <c r="AZ32" i="45"/>
  <c r="AZ17" i="45"/>
  <c r="AV58" i="45"/>
  <c r="AT15" i="45"/>
  <c r="AT32" i="45"/>
  <c r="BB13" i="43"/>
  <c r="AZ50" i="44"/>
  <c r="BA6" i="53"/>
  <c r="AX7" i="37"/>
  <c r="AU15" i="41"/>
  <c r="AZ9" i="44"/>
  <c r="BB53" i="44"/>
  <c r="AZ18" i="45"/>
  <c r="BB45" i="46"/>
  <c r="BA9" i="47"/>
  <c r="AX47" i="45"/>
  <c r="AZ21" i="45"/>
  <c r="AZ33" i="45"/>
  <c r="AV15" i="45"/>
  <c r="BA12" i="41"/>
  <c r="AH42" i="41"/>
  <c r="BC42" i="41" s="1"/>
  <c r="AH51" i="41"/>
  <c r="BC51" i="41" s="1"/>
  <c r="AZ9" i="42"/>
  <c r="AR42" i="44"/>
  <c r="AZ54" i="45"/>
  <c r="BA46" i="46"/>
  <c r="BB14" i="47"/>
  <c r="AH96" i="45"/>
  <c r="AH79" i="45"/>
  <c r="AH91" i="45"/>
  <c r="AH84" i="45"/>
  <c r="AH90" i="45"/>
  <c r="AH25" i="45"/>
  <c r="AH83" i="45"/>
  <c r="AH82" i="45"/>
  <c r="AH80" i="45"/>
  <c r="AH20" i="45"/>
  <c r="AH101" i="45"/>
  <c r="AH95" i="45"/>
  <c r="AH14" i="45"/>
  <c r="AH94" i="45"/>
  <c r="AH86" i="45"/>
  <c r="AH92" i="45"/>
  <c r="AH100" i="45"/>
  <c r="AH85" i="45"/>
  <c r="AH99" i="45"/>
  <c r="AH19" i="45"/>
  <c r="AH88" i="45"/>
  <c r="AH97" i="45"/>
  <c r="AH89" i="45"/>
  <c r="AH81" i="45"/>
  <c r="AH93" i="45"/>
  <c r="AH78" i="45"/>
  <c r="AH98" i="45"/>
  <c r="AH87" i="45"/>
  <c r="AH8" i="45"/>
  <c r="BB33" i="45"/>
  <c r="BA45" i="46"/>
  <c r="BB23" i="46"/>
  <c r="BB23" i="47"/>
  <c r="BB16" i="42"/>
  <c r="BB48" i="44"/>
  <c r="AT16" i="37"/>
  <c r="AS6" i="41"/>
  <c r="AH37" i="41"/>
  <c r="BC37" i="41" s="1"/>
  <c r="AH55" i="41"/>
  <c r="BC55" i="41" s="1"/>
  <c r="AZ6" i="42"/>
  <c r="AZ41" i="45"/>
  <c r="BA26" i="46"/>
  <c r="AZ6" i="44"/>
  <c r="AR25" i="44"/>
  <c r="BA37" i="46"/>
  <c r="BB36" i="46"/>
  <c r="BB38" i="46"/>
  <c r="BB33" i="47"/>
  <c r="BB55" i="47"/>
  <c r="BB64" i="47"/>
  <c r="BB11" i="47"/>
  <c r="BA28" i="47"/>
  <c r="BC29" i="49"/>
  <c r="BC57" i="49"/>
  <c r="BC55" i="49"/>
  <c r="BC62" i="49"/>
  <c r="AZ19" i="50"/>
  <c r="AS20" i="51"/>
  <c r="AS31" i="51"/>
  <c r="AZ39" i="51"/>
  <c r="AZ15" i="44"/>
  <c r="AS32" i="51"/>
  <c r="AS29" i="51"/>
  <c r="AO17" i="51"/>
  <c r="BA19" i="53"/>
  <c r="BB15" i="53"/>
  <c r="BB6" i="47"/>
  <c r="AR23" i="45"/>
  <c r="AR9" i="45"/>
  <c r="BB12" i="45"/>
  <c r="BA39" i="46"/>
  <c r="BA8" i="46"/>
  <c r="BB18" i="46"/>
  <c r="BA17" i="46"/>
  <c r="BB28" i="47"/>
  <c r="BB22" i="47"/>
  <c r="BB66" i="47"/>
  <c r="AW36" i="47"/>
  <c r="AT38" i="48"/>
  <c r="BB26" i="48"/>
  <c r="BB20" i="48"/>
  <c r="BB24" i="48"/>
  <c r="AV44" i="48"/>
  <c r="BC26" i="49"/>
  <c r="BC44" i="49"/>
  <c r="AU14" i="49"/>
  <c r="AW61" i="49"/>
  <c r="AT21" i="45"/>
  <c r="AT69" i="45"/>
  <c r="AR21" i="45"/>
  <c r="BB62" i="45"/>
  <c r="AZ5" i="45"/>
  <c r="BB44" i="46"/>
  <c r="AX42" i="47"/>
  <c r="AT49" i="47"/>
  <c r="BB21" i="47"/>
  <c r="BB38" i="47"/>
  <c r="BB60" i="47"/>
  <c r="AX58" i="47"/>
  <c r="AT50" i="47"/>
  <c r="AW10" i="47"/>
  <c r="BA12" i="47"/>
  <c r="AT20" i="48"/>
  <c r="BA9" i="51"/>
  <c r="BA14" i="53"/>
  <c r="BB12" i="53"/>
  <c r="BB20" i="53"/>
  <c r="BB29" i="47"/>
  <c r="BA20" i="53"/>
  <c r="AH65" i="37"/>
  <c r="BC65" i="37" s="1"/>
  <c r="AZ25" i="37"/>
  <c r="AH71" i="37"/>
  <c r="BC71" i="37" s="1"/>
  <c r="AH44" i="37"/>
  <c r="BC44" i="37" s="1"/>
  <c r="BA6" i="41"/>
  <c r="AT14" i="42"/>
  <c r="AZ5" i="42"/>
  <c r="BB18" i="42"/>
  <c r="BB18" i="43"/>
  <c r="BB43" i="43"/>
  <c r="AZ27" i="44"/>
  <c r="AR39" i="44"/>
  <c r="AZ40" i="44"/>
  <c r="AZ51" i="44"/>
  <c r="AV32" i="44"/>
  <c r="AV24" i="44"/>
  <c r="AR17" i="44"/>
  <c r="AR33" i="44"/>
  <c r="AR38" i="44"/>
  <c r="AR48" i="44"/>
  <c r="AP23" i="45"/>
  <c r="AR31" i="45"/>
  <c r="AZ55" i="45"/>
  <c r="AZ11" i="45"/>
  <c r="AZ28" i="45"/>
  <c r="AZ59" i="45"/>
  <c r="AZ63" i="45"/>
  <c r="AR39" i="45"/>
  <c r="AR53" i="45"/>
  <c r="BB34" i="45"/>
  <c r="BA28" i="46"/>
  <c r="BA22" i="46"/>
  <c r="BB15" i="46"/>
  <c r="BB36" i="47"/>
  <c r="BB7" i="47"/>
  <c r="BB25" i="47"/>
  <c r="BA38" i="47"/>
  <c r="BA17" i="47"/>
  <c r="BA66" i="47"/>
  <c r="BA19" i="47"/>
  <c r="AZ17" i="48"/>
  <c r="AZ8" i="48"/>
  <c r="AZ32" i="48"/>
  <c r="AZ47" i="48"/>
  <c r="BB46" i="48"/>
  <c r="BC31" i="49"/>
  <c r="BC53" i="49"/>
  <c r="BA17" i="49"/>
  <c r="BA50" i="49"/>
  <c r="BA11" i="49"/>
  <c r="AR29" i="50"/>
  <c r="BA29" i="51"/>
  <c r="BA6" i="51"/>
  <c r="AZ25" i="51"/>
  <c r="AW13" i="53"/>
  <c r="BA26" i="53"/>
  <c r="BB5" i="53"/>
  <c r="BB40" i="47"/>
  <c r="BC42" i="49"/>
  <c r="AZ30" i="50"/>
  <c r="AZ26" i="37"/>
  <c r="BB29" i="43"/>
  <c r="AX16" i="43"/>
  <c r="AZ42" i="44"/>
  <c r="BB36" i="45"/>
  <c r="BB61" i="45"/>
  <c r="BB66" i="45"/>
  <c r="BB16" i="46"/>
  <c r="BA36" i="46"/>
  <c r="BB42" i="47"/>
  <c r="BB37" i="47"/>
  <c r="BA41" i="47"/>
  <c r="BA49" i="47"/>
  <c r="AT17" i="42"/>
  <c r="AV10" i="42"/>
  <c r="AZ7" i="42"/>
  <c r="BB17" i="43"/>
  <c r="BB34" i="43"/>
  <c r="BB6" i="43"/>
  <c r="AZ43" i="44"/>
  <c r="AZ54" i="44"/>
  <c r="AV17" i="44"/>
  <c r="AV23" i="44"/>
  <c r="AR14" i="44"/>
  <c r="AR53" i="44"/>
  <c r="BB10" i="44"/>
  <c r="BB40" i="45"/>
  <c r="AZ24" i="45"/>
  <c r="AZ36" i="45"/>
  <c r="AZ38" i="45"/>
  <c r="AZ40" i="45"/>
  <c r="AZ12" i="45"/>
  <c r="AZ67" i="45"/>
  <c r="AZ64" i="45"/>
  <c r="BB31" i="45"/>
  <c r="BB24" i="45"/>
  <c r="BB41" i="45"/>
  <c r="BB58" i="45"/>
  <c r="BB70" i="45"/>
  <c r="BA10" i="46"/>
  <c r="BB12" i="46"/>
  <c r="BB58" i="47"/>
  <c r="BB59" i="47"/>
  <c r="BA22" i="47"/>
  <c r="BA6" i="47"/>
  <c r="BA7" i="47"/>
  <c r="BA23" i="47"/>
  <c r="BA15" i="47"/>
  <c r="BC43" i="49"/>
  <c r="BA29" i="49"/>
  <c r="BA35" i="49"/>
  <c r="BA20" i="51"/>
  <c r="AV21" i="51"/>
  <c r="AV22" i="51"/>
  <c r="AZ35" i="51"/>
  <c r="AZ9" i="51"/>
  <c r="AU23" i="52"/>
  <c r="AS7" i="52"/>
  <c r="BA10" i="53"/>
  <c r="BA5" i="53"/>
  <c r="BB14" i="53"/>
  <c r="BB10" i="46"/>
  <c r="BA28" i="51"/>
  <c r="AS15" i="37"/>
  <c r="AS25" i="52"/>
  <c r="AS17" i="49"/>
  <c r="AS10" i="53"/>
  <c r="AS5" i="46"/>
  <c r="AS14" i="46"/>
  <c r="AS12" i="46"/>
  <c r="AS58" i="49"/>
  <c r="AS30" i="51"/>
  <c r="AS11" i="53"/>
  <c r="AP27" i="48"/>
  <c r="AP48" i="44"/>
  <c r="AP55" i="45"/>
  <c r="AP8" i="47"/>
  <c r="AP13" i="42"/>
  <c r="AP14" i="42"/>
  <c r="AP22" i="43"/>
  <c r="AP32" i="43"/>
  <c r="AP51" i="45"/>
  <c r="AP60" i="45"/>
  <c r="AP7" i="46"/>
  <c r="AP16" i="46"/>
  <c r="AP59" i="47"/>
  <c r="AP28" i="48"/>
  <c r="AP36" i="48"/>
  <c r="AP44" i="48"/>
  <c r="AP29" i="48"/>
  <c r="AP24" i="44"/>
  <c r="AP22" i="44"/>
  <c r="AP9" i="44"/>
  <c r="AP10" i="45"/>
  <c r="AP64" i="45"/>
  <c r="AP12" i="46"/>
  <c r="AP10" i="46"/>
  <c r="AP31" i="47"/>
  <c r="AP18" i="44"/>
  <c r="AP15" i="44"/>
  <c r="AP42" i="44"/>
  <c r="AP38" i="47"/>
  <c r="AP52" i="47"/>
  <c r="AP20" i="53"/>
  <c r="AP29" i="50"/>
  <c r="AP41" i="43"/>
  <c r="AP6" i="44"/>
  <c r="AP45" i="46"/>
  <c r="AP54" i="47"/>
  <c r="AP31" i="45"/>
  <c r="AP35" i="44"/>
  <c r="AP44" i="44"/>
  <c r="AP35" i="45"/>
  <c r="AP32" i="46"/>
  <c r="AP61" i="47"/>
  <c r="AP14" i="48"/>
  <c r="AP46" i="48"/>
  <c r="AP21" i="48"/>
  <c r="AP10" i="48"/>
  <c r="AP25" i="53"/>
  <c r="AP35" i="48"/>
  <c r="AP63" i="47"/>
  <c r="AP19" i="50"/>
  <c r="AO15" i="37"/>
  <c r="J8" i="41"/>
  <c r="J6" i="41"/>
  <c r="J38" i="41"/>
  <c r="AQ38" i="41" s="1"/>
  <c r="J63" i="41"/>
  <c r="AQ63" i="41" s="1"/>
  <c r="J10" i="42"/>
  <c r="J14" i="41"/>
  <c r="J10" i="41"/>
  <c r="AQ7" i="41" s="1"/>
  <c r="J43" i="41"/>
  <c r="AQ43" i="41" s="1"/>
  <c r="J66" i="41"/>
  <c r="AQ66" i="41" s="1"/>
  <c r="J30" i="53"/>
  <c r="J56" i="53"/>
  <c r="AQ56" i="53" s="1"/>
  <c r="J20" i="41"/>
  <c r="AQ20" i="41" s="1"/>
  <c r="J52" i="41"/>
  <c r="AQ52" i="41" s="1"/>
  <c r="J62" i="42"/>
  <c r="AQ62" i="42" s="1"/>
  <c r="J26" i="53"/>
  <c r="J21" i="53"/>
  <c r="J9" i="53"/>
  <c r="J22" i="53"/>
  <c r="J66" i="53"/>
  <c r="AQ66" i="53" s="1"/>
  <c r="J18" i="41"/>
  <c r="AQ18" i="41" s="1"/>
  <c r="J56" i="41"/>
  <c r="AQ56" i="41" s="1"/>
  <c r="AQ29" i="49"/>
  <c r="AQ23" i="49"/>
  <c r="AQ50" i="49"/>
  <c r="AQ47" i="49"/>
  <c r="AQ60" i="49"/>
  <c r="J15" i="52"/>
  <c r="J49" i="52"/>
  <c r="AQ49" i="52" s="1"/>
  <c r="J18" i="53"/>
  <c r="J27" i="53"/>
  <c r="J54" i="53"/>
  <c r="AQ54" i="53" s="1"/>
  <c r="AQ16" i="49"/>
  <c r="J5" i="41"/>
  <c r="J40" i="41"/>
  <c r="AQ40" i="41" s="1"/>
  <c r="J68" i="41"/>
  <c r="AQ68" i="41" s="1"/>
  <c r="J12" i="41"/>
  <c r="J26" i="41"/>
  <c r="AQ26" i="41" s="1"/>
  <c r="J53" i="41"/>
  <c r="AQ53" i="41" s="1"/>
  <c r="J67" i="41"/>
  <c r="AQ67" i="41" s="1"/>
  <c r="J15" i="41"/>
  <c r="J24" i="41"/>
  <c r="AQ24" i="41" s="1"/>
  <c r="J11" i="41"/>
  <c r="J30" i="41"/>
  <c r="AQ30" i="41" s="1"/>
  <c r="J57" i="41"/>
  <c r="AQ57" i="41" s="1"/>
  <c r="J52" i="42"/>
  <c r="AQ52" i="42" s="1"/>
  <c r="J19" i="53"/>
  <c r="J63" i="53"/>
  <c r="AQ63" i="53" s="1"/>
  <c r="J68" i="53"/>
  <c r="AQ68" i="53" s="1"/>
  <c r="AQ38" i="49"/>
  <c r="J45" i="42"/>
  <c r="AQ45" i="42" s="1"/>
  <c r="J9" i="41"/>
  <c r="AQ9" i="41" s="1"/>
  <c r="J32" i="41"/>
  <c r="AQ32" i="41" s="1"/>
  <c r="J31" i="41"/>
  <c r="AQ31" i="41" s="1"/>
  <c r="J59" i="41"/>
  <c r="AQ59" i="41" s="1"/>
  <c r="J62" i="41"/>
  <c r="AQ62" i="41" s="1"/>
  <c r="J40" i="44"/>
  <c r="J70" i="52"/>
  <c r="AQ70" i="52" s="1"/>
  <c r="AR32" i="45"/>
  <c r="AR24" i="37"/>
  <c r="AR40" i="44"/>
  <c r="AR29" i="45"/>
  <c r="AR46" i="44"/>
  <c r="AR5" i="42"/>
  <c r="AR10" i="42"/>
  <c r="L52" i="51"/>
  <c r="AR52" i="51" s="1"/>
  <c r="AR31" i="44"/>
  <c r="AR6" i="42"/>
  <c r="AR13" i="45"/>
  <c r="L10" i="51"/>
  <c r="AR7" i="42"/>
  <c r="AR35" i="45"/>
  <c r="AR45" i="45"/>
  <c r="AR67" i="45"/>
  <c r="AR59" i="45"/>
  <c r="AR64" i="45"/>
  <c r="AR43" i="45"/>
  <c r="AR60" i="45"/>
  <c r="L26" i="51"/>
  <c r="AS34" i="51"/>
  <c r="AS39" i="51"/>
  <c r="AS53" i="47"/>
  <c r="AS59" i="47"/>
  <c r="AS43" i="47"/>
  <c r="AS47" i="49"/>
  <c r="AS48" i="49"/>
  <c r="AS15" i="51"/>
  <c r="AS18" i="46"/>
  <c r="AS40" i="46"/>
  <c r="AS56" i="47"/>
  <c r="AS55" i="47"/>
  <c r="AS39" i="49"/>
  <c r="AS13" i="49"/>
  <c r="AS59" i="49"/>
  <c r="AS25" i="51"/>
  <c r="AT16" i="42"/>
  <c r="AT28" i="44"/>
  <c r="AT16" i="44"/>
  <c r="AT39" i="44"/>
  <c r="AT44" i="44"/>
  <c r="AX51" i="44"/>
  <c r="AX9" i="44"/>
  <c r="AX27" i="46"/>
  <c r="AX44" i="46"/>
  <c r="AT5" i="46"/>
  <c r="AT44" i="46"/>
  <c r="AX48" i="47"/>
  <c r="AX38" i="47"/>
  <c r="AX13" i="47"/>
  <c r="AT41" i="47"/>
  <c r="AT7" i="47"/>
  <c r="AT57" i="47"/>
  <c r="AW31" i="47"/>
  <c r="AW25" i="47"/>
  <c r="AT14" i="48"/>
  <c r="AY41" i="49"/>
  <c r="AY15" i="49"/>
  <c r="AY58" i="49"/>
  <c r="AY11" i="49"/>
  <c r="AU43" i="49"/>
  <c r="AU50" i="49"/>
  <c r="AU57" i="49"/>
  <c r="AU59" i="49"/>
  <c r="AW34" i="49"/>
  <c r="AW47" i="49"/>
  <c r="AW57" i="49"/>
  <c r="AX31" i="50"/>
  <c r="AW25" i="52"/>
  <c r="AT7" i="45"/>
  <c r="AY37" i="49"/>
  <c r="AW23" i="52"/>
  <c r="AX28" i="44"/>
  <c r="AX6" i="44"/>
  <c r="AX21" i="45"/>
  <c r="AV46" i="45"/>
  <c r="AV18" i="45"/>
  <c r="AT23" i="45"/>
  <c r="AT54" i="45"/>
  <c r="AT48" i="47"/>
  <c r="AT63" i="47"/>
  <c r="AW42" i="47"/>
  <c r="AV6" i="51"/>
  <c r="AT20" i="53"/>
  <c r="AT7" i="53"/>
  <c r="AX32" i="47"/>
  <c r="AW5" i="47"/>
  <c r="AU12" i="41"/>
  <c r="AV14" i="42"/>
  <c r="AV18" i="42"/>
  <c r="AV8" i="44"/>
  <c r="AV19" i="44"/>
  <c r="AV42" i="44"/>
  <c r="AT37" i="44"/>
  <c r="AT20" i="44"/>
  <c r="AX35" i="44"/>
  <c r="AX42" i="45"/>
  <c r="AT13" i="45"/>
  <c r="AX12" i="46"/>
  <c r="AX30" i="46"/>
  <c r="AX23" i="46"/>
  <c r="AX20" i="46"/>
  <c r="AX13" i="46"/>
  <c r="AX40" i="47"/>
  <c r="AX20" i="47"/>
  <c r="AW64" i="47"/>
  <c r="AT30" i="48"/>
  <c r="AT21" i="48"/>
  <c r="AT45" i="48"/>
  <c r="AV39" i="48"/>
  <c r="AU28" i="49"/>
  <c r="AY43" i="49"/>
  <c r="AY46" i="49"/>
  <c r="AY48" i="49"/>
  <c r="AY53" i="49"/>
  <c r="AU52" i="49"/>
  <c r="AU54" i="49"/>
  <c r="AW20" i="49"/>
  <c r="AW9" i="49"/>
  <c r="AW12" i="49"/>
  <c r="AV18" i="50"/>
  <c r="AV28" i="51"/>
  <c r="AV31" i="51"/>
  <c r="AV34" i="44"/>
  <c r="AT50" i="44"/>
  <c r="AX42" i="44"/>
  <c r="AX35" i="45"/>
  <c r="AX22" i="47"/>
  <c r="AX15" i="47"/>
  <c r="AT15" i="44"/>
  <c r="AX46" i="44"/>
  <c r="AX58" i="45"/>
  <c r="AX33" i="46"/>
  <c r="AW60" i="47"/>
  <c r="AT24" i="48"/>
  <c r="AT47" i="48"/>
  <c r="AW30" i="49"/>
  <c r="R45" i="42"/>
  <c r="AU45" i="42" s="1"/>
  <c r="R52" i="42"/>
  <c r="AU52" i="42" s="1"/>
  <c r="AV16" i="44"/>
  <c r="AX29" i="44"/>
  <c r="AX36" i="45"/>
  <c r="AV59" i="45"/>
  <c r="AV63" i="45"/>
  <c r="AT42" i="45"/>
  <c r="AT66" i="45"/>
  <c r="AV44" i="44"/>
  <c r="AW11" i="37"/>
  <c r="AT45" i="43"/>
  <c r="AX38" i="45"/>
  <c r="AX14" i="46"/>
  <c r="AT38" i="46"/>
  <c r="AX12" i="47"/>
  <c r="AX25" i="47"/>
  <c r="AX59" i="47"/>
  <c r="AT12" i="47"/>
  <c r="AW23" i="47"/>
  <c r="AW8" i="47"/>
  <c r="AV22" i="48"/>
  <c r="AV19" i="48"/>
  <c r="AV35" i="48"/>
  <c r="AY59" i="49"/>
  <c r="AU39" i="49"/>
  <c r="AU47" i="49"/>
  <c r="AV13" i="51"/>
  <c r="AW21" i="53"/>
  <c r="AX7" i="53"/>
  <c r="AT11" i="42"/>
  <c r="AX10" i="37"/>
  <c r="AW22" i="37"/>
  <c r="AT9" i="37"/>
  <c r="AT5" i="42"/>
  <c r="R65" i="42"/>
  <c r="AU65" i="42" s="1"/>
  <c r="AT26" i="43"/>
  <c r="AV46" i="44"/>
  <c r="AT45" i="44"/>
  <c r="AX17" i="44"/>
  <c r="AV71" i="45"/>
  <c r="AT44" i="45"/>
  <c r="AT63" i="45"/>
  <c r="AX29" i="46"/>
  <c r="AT8" i="46"/>
  <c r="AT21" i="47"/>
  <c r="AX34" i="47"/>
  <c r="AX31" i="47"/>
  <c r="AT35" i="47"/>
  <c r="AW21" i="47"/>
  <c r="AW29" i="49"/>
  <c r="AW50" i="49"/>
  <c r="AW6" i="49"/>
  <c r="AV32" i="51"/>
  <c r="AX43" i="47"/>
  <c r="AU22" i="37"/>
  <c r="AW6" i="37"/>
  <c r="AW14" i="37"/>
  <c r="AX31" i="46"/>
  <c r="AT29" i="47"/>
  <c r="AT23" i="37"/>
  <c r="AV11" i="45"/>
  <c r="AW47" i="47"/>
  <c r="AV18" i="48"/>
  <c r="AY22" i="37"/>
  <c r="AU16" i="37"/>
  <c r="AY17" i="41"/>
  <c r="AV15" i="44"/>
  <c r="AV7" i="44"/>
  <c r="AT19" i="44"/>
  <c r="AX26" i="45"/>
  <c r="AX71" i="45"/>
  <c r="AT11" i="45"/>
  <c r="AT34" i="47"/>
  <c r="AT59" i="47"/>
  <c r="AW30" i="47"/>
  <c r="AW22" i="47"/>
  <c r="AW65" i="47"/>
  <c r="AW36" i="49"/>
  <c r="AV15" i="37"/>
  <c r="AX20" i="37"/>
  <c r="AV5" i="42"/>
  <c r="AX27" i="43"/>
  <c r="AT36" i="43"/>
  <c r="AT17" i="44"/>
  <c r="AT35" i="44"/>
  <c r="AT22" i="44"/>
  <c r="AX5" i="44"/>
  <c r="AX23" i="44"/>
  <c r="AX26" i="44"/>
  <c r="AV36" i="45"/>
  <c r="AV38" i="45"/>
  <c r="AV56" i="45"/>
  <c r="AV64" i="45"/>
  <c r="AT38" i="45"/>
  <c r="AT5" i="45"/>
  <c r="AT58" i="45"/>
  <c r="AX39" i="46"/>
  <c r="AT30" i="46"/>
  <c r="AX17" i="46"/>
  <c r="AX45" i="46"/>
  <c r="AT26" i="46"/>
  <c r="AT29" i="46"/>
  <c r="AT17" i="46"/>
  <c r="AX37" i="47"/>
  <c r="AX35" i="47"/>
  <c r="AX54" i="47"/>
  <c r="AT38" i="47"/>
  <c r="AT25" i="47"/>
  <c r="AT8" i="47"/>
  <c r="AT62" i="47"/>
  <c r="AW18" i="47"/>
  <c r="AW24" i="47"/>
  <c r="AW29" i="47"/>
  <c r="AW59" i="47"/>
  <c r="AW9" i="47"/>
  <c r="AT29" i="48"/>
  <c r="AT15" i="48"/>
  <c r="AT33" i="48"/>
  <c r="AV43" i="48"/>
  <c r="AU40" i="49"/>
  <c r="AU31" i="49"/>
  <c r="AY39" i="49"/>
  <c r="AY47" i="49"/>
  <c r="AY7" i="49"/>
  <c r="AU13" i="49"/>
  <c r="AU17" i="49"/>
  <c r="AW32" i="49"/>
  <c r="AW38" i="49"/>
  <c r="AW19" i="49"/>
  <c r="AW43" i="49"/>
  <c r="AW10" i="49"/>
  <c r="AW55" i="49"/>
  <c r="AW8" i="49"/>
  <c r="AW8" i="51"/>
  <c r="AW39" i="51"/>
  <c r="R22" i="52"/>
  <c r="R32" i="52"/>
  <c r="AU32" i="52" s="1"/>
  <c r="R51" i="52"/>
  <c r="AU51" i="52" s="1"/>
  <c r="R57" i="52"/>
  <c r="AU57" i="52" s="1"/>
  <c r="R71" i="52"/>
  <c r="AU71" i="52" s="1"/>
  <c r="AT8" i="53"/>
  <c r="AT14" i="53"/>
  <c r="AW19" i="53"/>
  <c r="AV26" i="37"/>
  <c r="AT29" i="45"/>
  <c r="AT26" i="47"/>
  <c r="AY16" i="49"/>
  <c r="AW10" i="51"/>
  <c r="AW33" i="51"/>
  <c r="R75" i="47"/>
  <c r="R120" i="47"/>
  <c r="R112" i="47"/>
  <c r="R138" i="47"/>
  <c r="R93" i="47"/>
  <c r="R130" i="47"/>
  <c r="R119" i="47"/>
  <c r="R132" i="47"/>
  <c r="R111" i="47"/>
  <c r="R129" i="47"/>
  <c r="R121" i="47"/>
  <c r="R122" i="47"/>
  <c r="R124" i="47"/>
  <c r="R98" i="47"/>
  <c r="R137" i="47"/>
  <c r="R105" i="47"/>
  <c r="R91" i="47"/>
  <c r="R116" i="47"/>
  <c r="R108" i="47"/>
  <c r="R113" i="47"/>
  <c r="R118" i="47"/>
  <c r="R95" i="47"/>
  <c r="R99" i="47"/>
  <c r="R100" i="47"/>
  <c r="R92" i="47"/>
  <c r="R107" i="47"/>
  <c r="R117" i="47"/>
  <c r="R109" i="47"/>
  <c r="R103" i="47"/>
  <c r="R96" i="47"/>
  <c r="R106" i="47"/>
  <c r="R115" i="47"/>
  <c r="R133" i="47"/>
  <c r="R127" i="47"/>
  <c r="R104" i="47"/>
  <c r="R114" i="47"/>
  <c r="R125" i="47"/>
  <c r="R101" i="47"/>
  <c r="R126" i="47"/>
  <c r="R94" i="47"/>
  <c r="R102" i="47"/>
  <c r="R123" i="47"/>
  <c r="R131" i="47"/>
  <c r="R97" i="47"/>
  <c r="R128" i="47"/>
  <c r="R136" i="47"/>
  <c r="R135" i="47"/>
  <c r="R110" i="47"/>
  <c r="R134" i="47"/>
  <c r="AV9" i="42"/>
  <c r="Z78" i="47"/>
  <c r="Z116" i="47"/>
  <c r="Z122" i="47"/>
  <c r="Z123" i="47"/>
  <c r="Z115" i="47"/>
  <c r="Z99" i="47"/>
  <c r="Z93" i="47"/>
  <c r="Z111" i="47"/>
  <c r="Z96" i="47"/>
  <c r="Z121" i="47"/>
  <c r="Z130" i="47"/>
  <c r="Z114" i="47"/>
  <c r="Z91" i="47"/>
  <c r="Z108" i="47"/>
  <c r="Z103" i="47"/>
  <c r="Z128" i="47"/>
  <c r="Z138" i="47"/>
  <c r="Z136" i="47"/>
  <c r="Z106" i="47"/>
  <c r="Z98" i="47"/>
  <c r="Z124" i="47"/>
  <c r="Z100" i="47"/>
  <c r="Z92" i="47"/>
  <c r="Z110" i="47"/>
  <c r="Z94" i="47"/>
  <c r="Z117" i="47"/>
  <c r="Z127" i="47"/>
  <c r="Z97" i="47"/>
  <c r="Z134" i="47"/>
  <c r="Z125" i="47"/>
  <c r="Z104" i="47"/>
  <c r="Z131" i="47"/>
  <c r="Z105" i="47"/>
  <c r="Z133" i="47"/>
  <c r="Z135" i="47"/>
  <c r="Z95" i="47"/>
  <c r="Z137" i="47"/>
  <c r="Z126" i="47"/>
  <c r="Z129" i="47"/>
  <c r="Z132" i="47"/>
  <c r="Z119" i="47"/>
  <c r="Z113" i="47"/>
  <c r="Z101" i="47"/>
  <c r="Z102" i="47"/>
  <c r="Z118" i="47"/>
  <c r="Z112" i="47"/>
  <c r="Z107" i="47"/>
  <c r="Z109" i="47"/>
  <c r="Z120" i="47"/>
  <c r="AW7" i="37"/>
  <c r="AY11" i="41"/>
  <c r="R64" i="44"/>
  <c r="AU64" i="44" s="1"/>
  <c r="AV29" i="44"/>
  <c r="AV40" i="44"/>
  <c r="AV49" i="44"/>
  <c r="AV52" i="44"/>
  <c r="AT41" i="44"/>
  <c r="AT10" i="44"/>
  <c r="AX45" i="44"/>
  <c r="AX7" i="45"/>
  <c r="AX18" i="45"/>
  <c r="AV72" i="45"/>
  <c r="AT41" i="45"/>
  <c r="AT68" i="45"/>
  <c r="AV14" i="48"/>
  <c r="AT10" i="48"/>
  <c r="AT11" i="48"/>
  <c r="AT44" i="48"/>
  <c r="AY29" i="49"/>
  <c r="AY45" i="49"/>
  <c r="AU38" i="49"/>
  <c r="AU12" i="49"/>
  <c r="AW52" i="49"/>
  <c r="AV16" i="50"/>
  <c r="AV19" i="50"/>
  <c r="AV5" i="50"/>
  <c r="AT17" i="50"/>
  <c r="AT28" i="50"/>
  <c r="AT30" i="50"/>
  <c r="AW25" i="51"/>
  <c r="AT27" i="53"/>
  <c r="AT19" i="53"/>
  <c r="AW17" i="53"/>
  <c r="AW10" i="53"/>
  <c r="AT10" i="42"/>
  <c r="AY20" i="49"/>
  <c r="AU20" i="49"/>
  <c r="AW11" i="51"/>
  <c r="AU9" i="37"/>
  <c r="AV16" i="37"/>
  <c r="AW17" i="41"/>
  <c r="AV5" i="44"/>
  <c r="AV51" i="44"/>
  <c r="AT38" i="44"/>
  <c r="AT11" i="44"/>
  <c r="AT42" i="44"/>
  <c r="AT26" i="44"/>
  <c r="AX52" i="44"/>
  <c r="AX57" i="45"/>
  <c r="AX16" i="45"/>
  <c r="AV57" i="45"/>
  <c r="AV69" i="45"/>
  <c r="AT46" i="45"/>
  <c r="AX57" i="47"/>
  <c r="AW40" i="47"/>
  <c r="AW6" i="47"/>
  <c r="AW58" i="47"/>
  <c r="AW11" i="47"/>
  <c r="AT26" i="48"/>
  <c r="AT17" i="48"/>
  <c r="AV16" i="48"/>
  <c r="AV48" i="48"/>
  <c r="AV33" i="48"/>
  <c r="AY55" i="49"/>
  <c r="AW18" i="49"/>
  <c r="AW48" i="49"/>
  <c r="AW7" i="49"/>
  <c r="AV7" i="50"/>
  <c r="AV27" i="50"/>
  <c r="AV34" i="50"/>
  <c r="AX8" i="50"/>
  <c r="AT9" i="50"/>
  <c r="AT20" i="50"/>
  <c r="AT34" i="50"/>
  <c r="AW31" i="51"/>
  <c r="AW5" i="53"/>
  <c r="AX23" i="53"/>
  <c r="AX10" i="53"/>
  <c r="AV6" i="44"/>
  <c r="AV22" i="37"/>
  <c r="AV17" i="37"/>
  <c r="AT47" i="44"/>
  <c r="AT51" i="44"/>
  <c r="AT14" i="44"/>
  <c r="AX24" i="44"/>
  <c r="AX20" i="44"/>
  <c r="AX44" i="44"/>
  <c r="AX66" i="45"/>
  <c r="AV52" i="45"/>
  <c r="AV61" i="45"/>
  <c r="AT19" i="46"/>
  <c r="AT39" i="46"/>
  <c r="AT16" i="48"/>
  <c r="AV45" i="48"/>
  <c r="AV11" i="48"/>
  <c r="AU22" i="49"/>
  <c r="AW27" i="52"/>
  <c r="R47" i="53"/>
  <c r="AU47" i="53" s="1"/>
  <c r="AT5" i="53"/>
  <c r="AX14" i="53"/>
  <c r="AX46" i="46"/>
  <c r="AY42" i="49"/>
  <c r="AU24" i="49"/>
  <c r="AV24" i="37"/>
  <c r="AT8" i="44"/>
  <c r="AV28" i="45"/>
  <c r="Z25" i="45"/>
  <c r="Z101" i="45"/>
  <c r="Z98" i="45"/>
  <c r="Z92" i="45"/>
  <c r="Z97" i="45"/>
  <c r="Z79" i="45"/>
  <c r="Z85" i="45"/>
  <c r="Z88" i="45"/>
  <c r="Z87" i="45"/>
  <c r="Z95" i="45"/>
  <c r="Z20" i="45"/>
  <c r="Z94" i="45"/>
  <c r="Z19" i="45"/>
  <c r="Z82" i="45"/>
  <c r="Z80" i="45"/>
  <c r="Z96" i="45"/>
  <c r="Z8" i="45"/>
  <c r="Z91" i="45"/>
  <c r="Z14" i="45"/>
  <c r="Z100" i="45"/>
  <c r="Z84" i="45"/>
  <c r="Z83" i="45"/>
  <c r="Z93" i="45"/>
  <c r="Z89" i="45"/>
  <c r="Z86" i="45"/>
  <c r="Z90" i="45"/>
  <c r="Z78" i="45"/>
  <c r="Z99" i="45"/>
  <c r="Z81" i="45"/>
  <c r="AV35" i="44"/>
  <c r="AV10" i="44"/>
  <c r="AT37" i="45"/>
  <c r="AV31" i="45"/>
  <c r="AX48" i="45"/>
  <c r="AX11" i="45"/>
  <c r="AX63" i="45"/>
  <c r="AX67" i="45"/>
  <c r="AV34" i="45"/>
  <c r="AV12" i="45"/>
  <c r="AT43" i="45"/>
  <c r="AT35" i="45"/>
  <c r="AT10" i="45"/>
  <c r="AT61" i="45"/>
  <c r="AV37" i="45"/>
  <c r="AT11" i="46"/>
  <c r="AX18" i="46"/>
  <c r="AX6" i="46"/>
  <c r="AT37" i="46"/>
  <c r="AX28" i="47"/>
  <c r="AT27" i="47"/>
  <c r="AX21" i="47"/>
  <c r="AX24" i="47"/>
  <c r="AX46" i="47"/>
  <c r="AT31" i="47"/>
  <c r="AT52" i="47"/>
  <c r="AT61" i="47"/>
  <c r="AT66" i="47"/>
  <c r="AT15" i="47"/>
  <c r="AW28" i="47"/>
  <c r="AW43" i="47"/>
  <c r="AW50" i="47"/>
  <c r="AW51" i="47"/>
  <c r="AT18" i="48"/>
  <c r="AT42" i="48"/>
  <c r="AT8" i="48"/>
  <c r="AV15" i="48"/>
  <c r="AV29" i="48"/>
  <c r="AY32" i="49"/>
  <c r="AY19" i="49"/>
  <c r="AY21" i="49"/>
  <c r="AY57" i="49"/>
  <c r="AY8" i="49"/>
  <c r="AU58" i="49"/>
  <c r="AW5" i="52"/>
  <c r="AW11" i="53"/>
  <c r="R95" i="45"/>
  <c r="R87" i="45"/>
  <c r="R25" i="45"/>
  <c r="R96" i="45"/>
  <c r="R86" i="45"/>
  <c r="R79" i="45"/>
  <c r="R94" i="45"/>
  <c r="R85" i="45"/>
  <c r="R97" i="45"/>
  <c r="R8" i="45"/>
  <c r="R20" i="45"/>
  <c r="R90" i="45"/>
  <c r="R92" i="45"/>
  <c r="R91" i="45"/>
  <c r="R19" i="45"/>
  <c r="R88" i="45"/>
  <c r="R14" i="45"/>
  <c r="R83" i="45"/>
  <c r="R98" i="45"/>
  <c r="R100" i="45"/>
  <c r="R93" i="45"/>
  <c r="R99" i="45"/>
  <c r="R89" i="45"/>
  <c r="R82" i="45"/>
  <c r="R84" i="45"/>
  <c r="R78" i="45"/>
  <c r="R81" i="45"/>
  <c r="R101" i="45"/>
  <c r="R80" i="45"/>
  <c r="AT27" i="45"/>
  <c r="AT7" i="46"/>
  <c r="AY36" i="49"/>
  <c r="AV26" i="45"/>
  <c r="AT43" i="46"/>
  <c r="AW45" i="47"/>
  <c r="AW55" i="47"/>
  <c r="AW53" i="49"/>
  <c r="AT25" i="37"/>
  <c r="AV9" i="37"/>
  <c r="AT12" i="37"/>
  <c r="AT10" i="37"/>
  <c r="AW19" i="37"/>
  <c r="AX24" i="37"/>
  <c r="AU23" i="37"/>
  <c r="AT15" i="43"/>
  <c r="AV18" i="44"/>
  <c r="AX40" i="45"/>
  <c r="AX59" i="45"/>
  <c r="AV23" i="45"/>
  <c r="AV10" i="45"/>
  <c r="AV67" i="45"/>
  <c r="AT36" i="45"/>
  <c r="AT6" i="46"/>
  <c r="AX50" i="47"/>
  <c r="AW53" i="47"/>
  <c r="AV8" i="51"/>
  <c r="AW6" i="53"/>
  <c r="AW15" i="53"/>
  <c r="AT6" i="47"/>
  <c r="AY24" i="49"/>
  <c r="AV6" i="45"/>
  <c r="AS22" i="37"/>
  <c r="AS17" i="37"/>
  <c r="AS17" i="41"/>
  <c r="AS27" i="46"/>
  <c r="AS6" i="46"/>
  <c r="AS35" i="47"/>
  <c r="AS23" i="49"/>
  <c r="AS9" i="49"/>
  <c r="AS56" i="49"/>
  <c r="AS27" i="52"/>
  <c r="AS21" i="53"/>
  <c r="AS16" i="41"/>
  <c r="AS29" i="46"/>
  <c r="AS32" i="46"/>
  <c r="AS33" i="46"/>
  <c r="AS9" i="46"/>
  <c r="AS22" i="46"/>
  <c r="AS28" i="47"/>
  <c r="AS34" i="47"/>
  <c r="AS7" i="47"/>
  <c r="AS54" i="47"/>
  <c r="AS57" i="47"/>
  <c r="AS20" i="47"/>
  <c r="AS35" i="49"/>
  <c r="AS44" i="49"/>
  <c r="AS15" i="49"/>
  <c r="AS14" i="49"/>
  <c r="AS12" i="49"/>
  <c r="AS6" i="49"/>
  <c r="AS24" i="52"/>
  <c r="AS25" i="53"/>
  <c r="AS26" i="53"/>
  <c r="AS28" i="46"/>
  <c r="AS36" i="46"/>
  <c r="AS8" i="46"/>
  <c r="AS30" i="47"/>
  <c r="AS33" i="47"/>
  <c r="AS40" i="47"/>
  <c r="AS45" i="47"/>
  <c r="AS63" i="47"/>
  <c r="AS52" i="47"/>
  <c r="AS64" i="47"/>
  <c r="AS33" i="51"/>
  <c r="AS9" i="53"/>
  <c r="AS5" i="53"/>
  <c r="AS26" i="37"/>
  <c r="AS14" i="37"/>
  <c r="AS11" i="37"/>
  <c r="AS7" i="49"/>
  <c r="AS6" i="37"/>
  <c r="AS47" i="47"/>
  <c r="AS38" i="49"/>
  <c r="AS57" i="49"/>
  <c r="AS14" i="53"/>
  <c r="AS5" i="47"/>
  <c r="AS44" i="47"/>
  <c r="AS13" i="47"/>
  <c r="AS20" i="53"/>
  <c r="AS16" i="49"/>
  <c r="AS20" i="37"/>
  <c r="AS23" i="46"/>
  <c r="AS30" i="46"/>
  <c r="AS66" i="47"/>
  <c r="AS14" i="47"/>
  <c r="AS10" i="49"/>
  <c r="AS11" i="49"/>
  <c r="AS8" i="51"/>
  <c r="AS23" i="52"/>
  <c r="AS6" i="53"/>
  <c r="AR45" i="44"/>
  <c r="AR7" i="37"/>
  <c r="AR24" i="44"/>
  <c r="AR8" i="37"/>
  <c r="AR14" i="42"/>
  <c r="AR21" i="50"/>
  <c r="AR19" i="37"/>
  <c r="AR30" i="44"/>
  <c r="AR19" i="44"/>
  <c r="AR16" i="45"/>
  <c r="AR34" i="45"/>
  <c r="AR26" i="45"/>
  <c r="AR17" i="45"/>
  <c r="AR62" i="45"/>
  <c r="AR70" i="45"/>
  <c r="AR16" i="50"/>
  <c r="AR19" i="50"/>
  <c r="L38" i="51"/>
  <c r="AR35" i="44"/>
  <c r="AR11" i="37"/>
  <c r="AR9" i="37"/>
  <c r="AR16" i="37"/>
  <c r="AR28" i="45"/>
  <c r="AR18" i="45"/>
  <c r="L59" i="51"/>
  <c r="AR59" i="51" s="1"/>
  <c r="AR42" i="45"/>
  <c r="AR54" i="44"/>
  <c r="AR18" i="42"/>
  <c r="AR37" i="44"/>
  <c r="AR23" i="44"/>
  <c r="AR22" i="44"/>
  <c r="AR37" i="45"/>
  <c r="AR41" i="45"/>
  <c r="AR10" i="45"/>
  <c r="L49" i="51"/>
  <c r="L51" i="51"/>
  <c r="J13" i="41"/>
  <c r="AQ13" i="41" s="1"/>
  <c r="J22" i="41"/>
  <c r="AQ22" i="41" s="1"/>
  <c r="J47" i="41"/>
  <c r="AQ47" i="41" s="1"/>
  <c r="J50" i="41"/>
  <c r="AQ50" i="41" s="1"/>
  <c r="J72" i="41"/>
  <c r="AQ72" i="41" s="1"/>
  <c r="J21" i="44"/>
  <c r="J55" i="52"/>
  <c r="AQ55" i="52" s="1"/>
  <c r="J16" i="53"/>
  <c r="J5" i="53"/>
  <c r="J23" i="53"/>
  <c r="AQ11" i="53" s="1"/>
  <c r="J32" i="53"/>
  <c r="J51" i="53"/>
  <c r="AQ51" i="53" s="1"/>
  <c r="J61" i="53"/>
  <c r="AQ61" i="53" s="1"/>
  <c r="J67" i="53"/>
  <c r="AQ67" i="53" s="1"/>
  <c r="J44" i="41"/>
  <c r="AQ44" i="41" s="1"/>
  <c r="J37" i="41"/>
  <c r="AQ37" i="41" s="1"/>
  <c r="J64" i="41"/>
  <c r="AQ64" i="41" s="1"/>
  <c r="J51" i="41"/>
  <c r="AQ51" i="41" s="1"/>
  <c r="J12" i="44"/>
  <c r="AQ12" i="44" s="1"/>
  <c r="J46" i="52"/>
  <c r="AQ46" i="52" s="1"/>
  <c r="J17" i="53"/>
  <c r="J29" i="53"/>
  <c r="J24" i="53"/>
  <c r="J31" i="53"/>
  <c r="J10" i="53"/>
  <c r="J7" i="53"/>
  <c r="J60" i="53"/>
  <c r="AQ60" i="53" s="1"/>
  <c r="J62" i="53"/>
  <c r="AQ62" i="53" s="1"/>
  <c r="AQ56" i="49"/>
  <c r="AQ62" i="49"/>
  <c r="AQ17" i="41"/>
  <c r="AQ12" i="41"/>
  <c r="J42" i="53"/>
  <c r="AQ42" i="53" s="1"/>
  <c r="J46" i="53"/>
  <c r="AQ46" i="53" s="1"/>
  <c r="J20" i="53"/>
  <c r="J44" i="53"/>
  <c r="AQ44" i="53" s="1"/>
  <c r="J28" i="53"/>
  <c r="J48" i="53"/>
  <c r="AQ48" i="53" s="1"/>
  <c r="J72" i="53"/>
  <c r="AQ72" i="53" s="1"/>
  <c r="J28" i="41"/>
  <c r="AQ28" i="41" s="1"/>
  <c r="J35" i="41"/>
  <c r="AQ35" i="41" s="1"/>
  <c r="J16" i="41"/>
  <c r="AQ16" i="41" s="1"/>
  <c r="J27" i="41"/>
  <c r="AQ27" i="41" s="1"/>
  <c r="J34" i="41"/>
  <c r="AQ34" i="41" s="1"/>
  <c r="J48" i="41"/>
  <c r="AQ48" i="41" s="1"/>
  <c r="J60" i="41"/>
  <c r="AQ60" i="41" s="1"/>
  <c r="J61" i="41"/>
  <c r="AQ61" i="41" s="1"/>
  <c r="J71" i="41"/>
  <c r="AQ71" i="41" s="1"/>
  <c r="J18" i="44"/>
  <c r="J42" i="44"/>
  <c r="J22" i="44"/>
  <c r="AQ13" i="49"/>
  <c r="AQ41" i="49"/>
  <c r="AQ51" i="49"/>
  <c r="AQ61" i="49"/>
  <c r="J12" i="52"/>
  <c r="J53" i="52"/>
  <c r="AQ53" i="52" s="1"/>
  <c r="J8" i="52"/>
  <c r="J13" i="53"/>
  <c r="J40" i="53"/>
  <c r="AQ40" i="53" s="1"/>
  <c r="J14" i="53"/>
  <c r="J11" i="53"/>
  <c r="J58" i="53"/>
  <c r="AQ58" i="53" s="1"/>
  <c r="J71" i="53"/>
  <c r="AQ71" i="53" s="1"/>
  <c r="J21" i="41"/>
  <c r="AQ21" i="41" s="1"/>
  <c r="J23" i="41"/>
  <c r="AQ23" i="41" s="1"/>
  <c r="J29" i="41"/>
  <c r="AQ29" i="41" s="1"/>
  <c r="J25" i="41"/>
  <c r="AQ25" i="41" s="1"/>
  <c r="J36" i="41"/>
  <c r="AQ36" i="41" s="1"/>
  <c r="J42" i="41"/>
  <c r="AQ42" i="41" s="1"/>
  <c r="J41" i="41"/>
  <c r="AQ41" i="41" s="1"/>
  <c r="J54" i="41"/>
  <c r="AQ54" i="41" s="1"/>
  <c r="J69" i="41"/>
  <c r="AQ69" i="41" s="1"/>
  <c r="AQ26" i="49"/>
  <c r="AQ46" i="49"/>
  <c r="AQ54" i="49"/>
  <c r="J32" i="52"/>
  <c r="AQ32" i="52" s="1"/>
  <c r="J66" i="52"/>
  <c r="AQ66" i="52" s="1"/>
  <c r="J136" i="47"/>
  <c r="J97" i="47"/>
  <c r="J130" i="47"/>
  <c r="J123" i="47"/>
  <c r="J99" i="47"/>
  <c r="J132" i="47"/>
  <c r="J100" i="47"/>
  <c r="J109" i="47"/>
  <c r="J93" i="47"/>
  <c r="J110" i="47"/>
  <c r="J107" i="47"/>
  <c r="J94" i="47"/>
  <c r="J137" i="47"/>
  <c r="J103" i="47"/>
  <c r="J120" i="47"/>
  <c r="J113" i="47"/>
  <c r="J108" i="47"/>
  <c r="J102" i="47"/>
  <c r="J128" i="47"/>
  <c r="J112" i="47"/>
  <c r="J122" i="47"/>
  <c r="J106" i="47"/>
  <c r="J115" i="47"/>
  <c r="J124" i="47"/>
  <c r="J133" i="47"/>
  <c r="J126" i="47"/>
  <c r="J121" i="47"/>
  <c r="J101" i="47"/>
  <c r="J125" i="47"/>
  <c r="J95" i="47"/>
  <c r="J127" i="47"/>
  <c r="J111" i="47"/>
  <c r="J116" i="47"/>
  <c r="J117" i="47"/>
  <c r="J114" i="47"/>
  <c r="J134" i="47"/>
  <c r="J96" i="47"/>
  <c r="J104" i="47"/>
  <c r="J131" i="47"/>
  <c r="J119" i="47"/>
  <c r="J138" i="47"/>
  <c r="J129" i="47"/>
  <c r="J92" i="47"/>
  <c r="J135" i="47"/>
  <c r="J118" i="47"/>
  <c r="J105" i="47"/>
  <c r="J91" i="47"/>
  <c r="J98" i="47"/>
  <c r="J46" i="41"/>
  <c r="AQ46" i="41" s="1"/>
  <c r="J33" i="41"/>
  <c r="AQ33" i="41" s="1"/>
  <c r="J39" i="41"/>
  <c r="AQ39" i="41" s="1"/>
  <c r="J45" i="41"/>
  <c r="AQ45" i="41" s="1"/>
  <c r="J58" i="41"/>
  <c r="AQ58" i="41" s="1"/>
  <c r="AQ37" i="49"/>
  <c r="AQ31" i="49"/>
  <c r="AQ25" i="49"/>
  <c r="AQ49" i="49"/>
  <c r="AQ52" i="49"/>
  <c r="AQ27" i="49"/>
  <c r="J19" i="52"/>
  <c r="J42" i="52"/>
  <c r="AQ42" i="52" s="1"/>
  <c r="J69" i="52"/>
  <c r="AQ69" i="52" s="1"/>
  <c r="J14" i="45"/>
  <c r="J95" i="45"/>
  <c r="J81" i="45"/>
  <c r="J99" i="45"/>
  <c r="J93" i="45"/>
  <c r="J98" i="45"/>
  <c r="J92" i="45"/>
  <c r="J25" i="45"/>
  <c r="J85" i="45"/>
  <c r="J86" i="45"/>
  <c r="J97" i="45"/>
  <c r="J19" i="45"/>
  <c r="J91" i="45"/>
  <c r="J83" i="45"/>
  <c r="J94" i="45"/>
  <c r="J84" i="45"/>
  <c r="J90" i="45"/>
  <c r="J101" i="45"/>
  <c r="J100" i="45"/>
  <c r="J82" i="45"/>
  <c r="J87" i="45"/>
  <c r="J20" i="45"/>
  <c r="J96" i="45"/>
  <c r="J89" i="45"/>
  <c r="J78" i="45"/>
  <c r="J8" i="45"/>
  <c r="J88" i="45"/>
  <c r="J80" i="45"/>
  <c r="J79" i="45"/>
  <c r="AQ24" i="49"/>
  <c r="J33" i="46"/>
  <c r="J127" i="46"/>
  <c r="J144" i="46"/>
  <c r="J143" i="46"/>
  <c r="J128" i="46"/>
  <c r="J118" i="46"/>
  <c r="J146" i="46"/>
  <c r="J112" i="46"/>
  <c r="J117" i="46"/>
  <c r="J145" i="46"/>
  <c r="J141" i="46"/>
  <c r="J121" i="46"/>
  <c r="J93" i="46"/>
  <c r="J31" i="46"/>
  <c r="J38" i="46"/>
  <c r="J89" i="46"/>
  <c r="J126" i="46"/>
  <c r="J123" i="46"/>
  <c r="J140" i="46"/>
  <c r="J119" i="46"/>
  <c r="J96" i="46"/>
  <c r="J122" i="46"/>
  <c r="J120" i="46"/>
  <c r="J32" i="46"/>
  <c r="J125" i="46"/>
  <c r="J106" i="46"/>
  <c r="J97" i="46"/>
  <c r="J81" i="46"/>
  <c r="J82" i="46"/>
  <c r="J108" i="46"/>
  <c r="J107" i="46"/>
  <c r="J131" i="46"/>
  <c r="J105" i="46"/>
  <c r="J84" i="46"/>
  <c r="J86" i="46"/>
  <c r="J136" i="46"/>
  <c r="J90" i="46"/>
  <c r="J124" i="46"/>
  <c r="J94" i="46"/>
  <c r="J114" i="46"/>
  <c r="J147" i="46"/>
  <c r="J36" i="46"/>
  <c r="J138" i="46"/>
  <c r="J113" i="46"/>
  <c r="J142" i="46"/>
  <c r="J137" i="46"/>
  <c r="J98" i="46"/>
  <c r="J99" i="46"/>
  <c r="J83" i="46"/>
  <c r="J100" i="46"/>
  <c r="J101" i="46"/>
  <c r="J88" i="46"/>
  <c r="J109" i="46"/>
  <c r="J104" i="46"/>
  <c r="J139" i="46"/>
  <c r="J132" i="46"/>
  <c r="J91" i="46"/>
  <c r="J87" i="46"/>
  <c r="J135" i="46"/>
  <c r="J102" i="46"/>
  <c r="J133" i="46"/>
  <c r="J148" i="46"/>
  <c r="J130" i="46"/>
  <c r="J115" i="46"/>
  <c r="J95" i="46"/>
  <c r="J110" i="46"/>
  <c r="J37" i="46"/>
  <c r="J35" i="46"/>
  <c r="J116" i="46"/>
  <c r="J111" i="46"/>
  <c r="J34" i="46"/>
  <c r="J129" i="46"/>
  <c r="J134" i="46"/>
  <c r="J92" i="46"/>
  <c r="J85" i="46"/>
  <c r="J103" i="46"/>
  <c r="AQ21" i="49"/>
  <c r="AQ7" i="49"/>
  <c r="AQ11" i="49"/>
  <c r="AP42" i="47"/>
  <c r="AP20" i="48"/>
  <c r="AP15" i="46"/>
  <c r="AP21" i="46"/>
  <c r="AP13" i="47"/>
  <c r="AP29" i="47"/>
  <c r="AP20" i="44"/>
  <c r="AP7" i="44"/>
  <c r="AP18" i="42"/>
  <c r="AP26" i="43"/>
  <c r="AP14" i="43"/>
  <c r="AP25" i="44"/>
  <c r="AP38" i="45"/>
  <c r="AP36" i="45"/>
  <c r="AP30" i="46"/>
  <c r="AP34" i="46"/>
  <c r="AP44" i="46"/>
  <c r="AP40" i="47"/>
  <c r="AP58" i="47"/>
  <c r="AP50" i="47"/>
  <c r="AP20" i="47"/>
  <c r="AP24" i="48"/>
  <c r="AP42" i="48"/>
  <c r="AP33" i="48"/>
  <c r="AP40" i="48"/>
  <c r="AP45" i="45"/>
  <c r="AP63" i="45"/>
  <c r="AP9" i="50"/>
  <c r="AP43" i="47"/>
  <c r="AP15" i="37"/>
  <c r="AP6" i="42"/>
  <c r="AP5" i="43"/>
  <c r="AP34" i="43"/>
  <c r="AP33" i="44"/>
  <c r="AP45" i="44"/>
  <c r="AP48" i="45"/>
  <c r="AP18" i="46"/>
  <c r="AP38" i="46"/>
  <c r="AP28" i="47"/>
  <c r="AP34" i="47"/>
  <c r="AP60" i="47"/>
  <c r="AP64" i="47"/>
  <c r="AP11" i="47"/>
  <c r="AP15" i="48"/>
  <c r="AP30" i="48"/>
  <c r="AP38" i="48"/>
  <c r="AP16" i="53"/>
  <c r="AP27" i="53"/>
  <c r="AP14" i="53"/>
  <c r="AP43" i="45"/>
  <c r="AP32" i="47"/>
  <c r="AP59" i="45"/>
  <c r="AP55" i="47"/>
  <c r="AP13" i="46"/>
  <c r="AP21" i="47"/>
  <c r="AP12" i="47"/>
  <c r="AP25" i="37"/>
  <c r="AP12" i="37"/>
  <c r="AP34" i="44"/>
  <c r="AP20" i="46"/>
  <c r="AP6" i="46"/>
  <c r="AP39" i="47"/>
  <c r="AP41" i="45"/>
  <c r="AP21" i="45"/>
  <c r="AP25" i="48"/>
  <c r="AP26" i="53"/>
  <c r="AP15" i="53"/>
  <c r="AP45" i="43"/>
  <c r="AP34" i="45"/>
  <c r="AP45" i="47"/>
  <c r="AP15" i="50"/>
  <c r="F8" i="43"/>
  <c r="F9" i="43"/>
  <c r="F11" i="43"/>
  <c r="F10" i="43"/>
  <c r="F12" i="43"/>
  <c r="F5" i="43"/>
  <c r="F13" i="43"/>
  <c r="F6" i="43"/>
  <c r="F14" i="43"/>
  <c r="F7" i="43"/>
  <c r="F73" i="46"/>
  <c r="F86" i="46"/>
  <c r="F94" i="46"/>
  <c r="F102" i="46"/>
  <c r="AI102" i="46" s="1"/>
  <c r="F110" i="46"/>
  <c r="F118" i="46"/>
  <c r="AI118" i="46" s="1"/>
  <c r="F126" i="46"/>
  <c r="F134" i="46"/>
  <c r="F142" i="46"/>
  <c r="F32" i="46"/>
  <c r="AI32" i="46" s="1"/>
  <c r="F106" i="46"/>
  <c r="F130" i="46"/>
  <c r="F85" i="46"/>
  <c r="F93" i="46"/>
  <c r="AI93" i="46" s="1"/>
  <c r="F101" i="46"/>
  <c r="F109" i="46"/>
  <c r="F117" i="46"/>
  <c r="AI117" i="46" s="1"/>
  <c r="F125" i="46"/>
  <c r="AI125" i="46" s="1"/>
  <c r="F133" i="46"/>
  <c r="F141" i="46"/>
  <c r="F31" i="46"/>
  <c r="F107" i="46"/>
  <c r="F114" i="46"/>
  <c r="F122" i="46"/>
  <c r="F146" i="46"/>
  <c r="F84" i="46"/>
  <c r="AI84" i="46" s="1"/>
  <c r="F92" i="46"/>
  <c r="F100" i="46"/>
  <c r="F108" i="46"/>
  <c r="F116" i="46"/>
  <c r="AI116" i="46" s="1"/>
  <c r="F124" i="46"/>
  <c r="F132" i="46"/>
  <c r="AI132" i="46" s="1"/>
  <c r="F140" i="46"/>
  <c r="F148" i="46"/>
  <c r="F38" i="46"/>
  <c r="F83" i="46"/>
  <c r="F91" i="46"/>
  <c r="F99" i="46"/>
  <c r="F115" i="46"/>
  <c r="F123" i="46"/>
  <c r="F131" i="46"/>
  <c r="AI131" i="46" s="1"/>
  <c r="F139" i="46"/>
  <c r="F147" i="46"/>
  <c r="F37" i="46"/>
  <c r="F82" i="46"/>
  <c r="AI82" i="46" s="1"/>
  <c r="F90" i="46"/>
  <c r="AI90" i="46" s="1"/>
  <c r="F98" i="46"/>
  <c r="AI98" i="46" s="1"/>
  <c r="F50" i="46"/>
  <c r="F51" i="46"/>
  <c r="F49" i="46"/>
  <c r="F88" i="46"/>
  <c r="F96" i="46"/>
  <c r="F104" i="46"/>
  <c r="F112" i="46"/>
  <c r="F120" i="46"/>
  <c r="AI120" i="46" s="1"/>
  <c r="F128" i="46"/>
  <c r="F136" i="46"/>
  <c r="F144" i="46"/>
  <c r="F34" i="46"/>
  <c r="F87" i="46"/>
  <c r="F95" i="46"/>
  <c r="F103" i="46"/>
  <c r="F111" i="46"/>
  <c r="F119" i="46"/>
  <c r="F127" i="46"/>
  <c r="F135" i="46"/>
  <c r="F143" i="46"/>
  <c r="F33" i="46"/>
  <c r="F138" i="46"/>
  <c r="F36" i="46"/>
  <c r="F81" i="46"/>
  <c r="F89" i="46"/>
  <c r="AI89" i="46" s="1"/>
  <c r="F97" i="46"/>
  <c r="F105" i="46"/>
  <c r="AI105" i="46" s="1"/>
  <c r="F113" i="46"/>
  <c r="F129" i="46"/>
  <c r="F137" i="46"/>
  <c r="F121" i="46"/>
  <c r="AI121" i="46" s="1"/>
  <c r="F145" i="46"/>
  <c r="F35" i="46"/>
  <c r="AO10" i="52"/>
  <c r="AO18" i="51"/>
  <c r="AO33" i="47"/>
  <c r="AO9" i="37"/>
  <c r="BA28" i="52"/>
  <c r="BA25" i="52"/>
  <c r="AS10" i="52"/>
  <c r="AU28" i="52"/>
  <c r="AS28" i="52"/>
  <c r="BA23" i="52"/>
  <c r="BA16" i="52"/>
  <c r="AS26" i="52"/>
  <c r="AW26" i="52"/>
  <c r="AU24" i="52"/>
  <c r="AY28" i="52"/>
  <c r="AW28" i="52"/>
  <c r="BA26" i="52"/>
  <c r="AW24" i="52"/>
  <c r="AW6" i="52"/>
  <c r="AW17" i="52"/>
  <c r="BA21" i="52"/>
  <c r="BA12" i="52"/>
  <c r="AS13" i="52"/>
  <c r="BA7" i="52"/>
  <c r="AS20" i="52"/>
  <c r="AW21" i="52"/>
  <c r="BA15" i="52"/>
  <c r="AS15" i="52"/>
  <c r="AS21" i="52"/>
  <c r="AS12" i="52"/>
  <c r="AS17" i="52"/>
  <c r="AO25" i="37"/>
  <c r="AO10" i="37"/>
  <c r="AO26" i="37"/>
  <c r="AO7" i="37"/>
  <c r="AO23" i="37"/>
  <c r="AO16" i="37"/>
  <c r="AR30" i="50"/>
  <c r="AV25" i="50"/>
  <c r="AX32" i="50"/>
  <c r="AZ33" i="50"/>
  <c r="AX21" i="50"/>
  <c r="AT22" i="50"/>
  <c r="BB33" i="50"/>
  <c r="AT8" i="50"/>
  <c r="AT14" i="50"/>
  <c r="AT35" i="50"/>
  <c r="AX23" i="50"/>
  <c r="AZ17" i="50"/>
  <c r="AV28" i="50"/>
  <c r="AX24" i="50"/>
  <c r="AP24" i="50"/>
  <c r="AP22" i="50"/>
  <c r="AR8" i="50"/>
  <c r="AV9" i="50"/>
  <c r="AR22" i="50"/>
  <c r="AV11" i="50"/>
  <c r="AZ35" i="50"/>
  <c r="AV32" i="50"/>
  <c r="AR31" i="50"/>
  <c r="AZ21" i="50"/>
  <c r="AR14" i="50"/>
  <c r="BB7" i="50"/>
  <c r="AX17" i="50"/>
  <c r="AX25" i="50"/>
  <c r="AX27" i="50"/>
  <c r="AX6" i="50"/>
  <c r="AP12" i="50"/>
  <c r="AP23" i="50"/>
  <c r="AP32" i="50"/>
  <c r="AP31" i="50"/>
  <c r="AR10" i="50"/>
  <c r="BB28" i="50"/>
  <c r="BB14" i="50"/>
  <c r="BB26" i="50"/>
  <c r="AT10" i="50"/>
  <c r="AT21" i="50"/>
  <c r="AP7" i="50"/>
  <c r="AZ13" i="50"/>
  <c r="AR23" i="50"/>
  <c r="AX7" i="50"/>
  <c r="AP20" i="50"/>
  <c r="AR9" i="50"/>
  <c r="AR35" i="50"/>
  <c r="AV21" i="50"/>
  <c r="AZ5" i="50"/>
  <c r="AX22" i="50"/>
  <c r="AX20" i="50"/>
  <c r="AX29" i="50"/>
  <c r="AP16" i="50"/>
  <c r="AP35" i="50"/>
  <c r="AT7" i="50"/>
  <c r="BB10" i="50"/>
  <c r="BB18" i="50"/>
  <c r="BB30" i="50"/>
  <c r="AT13" i="50"/>
  <c r="AT24" i="50"/>
  <c r="AV6" i="50"/>
  <c r="BA19" i="52"/>
  <c r="AW20" i="52"/>
  <c r="BA9" i="52"/>
  <c r="AS18" i="52"/>
  <c r="AS8" i="52"/>
  <c r="AW18" i="52"/>
  <c r="AW10" i="52"/>
  <c r="BA11" i="52"/>
  <c r="BA20" i="52"/>
  <c r="AS5" i="52"/>
  <c r="AW7" i="52"/>
  <c r="AW13" i="52"/>
  <c r="AO21" i="51"/>
  <c r="AO6" i="51"/>
  <c r="AO36" i="51"/>
  <c r="AO28" i="51"/>
  <c r="AP5" i="53"/>
  <c r="AP7" i="53"/>
  <c r="AQ10" i="53"/>
  <c r="AT11" i="53"/>
  <c r="AP6" i="53"/>
  <c r="AT9" i="53"/>
  <c r="AP12" i="53"/>
  <c r="AX8" i="53"/>
  <c r="AP8" i="53"/>
  <c r="BA9" i="53"/>
  <c r="BA12" i="53"/>
  <c r="AW24" i="53"/>
  <c r="AW26" i="53"/>
  <c r="AX21" i="53"/>
  <c r="AX25" i="53"/>
  <c r="BA17" i="53"/>
  <c r="AT21" i="53"/>
  <c r="AS24" i="53"/>
  <c r="AW9" i="53"/>
  <c r="AW16" i="53"/>
  <c r="BB7" i="53"/>
  <c r="AX26" i="53"/>
  <c r="AS12" i="53"/>
  <c r="AS19" i="53"/>
  <c r="AW7" i="53"/>
  <c r="BB8" i="53"/>
  <c r="BB17" i="53"/>
  <c r="AS27" i="53"/>
  <c r="AT23" i="53"/>
  <c r="AT6" i="53"/>
  <c r="AT24" i="53"/>
  <c r="AT25" i="53"/>
  <c r="AT26" i="53"/>
  <c r="AW23" i="53"/>
  <c r="AP19" i="53"/>
  <c r="AS16" i="53"/>
  <c r="BB19" i="53"/>
  <c r="AT16" i="53"/>
  <c r="BA8" i="53"/>
  <c r="BA21" i="53"/>
  <c r="AS7" i="53"/>
  <c r="AP17" i="53"/>
  <c r="AW8" i="53"/>
  <c r="AX11" i="53"/>
  <c r="AP24" i="53"/>
  <c r="AT12" i="53"/>
  <c r="AT10" i="53"/>
  <c r="BA25" i="53"/>
  <c r="BA27" i="53"/>
  <c r="BA11" i="53"/>
  <c r="BA7" i="53"/>
  <c r="AT15" i="53"/>
  <c r="AS23" i="53"/>
  <c r="AP11" i="53"/>
  <c r="AP23" i="53"/>
  <c r="AP10" i="53"/>
  <c r="AW14" i="53"/>
  <c r="AW25" i="53"/>
  <c r="BB13" i="53"/>
  <c r="BB27" i="53"/>
  <c r="BB11" i="53"/>
  <c r="BB22" i="53"/>
  <c r="AX17" i="53"/>
  <c r="AX13" i="53"/>
  <c r="AX9" i="53"/>
  <c r="AW12" i="53"/>
  <c r="BB23" i="53"/>
  <c r="BB9" i="53"/>
  <c r="AX6" i="53"/>
  <c r="AX24" i="53"/>
  <c r="AP9" i="53"/>
  <c r="AS17" i="53"/>
  <c r="AS8" i="53"/>
  <c r="BA6" i="52"/>
  <c r="AY7" i="52"/>
  <c r="BA14" i="52"/>
  <c r="AS19" i="52"/>
  <c r="AW15" i="52"/>
  <c r="AW16" i="52"/>
  <c r="BA10" i="52"/>
  <c r="BA13" i="52"/>
  <c r="AS22" i="52"/>
  <c r="AW11" i="52"/>
  <c r="AW12" i="52"/>
  <c r="AS6" i="52"/>
  <c r="AW19" i="52"/>
  <c r="BA18" i="52"/>
  <c r="BA8" i="52"/>
  <c r="AS9" i="52"/>
  <c r="AW22" i="52"/>
  <c r="BA5" i="52"/>
  <c r="BA17" i="52"/>
  <c r="AS16" i="52"/>
  <c r="AW9" i="52"/>
  <c r="AW14" i="52"/>
  <c r="BA22" i="52"/>
  <c r="AS11" i="52"/>
  <c r="AW8" i="52"/>
  <c r="AS14" i="52"/>
  <c r="AY22" i="52"/>
  <c r="AW20" i="51"/>
  <c r="AW19" i="51"/>
  <c r="AW40" i="51"/>
  <c r="AS10" i="51"/>
  <c r="AS9" i="51"/>
  <c r="AV41" i="51"/>
  <c r="AZ41" i="51"/>
  <c r="AZ11" i="51"/>
  <c r="AZ15" i="51"/>
  <c r="BA21" i="51"/>
  <c r="BA15" i="51"/>
  <c r="AS21" i="51"/>
  <c r="AO35" i="51"/>
  <c r="AW41" i="51"/>
  <c r="BA11" i="51"/>
  <c r="AS19" i="51"/>
  <c r="BA34" i="51"/>
  <c r="BA8" i="51"/>
  <c r="AW6" i="51"/>
  <c r="AV39" i="51"/>
  <c r="AV11" i="51"/>
  <c r="AZ33" i="51"/>
  <c r="BA35" i="51"/>
  <c r="AW15" i="51"/>
  <c r="AW29" i="51"/>
  <c r="AS22" i="51"/>
  <c r="AZ10" i="51"/>
  <c r="AW35" i="51"/>
  <c r="BA19" i="51"/>
  <c r="BA25" i="51"/>
  <c r="AZ32" i="51"/>
  <c r="AZ6" i="51"/>
  <c r="AW32" i="51"/>
  <c r="AS13" i="51"/>
  <c r="BA32" i="51"/>
  <c r="AW13" i="51"/>
  <c r="AV9" i="51"/>
  <c r="AZ8" i="51"/>
  <c r="AW30" i="51"/>
  <c r="BA41" i="51"/>
  <c r="BA39" i="51"/>
  <c r="AZ13" i="51"/>
  <c r="AV34" i="51"/>
  <c r="BA33" i="51"/>
  <c r="AW21" i="51"/>
  <c r="AO30" i="51"/>
  <c r="AO24" i="51"/>
  <c r="AS28" i="51"/>
  <c r="AW28" i="51"/>
  <c r="AW34" i="51"/>
  <c r="AW9" i="51"/>
  <c r="AS6" i="51"/>
  <c r="AV35" i="51"/>
  <c r="AZ31" i="51"/>
  <c r="AZ22" i="51"/>
  <c r="AZ29" i="51"/>
  <c r="AS11" i="51"/>
  <c r="AS40" i="51"/>
  <c r="AO32" i="51"/>
  <c r="AZ21" i="51"/>
  <c r="AV33" i="50"/>
  <c r="AP33" i="50"/>
  <c r="BB17" i="50"/>
  <c r="BB6" i="50"/>
  <c r="AT6" i="50"/>
  <c r="AZ12" i="50"/>
  <c r="AR26" i="50"/>
  <c r="AZ15" i="50"/>
  <c r="AR7" i="50"/>
  <c r="AR32" i="50"/>
  <c r="BB22" i="50"/>
  <c r="AR13" i="50"/>
  <c r="AX14" i="50"/>
  <c r="AX26" i="50"/>
  <c r="AP10" i="50"/>
  <c r="AP14" i="50"/>
  <c r="AP26" i="50"/>
  <c r="BB20" i="50"/>
  <c r="BB25" i="50"/>
  <c r="BB27" i="50"/>
  <c r="AT12" i="50"/>
  <c r="AT23" i="50"/>
  <c r="AT27" i="50"/>
  <c r="AV13" i="50"/>
  <c r="AV20" i="50"/>
  <c r="AV26" i="50"/>
  <c r="AV12" i="50"/>
  <c r="AR25" i="50"/>
  <c r="AV15" i="50"/>
  <c r="AV35" i="50"/>
  <c r="AZ24" i="50"/>
  <c r="AR18" i="50"/>
  <c r="AT11" i="50"/>
  <c r="AX28" i="50"/>
  <c r="AX18" i="50"/>
  <c r="AX30" i="50"/>
  <c r="AP13" i="50"/>
  <c r="AP18" i="50"/>
  <c r="AP30" i="50"/>
  <c r="BB12" i="50"/>
  <c r="BB23" i="50"/>
  <c r="BB29" i="50"/>
  <c r="BB31" i="50"/>
  <c r="AT16" i="50"/>
  <c r="AT5" i="50"/>
  <c r="AT25" i="50"/>
  <c r="AT31" i="50"/>
  <c r="AZ10" i="50"/>
  <c r="AZ25" i="50"/>
  <c r="AV23" i="50"/>
  <c r="AR17" i="50"/>
  <c r="AX15" i="50"/>
  <c r="AZ26" i="50"/>
  <c r="AR34" i="50"/>
  <c r="AX12" i="50"/>
  <c r="AP28" i="50"/>
  <c r="AX35" i="50"/>
  <c r="AP8" i="50"/>
  <c r="AT19" i="50"/>
  <c r="AP11" i="50"/>
  <c r="AR5" i="50"/>
  <c r="AZ8" i="50"/>
  <c r="AR12" i="50"/>
  <c r="AZ22" i="50"/>
  <c r="AR15" i="50"/>
  <c r="AZ27" i="50"/>
  <c r="AV24" i="50"/>
  <c r="AZ14" i="50"/>
  <c r="AT15" i="50"/>
  <c r="AV10" i="50"/>
  <c r="AX34" i="50"/>
  <c r="AP17" i="50"/>
  <c r="AP21" i="50"/>
  <c r="AP34" i="50"/>
  <c r="BB16" i="50"/>
  <c r="BB32" i="50"/>
  <c r="BB35" i="50"/>
  <c r="AT29" i="50"/>
  <c r="AV8" i="50"/>
  <c r="AZ9" i="50"/>
  <c r="AV22" i="50"/>
  <c r="AZ11" i="50"/>
  <c r="AZ31" i="50"/>
  <c r="AR27" i="50"/>
  <c r="AR33" i="50"/>
  <c r="AR24" i="50"/>
  <c r="AV14" i="50"/>
  <c r="AX11" i="50"/>
  <c r="AX13" i="50"/>
  <c r="AP27" i="50"/>
  <c r="AP6" i="50"/>
  <c r="BB15" i="50"/>
  <c r="BB8" i="50"/>
  <c r="BB5" i="50"/>
  <c r="AT32" i="50"/>
  <c r="AT18" i="50"/>
  <c r="AT33" i="50"/>
  <c r="AX19" i="50"/>
  <c r="AZ20" i="50"/>
  <c r="AR20" i="50"/>
  <c r="AT26" i="50"/>
  <c r="AX33" i="50"/>
  <c r="AZ32" i="50"/>
  <c r="AR28" i="50"/>
  <c r="AX5" i="50"/>
  <c r="AP5" i="50"/>
  <c r="BB24" i="50"/>
  <c r="AZ23" i="50"/>
  <c r="AV17" i="50"/>
  <c r="AY23" i="49"/>
  <c r="BC28" i="49"/>
  <c r="BC52" i="49"/>
  <c r="BC56" i="49"/>
  <c r="AY51" i="49"/>
  <c r="AY12" i="49"/>
  <c r="AU46" i="49"/>
  <c r="AU48" i="49"/>
  <c r="AU61" i="49"/>
  <c r="AQ19" i="49"/>
  <c r="BC30" i="49"/>
  <c r="BC18" i="49"/>
  <c r="AW51" i="49"/>
  <c r="AW39" i="49"/>
  <c r="AW49" i="49"/>
  <c r="BA47" i="49"/>
  <c r="BA54" i="49"/>
  <c r="BA12" i="49"/>
  <c r="AS36" i="49"/>
  <c r="AS40" i="49"/>
  <c r="AS62" i="49"/>
  <c r="BC40" i="49"/>
  <c r="AU33" i="49"/>
  <c r="AQ40" i="49"/>
  <c r="AY40" i="49"/>
  <c r="AU29" i="49"/>
  <c r="AU23" i="49"/>
  <c r="AY34" i="49"/>
  <c r="AY22" i="49"/>
  <c r="BC38" i="49"/>
  <c r="BC21" i="49"/>
  <c r="BC7" i="49"/>
  <c r="BC11" i="49"/>
  <c r="AY13" i="49"/>
  <c r="AY14" i="49"/>
  <c r="AY60" i="49"/>
  <c r="AU19" i="49"/>
  <c r="AU49" i="49"/>
  <c r="AQ44" i="49"/>
  <c r="AQ57" i="49"/>
  <c r="AQ58" i="49"/>
  <c r="AQ12" i="49"/>
  <c r="BC36" i="49"/>
  <c r="AY30" i="49"/>
  <c r="AS28" i="49"/>
  <c r="AW24" i="49"/>
  <c r="AW44" i="49"/>
  <c r="AW41" i="49"/>
  <c r="AW15" i="49"/>
  <c r="AW21" i="49"/>
  <c r="AW60" i="49"/>
  <c r="BA23" i="49"/>
  <c r="BA20" i="49"/>
  <c r="BA30" i="49"/>
  <c r="BA51" i="49"/>
  <c r="BA56" i="49"/>
  <c r="BA62" i="49"/>
  <c r="AS33" i="49"/>
  <c r="AS37" i="49"/>
  <c r="AS42" i="49"/>
  <c r="AS5" i="49"/>
  <c r="BC16" i="49"/>
  <c r="AY33" i="49"/>
  <c r="AU37" i="49"/>
  <c r="AQ35" i="49"/>
  <c r="AU60" i="49"/>
  <c r="AQ17" i="49"/>
  <c r="AS54" i="49"/>
  <c r="BC33" i="49"/>
  <c r="AY61" i="49"/>
  <c r="BC32" i="49"/>
  <c r="AQ34" i="49"/>
  <c r="AQ28" i="49"/>
  <c r="AQ22" i="49"/>
  <c r="BC47" i="49"/>
  <c r="BC6" i="49"/>
  <c r="AY38" i="49"/>
  <c r="AY49" i="49"/>
  <c r="AY9" i="49"/>
  <c r="AY10" i="49"/>
  <c r="AY5" i="49"/>
  <c r="AU55" i="49"/>
  <c r="AU7" i="49"/>
  <c r="AU56" i="49"/>
  <c r="AU62" i="49"/>
  <c r="AQ39" i="49"/>
  <c r="AQ15" i="49"/>
  <c r="AQ10" i="49"/>
  <c r="AQ8" i="49"/>
  <c r="AQ36" i="49"/>
  <c r="AQ30" i="49"/>
  <c r="AQ18" i="49"/>
  <c r="BA22" i="49"/>
  <c r="AW40" i="49"/>
  <c r="AW58" i="49"/>
  <c r="BA36" i="49"/>
  <c r="BA42" i="49"/>
  <c r="BA53" i="49"/>
  <c r="BA55" i="49"/>
  <c r="BA8" i="49"/>
  <c r="AS32" i="49"/>
  <c r="AS19" i="49"/>
  <c r="AS46" i="49"/>
  <c r="AS53" i="49"/>
  <c r="AS50" i="49"/>
  <c r="AS55" i="49"/>
  <c r="BC24" i="49"/>
  <c r="AY35" i="49"/>
  <c r="AU35" i="49"/>
  <c r="AQ33" i="49"/>
  <c r="BC58" i="49"/>
  <c r="AQ53" i="49"/>
  <c r="AW25" i="49"/>
  <c r="AQ55" i="49"/>
  <c r="AU11" i="49"/>
  <c r="AQ59" i="49"/>
  <c r="BC17" i="49"/>
  <c r="BC27" i="49"/>
  <c r="AS31" i="49"/>
  <c r="AW23" i="49"/>
  <c r="AW33" i="49"/>
  <c r="AW42" i="49"/>
  <c r="AW54" i="49"/>
  <c r="BA32" i="49"/>
  <c r="BA38" i="49"/>
  <c r="AS18" i="49"/>
  <c r="AS60" i="49"/>
  <c r="BC20" i="49"/>
  <c r="AW22" i="49"/>
  <c r="AU32" i="49"/>
  <c r="AU26" i="49"/>
  <c r="AQ42" i="49"/>
  <c r="AY31" i="49"/>
  <c r="AY25" i="49"/>
  <c r="BC41" i="49"/>
  <c r="BC48" i="49"/>
  <c r="BC10" i="49"/>
  <c r="BC8" i="49"/>
  <c r="AY44" i="49"/>
  <c r="AY6" i="49"/>
  <c r="AY52" i="49"/>
  <c r="AY54" i="49"/>
  <c r="AY62" i="49"/>
  <c r="AU41" i="49"/>
  <c r="AU15" i="49"/>
  <c r="AU53" i="49"/>
  <c r="AU6" i="49"/>
  <c r="AQ43" i="49"/>
  <c r="AQ45" i="49"/>
  <c r="AQ48" i="49"/>
  <c r="AQ6" i="49"/>
  <c r="AY17" i="49"/>
  <c r="AY27" i="49"/>
  <c r="AW28" i="49"/>
  <c r="AW26" i="49"/>
  <c r="AW35" i="49"/>
  <c r="AW17" i="49"/>
  <c r="AW46" i="49"/>
  <c r="AW14" i="49"/>
  <c r="AW56" i="49"/>
  <c r="AW5" i="49"/>
  <c r="AS25" i="49"/>
  <c r="BA37" i="49"/>
  <c r="BA34" i="49"/>
  <c r="BA39" i="49"/>
  <c r="BA43" i="49"/>
  <c r="BA21" i="49"/>
  <c r="BA52" i="49"/>
  <c r="BA60" i="49"/>
  <c r="AS34" i="49"/>
  <c r="AS27" i="49"/>
  <c r="AS41" i="49"/>
  <c r="AS43" i="49"/>
  <c r="AS49" i="49"/>
  <c r="AS61" i="49"/>
  <c r="AS8" i="49"/>
  <c r="BC35" i="49"/>
  <c r="AY50" i="49"/>
  <c r="AU16" i="49"/>
  <c r="AW31" i="49"/>
  <c r="BC37" i="49"/>
  <c r="BC19" i="49"/>
  <c r="BC60" i="49"/>
  <c r="AU36" i="49"/>
  <c r="AU18" i="49"/>
  <c r="AW45" i="49"/>
  <c r="BA33" i="49"/>
  <c r="AY26" i="49"/>
  <c r="BC13" i="49"/>
  <c r="BC39" i="49"/>
  <c r="BC61" i="49"/>
  <c r="AQ32" i="49"/>
  <c r="BC59" i="49"/>
  <c r="BC5" i="49"/>
  <c r="AY56" i="49"/>
  <c r="AU45" i="49"/>
  <c r="AU51" i="49"/>
  <c r="AU10" i="49"/>
  <c r="AU8" i="49"/>
  <c r="AQ14" i="49"/>
  <c r="AQ9" i="49"/>
  <c r="AQ5" i="49"/>
  <c r="AU27" i="49"/>
  <c r="AW37" i="49"/>
  <c r="AW13" i="49"/>
  <c r="AW11" i="49"/>
  <c r="AW62" i="49"/>
  <c r="BA28" i="49"/>
  <c r="BA41" i="49"/>
  <c r="BA10" i="49"/>
  <c r="AS24" i="49"/>
  <c r="AS30" i="49"/>
  <c r="AS45" i="49"/>
  <c r="AS51" i="49"/>
  <c r="AS21" i="49"/>
  <c r="BC14" i="49"/>
  <c r="AQ20" i="49"/>
  <c r="AO25" i="49"/>
  <c r="AZ28" i="48"/>
  <c r="AZ11" i="48"/>
  <c r="BB13" i="48"/>
  <c r="AV24" i="48"/>
  <c r="AT19" i="48"/>
  <c r="AT46" i="48"/>
  <c r="AZ6" i="48"/>
  <c r="AP45" i="48"/>
  <c r="AP32" i="48"/>
  <c r="BB11" i="48"/>
  <c r="AV13" i="48"/>
  <c r="AV9" i="48"/>
  <c r="AV30" i="48"/>
  <c r="AP13" i="48"/>
  <c r="AT37" i="48"/>
  <c r="AT7" i="48"/>
  <c r="AT43" i="48"/>
  <c r="AT48" i="48"/>
  <c r="AZ13" i="48"/>
  <c r="AZ29" i="48"/>
  <c r="AZ27" i="48"/>
  <c r="AZ26" i="48"/>
  <c r="AP39" i="48"/>
  <c r="AP9" i="48"/>
  <c r="BB17" i="48"/>
  <c r="BB37" i="48"/>
  <c r="BB7" i="48"/>
  <c r="BB9" i="48"/>
  <c r="BB42" i="48"/>
  <c r="AV10" i="48"/>
  <c r="AV8" i="48"/>
  <c r="AP23" i="48"/>
  <c r="AT6" i="48"/>
  <c r="AT13" i="48"/>
  <c r="BB6" i="48"/>
  <c r="AZ14" i="48"/>
  <c r="AT25" i="48"/>
  <c r="AT31" i="48"/>
  <c r="AT35" i="48"/>
  <c r="AT5" i="48"/>
  <c r="BB12" i="48"/>
  <c r="AZ5" i="48"/>
  <c r="AZ10" i="48"/>
  <c r="AZ45" i="48"/>
  <c r="AZ34" i="48"/>
  <c r="AZ39" i="48"/>
  <c r="AP34" i="48"/>
  <c r="AP6" i="48"/>
  <c r="AP31" i="48"/>
  <c r="AP11" i="48"/>
  <c r="AP48" i="48"/>
  <c r="BB28" i="48"/>
  <c r="BB22" i="48"/>
  <c r="BB29" i="48"/>
  <c r="BB30" i="48"/>
  <c r="BB5" i="48"/>
  <c r="AV25" i="48"/>
  <c r="AV23" i="48"/>
  <c r="AV37" i="48"/>
  <c r="AV38" i="48"/>
  <c r="AV42" i="48"/>
  <c r="AP19" i="48"/>
  <c r="AT34" i="48"/>
  <c r="AT32" i="48"/>
  <c r="AZ37" i="48"/>
  <c r="AP17" i="48"/>
  <c r="AP43" i="48"/>
  <c r="AP26" i="48"/>
  <c r="BB25" i="48"/>
  <c r="BB27" i="48"/>
  <c r="AV20" i="48"/>
  <c r="AV27" i="48"/>
  <c r="AV26" i="48"/>
  <c r="AV41" i="48"/>
  <c r="AV46" i="48"/>
  <c r="AP16" i="48"/>
  <c r="AT28" i="48"/>
  <c r="BB23" i="48"/>
  <c r="AZ9" i="48"/>
  <c r="AZ35" i="48"/>
  <c r="AZ40" i="48"/>
  <c r="AP47" i="48"/>
  <c r="BB48" i="48"/>
  <c r="AV34" i="48"/>
  <c r="BB16" i="48"/>
  <c r="AT41" i="48"/>
  <c r="AT9" i="48"/>
  <c r="AT36" i="48"/>
  <c r="AT40" i="48"/>
  <c r="AZ7" i="48"/>
  <c r="AZ12" i="48"/>
  <c r="AZ22" i="48"/>
  <c r="AZ19" i="48"/>
  <c r="AZ48" i="48"/>
  <c r="AZ42" i="48"/>
  <c r="AP22" i="48"/>
  <c r="AP18" i="48"/>
  <c r="AP37" i="48"/>
  <c r="AT23" i="48"/>
  <c r="BB39" i="48"/>
  <c r="BB38" i="48"/>
  <c r="BB43" i="48"/>
  <c r="BB45" i="48"/>
  <c r="BB36" i="48"/>
  <c r="AV36" i="48"/>
  <c r="AV5" i="48"/>
  <c r="AV28" i="48"/>
  <c r="AV47" i="48"/>
  <c r="AP12" i="48"/>
  <c r="AT12" i="48"/>
  <c r="AX61" i="47"/>
  <c r="AT39" i="47"/>
  <c r="AX39" i="47"/>
  <c r="AX53" i="47"/>
  <c r="AP51" i="47"/>
  <c r="AW57" i="47"/>
  <c r="BA40" i="47"/>
  <c r="BA51" i="47"/>
  <c r="BA57" i="47"/>
  <c r="AS18" i="47"/>
  <c r="AS29" i="47"/>
  <c r="AS51" i="47"/>
  <c r="AS58" i="47"/>
  <c r="AS60" i="47"/>
  <c r="BB52" i="47"/>
  <c r="AX23" i="47"/>
  <c r="AT47" i="47"/>
  <c r="AP37" i="47"/>
  <c r="AP65" i="47"/>
  <c r="AW49" i="47"/>
  <c r="AW48" i="47"/>
  <c r="AW66" i="47"/>
  <c r="BA18" i="47"/>
  <c r="AS24" i="47"/>
  <c r="AS32" i="47"/>
  <c r="AS16" i="47"/>
  <c r="AP6" i="47"/>
  <c r="AX8" i="47"/>
  <c r="AT33" i="47"/>
  <c r="BB43" i="47"/>
  <c r="AX29" i="47"/>
  <c r="AT18" i="47"/>
  <c r="AT5" i="47"/>
  <c r="BB24" i="47"/>
  <c r="BB56" i="47"/>
  <c r="BB13" i="47"/>
  <c r="BB61" i="47"/>
  <c r="BB65" i="47"/>
  <c r="BB9" i="47"/>
  <c r="AX44" i="47"/>
  <c r="AX7" i="47"/>
  <c r="AX17" i="47"/>
  <c r="AX63" i="47"/>
  <c r="AX16" i="47"/>
  <c r="AX9" i="47"/>
  <c r="AT44" i="47"/>
  <c r="AT45" i="47"/>
  <c r="AT51" i="47"/>
  <c r="AT60" i="47"/>
  <c r="AT16" i="47"/>
  <c r="AT11" i="47"/>
  <c r="AP41" i="47"/>
  <c r="AP7" i="47"/>
  <c r="AP56" i="47"/>
  <c r="AP57" i="47"/>
  <c r="AP14" i="47"/>
  <c r="AW34" i="47"/>
  <c r="AW26" i="47"/>
  <c r="AW35" i="47"/>
  <c r="AW39" i="47"/>
  <c r="AW54" i="47"/>
  <c r="AW61" i="47"/>
  <c r="AW19" i="47"/>
  <c r="BA27" i="47"/>
  <c r="BA37" i="47"/>
  <c r="BA32" i="47"/>
  <c r="BA48" i="47"/>
  <c r="BA20" i="47"/>
  <c r="BA60" i="47"/>
  <c r="BA16" i="47"/>
  <c r="AS36" i="47"/>
  <c r="AS31" i="47"/>
  <c r="AS39" i="47"/>
  <c r="AS62" i="47"/>
  <c r="AS23" i="47"/>
  <c r="AS65" i="47"/>
  <c r="AS11" i="47"/>
  <c r="AX36" i="47"/>
  <c r="AT22" i="47"/>
  <c r="BA21" i="47"/>
  <c r="AS41" i="47"/>
  <c r="BB30" i="47"/>
  <c r="AT32" i="47"/>
  <c r="AX5" i="47"/>
  <c r="AX11" i="47"/>
  <c r="AP66" i="47"/>
  <c r="AW27" i="47"/>
  <c r="AW14" i="47"/>
  <c r="AS8" i="47"/>
  <c r="AX30" i="47"/>
  <c r="AT10" i="47"/>
  <c r="AT43" i="47"/>
  <c r="AP18" i="47"/>
  <c r="AP5" i="47"/>
  <c r="BB31" i="47"/>
  <c r="BB46" i="47"/>
  <c r="BB54" i="47"/>
  <c r="BB17" i="47"/>
  <c r="AX49" i="47"/>
  <c r="AX45" i="47"/>
  <c r="AX47" i="47"/>
  <c r="AX14" i="47"/>
  <c r="AT55" i="47"/>
  <c r="AT53" i="47"/>
  <c r="AT65" i="47"/>
  <c r="AT9" i="47"/>
  <c r="AP44" i="47"/>
  <c r="AP19" i="47"/>
  <c r="AW38" i="47"/>
  <c r="AW62" i="47"/>
  <c r="AW15" i="47"/>
  <c r="AW46" i="47"/>
  <c r="BA44" i="47"/>
  <c r="BA31" i="47"/>
  <c r="BA39" i="47"/>
  <c r="BA56" i="47"/>
  <c r="BA13" i="47"/>
  <c r="BA8" i="47"/>
  <c r="AS42" i="47"/>
  <c r="AS48" i="47"/>
  <c r="AS17" i="47"/>
  <c r="AS9" i="47"/>
  <c r="AX66" i="47"/>
  <c r="AP48" i="47"/>
  <c r="BA53" i="47"/>
  <c r="AS21" i="47"/>
  <c r="BB63" i="47"/>
  <c r="AP24" i="47"/>
  <c r="AP53" i="47"/>
  <c r="BB18" i="47"/>
  <c r="BB20" i="47"/>
  <c r="AX64" i="47"/>
  <c r="AT37" i="47"/>
  <c r="AW41" i="47"/>
  <c r="BA11" i="47"/>
  <c r="BB10" i="47"/>
  <c r="AX18" i="47"/>
  <c r="BB53" i="47"/>
  <c r="BB57" i="47"/>
  <c r="AX41" i="47"/>
  <c r="AX65" i="47"/>
  <c r="AT64" i="47"/>
  <c r="AP9" i="47"/>
  <c r="AW32" i="47"/>
  <c r="BA50" i="47"/>
  <c r="AP33" i="47"/>
  <c r="BB49" i="47"/>
  <c r="AP30" i="47"/>
  <c r="AP10" i="47"/>
  <c r="BB27" i="47"/>
  <c r="AT30" i="47"/>
  <c r="BB12" i="47"/>
  <c r="BB35" i="47"/>
  <c r="BB50" i="47"/>
  <c r="BB8" i="47"/>
  <c r="BB19" i="47"/>
  <c r="AX52" i="47"/>
  <c r="AX55" i="47"/>
  <c r="AX51" i="47"/>
  <c r="AX19" i="47"/>
  <c r="AT23" i="47"/>
  <c r="AT46" i="47"/>
  <c r="AT54" i="47"/>
  <c r="AT17" i="47"/>
  <c r="AT14" i="47"/>
  <c r="AP49" i="47"/>
  <c r="AP46" i="47"/>
  <c r="AP25" i="47"/>
  <c r="AP16" i="47"/>
  <c r="AP15" i="47"/>
  <c r="AW12" i="47"/>
  <c r="AW7" i="47"/>
  <c r="AW20" i="47"/>
  <c r="AW52" i="47"/>
  <c r="AW17" i="47"/>
  <c r="AW44" i="47"/>
  <c r="BA35" i="47"/>
  <c r="BA42" i="47"/>
  <c r="BA61" i="47"/>
  <c r="BA25" i="47"/>
  <c r="BA65" i="47"/>
  <c r="BA14" i="47"/>
  <c r="AS10" i="47"/>
  <c r="AS6" i="47"/>
  <c r="AS49" i="47"/>
  <c r="AS22" i="47"/>
  <c r="AS25" i="47"/>
  <c r="BB26" i="47"/>
  <c r="AX26" i="47"/>
  <c r="AP26" i="47"/>
  <c r="BA5" i="47"/>
  <c r="AO5" i="47"/>
  <c r="AS19" i="47"/>
  <c r="BA52" i="47"/>
  <c r="BA62" i="47"/>
  <c r="AS15" i="47"/>
  <c r="AW56" i="47"/>
  <c r="BB39" i="47"/>
  <c r="AT28" i="47"/>
  <c r="AT36" i="47"/>
  <c r="AP27" i="47"/>
  <c r="AT42" i="47"/>
  <c r="BB41" i="47"/>
  <c r="BB45" i="47"/>
  <c r="BB47" i="47"/>
  <c r="AX60" i="47"/>
  <c r="AX62" i="47"/>
  <c r="AT56" i="47"/>
  <c r="AT58" i="47"/>
  <c r="AP47" i="47"/>
  <c r="AP62" i="47"/>
  <c r="AW13" i="47"/>
  <c r="AW63" i="47"/>
  <c r="AW16" i="47"/>
  <c r="BA34" i="47"/>
  <c r="BA55" i="47"/>
  <c r="AS37" i="47"/>
  <c r="AS46" i="47"/>
  <c r="AS61" i="47"/>
  <c r="AP36" i="47"/>
  <c r="AW33" i="47"/>
  <c r="AX6" i="47"/>
  <c r="AP23" i="47"/>
  <c r="AW37" i="47"/>
  <c r="AS35" i="46"/>
  <c r="BA20" i="46"/>
  <c r="AS10" i="46"/>
  <c r="BA19" i="46"/>
  <c r="AP23" i="46"/>
  <c r="BB43" i="46"/>
  <c r="AX32" i="46"/>
  <c r="AT41" i="46"/>
  <c r="AS19" i="46"/>
  <c r="AT27" i="46"/>
  <c r="BA21" i="46"/>
  <c r="AS44" i="46"/>
  <c r="AS26" i="46"/>
  <c r="AT16" i="46"/>
  <c r="BB20" i="46"/>
  <c r="AX7" i="46"/>
  <c r="AT32" i="46"/>
  <c r="AP36" i="46"/>
  <c r="BA34" i="46"/>
  <c r="AS45" i="46"/>
  <c r="BB27" i="46"/>
  <c r="BA13" i="46"/>
  <c r="AS39" i="46"/>
  <c r="AS43" i="46"/>
  <c r="BB33" i="46"/>
  <c r="AX11" i="46"/>
  <c r="BA11" i="46"/>
  <c r="BA6" i="46"/>
  <c r="BA42" i="46"/>
  <c r="AS21" i="46"/>
  <c r="AS46" i="46"/>
  <c r="AS13" i="46"/>
  <c r="AS15" i="46"/>
  <c r="BB25" i="46"/>
  <c r="AX15" i="46"/>
  <c r="AP27" i="46"/>
  <c r="AX21" i="46"/>
  <c r="BB8" i="46"/>
  <c r="BB37" i="46"/>
  <c r="BB6" i="46"/>
  <c r="AX10" i="46"/>
  <c r="AX16" i="46"/>
  <c r="AX9" i="46"/>
  <c r="AT31" i="46"/>
  <c r="AT15" i="46"/>
  <c r="AT46" i="46"/>
  <c r="AP8" i="46"/>
  <c r="AP14" i="46"/>
  <c r="AP41" i="46"/>
  <c r="AX25" i="46"/>
  <c r="AP39" i="46"/>
  <c r="AT34" i="46"/>
  <c r="BB19" i="46"/>
  <c r="BA38" i="46"/>
  <c r="AS34" i="46"/>
  <c r="AP19" i="46"/>
  <c r="AX34" i="46"/>
  <c r="AT45" i="46"/>
  <c r="AX19" i="46"/>
  <c r="AX35" i="46"/>
  <c r="AP22" i="46"/>
  <c r="AT42" i="46"/>
  <c r="AT33" i="46"/>
  <c r="AP11" i="46"/>
  <c r="BA5" i="46"/>
  <c r="BA14" i="46"/>
  <c r="BA41" i="46"/>
  <c r="AS11" i="46"/>
  <c r="AS38" i="46"/>
  <c r="AS16" i="46"/>
  <c r="AP35" i="46"/>
  <c r="AT25" i="46"/>
  <c r="BA35" i="46"/>
  <c r="BA25" i="46"/>
  <c r="AS20" i="46"/>
  <c r="BB14" i="46"/>
  <c r="BB40" i="46"/>
  <c r="BB41" i="46"/>
  <c r="AX42" i="46"/>
  <c r="AT35" i="46"/>
  <c r="AT12" i="46"/>
  <c r="AP26" i="46"/>
  <c r="AP29" i="46"/>
  <c r="AP40" i="46"/>
  <c r="AX43" i="46"/>
  <c r="AP25" i="46"/>
  <c r="AS17" i="46"/>
  <c r="AS25" i="46"/>
  <c r="AS41" i="46"/>
  <c r="AS42" i="46"/>
  <c r="AX22" i="46"/>
  <c r="BB31" i="46"/>
  <c r="BB32" i="46"/>
  <c r="AX8" i="46"/>
  <c r="AX36" i="46"/>
  <c r="AT13" i="46"/>
  <c r="AP31" i="46"/>
  <c r="AT28" i="46"/>
  <c r="BA7" i="46"/>
  <c r="AP43" i="46"/>
  <c r="AX28" i="46"/>
  <c r="BB35" i="46"/>
  <c r="AT20" i="46"/>
  <c r="AS37" i="46"/>
  <c r="BA18" i="46"/>
  <c r="BA40" i="46"/>
  <c r="BA15" i="46"/>
  <c r="AT21" i="46"/>
  <c r="BB30" i="46"/>
  <c r="BA23" i="46"/>
  <c r="AT18" i="46"/>
  <c r="BB39" i="46"/>
  <c r="AX5" i="46"/>
  <c r="AX40" i="46"/>
  <c r="AX41" i="46"/>
  <c r="AT14" i="46"/>
  <c r="AT40" i="46"/>
  <c r="AP42" i="46"/>
  <c r="AP9" i="46"/>
  <c r="BB28" i="46"/>
  <c r="AT23" i="46"/>
  <c r="AP27" i="45"/>
  <c r="AX69" i="45"/>
  <c r="AX68" i="45"/>
  <c r="AP46" i="45"/>
  <c r="AP17" i="45"/>
  <c r="AR24" i="45"/>
  <c r="AZ9" i="45"/>
  <c r="AT31" i="45"/>
  <c r="AV53" i="45"/>
  <c r="AV60" i="45"/>
  <c r="AT24" i="45"/>
  <c r="AT9" i="45"/>
  <c r="AR7" i="45"/>
  <c r="AR49" i="45"/>
  <c r="AR56" i="45"/>
  <c r="AR68" i="45"/>
  <c r="BB38" i="45"/>
  <c r="BB49" i="45"/>
  <c r="BB55" i="45"/>
  <c r="BB59" i="45"/>
  <c r="BB67" i="45"/>
  <c r="AZ27" i="45"/>
  <c r="AX24" i="45"/>
  <c r="AP13" i="45"/>
  <c r="AZ29" i="45"/>
  <c r="AX56" i="45"/>
  <c r="AX54" i="45"/>
  <c r="AX28" i="45"/>
  <c r="AX64" i="45"/>
  <c r="AX72" i="45"/>
  <c r="AP7" i="45"/>
  <c r="AP9" i="45"/>
  <c r="AP18" i="45"/>
  <c r="AP28" i="45"/>
  <c r="AP69" i="45"/>
  <c r="AZ13" i="45"/>
  <c r="AZ43" i="45"/>
  <c r="AZ7" i="45"/>
  <c r="AZ45" i="45"/>
  <c r="AZ26" i="45"/>
  <c r="AZ56" i="45"/>
  <c r="AZ61" i="45"/>
  <c r="AZ68" i="45"/>
  <c r="AV27" i="45"/>
  <c r="AV5" i="45"/>
  <c r="AV39" i="45"/>
  <c r="AV49" i="45"/>
  <c r="AV65" i="45"/>
  <c r="AV68" i="45"/>
  <c r="AX37" i="45"/>
  <c r="AT39" i="45"/>
  <c r="AT49" i="45"/>
  <c r="AT52" i="45"/>
  <c r="AT17" i="45"/>
  <c r="AT59" i="45"/>
  <c r="AT71" i="45"/>
  <c r="AR6" i="45"/>
  <c r="AR44" i="45"/>
  <c r="AR47" i="45"/>
  <c r="AR51" i="45"/>
  <c r="AR57" i="45"/>
  <c r="AR72" i="45"/>
  <c r="BB39" i="45"/>
  <c r="BB48" i="45"/>
  <c r="BB51" i="45"/>
  <c r="BB52" i="45"/>
  <c r="BB11" i="45"/>
  <c r="BB63" i="45"/>
  <c r="BB71" i="45"/>
  <c r="AP37" i="45"/>
  <c r="BB16" i="45"/>
  <c r="AT16" i="45"/>
  <c r="AX51" i="45"/>
  <c r="AX17" i="45"/>
  <c r="AP6" i="45"/>
  <c r="AP54" i="45"/>
  <c r="AP72" i="45"/>
  <c r="AZ39" i="45"/>
  <c r="AZ10" i="45"/>
  <c r="AV45" i="45"/>
  <c r="AT26" i="45"/>
  <c r="AT67" i="45"/>
  <c r="AV22" i="45"/>
  <c r="BB29" i="45"/>
  <c r="AP22" i="45"/>
  <c r="AP24" i="45"/>
  <c r="AX45" i="45"/>
  <c r="AX46" i="45"/>
  <c r="AX12" i="45"/>
  <c r="AX65" i="45"/>
  <c r="AP15" i="45"/>
  <c r="AP12" i="45"/>
  <c r="AP62" i="45"/>
  <c r="AV33" i="45"/>
  <c r="AZ47" i="45"/>
  <c r="AZ57" i="45"/>
  <c r="AZ72" i="45"/>
  <c r="AP29" i="45"/>
  <c r="AV7" i="45"/>
  <c r="AV43" i="45"/>
  <c r="AV47" i="45"/>
  <c r="AV51" i="45"/>
  <c r="AV54" i="45"/>
  <c r="AV66" i="45"/>
  <c r="AT53" i="45"/>
  <c r="AT51" i="45"/>
  <c r="AT56" i="45"/>
  <c r="AT28" i="45"/>
  <c r="AT64" i="45"/>
  <c r="AR15" i="45"/>
  <c r="AR11" i="45"/>
  <c r="AR58" i="45"/>
  <c r="AR61" i="45"/>
  <c r="AR69" i="45"/>
  <c r="BB10" i="45"/>
  <c r="BB56" i="45"/>
  <c r="BB54" i="45"/>
  <c r="BB26" i="45"/>
  <c r="BB64" i="45"/>
  <c r="BB68" i="45"/>
  <c r="AV16" i="45"/>
  <c r="BB22" i="45"/>
  <c r="AT22" i="45"/>
  <c r="AX43" i="45"/>
  <c r="AT40" i="45"/>
  <c r="AP52" i="45"/>
  <c r="AT55" i="45"/>
  <c r="AX39" i="45"/>
  <c r="AX49" i="45"/>
  <c r="AX52" i="45"/>
  <c r="AP40" i="45"/>
  <c r="AP68" i="45"/>
  <c r="AZ48" i="45"/>
  <c r="AV35" i="45"/>
  <c r="AV9" i="45"/>
  <c r="AT47" i="45"/>
  <c r="AT70" i="45"/>
  <c r="AR46" i="45"/>
  <c r="AR55" i="45"/>
  <c r="AR65" i="45"/>
  <c r="AR71" i="45"/>
  <c r="BB44" i="45"/>
  <c r="BB47" i="45"/>
  <c r="BB53" i="45"/>
  <c r="AP5" i="45"/>
  <c r="AX62" i="45"/>
  <c r="AP56" i="45"/>
  <c r="AP66" i="45"/>
  <c r="AZ65" i="45"/>
  <c r="AV55" i="45"/>
  <c r="AT12" i="45"/>
  <c r="AR22" i="45"/>
  <c r="AX34" i="45"/>
  <c r="AX32" i="45"/>
  <c r="AX53" i="45"/>
  <c r="AX61" i="45"/>
  <c r="AP53" i="45"/>
  <c r="AP47" i="45"/>
  <c r="AP61" i="45"/>
  <c r="AP70" i="45"/>
  <c r="AZ15" i="45"/>
  <c r="AZ46" i="45"/>
  <c r="AZ52" i="45"/>
  <c r="AZ51" i="45"/>
  <c r="AZ62" i="45"/>
  <c r="AZ70" i="45"/>
  <c r="AP16" i="45"/>
  <c r="AV44" i="45"/>
  <c r="AV17" i="45"/>
  <c r="AV21" i="45"/>
  <c r="AV70" i="45"/>
  <c r="AT45" i="45"/>
  <c r="AT18" i="45"/>
  <c r="AT60" i="45"/>
  <c r="AT62" i="45"/>
  <c r="AR40" i="45"/>
  <c r="AR48" i="45"/>
  <c r="AR66" i="45"/>
  <c r="AV29" i="45"/>
  <c r="BB32" i="45"/>
  <c r="BB45" i="45"/>
  <c r="BB21" i="45"/>
  <c r="BB65" i="45"/>
  <c r="AX41" i="45"/>
  <c r="AX29" i="45"/>
  <c r="AX31" i="45"/>
  <c r="AZ37" i="45"/>
  <c r="AX60" i="45"/>
  <c r="AP57" i="45"/>
  <c r="AR27" i="45"/>
  <c r="AZ49" i="45"/>
  <c r="AT65" i="45"/>
  <c r="AT72" i="45"/>
  <c r="AR52" i="45"/>
  <c r="AR54" i="45"/>
  <c r="BB17" i="45"/>
  <c r="BB43" i="45"/>
  <c r="AT33" i="45"/>
  <c r="AX70" i="45"/>
  <c r="AP49" i="45"/>
  <c r="AP26" i="45"/>
  <c r="AP58" i="45"/>
  <c r="AP67" i="45"/>
  <c r="AP33" i="45"/>
  <c r="AZ34" i="45"/>
  <c r="AZ53" i="45"/>
  <c r="AZ71" i="45"/>
  <c r="AV24" i="45"/>
  <c r="AV62" i="45"/>
  <c r="BB7" i="45"/>
  <c r="AT48" i="45"/>
  <c r="AT57" i="45"/>
  <c r="AR38" i="45"/>
  <c r="AR12" i="45"/>
  <c r="AR63" i="45"/>
  <c r="BB9" i="45"/>
  <c r="AX13" i="45"/>
  <c r="AX6" i="45"/>
  <c r="AX9" i="45"/>
  <c r="AX10" i="45"/>
  <c r="AP65" i="45"/>
  <c r="AZ23" i="45"/>
  <c r="AZ60" i="45"/>
  <c r="AV36" i="44"/>
  <c r="AZ52" i="44"/>
  <c r="AR28" i="44"/>
  <c r="AV27" i="44"/>
  <c r="AZ8" i="44"/>
  <c r="AZ18" i="44"/>
  <c r="AZ23" i="44"/>
  <c r="AZ53" i="44"/>
  <c r="AV28" i="44"/>
  <c r="AV12" i="44"/>
  <c r="AR29" i="44"/>
  <c r="AR43" i="44"/>
  <c r="AR44" i="44"/>
  <c r="BC16" i="44"/>
  <c r="AP30" i="44"/>
  <c r="AT23" i="44"/>
  <c r="AT53" i="44"/>
  <c r="AT54" i="44"/>
  <c r="AX34" i="44"/>
  <c r="AX40" i="44"/>
  <c r="AX30" i="44"/>
  <c r="AX15" i="44"/>
  <c r="AX14" i="44"/>
  <c r="BB37" i="44"/>
  <c r="BB30" i="44"/>
  <c r="BB46" i="44"/>
  <c r="AV22" i="44"/>
  <c r="AZ31" i="44"/>
  <c r="AR11" i="44"/>
  <c r="AV26" i="44"/>
  <c r="AR18" i="44"/>
  <c r="AR27" i="44"/>
  <c r="AZ37" i="44"/>
  <c r="AZ45" i="44"/>
  <c r="AZ47" i="44"/>
  <c r="AV33" i="44"/>
  <c r="AV38" i="44"/>
  <c r="AV53" i="44"/>
  <c r="AR32" i="44"/>
  <c r="AR5" i="44"/>
  <c r="AR10" i="44"/>
  <c r="AR26" i="44"/>
  <c r="AP37" i="44"/>
  <c r="AP40" i="44"/>
  <c r="AP31" i="44"/>
  <c r="AP36" i="44"/>
  <c r="AP12" i="44"/>
  <c r="AP47" i="44"/>
  <c r="AP14" i="44"/>
  <c r="AT5" i="44"/>
  <c r="AT32" i="44"/>
  <c r="AT40" i="44"/>
  <c r="AT49" i="44"/>
  <c r="AX37" i="44"/>
  <c r="AX43" i="44"/>
  <c r="AX31" i="44"/>
  <c r="AX36" i="44"/>
  <c r="AX7" i="44"/>
  <c r="AX50" i="44"/>
  <c r="BB33" i="44"/>
  <c r="BB26" i="44"/>
  <c r="BB14" i="44"/>
  <c r="AZ7" i="44"/>
  <c r="BB18" i="44"/>
  <c r="AV48" i="44"/>
  <c r="AR50" i="44"/>
  <c r="AR52" i="44"/>
  <c r="AP17" i="44"/>
  <c r="AP16" i="44"/>
  <c r="AP39" i="44"/>
  <c r="AP10" i="44"/>
  <c r="AP54" i="44"/>
  <c r="AT30" i="44"/>
  <c r="AT52" i="44"/>
  <c r="AX16" i="44"/>
  <c r="AX39" i="44"/>
  <c r="BB23" i="44"/>
  <c r="BB17" i="44"/>
  <c r="BB16" i="44"/>
  <c r="AZ20" i="44"/>
  <c r="AR16" i="44"/>
  <c r="AR7" i="44"/>
  <c r="AZ30" i="44"/>
  <c r="AZ19" i="44"/>
  <c r="AZ5" i="44"/>
  <c r="AZ38" i="44"/>
  <c r="AZ48" i="44"/>
  <c r="AV37" i="44"/>
  <c r="AV43" i="44"/>
  <c r="AV9" i="44"/>
  <c r="AV14" i="44"/>
  <c r="AV54" i="44"/>
  <c r="AR41" i="44"/>
  <c r="AR9" i="44"/>
  <c r="AP51" i="44"/>
  <c r="AP23" i="44"/>
  <c r="AP43" i="44"/>
  <c r="AP41" i="44"/>
  <c r="AT33" i="44"/>
  <c r="AT18" i="44"/>
  <c r="AT31" i="44"/>
  <c r="AT36" i="44"/>
  <c r="AT7" i="44"/>
  <c r="AT9" i="44"/>
  <c r="AX19" i="44"/>
  <c r="AX25" i="44"/>
  <c r="AX41" i="44"/>
  <c r="BB22" i="44"/>
  <c r="BB38" i="44"/>
  <c r="BB40" i="44"/>
  <c r="BB39" i="44"/>
  <c r="BB44" i="44"/>
  <c r="BB54" i="44"/>
  <c r="AP5" i="44"/>
  <c r="AZ11" i="44"/>
  <c r="AR15" i="44"/>
  <c r="AV11" i="44"/>
  <c r="AZ32" i="44"/>
  <c r="AZ33" i="44"/>
  <c r="AV39" i="44"/>
  <c r="AV25" i="44"/>
  <c r="AV45" i="44"/>
  <c r="AV50" i="44"/>
  <c r="AR12" i="44"/>
  <c r="AR47" i="44"/>
  <c r="BB29" i="44"/>
  <c r="AP29" i="44"/>
  <c r="AP11" i="44"/>
  <c r="AP49" i="44"/>
  <c r="AT12" i="44"/>
  <c r="AT24" i="44"/>
  <c r="AT43" i="44"/>
  <c r="AX33" i="44"/>
  <c r="AX11" i="44"/>
  <c r="AX22" i="44"/>
  <c r="AX47" i="44"/>
  <c r="AX49" i="44"/>
  <c r="BB28" i="44"/>
  <c r="BB42" i="44"/>
  <c r="BB41" i="44"/>
  <c r="BB49" i="44"/>
  <c r="AP8" i="44"/>
  <c r="AZ16" i="44"/>
  <c r="AX12" i="44"/>
  <c r="AZ46" i="44"/>
  <c r="AZ44" i="44"/>
  <c r="AX54" i="44"/>
  <c r="BB35" i="44"/>
  <c r="BB51" i="44"/>
  <c r="AV30" i="44"/>
  <c r="AV47" i="44"/>
  <c r="AR49" i="44"/>
  <c r="AX8" i="44"/>
  <c r="AP53" i="44"/>
  <c r="AT27" i="44"/>
  <c r="AT48" i="44"/>
  <c r="AX18" i="44"/>
  <c r="BB52" i="44"/>
  <c r="AV41" i="44"/>
  <c r="AZ36" i="44"/>
  <c r="AX20" i="43"/>
  <c r="BB20" i="43"/>
  <c r="AP10" i="43"/>
  <c r="BB11" i="43"/>
  <c r="BB21" i="43"/>
  <c r="AX23" i="43"/>
  <c r="AP29" i="43"/>
  <c r="AP18" i="43"/>
  <c r="AP20" i="43"/>
  <c r="BB7" i="43"/>
  <c r="BB41" i="43"/>
  <c r="BB42" i="43"/>
  <c r="BB40" i="43"/>
  <c r="BB22" i="43"/>
  <c r="AX40" i="43"/>
  <c r="AP24" i="43"/>
  <c r="AP40" i="43"/>
  <c r="AP6" i="43"/>
  <c r="AT8" i="43"/>
  <c r="AT6" i="43"/>
  <c r="BB19" i="43"/>
  <c r="BB36" i="43"/>
  <c r="AP17" i="43"/>
  <c r="AP12" i="43"/>
  <c r="AT39" i="43"/>
  <c r="BB35" i="43"/>
  <c r="BB9" i="43"/>
  <c r="BB39" i="43"/>
  <c r="AP36" i="43"/>
  <c r="AT30" i="43"/>
  <c r="AT14" i="43"/>
  <c r="AP27" i="43"/>
  <c r="AP8" i="43"/>
  <c r="BB24" i="43"/>
  <c r="BB5" i="43"/>
  <c r="BB31" i="43"/>
  <c r="BB10" i="43"/>
  <c r="AX18" i="43"/>
  <c r="AP35" i="43"/>
  <c r="AP28" i="43"/>
  <c r="AP42" i="43"/>
  <c r="BB27" i="43"/>
  <c r="BB32" i="43"/>
  <c r="AV10" i="37"/>
  <c r="BA15" i="37"/>
  <c r="AU7" i="37"/>
  <c r="AW9" i="37"/>
  <c r="AS19" i="37"/>
  <c r="AP26" i="37"/>
  <c r="AZ14" i="37"/>
  <c r="AX22" i="37"/>
  <c r="AT11" i="37"/>
  <c r="AZ8" i="37"/>
  <c r="AZ12" i="37"/>
  <c r="AU24" i="37"/>
  <c r="BB6" i="37"/>
  <c r="AZ23" i="37"/>
  <c r="AW23" i="37"/>
  <c r="AV14" i="37"/>
  <c r="AW16" i="37"/>
  <c r="AW26" i="37"/>
  <c r="AO19" i="37"/>
  <c r="AO6" i="37"/>
  <c r="BA10" i="37"/>
  <c r="BA25" i="37"/>
  <c r="AV25" i="37"/>
  <c r="AT22" i="37"/>
  <c r="AW15" i="37"/>
  <c r="AR15" i="37"/>
  <c r="AP11" i="37"/>
  <c r="BA7" i="37"/>
  <c r="AS9" i="37"/>
  <c r="AV8" i="37"/>
  <c r="BA12" i="37"/>
  <c r="AV12" i="37"/>
  <c r="BA24" i="37"/>
  <c r="AZ6" i="37"/>
  <c r="AV23" i="37"/>
  <c r="AS23" i="37"/>
  <c r="AT20" i="37"/>
  <c r="AR14" i="37"/>
  <c r="BB16" i="37"/>
  <c r="AS16" i="37"/>
  <c r="AO22" i="37"/>
  <c r="AO20" i="37"/>
  <c r="AO12" i="37"/>
  <c r="AR26" i="37"/>
  <c r="AO8" i="37"/>
  <c r="AW10" i="37"/>
  <c r="AW25" i="37"/>
  <c r="AR25" i="37"/>
  <c r="AP22" i="37"/>
  <c r="AU15" i="37"/>
  <c r="AZ11" i="37"/>
  <c r="AU19" i="37"/>
  <c r="AW12" i="37"/>
  <c r="AR12" i="37"/>
  <c r="AW24" i="37"/>
  <c r="AX6" i="37"/>
  <c r="AV6" i="37"/>
  <c r="AR23" i="37"/>
  <c r="AY20" i="37"/>
  <c r="BB14" i="37"/>
  <c r="AO14" i="37"/>
  <c r="AU14" i="37"/>
  <c r="AS10" i="37"/>
  <c r="AS25" i="37"/>
  <c r="AU25" i="37"/>
  <c r="AZ22" i="37"/>
  <c r="BB15" i="37"/>
  <c r="AV11" i="37"/>
  <c r="AS7" i="37"/>
  <c r="BA8" i="37"/>
  <c r="BB19" i="37"/>
  <c r="AS12" i="37"/>
  <c r="AU12" i="37"/>
  <c r="AS24" i="37"/>
  <c r="AT6" i="37"/>
  <c r="AR6" i="37"/>
  <c r="BB23" i="37"/>
  <c r="AU20" i="37"/>
  <c r="BA20" i="37"/>
  <c r="AX14" i="37"/>
  <c r="AX16" i="37"/>
  <c r="AO11" i="37"/>
  <c r="BA22" i="37"/>
  <c r="BB7" i="37"/>
  <c r="AV7" i="37"/>
  <c r="AX9" i="37"/>
  <c r="AT19" i="37"/>
  <c r="BB24" i="37"/>
  <c r="AO5" i="37"/>
  <c r="BB26" i="37"/>
  <c r="AX19" i="37"/>
  <c r="AX26" i="37"/>
  <c r="AR20" i="37"/>
  <c r="AT26" i="37"/>
  <c r="BB11" i="42"/>
  <c r="BB14" i="42"/>
  <c r="AV17" i="42"/>
  <c r="AV11" i="42"/>
  <c r="AT13" i="42"/>
  <c r="AP10" i="42"/>
  <c r="AP11" i="42"/>
  <c r="BB13" i="42"/>
  <c r="BB17" i="42"/>
  <c r="AV13" i="42"/>
  <c r="AR17" i="42"/>
  <c r="AR9" i="42"/>
  <c r="AP16" i="42"/>
  <c r="AP17" i="42"/>
  <c r="AP8" i="42"/>
  <c r="AV7" i="42"/>
  <c r="AT18" i="42"/>
  <c r="AZ18" i="42"/>
  <c r="AZ14" i="42"/>
  <c r="AT7" i="42"/>
  <c r="AV6" i="42"/>
  <c r="AV8" i="42"/>
  <c r="AV16" i="42"/>
  <c r="BB10" i="42"/>
  <c r="AR12" i="42"/>
  <c r="AT6" i="42"/>
  <c r="AZ12" i="42"/>
  <c r="AP9" i="42"/>
  <c r="AT9" i="42"/>
  <c r="AZ17" i="42"/>
  <c r="AP12" i="42"/>
  <c r="BB6" i="42"/>
  <c r="AV12" i="42"/>
  <c r="AR16" i="42"/>
  <c r="AT12" i="42"/>
  <c r="BB12" i="42"/>
  <c r="AZ10" i="42"/>
  <c r="AR13" i="42"/>
  <c r="AR8" i="42"/>
  <c r="AP7" i="42"/>
  <c r="AZ8" i="42"/>
  <c r="AT8" i="42"/>
  <c r="AU7" i="41"/>
  <c r="AW16" i="41"/>
  <c r="AY16" i="41"/>
  <c r="AS7" i="41"/>
  <c r="AS15" i="41"/>
  <c r="AU17" i="41"/>
  <c r="AQ11" i="41"/>
  <c r="AW12" i="41"/>
  <c r="AS12" i="41"/>
  <c r="AU11" i="41"/>
  <c r="AW15" i="41"/>
  <c r="AQ6" i="41"/>
  <c r="AY12" i="41"/>
  <c r="BA7" i="41"/>
  <c r="AQ15" i="41"/>
  <c r="AY15" i="41"/>
  <c r="BA17" i="41"/>
  <c r="AY6" i="41"/>
  <c r="AS11" i="41"/>
  <c r="AW11" i="41"/>
  <c r="AB27" i="10"/>
  <c r="T27" i="10"/>
  <c r="X27" i="10"/>
  <c r="P27" i="10"/>
  <c r="D27" i="34"/>
  <c r="L27" i="34"/>
  <c r="T27" i="34"/>
  <c r="L27" i="10"/>
  <c r="P27" i="34"/>
  <c r="AB27" i="34"/>
  <c r="X27" i="34"/>
  <c r="AB26" i="10"/>
  <c r="T26" i="34"/>
  <c r="AB26" i="34"/>
  <c r="T26" i="10"/>
  <c r="L26" i="10"/>
  <c r="D26" i="10"/>
  <c r="D26" i="34"/>
  <c r="L26" i="34"/>
  <c r="AH35" i="37"/>
  <c r="BC35" i="37" s="1"/>
  <c r="AH52" i="37"/>
  <c r="BC52" i="37" s="1"/>
  <c r="F71" i="46"/>
  <c r="AH69" i="37"/>
  <c r="BC69" i="37" s="1"/>
  <c r="AH36" i="41"/>
  <c r="BC36" i="41" s="1"/>
  <c r="AH39" i="41"/>
  <c r="BC39" i="41" s="1"/>
  <c r="AH59" i="41"/>
  <c r="BC59" i="41" s="1"/>
  <c r="X19" i="43"/>
  <c r="X12" i="43"/>
  <c r="AX10" i="43" s="1"/>
  <c r="X58" i="43"/>
  <c r="AX58" i="43" s="1"/>
  <c r="R5" i="52"/>
  <c r="R41" i="52"/>
  <c r="AU41" i="52" s="1"/>
  <c r="R47" i="52"/>
  <c r="AU47" i="52" s="1"/>
  <c r="R56" i="52"/>
  <c r="AU56" i="52" s="1"/>
  <c r="R69" i="52"/>
  <c r="AU69" i="52" s="1"/>
  <c r="AH9" i="53"/>
  <c r="J25" i="53"/>
  <c r="AQ25" i="53" s="1"/>
  <c r="J39" i="53"/>
  <c r="AQ38" i="53" s="1"/>
  <c r="J34" i="53"/>
  <c r="AQ17" i="53" s="1"/>
  <c r="J59" i="53"/>
  <c r="AQ59" i="53" s="1"/>
  <c r="J45" i="53"/>
  <c r="AQ45" i="53" s="1"/>
  <c r="AH59" i="44"/>
  <c r="BC59" i="44" s="1"/>
  <c r="AH38" i="37"/>
  <c r="BC38" i="37" s="1"/>
  <c r="AH39" i="37"/>
  <c r="BC39" i="37" s="1"/>
  <c r="AH31" i="44"/>
  <c r="R49" i="44"/>
  <c r="AH6" i="44"/>
  <c r="AH19" i="44"/>
  <c r="AH60" i="44"/>
  <c r="BC60" i="44" s="1"/>
  <c r="AH63" i="44"/>
  <c r="BC63" i="44" s="1"/>
  <c r="J62" i="44"/>
  <c r="AQ62" i="44" s="1"/>
  <c r="J63" i="44"/>
  <c r="AQ63" i="44" s="1"/>
  <c r="AH21" i="53"/>
  <c r="AH8" i="53"/>
  <c r="AH12" i="53"/>
  <c r="AH30" i="53"/>
  <c r="AH48" i="53"/>
  <c r="BC48" i="53" s="1"/>
  <c r="AH23" i="53"/>
  <c r="Z9" i="52"/>
  <c r="AH31" i="53"/>
  <c r="AH5" i="53"/>
  <c r="AH59" i="53"/>
  <c r="BC59" i="53" s="1"/>
  <c r="J17" i="44"/>
  <c r="AH37" i="44"/>
  <c r="BC37" i="44" s="1"/>
  <c r="AH10" i="44"/>
  <c r="AH5" i="44"/>
  <c r="BC42" i="44" s="1"/>
  <c r="AH32" i="44"/>
  <c r="BC22" i="44" s="1"/>
  <c r="AH54" i="44"/>
  <c r="AH70" i="44"/>
  <c r="BC70" i="44" s="1"/>
  <c r="J36" i="44"/>
  <c r="AH17" i="37"/>
  <c r="AH57" i="37"/>
  <c r="BC57" i="37" s="1"/>
  <c r="AH30" i="37"/>
  <c r="BC30" i="37" s="1"/>
  <c r="R6" i="42"/>
  <c r="X14" i="43"/>
  <c r="AX42" i="43" s="1"/>
  <c r="X38" i="43"/>
  <c r="X22" i="43"/>
  <c r="X55" i="43"/>
  <c r="AX55" i="43" s="1"/>
  <c r="R16" i="44"/>
  <c r="AH13" i="44"/>
  <c r="AH43" i="44"/>
  <c r="AH51" i="44"/>
  <c r="BC50" i="44" s="1"/>
  <c r="AH57" i="44"/>
  <c r="BC57" i="44" s="1"/>
  <c r="AH67" i="44"/>
  <c r="BC67" i="44" s="1"/>
  <c r="J53" i="44"/>
  <c r="L53" i="51"/>
  <c r="AR53" i="51" s="1"/>
  <c r="L64" i="51"/>
  <c r="AR64" i="51" s="1"/>
  <c r="Z12" i="52"/>
  <c r="J23" i="52"/>
  <c r="Z24" i="52"/>
  <c r="AY23" i="52" s="1"/>
  <c r="Z26" i="52"/>
  <c r="AY25" i="52" s="1"/>
  <c r="Z60" i="52"/>
  <c r="AY60" i="52" s="1"/>
  <c r="Z48" i="52"/>
  <c r="AY48" i="52" s="1"/>
  <c r="Z68" i="52"/>
  <c r="AY68" i="52" s="1"/>
  <c r="Z66" i="52"/>
  <c r="AY66" i="52" s="1"/>
  <c r="J38" i="52"/>
  <c r="AQ38" i="52" s="1"/>
  <c r="J62" i="52"/>
  <c r="AQ62" i="52" s="1"/>
  <c r="Z13" i="52"/>
  <c r="AY14" i="52" s="1"/>
  <c r="AH36" i="53"/>
  <c r="Z37" i="53"/>
  <c r="AH24" i="53"/>
  <c r="AH39" i="53"/>
  <c r="AH56" i="53"/>
  <c r="BC56" i="53" s="1"/>
  <c r="AH65" i="53"/>
  <c r="BC65" i="53" s="1"/>
  <c r="R9" i="44"/>
  <c r="AH25" i="53"/>
  <c r="AH51" i="53"/>
  <c r="BC51" i="53" s="1"/>
  <c r="AH72" i="53"/>
  <c r="BC72" i="53" s="1"/>
  <c r="AH6" i="37"/>
  <c r="AH67" i="37"/>
  <c r="BC67" i="37" s="1"/>
  <c r="X36" i="43"/>
  <c r="X7" i="43"/>
  <c r="AX34" i="43" s="1"/>
  <c r="X47" i="43"/>
  <c r="AX47" i="43" s="1"/>
  <c r="X62" i="43"/>
  <c r="AX62" i="43" s="1"/>
  <c r="R19" i="44"/>
  <c r="AH33" i="44"/>
  <c r="AH34" i="44"/>
  <c r="AH52" i="44"/>
  <c r="AH58" i="44"/>
  <c r="BC58" i="44" s="1"/>
  <c r="AH71" i="44"/>
  <c r="BC71" i="44" s="1"/>
  <c r="J54" i="44"/>
  <c r="AH52" i="53"/>
  <c r="BC52" i="53" s="1"/>
  <c r="AH47" i="53"/>
  <c r="BC47" i="53" s="1"/>
  <c r="AH69" i="53"/>
  <c r="BC69" i="53" s="1"/>
  <c r="Z27" i="52"/>
  <c r="R42" i="44"/>
  <c r="R53" i="44"/>
  <c r="AH17" i="44"/>
  <c r="AH7" i="44"/>
  <c r="AH55" i="44"/>
  <c r="BC55" i="44" s="1"/>
  <c r="J5" i="44"/>
  <c r="AQ42" i="44" s="1"/>
  <c r="J66" i="44"/>
  <c r="AQ66" i="44" s="1"/>
  <c r="AH50" i="53"/>
  <c r="BC50" i="53" s="1"/>
  <c r="AH17" i="53"/>
  <c r="AH57" i="53"/>
  <c r="BC57" i="53" s="1"/>
  <c r="AH38" i="53"/>
  <c r="AH66" i="53"/>
  <c r="BC66" i="53" s="1"/>
  <c r="AG3" i="34"/>
  <c r="AG29" i="34"/>
  <c r="AI29" i="34" s="1"/>
  <c r="Z22" i="44"/>
  <c r="Z20" i="52"/>
  <c r="Z17" i="37"/>
  <c r="AY17" i="37" s="1"/>
  <c r="Z55" i="37"/>
  <c r="AY55" i="37" s="1"/>
  <c r="Z27" i="37"/>
  <c r="AY27" i="37" s="1"/>
  <c r="Z5" i="37"/>
  <c r="AY23" i="37" s="1"/>
  <c r="Z18" i="37"/>
  <c r="Z52" i="37"/>
  <c r="AY52" i="37" s="1"/>
  <c r="Z45" i="52"/>
  <c r="AY45" i="52" s="1"/>
  <c r="Z57" i="52"/>
  <c r="AY57" i="52" s="1"/>
  <c r="Z64" i="52"/>
  <c r="AY64" i="52" s="1"/>
  <c r="Z8" i="52"/>
  <c r="Z59" i="44"/>
  <c r="AY59" i="44" s="1"/>
  <c r="Z45" i="37"/>
  <c r="AY45" i="37" s="1"/>
  <c r="Z62" i="37"/>
  <c r="AY62" i="37" s="1"/>
  <c r="Z58" i="37"/>
  <c r="AY58" i="37" s="1"/>
  <c r="Z46" i="37"/>
  <c r="AY46" i="37" s="1"/>
  <c r="Z16" i="37"/>
  <c r="AY16" i="37" s="1"/>
  <c r="Z71" i="37"/>
  <c r="AY71" i="37" s="1"/>
  <c r="Z67" i="37"/>
  <c r="AY67" i="37" s="1"/>
  <c r="Z63" i="37"/>
  <c r="AY63" i="37" s="1"/>
  <c r="Z48" i="37"/>
  <c r="AY48" i="37" s="1"/>
  <c r="Z44" i="37"/>
  <c r="AY44" i="37" s="1"/>
  <c r="Z65" i="37"/>
  <c r="AY65" i="37" s="1"/>
  <c r="Z61" i="37"/>
  <c r="AY61" i="37" s="1"/>
  <c r="Z66" i="37"/>
  <c r="AY66" i="37" s="1"/>
  <c r="Z54" i="37"/>
  <c r="AY54" i="37" s="1"/>
  <c r="Z12" i="37"/>
  <c r="AY8" i="37" s="1"/>
  <c r="Z21" i="37"/>
  <c r="Z43" i="37"/>
  <c r="AY43" i="37" s="1"/>
  <c r="Z32" i="37"/>
  <c r="AY32" i="37" s="1"/>
  <c r="Z56" i="37"/>
  <c r="AY56" i="37" s="1"/>
  <c r="Z19" i="44"/>
  <c r="Z34" i="53"/>
  <c r="Z63" i="44"/>
  <c r="AY63" i="44" s="1"/>
  <c r="Z37" i="37"/>
  <c r="AY37" i="37" s="1"/>
  <c r="Z33" i="37"/>
  <c r="AY33" i="37" s="1"/>
  <c r="Z11" i="37"/>
  <c r="AY7" i="37" s="1"/>
  <c r="Z42" i="37"/>
  <c r="AY42" i="37" s="1"/>
  <c r="Z64" i="37"/>
  <c r="AY64" i="37" s="1"/>
  <c r="Z53" i="37"/>
  <c r="AY53" i="37" s="1"/>
  <c r="Z14" i="37"/>
  <c r="AY10" i="37" s="1"/>
  <c r="Z26" i="37"/>
  <c r="AY25" i="37" s="1"/>
  <c r="Z19" i="37"/>
  <c r="AY15" i="37" s="1"/>
  <c r="Z70" i="37"/>
  <c r="AY70" i="37" s="1"/>
  <c r="Z34" i="37"/>
  <c r="AY34" i="37" s="1"/>
  <c r="Z30" i="37"/>
  <c r="AY30" i="37" s="1"/>
  <c r="Z40" i="37"/>
  <c r="AY40" i="37" s="1"/>
  <c r="Z6" i="37"/>
  <c r="AY24" i="37" s="1"/>
  <c r="Z39" i="37"/>
  <c r="AY39" i="37" s="1"/>
  <c r="Z14" i="44"/>
  <c r="Z44" i="44"/>
  <c r="Z32" i="44"/>
  <c r="X30" i="43"/>
  <c r="AX24" i="43" s="1"/>
  <c r="X37" i="43"/>
  <c r="AX31" i="43" s="1"/>
  <c r="X43" i="43"/>
  <c r="X5" i="43"/>
  <c r="X53" i="43"/>
  <c r="AX53" i="43" s="1"/>
  <c r="X63" i="43"/>
  <c r="AX63" i="43" s="1"/>
  <c r="X28" i="43"/>
  <c r="AX21" i="43" s="1"/>
  <c r="X39" i="43"/>
  <c r="AX35" i="43" s="1"/>
  <c r="X41" i="43"/>
  <c r="X50" i="43"/>
  <c r="AX50" i="43" s="1"/>
  <c r="X57" i="43"/>
  <c r="AX57" i="43" s="1"/>
  <c r="X65" i="43"/>
  <c r="AX65" i="43" s="1"/>
  <c r="T17" i="34"/>
  <c r="AW58" i="46"/>
  <c r="X13" i="43"/>
  <c r="AX11" i="43" s="1"/>
  <c r="X32" i="43"/>
  <c r="AX26" i="43" s="1"/>
  <c r="X8" i="43"/>
  <c r="AX8" i="43" s="1"/>
  <c r="X45" i="43"/>
  <c r="X6" i="43"/>
  <c r="AX44" i="43" s="1"/>
  <c r="X60" i="43"/>
  <c r="AX60" i="43" s="1"/>
  <c r="X59" i="43"/>
  <c r="AX59" i="43" s="1"/>
  <c r="X70" i="43"/>
  <c r="AX70" i="43" s="1"/>
  <c r="X9" i="43"/>
  <c r="AX33" i="43" s="1"/>
  <c r="X15" i="43"/>
  <c r="X17" i="43"/>
  <c r="X56" i="43"/>
  <c r="AX56" i="43" s="1"/>
  <c r="X46" i="43"/>
  <c r="AX46" i="43" s="1"/>
  <c r="X51" i="43"/>
  <c r="AX51" i="43" s="1"/>
  <c r="X54" i="43"/>
  <c r="AX54" i="43" s="1"/>
  <c r="X67" i="43"/>
  <c r="AX67" i="43" s="1"/>
  <c r="X72" i="43"/>
  <c r="AX72" i="43" s="1"/>
  <c r="R66" i="42"/>
  <c r="AU66" i="42" s="1"/>
  <c r="R8" i="42"/>
  <c r="R19" i="42"/>
  <c r="AU19" i="42" s="1"/>
  <c r="R22" i="42"/>
  <c r="AU22" i="42" s="1"/>
  <c r="R58" i="42"/>
  <c r="AU58" i="42" s="1"/>
  <c r="R37" i="42"/>
  <c r="AU37" i="42" s="1"/>
  <c r="R69" i="42"/>
  <c r="AU69" i="42" s="1"/>
  <c r="R63" i="44"/>
  <c r="AU63" i="44" s="1"/>
  <c r="R12" i="52"/>
  <c r="R6" i="52"/>
  <c r="R26" i="52"/>
  <c r="AU25" i="52" s="1"/>
  <c r="R40" i="52"/>
  <c r="AU40" i="52" s="1"/>
  <c r="R54" i="52"/>
  <c r="AU54" i="52" s="1"/>
  <c r="R63" i="52"/>
  <c r="AU63" i="52" s="1"/>
  <c r="R57" i="53"/>
  <c r="AU57" i="53" s="1"/>
  <c r="R9" i="53"/>
  <c r="R23" i="42"/>
  <c r="AU23" i="42" s="1"/>
  <c r="R46" i="42"/>
  <c r="AU46" i="42" s="1"/>
  <c r="R21" i="53"/>
  <c r="R59" i="53"/>
  <c r="AU59" i="53" s="1"/>
  <c r="R14" i="42"/>
  <c r="R21" i="42"/>
  <c r="AU21" i="42" s="1"/>
  <c r="R31" i="42"/>
  <c r="AU31" i="42" s="1"/>
  <c r="R47" i="42"/>
  <c r="AU47" i="42" s="1"/>
  <c r="R15" i="53"/>
  <c r="R72" i="53"/>
  <c r="AU72" i="53" s="1"/>
  <c r="R56" i="53"/>
  <c r="AU56" i="53" s="1"/>
  <c r="R63" i="42"/>
  <c r="AU63" i="42" s="1"/>
  <c r="R72" i="42"/>
  <c r="AU72" i="42" s="1"/>
  <c r="R32" i="42"/>
  <c r="AU32" i="42" s="1"/>
  <c r="R56" i="42"/>
  <c r="AU56" i="42" s="1"/>
  <c r="R26" i="42"/>
  <c r="AU26" i="42" s="1"/>
  <c r="R46" i="53"/>
  <c r="AU46" i="53" s="1"/>
  <c r="R66" i="53"/>
  <c r="AU66" i="53" s="1"/>
  <c r="R40" i="42"/>
  <c r="AU40" i="42" s="1"/>
  <c r="R60" i="42"/>
  <c r="AU60" i="42" s="1"/>
  <c r="R5" i="44"/>
  <c r="AU42" i="44" s="1"/>
  <c r="R17" i="52"/>
  <c r="R31" i="52"/>
  <c r="AU31" i="52" s="1"/>
  <c r="R34" i="52"/>
  <c r="AU34" i="52" s="1"/>
  <c r="R44" i="52"/>
  <c r="AU44" i="52" s="1"/>
  <c r="R50" i="52"/>
  <c r="AU50" i="52" s="1"/>
  <c r="R59" i="52"/>
  <c r="AU59" i="52" s="1"/>
  <c r="R14" i="52"/>
  <c r="R30" i="53"/>
  <c r="R70" i="53"/>
  <c r="AU70" i="53" s="1"/>
  <c r="R42" i="53"/>
  <c r="AU42" i="53" s="1"/>
  <c r="R71" i="53"/>
  <c r="AU71" i="53" s="1"/>
  <c r="R16" i="42"/>
  <c r="R30" i="42"/>
  <c r="AU30" i="42" s="1"/>
  <c r="R48" i="42"/>
  <c r="AU48" i="42" s="1"/>
  <c r="R54" i="42"/>
  <c r="AU54" i="42" s="1"/>
  <c r="R68" i="42"/>
  <c r="AU68" i="42" s="1"/>
  <c r="R40" i="44"/>
  <c r="R46" i="44"/>
  <c r="R50" i="44"/>
  <c r="R67" i="44"/>
  <c r="AU67" i="44" s="1"/>
  <c r="R44" i="53"/>
  <c r="AU44" i="53" s="1"/>
  <c r="R51" i="53"/>
  <c r="AU51" i="53" s="1"/>
  <c r="R67" i="53"/>
  <c r="AU67" i="53" s="1"/>
  <c r="R38" i="44"/>
  <c r="R44" i="44"/>
  <c r="AU40" i="44" s="1"/>
  <c r="R22" i="44"/>
  <c r="R55" i="44"/>
  <c r="AU55" i="44" s="1"/>
  <c r="R65" i="44"/>
  <c r="AU65" i="44" s="1"/>
  <c r="R41" i="44"/>
  <c r="R28" i="44"/>
  <c r="R19" i="48"/>
  <c r="R34" i="42"/>
  <c r="AU34" i="42" s="1"/>
  <c r="R17" i="42"/>
  <c r="R29" i="42"/>
  <c r="AU29" i="42" s="1"/>
  <c r="R55" i="42"/>
  <c r="AU55" i="42" s="1"/>
  <c r="R67" i="42"/>
  <c r="AU67" i="42" s="1"/>
  <c r="R35" i="42"/>
  <c r="AU35" i="42" s="1"/>
  <c r="R15" i="44"/>
  <c r="R47" i="44"/>
  <c r="R30" i="44"/>
  <c r="R60" i="44"/>
  <c r="AU60" i="44" s="1"/>
  <c r="R68" i="44"/>
  <c r="AU68" i="44" s="1"/>
  <c r="R10" i="44"/>
  <c r="R36" i="44"/>
  <c r="R11" i="44"/>
  <c r="R54" i="44"/>
  <c r="R69" i="44"/>
  <c r="AU69" i="44" s="1"/>
  <c r="R27" i="44"/>
  <c r="R21" i="44"/>
  <c r="R33" i="44"/>
  <c r="R20" i="44"/>
  <c r="AU10" i="44" s="1"/>
  <c r="R48" i="44"/>
  <c r="R57" i="44"/>
  <c r="AU57" i="44" s="1"/>
  <c r="R15" i="42"/>
  <c r="AU15" i="42" s="1"/>
  <c r="R39" i="42"/>
  <c r="AU39" i="42" s="1"/>
  <c r="R59" i="42"/>
  <c r="AU59" i="42" s="1"/>
  <c r="R57" i="42"/>
  <c r="AU57" i="42" s="1"/>
  <c r="R18" i="42"/>
  <c r="R35" i="44"/>
  <c r="R31" i="44"/>
  <c r="R17" i="44"/>
  <c r="R7" i="44"/>
  <c r="R52" i="44"/>
  <c r="R11" i="52"/>
  <c r="R37" i="52"/>
  <c r="AU37" i="52" s="1"/>
  <c r="R33" i="52"/>
  <c r="AU33" i="52" s="1"/>
  <c r="R36" i="52"/>
  <c r="AU36" i="52" s="1"/>
  <c r="R53" i="52"/>
  <c r="AU53" i="52" s="1"/>
  <c r="R61" i="52"/>
  <c r="AU61" i="52" s="1"/>
  <c r="R68" i="52"/>
  <c r="AU68" i="52" s="1"/>
  <c r="R8" i="52"/>
  <c r="R32" i="53"/>
  <c r="R63" i="53"/>
  <c r="AU63" i="53" s="1"/>
  <c r="R27" i="52"/>
  <c r="P13" i="43"/>
  <c r="AT11" i="43" s="1"/>
  <c r="P34" i="43"/>
  <c r="AT34" i="43" s="1"/>
  <c r="P20" i="43"/>
  <c r="AT12" i="43" s="1"/>
  <c r="P60" i="43"/>
  <c r="AT60" i="43" s="1"/>
  <c r="P55" i="43"/>
  <c r="AT55" i="43" s="1"/>
  <c r="P37" i="43"/>
  <c r="P42" i="43"/>
  <c r="P21" i="43"/>
  <c r="P27" i="43"/>
  <c r="P59" i="43"/>
  <c r="AT59" i="43" s="1"/>
  <c r="P28" i="43"/>
  <c r="P31" i="43"/>
  <c r="P19" i="43"/>
  <c r="P38" i="43"/>
  <c r="AT32" i="43" s="1"/>
  <c r="P29" i="43"/>
  <c r="AT22" i="43" s="1"/>
  <c r="P51" i="43"/>
  <c r="AT51" i="43" s="1"/>
  <c r="P49" i="43"/>
  <c r="AT49" i="43" s="1"/>
  <c r="P63" i="43"/>
  <c r="AT63" i="43" s="1"/>
  <c r="P72" i="43"/>
  <c r="AT72" i="43" s="1"/>
  <c r="P10" i="43"/>
  <c r="P35" i="43"/>
  <c r="P25" i="43"/>
  <c r="AT18" i="43" s="1"/>
  <c r="P41" i="43"/>
  <c r="P5" i="43"/>
  <c r="AT43" i="43" s="1"/>
  <c r="P62" i="43"/>
  <c r="AT62" i="43" s="1"/>
  <c r="P57" i="43"/>
  <c r="AT57" i="43" s="1"/>
  <c r="P65" i="43"/>
  <c r="AT65" i="43" s="1"/>
  <c r="P33" i="43"/>
  <c r="P24" i="43"/>
  <c r="AT17" i="43" s="1"/>
  <c r="P9" i="43"/>
  <c r="P23" i="43"/>
  <c r="AT16" i="43" s="1"/>
  <c r="P44" i="43"/>
  <c r="AT40" i="43" s="1"/>
  <c r="P50" i="43"/>
  <c r="AT50" i="43" s="1"/>
  <c r="P47" i="43"/>
  <c r="AT47" i="43" s="1"/>
  <c r="P61" i="43"/>
  <c r="AT61" i="43" s="1"/>
  <c r="L42" i="51"/>
  <c r="L18" i="51"/>
  <c r="L36" i="51"/>
  <c r="L57" i="51"/>
  <c r="AR57" i="51" s="1"/>
  <c r="L27" i="51"/>
  <c r="L32" i="51"/>
  <c r="AR51" i="51" s="1"/>
  <c r="L6" i="51"/>
  <c r="L60" i="51"/>
  <c r="AR60" i="51" s="1"/>
  <c r="L65" i="51"/>
  <c r="AR65" i="51" s="1"/>
  <c r="L63" i="51"/>
  <c r="AR63" i="51" s="1"/>
  <c r="L17" i="51"/>
  <c r="L22" i="51"/>
  <c r="L55" i="51"/>
  <c r="AR55" i="51" s="1"/>
  <c r="L68" i="51"/>
  <c r="AR68" i="51" s="1"/>
  <c r="L35" i="51"/>
  <c r="L12" i="51"/>
  <c r="L11" i="51"/>
  <c r="L46" i="51"/>
  <c r="L72" i="51"/>
  <c r="AR72" i="51" s="1"/>
  <c r="L14" i="51"/>
  <c r="L30" i="51"/>
  <c r="L50" i="51"/>
  <c r="L48" i="51"/>
  <c r="L69" i="51"/>
  <c r="AR69" i="51" s="1"/>
  <c r="L40" i="51"/>
  <c r="L25" i="51"/>
  <c r="L23" i="51"/>
  <c r="L28" i="51"/>
  <c r="AR24" i="51" s="1"/>
  <c r="L39" i="51"/>
  <c r="L61" i="51"/>
  <c r="AR61" i="51" s="1"/>
  <c r="L54" i="51"/>
  <c r="AR54" i="51" s="1"/>
  <c r="L70" i="51"/>
  <c r="AR70" i="51" s="1"/>
  <c r="L16" i="51"/>
  <c r="L47" i="51"/>
  <c r="L15" i="51"/>
  <c r="L37" i="51"/>
  <c r="L43" i="51"/>
  <c r="L45" i="51"/>
  <c r="L24" i="51"/>
  <c r="L62" i="51"/>
  <c r="AR62" i="51" s="1"/>
  <c r="L58" i="51"/>
  <c r="AR58" i="51" s="1"/>
  <c r="L13" i="51"/>
  <c r="L29" i="51"/>
  <c r="L21" i="51"/>
  <c r="L41" i="51"/>
  <c r="L7" i="51"/>
  <c r="L67" i="51"/>
  <c r="AR67" i="51" s="1"/>
  <c r="L8" i="51"/>
  <c r="L71" i="51"/>
  <c r="AR71" i="51" s="1"/>
  <c r="J42" i="42"/>
  <c r="AQ42" i="42" s="1"/>
  <c r="J68" i="42"/>
  <c r="AQ68" i="42" s="1"/>
  <c r="J34" i="44"/>
  <c r="J58" i="44"/>
  <c r="AQ58" i="44" s="1"/>
  <c r="J47" i="52"/>
  <c r="AQ47" i="52" s="1"/>
  <c r="J60" i="52"/>
  <c r="AQ60" i="52" s="1"/>
  <c r="J67" i="52"/>
  <c r="AQ67" i="52" s="1"/>
  <c r="J48" i="42"/>
  <c r="AQ48" i="42" s="1"/>
  <c r="J46" i="42"/>
  <c r="AQ46" i="42" s="1"/>
  <c r="J23" i="42"/>
  <c r="AQ23" i="42" s="1"/>
  <c r="J69" i="42"/>
  <c r="AQ69" i="42" s="1"/>
  <c r="J32" i="44"/>
  <c r="J70" i="44"/>
  <c r="AQ70" i="44" s="1"/>
  <c r="J5" i="52"/>
  <c r="J22" i="52"/>
  <c r="J41" i="52"/>
  <c r="AQ41" i="52" s="1"/>
  <c r="J36" i="52"/>
  <c r="AQ36" i="52" s="1"/>
  <c r="J58" i="52"/>
  <c r="AQ58" i="52" s="1"/>
  <c r="J53" i="42"/>
  <c r="AQ53" i="42" s="1"/>
  <c r="J27" i="42"/>
  <c r="AQ27" i="42" s="1"/>
  <c r="J65" i="42"/>
  <c r="AQ65" i="42" s="1"/>
  <c r="J38" i="44"/>
  <c r="J11" i="44"/>
  <c r="J25" i="52"/>
  <c r="J40" i="52"/>
  <c r="AQ40" i="52" s="1"/>
  <c r="J59" i="52"/>
  <c r="AQ59" i="52" s="1"/>
  <c r="J31" i="42"/>
  <c r="AQ31" i="42" s="1"/>
  <c r="J35" i="42"/>
  <c r="AQ35" i="42" s="1"/>
  <c r="J50" i="42"/>
  <c r="AQ50" i="42" s="1"/>
  <c r="J72" i="42"/>
  <c r="AQ72" i="42" s="1"/>
  <c r="J43" i="44"/>
  <c r="J52" i="44"/>
  <c r="J65" i="44"/>
  <c r="AQ65" i="44" s="1"/>
  <c r="J16" i="42"/>
  <c r="J14" i="42"/>
  <c r="J21" i="42"/>
  <c r="AQ21" i="42" s="1"/>
  <c r="J8" i="42"/>
  <c r="J43" i="42"/>
  <c r="AQ43" i="42" s="1"/>
  <c r="J70" i="42"/>
  <c r="AQ70" i="42" s="1"/>
  <c r="J6" i="42"/>
  <c r="J13" i="42"/>
  <c r="J58" i="42"/>
  <c r="AQ58" i="42" s="1"/>
  <c r="J38" i="42"/>
  <c r="AQ38" i="42" s="1"/>
  <c r="J40" i="42"/>
  <c r="AQ40" i="42" s="1"/>
  <c r="J13" i="44"/>
  <c r="AQ13" i="44" s="1"/>
  <c r="J23" i="44"/>
  <c r="J30" i="42"/>
  <c r="AQ30" i="42" s="1"/>
  <c r="J26" i="42"/>
  <c r="AQ26" i="42" s="1"/>
  <c r="J60" i="42"/>
  <c r="AQ60" i="42" s="1"/>
  <c r="J7" i="44"/>
  <c r="J71" i="44"/>
  <c r="AQ71" i="44" s="1"/>
  <c r="J24" i="42"/>
  <c r="AQ24" i="42" s="1"/>
  <c r="J34" i="42"/>
  <c r="AQ34" i="42" s="1"/>
  <c r="J44" i="42"/>
  <c r="AQ44" i="42" s="1"/>
  <c r="J63" i="42"/>
  <c r="AQ63" i="42" s="1"/>
  <c r="J35" i="44"/>
  <c r="J24" i="44"/>
  <c r="J50" i="44"/>
  <c r="J25" i="42"/>
  <c r="AQ25" i="42" s="1"/>
  <c r="J11" i="42"/>
  <c r="J5" i="42"/>
  <c r="J28" i="42"/>
  <c r="AQ28" i="42" s="1"/>
  <c r="J33" i="42"/>
  <c r="AQ33" i="42" s="1"/>
  <c r="J51" i="42"/>
  <c r="AQ51" i="42" s="1"/>
  <c r="J61" i="42"/>
  <c r="AQ61" i="42" s="1"/>
  <c r="J71" i="42"/>
  <c r="AQ71" i="42" s="1"/>
  <c r="J44" i="44"/>
  <c r="AQ40" i="44" s="1"/>
  <c r="J37" i="44"/>
  <c r="J19" i="44"/>
  <c r="J45" i="44"/>
  <c r="J67" i="44"/>
  <c r="AQ67" i="44" s="1"/>
  <c r="J59" i="44"/>
  <c r="AQ59" i="44" s="1"/>
  <c r="J6" i="52"/>
  <c r="J26" i="52"/>
  <c r="J39" i="52"/>
  <c r="AQ39" i="52" s="1"/>
  <c r="J48" i="52"/>
  <c r="AQ48" i="52" s="1"/>
  <c r="J50" i="52"/>
  <c r="AQ50" i="52" s="1"/>
  <c r="J63" i="52"/>
  <c r="AQ63" i="52" s="1"/>
  <c r="J13" i="52"/>
  <c r="J54" i="42"/>
  <c r="AQ54" i="42" s="1"/>
  <c r="J29" i="42"/>
  <c r="AQ29" i="42" s="1"/>
  <c r="J47" i="42"/>
  <c r="AQ47" i="42" s="1"/>
  <c r="J67" i="42"/>
  <c r="AQ67" i="42" s="1"/>
  <c r="J15" i="42"/>
  <c r="AQ15" i="42" s="1"/>
  <c r="J49" i="42"/>
  <c r="AQ49" i="42" s="1"/>
  <c r="J57" i="42"/>
  <c r="AQ57" i="42" s="1"/>
  <c r="J7" i="42"/>
  <c r="AQ7" i="42" s="1"/>
  <c r="J19" i="42"/>
  <c r="AQ19" i="42" s="1"/>
  <c r="J17" i="42"/>
  <c r="J32" i="42"/>
  <c r="AQ32" i="42" s="1"/>
  <c r="J37" i="42"/>
  <c r="AQ37" i="42" s="1"/>
  <c r="J59" i="42"/>
  <c r="AQ59" i="42" s="1"/>
  <c r="J66" i="42"/>
  <c r="AQ66" i="42" s="1"/>
  <c r="J24" i="52"/>
  <c r="J29" i="52"/>
  <c r="AQ29" i="52" s="1"/>
  <c r="J43" i="52"/>
  <c r="AQ43" i="52" s="1"/>
  <c r="J52" i="52"/>
  <c r="AQ52" i="52" s="1"/>
  <c r="J54" i="52"/>
  <c r="AQ54" i="52" s="1"/>
  <c r="J68" i="52"/>
  <c r="AQ68" i="52" s="1"/>
  <c r="J22" i="42"/>
  <c r="J20" i="42"/>
  <c r="AQ20" i="42" s="1"/>
  <c r="J36" i="42"/>
  <c r="AQ36" i="42" s="1"/>
  <c r="J41" i="42"/>
  <c r="AQ41" i="42" s="1"/>
  <c r="J56" i="42"/>
  <c r="AQ56" i="42" s="1"/>
  <c r="J39" i="44"/>
  <c r="J31" i="44"/>
  <c r="AQ21" i="44" s="1"/>
  <c r="J9" i="44"/>
  <c r="J46" i="44"/>
  <c r="J60" i="44"/>
  <c r="AQ60" i="44" s="1"/>
  <c r="J64" i="44"/>
  <c r="AQ64" i="44" s="1"/>
  <c r="J37" i="52"/>
  <c r="AQ37" i="52" s="1"/>
  <c r="J17" i="52"/>
  <c r="J28" i="52"/>
  <c r="AQ28" i="52" s="1"/>
  <c r="J33" i="52"/>
  <c r="AQ33" i="52" s="1"/>
  <c r="J51" i="52"/>
  <c r="AQ51" i="52" s="1"/>
  <c r="J65" i="52"/>
  <c r="AQ65" i="52" s="1"/>
  <c r="J57" i="52"/>
  <c r="AQ57" i="52" s="1"/>
  <c r="J64" i="52"/>
  <c r="AQ64" i="52" s="1"/>
  <c r="J27" i="52"/>
  <c r="J31" i="52"/>
  <c r="AQ31" i="52" s="1"/>
  <c r="J34" i="52"/>
  <c r="AQ34" i="52" s="1"/>
  <c r="J56" i="52"/>
  <c r="AQ56" i="52" s="1"/>
  <c r="J45" i="52"/>
  <c r="AQ45" i="52" s="1"/>
  <c r="J61" i="52"/>
  <c r="AQ61" i="52" s="1"/>
  <c r="J72" i="52"/>
  <c r="AQ72" i="52" s="1"/>
  <c r="H11" i="43"/>
  <c r="AP15" i="43" s="1"/>
  <c r="H31" i="43"/>
  <c r="AP25" i="43" s="1"/>
  <c r="H19" i="43"/>
  <c r="AP9" i="43" s="1"/>
  <c r="H43" i="43"/>
  <c r="AP39" i="43" s="1"/>
  <c r="H21" i="43"/>
  <c r="AP13" i="43" s="1"/>
  <c r="H56" i="43"/>
  <c r="AP56" i="43" s="1"/>
  <c r="H48" i="43"/>
  <c r="AP48" i="43" s="1"/>
  <c r="H66" i="43"/>
  <c r="AP66" i="43" s="1"/>
  <c r="H68" i="43"/>
  <c r="AP68" i="43" s="1"/>
  <c r="F67" i="46"/>
  <c r="I39" i="34"/>
  <c r="R38" i="42"/>
  <c r="AU38" i="42" s="1"/>
  <c r="R28" i="42"/>
  <c r="AU28" i="42" s="1"/>
  <c r="R33" i="42"/>
  <c r="AU33" i="42" s="1"/>
  <c r="R50" i="42"/>
  <c r="AU50" i="42" s="1"/>
  <c r="R53" i="42"/>
  <c r="AU53" i="42" s="1"/>
  <c r="R70" i="42"/>
  <c r="AU70" i="42" s="1"/>
  <c r="R59" i="48"/>
  <c r="AU59" i="48" s="1"/>
  <c r="AH7" i="52"/>
  <c r="AH15" i="53"/>
  <c r="BC40" i="53" s="1"/>
  <c r="AH16" i="53"/>
  <c r="AH33" i="53"/>
  <c r="AH18" i="53"/>
  <c r="AH34" i="53"/>
  <c r="BC17" i="53" s="1"/>
  <c r="AH62" i="53"/>
  <c r="BC62" i="53" s="1"/>
  <c r="AH63" i="53"/>
  <c r="BC63" i="53" s="1"/>
  <c r="AH71" i="53"/>
  <c r="BC71" i="53" s="1"/>
  <c r="D36" i="34"/>
  <c r="AG27" i="34"/>
  <c r="AI27" i="34" s="1"/>
  <c r="AG23" i="34"/>
  <c r="AI23" i="34" s="1"/>
  <c r="R51" i="37"/>
  <c r="AU51" i="37" s="1"/>
  <c r="AH34" i="37"/>
  <c r="BC34" i="37" s="1"/>
  <c r="AH68" i="37"/>
  <c r="BC68" i="37" s="1"/>
  <c r="R7" i="42"/>
  <c r="R9" i="42"/>
  <c r="R12" i="42"/>
  <c r="R13" i="42"/>
  <c r="R5" i="42"/>
  <c r="R36" i="42"/>
  <c r="AU36" i="42" s="1"/>
  <c r="R41" i="42"/>
  <c r="AU41" i="42" s="1"/>
  <c r="R62" i="42"/>
  <c r="AU62" i="42" s="1"/>
  <c r="R61" i="42"/>
  <c r="AU61" i="42" s="1"/>
  <c r="R71" i="42"/>
  <c r="AU71" i="42" s="1"/>
  <c r="R42" i="42"/>
  <c r="AU42" i="42" s="1"/>
  <c r="R10" i="42"/>
  <c r="J25" i="44"/>
  <c r="AH29" i="44"/>
  <c r="AH21" i="44"/>
  <c r="BC21" i="44" s="1"/>
  <c r="AH14" i="44"/>
  <c r="AH24" i="44"/>
  <c r="AH11" i="44"/>
  <c r="BC46" i="44" s="1"/>
  <c r="AH23" i="44"/>
  <c r="AH68" i="44"/>
  <c r="BC68" i="44" s="1"/>
  <c r="Z15" i="44"/>
  <c r="J10" i="44"/>
  <c r="J16" i="44"/>
  <c r="J6" i="44"/>
  <c r="J48" i="44"/>
  <c r="J8" i="44"/>
  <c r="J68" i="44"/>
  <c r="AQ68" i="44" s="1"/>
  <c r="AH35" i="53"/>
  <c r="AH60" i="53"/>
  <c r="BC60" i="53" s="1"/>
  <c r="AH7" i="53"/>
  <c r="AH11" i="53"/>
  <c r="AH64" i="53"/>
  <c r="BC64" i="53" s="1"/>
  <c r="AH49" i="37"/>
  <c r="BC49" i="37" s="1"/>
  <c r="AH41" i="37"/>
  <c r="BC41" i="37" s="1"/>
  <c r="AH12" i="37"/>
  <c r="R24" i="42"/>
  <c r="AU24" i="42" s="1"/>
  <c r="R11" i="42"/>
  <c r="R20" i="42"/>
  <c r="AU20" i="42" s="1"/>
  <c r="R44" i="42"/>
  <c r="AU44" i="42" s="1"/>
  <c r="R49" i="42"/>
  <c r="AU49" i="42" s="1"/>
  <c r="R51" i="42"/>
  <c r="AU51" i="42" s="1"/>
  <c r="R64" i="42"/>
  <c r="AU64" i="42" s="1"/>
  <c r="R27" i="42"/>
  <c r="AU27" i="42" s="1"/>
  <c r="R25" i="42"/>
  <c r="AU25" i="42" s="1"/>
  <c r="AH27" i="44"/>
  <c r="BC17" i="44" s="1"/>
  <c r="Z12" i="44"/>
  <c r="AH15" i="44"/>
  <c r="AH40" i="44"/>
  <c r="BC40" i="44" s="1"/>
  <c r="AH45" i="44"/>
  <c r="AH48" i="44"/>
  <c r="BC48" i="44" s="1"/>
  <c r="AH53" i="44"/>
  <c r="AH72" i="44"/>
  <c r="BC72" i="44" s="1"/>
  <c r="Z45" i="44"/>
  <c r="J33" i="44"/>
  <c r="J26" i="44"/>
  <c r="AQ16" i="44" s="1"/>
  <c r="J51" i="44"/>
  <c r="J56" i="44"/>
  <c r="AQ56" i="44" s="1"/>
  <c r="J57" i="44"/>
  <c r="AQ57" i="44" s="1"/>
  <c r="J69" i="44"/>
  <c r="AQ69" i="44" s="1"/>
  <c r="AH37" i="53"/>
  <c r="Z26" i="53"/>
  <c r="AH14" i="53"/>
  <c r="AH46" i="53"/>
  <c r="BC46" i="53" s="1"/>
  <c r="AH40" i="53"/>
  <c r="BC39" i="53" s="1"/>
  <c r="AH45" i="53"/>
  <c r="BC45" i="53" s="1"/>
  <c r="AH61" i="53"/>
  <c r="BC61" i="53" s="1"/>
  <c r="AV5" i="37"/>
  <c r="AR18" i="37"/>
  <c r="AH30" i="52"/>
  <c r="AH27" i="52"/>
  <c r="AH26" i="52"/>
  <c r="AY10" i="41"/>
  <c r="AW10" i="41"/>
  <c r="BA13" i="41"/>
  <c r="R33" i="48"/>
  <c r="AU55" i="48" s="1"/>
  <c r="AH29" i="52"/>
  <c r="BC29" i="52" s="1"/>
  <c r="AT18" i="37"/>
  <c r="AR5" i="37"/>
  <c r="AQ5" i="41"/>
  <c r="AO13" i="37"/>
  <c r="AW5" i="41"/>
  <c r="AY8" i="41"/>
  <c r="AV13" i="44"/>
  <c r="BB21" i="44"/>
  <c r="AP30" i="45"/>
  <c r="AR50" i="45"/>
  <c r="R9" i="48"/>
  <c r="AH45" i="52"/>
  <c r="BC45" i="52" s="1"/>
  <c r="AS5" i="37"/>
  <c r="AP24" i="46"/>
  <c r="BA30" i="52"/>
  <c r="AU9" i="41"/>
  <c r="AU21" i="37"/>
  <c r="BA5" i="41"/>
  <c r="AY13" i="41"/>
  <c r="AS10" i="41"/>
  <c r="AZ13" i="44"/>
  <c r="AY9" i="41"/>
  <c r="AV15" i="42"/>
  <c r="AP37" i="43"/>
  <c r="BB24" i="46"/>
  <c r="H35" i="34"/>
  <c r="AW37" i="53"/>
  <c r="BB37" i="53"/>
  <c r="AT13" i="53"/>
  <c r="N36" i="34"/>
  <c r="AT18" i="53"/>
  <c r="N30" i="34"/>
  <c r="AF30" i="34"/>
  <c r="AO8" i="41"/>
  <c r="BA13" i="53"/>
  <c r="AB36" i="34"/>
  <c r="AH65" i="52"/>
  <c r="BC65" i="52" s="1"/>
  <c r="AH36" i="52"/>
  <c r="BC36" i="52" s="1"/>
  <c r="AH18" i="52"/>
  <c r="AH59" i="52"/>
  <c r="BC59" i="52" s="1"/>
  <c r="AH39" i="52"/>
  <c r="BC39" i="52" s="1"/>
  <c r="AH6" i="52"/>
  <c r="AH70" i="52"/>
  <c r="BC70" i="52" s="1"/>
  <c r="AH56" i="52"/>
  <c r="BC56" i="52" s="1"/>
  <c r="AH25" i="52"/>
  <c r="AH17" i="52"/>
  <c r="AH69" i="52"/>
  <c r="BC69" i="52" s="1"/>
  <c r="AH52" i="52"/>
  <c r="BC52" i="52" s="1"/>
  <c r="AH24" i="52"/>
  <c r="AH19" i="52"/>
  <c r="AH22" i="52"/>
  <c r="AH34" i="52"/>
  <c r="BC34" i="52" s="1"/>
  <c r="AH23" i="52"/>
  <c r="AH13" i="52"/>
  <c r="AH66" i="52"/>
  <c r="BC66" i="52" s="1"/>
  <c r="AH55" i="52"/>
  <c r="BC55" i="52" s="1"/>
  <c r="AH63" i="52"/>
  <c r="BC63" i="52" s="1"/>
  <c r="AH35" i="52"/>
  <c r="BC35" i="52" s="1"/>
  <c r="AH54" i="52"/>
  <c r="BC54" i="52" s="1"/>
  <c r="AH38" i="52"/>
  <c r="BC38" i="52" s="1"/>
  <c r="AH50" i="52"/>
  <c r="BC50" i="52" s="1"/>
  <c r="AW72" i="46"/>
  <c r="AW55" i="46"/>
  <c r="AW66" i="46"/>
  <c r="AW68" i="46"/>
  <c r="AW61" i="46"/>
  <c r="AW71" i="46"/>
  <c r="AW63" i="46"/>
  <c r="AW60" i="46"/>
  <c r="AW53" i="46"/>
  <c r="AW51" i="46"/>
  <c r="R67" i="48"/>
  <c r="AU67" i="48" s="1"/>
  <c r="R69" i="48"/>
  <c r="AU69" i="48" s="1"/>
  <c r="R48" i="48"/>
  <c r="R38" i="48"/>
  <c r="R27" i="48"/>
  <c r="R65" i="48"/>
  <c r="AU65" i="48" s="1"/>
  <c r="R8" i="48"/>
  <c r="R44" i="48"/>
  <c r="R68" i="48"/>
  <c r="AU68" i="48" s="1"/>
  <c r="R7" i="48"/>
  <c r="R54" i="48"/>
  <c r="R37" i="48"/>
  <c r="R72" i="48"/>
  <c r="AU72" i="48" s="1"/>
  <c r="R17" i="48"/>
  <c r="R21" i="48"/>
  <c r="R62" i="48"/>
  <c r="AU62" i="48" s="1"/>
  <c r="R47" i="48"/>
  <c r="R34" i="48"/>
  <c r="R40" i="48"/>
  <c r="R29" i="48"/>
  <c r="R13" i="48"/>
  <c r="R55" i="48"/>
  <c r="R63" i="48"/>
  <c r="AU63" i="48" s="1"/>
  <c r="R42" i="48"/>
  <c r="R41" i="48"/>
  <c r="Z61" i="44"/>
  <c r="AY61" i="44" s="1"/>
  <c r="Z36" i="44"/>
  <c r="Z9" i="44"/>
  <c r="Z42" i="44"/>
  <c r="Z26" i="44"/>
  <c r="Z37" i="44"/>
  <c r="Z56" i="44"/>
  <c r="AY56" i="44" s="1"/>
  <c r="Z7" i="44"/>
  <c r="Z25" i="44"/>
  <c r="Z8" i="44"/>
  <c r="Z65" i="44"/>
  <c r="AY65" i="44" s="1"/>
  <c r="Z11" i="44"/>
  <c r="Z71" i="44"/>
  <c r="AY71" i="44" s="1"/>
  <c r="Z50" i="44"/>
  <c r="Z34" i="44"/>
  <c r="Z20" i="44"/>
  <c r="AY10" i="44" s="1"/>
  <c r="Z43" i="44"/>
  <c r="Z28" i="44"/>
  <c r="Z51" i="44"/>
  <c r="Z67" i="44"/>
  <c r="AY67" i="44" s="1"/>
  <c r="Z49" i="44"/>
  <c r="Z69" i="44"/>
  <c r="AY69" i="44" s="1"/>
  <c r="Z35" i="44"/>
  <c r="AQ10" i="41"/>
  <c r="AV18" i="37"/>
  <c r="AX18" i="37"/>
  <c r="AY21" i="37"/>
  <c r="AX25" i="43"/>
  <c r="Z57" i="44"/>
  <c r="AY57" i="44" s="1"/>
  <c r="AW52" i="46"/>
  <c r="R10" i="48"/>
  <c r="AY30" i="52"/>
  <c r="AW18" i="37"/>
  <c r="BB37" i="43"/>
  <c r="AV30" i="45"/>
  <c r="F52" i="46"/>
  <c r="Z59" i="53"/>
  <c r="AY59" i="53" s="1"/>
  <c r="AS37" i="53"/>
  <c r="H36" i="34"/>
  <c r="AW8" i="41"/>
  <c r="AS21" i="37"/>
  <c r="AX24" i="46"/>
  <c r="R26" i="53"/>
  <c r="R34" i="53"/>
  <c r="R11" i="53"/>
  <c r="R54" i="53"/>
  <c r="AU54" i="53" s="1"/>
  <c r="R5" i="53"/>
  <c r="Z57" i="53"/>
  <c r="AY57" i="53" s="1"/>
  <c r="AS5" i="41"/>
  <c r="AS22" i="53"/>
  <c r="L35" i="34"/>
  <c r="R37" i="44"/>
  <c r="R66" i="44"/>
  <c r="AU66" i="44" s="1"/>
  <c r="R59" i="44"/>
  <c r="AU59" i="44" s="1"/>
  <c r="R23" i="44"/>
  <c r="R32" i="44"/>
  <c r="R45" i="44"/>
  <c r="R26" i="44"/>
  <c r="R13" i="44"/>
  <c r="AZ30" i="45"/>
  <c r="BB21" i="37"/>
  <c r="F21" i="34"/>
  <c r="AX50" i="45"/>
  <c r="AZ21" i="37"/>
  <c r="AQ14" i="41"/>
  <c r="AP15" i="42"/>
  <c r="R24" i="53"/>
  <c r="R22" i="53"/>
  <c r="R41" i="53"/>
  <c r="AU41" i="53" s="1"/>
  <c r="R58" i="53"/>
  <c r="AU58" i="53" s="1"/>
  <c r="R23" i="53"/>
  <c r="AT21" i="44"/>
  <c r="AX5" i="37"/>
  <c r="AY14" i="41"/>
  <c r="BA8" i="41"/>
  <c r="AX22" i="53"/>
  <c r="V35" i="34"/>
  <c r="AO18" i="37"/>
  <c r="AW9" i="41"/>
  <c r="AQ8" i="41"/>
  <c r="AR15" i="42"/>
  <c r="F66" i="46"/>
  <c r="AU13" i="37"/>
  <c r="AH5" i="41"/>
  <c r="AS9" i="41"/>
  <c r="AH31" i="41"/>
  <c r="BC31" i="41" s="1"/>
  <c r="AH17" i="41"/>
  <c r="BC15" i="41" s="1"/>
  <c r="AH26" i="41"/>
  <c r="BC26" i="41" s="1"/>
  <c r="AH56" i="41"/>
  <c r="BC56" i="41" s="1"/>
  <c r="AH66" i="41"/>
  <c r="BC66" i="41" s="1"/>
  <c r="AH65" i="41"/>
  <c r="BC65" i="41" s="1"/>
  <c r="BA24" i="46"/>
  <c r="AT24" i="46"/>
  <c r="AO12" i="46"/>
  <c r="BA37" i="53"/>
  <c r="Z41" i="53"/>
  <c r="AY41" i="53" s="1"/>
  <c r="BA14" i="41"/>
  <c r="AS14" i="41"/>
  <c r="AT15" i="42"/>
  <c r="AO21" i="37"/>
  <c r="AH14" i="37"/>
  <c r="AU5" i="37"/>
  <c r="BA5" i="37"/>
  <c r="AU18" i="37"/>
  <c r="AX21" i="37"/>
  <c r="AV21" i="37"/>
  <c r="AH27" i="37"/>
  <c r="BC27" i="37" s="1"/>
  <c r="AH24" i="41"/>
  <c r="BC24" i="41" s="1"/>
  <c r="AH6" i="41"/>
  <c r="AH10" i="41"/>
  <c r="BC7" i="41" s="1"/>
  <c r="AS13" i="41"/>
  <c r="AH13" i="41"/>
  <c r="BC13" i="41" s="1"/>
  <c r="AH22" i="41"/>
  <c r="BC22" i="41" s="1"/>
  <c r="AH30" i="41"/>
  <c r="BC30" i="41" s="1"/>
  <c r="AH48" i="41"/>
  <c r="BC48" i="41" s="1"/>
  <c r="AH50" i="41"/>
  <c r="BC50" i="41" s="1"/>
  <c r="AH61" i="41"/>
  <c r="BC61" i="41" s="1"/>
  <c r="AU10" i="41"/>
  <c r="AU5" i="41"/>
  <c r="R24" i="44"/>
  <c r="R43" i="44"/>
  <c r="R51" i="44"/>
  <c r="R8" i="44"/>
  <c r="R58" i="44"/>
  <c r="AU58" i="44" s="1"/>
  <c r="R70" i="44"/>
  <c r="AU70" i="44" s="1"/>
  <c r="R29" i="44"/>
  <c r="AR13" i="44"/>
  <c r="R25" i="44"/>
  <c r="AP21" i="44"/>
  <c r="AT13" i="44"/>
  <c r="AX21" i="44"/>
  <c r="AT50" i="45"/>
  <c r="BB50" i="45"/>
  <c r="AS24" i="46"/>
  <c r="F69" i="46"/>
  <c r="R8" i="53"/>
  <c r="R7" i="53"/>
  <c r="R45" i="53"/>
  <c r="AU45" i="53" s="1"/>
  <c r="R65" i="53"/>
  <c r="AU65" i="53" s="1"/>
  <c r="R36" i="53"/>
  <c r="AS13" i="53"/>
  <c r="L36" i="34"/>
  <c r="AW22" i="53"/>
  <c r="T35" i="34"/>
  <c r="AT30" i="45"/>
  <c r="AR30" i="45"/>
  <c r="AT22" i="53"/>
  <c r="N35" i="34"/>
  <c r="BA9" i="41"/>
  <c r="AZ21" i="44"/>
  <c r="AT5" i="37"/>
  <c r="AS18" i="37"/>
  <c r="AS8" i="41"/>
  <c r="AZ15" i="42"/>
  <c r="AX13" i="44"/>
  <c r="AW13" i="41"/>
  <c r="AB17" i="34"/>
  <c r="AH46" i="37"/>
  <c r="BC46" i="37" s="1"/>
  <c r="AH47" i="37"/>
  <c r="BC47" i="37" s="1"/>
  <c r="AS13" i="37"/>
  <c r="AY13" i="37"/>
  <c r="AH19" i="37"/>
  <c r="BC15" i="37" s="1"/>
  <c r="AH11" i="37"/>
  <c r="BC11" i="37" s="1"/>
  <c r="AZ5" i="37"/>
  <c r="AW5" i="37"/>
  <c r="AH13" i="37"/>
  <c r="AZ18" i="37"/>
  <c r="BB18" i="37"/>
  <c r="AT21" i="37"/>
  <c r="AR21" i="37"/>
  <c r="AH5" i="37"/>
  <c r="BC23" i="37" s="1"/>
  <c r="AH16" i="41"/>
  <c r="AH35" i="41"/>
  <c r="BC35" i="41" s="1"/>
  <c r="AH34" i="41"/>
  <c r="BC34" i="41" s="1"/>
  <c r="AH72" i="41"/>
  <c r="BC72" i="41" s="1"/>
  <c r="AH54" i="41"/>
  <c r="BC54" i="41" s="1"/>
  <c r="AH68" i="41"/>
  <c r="BC68" i="41" s="1"/>
  <c r="AU8" i="41"/>
  <c r="AY5" i="41"/>
  <c r="R18" i="44"/>
  <c r="R14" i="44"/>
  <c r="AU30" i="44" s="1"/>
  <c r="R34" i="44"/>
  <c r="R56" i="44"/>
  <c r="AU56" i="44" s="1"/>
  <c r="R72" i="44"/>
  <c r="AU72" i="44" s="1"/>
  <c r="R62" i="44"/>
  <c r="AU62" i="44" s="1"/>
  <c r="R71" i="44"/>
  <c r="AU71" i="44" s="1"/>
  <c r="AP13" i="44"/>
  <c r="AS30" i="52"/>
  <c r="AW30" i="52"/>
  <c r="R16" i="53"/>
  <c r="R10" i="53"/>
  <c r="R48" i="53"/>
  <c r="AU48" i="53" s="1"/>
  <c r="AF35" i="34"/>
  <c r="AT37" i="53"/>
  <c r="AS18" i="53"/>
  <c r="L30" i="34"/>
  <c r="BA18" i="53"/>
  <c r="AB30" i="34"/>
  <c r="BB15" i="42"/>
  <c r="AP37" i="53"/>
  <c r="R31" i="53"/>
  <c r="R19" i="53"/>
  <c r="R69" i="53"/>
  <c r="AU69" i="53" s="1"/>
  <c r="R62" i="53"/>
  <c r="AU62" i="53" s="1"/>
  <c r="R38" i="53"/>
  <c r="R27" i="53"/>
  <c r="R28" i="53"/>
  <c r="R40" i="53"/>
  <c r="R14" i="53"/>
  <c r="R61" i="53"/>
  <c r="AU61" i="53" s="1"/>
  <c r="R52" i="53"/>
  <c r="AU52" i="53" s="1"/>
  <c r="R49" i="53"/>
  <c r="AU49" i="53" s="1"/>
  <c r="R55" i="53"/>
  <c r="AU55" i="53" s="1"/>
  <c r="R37" i="53"/>
  <c r="R50" i="53"/>
  <c r="AU50" i="53" s="1"/>
  <c r="R64" i="53"/>
  <c r="AU64" i="53" s="1"/>
  <c r="AH21" i="41"/>
  <c r="BC21" i="41" s="1"/>
  <c r="AH12" i="41"/>
  <c r="BC12" i="41" s="1"/>
  <c r="AH62" i="41"/>
  <c r="BC62" i="41" s="1"/>
  <c r="AH63" i="41"/>
  <c r="BC63" i="41" s="1"/>
  <c r="AH53" i="41"/>
  <c r="BC53" i="41" s="1"/>
  <c r="AH43" i="41"/>
  <c r="BC43" i="41" s="1"/>
  <c r="AH44" i="41"/>
  <c r="BC44" i="41" s="1"/>
  <c r="AH19" i="41"/>
  <c r="BC19" i="41" s="1"/>
  <c r="AH11" i="41"/>
  <c r="BC11" i="41" s="1"/>
  <c r="AH23" i="41"/>
  <c r="BC23" i="41" s="1"/>
  <c r="AH8" i="41"/>
  <c r="AX18" i="53"/>
  <c r="V30" i="34"/>
  <c r="AP13" i="53"/>
  <c r="F36" i="34"/>
  <c r="F76" i="46"/>
  <c r="F79" i="46"/>
  <c r="Z31" i="53"/>
  <c r="Z69" i="53"/>
  <c r="AY69" i="53" s="1"/>
  <c r="Z51" i="53"/>
  <c r="AY51" i="53" s="1"/>
  <c r="Z71" i="53"/>
  <c r="AY71" i="53" s="1"/>
  <c r="Z15" i="53"/>
  <c r="Z58" i="53"/>
  <c r="AY58" i="53" s="1"/>
  <c r="Z17" i="53"/>
  <c r="Z44" i="53"/>
  <c r="AY44" i="53" s="1"/>
  <c r="AW21" i="37"/>
  <c r="AP50" i="45"/>
  <c r="BB18" i="53"/>
  <c r="AD30" i="34"/>
  <c r="AV21" i="44"/>
  <c r="AO45" i="51"/>
  <c r="D17" i="34"/>
  <c r="AW18" i="53"/>
  <c r="T30" i="34"/>
  <c r="AH67" i="53"/>
  <c r="BC67" i="53" s="1"/>
  <c r="AH58" i="53"/>
  <c r="BC58" i="53" s="1"/>
  <c r="AH41" i="53"/>
  <c r="BC41" i="53" s="1"/>
  <c r="AH49" i="53"/>
  <c r="BC49" i="53" s="1"/>
  <c r="AH32" i="53"/>
  <c r="AH20" i="53"/>
  <c r="BC5" i="53" s="1"/>
  <c r="AH6" i="53"/>
  <c r="AX37" i="53"/>
  <c r="AV13" i="37"/>
  <c r="BB5" i="37"/>
  <c r="BA18" i="37"/>
  <c r="BA21" i="37"/>
  <c r="AW14" i="41"/>
  <c r="AU14" i="41"/>
  <c r="AU13" i="41"/>
  <c r="BA10" i="41"/>
  <c r="BB25" i="43"/>
  <c r="AD21" i="34"/>
  <c r="AH47" i="44"/>
  <c r="BC44" i="44" s="1"/>
  <c r="J28" i="44"/>
  <c r="AH35" i="44"/>
  <c r="BC25" i="44" s="1"/>
  <c r="AH41" i="44"/>
  <c r="BC36" i="44" s="1"/>
  <c r="AR21" i="44"/>
  <c r="AH38" i="44"/>
  <c r="BC29" i="44" s="1"/>
  <c r="AH9" i="44"/>
  <c r="AH20" i="44"/>
  <c r="AH30" i="44"/>
  <c r="AH61" i="44"/>
  <c r="BC61" i="44" s="1"/>
  <c r="AH62" i="44"/>
  <c r="BC62" i="44" s="1"/>
  <c r="J15" i="44"/>
  <c r="J14" i="44"/>
  <c r="J47" i="44"/>
  <c r="J30" i="44"/>
  <c r="AQ20" i="44" s="1"/>
  <c r="J49" i="44"/>
  <c r="J61" i="44"/>
  <c r="AQ61" i="44" s="1"/>
  <c r="BB13" i="44"/>
  <c r="AX30" i="45"/>
  <c r="AZ50" i="45"/>
  <c r="AV50" i="45"/>
  <c r="BB30" i="45"/>
  <c r="L17" i="34"/>
  <c r="BA22" i="53"/>
  <c r="AB35" i="34"/>
  <c r="AH42" i="53"/>
  <c r="BC42" i="53" s="1"/>
  <c r="AP22" i="53"/>
  <c r="F35" i="34"/>
  <c r="AH10" i="53"/>
  <c r="AH43" i="53"/>
  <c r="BC43" i="53" s="1"/>
  <c r="AH27" i="53"/>
  <c r="AH53" i="53"/>
  <c r="BC53" i="53" s="1"/>
  <c r="AH68" i="53"/>
  <c r="BC68" i="53" s="1"/>
  <c r="AH70" i="53"/>
  <c r="BC70" i="53" s="1"/>
  <c r="F30" i="34"/>
  <c r="AG7" i="34"/>
  <c r="AG35" i="34"/>
  <c r="AI35" i="34" s="1"/>
  <c r="AG12" i="34"/>
  <c r="AG13" i="34"/>
  <c r="AG18" i="34"/>
  <c r="AG14" i="34"/>
  <c r="AG30" i="34"/>
  <c r="AI30" i="34" s="1"/>
  <c r="AG36" i="34"/>
  <c r="AI36" i="34" s="1"/>
  <c r="AH34" i="34"/>
  <c r="AK34" i="34" s="1"/>
  <c r="AG8" i="34"/>
  <c r="AG6" i="34"/>
  <c r="V36" i="34"/>
  <c r="AH33" i="34"/>
  <c r="AG11" i="34"/>
  <c r="AG21" i="34"/>
  <c r="AG28" i="34"/>
  <c r="AI28" i="34" s="1"/>
  <c r="AG19" i="34"/>
  <c r="AI19" i="34" s="1"/>
  <c r="AH32" i="34"/>
  <c r="AH38" i="34"/>
  <c r="AG34" i="34"/>
  <c r="AI34" i="34" s="1"/>
  <c r="AD36" i="34"/>
  <c r="R47" i="37"/>
  <c r="AU47" i="37" s="1"/>
  <c r="R8" i="37"/>
  <c r="AU26" i="37" s="1"/>
  <c r="K39" i="34"/>
  <c r="AG22" i="34"/>
  <c r="AG9" i="34"/>
  <c r="AG5" i="34"/>
  <c r="AG33" i="34"/>
  <c r="AI33" i="34" s="1"/>
  <c r="AH25" i="34"/>
  <c r="AK25" i="34" s="1"/>
  <c r="AD35" i="34"/>
  <c r="AG15" i="34"/>
  <c r="AH24" i="34"/>
  <c r="AK24" i="34" s="1"/>
  <c r="AG26" i="34"/>
  <c r="AI26" i="34" s="1"/>
  <c r="AG32" i="34"/>
  <c r="AI32" i="34" s="1"/>
  <c r="E39" i="34"/>
  <c r="G39" i="34"/>
  <c r="AG16" i="34"/>
  <c r="AH28" i="34"/>
  <c r="AK28" i="34" s="1"/>
  <c r="AG10" i="34"/>
  <c r="AG31" i="34"/>
  <c r="AI31" i="34" s="1"/>
  <c r="AH31" i="34"/>
  <c r="AG37" i="34"/>
  <c r="T36" i="34"/>
  <c r="AG25" i="34"/>
  <c r="AI25" i="34" s="1"/>
  <c r="AG17" i="34"/>
  <c r="AG4" i="34"/>
  <c r="C39" i="34"/>
  <c r="AG2" i="34"/>
  <c r="AG20" i="34"/>
  <c r="AG38" i="34"/>
  <c r="AI38" i="34" s="1"/>
  <c r="AG24" i="34"/>
  <c r="AI24" i="34" s="1"/>
  <c r="BA26" i="51"/>
  <c r="AW14" i="51"/>
  <c r="AS38" i="51"/>
  <c r="AW7" i="51"/>
  <c r="AW16" i="51"/>
  <c r="AW42" i="51"/>
  <c r="AS18" i="51"/>
  <c r="AV36" i="51"/>
  <c r="AV23" i="51"/>
  <c r="AV38" i="51"/>
  <c r="AZ16" i="51"/>
  <c r="AZ37" i="51"/>
  <c r="AZ12" i="51"/>
  <c r="AZ26" i="51"/>
  <c r="AZ38" i="51"/>
  <c r="BA14" i="51"/>
  <c r="AS27" i="51"/>
  <c r="BA7" i="51"/>
  <c r="BA16" i="51"/>
  <c r="BA42" i="51"/>
  <c r="AW5" i="51"/>
  <c r="AS45" i="51"/>
  <c r="AR5" i="51"/>
  <c r="AZ42" i="51"/>
  <c r="AV12" i="51"/>
  <c r="AW18" i="51"/>
  <c r="AZ14" i="51"/>
  <c r="AZ17" i="51"/>
  <c r="AV18" i="51"/>
  <c r="BA12" i="51"/>
  <c r="BA23" i="51"/>
  <c r="BA38" i="51"/>
  <c r="AW12" i="51"/>
  <c r="AW23" i="51"/>
  <c r="AW37" i="51"/>
  <c r="AS26" i="51"/>
  <c r="AS23" i="51"/>
  <c r="AV16" i="51"/>
  <c r="AW36" i="51"/>
  <c r="AS42" i="51"/>
  <c r="BA36" i="51"/>
  <c r="BA5" i="51"/>
  <c r="AW45" i="51"/>
  <c r="AV27" i="51"/>
  <c r="AV24" i="51"/>
  <c r="AZ7" i="51"/>
  <c r="AZ36" i="51"/>
  <c r="AZ24" i="51"/>
  <c r="AZ27" i="51"/>
  <c r="AZ45" i="51"/>
  <c r="BA27" i="51"/>
  <c r="BA17" i="51"/>
  <c r="AW17" i="51"/>
  <c r="AS12" i="51"/>
  <c r="AS24" i="51"/>
  <c r="BA37" i="51"/>
  <c r="AW24" i="51"/>
  <c r="AS14" i="51"/>
  <c r="BA24" i="51"/>
  <c r="AS7" i="51"/>
  <c r="AS16" i="51"/>
  <c r="AS5" i="51"/>
  <c r="AZ18" i="51"/>
  <c r="AV45" i="51"/>
  <c r="AZ23" i="51"/>
  <c r="AZ5" i="51"/>
  <c r="BA18" i="51"/>
  <c r="AW38" i="51"/>
  <c r="AS36" i="51"/>
  <c r="AS17" i="51"/>
  <c r="AS37" i="51"/>
  <c r="BA45" i="51"/>
  <c r="AW26" i="51"/>
  <c r="AW27" i="51"/>
  <c r="AO12" i="51"/>
  <c r="AO23" i="51"/>
  <c r="AO21" i="53"/>
  <c r="AH76" i="47"/>
  <c r="AH77" i="47"/>
  <c r="AH86" i="47"/>
  <c r="AH82" i="47"/>
  <c r="AH74" i="47"/>
  <c r="AH78" i="47"/>
  <c r="J74" i="47"/>
  <c r="J76" i="47"/>
  <c r="J77" i="47"/>
  <c r="J79" i="47"/>
  <c r="J80" i="47"/>
  <c r="J73" i="47"/>
  <c r="J78" i="47"/>
  <c r="J88" i="47"/>
  <c r="J89" i="47"/>
  <c r="J90" i="47"/>
  <c r="J75" i="47"/>
  <c r="J87" i="47"/>
  <c r="J81" i="47"/>
  <c r="J82" i="47"/>
  <c r="J83" i="47"/>
  <c r="J84" i="47"/>
  <c r="J85" i="47"/>
  <c r="J86" i="47"/>
  <c r="Z79" i="47"/>
  <c r="AH83" i="47"/>
  <c r="Z77" i="47"/>
  <c r="Z85" i="47"/>
  <c r="Z83" i="47"/>
  <c r="AH87" i="47"/>
  <c r="Z73" i="47"/>
  <c r="AH80" i="47"/>
  <c r="AH84" i="47"/>
  <c r="AH88" i="47"/>
  <c r="AH85" i="47"/>
  <c r="AH81" i="47"/>
  <c r="AH89" i="47"/>
  <c r="Z76" i="47"/>
  <c r="Z82" i="47"/>
  <c r="Z74" i="47"/>
  <c r="Z90" i="47"/>
  <c r="AH75" i="47"/>
  <c r="Z87" i="47"/>
  <c r="AH73" i="47"/>
  <c r="Z80" i="47"/>
  <c r="Z84" i="47"/>
  <c r="Z88" i="47"/>
  <c r="Z81" i="47"/>
  <c r="Z89" i="47"/>
  <c r="AH90" i="47"/>
  <c r="Z75" i="47"/>
  <c r="AH79" i="47"/>
  <c r="Z86" i="47"/>
  <c r="AG38" i="10"/>
  <c r="F38" i="10"/>
  <c r="V38" i="10"/>
  <c r="N38" i="10"/>
  <c r="AD38" i="10"/>
  <c r="AD30" i="10"/>
  <c r="H36" i="10"/>
  <c r="V35" i="10"/>
  <c r="F35" i="10"/>
  <c r="L35" i="10"/>
  <c r="L30" i="10"/>
  <c r="P35" i="10"/>
  <c r="F36" i="10"/>
  <c r="V36" i="10"/>
  <c r="D30" i="10"/>
  <c r="D36" i="10"/>
  <c r="T36" i="10"/>
  <c r="AB35" i="10"/>
  <c r="F30" i="10"/>
  <c r="AB30" i="10"/>
  <c r="AF35" i="10"/>
  <c r="D35" i="10"/>
  <c r="T35" i="10"/>
  <c r="AF30" i="10"/>
  <c r="T30" i="10"/>
  <c r="H35" i="10"/>
  <c r="AF36" i="10"/>
  <c r="AD35" i="10"/>
  <c r="N35" i="10"/>
  <c r="V30" i="10"/>
  <c r="N36" i="10"/>
  <c r="AD36" i="10"/>
  <c r="P30" i="10"/>
  <c r="N30" i="10"/>
  <c r="L36" i="10"/>
  <c r="AB36" i="10"/>
  <c r="AB9" i="10"/>
  <c r="D9" i="10"/>
  <c r="T9" i="10"/>
  <c r="L9" i="10"/>
  <c r="F13" i="10"/>
  <c r="AD13" i="10"/>
  <c r="AG36" i="10"/>
  <c r="AI36" i="10" s="1"/>
  <c r="AG30" i="10"/>
  <c r="AI30" i="10" s="1"/>
  <c r="AG32" i="10"/>
  <c r="AI32" i="10" s="1"/>
  <c r="AG25" i="10"/>
  <c r="AI25" i="10" s="1"/>
  <c r="AG4" i="10"/>
  <c r="AG26" i="10"/>
  <c r="AI26" i="10" s="1"/>
  <c r="AG28" i="10"/>
  <c r="AI28" i="10" s="1"/>
  <c r="AH34" i="10"/>
  <c r="AK34" i="10" s="1"/>
  <c r="AH32" i="10"/>
  <c r="AH33" i="10"/>
  <c r="AH25" i="10"/>
  <c r="AK25" i="10" s="1"/>
  <c r="AG3" i="10"/>
  <c r="AG24" i="10"/>
  <c r="AI24" i="10" s="1"/>
  <c r="AG33" i="10"/>
  <c r="AI33" i="10" s="1"/>
  <c r="AH24" i="10"/>
  <c r="AK24" i="10" s="1"/>
  <c r="AG8" i="10"/>
  <c r="AG5" i="10"/>
  <c r="AG23" i="10"/>
  <c r="AG11" i="10"/>
  <c r="AI11" i="10" s="1"/>
  <c r="AH28" i="10"/>
  <c r="AK28" i="10" s="1"/>
  <c r="L20" i="51"/>
  <c r="AR21" i="51" s="1"/>
  <c r="L44" i="51"/>
  <c r="AR42" i="51" s="1"/>
  <c r="L19" i="51"/>
  <c r="J6" i="53"/>
  <c r="AQ29" i="53" s="1"/>
  <c r="J8" i="53"/>
  <c r="H30" i="34" s="1"/>
  <c r="J37" i="53"/>
  <c r="AQ32" i="53" s="1"/>
  <c r="J35" i="53"/>
  <c r="AQ19" i="53" s="1"/>
  <c r="J49" i="53"/>
  <c r="AQ49" i="53" s="1"/>
  <c r="J12" i="53"/>
  <c r="AQ24" i="53" s="1"/>
  <c r="T15" i="51"/>
  <c r="AV14" i="51" s="1"/>
  <c r="T30" i="51"/>
  <c r="AV10" i="51" s="1"/>
  <c r="T7" i="51"/>
  <c r="AV48" i="51" s="1"/>
  <c r="J39" i="42"/>
  <c r="AQ39" i="42" s="1"/>
  <c r="J12" i="42"/>
  <c r="J55" i="42"/>
  <c r="AQ55" i="42" s="1"/>
  <c r="J9" i="42"/>
  <c r="AQ6" i="42" s="1"/>
  <c r="J18" i="42"/>
  <c r="AQ17" i="42" s="1"/>
  <c r="R21" i="52"/>
  <c r="R10" i="52"/>
  <c r="R30" i="52"/>
  <c r="R16" i="52"/>
  <c r="AU22" i="52" s="1"/>
  <c r="AH31" i="10"/>
  <c r="AK31" i="10" s="1"/>
  <c r="AG27" i="10"/>
  <c r="AI27" i="10" s="1"/>
  <c r="AG21" i="10"/>
  <c r="AI21" i="10" s="1"/>
  <c r="AG19" i="10"/>
  <c r="AG17" i="10"/>
  <c r="AG16" i="10"/>
  <c r="AG14" i="10"/>
  <c r="AG12" i="10"/>
  <c r="AG10" i="10"/>
  <c r="AG6" i="10"/>
  <c r="AG20" i="10"/>
  <c r="AG18" i="10"/>
  <c r="AG15" i="10"/>
  <c r="AG9" i="10"/>
  <c r="AG7" i="10"/>
  <c r="Z10" i="52"/>
  <c r="AY12" i="52" s="1"/>
  <c r="T55" i="51"/>
  <c r="AV55" i="51" s="1"/>
  <c r="T42" i="51"/>
  <c r="AV30" i="51" s="1"/>
  <c r="J49" i="37"/>
  <c r="AQ49" i="37" s="1"/>
  <c r="BD49" i="37" s="1"/>
  <c r="BE49" i="37" s="1"/>
  <c r="BF49" i="37" s="1"/>
  <c r="BG49" i="37" s="1"/>
  <c r="BH49" i="37" s="1"/>
  <c r="BI49" i="37" s="1"/>
  <c r="AL49" i="37" s="1"/>
  <c r="AM49" i="37" s="1"/>
  <c r="J51" i="37"/>
  <c r="AQ51" i="37" s="1"/>
  <c r="J7" i="37"/>
  <c r="AQ17" i="37" s="1"/>
  <c r="J15" i="37"/>
  <c r="J18" i="37"/>
  <c r="J19" i="37"/>
  <c r="J23" i="37"/>
  <c r="J25" i="37"/>
  <c r="J5" i="37"/>
  <c r="J26" i="37"/>
  <c r="J8" i="37"/>
  <c r="J27" i="37"/>
  <c r="AQ27" i="37" s="1"/>
  <c r="J14" i="37"/>
  <c r="J10" i="37"/>
  <c r="J29" i="37"/>
  <c r="AQ29" i="37" s="1"/>
  <c r="J31" i="37"/>
  <c r="AQ31" i="37" s="1"/>
  <c r="J33" i="37"/>
  <c r="AQ33" i="37" s="1"/>
  <c r="J35" i="37"/>
  <c r="AQ35" i="37" s="1"/>
  <c r="J37" i="37"/>
  <c r="AQ37" i="37" s="1"/>
  <c r="J39" i="37"/>
  <c r="AQ39" i="37" s="1"/>
  <c r="J41" i="37"/>
  <c r="AQ41" i="37" s="1"/>
  <c r="J43" i="37"/>
  <c r="AQ43" i="37" s="1"/>
  <c r="J45" i="37"/>
  <c r="AQ45" i="37" s="1"/>
  <c r="J47" i="37"/>
  <c r="AQ47" i="37" s="1"/>
  <c r="J52" i="37"/>
  <c r="AQ52" i="37" s="1"/>
  <c r="J54" i="37"/>
  <c r="AQ54" i="37" s="1"/>
  <c r="J56" i="37"/>
  <c r="AQ56" i="37" s="1"/>
  <c r="J58" i="37"/>
  <c r="AQ58" i="37" s="1"/>
  <c r="J60" i="37"/>
  <c r="AQ60" i="37" s="1"/>
  <c r="J62" i="37"/>
  <c r="AQ62" i="37" s="1"/>
  <c r="J64" i="37"/>
  <c r="AQ64" i="37" s="1"/>
  <c r="J66" i="37"/>
  <c r="AQ66" i="37" s="1"/>
  <c r="J68" i="37"/>
  <c r="AQ68" i="37" s="1"/>
  <c r="J70" i="37"/>
  <c r="AQ70" i="37" s="1"/>
  <c r="J72" i="37"/>
  <c r="AQ72" i="37" s="1"/>
  <c r="J48" i="37"/>
  <c r="AQ48" i="37" s="1"/>
  <c r="J50" i="37"/>
  <c r="AQ50" i="37" s="1"/>
  <c r="J20" i="37"/>
  <c r="J21" i="37"/>
  <c r="J11" i="37"/>
  <c r="J22" i="37"/>
  <c r="J24" i="37"/>
  <c r="J12" i="37"/>
  <c r="AQ8" i="37" s="1"/>
  <c r="J6" i="37"/>
  <c r="J13" i="37"/>
  <c r="J16" i="37"/>
  <c r="J9" i="37"/>
  <c r="J28" i="37"/>
  <c r="AQ28" i="37" s="1"/>
  <c r="J30" i="37"/>
  <c r="AQ30" i="37" s="1"/>
  <c r="J32" i="37"/>
  <c r="AQ32" i="37" s="1"/>
  <c r="J34" i="37"/>
  <c r="AQ34" i="37" s="1"/>
  <c r="BD34" i="37" s="1"/>
  <c r="BE34" i="37" s="1"/>
  <c r="BF34" i="37" s="1"/>
  <c r="BG34" i="37" s="1"/>
  <c r="BH34" i="37" s="1"/>
  <c r="BI34" i="37" s="1"/>
  <c r="BJ34" i="37" s="1"/>
  <c r="BK34" i="37" s="1"/>
  <c r="BL34" i="37" s="1"/>
  <c r="BM34" i="37" s="1"/>
  <c r="BN34" i="37" s="1"/>
  <c r="BO34" i="37" s="1"/>
  <c r="BP34" i="37" s="1"/>
  <c r="BQ34" i="37" s="1"/>
  <c r="BR34" i="37" s="1"/>
  <c r="J36" i="37"/>
  <c r="AQ36" i="37" s="1"/>
  <c r="J38" i="37"/>
  <c r="AQ38" i="37" s="1"/>
  <c r="BD38" i="37" s="1"/>
  <c r="BE38" i="37" s="1"/>
  <c r="BF38" i="37" s="1"/>
  <c r="BG38" i="37" s="1"/>
  <c r="BH38" i="37" s="1"/>
  <c r="BI38" i="37" s="1"/>
  <c r="J40" i="37"/>
  <c r="AQ40" i="37" s="1"/>
  <c r="J42" i="37"/>
  <c r="AQ42" i="37" s="1"/>
  <c r="J44" i="37"/>
  <c r="AQ44" i="37" s="1"/>
  <c r="J46" i="37"/>
  <c r="AQ46" i="37" s="1"/>
  <c r="J53" i="37"/>
  <c r="AQ53" i="37" s="1"/>
  <c r="J55" i="37"/>
  <c r="AQ55" i="37" s="1"/>
  <c r="J57" i="37"/>
  <c r="AQ57" i="37" s="1"/>
  <c r="J59" i="37"/>
  <c r="AQ59" i="37" s="1"/>
  <c r="J61" i="37"/>
  <c r="AQ61" i="37" s="1"/>
  <c r="BD61" i="37" s="1"/>
  <c r="BE61" i="37" s="1"/>
  <c r="BF61" i="37" s="1"/>
  <c r="BG61" i="37" s="1"/>
  <c r="BH61" i="37" s="1"/>
  <c r="BI61" i="37" s="1"/>
  <c r="J63" i="37"/>
  <c r="AQ63" i="37" s="1"/>
  <c r="J65" i="37"/>
  <c r="AQ65" i="37" s="1"/>
  <c r="J67" i="37"/>
  <c r="AQ67" i="37" s="1"/>
  <c r="BD67" i="37" s="1"/>
  <c r="BE67" i="37" s="1"/>
  <c r="BF67" i="37" s="1"/>
  <c r="BG67" i="37" s="1"/>
  <c r="BH67" i="37" s="1"/>
  <c r="BI67" i="37" s="1"/>
  <c r="BJ67" i="37" s="1"/>
  <c r="BK67" i="37" s="1"/>
  <c r="BL67" i="37" s="1"/>
  <c r="BM67" i="37" s="1"/>
  <c r="BN67" i="37" s="1"/>
  <c r="BO67" i="37" s="1"/>
  <c r="BP67" i="37" s="1"/>
  <c r="BQ67" i="37" s="1"/>
  <c r="BR67" i="37" s="1"/>
  <c r="J69" i="37"/>
  <c r="AQ69" i="37" s="1"/>
  <c r="BD69" i="37" s="1"/>
  <c r="BE69" i="37" s="1"/>
  <c r="BF69" i="37" s="1"/>
  <c r="BG69" i="37" s="1"/>
  <c r="BH69" i="37" s="1"/>
  <c r="BI69" i="37" s="1"/>
  <c r="BJ69" i="37" s="1"/>
  <c r="BK69" i="37" s="1"/>
  <c r="BL69" i="37" s="1"/>
  <c r="BM69" i="37" s="1"/>
  <c r="BN69" i="37" s="1"/>
  <c r="BO69" i="37" s="1"/>
  <c r="BP69" i="37" s="1"/>
  <c r="BQ69" i="37" s="1"/>
  <c r="BR69" i="37" s="1"/>
  <c r="J71" i="37"/>
  <c r="AQ71" i="37" s="1"/>
  <c r="BD71" i="37" s="1"/>
  <c r="BE71" i="37" s="1"/>
  <c r="BF71" i="37" s="1"/>
  <c r="BG71" i="37" s="1"/>
  <c r="BH71" i="37" s="1"/>
  <c r="BI71" i="37" s="1"/>
  <c r="BJ71" i="37" s="1"/>
  <c r="BK71" i="37" s="1"/>
  <c r="BL71" i="37" s="1"/>
  <c r="BM71" i="37" s="1"/>
  <c r="BN71" i="37" s="1"/>
  <c r="BO71" i="37" s="1"/>
  <c r="BP71" i="37" s="1"/>
  <c r="BQ71" i="37" s="1"/>
  <c r="BR71" i="37" s="1"/>
  <c r="AG13" i="10"/>
  <c r="AG22" i="10"/>
  <c r="AG29" i="10"/>
  <c r="AI29" i="10" s="1"/>
  <c r="AG31" i="10"/>
  <c r="AI31" i="10" s="1"/>
  <c r="AG34" i="10"/>
  <c r="AI34" i="10" s="1"/>
  <c r="AG35" i="10"/>
  <c r="AI35" i="10" s="1"/>
  <c r="AG37" i="10"/>
  <c r="Z21" i="52"/>
  <c r="AY8" i="52" s="1"/>
  <c r="R20" i="52"/>
  <c r="J20" i="52"/>
  <c r="J30" i="52"/>
  <c r="J10" i="52"/>
  <c r="J14" i="52"/>
  <c r="J16" i="52"/>
  <c r="J9" i="52"/>
  <c r="J21" i="52"/>
  <c r="AO44" i="46"/>
  <c r="F61" i="46"/>
  <c r="F68" i="46"/>
  <c r="Z6" i="53"/>
  <c r="Z27" i="53"/>
  <c r="Z38" i="53"/>
  <c r="Z23" i="53"/>
  <c r="AH10" i="52"/>
  <c r="AH21" i="52"/>
  <c r="AH14" i="52"/>
  <c r="BC20" i="52" s="1"/>
  <c r="AH41" i="52"/>
  <c r="BC41" i="52" s="1"/>
  <c r="AH20" i="52"/>
  <c r="AH9" i="52"/>
  <c r="BC17" i="52" s="1"/>
  <c r="AH16" i="52"/>
  <c r="AH70" i="37"/>
  <c r="BC70" i="37" s="1"/>
  <c r="AH54" i="37"/>
  <c r="BC54" i="37" s="1"/>
  <c r="AH8" i="37"/>
  <c r="Z17" i="44"/>
  <c r="Z27" i="44"/>
  <c r="Z29" i="44"/>
  <c r="AY19" i="44" s="1"/>
  <c r="Z41" i="44"/>
  <c r="AY36" i="44" s="1"/>
  <c r="R53" i="53"/>
  <c r="AU53" i="53" s="1"/>
  <c r="R39" i="53"/>
  <c r="AU38" i="53" s="1"/>
  <c r="R12" i="53"/>
  <c r="AU24" i="53" s="1"/>
  <c r="R35" i="53"/>
  <c r="R18" i="53"/>
  <c r="R33" i="53"/>
  <c r="R29" i="53"/>
  <c r="R43" i="53"/>
  <c r="P36" i="10" s="1"/>
  <c r="R6" i="53"/>
  <c r="R25" i="53"/>
  <c r="R60" i="53"/>
  <c r="AU60" i="53" s="1"/>
  <c r="R17" i="53"/>
  <c r="R20" i="53"/>
  <c r="R12" i="44"/>
  <c r="AU28" i="44" s="1"/>
  <c r="R6" i="44"/>
  <c r="AU45" i="44" s="1"/>
  <c r="R39" i="44"/>
  <c r="AU32" i="44" s="1"/>
  <c r="J41" i="44"/>
  <c r="AQ36" i="44" s="1"/>
  <c r="J27" i="44"/>
  <c r="AQ17" i="44" s="1"/>
  <c r="J29" i="44"/>
  <c r="J55" i="44"/>
  <c r="AQ55" i="44" s="1"/>
  <c r="AO23" i="46"/>
  <c r="F55" i="46"/>
  <c r="AO47" i="46" s="1"/>
  <c r="F62" i="46"/>
  <c r="F75" i="46"/>
  <c r="Z29" i="53"/>
  <c r="Z32" i="53"/>
  <c r="X36" i="34" s="1"/>
  <c r="Z52" i="53"/>
  <c r="AY52" i="53" s="1"/>
  <c r="Z54" i="53"/>
  <c r="AY54" i="53" s="1"/>
  <c r="AH53" i="37"/>
  <c r="BC53" i="37" s="1"/>
  <c r="AH9" i="37"/>
  <c r="AH40" i="37"/>
  <c r="BC40" i="37" s="1"/>
  <c r="AH43" i="37"/>
  <c r="BC43" i="37" s="1"/>
  <c r="AH18" i="37"/>
  <c r="AH32" i="37"/>
  <c r="BC32" i="37" s="1"/>
  <c r="AH20" i="37"/>
  <c r="Z38" i="44"/>
  <c r="Z40" i="44"/>
  <c r="Z30" i="44"/>
  <c r="AY20" i="44" s="1"/>
  <c r="AW50" i="46"/>
  <c r="F54" i="46"/>
  <c r="AO8" i="46"/>
  <c r="AW65" i="46"/>
  <c r="AW15" i="46"/>
  <c r="AW70" i="46"/>
  <c r="AW56" i="46"/>
  <c r="AW69" i="46"/>
  <c r="AO11" i="46"/>
  <c r="F53" i="46"/>
  <c r="F59" i="46"/>
  <c r="F64" i="46"/>
  <c r="F80" i="46"/>
  <c r="R49" i="48"/>
  <c r="R11" i="48"/>
  <c r="R15" i="48"/>
  <c r="R31" i="48"/>
  <c r="AU19" i="48" s="1"/>
  <c r="R51" i="48"/>
  <c r="R30" i="48"/>
  <c r="R5" i="48"/>
  <c r="AH31" i="52"/>
  <c r="BC31" i="52" s="1"/>
  <c r="AH37" i="52"/>
  <c r="BC37" i="52" s="1"/>
  <c r="AH44" i="52"/>
  <c r="BC44" i="52" s="1"/>
  <c r="AH46" i="52"/>
  <c r="BC46" i="52" s="1"/>
  <c r="Z8" i="53"/>
  <c r="X30" i="34" s="1"/>
  <c r="Z46" i="53"/>
  <c r="AY46" i="53" s="1"/>
  <c r="Z12" i="53"/>
  <c r="Z42" i="53"/>
  <c r="AY42" i="53" s="1"/>
  <c r="Z30" i="53"/>
  <c r="Z7" i="53"/>
  <c r="Z43" i="53"/>
  <c r="AY43" i="53" s="1"/>
  <c r="Z47" i="53"/>
  <c r="AY47" i="53" s="1"/>
  <c r="Z11" i="53"/>
  <c r="Z48" i="53"/>
  <c r="AY48" i="53" s="1"/>
  <c r="Z72" i="53"/>
  <c r="AY72" i="53" s="1"/>
  <c r="Z61" i="53"/>
  <c r="AY61" i="53" s="1"/>
  <c r="Z70" i="53"/>
  <c r="AY70" i="53" s="1"/>
  <c r="Z36" i="53"/>
  <c r="X35" i="34" s="1"/>
  <c r="R13" i="53"/>
  <c r="Z19" i="53"/>
  <c r="Z9" i="53"/>
  <c r="Z40" i="53"/>
  <c r="Z14" i="53"/>
  <c r="Z18" i="53"/>
  <c r="Z33" i="53"/>
  <c r="Z28" i="53"/>
  <c r="Z10" i="53"/>
  <c r="Z25" i="53"/>
  <c r="AH26" i="53"/>
  <c r="BC27" i="53" s="1"/>
  <c r="AH19" i="53"/>
  <c r="BC30" i="53" s="1"/>
  <c r="AH13" i="53"/>
  <c r="BC11" i="53" s="1"/>
  <c r="AH39" i="44"/>
  <c r="BC32" i="44" s="1"/>
  <c r="AH12" i="44"/>
  <c r="BC28" i="44" s="1"/>
  <c r="F70" i="46"/>
  <c r="F60" i="46"/>
  <c r="AO21" i="46"/>
  <c r="F63" i="46"/>
  <c r="AO63" i="46" s="1"/>
  <c r="F77" i="46"/>
  <c r="Z5" i="53"/>
  <c r="Z24" i="53"/>
  <c r="Z50" i="53"/>
  <c r="AY50" i="53" s="1"/>
  <c r="Z55" i="53"/>
  <c r="AY55" i="53" s="1"/>
  <c r="Z53" i="53"/>
  <c r="AY53" i="53" s="1"/>
  <c r="Z65" i="53"/>
  <c r="AY65" i="53" s="1"/>
  <c r="Z67" i="53"/>
  <c r="AY67" i="53" s="1"/>
  <c r="AH45" i="37"/>
  <c r="BC45" i="37" s="1"/>
  <c r="AH33" i="37"/>
  <c r="BC33" i="37" s="1"/>
  <c r="AH25" i="37"/>
  <c r="AH58" i="37"/>
  <c r="BC58" i="37" s="1"/>
  <c r="AH42" i="37"/>
  <c r="BC42" i="37" s="1"/>
  <c r="AH21" i="37"/>
  <c r="AH36" i="37"/>
  <c r="BC36" i="37" s="1"/>
  <c r="AH31" i="37"/>
  <c r="BC31" i="37" s="1"/>
  <c r="AH10" i="37"/>
  <c r="BC6" i="37" s="1"/>
  <c r="AH64" i="37"/>
  <c r="BC64" i="37" s="1"/>
  <c r="Z21" i="44"/>
  <c r="AY11" i="44" s="1"/>
  <c r="Z33" i="44"/>
  <c r="Z53" i="44"/>
  <c r="Z47" i="44"/>
  <c r="AY44" i="44" s="1"/>
  <c r="Z46" i="44"/>
  <c r="Z52" i="44"/>
  <c r="AY51" i="44" s="1"/>
  <c r="Z23" i="44"/>
  <c r="Z54" i="44"/>
  <c r="Z62" i="44"/>
  <c r="AY62" i="44" s="1"/>
  <c r="Z64" i="44"/>
  <c r="AY64" i="44" s="1"/>
  <c r="Z70" i="44"/>
  <c r="AY70" i="44" s="1"/>
  <c r="AW47" i="46"/>
  <c r="AW62" i="46"/>
  <c r="AW67" i="46"/>
  <c r="F65" i="46"/>
  <c r="F72" i="46"/>
  <c r="R35" i="48"/>
  <c r="R46" i="48"/>
  <c r="R25" i="48"/>
  <c r="R64" i="48"/>
  <c r="AU64" i="48" s="1"/>
  <c r="R52" i="48"/>
  <c r="R43" i="48"/>
  <c r="R53" i="48"/>
  <c r="R24" i="48"/>
  <c r="AU51" i="48" s="1"/>
  <c r="R61" i="48"/>
  <c r="AU61" i="48" s="1"/>
  <c r="R56" i="48"/>
  <c r="AU56" i="48" s="1"/>
  <c r="R58" i="48"/>
  <c r="AU58" i="48" s="1"/>
  <c r="R71" i="48"/>
  <c r="AU71" i="48" s="1"/>
  <c r="AH47" i="52"/>
  <c r="BC47" i="52" s="1"/>
  <c r="AH51" i="52"/>
  <c r="BC51" i="52" s="1"/>
  <c r="AH48" i="52"/>
  <c r="BC48" i="52" s="1"/>
  <c r="AH61" i="52"/>
  <c r="BC61" i="52" s="1"/>
  <c r="AH58" i="52"/>
  <c r="BC58" i="52" s="1"/>
  <c r="AH68" i="52"/>
  <c r="BC68" i="52" s="1"/>
  <c r="AH64" i="52"/>
  <c r="BC64" i="52" s="1"/>
  <c r="AH71" i="52"/>
  <c r="BC71" i="52" s="1"/>
  <c r="AH37" i="37"/>
  <c r="BC37" i="37" s="1"/>
  <c r="AH26" i="37"/>
  <c r="AH28" i="37"/>
  <c r="BC28" i="37" s="1"/>
  <c r="AH66" i="37"/>
  <c r="BC66" i="37" s="1"/>
  <c r="AH62" i="37"/>
  <c r="BC62" i="37" s="1"/>
  <c r="AH50" i="37"/>
  <c r="BC50" i="37" s="1"/>
  <c r="AH22" i="37"/>
  <c r="AH16" i="37"/>
  <c r="BC12" i="37" s="1"/>
  <c r="AH24" i="37"/>
  <c r="AH63" i="37"/>
  <c r="BC63" i="37" s="1"/>
  <c r="AH55" i="37"/>
  <c r="BC55" i="37" s="1"/>
  <c r="AH51" i="37"/>
  <c r="BC51" i="37" s="1"/>
  <c r="AH7" i="37"/>
  <c r="BC17" i="37" s="1"/>
  <c r="AH48" i="37"/>
  <c r="BC48" i="37" s="1"/>
  <c r="AH72" i="37"/>
  <c r="BC72" i="37" s="1"/>
  <c r="AH60" i="37"/>
  <c r="BC60" i="37" s="1"/>
  <c r="AH56" i="37"/>
  <c r="BC56" i="37" s="1"/>
  <c r="Z18" i="44"/>
  <c r="AY8" i="44" s="1"/>
  <c r="Z39" i="44"/>
  <c r="AY32" i="44" s="1"/>
  <c r="Z31" i="44"/>
  <c r="Z13" i="44"/>
  <c r="Z16" i="44"/>
  <c r="Z24" i="44"/>
  <c r="AY14" i="44" s="1"/>
  <c r="Z5" i="44"/>
  <c r="Z6" i="44"/>
  <c r="AY45" i="44" s="1"/>
  <c r="Z60" i="44"/>
  <c r="AY60" i="44" s="1"/>
  <c r="Z48" i="44"/>
  <c r="Z55" i="44"/>
  <c r="AY55" i="44" s="1"/>
  <c r="Z68" i="44"/>
  <c r="AY68" i="44" s="1"/>
  <c r="Z58" i="44"/>
  <c r="AY58" i="44" s="1"/>
  <c r="Z72" i="44"/>
  <c r="AY72" i="44" s="1"/>
  <c r="Z66" i="44"/>
  <c r="AY66" i="44" s="1"/>
  <c r="AW6" i="46"/>
  <c r="AW54" i="46"/>
  <c r="AW57" i="46"/>
  <c r="AW59" i="46"/>
  <c r="AW64" i="46"/>
  <c r="AO14" i="46"/>
  <c r="AO17" i="46"/>
  <c r="F58" i="46"/>
  <c r="F56" i="46"/>
  <c r="F57" i="46"/>
  <c r="F74" i="46"/>
  <c r="F78" i="46"/>
  <c r="R12" i="48"/>
  <c r="R26" i="48"/>
  <c r="R20" i="48"/>
  <c r="R50" i="48"/>
  <c r="R36" i="48"/>
  <c r="R28" i="48"/>
  <c r="R32" i="48"/>
  <c r="R66" i="48"/>
  <c r="AU66" i="48" s="1"/>
  <c r="R6" i="48"/>
  <c r="R18" i="48"/>
  <c r="R39" i="48"/>
  <c r="R57" i="48"/>
  <c r="AU57" i="48" s="1"/>
  <c r="R45" i="48"/>
  <c r="R14" i="48"/>
  <c r="AU44" i="48" s="1"/>
  <c r="R60" i="48"/>
  <c r="AU60" i="48" s="1"/>
  <c r="R22" i="48"/>
  <c r="R16" i="48"/>
  <c r="R70" i="48"/>
  <c r="AU70" i="48" s="1"/>
  <c r="AH15" i="52"/>
  <c r="AH11" i="52"/>
  <c r="AH12" i="52"/>
  <c r="AH5" i="52"/>
  <c r="AH28" i="52"/>
  <c r="AH32" i="52"/>
  <c r="BC32" i="52" s="1"/>
  <c r="AH33" i="52"/>
  <c r="BC33" i="52" s="1"/>
  <c r="AH42" i="52"/>
  <c r="BC42" i="52" s="1"/>
  <c r="AH43" i="52"/>
  <c r="BC43" i="52" s="1"/>
  <c r="AH40" i="52"/>
  <c r="BC40" i="52" s="1"/>
  <c r="AH60" i="52"/>
  <c r="BC60" i="52" s="1"/>
  <c r="AH53" i="52"/>
  <c r="BC53" i="52" s="1"/>
  <c r="AH57" i="52"/>
  <c r="BC57" i="52" s="1"/>
  <c r="AH62" i="52"/>
  <c r="BC62" i="52" s="1"/>
  <c r="AH72" i="52"/>
  <c r="BC72" i="52" s="1"/>
  <c r="AH67" i="52"/>
  <c r="BC67" i="52" s="1"/>
  <c r="Z13" i="53"/>
  <c r="Z16" i="53"/>
  <c r="Z21" i="53"/>
  <c r="Z35" i="53"/>
  <c r="Z49" i="53"/>
  <c r="AY49" i="53" s="1"/>
  <c r="Z56" i="53"/>
  <c r="AY56" i="53" s="1"/>
  <c r="Z22" i="53"/>
  <c r="Z39" i="53"/>
  <c r="AY38" i="53" s="1"/>
  <c r="Z63" i="53"/>
  <c r="AY63" i="53" s="1"/>
  <c r="Z60" i="53"/>
  <c r="AY60" i="53" s="1"/>
  <c r="Z45" i="53"/>
  <c r="AY45" i="53" s="1"/>
  <c r="Z68" i="53"/>
  <c r="AY68" i="53" s="1"/>
  <c r="Z64" i="53"/>
  <c r="AY64" i="53" s="1"/>
  <c r="Z66" i="53"/>
  <c r="AY66" i="53" s="1"/>
  <c r="Z20" i="53"/>
  <c r="AV22" i="42"/>
  <c r="AT22" i="42"/>
  <c r="AP22" i="42"/>
  <c r="AZ22" i="42"/>
  <c r="BB22" i="42"/>
  <c r="AR22" i="42"/>
  <c r="AQ22" i="42"/>
  <c r="AO9" i="53"/>
  <c r="AO14" i="53"/>
  <c r="AO27" i="53"/>
  <c r="AO24" i="53"/>
  <c r="AO7" i="53"/>
  <c r="AO32" i="53"/>
  <c r="AO39" i="53"/>
  <c r="AO52" i="53"/>
  <c r="AO66" i="53"/>
  <c r="L70" i="53"/>
  <c r="AR70" i="53" s="1"/>
  <c r="L69" i="53"/>
  <c r="AR69" i="53" s="1"/>
  <c r="L72" i="53"/>
  <c r="AR72" i="53" s="1"/>
  <c r="L68" i="53"/>
  <c r="AR68" i="53" s="1"/>
  <c r="L71" i="53"/>
  <c r="AR71" i="53" s="1"/>
  <c r="L64" i="53"/>
  <c r="AR64" i="53" s="1"/>
  <c r="L67" i="53"/>
  <c r="AR67" i="53" s="1"/>
  <c r="L63" i="53"/>
  <c r="AR63" i="53" s="1"/>
  <c r="L61" i="53"/>
  <c r="AR61" i="53" s="1"/>
  <c r="L57" i="53"/>
  <c r="AR57" i="53" s="1"/>
  <c r="L53" i="53"/>
  <c r="AR53" i="53" s="1"/>
  <c r="L66" i="53"/>
  <c r="AR66" i="53" s="1"/>
  <c r="L60" i="53"/>
  <c r="AR60" i="53" s="1"/>
  <c r="L65" i="53"/>
  <c r="AR65" i="53" s="1"/>
  <c r="L62" i="53"/>
  <c r="AR62" i="53" s="1"/>
  <c r="L55" i="53"/>
  <c r="AR55" i="53" s="1"/>
  <c r="L51" i="53"/>
  <c r="AR51" i="53" s="1"/>
  <c r="L47" i="53"/>
  <c r="AR47" i="53" s="1"/>
  <c r="L44" i="53"/>
  <c r="AR44" i="53" s="1"/>
  <c r="L15" i="53"/>
  <c r="AR40" i="53" s="1"/>
  <c r="L10" i="53"/>
  <c r="L37" i="53"/>
  <c r="L59" i="53"/>
  <c r="AR59" i="53" s="1"/>
  <c r="L54" i="53"/>
  <c r="AR54" i="53" s="1"/>
  <c r="L50" i="53"/>
  <c r="AR50" i="53" s="1"/>
  <c r="L46" i="53"/>
  <c r="AR46" i="53" s="1"/>
  <c r="L58" i="53"/>
  <c r="AR58" i="53" s="1"/>
  <c r="L56" i="53"/>
  <c r="AR56" i="53" s="1"/>
  <c r="L45" i="53"/>
  <c r="AR45" i="53" s="1"/>
  <c r="L40" i="53"/>
  <c r="L5" i="53"/>
  <c r="L19" i="53"/>
  <c r="L26" i="53"/>
  <c r="L12" i="53"/>
  <c r="L18" i="53"/>
  <c r="L33" i="53"/>
  <c r="L16" i="53"/>
  <c r="L29" i="53"/>
  <c r="L52" i="53"/>
  <c r="AR52" i="53" s="1"/>
  <c r="L49" i="53"/>
  <c r="AR49" i="53" s="1"/>
  <c r="L43" i="53"/>
  <c r="AR43" i="53" s="1"/>
  <c r="L39" i="53"/>
  <c r="AR38" i="53" s="1"/>
  <c r="L20" i="53"/>
  <c r="L25" i="53"/>
  <c r="L22" i="53"/>
  <c r="L9" i="53"/>
  <c r="L31" i="53"/>
  <c r="L28" i="53"/>
  <c r="L41" i="53"/>
  <c r="AR41" i="53" s="1"/>
  <c r="L6" i="53"/>
  <c r="L35" i="53"/>
  <c r="L17" i="53"/>
  <c r="L27" i="53"/>
  <c r="L36" i="53"/>
  <c r="J35" i="34" s="1"/>
  <c r="L34" i="53"/>
  <c r="L48" i="53"/>
  <c r="AR48" i="53" s="1"/>
  <c r="L38" i="53"/>
  <c r="L14" i="53"/>
  <c r="AR35" i="53" s="1"/>
  <c r="L21" i="53"/>
  <c r="L7" i="53"/>
  <c r="L24" i="53"/>
  <c r="L8" i="53"/>
  <c r="J30" i="34" s="1"/>
  <c r="L30" i="53"/>
  <c r="L11" i="53"/>
  <c r="L32" i="53"/>
  <c r="J36" i="34" s="1"/>
  <c r="L23" i="53"/>
  <c r="L42" i="53"/>
  <c r="AR42" i="53" s="1"/>
  <c r="L13" i="53"/>
  <c r="AO20" i="53"/>
  <c r="AO25" i="53"/>
  <c r="AO12" i="53"/>
  <c r="AO6" i="53"/>
  <c r="AO8" i="53"/>
  <c r="AO28" i="53"/>
  <c r="AO40" i="53"/>
  <c r="AO65" i="53"/>
  <c r="AO23" i="53"/>
  <c r="AO37" i="53"/>
  <c r="AO49" i="53"/>
  <c r="AO43" i="53"/>
  <c r="AO58" i="53"/>
  <c r="AO56" i="53"/>
  <c r="AO70" i="53"/>
  <c r="AO68" i="53"/>
  <c r="AO10" i="53"/>
  <c r="AO54" i="53"/>
  <c r="AO55" i="53"/>
  <c r="AO34" i="53"/>
  <c r="AO19" i="53"/>
  <c r="AO61" i="53"/>
  <c r="AO53" i="53"/>
  <c r="AO71" i="53"/>
  <c r="AB70" i="53"/>
  <c r="AZ70" i="53" s="1"/>
  <c r="AB69" i="53"/>
  <c r="AZ69" i="53" s="1"/>
  <c r="AB72" i="53"/>
  <c r="AZ72" i="53" s="1"/>
  <c r="AB68" i="53"/>
  <c r="AZ68" i="53" s="1"/>
  <c r="AB64" i="53"/>
  <c r="AZ64" i="53" s="1"/>
  <c r="AB66" i="53"/>
  <c r="AZ66" i="53" s="1"/>
  <c r="AB63" i="53"/>
  <c r="AZ63" i="53" s="1"/>
  <c r="AB67" i="53"/>
  <c r="AZ67" i="53" s="1"/>
  <c r="AB57" i="53"/>
  <c r="AZ57" i="53" s="1"/>
  <c r="AB53" i="53"/>
  <c r="AZ53" i="53" s="1"/>
  <c r="AB62" i="53"/>
  <c r="AZ62" i="53" s="1"/>
  <c r="AB60" i="53"/>
  <c r="AZ60" i="53" s="1"/>
  <c r="AB65" i="53"/>
  <c r="AZ65" i="53" s="1"/>
  <c r="AB61" i="53"/>
  <c r="AZ61" i="53" s="1"/>
  <c r="AB52" i="53"/>
  <c r="AZ52" i="53" s="1"/>
  <c r="AB47" i="53"/>
  <c r="AZ47" i="53" s="1"/>
  <c r="AB44" i="53"/>
  <c r="AZ44" i="53" s="1"/>
  <c r="AB15" i="53"/>
  <c r="AZ40" i="53" s="1"/>
  <c r="AB10" i="53"/>
  <c r="AB37" i="53"/>
  <c r="AB59" i="53"/>
  <c r="AZ59" i="53" s="1"/>
  <c r="AB56" i="53"/>
  <c r="AZ56" i="53" s="1"/>
  <c r="AB51" i="53"/>
  <c r="AZ51" i="53" s="1"/>
  <c r="AB50" i="53"/>
  <c r="AZ50" i="53" s="1"/>
  <c r="AB46" i="53"/>
  <c r="AZ46" i="53" s="1"/>
  <c r="AB58" i="53"/>
  <c r="AZ58" i="53" s="1"/>
  <c r="AB42" i="53"/>
  <c r="AZ42" i="53" s="1"/>
  <c r="AB38" i="53"/>
  <c r="AB19" i="53"/>
  <c r="AB26" i="53"/>
  <c r="AB12" i="53"/>
  <c r="AB18" i="53"/>
  <c r="AB33" i="53"/>
  <c r="AB16" i="53"/>
  <c r="AB29" i="53"/>
  <c r="AB71" i="53"/>
  <c r="AZ71" i="53" s="1"/>
  <c r="AB49" i="53"/>
  <c r="AZ49" i="53" s="1"/>
  <c r="AB28" i="53"/>
  <c r="AB41" i="53"/>
  <c r="AZ41" i="53" s="1"/>
  <c r="AB54" i="53"/>
  <c r="AZ54" i="53" s="1"/>
  <c r="AB48" i="53"/>
  <c r="AZ48" i="53" s="1"/>
  <c r="AB45" i="53"/>
  <c r="AZ45" i="53" s="1"/>
  <c r="AB21" i="53"/>
  <c r="AB7" i="53"/>
  <c r="AB24" i="53"/>
  <c r="AB8" i="53"/>
  <c r="Z30" i="34" s="1"/>
  <c r="AB32" i="53"/>
  <c r="AB43" i="53"/>
  <c r="AZ43" i="53" s="1"/>
  <c r="AB39" i="53"/>
  <c r="AB27" i="53"/>
  <c r="AB23" i="53"/>
  <c r="AB36" i="53"/>
  <c r="Z35" i="34" s="1"/>
  <c r="AB34" i="53"/>
  <c r="AB13" i="53"/>
  <c r="AB55" i="53"/>
  <c r="AZ55" i="53" s="1"/>
  <c r="AB11" i="53"/>
  <c r="AB6" i="53"/>
  <c r="AB35" i="53"/>
  <c r="AB40" i="53"/>
  <c r="AB20" i="53"/>
  <c r="AB25" i="53"/>
  <c r="AB17" i="53"/>
  <c r="AZ14" i="53" s="1"/>
  <c r="AB30" i="53"/>
  <c r="AB14" i="53"/>
  <c r="AZ35" i="53" s="1"/>
  <c r="AB9" i="53"/>
  <c r="AB31" i="53"/>
  <c r="AB5" i="53"/>
  <c r="AB22" i="53"/>
  <c r="AO44" i="53"/>
  <c r="AO16" i="53"/>
  <c r="AO17" i="53"/>
  <c r="AO36" i="53"/>
  <c r="AO13" i="53"/>
  <c r="AO31" i="53"/>
  <c r="AO45" i="53"/>
  <c r="AO11" i="53"/>
  <c r="AO26" i="53"/>
  <c r="AO42" i="53"/>
  <c r="AO57" i="53"/>
  <c r="AO46" i="53"/>
  <c r="AO59" i="53"/>
  <c r="AO60" i="53"/>
  <c r="AO63" i="53"/>
  <c r="AO72" i="53"/>
  <c r="T70" i="53"/>
  <c r="AV70" i="53" s="1"/>
  <c r="T69" i="53"/>
  <c r="AV69" i="53" s="1"/>
  <c r="T72" i="53"/>
  <c r="AV72" i="53" s="1"/>
  <c r="T68" i="53"/>
  <c r="AV68" i="53" s="1"/>
  <c r="T67" i="53"/>
  <c r="AV67" i="53" s="1"/>
  <c r="T64" i="53"/>
  <c r="AV64" i="53" s="1"/>
  <c r="T63" i="53"/>
  <c r="AV63" i="53" s="1"/>
  <c r="T71" i="53"/>
  <c r="AV71" i="53" s="1"/>
  <c r="T66" i="53"/>
  <c r="AV66" i="53" s="1"/>
  <c r="T65" i="53"/>
  <c r="AV65" i="53" s="1"/>
  <c r="T62" i="53"/>
  <c r="AV62" i="53" s="1"/>
  <c r="T57" i="53"/>
  <c r="AV57" i="53" s="1"/>
  <c r="T53" i="53"/>
  <c r="AV53" i="53" s="1"/>
  <c r="T61" i="53"/>
  <c r="AV61" i="53" s="1"/>
  <c r="T60" i="53"/>
  <c r="AV60" i="53" s="1"/>
  <c r="T58" i="53"/>
  <c r="AV58" i="53" s="1"/>
  <c r="T56" i="53"/>
  <c r="AV56" i="53" s="1"/>
  <c r="T51" i="53"/>
  <c r="AV51" i="53" s="1"/>
  <c r="T47" i="53"/>
  <c r="AV47" i="53" s="1"/>
  <c r="T44" i="53"/>
  <c r="AV44" i="53" s="1"/>
  <c r="T15" i="53"/>
  <c r="T10" i="53"/>
  <c r="T37" i="53"/>
  <c r="T55" i="53"/>
  <c r="AV55" i="53" s="1"/>
  <c r="T50" i="53"/>
  <c r="AV50" i="53" s="1"/>
  <c r="T46" i="53"/>
  <c r="AV46" i="53" s="1"/>
  <c r="T52" i="53"/>
  <c r="AV52" i="53" s="1"/>
  <c r="T48" i="53"/>
  <c r="AV48" i="53" s="1"/>
  <c r="T28" i="53"/>
  <c r="T41" i="53"/>
  <c r="AV41" i="53" s="1"/>
  <c r="T14" i="53"/>
  <c r="T19" i="53"/>
  <c r="T26" i="53"/>
  <c r="T12" i="53"/>
  <c r="T18" i="53"/>
  <c r="T33" i="53"/>
  <c r="T16" i="53"/>
  <c r="T29" i="53"/>
  <c r="T59" i="53"/>
  <c r="AV59" i="53" s="1"/>
  <c r="T45" i="53"/>
  <c r="AV45" i="53" s="1"/>
  <c r="T40" i="53"/>
  <c r="AV39" i="53" s="1"/>
  <c r="T5" i="53"/>
  <c r="AV34" i="53" s="1"/>
  <c r="T11" i="53"/>
  <c r="T27" i="53"/>
  <c r="T23" i="53"/>
  <c r="T36" i="53"/>
  <c r="R35" i="34" s="1"/>
  <c r="T34" i="53"/>
  <c r="T13" i="53"/>
  <c r="T54" i="53"/>
  <c r="AV54" i="53" s="1"/>
  <c r="T49" i="53"/>
  <c r="AV49" i="53" s="1"/>
  <c r="T42" i="53"/>
  <c r="AV42" i="53" s="1"/>
  <c r="T38" i="53"/>
  <c r="T20" i="53"/>
  <c r="T25" i="53"/>
  <c r="T22" i="53"/>
  <c r="T9" i="53"/>
  <c r="T31" i="53"/>
  <c r="T21" i="53"/>
  <c r="T7" i="53"/>
  <c r="T24" i="53"/>
  <c r="T8" i="53"/>
  <c r="R30" i="34" s="1"/>
  <c r="T43" i="53"/>
  <c r="AV43" i="53" s="1"/>
  <c r="T6" i="53"/>
  <c r="T35" i="53"/>
  <c r="T32" i="53"/>
  <c r="T17" i="53"/>
  <c r="T39" i="53"/>
  <c r="T30" i="53"/>
  <c r="AO51" i="53"/>
  <c r="AO48" i="53"/>
  <c r="AO29" i="53"/>
  <c r="AO22" i="53"/>
  <c r="AO38" i="53"/>
  <c r="AO18" i="53"/>
  <c r="AO33" i="53"/>
  <c r="AO41" i="53"/>
  <c r="AO15" i="53"/>
  <c r="AO5" i="53"/>
  <c r="AO47" i="53"/>
  <c r="AO35" i="53"/>
  <c r="AO50" i="53"/>
  <c r="AO62" i="53"/>
  <c r="AO64" i="53"/>
  <c r="AO67" i="53"/>
  <c r="AO69" i="53"/>
  <c r="AF72" i="52"/>
  <c r="BB72" i="52" s="1"/>
  <c r="AF68" i="52"/>
  <c r="BB68" i="52" s="1"/>
  <c r="AF71" i="52"/>
  <c r="BB71" i="52" s="1"/>
  <c r="AF67" i="52"/>
  <c r="BB67" i="52" s="1"/>
  <c r="AF70" i="52"/>
  <c r="BB70" i="52" s="1"/>
  <c r="AF66" i="52"/>
  <c r="BB66" i="52" s="1"/>
  <c r="AF65" i="52"/>
  <c r="BB65" i="52" s="1"/>
  <c r="AF61" i="52"/>
  <c r="BB61" i="52" s="1"/>
  <c r="AF64" i="52"/>
  <c r="BB64" i="52" s="1"/>
  <c r="AF69" i="52"/>
  <c r="BB69" i="52" s="1"/>
  <c r="AF63" i="52"/>
  <c r="BB63" i="52" s="1"/>
  <c r="AF60" i="52"/>
  <c r="BB60" i="52" s="1"/>
  <c r="AF56" i="52"/>
  <c r="BB56" i="52" s="1"/>
  <c r="AF62" i="52"/>
  <c r="BB62" i="52" s="1"/>
  <c r="AF59" i="52"/>
  <c r="BB59" i="52" s="1"/>
  <c r="AF58" i="52"/>
  <c r="BB58" i="52" s="1"/>
  <c r="AF55" i="52"/>
  <c r="BB55" i="52" s="1"/>
  <c r="AF51" i="52"/>
  <c r="BB51" i="52" s="1"/>
  <c r="AF47" i="52"/>
  <c r="BB47" i="52" s="1"/>
  <c r="AF54" i="52"/>
  <c r="BB54" i="52" s="1"/>
  <c r="AF50" i="52"/>
  <c r="BB50" i="52" s="1"/>
  <c r="AF46" i="52"/>
  <c r="BB46" i="52" s="1"/>
  <c r="AF53" i="52"/>
  <c r="BB53" i="52" s="1"/>
  <c r="AF49" i="52"/>
  <c r="BB49" i="52" s="1"/>
  <c r="AF45" i="52"/>
  <c r="BB45" i="52" s="1"/>
  <c r="AF41" i="52"/>
  <c r="BB41" i="52" s="1"/>
  <c r="AF37" i="52"/>
  <c r="BB37" i="52" s="1"/>
  <c r="AF40" i="52"/>
  <c r="BB40" i="52" s="1"/>
  <c r="AF36" i="52"/>
  <c r="BB36" i="52" s="1"/>
  <c r="AF52" i="52"/>
  <c r="BB52" i="52" s="1"/>
  <c r="AF44" i="52"/>
  <c r="BB44" i="52" s="1"/>
  <c r="AF43" i="52"/>
  <c r="BB43" i="52" s="1"/>
  <c r="AF39" i="52"/>
  <c r="BB39" i="52" s="1"/>
  <c r="AF35" i="52"/>
  <c r="BB35" i="52" s="1"/>
  <c r="AF57" i="52"/>
  <c r="BB57" i="52" s="1"/>
  <c r="AF38" i="52"/>
  <c r="BB38" i="52" s="1"/>
  <c r="AF30" i="52"/>
  <c r="AF27" i="52"/>
  <c r="AF33" i="52"/>
  <c r="BB33" i="52" s="1"/>
  <c r="AF29" i="52"/>
  <c r="BB29" i="52" s="1"/>
  <c r="AF26" i="52"/>
  <c r="AF48" i="52"/>
  <c r="BB48" i="52" s="1"/>
  <c r="AF32" i="52"/>
  <c r="BB32" i="52" s="1"/>
  <c r="AF18" i="52"/>
  <c r="AF25" i="52"/>
  <c r="AF42" i="52"/>
  <c r="BB42" i="52" s="1"/>
  <c r="AF34" i="52"/>
  <c r="BB34" i="52" s="1"/>
  <c r="AF31" i="52"/>
  <c r="BB31" i="52" s="1"/>
  <c r="AF16" i="52"/>
  <c r="AF20" i="52"/>
  <c r="AF9" i="52"/>
  <c r="AF10" i="52"/>
  <c r="AF21" i="52"/>
  <c r="AF28" i="52"/>
  <c r="AF15" i="52"/>
  <c r="AF11" i="52"/>
  <c r="AF12" i="52"/>
  <c r="AF5" i="52"/>
  <c r="AF8" i="52"/>
  <c r="AF24" i="52"/>
  <c r="AF23" i="52"/>
  <c r="AF22" i="52"/>
  <c r="AF17" i="52"/>
  <c r="AF19" i="52"/>
  <c r="AF6" i="52"/>
  <c r="AF14" i="52"/>
  <c r="AF13" i="52"/>
  <c r="AF7" i="52"/>
  <c r="AO14" i="52"/>
  <c r="AO15" i="52"/>
  <c r="AO32" i="52"/>
  <c r="AO5" i="52"/>
  <c r="AO13" i="52"/>
  <c r="AO28" i="52"/>
  <c r="AO43" i="52"/>
  <c r="AO27" i="52"/>
  <c r="AO36" i="52"/>
  <c r="AO37" i="52"/>
  <c r="AO42" i="52"/>
  <c r="AO58" i="52"/>
  <c r="AO48" i="52"/>
  <c r="AO60" i="52"/>
  <c r="AO64" i="52"/>
  <c r="AO66" i="52"/>
  <c r="AO72" i="52"/>
  <c r="AB70" i="52"/>
  <c r="AZ70" i="52" s="1"/>
  <c r="AB69" i="52"/>
  <c r="AZ69" i="52" s="1"/>
  <c r="AB72" i="52"/>
  <c r="AZ72" i="52" s="1"/>
  <c r="AB68" i="52"/>
  <c r="AZ68" i="52" s="1"/>
  <c r="AB63" i="52"/>
  <c r="AZ63" i="52" s="1"/>
  <c r="AB62" i="52"/>
  <c r="AZ62" i="52" s="1"/>
  <c r="AB71" i="52"/>
  <c r="AZ71" i="52" s="1"/>
  <c r="AB65" i="52"/>
  <c r="AZ65" i="52" s="1"/>
  <c r="AB58" i="52"/>
  <c r="AZ58" i="52" s="1"/>
  <c r="AB66" i="52"/>
  <c r="AZ66" i="52" s="1"/>
  <c r="AB64" i="52"/>
  <c r="AZ64" i="52" s="1"/>
  <c r="AB61" i="52"/>
  <c r="AZ61" i="52" s="1"/>
  <c r="AB57" i="52"/>
  <c r="AZ57" i="52" s="1"/>
  <c r="AB67" i="52"/>
  <c r="AZ67" i="52" s="1"/>
  <c r="AB60" i="52"/>
  <c r="AZ60" i="52" s="1"/>
  <c r="AB56" i="52"/>
  <c r="AZ56" i="52" s="1"/>
  <c r="AB53" i="52"/>
  <c r="AZ53" i="52" s="1"/>
  <c r="AB49" i="52"/>
  <c r="AZ49" i="52" s="1"/>
  <c r="AB45" i="52"/>
  <c r="AZ45" i="52" s="1"/>
  <c r="AB52" i="52"/>
  <c r="AZ52" i="52" s="1"/>
  <c r="AB48" i="52"/>
  <c r="AZ48" i="52" s="1"/>
  <c r="AB44" i="52"/>
  <c r="AZ44" i="52" s="1"/>
  <c r="AB55" i="52"/>
  <c r="AZ55" i="52" s="1"/>
  <c r="AB51" i="52"/>
  <c r="AZ51" i="52" s="1"/>
  <c r="AB47" i="52"/>
  <c r="AZ47" i="52" s="1"/>
  <c r="AB46" i="52"/>
  <c r="AZ46" i="52" s="1"/>
  <c r="AB43" i="52"/>
  <c r="AZ43" i="52" s="1"/>
  <c r="AB39" i="52"/>
  <c r="AZ39" i="52" s="1"/>
  <c r="AB59" i="52"/>
  <c r="AZ59" i="52" s="1"/>
  <c r="AB42" i="52"/>
  <c r="AZ42" i="52" s="1"/>
  <c r="AB38" i="52"/>
  <c r="AZ38" i="52" s="1"/>
  <c r="AB54" i="52"/>
  <c r="AZ54" i="52" s="1"/>
  <c r="AB41" i="52"/>
  <c r="AZ41" i="52" s="1"/>
  <c r="AB37" i="52"/>
  <c r="AZ37" i="52" s="1"/>
  <c r="AB50" i="52"/>
  <c r="AZ50" i="52" s="1"/>
  <c r="AB40" i="52"/>
  <c r="AZ40" i="52" s="1"/>
  <c r="AB32" i="52"/>
  <c r="AZ32" i="52" s="1"/>
  <c r="AB18" i="52"/>
  <c r="AB36" i="52"/>
  <c r="AZ36" i="52" s="1"/>
  <c r="AB34" i="52"/>
  <c r="AZ34" i="52" s="1"/>
  <c r="AB31" i="52"/>
  <c r="AZ31" i="52" s="1"/>
  <c r="AB28" i="52"/>
  <c r="AB30" i="52"/>
  <c r="AB27" i="52"/>
  <c r="AB35" i="52"/>
  <c r="AZ35" i="52" s="1"/>
  <c r="AB33" i="52"/>
  <c r="AZ33" i="52" s="1"/>
  <c r="AB24" i="52"/>
  <c r="AB23" i="52"/>
  <c r="AB22" i="52"/>
  <c r="AB17" i="52"/>
  <c r="AB19" i="52"/>
  <c r="AB6" i="52"/>
  <c r="AB29" i="52"/>
  <c r="AZ29" i="52" s="1"/>
  <c r="AB14" i="52"/>
  <c r="AB8" i="52"/>
  <c r="AB13" i="52"/>
  <c r="AB7" i="52"/>
  <c r="AB26" i="52"/>
  <c r="AB25" i="52"/>
  <c r="AB16" i="52"/>
  <c r="AB20" i="52"/>
  <c r="AB9" i="52"/>
  <c r="AB10" i="52"/>
  <c r="AB21" i="52"/>
  <c r="AB15" i="52"/>
  <c r="AB5" i="52"/>
  <c r="AB11" i="52"/>
  <c r="AB12" i="52"/>
  <c r="X72" i="52"/>
  <c r="AX72" i="52" s="1"/>
  <c r="X68" i="52"/>
  <c r="AX68" i="52" s="1"/>
  <c r="X71" i="52"/>
  <c r="AX71" i="52" s="1"/>
  <c r="X67" i="52"/>
  <c r="AX67" i="52" s="1"/>
  <c r="X70" i="52"/>
  <c r="AX70" i="52" s="1"/>
  <c r="X66" i="52"/>
  <c r="AX66" i="52" s="1"/>
  <c r="X65" i="52"/>
  <c r="AX65" i="52" s="1"/>
  <c r="X64" i="52"/>
  <c r="AX64" i="52" s="1"/>
  <c r="X63" i="52"/>
  <c r="AX63" i="52" s="1"/>
  <c r="X69" i="52"/>
  <c r="AX69" i="52" s="1"/>
  <c r="X60" i="52"/>
  <c r="AX60" i="52" s="1"/>
  <c r="X56" i="52"/>
  <c r="AX56" i="52" s="1"/>
  <c r="X59" i="52"/>
  <c r="AX59" i="52" s="1"/>
  <c r="X62" i="52"/>
  <c r="AX62" i="52" s="1"/>
  <c r="X58" i="52"/>
  <c r="AX58" i="52" s="1"/>
  <c r="X57" i="52"/>
  <c r="AX57" i="52" s="1"/>
  <c r="X55" i="52"/>
  <c r="AX55" i="52" s="1"/>
  <c r="X51" i="52"/>
  <c r="AX51" i="52" s="1"/>
  <c r="X47" i="52"/>
  <c r="AX47" i="52" s="1"/>
  <c r="X54" i="52"/>
  <c r="AX54" i="52" s="1"/>
  <c r="X50" i="52"/>
  <c r="AX50" i="52" s="1"/>
  <c r="X46" i="52"/>
  <c r="AX46" i="52" s="1"/>
  <c r="X53" i="52"/>
  <c r="AX53" i="52" s="1"/>
  <c r="X49" i="52"/>
  <c r="AX49" i="52" s="1"/>
  <c r="X45" i="52"/>
  <c r="AX45" i="52" s="1"/>
  <c r="X48" i="52"/>
  <c r="AX48" i="52" s="1"/>
  <c r="X41" i="52"/>
  <c r="AX41" i="52" s="1"/>
  <c r="X37" i="52"/>
  <c r="AX37" i="52" s="1"/>
  <c r="X44" i="52"/>
  <c r="AX44" i="52" s="1"/>
  <c r="X40" i="52"/>
  <c r="AX40" i="52" s="1"/>
  <c r="X36" i="52"/>
  <c r="AX36" i="52" s="1"/>
  <c r="X43" i="52"/>
  <c r="AX43" i="52" s="1"/>
  <c r="X39" i="52"/>
  <c r="AX39" i="52" s="1"/>
  <c r="X35" i="52"/>
  <c r="AX35" i="52" s="1"/>
  <c r="X42" i="52"/>
  <c r="AX42" i="52" s="1"/>
  <c r="X30" i="52"/>
  <c r="X27" i="52"/>
  <c r="X61" i="52"/>
  <c r="AX61" i="52" s="1"/>
  <c r="X38" i="52"/>
  <c r="AX38" i="52" s="1"/>
  <c r="X33" i="52"/>
  <c r="AX33" i="52" s="1"/>
  <c r="X29" i="52"/>
  <c r="AX29" i="52" s="1"/>
  <c r="X26" i="52"/>
  <c r="X52" i="52"/>
  <c r="AX52" i="52" s="1"/>
  <c r="X34" i="52"/>
  <c r="AX34" i="52" s="1"/>
  <c r="X32" i="52"/>
  <c r="AX32" i="52" s="1"/>
  <c r="X18" i="52"/>
  <c r="X25" i="52"/>
  <c r="X16" i="52"/>
  <c r="X20" i="52"/>
  <c r="X9" i="52"/>
  <c r="X10" i="52"/>
  <c r="X21" i="52"/>
  <c r="X14" i="52"/>
  <c r="X31" i="52"/>
  <c r="AX31" i="52" s="1"/>
  <c r="X24" i="52"/>
  <c r="X15" i="52"/>
  <c r="X11" i="52"/>
  <c r="X12" i="52"/>
  <c r="X5" i="52"/>
  <c r="X8" i="52"/>
  <c r="X28" i="52"/>
  <c r="X23" i="52"/>
  <c r="X22" i="52"/>
  <c r="X17" i="52"/>
  <c r="X19" i="52"/>
  <c r="X6" i="52"/>
  <c r="X7" i="52"/>
  <c r="X13" i="52"/>
  <c r="AO18" i="52"/>
  <c r="AO19" i="52"/>
  <c r="AO8" i="52"/>
  <c r="AO22" i="52"/>
  <c r="AO17" i="52"/>
  <c r="AO25" i="52"/>
  <c r="AO26" i="52"/>
  <c r="AO31" i="52"/>
  <c r="AO40" i="52"/>
  <c r="AO41" i="52"/>
  <c r="AO46" i="52"/>
  <c r="AO47" i="52"/>
  <c r="AO52" i="52"/>
  <c r="AO57" i="52"/>
  <c r="AO65" i="52"/>
  <c r="AO67" i="52"/>
  <c r="AO69" i="52"/>
  <c r="L70" i="52"/>
  <c r="AR70" i="52" s="1"/>
  <c r="L69" i="52"/>
  <c r="AR69" i="52" s="1"/>
  <c r="L72" i="52"/>
  <c r="AR72" i="52" s="1"/>
  <c r="L68" i="52"/>
  <c r="AR68" i="52" s="1"/>
  <c r="L71" i="52"/>
  <c r="AR71" i="52" s="1"/>
  <c r="L63" i="52"/>
  <c r="AR63" i="52" s="1"/>
  <c r="L67" i="52"/>
  <c r="AR67" i="52" s="1"/>
  <c r="L66" i="52"/>
  <c r="AR66" i="52" s="1"/>
  <c r="L62" i="52"/>
  <c r="AR62" i="52" s="1"/>
  <c r="L65" i="52"/>
  <c r="AR65" i="52" s="1"/>
  <c r="L58" i="52"/>
  <c r="AR58" i="52" s="1"/>
  <c r="L61" i="52"/>
  <c r="AR61" i="52" s="1"/>
  <c r="L57" i="52"/>
  <c r="AR57" i="52" s="1"/>
  <c r="L60" i="52"/>
  <c r="AR60" i="52" s="1"/>
  <c r="L53" i="52"/>
  <c r="AR53" i="52" s="1"/>
  <c r="L49" i="52"/>
  <c r="AR49" i="52" s="1"/>
  <c r="L45" i="52"/>
  <c r="AR45" i="52" s="1"/>
  <c r="L64" i="52"/>
  <c r="AR64" i="52" s="1"/>
  <c r="L59" i="52"/>
  <c r="AR59" i="52" s="1"/>
  <c r="L52" i="52"/>
  <c r="AR52" i="52" s="1"/>
  <c r="L48" i="52"/>
  <c r="AR48" i="52" s="1"/>
  <c r="L56" i="52"/>
  <c r="AR56" i="52" s="1"/>
  <c r="L55" i="52"/>
  <c r="AR55" i="52" s="1"/>
  <c r="L51" i="52"/>
  <c r="AR51" i="52" s="1"/>
  <c r="L47" i="52"/>
  <c r="AR47" i="52" s="1"/>
  <c r="L54" i="52"/>
  <c r="AR54" i="52" s="1"/>
  <c r="L43" i="52"/>
  <c r="AR43" i="52" s="1"/>
  <c r="L39" i="52"/>
  <c r="AR39" i="52" s="1"/>
  <c r="L50" i="52"/>
  <c r="AR50" i="52" s="1"/>
  <c r="L42" i="52"/>
  <c r="AR42" i="52" s="1"/>
  <c r="L38" i="52"/>
  <c r="AR38" i="52" s="1"/>
  <c r="L46" i="52"/>
  <c r="AR46" i="52" s="1"/>
  <c r="L41" i="52"/>
  <c r="AR41" i="52" s="1"/>
  <c r="L37" i="52"/>
  <c r="AR37" i="52" s="1"/>
  <c r="L32" i="52"/>
  <c r="AR32" i="52" s="1"/>
  <c r="L18" i="52"/>
  <c r="L44" i="52"/>
  <c r="AR44" i="52" s="1"/>
  <c r="L31" i="52"/>
  <c r="AR31" i="52" s="1"/>
  <c r="L28" i="52"/>
  <c r="L40" i="52"/>
  <c r="AR40" i="52" s="1"/>
  <c r="L30" i="52"/>
  <c r="L27" i="52"/>
  <c r="L26" i="52"/>
  <c r="L23" i="52"/>
  <c r="L22" i="52"/>
  <c r="L17" i="52"/>
  <c r="L19" i="52"/>
  <c r="L6" i="52"/>
  <c r="L35" i="52"/>
  <c r="AR35" i="52" s="1"/>
  <c r="L14" i="52"/>
  <c r="L8" i="52"/>
  <c r="L13" i="52"/>
  <c r="L7" i="52"/>
  <c r="L29" i="52"/>
  <c r="AR29" i="52" s="1"/>
  <c r="L34" i="52"/>
  <c r="AR34" i="52" s="1"/>
  <c r="L33" i="52"/>
  <c r="AR33" i="52" s="1"/>
  <c r="L25" i="52"/>
  <c r="L24" i="52"/>
  <c r="L16" i="52"/>
  <c r="L20" i="52"/>
  <c r="L9" i="52"/>
  <c r="L10" i="52"/>
  <c r="L21" i="52"/>
  <c r="L36" i="52"/>
  <c r="AR36" i="52" s="1"/>
  <c r="L15" i="52"/>
  <c r="L12" i="52"/>
  <c r="L11" i="52"/>
  <c r="L5" i="52"/>
  <c r="P72" i="52"/>
  <c r="AT72" i="52" s="1"/>
  <c r="P68" i="52"/>
  <c r="AT68" i="52" s="1"/>
  <c r="P71" i="52"/>
  <c r="AT71" i="52" s="1"/>
  <c r="P67" i="52"/>
  <c r="AT67" i="52" s="1"/>
  <c r="P70" i="52"/>
  <c r="AT70" i="52" s="1"/>
  <c r="P66" i="52"/>
  <c r="AT66" i="52" s="1"/>
  <c r="P69" i="52"/>
  <c r="AT69" i="52" s="1"/>
  <c r="P65" i="52"/>
  <c r="AT65" i="52" s="1"/>
  <c r="P64" i="52"/>
  <c r="AT64" i="52" s="1"/>
  <c r="P63" i="52"/>
  <c r="AT63" i="52" s="1"/>
  <c r="P60" i="52"/>
  <c r="AT60" i="52" s="1"/>
  <c r="P56" i="52"/>
  <c r="AT56" i="52" s="1"/>
  <c r="P59" i="52"/>
  <c r="AT59" i="52" s="1"/>
  <c r="P58" i="52"/>
  <c r="AT58" i="52" s="1"/>
  <c r="P61" i="52"/>
  <c r="AT61" i="52" s="1"/>
  <c r="P55" i="52"/>
  <c r="AT55" i="52" s="1"/>
  <c r="P51" i="52"/>
  <c r="AT51" i="52" s="1"/>
  <c r="P47" i="52"/>
  <c r="AT47" i="52" s="1"/>
  <c r="P57" i="52"/>
  <c r="AT57" i="52" s="1"/>
  <c r="P54" i="52"/>
  <c r="AT54" i="52" s="1"/>
  <c r="P50" i="52"/>
  <c r="AT50" i="52" s="1"/>
  <c r="P46" i="52"/>
  <c r="AT46" i="52" s="1"/>
  <c r="P53" i="52"/>
  <c r="AT53" i="52" s="1"/>
  <c r="P49" i="52"/>
  <c r="AT49" i="52" s="1"/>
  <c r="P45" i="52"/>
  <c r="AT45" i="52" s="1"/>
  <c r="P62" i="52"/>
  <c r="AT62" i="52" s="1"/>
  <c r="P52" i="52"/>
  <c r="AT52" i="52" s="1"/>
  <c r="P41" i="52"/>
  <c r="AT41" i="52" s="1"/>
  <c r="P37" i="52"/>
  <c r="AT37" i="52" s="1"/>
  <c r="P48" i="52"/>
  <c r="AT48" i="52" s="1"/>
  <c r="P44" i="52"/>
  <c r="AT44" i="52" s="1"/>
  <c r="P40" i="52"/>
  <c r="AT40" i="52" s="1"/>
  <c r="P36" i="52"/>
  <c r="AT36" i="52" s="1"/>
  <c r="P43" i="52"/>
  <c r="AT43" i="52" s="1"/>
  <c r="P39" i="52"/>
  <c r="AT39" i="52" s="1"/>
  <c r="P35" i="52"/>
  <c r="AT35" i="52" s="1"/>
  <c r="P30" i="52"/>
  <c r="P27" i="52"/>
  <c r="P42" i="52"/>
  <c r="AT42" i="52" s="1"/>
  <c r="P34" i="52"/>
  <c r="AT34" i="52" s="1"/>
  <c r="P33" i="52"/>
  <c r="AT33" i="52" s="1"/>
  <c r="P29" i="52"/>
  <c r="AT29" i="52" s="1"/>
  <c r="P26" i="52"/>
  <c r="P38" i="52"/>
  <c r="AT38" i="52" s="1"/>
  <c r="P32" i="52"/>
  <c r="AT32" i="52" s="1"/>
  <c r="P18" i="52"/>
  <c r="P25" i="52"/>
  <c r="P24" i="52"/>
  <c r="P16" i="52"/>
  <c r="P20" i="52"/>
  <c r="P9" i="52"/>
  <c r="P10" i="52"/>
  <c r="P21" i="52"/>
  <c r="P28" i="52"/>
  <c r="P15" i="52"/>
  <c r="P11" i="52"/>
  <c r="P12" i="52"/>
  <c r="P5" i="52"/>
  <c r="P8" i="52"/>
  <c r="P31" i="52"/>
  <c r="AT31" i="52" s="1"/>
  <c r="P23" i="52"/>
  <c r="P22" i="52"/>
  <c r="P17" i="52"/>
  <c r="P19" i="52"/>
  <c r="P6" i="52"/>
  <c r="P14" i="52"/>
  <c r="P7" i="52"/>
  <c r="P13" i="52"/>
  <c r="AO7" i="52"/>
  <c r="AO39" i="52"/>
  <c r="AO12" i="52"/>
  <c r="AO24" i="52"/>
  <c r="AO20" i="52"/>
  <c r="AO29" i="52"/>
  <c r="AO30" i="52"/>
  <c r="AO35" i="52"/>
  <c r="AO44" i="52"/>
  <c r="AO53" i="52"/>
  <c r="AO50" i="52"/>
  <c r="AO51" i="52"/>
  <c r="AO56" i="52"/>
  <c r="AO61" i="52"/>
  <c r="AO70" i="52"/>
  <c r="AO71" i="52"/>
  <c r="T70" i="52"/>
  <c r="AV70" i="52" s="1"/>
  <c r="T69" i="52"/>
  <c r="AV69" i="52" s="1"/>
  <c r="T72" i="52"/>
  <c r="AV72" i="52" s="1"/>
  <c r="T68" i="52"/>
  <c r="AV68" i="52" s="1"/>
  <c r="T67" i="52"/>
  <c r="AV67" i="52" s="1"/>
  <c r="T63" i="52"/>
  <c r="AV63" i="52" s="1"/>
  <c r="T62" i="52"/>
  <c r="AV62" i="52" s="1"/>
  <c r="T66" i="52"/>
  <c r="AV66" i="52" s="1"/>
  <c r="T65" i="52"/>
  <c r="AV65" i="52" s="1"/>
  <c r="T58" i="52"/>
  <c r="AV58" i="52" s="1"/>
  <c r="T61" i="52"/>
  <c r="AV61" i="52" s="1"/>
  <c r="T57" i="52"/>
  <c r="AV57" i="52" s="1"/>
  <c r="T71" i="52"/>
  <c r="AV71" i="52" s="1"/>
  <c r="T64" i="52"/>
  <c r="AV64" i="52" s="1"/>
  <c r="T60" i="52"/>
  <c r="AV60" i="52" s="1"/>
  <c r="T59" i="52"/>
  <c r="AV59" i="52" s="1"/>
  <c r="T53" i="52"/>
  <c r="AV53" i="52" s="1"/>
  <c r="T49" i="52"/>
  <c r="AV49" i="52" s="1"/>
  <c r="T45" i="52"/>
  <c r="AV45" i="52" s="1"/>
  <c r="T52" i="52"/>
  <c r="AV52" i="52" s="1"/>
  <c r="T48" i="52"/>
  <c r="AV48" i="52" s="1"/>
  <c r="T55" i="52"/>
  <c r="AV55" i="52" s="1"/>
  <c r="T51" i="52"/>
  <c r="AV51" i="52" s="1"/>
  <c r="T47" i="52"/>
  <c r="AV47" i="52" s="1"/>
  <c r="T56" i="52"/>
  <c r="AV56" i="52" s="1"/>
  <c r="T50" i="52"/>
  <c r="AV50" i="52" s="1"/>
  <c r="T43" i="52"/>
  <c r="AV43" i="52" s="1"/>
  <c r="T39" i="52"/>
  <c r="AV39" i="52" s="1"/>
  <c r="T46" i="52"/>
  <c r="AV46" i="52" s="1"/>
  <c r="T42" i="52"/>
  <c r="AV42" i="52" s="1"/>
  <c r="T38" i="52"/>
  <c r="AV38" i="52" s="1"/>
  <c r="T41" i="52"/>
  <c r="AV41" i="52" s="1"/>
  <c r="T37" i="52"/>
  <c r="AV37" i="52" s="1"/>
  <c r="T54" i="52"/>
  <c r="AV54" i="52" s="1"/>
  <c r="T44" i="52"/>
  <c r="AV44" i="52" s="1"/>
  <c r="T34" i="52"/>
  <c r="AV34" i="52" s="1"/>
  <c r="T32" i="52"/>
  <c r="AV32" i="52" s="1"/>
  <c r="T18" i="52"/>
  <c r="T40" i="52"/>
  <c r="AV40" i="52" s="1"/>
  <c r="T35" i="52"/>
  <c r="AV35" i="52" s="1"/>
  <c r="T31" i="52"/>
  <c r="AV31" i="52" s="1"/>
  <c r="T28" i="52"/>
  <c r="T36" i="52"/>
  <c r="AV36" i="52" s="1"/>
  <c r="T30" i="52"/>
  <c r="T27" i="52"/>
  <c r="T25" i="52"/>
  <c r="T23" i="52"/>
  <c r="T22" i="52"/>
  <c r="T17" i="52"/>
  <c r="T19" i="52"/>
  <c r="T6" i="52"/>
  <c r="T15" i="52"/>
  <c r="T33" i="52"/>
  <c r="AV33" i="52" s="1"/>
  <c r="T14" i="52"/>
  <c r="T8" i="52"/>
  <c r="T13" i="52"/>
  <c r="T7" i="52"/>
  <c r="T29" i="52"/>
  <c r="AV29" i="52" s="1"/>
  <c r="T16" i="52"/>
  <c r="T20" i="52"/>
  <c r="T9" i="52"/>
  <c r="T10" i="52"/>
  <c r="T21" i="52"/>
  <c r="T26" i="52"/>
  <c r="T24" i="52"/>
  <c r="T5" i="52"/>
  <c r="T12" i="52"/>
  <c r="T11" i="52"/>
  <c r="H72" i="52"/>
  <c r="AP72" i="52" s="1"/>
  <c r="H68" i="52"/>
  <c r="AP68" i="52" s="1"/>
  <c r="H71" i="52"/>
  <c r="AP71" i="52" s="1"/>
  <c r="H67" i="52"/>
  <c r="AP67" i="52" s="1"/>
  <c r="H70" i="52"/>
  <c r="AP70" i="52" s="1"/>
  <c r="H65" i="52"/>
  <c r="AP65" i="52" s="1"/>
  <c r="H69" i="52"/>
  <c r="AP69" i="52" s="1"/>
  <c r="H64" i="52"/>
  <c r="AP64" i="52" s="1"/>
  <c r="H63" i="52"/>
  <c r="AP63" i="52" s="1"/>
  <c r="H62" i="52"/>
  <c r="AP62" i="52" s="1"/>
  <c r="H60" i="52"/>
  <c r="AP60" i="52" s="1"/>
  <c r="H56" i="52"/>
  <c r="AP56" i="52" s="1"/>
  <c r="H59" i="52"/>
  <c r="AP59" i="52" s="1"/>
  <c r="H58" i="52"/>
  <c r="AP58" i="52" s="1"/>
  <c r="H55" i="52"/>
  <c r="AP55" i="52" s="1"/>
  <c r="H51" i="52"/>
  <c r="AP51" i="52" s="1"/>
  <c r="H47" i="52"/>
  <c r="AP47" i="52" s="1"/>
  <c r="H61" i="52"/>
  <c r="AP61" i="52" s="1"/>
  <c r="H54" i="52"/>
  <c r="AP54" i="52" s="1"/>
  <c r="H50" i="52"/>
  <c r="AP50" i="52" s="1"/>
  <c r="H46" i="52"/>
  <c r="AP46" i="52" s="1"/>
  <c r="H57" i="52"/>
  <c r="AP57" i="52" s="1"/>
  <c r="H53" i="52"/>
  <c r="AP53" i="52" s="1"/>
  <c r="H49" i="52"/>
  <c r="AP49" i="52" s="1"/>
  <c r="H45" i="52"/>
  <c r="AP45" i="52" s="1"/>
  <c r="H41" i="52"/>
  <c r="AP41" i="52" s="1"/>
  <c r="H37" i="52"/>
  <c r="AP37" i="52" s="1"/>
  <c r="H66" i="52"/>
  <c r="AP66" i="52" s="1"/>
  <c r="H52" i="52"/>
  <c r="AP52" i="52" s="1"/>
  <c r="H44" i="52"/>
  <c r="AP44" i="52" s="1"/>
  <c r="H40" i="52"/>
  <c r="AP40" i="52" s="1"/>
  <c r="H36" i="52"/>
  <c r="AP36" i="52" s="1"/>
  <c r="H48" i="52"/>
  <c r="AP48" i="52" s="1"/>
  <c r="H43" i="52"/>
  <c r="AP43" i="52" s="1"/>
  <c r="H39" i="52"/>
  <c r="AP39" i="52" s="1"/>
  <c r="H35" i="52"/>
  <c r="AP35" i="52" s="1"/>
  <c r="H34" i="52"/>
  <c r="AP34" i="52" s="1"/>
  <c r="H30" i="52"/>
  <c r="H27" i="52"/>
  <c r="H33" i="52"/>
  <c r="AP33" i="52" s="1"/>
  <c r="H29" i="52"/>
  <c r="AP29" i="52" s="1"/>
  <c r="H26" i="52"/>
  <c r="H42" i="52"/>
  <c r="AP42" i="52" s="1"/>
  <c r="H32" i="52"/>
  <c r="AP32" i="52" s="1"/>
  <c r="H18" i="52"/>
  <c r="H25" i="52"/>
  <c r="H28" i="52"/>
  <c r="H16" i="52"/>
  <c r="H20" i="52"/>
  <c r="H9" i="52"/>
  <c r="H10" i="52"/>
  <c r="H21" i="52"/>
  <c r="H14" i="52"/>
  <c r="H38" i="52"/>
  <c r="AP38" i="52" s="1"/>
  <c r="H15" i="52"/>
  <c r="H11" i="52"/>
  <c r="H12" i="52"/>
  <c r="H5" i="52"/>
  <c r="H31" i="52"/>
  <c r="AP31" i="52" s="1"/>
  <c r="H8" i="52"/>
  <c r="H23" i="52"/>
  <c r="H22" i="52"/>
  <c r="H17" i="52"/>
  <c r="H19" i="52"/>
  <c r="H6" i="52"/>
  <c r="H24" i="52"/>
  <c r="H13" i="52"/>
  <c r="H7" i="52"/>
  <c r="AO11" i="52"/>
  <c r="AO21" i="52"/>
  <c r="AO16" i="52"/>
  <c r="AO9" i="52"/>
  <c r="AO23" i="52"/>
  <c r="AO33" i="52"/>
  <c r="AO34" i="52"/>
  <c r="AO45" i="52"/>
  <c r="AO49" i="52"/>
  <c r="AO38" i="52"/>
  <c r="AO54" i="52"/>
  <c r="AO55" i="52"/>
  <c r="AO59" i="52"/>
  <c r="AO63" i="52"/>
  <c r="AO62" i="52"/>
  <c r="AO68" i="52"/>
  <c r="AO6" i="52"/>
  <c r="AO40" i="51"/>
  <c r="AO27" i="51"/>
  <c r="AO44" i="51"/>
  <c r="AO60" i="51"/>
  <c r="AO72" i="51"/>
  <c r="AO38" i="51"/>
  <c r="AO33" i="51"/>
  <c r="AO15" i="51"/>
  <c r="AO26" i="51"/>
  <c r="AO34" i="51"/>
  <c r="AO47" i="51"/>
  <c r="AO54" i="51"/>
  <c r="AO59" i="51"/>
  <c r="AO49" i="51"/>
  <c r="AO65" i="51"/>
  <c r="AO64" i="51"/>
  <c r="AO67" i="51"/>
  <c r="AO69" i="51"/>
  <c r="AF72" i="51"/>
  <c r="BB72" i="51" s="1"/>
  <c r="AF68" i="51"/>
  <c r="BB68" i="51" s="1"/>
  <c r="AF71" i="51"/>
  <c r="BB71" i="51" s="1"/>
  <c r="AF67" i="51"/>
  <c r="BB67" i="51" s="1"/>
  <c r="AF70" i="51"/>
  <c r="BB70" i="51" s="1"/>
  <c r="AF66" i="51"/>
  <c r="BB66" i="51" s="1"/>
  <c r="AF65" i="51"/>
  <c r="BB65" i="51" s="1"/>
  <c r="AF61" i="51"/>
  <c r="BB61" i="51" s="1"/>
  <c r="AF62" i="51"/>
  <c r="BB62" i="51" s="1"/>
  <c r="AF60" i="51"/>
  <c r="BB60" i="51" s="1"/>
  <c r="AF56" i="51"/>
  <c r="BB56" i="51" s="1"/>
  <c r="AF64" i="51"/>
  <c r="BB64" i="51" s="1"/>
  <c r="AF63" i="51"/>
  <c r="BB63" i="51" s="1"/>
  <c r="AF58" i="51"/>
  <c r="BB58" i="51" s="1"/>
  <c r="AF53" i="51"/>
  <c r="BB53" i="51" s="1"/>
  <c r="AF32" i="51"/>
  <c r="AF7" i="51"/>
  <c r="AF11" i="51"/>
  <c r="AF36" i="51"/>
  <c r="AF69" i="51"/>
  <c r="BB69" i="51" s="1"/>
  <c r="AF57" i="51"/>
  <c r="BB57" i="51" s="1"/>
  <c r="AF52" i="51"/>
  <c r="BB52" i="51" s="1"/>
  <c r="AF24" i="51"/>
  <c r="AF8" i="51"/>
  <c r="AF38" i="51"/>
  <c r="AF59" i="51"/>
  <c r="BB59" i="51" s="1"/>
  <c r="AF55" i="51"/>
  <c r="BB55" i="51" s="1"/>
  <c r="AF51" i="51"/>
  <c r="AF39" i="51"/>
  <c r="AF54" i="51"/>
  <c r="BB54" i="51" s="1"/>
  <c r="AF46" i="51"/>
  <c r="AF44" i="51"/>
  <c r="AF40" i="51"/>
  <c r="AF25" i="51"/>
  <c r="AF33" i="51"/>
  <c r="AF12" i="51"/>
  <c r="AF50" i="51"/>
  <c r="AF45" i="51"/>
  <c r="AF43" i="51"/>
  <c r="AF26" i="51"/>
  <c r="AF27" i="51"/>
  <c r="AF19" i="51"/>
  <c r="AF42" i="51"/>
  <c r="AF5" i="51"/>
  <c r="AF31" i="51"/>
  <c r="AF30" i="51"/>
  <c r="AF47" i="51"/>
  <c r="AF9" i="51"/>
  <c r="AF23" i="51"/>
  <c r="AF34" i="51"/>
  <c r="AF20" i="51"/>
  <c r="AF16" i="51"/>
  <c r="AF17" i="51"/>
  <c r="AF28" i="51"/>
  <c r="AF37" i="51"/>
  <c r="AF6" i="51"/>
  <c r="AF13" i="51"/>
  <c r="AF10" i="51"/>
  <c r="AF21" i="51"/>
  <c r="AF22" i="51"/>
  <c r="AF41" i="51"/>
  <c r="AF14" i="51"/>
  <c r="AF35" i="51"/>
  <c r="AF29" i="51"/>
  <c r="AF49" i="51"/>
  <c r="AF48" i="51"/>
  <c r="AF15" i="51"/>
  <c r="AF18" i="51"/>
  <c r="P72" i="51"/>
  <c r="AT72" i="51" s="1"/>
  <c r="P68" i="51"/>
  <c r="AT68" i="51" s="1"/>
  <c r="P71" i="51"/>
  <c r="AT71" i="51" s="1"/>
  <c r="P67" i="51"/>
  <c r="AT67" i="51" s="1"/>
  <c r="P70" i="51"/>
  <c r="AT70" i="51" s="1"/>
  <c r="P66" i="51"/>
  <c r="AT66" i="51" s="1"/>
  <c r="P69" i="51"/>
  <c r="AT69" i="51" s="1"/>
  <c r="P65" i="51"/>
  <c r="AT65" i="51" s="1"/>
  <c r="P64" i="51"/>
  <c r="AT64" i="51" s="1"/>
  <c r="P60" i="51"/>
  <c r="AT60" i="51" s="1"/>
  <c r="P56" i="51"/>
  <c r="AT56" i="51" s="1"/>
  <c r="P63" i="51"/>
  <c r="AT63" i="51" s="1"/>
  <c r="P62" i="51"/>
  <c r="AT62" i="51" s="1"/>
  <c r="P61" i="51"/>
  <c r="AT61" i="51" s="1"/>
  <c r="P55" i="51"/>
  <c r="AT55" i="51" s="1"/>
  <c r="P32" i="51"/>
  <c r="P7" i="51"/>
  <c r="P11" i="51"/>
  <c r="N17" i="34" s="1"/>
  <c r="P36" i="51"/>
  <c r="P59" i="51"/>
  <c r="AT59" i="51" s="1"/>
  <c r="P57" i="51"/>
  <c r="AT57" i="51" s="1"/>
  <c r="P52" i="51"/>
  <c r="AT52" i="51" s="1"/>
  <c r="P58" i="51"/>
  <c r="AT58" i="51" s="1"/>
  <c r="P54" i="51"/>
  <c r="AT54" i="51" s="1"/>
  <c r="P50" i="51"/>
  <c r="P30" i="51"/>
  <c r="P53" i="51"/>
  <c r="AT53" i="51" s="1"/>
  <c r="P49" i="51"/>
  <c r="P48" i="51"/>
  <c r="P24" i="51"/>
  <c r="P31" i="51"/>
  <c r="P44" i="51"/>
  <c r="P40" i="51"/>
  <c r="P25" i="51"/>
  <c r="P33" i="51"/>
  <c r="P12" i="51"/>
  <c r="P39" i="51"/>
  <c r="P28" i="51"/>
  <c r="P37" i="51"/>
  <c r="P6" i="51"/>
  <c r="P17" i="51"/>
  <c r="P19" i="51"/>
  <c r="P42" i="51"/>
  <c r="P5" i="51"/>
  <c r="P51" i="51"/>
  <c r="P47" i="51"/>
  <c r="P46" i="51"/>
  <c r="P45" i="51"/>
  <c r="P15" i="51"/>
  <c r="P13" i="51"/>
  <c r="P22" i="51"/>
  <c r="P41" i="51"/>
  <c r="P20" i="51"/>
  <c r="P16" i="51"/>
  <c r="P26" i="51"/>
  <c r="P27" i="51"/>
  <c r="P8" i="51"/>
  <c r="P43" i="51"/>
  <c r="P10" i="51"/>
  <c r="P21" i="51"/>
  <c r="P38" i="51"/>
  <c r="P9" i="51"/>
  <c r="P23" i="51"/>
  <c r="P34" i="51"/>
  <c r="P14" i="51"/>
  <c r="P35" i="51"/>
  <c r="P18" i="51"/>
  <c r="P29" i="51"/>
  <c r="Z71" i="51"/>
  <c r="AY71" i="51" s="1"/>
  <c r="Z67" i="51"/>
  <c r="AY67" i="51" s="1"/>
  <c r="Z70" i="51"/>
  <c r="AY70" i="51" s="1"/>
  <c r="Z69" i="51"/>
  <c r="AY69" i="51" s="1"/>
  <c r="Z66" i="51"/>
  <c r="AY66" i="51" s="1"/>
  <c r="Z64" i="51"/>
  <c r="AY64" i="51" s="1"/>
  <c r="Z72" i="51"/>
  <c r="AY72" i="51" s="1"/>
  <c r="Z65" i="51"/>
  <c r="AY65" i="51" s="1"/>
  <c r="Z59" i="51"/>
  <c r="AY59" i="51" s="1"/>
  <c r="Z55" i="51"/>
  <c r="AY55" i="51" s="1"/>
  <c r="Z56" i="51"/>
  <c r="AY56" i="51" s="1"/>
  <c r="Z24" i="51"/>
  <c r="Z49" i="51"/>
  <c r="Z30" i="51"/>
  <c r="Z47" i="51"/>
  <c r="Z68" i="51"/>
  <c r="AY68" i="51" s="1"/>
  <c r="Z63" i="51"/>
  <c r="AY63" i="51" s="1"/>
  <c r="Z62" i="51"/>
  <c r="AY62" i="51" s="1"/>
  <c r="Z61" i="51"/>
  <c r="AY61" i="51" s="1"/>
  <c r="Z60" i="51"/>
  <c r="AY60" i="51" s="1"/>
  <c r="Z52" i="51"/>
  <c r="AY52" i="51" s="1"/>
  <c r="Z58" i="51"/>
  <c r="AY58" i="51" s="1"/>
  <c r="Z57" i="51"/>
  <c r="AY57" i="51" s="1"/>
  <c r="Z53" i="51"/>
  <c r="AY53" i="51" s="1"/>
  <c r="Z31" i="51"/>
  <c r="Z50" i="51"/>
  <c r="Z11" i="51"/>
  <c r="Z7" i="51"/>
  <c r="Z48" i="51"/>
  <c r="Z32" i="51"/>
  <c r="Z54" i="51"/>
  <c r="AY54" i="51" s="1"/>
  <c r="Z51" i="51"/>
  <c r="Z39" i="51"/>
  <c r="Z36" i="51"/>
  <c r="Z43" i="51"/>
  <c r="Z13" i="51"/>
  <c r="Z6" i="51"/>
  <c r="Z17" i="51"/>
  <c r="Z34" i="51"/>
  <c r="Z8" i="51"/>
  <c r="Z28" i="51"/>
  <c r="Z37" i="51"/>
  <c r="Z25" i="51"/>
  <c r="Z33" i="51"/>
  <c r="Z20" i="51"/>
  <c r="Z16" i="51"/>
  <c r="Z38" i="51"/>
  <c r="Z15" i="51"/>
  <c r="Z40" i="51"/>
  <c r="Z22" i="51"/>
  <c r="Z41" i="51"/>
  <c r="Z10" i="51"/>
  <c r="Z18" i="51"/>
  <c r="Z21" i="51"/>
  <c r="Z26" i="51"/>
  <c r="Z46" i="51"/>
  <c r="Z45" i="51"/>
  <c r="Z44" i="51"/>
  <c r="Z27" i="51"/>
  <c r="Z9" i="51"/>
  <c r="Z23" i="51"/>
  <c r="Z29" i="51"/>
  <c r="Z12" i="51"/>
  <c r="Z42" i="51"/>
  <c r="Z19" i="51"/>
  <c r="Z14" i="51"/>
  <c r="Z35" i="51"/>
  <c r="Z5" i="51"/>
  <c r="AO8" i="51"/>
  <c r="AO31" i="51"/>
  <c r="AO63" i="51"/>
  <c r="AO66" i="51"/>
  <c r="AO37" i="51"/>
  <c r="AO11" i="51"/>
  <c r="AO29" i="51"/>
  <c r="AO5" i="51"/>
  <c r="AO51" i="51"/>
  <c r="AO58" i="51"/>
  <c r="AO39" i="51"/>
  <c r="AO9" i="51"/>
  <c r="AO53" i="51"/>
  <c r="AO70" i="51"/>
  <c r="AO71" i="51"/>
  <c r="AH71" i="51"/>
  <c r="BC71" i="51" s="1"/>
  <c r="AH67" i="51"/>
  <c r="BC67" i="51" s="1"/>
  <c r="AH70" i="51"/>
  <c r="BC70" i="51" s="1"/>
  <c r="AH69" i="51"/>
  <c r="BC69" i="51" s="1"/>
  <c r="AH64" i="51"/>
  <c r="BC64" i="51" s="1"/>
  <c r="AH68" i="51"/>
  <c r="BC68" i="51" s="1"/>
  <c r="AH61" i="51"/>
  <c r="BC61" i="51" s="1"/>
  <c r="AH59" i="51"/>
  <c r="BC59" i="51" s="1"/>
  <c r="AH55" i="51"/>
  <c r="BC55" i="51" s="1"/>
  <c r="AH65" i="51"/>
  <c r="BC65" i="51" s="1"/>
  <c r="AH57" i="51"/>
  <c r="BC57" i="51" s="1"/>
  <c r="AH24" i="51"/>
  <c r="AH49" i="51"/>
  <c r="AH30" i="51"/>
  <c r="AH47" i="51"/>
  <c r="AH72" i="51"/>
  <c r="BC72" i="51" s="1"/>
  <c r="AH66" i="51"/>
  <c r="BC66" i="51" s="1"/>
  <c r="AH63" i="51"/>
  <c r="BC63" i="51" s="1"/>
  <c r="AH58" i="51"/>
  <c r="BC58" i="51" s="1"/>
  <c r="AH54" i="51"/>
  <c r="BC54" i="51" s="1"/>
  <c r="AH53" i="51"/>
  <c r="BC53" i="51" s="1"/>
  <c r="AH52" i="51"/>
  <c r="BC52" i="51" s="1"/>
  <c r="AH60" i="51"/>
  <c r="BC60" i="51" s="1"/>
  <c r="AH51" i="51"/>
  <c r="AH39" i="51"/>
  <c r="AH36" i="51"/>
  <c r="AH50" i="51"/>
  <c r="AH11" i="51"/>
  <c r="AH62" i="51"/>
  <c r="BC62" i="51" s="1"/>
  <c r="AH7" i="51"/>
  <c r="AH56" i="51"/>
  <c r="BC56" i="51" s="1"/>
  <c r="AH8" i="51"/>
  <c r="AH38" i="51"/>
  <c r="AH45" i="51"/>
  <c r="AH43" i="51"/>
  <c r="AH13" i="51"/>
  <c r="AH6" i="51"/>
  <c r="AH17" i="51"/>
  <c r="AH34" i="51"/>
  <c r="AH31" i="51"/>
  <c r="AH46" i="51"/>
  <c r="AH9" i="51"/>
  <c r="AH23" i="51"/>
  <c r="AH12" i="51"/>
  <c r="AH20" i="51"/>
  <c r="AH16" i="51"/>
  <c r="AH32" i="51"/>
  <c r="AH28" i="51"/>
  <c r="AH37" i="51"/>
  <c r="AH25" i="51"/>
  <c r="AH33" i="51"/>
  <c r="AH10" i="51"/>
  <c r="AH18" i="51"/>
  <c r="AH21" i="51"/>
  <c r="AH41" i="51"/>
  <c r="AH48" i="51"/>
  <c r="AH15" i="51"/>
  <c r="AH40" i="51"/>
  <c r="AH22" i="51"/>
  <c r="AH14" i="51"/>
  <c r="AH35" i="51"/>
  <c r="AH26" i="51"/>
  <c r="AH19" i="51"/>
  <c r="AH5" i="51"/>
  <c r="AH44" i="51"/>
  <c r="AH27" i="51"/>
  <c r="AH29" i="51"/>
  <c r="AH42" i="51"/>
  <c r="J71" i="51"/>
  <c r="AQ71" i="51" s="1"/>
  <c r="J67" i="51"/>
  <c r="AQ67" i="51" s="1"/>
  <c r="J70" i="51"/>
  <c r="AQ70" i="51" s="1"/>
  <c r="J69" i="51"/>
  <c r="AQ69" i="51" s="1"/>
  <c r="J72" i="51"/>
  <c r="AQ72" i="51" s="1"/>
  <c r="J64" i="51"/>
  <c r="AQ64" i="51" s="1"/>
  <c r="J62" i="51"/>
  <c r="AQ62" i="51" s="1"/>
  <c r="J59" i="51"/>
  <c r="AQ59" i="51" s="1"/>
  <c r="J55" i="51"/>
  <c r="AQ55" i="51" s="1"/>
  <c r="J58" i="51"/>
  <c r="AQ58" i="51" s="1"/>
  <c r="J53" i="51"/>
  <c r="AQ53" i="51" s="1"/>
  <c r="J24" i="51"/>
  <c r="J49" i="51"/>
  <c r="J30" i="51"/>
  <c r="J47" i="51"/>
  <c r="J65" i="51"/>
  <c r="AQ65" i="51" s="1"/>
  <c r="J60" i="51"/>
  <c r="AQ60" i="51" s="1"/>
  <c r="J54" i="51"/>
  <c r="AQ54" i="51" s="1"/>
  <c r="J68" i="51"/>
  <c r="AQ68" i="51" s="1"/>
  <c r="J61" i="51"/>
  <c r="AQ61" i="51" s="1"/>
  <c r="J57" i="51"/>
  <c r="AQ57" i="51" s="1"/>
  <c r="J56" i="51"/>
  <c r="AQ56" i="51" s="1"/>
  <c r="J32" i="51"/>
  <c r="J8" i="51"/>
  <c r="J38" i="51"/>
  <c r="J63" i="51"/>
  <c r="AQ63" i="51" s="1"/>
  <c r="J52" i="51"/>
  <c r="AQ52" i="51" s="1"/>
  <c r="J31" i="51"/>
  <c r="J51" i="51"/>
  <c r="J39" i="51"/>
  <c r="J36" i="51"/>
  <c r="J7" i="51"/>
  <c r="J46" i="51"/>
  <c r="J43" i="51"/>
  <c r="J13" i="51"/>
  <c r="J6" i="51"/>
  <c r="J17" i="51"/>
  <c r="J34" i="51"/>
  <c r="J44" i="51"/>
  <c r="J26" i="51"/>
  <c r="J27" i="51"/>
  <c r="J20" i="51"/>
  <c r="J16" i="51"/>
  <c r="J9" i="51"/>
  <c r="J23" i="51"/>
  <c r="J12" i="51"/>
  <c r="J10" i="51"/>
  <c r="J18" i="51"/>
  <c r="J21" i="51"/>
  <c r="J25" i="51"/>
  <c r="J50" i="51"/>
  <c r="J11" i="51"/>
  <c r="H17" i="34" s="1"/>
  <c r="J48" i="51"/>
  <c r="J45" i="51"/>
  <c r="J28" i="51"/>
  <c r="J37" i="51"/>
  <c r="J33" i="51"/>
  <c r="J15" i="51"/>
  <c r="J22" i="51"/>
  <c r="J41" i="51"/>
  <c r="J29" i="51"/>
  <c r="J66" i="51"/>
  <c r="AQ66" i="51" s="1"/>
  <c r="J40" i="51"/>
  <c r="J42" i="51"/>
  <c r="J19" i="51"/>
  <c r="J5" i="51"/>
  <c r="J14" i="51"/>
  <c r="J35" i="51"/>
  <c r="AO48" i="51"/>
  <c r="AO46" i="51"/>
  <c r="AO61" i="51"/>
  <c r="AO41" i="51"/>
  <c r="AO22" i="51"/>
  <c r="AO20" i="51"/>
  <c r="AO14" i="51"/>
  <c r="AO7" i="51"/>
  <c r="AO19" i="51"/>
  <c r="AO16" i="51"/>
  <c r="AO25" i="51"/>
  <c r="AO50" i="51"/>
  <c r="AO10" i="51"/>
  <c r="AO52" i="51"/>
  <c r="AO43" i="51"/>
  <c r="AO55" i="51"/>
  <c r="AO57" i="51"/>
  <c r="AO62" i="51"/>
  <c r="AO68" i="51"/>
  <c r="X72" i="51"/>
  <c r="AX72" i="51" s="1"/>
  <c r="X68" i="51"/>
  <c r="AX68" i="51" s="1"/>
  <c r="X71" i="51"/>
  <c r="AX71" i="51" s="1"/>
  <c r="X67" i="51"/>
  <c r="AX67" i="51" s="1"/>
  <c r="X70" i="51"/>
  <c r="AX70" i="51" s="1"/>
  <c r="X66" i="51"/>
  <c r="AX66" i="51" s="1"/>
  <c r="X65" i="51"/>
  <c r="AX65" i="51" s="1"/>
  <c r="X61" i="51"/>
  <c r="AX61" i="51" s="1"/>
  <c r="X69" i="51"/>
  <c r="AX69" i="51" s="1"/>
  <c r="X60" i="51"/>
  <c r="AX60" i="51" s="1"/>
  <c r="X56" i="51"/>
  <c r="AX56" i="51" s="1"/>
  <c r="X57" i="51"/>
  <c r="AX57" i="51" s="1"/>
  <c r="X32" i="51"/>
  <c r="X7" i="51"/>
  <c r="X11" i="51"/>
  <c r="X36" i="51"/>
  <c r="X62" i="51"/>
  <c r="AX62" i="51" s="1"/>
  <c r="X55" i="51"/>
  <c r="AX55" i="51" s="1"/>
  <c r="X54" i="51"/>
  <c r="AX54" i="51" s="1"/>
  <c r="X53" i="51"/>
  <c r="AX53" i="51" s="1"/>
  <c r="X63" i="51"/>
  <c r="AX63" i="51" s="1"/>
  <c r="X52" i="51"/>
  <c r="AX52" i="51" s="1"/>
  <c r="X51" i="51"/>
  <c r="X39" i="51"/>
  <c r="X64" i="51"/>
  <c r="AX64" i="51" s="1"/>
  <c r="X31" i="51"/>
  <c r="X50" i="51"/>
  <c r="X30" i="51"/>
  <c r="X59" i="51"/>
  <c r="AX59" i="51" s="1"/>
  <c r="X49" i="51"/>
  <c r="X45" i="51"/>
  <c r="X44" i="51"/>
  <c r="X40" i="51"/>
  <c r="X25" i="51"/>
  <c r="X33" i="51"/>
  <c r="X12" i="51"/>
  <c r="X48" i="51"/>
  <c r="X9" i="51"/>
  <c r="X23" i="51"/>
  <c r="X34" i="51"/>
  <c r="X19" i="51"/>
  <c r="X42" i="51"/>
  <c r="X5" i="51"/>
  <c r="X58" i="51"/>
  <c r="AX58" i="51" s="1"/>
  <c r="X8" i="51"/>
  <c r="X28" i="51"/>
  <c r="X37" i="51"/>
  <c r="X6" i="51"/>
  <c r="X17" i="51"/>
  <c r="X20" i="51"/>
  <c r="X16" i="51"/>
  <c r="X38" i="51"/>
  <c r="X15" i="51"/>
  <c r="X13" i="51"/>
  <c r="X22" i="51"/>
  <c r="X41" i="51"/>
  <c r="X47" i="51"/>
  <c r="X46" i="51"/>
  <c r="X27" i="51"/>
  <c r="X18" i="51"/>
  <c r="X43" i="51"/>
  <c r="X29" i="51"/>
  <c r="X24" i="51"/>
  <c r="X14" i="51"/>
  <c r="X26" i="51"/>
  <c r="X10" i="51"/>
  <c r="X21" i="51"/>
  <c r="X35" i="51"/>
  <c r="H72" i="51"/>
  <c r="AP72" i="51" s="1"/>
  <c r="H68" i="51"/>
  <c r="AP68" i="51" s="1"/>
  <c r="H71" i="51"/>
  <c r="AP71" i="51" s="1"/>
  <c r="H67" i="51"/>
  <c r="AP67" i="51" s="1"/>
  <c r="H70" i="51"/>
  <c r="AP70" i="51" s="1"/>
  <c r="H65" i="51"/>
  <c r="AP65" i="51" s="1"/>
  <c r="H63" i="51"/>
  <c r="AP63" i="51" s="1"/>
  <c r="H60" i="51"/>
  <c r="AP60" i="51" s="1"/>
  <c r="H56" i="51"/>
  <c r="H66" i="51"/>
  <c r="AP66" i="51" s="1"/>
  <c r="H59" i="51"/>
  <c r="AP59" i="51" s="1"/>
  <c r="H54" i="51"/>
  <c r="AP54" i="51" s="1"/>
  <c r="H32" i="51"/>
  <c r="H7" i="51"/>
  <c r="H11" i="51"/>
  <c r="H36" i="51"/>
  <c r="H58" i="51"/>
  <c r="AP58" i="51" s="1"/>
  <c r="H53" i="51"/>
  <c r="AP53" i="51" s="1"/>
  <c r="H31" i="51"/>
  <c r="H69" i="51"/>
  <c r="AP69" i="51" s="1"/>
  <c r="H64" i="51"/>
  <c r="AP64" i="51" s="1"/>
  <c r="H55" i="51"/>
  <c r="AP55" i="51" s="1"/>
  <c r="H62" i="51"/>
  <c r="AP62" i="51" s="1"/>
  <c r="H49" i="51"/>
  <c r="H48" i="51"/>
  <c r="H61" i="51"/>
  <c r="AP61" i="51" s="1"/>
  <c r="H24" i="51"/>
  <c r="H8" i="51"/>
  <c r="H38" i="51"/>
  <c r="H51" i="51"/>
  <c r="H30" i="51"/>
  <c r="H47" i="51"/>
  <c r="H44" i="51"/>
  <c r="H40" i="51"/>
  <c r="H25" i="51"/>
  <c r="H33" i="51"/>
  <c r="H12" i="51"/>
  <c r="H15" i="51"/>
  <c r="H13" i="51"/>
  <c r="H22" i="51"/>
  <c r="H41" i="51"/>
  <c r="H19" i="51"/>
  <c r="H42" i="51"/>
  <c r="H5" i="51"/>
  <c r="H57" i="51"/>
  <c r="AP57" i="51" s="1"/>
  <c r="H39" i="51"/>
  <c r="H43" i="51"/>
  <c r="H26" i="51"/>
  <c r="H27" i="51"/>
  <c r="H20" i="51"/>
  <c r="H16" i="51"/>
  <c r="H52" i="51"/>
  <c r="AP52" i="51" s="1"/>
  <c r="H9" i="51"/>
  <c r="H23" i="51"/>
  <c r="H34" i="51"/>
  <c r="H18" i="51"/>
  <c r="H45" i="51"/>
  <c r="H29" i="51"/>
  <c r="H50" i="51"/>
  <c r="H28" i="51"/>
  <c r="H14" i="51"/>
  <c r="H46" i="51"/>
  <c r="H6" i="51"/>
  <c r="H17" i="51"/>
  <c r="H10" i="51"/>
  <c r="H21" i="51"/>
  <c r="H37" i="51"/>
  <c r="H35" i="51"/>
  <c r="R71" i="51"/>
  <c r="AU71" i="51" s="1"/>
  <c r="R67" i="51"/>
  <c r="AU67" i="51" s="1"/>
  <c r="R70" i="51"/>
  <c r="AU70" i="51" s="1"/>
  <c r="R69" i="51"/>
  <c r="AU69" i="51" s="1"/>
  <c r="R68" i="51"/>
  <c r="AU68" i="51" s="1"/>
  <c r="R64" i="51"/>
  <c r="AU64" i="51" s="1"/>
  <c r="R63" i="51"/>
  <c r="AU63" i="51" s="1"/>
  <c r="R59" i="51"/>
  <c r="AU59" i="51" s="1"/>
  <c r="R55" i="51"/>
  <c r="AU55" i="51" s="1"/>
  <c r="R60" i="51"/>
  <c r="AU60" i="51" s="1"/>
  <c r="R54" i="51"/>
  <c r="AU54" i="51" s="1"/>
  <c r="R24" i="51"/>
  <c r="R49" i="51"/>
  <c r="R30" i="51"/>
  <c r="R47" i="51"/>
  <c r="R65" i="51"/>
  <c r="AU65" i="51" s="1"/>
  <c r="R58" i="51"/>
  <c r="AU58" i="51" s="1"/>
  <c r="R61" i="51"/>
  <c r="AU61" i="51" s="1"/>
  <c r="R31" i="51"/>
  <c r="R62" i="51"/>
  <c r="AU62" i="51" s="1"/>
  <c r="R53" i="51"/>
  <c r="AU53" i="51" s="1"/>
  <c r="R7" i="51"/>
  <c r="R48" i="51"/>
  <c r="R72" i="51"/>
  <c r="AU72" i="51" s="1"/>
  <c r="R66" i="51"/>
  <c r="AU66" i="51" s="1"/>
  <c r="R56" i="51"/>
  <c r="AU56" i="51" s="1"/>
  <c r="R32" i="51"/>
  <c r="R8" i="51"/>
  <c r="R38" i="51"/>
  <c r="R50" i="51"/>
  <c r="R11" i="51"/>
  <c r="P17" i="34" s="1"/>
  <c r="R43" i="51"/>
  <c r="R13" i="51"/>
  <c r="R6" i="51"/>
  <c r="R17" i="51"/>
  <c r="R34" i="51"/>
  <c r="R57" i="51"/>
  <c r="AU57" i="51" s="1"/>
  <c r="R51" i="51"/>
  <c r="R36" i="51"/>
  <c r="R46" i="51"/>
  <c r="R45" i="51"/>
  <c r="R15" i="51"/>
  <c r="R40" i="51"/>
  <c r="R22" i="51"/>
  <c r="R41" i="51"/>
  <c r="R20" i="51"/>
  <c r="R16" i="51"/>
  <c r="R52" i="51"/>
  <c r="AU52" i="51" s="1"/>
  <c r="R44" i="51"/>
  <c r="R26" i="51"/>
  <c r="R27" i="51"/>
  <c r="R10" i="51"/>
  <c r="R18" i="51"/>
  <c r="R21" i="51"/>
  <c r="R12" i="51"/>
  <c r="R9" i="51"/>
  <c r="R23" i="51"/>
  <c r="R14" i="51"/>
  <c r="R35" i="51"/>
  <c r="R19" i="51"/>
  <c r="R5" i="51"/>
  <c r="R39" i="51"/>
  <c r="R28" i="51"/>
  <c r="R37" i="51"/>
  <c r="R29" i="51"/>
  <c r="R25" i="51"/>
  <c r="R33" i="51"/>
  <c r="R42" i="51"/>
  <c r="F69" i="50"/>
  <c r="F72" i="50"/>
  <c r="F68" i="50"/>
  <c r="F71" i="50"/>
  <c r="F67" i="50"/>
  <c r="F63" i="50"/>
  <c r="F70" i="50"/>
  <c r="F66" i="50"/>
  <c r="F62" i="50"/>
  <c r="F65" i="50"/>
  <c r="F60" i="50"/>
  <c r="F59" i="50"/>
  <c r="F64" i="50"/>
  <c r="F58" i="50"/>
  <c r="F55" i="50"/>
  <c r="F51" i="50"/>
  <c r="F47" i="50"/>
  <c r="F61" i="50"/>
  <c r="F54" i="50"/>
  <c r="F50" i="50"/>
  <c r="F46" i="50"/>
  <c r="F57" i="50"/>
  <c r="F53" i="50"/>
  <c r="F49" i="50"/>
  <c r="F48" i="50"/>
  <c r="F42" i="50"/>
  <c r="F45" i="50"/>
  <c r="F41" i="50"/>
  <c r="F56" i="50"/>
  <c r="F44" i="50"/>
  <c r="F40" i="50"/>
  <c r="F52" i="50"/>
  <c r="F39" i="50"/>
  <c r="F37" i="50"/>
  <c r="F38" i="50"/>
  <c r="F35" i="50"/>
  <c r="F34" i="50"/>
  <c r="F22" i="50"/>
  <c r="F43" i="50"/>
  <c r="F36" i="50"/>
  <c r="D12" i="10"/>
  <c r="AH71" i="50"/>
  <c r="BC71" i="50" s="1"/>
  <c r="AH67" i="50"/>
  <c r="BC67" i="50" s="1"/>
  <c r="AH70" i="50"/>
  <c r="BC70" i="50" s="1"/>
  <c r="AH69" i="50"/>
  <c r="BC69" i="50" s="1"/>
  <c r="AH65" i="50"/>
  <c r="BC65" i="50" s="1"/>
  <c r="AH72" i="50"/>
  <c r="BC72" i="50" s="1"/>
  <c r="AH64" i="50"/>
  <c r="BC64" i="50" s="1"/>
  <c r="AH68" i="50"/>
  <c r="BC68" i="50" s="1"/>
  <c r="AH66" i="50"/>
  <c r="BC66" i="50" s="1"/>
  <c r="AH63" i="50"/>
  <c r="BC63" i="50" s="1"/>
  <c r="AH58" i="50"/>
  <c r="BC58" i="50" s="1"/>
  <c r="AH61" i="50"/>
  <c r="BC61" i="50" s="1"/>
  <c r="AH57" i="50"/>
  <c r="BC57" i="50" s="1"/>
  <c r="AH60" i="50"/>
  <c r="BC60" i="50" s="1"/>
  <c r="AH53" i="50"/>
  <c r="BC53" i="50" s="1"/>
  <c r="AH49" i="50"/>
  <c r="BC49" i="50" s="1"/>
  <c r="AH45" i="50"/>
  <c r="BC45" i="50" s="1"/>
  <c r="AH56" i="50"/>
  <c r="BC56" i="50" s="1"/>
  <c r="AH52" i="50"/>
  <c r="BC52" i="50" s="1"/>
  <c r="AH48" i="50"/>
  <c r="BC48" i="50" s="1"/>
  <c r="AH59" i="50"/>
  <c r="BC59" i="50" s="1"/>
  <c r="AH55" i="50"/>
  <c r="BC55" i="50" s="1"/>
  <c r="AH51" i="50"/>
  <c r="BC51" i="50" s="1"/>
  <c r="AH47" i="50"/>
  <c r="BC47" i="50" s="1"/>
  <c r="AH62" i="50"/>
  <c r="BC62" i="50" s="1"/>
  <c r="AH50" i="50"/>
  <c r="BC50" i="50" s="1"/>
  <c r="AH44" i="50"/>
  <c r="BC44" i="50" s="1"/>
  <c r="AH40" i="50"/>
  <c r="BC40" i="50" s="1"/>
  <c r="AH23" i="50"/>
  <c r="AH46" i="50"/>
  <c r="BC46" i="50" s="1"/>
  <c r="AH43" i="50"/>
  <c r="BC43" i="50" s="1"/>
  <c r="AH39" i="50"/>
  <c r="BC39" i="50" s="1"/>
  <c r="AH15" i="50"/>
  <c r="BC36" i="50" s="1"/>
  <c r="AH42" i="50"/>
  <c r="BC42" i="50" s="1"/>
  <c r="AH18" i="50"/>
  <c r="AH41" i="50"/>
  <c r="BC41" i="50" s="1"/>
  <c r="AH16" i="50"/>
  <c r="AH33" i="50"/>
  <c r="AH10" i="50"/>
  <c r="AH54" i="50"/>
  <c r="BC54" i="50" s="1"/>
  <c r="AH7" i="50"/>
  <c r="AH38" i="50"/>
  <c r="AH36" i="50"/>
  <c r="AH14" i="50"/>
  <c r="AH11" i="50"/>
  <c r="AH32" i="50"/>
  <c r="AH9" i="50"/>
  <c r="AH24" i="50"/>
  <c r="AH5" i="50"/>
  <c r="AH12" i="50"/>
  <c r="AH30" i="50"/>
  <c r="AH37" i="50"/>
  <c r="AH35" i="50"/>
  <c r="AH20" i="50"/>
  <c r="AH13" i="50"/>
  <c r="AH26" i="50"/>
  <c r="AH29" i="50"/>
  <c r="AH8" i="50"/>
  <c r="AH21" i="50"/>
  <c r="AH34" i="50"/>
  <c r="AH17" i="50"/>
  <c r="AH27" i="50"/>
  <c r="AH22" i="50"/>
  <c r="AH31" i="50"/>
  <c r="AH6" i="50"/>
  <c r="AH28" i="50"/>
  <c r="AH19" i="50"/>
  <c r="AH25" i="50"/>
  <c r="V69" i="50"/>
  <c r="AW69" i="50" s="1"/>
  <c r="V72" i="50"/>
  <c r="AW72" i="50" s="1"/>
  <c r="V68" i="50"/>
  <c r="AW68" i="50" s="1"/>
  <c r="V71" i="50"/>
  <c r="AW71" i="50" s="1"/>
  <c r="V67" i="50"/>
  <c r="AW67" i="50" s="1"/>
  <c r="V63" i="50"/>
  <c r="AW63" i="50" s="1"/>
  <c r="V62" i="50"/>
  <c r="AW62" i="50" s="1"/>
  <c r="V66" i="50"/>
  <c r="AW66" i="50" s="1"/>
  <c r="V65" i="50"/>
  <c r="AW65" i="50" s="1"/>
  <c r="V64" i="50"/>
  <c r="AW64" i="50" s="1"/>
  <c r="V60" i="50"/>
  <c r="AW60" i="50" s="1"/>
  <c r="V70" i="50"/>
  <c r="AW70" i="50" s="1"/>
  <c r="V59" i="50"/>
  <c r="AW59" i="50" s="1"/>
  <c r="V58" i="50"/>
  <c r="AW58" i="50" s="1"/>
  <c r="V57" i="50"/>
  <c r="AW57" i="50" s="1"/>
  <c r="V55" i="50"/>
  <c r="AW55" i="50" s="1"/>
  <c r="V51" i="50"/>
  <c r="AW51" i="50" s="1"/>
  <c r="V47" i="50"/>
  <c r="AW47" i="50" s="1"/>
  <c r="V54" i="50"/>
  <c r="AW54" i="50" s="1"/>
  <c r="V50" i="50"/>
  <c r="AW50" i="50" s="1"/>
  <c r="V46" i="50"/>
  <c r="AW46" i="50" s="1"/>
  <c r="V53" i="50"/>
  <c r="AW53" i="50" s="1"/>
  <c r="V49" i="50"/>
  <c r="AW49" i="50" s="1"/>
  <c r="V56" i="50"/>
  <c r="AW56" i="50" s="1"/>
  <c r="V42" i="50"/>
  <c r="AW42" i="50" s="1"/>
  <c r="V18" i="50"/>
  <c r="V52" i="50"/>
  <c r="AW52" i="50" s="1"/>
  <c r="V45" i="50"/>
  <c r="AW45" i="50" s="1"/>
  <c r="V41" i="50"/>
  <c r="AW41" i="50" s="1"/>
  <c r="V7" i="50"/>
  <c r="V48" i="50"/>
  <c r="AW48" i="50" s="1"/>
  <c r="V44" i="50"/>
  <c r="AW44" i="50" s="1"/>
  <c r="V40" i="50"/>
  <c r="AW40" i="50" s="1"/>
  <c r="V23" i="50"/>
  <c r="V14" i="50"/>
  <c r="V11" i="50"/>
  <c r="V61" i="50"/>
  <c r="AW61" i="50" s="1"/>
  <c r="V43" i="50"/>
  <c r="AW43" i="50" s="1"/>
  <c r="V32" i="50"/>
  <c r="V37" i="50"/>
  <c r="V21" i="50"/>
  <c r="V39" i="50"/>
  <c r="AW39" i="50" s="1"/>
  <c r="V16" i="50"/>
  <c r="V33" i="50"/>
  <c r="V10" i="50"/>
  <c r="V34" i="50"/>
  <c r="V17" i="50"/>
  <c r="V27" i="50"/>
  <c r="V22" i="50"/>
  <c r="V31" i="50"/>
  <c r="V15" i="50"/>
  <c r="V35" i="50"/>
  <c r="V8" i="50"/>
  <c r="V6" i="50"/>
  <c r="V28" i="50"/>
  <c r="V19" i="50"/>
  <c r="V25" i="50"/>
  <c r="V36" i="50"/>
  <c r="V38" i="50"/>
  <c r="V9" i="50"/>
  <c r="V24" i="50"/>
  <c r="V5" i="50"/>
  <c r="V12" i="50"/>
  <c r="V30" i="50"/>
  <c r="V26" i="50"/>
  <c r="V29" i="50"/>
  <c r="V20" i="50"/>
  <c r="V13" i="50"/>
  <c r="Z71" i="50"/>
  <c r="AY71" i="50" s="1"/>
  <c r="Z67" i="50"/>
  <c r="AY67" i="50" s="1"/>
  <c r="Z70" i="50"/>
  <c r="AY70" i="50" s="1"/>
  <c r="Z69" i="50"/>
  <c r="AY69" i="50" s="1"/>
  <c r="Z65" i="50"/>
  <c r="AY65" i="50" s="1"/>
  <c r="Z66" i="50"/>
  <c r="AY66" i="50" s="1"/>
  <c r="Z64" i="50"/>
  <c r="AY64" i="50" s="1"/>
  <c r="Z72" i="50"/>
  <c r="AY72" i="50" s="1"/>
  <c r="Z63" i="50"/>
  <c r="AY63" i="50" s="1"/>
  <c r="Z62" i="50"/>
  <c r="AY62" i="50" s="1"/>
  <c r="Z58" i="50"/>
  <c r="AY58" i="50" s="1"/>
  <c r="Z61" i="50"/>
  <c r="AY61" i="50" s="1"/>
  <c r="Z57" i="50"/>
  <c r="AY57" i="50" s="1"/>
  <c r="Z60" i="50"/>
  <c r="AY60" i="50" s="1"/>
  <c r="Z68" i="50"/>
  <c r="AY68" i="50" s="1"/>
  <c r="Z53" i="50"/>
  <c r="AY53" i="50" s="1"/>
  <c r="Z49" i="50"/>
  <c r="AY49" i="50" s="1"/>
  <c r="Z45" i="50"/>
  <c r="AY45" i="50" s="1"/>
  <c r="Z56" i="50"/>
  <c r="AY56" i="50" s="1"/>
  <c r="Z52" i="50"/>
  <c r="AY52" i="50" s="1"/>
  <c r="Z48" i="50"/>
  <c r="AY48" i="50" s="1"/>
  <c r="Z55" i="50"/>
  <c r="AY55" i="50" s="1"/>
  <c r="Z51" i="50"/>
  <c r="AY51" i="50" s="1"/>
  <c r="Z47" i="50"/>
  <c r="AY47" i="50" s="1"/>
  <c r="Z54" i="50"/>
  <c r="AY54" i="50" s="1"/>
  <c r="Z44" i="50"/>
  <c r="AY44" i="50" s="1"/>
  <c r="Z40" i="50"/>
  <c r="AY40" i="50" s="1"/>
  <c r="Z23" i="50"/>
  <c r="Z59" i="50"/>
  <c r="AY59" i="50" s="1"/>
  <c r="Z50" i="50"/>
  <c r="AY50" i="50" s="1"/>
  <c r="Z43" i="50"/>
  <c r="AY43" i="50" s="1"/>
  <c r="Z39" i="50"/>
  <c r="AY39" i="50" s="1"/>
  <c r="Z15" i="50"/>
  <c r="Z46" i="50"/>
  <c r="AY46" i="50" s="1"/>
  <c r="Z42" i="50"/>
  <c r="AY42" i="50" s="1"/>
  <c r="Z18" i="50"/>
  <c r="Z16" i="50"/>
  <c r="Z33" i="50"/>
  <c r="Z10" i="50"/>
  <c r="Z41" i="50"/>
  <c r="AY41" i="50" s="1"/>
  <c r="Z38" i="50"/>
  <c r="Z36" i="50"/>
  <c r="Z7" i="50"/>
  <c r="Z14" i="50"/>
  <c r="Z11" i="50"/>
  <c r="Z35" i="50"/>
  <c r="Z9" i="50"/>
  <c r="Z24" i="50"/>
  <c r="Z5" i="50"/>
  <c r="Z12" i="50"/>
  <c r="Z30" i="50"/>
  <c r="Z32" i="50"/>
  <c r="Z20" i="50"/>
  <c r="Z13" i="50"/>
  <c r="Z26" i="50"/>
  <c r="Z29" i="50"/>
  <c r="Z21" i="50"/>
  <c r="Z8" i="50"/>
  <c r="Z37" i="50"/>
  <c r="Z34" i="50"/>
  <c r="Z17" i="50"/>
  <c r="Z27" i="50"/>
  <c r="Z22" i="50"/>
  <c r="Z31" i="50"/>
  <c r="Z25" i="50"/>
  <c r="Z6" i="50"/>
  <c r="Z28" i="50"/>
  <c r="Z19" i="50"/>
  <c r="AD69" i="50"/>
  <c r="BA69" i="50" s="1"/>
  <c r="AD72" i="50"/>
  <c r="BA72" i="50" s="1"/>
  <c r="AD68" i="50"/>
  <c r="BA68" i="50" s="1"/>
  <c r="AD71" i="50"/>
  <c r="BA71" i="50" s="1"/>
  <c r="AD67" i="50"/>
  <c r="BA67" i="50" s="1"/>
  <c r="AD63" i="50"/>
  <c r="BA63" i="50" s="1"/>
  <c r="AD62" i="50"/>
  <c r="BA62" i="50" s="1"/>
  <c r="AD70" i="50"/>
  <c r="BA70" i="50" s="1"/>
  <c r="AD65" i="50"/>
  <c r="BA65" i="50" s="1"/>
  <c r="AD60" i="50"/>
  <c r="BA60" i="50" s="1"/>
  <c r="AD59" i="50"/>
  <c r="BA59" i="50" s="1"/>
  <c r="AD58" i="50"/>
  <c r="BA58" i="50" s="1"/>
  <c r="AD55" i="50"/>
  <c r="BA55" i="50" s="1"/>
  <c r="AD51" i="50"/>
  <c r="BA51" i="50" s="1"/>
  <c r="AD47" i="50"/>
  <c r="BA47" i="50" s="1"/>
  <c r="AD64" i="50"/>
  <c r="BA64" i="50" s="1"/>
  <c r="AD54" i="50"/>
  <c r="BA54" i="50" s="1"/>
  <c r="AD50" i="50"/>
  <c r="BA50" i="50" s="1"/>
  <c r="AD46" i="50"/>
  <c r="BA46" i="50" s="1"/>
  <c r="AD61" i="50"/>
  <c r="BA61" i="50" s="1"/>
  <c r="AD53" i="50"/>
  <c r="BA53" i="50" s="1"/>
  <c r="AD49" i="50"/>
  <c r="BA49" i="50" s="1"/>
  <c r="AD52" i="50"/>
  <c r="BA52" i="50" s="1"/>
  <c r="AD42" i="50"/>
  <c r="BA42" i="50" s="1"/>
  <c r="AD18" i="50"/>
  <c r="AD66" i="50"/>
  <c r="BA66" i="50" s="1"/>
  <c r="AD48" i="50"/>
  <c r="BA48" i="50" s="1"/>
  <c r="AD41" i="50"/>
  <c r="BA41" i="50" s="1"/>
  <c r="AD7" i="50"/>
  <c r="AD44" i="50"/>
  <c r="BA44" i="50" s="1"/>
  <c r="AD40" i="50"/>
  <c r="BA40" i="50" s="1"/>
  <c r="AD23" i="50"/>
  <c r="AD57" i="50"/>
  <c r="BA57" i="50" s="1"/>
  <c r="AD43" i="50"/>
  <c r="BA43" i="50" s="1"/>
  <c r="AD14" i="50"/>
  <c r="AD11" i="50"/>
  <c r="AD39" i="50"/>
  <c r="BA39" i="50" s="1"/>
  <c r="AD32" i="50"/>
  <c r="AD37" i="50"/>
  <c r="AD21" i="50"/>
  <c r="AD15" i="50"/>
  <c r="AD16" i="50"/>
  <c r="AD33" i="50"/>
  <c r="AD10" i="50"/>
  <c r="AD34" i="50"/>
  <c r="AD17" i="50"/>
  <c r="AD27" i="50"/>
  <c r="AD22" i="50"/>
  <c r="AD31" i="50"/>
  <c r="AD56" i="50"/>
  <c r="BA56" i="50" s="1"/>
  <c r="AD38" i="50"/>
  <c r="AD8" i="50"/>
  <c r="AD6" i="50"/>
  <c r="AD28" i="50"/>
  <c r="AD19" i="50"/>
  <c r="AD25" i="50"/>
  <c r="AD36" i="50"/>
  <c r="AD35" i="50"/>
  <c r="AD9" i="50"/>
  <c r="AD24" i="50"/>
  <c r="AD5" i="50"/>
  <c r="AD12" i="50"/>
  <c r="AD30" i="50"/>
  <c r="AD45" i="50"/>
  <c r="BA45" i="50" s="1"/>
  <c r="AD29" i="50"/>
  <c r="AD20" i="50"/>
  <c r="AD13" i="50"/>
  <c r="AD26" i="50"/>
  <c r="N69" i="50"/>
  <c r="AS69" i="50" s="1"/>
  <c r="N72" i="50"/>
  <c r="AS72" i="50" s="1"/>
  <c r="N68" i="50"/>
  <c r="AS68" i="50" s="1"/>
  <c r="N71" i="50"/>
  <c r="AS71" i="50" s="1"/>
  <c r="N67" i="50"/>
  <c r="AS67" i="50" s="1"/>
  <c r="N70" i="50"/>
  <c r="AS70" i="50" s="1"/>
  <c r="N63" i="50"/>
  <c r="AS63" i="50" s="1"/>
  <c r="N66" i="50"/>
  <c r="AS66" i="50" s="1"/>
  <c r="N62" i="50"/>
  <c r="AS62" i="50" s="1"/>
  <c r="N65" i="50"/>
  <c r="AS65" i="50" s="1"/>
  <c r="N60" i="50"/>
  <c r="AS60" i="50" s="1"/>
  <c r="N64" i="50"/>
  <c r="AS64" i="50" s="1"/>
  <c r="N59" i="50"/>
  <c r="AS59" i="50" s="1"/>
  <c r="N58" i="50"/>
  <c r="AS58" i="50" s="1"/>
  <c r="N61" i="50"/>
  <c r="AS61" i="50" s="1"/>
  <c r="N55" i="50"/>
  <c r="AS55" i="50" s="1"/>
  <c r="N51" i="50"/>
  <c r="AS51" i="50" s="1"/>
  <c r="N47" i="50"/>
  <c r="AS47" i="50" s="1"/>
  <c r="N57" i="50"/>
  <c r="AS57" i="50" s="1"/>
  <c r="N54" i="50"/>
  <c r="AS54" i="50" s="1"/>
  <c r="N50" i="50"/>
  <c r="AS50" i="50" s="1"/>
  <c r="N46" i="50"/>
  <c r="AS46" i="50" s="1"/>
  <c r="N53" i="50"/>
  <c r="AS53" i="50" s="1"/>
  <c r="N49" i="50"/>
  <c r="AS49" i="50" s="1"/>
  <c r="N42" i="50"/>
  <c r="AS42" i="50" s="1"/>
  <c r="N18" i="50"/>
  <c r="N56" i="50"/>
  <c r="AS56" i="50" s="1"/>
  <c r="N41" i="50"/>
  <c r="AS41" i="50" s="1"/>
  <c r="N7" i="50"/>
  <c r="N52" i="50"/>
  <c r="AS52" i="50" s="1"/>
  <c r="N44" i="50"/>
  <c r="AS44" i="50" s="1"/>
  <c r="N40" i="50"/>
  <c r="AS40" i="50" s="1"/>
  <c r="N23" i="50"/>
  <c r="N48" i="50"/>
  <c r="AS48" i="50" s="1"/>
  <c r="N45" i="50"/>
  <c r="AS45" i="50" s="1"/>
  <c r="N15" i="50"/>
  <c r="N14" i="50"/>
  <c r="N11" i="50"/>
  <c r="N32" i="50"/>
  <c r="N37" i="50"/>
  <c r="N21" i="50"/>
  <c r="N43" i="50"/>
  <c r="AS43" i="50" s="1"/>
  <c r="N16" i="50"/>
  <c r="N33" i="50"/>
  <c r="N10" i="50"/>
  <c r="N36" i="50"/>
  <c r="N35" i="50"/>
  <c r="N34" i="50"/>
  <c r="N17" i="50"/>
  <c r="N27" i="50"/>
  <c r="N22" i="50"/>
  <c r="N31" i="50"/>
  <c r="N39" i="50"/>
  <c r="AS39" i="50" s="1"/>
  <c r="N8" i="50"/>
  <c r="N6" i="50"/>
  <c r="N28" i="50"/>
  <c r="N19" i="50"/>
  <c r="N25" i="50"/>
  <c r="N38" i="50"/>
  <c r="N9" i="50"/>
  <c r="N24" i="50"/>
  <c r="N5" i="50"/>
  <c r="N12" i="50"/>
  <c r="N30" i="50"/>
  <c r="N13" i="50"/>
  <c r="N26" i="50"/>
  <c r="N29" i="50"/>
  <c r="N20" i="50"/>
  <c r="J71" i="50"/>
  <c r="AQ71" i="50" s="1"/>
  <c r="J67" i="50"/>
  <c r="AQ67" i="50" s="1"/>
  <c r="J70" i="50"/>
  <c r="AQ70" i="50" s="1"/>
  <c r="J69" i="50"/>
  <c r="AQ69" i="50" s="1"/>
  <c r="J72" i="50"/>
  <c r="AQ72" i="50" s="1"/>
  <c r="J65" i="50"/>
  <c r="AQ65" i="50" s="1"/>
  <c r="J68" i="50"/>
  <c r="AQ68" i="50" s="1"/>
  <c r="J64" i="50"/>
  <c r="AQ64" i="50" s="1"/>
  <c r="J63" i="50"/>
  <c r="AQ63" i="50" s="1"/>
  <c r="J58" i="50"/>
  <c r="AQ58" i="50" s="1"/>
  <c r="J66" i="50"/>
  <c r="AQ66" i="50" s="1"/>
  <c r="J61" i="50"/>
  <c r="AQ61" i="50" s="1"/>
  <c r="J57" i="50"/>
  <c r="AQ57" i="50" s="1"/>
  <c r="J62" i="50"/>
  <c r="AQ62" i="50" s="1"/>
  <c r="J60" i="50"/>
  <c r="AQ60" i="50" s="1"/>
  <c r="J53" i="50"/>
  <c r="AQ53" i="50" s="1"/>
  <c r="J49" i="50"/>
  <c r="AQ49" i="50" s="1"/>
  <c r="J45" i="50"/>
  <c r="AQ45" i="50" s="1"/>
  <c r="J59" i="50"/>
  <c r="AQ59" i="50" s="1"/>
  <c r="J56" i="50"/>
  <c r="AQ56" i="50" s="1"/>
  <c r="J52" i="50"/>
  <c r="AQ52" i="50" s="1"/>
  <c r="J48" i="50"/>
  <c r="AQ48" i="50" s="1"/>
  <c r="J55" i="50"/>
  <c r="AQ55" i="50" s="1"/>
  <c r="J51" i="50"/>
  <c r="AQ51" i="50" s="1"/>
  <c r="J47" i="50"/>
  <c r="AQ47" i="50" s="1"/>
  <c r="J46" i="50"/>
  <c r="AQ46" i="50" s="1"/>
  <c r="J44" i="50"/>
  <c r="AQ44" i="50" s="1"/>
  <c r="J40" i="50"/>
  <c r="AQ40" i="50" s="1"/>
  <c r="J23" i="50"/>
  <c r="J43" i="50"/>
  <c r="AQ43" i="50" s="1"/>
  <c r="J39" i="50"/>
  <c r="AQ39" i="50" s="1"/>
  <c r="J15" i="50"/>
  <c r="J54" i="50"/>
  <c r="AQ54" i="50" s="1"/>
  <c r="J42" i="50"/>
  <c r="AQ42" i="50" s="1"/>
  <c r="J18" i="50"/>
  <c r="J7" i="50"/>
  <c r="J16" i="50"/>
  <c r="J33" i="50"/>
  <c r="J10" i="50"/>
  <c r="J38" i="50"/>
  <c r="J36" i="50"/>
  <c r="J50" i="50"/>
  <c r="AQ50" i="50" s="1"/>
  <c r="J14" i="50"/>
  <c r="J11" i="50"/>
  <c r="J37" i="50"/>
  <c r="J9" i="50"/>
  <c r="J24" i="50"/>
  <c r="J5" i="50"/>
  <c r="J12" i="50"/>
  <c r="J30" i="50"/>
  <c r="J21" i="50"/>
  <c r="J20" i="50"/>
  <c r="J13" i="50"/>
  <c r="J26" i="50"/>
  <c r="J29" i="50"/>
  <c r="J41" i="50"/>
  <c r="AQ41" i="50" s="1"/>
  <c r="J8" i="50"/>
  <c r="J35" i="50"/>
  <c r="J34" i="50"/>
  <c r="J17" i="50"/>
  <c r="J27" i="50"/>
  <c r="J22" i="50"/>
  <c r="J31" i="50"/>
  <c r="J32" i="50"/>
  <c r="J28" i="50"/>
  <c r="J19" i="50"/>
  <c r="J25" i="50"/>
  <c r="J6" i="50"/>
  <c r="R71" i="50"/>
  <c r="AU71" i="50" s="1"/>
  <c r="R67" i="50"/>
  <c r="AU67" i="50" s="1"/>
  <c r="R70" i="50"/>
  <c r="AU70" i="50" s="1"/>
  <c r="R69" i="50"/>
  <c r="AU69" i="50" s="1"/>
  <c r="R68" i="50"/>
  <c r="AU68" i="50" s="1"/>
  <c r="R66" i="50"/>
  <c r="AU66" i="50" s="1"/>
  <c r="R65" i="50"/>
  <c r="AU65" i="50" s="1"/>
  <c r="R64" i="50"/>
  <c r="AU64" i="50" s="1"/>
  <c r="R63" i="50"/>
  <c r="AU63" i="50" s="1"/>
  <c r="R58" i="50"/>
  <c r="AU58" i="50" s="1"/>
  <c r="R62" i="50"/>
  <c r="AU62" i="50" s="1"/>
  <c r="R61" i="50"/>
  <c r="AU61" i="50" s="1"/>
  <c r="R57" i="50"/>
  <c r="AU57" i="50" s="1"/>
  <c r="R60" i="50"/>
  <c r="AU60" i="50" s="1"/>
  <c r="R59" i="50"/>
  <c r="AU59" i="50" s="1"/>
  <c r="R53" i="50"/>
  <c r="AU53" i="50" s="1"/>
  <c r="R49" i="50"/>
  <c r="AU49" i="50" s="1"/>
  <c r="R45" i="50"/>
  <c r="AU45" i="50" s="1"/>
  <c r="R72" i="50"/>
  <c r="AU72" i="50" s="1"/>
  <c r="R56" i="50"/>
  <c r="AU56" i="50" s="1"/>
  <c r="R52" i="50"/>
  <c r="AU52" i="50" s="1"/>
  <c r="R48" i="50"/>
  <c r="AU48" i="50" s="1"/>
  <c r="R55" i="50"/>
  <c r="AU55" i="50" s="1"/>
  <c r="R51" i="50"/>
  <c r="AU51" i="50" s="1"/>
  <c r="R47" i="50"/>
  <c r="AU47" i="50" s="1"/>
  <c r="R44" i="50"/>
  <c r="AU44" i="50" s="1"/>
  <c r="R40" i="50"/>
  <c r="AU40" i="50" s="1"/>
  <c r="R23" i="50"/>
  <c r="R54" i="50"/>
  <c r="AU54" i="50" s="1"/>
  <c r="R43" i="50"/>
  <c r="AU43" i="50" s="1"/>
  <c r="R39" i="50"/>
  <c r="AU39" i="50" s="1"/>
  <c r="R15" i="50"/>
  <c r="R50" i="50"/>
  <c r="AU50" i="50" s="1"/>
  <c r="R42" i="50"/>
  <c r="AU42" i="50" s="1"/>
  <c r="R18" i="50"/>
  <c r="R16" i="50"/>
  <c r="R33" i="50"/>
  <c r="R10" i="50"/>
  <c r="R38" i="50"/>
  <c r="R36" i="50"/>
  <c r="R46" i="50"/>
  <c r="AU46" i="50" s="1"/>
  <c r="R41" i="50"/>
  <c r="AU41" i="50" s="1"/>
  <c r="R14" i="50"/>
  <c r="R11" i="50"/>
  <c r="R21" i="50"/>
  <c r="R9" i="50"/>
  <c r="R24" i="50"/>
  <c r="R5" i="50"/>
  <c r="R12" i="50"/>
  <c r="R30" i="50"/>
  <c r="R20" i="50"/>
  <c r="R13" i="50"/>
  <c r="R26" i="50"/>
  <c r="R29" i="50"/>
  <c r="R37" i="50"/>
  <c r="R35" i="50"/>
  <c r="R8" i="50"/>
  <c r="R32" i="50"/>
  <c r="R34" i="50"/>
  <c r="R17" i="50"/>
  <c r="R27" i="50"/>
  <c r="R22" i="50"/>
  <c r="R31" i="50"/>
  <c r="R7" i="50"/>
  <c r="R19" i="50"/>
  <c r="R25" i="50"/>
  <c r="R6" i="50"/>
  <c r="R28" i="50"/>
  <c r="H72" i="49"/>
  <c r="AP72" i="49" s="1"/>
  <c r="H68" i="49"/>
  <c r="AP68" i="49" s="1"/>
  <c r="H71" i="49"/>
  <c r="AP71" i="49" s="1"/>
  <c r="H67" i="49"/>
  <c r="AP67" i="49" s="1"/>
  <c r="H70" i="49"/>
  <c r="AP70" i="49" s="1"/>
  <c r="H65" i="49"/>
  <c r="AP65" i="49" s="1"/>
  <c r="H69" i="49"/>
  <c r="AP69" i="49" s="1"/>
  <c r="H64" i="49"/>
  <c r="AP64" i="49" s="1"/>
  <c r="H46" i="49"/>
  <c r="H56" i="49"/>
  <c r="H35" i="49"/>
  <c r="H66" i="49"/>
  <c r="AP66" i="49" s="1"/>
  <c r="H55" i="49"/>
  <c r="H11" i="49"/>
  <c r="H54" i="49"/>
  <c r="H9" i="49"/>
  <c r="H34" i="49"/>
  <c r="H51" i="49"/>
  <c r="H26" i="49"/>
  <c r="H40" i="49"/>
  <c r="H17" i="49"/>
  <c r="H15" i="49"/>
  <c r="H14" i="49"/>
  <c r="H50" i="49"/>
  <c r="H36" i="49"/>
  <c r="H22" i="49"/>
  <c r="H32" i="49"/>
  <c r="H29" i="49"/>
  <c r="H37" i="49"/>
  <c r="H63" i="49"/>
  <c r="H38" i="49"/>
  <c r="H7" i="49"/>
  <c r="H49" i="49"/>
  <c r="H28" i="49"/>
  <c r="H5" i="49"/>
  <c r="H62" i="49"/>
  <c r="H43" i="49"/>
  <c r="H12" i="49"/>
  <c r="H53" i="49"/>
  <c r="H45" i="49"/>
  <c r="H13" i="49"/>
  <c r="H23" i="49"/>
  <c r="H39" i="49"/>
  <c r="H61" i="49"/>
  <c r="H25" i="49"/>
  <c r="H27" i="49"/>
  <c r="H60" i="49"/>
  <c r="H24" i="49"/>
  <c r="H58" i="49"/>
  <c r="H16" i="49"/>
  <c r="H8" i="49"/>
  <c r="H42" i="49"/>
  <c r="H44" i="49"/>
  <c r="H10" i="49"/>
  <c r="H31" i="49"/>
  <c r="H20" i="49"/>
  <c r="H33" i="49"/>
  <c r="H6" i="49"/>
  <c r="H19" i="49"/>
  <c r="H47" i="49"/>
  <c r="H21" i="49"/>
  <c r="H18" i="49"/>
  <c r="H52" i="49"/>
  <c r="H30" i="49"/>
  <c r="H59" i="49"/>
  <c r="H41" i="49"/>
  <c r="H48" i="49"/>
  <c r="H57" i="49"/>
  <c r="AO22" i="49"/>
  <c r="AO23" i="49"/>
  <c r="AO19" i="49"/>
  <c r="AO33" i="49"/>
  <c r="AO38" i="49"/>
  <c r="AO17" i="49"/>
  <c r="AO45" i="49"/>
  <c r="AO46" i="49"/>
  <c r="AO43" i="49"/>
  <c r="AO59" i="49"/>
  <c r="AO21" i="49"/>
  <c r="AO11" i="49"/>
  <c r="AO12" i="49"/>
  <c r="AO5" i="49"/>
  <c r="AO8" i="49"/>
  <c r="AO62" i="49"/>
  <c r="AO68" i="49"/>
  <c r="AF72" i="49"/>
  <c r="BB72" i="49" s="1"/>
  <c r="AF68" i="49"/>
  <c r="BB68" i="49" s="1"/>
  <c r="AF71" i="49"/>
  <c r="BB71" i="49" s="1"/>
  <c r="AF67" i="49"/>
  <c r="BB67" i="49" s="1"/>
  <c r="AF70" i="49"/>
  <c r="BB70" i="49" s="1"/>
  <c r="AF66" i="49"/>
  <c r="BB66" i="49" s="1"/>
  <c r="AF65" i="49"/>
  <c r="BB65" i="49" s="1"/>
  <c r="AF51" i="49"/>
  <c r="AF64" i="49"/>
  <c r="BB64" i="49" s="1"/>
  <c r="AF69" i="49"/>
  <c r="BB69" i="49" s="1"/>
  <c r="AF46" i="49"/>
  <c r="AF56" i="49"/>
  <c r="AF35" i="49"/>
  <c r="AF55" i="49"/>
  <c r="AF54" i="49"/>
  <c r="AF9" i="49"/>
  <c r="AF34" i="49"/>
  <c r="AF7" i="49"/>
  <c r="AF26" i="49"/>
  <c r="AF40" i="49"/>
  <c r="AF17" i="49"/>
  <c r="AF14" i="49"/>
  <c r="AF50" i="49"/>
  <c r="AF36" i="49"/>
  <c r="AF11" i="49"/>
  <c r="AF5" i="49"/>
  <c r="AF22" i="49"/>
  <c r="AF32" i="49"/>
  <c r="AF29" i="49"/>
  <c r="AF37" i="49"/>
  <c r="AF63" i="49"/>
  <c r="AF49" i="49"/>
  <c r="AF28" i="49"/>
  <c r="AF15" i="49"/>
  <c r="AF43" i="49"/>
  <c r="AF12" i="49"/>
  <c r="AF45" i="49"/>
  <c r="AF13" i="49"/>
  <c r="AF23" i="49"/>
  <c r="AF53" i="49"/>
  <c r="AF62" i="49"/>
  <c r="AF61" i="49"/>
  <c r="AF25" i="49"/>
  <c r="AF27" i="49"/>
  <c r="AF39" i="49"/>
  <c r="AF60" i="49"/>
  <c r="AF24" i="49"/>
  <c r="AF58" i="49"/>
  <c r="AF16" i="49"/>
  <c r="AF8" i="49"/>
  <c r="AF19" i="49"/>
  <c r="AF42" i="49"/>
  <c r="AF44" i="49"/>
  <c r="AF47" i="49"/>
  <c r="AF31" i="49"/>
  <c r="AF20" i="49"/>
  <c r="AF33" i="49"/>
  <c r="AF6" i="49"/>
  <c r="AF38" i="49"/>
  <c r="AF10" i="49"/>
  <c r="AF21" i="49"/>
  <c r="AF18" i="49"/>
  <c r="AF52" i="49"/>
  <c r="AF30" i="49"/>
  <c r="AF59" i="49"/>
  <c r="AF57" i="49"/>
  <c r="AF41" i="49"/>
  <c r="AF48" i="49"/>
  <c r="AO31" i="49"/>
  <c r="AO26" i="49"/>
  <c r="AO24" i="49"/>
  <c r="AO35" i="49"/>
  <c r="AO18" i="49"/>
  <c r="AO36" i="49"/>
  <c r="AO15" i="49"/>
  <c r="AO51" i="49"/>
  <c r="AO47" i="49"/>
  <c r="AO14" i="49"/>
  <c r="AO53" i="49"/>
  <c r="AO61" i="49"/>
  <c r="AO52" i="49"/>
  <c r="AO63" i="49"/>
  <c r="AO64" i="49"/>
  <c r="AO66" i="49"/>
  <c r="AO72" i="49"/>
  <c r="T70" i="49"/>
  <c r="AV70" i="49" s="1"/>
  <c r="T69" i="49"/>
  <c r="AV69" i="49" s="1"/>
  <c r="T72" i="49"/>
  <c r="AV72" i="49" s="1"/>
  <c r="T68" i="49"/>
  <c r="AV68" i="49" s="1"/>
  <c r="T67" i="49"/>
  <c r="AV67" i="49" s="1"/>
  <c r="T46" i="49"/>
  <c r="T11" i="49"/>
  <c r="T65" i="49"/>
  <c r="AV65" i="49" s="1"/>
  <c r="T66" i="49"/>
  <c r="AV66" i="49" s="1"/>
  <c r="T64" i="49"/>
  <c r="AV64" i="49" s="1"/>
  <c r="T54" i="49"/>
  <c r="T15" i="49"/>
  <c r="T71" i="49"/>
  <c r="AV71" i="49" s="1"/>
  <c r="T51" i="49"/>
  <c r="T56" i="49"/>
  <c r="T55" i="49"/>
  <c r="T35" i="49"/>
  <c r="T14" i="49"/>
  <c r="T50" i="49"/>
  <c r="T36" i="49"/>
  <c r="T38" i="49"/>
  <c r="T5" i="49"/>
  <c r="T29" i="49"/>
  <c r="T9" i="49"/>
  <c r="T34" i="49"/>
  <c r="T26" i="49"/>
  <c r="T7" i="49"/>
  <c r="T49" i="49"/>
  <c r="T40" i="49"/>
  <c r="T53" i="49"/>
  <c r="T39" i="49"/>
  <c r="T62" i="49"/>
  <c r="T17" i="49"/>
  <c r="T22" i="49"/>
  <c r="T32" i="49"/>
  <c r="T37" i="49"/>
  <c r="T61" i="49"/>
  <c r="T25" i="49"/>
  <c r="T27" i="49"/>
  <c r="T63" i="49"/>
  <c r="T28" i="49"/>
  <c r="T10" i="49"/>
  <c r="T19" i="49"/>
  <c r="T47" i="49"/>
  <c r="T43" i="49"/>
  <c r="T12" i="49"/>
  <c r="T13" i="49"/>
  <c r="T21" i="49"/>
  <c r="T18" i="49"/>
  <c r="T52" i="49"/>
  <c r="T30" i="49"/>
  <c r="T59" i="49"/>
  <c r="T23" i="49"/>
  <c r="T42" i="49"/>
  <c r="T44" i="49"/>
  <c r="T41" i="49"/>
  <c r="T48" i="49"/>
  <c r="T57" i="49"/>
  <c r="T60" i="49"/>
  <c r="T24" i="49"/>
  <c r="T58" i="49"/>
  <c r="T16" i="49"/>
  <c r="T8" i="49"/>
  <c r="T45" i="49"/>
  <c r="T20" i="49"/>
  <c r="T33" i="49"/>
  <c r="T6" i="49"/>
  <c r="T31" i="49"/>
  <c r="X72" i="49"/>
  <c r="AX72" i="49" s="1"/>
  <c r="X68" i="49"/>
  <c r="AX68" i="49" s="1"/>
  <c r="X71" i="49"/>
  <c r="AX71" i="49" s="1"/>
  <c r="X67" i="49"/>
  <c r="AX67" i="49" s="1"/>
  <c r="X70" i="49"/>
  <c r="AX70" i="49" s="1"/>
  <c r="X66" i="49"/>
  <c r="AX66" i="49" s="1"/>
  <c r="X65" i="49"/>
  <c r="AX65" i="49" s="1"/>
  <c r="X51" i="49"/>
  <c r="X64" i="49"/>
  <c r="AX64" i="49" s="1"/>
  <c r="X46" i="49"/>
  <c r="X69" i="49"/>
  <c r="AX69" i="49" s="1"/>
  <c r="X11" i="49"/>
  <c r="X56" i="49"/>
  <c r="X35" i="49"/>
  <c r="X55" i="49"/>
  <c r="X54" i="49"/>
  <c r="X15" i="49"/>
  <c r="X9" i="49"/>
  <c r="X34" i="49"/>
  <c r="X26" i="49"/>
  <c r="X40" i="49"/>
  <c r="X17" i="49"/>
  <c r="X14" i="49"/>
  <c r="X50" i="49"/>
  <c r="X36" i="49"/>
  <c r="X38" i="49"/>
  <c r="X22" i="49"/>
  <c r="X32" i="49"/>
  <c r="X5" i="49"/>
  <c r="X37" i="49"/>
  <c r="X63" i="49"/>
  <c r="X29" i="49"/>
  <c r="X7" i="49"/>
  <c r="X49" i="49"/>
  <c r="X28" i="49"/>
  <c r="X39" i="49"/>
  <c r="X62" i="49"/>
  <c r="X43" i="49"/>
  <c r="X12" i="49"/>
  <c r="X45" i="49"/>
  <c r="X13" i="49"/>
  <c r="X23" i="49"/>
  <c r="X61" i="49"/>
  <c r="X25" i="49"/>
  <c r="X27" i="49"/>
  <c r="X53" i="49"/>
  <c r="X19" i="49"/>
  <c r="X47" i="49"/>
  <c r="X60" i="49"/>
  <c r="X24" i="49"/>
  <c r="X58" i="49"/>
  <c r="X16" i="49"/>
  <c r="X8" i="49"/>
  <c r="X42" i="49"/>
  <c r="X31" i="49"/>
  <c r="X20" i="49"/>
  <c r="X33" i="49"/>
  <c r="X6" i="49"/>
  <c r="X21" i="49"/>
  <c r="X18" i="49"/>
  <c r="X52" i="49"/>
  <c r="X30" i="49"/>
  <c r="X59" i="49"/>
  <c r="X10" i="49"/>
  <c r="X44" i="49"/>
  <c r="X48" i="49"/>
  <c r="X57" i="49"/>
  <c r="X41" i="49"/>
  <c r="AO29" i="49"/>
  <c r="AO16" i="49"/>
  <c r="AO44" i="49"/>
  <c r="AO27" i="49"/>
  <c r="AO39" i="49"/>
  <c r="AO40" i="49"/>
  <c r="AO10" i="49"/>
  <c r="AO48" i="49"/>
  <c r="AO50" i="49"/>
  <c r="AO54" i="49"/>
  <c r="AO55" i="49"/>
  <c r="AO7" i="49"/>
  <c r="AO6" i="49"/>
  <c r="AO65" i="49"/>
  <c r="AO67" i="49"/>
  <c r="AO69" i="49"/>
  <c r="P72" i="49"/>
  <c r="AT72" i="49" s="1"/>
  <c r="P68" i="49"/>
  <c r="AT68" i="49" s="1"/>
  <c r="P71" i="49"/>
  <c r="AT71" i="49" s="1"/>
  <c r="P67" i="49"/>
  <c r="AT67" i="49" s="1"/>
  <c r="P70" i="49"/>
  <c r="AT70" i="49" s="1"/>
  <c r="P66" i="49"/>
  <c r="AT66" i="49" s="1"/>
  <c r="P69" i="49"/>
  <c r="AT69" i="49" s="1"/>
  <c r="P65" i="49"/>
  <c r="AT65" i="49" s="1"/>
  <c r="P51" i="49"/>
  <c r="P64" i="49"/>
  <c r="AT64" i="49" s="1"/>
  <c r="P46" i="49"/>
  <c r="P56" i="49"/>
  <c r="P35" i="49"/>
  <c r="P11" i="49"/>
  <c r="P55" i="49"/>
  <c r="P54" i="49"/>
  <c r="P9" i="49"/>
  <c r="P34" i="49"/>
  <c r="P15" i="49"/>
  <c r="P26" i="49"/>
  <c r="P40" i="49"/>
  <c r="P17" i="49"/>
  <c r="P14" i="49"/>
  <c r="P50" i="49"/>
  <c r="P36" i="49"/>
  <c r="P22" i="49"/>
  <c r="P32" i="49"/>
  <c r="P38" i="49"/>
  <c r="P37" i="49"/>
  <c r="P63" i="49"/>
  <c r="P5" i="49"/>
  <c r="P7" i="49"/>
  <c r="P49" i="49"/>
  <c r="P28" i="49"/>
  <c r="P29" i="49"/>
  <c r="P53" i="49"/>
  <c r="P43" i="49"/>
  <c r="P12" i="49"/>
  <c r="P39" i="49"/>
  <c r="P45" i="49"/>
  <c r="P13" i="49"/>
  <c r="P23" i="49"/>
  <c r="P62" i="49"/>
  <c r="P61" i="49"/>
  <c r="P25" i="49"/>
  <c r="P27" i="49"/>
  <c r="P10" i="49"/>
  <c r="P60" i="49"/>
  <c r="P24" i="49"/>
  <c r="P58" i="49"/>
  <c r="P16" i="49"/>
  <c r="P8" i="49"/>
  <c r="P42" i="49"/>
  <c r="P19" i="49"/>
  <c r="P31" i="49"/>
  <c r="P20" i="49"/>
  <c r="P33" i="49"/>
  <c r="P6" i="49"/>
  <c r="P21" i="49"/>
  <c r="P18" i="49"/>
  <c r="P52" i="49"/>
  <c r="P30" i="49"/>
  <c r="P59" i="49"/>
  <c r="P47" i="49"/>
  <c r="P44" i="49"/>
  <c r="P41" i="49"/>
  <c r="P48" i="49"/>
  <c r="P57" i="49"/>
  <c r="AO37" i="49"/>
  <c r="AO32" i="49"/>
  <c r="AO20" i="49"/>
  <c r="AO34" i="49"/>
  <c r="AO30" i="49"/>
  <c r="AO41" i="49"/>
  <c r="AO42" i="49"/>
  <c r="AO13" i="49"/>
  <c r="AO9" i="49"/>
  <c r="AO49" i="49"/>
  <c r="AO56" i="49"/>
  <c r="AO57" i="49"/>
  <c r="AO58" i="49"/>
  <c r="AO60" i="49"/>
  <c r="AO70" i="49"/>
  <c r="AO71" i="49"/>
  <c r="AB70" i="49"/>
  <c r="AZ70" i="49" s="1"/>
  <c r="AB69" i="49"/>
  <c r="AZ69" i="49" s="1"/>
  <c r="AB72" i="49"/>
  <c r="AZ72" i="49" s="1"/>
  <c r="AB68" i="49"/>
  <c r="AZ68" i="49" s="1"/>
  <c r="AB46" i="49"/>
  <c r="AB66" i="49"/>
  <c r="AZ66" i="49" s="1"/>
  <c r="AB11" i="49"/>
  <c r="AB71" i="49"/>
  <c r="AZ71" i="49" s="1"/>
  <c r="AB65" i="49"/>
  <c r="AZ65" i="49" s="1"/>
  <c r="AB54" i="49"/>
  <c r="AB15" i="49"/>
  <c r="AB67" i="49"/>
  <c r="AZ67" i="49" s="1"/>
  <c r="AB56" i="49"/>
  <c r="AB14" i="49"/>
  <c r="AB50" i="49"/>
  <c r="AB36" i="49"/>
  <c r="AB64" i="49"/>
  <c r="AZ64" i="49" s="1"/>
  <c r="AB35" i="49"/>
  <c r="AB38" i="49"/>
  <c r="AB5" i="49"/>
  <c r="AB29" i="49"/>
  <c r="AB9" i="49"/>
  <c r="AB34" i="49"/>
  <c r="AB40" i="49"/>
  <c r="AB7" i="49"/>
  <c r="AB49" i="49"/>
  <c r="AB55" i="49"/>
  <c r="AB17" i="49"/>
  <c r="AB53" i="49"/>
  <c r="AB39" i="49"/>
  <c r="AB62" i="49"/>
  <c r="AB22" i="49"/>
  <c r="AB32" i="49"/>
  <c r="AB63" i="49"/>
  <c r="AB61" i="49"/>
  <c r="AB25" i="49"/>
  <c r="AB27" i="49"/>
  <c r="AB51" i="49"/>
  <c r="AB26" i="49"/>
  <c r="AB10" i="49"/>
  <c r="AB19" i="49"/>
  <c r="AB47" i="49"/>
  <c r="AB43" i="49"/>
  <c r="AB12" i="49"/>
  <c r="AB23" i="49"/>
  <c r="AB21" i="49"/>
  <c r="AB18" i="49"/>
  <c r="AB52" i="49"/>
  <c r="AB30" i="49"/>
  <c r="AB59" i="49"/>
  <c r="AB13" i="49"/>
  <c r="AB28" i="49"/>
  <c r="AB42" i="49"/>
  <c r="AB44" i="49"/>
  <c r="AB41" i="49"/>
  <c r="AB48" i="49"/>
  <c r="AB57" i="49"/>
  <c r="AB37" i="49"/>
  <c r="AB45" i="49"/>
  <c r="AB60" i="49"/>
  <c r="AB24" i="49"/>
  <c r="AB58" i="49"/>
  <c r="AB16" i="49"/>
  <c r="AB8" i="49"/>
  <c r="AB33" i="49"/>
  <c r="AB6" i="49"/>
  <c r="AB31" i="49"/>
  <c r="AB20" i="49"/>
  <c r="L70" i="49"/>
  <c r="AR70" i="49" s="1"/>
  <c r="L69" i="49"/>
  <c r="AR69" i="49" s="1"/>
  <c r="L72" i="49"/>
  <c r="AR72" i="49" s="1"/>
  <c r="L68" i="49"/>
  <c r="AR68" i="49" s="1"/>
  <c r="L71" i="49"/>
  <c r="AR71" i="49" s="1"/>
  <c r="L46" i="49"/>
  <c r="L67" i="49"/>
  <c r="AR67" i="49" s="1"/>
  <c r="L66" i="49"/>
  <c r="AR66" i="49" s="1"/>
  <c r="L11" i="49"/>
  <c r="L65" i="49"/>
  <c r="AR65" i="49" s="1"/>
  <c r="L54" i="49"/>
  <c r="L64" i="49"/>
  <c r="AR64" i="49" s="1"/>
  <c r="L51" i="49"/>
  <c r="L15" i="49"/>
  <c r="L56" i="49"/>
  <c r="L14" i="49"/>
  <c r="L50" i="49"/>
  <c r="L36" i="49"/>
  <c r="L55" i="49"/>
  <c r="L38" i="49"/>
  <c r="L5" i="49"/>
  <c r="L29" i="49"/>
  <c r="L9" i="49"/>
  <c r="L34" i="49"/>
  <c r="L7" i="49"/>
  <c r="L49" i="49"/>
  <c r="L35" i="49"/>
  <c r="L26" i="49"/>
  <c r="L53" i="49"/>
  <c r="L39" i="49"/>
  <c r="L62" i="49"/>
  <c r="L40" i="49"/>
  <c r="L22" i="49"/>
  <c r="L32" i="49"/>
  <c r="L61" i="49"/>
  <c r="L25" i="49"/>
  <c r="L27" i="49"/>
  <c r="L37" i="49"/>
  <c r="L10" i="49"/>
  <c r="L19" i="49"/>
  <c r="L47" i="49"/>
  <c r="L17" i="49"/>
  <c r="L63" i="49"/>
  <c r="L43" i="49"/>
  <c r="L12" i="49"/>
  <c r="L45" i="49"/>
  <c r="L21" i="49"/>
  <c r="L18" i="49"/>
  <c r="L52" i="49"/>
  <c r="L30" i="49"/>
  <c r="L59" i="49"/>
  <c r="L13" i="49"/>
  <c r="L42" i="49"/>
  <c r="L44" i="49"/>
  <c r="L41" i="49"/>
  <c r="L48" i="49"/>
  <c r="L57" i="49"/>
  <c r="L28" i="49"/>
  <c r="L23" i="49"/>
  <c r="L60" i="49"/>
  <c r="L24" i="49"/>
  <c r="L58" i="49"/>
  <c r="L16" i="49"/>
  <c r="L8" i="49"/>
  <c r="L31" i="49"/>
  <c r="L20" i="49"/>
  <c r="L33" i="49"/>
  <c r="L6" i="49"/>
  <c r="Z71" i="48"/>
  <c r="AY71" i="48" s="1"/>
  <c r="Z67" i="48"/>
  <c r="AY67" i="48" s="1"/>
  <c r="Z69" i="48"/>
  <c r="AY69" i="48" s="1"/>
  <c r="Z62" i="48"/>
  <c r="AY62" i="48" s="1"/>
  <c r="Z58" i="48"/>
  <c r="AY58" i="48" s="1"/>
  <c r="Z66" i="48"/>
  <c r="AY66" i="48" s="1"/>
  <c r="Z64" i="48"/>
  <c r="AY64" i="48" s="1"/>
  <c r="Z59" i="48"/>
  <c r="AY59" i="48" s="1"/>
  <c r="Z56" i="48"/>
  <c r="AY56" i="48" s="1"/>
  <c r="Z16" i="48"/>
  <c r="Z68" i="48"/>
  <c r="AY68" i="48" s="1"/>
  <c r="Z63" i="48"/>
  <c r="AY63" i="48" s="1"/>
  <c r="Z70" i="48"/>
  <c r="AY70" i="48" s="1"/>
  <c r="Z33" i="48"/>
  <c r="Z18" i="48"/>
  <c r="Z22" i="48"/>
  <c r="Z29" i="48"/>
  <c r="Z10" i="48"/>
  <c r="Z5" i="48"/>
  <c r="Z65" i="48"/>
  <c r="AY65" i="48" s="1"/>
  <c r="Z60" i="48"/>
  <c r="AY60" i="48" s="1"/>
  <c r="Z21" i="48"/>
  <c r="Z32" i="48"/>
  <c r="Z44" i="48"/>
  <c r="Z48" i="48"/>
  <c r="Z47" i="48"/>
  <c r="Z53" i="48"/>
  <c r="Z45" i="48"/>
  <c r="Z57" i="48"/>
  <c r="AY57" i="48" s="1"/>
  <c r="Z9" i="48"/>
  <c r="Z14" i="48"/>
  <c r="Z17" i="48"/>
  <c r="Z30" i="48"/>
  <c r="Z7" i="48"/>
  <c r="Z42" i="48"/>
  <c r="Z20" i="48"/>
  <c r="Z19" i="48"/>
  <c r="Z23" i="48"/>
  <c r="Z51" i="48"/>
  <c r="Z55" i="48"/>
  <c r="Z39" i="48"/>
  <c r="Z6" i="48"/>
  <c r="Z34" i="48"/>
  <c r="Z41" i="48"/>
  <c r="Z31" i="48"/>
  <c r="Z61" i="48"/>
  <c r="AY61" i="48" s="1"/>
  <c r="Z8" i="48"/>
  <c r="Z38" i="48"/>
  <c r="Z72" i="48"/>
  <c r="AY72" i="48" s="1"/>
  <c r="Z24" i="48"/>
  <c r="Z13" i="48"/>
  <c r="Z54" i="48"/>
  <c r="Z52" i="48"/>
  <c r="Z40" i="48"/>
  <c r="Z27" i="48"/>
  <c r="Z26" i="48"/>
  <c r="Z12" i="48"/>
  <c r="Z37" i="48"/>
  <c r="Z46" i="48"/>
  <c r="Z15" i="48"/>
  <c r="Z28" i="48"/>
  <c r="Z50" i="48"/>
  <c r="Z43" i="48"/>
  <c r="Z36" i="48"/>
  <c r="Z11" i="48"/>
  <c r="Z49" i="48"/>
  <c r="Z25" i="48"/>
  <c r="Z35" i="48"/>
  <c r="V69" i="48"/>
  <c r="AW69" i="48" s="1"/>
  <c r="V71" i="48"/>
  <c r="AW71" i="48" s="1"/>
  <c r="V66" i="48"/>
  <c r="AW66" i="48" s="1"/>
  <c r="V64" i="48"/>
  <c r="AW64" i="48" s="1"/>
  <c r="V60" i="48"/>
  <c r="AW60" i="48" s="1"/>
  <c r="V72" i="48"/>
  <c r="AW72" i="48" s="1"/>
  <c r="V61" i="48"/>
  <c r="AW61" i="48" s="1"/>
  <c r="V5" i="48"/>
  <c r="V18" i="48"/>
  <c r="V65" i="48"/>
  <c r="AW65" i="48" s="1"/>
  <c r="V68" i="48"/>
  <c r="AW68" i="48" s="1"/>
  <c r="V63" i="48"/>
  <c r="AW63" i="48" s="1"/>
  <c r="V57" i="48"/>
  <c r="AW57" i="48" s="1"/>
  <c r="V16" i="48"/>
  <c r="V21" i="48"/>
  <c r="V32" i="48"/>
  <c r="V13" i="48"/>
  <c r="V70" i="48"/>
  <c r="AW70" i="48" s="1"/>
  <c r="V56" i="48"/>
  <c r="AW56" i="48" s="1"/>
  <c r="V24" i="48"/>
  <c r="V9" i="48"/>
  <c r="V62" i="48"/>
  <c r="AW62" i="48" s="1"/>
  <c r="V22" i="48"/>
  <c r="V42" i="48"/>
  <c r="V20" i="48"/>
  <c r="V43" i="48"/>
  <c r="V52" i="48"/>
  <c r="V67" i="48"/>
  <c r="AW67" i="48" s="1"/>
  <c r="V59" i="48"/>
  <c r="AW59" i="48" s="1"/>
  <c r="V8" i="48"/>
  <c r="V44" i="48"/>
  <c r="V38" i="48"/>
  <c r="V55" i="48"/>
  <c r="V54" i="48"/>
  <c r="V58" i="48"/>
  <c r="AW58" i="48" s="1"/>
  <c r="V14" i="48"/>
  <c r="V10" i="48"/>
  <c r="V48" i="48"/>
  <c r="V53" i="48"/>
  <c r="V46" i="48"/>
  <c r="V26" i="48"/>
  <c r="V25" i="48"/>
  <c r="V12" i="48"/>
  <c r="V36" i="48"/>
  <c r="V7" i="48"/>
  <c r="V17" i="48"/>
  <c r="V45" i="48"/>
  <c r="V15" i="48"/>
  <c r="V40" i="48"/>
  <c r="V28" i="48"/>
  <c r="V29" i="48"/>
  <c r="V33" i="48"/>
  <c r="AW55" i="48" s="1"/>
  <c r="V30" i="48"/>
  <c r="V34" i="48"/>
  <c r="V31" i="48"/>
  <c r="V11" i="48"/>
  <c r="V50" i="48"/>
  <c r="V35" i="48"/>
  <c r="V47" i="48"/>
  <c r="V19" i="48"/>
  <c r="V51" i="48"/>
  <c r="V49" i="48"/>
  <c r="V6" i="48"/>
  <c r="V41" i="48"/>
  <c r="V39" i="48"/>
  <c r="V23" i="48"/>
  <c r="V37" i="48"/>
  <c r="V27" i="48"/>
  <c r="F69" i="48"/>
  <c r="F68" i="48"/>
  <c r="F64" i="48"/>
  <c r="F60" i="48"/>
  <c r="F72" i="48"/>
  <c r="F71" i="48"/>
  <c r="F70" i="48"/>
  <c r="F63" i="48"/>
  <c r="F58" i="48"/>
  <c r="F62" i="48"/>
  <c r="F66" i="48"/>
  <c r="F59" i="48"/>
  <c r="F33" i="48"/>
  <c r="F67" i="48"/>
  <c r="F61" i="48"/>
  <c r="F57" i="48"/>
  <c r="F52" i="48"/>
  <c r="F55" i="48"/>
  <c r="F54" i="48"/>
  <c r="F48" i="48"/>
  <c r="F53" i="48"/>
  <c r="F56" i="48"/>
  <c r="F65" i="48"/>
  <c r="F46" i="48"/>
  <c r="F50" i="48"/>
  <c r="F35" i="48"/>
  <c r="F49" i="48"/>
  <c r="F47" i="48"/>
  <c r="F51" i="48"/>
  <c r="D11" i="10"/>
  <c r="AH71" i="48"/>
  <c r="BC71" i="48" s="1"/>
  <c r="AH67" i="48"/>
  <c r="BC67" i="48" s="1"/>
  <c r="AH70" i="48"/>
  <c r="BC70" i="48" s="1"/>
  <c r="AH62" i="48"/>
  <c r="BC62" i="48" s="1"/>
  <c r="AH58" i="48"/>
  <c r="BC58" i="48" s="1"/>
  <c r="AH65" i="48"/>
  <c r="BC65" i="48" s="1"/>
  <c r="AH60" i="48"/>
  <c r="BC60" i="48" s="1"/>
  <c r="AH56" i="48"/>
  <c r="BC56" i="48" s="1"/>
  <c r="AH16" i="48"/>
  <c r="AH72" i="48"/>
  <c r="BC72" i="48" s="1"/>
  <c r="AH64" i="48"/>
  <c r="BC64" i="48" s="1"/>
  <c r="AH69" i="48"/>
  <c r="BC69" i="48" s="1"/>
  <c r="AH66" i="48"/>
  <c r="BC66" i="48" s="1"/>
  <c r="AH59" i="48"/>
  <c r="BC59" i="48" s="1"/>
  <c r="AH57" i="48"/>
  <c r="BC57" i="48" s="1"/>
  <c r="AH24" i="48"/>
  <c r="AH22" i="48"/>
  <c r="AH29" i="48"/>
  <c r="AH10" i="48"/>
  <c r="AH61" i="48"/>
  <c r="BC61" i="48" s="1"/>
  <c r="AH33" i="48"/>
  <c r="AH18" i="48"/>
  <c r="AH68" i="48"/>
  <c r="BC68" i="48" s="1"/>
  <c r="AH8" i="48"/>
  <c r="AH13" i="48"/>
  <c r="AH48" i="48"/>
  <c r="AH47" i="48"/>
  <c r="AH53" i="48"/>
  <c r="AH45" i="48"/>
  <c r="AH63" i="48"/>
  <c r="BC63" i="48" s="1"/>
  <c r="AH7" i="48"/>
  <c r="AH32" i="48"/>
  <c r="AH44" i="48"/>
  <c r="AH17" i="48"/>
  <c r="AH30" i="48"/>
  <c r="AH21" i="48"/>
  <c r="AH43" i="48"/>
  <c r="AH46" i="48"/>
  <c r="AH19" i="48"/>
  <c r="AH23" i="48"/>
  <c r="AH51" i="48"/>
  <c r="AH9" i="48"/>
  <c r="AH38" i="48"/>
  <c r="AH54" i="48"/>
  <c r="AH6" i="48"/>
  <c r="AH34" i="48"/>
  <c r="AH41" i="48"/>
  <c r="AH31" i="48"/>
  <c r="AH42" i="48"/>
  <c r="AH14" i="48"/>
  <c r="AH15" i="48"/>
  <c r="AH28" i="48"/>
  <c r="AH11" i="48"/>
  <c r="AH27" i="48"/>
  <c r="AH39" i="48"/>
  <c r="AH25" i="48"/>
  <c r="AH36" i="48"/>
  <c r="AH37" i="48"/>
  <c r="AH20" i="48"/>
  <c r="AH40" i="48"/>
  <c r="AH50" i="48"/>
  <c r="AH5" i="48"/>
  <c r="AH26" i="48"/>
  <c r="AH49" i="48"/>
  <c r="AH55" i="48"/>
  <c r="AH35" i="48"/>
  <c r="AH52" i="48"/>
  <c r="AH12" i="48"/>
  <c r="J71" i="48"/>
  <c r="AQ71" i="48" s="1"/>
  <c r="J67" i="48"/>
  <c r="AQ67" i="48" s="1"/>
  <c r="J72" i="48"/>
  <c r="AQ72" i="48" s="1"/>
  <c r="J66" i="48"/>
  <c r="AQ66" i="48" s="1"/>
  <c r="J62" i="48"/>
  <c r="AQ62" i="48" s="1"/>
  <c r="J58" i="48"/>
  <c r="AQ58" i="48" s="1"/>
  <c r="J61" i="48"/>
  <c r="AQ61" i="48" s="1"/>
  <c r="J56" i="48"/>
  <c r="AQ56" i="48" s="1"/>
  <c r="J16" i="48"/>
  <c r="J65" i="48"/>
  <c r="AQ65" i="48" s="1"/>
  <c r="J64" i="48"/>
  <c r="AQ64" i="48" s="1"/>
  <c r="J7" i="48"/>
  <c r="J22" i="48"/>
  <c r="J29" i="48"/>
  <c r="J10" i="48"/>
  <c r="J57" i="48"/>
  <c r="AQ57" i="48" s="1"/>
  <c r="J24" i="48"/>
  <c r="J63" i="48"/>
  <c r="AQ63" i="48" s="1"/>
  <c r="J33" i="48"/>
  <c r="J18" i="48"/>
  <c r="J21" i="48"/>
  <c r="J42" i="48"/>
  <c r="J48" i="48"/>
  <c r="J47" i="48"/>
  <c r="J53" i="48"/>
  <c r="J45" i="48"/>
  <c r="J68" i="48"/>
  <c r="AQ68" i="48" s="1"/>
  <c r="J9" i="48"/>
  <c r="J8" i="48"/>
  <c r="J13" i="48"/>
  <c r="J17" i="48"/>
  <c r="J30" i="48"/>
  <c r="J60" i="48"/>
  <c r="AQ60" i="48" s="1"/>
  <c r="J32" i="48"/>
  <c r="J44" i="48"/>
  <c r="J20" i="48"/>
  <c r="J52" i="48"/>
  <c r="J19" i="48"/>
  <c r="J23" i="48"/>
  <c r="J51" i="48"/>
  <c r="J69" i="48"/>
  <c r="AQ69" i="48" s="1"/>
  <c r="J5" i="48"/>
  <c r="J55" i="48"/>
  <c r="J46" i="48"/>
  <c r="J6" i="48"/>
  <c r="J34" i="48"/>
  <c r="J41" i="48"/>
  <c r="J31" i="48"/>
  <c r="J14" i="48"/>
  <c r="J70" i="48"/>
  <c r="AQ70" i="48" s="1"/>
  <c r="J38" i="48"/>
  <c r="J39" i="48"/>
  <c r="J43" i="48"/>
  <c r="J40" i="48"/>
  <c r="J27" i="48"/>
  <c r="J59" i="48"/>
  <c r="AQ59" i="48" s="1"/>
  <c r="J26" i="48"/>
  <c r="J12" i="48"/>
  <c r="J11" i="48"/>
  <c r="J37" i="48"/>
  <c r="J54" i="48"/>
  <c r="J15" i="48"/>
  <c r="J28" i="48"/>
  <c r="J50" i="48"/>
  <c r="J25" i="48"/>
  <c r="J36" i="48"/>
  <c r="J35" i="48"/>
  <c r="J49" i="48"/>
  <c r="X72" i="48"/>
  <c r="AX72" i="48" s="1"/>
  <c r="X68" i="48"/>
  <c r="AX68" i="48" s="1"/>
  <c r="X70" i="48"/>
  <c r="AX70" i="48" s="1"/>
  <c r="X63" i="48"/>
  <c r="AX63" i="48" s="1"/>
  <c r="X59" i="48"/>
  <c r="AX59" i="48" s="1"/>
  <c r="X65" i="48"/>
  <c r="AX65" i="48" s="1"/>
  <c r="X60" i="48"/>
  <c r="AX60" i="48" s="1"/>
  <c r="X57" i="48"/>
  <c r="AX57" i="48" s="1"/>
  <c r="X7" i="48"/>
  <c r="X67" i="48"/>
  <c r="AX67" i="48" s="1"/>
  <c r="X66" i="48"/>
  <c r="AX66" i="48" s="1"/>
  <c r="X64" i="48"/>
  <c r="AX64" i="48" s="1"/>
  <c r="X71" i="48"/>
  <c r="AX71" i="48" s="1"/>
  <c r="X61" i="48"/>
  <c r="AX61" i="48" s="1"/>
  <c r="X56" i="48"/>
  <c r="AX56" i="48" s="1"/>
  <c r="X24" i="48"/>
  <c r="X9" i="48"/>
  <c r="X14" i="48"/>
  <c r="X44" i="48"/>
  <c r="X69" i="48"/>
  <c r="AX69" i="48" s="1"/>
  <c r="X33" i="48"/>
  <c r="AX55" i="48" s="1"/>
  <c r="X18" i="48"/>
  <c r="X5" i="48"/>
  <c r="X8" i="48"/>
  <c r="X13" i="48"/>
  <c r="X38" i="48"/>
  <c r="X55" i="48"/>
  <c r="X54" i="48"/>
  <c r="X46" i="48"/>
  <c r="X58" i="48"/>
  <c r="AX58" i="48" s="1"/>
  <c r="X16" i="48"/>
  <c r="X21" i="48"/>
  <c r="X32" i="48"/>
  <c r="X10" i="48"/>
  <c r="X48" i="48"/>
  <c r="X47" i="48"/>
  <c r="X53" i="48"/>
  <c r="X62" i="48"/>
  <c r="AX62" i="48" s="1"/>
  <c r="X17" i="48"/>
  <c r="X45" i="48"/>
  <c r="X15" i="48"/>
  <c r="X40" i="48"/>
  <c r="X28" i="48"/>
  <c r="X11" i="48"/>
  <c r="X22" i="48"/>
  <c r="X42" i="48"/>
  <c r="X20" i="48"/>
  <c r="X19" i="48"/>
  <c r="X23" i="48"/>
  <c r="X43" i="48"/>
  <c r="X52" i="48"/>
  <c r="X29" i="48"/>
  <c r="X25" i="48"/>
  <c r="X36" i="48"/>
  <c r="X51" i="48"/>
  <c r="X49" i="48"/>
  <c r="X6" i="48"/>
  <c r="X41" i="48"/>
  <c r="X27" i="48"/>
  <c r="X30" i="48"/>
  <c r="X39" i="48"/>
  <c r="X26" i="48"/>
  <c r="X12" i="48"/>
  <c r="X35" i="48"/>
  <c r="X34" i="48"/>
  <c r="X50" i="48"/>
  <c r="X31" i="48"/>
  <c r="X37" i="48"/>
  <c r="AD69" i="48"/>
  <c r="BA69" i="48" s="1"/>
  <c r="AD72" i="48"/>
  <c r="BA72" i="48" s="1"/>
  <c r="AD67" i="48"/>
  <c r="BA67" i="48" s="1"/>
  <c r="AD64" i="48"/>
  <c r="BA64" i="48" s="1"/>
  <c r="AD60" i="48"/>
  <c r="BA60" i="48" s="1"/>
  <c r="AD68" i="48"/>
  <c r="BA68" i="48" s="1"/>
  <c r="AD62" i="48"/>
  <c r="BA62" i="48" s="1"/>
  <c r="AD5" i="48"/>
  <c r="BA54" i="48" s="1"/>
  <c r="AD18" i="48"/>
  <c r="AD71" i="48"/>
  <c r="BA71" i="48" s="1"/>
  <c r="AD70" i="48"/>
  <c r="BA70" i="48" s="1"/>
  <c r="AD7" i="48"/>
  <c r="AD21" i="48"/>
  <c r="AD32" i="48"/>
  <c r="AD13" i="48"/>
  <c r="AD66" i="48"/>
  <c r="BA66" i="48" s="1"/>
  <c r="AD59" i="48"/>
  <c r="BA59" i="48" s="1"/>
  <c r="AD58" i="48"/>
  <c r="BA58" i="48" s="1"/>
  <c r="AD57" i="48"/>
  <c r="BA57" i="48" s="1"/>
  <c r="AD16" i="48"/>
  <c r="AD9" i="48"/>
  <c r="AD29" i="48"/>
  <c r="AD20" i="48"/>
  <c r="AD43" i="48"/>
  <c r="AD52" i="48"/>
  <c r="AD33" i="48"/>
  <c r="AD22" i="48"/>
  <c r="AD42" i="48"/>
  <c r="AD38" i="48"/>
  <c r="AD55" i="48"/>
  <c r="AD54" i="48"/>
  <c r="AD63" i="48"/>
  <c r="BA63" i="48" s="1"/>
  <c r="AD56" i="48"/>
  <c r="BA56" i="48" s="1"/>
  <c r="AD44" i="48"/>
  <c r="AD47" i="48"/>
  <c r="AD39" i="48"/>
  <c r="AD26" i="48"/>
  <c r="AD25" i="48"/>
  <c r="AD12" i="48"/>
  <c r="AD36" i="48"/>
  <c r="AD65" i="48"/>
  <c r="BA65" i="48" s="1"/>
  <c r="AD61" i="48"/>
  <c r="BA61" i="48" s="1"/>
  <c r="AD30" i="48"/>
  <c r="AD46" i="48"/>
  <c r="AD15" i="48"/>
  <c r="AD40" i="48"/>
  <c r="AD28" i="48"/>
  <c r="AD24" i="48"/>
  <c r="AD10" i="48"/>
  <c r="AD17" i="48"/>
  <c r="AD14" i="48"/>
  <c r="AD6" i="48"/>
  <c r="AD41" i="48"/>
  <c r="AD50" i="48"/>
  <c r="AD35" i="48"/>
  <c r="AD8" i="48"/>
  <c r="AD53" i="48"/>
  <c r="AD23" i="48"/>
  <c r="AD11" i="48"/>
  <c r="AD49" i="48"/>
  <c r="AD48" i="48"/>
  <c r="AD34" i="48"/>
  <c r="AD31" i="48"/>
  <c r="AD51" i="48"/>
  <c r="AD45" i="48"/>
  <c r="AD27" i="48"/>
  <c r="AD37" i="48"/>
  <c r="AD19" i="48"/>
  <c r="N69" i="48"/>
  <c r="AS69" i="48" s="1"/>
  <c r="N70" i="48"/>
  <c r="AS70" i="48" s="1"/>
  <c r="N64" i="48"/>
  <c r="AS64" i="48" s="1"/>
  <c r="N60" i="48"/>
  <c r="AS60" i="48" s="1"/>
  <c r="N68" i="48"/>
  <c r="AS68" i="48" s="1"/>
  <c r="N67" i="48"/>
  <c r="AS67" i="48" s="1"/>
  <c r="N66" i="48"/>
  <c r="AS66" i="48" s="1"/>
  <c r="N65" i="48"/>
  <c r="AS65" i="48" s="1"/>
  <c r="N59" i="48"/>
  <c r="AS59" i="48" s="1"/>
  <c r="N5" i="48"/>
  <c r="N18" i="48"/>
  <c r="N63" i="48"/>
  <c r="AS63" i="48" s="1"/>
  <c r="N72" i="48"/>
  <c r="AS72" i="48" s="1"/>
  <c r="N62" i="48"/>
  <c r="AS62" i="48" s="1"/>
  <c r="N56" i="48"/>
  <c r="AS56" i="48" s="1"/>
  <c r="N24" i="48"/>
  <c r="N21" i="48"/>
  <c r="N32" i="48"/>
  <c r="N13" i="48"/>
  <c r="N71" i="48"/>
  <c r="AS71" i="48" s="1"/>
  <c r="N58" i="48"/>
  <c r="AS58" i="48" s="1"/>
  <c r="N33" i="48"/>
  <c r="N9" i="48"/>
  <c r="N7" i="48"/>
  <c r="N8" i="48"/>
  <c r="N44" i="48"/>
  <c r="N20" i="48"/>
  <c r="N43" i="48"/>
  <c r="N52" i="48"/>
  <c r="N61" i="48"/>
  <c r="AS61" i="48" s="1"/>
  <c r="N14" i="48"/>
  <c r="N10" i="48"/>
  <c r="N38" i="48"/>
  <c r="N55" i="48"/>
  <c r="N54" i="48"/>
  <c r="N29" i="48"/>
  <c r="N47" i="48"/>
  <c r="N45" i="48"/>
  <c r="N26" i="48"/>
  <c r="N25" i="48"/>
  <c r="N12" i="48"/>
  <c r="N36" i="48"/>
  <c r="N57" i="48"/>
  <c r="AS57" i="48" s="1"/>
  <c r="N30" i="48"/>
  <c r="N15" i="48"/>
  <c r="N40" i="48"/>
  <c r="N28" i="48"/>
  <c r="N16" i="48"/>
  <c r="N22" i="48"/>
  <c r="N42" i="48"/>
  <c r="N17" i="48"/>
  <c r="N46" i="48"/>
  <c r="N39" i="48"/>
  <c r="N6" i="48"/>
  <c r="N41" i="48"/>
  <c r="N51" i="48"/>
  <c r="N50" i="48"/>
  <c r="N35" i="48"/>
  <c r="N23" i="48"/>
  <c r="N49" i="48"/>
  <c r="N53" i="48"/>
  <c r="N34" i="48"/>
  <c r="N31" i="48"/>
  <c r="N19" i="48"/>
  <c r="N11" i="48"/>
  <c r="N27" i="48"/>
  <c r="N37" i="48"/>
  <c r="N48" i="48"/>
  <c r="L70" i="48"/>
  <c r="AR70" i="48" s="1"/>
  <c r="L66" i="48"/>
  <c r="AR66" i="48" s="1"/>
  <c r="L71" i="48"/>
  <c r="AR71" i="48" s="1"/>
  <c r="L65" i="48"/>
  <c r="AR65" i="48" s="1"/>
  <c r="L61" i="48"/>
  <c r="AR61" i="48" s="1"/>
  <c r="L60" i="48"/>
  <c r="AR60" i="48" s="1"/>
  <c r="L33" i="48"/>
  <c r="L24" i="48"/>
  <c r="L69" i="48"/>
  <c r="AR69" i="48" s="1"/>
  <c r="L68" i="48"/>
  <c r="AR68" i="48" s="1"/>
  <c r="L67" i="48"/>
  <c r="AR67" i="48" s="1"/>
  <c r="L64" i="48"/>
  <c r="AR64" i="48" s="1"/>
  <c r="L57" i="48"/>
  <c r="AR57" i="48" s="1"/>
  <c r="L16" i="48"/>
  <c r="L8" i="48"/>
  <c r="L42" i="48"/>
  <c r="L72" i="48"/>
  <c r="AR72" i="48" s="1"/>
  <c r="L62" i="48"/>
  <c r="AR62" i="48" s="1"/>
  <c r="L56" i="48"/>
  <c r="AR56" i="48" s="1"/>
  <c r="L18" i="48"/>
  <c r="L21" i="48"/>
  <c r="L9" i="48"/>
  <c r="L22" i="48"/>
  <c r="L13" i="48"/>
  <c r="L17" i="48"/>
  <c r="L30" i="48"/>
  <c r="L39" i="48"/>
  <c r="L7" i="48"/>
  <c r="L32" i="48"/>
  <c r="L44" i="48"/>
  <c r="L20" i="48"/>
  <c r="L43" i="48"/>
  <c r="L5" i="48"/>
  <c r="L55" i="48"/>
  <c r="L46" i="48"/>
  <c r="L6" i="48"/>
  <c r="L34" i="48"/>
  <c r="L41" i="48"/>
  <c r="L31" i="48"/>
  <c r="L63" i="48"/>
  <c r="AR63" i="48" s="1"/>
  <c r="L58" i="48"/>
  <c r="AR58" i="48" s="1"/>
  <c r="L29" i="48"/>
  <c r="L47" i="48"/>
  <c r="L45" i="48"/>
  <c r="L26" i="48"/>
  <c r="L25" i="48"/>
  <c r="L12" i="48"/>
  <c r="L36" i="48"/>
  <c r="L59" i="48"/>
  <c r="AR59" i="48" s="1"/>
  <c r="L48" i="48"/>
  <c r="L19" i="48"/>
  <c r="L11" i="48"/>
  <c r="L37" i="48"/>
  <c r="L38" i="48"/>
  <c r="L54" i="48"/>
  <c r="L15" i="48"/>
  <c r="L28" i="48"/>
  <c r="L51" i="48"/>
  <c r="L50" i="48"/>
  <c r="L35" i="48"/>
  <c r="L14" i="48"/>
  <c r="L52" i="48"/>
  <c r="L23" i="48"/>
  <c r="L49" i="48"/>
  <c r="L10" i="48"/>
  <c r="L53" i="48"/>
  <c r="L40" i="48"/>
  <c r="L27" i="48"/>
  <c r="Z56" i="47"/>
  <c r="Z57" i="47"/>
  <c r="Z33" i="47"/>
  <c r="Z5" i="47"/>
  <c r="Z22" i="47"/>
  <c r="Z8" i="47"/>
  <c r="Z14" i="47"/>
  <c r="Z54" i="47"/>
  <c r="Z44" i="47"/>
  <c r="Z72" i="47"/>
  <c r="Z27" i="47"/>
  <c r="Z42" i="47"/>
  <c r="Z34" i="47"/>
  <c r="Z28" i="47"/>
  <c r="Z13" i="47"/>
  <c r="Z26" i="47"/>
  <c r="Z36" i="47"/>
  <c r="Z31" i="47"/>
  <c r="Z48" i="47"/>
  <c r="Z12" i="47"/>
  <c r="Z20" i="47"/>
  <c r="Z6" i="47"/>
  <c r="Z24" i="47"/>
  <c r="Z59" i="47"/>
  <c r="Z9" i="47"/>
  <c r="Z58" i="47"/>
  <c r="Z11" i="47"/>
  <c r="Z35" i="47"/>
  <c r="Z71" i="47"/>
  <c r="Z18" i="47"/>
  <c r="Z70" i="47"/>
  <c r="Z55" i="47"/>
  <c r="Z66" i="47"/>
  <c r="Z50" i="47"/>
  <c r="Z62" i="47"/>
  <c r="Z65" i="47"/>
  <c r="Z68" i="47"/>
  <c r="Z43" i="47"/>
  <c r="Z25" i="47"/>
  <c r="Z46" i="47"/>
  <c r="Z64" i="47"/>
  <c r="Z69" i="47"/>
  <c r="Z39" i="47"/>
  <c r="Z15" i="47"/>
  <c r="Z23" i="47"/>
  <c r="Z63" i="47"/>
  <c r="Z19" i="47"/>
  <c r="Z45" i="47"/>
  <c r="Z38" i="47"/>
  <c r="Z30" i="47"/>
  <c r="Z21" i="47"/>
  <c r="Z17" i="47"/>
  <c r="Z40" i="47"/>
  <c r="Z53" i="47"/>
  <c r="Z47" i="47"/>
  <c r="Z32" i="47"/>
  <c r="Z51" i="47"/>
  <c r="Z10" i="47"/>
  <c r="Z67" i="47"/>
  <c r="Z49" i="47"/>
  <c r="Z60" i="47"/>
  <c r="Z61" i="47"/>
  <c r="Z16" i="47"/>
  <c r="Z41" i="47"/>
  <c r="Z29" i="47"/>
  <c r="Z37" i="47"/>
  <c r="Z7" i="47"/>
  <c r="Z52" i="47"/>
  <c r="AO41" i="47"/>
  <c r="AO50" i="47"/>
  <c r="AO61" i="47"/>
  <c r="AO58" i="47"/>
  <c r="AO17" i="47"/>
  <c r="AO19" i="47"/>
  <c r="R56" i="47"/>
  <c r="R57" i="47"/>
  <c r="R33" i="47"/>
  <c r="R5" i="47"/>
  <c r="R22" i="47"/>
  <c r="AU72" i="47" s="1"/>
  <c r="R26" i="47"/>
  <c r="R8" i="47"/>
  <c r="R14" i="47"/>
  <c r="AU69" i="47" s="1"/>
  <c r="R44" i="47"/>
  <c r="R42" i="47"/>
  <c r="R72" i="47"/>
  <c r="R34" i="47"/>
  <c r="R28" i="47"/>
  <c r="R13" i="47"/>
  <c r="R27" i="47"/>
  <c r="R9" i="47"/>
  <c r="R48" i="47"/>
  <c r="R54" i="47"/>
  <c r="R43" i="47"/>
  <c r="R58" i="47"/>
  <c r="R20" i="47"/>
  <c r="R24" i="47"/>
  <c r="R12" i="47"/>
  <c r="R17" i="47"/>
  <c r="R59" i="47"/>
  <c r="R6" i="47"/>
  <c r="R71" i="47"/>
  <c r="R18" i="47"/>
  <c r="R35" i="47"/>
  <c r="R63" i="47"/>
  <c r="R70" i="47"/>
  <c r="R31" i="47"/>
  <c r="R41" i="47"/>
  <c r="R11" i="47"/>
  <c r="R53" i="47"/>
  <c r="R46" i="47"/>
  <c r="R66" i="47"/>
  <c r="R50" i="47"/>
  <c r="R62" i="47"/>
  <c r="R65" i="47"/>
  <c r="R68" i="47"/>
  <c r="R36" i="47"/>
  <c r="R64" i="47"/>
  <c r="R69" i="47"/>
  <c r="R39" i="47"/>
  <c r="R15" i="47"/>
  <c r="R23" i="47"/>
  <c r="R49" i="47"/>
  <c r="R60" i="47"/>
  <c r="R61" i="47"/>
  <c r="R38" i="47"/>
  <c r="R30" i="47"/>
  <c r="R45" i="47"/>
  <c r="R21" i="47"/>
  <c r="R55" i="47"/>
  <c r="R7" i="47"/>
  <c r="R37" i="47"/>
  <c r="R10" i="47"/>
  <c r="R67" i="47"/>
  <c r="R40" i="47"/>
  <c r="R25" i="47"/>
  <c r="R19" i="47"/>
  <c r="R16" i="47"/>
  <c r="R52" i="47"/>
  <c r="R32" i="47"/>
  <c r="R29" i="47"/>
  <c r="R51" i="47"/>
  <c r="R47" i="47"/>
  <c r="AO37" i="47"/>
  <c r="AO18" i="47"/>
  <c r="AO10" i="47"/>
  <c r="AO26" i="47"/>
  <c r="AO43" i="47"/>
  <c r="AO38" i="47"/>
  <c r="AO54" i="47"/>
  <c r="AO42" i="47"/>
  <c r="AO47" i="47"/>
  <c r="AO48" i="47"/>
  <c r="AO55" i="47"/>
  <c r="AO62" i="47"/>
  <c r="AO59" i="47"/>
  <c r="AO60" i="47"/>
  <c r="AO70" i="47"/>
  <c r="AO16" i="47"/>
  <c r="AO15" i="47"/>
  <c r="T33" i="47"/>
  <c r="T22" i="47"/>
  <c r="T54" i="47"/>
  <c r="T26" i="47"/>
  <c r="T57" i="47"/>
  <c r="T14" i="47"/>
  <c r="AV69" i="47" s="1"/>
  <c r="T44" i="47"/>
  <c r="T72" i="47"/>
  <c r="T5" i="47"/>
  <c r="T8" i="47"/>
  <c r="T34" i="47"/>
  <c r="T56" i="47"/>
  <c r="T31" i="47"/>
  <c r="T48" i="47"/>
  <c r="T36" i="47"/>
  <c r="T42" i="47"/>
  <c r="T43" i="47"/>
  <c r="T6" i="47"/>
  <c r="T13" i="47"/>
  <c r="T24" i="47"/>
  <c r="T28" i="47"/>
  <c r="T12" i="47"/>
  <c r="T58" i="47"/>
  <c r="T17" i="47"/>
  <c r="T41" i="47"/>
  <c r="T71" i="47"/>
  <c r="T11" i="47"/>
  <c r="T63" i="47"/>
  <c r="T70" i="47"/>
  <c r="T27" i="47"/>
  <c r="T9" i="47"/>
  <c r="T20" i="47"/>
  <c r="T40" i="47"/>
  <c r="T25" i="47"/>
  <c r="T64" i="47"/>
  <c r="T69" i="47"/>
  <c r="T39" i="47"/>
  <c r="T15" i="47"/>
  <c r="T23" i="47"/>
  <c r="T59" i="47"/>
  <c r="T55" i="47"/>
  <c r="T7" i="47"/>
  <c r="T47" i="47"/>
  <c r="T61" i="47"/>
  <c r="T45" i="47"/>
  <c r="T46" i="47"/>
  <c r="T66" i="47"/>
  <c r="T62" i="47"/>
  <c r="T37" i="47"/>
  <c r="T10" i="47"/>
  <c r="T67" i="47"/>
  <c r="T50" i="47"/>
  <c r="T52" i="47"/>
  <c r="T18" i="47"/>
  <c r="T35" i="47"/>
  <c r="T19" i="47"/>
  <c r="T68" i="47"/>
  <c r="T16" i="47"/>
  <c r="T21" i="47"/>
  <c r="T53" i="47"/>
  <c r="T32" i="47"/>
  <c r="T51" i="47"/>
  <c r="T29" i="47"/>
  <c r="T49" i="47"/>
  <c r="T38" i="47"/>
  <c r="T60" i="47"/>
  <c r="T30" i="47"/>
  <c r="T65" i="47"/>
  <c r="AO49" i="47"/>
  <c r="AO40" i="47"/>
  <c r="AO36" i="47"/>
  <c r="AO39" i="47"/>
  <c r="AO52" i="47"/>
  <c r="AO25" i="47"/>
  <c r="AO11" i="47"/>
  <c r="J56" i="47"/>
  <c r="J57" i="47"/>
  <c r="J33" i="47"/>
  <c r="J22" i="47"/>
  <c r="J54" i="47"/>
  <c r="J8" i="47"/>
  <c r="J26" i="47"/>
  <c r="J14" i="47"/>
  <c r="J44" i="47"/>
  <c r="J42" i="47"/>
  <c r="J5" i="47"/>
  <c r="J34" i="47"/>
  <c r="J28" i="47"/>
  <c r="J43" i="47"/>
  <c r="J27" i="47"/>
  <c r="J31" i="47"/>
  <c r="J6" i="47"/>
  <c r="J13" i="47"/>
  <c r="J20" i="47"/>
  <c r="J9" i="47"/>
  <c r="J36" i="47"/>
  <c r="J17" i="47"/>
  <c r="J41" i="47"/>
  <c r="J59" i="47"/>
  <c r="J24" i="47"/>
  <c r="J63" i="47"/>
  <c r="J35" i="47"/>
  <c r="J72" i="47"/>
  <c r="J40" i="47"/>
  <c r="J70" i="47"/>
  <c r="J71" i="47"/>
  <c r="J18" i="47"/>
  <c r="J55" i="47"/>
  <c r="J66" i="47"/>
  <c r="J50" i="47"/>
  <c r="J62" i="47"/>
  <c r="J65" i="47"/>
  <c r="J68" i="47"/>
  <c r="J48" i="47"/>
  <c r="J58" i="47"/>
  <c r="J11" i="47"/>
  <c r="J25" i="47"/>
  <c r="J64" i="47"/>
  <c r="J69" i="47"/>
  <c r="J39" i="47"/>
  <c r="J15" i="47"/>
  <c r="J23" i="47"/>
  <c r="J19" i="47"/>
  <c r="J45" i="47"/>
  <c r="J38" i="47"/>
  <c r="J30" i="47"/>
  <c r="J61" i="47"/>
  <c r="J21" i="47"/>
  <c r="J47" i="47"/>
  <c r="J32" i="47"/>
  <c r="J51" i="47"/>
  <c r="J10" i="47"/>
  <c r="J67" i="47"/>
  <c r="J12" i="47"/>
  <c r="J46" i="47"/>
  <c r="J49" i="47"/>
  <c r="J60" i="47"/>
  <c r="J16" i="47"/>
  <c r="J52" i="47"/>
  <c r="J53" i="47"/>
  <c r="J37" i="47"/>
  <c r="J29" i="47"/>
  <c r="J7" i="47"/>
  <c r="AO27" i="47"/>
  <c r="AO28" i="47"/>
  <c r="AO6" i="47"/>
  <c r="AO24" i="47"/>
  <c r="AO7" i="47"/>
  <c r="AO29" i="47"/>
  <c r="AO46" i="47"/>
  <c r="AO51" i="47"/>
  <c r="AO53" i="47"/>
  <c r="AO13" i="47"/>
  <c r="AO67" i="47"/>
  <c r="AO63" i="47"/>
  <c r="AO8" i="47"/>
  <c r="AO68" i="47"/>
  <c r="AO9" i="47"/>
  <c r="AO72" i="47"/>
  <c r="AO21" i="47"/>
  <c r="AO35" i="47"/>
  <c r="AO57" i="47"/>
  <c r="AO66" i="47"/>
  <c r="AH56" i="47"/>
  <c r="AH57" i="47"/>
  <c r="AH33" i="47"/>
  <c r="AH5" i="47"/>
  <c r="BC71" i="47" s="1"/>
  <c r="AH22" i="47"/>
  <c r="AH8" i="47"/>
  <c r="BC70" i="47" s="1"/>
  <c r="AH54" i="47"/>
  <c r="AH14" i="47"/>
  <c r="BC69" i="47" s="1"/>
  <c r="AH26" i="47"/>
  <c r="AH44" i="47"/>
  <c r="AH42" i="47"/>
  <c r="AH27" i="47"/>
  <c r="AH34" i="47"/>
  <c r="AH28" i="47"/>
  <c r="AH13" i="47"/>
  <c r="AH9" i="47"/>
  <c r="AH6" i="47"/>
  <c r="AH36" i="47"/>
  <c r="AH20" i="47"/>
  <c r="AH12" i="47"/>
  <c r="AH58" i="47"/>
  <c r="AH41" i="47"/>
  <c r="AH72" i="47"/>
  <c r="AH31" i="47"/>
  <c r="AH43" i="47"/>
  <c r="AH59" i="47"/>
  <c r="AH48" i="47"/>
  <c r="AH40" i="47"/>
  <c r="AH35" i="47"/>
  <c r="AH11" i="47"/>
  <c r="AH70" i="47"/>
  <c r="AH24" i="47"/>
  <c r="AH53" i="47"/>
  <c r="AH66" i="47"/>
  <c r="AH50" i="47"/>
  <c r="AH62" i="47"/>
  <c r="AH65" i="47"/>
  <c r="AH68" i="47"/>
  <c r="AH17" i="47"/>
  <c r="AH64" i="47"/>
  <c r="AH69" i="47"/>
  <c r="AH39" i="47"/>
  <c r="AH15" i="47"/>
  <c r="AH23" i="47"/>
  <c r="AH18" i="47"/>
  <c r="AH25" i="47"/>
  <c r="AH49" i="47"/>
  <c r="AH60" i="47"/>
  <c r="AH61" i="47"/>
  <c r="AH38" i="47"/>
  <c r="AH30" i="47"/>
  <c r="AH21" i="47"/>
  <c r="AH46" i="47"/>
  <c r="AH7" i="47"/>
  <c r="AH37" i="47"/>
  <c r="AH10" i="47"/>
  <c r="AH67" i="47"/>
  <c r="AH71" i="47"/>
  <c r="AH19" i="47"/>
  <c r="AH45" i="47"/>
  <c r="AH16" i="47"/>
  <c r="AH32" i="47"/>
  <c r="AH55" i="47"/>
  <c r="AH51" i="47"/>
  <c r="AH47" i="47"/>
  <c r="AH52" i="47"/>
  <c r="AH63" i="47"/>
  <c r="AH29" i="47"/>
  <c r="AO34" i="47"/>
  <c r="AO30" i="47"/>
  <c r="AO12" i="47"/>
  <c r="AO31" i="47"/>
  <c r="AO45" i="47"/>
  <c r="AO32" i="47"/>
  <c r="AO22" i="47"/>
  <c r="AO56" i="47"/>
  <c r="AO23" i="47"/>
  <c r="AO64" i="47"/>
  <c r="AO69" i="47"/>
  <c r="AO20" i="47"/>
  <c r="AO65" i="47"/>
  <c r="AO71" i="47"/>
  <c r="AO14" i="47"/>
  <c r="AB33" i="47"/>
  <c r="AB22" i="47"/>
  <c r="AZ72" i="47" s="1"/>
  <c r="AB54" i="47"/>
  <c r="AB26" i="47"/>
  <c r="AB5" i="47"/>
  <c r="AZ71" i="47" s="1"/>
  <c r="AB14" i="47"/>
  <c r="AB44" i="47"/>
  <c r="AB56" i="47"/>
  <c r="AB72" i="47"/>
  <c r="AB34" i="47"/>
  <c r="AB57" i="47"/>
  <c r="AB31" i="47"/>
  <c r="AB48" i="47"/>
  <c r="AB36" i="47"/>
  <c r="AB8" i="47"/>
  <c r="AB9" i="47"/>
  <c r="AB43" i="47"/>
  <c r="AB58" i="47"/>
  <c r="AB24" i="47"/>
  <c r="AB6" i="47"/>
  <c r="AB13" i="47"/>
  <c r="AB17" i="47"/>
  <c r="AB71" i="47"/>
  <c r="AB11" i="47"/>
  <c r="AB27" i="47"/>
  <c r="AB20" i="47"/>
  <c r="AB18" i="47"/>
  <c r="AB70" i="47"/>
  <c r="AB28" i="47"/>
  <c r="AB41" i="47"/>
  <c r="AB63" i="47"/>
  <c r="AB25" i="47"/>
  <c r="AB59" i="47"/>
  <c r="AB35" i="47"/>
  <c r="AB46" i="47"/>
  <c r="AB64" i="47"/>
  <c r="AB69" i="47"/>
  <c r="AB39" i="47"/>
  <c r="AB15" i="47"/>
  <c r="AB23" i="47"/>
  <c r="AB42" i="47"/>
  <c r="AB12" i="47"/>
  <c r="AB40" i="47"/>
  <c r="AB53" i="47"/>
  <c r="AB7" i="47"/>
  <c r="AB47" i="47"/>
  <c r="AB61" i="47"/>
  <c r="AB45" i="47"/>
  <c r="AB55" i="47"/>
  <c r="AB50" i="47"/>
  <c r="AB32" i="47"/>
  <c r="AB51" i="47"/>
  <c r="AB10" i="47"/>
  <c r="AB67" i="47"/>
  <c r="AB37" i="47"/>
  <c r="AB52" i="47"/>
  <c r="AB49" i="47"/>
  <c r="AB60" i="47"/>
  <c r="AB65" i="47"/>
  <c r="AB16" i="47"/>
  <c r="AB21" i="47"/>
  <c r="AB66" i="47"/>
  <c r="AB62" i="47"/>
  <c r="AB29" i="47"/>
  <c r="AB19" i="47"/>
  <c r="AB30" i="47"/>
  <c r="AB68" i="47"/>
  <c r="AB38" i="47"/>
  <c r="L33" i="47"/>
  <c r="L22" i="47"/>
  <c r="L54" i="47"/>
  <c r="L26" i="47"/>
  <c r="L56" i="47"/>
  <c r="L14" i="47"/>
  <c r="AR69" i="47" s="1"/>
  <c r="L57" i="47"/>
  <c r="L44" i="47"/>
  <c r="L5" i="47"/>
  <c r="L72" i="47"/>
  <c r="L34" i="47"/>
  <c r="L8" i="47"/>
  <c r="L27" i="47"/>
  <c r="L31" i="47"/>
  <c r="L48" i="47"/>
  <c r="L36" i="47"/>
  <c r="L6" i="47"/>
  <c r="L9" i="47"/>
  <c r="L28" i="47"/>
  <c r="L24" i="47"/>
  <c r="L42" i="47"/>
  <c r="L41" i="47"/>
  <c r="L43" i="47"/>
  <c r="L20" i="47"/>
  <c r="L71" i="47"/>
  <c r="L11" i="47"/>
  <c r="L40" i="47"/>
  <c r="L70" i="47"/>
  <c r="L12" i="47"/>
  <c r="L13" i="47"/>
  <c r="L59" i="47"/>
  <c r="L25" i="47"/>
  <c r="L58" i="47"/>
  <c r="L35" i="47"/>
  <c r="L64" i="47"/>
  <c r="L69" i="47"/>
  <c r="L39" i="47"/>
  <c r="L15" i="47"/>
  <c r="L23" i="47"/>
  <c r="L53" i="47"/>
  <c r="L7" i="47"/>
  <c r="L47" i="47"/>
  <c r="L61" i="47"/>
  <c r="L45" i="47"/>
  <c r="L50" i="47"/>
  <c r="L32" i="47"/>
  <c r="L51" i="47"/>
  <c r="L10" i="47"/>
  <c r="L67" i="47"/>
  <c r="L37" i="47"/>
  <c r="L52" i="47"/>
  <c r="L63" i="47"/>
  <c r="L46" i="47"/>
  <c r="L49" i="47"/>
  <c r="L60" i="47"/>
  <c r="L65" i="47"/>
  <c r="L16" i="47"/>
  <c r="L21" i="47"/>
  <c r="L17" i="47"/>
  <c r="L18" i="47"/>
  <c r="L55" i="47"/>
  <c r="L66" i="47"/>
  <c r="L62" i="47"/>
  <c r="L29" i="47"/>
  <c r="L68" i="47"/>
  <c r="L19" i="47"/>
  <c r="L38" i="47"/>
  <c r="L30" i="47"/>
  <c r="AU71" i="46"/>
  <c r="AU70" i="46"/>
  <c r="AU66" i="46"/>
  <c r="AU69" i="46"/>
  <c r="AU68" i="46"/>
  <c r="AU62" i="46"/>
  <c r="AU65" i="46"/>
  <c r="AU63" i="46"/>
  <c r="AU58" i="46"/>
  <c r="AU54" i="46"/>
  <c r="AU67" i="46"/>
  <c r="AU61" i="46"/>
  <c r="AU57" i="46"/>
  <c r="AU53" i="46"/>
  <c r="AU64" i="46"/>
  <c r="AU59" i="46"/>
  <c r="AU56" i="46"/>
  <c r="AU50" i="46"/>
  <c r="AU55" i="46"/>
  <c r="AU52" i="46"/>
  <c r="AU49" i="46"/>
  <c r="AU72" i="46"/>
  <c r="AU51" i="46"/>
  <c r="AU60" i="46"/>
  <c r="J79" i="46"/>
  <c r="J78" i="46"/>
  <c r="AQ70" i="46" s="1"/>
  <c r="J77" i="46"/>
  <c r="J80" i="46"/>
  <c r="J75" i="46"/>
  <c r="AQ67" i="46" s="1"/>
  <c r="J74" i="46"/>
  <c r="J70" i="46"/>
  <c r="J76" i="46"/>
  <c r="J73" i="46"/>
  <c r="AQ65" i="46" s="1"/>
  <c r="J66" i="46"/>
  <c r="AQ58" i="46" s="1"/>
  <c r="J62" i="46"/>
  <c r="J72" i="46"/>
  <c r="J69" i="46"/>
  <c r="AQ61" i="46" s="1"/>
  <c r="J65" i="46"/>
  <c r="J61" i="46"/>
  <c r="J63" i="46"/>
  <c r="J42" i="46"/>
  <c r="J14" i="46"/>
  <c r="J71" i="46"/>
  <c r="AQ63" i="46" s="1"/>
  <c r="J68" i="46"/>
  <c r="J60" i="46"/>
  <c r="AQ52" i="46" s="1"/>
  <c r="J58" i="46"/>
  <c r="J67" i="46"/>
  <c r="AQ59" i="46" s="1"/>
  <c r="J7" i="46"/>
  <c r="AI7" i="46" s="1"/>
  <c r="J18" i="46"/>
  <c r="J10" i="46"/>
  <c r="J45" i="46"/>
  <c r="J20" i="46"/>
  <c r="AI20" i="46" s="1"/>
  <c r="J64" i="46"/>
  <c r="AQ56" i="46" s="1"/>
  <c r="J59" i="46"/>
  <c r="J50" i="46"/>
  <c r="J17" i="46"/>
  <c r="AI17" i="46" s="1"/>
  <c r="J44" i="46"/>
  <c r="J49" i="46"/>
  <c r="J22" i="46"/>
  <c r="J15" i="46"/>
  <c r="AI15" i="46" s="1"/>
  <c r="J8" i="46"/>
  <c r="AI8" i="46" s="1"/>
  <c r="J43" i="46"/>
  <c r="J51" i="46"/>
  <c r="J48" i="46"/>
  <c r="J27" i="46"/>
  <c r="J40" i="46"/>
  <c r="J13" i="46"/>
  <c r="AI13" i="46" s="1"/>
  <c r="J53" i="46"/>
  <c r="J25" i="46"/>
  <c r="J5" i="46"/>
  <c r="J6" i="46"/>
  <c r="J24" i="46"/>
  <c r="J30" i="46"/>
  <c r="J41" i="46"/>
  <c r="J46" i="46"/>
  <c r="AI46" i="46" s="1"/>
  <c r="J16" i="46"/>
  <c r="J47" i="46"/>
  <c r="AI47" i="46" s="1"/>
  <c r="J21" i="46"/>
  <c r="J57" i="46"/>
  <c r="J23" i="46"/>
  <c r="AI23" i="46" s="1"/>
  <c r="J56" i="46"/>
  <c r="J28" i="46"/>
  <c r="AI28" i="46" s="1"/>
  <c r="J39" i="46"/>
  <c r="J55" i="46"/>
  <c r="J54" i="46"/>
  <c r="J52" i="46"/>
  <c r="J9" i="46"/>
  <c r="J26" i="46"/>
  <c r="J19" i="46"/>
  <c r="AI19" i="46" s="1"/>
  <c r="J12" i="46"/>
  <c r="AI12" i="46" s="1"/>
  <c r="J29" i="46"/>
  <c r="J11" i="46"/>
  <c r="AZ70" i="46"/>
  <c r="AZ69" i="46"/>
  <c r="AZ72" i="46"/>
  <c r="AZ68" i="46"/>
  <c r="AZ65" i="46"/>
  <c r="AZ66" i="46"/>
  <c r="AZ64" i="46"/>
  <c r="AZ67" i="46"/>
  <c r="AZ61" i="46"/>
  <c r="AZ57" i="46"/>
  <c r="AZ63" i="46"/>
  <c r="AZ60" i="46"/>
  <c r="AZ56" i="46"/>
  <c r="AZ52" i="46"/>
  <c r="AZ54" i="46"/>
  <c r="AZ50" i="46"/>
  <c r="AZ59" i="46"/>
  <c r="AZ49" i="46"/>
  <c r="AZ53" i="46"/>
  <c r="AZ62" i="46"/>
  <c r="AZ51" i="46"/>
  <c r="AZ55" i="46"/>
  <c r="AZ71" i="46"/>
  <c r="AZ58" i="46"/>
  <c r="AZ47" i="46"/>
  <c r="BC71" i="46"/>
  <c r="BC70" i="46"/>
  <c r="BC66" i="46"/>
  <c r="BC69" i="46"/>
  <c r="BC62" i="46"/>
  <c r="BC72" i="46"/>
  <c r="BC65" i="46"/>
  <c r="BC63" i="46"/>
  <c r="BC58" i="46"/>
  <c r="BC54" i="46"/>
  <c r="BC68" i="46"/>
  <c r="BC61" i="46"/>
  <c r="BC57" i="46"/>
  <c r="BC53" i="46"/>
  <c r="BC67" i="46"/>
  <c r="BC59" i="46"/>
  <c r="BC52" i="46"/>
  <c r="BC56" i="46"/>
  <c r="BC51" i="46"/>
  <c r="BC50" i="46"/>
  <c r="BC64" i="46"/>
  <c r="BC49" i="46"/>
  <c r="BC60" i="46"/>
  <c r="BC55" i="46"/>
  <c r="L78" i="46"/>
  <c r="L77" i="46"/>
  <c r="AR69" i="46" s="1"/>
  <c r="L80" i="46"/>
  <c r="L76" i="46"/>
  <c r="L79" i="46"/>
  <c r="L73" i="46"/>
  <c r="AR65" i="46" s="1"/>
  <c r="L72" i="46"/>
  <c r="L74" i="46"/>
  <c r="AR66" i="46" s="1"/>
  <c r="L69" i="46"/>
  <c r="L65" i="46"/>
  <c r="L71" i="46"/>
  <c r="L68" i="46"/>
  <c r="L64" i="46"/>
  <c r="L60" i="46"/>
  <c r="AR52" i="46" s="1"/>
  <c r="L62" i="46"/>
  <c r="L61" i="46"/>
  <c r="AR53" i="46" s="1"/>
  <c r="L58" i="46"/>
  <c r="L30" i="46"/>
  <c r="L75" i="46"/>
  <c r="L70" i="46"/>
  <c r="L67" i="46"/>
  <c r="L57" i="46"/>
  <c r="AR49" i="46" s="1"/>
  <c r="L66" i="46"/>
  <c r="AR58" i="46" s="1"/>
  <c r="L59" i="46"/>
  <c r="AR51" i="46" s="1"/>
  <c r="L50" i="46"/>
  <c r="L17" i="46"/>
  <c r="L44" i="46"/>
  <c r="L49" i="46"/>
  <c r="L22" i="46"/>
  <c r="L63" i="46"/>
  <c r="L42" i="46"/>
  <c r="L56" i="46"/>
  <c r="L13" i="46"/>
  <c r="L12" i="46"/>
  <c r="L53" i="46"/>
  <c r="L28" i="46"/>
  <c r="L14" i="46"/>
  <c r="L18" i="46"/>
  <c r="L45" i="46"/>
  <c r="L25" i="46"/>
  <c r="L5" i="46"/>
  <c r="L41" i="46"/>
  <c r="L52" i="46"/>
  <c r="L46" i="46"/>
  <c r="L39" i="46"/>
  <c r="L29" i="46"/>
  <c r="L55" i="46"/>
  <c r="L11" i="46"/>
  <c r="L19" i="46"/>
  <c r="L7" i="46"/>
  <c r="L20" i="46"/>
  <c r="L48" i="46"/>
  <c r="L40" i="46"/>
  <c r="L24" i="46"/>
  <c r="L54" i="46"/>
  <c r="L16" i="46"/>
  <c r="L15" i="46"/>
  <c r="L8" i="46"/>
  <c r="L9" i="46"/>
  <c r="L26" i="46"/>
  <c r="L6" i="46"/>
  <c r="L10" i="46"/>
  <c r="L51" i="46"/>
  <c r="L27" i="46"/>
  <c r="L23" i="46"/>
  <c r="L43" i="46"/>
  <c r="L47" i="46"/>
  <c r="L21" i="46"/>
  <c r="AV70" i="46"/>
  <c r="AV69" i="46"/>
  <c r="AV72" i="46"/>
  <c r="AV68" i="46"/>
  <c r="AV66" i="46"/>
  <c r="AV65" i="46"/>
  <c r="AV67" i="46"/>
  <c r="AV64" i="46"/>
  <c r="AV71" i="46"/>
  <c r="AV62" i="46"/>
  <c r="AV61" i="46"/>
  <c r="AV57" i="46"/>
  <c r="AV60" i="46"/>
  <c r="AV56" i="46"/>
  <c r="AV52" i="46"/>
  <c r="AV63" i="46"/>
  <c r="AV58" i="46"/>
  <c r="AV50" i="46"/>
  <c r="AV55" i="46"/>
  <c r="AV53" i="46"/>
  <c r="AV49" i="46"/>
  <c r="AV54" i="46"/>
  <c r="AV48" i="46"/>
  <c r="AV47" i="46"/>
  <c r="AV59" i="46"/>
  <c r="AV51" i="46"/>
  <c r="AY71" i="46"/>
  <c r="AY70" i="46"/>
  <c r="AY66" i="46"/>
  <c r="AY69" i="46"/>
  <c r="AY67" i="46"/>
  <c r="AY62" i="46"/>
  <c r="AY65" i="46"/>
  <c r="AY58" i="46"/>
  <c r="AY54" i="46"/>
  <c r="AY72" i="46"/>
  <c r="AY64" i="46"/>
  <c r="AY61" i="46"/>
  <c r="AY57" i="46"/>
  <c r="AY53" i="46"/>
  <c r="AY55" i="46"/>
  <c r="AY51" i="46"/>
  <c r="AY47" i="46"/>
  <c r="AY60" i="46"/>
  <c r="AY50" i="46"/>
  <c r="AY52" i="46"/>
  <c r="AY49" i="46"/>
  <c r="AY48" i="46"/>
  <c r="AY68" i="46"/>
  <c r="AY59" i="46"/>
  <c r="AY63" i="46"/>
  <c r="AY56" i="46"/>
  <c r="AH27" i="45"/>
  <c r="AH74" i="45"/>
  <c r="AH77" i="45"/>
  <c r="AH73" i="45"/>
  <c r="AH76" i="45"/>
  <c r="AH72" i="45"/>
  <c r="AH16" i="45"/>
  <c r="AH18" i="45"/>
  <c r="AH71" i="45"/>
  <c r="AH75" i="45"/>
  <c r="AH70" i="45"/>
  <c r="AH17" i="45"/>
  <c r="AH69" i="45"/>
  <c r="AH67" i="45"/>
  <c r="AH15" i="45"/>
  <c r="AH22" i="45"/>
  <c r="AH34" i="45"/>
  <c r="AH65" i="45"/>
  <c r="AH10" i="45"/>
  <c r="AH21" i="45"/>
  <c r="AH64" i="45"/>
  <c r="AH68" i="45"/>
  <c r="AH26" i="45"/>
  <c r="BC20" i="45" s="1"/>
  <c r="AH66" i="45"/>
  <c r="AH33" i="45"/>
  <c r="AH63" i="45"/>
  <c r="AH31" i="45"/>
  <c r="BC8" i="45" s="1"/>
  <c r="AH11" i="45"/>
  <c r="BC19" i="45" s="1"/>
  <c r="AH35" i="45"/>
  <c r="AH5" i="45"/>
  <c r="AH61" i="45"/>
  <c r="AH23" i="45"/>
  <c r="AH32" i="45"/>
  <c r="AH60" i="45"/>
  <c r="AH24" i="45"/>
  <c r="AH29" i="45"/>
  <c r="AH54" i="45"/>
  <c r="AH6" i="45"/>
  <c r="AH38" i="45"/>
  <c r="AH62" i="45"/>
  <c r="AH30" i="45"/>
  <c r="AH56" i="45"/>
  <c r="AH40" i="45"/>
  <c r="AH53" i="45"/>
  <c r="AH39" i="45"/>
  <c r="AH41" i="45"/>
  <c r="BC25" i="45" s="1"/>
  <c r="AH13" i="45"/>
  <c r="BC16" i="45" s="1"/>
  <c r="AH44" i="45"/>
  <c r="AH42" i="45"/>
  <c r="AH59" i="45"/>
  <c r="AH58" i="45"/>
  <c r="AH7" i="45"/>
  <c r="AH50" i="45"/>
  <c r="AH36" i="45"/>
  <c r="AH46" i="45"/>
  <c r="AH12" i="45"/>
  <c r="AH57" i="45"/>
  <c r="AH55" i="45"/>
  <c r="AH49" i="45"/>
  <c r="AH45" i="45"/>
  <c r="AH28" i="45"/>
  <c r="AH48" i="45"/>
  <c r="AH47" i="45"/>
  <c r="AH52" i="45"/>
  <c r="AH9" i="45"/>
  <c r="BC14" i="45" s="1"/>
  <c r="AH37" i="45"/>
  <c r="AH43" i="45"/>
  <c r="AH51" i="45"/>
  <c r="AD76" i="45"/>
  <c r="AD18" i="45"/>
  <c r="AD75" i="45"/>
  <c r="AD27" i="45"/>
  <c r="AD74" i="45"/>
  <c r="AD70" i="45"/>
  <c r="AD77" i="45"/>
  <c r="AD72" i="45"/>
  <c r="AD73" i="45"/>
  <c r="AD71" i="45"/>
  <c r="AD16" i="45"/>
  <c r="AD15" i="45"/>
  <c r="AD68" i="45"/>
  <c r="AD69" i="45"/>
  <c r="AD17" i="45"/>
  <c r="AD26" i="45"/>
  <c r="BA20" i="45" s="1"/>
  <c r="AD66" i="45"/>
  <c r="AD33" i="45"/>
  <c r="AD35" i="45"/>
  <c r="AD23" i="45"/>
  <c r="AD38" i="45"/>
  <c r="AD22" i="45"/>
  <c r="AD34" i="45"/>
  <c r="AD65" i="45"/>
  <c r="AD67" i="45"/>
  <c r="AD32" i="45"/>
  <c r="AD60" i="45"/>
  <c r="AD10" i="45"/>
  <c r="AD63" i="45"/>
  <c r="AD6" i="45"/>
  <c r="AD62" i="45"/>
  <c r="AD59" i="45"/>
  <c r="AD21" i="45"/>
  <c r="AD31" i="45"/>
  <c r="BA8" i="45" s="1"/>
  <c r="AD11" i="45"/>
  <c r="BA19" i="45" s="1"/>
  <c r="AD64" i="45"/>
  <c r="AD30" i="45"/>
  <c r="AD56" i="45"/>
  <c r="AD28" i="45"/>
  <c r="AD5" i="45"/>
  <c r="AD29" i="45"/>
  <c r="AD24" i="45"/>
  <c r="AD57" i="45"/>
  <c r="AD7" i="45"/>
  <c r="AD50" i="45"/>
  <c r="AD36" i="45"/>
  <c r="AD46" i="45"/>
  <c r="AD12" i="45"/>
  <c r="AD61" i="45"/>
  <c r="AD55" i="45"/>
  <c r="AD53" i="45"/>
  <c r="AD39" i="45"/>
  <c r="AD41" i="45"/>
  <c r="BA25" i="45" s="1"/>
  <c r="AD13" i="45"/>
  <c r="AD44" i="45"/>
  <c r="AD42" i="45"/>
  <c r="AD58" i="45"/>
  <c r="AD40" i="45"/>
  <c r="AD51" i="45"/>
  <c r="AD47" i="45"/>
  <c r="AD54" i="45"/>
  <c r="BA41" i="45" s="1"/>
  <c r="AD37" i="45"/>
  <c r="AD49" i="45"/>
  <c r="AD45" i="45"/>
  <c r="AD52" i="45"/>
  <c r="AD9" i="45"/>
  <c r="BA14" i="45" s="1"/>
  <c r="AD48" i="45"/>
  <c r="AD43" i="45"/>
  <c r="R27" i="45"/>
  <c r="R77" i="45"/>
  <c r="R76" i="45"/>
  <c r="R75" i="45"/>
  <c r="R73" i="45"/>
  <c r="R72" i="45"/>
  <c r="R71" i="45"/>
  <c r="R74" i="45"/>
  <c r="R70" i="45"/>
  <c r="R17" i="45"/>
  <c r="R69" i="45"/>
  <c r="R16" i="45"/>
  <c r="R67" i="45"/>
  <c r="R15" i="45"/>
  <c r="R68" i="45"/>
  <c r="R22" i="45"/>
  <c r="R34" i="45"/>
  <c r="R65" i="45"/>
  <c r="R18" i="45"/>
  <c r="R10" i="45"/>
  <c r="R21" i="45"/>
  <c r="R64" i="45"/>
  <c r="R26" i="45"/>
  <c r="AU20" i="45" s="1"/>
  <c r="R66" i="45"/>
  <c r="R33" i="45"/>
  <c r="R23" i="45"/>
  <c r="R31" i="45"/>
  <c r="AU8" i="45" s="1"/>
  <c r="R11" i="45"/>
  <c r="AU19" i="45" s="1"/>
  <c r="R38" i="45"/>
  <c r="R5" i="45"/>
  <c r="R61" i="45"/>
  <c r="R63" i="45"/>
  <c r="R32" i="45"/>
  <c r="R60" i="45"/>
  <c r="R62" i="45"/>
  <c r="R29" i="45"/>
  <c r="R54" i="45"/>
  <c r="R35" i="45"/>
  <c r="R24" i="45"/>
  <c r="R30" i="45"/>
  <c r="R56" i="45"/>
  <c r="R40" i="45"/>
  <c r="R39" i="45"/>
  <c r="R41" i="45"/>
  <c r="AU25" i="45" s="1"/>
  <c r="R13" i="45"/>
  <c r="R44" i="45"/>
  <c r="R42" i="45"/>
  <c r="R59" i="45"/>
  <c r="R58" i="45"/>
  <c r="R53" i="45"/>
  <c r="R7" i="45"/>
  <c r="R50" i="45"/>
  <c r="R36" i="45"/>
  <c r="R46" i="45"/>
  <c r="R12" i="45"/>
  <c r="R49" i="45"/>
  <c r="R45" i="45"/>
  <c r="R55" i="45"/>
  <c r="R48" i="45"/>
  <c r="R47" i="45"/>
  <c r="R6" i="45"/>
  <c r="R57" i="45"/>
  <c r="AU44" i="45" s="1"/>
  <c r="R28" i="45"/>
  <c r="R52" i="45"/>
  <c r="R9" i="45"/>
  <c r="AU14" i="45" s="1"/>
  <c r="R37" i="45"/>
  <c r="R43" i="45"/>
  <c r="R51" i="45"/>
  <c r="Z27" i="45"/>
  <c r="Z77" i="45"/>
  <c r="Z76" i="45"/>
  <c r="Z74" i="45"/>
  <c r="Z72" i="45"/>
  <c r="Z16" i="45"/>
  <c r="Z73" i="45"/>
  <c r="Z71" i="45"/>
  <c r="Z18" i="45"/>
  <c r="Z70" i="45"/>
  <c r="Z17" i="45"/>
  <c r="Z67" i="45"/>
  <c r="Z15" i="45"/>
  <c r="Z75" i="45"/>
  <c r="Z22" i="45"/>
  <c r="Z34" i="45"/>
  <c r="Z65" i="45"/>
  <c r="Z10" i="45"/>
  <c r="Z21" i="45"/>
  <c r="Z64" i="45"/>
  <c r="Z69" i="45"/>
  <c r="Z26" i="45"/>
  <c r="AY20" i="45" s="1"/>
  <c r="Z66" i="45"/>
  <c r="Z33" i="45"/>
  <c r="Z38" i="45"/>
  <c r="Z31" i="45"/>
  <c r="AY8" i="45" s="1"/>
  <c r="Z11" i="45"/>
  <c r="AY19" i="45" s="1"/>
  <c r="Z5" i="45"/>
  <c r="Z61" i="45"/>
  <c r="Z68" i="45"/>
  <c r="Z35" i="45"/>
  <c r="Z32" i="45"/>
  <c r="Z60" i="45"/>
  <c r="Z59" i="45"/>
  <c r="Z29" i="45"/>
  <c r="Z54" i="45"/>
  <c r="Z23" i="45"/>
  <c r="Z63" i="45"/>
  <c r="Z6" i="45"/>
  <c r="Z30" i="45"/>
  <c r="Z56" i="45"/>
  <c r="Z58" i="45"/>
  <c r="Z28" i="45"/>
  <c r="Z39" i="45"/>
  <c r="Z41" i="45"/>
  <c r="AY25" i="45" s="1"/>
  <c r="Z13" i="45"/>
  <c r="AY16" i="45" s="1"/>
  <c r="Z44" i="45"/>
  <c r="Z42" i="45"/>
  <c r="Z57" i="45"/>
  <c r="Z24" i="45"/>
  <c r="Z40" i="45"/>
  <c r="Z7" i="45"/>
  <c r="Z50" i="45"/>
  <c r="Z36" i="45"/>
  <c r="Z46" i="45"/>
  <c r="Z12" i="45"/>
  <c r="Z62" i="45"/>
  <c r="Z48" i="45"/>
  <c r="Z43" i="45"/>
  <c r="Z45" i="45"/>
  <c r="Z55" i="45"/>
  <c r="Z53" i="45"/>
  <c r="Z51" i="45"/>
  <c r="Z47" i="45"/>
  <c r="Z49" i="45"/>
  <c r="Z52" i="45"/>
  <c r="Z9" i="45"/>
  <c r="AY14" i="45" s="1"/>
  <c r="Z37" i="45"/>
  <c r="J27" i="45"/>
  <c r="J77" i="45"/>
  <c r="J76" i="45"/>
  <c r="J18" i="45"/>
  <c r="J74" i="45"/>
  <c r="J72" i="45"/>
  <c r="J75" i="45"/>
  <c r="J71" i="45"/>
  <c r="J70" i="45"/>
  <c r="J17" i="45"/>
  <c r="J16" i="45"/>
  <c r="J67" i="45"/>
  <c r="J73" i="45"/>
  <c r="J15" i="45"/>
  <c r="J22" i="45"/>
  <c r="J34" i="45"/>
  <c r="J65" i="45"/>
  <c r="J68" i="45"/>
  <c r="J10" i="45"/>
  <c r="J21" i="45"/>
  <c r="J64" i="45"/>
  <c r="J26" i="45"/>
  <c r="J66" i="45"/>
  <c r="J33" i="45"/>
  <c r="J35" i="45"/>
  <c r="J31" i="45"/>
  <c r="AQ8" i="45" s="1"/>
  <c r="J11" i="45"/>
  <c r="AQ19" i="45" s="1"/>
  <c r="J69" i="45"/>
  <c r="J23" i="45"/>
  <c r="J5" i="45"/>
  <c r="J61" i="45"/>
  <c r="J38" i="45"/>
  <c r="J63" i="45"/>
  <c r="J32" i="45"/>
  <c r="J60" i="45"/>
  <c r="J6" i="45"/>
  <c r="J29" i="45"/>
  <c r="J54" i="45"/>
  <c r="J62" i="45"/>
  <c r="J59" i="45"/>
  <c r="J30" i="45"/>
  <c r="J56" i="45"/>
  <c r="J24" i="45"/>
  <c r="J58" i="45"/>
  <c r="J55" i="45"/>
  <c r="J39" i="45"/>
  <c r="J41" i="45"/>
  <c r="AQ25" i="45" s="1"/>
  <c r="J13" i="45"/>
  <c r="J44" i="45"/>
  <c r="J42" i="45"/>
  <c r="J57" i="45"/>
  <c r="J40" i="45"/>
  <c r="J28" i="45"/>
  <c r="J7" i="45"/>
  <c r="J50" i="45"/>
  <c r="J36" i="45"/>
  <c r="J46" i="45"/>
  <c r="J12" i="45"/>
  <c r="J53" i="45"/>
  <c r="J48" i="45"/>
  <c r="J43" i="45"/>
  <c r="J49" i="45"/>
  <c r="J37" i="45"/>
  <c r="J51" i="45"/>
  <c r="AQ38" i="45" s="1"/>
  <c r="J47" i="45"/>
  <c r="J45" i="45"/>
  <c r="AQ32" i="45" s="1"/>
  <c r="J52" i="45"/>
  <c r="J9" i="45"/>
  <c r="AQ14" i="45" s="1"/>
  <c r="N76" i="45"/>
  <c r="N18" i="45"/>
  <c r="N75" i="45"/>
  <c r="N27" i="45"/>
  <c r="N74" i="45"/>
  <c r="N77" i="45"/>
  <c r="N70" i="45"/>
  <c r="N73" i="45"/>
  <c r="N72" i="45"/>
  <c r="N15" i="45"/>
  <c r="N68" i="45"/>
  <c r="N71" i="45"/>
  <c r="N69" i="45"/>
  <c r="N17" i="45"/>
  <c r="N16" i="45"/>
  <c r="N26" i="45"/>
  <c r="AS20" i="45" s="1"/>
  <c r="N66" i="45"/>
  <c r="N33" i="45"/>
  <c r="N67" i="45"/>
  <c r="N35" i="45"/>
  <c r="N23" i="45"/>
  <c r="N38" i="45"/>
  <c r="N22" i="45"/>
  <c r="N34" i="45"/>
  <c r="N65" i="45"/>
  <c r="N21" i="45"/>
  <c r="AS18" i="45" s="1"/>
  <c r="N63" i="45"/>
  <c r="N32" i="45"/>
  <c r="N60" i="45"/>
  <c r="N64" i="45"/>
  <c r="N6" i="45"/>
  <c r="N62" i="45"/>
  <c r="N59" i="45"/>
  <c r="N31" i="45"/>
  <c r="AS8" i="45" s="1"/>
  <c r="N11" i="45"/>
  <c r="AS19" i="45" s="1"/>
  <c r="N10" i="45"/>
  <c r="N5" i="45"/>
  <c r="N30" i="45"/>
  <c r="N56" i="45"/>
  <c r="N28" i="45"/>
  <c r="N61" i="45"/>
  <c r="N29" i="45"/>
  <c r="N57" i="45"/>
  <c r="N53" i="45"/>
  <c r="N7" i="45"/>
  <c r="N50" i="45"/>
  <c r="N36" i="45"/>
  <c r="N46" i="45"/>
  <c r="N12" i="45"/>
  <c r="N55" i="45"/>
  <c r="N39" i="45"/>
  <c r="N41" i="45"/>
  <c r="AS25" i="45" s="1"/>
  <c r="N13" i="45"/>
  <c r="N44" i="45"/>
  <c r="N42" i="45"/>
  <c r="N51" i="45"/>
  <c r="N47" i="45"/>
  <c r="N40" i="45"/>
  <c r="N52" i="45"/>
  <c r="N37" i="45"/>
  <c r="N43" i="45"/>
  <c r="N58" i="45"/>
  <c r="N54" i="45"/>
  <c r="N49" i="45"/>
  <c r="N45" i="45"/>
  <c r="N9" i="45"/>
  <c r="AS14" i="45" s="1"/>
  <c r="N24" i="45"/>
  <c r="N48" i="45"/>
  <c r="AS35" i="45" s="1"/>
  <c r="F76" i="45"/>
  <c r="F75" i="45"/>
  <c r="F74" i="45"/>
  <c r="F70" i="45"/>
  <c r="F77" i="45"/>
  <c r="F73" i="45"/>
  <c r="F72" i="45"/>
  <c r="F69" i="45"/>
  <c r="F68" i="45"/>
  <c r="F66" i="45"/>
  <c r="F33" i="45"/>
  <c r="F35" i="45"/>
  <c r="F38" i="45"/>
  <c r="F71" i="45"/>
  <c r="F67" i="45"/>
  <c r="F34" i="45"/>
  <c r="F65" i="45"/>
  <c r="F63" i="45"/>
  <c r="F32" i="45"/>
  <c r="F60" i="45"/>
  <c r="F62" i="45"/>
  <c r="F59" i="45"/>
  <c r="F64" i="45"/>
  <c r="F31" i="45"/>
  <c r="F30" i="45"/>
  <c r="F56" i="45"/>
  <c r="F28" i="45"/>
  <c r="F61" i="45"/>
  <c r="F29" i="45"/>
  <c r="F50" i="45"/>
  <c r="F36" i="45"/>
  <c r="F46" i="45"/>
  <c r="F58" i="45"/>
  <c r="F57" i="45"/>
  <c r="F54" i="45"/>
  <c r="F39" i="45"/>
  <c r="F41" i="45"/>
  <c r="F44" i="45"/>
  <c r="F42" i="45"/>
  <c r="F55" i="45"/>
  <c r="F52" i="45"/>
  <c r="F37" i="45"/>
  <c r="F51" i="45"/>
  <c r="F47" i="45"/>
  <c r="F49" i="45"/>
  <c r="F53" i="45"/>
  <c r="F48" i="45"/>
  <c r="F43" i="45"/>
  <c r="F40" i="45"/>
  <c r="F45" i="45"/>
  <c r="V76" i="45"/>
  <c r="V18" i="45"/>
  <c r="V75" i="45"/>
  <c r="V27" i="45"/>
  <c r="V74" i="45"/>
  <c r="V70" i="45"/>
  <c r="V73" i="45"/>
  <c r="V72" i="45"/>
  <c r="V69" i="45"/>
  <c r="V15" i="45"/>
  <c r="V77" i="45"/>
  <c r="V71" i="45"/>
  <c r="V68" i="45"/>
  <c r="V17" i="45"/>
  <c r="V67" i="45"/>
  <c r="V26" i="45"/>
  <c r="AW20" i="45" s="1"/>
  <c r="V66" i="45"/>
  <c r="V33" i="45"/>
  <c r="V35" i="45"/>
  <c r="V23" i="45"/>
  <c r="V38" i="45"/>
  <c r="V22" i="45"/>
  <c r="V34" i="45"/>
  <c r="V65" i="45"/>
  <c r="V16" i="45"/>
  <c r="V64" i="45"/>
  <c r="V63" i="45"/>
  <c r="V32" i="45"/>
  <c r="V60" i="45"/>
  <c r="V6" i="45"/>
  <c r="V62" i="45"/>
  <c r="V59" i="45"/>
  <c r="V10" i="45"/>
  <c r="V31" i="45"/>
  <c r="AW8" i="45" s="1"/>
  <c r="V11" i="45"/>
  <c r="AW19" i="45" s="1"/>
  <c r="V21" i="45"/>
  <c r="V61" i="45"/>
  <c r="V24" i="45"/>
  <c r="V30" i="45"/>
  <c r="V56" i="45"/>
  <c r="V28" i="45"/>
  <c r="V29" i="45"/>
  <c r="V55" i="45"/>
  <c r="V54" i="45"/>
  <c r="V7" i="45"/>
  <c r="V50" i="45"/>
  <c r="V36" i="45"/>
  <c r="V46" i="45"/>
  <c r="V12" i="45"/>
  <c r="V5" i="45"/>
  <c r="V58" i="45"/>
  <c r="V57" i="45"/>
  <c r="V39" i="45"/>
  <c r="V41" i="45"/>
  <c r="AW25" i="45" s="1"/>
  <c r="V13" i="45"/>
  <c r="V44" i="45"/>
  <c r="V42" i="45"/>
  <c r="V52" i="45"/>
  <c r="V9" i="45"/>
  <c r="AW14" i="45" s="1"/>
  <c r="V37" i="45"/>
  <c r="V53" i="45"/>
  <c r="V51" i="45"/>
  <c r="V47" i="45"/>
  <c r="AW34" i="45" s="1"/>
  <c r="V49" i="45"/>
  <c r="V45" i="45"/>
  <c r="V40" i="45"/>
  <c r="V48" i="45"/>
  <c r="AW35" i="45" s="1"/>
  <c r="V43" i="45"/>
  <c r="V69" i="44"/>
  <c r="AW69" i="44" s="1"/>
  <c r="V72" i="44"/>
  <c r="AW72" i="44" s="1"/>
  <c r="V68" i="44"/>
  <c r="AW68" i="44" s="1"/>
  <c r="V71" i="44"/>
  <c r="AW71" i="44" s="1"/>
  <c r="V67" i="44"/>
  <c r="AW67" i="44" s="1"/>
  <c r="V66" i="44"/>
  <c r="AW66" i="44" s="1"/>
  <c r="V65" i="44"/>
  <c r="AW65" i="44" s="1"/>
  <c r="V61" i="44"/>
  <c r="AW61" i="44" s="1"/>
  <c r="V70" i="44"/>
  <c r="AW70" i="44" s="1"/>
  <c r="V60" i="44"/>
  <c r="AW60" i="44" s="1"/>
  <c r="V63" i="44"/>
  <c r="AW63" i="44" s="1"/>
  <c r="V59" i="44"/>
  <c r="AW59" i="44" s="1"/>
  <c r="V55" i="44"/>
  <c r="AW55" i="44" s="1"/>
  <c r="V64" i="44"/>
  <c r="AW64" i="44" s="1"/>
  <c r="V58" i="44"/>
  <c r="AW58" i="44" s="1"/>
  <c r="V54" i="44"/>
  <c r="V52" i="44"/>
  <c r="V48" i="44"/>
  <c r="V53" i="44"/>
  <c r="V51" i="44"/>
  <c r="V62" i="44"/>
  <c r="AW62" i="44" s="1"/>
  <c r="V56" i="44"/>
  <c r="AW56" i="44" s="1"/>
  <c r="V50" i="44"/>
  <c r="V57" i="44"/>
  <c r="AW57" i="44" s="1"/>
  <c r="V36" i="44"/>
  <c r="V22" i="44"/>
  <c r="V46" i="44"/>
  <c r="V49" i="44"/>
  <c r="V24" i="44"/>
  <c r="V11" i="44"/>
  <c r="V32" i="44"/>
  <c r="V30" i="44"/>
  <c r="V20" i="44"/>
  <c r="V44" i="44"/>
  <c r="V35" i="44"/>
  <c r="V6" i="44"/>
  <c r="V17" i="44"/>
  <c r="V19" i="44"/>
  <c r="V7" i="44"/>
  <c r="V42" i="44"/>
  <c r="V28" i="44"/>
  <c r="V27" i="44"/>
  <c r="V39" i="44"/>
  <c r="V29" i="44"/>
  <c r="V12" i="44"/>
  <c r="V43" i="44"/>
  <c r="V41" i="44"/>
  <c r="V25" i="44"/>
  <c r="V31" i="44"/>
  <c r="V21" i="44"/>
  <c r="V26" i="44"/>
  <c r="V13" i="44"/>
  <c r="V15" i="44"/>
  <c r="V18" i="44"/>
  <c r="V23" i="44"/>
  <c r="V45" i="44"/>
  <c r="V38" i="44"/>
  <c r="V34" i="44"/>
  <c r="V40" i="44"/>
  <c r="V8" i="44"/>
  <c r="V47" i="44"/>
  <c r="V33" i="44"/>
  <c r="V16" i="44"/>
  <c r="V14" i="44"/>
  <c r="V10" i="44"/>
  <c r="V5" i="44"/>
  <c r="V9" i="44"/>
  <c r="V37" i="44"/>
  <c r="N69" i="44"/>
  <c r="AS69" i="44" s="1"/>
  <c r="N72" i="44"/>
  <c r="AS72" i="44" s="1"/>
  <c r="N68" i="44"/>
  <c r="AS68" i="44" s="1"/>
  <c r="N71" i="44"/>
  <c r="AS71" i="44" s="1"/>
  <c r="N67" i="44"/>
  <c r="AS67" i="44" s="1"/>
  <c r="N70" i="44"/>
  <c r="AS70" i="44" s="1"/>
  <c r="N66" i="44"/>
  <c r="AS66" i="44" s="1"/>
  <c r="N65" i="44"/>
  <c r="AS65" i="44" s="1"/>
  <c r="N61" i="44"/>
  <c r="AS61" i="44" s="1"/>
  <c r="N64" i="44"/>
  <c r="AS64" i="44" s="1"/>
  <c r="N63" i="44"/>
  <c r="AS63" i="44" s="1"/>
  <c r="N60" i="44"/>
  <c r="AS60" i="44" s="1"/>
  <c r="N62" i="44"/>
  <c r="AS62" i="44" s="1"/>
  <c r="N59" i="44"/>
  <c r="AS59" i="44" s="1"/>
  <c r="N55" i="44"/>
  <c r="AS55" i="44" s="1"/>
  <c r="N53" i="44"/>
  <c r="N52" i="44"/>
  <c r="N48" i="44"/>
  <c r="N58" i="44"/>
  <c r="AS58" i="44" s="1"/>
  <c r="N57" i="44"/>
  <c r="AS57" i="44" s="1"/>
  <c r="N56" i="44"/>
  <c r="AS56" i="44" s="1"/>
  <c r="N51" i="44"/>
  <c r="N8" i="44"/>
  <c r="N50" i="44"/>
  <c r="N24" i="44"/>
  <c r="N22" i="44"/>
  <c r="N46" i="44"/>
  <c r="N23" i="44"/>
  <c r="N11" i="44"/>
  <c r="N32" i="44"/>
  <c r="N30" i="44"/>
  <c r="N49" i="44"/>
  <c r="N47" i="44"/>
  <c r="N44" i="44"/>
  <c r="N35" i="44"/>
  <c r="N19" i="44"/>
  <c r="N17" i="44"/>
  <c r="N6" i="44"/>
  <c r="N5" i="44"/>
  <c r="N45" i="44"/>
  <c r="N42" i="44"/>
  <c r="N28" i="44"/>
  <c r="N27" i="44"/>
  <c r="N39" i="44"/>
  <c r="N29" i="44"/>
  <c r="N12" i="44"/>
  <c r="N36" i="44"/>
  <c r="N34" i="44"/>
  <c r="N41" i="44"/>
  <c r="N25" i="44"/>
  <c r="N31" i="44"/>
  <c r="N21" i="44"/>
  <c r="N54" i="44"/>
  <c r="N7" i="44"/>
  <c r="N10" i="44"/>
  <c r="N38" i="44"/>
  <c r="N18" i="44"/>
  <c r="N13" i="44"/>
  <c r="N33" i="44"/>
  <c r="N20" i="44"/>
  <c r="N43" i="44"/>
  <c r="N40" i="44"/>
  <c r="N9" i="44"/>
  <c r="N26" i="44"/>
  <c r="N15" i="44"/>
  <c r="N16" i="44"/>
  <c r="N14" i="44"/>
  <c r="N37" i="44"/>
  <c r="F69" i="44"/>
  <c r="F72" i="44"/>
  <c r="F68" i="44"/>
  <c r="F71" i="44"/>
  <c r="F67" i="44"/>
  <c r="F70" i="44"/>
  <c r="F66" i="44"/>
  <c r="F65" i="44"/>
  <c r="F63" i="44"/>
  <c r="F61" i="44"/>
  <c r="F62" i="44"/>
  <c r="F60" i="44"/>
  <c r="F59" i="44"/>
  <c r="F55" i="44"/>
  <c r="F56" i="44"/>
  <c r="F52" i="44"/>
  <c r="F48" i="44"/>
  <c r="F64" i="44"/>
  <c r="F51" i="44"/>
  <c r="F58" i="44"/>
  <c r="F54" i="44"/>
  <c r="F50" i="44"/>
  <c r="F49" i="44"/>
  <c r="F22" i="44"/>
  <c r="F46" i="44"/>
  <c r="F57" i="44"/>
  <c r="F24" i="44"/>
  <c r="F36" i="44"/>
  <c r="F32" i="44"/>
  <c r="F30" i="44"/>
  <c r="F53" i="44"/>
  <c r="F20" i="44"/>
  <c r="F44" i="44"/>
  <c r="F17" i="44"/>
  <c r="F23" i="44"/>
  <c r="F42" i="44"/>
  <c r="F28" i="44"/>
  <c r="F27" i="44"/>
  <c r="F39" i="44"/>
  <c r="F29" i="44"/>
  <c r="F47" i="44"/>
  <c r="F43" i="44"/>
  <c r="F41" i="44"/>
  <c r="F25" i="44"/>
  <c r="F31" i="44"/>
  <c r="F21" i="44"/>
  <c r="F45" i="44"/>
  <c r="F26" i="44"/>
  <c r="F15" i="44"/>
  <c r="F18" i="44"/>
  <c r="F38" i="44"/>
  <c r="F34" i="44"/>
  <c r="F33" i="44"/>
  <c r="F16" i="44"/>
  <c r="F19" i="44"/>
  <c r="F35" i="44"/>
  <c r="F40" i="44"/>
  <c r="F37" i="44"/>
  <c r="AD69" i="44"/>
  <c r="BA69" i="44" s="1"/>
  <c r="AD72" i="44"/>
  <c r="BA72" i="44" s="1"/>
  <c r="AD68" i="44"/>
  <c r="BA68" i="44" s="1"/>
  <c r="AD71" i="44"/>
  <c r="BA71" i="44" s="1"/>
  <c r="AD67" i="44"/>
  <c r="BA67" i="44" s="1"/>
  <c r="AD70" i="44"/>
  <c r="BA70" i="44" s="1"/>
  <c r="AD65" i="44"/>
  <c r="BA65" i="44" s="1"/>
  <c r="AD61" i="44"/>
  <c r="BA61" i="44" s="1"/>
  <c r="AD66" i="44"/>
  <c r="BA66" i="44" s="1"/>
  <c r="AD62" i="44"/>
  <c r="BA62" i="44" s="1"/>
  <c r="AD64" i="44"/>
  <c r="BA64" i="44" s="1"/>
  <c r="AD60" i="44"/>
  <c r="BA60" i="44" s="1"/>
  <c r="AD59" i="44"/>
  <c r="BA59" i="44" s="1"/>
  <c r="AD55" i="44"/>
  <c r="BA55" i="44" s="1"/>
  <c r="AD63" i="44"/>
  <c r="BA63" i="44" s="1"/>
  <c r="AD8" i="44"/>
  <c r="AD52" i="44"/>
  <c r="AD48" i="44"/>
  <c r="AD57" i="44"/>
  <c r="BA57" i="44" s="1"/>
  <c r="AD54" i="44"/>
  <c r="AD51" i="44"/>
  <c r="AD53" i="44"/>
  <c r="AD50" i="44"/>
  <c r="AD23" i="44"/>
  <c r="AD56" i="44"/>
  <c r="BA56" i="44" s="1"/>
  <c r="AD24" i="44"/>
  <c r="AD22" i="44"/>
  <c r="AD46" i="44"/>
  <c r="AD11" i="44"/>
  <c r="AD32" i="44"/>
  <c r="AD30" i="44"/>
  <c r="AD36" i="44"/>
  <c r="AD47" i="44"/>
  <c r="AD5" i="44"/>
  <c r="AD44" i="44"/>
  <c r="AD35" i="44"/>
  <c r="AD19" i="44"/>
  <c r="AD17" i="44"/>
  <c r="AD49" i="44"/>
  <c r="AD45" i="44"/>
  <c r="AD42" i="44"/>
  <c r="AD28" i="44"/>
  <c r="AD27" i="44"/>
  <c r="AD39" i="44"/>
  <c r="AD29" i="44"/>
  <c r="AD12" i="44"/>
  <c r="AD20" i="44"/>
  <c r="AD34" i="44"/>
  <c r="AD41" i="44"/>
  <c r="AD25" i="44"/>
  <c r="AD31" i="44"/>
  <c r="AD21" i="44"/>
  <c r="AD6" i="44"/>
  <c r="AD10" i="44"/>
  <c r="AD38" i="44"/>
  <c r="AD18" i="44"/>
  <c r="AD7" i="44"/>
  <c r="AD13" i="44"/>
  <c r="AD15" i="44"/>
  <c r="AD58" i="44"/>
  <c r="BA58" i="44" s="1"/>
  <c r="AD40" i="44"/>
  <c r="AD9" i="44"/>
  <c r="AD26" i="44"/>
  <c r="AD43" i="44"/>
  <c r="AD33" i="44"/>
  <c r="AD16" i="44"/>
  <c r="AD14" i="44"/>
  <c r="AD37" i="44"/>
  <c r="AB70" i="43"/>
  <c r="AZ70" i="43" s="1"/>
  <c r="AB72" i="43"/>
  <c r="AZ72" i="43" s="1"/>
  <c r="AB68" i="43"/>
  <c r="AZ68" i="43" s="1"/>
  <c r="AB69" i="43"/>
  <c r="AZ69" i="43" s="1"/>
  <c r="AB63" i="43"/>
  <c r="AZ63" i="43" s="1"/>
  <c r="AB67" i="43"/>
  <c r="AZ67" i="43" s="1"/>
  <c r="AB71" i="43"/>
  <c r="AZ71" i="43" s="1"/>
  <c r="AB65" i="43"/>
  <c r="AZ65" i="43" s="1"/>
  <c r="AB61" i="43"/>
  <c r="AZ61" i="43" s="1"/>
  <c r="AB57" i="43"/>
  <c r="AZ57" i="43" s="1"/>
  <c r="AB53" i="43"/>
  <c r="AZ53" i="43" s="1"/>
  <c r="AB60" i="43"/>
  <c r="AZ60" i="43" s="1"/>
  <c r="AB66" i="43"/>
  <c r="AZ66" i="43" s="1"/>
  <c r="AB64" i="43"/>
  <c r="AZ64" i="43" s="1"/>
  <c r="AB62" i="43"/>
  <c r="AZ62" i="43" s="1"/>
  <c r="AB59" i="43"/>
  <c r="AZ59" i="43" s="1"/>
  <c r="AB55" i="43"/>
  <c r="AZ55" i="43" s="1"/>
  <c r="AB51" i="43"/>
  <c r="AZ51" i="43" s="1"/>
  <c r="AB22" i="43"/>
  <c r="AB58" i="43"/>
  <c r="AZ58" i="43" s="1"/>
  <c r="AB50" i="43"/>
  <c r="AZ50" i="43" s="1"/>
  <c r="AB29" i="43"/>
  <c r="AB56" i="43"/>
  <c r="AZ56" i="43" s="1"/>
  <c r="AB49" i="43"/>
  <c r="AZ49" i="43" s="1"/>
  <c r="AB48" i="43"/>
  <c r="AZ48" i="43" s="1"/>
  <c r="AB27" i="43"/>
  <c r="AB46" i="43"/>
  <c r="AZ46" i="43" s="1"/>
  <c r="AB21" i="43"/>
  <c r="AB20" i="43"/>
  <c r="AB47" i="43"/>
  <c r="AZ47" i="43" s="1"/>
  <c r="AB8" i="43"/>
  <c r="AB14" i="43"/>
  <c r="AB45" i="43"/>
  <c r="AB6" i="43"/>
  <c r="AB16" i="43"/>
  <c r="AB54" i="43"/>
  <c r="AZ54" i="43" s="1"/>
  <c r="AB52" i="43"/>
  <c r="AZ52" i="43" s="1"/>
  <c r="AB18" i="43"/>
  <c r="AB23" i="43"/>
  <c r="AB25" i="43"/>
  <c r="AB28" i="43"/>
  <c r="AB42" i="43"/>
  <c r="AB39" i="43"/>
  <c r="AB5" i="43"/>
  <c r="AB44" i="43"/>
  <c r="AB41" i="43"/>
  <c r="AB7" i="43"/>
  <c r="AB13" i="43"/>
  <c r="AB24" i="43"/>
  <c r="AB10" i="43"/>
  <c r="AB30" i="43"/>
  <c r="AB38" i="43"/>
  <c r="AB36" i="43"/>
  <c r="AB26" i="43"/>
  <c r="AB33" i="43"/>
  <c r="AB11" i="43"/>
  <c r="AB35" i="43"/>
  <c r="AB43" i="43"/>
  <c r="AB9" i="43"/>
  <c r="AB37" i="43"/>
  <c r="AB19" i="43"/>
  <c r="AB34" i="43"/>
  <c r="AB32" i="43"/>
  <c r="AB12" i="43"/>
  <c r="AB40" i="43"/>
  <c r="AB17" i="43"/>
  <c r="AB31" i="43"/>
  <c r="AB15" i="43"/>
  <c r="Z71" i="43"/>
  <c r="AY71" i="43" s="1"/>
  <c r="Z67" i="43"/>
  <c r="AY67" i="43" s="1"/>
  <c r="Z70" i="43"/>
  <c r="AY70" i="43" s="1"/>
  <c r="Z69" i="43"/>
  <c r="AY69" i="43" s="1"/>
  <c r="Z66" i="43"/>
  <c r="AY66" i="43" s="1"/>
  <c r="Z64" i="43"/>
  <c r="AY64" i="43" s="1"/>
  <c r="Z68" i="43"/>
  <c r="AY68" i="43" s="1"/>
  <c r="Z63" i="43"/>
  <c r="AY63" i="43" s="1"/>
  <c r="Z72" i="43"/>
  <c r="AY72" i="43" s="1"/>
  <c r="Z58" i="43"/>
  <c r="AY58" i="43" s="1"/>
  <c r="Z54" i="43"/>
  <c r="AY54" i="43" s="1"/>
  <c r="Z61" i="43"/>
  <c r="AY61" i="43" s="1"/>
  <c r="Z65" i="43"/>
  <c r="AY65" i="43" s="1"/>
  <c r="Z60" i="43"/>
  <c r="AY60" i="43" s="1"/>
  <c r="Z56" i="43"/>
  <c r="AY56" i="43" s="1"/>
  <c r="Z53" i="43"/>
  <c r="AY53" i="43" s="1"/>
  <c r="Z52" i="43"/>
  <c r="AY52" i="43" s="1"/>
  <c r="Z27" i="43"/>
  <c r="Z47" i="43"/>
  <c r="AY47" i="43" s="1"/>
  <c r="Z62" i="43"/>
  <c r="AY62" i="43" s="1"/>
  <c r="Z59" i="43"/>
  <c r="AY59" i="43" s="1"/>
  <c r="Z51" i="43"/>
  <c r="AY51" i="43" s="1"/>
  <c r="Z22" i="43"/>
  <c r="Z57" i="43"/>
  <c r="AY57" i="43" s="1"/>
  <c r="Z50" i="43"/>
  <c r="AY50" i="43" s="1"/>
  <c r="Z29" i="43"/>
  <c r="Z49" i="43"/>
  <c r="AY49" i="43" s="1"/>
  <c r="Z5" i="43"/>
  <c r="Z12" i="43"/>
  <c r="Z55" i="43"/>
  <c r="AY55" i="43" s="1"/>
  <c r="Z48" i="43"/>
  <c r="AY48" i="43" s="1"/>
  <c r="Z46" i="43"/>
  <c r="AY46" i="43" s="1"/>
  <c r="Z21" i="43"/>
  <c r="Z20" i="43"/>
  <c r="Z8" i="43"/>
  <c r="Z14" i="43"/>
  <c r="Z45" i="43"/>
  <c r="Z43" i="43"/>
  <c r="Z40" i="43"/>
  <c r="Z9" i="43"/>
  <c r="Z37" i="43"/>
  <c r="Z18" i="43"/>
  <c r="Z23" i="43"/>
  <c r="Z25" i="43"/>
  <c r="Z6" i="43"/>
  <c r="Z28" i="43"/>
  <c r="Z42" i="43"/>
  <c r="Z39" i="43"/>
  <c r="Z17" i="43"/>
  <c r="Z16" i="43"/>
  <c r="Z35" i="43"/>
  <c r="Z15" i="43"/>
  <c r="Z31" i="43"/>
  <c r="Z19" i="43"/>
  <c r="Z13" i="43"/>
  <c r="Z24" i="43"/>
  <c r="Z10" i="43"/>
  <c r="Z30" i="43"/>
  <c r="Z41" i="43"/>
  <c r="Z44" i="43"/>
  <c r="Z7" i="43"/>
  <c r="Z38" i="43"/>
  <c r="Z36" i="43"/>
  <c r="Z26" i="43"/>
  <c r="Z33" i="43"/>
  <c r="Z11" i="43"/>
  <c r="Z32" i="43"/>
  <c r="Z34" i="43"/>
  <c r="T70" i="43"/>
  <c r="AV70" i="43" s="1"/>
  <c r="T72" i="43"/>
  <c r="AV72" i="43" s="1"/>
  <c r="T68" i="43"/>
  <c r="AV68" i="43" s="1"/>
  <c r="T63" i="43"/>
  <c r="AV63" i="43" s="1"/>
  <c r="T69" i="43"/>
  <c r="AV69" i="43" s="1"/>
  <c r="T66" i="43"/>
  <c r="AV66" i="43" s="1"/>
  <c r="T65" i="43"/>
  <c r="AV65" i="43" s="1"/>
  <c r="T61" i="43"/>
  <c r="AV61" i="43" s="1"/>
  <c r="T57" i="43"/>
  <c r="AV57" i="43" s="1"/>
  <c r="T53" i="43"/>
  <c r="AV53" i="43" s="1"/>
  <c r="T62" i="43"/>
  <c r="AV62" i="43" s="1"/>
  <c r="T60" i="43"/>
  <c r="AV60" i="43" s="1"/>
  <c r="T71" i="43"/>
  <c r="AV71" i="43" s="1"/>
  <c r="T67" i="43"/>
  <c r="AV67" i="43" s="1"/>
  <c r="T59" i="43"/>
  <c r="AV59" i="43" s="1"/>
  <c r="T55" i="43"/>
  <c r="AV55" i="43" s="1"/>
  <c r="T64" i="43"/>
  <c r="AV64" i="43" s="1"/>
  <c r="T56" i="43"/>
  <c r="AV56" i="43" s="1"/>
  <c r="T51" i="43"/>
  <c r="AV51" i="43" s="1"/>
  <c r="T22" i="43"/>
  <c r="T50" i="43"/>
  <c r="AV50" i="43" s="1"/>
  <c r="T29" i="43"/>
  <c r="T58" i="43"/>
  <c r="AV58" i="43" s="1"/>
  <c r="T54" i="43"/>
  <c r="AV54" i="43" s="1"/>
  <c r="T49" i="43"/>
  <c r="AV49" i="43" s="1"/>
  <c r="T48" i="43"/>
  <c r="AV48" i="43" s="1"/>
  <c r="T52" i="43"/>
  <c r="AV52" i="43" s="1"/>
  <c r="T46" i="43"/>
  <c r="AV46" i="43" s="1"/>
  <c r="T21" i="43"/>
  <c r="T20" i="43"/>
  <c r="T27" i="43"/>
  <c r="T8" i="43"/>
  <c r="T14" i="43"/>
  <c r="T45" i="43"/>
  <c r="T47" i="43"/>
  <c r="AV47" i="43" s="1"/>
  <c r="T6" i="43"/>
  <c r="T16" i="43"/>
  <c r="T12" i="43"/>
  <c r="T18" i="43"/>
  <c r="T23" i="43"/>
  <c r="T25" i="43"/>
  <c r="T28" i="43"/>
  <c r="T42" i="43"/>
  <c r="T39" i="43"/>
  <c r="T44" i="43"/>
  <c r="T41" i="43"/>
  <c r="T7" i="43"/>
  <c r="T40" i="43"/>
  <c r="T9" i="43"/>
  <c r="T38" i="43"/>
  <c r="T13" i="43"/>
  <c r="T24" i="43"/>
  <c r="T10" i="43"/>
  <c r="T30" i="43"/>
  <c r="T17" i="43"/>
  <c r="T37" i="43"/>
  <c r="T36" i="43"/>
  <c r="T26" i="43"/>
  <c r="T33" i="43"/>
  <c r="T11" i="43"/>
  <c r="T19" i="43"/>
  <c r="T34" i="43"/>
  <c r="T32" i="43"/>
  <c r="T5" i="43"/>
  <c r="T43" i="43"/>
  <c r="T35" i="43"/>
  <c r="T15" i="43"/>
  <c r="T31" i="43"/>
  <c r="R71" i="43"/>
  <c r="AU71" i="43" s="1"/>
  <c r="R67" i="43"/>
  <c r="AU67" i="43" s="1"/>
  <c r="R70" i="43"/>
  <c r="AU70" i="43" s="1"/>
  <c r="R69" i="43"/>
  <c r="AU69" i="43" s="1"/>
  <c r="R64" i="43"/>
  <c r="AU64" i="43" s="1"/>
  <c r="R63" i="43"/>
  <c r="AU63" i="43" s="1"/>
  <c r="R68" i="43"/>
  <c r="AU68" i="43" s="1"/>
  <c r="R58" i="43"/>
  <c r="AU58" i="43" s="1"/>
  <c r="R54" i="43"/>
  <c r="AU54" i="43" s="1"/>
  <c r="R61" i="43"/>
  <c r="AU61" i="43" s="1"/>
  <c r="R62" i="43"/>
  <c r="AU62" i="43" s="1"/>
  <c r="R60" i="43"/>
  <c r="AU60" i="43" s="1"/>
  <c r="R56" i="43"/>
  <c r="AU56" i="43" s="1"/>
  <c r="R57" i="43"/>
  <c r="AU57" i="43" s="1"/>
  <c r="R52" i="43"/>
  <c r="AU52" i="43" s="1"/>
  <c r="R27" i="43"/>
  <c r="R47" i="43"/>
  <c r="AU47" i="43" s="1"/>
  <c r="R72" i="43"/>
  <c r="AU72" i="43" s="1"/>
  <c r="R65" i="43"/>
  <c r="AU65" i="43" s="1"/>
  <c r="R55" i="43"/>
  <c r="AU55" i="43" s="1"/>
  <c r="R51" i="43"/>
  <c r="AU51" i="43" s="1"/>
  <c r="R22" i="43"/>
  <c r="R66" i="43"/>
  <c r="AU66" i="43" s="1"/>
  <c r="R59" i="43"/>
  <c r="AU59" i="43" s="1"/>
  <c r="R50" i="43"/>
  <c r="AU50" i="43" s="1"/>
  <c r="R29" i="43"/>
  <c r="R5" i="43"/>
  <c r="R12" i="43"/>
  <c r="R53" i="43"/>
  <c r="AU53" i="43" s="1"/>
  <c r="R49" i="43"/>
  <c r="AU49" i="43" s="1"/>
  <c r="R46" i="43"/>
  <c r="AU46" i="43" s="1"/>
  <c r="R21" i="43"/>
  <c r="R20" i="43"/>
  <c r="R48" i="43"/>
  <c r="AU48" i="43" s="1"/>
  <c r="R8" i="43"/>
  <c r="R14" i="43"/>
  <c r="R45" i="43"/>
  <c r="R16" i="43"/>
  <c r="R43" i="43"/>
  <c r="R40" i="43"/>
  <c r="R9" i="43"/>
  <c r="R37" i="43"/>
  <c r="R18" i="43"/>
  <c r="AU8" i="43" s="1"/>
  <c r="R23" i="43"/>
  <c r="R25" i="43"/>
  <c r="R28" i="43"/>
  <c r="R42" i="43"/>
  <c r="R39" i="43"/>
  <c r="R17" i="43"/>
  <c r="R6" i="43"/>
  <c r="R41" i="43"/>
  <c r="R7" i="43"/>
  <c r="R35" i="43"/>
  <c r="R15" i="43"/>
  <c r="R31" i="43"/>
  <c r="R19" i="43"/>
  <c r="R38" i="43"/>
  <c r="R13" i="43"/>
  <c r="R24" i="43"/>
  <c r="R10" i="43"/>
  <c r="R30" i="43"/>
  <c r="R36" i="43"/>
  <c r="R26" i="43"/>
  <c r="R33" i="43"/>
  <c r="R11" i="43"/>
  <c r="R44" i="43"/>
  <c r="R34" i="43"/>
  <c r="R32" i="43"/>
  <c r="V69" i="43"/>
  <c r="AW69" i="43" s="1"/>
  <c r="V72" i="43"/>
  <c r="AW72" i="43" s="1"/>
  <c r="V71" i="43"/>
  <c r="AW71" i="43" s="1"/>
  <c r="V67" i="43"/>
  <c r="AW67" i="43" s="1"/>
  <c r="V62" i="43"/>
  <c r="AW62" i="43" s="1"/>
  <c r="V66" i="43"/>
  <c r="AW66" i="43" s="1"/>
  <c r="V65" i="43"/>
  <c r="AW65" i="43" s="1"/>
  <c r="V68" i="43"/>
  <c r="AW68" i="43" s="1"/>
  <c r="V64" i="43"/>
  <c r="AW64" i="43" s="1"/>
  <c r="V60" i="43"/>
  <c r="AW60" i="43" s="1"/>
  <c r="V56" i="43"/>
  <c r="AW56" i="43" s="1"/>
  <c r="V70" i="43"/>
  <c r="AW70" i="43" s="1"/>
  <c r="V59" i="43"/>
  <c r="AW59" i="43" s="1"/>
  <c r="V58" i="43"/>
  <c r="AW58" i="43" s="1"/>
  <c r="V55" i="43"/>
  <c r="AW55" i="43" s="1"/>
  <c r="V50" i="43"/>
  <c r="AW50" i="43" s="1"/>
  <c r="V29" i="43"/>
  <c r="V61" i="43"/>
  <c r="AW61" i="43" s="1"/>
  <c r="V54" i="43"/>
  <c r="AW54" i="43" s="1"/>
  <c r="V49" i="43"/>
  <c r="AW49" i="43" s="1"/>
  <c r="V48" i="43"/>
  <c r="AW48" i="43" s="1"/>
  <c r="V53" i="43"/>
  <c r="AW53" i="43" s="1"/>
  <c r="V52" i="43"/>
  <c r="AW52" i="43" s="1"/>
  <c r="V27" i="43"/>
  <c r="V47" i="43"/>
  <c r="AW47" i="43" s="1"/>
  <c r="V63" i="43"/>
  <c r="AW63" i="43" s="1"/>
  <c r="V51" i="43"/>
  <c r="AW51" i="43" s="1"/>
  <c r="V8" i="43"/>
  <c r="V14" i="43"/>
  <c r="V45" i="43"/>
  <c r="V57" i="43"/>
  <c r="AW57" i="43" s="1"/>
  <c r="V22" i="43"/>
  <c r="V6" i="43"/>
  <c r="V16" i="43"/>
  <c r="V5" i="43"/>
  <c r="V12" i="43"/>
  <c r="V20" i="43"/>
  <c r="V28" i="43"/>
  <c r="V42" i="43"/>
  <c r="V39" i="43"/>
  <c r="V17" i="43"/>
  <c r="V44" i="43"/>
  <c r="V41" i="43"/>
  <c r="V46" i="43"/>
  <c r="AW46" i="43" s="1"/>
  <c r="V43" i="43"/>
  <c r="V40" i="43"/>
  <c r="V9" i="43"/>
  <c r="V25" i="43"/>
  <c r="V37" i="43"/>
  <c r="V36" i="43"/>
  <c r="V26" i="43"/>
  <c r="V33" i="43"/>
  <c r="V11" i="43"/>
  <c r="V24" i="43"/>
  <c r="V19" i="43"/>
  <c r="AW9" i="43" s="1"/>
  <c r="V34" i="43"/>
  <c r="V32" i="43"/>
  <c r="V38" i="43"/>
  <c r="V21" i="43"/>
  <c r="V18" i="43"/>
  <c r="V35" i="43"/>
  <c r="V15" i="43"/>
  <c r="V31" i="43"/>
  <c r="V23" i="43"/>
  <c r="V7" i="43"/>
  <c r="V13" i="43"/>
  <c r="V10" i="43"/>
  <c r="V30" i="43"/>
  <c r="F69" i="43"/>
  <c r="F72" i="43"/>
  <c r="F71" i="43"/>
  <c r="F67" i="43"/>
  <c r="F66" i="43"/>
  <c r="F62" i="43"/>
  <c r="F70" i="43"/>
  <c r="F65" i="43"/>
  <c r="F68" i="43"/>
  <c r="F64" i="43"/>
  <c r="F60" i="43"/>
  <c r="F56" i="43"/>
  <c r="F63" i="43"/>
  <c r="F59" i="43"/>
  <c r="F58" i="43"/>
  <c r="F55" i="43"/>
  <c r="F53" i="43"/>
  <c r="F50" i="43"/>
  <c r="F29" i="43"/>
  <c r="F49" i="43"/>
  <c r="F48" i="43"/>
  <c r="F52" i="43"/>
  <c r="F27" i="43"/>
  <c r="F47" i="43"/>
  <c r="F45" i="43"/>
  <c r="F61" i="43"/>
  <c r="F54" i="43"/>
  <c r="F16" i="43"/>
  <c r="F57" i="43"/>
  <c r="F51" i="43"/>
  <c r="F22" i="43"/>
  <c r="F46" i="43"/>
  <c r="F28" i="43"/>
  <c r="F42" i="43"/>
  <c r="F39" i="43"/>
  <c r="F17" i="43"/>
  <c r="F21" i="43"/>
  <c r="F44" i="43"/>
  <c r="F41" i="43"/>
  <c r="F20" i="43"/>
  <c r="F43" i="43"/>
  <c r="F40" i="43"/>
  <c r="F18" i="43"/>
  <c r="F36" i="43"/>
  <c r="F26" i="43"/>
  <c r="F33" i="43"/>
  <c r="F24" i="43"/>
  <c r="F23" i="43"/>
  <c r="F38" i="43"/>
  <c r="F19" i="43"/>
  <c r="F34" i="43"/>
  <c r="F32" i="43"/>
  <c r="F25" i="43"/>
  <c r="F37" i="43"/>
  <c r="F35" i="43"/>
  <c r="F15" i="43"/>
  <c r="F31" i="43"/>
  <c r="F30" i="43"/>
  <c r="L70" i="43"/>
  <c r="AR70" i="43" s="1"/>
  <c r="L72" i="43"/>
  <c r="AR72" i="43" s="1"/>
  <c r="L68" i="43"/>
  <c r="AR68" i="43" s="1"/>
  <c r="L71" i="43"/>
  <c r="AR71" i="43" s="1"/>
  <c r="L69" i="43"/>
  <c r="AR69" i="43" s="1"/>
  <c r="L63" i="43"/>
  <c r="AR63" i="43" s="1"/>
  <c r="L67" i="43"/>
  <c r="AR67" i="43" s="1"/>
  <c r="L66" i="43"/>
  <c r="AR66" i="43" s="1"/>
  <c r="L65" i="43"/>
  <c r="AR65" i="43" s="1"/>
  <c r="L64" i="43"/>
  <c r="AR64" i="43" s="1"/>
  <c r="L62" i="43"/>
  <c r="AR62" i="43" s="1"/>
  <c r="L61" i="43"/>
  <c r="AR61" i="43" s="1"/>
  <c r="L57" i="43"/>
  <c r="AR57" i="43" s="1"/>
  <c r="L53" i="43"/>
  <c r="AR53" i="43" s="1"/>
  <c r="L60" i="43"/>
  <c r="AR60" i="43" s="1"/>
  <c r="L59" i="43"/>
  <c r="AR59" i="43" s="1"/>
  <c r="L55" i="43"/>
  <c r="AR55" i="43" s="1"/>
  <c r="L51" i="43"/>
  <c r="AR51" i="43" s="1"/>
  <c r="L22" i="43"/>
  <c r="L54" i="43"/>
  <c r="AR54" i="43" s="1"/>
  <c r="L50" i="43"/>
  <c r="AR50" i="43" s="1"/>
  <c r="L29" i="43"/>
  <c r="L56" i="43"/>
  <c r="AR56" i="43" s="1"/>
  <c r="L49" i="43"/>
  <c r="AR49" i="43" s="1"/>
  <c r="L48" i="43"/>
  <c r="AR48" i="43" s="1"/>
  <c r="L46" i="43"/>
  <c r="AR46" i="43" s="1"/>
  <c r="L21" i="43"/>
  <c r="L20" i="43"/>
  <c r="L52" i="43"/>
  <c r="AR52" i="43" s="1"/>
  <c r="L8" i="43"/>
  <c r="L14" i="43"/>
  <c r="L45" i="43"/>
  <c r="L58" i="43"/>
  <c r="AR58" i="43" s="1"/>
  <c r="L27" i="43"/>
  <c r="L6" i="43"/>
  <c r="L16" i="43"/>
  <c r="L5" i="43"/>
  <c r="L18" i="43"/>
  <c r="AR8" i="43" s="1"/>
  <c r="L23" i="43"/>
  <c r="L25" i="43"/>
  <c r="L47" i="43"/>
  <c r="AR47" i="43" s="1"/>
  <c r="L12" i="43"/>
  <c r="L28" i="43"/>
  <c r="L42" i="43"/>
  <c r="L39" i="43"/>
  <c r="L44" i="43"/>
  <c r="L41" i="43"/>
  <c r="L7" i="43"/>
  <c r="L43" i="43"/>
  <c r="L37" i="43"/>
  <c r="L13" i="43"/>
  <c r="L24" i="43"/>
  <c r="L10" i="43"/>
  <c r="L30" i="43"/>
  <c r="L40" i="43"/>
  <c r="L36" i="43"/>
  <c r="L26" i="43"/>
  <c r="L33" i="43"/>
  <c r="L11" i="43"/>
  <c r="L38" i="43"/>
  <c r="L35" i="43"/>
  <c r="L9" i="43"/>
  <c r="L19" i="43"/>
  <c r="L34" i="43"/>
  <c r="L32" i="43"/>
  <c r="L17" i="43"/>
  <c r="L15" i="43"/>
  <c r="L31" i="43"/>
  <c r="J71" i="43"/>
  <c r="AQ71" i="43" s="1"/>
  <c r="J67" i="43"/>
  <c r="AQ67" i="43" s="1"/>
  <c r="J70" i="43"/>
  <c r="AQ70" i="43" s="1"/>
  <c r="J69" i="43"/>
  <c r="AQ69" i="43" s="1"/>
  <c r="J72" i="43"/>
  <c r="AQ72" i="43" s="1"/>
  <c r="J64" i="43"/>
  <c r="AQ64" i="43" s="1"/>
  <c r="J68" i="43"/>
  <c r="AQ68" i="43" s="1"/>
  <c r="J63" i="43"/>
  <c r="AQ63" i="43" s="1"/>
  <c r="J66" i="43"/>
  <c r="AQ66" i="43" s="1"/>
  <c r="J65" i="43"/>
  <c r="AQ65" i="43" s="1"/>
  <c r="J58" i="43"/>
  <c r="AQ58" i="43" s="1"/>
  <c r="J54" i="43"/>
  <c r="AQ54" i="43" s="1"/>
  <c r="J62" i="43"/>
  <c r="AQ62" i="43" s="1"/>
  <c r="J61" i="43"/>
  <c r="AQ61" i="43" s="1"/>
  <c r="J60" i="43"/>
  <c r="AQ60" i="43" s="1"/>
  <c r="J56" i="43"/>
  <c r="AQ56" i="43" s="1"/>
  <c r="J52" i="43"/>
  <c r="AQ52" i="43" s="1"/>
  <c r="J27" i="43"/>
  <c r="J47" i="43"/>
  <c r="AQ47" i="43" s="1"/>
  <c r="J51" i="43"/>
  <c r="AQ51" i="43" s="1"/>
  <c r="J22" i="43"/>
  <c r="J57" i="43"/>
  <c r="AQ57" i="43" s="1"/>
  <c r="J53" i="43"/>
  <c r="AQ53" i="43" s="1"/>
  <c r="J50" i="43"/>
  <c r="AQ50" i="43" s="1"/>
  <c r="J29" i="43"/>
  <c r="J5" i="43"/>
  <c r="J12" i="43"/>
  <c r="J46" i="43"/>
  <c r="AQ46" i="43" s="1"/>
  <c r="J21" i="43"/>
  <c r="J20" i="43"/>
  <c r="J55" i="43"/>
  <c r="AQ55" i="43" s="1"/>
  <c r="J49" i="43"/>
  <c r="AQ49" i="43" s="1"/>
  <c r="J8" i="43"/>
  <c r="J14" i="43"/>
  <c r="J45" i="43"/>
  <c r="J6" i="43"/>
  <c r="J43" i="43"/>
  <c r="J40" i="43"/>
  <c r="J9" i="43"/>
  <c r="J37" i="43"/>
  <c r="J59" i="43"/>
  <c r="AQ59" i="43" s="1"/>
  <c r="J16" i="43"/>
  <c r="J18" i="43"/>
  <c r="J23" i="43"/>
  <c r="J25" i="43"/>
  <c r="J48" i="43"/>
  <c r="AQ48" i="43" s="1"/>
  <c r="J28" i="43"/>
  <c r="J42" i="43"/>
  <c r="J39" i="43"/>
  <c r="J17" i="43"/>
  <c r="J44" i="43"/>
  <c r="J38" i="43"/>
  <c r="J35" i="43"/>
  <c r="J15" i="43"/>
  <c r="J31" i="43"/>
  <c r="J19" i="43"/>
  <c r="J41" i="43"/>
  <c r="J13" i="43"/>
  <c r="J24" i="43"/>
  <c r="J10" i="43"/>
  <c r="AQ23" i="43" s="1"/>
  <c r="J30" i="43"/>
  <c r="J7" i="43"/>
  <c r="J36" i="43"/>
  <c r="J26" i="43"/>
  <c r="J33" i="43"/>
  <c r="J11" i="43"/>
  <c r="J34" i="43"/>
  <c r="J32" i="43"/>
  <c r="AH71" i="43"/>
  <c r="BC71" i="43" s="1"/>
  <c r="AH67" i="43"/>
  <c r="BC67" i="43" s="1"/>
  <c r="AH70" i="43"/>
  <c r="BC70" i="43" s="1"/>
  <c r="AH69" i="43"/>
  <c r="BC69" i="43" s="1"/>
  <c r="AH64" i="43"/>
  <c r="BC64" i="43" s="1"/>
  <c r="AH72" i="43"/>
  <c r="BC72" i="43" s="1"/>
  <c r="AH66" i="43"/>
  <c r="BC66" i="43" s="1"/>
  <c r="AH63" i="43"/>
  <c r="BC63" i="43" s="1"/>
  <c r="AH62" i="43"/>
  <c r="BC62" i="43" s="1"/>
  <c r="AH58" i="43"/>
  <c r="BC58" i="43" s="1"/>
  <c r="AH54" i="43"/>
  <c r="BC54" i="43" s="1"/>
  <c r="AH65" i="43"/>
  <c r="BC65" i="43" s="1"/>
  <c r="AH61" i="43"/>
  <c r="BC61" i="43" s="1"/>
  <c r="AH57" i="43"/>
  <c r="BC57" i="43" s="1"/>
  <c r="AH60" i="43"/>
  <c r="BC60" i="43" s="1"/>
  <c r="AH56" i="43"/>
  <c r="BC56" i="43" s="1"/>
  <c r="AH59" i="43"/>
  <c r="BC59" i="43" s="1"/>
  <c r="AH52" i="43"/>
  <c r="BC52" i="43" s="1"/>
  <c r="AH27" i="43"/>
  <c r="AH47" i="43"/>
  <c r="BC47" i="43" s="1"/>
  <c r="AH55" i="43"/>
  <c r="BC55" i="43" s="1"/>
  <c r="AH53" i="43"/>
  <c r="BC53" i="43" s="1"/>
  <c r="AH51" i="43"/>
  <c r="BC51" i="43" s="1"/>
  <c r="AH22" i="43"/>
  <c r="AH68" i="43"/>
  <c r="BC68" i="43" s="1"/>
  <c r="AH50" i="43"/>
  <c r="BC50" i="43" s="1"/>
  <c r="AH29" i="43"/>
  <c r="AH48" i="43"/>
  <c r="BC48" i="43" s="1"/>
  <c r="AH5" i="43"/>
  <c r="AH12" i="43"/>
  <c r="AH46" i="43"/>
  <c r="BC46" i="43" s="1"/>
  <c r="AH21" i="43"/>
  <c r="AH20" i="43"/>
  <c r="AH8" i="43"/>
  <c r="AH14" i="43"/>
  <c r="AH45" i="43"/>
  <c r="AH43" i="43"/>
  <c r="AH40" i="43"/>
  <c r="AH9" i="43"/>
  <c r="AH37" i="43"/>
  <c r="AH49" i="43"/>
  <c r="BC49" i="43" s="1"/>
  <c r="AH6" i="43"/>
  <c r="AH18" i="43"/>
  <c r="AH23" i="43"/>
  <c r="AH25" i="43"/>
  <c r="AH16" i="43"/>
  <c r="AH28" i="43"/>
  <c r="AH42" i="43"/>
  <c r="AH39" i="43"/>
  <c r="AH17" i="43"/>
  <c r="AH7" i="43"/>
  <c r="AH35" i="43"/>
  <c r="AH15" i="43"/>
  <c r="AH31" i="43"/>
  <c r="AH19" i="43"/>
  <c r="BC9" i="43" s="1"/>
  <c r="AH44" i="43"/>
  <c r="AH13" i="43"/>
  <c r="AH24" i="43"/>
  <c r="BC17" i="43" s="1"/>
  <c r="AH10" i="43"/>
  <c r="AH30" i="43"/>
  <c r="AH38" i="43"/>
  <c r="AH41" i="43"/>
  <c r="AH36" i="43"/>
  <c r="AH26" i="43"/>
  <c r="AH33" i="43"/>
  <c r="AH11" i="43"/>
  <c r="AH34" i="43"/>
  <c r="AH32" i="43"/>
  <c r="AD69" i="43"/>
  <c r="BA69" i="43" s="1"/>
  <c r="AD72" i="43"/>
  <c r="BA72" i="43" s="1"/>
  <c r="AD71" i="43"/>
  <c r="BA71" i="43" s="1"/>
  <c r="AD67" i="43"/>
  <c r="BA67" i="43" s="1"/>
  <c r="AD68" i="43"/>
  <c r="BA68" i="43" s="1"/>
  <c r="AD62" i="43"/>
  <c r="BA62" i="43" s="1"/>
  <c r="AD65" i="43"/>
  <c r="BA65" i="43" s="1"/>
  <c r="AD70" i="43"/>
  <c r="BA70" i="43" s="1"/>
  <c r="AD66" i="43"/>
  <c r="BA66" i="43" s="1"/>
  <c r="AD64" i="43"/>
  <c r="BA64" i="43" s="1"/>
  <c r="AD60" i="43"/>
  <c r="BA60" i="43" s="1"/>
  <c r="AD56" i="43"/>
  <c r="BA56" i="43" s="1"/>
  <c r="AD59" i="43"/>
  <c r="BA59" i="43" s="1"/>
  <c r="AD63" i="43"/>
  <c r="BA63" i="43" s="1"/>
  <c r="AD58" i="43"/>
  <c r="BA58" i="43" s="1"/>
  <c r="AD54" i="43"/>
  <c r="BA54" i="43" s="1"/>
  <c r="AD61" i="43"/>
  <c r="BA61" i="43" s="1"/>
  <c r="AD50" i="43"/>
  <c r="BA50" i="43" s="1"/>
  <c r="AD29" i="43"/>
  <c r="AD57" i="43"/>
  <c r="BA57" i="43" s="1"/>
  <c r="AD49" i="43"/>
  <c r="BA49" i="43" s="1"/>
  <c r="AD48" i="43"/>
  <c r="BA48" i="43" s="1"/>
  <c r="AD55" i="43"/>
  <c r="BA55" i="43" s="1"/>
  <c r="AD52" i="43"/>
  <c r="BA52" i="43" s="1"/>
  <c r="AD27" i="43"/>
  <c r="AD47" i="43"/>
  <c r="BA47" i="43" s="1"/>
  <c r="AD53" i="43"/>
  <c r="BA53" i="43" s="1"/>
  <c r="AD22" i="43"/>
  <c r="AD8" i="43"/>
  <c r="AD14" i="43"/>
  <c r="AD45" i="43"/>
  <c r="AD6" i="43"/>
  <c r="AD16" i="43"/>
  <c r="AD5" i="43"/>
  <c r="AD12" i="43"/>
  <c r="AD28" i="43"/>
  <c r="AD42" i="43"/>
  <c r="AD39" i="43"/>
  <c r="AD17" i="43"/>
  <c r="AD46" i="43"/>
  <c r="BA46" i="43" s="1"/>
  <c r="AD44" i="43"/>
  <c r="AD41" i="43"/>
  <c r="AD21" i="43"/>
  <c r="AD43" i="43"/>
  <c r="AD40" i="43"/>
  <c r="AD9" i="43"/>
  <c r="AD38" i="43"/>
  <c r="AD36" i="43"/>
  <c r="AD26" i="43"/>
  <c r="AD33" i="43"/>
  <c r="AD11" i="43"/>
  <c r="AD18" i="43"/>
  <c r="AD7" i="43"/>
  <c r="AD37" i="43"/>
  <c r="AD19" i="43"/>
  <c r="AD34" i="43"/>
  <c r="AD32" i="43"/>
  <c r="AD51" i="43"/>
  <c r="BA51" i="43" s="1"/>
  <c r="AD20" i="43"/>
  <c r="AD23" i="43"/>
  <c r="AD35" i="43"/>
  <c r="AD15" i="43"/>
  <c r="AD31" i="43"/>
  <c r="AD25" i="43"/>
  <c r="AD13" i="43"/>
  <c r="AD24" i="43"/>
  <c r="AD30" i="43"/>
  <c r="AD10" i="43"/>
  <c r="N69" i="43"/>
  <c r="AS69" i="43" s="1"/>
  <c r="N72" i="43"/>
  <c r="AS72" i="43" s="1"/>
  <c r="N71" i="43"/>
  <c r="AS71" i="43" s="1"/>
  <c r="N67" i="43"/>
  <c r="AS67" i="43" s="1"/>
  <c r="N70" i="43"/>
  <c r="AS70" i="43" s="1"/>
  <c r="N68" i="43"/>
  <c r="AS68" i="43" s="1"/>
  <c r="N66" i="43"/>
  <c r="AS66" i="43" s="1"/>
  <c r="N62" i="43"/>
  <c r="AS62" i="43" s="1"/>
  <c r="N65" i="43"/>
  <c r="AS65" i="43" s="1"/>
  <c r="N64" i="43"/>
  <c r="AS64" i="43" s="1"/>
  <c r="N63" i="43"/>
  <c r="AS63" i="43" s="1"/>
  <c r="N60" i="43"/>
  <c r="AS60" i="43" s="1"/>
  <c r="N56" i="43"/>
  <c r="AS56" i="43" s="1"/>
  <c r="N59" i="43"/>
  <c r="AS59" i="43" s="1"/>
  <c r="N58" i="43"/>
  <c r="AS58" i="43" s="1"/>
  <c r="N54" i="43"/>
  <c r="AS54" i="43" s="1"/>
  <c r="N50" i="43"/>
  <c r="AS50" i="43" s="1"/>
  <c r="N29" i="43"/>
  <c r="N57" i="43"/>
  <c r="AS57" i="43" s="1"/>
  <c r="N53" i="43"/>
  <c r="AS53" i="43" s="1"/>
  <c r="N49" i="43"/>
  <c r="AS49" i="43" s="1"/>
  <c r="N48" i="43"/>
  <c r="AS48" i="43" s="1"/>
  <c r="N61" i="43"/>
  <c r="AS61" i="43" s="1"/>
  <c r="N55" i="43"/>
  <c r="AS55" i="43" s="1"/>
  <c r="N52" i="43"/>
  <c r="AS52" i="43" s="1"/>
  <c r="N27" i="43"/>
  <c r="N47" i="43"/>
  <c r="AS47" i="43" s="1"/>
  <c r="N8" i="43"/>
  <c r="N14" i="43"/>
  <c r="N45" i="43"/>
  <c r="N51" i="43"/>
  <c r="AS51" i="43" s="1"/>
  <c r="N6" i="43"/>
  <c r="N16" i="43"/>
  <c r="N22" i="43"/>
  <c r="N5" i="43"/>
  <c r="N12" i="43"/>
  <c r="N21" i="43"/>
  <c r="N28" i="43"/>
  <c r="N42" i="43"/>
  <c r="N39" i="43"/>
  <c r="N17" i="43"/>
  <c r="N20" i="43"/>
  <c r="N44" i="43"/>
  <c r="N41" i="43"/>
  <c r="N43" i="43"/>
  <c r="N40" i="43"/>
  <c r="N9" i="43"/>
  <c r="N23" i="43"/>
  <c r="N36" i="43"/>
  <c r="N26" i="43"/>
  <c r="N33" i="43"/>
  <c r="N11" i="43"/>
  <c r="N37" i="43"/>
  <c r="N25" i="43"/>
  <c r="N7" i="43"/>
  <c r="N19" i="43"/>
  <c r="N34" i="43"/>
  <c r="N32" i="43"/>
  <c r="N46" i="43"/>
  <c r="AS46" i="43" s="1"/>
  <c r="N38" i="43"/>
  <c r="N35" i="43"/>
  <c r="N15" i="43"/>
  <c r="N31" i="43"/>
  <c r="N18" i="43"/>
  <c r="N13" i="43"/>
  <c r="N24" i="43"/>
  <c r="N10" i="43"/>
  <c r="N30" i="43"/>
  <c r="V69" i="42"/>
  <c r="AW69" i="42" s="1"/>
  <c r="V72" i="42"/>
  <c r="AW72" i="42" s="1"/>
  <c r="V68" i="42"/>
  <c r="AW68" i="42" s="1"/>
  <c r="V63" i="42"/>
  <c r="AW63" i="42" s="1"/>
  <c r="V71" i="42"/>
  <c r="AW71" i="42" s="1"/>
  <c r="V67" i="42"/>
  <c r="AW67" i="42" s="1"/>
  <c r="V59" i="42"/>
  <c r="AW59" i="42" s="1"/>
  <c r="V55" i="42"/>
  <c r="AW55" i="42" s="1"/>
  <c r="V66" i="42"/>
  <c r="AW66" i="42" s="1"/>
  <c r="V65" i="42"/>
  <c r="AW65" i="42" s="1"/>
  <c r="V62" i="42"/>
  <c r="AW62" i="42" s="1"/>
  <c r="V58" i="42"/>
  <c r="AW58" i="42" s="1"/>
  <c r="V54" i="42"/>
  <c r="AW54" i="42" s="1"/>
  <c r="V61" i="42"/>
  <c r="AW61" i="42" s="1"/>
  <c r="V49" i="42"/>
  <c r="AW49" i="42" s="1"/>
  <c r="V64" i="42"/>
  <c r="AW64" i="42" s="1"/>
  <c r="V60" i="42"/>
  <c r="AW60" i="42" s="1"/>
  <c r="V52" i="42"/>
  <c r="AW52" i="42" s="1"/>
  <c r="V48" i="42"/>
  <c r="AW48" i="42" s="1"/>
  <c r="V57" i="42"/>
  <c r="AW57" i="42" s="1"/>
  <c r="V47" i="42"/>
  <c r="AW47" i="42" s="1"/>
  <c r="V43" i="42"/>
  <c r="AW43" i="42" s="1"/>
  <c r="V39" i="42"/>
  <c r="AW39" i="42" s="1"/>
  <c r="V35" i="42"/>
  <c r="AW35" i="42" s="1"/>
  <c r="V31" i="42"/>
  <c r="AW31" i="42" s="1"/>
  <c r="V27" i="42"/>
  <c r="AW27" i="42" s="1"/>
  <c r="V70" i="42"/>
  <c r="AW70" i="42" s="1"/>
  <c r="V56" i="42"/>
  <c r="AW56" i="42" s="1"/>
  <c r="V42" i="42"/>
  <c r="AW42" i="42" s="1"/>
  <c r="V38" i="42"/>
  <c r="AW38" i="42" s="1"/>
  <c r="V34" i="42"/>
  <c r="AW34" i="42" s="1"/>
  <c r="V30" i="42"/>
  <c r="AW30" i="42" s="1"/>
  <c r="V26" i="42"/>
  <c r="AW26" i="42" s="1"/>
  <c r="V53" i="42"/>
  <c r="AW53" i="42" s="1"/>
  <c r="V45" i="42"/>
  <c r="AW45" i="42" s="1"/>
  <c r="V37" i="42"/>
  <c r="AW37" i="42" s="1"/>
  <c r="V29" i="42"/>
  <c r="AW29" i="42" s="1"/>
  <c r="V25" i="42"/>
  <c r="AW25" i="42" s="1"/>
  <c r="V7" i="42"/>
  <c r="V16" i="42"/>
  <c r="V46" i="42"/>
  <c r="AW46" i="42" s="1"/>
  <c r="V44" i="42"/>
  <c r="AW44" i="42" s="1"/>
  <c r="V36" i="42"/>
  <c r="AW36" i="42" s="1"/>
  <c r="V28" i="42"/>
  <c r="AW28" i="42" s="1"/>
  <c r="V24" i="42"/>
  <c r="AW24" i="42" s="1"/>
  <c r="V21" i="42"/>
  <c r="AW21" i="42" s="1"/>
  <c r="V18" i="42"/>
  <c r="V6" i="42"/>
  <c r="V14" i="42"/>
  <c r="V12" i="42"/>
  <c r="V32" i="42"/>
  <c r="AW32" i="42" s="1"/>
  <c r="V22" i="42"/>
  <c r="V17" i="42"/>
  <c r="V8" i="42"/>
  <c r="V20" i="42"/>
  <c r="AW20" i="42" s="1"/>
  <c r="V5" i="42"/>
  <c r="V15" i="42"/>
  <c r="V9" i="42"/>
  <c r="V41" i="42"/>
  <c r="AW41" i="42" s="1"/>
  <c r="V11" i="42"/>
  <c r="V13" i="42"/>
  <c r="V50" i="42"/>
  <c r="AW50" i="42" s="1"/>
  <c r="V40" i="42"/>
  <c r="AW40" i="42" s="1"/>
  <c r="V10" i="42"/>
  <c r="V51" i="42"/>
  <c r="AW51" i="42" s="1"/>
  <c r="V19" i="42"/>
  <c r="AW19" i="42" s="1"/>
  <c r="V33" i="42"/>
  <c r="AW33" i="42" s="1"/>
  <c r="V23" i="42"/>
  <c r="AW23" i="42" s="1"/>
  <c r="F69" i="42"/>
  <c r="F72" i="42"/>
  <c r="F68" i="42"/>
  <c r="F63" i="42"/>
  <c r="F71" i="42"/>
  <c r="F66" i="42"/>
  <c r="F59" i="42"/>
  <c r="F55" i="42"/>
  <c r="F70" i="42"/>
  <c r="F65" i="42"/>
  <c r="F62" i="42"/>
  <c r="F58" i="42"/>
  <c r="F54" i="42"/>
  <c r="F61" i="42"/>
  <c r="F53" i="42"/>
  <c r="F49" i="42"/>
  <c r="F67" i="42"/>
  <c r="F60" i="42"/>
  <c r="F52" i="42"/>
  <c r="F48" i="42"/>
  <c r="F47" i="42"/>
  <c r="F43" i="42"/>
  <c r="F39" i="42"/>
  <c r="F35" i="42"/>
  <c r="F31" i="42"/>
  <c r="F27" i="42"/>
  <c r="F46" i="42"/>
  <c r="F42" i="42"/>
  <c r="F38" i="42"/>
  <c r="F34" i="42"/>
  <c r="F30" i="42"/>
  <c r="F26" i="42"/>
  <c r="F51" i="42"/>
  <c r="F45" i="42"/>
  <c r="F37" i="42"/>
  <c r="F29" i="42"/>
  <c r="F25" i="42"/>
  <c r="F16" i="42"/>
  <c r="F56" i="42"/>
  <c r="F50" i="42"/>
  <c r="F44" i="42"/>
  <c r="F36" i="42"/>
  <c r="F28" i="42"/>
  <c r="F24" i="42"/>
  <c r="F21" i="42"/>
  <c r="F18" i="42"/>
  <c r="F14" i="42"/>
  <c r="F12" i="42"/>
  <c r="F40" i="42"/>
  <c r="F22" i="42"/>
  <c r="F17" i="42"/>
  <c r="F15" i="42"/>
  <c r="F10" i="42"/>
  <c r="F32" i="42"/>
  <c r="F20" i="42"/>
  <c r="F8" i="42"/>
  <c r="F13" i="42"/>
  <c r="F64" i="42"/>
  <c r="F57" i="42"/>
  <c r="F33" i="42"/>
  <c r="F11" i="42"/>
  <c r="F9" i="42"/>
  <c r="F41" i="42"/>
  <c r="F19" i="42"/>
  <c r="F23" i="42"/>
  <c r="Z71" i="42"/>
  <c r="AY71" i="42" s="1"/>
  <c r="Z67" i="42"/>
  <c r="AY67" i="42" s="1"/>
  <c r="Z70" i="42"/>
  <c r="AY70" i="42" s="1"/>
  <c r="Z66" i="42"/>
  <c r="AY66" i="42" s="1"/>
  <c r="Z72" i="42"/>
  <c r="AY72" i="42" s="1"/>
  <c r="Z65" i="42"/>
  <c r="AY65" i="42" s="1"/>
  <c r="Z69" i="42"/>
  <c r="AY69" i="42" s="1"/>
  <c r="Z64" i="42"/>
  <c r="AY64" i="42" s="1"/>
  <c r="Z61" i="42"/>
  <c r="AY61" i="42" s="1"/>
  <c r="Z57" i="42"/>
  <c r="AY57" i="42" s="1"/>
  <c r="Z53" i="42"/>
  <c r="AY53" i="42" s="1"/>
  <c r="Z63" i="42"/>
  <c r="AY63" i="42" s="1"/>
  <c r="Z60" i="42"/>
  <c r="AY60" i="42" s="1"/>
  <c r="Z56" i="42"/>
  <c r="AY56" i="42" s="1"/>
  <c r="Z59" i="42"/>
  <c r="AY59" i="42" s="1"/>
  <c r="Z51" i="42"/>
  <c r="AY51" i="42" s="1"/>
  <c r="Z47" i="42"/>
  <c r="AY47" i="42" s="1"/>
  <c r="Z58" i="42"/>
  <c r="AY58" i="42" s="1"/>
  <c r="Z50" i="42"/>
  <c r="AY50" i="42" s="1"/>
  <c r="Z46" i="42"/>
  <c r="AY46" i="42" s="1"/>
  <c r="Z55" i="42"/>
  <c r="AY55" i="42" s="1"/>
  <c r="Z45" i="42"/>
  <c r="AY45" i="42" s="1"/>
  <c r="Z41" i="42"/>
  <c r="AY41" i="42" s="1"/>
  <c r="Z37" i="42"/>
  <c r="AY37" i="42" s="1"/>
  <c r="Z33" i="42"/>
  <c r="AY33" i="42" s="1"/>
  <c r="Z29" i="42"/>
  <c r="AY29" i="42" s="1"/>
  <c r="Z54" i="42"/>
  <c r="AY54" i="42" s="1"/>
  <c r="Z52" i="42"/>
  <c r="AY52" i="42" s="1"/>
  <c r="Z44" i="42"/>
  <c r="AY44" i="42" s="1"/>
  <c r="Z40" i="42"/>
  <c r="AY40" i="42" s="1"/>
  <c r="Z36" i="42"/>
  <c r="AY36" i="42" s="1"/>
  <c r="Z32" i="42"/>
  <c r="AY32" i="42" s="1"/>
  <c r="Z28" i="42"/>
  <c r="AY28" i="42" s="1"/>
  <c r="Z43" i="42"/>
  <c r="AY43" i="42" s="1"/>
  <c r="Z35" i="42"/>
  <c r="AY35" i="42" s="1"/>
  <c r="Z27" i="42"/>
  <c r="AY27" i="42" s="1"/>
  <c r="Z23" i="42"/>
  <c r="AY23" i="42" s="1"/>
  <c r="Z20" i="42"/>
  <c r="AY20" i="42" s="1"/>
  <c r="Z17" i="42"/>
  <c r="Z5" i="42"/>
  <c r="Z42" i="42"/>
  <c r="AY42" i="42" s="1"/>
  <c r="Z34" i="42"/>
  <c r="AY34" i="42" s="1"/>
  <c r="Z26" i="42"/>
  <c r="AY26" i="42" s="1"/>
  <c r="Z22" i="42"/>
  <c r="Z19" i="42"/>
  <c r="AY19" i="42" s="1"/>
  <c r="Z11" i="42"/>
  <c r="Z15" i="42"/>
  <c r="Z13" i="42"/>
  <c r="Z30" i="42"/>
  <c r="AY30" i="42" s="1"/>
  <c r="Z16" i="42"/>
  <c r="Z10" i="42"/>
  <c r="Z62" i="42"/>
  <c r="AY62" i="42" s="1"/>
  <c r="Z14" i="42"/>
  <c r="Z31" i="42"/>
  <c r="AY31" i="42" s="1"/>
  <c r="Z18" i="42"/>
  <c r="Z39" i="42"/>
  <c r="AY39" i="42" s="1"/>
  <c r="Z21" i="42"/>
  <c r="AY21" i="42" s="1"/>
  <c r="Z6" i="42"/>
  <c r="Z9" i="42"/>
  <c r="Z12" i="42"/>
  <c r="Z48" i="42"/>
  <c r="AY48" i="42" s="1"/>
  <c r="Z38" i="42"/>
  <c r="AY38" i="42" s="1"/>
  <c r="Z25" i="42"/>
  <c r="AY25" i="42" s="1"/>
  <c r="Z24" i="42"/>
  <c r="AY24" i="42" s="1"/>
  <c r="Z7" i="42"/>
  <c r="Z49" i="42"/>
  <c r="AY49" i="42" s="1"/>
  <c r="Z68" i="42"/>
  <c r="AY68" i="42" s="1"/>
  <c r="Z8" i="42"/>
  <c r="AH71" i="42"/>
  <c r="BC71" i="42" s="1"/>
  <c r="AH67" i="42"/>
  <c r="BC67" i="42" s="1"/>
  <c r="AH70" i="42"/>
  <c r="BC70" i="42" s="1"/>
  <c r="AH66" i="42"/>
  <c r="BC66" i="42" s="1"/>
  <c r="AH68" i="42"/>
  <c r="BC68" i="42" s="1"/>
  <c r="AH65" i="42"/>
  <c r="BC65" i="42" s="1"/>
  <c r="AH64" i="42"/>
  <c r="BC64" i="42" s="1"/>
  <c r="AH61" i="42"/>
  <c r="BC61" i="42" s="1"/>
  <c r="AH57" i="42"/>
  <c r="BC57" i="42" s="1"/>
  <c r="AH53" i="42"/>
  <c r="BC53" i="42" s="1"/>
  <c r="AH72" i="42"/>
  <c r="BC72" i="42" s="1"/>
  <c r="AH60" i="42"/>
  <c r="BC60" i="42" s="1"/>
  <c r="AH56" i="42"/>
  <c r="BC56" i="42" s="1"/>
  <c r="AH63" i="42"/>
  <c r="BC63" i="42" s="1"/>
  <c r="AH55" i="42"/>
  <c r="BC55" i="42" s="1"/>
  <c r="AH51" i="42"/>
  <c r="BC51" i="42" s="1"/>
  <c r="AH47" i="42"/>
  <c r="BC47" i="42" s="1"/>
  <c r="AH62" i="42"/>
  <c r="BC62" i="42" s="1"/>
  <c r="AH54" i="42"/>
  <c r="BC54" i="42" s="1"/>
  <c r="AH50" i="42"/>
  <c r="BC50" i="42" s="1"/>
  <c r="AH46" i="42"/>
  <c r="BC46" i="42" s="1"/>
  <c r="AH69" i="42"/>
  <c r="BC69" i="42" s="1"/>
  <c r="AH49" i="42"/>
  <c r="BC49" i="42" s="1"/>
  <c r="AH45" i="42"/>
  <c r="BC45" i="42" s="1"/>
  <c r="AH41" i="42"/>
  <c r="BC41" i="42" s="1"/>
  <c r="AH37" i="42"/>
  <c r="BC37" i="42" s="1"/>
  <c r="AH33" i="42"/>
  <c r="BC33" i="42" s="1"/>
  <c r="AH29" i="42"/>
  <c r="BC29" i="42" s="1"/>
  <c r="AH48" i="42"/>
  <c r="BC48" i="42" s="1"/>
  <c r="AH44" i="42"/>
  <c r="BC44" i="42" s="1"/>
  <c r="AH40" i="42"/>
  <c r="BC40" i="42" s="1"/>
  <c r="AH36" i="42"/>
  <c r="BC36" i="42" s="1"/>
  <c r="AH32" i="42"/>
  <c r="BC32" i="42" s="1"/>
  <c r="AH28" i="42"/>
  <c r="BC28" i="42" s="1"/>
  <c r="AH59" i="42"/>
  <c r="BC59" i="42" s="1"/>
  <c r="AH39" i="42"/>
  <c r="BC39" i="42" s="1"/>
  <c r="AH31" i="42"/>
  <c r="BC31" i="42" s="1"/>
  <c r="AH25" i="42"/>
  <c r="BC25" i="42" s="1"/>
  <c r="AH23" i="42"/>
  <c r="BC23" i="42" s="1"/>
  <c r="AH20" i="42"/>
  <c r="BC20" i="42" s="1"/>
  <c r="AH17" i="42"/>
  <c r="AH5" i="42"/>
  <c r="AH52" i="42"/>
  <c r="BC52" i="42" s="1"/>
  <c r="AH38" i="42"/>
  <c r="BC38" i="42" s="1"/>
  <c r="AH30" i="42"/>
  <c r="BC30" i="42" s="1"/>
  <c r="AH22" i="42"/>
  <c r="AH19" i="42"/>
  <c r="BC19" i="42" s="1"/>
  <c r="AH11" i="42"/>
  <c r="AH15" i="42"/>
  <c r="AH13" i="42"/>
  <c r="AH42" i="42"/>
  <c r="BC42" i="42" s="1"/>
  <c r="AH26" i="42"/>
  <c r="BC26" i="42" s="1"/>
  <c r="AH24" i="42"/>
  <c r="BC24" i="42" s="1"/>
  <c r="AH7" i="42"/>
  <c r="AH8" i="42"/>
  <c r="AH34" i="42"/>
  <c r="BC34" i="42" s="1"/>
  <c r="AH16" i="42"/>
  <c r="AH12" i="42"/>
  <c r="AH43" i="42"/>
  <c r="BC43" i="42" s="1"/>
  <c r="AH6" i="42"/>
  <c r="AH35" i="42"/>
  <c r="BC35" i="42" s="1"/>
  <c r="AH18" i="42"/>
  <c r="AH10" i="42"/>
  <c r="AH58" i="42"/>
  <c r="BC58" i="42" s="1"/>
  <c r="AH9" i="42"/>
  <c r="AH27" i="42"/>
  <c r="BC27" i="42" s="1"/>
  <c r="AH21" i="42"/>
  <c r="BC21" i="42" s="1"/>
  <c r="AH14" i="42"/>
  <c r="N69" i="42"/>
  <c r="AS69" i="42" s="1"/>
  <c r="N72" i="42"/>
  <c r="AS72" i="42" s="1"/>
  <c r="N68" i="42"/>
  <c r="AS68" i="42" s="1"/>
  <c r="N70" i="42"/>
  <c r="AS70" i="42" s="1"/>
  <c r="N63" i="42"/>
  <c r="AS63" i="42" s="1"/>
  <c r="N67" i="42"/>
  <c r="AS67" i="42" s="1"/>
  <c r="N66" i="42"/>
  <c r="AS66" i="42" s="1"/>
  <c r="N71" i="42"/>
  <c r="AS71" i="42" s="1"/>
  <c r="N64" i="42"/>
  <c r="AS64" i="42" s="1"/>
  <c r="N59" i="42"/>
  <c r="AS59" i="42" s="1"/>
  <c r="N55" i="42"/>
  <c r="AS55" i="42" s="1"/>
  <c r="N62" i="42"/>
  <c r="AS62" i="42" s="1"/>
  <c r="N58" i="42"/>
  <c r="AS58" i="42" s="1"/>
  <c r="N54" i="42"/>
  <c r="AS54" i="42" s="1"/>
  <c r="N57" i="42"/>
  <c r="AS57" i="42" s="1"/>
  <c r="N49" i="42"/>
  <c r="AS49" i="42" s="1"/>
  <c r="N56" i="42"/>
  <c r="AS56" i="42" s="1"/>
  <c r="N53" i="42"/>
  <c r="AS53" i="42" s="1"/>
  <c r="N52" i="42"/>
  <c r="AS52" i="42" s="1"/>
  <c r="N48" i="42"/>
  <c r="AS48" i="42" s="1"/>
  <c r="N65" i="42"/>
  <c r="AS65" i="42" s="1"/>
  <c r="N61" i="42"/>
  <c r="AS61" i="42" s="1"/>
  <c r="N51" i="42"/>
  <c r="AS51" i="42" s="1"/>
  <c r="N43" i="42"/>
  <c r="AS43" i="42" s="1"/>
  <c r="N39" i="42"/>
  <c r="AS39" i="42" s="1"/>
  <c r="N35" i="42"/>
  <c r="AS35" i="42" s="1"/>
  <c r="N31" i="42"/>
  <c r="AS31" i="42" s="1"/>
  <c r="N27" i="42"/>
  <c r="AS27" i="42" s="1"/>
  <c r="N60" i="42"/>
  <c r="AS60" i="42" s="1"/>
  <c r="N50" i="42"/>
  <c r="AS50" i="42" s="1"/>
  <c r="N42" i="42"/>
  <c r="AS42" i="42" s="1"/>
  <c r="N38" i="42"/>
  <c r="AS38" i="42" s="1"/>
  <c r="N34" i="42"/>
  <c r="AS34" i="42" s="1"/>
  <c r="N30" i="42"/>
  <c r="AS30" i="42" s="1"/>
  <c r="N26" i="42"/>
  <c r="AS26" i="42" s="1"/>
  <c r="N47" i="42"/>
  <c r="AS47" i="42" s="1"/>
  <c r="N41" i="42"/>
  <c r="AS41" i="42" s="1"/>
  <c r="N33" i="42"/>
  <c r="AS33" i="42" s="1"/>
  <c r="N25" i="42"/>
  <c r="AS25" i="42" s="1"/>
  <c r="N7" i="42"/>
  <c r="N16" i="42"/>
  <c r="N40" i="42"/>
  <c r="AS40" i="42" s="1"/>
  <c r="N32" i="42"/>
  <c r="AS32" i="42" s="1"/>
  <c r="N24" i="42"/>
  <c r="AS24" i="42" s="1"/>
  <c r="N21" i="42"/>
  <c r="AS21" i="42" s="1"/>
  <c r="N18" i="42"/>
  <c r="N6" i="42"/>
  <c r="N14" i="42"/>
  <c r="N12" i="42"/>
  <c r="N36" i="42"/>
  <c r="AS36" i="42" s="1"/>
  <c r="N20" i="42"/>
  <c r="AS20" i="42" s="1"/>
  <c r="N5" i="42"/>
  <c r="N13" i="42"/>
  <c r="N28" i="42"/>
  <c r="AS28" i="42" s="1"/>
  <c r="N22" i="42"/>
  <c r="N9" i="42"/>
  <c r="N11" i="42"/>
  <c r="N46" i="42"/>
  <c r="AS46" i="42" s="1"/>
  <c r="N45" i="42"/>
  <c r="AS45" i="42" s="1"/>
  <c r="N29" i="42"/>
  <c r="AS29" i="42" s="1"/>
  <c r="N23" i="42"/>
  <c r="AS23" i="42" s="1"/>
  <c r="N19" i="42"/>
  <c r="AS19" i="42" s="1"/>
  <c r="N15" i="42"/>
  <c r="N10" i="42"/>
  <c r="N44" i="42"/>
  <c r="AS44" i="42" s="1"/>
  <c r="N17" i="42"/>
  <c r="N37" i="42"/>
  <c r="AS37" i="42" s="1"/>
  <c r="N8" i="42"/>
  <c r="X72" i="42"/>
  <c r="AX72" i="42" s="1"/>
  <c r="X68" i="42"/>
  <c r="AX68" i="42" s="1"/>
  <c r="X71" i="42"/>
  <c r="AX71" i="42" s="1"/>
  <c r="X67" i="42"/>
  <c r="AX67" i="42" s="1"/>
  <c r="X70" i="42"/>
  <c r="AX70" i="42" s="1"/>
  <c r="X66" i="42"/>
  <c r="AX66" i="42" s="1"/>
  <c r="X65" i="42"/>
  <c r="AX65" i="42" s="1"/>
  <c r="X62" i="42"/>
  <c r="AX62" i="42" s="1"/>
  <c r="X58" i="42"/>
  <c r="AX58" i="42" s="1"/>
  <c r="X54" i="42"/>
  <c r="AX54" i="42" s="1"/>
  <c r="X64" i="42"/>
  <c r="AX64" i="42" s="1"/>
  <c r="X61" i="42"/>
  <c r="AX61" i="42" s="1"/>
  <c r="X57" i="42"/>
  <c r="AX57" i="42" s="1"/>
  <c r="X69" i="42"/>
  <c r="AX69" i="42" s="1"/>
  <c r="X60" i="42"/>
  <c r="AX60" i="42" s="1"/>
  <c r="X52" i="42"/>
  <c r="AX52" i="42" s="1"/>
  <c r="X48" i="42"/>
  <c r="AX48" i="42" s="1"/>
  <c r="X63" i="42"/>
  <c r="AX63" i="42" s="1"/>
  <c r="X59" i="42"/>
  <c r="AX59" i="42" s="1"/>
  <c r="X53" i="42"/>
  <c r="AX53" i="42" s="1"/>
  <c r="X51" i="42"/>
  <c r="AX51" i="42" s="1"/>
  <c r="X47" i="42"/>
  <c r="AX47" i="42" s="1"/>
  <c r="X56" i="42"/>
  <c r="AX56" i="42" s="1"/>
  <c r="X42" i="42"/>
  <c r="AX42" i="42" s="1"/>
  <c r="X38" i="42"/>
  <c r="AX38" i="42" s="1"/>
  <c r="X34" i="42"/>
  <c r="AX34" i="42" s="1"/>
  <c r="X30" i="42"/>
  <c r="AX30" i="42" s="1"/>
  <c r="X26" i="42"/>
  <c r="AX26" i="42" s="1"/>
  <c r="X55" i="42"/>
  <c r="AX55" i="42" s="1"/>
  <c r="X45" i="42"/>
  <c r="AX45" i="42" s="1"/>
  <c r="X41" i="42"/>
  <c r="AX41" i="42" s="1"/>
  <c r="X37" i="42"/>
  <c r="AX37" i="42" s="1"/>
  <c r="X33" i="42"/>
  <c r="AX33" i="42" s="1"/>
  <c r="X29" i="42"/>
  <c r="AX29" i="42" s="1"/>
  <c r="X25" i="42"/>
  <c r="AX25" i="42" s="1"/>
  <c r="X46" i="42"/>
  <c r="AX46" i="42" s="1"/>
  <c r="X44" i="42"/>
  <c r="AX44" i="42" s="1"/>
  <c r="X36" i="42"/>
  <c r="AX36" i="42" s="1"/>
  <c r="X28" i="42"/>
  <c r="AX28" i="42" s="1"/>
  <c r="X24" i="42"/>
  <c r="AX24" i="42" s="1"/>
  <c r="X21" i="42"/>
  <c r="AX21" i="42" s="1"/>
  <c r="X18" i="42"/>
  <c r="X6" i="42"/>
  <c r="X43" i="42"/>
  <c r="AX43" i="42" s="1"/>
  <c r="X35" i="42"/>
  <c r="AX35" i="42" s="1"/>
  <c r="X27" i="42"/>
  <c r="AX27" i="42" s="1"/>
  <c r="X23" i="42"/>
  <c r="AX23" i="42" s="1"/>
  <c r="X20" i="42"/>
  <c r="AX20" i="42" s="1"/>
  <c r="X17" i="42"/>
  <c r="X5" i="42"/>
  <c r="X8" i="42"/>
  <c r="X49" i="42"/>
  <c r="AX49" i="42" s="1"/>
  <c r="X31" i="42"/>
  <c r="AX31" i="42" s="1"/>
  <c r="X11" i="42"/>
  <c r="X13" i="42"/>
  <c r="X19" i="42"/>
  <c r="AX19" i="42" s="1"/>
  <c r="X9" i="42"/>
  <c r="X32" i="42"/>
  <c r="AX32" i="42" s="1"/>
  <c r="X7" i="42"/>
  <c r="X14" i="42"/>
  <c r="X50" i="42"/>
  <c r="AX50" i="42" s="1"/>
  <c r="X40" i="42"/>
  <c r="AX40" i="42" s="1"/>
  <c r="X16" i="42"/>
  <c r="X15" i="42"/>
  <c r="X10" i="42"/>
  <c r="X39" i="42"/>
  <c r="AX39" i="42" s="1"/>
  <c r="X12" i="42"/>
  <c r="X22" i="42"/>
  <c r="AD69" i="42"/>
  <c r="BA69" i="42" s="1"/>
  <c r="AD72" i="42"/>
  <c r="BA72" i="42" s="1"/>
  <c r="AD68" i="42"/>
  <c r="BA68" i="42" s="1"/>
  <c r="AD70" i="42"/>
  <c r="BA70" i="42" s="1"/>
  <c r="AD63" i="42"/>
  <c r="BA63" i="42" s="1"/>
  <c r="AD67" i="42"/>
  <c r="BA67" i="42" s="1"/>
  <c r="AD66" i="42"/>
  <c r="BA66" i="42" s="1"/>
  <c r="AD64" i="42"/>
  <c r="BA64" i="42" s="1"/>
  <c r="AD59" i="42"/>
  <c r="BA59" i="42" s="1"/>
  <c r="AD55" i="42"/>
  <c r="BA55" i="42" s="1"/>
  <c r="AD62" i="42"/>
  <c r="BA62" i="42" s="1"/>
  <c r="AD58" i="42"/>
  <c r="BA58" i="42" s="1"/>
  <c r="AD54" i="42"/>
  <c r="BA54" i="42" s="1"/>
  <c r="AD65" i="42"/>
  <c r="BA65" i="42" s="1"/>
  <c r="AD57" i="42"/>
  <c r="BA57" i="42" s="1"/>
  <c r="AD49" i="42"/>
  <c r="BA49" i="42" s="1"/>
  <c r="AD56" i="42"/>
  <c r="BA56" i="42" s="1"/>
  <c r="AD52" i="42"/>
  <c r="BA52" i="42" s="1"/>
  <c r="AD48" i="42"/>
  <c r="BA48" i="42" s="1"/>
  <c r="AD51" i="42"/>
  <c r="BA51" i="42" s="1"/>
  <c r="AD46" i="42"/>
  <c r="BA46" i="42" s="1"/>
  <c r="AD43" i="42"/>
  <c r="BA43" i="42" s="1"/>
  <c r="AD39" i="42"/>
  <c r="BA39" i="42" s="1"/>
  <c r="AD35" i="42"/>
  <c r="BA35" i="42" s="1"/>
  <c r="AD31" i="42"/>
  <c r="BA31" i="42" s="1"/>
  <c r="AD27" i="42"/>
  <c r="BA27" i="42" s="1"/>
  <c r="AD53" i="42"/>
  <c r="BA53" i="42" s="1"/>
  <c r="AD50" i="42"/>
  <c r="BA50" i="42" s="1"/>
  <c r="AD42" i="42"/>
  <c r="BA42" i="42" s="1"/>
  <c r="AD38" i="42"/>
  <c r="BA38" i="42" s="1"/>
  <c r="AD34" i="42"/>
  <c r="BA34" i="42" s="1"/>
  <c r="AD30" i="42"/>
  <c r="BA30" i="42" s="1"/>
  <c r="AD26" i="42"/>
  <c r="BA26" i="42" s="1"/>
  <c r="AD61" i="42"/>
  <c r="BA61" i="42" s="1"/>
  <c r="AD41" i="42"/>
  <c r="BA41" i="42" s="1"/>
  <c r="AD33" i="42"/>
  <c r="BA33" i="42" s="1"/>
  <c r="AD7" i="42"/>
  <c r="AD16" i="42"/>
  <c r="AD40" i="42"/>
  <c r="BA40" i="42" s="1"/>
  <c r="AD32" i="42"/>
  <c r="BA32" i="42" s="1"/>
  <c r="AD25" i="42"/>
  <c r="BA25" i="42" s="1"/>
  <c r="AD24" i="42"/>
  <c r="BA24" i="42" s="1"/>
  <c r="AD21" i="42"/>
  <c r="BA21" i="42" s="1"/>
  <c r="AD18" i="42"/>
  <c r="AD6" i="42"/>
  <c r="AD14" i="42"/>
  <c r="AD12" i="42"/>
  <c r="AD60" i="42"/>
  <c r="BA60" i="42" s="1"/>
  <c r="AD44" i="42"/>
  <c r="BA44" i="42" s="1"/>
  <c r="AD28" i="42"/>
  <c r="BA28" i="42" s="1"/>
  <c r="AD20" i="42"/>
  <c r="BA20" i="42" s="1"/>
  <c r="AD5" i="42"/>
  <c r="AD9" i="42"/>
  <c r="AD17" i="42"/>
  <c r="BA16" i="42" s="1"/>
  <c r="AD13" i="42"/>
  <c r="AD45" i="42"/>
  <c r="BA45" i="42" s="1"/>
  <c r="AD11" i="42"/>
  <c r="AD71" i="42"/>
  <c r="BA71" i="42" s="1"/>
  <c r="AD37" i="42"/>
  <c r="BA37" i="42" s="1"/>
  <c r="AD23" i="42"/>
  <c r="BA23" i="42" s="1"/>
  <c r="AD19" i="42"/>
  <c r="BA19" i="42" s="1"/>
  <c r="AD8" i="42"/>
  <c r="AD36" i="42"/>
  <c r="BA36" i="42" s="1"/>
  <c r="AD22" i="42"/>
  <c r="AD47" i="42"/>
  <c r="BA47" i="42" s="1"/>
  <c r="AD29" i="42"/>
  <c r="BA29" i="42" s="1"/>
  <c r="AD15" i="42"/>
  <c r="AD10" i="42"/>
  <c r="AO15" i="41"/>
  <c r="AF72" i="41"/>
  <c r="BB72" i="41" s="1"/>
  <c r="AF68" i="41"/>
  <c r="BB68" i="41" s="1"/>
  <c r="AF71" i="41"/>
  <c r="BB71" i="41" s="1"/>
  <c r="AF66" i="41"/>
  <c r="BB66" i="41" s="1"/>
  <c r="AF63" i="41"/>
  <c r="BB63" i="41" s="1"/>
  <c r="AF70" i="41"/>
  <c r="BB70" i="41" s="1"/>
  <c r="AF69" i="41"/>
  <c r="BB69" i="41" s="1"/>
  <c r="AF65" i="41"/>
  <c r="BB65" i="41" s="1"/>
  <c r="AF62" i="41"/>
  <c r="BB62" i="41" s="1"/>
  <c r="AF59" i="41"/>
  <c r="BB59" i="41" s="1"/>
  <c r="AF67" i="41"/>
  <c r="BB67" i="41" s="1"/>
  <c r="AF61" i="41"/>
  <c r="BB61" i="41" s="1"/>
  <c r="AF56" i="41"/>
  <c r="BB56" i="41" s="1"/>
  <c r="AF52" i="41"/>
  <c r="BB52" i="41" s="1"/>
  <c r="AF60" i="41"/>
  <c r="BB60" i="41" s="1"/>
  <c r="AF55" i="41"/>
  <c r="BB55" i="41" s="1"/>
  <c r="AF51" i="41"/>
  <c r="BB51" i="41" s="1"/>
  <c r="AF58" i="41"/>
  <c r="BB58" i="41" s="1"/>
  <c r="AF54" i="41"/>
  <c r="BB54" i="41" s="1"/>
  <c r="AF50" i="41"/>
  <c r="BB50" i="41" s="1"/>
  <c r="AF46" i="41"/>
  <c r="BB46" i="41" s="1"/>
  <c r="AF42" i="41"/>
  <c r="BB42" i="41" s="1"/>
  <c r="AF64" i="41"/>
  <c r="BB64" i="41" s="1"/>
  <c r="AF49" i="41"/>
  <c r="BB49" i="41" s="1"/>
  <c r="AF45" i="41"/>
  <c r="BB45" i="41" s="1"/>
  <c r="AF57" i="41"/>
  <c r="BB57" i="41" s="1"/>
  <c r="AF48" i="41"/>
  <c r="BB48" i="41" s="1"/>
  <c r="AF44" i="41"/>
  <c r="BB44" i="41" s="1"/>
  <c r="AF40" i="41"/>
  <c r="BB40" i="41" s="1"/>
  <c r="AF47" i="41"/>
  <c r="BB47" i="41" s="1"/>
  <c r="AF35" i="41"/>
  <c r="BB35" i="41" s="1"/>
  <c r="AF31" i="41"/>
  <c r="BB31" i="41" s="1"/>
  <c r="AF27" i="41"/>
  <c r="BB27" i="41" s="1"/>
  <c r="AF39" i="41"/>
  <c r="BB39" i="41" s="1"/>
  <c r="AF38" i="41"/>
  <c r="BB38" i="41" s="1"/>
  <c r="AF34" i="41"/>
  <c r="BB34" i="41" s="1"/>
  <c r="AF43" i="41"/>
  <c r="BB43" i="41" s="1"/>
  <c r="AF37" i="41"/>
  <c r="BB37" i="41" s="1"/>
  <c r="AF36" i="41"/>
  <c r="BB36" i="41" s="1"/>
  <c r="AF26" i="41"/>
  <c r="BB26" i="41" s="1"/>
  <c r="AF23" i="41"/>
  <c r="BB23" i="41" s="1"/>
  <c r="AF20" i="41"/>
  <c r="BB20" i="41" s="1"/>
  <c r="AF5" i="41"/>
  <c r="AF10" i="41"/>
  <c r="AF33" i="41"/>
  <c r="BB33" i="41" s="1"/>
  <c r="AF30" i="41"/>
  <c r="BB30" i="41" s="1"/>
  <c r="AF22" i="41"/>
  <c r="BB22" i="41" s="1"/>
  <c r="AF19" i="41"/>
  <c r="BB19" i="41" s="1"/>
  <c r="AF17" i="41"/>
  <c r="AF7" i="41"/>
  <c r="AF8" i="41"/>
  <c r="AF32" i="41"/>
  <c r="BB32" i="41" s="1"/>
  <c r="AF29" i="41"/>
  <c r="BB29" i="41" s="1"/>
  <c r="AF25" i="41"/>
  <c r="BB25" i="41" s="1"/>
  <c r="AF18" i="41"/>
  <c r="BB18" i="41" s="1"/>
  <c r="AF11" i="41"/>
  <c r="AF9" i="41"/>
  <c r="AF12" i="41"/>
  <c r="AF53" i="41"/>
  <c r="BB53" i="41" s="1"/>
  <c r="AF41" i="41"/>
  <c r="BB41" i="41" s="1"/>
  <c r="AF28" i="41"/>
  <c r="BB28" i="41" s="1"/>
  <c r="AF24" i="41"/>
  <c r="BB24" i="41" s="1"/>
  <c r="AF6" i="41"/>
  <c r="AF13" i="41"/>
  <c r="AF15" i="41"/>
  <c r="AF16" i="41"/>
  <c r="AF21" i="41"/>
  <c r="BB21" i="41" s="1"/>
  <c r="AF14" i="41"/>
  <c r="AO48" i="41"/>
  <c r="AO14" i="41"/>
  <c r="AO16" i="41"/>
  <c r="AO13" i="41"/>
  <c r="AO29" i="41"/>
  <c r="AO31" i="41"/>
  <c r="AO28" i="41"/>
  <c r="AO41" i="41"/>
  <c r="AO58" i="41"/>
  <c r="AO51" i="41"/>
  <c r="AO49" i="41"/>
  <c r="AO59" i="41"/>
  <c r="AO70" i="41"/>
  <c r="AO72" i="41"/>
  <c r="AO19" i="41"/>
  <c r="L70" i="41"/>
  <c r="AR70" i="41" s="1"/>
  <c r="L66" i="41"/>
  <c r="AR66" i="41" s="1"/>
  <c r="L71" i="41"/>
  <c r="AR71" i="41" s="1"/>
  <c r="L65" i="41"/>
  <c r="AR65" i="41" s="1"/>
  <c r="L61" i="41"/>
  <c r="AR61" i="41" s="1"/>
  <c r="L69" i="41"/>
  <c r="AR69" i="41" s="1"/>
  <c r="L68" i="41"/>
  <c r="AR68" i="41" s="1"/>
  <c r="L62" i="41"/>
  <c r="AR62" i="41" s="1"/>
  <c r="L72" i="41"/>
  <c r="AR72" i="41" s="1"/>
  <c r="L60" i="41"/>
  <c r="AR60" i="41" s="1"/>
  <c r="L58" i="41"/>
  <c r="AR58" i="41" s="1"/>
  <c r="L54" i="41"/>
  <c r="AR54" i="41" s="1"/>
  <c r="L50" i="41"/>
  <c r="AR50" i="41" s="1"/>
  <c r="L63" i="41"/>
  <c r="AR63" i="41" s="1"/>
  <c r="L57" i="41"/>
  <c r="AR57" i="41" s="1"/>
  <c r="L53" i="41"/>
  <c r="AR53" i="41" s="1"/>
  <c r="L67" i="41"/>
  <c r="AR67" i="41" s="1"/>
  <c r="L64" i="41"/>
  <c r="AR64" i="41" s="1"/>
  <c r="L59" i="41"/>
  <c r="AR59" i="41" s="1"/>
  <c r="L56" i="41"/>
  <c r="AR56" i="41" s="1"/>
  <c r="L52" i="41"/>
  <c r="AR52" i="41" s="1"/>
  <c r="L48" i="41"/>
  <c r="AR48" i="41" s="1"/>
  <c r="L44" i="41"/>
  <c r="AR44" i="41" s="1"/>
  <c r="L55" i="41"/>
  <c r="AR55" i="41" s="1"/>
  <c r="L47" i="41"/>
  <c r="AR47" i="41" s="1"/>
  <c r="L51" i="41"/>
  <c r="AR51" i="41" s="1"/>
  <c r="L49" i="41"/>
  <c r="AR49" i="41" s="1"/>
  <c r="L46" i="41"/>
  <c r="AR46" i="41" s="1"/>
  <c r="L42" i="41"/>
  <c r="AR42" i="41" s="1"/>
  <c r="L41" i="41"/>
  <c r="AR41" i="41" s="1"/>
  <c r="L40" i="41"/>
  <c r="AR40" i="41" s="1"/>
  <c r="L37" i="41"/>
  <c r="AR37" i="41" s="1"/>
  <c r="L33" i="41"/>
  <c r="AR33" i="41" s="1"/>
  <c r="L29" i="41"/>
  <c r="AR29" i="41" s="1"/>
  <c r="L39" i="41"/>
  <c r="AR39" i="41" s="1"/>
  <c r="L36" i="41"/>
  <c r="AR36" i="41" s="1"/>
  <c r="L32" i="41"/>
  <c r="AR32" i="41" s="1"/>
  <c r="L35" i="41"/>
  <c r="AR35" i="41" s="1"/>
  <c r="L45" i="41"/>
  <c r="AR45" i="41" s="1"/>
  <c r="L43" i="41"/>
  <c r="AR43" i="41" s="1"/>
  <c r="L26" i="41"/>
  <c r="AR26" i="41" s="1"/>
  <c r="L25" i="41"/>
  <c r="AR25" i="41" s="1"/>
  <c r="L18" i="41"/>
  <c r="AR18" i="41" s="1"/>
  <c r="L16" i="41"/>
  <c r="L11" i="41"/>
  <c r="L30" i="41"/>
  <c r="AR30" i="41" s="1"/>
  <c r="L24" i="41"/>
  <c r="AR24" i="41" s="1"/>
  <c r="L21" i="41"/>
  <c r="AR21" i="41" s="1"/>
  <c r="L6" i="41"/>
  <c r="L15" i="41"/>
  <c r="L14" i="41"/>
  <c r="L38" i="41"/>
  <c r="AR38" i="41" s="1"/>
  <c r="L34" i="41"/>
  <c r="AR34" i="41" s="1"/>
  <c r="L31" i="41"/>
  <c r="AR31" i="41" s="1"/>
  <c r="L28" i="41"/>
  <c r="AR28" i="41" s="1"/>
  <c r="L20" i="41"/>
  <c r="AR20" i="41" s="1"/>
  <c r="L10" i="41"/>
  <c r="L8" i="41"/>
  <c r="L19" i="41"/>
  <c r="AR19" i="41" s="1"/>
  <c r="L7" i="41"/>
  <c r="L13" i="41"/>
  <c r="L27" i="41"/>
  <c r="AR27" i="41" s="1"/>
  <c r="L22" i="41"/>
  <c r="AR22" i="41" s="1"/>
  <c r="L23" i="41"/>
  <c r="AR23" i="41" s="1"/>
  <c r="L5" i="41"/>
  <c r="L12" i="41"/>
  <c r="L17" i="41"/>
  <c r="L9" i="41"/>
  <c r="AO37" i="41"/>
  <c r="X72" i="41"/>
  <c r="AX72" i="41" s="1"/>
  <c r="X68" i="41"/>
  <c r="AX68" i="41" s="1"/>
  <c r="X70" i="41"/>
  <c r="AX70" i="41" s="1"/>
  <c r="X63" i="41"/>
  <c r="AX63" i="41" s="1"/>
  <c r="X69" i="41"/>
  <c r="AX69" i="41" s="1"/>
  <c r="X67" i="41"/>
  <c r="AX67" i="41" s="1"/>
  <c r="X65" i="41"/>
  <c r="AX65" i="41" s="1"/>
  <c r="X66" i="41"/>
  <c r="AX66" i="41" s="1"/>
  <c r="X61" i="41"/>
  <c r="AX61" i="41" s="1"/>
  <c r="X59" i="41"/>
  <c r="AX59" i="41" s="1"/>
  <c r="X71" i="41"/>
  <c r="AX71" i="41" s="1"/>
  <c r="X64" i="41"/>
  <c r="AX64" i="41" s="1"/>
  <c r="X56" i="41"/>
  <c r="AX56" i="41" s="1"/>
  <c r="X52" i="41"/>
  <c r="AX52" i="41" s="1"/>
  <c r="X62" i="41"/>
  <c r="AX62" i="41" s="1"/>
  <c r="X55" i="41"/>
  <c r="AX55" i="41" s="1"/>
  <c r="X51" i="41"/>
  <c r="AX51" i="41" s="1"/>
  <c r="X58" i="41"/>
  <c r="AX58" i="41" s="1"/>
  <c r="X54" i="41"/>
  <c r="AX54" i="41" s="1"/>
  <c r="X50" i="41"/>
  <c r="AX50" i="41" s="1"/>
  <c r="X53" i="41"/>
  <c r="AX53" i="41" s="1"/>
  <c r="X46" i="41"/>
  <c r="AX46" i="41" s="1"/>
  <c r="X42" i="41"/>
  <c r="AX42" i="41" s="1"/>
  <c r="X60" i="41"/>
  <c r="AX60" i="41" s="1"/>
  <c r="X45" i="41"/>
  <c r="AX45" i="41" s="1"/>
  <c r="X48" i="41"/>
  <c r="AX48" i="41" s="1"/>
  <c r="X44" i="41"/>
  <c r="AX44" i="41" s="1"/>
  <c r="X40" i="41"/>
  <c r="AX40" i="41" s="1"/>
  <c r="X43" i="41"/>
  <c r="AX43" i="41" s="1"/>
  <c r="X39" i="41"/>
  <c r="AX39" i="41" s="1"/>
  <c r="X35" i="41"/>
  <c r="AX35" i="41" s="1"/>
  <c r="X31" i="41"/>
  <c r="AX31" i="41" s="1"/>
  <c r="X27" i="41"/>
  <c r="AX27" i="41" s="1"/>
  <c r="X47" i="41"/>
  <c r="AX47" i="41" s="1"/>
  <c r="X41" i="41"/>
  <c r="AX41" i="41" s="1"/>
  <c r="X38" i="41"/>
  <c r="AX38" i="41" s="1"/>
  <c r="X34" i="41"/>
  <c r="AX34" i="41" s="1"/>
  <c r="X49" i="41"/>
  <c r="AX49" i="41" s="1"/>
  <c r="X37" i="41"/>
  <c r="AX37" i="41" s="1"/>
  <c r="X57" i="41"/>
  <c r="AX57" i="41" s="1"/>
  <c r="X32" i="41"/>
  <c r="AX32" i="41" s="1"/>
  <c r="X30" i="41"/>
  <c r="AX30" i="41" s="1"/>
  <c r="X23" i="41"/>
  <c r="AX23" i="41" s="1"/>
  <c r="X20" i="41"/>
  <c r="AX20" i="41" s="1"/>
  <c r="X5" i="41"/>
  <c r="X10" i="41"/>
  <c r="X36" i="41"/>
  <c r="AX36" i="41" s="1"/>
  <c r="X29" i="41"/>
  <c r="AX29" i="41" s="1"/>
  <c r="X22" i="41"/>
  <c r="AX22" i="41" s="1"/>
  <c r="X19" i="41"/>
  <c r="AX19" i="41" s="1"/>
  <c r="X17" i="41"/>
  <c r="X7" i="41"/>
  <c r="X8" i="41"/>
  <c r="X16" i="41"/>
  <c r="X13" i="41"/>
  <c r="X12" i="41"/>
  <c r="X6" i="41"/>
  <c r="X21" i="41"/>
  <c r="AX21" i="41" s="1"/>
  <c r="X15" i="41"/>
  <c r="X33" i="41"/>
  <c r="AX33" i="41" s="1"/>
  <c r="X26" i="41"/>
  <c r="AX26" i="41" s="1"/>
  <c r="X9" i="41"/>
  <c r="X28" i="41"/>
  <c r="AX28" i="41" s="1"/>
  <c r="X25" i="41"/>
  <c r="AX25" i="41" s="1"/>
  <c r="X18" i="41"/>
  <c r="AX18" i="41" s="1"/>
  <c r="X11" i="41"/>
  <c r="X14" i="41"/>
  <c r="X24" i="41"/>
  <c r="AX24" i="41" s="1"/>
  <c r="AO39" i="41"/>
  <c r="AO20" i="41"/>
  <c r="AO17" i="41"/>
  <c r="AO33" i="41"/>
  <c r="AO35" i="41"/>
  <c r="AO32" i="41"/>
  <c r="AO45" i="41"/>
  <c r="AO43" i="41"/>
  <c r="AO55" i="41"/>
  <c r="AO53" i="41"/>
  <c r="AO63" i="41"/>
  <c r="AO66" i="41"/>
  <c r="AO64" i="41"/>
  <c r="AO30" i="41"/>
  <c r="AO22" i="41"/>
  <c r="P72" i="41"/>
  <c r="AT72" i="41" s="1"/>
  <c r="P68" i="41"/>
  <c r="AT68" i="41" s="1"/>
  <c r="P69" i="41"/>
  <c r="AT69" i="41" s="1"/>
  <c r="P63" i="41"/>
  <c r="AT63" i="41" s="1"/>
  <c r="P67" i="41"/>
  <c r="AT67" i="41" s="1"/>
  <c r="P71" i="41"/>
  <c r="AT71" i="41" s="1"/>
  <c r="P66" i="41"/>
  <c r="AT66" i="41" s="1"/>
  <c r="P65" i="41"/>
  <c r="AT65" i="41" s="1"/>
  <c r="P59" i="41"/>
  <c r="AT59" i="41" s="1"/>
  <c r="P64" i="41"/>
  <c r="AT64" i="41" s="1"/>
  <c r="P56" i="41"/>
  <c r="AT56" i="41" s="1"/>
  <c r="P52" i="41"/>
  <c r="AT52" i="41" s="1"/>
  <c r="P70" i="41"/>
  <c r="AT70" i="41" s="1"/>
  <c r="P61" i="41"/>
  <c r="AT61" i="41" s="1"/>
  <c r="P60" i="41"/>
  <c r="AT60" i="41" s="1"/>
  <c r="P55" i="41"/>
  <c r="AT55" i="41" s="1"/>
  <c r="P51" i="41"/>
  <c r="AT51" i="41" s="1"/>
  <c r="P62" i="41"/>
  <c r="AT62" i="41" s="1"/>
  <c r="P58" i="41"/>
  <c r="AT58" i="41" s="1"/>
  <c r="P54" i="41"/>
  <c r="AT54" i="41" s="1"/>
  <c r="P50" i="41"/>
  <c r="AT50" i="41" s="1"/>
  <c r="P57" i="41"/>
  <c r="AT57" i="41" s="1"/>
  <c r="P46" i="41"/>
  <c r="AT46" i="41" s="1"/>
  <c r="P42" i="41"/>
  <c r="AT42" i="41" s="1"/>
  <c r="P53" i="41"/>
  <c r="AT53" i="41" s="1"/>
  <c r="P49" i="41"/>
  <c r="AT49" i="41" s="1"/>
  <c r="P45" i="41"/>
  <c r="AT45" i="41" s="1"/>
  <c r="P48" i="41"/>
  <c r="AT48" i="41" s="1"/>
  <c r="P44" i="41"/>
  <c r="AT44" i="41" s="1"/>
  <c r="P40" i="41"/>
  <c r="AT40" i="41" s="1"/>
  <c r="P35" i="41"/>
  <c r="AT35" i="41" s="1"/>
  <c r="P31" i="41"/>
  <c r="AT31" i="41" s="1"/>
  <c r="P27" i="41"/>
  <c r="AT27" i="41" s="1"/>
  <c r="P38" i="41"/>
  <c r="AT38" i="41" s="1"/>
  <c r="P34" i="41"/>
  <c r="AT34" i="41" s="1"/>
  <c r="P47" i="41"/>
  <c r="AT47" i="41" s="1"/>
  <c r="P43" i="41"/>
  <c r="AT43" i="41" s="1"/>
  <c r="P37" i="41"/>
  <c r="AT37" i="41" s="1"/>
  <c r="P41" i="41"/>
  <c r="AT41" i="41" s="1"/>
  <c r="P29" i="41"/>
  <c r="AT29" i="41" s="1"/>
  <c r="P23" i="41"/>
  <c r="AT23" i="41" s="1"/>
  <c r="P20" i="41"/>
  <c r="AT20" i="41" s="1"/>
  <c r="P5" i="41"/>
  <c r="P10" i="41"/>
  <c r="P33" i="41"/>
  <c r="AT33" i="41" s="1"/>
  <c r="P28" i="41"/>
  <c r="AT28" i="41" s="1"/>
  <c r="P22" i="41"/>
  <c r="AT22" i="41" s="1"/>
  <c r="P19" i="41"/>
  <c r="AT19" i="41" s="1"/>
  <c r="P17" i="41"/>
  <c r="P7" i="41"/>
  <c r="P8" i="41"/>
  <c r="P39" i="41"/>
  <c r="AT39" i="41" s="1"/>
  <c r="P36" i="41"/>
  <c r="AT36" i="41" s="1"/>
  <c r="P32" i="41"/>
  <c r="AT32" i="41" s="1"/>
  <c r="P26" i="41"/>
  <c r="AT26" i="41" s="1"/>
  <c r="P25" i="41"/>
  <c r="AT25" i="41" s="1"/>
  <c r="P18" i="41"/>
  <c r="AT18" i="41" s="1"/>
  <c r="P11" i="41"/>
  <c r="P12" i="41"/>
  <c r="P15" i="41"/>
  <c r="P13" i="41"/>
  <c r="P24" i="41"/>
  <c r="AT24" i="41" s="1"/>
  <c r="P6" i="41"/>
  <c r="P14" i="41"/>
  <c r="P30" i="41"/>
  <c r="AT30" i="41" s="1"/>
  <c r="P21" i="41"/>
  <c r="AT21" i="41" s="1"/>
  <c r="P16" i="41"/>
  <c r="P9" i="41"/>
  <c r="AO6" i="41"/>
  <c r="AO23" i="41"/>
  <c r="AO21" i="41"/>
  <c r="AO38" i="41"/>
  <c r="AO42" i="41"/>
  <c r="AO36" i="41"/>
  <c r="AO54" i="41"/>
  <c r="AO47" i="41"/>
  <c r="AO52" i="41"/>
  <c r="AO57" i="41"/>
  <c r="AO60" i="41"/>
  <c r="AO71" i="41"/>
  <c r="AO68" i="41"/>
  <c r="AO26" i="41"/>
  <c r="AO12" i="41"/>
  <c r="AB70" i="41"/>
  <c r="AZ70" i="41" s="1"/>
  <c r="AB66" i="41"/>
  <c r="AZ66" i="41" s="1"/>
  <c r="AB68" i="41"/>
  <c r="AZ68" i="41" s="1"/>
  <c r="AB65" i="41"/>
  <c r="AZ65" i="41" s="1"/>
  <c r="AB61" i="41"/>
  <c r="AZ61" i="41" s="1"/>
  <c r="AB72" i="41"/>
  <c r="AZ72" i="41" s="1"/>
  <c r="AB67" i="41"/>
  <c r="AZ67" i="41" s="1"/>
  <c r="AB71" i="41"/>
  <c r="AZ71" i="41" s="1"/>
  <c r="AB64" i="41"/>
  <c r="AZ64" i="41" s="1"/>
  <c r="AB63" i="41"/>
  <c r="AZ63" i="41" s="1"/>
  <c r="AB60" i="41"/>
  <c r="AZ60" i="41" s="1"/>
  <c r="AB69" i="41"/>
  <c r="AZ69" i="41" s="1"/>
  <c r="AB62" i="41"/>
  <c r="AZ62" i="41" s="1"/>
  <c r="AB58" i="41"/>
  <c r="AZ58" i="41" s="1"/>
  <c r="AB54" i="41"/>
  <c r="AZ54" i="41" s="1"/>
  <c r="AB50" i="41"/>
  <c r="AZ50" i="41" s="1"/>
  <c r="AB57" i="41"/>
  <c r="AZ57" i="41" s="1"/>
  <c r="AB53" i="41"/>
  <c r="AZ53" i="41" s="1"/>
  <c r="AB59" i="41"/>
  <c r="AZ59" i="41" s="1"/>
  <c r="AB56" i="41"/>
  <c r="AZ56" i="41" s="1"/>
  <c r="AB52" i="41"/>
  <c r="AZ52" i="41" s="1"/>
  <c r="AB51" i="41"/>
  <c r="AZ51" i="41" s="1"/>
  <c r="AB48" i="41"/>
  <c r="AZ48" i="41" s="1"/>
  <c r="AB44" i="41"/>
  <c r="AZ44" i="41" s="1"/>
  <c r="AB47" i="41"/>
  <c r="AZ47" i="41" s="1"/>
  <c r="AB49" i="41"/>
  <c r="AZ49" i="41" s="1"/>
  <c r="AB46" i="41"/>
  <c r="AZ46" i="41" s="1"/>
  <c r="AB42" i="41"/>
  <c r="AZ42" i="41" s="1"/>
  <c r="AB41" i="41"/>
  <c r="AZ41" i="41" s="1"/>
  <c r="AB37" i="41"/>
  <c r="AZ37" i="41" s="1"/>
  <c r="AB33" i="41"/>
  <c r="AZ33" i="41" s="1"/>
  <c r="AB29" i="41"/>
  <c r="AZ29" i="41" s="1"/>
  <c r="AB55" i="41"/>
  <c r="AZ55" i="41" s="1"/>
  <c r="AB45" i="41"/>
  <c r="AZ45" i="41" s="1"/>
  <c r="AB36" i="41"/>
  <c r="AZ36" i="41" s="1"/>
  <c r="AB32" i="41"/>
  <c r="AZ32" i="41" s="1"/>
  <c r="AB40" i="41"/>
  <c r="AZ40" i="41" s="1"/>
  <c r="AB35" i="41"/>
  <c r="AZ35" i="41" s="1"/>
  <c r="AB38" i="41"/>
  <c r="AZ38" i="41" s="1"/>
  <c r="AB28" i="41"/>
  <c r="AZ28" i="41" s="1"/>
  <c r="AB25" i="41"/>
  <c r="AZ25" i="41" s="1"/>
  <c r="AB18" i="41"/>
  <c r="AZ18" i="41" s="1"/>
  <c r="AB16" i="41"/>
  <c r="AB11" i="41"/>
  <c r="AB39" i="41"/>
  <c r="AZ39" i="41" s="1"/>
  <c r="AB27" i="41"/>
  <c r="AZ27" i="41" s="1"/>
  <c r="AB24" i="41"/>
  <c r="AZ24" i="41" s="1"/>
  <c r="AB21" i="41"/>
  <c r="AZ21" i="41" s="1"/>
  <c r="AB6" i="41"/>
  <c r="AB15" i="41"/>
  <c r="AB14" i="41"/>
  <c r="AB34" i="41"/>
  <c r="AZ34" i="41" s="1"/>
  <c r="AB20" i="41"/>
  <c r="AZ20" i="41" s="1"/>
  <c r="AB10" i="41"/>
  <c r="AB17" i="41"/>
  <c r="AB13" i="41"/>
  <c r="AB19" i="41"/>
  <c r="AZ19" i="41" s="1"/>
  <c r="AB7" i="41"/>
  <c r="AB9" i="41"/>
  <c r="AB31" i="41"/>
  <c r="AZ31" i="41" s="1"/>
  <c r="AB43" i="41"/>
  <c r="AZ43" i="41" s="1"/>
  <c r="AB30" i="41"/>
  <c r="AZ30" i="41" s="1"/>
  <c r="AB26" i="41"/>
  <c r="AZ26" i="41" s="1"/>
  <c r="AB23" i="41"/>
  <c r="AZ23" i="41" s="1"/>
  <c r="AB5" i="41"/>
  <c r="AB8" i="41"/>
  <c r="AB12" i="41"/>
  <c r="AB22" i="41"/>
  <c r="AZ22" i="41" s="1"/>
  <c r="AO10" i="41"/>
  <c r="H72" i="41"/>
  <c r="AP72" i="41" s="1"/>
  <c r="H68" i="41"/>
  <c r="AP68" i="41" s="1"/>
  <c r="H67" i="41"/>
  <c r="AP67" i="41" s="1"/>
  <c r="H63" i="41"/>
  <c r="AP63" i="41" s="1"/>
  <c r="H71" i="41"/>
  <c r="AP71" i="41" s="1"/>
  <c r="H70" i="41"/>
  <c r="AP70" i="41" s="1"/>
  <c r="H65" i="41"/>
  <c r="AP65" i="41" s="1"/>
  <c r="H64" i="41"/>
  <c r="AP64" i="41" s="1"/>
  <c r="H59" i="41"/>
  <c r="AP59" i="41" s="1"/>
  <c r="H69" i="41"/>
  <c r="AP69" i="41" s="1"/>
  <c r="H62" i="41"/>
  <c r="AP62" i="41" s="1"/>
  <c r="H56" i="41"/>
  <c r="AP56" i="41" s="1"/>
  <c r="H52" i="41"/>
  <c r="AP52" i="41" s="1"/>
  <c r="H66" i="41"/>
  <c r="AP66" i="41" s="1"/>
  <c r="H55" i="41"/>
  <c r="AP55" i="41" s="1"/>
  <c r="H51" i="41"/>
  <c r="AP51" i="41" s="1"/>
  <c r="H61" i="41"/>
  <c r="AP61" i="41" s="1"/>
  <c r="H58" i="41"/>
  <c r="AP58" i="41" s="1"/>
  <c r="H54" i="41"/>
  <c r="AP54" i="41" s="1"/>
  <c r="H50" i="41"/>
  <c r="AP50" i="41" s="1"/>
  <c r="H46" i="41"/>
  <c r="AP46" i="41" s="1"/>
  <c r="H42" i="41"/>
  <c r="AP42" i="41" s="1"/>
  <c r="H57" i="41"/>
  <c r="AP57" i="41" s="1"/>
  <c r="H45" i="41"/>
  <c r="AP45" i="41" s="1"/>
  <c r="H60" i="41"/>
  <c r="AP60" i="41" s="1"/>
  <c r="H53" i="41"/>
  <c r="AP53" i="41" s="1"/>
  <c r="H48" i="41"/>
  <c r="AP48" i="41" s="1"/>
  <c r="H44" i="41"/>
  <c r="AP44" i="41" s="1"/>
  <c r="H40" i="41"/>
  <c r="AP40" i="41" s="1"/>
  <c r="H43" i="41"/>
  <c r="AP43" i="41" s="1"/>
  <c r="H35" i="41"/>
  <c r="AP35" i="41" s="1"/>
  <c r="H31" i="41"/>
  <c r="AP31" i="41" s="1"/>
  <c r="H27" i="41"/>
  <c r="AP27" i="41" s="1"/>
  <c r="H41" i="41"/>
  <c r="AP41" i="41" s="1"/>
  <c r="H38" i="41"/>
  <c r="AP38" i="41" s="1"/>
  <c r="H34" i="41"/>
  <c r="H39" i="41"/>
  <c r="AP39" i="41" s="1"/>
  <c r="H37" i="41"/>
  <c r="AP37" i="41" s="1"/>
  <c r="H32" i="41"/>
  <c r="AP32" i="41" s="1"/>
  <c r="H28" i="41"/>
  <c r="AP28" i="41" s="1"/>
  <c r="H23" i="41"/>
  <c r="AP23" i="41" s="1"/>
  <c r="H20" i="41"/>
  <c r="AP20" i="41" s="1"/>
  <c r="H5" i="41"/>
  <c r="H10" i="41"/>
  <c r="H26" i="41"/>
  <c r="AP26" i="41" s="1"/>
  <c r="H22" i="41"/>
  <c r="AP22" i="41" s="1"/>
  <c r="H19" i="41"/>
  <c r="AP19" i="41" s="1"/>
  <c r="H17" i="41"/>
  <c r="H7" i="41"/>
  <c r="H8" i="41"/>
  <c r="H47" i="41"/>
  <c r="AP47" i="41" s="1"/>
  <c r="H30" i="41"/>
  <c r="AP30" i="41" s="1"/>
  <c r="H33" i="41"/>
  <c r="AP33" i="41" s="1"/>
  <c r="H16" i="41"/>
  <c r="H14" i="41"/>
  <c r="H12" i="41"/>
  <c r="H49" i="41"/>
  <c r="AP49" i="41" s="1"/>
  <c r="H29" i="41"/>
  <c r="AP29" i="41" s="1"/>
  <c r="H6" i="41"/>
  <c r="H21" i="41"/>
  <c r="AP21" i="41" s="1"/>
  <c r="H15" i="41"/>
  <c r="H9" i="41"/>
  <c r="H36" i="41"/>
  <c r="AP36" i="41" s="1"/>
  <c r="H13" i="41"/>
  <c r="H25" i="41"/>
  <c r="H18" i="41"/>
  <c r="H11" i="41"/>
  <c r="H24" i="41"/>
  <c r="AP24" i="41" s="1"/>
  <c r="AO11" i="41"/>
  <c r="AO9" i="41"/>
  <c r="AO7" i="41"/>
  <c r="AO27" i="41"/>
  <c r="AO24" i="41"/>
  <c r="AO40" i="41"/>
  <c r="AO50" i="41"/>
  <c r="AO44" i="41"/>
  <c r="AO46" i="41"/>
  <c r="AO61" i="41"/>
  <c r="AO56" i="41"/>
  <c r="AO62" i="41"/>
  <c r="AO65" i="41"/>
  <c r="AO67" i="41"/>
  <c r="AO69" i="41"/>
  <c r="AO5" i="41"/>
  <c r="T70" i="41"/>
  <c r="AV70" i="41" s="1"/>
  <c r="T66" i="41"/>
  <c r="AV66" i="41" s="1"/>
  <c r="T72" i="41"/>
  <c r="AV72" i="41" s="1"/>
  <c r="T67" i="41"/>
  <c r="AV67" i="41" s="1"/>
  <c r="T65" i="41"/>
  <c r="AV65" i="41" s="1"/>
  <c r="T61" i="41"/>
  <c r="AV61" i="41" s="1"/>
  <c r="T71" i="41"/>
  <c r="AV71" i="41" s="1"/>
  <c r="T69" i="41"/>
  <c r="AV69" i="41" s="1"/>
  <c r="T63" i="41"/>
  <c r="AV63" i="41" s="1"/>
  <c r="T68" i="41"/>
  <c r="AV68" i="41" s="1"/>
  <c r="T62" i="41"/>
  <c r="AV62" i="41" s="1"/>
  <c r="T60" i="41"/>
  <c r="AV60" i="41" s="1"/>
  <c r="T59" i="41"/>
  <c r="AV59" i="41" s="1"/>
  <c r="T58" i="41"/>
  <c r="AV58" i="41" s="1"/>
  <c r="T54" i="41"/>
  <c r="AV54" i="41" s="1"/>
  <c r="T50" i="41"/>
  <c r="AV50" i="41" s="1"/>
  <c r="T64" i="41"/>
  <c r="AV64" i="41" s="1"/>
  <c r="T57" i="41"/>
  <c r="AV57" i="41" s="1"/>
  <c r="T53" i="41"/>
  <c r="AV53" i="41" s="1"/>
  <c r="T56" i="41"/>
  <c r="AV56" i="41" s="1"/>
  <c r="T52" i="41"/>
  <c r="AV52" i="41" s="1"/>
  <c r="T55" i="41"/>
  <c r="AV55" i="41" s="1"/>
  <c r="T49" i="41"/>
  <c r="AV49" i="41" s="1"/>
  <c r="T48" i="41"/>
  <c r="AV48" i="41" s="1"/>
  <c r="T44" i="41"/>
  <c r="AV44" i="41" s="1"/>
  <c r="T51" i="41"/>
  <c r="AV51" i="41" s="1"/>
  <c r="T47" i="41"/>
  <c r="AV47" i="41" s="1"/>
  <c r="T46" i="41"/>
  <c r="AV46" i="41" s="1"/>
  <c r="T42" i="41"/>
  <c r="AV42" i="41" s="1"/>
  <c r="T37" i="41"/>
  <c r="AV37" i="41" s="1"/>
  <c r="T33" i="41"/>
  <c r="AV33" i="41" s="1"/>
  <c r="T29" i="41"/>
  <c r="AV29" i="41" s="1"/>
  <c r="T43" i="41"/>
  <c r="AV43" i="41" s="1"/>
  <c r="T40" i="41"/>
  <c r="AV40" i="41" s="1"/>
  <c r="T36" i="41"/>
  <c r="AV36" i="41" s="1"/>
  <c r="T32" i="41"/>
  <c r="AV32" i="41" s="1"/>
  <c r="T45" i="41"/>
  <c r="AV45" i="41" s="1"/>
  <c r="T41" i="41"/>
  <c r="AV41" i="41" s="1"/>
  <c r="T39" i="41"/>
  <c r="AV39" i="41" s="1"/>
  <c r="T35" i="41"/>
  <c r="AV35" i="41" s="1"/>
  <c r="T34" i="41"/>
  <c r="AV34" i="41" s="1"/>
  <c r="T27" i="41"/>
  <c r="AV27" i="41" s="1"/>
  <c r="T25" i="41"/>
  <c r="AV25" i="41" s="1"/>
  <c r="T18" i="41"/>
  <c r="AV18" i="41" s="1"/>
  <c r="T16" i="41"/>
  <c r="T11" i="41"/>
  <c r="T38" i="41"/>
  <c r="AV38" i="41" s="1"/>
  <c r="T31" i="41"/>
  <c r="AV31" i="41" s="1"/>
  <c r="T26" i="41"/>
  <c r="AV26" i="41" s="1"/>
  <c r="T24" i="41"/>
  <c r="AV24" i="41" s="1"/>
  <c r="T21" i="41"/>
  <c r="AV21" i="41" s="1"/>
  <c r="T6" i="41"/>
  <c r="T15" i="41"/>
  <c r="T14" i="41"/>
  <c r="T30" i="41"/>
  <c r="AV30" i="41" s="1"/>
  <c r="T23" i="41"/>
  <c r="AV23" i="41" s="1"/>
  <c r="T5" i="41"/>
  <c r="T9" i="41"/>
  <c r="T28" i="41"/>
  <c r="AV28" i="41" s="1"/>
  <c r="T7" i="41"/>
  <c r="T22" i="41"/>
  <c r="AV22" i="41" s="1"/>
  <c r="T17" i="41"/>
  <c r="T8" i="41"/>
  <c r="T20" i="41"/>
  <c r="AV20" i="41" s="1"/>
  <c r="T10" i="41"/>
  <c r="T13" i="41"/>
  <c r="T12" i="41"/>
  <c r="T19" i="41"/>
  <c r="AV19" i="41" s="1"/>
  <c r="AP16" i="37"/>
  <c r="AP29" i="37"/>
  <c r="AV46" i="37"/>
  <c r="AP8" i="37"/>
  <c r="AP24" i="37"/>
  <c r="AP21" i="37"/>
  <c r="AP39" i="37"/>
  <c r="AP23" i="37"/>
  <c r="AP5" i="37"/>
  <c r="AP59" i="37"/>
  <c r="AP10" i="37"/>
  <c r="AP7" i="37"/>
  <c r="AP19" i="37"/>
  <c r="AP35" i="37"/>
  <c r="AP20" i="37"/>
  <c r="AP68" i="37"/>
  <c r="AP52" i="37"/>
  <c r="AP54" i="37"/>
  <c r="AP9" i="37"/>
  <c r="AZ51" i="37"/>
  <c r="AP70" i="37"/>
  <c r="AP58" i="37"/>
  <c r="AP30" i="37"/>
  <c r="AP18" i="37"/>
  <c r="AP63" i="37"/>
  <c r="AP31" i="37"/>
  <c r="AP6" i="37"/>
  <c r="AP14" i="37"/>
  <c r="AP64" i="37"/>
  <c r="AP44" i="37"/>
  <c r="AV72" i="37"/>
  <c r="AB17" i="37"/>
  <c r="AZ17" i="37" s="1"/>
  <c r="L17" i="37"/>
  <c r="AR17" i="37" s="1"/>
  <c r="AR72" i="37"/>
  <c r="AF17" i="37"/>
  <c r="BB17" i="37" s="1"/>
  <c r="BB72" i="37"/>
  <c r="P17" i="37"/>
  <c r="AT17" i="37" s="1"/>
  <c r="AT72" i="37"/>
  <c r="X17" i="37"/>
  <c r="AX17" i="37" s="1"/>
  <c r="AX72" i="37"/>
  <c r="AW72" i="37"/>
  <c r="V17" i="37"/>
  <c r="AW17" i="37" s="1"/>
  <c r="H17" i="37"/>
  <c r="AP17" i="37" s="1"/>
  <c r="AP72" i="37"/>
  <c r="AD17" i="37"/>
  <c r="BA17" i="37" s="1"/>
  <c r="BA72" i="37"/>
  <c r="AO72" i="37"/>
  <c r="AJ2" i="10"/>
  <c r="AV38" i="53" l="1"/>
  <c r="AY36" i="53"/>
  <c r="AY40" i="53"/>
  <c r="AU40" i="53"/>
  <c r="BC37" i="53"/>
  <c r="AZ39" i="53"/>
  <c r="BC33" i="53"/>
  <c r="AR39" i="53"/>
  <c r="AY39" i="53"/>
  <c r="AQ37" i="53"/>
  <c r="BC38" i="53"/>
  <c r="AQ35" i="53"/>
  <c r="AV40" i="53"/>
  <c r="AZ38" i="53"/>
  <c r="AY33" i="53"/>
  <c r="AU35" i="53"/>
  <c r="AQ39" i="53"/>
  <c r="AU39" i="53"/>
  <c r="AQ8" i="53"/>
  <c r="AR32" i="53"/>
  <c r="BC36" i="53"/>
  <c r="BC35" i="53"/>
  <c r="BC32" i="53"/>
  <c r="AV35" i="53"/>
  <c r="AV32" i="53"/>
  <c r="AZ34" i="53"/>
  <c r="AZ36" i="53"/>
  <c r="AR34" i="53"/>
  <c r="AY34" i="53"/>
  <c r="AY35" i="53"/>
  <c r="BC11" i="52"/>
  <c r="AU17" i="52"/>
  <c r="AV15" i="51"/>
  <c r="AV42" i="51"/>
  <c r="AV7" i="51"/>
  <c r="AR16" i="51"/>
  <c r="AR23" i="51"/>
  <c r="AR18" i="51"/>
  <c r="AV40" i="51"/>
  <c r="AY36" i="50"/>
  <c r="AW38" i="50"/>
  <c r="BC38" i="50"/>
  <c r="BA50" i="48"/>
  <c r="BC55" i="48"/>
  <c r="AY54" i="48"/>
  <c r="AR55" i="48"/>
  <c r="AS12" i="48"/>
  <c r="AU53" i="48"/>
  <c r="AY55" i="48"/>
  <c r="AS55" i="48"/>
  <c r="BA55" i="48"/>
  <c r="AX50" i="48"/>
  <c r="AQ54" i="48"/>
  <c r="AW54" i="48"/>
  <c r="AQ55" i="48"/>
  <c r="AR70" i="47"/>
  <c r="AZ10" i="47"/>
  <c r="AQ70" i="47"/>
  <c r="BC68" i="47"/>
  <c r="AU70" i="47"/>
  <c r="AU71" i="47"/>
  <c r="AY70" i="47"/>
  <c r="AQ69" i="47"/>
  <c r="AV70" i="47"/>
  <c r="AV72" i="47"/>
  <c r="AR55" i="46"/>
  <c r="AQ54" i="46"/>
  <c r="AQ69" i="46"/>
  <c r="AI113" i="46"/>
  <c r="AI143" i="46"/>
  <c r="AI88" i="46"/>
  <c r="AI133" i="46"/>
  <c r="AI127" i="46"/>
  <c r="AI136" i="46"/>
  <c r="AR59" i="46"/>
  <c r="AR56" i="46"/>
  <c r="AR71" i="46"/>
  <c r="AI41" i="46"/>
  <c r="AI30" i="46"/>
  <c r="AI44" i="46"/>
  <c r="AI145" i="46"/>
  <c r="AI138" i="46"/>
  <c r="AR62" i="46"/>
  <c r="AR60" i="46"/>
  <c r="AR68" i="46"/>
  <c r="AQ71" i="46"/>
  <c r="AR67" i="46"/>
  <c r="AR63" i="46"/>
  <c r="AR72" i="46"/>
  <c r="AQ55" i="46"/>
  <c r="AQ68" i="46"/>
  <c r="AR57" i="46"/>
  <c r="AQ49" i="46"/>
  <c r="AQ53" i="46"/>
  <c r="AQ62" i="46"/>
  <c r="AR50" i="46"/>
  <c r="AR61" i="46"/>
  <c r="AR70" i="46"/>
  <c r="AQ51" i="46"/>
  <c r="AQ50" i="46"/>
  <c r="AQ57" i="46"/>
  <c r="AQ66" i="46"/>
  <c r="AR54" i="46"/>
  <c r="AR64" i="46"/>
  <c r="AQ60" i="46"/>
  <c r="AQ64" i="46"/>
  <c r="AQ72" i="46"/>
  <c r="AI35" i="46"/>
  <c r="AI119" i="46"/>
  <c r="AI81" i="46"/>
  <c r="AI101" i="46"/>
  <c r="AJ101" i="46" s="1"/>
  <c r="AI103" i="46"/>
  <c r="AI112" i="46"/>
  <c r="AI99" i="46"/>
  <c r="AI33" i="46"/>
  <c r="AI34" i="46"/>
  <c r="AI38" i="46"/>
  <c r="AI94" i="46"/>
  <c r="AI111" i="46"/>
  <c r="AJ111" i="46" s="1"/>
  <c r="AI115" i="46"/>
  <c r="AI124" i="46"/>
  <c r="AI114" i="46"/>
  <c r="AI126" i="46"/>
  <c r="AJ126" i="46" s="1"/>
  <c r="AI137" i="46"/>
  <c r="AI104" i="46"/>
  <c r="AI108" i="46"/>
  <c r="AI31" i="46"/>
  <c r="AI129" i="46"/>
  <c r="AI147" i="46"/>
  <c r="AI106" i="46"/>
  <c r="D2" i="10"/>
  <c r="AU32" i="53"/>
  <c r="AU33" i="53"/>
  <c r="AR36" i="53"/>
  <c r="AQ36" i="53"/>
  <c r="AQ34" i="53"/>
  <c r="AV36" i="53"/>
  <c r="AZ33" i="53"/>
  <c r="AV33" i="53"/>
  <c r="AQ6" i="53"/>
  <c r="BC34" i="53"/>
  <c r="AY32" i="53"/>
  <c r="AQ33" i="53"/>
  <c r="AZ32" i="53"/>
  <c r="AR33" i="53"/>
  <c r="AU36" i="53"/>
  <c r="AU34" i="53"/>
  <c r="AQ9" i="53"/>
  <c r="AU20" i="52"/>
  <c r="AY21" i="52"/>
  <c r="AY11" i="52"/>
  <c r="AQ12" i="52"/>
  <c r="AS17" i="50"/>
  <c r="BA38" i="50"/>
  <c r="AU36" i="50"/>
  <c r="AQ38" i="50"/>
  <c r="AW36" i="50"/>
  <c r="BA36" i="50"/>
  <c r="AS36" i="50"/>
  <c r="AY38" i="50"/>
  <c r="AQ36" i="50"/>
  <c r="AU38" i="50"/>
  <c r="AS38" i="50"/>
  <c r="F20" i="34"/>
  <c r="AU52" i="48"/>
  <c r="BC54" i="48"/>
  <c r="BC50" i="48"/>
  <c r="AR54" i="48"/>
  <c r="AQ52" i="48"/>
  <c r="AQ51" i="48"/>
  <c r="BA51" i="48"/>
  <c r="AY51" i="48"/>
  <c r="AY53" i="48"/>
  <c r="AY52" i="48"/>
  <c r="AY50" i="48"/>
  <c r="AS54" i="48"/>
  <c r="AU50" i="48"/>
  <c r="AR51" i="48"/>
  <c r="AW50" i="48"/>
  <c r="AR52" i="48"/>
  <c r="BA10" i="48"/>
  <c r="AX53" i="48"/>
  <c r="BC52" i="48"/>
  <c r="AW52" i="48"/>
  <c r="L12" i="10"/>
  <c r="AR50" i="48"/>
  <c r="AS53" i="48"/>
  <c r="AS51" i="48"/>
  <c r="BA52" i="48"/>
  <c r="BA53" i="48"/>
  <c r="AX51" i="48"/>
  <c r="AQ50" i="48"/>
  <c r="AQ53" i="48"/>
  <c r="BC51" i="48"/>
  <c r="AS50" i="48"/>
  <c r="AU54" i="48"/>
  <c r="AR53" i="48"/>
  <c r="AS52" i="48"/>
  <c r="AW53" i="48"/>
  <c r="AX52" i="48"/>
  <c r="AX54" i="48"/>
  <c r="BC53" i="48"/>
  <c r="AW51" i="48"/>
  <c r="AZ68" i="47"/>
  <c r="AQ68" i="47"/>
  <c r="AY68" i="47"/>
  <c r="AV71" i="47"/>
  <c r="BC72" i="47"/>
  <c r="AV68" i="47"/>
  <c r="AY69" i="47"/>
  <c r="AQ71" i="47"/>
  <c r="AU68" i="47"/>
  <c r="AY72" i="47"/>
  <c r="AZ70" i="47"/>
  <c r="AY71" i="47"/>
  <c r="BC10" i="47"/>
  <c r="AQ72" i="47"/>
  <c r="AR68" i="47"/>
  <c r="AR72" i="47"/>
  <c r="AZ69" i="47"/>
  <c r="AR71" i="47"/>
  <c r="AI123" i="46"/>
  <c r="AI134" i="46"/>
  <c r="AJ134" i="46" s="1"/>
  <c r="AI36" i="46"/>
  <c r="AI107" i="46"/>
  <c r="AI95" i="46"/>
  <c r="AI91" i="46"/>
  <c r="AJ91" i="46" s="1"/>
  <c r="AI85" i="46"/>
  <c r="AJ85" i="46" s="1"/>
  <c r="AI87" i="46"/>
  <c r="AI83" i="46"/>
  <c r="AI100" i="46"/>
  <c r="AI92" i="46"/>
  <c r="AI29" i="46"/>
  <c r="AI39" i="46"/>
  <c r="AI22" i="46"/>
  <c r="AI45" i="46"/>
  <c r="AI25" i="46"/>
  <c r="AI11" i="46"/>
  <c r="AI40" i="46"/>
  <c r="AI10" i="46"/>
  <c r="AI14" i="46"/>
  <c r="AI27" i="46"/>
  <c r="AI18" i="46"/>
  <c r="AI42" i="46"/>
  <c r="AI16" i="46"/>
  <c r="AI26" i="46"/>
  <c r="AI24" i="46"/>
  <c r="AI48" i="46"/>
  <c r="AI9" i="46"/>
  <c r="AI6" i="46"/>
  <c r="AI21" i="46"/>
  <c r="AI5" i="46"/>
  <c r="AI43" i="46"/>
  <c r="AI110" i="46"/>
  <c r="AI52" i="46"/>
  <c r="AO54" i="46"/>
  <c r="AI62" i="46"/>
  <c r="AI71" i="46"/>
  <c r="AO49" i="46"/>
  <c r="AI57" i="46"/>
  <c r="AO69" i="46"/>
  <c r="AI77" i="46"/>
  <c r="AO45" i="46"/>
  <c r="AI53" i="46"/>
  <c r="AO18" i="46"/>
  <c r="AI54" i="46"/>
  <c r="AO67" i="46"/>
  <c r="AI75" i="46"/>
  <c r="AO48" i="46"/>
  <c r="AI56" i="46"/>
  <c r="AO55" i="46"/>
  <c r="AI63" i="46"/>
  <c r="AO50" i="46"/>
  <c r="AI58" i="46"/>
  <c r="AI55" i="46"/>
  <c r="AO60" i="46"/>
  <c r="AI68" i="46"/>
  <c r="AO58" i="46"/>
  <c r="AI66" i="46"/>
  <c r="AO52" i="46"/>
  <c r="AI60" i="46"/>
  <c r="AO53" i="46"/>
  <c r="AI61" i="46"/>
  <c r="AO71" i="46"/>
  <c r="AI79" i="46"/>
  <c r="AI96" i="46"/>
  <c r="AI37" i="46"/>
  <c r="AJ37" i="46" s="1"/>
  <c r="AI141" i="46"/>
  <c r="AI130" i="46"/>
  <c r="AO62" i="46"/>
  <c r="AI70" i="46"/>
  <c r="AO68" i="46"/>
  <c r="AI76" i="46"/>
  <c r="AO72" i="46"/>
  <c r="AI80" i="46"/>
  <c r="AO61" i="46"/>
  <c r="AI69" i="46"/>
  <c r="AI135" i="46"/>
  <c r="AI144" i="46"/>
  <c r="AJ144" i="46" s="1"/>
  <c r="AI49" i="46"/>
  <c r="AI139" i="46"/>
  <c r="AI148" i="46"/>
  <c r="AI86" i="46"/>
  <c r="AO70" i="46"/>
  <c r="AI78" i="46"/>
  <c r="AO64" i="46"/>
  <c r="AI72" i="46"/>
  <c r="AO56" i="46"/>
  <c r="AI64" i="46"/>
  <c r="AI97" i="46"/>
  <c r="AI51" i="46"/>
  <c r="AI140" i="46"/>
  <c r="AI146" i="46"/>
  <c r="AI142" i="46"/>
  <c r="AO65" i="46"/>
  <c r="AI73" i="46"/>
  <c r="AO66" i="46"/>
  <c r="AI74" i="46"/>
  <c r="AO57" i="46"/>
  <c r="AI65" i="46"/>
  <c r="AO51" i="46"/>
  <c r="AI59" i="46"/>
  <c r="AO59" i="46"/>
  <c r="AI67" i="46"/>
  <c r="AI128" i="46"/>
  <c r="AI50" i="46"/>
  <c r="AI122" i="46"/>
  <c r="AJ122" i="46" s="1"/>
  <c r="AI109" i="46"/>
  <c r="AR47" i="46"/>
  <c r="AQ47" i="46"/>
  <c r="AR48" i="46"/>
  <c r="AQ20" i="46"/>
  <c r="AU47" i="46"/>
  <c r="AZ48" i="46"/>
  <c r="AW10" i="46"/>
  <c r="AQ48" i="46"/>
  <c r="BC47" i="46"/>
  <c r="AU48" i="46"/>
  <c r="AW16" i="46"/>
  <c r="BC48" i="46"/>
  <c r="AW48" i="46"/>
  <c r="AI138" i="47"/>
  <c r="AJ138" i="47" s="1"/>
  <c r="BA26" i="43"/>
  <c r="BC19" i="44"/>
  <c r="AU33" i="44"/>
  <c r="AU23" i="43"/>
  <c r="N20" i="34"/>
  <c r="BA28" i="48"/>
  <c r="AU13" i="45"/>
  <c r="N12" i="10"/>
  <c r="AD12" i="10"/>
  <c r="AD20" i="34"/>
  <c r="BC25" i="52"/>
  <c r="V12" i="10"/>
  <c r="BC23" i="52"/>
  <c r="AB12" i="10"/>
  <c r="D20" i="34"/>
  <c r="T12" i="10"/>
  <c r="AB20" i="34"/>
  <c r="T20" i="34"/>
  <c r="L20" i="34"/>
  <c r="F12" i="10"/>
  <c r="V20" i="34"/>
  <c r="AZ5" i="47"/>
  <c r="BC25" i="46"/>
  <c r="AY6" i="46"/>
  <c r="AU32" i="45"/>
  <c r="AW35" i="44"/>
  <c r="AW8" i="43"/>
  <c r="AW40" i="46"/>
  <c r="BC5" i="43"/>
  <c r="AU50" i="51"/>
  <c r="AR21" i="43"/>
  <c r="BC28" i="53"/>
  <c r="AQ35" i="50"/>
  <c r="BA12" i="43"/>
  <c r="AQ49" i="48"/>
  <c r="BA6" i="42"/>
  <c r="AI117" i="47"/>
  <c r="AJ117" i="47" s="1"/>
  <c r="BA19" i="44"/>
  <c r="AW30" i="44"/>
  <c r="AQ19" i="43"/>
  <c r="AY15" i="44"/>
  <c r="BC13" i="44"/>
  <c r="AI120" i="47"/>
  <c r="AJ120" i="47" s="1"/>
  <c r="AI105" i="47"/>
  <c r="AJ105" i="47" s="1"/>
  <c r="AT9" i="43"/>
  <c r="AI104" i="47"/>
  <c r="AJ104" i="47" s="1"/>
  <c r="BA8" i="42"/>
  <c r="BA42" i="43"/>
  <c r="AQ62" i="45"/>
  <c r="AQ72" i="45"/>
  <c r="BA32" i="45"/>
  <c r="BA51" i="45"/>
  <c r="BA55" i="45"/>
  <c r="BC38" i="45"/>
  <c r="BC24" i="45"/>
  <c r="BC40" i="45"/>
  <c r="BC6" i="45"/>
  <c r="BC58" i="45"/>
  <c r="AQ31" i="46"/>
  <c r="BA42" i="48"/>
  <c r="BC15" i="48"/>
  <c r="BB35" i="49"/>
  <c r="BB5" i="49"/>
  <c r="BC11" i="50"/>
  <c r="BC16" i="50"/>
  <c r="BA32" i="43"/>
  <c r="BA12" i="44"/>
  <c r="AQ39" i="45"/>
  <c r="BA33" i="45"/>
  <c r="AP19" i="52"/>
  <c r="BB25" i="52"/>
  <c r="AV8" i="53"/>
  <c r="AY43" i="44"/>
  <c r="AU8" i="48"/>
  <c r="AQ48" i="44"/>
  <c r="AU38" i="44"/>
  <c r="AU49" i="44"/>
  <c r="AI88" i="45"/>
  <c r="AJ88" i="45" s="1"/>
  <c r="BC36" i="45"/>
  <c r="AQ8" i="43"/>
  <c r="AU15" i="43"/>
  <c r="AW25" i="44"/>
  <c r="AW57" i="45"/>
  <c r="AT26" i="52"/>
  <c r="BC7" i="52"/>
  <c r="BC31" i="44"/>
  <c r="AS5" i="42"/>
  <c r="BA17" i="44"/>
  <c r="BA31" i="45"/>
  <c r="BA13" i="43"/>
  <c r="BA18" i="42"/>
  <c r="AX16" i="42"/>
  <c r="AS21" i="43"/>
  <c r="AW10" i="43"/>
  <c r="AU36" i="43"/>
  <c r="AV15" i="43"/>
  <c r="AY19" i="43"/>
  <c r="AZ31" i="43"/>
  <c r="AZ43" i="43"/>
  <c r="BA38" i="44"/>
  <c r="BA26" i="44"/>
  <c r="AW42" i="44"/>
  <c r="AW38" i="45"/>
  <c r="AW37" i="45"/>
  <c r="AV31" i="46"/>
  <c r="AV41" i="46"/>
  <c r="AV34" i="46"/>
  <c r="BC33" i="46"/>
  <c r="BC49" i="48"/>
  <c r="AU16" i="53"/>
  <c r="AY17" i="44"/>
  <c r="AQ12" i="37"/>
  <c r="AQ6" i="37"/>
  <c r="AQ15" i="37"/>
  <c r="BD15" i="37" s="1"/>
  <c r="BE15" i="37" s="1"/>
  <c r="BF15" i="37" s="1"/>
  <c r="BG15" i="37" s="1"/>
  <c r="BH15" i="37" s="1"/>
  <c r="BI15" i="37" s="1"/>
  <c r="BJ15" i="37" s="1"/>
  <c r="BK15" i="37" s="1"/>
  <c r="BL15" i="37" s="1"/>
  <c r="BM15" i="37" s="1"/>
  <c r="BN15" i="37" s="1"/>
  <c r="BO15" i="37" s="1"/>
  <c r="BP15" i="37" s="1"/>
  <c r="BQ15" i="37" s="1"/>
  <c r="BR15" i="37" s="1"/>
  <c r="AI106" i="47"/>
  <c r="AJ106" i="47" s="1"/>
  <c r="AI135" i="47"/>
  <c r="AJ135" i="47" s="1"/>
  <c r="AY5" i="43"/>
  <c r="BC14" i="37"/>
  <c r="AU29" i="53"/>
  <c r="AY7" i="53"/>
  <c r="BC33" i="44"/>
  <c r="AZ5" i="43"/>
  <c r="BC8" i="42"/>
  <c r="AY9" i="42"/>
  <c r="AW13" i="43"/>
  <c r="AV38" i="43"/>
  <c r="AY38" i="43"/>
  <c r="AZ6" i="43"/>
  <c r="BA10" i="44"/>
  <c r="AY58" i="45"/>
  <c r="AU5" i="45"/>
  <c r="AU46" i="45"/>
  <c r="AU64" i="45"/>
  <c r="BA40" i="45"/>
  <c r="BA13" i="48"/>
  <c r="BA13" i="50"/>
  <c r="AR31" i="53"/>
  <c r="AY42" i="44"/>
  <c r="AQ12" i="48"/>
  <c r="BC19" i="37"/>
  <c r="AI85" i="45"/>
  <c r="AJ85" i="45" s="1"/>
  <c r="AR26" i="43"/>
  <c r="BA23" i="43"/>
  <c r="BA7" i="43"/>
  <c r="BC20" i="43"/>
  <c r="AZ17" i="53"/>
  <c r="AY67" i="47"/>
  <c r="AY9" i="53"/>
  <c r="AU5" i="53"/>
  <c r="BC34" i="44"/>
  <c r="AS39" i="45"/>
  <c r="BA35" i="45"/>
  <c r="BC14" i="47"/>
  <c r="BC22" i="37"/>
  <c r="BC26" i="37"/>
  <c r="AU22" i="44"/>
  <c r="AI113" i="47"/>
  <c r="AJ113" i="47" s="1"/>
  <c r="AZ7" i="41"/>
  <c r="AZ15" i="41"/>
  <c r="BC17" i="42"/>
  <c r="BA39" i="45"/>
  <c r="BC12" i="45"/>
  <c r="BA31" i="48"/>
  <c r="BC45" i="48"/>
  <c r="BC51" i="51"/>
  <c r="AS18" i="42"/>
  <c r="AZ16" i="43"/>
  <c r="BA30" i="44"/>
  <c r="AS51" i="44"/>
  <c r="AS41" i="45"/>
  <c r="BC23" i="45"/>
  <c r="AW28" i="46"/>
  <c r="AU18" i="42"/>
  <c r="AT25" i="43"/>
  <c r="AU5" i="44"/>
  <c r="BC23" i="44"/>
  <c r="BC53" i="44"/>
  <c r="AI125" i="47"/>
  <c r="AJ125" i="47" s="1"/>
  <c r="AI99" i="47"/>
  <c r="AJ99" i="47" s="1"/>
  <c r="BA11" i="44"/>
  <c r="BA8" i="43"/>
  <c r="BC13" i="43"/>
  <c r="AY15" i="43"/>
  <c r="AZ28" i="43"/>
  <c r="AZ19" i="43"/>
  <c r="AZ22" i="43"/>
  <c r="BA6" i="44"/>
  <c r="BA42" i="44"/>
  <c r="BA47" i="44"/>
  <c r="AS29" i="44"/>
  <c r="AW19" i="44"/>
  <c r="AW31" i="45"/>
  <c r="AW33" i="45"/>
  <c r="AS7" i="45"/>
  <c r="BA15" i="45"/>
  <c r="BA43" i="45"/>
  <c r="BA63" i="45"/>
  <c r="BC42" i="45"/>
  <c r="AZ67" i="47"/>
  <c r="AP41" i="49"/>
  <c r="AT20" i="51"/>
  <c r="BB15" i="51"/>
  <c r="BB35" i="51"/>
  <c r="AP14" i="52"/>
  <c r="AP26" i="52"/>
  <c r="AV11" i="52"/>
  <c r="AV22" i="52"/>
  <c r="AT14" i="52"/>
  <c r="AT19" i="52"/>
  <c r="AR15" i="52"/>
  <c r="AR22" i="52"/>
  <c r="AR17" i="52"/>
  <c r="AR25" i="52"/>
  <c r="AX14" i="52"/>
  <c r="AX19" i="52"/>
  <c r="AZ11" i="52"/>
  <c r="AZ6" i="52"/>
  <c r="AZ26" i="52"/>
  <c r="BB6" i="52"/>
  <c r="BB22" i="52"/>
  <c r="AV25" i="53"/>
  <c r="AZ6" i="53"/>
  <c r="AZ12" i="53"/>
  <c r="BC10" i="44"/>
  <c r="AU27" i="44"/>
  <c r="AT21" i="43"/>
  <c r="AU46" i="44"/>
  <c r="AX7" i="43"/>
  <c r="AX39" i="43"/>
  <c r="AI87" i="45"/>
  <c r="AJ87" i="45" s="1"/>
  <c r="AI134" i="47"/>
  <c r="AJ134" i="47" s="1"/>
  <c r="AI112" i="47"/>
  <c r="AJ112" i="47" s="1"/>
  <c r="BA8" i="44"/>
  <c r="BC22" i="45"/>
  <c r="BC62" i="45"/>
  <c r="AY34" i="45"/>
  <c r="BA27" i="45"/>
  <c r="BA47" i="45"/>
  <c r="BC18" i="45"/>
  <c r="BA24" i="43"/>
  <c r="AS54" i="44"/>
  <c r="AW31" i="44"/>
  <c r="AW52" i="44"/>
  <c r="AW7" i="45"/>
  <c r="AV63" i="49"/>
  <c r="AY43" i="51"/>
  <c r="AP24" i="52"/>
  <c r="AX23" i="52"/>
  <c r="AZ24" i="52"/>
  <c r="AV12" i="53"/>
  <c r="AZ29" i="53"/>
  <c r="AU20" i="48"/>
  <c r="AY29" i="53"/>
  <c r="AY14" i="37"/>
  <c r="BC25" i="53"/>
  <c r="AU14" i="42"/>
  <c r="AV7" i="43"/>
  <c r="AW66" i="45"/>
  <c r="AV26" i="53"/>
  <c r="AY35" i="44"/>
  <c r="N13" i="10"/>
  <c r="AY28" i="44"/>
  <c r="AT51" i="51"/>
  <c r="AV31" i="53"/>
  <c r="AU41" i="44"/>
  <c r="AY50" i="44"/>
  <c r="AY13" i="45"/>
  <c r="AV9" i="53"/>
  <c r="AV14" i="47"/>
  <c r="AW45" i="45"/>
  <c r="AW12" i="45"/>
  <c r="AW17" i="42"/>
  <c r="AW42" i="45"/>
  <c r="AV27" i="49"/>
  <c r="AX43" i="51"/>
  <c r="AY5" i="53"/>
  <c r="AU22" i="48"/>
  <c r="AW34" i="46"/>
  <c r="AW5" i="46"/>
  <c r="AY34" i="44"/>
  <c r="AU17" i="48"/>
  <c r="AW21" i="46"/>
  <c r="AW14" i="46"/>
  <c r="AY41" i="48"/>
  <c r="AU40" i="45"/>
  <c r="AW16" i="45"/>
  <c r="AS29" i="45"/>
  <c r="AS20" i="44"/>
  <c r="AS39" i="44"/>
  <c r="AS37" i="44"/>
  <c r="AS37" i="45"/>
  <c r="AR28" i="53"/>
  <c r="AR5" i="43"/>
  <c r="AR63" i="49"/>
  <c r="AR31" i="46"/>
  <c r="AR47" i="48"/>
  <c r="AR26" i="53"/>
  <c r="AQ18" i="44"/>
  <c r="AQ41" i="43"/>
  <c r="AQ14" i="53"/>
  <c r="AQ30" i="46"/>
  <c r="AQ13" i="46"/>
  <c r="AQ15" i="45"/>
  <c r="AQ8" i="52"/>
  <c r="AQ23" i="44"/>
  <c r="AV30" i="53"/>
  <c r="BC29" i="53"/>
  <c r="AZ10" i="53"/>
  <c r="AQ13" i="53"/>
  <c r="BC12" i="53"/>
  <c r="AY5" i="52"/>
  <c r="AX22" i="52"/>
  <c r="BB20" i="51"/>
  <c r="AX46" i="51"/>
  <c r="AU49" i="51"/>
  <c r="AX47" i="51"/>
  <c r="AT39" i="51"/>
  <c r="AP39" i="51"/>
  <c r="AQ16" i="50"/>
  <c r="AS16" i="50"/>
  <c r="BA9" i="50"/>
  <c r="BC34" i="50"/>
  <c r="AZ63" i="49"/>
  <c r="AT57" i="49"/>
  <c r="AP11" i="49"/>
  <c r="BB26" i="49"/>
  <c r="AQ23" i="48"/>
  <c r="BC8" i="48"/>
  <c r="AY46" i="48"/>
  <c r="AX49" i="48"/>
  <c r="AV41" i="47"/>
  <c r="AU7" i="47"/>
  <c r="BC17" i="46"/>
  <c r="BC9" i="46"/>
  <c r="BC27" i="46"/>
  <c r="BC13" i="46"/>
  <c r="AZ32" i="46"/>
  <c r="AZ5" i="46"/>
  <c r="AZ19" i="53"/>
  <c r="AZ28" i="53"/>
  <c r="AR30" i="53"/>
  <c r="AV29" i="53"/>
  <c r="AZ31" i="53"/>
  <c r="AU30" i="53"/>
  <c r="AQ5" i="53"/>
  <c r="AQ12" i="53"/>
  <c r="AQ30" i="53"/>
  <c r="AY30" i="53"/>
  <c r="AY6" i="53"/>
  <c r="AU10" i="53"/>
  <c r="AQ23" i="53"/>
  <c r="BC21" i="53"/>
  <c r="AY31" i="53"/>
  <c r="BC31" i="53"/>
  <c r="AV28" i="53"/>
  <c r="AU20" i="53"/>
  <c r="AU28" i="53"/>
  <c r="AU31" i="53"/>
  <c r="BC10" i="53"/>
  <c r="BC15" i="53"/>
  <c r="AQ16" i="53"/>
  <c r="AY28" i="53"/>
  <c r="AR29" i="53"/>
  <c r="AY20" i="53"/>
  <c r="AZ25" i="53"/>
  <c r="AZ30" i="53"/>
  <c r="AU12" i="53"/>
  <c r="BC26" i="53"/>
  <c r="AQ28" i="53"/>
  <c r="AQ31" i="53"/>
  <c r="AZ21" i="53"/>
  <c r="AP17" i="52"/>
  <c r="AQ14" i="52"/>
  <c r="BC19" i="52"/>
  <c r="AU8" i="52"/>
  <c r="AY20" i="52"/>
  <c r="AY19" i="52"/>
  <c r="AR33" i="51"/>
  <c r="AR19" i="51"/>
  <c r="AU46" i="51"/>
  <c r="AQ50" i="51"/>
  <c r="BC43" i="51"/>
  <c r="AY48" i="51"/>
  <c r="BB50" i="51"/>
  <c r="AX51" i="51"/>
  <c r="AR48" i="51"/>
  <c r="AT50" i="51"/>
  <c r="AP46" i="51"/>
  <c r="AP50" i="51"/>
  <c r="AQ43" i="51"/>
  <c r="BC15" i="51"/>
  <c r="AY50" i="51"/>
  <c r="AT47" i="51"/>
  <c r="BB32" i="51"/>
  <c r="AV29" i="51"/>
  <c r="BB41" i="51"/>
  <c r="BB8" i="51"/>
  <c r="AV37" i="51"/>
  <c r="AT49" i="51"/>
  <c r="AR34" i="51"/>
  <c r="AR13" i="51"/>
  <c r="AV25" i="51"/>
  <c r="AR27" i="51"/>
  <c r="AR14" i="51"/>
  <c r="BC49" i="51"/>
  <c r="AX20" i="51"/>
  <c r="AQ44" i="51"/>
  <c r="AQ47" i="51"/>
  <c r="BC46" i="51"/>
  <c r="BB29" i="51"/>
  <c r="AU43" i="51"/>
  <c r="AP44" i="51"/>
  <c r="AX44" i="51"/>
  <c r="AQ49" i="51"/>
  <c r="BB44" i="51"/>
  <c r="AV17" i="51"/>
  <c r="AR45" i="51"/>
  <c r="AV33" i="51"/>
  <c r="AU48" i="51"/>
  <c r="AX48" i="51"/>
  <c r="AY46" i="51"/>
  <c r="AT46" i="51"/>
  <c r="BB47" i="51"/>
  <c r="AP48" i="51"/>
  <c r="AR44" i="51"/>
  <c r="BC44" i="51"/>
  <c r="BC50" i="51"/>
  <c r="BB19" i="51"/>
  <c r="AR41" i="51"/>
  <c r="AR30" i="51"/>
  <c r="AR50" i="51"/>
  <c r="AP47" i="51"/>
  <c r="AY49" i="51"/>
  <c r="AR47" i="51"/>
  <c r="AU51" i="51"/>
  <c r="AX49" i="51"/>
  <c r="BC48" i="51"/>
  <c r="AT43" i="51"/>
  <c r="AT44" i="51"/>
  <c r="BB43" i="51"/>
  <c r="BB48" i="51"/>
  <c r="AR43" i="51"/>
  <c r="AV49" i="51"/>
  <c r="AU47" i="51"/>
  <c r="AP31" i="51"/>
  <c r="AV20" i="51"/>
  <c r="AX9" i="51"/>
  <c r="BC47" i="51"/>
  <c r="AU20" i="51"/>
  <c r="AP43" i="51"/>
  <c r="AP51" i="51"/>
  <c r="AQ48" i="51"/>
  <c r="AY32" i="51"/>
  <c r="AT19" i="51"/>
  <c r="BB40" i="51"/>
  <c r="AR49" i="51"/>
  <c r="AX22" i="51"/>
  <c r="AQ51" i="51"/>
  <c r="AY51" i="51"/>
  <c r="AR36" i="51"/>
  <c r="AR46" i="51"/>
  <c r="AY19" i="51"/>
  <c r="BB51" i="51"/>
  <c r="AU44" i="51"/>
  <c r="AP49" i="51"/>
  <c r="AP9" i="51"/>
  <c r="AX50" i="51"/>
  <c r="AQ46" i="51"/>
  <c r="BC33" i="51"/>
  <c r="BC35" i="51"/>
  <c r="BC39" i="51"/>
  <c r="AY44" i="51"/>
  <c r="AY47" i="51"/>
  <c r="AT22" i="51"/>
  <c r="AT48" i="51"/>
  <c r="BB49" i="51"/>
  <c r="BB46" i="51"/>
  <c r="BA33" i="50"/>
  <c r="AU8" i="50"/>
  <c r="BA18" i="50"/>
  <c r="AY13" i="50"/>
  <c r="BC13" i="50"/>
  <c r="BC33" i="50"/>
  <c r="AS10" i="50"/>
  <c r="BA12" i="50"/>
  <c r="BA34" i="50"/>
  <c r="BC8" i="50"/>
  <c r="AU20" i="50"/>
  <c r="AS13" i="50"/>
  <c r="AS35" i="50"/>
  <c r="BA16" i="50"/>
  <c r="AW8" i="50"/>
  <c r="AU27" i="50"/>
  <c r="AQ13" i="50"/>
  <c r="AY8" i="50"/>
  <c r="AY34" i="50"/>
  <c r="AW11" i="50"/>
  <c r="BC6" i="50"/>
  <c r="AS7" i="50"/>
  <c r="AX28" i="49"/>
  <c r="AV29" i="49"/>
  <c r="BB31" i="49"/>
  <c r="AP24" i="49"/>
  <c r="AT63" i="49"/>
  <c r="AR45" i="49"/>
  <c r="AX63" i="49"/>
  <c r="BB63" i="49"/>
  <c r="AZ29" i="49"/>
  <c r="BB34" i="49"/>
  <c r="AR62" i="49"/>
  <c r="AZ36" i="49"/>
  <c r="AZ39" i="49"/>
  <c r="AZ52" i="49"/>
  <c r="AZ6" i="49"/>
  <c r="BB59" i="49"/>
  <c r="AP49" i="49"/>
  <c r="AR6" i="49"/>
  <c r="AT59" i="49"/>
  <c r="AX34" i="49"/>
  <c r="AV17" i="49"/>
  <c r="BB38" i="49"/>
  <c r="BB56" i="49"/>
  <c r="AP63" i="49"/>
  <c r="AT22" i="49"/>
  <c r="AR57" i="49"/>
  <c r="BB6" i="49"/>
  <c r="AR23" i="49"/>
  <c r="AZ28" i="49"/>
  <c r="AT11" i="49"/>
  <c r="BB22" i="49"/>
  <c r="BB28" i="49"/>
  <c r="AR28" i="49"/>
  <c r="AZ33" i="49"/>
  <c r="AT15" i="49"/>
  <c r="AZ38" i="49"/>
  <c r="BB37" i="49"/>
  <c r="BB41" i="49"/>
  <c r="AP27" i="49"/>
  <c r="AZ19" i="49"/>
  <c r="AZ7" i="49"/>
  <c r="AT29" i="49"/>
  <c r="AT61" i="49"/>
  <c r="AX30" i="49"/>
  <c r="AX31" i="49"/>
  <c r="AX14" i="49"/>
  <c r="AX62" i="49"/>
  <c r="AV46" i="49"/>
  <c r="BB49" i="49"/>
  <c r="BB45" i="49"/>
  <c r="AP23" i="49"/>
  <c r="AP47" i="49"/>
  <c r="AZ12" i="49"/>
  <c r="AR17" i="49"/>
  <c r="AT48" i="49"/>
  <c r="BB50" i="49"/>
  <c r="AR34" i="49"/>
  <c r="AT13" i="49"/>
  <c r="BB13" i="49"/>
  <c r="AR35" i="49"/>
  <c r="AZ27" i="49"/>
  <c r="AZ50" i="49"/>
  <c r="AT21" i="49"/>
  <c r="AX10" i="49"/>
  <c r="AZ24" i="49"/>
  <c r="AZ56" i="49"/>
  <c r="AT31" i="49"/>
  <c r="AT6" i="49"/>
  <c r="AV37" i="49"/>
  <c r="BB47" i="49"/>
  <c r="BB55" i="49"/>
  <c r="AP48" i="49"/>
  <c r="AV25" i="49"/>
  <c r="AV10" i="49"/>
  <c r="AR29" i="49"/>
  <c r="AR47" i="49"/>
  <c r="AZ17" i="49"/>
  <c r="AV26" i="49"/>
  <c r="BB33" i="49"/>
  <c r="BB48" i="49"/>
  <c r="BB10" i="49"/>
  <c r="BB61" i="49"/>
  <c r="AP13" i="49"/>
  <c r="AZ47" i="49"/>
  <c r="AZ54" i="49"/>
  <c r="AT35" i="49"/>
  <c r="AT45" i="49"/>
  <c r="AX49" i="49"/>
  <c r="AV30" i="49"/>
  <c r="AV34" i="49"/>
  <c r="AV48" i="49"/>
  <c r="AV5" i="49"/>
  <c r="BB17" i="49"/>
  <c r="BB52" i="49"/>
  <c r="BB12" i="49"/>
  <c r="AP39" i="49"/>
  <c r="AP8" i="49"/>
  <c r="AP6" i="49"/>
  <c r="AS47" i="48"/>
  <c r="BA49" i="48"/>
  <c r="BC36" i="48"/>
  <c r="BC17" i="48"/>
  <c r="AR14" i="48"/>
  <c r="AW29" i="48"/>
  <c r="AW47" i="48"/>
  <c r="AW31" i="48"/>
  <c r="AY30" i="48"/>
  <c r="AW23" i="48"/>
  <c r="AW8" i="48"/>
  <c r="AY8" i="48"/>
  <c r="AY33" i="48"/>
  <c r="AY23" i="48"/>
  <c r="AY29" i="48"/>
  <c r="AU47" i="48"/>
  <c r="AU49" i="48"/>
  <c r="AW49" i="48"/>
  <c r="AR49" i="48"/>
  <c r="AS49" i="48"/>
  <c r="BA8" i="48"/>
  <c r="BA27" i="48"/>
  <c r="BA11" i="48"/>
  <c r="BA48" i="48"/>
  <c r="AQ33" i="48"/>
  <c r="BC42" i="48"/>
  <c r="BC47" i="48"/>
  <c r="AU37" i="48"/>
  <c r="AU26" i="48"/>
  <c r="AY49" i="48"/>
  <c r="AX24" i="48"/>
  <c r="BC12" i="48"/>
  <c r="BC44" i="48"/>
  <c r="AW13" i="48"/>
  <c r="AU6" i="48"/>
  <c r="BC41" i="48"/>
  <c r="BC25" i="48"/>
  <c r="AU32" i="48"/>
  <c r="AU41" i="48"/>
  <c r="AU15" i="48"/>
  <c r="AX8" i="48"/>
  <c r="BC34" i="48"/>
  <c r="AR8" i="48"/>
  <c r="AR34" i="48"/>
  <c r="AS15" i="48"/>
  <c r="AS5" i="48"/>
  <c r="AS43" i="48"/>
  <c r="BA46" i="48"/>
  <c r="BA18" i="48"/>
  <c r="AX35" i="48"/>
  <c r="AX9" i="48"/>
  <c r="AQ19" i="48"/>
  <c r="AQ17" i="48"/>
  <c r="AQ9" i="48"/>
  <c r="BC22" i="48"/>
  <c r="BC24" i="48"/>
  <c r="BC21" i="48"/>
  <c r="AW14" i="48"/>
  <c r="AW44" i="48"/>
  <c r="AY38" i="48"/>
  <c r="AY47" i="48"/>
  <c r="AU16" i="48"/>
  <c r="AY57" i="47"/>
  <c r="BC66" i="47"/>
  <c r="AU66" i="47"/>
  <c r="AI103" i="47"/>
  <c r="AJ103" i="47" s="1"/>
  <c r="AI132" i="47"/>
  <c r="AJ132" i="47" s="1"/>
  <c r="BC32" i="47"/>
  <c r="AQ67" i="47"/>
  <c r="AU67" i="47"/>
  <c r="AI118" i="47"/>
  <c r="AJ118" i="47" s="1"/>
  <c r="AI122" i="47"/>
  <c r="AJ122" i="47" s="1"/>
  <c r="AI114" i="47"/>
  <c r="AJ114" i="47" s="1"/>
  <c r="AI121" i="47"/>
  <c r="AJ121" i="47" s="1"/>
  <c r="AZ13" i="47"/>
  <c r="AR67" i="47"/>
  <c r="BC67" i="47"/>
  <c r="AI129" i="47"/>
  <c r="AJ129" i="47" s="1"/>
  <c r="AV67" i="47"/>
  <c r="AI116" i="47"/>
  <c r="AJ116" i="47" s="1"/>
  <c r="AV28" i="47"/>
  <c r="AV40" i="47"/>
  <c r="AI126" i="47"/>
  <c r="AJ126" i="47" s="1"/>
  <c r="AI102" i="47"/>
  <c r="AJ102" i="47" s="1"/>
  <c r="AI97" i="47"/>
  <c r="AJ97" i="47" s="1"/>
  <c r="AI136" i="47"/>
  <c r="AJ136" i="47" s="1"/>
  <c r="AI98" i="47"/>
  <c r="AJ98" i="47" s="1"/>
  <c r="AI131" i="47"/>
  <c r="AJ131" i="47" s="1"/>
  <c r="AI95" i="47"/>
  <c r="AJ95" i="47" s="1"/>
  <c r="AI96" i="47"/>
  <c r="AJ96" i="47" s="1"/>
  <c r="AI137" i="47"/>
  <c r="AJ137" i="47" s="1"/>
  <c r="AI123" i="47"/>
  <c r="AJ123" i="47" s="1"/>
  <c r="AY24" i="47"/>
  <c r="AV45" i="47"/>
  <c r="AU40" i="47"/>
  <c r="AR55" i="47"/>
  <c r="AI109" i="47"/>
  <c r="AJ109" i="47" s="1"/>
  <c r="AU44" i="47"/>
  <c r="AU15" i="47"/>
  <c r="AV47" i="47"/>
  <c r="AU38" i="47"/>
  <c r="AU12" i="47"/>
  <c r="AV5" i="47"/>
  <c r="AV39" i="47"/>
  <c r="AU45" i="47"/>
  <c r="AR21" i="47"/>
  <c r="AZ27" i="47"/>
  <c r="AZ24" i="47"/>
  <c r="AZ47" i="47"/>
  <c r="AZ49" i="47"/>
  <c r="BC45" i="47"/>
  <c r="BC25" i="47"/>
  <c r="BC58" i="47"/>
  <c r="AV6" i="47"/>
  <c r="AU37" i="47"/>
  <c r="AY10" i="47"/>
  <c r="AI115" i="47"/>
  <c r="AJ115" i="47" s="1"/>
  <c r="AZ43" i="47"/>
  <c r="AZ62" i="47"/>
  <c r="AZ15" i="47"/>
  <c r="AQ12" i="47"/>
  <c r="AU16" i="47"/>
  <c r="BC51" i="47"/>
  <c r="BC42" i="47"/>
  <c r="AQ38" i="47"/>
  <c r="AR27" i="47"/>
  <c r="AR28" i="47"/>
  <c r="AR32" i="47"/>
  <c r="AR61" i="47"/>
  <c r="AR15" i="47"/>
  <c r="AZ37" i="47"/>
  <c r="AZ33" i="47"/>
  <c r="BC36" i="47"/>
  <c r="BC20" i="47"/>
  <c r="AQ31" i="47"/>
  <c r="AQ27" i="47"/>
  <c r="AQ58" i="47"/>
  <c r="AV35" i="47"/>
  <c r="AV29" i="47"/>
  <c r="AV36" i="47"/>
  <c r="AV9" i="47"/>
  <c r="AU21" i="47"/>
  <c r="AU20" i="47"/>
  <c r="AU53" i="47"/>
  <c r="AU62" i="47"/>
  <c r="AY28" i="47"/>
  <c r="AY25" i="47"/>
  <c r="AY33" i="47"/>
  <c r="AV23" i="46"/>
  <c r="AZ23" i="46"/>
  <c r="AZ40" i="46"/>
  <c r="AQ38" i="46"/>
  <c r="AW22" i="46"/>
  <c r="AR6" i="46"/>
  <c r="AQ43" i="46"/>
  <c r="BC32" i="46"/>
  <c r="AW18" i="46"/>
  <c r="AO36" i="46"/>
  <c r="AW31" i="46"/>
  <c r="AY17" i="46"/>
  <c r="AV29" i="46"/>
  <c r="AU14" i="46"/>
  <c r="AW30" i="46"/>
  <c r="AY23" i="46"/>
  <c r="AV12" i="46"/>
  <c r="AR5" i="46"/>
  <c r="AR13" i="46"/>
  <c r="BC28" i="46"/>
  <c r="BC31" i="46"/>
  <c r="BC43" i="46"/>
  <c r="AZ14" i="46"/>
  <c r="AZ13" i="46"/>
  <c r="AZ37" i="46"/>
  <c r="AZ9" i="46"/>
  <c r="AQ21" i="46"/>
  <c r="AU27" i="46"/>
  <c r="AU42" i="46"/>
  <c r="AJ141" i="46"/>
  <c r="AZ19" i="46"/>
  <c r="AW13" i="46"/>
  <c r="AJ145" i="46"/>
  <c r="AW11" i="46"/>
  <c r="AJ140" i="46"/>
  <c r="AZ29" i="46"/>
  <c r="AQ15" i="46"/>
  <c r="AJ123" i="46"/>
  <c r="BC21" i="43"/>
  <c r="BA37" i="44"/>
  <c r="BC63" i="47"/>
  <c r="AR39" i="48"/>
  <c r="AT37" i="49"/>
  <c r="BB54" i="49"/>
  <c r="AP50" i="49"/>
  <c r="BC10" i="51"/>
  <c r="AU23" i="45"/>
  <c r="AQ40" i="47"/>
  <c r="AY32" i="47"/>
  <c r="AZ21" i="49"/>
  <c r="BA10" i="43"/>
  <c r="AU12" i="43"/>
  <c r="AV23" i="43"/>
  <c r="AY7" i="43"/>
  <c r="AZ40" i="43"/>
  <c r="AY12" i="46"/>
  <c r="AR52" i="47"/>
  <c r="BA14" i="42"/>
  <c r="BC6" i="42"/>
  <c r="BC6" i="43"/>
  <c r="BC10" i="43"/>
  <c r="AR33" i="43"/>
  <c r="AR22" i="43"/>
  <c r="AV17" i="43"/>
  <c r="AV14" i="43"/>
  <c r="BA41" i="44"/>
  <c r="AY40" i="46"/>
  <c r="AR37" i="46"/>
  <c r="BC19" i="46"/>
  <c r="AZ41" i="46"/>
  <c r="AZ16" i="46"/>
  <c r="AU29" i="46"/>
  <c r="AZ32" i="47"/>
  <c r="AZ56" i="47"/>
  <c r="AZ16" i="47"/>
  <c r="BC56" i="47"/>
  <c r="BC27" i="47"/>
  <c r="BC44" i="47"/>
  <c r="AV49" i="47"/>
  <c r="AU10" i="47"/>
  <c r="AU64" i="47"/>
  <c r="AR41" i="48"/>
  <c r="BA34" i="48"/>
  <c r="AX12" i="48"/>
  <c r="AX7" i="48"/>
  <c r="BC33" i="48"/>
  <c r="BC32" i="48"/>
  <c r="AZ32" i="49"/>
  <c r="AZ60" i="49"/>
  <c r="AT7" i="49"/>
  <c r="AX18" i="49"/>
  <c r="AX44" i="49"/>
  <c r="AV49" i="49"/>
  <c r="AV62" i="49"/>
  <c r="AP40" i="51"/>
  <c r="AZ22" i="52"/>
  <c r="BC23" i="50"/>
  <c r="BA22" i="43"/>
  <c r="BC33" i="43"/>
  <c r="AU7" i="43"/>
  <c r="AV9" i="43"/>
  <c r="AY31" i="43"/>
  <c r="AZ12" i="43"/>
  <c r="BA39" i="44"/>
  <c r="BA51" i="44"/>
  <c r="BC12" i="42"/>
  <c r="BA17" i="43"/>
  <c r="BA43" i="43"/>
  <c r="AR45" i="43"/>
  <c r="AZ32" i="43"/>
  <c r="AZ13" i="43"/>
  <c r="BA24" i="44"/>
  <c r="BA54" i="44"/>
  <c r="BA54" i="45"/>
  <c r="BC27" i="45"/>
  <c r="AV32" i="46"/>
  <c r="BC22" i="46"/>
  <c r="BC8" i="46"/>
  <c r="AZ44" i="46"/>
  <c r="AZ27" i="46"/>
  <c r="AU21" i="46"/>
  <c r="AU13" i="46"/>
  <c r="BA17" i="42"/>
  <c r="BA40" i="43"/>
  <c r="AW23" i="43"/>
  <c r="AV5" i="43"/>
  <c r="AY14" i="43"/>
  <c r="AZ24" i="43"/>
  <c r="AZ14" i="43"/>
  <c r="BA16" i="44"/>
  <c r="BA29" i="44"/>
  <c r="BA48" i="44"/>
  <c r="AY6" i="45"/>
  <c r="AY18" i="45"/>
  <c r="BA38" i="45"/>
  <c r="BA44" i="45"/>
  <c r="BA61" i="45"/>
  <c r="BA68" i="45"/>
  <c r="BC34" i="45"/>
  <c r="BC33" i="45"/>
  <c r="BC49" i="45"/>
  <c r="BC60" i="45"/>
  <c r="AY8" i="46"/>
  <c r="BC12" i="46"/>
  <c r="BC26" i="46"/>
  <c r="AZ18" i="46"/>
  <c r="AU38" i="46"/>
  <c r="AZ44" i="47"/>
  <c r="AZ57" i="47"/>
  <c r="BC40" i="47"/>
  <c r="AU22" i="47"/>
  <c r="AY5" i="47"/>
  <c r="AY37" i="47"/>
  <c r="BA22" i="48"/>
  <c r="BA41" i="48"/>
  <c r="BC11" i="48"/>
  <c r="BC19" i="51"/>
  <c r="BC11" i="51"/>
  <c r="AZ16" i="53"/>
  <c r="AY47" i="44"/>
  <c r="BC52" i="44"/>
  <c r="AU9" i="42"/>
  <c r="AT37" i="43"/>
  <c r="AT38" i="43"/>
  <c r="BC45" i="44"/>
  <c r="AI19" i="45"/>
  <c r="AI92" i="47"/>
  <c r="AJ92" i="47" s="1"/>
  <c r="AI128" i="47"/>
  <c r="AJ128" i="47" s="1"/>
  <c r="AI107" i="47"/>
  <c r="AJ107" i="47" s="1"/>
  <c r="AI130" i="47"/>
  <c r="AJ130" i="47" s="1"/>
  <c r="BA15" i="43"/>
  <c r="AQ28" i="43"/>
  <c r="AW29" i="43"/>
  <c r="AW39" i="43"/>
  <c r="AU32" i="43"/>
  <c r="AV40" i="43"/>
  <c r="AW43" i="44"/>
  <c r="AR27" i="46"/>
  <c r="AZ31" i="47"/>
  <c r="AZ16" i="41"/>
  <c r="BB17" i="41"/>
  <c r="BA13" i="42"/>
  <c r="AY5" i="42"/>
  <c r="BC39" i="43"/>
  <c r="BA12" i="42"/>
  <c r="BC5" i="42"/>
  <c r="AW7" i="42"/>
  <c r="AW13" i="42"/>
  <c r="BA18" i="43"/>
  <c r="BA28" i="43"/>
  <c r="BA30" i="43"/>
  <c r="BA44" i="43"/>
  <c r="BC26" i="43"/>
  <c r="BC24" i="43"/>
  <c r="BC29" i="43"/>
  <c r="BC16" i="43"/>
  <c r="BC41" i="43"/>
  <c r="AW32" i="43"/>
  <c r="AW6" i="43"/>
  <c r="AU30" i="43"/>
  <c r="AU14" i="43"/>
  <c r="AU54" i="45"/>
  <c r="BA23" i="45"/>
  <c r="BA10" i="45"/>
  <c r="BA64" i="45"/>
  <c r="BC35" i="45"/>
  <c r="BC52" i="45"/>
  <c r="BC59" i="45"/>
  <c r="BC57" i="45"/>
  <c r="BC65" i="45"/>
  <c r="AZ43" i="46"/>
  <c r="AZ26" i="47"/>
  <c r="AZ40" i="47"/>
  <c r="AZ63" i="47"/>
  <c r="BC21" i="47"/>
  <c r="AV26" i="47"/>
  <c r="AY31" i="47"/>
  <c r="BA26" i="48"/>
  <c r="BA16" i="48"/>
  <c r="BA36" i="48"/>
  <c r="BA45" i="48"/>
  <c r="BC38" i="48"/>
  <c r="BC10" i="48"/>
  <c r="AX15" i="51"/>
  <c r="AY10" i="51"/>
  <c r="AV23" i="52"/>
  <c r="AZ20" i="53"/>
  <c r="BC25" i="37"/>
  <c r="AY15" i="46"/>
  <c r="AV15" i="41"/>
  <c r="BA9" i="43"/>
  <c r="BC8" i="43"/>
  <c r="BC42" i="43"/>
  <c r="BC22" i="43"/>
  <c r="BA6" i="45"/>
  <c r="BA56" i="45"/>
  <c r="BA69" i="45"/>
  <c r="BC37" i="45"/>
  <c r="BC15" i="46"/>
  <c r="AZ8" i="46"/>
  <c r="AZ6" i="47"/>
  <c r="AZ66" i="47"/>
  <c r="AZ19" i="47"/>
  <c r="BC31" i="47"/>
  <c r="BC49" i="47"/>
  <c r="BC15" i="47"/>
  <c r="BA23" i="48"/>
  <c r="BC18" i="48"/>
  <c r="AW6" i="48"/>
  <c r="AT58" i="49"/>
  <c r="AV33" i="49"/>
  <c r="BB16" i="49"/>
  <c r="BB46" i="49"/>
  <c r="BC18" i="50"/>
  <c r="BC25" i="51"/>
  <c r="BC30" i="51"/>
  <c r="BB9" i="51"/>
  <c r="AZ19" i="52"/>
  <c r="AZ18" i="52"/>
  <c r="BB18" i="52"/>
  <c r="AZ24" i="53"/>
  <c r="BC24" i="44"/>
  <c r="AI108" i="47"/>
  <c r="AJ108" i="47" s="1"/>
  <c r="AI93" i="47"/>
  <c r="AJ93" i="47" s="1"/>
  <c r="BC44" i="43"/>
  <c r="AQ23" i="45"/>
  <c r="AQ45" i="45"/>
  <c r="BA29" i="45"/>
  <c r="BA65" i="45"/>
  <c r="BC32" i="45"/>
  <c r="BC66" i="45"/>
  <c r="BC34" i="46"/>
  <c r="AZ6" i="46"/>
  <c r="AZ17" i="46"/>
  <c r="AQ32" i="46"/>
  <c r="AZ34" i="47"/>
  <c r="AZ35" i="47"/>
  <c r="AZ54" i="47"/>
  <c r="AZ46" i="47"/>
  <c r="AZ52" i="47"/>
  <c r="BC35" i="47"/>
  <c r="BC48" i="47"/>
  <c r="AQ49" i="47"/>
  <c r="BA6" i="48"/>
  <c r="BA15" i="48"/>
  <c r="AQ31" i="48"/>
  <c r="AQ5" i="48"/>
  <c r="BC19" i="48"/>
  <c r="BC20" i="48"/>
  <c r="AR22" i="49"/>
  <c r="AZ30" i="49"/>
  <c r="AZ11" i="49"/>
  <c r="AZ10" i="49"/>
  <c r="AZ62" i="49"/>
  <c r="BB25" i="49"/>
  <c r="BB29" i="49"/>
  <c r="BB21" i="49"/>
  <c r="BB15" i="49"/>
  <c r="AQ15" i="50"/>
  <c r="BA21" i="50"/>
  <c r="BC21" i="50"/>
  <c r="BC9" i="50"/>
  <c r="AQ20" i="51"/>
  <c r="BC34" i="51"/>
  <c r="BB24" i="52"/>
  <c r="AZ11" i="53"/>
  <c r="AZ7" i="53"/>
  <c r="AT27" i="43"/>
  <c r="AX41" i="43"/>
  <c r="AY12" i="44"/>
  <c r="AX32" i="43"/>
  <c r="AX9" i="43"/>
  <c r="AJ38" i="46"/>
  <c r="AJ107" i="46"/>
  <c r="AI78" i="45"/>
  <c r="AJ78" i="45" s="1"/>
  <c r="AI90" i="45"/>
  <c r="AJ90" i="45" s="1"/>
  <c r="AI14" i="45"/>
  <c r="AI119" i="47"/>
  <c r="AJ119" i="47" s="1"/>
  <c r="AI111" i="47"/>
  <c r="AJ111" i="47" s="1"/>
  <c r="AI124" i="47"/>
  <c r="AJ124" i="47" s="1"/>
  <c r="BB7" i="41"/>
  <c r="AS26" i="43"/>
  <c r="BB16" i="41"/>
  <c r="AS6" i="42"/>
  <c r="AZ26" i="43"/>
  <c r="AZ34" i="43"/>
  <c r="AZ45" i="43"/>
  <c r="BA5" i="44"/>
  <c r="BA40" i="44"/>
  <c r="AS13" i="45"/>
  <c r="AS43" i="45"/>
  <c r="BA36" i="45"/>
  <c r="BA58" i="45"/>
  <c r="BA70" i="45"/>
  <c r="BC63" i="45"/>
  <c r="AR38" i="46"/>
  <c r="AR41" i="46"/>
  <c r="AR46" i="46"/>
  <c r="BC14" i="46"/>
  <c r="BC16" i="46"/>
  <c r="BC6" i="46"/>
  <c r="AR58" i="47"/>
  <c r="AR57" i="47"/>
  <c r="AZ38" i="47"/>
  <c r="AZ59" i="47"/>
  <c r="BC6" i="47"/>
  <c r="BC46" i="47"/>
  <c r="BC52" i="47"/>
  <c r="BC34" i="47"/>
  <c r="AS21" i="48"/>
  <c r="BA12" i="48"/>
  <c r="BA35" i="48"/>
  <c r="AS31" i="50"/>
  <c r="AQ7" i="37"/>
  <c r="BC5" i="44"/>
  <c r="BC11" i="44"/>
  <c r="AQ26" i="52"/>
  <c r="AU36" i="44"/>
  <c r="AQ15" i="53"/>
  <c r="AI84" i="45"/>
  <c r="AJ84" i="45" s="1"/>
  <c r="AI91" i="47"/>
  <c r="AJ91" i="47" s="1"/>
  <c r="AI127" i="47"/>
  <c r="AJ127" i="47" s="1"/>
  <c r="AI100" i="47"/>
  <c r="AJ100" i="47" s="1"/>
  <c r="AQ7" i="53"/>
  <c r="AS8" i="42"/>
  <c r="AS33" i="45"/>
  <c r="AS6" i="48"/>
  <c r="AS25" i="48"/>
  <c r="AQ5" i="44"/>
  <c r="AQ23" i="52"/>
  <c r="AJ135" i="46"/>
  <c r="AJ92" i="46"/>
  <c r="AQ22" i="44"/>
  <c r="AQ20" i="45"/>
  <c r="AQ10" i="42"/>
  <c r="AQ35" i="45"/>
  <c r="AQ52" i="45"/>
  <c r="AQ57" i="45"/>
  <c r="AQ39" i="47"/>
  <c r="AP14" i="49"/>
  <c r="AP35" i="49"/>
  <c r="AP12" i="41"/>
  <c r="AO34" i="46"/>
  <c r="AO26" i="46"/>
  <c r="AO42" i="46"/>
  <c r="AQ19" i="44"/>
  <c r="AJ118" i="46"/>
  <c r="AJ115" i="46"/>
  <c r="AQ44" i="45"/>
  <c r="AQ46" i="45"/>
  <c r="AQ34" i="47"/>
  <c r="AQ36" i="48"/>
  <c r="AQ32" i="44"/>
  <c r="AQ20" i="52"/>
  <c r="AQ33" i="43"/>
  <c r="AQ14" i="46"/>
  <c r="AQ44" i="46"/>
  <c r="AQ44" i="44"/>
  <c r="AQ16" i="42"/>
  <c r="AQ23" i="37"/>
  <c r="AI92" i="45"/>
  <c r="AJ92" i="45" s="1"/>
  <c r="AQ23" i="46"/>
  <c r="AJ96" i="46"/>
  <c r="AJ142" i="46"/>
  <c r="AJ31" i="46"/>
  <c r="AI8" i="45"/>
  <c r="AR43" i="43"/>
  <c r="AR40" i="46"/>
  <c r="AR30" i="46"/>
  <c r="AR17" i="46"/>
  <c r="AR7" i="47"/>
  <c r="AR53" i="47"/>
  <c r="AR65" i="47"/>
  <c r="AR22" i="48"/>
  <c r="AR19" i="48"/>
  <c r="AR11" i="52"/>
  <c r="AR23" i="52"/>
  <c r="AR23" i="53"/>
  <c r="AR6" i="53"/>
  <c r="AR21" i="53"/>
  <c r="AR12" i="53"/>
  <c r="AR25" i="47"/>
  <c r="AR30" i="49"/>
  <c r="AR23" i="46"/>
  <c r="AR6" i="47"/>
  <c r="AR42" i="47"/>
  <c r="AR40" i="48"/>
  <c r="AR11" i="53"/>
  <c r="AR9" i="46"/>
  <c r="AR14" i="46"/>
  <c r="AR34" i="46"/>
  <c r="AR7" i="46"/>
  <c r="AR10" i="47"/>
  <c r="AR48" i="47"/>
  <c r="AR23" i="47"/>
  <c r="AR20" i="47"/>
  <c r="AR16" i="47"/>
  <c r="AR44" i="48"/>
  <c r="AR12" i="48"/>
  <c r="AR26" i="48"/>
  <c r="AR42" i="49"/>
  <c r="AR20" i="53"/>
  <c r="AR18" i="48"/>
  <c r="AR17" i="41"/>
  <c r="AR7" i="43"/>
  <c r="AR37" i="47"/>
  <c r="AR38" i="47"/>
  <c r="AR30" i="47"/>
  <c r="AR22" i="47"/>
  <c r="AR8" i="47"/>
  <c r="AR63" i="47"/>
  <c r="AR13" i="48"/>
  <c r="AR29" i="48"/>
  <c r="AR28" i="48"/>
  <c r="AR44" i="49"/>
  <c r="AR8" i="52"/>
  <c r="AR12" i="51"/>
  <c r="AS48" i="44"/>
  <c r="AS25" i="50"/>
  <c r="AS5" i="43"/>
  <c r="AS59" i="45"/>
  <c r="AS10" i="43"/>
  <c r="AS72" i="45"/>
  <c r="AS66" i="45"/>
  <c r="AS61" i="45"/>
  <c r="AS16" i="44"/>
  <c r="AS21" i="50"/>
  <c r="AS33" i="43"/>
  <c r="AU9" i="43"/>
  <c r="AU20" i="43"/>
  <c r="AU32" i="47"/>
  <c r="AY60" i="47"/>
  <c r="AT24" i="52"/>
  <c r="AY19" i="53"/>
  <c r="AV11" i="46"/>
  <c r="AU31" i="44"/>
  <c r="AY17" i="43"/>
  <c r="AY15" i="45"/>
  <c r="AY41" i="45"/>
  <c r="AV6" i="52"/>
  <c r="AV25" i="52"/>
  <c r="AW10" i="45"/>
  <c r="AY34" i="46"/>
  <c r="AV42" i="46"/>
  <c r="AV31" i="47"/>
  <c r="AU13" i="47"/>
  <c r="AX29" i="48"/>
  <c r="AT34" i="49"/>
  <c r="AT46" i="49"/>
  <c r="AX48" i="49"/>
  <c r="AU21" i="51"/>
  <c r="AU10" i="51"/>
  <c r="AY11" i="53"/>
  <c r="AU25" i="53"/>
  <c r="N21" i="34"/>
  <c r="AY11" i="42"/>
  <c r="AV44" i="43"/>
  <c r="AY50" i="47"/>
  <c r="AU32" i="51"/>
  <c r="AU11" i="51"/>
  <c r="AX32" i="51"/>
  <c r="AT28" i="51"/>
  <c r="AV5" i="53"/>
  <c r="AW5" i="43"/>
  <c r="AW17" i="43"/>
  <c r="AW36" i="43"/>
  <c r="AW21" i="43"/>
  <c r="AW41" i="43"/>
  <c r="AU11" i="43"/>
  <c r="AU31" i="43"/>
  <c r="AU22" i="43"/>
  <c r="AV28" i="43"/>
  <c r="AV10" i="43"/>
  <c r="AY6" i="43"/>
  <c r="AY12" i="43"/>
  <c r="AY22" i="43"/>
  <c r="AW27" i="44"/>
  <c r="AW54" i="44"/>
  <c r="AW34" i="44"/>
  <c r="AW45" i="44"/>
  <c r="AW48" i="44"/>
  <c r="AW50" i="44"/>
  <c r="AW36" i="45"/>
  <c r="AW43" i="45"/>
  <c r="AW47" i="45"/>
  <c r="AW55" i="45"/>
  <c r="AY61" i="45"/>
  <c r="AU58" i="45"/>
  <c r="AU70" i="45"/>
  <c r="AY41" i="46"/>
  <c r="AU23" i="46"/>
  <c r="AW16" i="48"/>
  <c r="AW24" i="48"/>
  <c r="AW27" i="48"/>
  <c r="AW36" i="48"/>
  <c r="AW37" i="48"/>
  <c r="AW41" i="48"/>
  <c r="AY21" i="48"/>
  <c r="AY6" i="48"/>
  <c r="AT17" i="49"/>
  <c r="AT26" i="49"/>
  <c r="AT33" i="49"/>
  <c r="AT41" i="49"/>
  <c r="AT53" i="49"/>
  <c r="AT8" i="49"/>
  <c r="AX24" i="49"/>
  <c r="AX46" i="49"/>
  <c r="AX7" i="49"/>
  <c r="AX56" i="49"/>
  <c r="AX6" i="49"/>
  <c r="AV31" i="49"/>
  <c r="AV47" i="49"/>
  <c r="AV54" i="49"/>
  <c r="AV55" i="49"/>
  <c r="AV12" i="49"/>
  <c r="AU7" i="50"/>
  <c r="AY11" i="50"/>
  <c r="AY23" i="50"/>
  <c r="AW33" i="50"/>
  <c r="AW34" i="50"/>
  <c r="AX6" i="52"/>
  <c r="AY6" i="44"/>
  <c r="AU5" i="48"/>
  <c r="AY23" i="44"/>
  <c r="BD65" i="37"/>
  <c r="BE65" i="37" s="1"/>
  <c r="BF65" i="37" s="1"/>
  <c r="BG65" i="37" s="1"/>
  <c r="BH65" i="37" s="1"/>
  <c r="BI65" i="37" s="1"/>
  <c r="BJ65" i="37" s="1"/>
  <c r="BK65" i="37" s="1"/>
  <c r="BL65" i="37" s="1"/>
  <c r="BM65" i="37" s="1"/>
  <c r="BN65" i="37" s="1"/>
  <c r="BO65" i="37" s="1"/>
  <c r="BP65" i="37" s="1"/>
  <c r="BQ65" i="37" s="1"/>
  <c r="BR65" i="37" s="1"/>
  <c r="BD47" i="37"/>
  <c r="BE47" i="37" s="1"/>
  <c r="BF47" i="37" s="1"/>
  <c r="BG47" i="37" s="1"/>
  <c r="BH47" i="37" s="1"/>
  <c r="BI47" i="37" s="1"/>
  <c r="BJ47" i="37" s="1"/>
  <c r="BK47" i="37" s="1"/>
  <c r="BL47" i="37" s="1"/>
  <c r="BM47" i="37" s="1"/>
  <c r="BN47" i="37" s="1"/>
  <c r="BO47" i="37" s="1"/>
  <c r="BP47" i="37" s="1"/>
  <c r="BQ47" i="37" s="1"/>
  <c r="BR47" i="37" s="1"/>
  <c r="AV19" i="51"/>
  <c r="AU54" i="44"/>
  <c r="AI95" i="45"/>
  <c r="AJ95" i="45" s="1"/>
  <c r="AU24" i="44"/>
  <c r="AJ33" i="46"/>
  <c r="AI89" i="45"/>
  <c r="AJ89" i="45" s="1"/>
  <c r="AI25" i="45"/>
  <c r="AI79" i="45"/>
  <c r="AJ79" i="45" s="1"/>
  <c r="AI97" i="45"/>
  <c r="AJ97" i="45" s="1"/>
  <c r="AI96" i="45"/>
  <c r="AJ96" i="45" s="1"/>
  <c r="AT10" i="49"/>
  <c r="AX19" i="49"/>
  <c r="AX25" i="51"/>
  <c r="AY33" i="43"/>
  <c r="AU56" i="45"/>
  <c r="AU9" i="47"/>
  <c r="AU22" i="51"/>
  <c r="AY40" i="51"/>
  <c r="AX33" i="51"/>
  <c r="AV6" i="53"/>
  <c r="AV16" i="53"/>
  <c r="AW32" i="46"/>
  <c r="AU14" i="53"/>
  <c r="AJ105" i="46"/>
  <c r="AJ147" i="46"/>
  <c r="AJ93" i="46"/>
  <c r="AI20" i="45"/>
  <c r="AI83" i="45"/>
  <c r="AJ83" i="45" s="1"/>
  <c r="AI98" i="45"/>
  <c r="AJ98" i="45" s="1"/>
  <c r="AV24" i="47"/>
  <c r="AV46" i="47"/>
  <c r="AU5" i="47"/>
  <c r="AU27" i="47"/>
  <c r="AU11" i="47"/>
  <c r="AY17" i="47"/>
  <c r="AX32" i="48"/>
  <c r="AX5" i="48"/>
  <c r="AX11" i="49"/>
  <c r="AV45" i="49"/>
  <c r="AV57" i="49"/>
  <c r="AU9" i="50"/>
  <c r="AU23" i="50"/>
  <c r="AY16" i="50"/>
  <c r="AY25" i="50"/>
  <c r="AW9" i="50"/>
  <c r="AW6" i="50"/>
  <c r="AY39" i="51"/>
  <c r="AY23" i="53"/>
  <c r="AX7" i="42"/>
  <c r="AW24" i="43"/>
  <c r="AY64" i="47"/>
  <c r="AW33" i="46"/>
  <c r="AY24" i="53"/>
  <c r="AU35" i="48"/>
  <c r="AY45" i="47"/>
  <c r="AX43" i="48"/>
  <c r="AU30" i="51"/>
  <c r="AU15" i="51"/>
  <c r="AX21" i="51"/>
  <c r="AX19" i="51"/>
  <c r="AW43" i="46"/>
  <c r="AX12" i="42"/>
  <c r="AW43" i="43"/>
  <c r="AU38" i="43"/>
  <c r="AU27" i="45"/>
  <c r="AU49" i="45"/>
  <c r="AY36" i="47"/>
  <c r="AY15" i="48"/>
  <c r="AW14" i="42"/>
  <c r="AY63" i="45"/>
  <c r="AU33" i="45"/>
  <c r="AU60" i="45"/>
  <c r="AY32" i="46"/>
  <c r="AV6" i="46"/>
  <c r="AV22" i="46"/>
  <c r="AV16" i="46"/>
  <c r="AU36" i="46"/>
  <c r="AV58" i="47"/>
  <c r="AV15" i="47"/>
  <c r="AY40" i="47"/>
  <c r="AX11" i="48"/>
  <c r="AY22" i="48"/>
  <c r="AU34" i="51"/>
  <c r="AX28" i="52"/>
  <c r="AV23" i="53"/>
  <c r="AW9" i="46"/>
  <c r="AW25" i="46"/>
  <c r="AT6" i="41"/>
  <c r="AY5" i="45"/>
  <c r="AU59" i="45"/>
  <c r="AU14" i="47"/>
  <c r="AX14" i="48"/>
  <c r="AX36" i="48"/>
  <c r="AX16" i="41"/>
  <c r="AX8" i="42"/>
  <c r="AY14" i="42"/>
  <c r="AW36" i="44"/>
  <c r="AW39" i="44"/>
  <c r="AW22" i="44"/>
  <c r="AW53" i="45"/>
  <c r="AW70" i="45"/>
  <c r="AW68" i="45"/>
  <c r="AY36" i="45"/>
  <c r="AY55" i="45"/>
  <c r="AY72" i="45"/>
  <c r="AU52" i="45"/>
  <c r="AU17" i="45"/>
  <c r="AU66" i="45"/>
  <c r="AY11" i="46"/>
  <c r="AY13" i="46"/>
  <c r="AY5" i="46"/>
  <c r="AY10" i="46"/>
  <c r="AV8" i="46"/>
  <c r="AV21" i="46"/>
  <c r="AV28" i="46"/>
  <c r="AU20" i="46"/>
  <c r="AU41" i="46"/>
  <c r="AU35" i="46"/>
  <c r="AU37" i="46"/>
  <c r="AV38" i="47"/>
  <c r="AV21" i="47"/>
  <c r="AV42" i="47"/>
  <c r="AV48" i="47"/>
  <c r="AV56" i="47"/>
  <c r="AV62" i="47"/>
  <c r="AU6" i="47"/>
  <c r="AU51" i="47"/>
  <c r="AU60" i="47"/>
  <c r="AY27" i="47"/>
  <c r="AY43" i="47"/>
  <c r="AY44" i="47"/>
  <c r="AY65" i="47"/>
  <c r="AY20" i="47"/>
  <c r="AY16" i="47"/>
  <c r="AX26" i="48"/>
  <c r="AX28" i="48"/>
  <c r="AX20" i="48"/>
  <c r="AX45" i="48"/>
  <c r="AX41" i="48"/>
  <c r="AX48" i="48"/>
  <c r="AW18" i="48"/>
  <c r="AY18" i="48"/>
  <c r="AY27" i="48"/>
  <c r="AY11" i="48"/>
  <c r="AY36" i="48"/>
  <c r="AT18" i="49"/>
  <c r="AT24" i="49"/>
  <c r="AT44" i="49"/>
  <c r="AX43" i="49"/>
  <c r="AX37" i="49"/>
  <c r="AX61" i="49"/>
  <c r="AV32" i="49"/>
  <c r="AV22" i="49"/>
  <c r="AV9" i="49"/>
  <c r="AU5" i="50"/>
  <c r="AU10" i="50"/>
  <c r="AY21" i="50"/>
  <c r="AY24" i="50"/>
  <c r="AW17" i="50"/>
  <c r="AW21" i="50"/>
  <c r="AW22" i="50"/>
  <c r="AX6" i="42"/>
  <c r="AW45" i="43"/>
  <c r="AU13" i="43"/>
  <c r="AY20" i="46"/>
  <c r="AU28" i="46"/>
  <c r="AV66" i="47"/>
  <c r="AX6" i="41"/>
  <c r="AW20" i="44"/>
  <c r="AY39" i="45"/>
  <c r="AY45" i="45"/>
  <c r="AU65" i="45"/>
  <c r="AT12" i="41"/>
  <c r="AX12" i="41"/>
  <c r="AW39" i="45"/>
  <c r="AW6" i="45"/>
  <c r="AW54" i="45"/>
  <c r="AY27" i="45"/>
  <c r="AY29" i="45"/>
  <c r="AY7" i="45"/>
  <c r="AY9" i="45"/>
  <c r="AY10" i="45"/>
  <c r="AU38" i="45"/>
  <c r="AU34" i="45"/>
  <c r="AU37" i="45"/>
  <c r="AU6" i="45"/>
  <c r="AU21" i="45"/>
  <c r="AU61" i="45"/>
  <c r="AU68" i="45"/>
  <c r="AY30" i="46"/>
  <c r="AY45" i="46"/>
  <c r="AY31" i="46"/>
  <c r="AV5" i="46"/>
  <c r="AV45" i="46"/>
  <c r="AV36" i="46"/>
  <c r="AU33" i="46"/>
  <c r="AU11" i="46"/>
  <c r="AU8" i="46"/>
  <c r="AW11" i="42"/>
  <c r="AY23" i="45"/>
  <c r="AY69" i="45"/>
  <c r="AY33" i="46"/>
  <c r="AV17" i="46"/>
  <c r="AV10" i="46"/>
  <c r="AU34" i="46"/>
  <c r="AV34" i="47"/>
  <c r="AU35" i="47"/>
  <c r="AU41" i="51"/>
  <c r="AX8" i="51"/>
  <c r="AX29" i="51"/>
  <c r="AX31" i="51"/>
  <c r="AX39" i="51"/>
  <c r="AY31" i="51"/>
  <c r="AY15" i="51"/>
  <c r="AT33" i="51"/>
  <c r="AV18" i="52"/>
  <c r="AX26" i="52"/>
  <c r="AV20" i="53"/>
  <c r="AY12" i="53"/>
  <c r="AW29" i="46"/>
  <c r="AT15" i="41"/>
  <c r="AY18" i="42"/>
  <c r="AV43" i="43"/>
  <c r="AV36" i="43"/>
  <c r="AW38" i="44"/>
  <c r="AW23" i="45"/>
  <c r="AW51" i="45"/>
  <c r="AW60" i="45"/>
  <c r="AY64" i="45"/>
  <c r="AY17" i="42"/>
  <c r="AX38" i="49"/>
  <c r="AU19" i="44"/>
  <c r="AY5" i="37"/>
  <c r="AY37" i="44"/>
  <c r="AU21" i="44"/>
  <c r="AU11" i="52"/>
  <c r="AU40" i="46"/>
  <c r="AV27" i="47"/>
  <c r="AV51" i="47"/>
  <c r="AV11" i="47"/>
  <c r="AU26" i="47"/>
  <c r="AU41" i="47"/>
  <c r="AU19" i="47"/>
  <c r="AY35" i="47"/>
  <c r="AY46" i="47"/>
  <c r="AY15" i="47"/>
  <c r="AX13" i="48"/>
  <c r="AW30" i="48"/>
  <c r="AY14" i="48"/>
  <c r="AY44" i="48"/>
  <c r="AV23" i="49"/>
  <c r="AU43" i="48"/>
  <c r="AU8" i="42"/>
  <c r="AU25" i="44"/>
  <c r="AU7" i="46"/>
  <c r="AV12" i="47"/>
  <c r="AU58" i="47"/>
  <c r="AY29" i="47"/>
  <c r="AY51" i="47"/>
  <c r="AW12" i="48"/>
  <c r="AT27" i="49"/>
  <c r="AT16" i="49"/>
  <c r="AX32" i="49"/>
  <c r="AX5" i="49"/>
  <c r="AV35" i="49"/>
  <c r="AV13" i="49"/>
  <c r="AV61" i="49"/>
  <c r="AW20" i="50"/>
  <c r="AW24" i="50"/>
  <c r="AX11" i="51"/>
  <c r="AY11" i="51"/>
  <c r="AY8" i="51"/>
  <c r="AT13" i="51"/>
  <c r="AT25" i="51"/>
  <c r="AU31" i="48"/>
  <c r="AY25" i="53"/>
  <c r="AV12" i="41"/>
  <c r="AW38" i="43"/>
  <c r="AU28" i="43"/>
  <c r="AU17" i="43"/>
  <c r="AU45" i="43"/>
  <c r="AU43" i="43"/>
  <c r="AV26" i="43"/>
  <c r="AV34" i="43"/>
  <c r="AV8" i="43"/>
  <c r="AV20" i="43"/>
  <c r="AY29" i="43"/>
  <c r="AY16" i="43"/>
  <c r="AY45" i="43"/>
  <c r="AW44" i="44"/>
  <c r="AW5" i="44"/>
  <c r="AW28" i="44"/>
  <c r="AW14" i="44"/>
  <c r="AW32" i="45"/>
  <c r="AW27" i="45"/>
  <c r="AW21" i="45"/>
  <c r="AW61" i="45"/>
  <c r="AY38" i="45"/>
  <c r="AY31" i="45"/>
  <c r="AY52" i="45"/>
  <c r="AY56" i="45"/>
  <c r="AY26" i="45"/>
  <c r="AU35" i="45"/>
  <c r="AU22" i="45"/>
  <c r="AU72" i="45"/>
  <c r="AY38" i="46"/>
  <c r="AV37" i="46"/>
  <c r="AV18" i="46"/>
  <c r="AV30" i="46"/>
  <c r="AU15" i="46"/>
  <c r="AU30" i="46"/>
  <c r="AU19" i="46"/>
  <c r="AU17" i="46"/>
  <c r="AV22" i="47"/>
  <c r="AV23" i="47"/>
  <c r="AU29" i="47"/>
  <c r="AU23" i="47"/>
  <c r="AU61" i="47"/>
  <c r="AY7" i="47"/>
  <c r="AY58" i="47"/>
  <c r="AW33" i="48"/>
  <c r="AW34" i="48"/>
  <c r="AY20" i="48"/>
  <c r="AT39" i="49"/>
  <c r="AT47" i="49"/>
  <c r="AX42" i="49"/>
  <c r="AX9" i="49"/>
  <c r="AX12" i="49"/>
  <c r="AV50" i="49"/>
  <c r="AV59" i="49"/>
  <c r="AU27" i="48"/>
  <c r="AW42" i="46"/>
  <c r="AU25" i="48"/>
  <c r="AY52" i="44"/>
  <c r="AU7" i="53"/>
  <c r="AU7" i="42"/>
  <c r="AU17" i="42"/>
  <c r="AI94" i="45"/>
  <c r="AJ94" i="45" s="1"/>
  <c r="AU6" i="53"/>
  <c r="AW35" i="46"/>
  <c r="AU50" i="44"/>
  <c r="AJ121" i="46"/>
  <c r="AJ36" i="46"/>
  <c r="AJ103" i="46"/>
  <c r="AJ128" i="46"/>
  <c r="AJ124" i="46"/>
  <c r="AJ125" i="46"/>
  <c r="AJ110" i="46"/>
  <c r="AI91" i="45"/>
  <c r="AJ91" i="45" s="1"/>
  <c r="AI93" i="45"/>
  <c r="AJ93" i="45" s="1"/>
  <c r="AI101" i="47"/>
  <c r="AJ101" i="47" s="1"/>
  <c r="AI94" i="47"/>
  <c r="AJ94" i="47" s="1"/>
  <c r="AU34" i="44"/>
  <c r="AT29" i="43"/>
  <c r="AU44" i="44"/>
  <c r="AJ137" i="46"/>
  <c r="AJ138" i="46"/>
  <c r="AJ95" i="46"/>
  <c r="AJ90" i="46"/>
  <c r="AJ99" i="46"/>
  <c r="AJ116" i="46"/>
  <c r="AJ117" i="46"/>
  <c r="AJ102" i="46"/>
  <c r="AI80" i="45"/>
  <c r="AJ80" i="45" s="1"/>
  <c r="AI82" i="45"/>
  <c r="AJ82" i="45" s="1"/>
  <c r="AI99" i="45"/>
  <c r="AJ99" i="45" s="1"/>
  <c r="AU16" i="44"/>
  <c r="AT23" i="43"/>
  <c r="AU12" i="42"/>
  <c r="AU53" i="44"/>
  <c r="AX43" i="43"/>
  <c r="AJ108" i="46"/>
  <c r="AI100" i="45"/>
  <c r="AJ100" i="45" s="1"/>
  <c r="AI81" i="45"/>
  <c r="AJ81" i="45" s="1"/>
  <c r="AI110" i="47"/>
  <c r="AJ110" i="47" s="1"/>
  <c r="AY29" i="44"/>
  <c r="AU8" i="44"/>
  <c r="AJ83" i="46"/>
  <c r="AJ114" i="46"/>
  <c r="AJ32" i="46"/>
  <c r="AI101" i="45"/>
  <c r="AJ101" i="45" s="1"/>
  <c r="AI86" i="45"/>
  <c r="AJ86" i="45" s="1"/>
  <c r="AI133" i="47"/>
  <c r="AJ133" i="47" s="1"/>
  <c r="AS41" i="44"/>
  <c r="AS34" i="43"/>
  <c r="AS35" i="48"/>
  <c r="AS9" i="42"/>
  <c r="AS17" i="43"/>
  <c r="AS19" i="43"/>
  <c r="AS6" i="44"/>
  <c r="AS15" i="44"/>
  <c r="AS18" i="44"/>
  <c r="AS40" i="44"/>
  <c r="AS12" i="44"/>
  <c r="AS47" i="44"/>
  <c r="AS36" i="45"/>
  <c r="AS38" i="45"/>
  <c r="AS5" i="45"/>
  <c r="AS17" i="48"/>
  <c r="AS7" i="42"/>
  <c r="AS16" i="43"/>
  <c r="AS24" i="44"/>
  <c r="AS52" i="44"/>
  <c r="AS17" i="45"/>
  <c r="AS9" i="48"/>
  <c r="AS10" i="42"/>
  <c r="AS36" i="43"/>
  <c r="AS10" i="48"/>
  <c r="AS34" i="48"/>
  <c r="AS29" i="43"/>
  <c r="AS39" i="43"/>
  <c r="AS13" i="43"/>
  <c r="AS22" i="45"/>
  <c r="AS44" i="45"/>
  <c r="AS53" i="45"/>
  <c r="AS33" i="48"/>
  <c r="AS24" i="43"/>
  <c r="AS32" i="43"/>
  <c r="AS15" i="43"/>
  <c r="AS45" i="43"/>
  <c r="AS11" i="44"/>
  <c r="AS23" i="45"/>
  <c r="AS10" i="45"/>
  <c r="AS60" i="45"/>
  <c r="AS13" i="48"/>
  <c r="AS36" i="48"/>
  <c r="AS45" i="48"/>
  <c r="AS42" i="44"/>
  <c r="AS18" i="43"/>
  <c r="AS16" i="42"/>
  <c r="AS23" i="43"/>
  <c r="AS43" i="43"/>
  <c r="AS30" i="44"/>
  <c r="AS23" i="44"/>
  <c r="AS17" i="44"/>
  <c r="AS25" i="44"/>
  <c r="AS43" i="44"/>
  <c r="AS32" i="45"/>
  <c r="AS27" i="45"/>
  <c r="AS69" i="45"/>
  <c r="AS7" i="48"/>
  <c r="AS16" i="48"/>
  <c r="AS22" i="48"/>
  <c r="AS11" i="48"/>
  <c r="AS46" i="48"/>
  <c r="AS12" i="50"/>
  <c r="AS5" i="50"/>
  <c r="AS15" i="50"/>
  <c r="AR32" i="43"/>
  <c r="AR17" i="43"/>
  <c r="AR6" i="43"/>
  <c r="AR12" i="43"/>
  <c r="AR33" i="46"/>
  <c r="AR62" i="47"/>
  <c r="AR11" i="47"/>
  <c r="AR11" i="48"/>
  <c r="AR23" i="48"/>
  <c r="AR16" i="53"/>
  <c r="AR11" i="51"/>
  <c r="AR40" i="51"/>
  <c r="AR47" i="47"/>
  <c r="AR27" i="48"/>
  <c r="AR11" i="49"/>
  <c r="AR32" i="46"/>
  <c r="AR7" i="48"/>
  <c r="AR39" i="49"/>
  <c r="AR5" i="49"/>
  <c r="AR8" i="51"/>
  <c r="AR16" i="41"/>
  <c r="AR39" i="46"/>
  <c r="AR32" i="49"/>
  <c r="AR18" i="49"/>
  <c r="AR37" i="49"/>
  <c r="AR50" i="49"/>
  <c r="AR51" i="49"/>
  <c r="AR10" i="49"/>
  <c r="AR7" i="53"/>
  <c r="AR20" i="46"/>
  <c r="AR7" i="41"/>
  <c r="AR9" i="43"/>
  <c r="AR36" i="43"/>
  <c r="AR13" i="47"/>
  <c r="AR24" i="49"/>
  <c r="AR27" i="49"/>
  <c r="AR31" i="49"/>
  <c r="AR13" i="49"/>
  <c r="AQ25" i="51"/>
  <c r="AQ49" i="45"/>
  <c r="AQ26" i="45"/>
  <c r="AQ34" i="46"/>
  <c r="AQ45" i="46"/>
  <c r="AQ8" i="46"/>
  <c r="AQ47" i="47"/>
  <c r="AQ53" i="47"/>
  <c r="AQ51" i="47"/>
  <c r="AQ21" i="48"/>
  <c r="AQ10" i="48"/>
  <c r="AQ15" i="48"/>
  <c r="AQ6" i="43"/>
  <c r="AQ19" i="47"/>
  <c r="AQ34" i="48"/>
  <c r="AQ46" i="48"/>
  <c r="AQ11" i="50"/>
  <c r="AQ12" i="50"/>
  <c r="AQ39" i="51"/>
  <c r="AQ50" i="44"/>
  <c r="AJ129" i="46"/>
  <c r="AJ112" i="46"/>
  <c r="AJ148" i="46"/>
  <c r="AQ17" i="43"/>
  <c r="AQ10" i="43"/>
  <c r="AQ34" i="45"/>
  <c r="AQ11" i="47"/>
  <c r="AJ35" i="46"/>
  <c r="AJ89" i="46"/>
  <c r="AJ119" i="46"/>
  <c r="AJ131" i="46"/>
  <c r="AQ31" i="44"/>
  <c r="AQ7" i="44"/>
  <c r="AJ81" i="46"/>
  <c r="AJ136" i="46"/>
  <c r="AJ132" i="46"/>
  <c r="AJ133" i="46"/>
  <c r="AQ27" i="45"/>
  <c r="AQ59" i="45"/>
  <c r="AQ70" i="45"/>
  <c r="AQ41" i="46"/>
  <c r="AQ22" i="50"/>
  <c r="AQ22" i="37"/>
  <c r="AQ11" i="52"/>
  <c r="AQ18" i="45"/>
  <c r="AQ9" i="44"/>
  <c r="AQ34" i="44"/>
  <c r="AQ53" i="44"/>
  <c r="AJ97" i="46"/>
  <c r="AJ127" i="46"/>
  <c r="AJ34" i="46"/>
  <c r="AJ88" i="46"/>
  <c r="AJ139" i="46"/>
  <c r="AJ84" i="46"/>
  <c r="AQ7" i="43"/>
  <c r="AQ13" i="45"/>
  <c r="AQ12" i="46"/>
  <c r="AQ55" i="47"/>
  <c r="AQ16" i="46"/>
  <c r="AQ21" i="47"/>
  <c r="AQ13" i="47"/>
  <c r="AQ16" i="47"/>
  <c r="AQ14" i="47"/>
  <c r="AQ14" i="48"/>
  <c r="AQ20" i="48"/>
  <c r="AQ34" i="51"/>
  <c r="AQ9" i="37"/>
  <c r="AQ40" i="43"/>
  <c r="AQ43" i="43"/>
  <c r="AQ37" i="46"/>
  <c r="AQ44" i="47"/>
  <c r="AQ16" i="48"/>
  <c r="AQ28" i="51"/>
  <c r="AQ22" i="43"/>
  <c r="AQ56" i="45"/>
  <c r="AQ68" i="45"/>
  <c r="AQ40" i="46"/>
  <c r="AQ9" i="43"/>
  <c r="AQ38" i="43"/>
  <c r="AQ31" i="43"/>
  <c r="AQ36" i="45"/>
  <c r="AQ51" i="45"/>
  <c r="AQ65" i="45"/>
  <c r="AQ39" i="46"/>
  <c r="AQ24" i="47"/>
  <c r="AQ52" i="47"/>
  <c r="AQ66" i="47"/>
  <c r="AQ24" i="48"/>
  <c r="AQ24" i="37"/>
  <c r="AJ98" i="46"/>
  <c r="AQ29" i="46"/>
  <c r="AQ15" i="43"/>
  <c r="AQ20" i="43"/>
  <c r="AQ47" i="45"/>
  <c r="AQ5" i="47"/>
  <c r="AQ48" i="47"/>
  <c r="AQ64" i="47"/>
  <c r="AQ30" i="43"/>
  <c r="AQ21" i="43"/>
  <c r="AQ42" i="45"/>
  <c r="AQ19" i="46"/>
  <c r="AQ5" i="46"/>
  <c r="AQ6" i="47"/>
  <c r="AQ35" i="47"/>
  <c r="AQ63" i="47"/>
  <c r="AQ56" i="47"/>
  <c r="AQ57" i="47"/>
  <c r="AQ28" i="48"/>
  <c r="AQ30" i="48"/>
  <c r="AQ23" i="50"/>
  <c r="AQ30" i="50"/>
  <c r="AQ13" i="51"/>
  <c r="AQ10" i="51"/>
  <c r="AQ26" i="37"/>
  <c r="AJ120" i="46"/>
  <c r="AJ146" i="46"/>
  <c r="AJ130" i="46"/>
  <c r="AQ45" i="44"/>
  <c r="AQ25" i="44"/>
  <c r="AQ14" i="42"/>
  <c r="AJ87" i="46"/>
  <c r="AJ82" i="46"/>
  <c r="AJ109" i="46"/>
  <c r="AJ106" i="46"/>
  <c r="AJ94" i="46"/>
  <c r="AQ38" i="44"/>
  <c r="AQ46" i="44"/>
  <c r="AJ113" i="46"/>
  <c r="AJ143" i="46"/>
  <c r="AJ104" i="46"/>
  <c r="AJ100" i="46"/>
  <c r="AJ86" i="46"/>
  <c r="AP16" i="49"/>
  <c r="AP11" i="51"/>
  <c r="AP10" i="49"/>
  <c r="AP16" i="41"/>
  <c r="AP62" i="49"/>
  <c r="AP34" i="51"/>
  <c r="AP43" i="49"/>
  <c r="AP40" i="49"/>
  <c r="AP60" i="49"/>
  <c r="AP19" i="51"/>
  <c r="AP8" i="51"/>
  <c r="AP9" i="52"/>
  <c r="AP34" i="49"/>
  <c r="AP42" i="49"/>
  <c r="AP9" i="49"/>
  <c r="AP5" i="49"/>
  <c r="AP20" i="51"/>
  <c r="AP33" i="51"/>
  <c r="AP15" i="41"/>
  <c r="AP56" i="49"/>
  <c r="AP7" i="49"/>
  <c r="AP12" i="49"/>
  <c r="AP6" i="52"/>
  <c r="AP5" i="52"/>
  <c r="AP30" i="49"/>
  <c r="AP22" i="51"/>
  <c r="AO28" i="46"/>
  <c r="AO38" i="46"/>
  <c r="AP28" i="52"/>
  <c r="AV9" i="52"/>
  <c r="AR24" i="52"/>
  <c r="AZ25" i="52"/>
  <c r="BC10" i="52"/>
  <c r="AQ10" i="52"/>
  <c r="AY26" i="52"/>
  <c r="AT17" i="52"/>
  <c r="AT25" i="52"/>
  <c r="AP11" i="52"/>
  <c r="AV26" i="52"/>
  <c r="AT11" i="52"/>
  <c r="AR9" i="52"/>
  <c r="AX11" i="52"/>
  <c r="AX25" i="52"/>
  <c r="AZ28" i="52"/>
  <c r="BB17" i="52"/>
  <c r="AT23" i="52"/>
  <c r="AR28" i="52"/>
  <c r="BC22" i="52"/>
  <c r="AQ16" i="52"/>
  <c r="AQ24" i="52"/>
  <c r="AQ22" i="52"/>
  <c r="BC26" i="52"/>
  <c r="AQ18" i="52"/>
  <c r="AU10" i="52"/>
  <c r="AU19" i="52"/>
  <c r="AY24" i="52"/>
  <c r="BC28" i="52"/>
  <c r="AY10" i="52"/>
  <c r="BB11" i="52"/>
  <c r="AT28" i="52"/>
  <c r="BB15" i="52"/>
  <c r="AP21" i="52"/>
  <c r="AT8" i="52"/>
  <c r="AT13" i="52"/>
  <c r="AZ9" i="52"/>
  <c r="BB26" i="52"/>
  <c r="BC15" i="52"/>
  <c r="BC24" i="52"/>
  <c r="AU26" i="52"/>
  <c r="AR26" i="52"/>
  <c r="AX24" i="52"/>
  <c r="AZ15" i="52"/>
  <c r="AT21" i="52"/>
  <c r="AR19" i="52"/>
  <c r="AU27" i="52"/>
  <c r="AP8" i="52"/>
  <c r="BB21" i="52"/>
  <c r="AP23" i="52"/>
  <c r="AP25" i="52"/>
  <c r="AV24" i="52"/>
  <c r="AV28" i="52"/>
  <c r="AZ23" i="52"/>
  <c r="BB23" i="52"/>
  <c r="BB28" i="52"/>
  <c r="BC18" i="52"/>
  <c r="AQ25" i="52"/>
  <c r="AY27" i="52"/>
  <c r="BB8" i="52"/>
  <c r="AV20" i="52"/>
  <c r="AX9" i="52"/>
  <c r="BB9" i="52"/>
  <c r="BC5" i="52"/>
  <c r="AX21" i="52"/>
  <c r="BB19" i="52"/>
  <c r="AO25" i="46"/>
  <c r="AO31" i="46"/>
  <c r="AO20" i="46"/>
  <c r="AO22" i="46"/>
  <c r="AU26" i="50"/>
  <c r="AQ25" i="50"/>
  <c r="BA25" i="50"/>
  <c r="AY15" i="50"/>
  <c r="AW7" i="50"/>
  <c r="BC15" i="50"/>
  <c r="BC30" i="50"/>
  <c r="AU31" i="50"/>
  <c r="AQ5" i="50"/>
  <c r="AQ32" i="50"/>
  <c r="AY26" i="50"/>
  <c r="AQ19" i="50"/>
  <c r="AY20" i="50"/>
  <c r="AU33" i="50"/>
  <c r="BA32" i="50"/>
  <c r="AW32" i="50"/>
  <c r="BC26" i="50"/>
  <c r="AU15" i="50"/>
  <c r="BC24" i="50"/>
  <c r="BA20" i="50"/>
  <c r="AW23" i="50"/>
  <c r="BC20" i="50"/>
  <c r="BA23" i="50"/>
  <c r="BA30" i="50"/>
  <c r="AY12" i="50"/>
  <c r="AU22" i="50"/>
  <c r="AU32" i="50"/>
  <c r="BA14" i="50"/>
  <c r="BA15" i="50"/>
  <c r="BC14" i="50"/>
  <c r="BC27" i="50"/>
  <c r="AU24" i="50"/>
  <c r="AU13" i="50"/>
  <c r="AQ31" i="50"/>
  <c r="AQ6" i="50"/>
  <c r="AS27" i="50"/>
  <c r="AS6" i="50"/>
  <c r="BA17" i="50"/>
  <c r="AY5" i="50"/>
  <c r="AY27" i="50"/>
  <c r="AP13" i="52"/>
  <c r="AT16" i="52"/>
  <c r="AV14" i="52"/>
  <c r="AZ14" i="52"/>
  <c r="BB14" i="52"/>
  <c r="AR6" i="52"/>
  <c r="AP7" i="52"/>
  <c r="AP16" i="52"/>
  <c r="AT7" i="52"/>
  <c r="AT5" i="52"/>
  <c r="AR14" i="52"/>
  <c r="AX7" i="52"/>
  <c r="AX12" i="52"/>
  <c r="AZ17" i="52"/>
  <c r="AU12" i="52"/>
  <c r="AY16" i="52"/>
  <c r="AY15" i="52"/>
  <c r="AV13" i="52"/>
  <c r="AT12" i="52"/>
  <c r="AV16" i="52"/>
  <c r="AX16" i="52"/>
  <c r="AP18" i="52"/>
  <c r="AV10" i="52"/>
  <c r="AT18" i="52"/>
  <c r="AR20" i="52"/>
  <c r="AX18" i="52"/>
  <c r="AZ10" i="52"/>
  <c r="BB10" i="52"/>
  <c r="AU14" i="52"/>
  <c r="AR8" i="53"/>
  <c r="AU8" i="53"/>
  <c r="AY10" i="53"/>
  <c r="AU17" i="53"/>
  <c r="BC16" i="53"/>
  <c r="AU27" i="53"/>
  <c r="BC19" i="53"/>
  <c r="AU15" i="53"/>
  <c r="AQ20" i="53"/>
  <c r="AR14" i="53"/>
  <c r="AR25" i="53"/>
  <c r="BC6" i="53"/>
  <c r="AY14" i="53"/>
  <c r="AU13" i="53"/>
  <c r="BC9" i="53"/>
  <c r="AQ27" i="53"/>
  <c r="AU19" i="53"/>
  <c r="AU26" i="53"/>
  <c r="BC24" i="53"/>
  <c r="AV14" i="53"/>
  <c r="AV24" i="53"/>
  <c r="AZ27" i="53"/>
  <c r="AR24" i="53"/>
  <c r="AU11" i="53"/>
  <c r="AY8" i="53"/>
  <c r="AU9" i="53"/>
  <c r="BC14" i="53"/>
  <c r="BC18" i="53"/>
  <c r="BC7" i="53"/>
  <c r="AR27" i="53"/>
  <c r="AY26" i="53"/>
  <c r="AY17" i="53"/>
  <c r="BC23" i="53"/>
  <c r="AQ26" i="53"/>
  <c r="AV7" i="53"/>
  <c r="AZ9" i="53"/>
  <c r="AR19" i="53"/>
  <c r="AR5" i="53"/>
  <c r="AY21" i="53"/>
  <c r="AY16" i="53"/>
  <c r="AU21" i="53"/>
  <c r="AQ22" i="53"/>
  <c r="AV10" i="53"/>
  <c r="AV27" i="53"/>
  <c r="AZ23" i="53"/>
  <c r="AV19" i="53"/>
  <c r="AV11" i="53"/>
  <c r="AZ5" i="53"/>
  <c r="AV21" i="53"/>
  <c r="AV17" i="53"/>
  <c r="AZ26" i="53"/>
  <c r="AZ8" i="53"/>
  <c r="AR9" i="53"/>
  <c r="AR17" i="53"/>
  <c r="AR10" i="53"/>
  <c r="AU23" i="53"/>
  <c r="AY27" i="53"/>
  <c r="BC20" i="53"/>
  <c r="BC22" i="53"/>
  <c r="AQ21" i="53"/>
  <c r="BC8" i="53"/>
  <c r="AQ21" i="52"/>
  <c r="AY9" i="52"/>
  <c r="AZ7" i="52"/>
  <c r="AP20" i="52"/>
  <c r="BC8" i="52"/>
  <c r="BC6" i="52"/>
  <c r="BC9" i="52"/>
  <c r="AY17" i="52"/>
  <c r="AU7" i="52"/>
  <c r="AP12" i="52"/>
  <c r="AV8" i="52"/>
  <c r="AV17" i="52"/>
  <c r="AV21" i="52"/>
  <c r="AT9" i="52"/>
  <c r="AR10" i="52"/>
  <c r="AX13" i="52"/>
  <c r="AX17" i="52"/>
  <c r="AX8" i="52"/>
  <c r="AZ8" i="52"/>
  <c r="AZ13" i="52"/>
  <c r="AZ21" i="52"/>
  <c r="BC12" i="52"/>
  <c r="AQ5" i="52"/>
  <c r="AU15" i="52"/>
  <c r="AV7" i="52"/>
  <c r="AU5" i="52"/>
  <c r="AQ6" i="52"/>
  <c r="AY18" i="52"/>
  <c r="AU9" i="52"/>
  <c r="AV12" i="52"/>
  <c r="AT20" i="52"/>
  <c r="AR12" i="52"/>
  <c r="AT6" i="52"/>
  <c r="AT22" i="52"/>
  <c r="AZ16" i="52"/>
  <c r="AQ19" i="52"/>
  <c r="AU18" i="52"/>
  <c r="AQ17" i="52"/>
  <c r="AU13" i="52"/>
  <c r="AX20" i="52"/>
  <c r="AZ12" i="52"/>
  <c r="BB12" i="52"/>
  <c r="AR16" i="52"/>
  <c r="AR18" i="52"/>
  <c r="AZ20" i="52"/>
  <c r="BB13" i="52"/>
  <c r="BB16" i="52"/>
  <c r="AP15" i="52"/>
  <c r="AP22" i="52"/>
  <c r="AV15" i="52"/>
  <c r="AV5" i="52"/>
  <c r="AV19" i="52"/>
  <c r="AT10" i="52"/>
  <c r="AT15" i="52"/>
  <c r="AR7" i="52"/>
  <c r="AR5" i="52"/>
  <c r="AR13" i="52"/>
  <c r="AR21" i="52"/>
  <c r="AX10" i="52"/>
  <c r="AX15" i="52"/>
  <c r="AX5" i="52"/>
  <c r="AZ5" i="52"/>
  <c r="BB20" i="52"/>
  <c r="BB7" i="52"/>
  <c r="BB5" i="52"/>
  <c r="BC16" i="52"/>
  <c r="BC13" i="52"/>
  <c r="BC14" i="52"/>
  <c r="AQ13" i="52"/>
  <c r="AU6" i="52"/>
  <c r="AQ15" i="52"/>
  <c r="AU16" i="52"/>
  <c r="BC21" i="52"/>
  <c r="AQ7" i="52"/>
  <c r="AY13" i="52"/>
  <c r="AQ9" i="52"/>
  <c r="AU21" i="52"/>
  <c r="AY6" i="52"/>
  <c r="AX34" i="51"/>
  <c r="AY21" i="51"/>
  <c r="AR39" i="51"/>
  <c r="AQ31" i="51"/>
  <c r="BC40" i="51"/>
  <c r="AY35" i="51"/>
  <c r="AY28" i="51"/>
  <c r="AT15" i="51"/>
  <c r="AR26" i="51"/>
  <c r="AR10" i="51"/>
  <c r="AR25" i="51"/>
  <c r="AQ15" i="51"/>
  <c r="BC9" i="51"/>
  <c r="AY30" i="51"/>
  <c r="AT31" i="51"/>
  <c r="AT32" i="51"/>
  <c r="AT40" i="51"/>
  <c r="AT34" i="51"/>
  <c r="AT9" i="51"/>
  <c r="BB21" i="51"/>
  <c r="BB28" i="51"/>
  <c r="AU19" i="51"/>
  <c r="AU29" i="51"/>
  <c r="AU13" i="51"/>
  <c r="AU8" i="51"/>
  <c r="AP29" i="51"/>
  <c r="AP41" i="51"/>
  <c r="AX10" i="51"/>
  <c r="AQ22" i="51"/>
  <c r="AQ29" i="51"/>
  <c r="AQ11" i="51"/>
  <c r="BC13" i="51"/>
  <c r="BC41" i="51"/>
  <c r="AY22" i="51"/>
  <c r="AY29" i="51"/>
  <c r="AY34" i="51"/>
  <c r="AT35" i="51"/>
  <c r="AT41" i="51"/>
  <c r="AT8" i="51"/>
  <c r="BB13" i="51"/>
  <c r="BB30" i="51"/>
  <c r="AR17" i="51"/>
  <c r="AR38" i="51"/>
  <c r="AR22" i="51"/>
  <c r="AR29" i="51"/>
  <c r="AR32" i="51"/>
  <c r="AR28" i="51"/>
  <c r="AX35" i="51"/>
  <c r="AP25" i="51"/>
  <c r="AQ35" i="51"/>
  <c r="AQ9" i="51"/>
  <c r="AQ8" i="51"/>
  <c r="AY25" i="51"/>
  <c r="AU28" i="51"/>
  <c r="AU25" i="51"/>
  <c r="AU33" i="51"/>
  <c r="AU9" i="51"/>
  <c r="AP15" i="51"/>
  <c r="AP10" i="51"/>
  <c r="AX28" i="51"/>
  <c r="AQ30" i="51"/>
  <c r="AQ21" i="51"/>
  <c r="BC32" i="51"/>
  <c r="AY33" i="51"/>
  <c r="AY9" i="51"/>
  <c r="AT21" i="51"/>
  <c r="BB11" i="51"/>
  <c r="BB31" i="51"/>
  <c r="BB25" i="51"/>
  <c r="BB33" i="51"/>
  <c r="AR20" i="51"/>
  <c r="AR31" i="51"/>
  <c r="AX40" i="51"/>
  <c r="AX30" i="51"/>
  <c r="AR35" i="51"/>
  <c r="AU31" i="51"/>
  <c r="AU39" i="51"/>
  <c r="AX41" i="51"/>
  <c r="AQ19" i="51"/>
  <c r="AQ32" i="51"/>
  <c r="BC22" i="51"/>
  <c r="BC8" i="51"/>
  <c r="AY13" i="51"/>
  <c r="AY41" i="51"/>
  <c r="AT29" i="51"/>
  <c r="BB34" i="51"/>
  <c r="AQ40" i="51"/>
  <c r="BC21" i="51"/>
  <c r="AU35" i="51"/>
  <c r="AU40" i="51"/>
  <c r="AX13" i="51"/>
  <c r="AQ33" i="51"/>
  <c r="AQ41" i="51"/>
  <c r="BC20" i="51"/>
  <c r="BC29" i="51"/>
  <c r="BC28" i="51"/>
  <c r="BC31" i="51"/>
  <c r="AY20" i="51"/>
  <c r="AT11" i="51"/>
  <c r="AT30" i="51"/>
  <c r="AT10" i="51"/>
  <c r="BB22" i="51"/>
  <c r="BB10" i="51"/>
  <c r="BB39" i="51"/>
  <c r="AV26" i="51"/>
  <c r="AR15" i="51"/>
  <c r="AR9" i="51"/>
  <c r="AU35" i="50"/>
  <c r="BA19" i="50"/>
  <c r="BA35" i="50"/>
  <c r="AY29" i="50"/>
  <c r="AU14" i="50"/>
  <c r="AQ34" i="50"/>
  <c r="AS14" i="50"/>
  <c r="AS19" i="50"/>
  <c r="BA22" i="50"/>
  <c r="AY17" i="50"/>
  <c r="AY33" i="50"/>
  <c r="AW26" i="50"/>
  <c r="BC17" i="50"/>
  <c r="AU25" i="50"/>
  <c r="AU17" i="50"/>
  <c r="AU29" i="50"/>
  <c r="AQ21" i="50"/>
  <c r="AQ8" i="50"/>
  <c r="AS18" i="50"/>
  <c r="AS22" i="50"/>
  <c r="BA24" i="50"/>
  <c r="BA26" i="50"/>
  <c r="AY7" i="50"/>
  <c r="AY9" i="50"/>
  <c r="AW16" i="50"/>
  <c r="AW25" i="50"/>
  <c r="AW30" i="50"/>
  <c r="BC7" i="50"/>
  <c r="BC12" i="50"/>
  <c r="AU11" i="50"/>
  <c r="AQ14" i="50"/>
  <c r="AQ10" i="50"/>
  <c r="AS24" i="50"/>
  <c r="AS29" i="50"/>
  <c r="BA8" i="50"/>
  <c r="AY30" i="50"/>
  <c r="AW29" i="50"/>
  <c r="BC35" i="50"/>
  <c r="AU12" i="50"/>
  <c r="AQ24" i="50"/>
  <c r="AQ29" i="50"/>
  <c r="AS20" i="50"/>
  <c r="AS26" i="50"/>
  <c r="BA29" i="50"/>
  <c r="BA7" i="50"/>
  <c r="AY19" i="50"/>
  <c r="AW12" i="50"/>
  <c r="AW5" i="50"/>
  <c r="AW27" i="50"/>
  <c r="BC19" i="50"/>
  <c r="BC25" i="50"/>
  <c r="AU18" i="50"/>
  <c r="AU19" i="50"/>
  <c r="AU16" i="50"/>
  <c r="AU34" i="50"/>
  <c r="AU6" i="50"/>
  <c r="AQ17" i="50"/>
  <c r="AQ33" i="50"/>
  <c r="AS8" i="50"/>
  <c r="AS23" i="50"/>
  <c r="AS30" i="50"/>
  <c r="BA5" i="50"/>
  <c r="BA11" i="50"/>
  <c r="BA27" i="50"/>
  <c r="BA6" i="50"/>
  <c r="AY14" i="50"/>
  <c r="AY22" i="50"/>
  <c r="AY35" i="50"/>
  <c r="AY32" i="50"/>
  <c r="AY6" i="50"/>
  <c r="AW10" i="50"/>
  <c r="AW14" i="50"/>
  <c r="AW15" i="50"/>
  <c r="AW31" i="50"/>
  <c r="BC5" i="50"/>
  <c r="BC22" i="50"/>
  <c r="BC31" i="50"/>
  <c r="BC32" i="50"/>
  <c r="AU30" i="50"/>
  <c r="AQ18" i="50"/>
  <c r="AS32" i="50"/>
  <c r="AU21" i="50"/>
  <c r="AQ7" i="50"/>
  <c r="AQ9" i="50"/>
  <c r="AQ20" i="50"/>
  <c r="AQ26" i="50"/>
  <c r="AS9" i="50"/>
  <c r="AS33" i="50"/>
  <c r="AS11" i="50"/>
  <c r="AS34" i="50"/>
  <c r="BA10" i="50"/>
  <c r="BA31" i="50"/>
  <c r="AY18" i="50"/>
  <c r="AY31" i="50"/>
  <c r="AY10" i="50"/>
  <c r="AW13" i="50"/>
  <c r="AW18" i="50"/>
  <c r="AW19" i="50"/>
  <c r="AW35" i="50"/>
  <c r="BC10" i="50"/>
  <c r="BC29" i="50"/>
  <c r="AQ27" i="50"/>
  <c r="AR16" i="49"/>
  <c r="AR43" i="49"/>
  <c r="AR46" i="49"/>
  <c r="AZ45" i="49"/>
  <c r="AZ41" i="49"/>
  <c r="AZ42" i="49"/>
  <c r="AZ44" i="49"/>
  <c r="AZ5" i="49"/>
  <c r="AZ58" i="49"/>
  <c r="AT32" i="49"/>
  <c r="AT43" i="49"/>
  <c r="AT49" i="49"/>
  <c r="AT5" i="49"/>
  <c r="AX20" i="49"/>
  <c r="AX47" i="49"/>
  <c r="AX50" i="49"/>
  <c r="AX55" i="49"/>
  <c r="AV24" i="49"/>
  <c r="AV41" i="49"/>
  <c r="AV38" i="49"/>
  <c r="AV52" i="49"/>
  <c r="AV6" i="49"/>
  <c r="BB27" i="49"/>
  <c r="BB43" i="49"/>
  <c r="BB36" i="49"/>
  <c r="BB40" i="49"/>
  <c r="BB14" i="49"/>
  <c r="AP22" i="49"/>
  <c r="AP26" i="49"/>
  <c r="AP20" i="49"/>
  <c r="AP15" i="49"/>
  <c r="AP53" i="49"/>
  <c r="AP55" i="49"/>
  <c r="AR56" i="49"/>
  <c r="AR55" i="49"/>
  <c r="AR59" i="49"/>
  <c r="AZ35" i="49"/>
  <c r="AZ40" i="49"/>
  <c r="AT51" i="49"/>
  <c r="AX16" i="49"/>
  <c r="AR20" i="49"/>
  <c r="AR41" i="49"/>
  <c r="AR19" i="49"/>
  <c r="AR58" i="49"/>
  <c r="AZ43" i="49"/>
  <c r="AZ53" i="49"/>
  <c r="AX29" i="49"/>
  <c r="AX45" i="49"/>
  <c r="AX52" i="49"/>
  <c r="AX8" i="49"/>
  <c r="AV15" i="49"/>
  <c r="AV53" i="49"/>
  <c r="AV60" i="49"/>
  <c r="BB62" i="49"/>
  <c r="AP31" i="49"/>
  <c r="AP38" i="49"/>
  <c r="AZ16" i="49"/>
  <c r="AZ31" i="49"/>
  <c r="AZ46" i="49"/>
  <c r="AT52" i="49"/>
  <c r="AT14" i="49"/>
  <c r="AX40" i="49"/>
  <c r="BB20" i="49"/>
  <c r="BB53" i="49"/>
  <c r="BB57" i="49"/>
  <c r="AP17" i="49"/>
  <c r="AP19" i="49"/>
  <c r="AP54" i="49"/>
  <c r="AR26" i="49"/>
  <c r="AR48" i="49"/>
  <c r="AR12" i="49"/>
  <c r="AR61" i="49"/>
  <c r="AZ55" i="49"/>
  <c r="AT60" i="49"/>
  <c r="AX22" i="49"/>
  <c r="AX13" i="49"/>
  <c r="AX59" i="49"/>
  <c r="AV14" i="49"/>
  <c r="AV51" i="49"/>
  <c r="BB8" i="49"/>
  <c r="AR25" i="49"/>
  <c r="AR54" i="49"/>
  <c r="AR14" i="49"/>
  <c r="AR15" i="49"/>
  <c r="AR53" i="49"/>
  <c r="AZ20" i="49"/>
  <c r="AZ34" i="49"/>
  <c r="AZ8" i="49"/>
  <c r="AZ49" i="49"/>
  <c r="AZ57" i="49"/>
  <c r="AZ59" i="49"/>
  <c r="AT30" i="49"/>
  <c r="AT23" i="49"/>
  <c r="AT20" i="49"/>
  <c r="AT50" i="49"/>
  <c r="AT55" i="49"/>
  <c r="AX25" i="49"/>
  <c r="AX36" i="49"/>
  <c r="AX21" i="49"/>
  <c r="AX54" i="49"/>
  <c r="AV18" i="49"/>
  <c r="AV28" i="49"/>
  <c r="AV43" i="49"/>
  <c r="AV11" i="49"/>
  <c r="BB32" i="49"/>
  <c r="BB39" i="49"/>
  <c r="AP18" i="49"/>
  <c r="AP37" i="49"/>
  <c r="AP36" i="49"/>
  <c r="AP44" i="49"/>
  <c r="AP46" i="49"/>
  <c r="AP52" i="49"/>
  <c r="BB9" i="49"/>
  <c r="AR9" i="49"/>
  <c r="AR49" i="49"/>
  <c r="AR52" i="49"/>
  <c r="AR60" i="49"/>
  <c r="AZ23" i="49"/>
  <c r="AZ9" i="49"/>
  <c r="AZ22" i="49"/>
  <c r="AZ37" i="49"/>
  <c r="AZ48" i="49"/>
  <c r="AZ15" i="49"/>
  <c r="AZ61" i="49"/>
  <c r="AT25" i="49"/>
  <c r="AT38" i="49"/>
  <c r="AT40" i="49"/>
  <c r="AT54" i="49"/>
  <c r="AT62" i="49"/>
  <c r="AX27" i="49"/>
  <c r="AX23" i="49"/>
  <c r="AX33" i="49"/>
  <c r="AX39" i="49"/>
  <c r="AX15" i="49"/>
  <c r="AX58" i="49"/>
  <c r="AX57" i="49"/>
  <c r="AV16" i="49"/>
  <c r="AV36" i="49"/>
  <c r="AV40" i="49"/>
  <c r="AV19" i="49"/>
  <c r="AV21" i="49"/>
  <c r="AV7" i="49"/>
  <c r="AV8" i="49"/>
  <c r="BB30" i="49"/>
  <c r="BB58" i="49"/>
  <c r="BB19" i="49"/>
  <c r="BB42" i="49"/>
  <c r="BB11" i="49"/>
  <c r="AP29" i="49"/>
  <c r="AP33" i="49"/>
  <c r="AP45" i="49"/>
  <c r="AP51" i="49"/>
  <c r="AP57" i="49"/>
  <c r="AR33" i="49"/>
  <c r="AR36" i="49"/>
  <c r="AR40" i="49"/>
  <c r="AR38" i="49"/>
  <c r="AR21" i="49"/>
  <c r="AR7" i="49"/>
  <c r="AR8" i="49"/>
  <c r="AZ26" i="49"/>
  <c r="AZ18" i="49"/>
  <c r="AZ25" i="49"/>
  <c r="AZ13" i="49"/>
  <c r="AZ14" i="49"/>
  <c r="AZ51" i="49"/>
  <c r="AT28" i="49"/>
  <c r="AT36" i="49"/>
  <c r="AT19" i="49"/>
  <c r="AT42" i="49"/>
  <c r="AT9" i="49"/>
  <c r="AT56" i="49"/>
  <c r="AT12" i="49"/>
  <c r="AX17" i="49"/>
  <c r="AX26" i="49"/>
  <c r="AX35" i="49"/>
  <c r="AX41" i="49"/>
  <c r="AX51" i="49"/>
  <c r="AX53" i="49"/>
  <c r="AX60" i="49"/>
  <c r="AV20" i="49"/>
  <c r="AV39" i="49"/>
  <c r="AV42" i="49"/>
  <c r="AV44" i="49"/>
  <c r="AV56" i="49"/>
  <c r="AV58" i="49"/>
  <c r="BB18" i="49"/>
  <c r="BB23" i="49"/>
  <c r="BB24" i="49"/>
  <c r="BB44" i="49"/>
  <c r="BB60" i="49"/>
  <c r="BB7" i="49"/>
  <c r="BB51" i="49"/>
  <c r="AP32" i="49"/>
  <c r="AP21" i="49"/>
  <c r="AP58" i="49"/>
  <c r="AP59" i="49"/>
  <c r="AP61" i="49"/>
  <c r="AS39" i="48"/>
  <c r="BA5" i="48"/>
  <c r="AX15" i="48"/>
  <c r="AX6" i="48"/>
  <c r="AX46" i="48"/>
  <c r="AQ37" i="48"/>
  <c r="AQ48" i="48"/>
  <c r="BC46" i="48"/>
  <c r="AW7" i="48"/>
  <c r="AW5" i="48"/>
  <c r="AW11" i="48"/>
  <c r="AW42" i="48"/>
  <c r="AW45" i="48"/>
  <c r="AY13" i="48"/>
  <c r="AY37" i="48"/>
  <c r="AU39" i="48"/>
  <c r="AU23" i="48"/>
  <c r="AU9" i="48"/>
  <c r="AU34" i="48"/>
  <c r="AR32" i="48"/>
  <c r="AR17" i="48"/>
  <c r="AR10" i="48"/>
  <c r="AR43" i="48"/>
  <c r="AR36" i="48"/>
  <c r="AR35" i="48"/>
  <c r="AS26" i="48"/>
  <c r="AS28" i="48"/>
  <c r="AS24" i="48"/>
  <c r="AS29" i="48"/>
  <c r="BA14" i="48"/>
  <c r="BA20" i="48"/>
  <c r="BA38" i="48"/>
  <c r="BA40" i="48"/>
  <c r="AX27" i="48"/>
  <c r="AX18" i="48"/>
  <c r="AX42" i="48"/>
  <c r="AQ18" i="48"/>
  <c r="AQ22" i="48"/>
  <c r="AQ45" i="48"/>
  <c r="AQ29" i="48"/>
  <c r="BC14" i="48"/>
  <c r="BC26" i="48"/>
  <c r="BC5" i="48"/>
  <c r="AW15" i="48"/>
  <c r="AW26" i="48"/>
  <c r="AW38" i="48"/>
  <c r="AW10" i="48"/>
  <c r="AW46" i="48"/>
  <c r="AY12" i="48"/>
  <c r="AY28" i="48"/>
  <c r="AY9" i="48"/>
  <c r="AY39" i="48"/>
  <c r="AU28" i="48"/>
  <c r="AU30" i="48"/>
  <c r="AU42" i="48"/>
  <c r="AU40" i="48"/>
  <c r="AU7" i="48"/>
  <c r="AR24" i="48"/>
  <c r="AR16" i="48"/>
  <c r="AR6" i="48"/>
  <c r="AR9" i="48"/>
  <c r="AR5" i="48"/>
  <c r="AR31" i="48"/>
  <c r="AS19" i="48"/>
  <c r="AS23" i="48"/>
  <c r="AS27" i="48"/>
  <c r="AS44" i="48"/>
  <c r="AS48" i="48"/>
  <c r="BA7" i="48"/>
  <c r="BA44" i="48"/>
  <c r="BA9" i="48"/>
  <c r="BA47" i="48"/>
  <c r="AX22" i="48"/>
  <c r="AX17" i="48"/>
  <c r="AX37" i="48"/>
  <c r="AX38" i="48"/>
  <c r="AQ13" i="48"/>
  <c r="AQ7" i="48"/>
  <c r="AQ11" i="48"/>
  <c r="AQ40" i="48"/>
  <c r="BC27" i="48"/>
  <c r="BC31" i="48"/>
  <c r="BC23" i="48"/>
  <c r="BC6" i="48"/>
  <c r="AW28" i="48"/>
  <c r="AW19" i="48"/>
  <c r="AW32" i="48"/>
  <c r="AW40" i="48"/>
  <c r="AY25" i="48"/>
  <c r="AY5" i="48"/>
  <c r="AY26" i="48"/>
  <c r="AY42" i="48"/>
  <c r="AY32" i="48"/>
  <c r="AR21" i="48"/>
  <c r="AR38" i="48"/>
  <c r="AS32" i="48"/>
  <c r="AS31" i="48"/>
  <c r="AS8" i="48"/>
  <c r="AS30" i="48"/>
  <c r="BA29" i="48"/>
  <c r="BA32" i="48"/>
  <c r="BA39" i="48"/>
  <c r="BA30" i="48"/>
  <c r="AX31" i="48"/>
  <c r="AX25" i="48"/>
  <c r="AX47" i="48"/>
  <c r="AQ25" i="48"/>
  <c r="AQ27" i="48"/>
  <c r="AQ44" i="48"/>
  <c r="AQ32" i="48"/>
  <c r="BC16" i="48"/>
  <c r="BC7" i="48"/>
  <c r="BC28" i="48"/>
  <c r="BC29" i="48"/>
  <c r="AW17" i="48"/>
  <c r="AW35" i="48"/>
  <c r="AW39" i="48"/>
  <c r="AW48" i="48"/>
  <c r="AY7" i="48"/>
  <c r="AY31" i="48"/>
  <c r="AY35" i="48"/>
  <c r="AY10" i="48"/>
  <c r="AY43" i="48"/>
  <c r="AU46" i="48"/>
  <c r="AU45" i="48"/>
  <c r="AU36" i="48"/>
  <c r="AU38" i="48"/>
  <c r="AU48" i="48"/>
  <c r="BC40" i="48"/>
  <c r="AU21" i="48"/>
  <c r="AU14" i="48"/>
  <c r="AR45" i="48"/>
  <c r="AQ47" i="48"/>
  <c r="AY19" i="48"/>
  <c r="AR15" i="48"/>
  <c r="AR42" i="48"/>
  <c r="BA17" i="48"/>
  <c r="AX33" i="48"/>
  <c r="AQ35" i="48"/>
  <c r="AY40" i="48"/>
  <c r="AR20" i="48"/>
  <c r="AR33" i="48"/>
  <c r="AR37" i="48"/>
  <c r="AR46" i="48"/>
  <c r="AS20" i="48"/>
  <c r="AS38" i="48"/>
  <c r="AS37" i="48"/>
  <c r="AS41" i="48"/>
  <c r="BA19" i="48"/>
  <c r="BA21" i="48"/>
  <c r="BA33" i="48"/>
  <c r="BA37" i="48"/>
  <c r="AX19" i="48"/>
  <c r="AX30" i="48"/>
  <c r="AX21" i="48"/>
  <c r="AX10" i="48"/>
  <c r="AX40" i="48"/>
  <c r="AQ38" i="48"/>
  <c r="AQ39" i="48"/>
  <c r="BC30" i="48"/>
  <c r="BC37" i="48"/>
  <c r="BC35" i="48"/>
  <c r="BC9" i="48"/>
  <c r="BC39" i="48"/>
  <c r="AW9" i="48"/>
  <c r="AW43" i="48"/>
  <c r="AW22" i="48"/>
  <c r="AY34" i="48"/>
  <c r="AY17" i="48"/>
  <c r="AY45" i="48"/>
  <c r="AR30" i="48"/>
  <c r="AR25" i="48"/>
  <c r="AR48" i="48"/>
  <c r="AS14" i="48"/>
  <c r="AS42" i="48"/>
  <c r="AS18" i="48"/>
  <c r="AS40" i="48"/>
  <c r="BA24" i="48"/>
  <c r="BA25" i="48"/>
  <c r="BA43" i="48"/>
  <c r="AX16" i="48"/>
  <c r="AX23" i="48"/>
  <c r="AX34" i="48"/>
  <c r="AX39" i="48"/>
  <c r="AX44" i="48"/>
  <c r="AQ8" i="48"/>
  <c r="AQ26" i="48"/>
  <c r="AQ6" i="48"/>
  <c r="AQ41" i="48"/>
  <c r="AQ42" i="48"/>
  <c r="AQ43" i="48"/>
  <c r="BC13" i="48"/>
  <c r="BC48" i="48"/>
  <c r="BC43" i="48"/>
  <c r="AW20" i="48"/>
  <c r="AW21" i="48"/>
  <c r="AW25" i="48"/>
  <c r="AY16" i="48"/>
  <c r="AY24" i="48"/>
  <c r="AY48" i="48"/>
  <c r="AU29" i="48"/>
  <c r="AU18" i="48"/>
  <c r="AU13" i="48"/>
  <c r="AU12" i="48"/>
  <c r="AU11" i="48"/>
  <c r="AU24" i="48"/>
  <c r="AU33" i="48"/>
  <c r="AU10" i="48"/>
  <c r="AR9" i="47"/>
  <c r="AZ12" i="47"/>
  <c r="AZ9" i="47"/>
  <c r="BC53" i="47"/>
  <c r="BC61" i="47"/>
  <c r="AQ33" i="47"/>
  <c r="AQ25" i="47"/>
  <c r="AV54" i="47"/>
  <c r="AV8" i="47"/>
  <c r="AU33" i="47"/>
  <c r="AU55" i="47"/>
  <c r="AY22" i="47"/>
  <c r="AY19" i="47"/>
  <c r="AR44" i="47"/>
  <c r="AR45" i="47"/>
  <c r="AR35" i="47"/>
  <c r="AR33" i="47"/>
  <c r="AR66" i="47"/>
  <c r="AZ18" i="47"/>
  <c r="AZ41" i="47"/>
  <c r="AZ60" i="47"/>
  <c r="AZ50" i="47"/>
  <c r="AZ23" i="47"/>
  <c r="AZ17" i="47"/>
  <c r="BC50" i="47"/>
  <c r="BC59" i="47"/>
  <c r="BC17" i="47"/>
  <c r="AQ45" i="47"/>
  <c r="AQ26" i="47"/>
  <c r="AQ36" i="47"/>
  <c r="AQ54" i="47"/>
  <c r="AQ20" i="47"/>
  <c r="AQ61" i="47"/>
  <c r="AQ15" i="47"/>
  <c r="AV7" i="47"/>
  <c r="AV37" i="47"/>
  <c r="AV25" i="47"/>
  <c r="AV64" i="47"/>
  <c r="AU48" i="47"/>
  <c r="AU36" i="47"/>
  <c r="AU50" i="47"/>
  <c r="AY6" i="47"/>
  <c r="AY39" i="47"/>
  <c r="AY48" i="47"/>
  <c r="AY49" i="47"/>
  <c r="AY13" i="47"/>
  <c r="AQ30" i="47"/>
  <c r="AR51" i="47"/>
  <c r="AR46" i="47"/>
  <c r="AR41" i="47"/>
  <c r="AR36" i="47"/>
  <c r="AR60" i="47"/>
  <c r="AR64" i="47"/>
  <c r="AR14" i="47"/>
  <c r="AZ7" i="47"/>
  <c r="AZ45" i="47"/>
  <c r="AZ51" i="47"/>
  <c r="AZ64" i="47"/>
  <c r="AZ22" i="47"/>
  <c r="AZ8" i="47"/>
  <c r="AZ11" i="47"/>
  <c r="BC29" i="47"/>
  <c r="BC26" i="47"/>
  <c r="BC30" i="47"/>
  <c r="BC37" i="47"/>
  <c r="BC54" i="47"/>
  <c r="BC60" i="47"/>
  <c r="AQ42" i="47"/>
  <c r="AQ46" i="47"/>
  <c r="AQ32" i="47"/>
  <c r="AQ37" i="47"/>
  <c r="AQ65" i="47"/>
  <c r="AQ17" i="47"/>
  <c r="AV10" i="47"/>
  <c r="AV50" i="47"/>
  <c r="AV44" i="47"/>
  <c r="AV30" i="47"/>
  <c r="AV65" i="47"/>
  <c r="AV59" i="47"/>
  <c r="AV20" i="47"/>
  <c r="AV16" i="47"/>
  <c r="AU39" i="47"/>
  <c r="AU54" i="47"/>
  <c r="AU18" i="47"/>
  <c r="AU46" i="47"/>
  <c r="AU52" i="47"/>
  <c r="AU59" i="47"/>
  <c r="AU17" i="47"/>
  <c r="AY47" i="47"/>
  <c r="AY55" i="47"/>
  <c r="AY8" i="47"/>
  <c r="AY52" i="47"/>
  <c r="AY62" i="47"/>
  <c r="AY61" i="47"/>
  <c r="AR18" i="47"/>
  <c r="AR29" i="47"/>
  <c r="AR40" i="47"/>
  <c r="AR49" i="47"/>
  <c r="AR19" i="47"/>
  <c r="AZ28" i="47"/>
  <c r="AZ29" i="47"/>
  <c r="AZ30" i="47"/>
  <c r="AZ48" i="47"/>
  <c r="AZ53" i="47"/>
  <c r="AZ65" i="47"/>
  <c r="AZ14" i="47"/>
  <c r="BC55" i="47"/>
  <c r="BC7" i="47"/>
  <c r="BC18" i="47"/>
  <c r="BC33" i="47"/>
  <c r="BC41" i="47"/>
  <c r="BC23" i="47"/>
  <c r="BC64" i="47"/>
  <c r="BC11" i="47"/>
  <c r="AQ10" i="47"/>
  <c r="AQ60" i="47"/>
  <c r="AQ18" i="47"/>
  <c r="AQ43" i="47"/>
  <c r="AQ41" i="47"/>
  <c r="AQ50" i="47"/>
  <c r="AQ23" i="47"/>
  <c r="AV52" i="47"/>
  <c r="AV33" i="47"/>
  <c r="AV60" i="47"/>
  <c r="AV63" i="47"/>
  <c r="AU24" i="47"/>
  <c r="AU43" i="47"/>
  <c r="AU47" i="47"/>
  <c r="AU56" i="47"/>
  <c r="AU8" i="47"/>
  <c r="AY38" i="47"/>
  <c r="AY54" i="47"/>
  <c r="AY30" i="47"/>
  <c r="AY12" i="47"/>
  <c r="AY56" i="47"/>
  <c r="AY23" i="47"/>
  <c r="AR43" i="47"/>
  <c r="AR17" i="47"/>
  <c r="AZ55" i="47"/>
  <c r="BC9" i="47"/>
  <c r="AQ9" i="47"/>
  <c r="AV61" i="47"/>
  <c r="AY34" i="47"/>
  <c r="AR26" i="47"/>
  <c r="AR31" i="47"/>
  <c r="AR39" i="47"/>
  <c r="AR50" i="47"/>
  <c r="AZ39" i="47"/>
  <c r="AZ36" i="47"/>
  <c r="AZ25" i="47"/>
  <c r="AZ20" i="47"/>
  <c r="BC39" i="47"/>
  <c r="BC5" i="47"/>
  <c r="BC47" i="47"/>
  <c r="BC8" i="47"/>
  <c r="BC62" i="47"/>
  <c r="BC19" i="47"/>
  <c r="AQ29" i="47"/>
  <c r="AQ62" i="47"/>
  <c r="AV32" i="47"/>
  <c r="AV55" i="47"/>
  <c r="AV13" i="47"/>
  <c r="AV19" i="47"/>
  <c r="AU31" i="47"/>
  <c r="AU57" i="47"/>
  <c r="AU63" i="47"/>
  <c r="AY42" i="47"/>
  <c r="AY26" i="47"/>
  <c r="AY53" i="47"/>
  <c r="AY63" i="47"/>
  <c r="AY11" i="47"/>
  <c r="AR34" i="47"/>
  <c r="AU30" i="47"/>
  <c r="AU49" i="47"/>
  <c r="AY14" i="47"/>
  <c r="AR54" i="47"/>
  <c r="BC28" i="47"/>
  <c r="BC22" i="47"/>
  <c r="BC16" i="47"/>
  <c r="AR12" i="47"/>
  <c r="AR5" i="47"/>
  <c r="AR59" i="47"/>
  <c r="AR56" i="47"/>
  <c r="AZ21" i="47"/>
  <c r="AZ42" i="47"/>
  <c r="AZ61" i="47"/>
  <c r="AZ58" i="47"/>
  <c r="BC24" i="47"/>
  <c r="BC38" i="47"/>
  <c r="BC43" i="47"/>
  <c r="BC13" i="47"/>
  <c r="BC65" i="47"/>
  <c r="AQ28" i="47"/>
  <c r="AQ7" i="47"/>
  <c r="AQ59" i="47"/>
  <c r="AQ22" i="47"/>
  <c r="AV18" i="47"/>
  <c r="AV43" i="47"/>
  <c r="AV53" i="47"/>
  <c r="AV17" i="47"/>
  <c r="AU28" i="47"/>
  <c r="AU42" i="47"/>
  <c r="AU34" i="47"/>
  <c r="AU25" i="47"/>
  <c r="AU65" i="47"/>
  <c r="AY21" i="47"/>
  <c r="AY18" i="47"/>
  <c r="AY41" i="47"/>
  <c r="AY59" i="47"/>
  <c r="AY66" i="47"/>
  <c r="AY9" i="47"/>
  <c r="AR24" i="47"/>
  <c r="BC12" i="47"/>
  <c r="BC57" i="47"/>
  <c r="AQ8" i="47"/>
  <c r="AV57" i="47"/>
  <c r="AW41" i="46"/>
  <c r="AO32" i="46"/>
  <c r="AO6" i="46"/>
  <c r="AQ10" i="46"/>
  <c r="AV27" i="46"/>
  <c r="BC29" i="46"/>
  <c r="AY18" i="46"/>
  <c r="AY36" i="46"/>
  <c r="AY9" i="46"/>
  <c r="AV9" i="46"/>
  <c r="AV20" i="46"/>
  <c r="AV33" i="46"/>
  <c r="AV44" i="46"/>
  <c r="AV35" i="46"/>
  <c r="AR21" i="46"/>
  <c r="AR22" i="46"/>
  <c r="AR25" i="46"/>
  <c r="AR12" i="46"/>
  <c r="AR43" i="46"/>
  <c r="BC42" i="46"/>
  <c r="BC45" i="46"/>
  <c r="BC36" i="46"/>
  <c r="AZ31" i="46"/>
  <c r="AZ22" i="46"/>
  <c r="AZ34" i="46"/>
  <c r="AZ35" i="46"/>
  <c r="AZ46" i="46"/>
  <c r="AQ18" i="46"/>
  <c r="AQ28" i="46"/>
  <c r="AU12" i="46"/>
  <c r="AU5" i="46"/>
  <c r="AU10" i="46"/>
  <c r="AU44" i="46"/>
  <c r="AU9" i="46"/>
  <c r="AY21" i="46"/>
  <c r="AY29" i="46"/>
  <c r="AY37" i="46"/>
  <c r="AV14" i="46"/>
  <c r="AV19" i="46"/>
  <c r="AV26" i="46"/>
  <c r="AV38" i="46"/>
  <c r="AV7" i="46"/>
  <c r="AR26" i="46"/>
  <c r="AR29" i="46"/>
  <c r="AR11" i="46"/>
  <c r="AR28" i="46"/>
  <c r="AR42" i="46"/>
  <c r="BC20" i="46"/>
  <c r="BC18" i="46"/>
  <c r="BC38" i="46"/>
  <c r="BC46" i="46"/>
  <c r="BC35" i="46"/>
  <c r="BC37" i="46"/>
  <c r="AZ36" i="46"/>
  <c r="AZ11" i="46"/>
  <c r="AZ15" i="46"/>
  <c r="AZ7" i="46"/>
  <c r="AQ11" i="46"/>
  <c r="AQ27" i="46"/>
  <c r="AQ36" i="46"/>
  <c r="AU22" i="46"/>
  <c r="AU25" i="46"/>
  <c r="AU31" i="46"/>
  <c r="AU43" i="46"/>
  <c r="AU46" i="46"/>
  <c r="AO33" i="46"/>
  <c r="AW8" i="46"/>
  <c r="AO35" i="46"/>
  <c r="AO5" i="46"/>
  <c r="AO46" i="46"/>
  <c r="AO10" i="46"/>
  <c r="AO9" i="46"/>
  <c r="AW38" i="46"/>
  <c r="AW37" i="46"/>
  <c r="AW17" i="46"/>
  <c r="AY25" i="46"/>
  <c r="AY43" i="46"/>
  <c r="AR36" i="46"/>
  <c r="AR15" i="46"/>
  <c r="AY27" i="46"/>
  <c r="AY35" i="46"/>
  <c r="AV39" i="46"/>
  <c r="AV46" i="46"/>
  <c r="AR18" i="46"/>
  <c r="BC7" i="46"/>
  <c r="BC40" i="46"/>
  <c r="AZ39" i="46"/>
  <c r="AQ33" i="46"/>
  <c r="AQ35" i="46"/>
  <c r="AO29" i="46"/>
  <c r="AW46" i="46"/>
  <c r="AO27" i="46"/>
  <c r="AW26" i="46"/>
  <c r="AO37" i="46"/>
  <c r="AY14" i="46"/>
  <c r="AY7" i="46"/>
  <c r="AV13" i="46"/>
  <c r="AV15" i="46"/>
  <c r="AR19" i="46"/>
  <c r="BC11" i="46"/>
  <c r="BC23" i="46"/>
  <c r="BC39" i="46"/>
  <c r="AZ30" i="46"/>
  <c r="AZ25" i="46"/>
  <c r="AZ12" i="46"/>
  <c r="AZ10" i="46"/>
  <c r="AQ7" i="46"/>
  <c r="AU6" i="46"/>
  <c r="AW27" i="46"/>
  <c r="AO24" i="46"/>
  <c r="AO16" i="46"/>
  <c r="AO15" i="46"/>
  <c r="AO30" i="46"/>
  <c r="AY16" i="46"/>
  <c r="AY19" i="46"/>
  <c r="AY26" i="46"/>
  <c r="AY39" i="46"/>
  <c r="AY44" i="46"/>
  <c r="AV25" i="46"/>
  <c r="AV43" i="46"/>
  <c r="AR8" i="46"/>
  <c r="AR35" i="46"/>
  <c r="BC21" i="46"/>
  <c r="BC30" i="46"/>
  <c r="BC5" i="46"/>
  <c r="BC10" i="46"/>
  <c r="BC44" i="46"/>
  <c r="AZ20" i="46"/>
  <c r="AZ21" i="46"/>
  <c r="AZ33" i="46"/>
  <c r="AZ28" i="46"/>
  <c r="AZ42" i="46"/>
  <c r="AQ22" i="46"/>
  <c r="AQ42" i="46"/>
  <c r="AQ46" i="46"/>
  <c r="AQ26" i="46"/>
  <c r="AQ17" i="46"/>
  <c r="AQ9" i="46"/>
  <c r="AU18" i="46"/>
  <c r="AU32" i="46"/>
  <c r="AU16" i="46"/>
  <c r="AU45" i="46"/>
  <c r="AW44" i="46"/>
  <c r="AO39" i="46"/>
  <c r="AO13" i="46"/>
  <c r="AO19" i="46"/>
  <c r="AW36" i="46"/>
  <c r="AW12" i="46"/>
  <c r="AO43" i="46"/>
  <c r="AW23" i="46"/>
  <c r="AW39" i="46"/>
  <c r="AW20" i="46"/>
  <c r="AY42" i="46"/>
  <c r="AY22" i="46"/>
  <c r="AY28" i="46"/>
  <c r="AY46" i="46"/>
  <c r="AV40" i="46"/>
  <c r="AR44" i="46"/>
  <c r="AR45" i="46"/>
  <c r="AR16" i="46"/>
  <c r="AR10" i="46"/>
  <c r="BC41" i="46"/>
  <c r="AZ26" i="46"/>
  <c r="AZ38" i="46"/>
  <c r="AZ45" i="46"/>
  <c r="AQ6" i="46"/>
  <c r="AQ25" i="46"/>
  <c r="AU26" i="46"/>
  <c r="AU39" i="46"/>
  <c r="AO41" i="46"/>
  <c r="AO7" i="46"/>
  <c r="AO40" i="46"/>
  <c r="AW45" i="46"/>
  <c r="AW19" i="46"/>
  <c r="AW7" i="46"/>
  <c r="AS63" i="45"/>
  <c r="AY33" i="45"/>
  <c r="AW13" i="45"/>
  <c r="AQ61" i="45"/>
  <c r="AY66" i="45"/>
  <c r="AS52" i="45"/>
  <c r="AQ48" i="45"/>
  <c r="AQ69" i="45"/>
  <c r="AY12" i="45"/>
  <c r="AS26" i="45"/>
  <c r="AQ40" i="45"/>
  <c r="AQ21" i="45"/>
  <c r="AU24" i="45"/>
  <c r="AU29" i="45"/>
  <c r="BA12" i="45"/>
  <c r="AS46" i="45"/>
  <c r="AQ37" i="45"/>
  <c r="AW65" i="45"/>
  <c r="AS57" i="45"/>
  <c r="AS68" i="45"/>
  <c r="BA48" i="45"/>
  <c r="BC17" i="45"/>
  <c r="BC61" i="45"/>
  <c r="AW26" i="45"/>
  <c r="AW58" i="45"/>
  <c r="AS45" i="45"/>
  <c r="AS31" i="45"/>
  <c r="AS54" i="45"/>
  <c r="AS58" i="45"/>
  <c r="AQ9" i="45"/>
  <c r="AU62" i="45"/>
  <c r="AU69" i="45"/>
  <c r="BA5" i="45"/>
  <c r="BC45" i="45"/>
  <c r="BC46" i="45"/>
  <c r="BC21" i="45"/>
  <c r="BC70" i="45"/>
  <c r="AW46" i="45"/>
  <c r="AW52" i="45"/>
  <c r="AW63" i="45"/>
  <c r="AS70" i="45"/>
  <c r="AQ29" i="45"/>
  <c r="AQ43" i="45"/>
  <c r="AQ58" i="45"/>
  <c r="AY40" i="45"/>
  <c r="AY53" i="45"/>
  <c r="AY59" i="45"/>
  <c r="AY68" i="45"/>
  <c r="AU15" i="45"/>
  <c r="AU42" i="45"/>
  <c r="AU48" i="45"/>
  <c r="AU28" i="45"/>
  <c r="AU55" i="45"/>
  <c r="BA16" i="45"/>
  <c r="BA13" i="45"/>
  <c r="BA52" i="45"/>
  <c r="BA26" i="45"/>
  <c r="BA62" i="45"/>
  <c r="BC15" i="45"/>
  <c r="BC47" i="45"/>
  <c r="BC43" i="45"/>
  <c r="BC48" i="45"/>
  <c r="BC53" i="45"/>
  <c r="BC55" i="45"/>
  <c r="BC68" i="45"/>
  <c r="BC67" i="45"/>
  <c r="AW40" i="45"/>
  <c r="AW22" i="45"/>
  <c r="AW24" i="45"/>
  <c r="AW49" i="45"/>
  <c r="AW48" i="45"/>
  <c r="AW17" i="45"/>
  <c r="AW59" i="45"/>
  <c r="AW67" i="45"/>
  <c r="AS16" i="45"/>
  <c r="AS24" i="45"/>
  <c r="AS51" i="45"/>
  <c r="AS48" i="45"/>
  <c r="AS28" i="45"/>
  <c r="AS62" i="45"/>
  <c r="AS67" i="45"/>
  <c r="AQ33" i="45"/>
  <c r="AQ31" i="45"/>
  <c r="AQ7" i="45"/>
  <c r="AQ53" i="45"/>
  <c r="AQ12" i="45"/>
  <c r="AQ55" i="45"/>
  <c r="AQ63" i="45"/>
  <c r="AQ71" i="45"/>
  <c r="AY42" i="45"/>
  <c r="AY37" i="45"/>
  <c r="AY28" i="45"/>
  <c r="AY49" i="45"/>
  <c r="AY62" i="45"/>
  <c r="AY60" i="45"/>
  <c r="AY65" i="45"/>
  <c r="AU45" i="45"/>
  <c r="AU43" i="45"/>
  <c r="AU9" i="45"/>
  <c r="AU10" i="45"/>
  <c r="AU63" i="45"/>
  <c r="AU71" i="45"/>
  <c r="BA37" i="45"/>
  <c r="BA7" i="45"/>
  <c r="BA53" i="45"/>
  <c r="BA17" i="45"/>
  <c r="BA59" i="45"/>
  <c r="BA67" i="45"/>
  <c r="BC44" i="45"/>
  <c r="BC29" i="45"/>
  <c r="BC7" i="45"/>
  <c r="BC9" i="45"/>
  <c r="BC10" i="45"/>
  <c r="BC64" i="45"/>
  <c r="BC71" i="45"/>
  <c r="AW15" i="45"/>
  <c r="AW44" i="45"/>
  <c r="AW41" i="45"/>
  <c r="AW18" i="45"/>
  <c r="AW9" i="45"/>
  <c r="AW28" i="45"/>
  <c r="AW64" i="45"/>
  <c r="AW71" i="45"/>
  <c r="AS15" i="45"/>
  <c r="AS40" i="45"/>
  <c r="AS21" i="45"/>
  <c r="AS9" i="45"/>
  <c r="AS12" i="45"/>
  <c r="AS64" i="45"/>
  <c r="AS71" i="45"/>
  <c r="AQ16" i="45"/>
  <c r="AQ17" i="45"/>
  <c r="AQ10" i="45"/>
  <c r="AQ64" i="45"/>
  <c r="AY32" i="45"/>
  <c r="AY24" i="45"/>
  <c r="AY22" i="45"/>
  <c r="AY51" i="45"/>
  <c r="AY54" i="45"/>
  <c r="AY57" i="45"/>
  <c r="AY67" i="45"/>
  <c r="AU39" i="45"/>
  <c r="AU36" i="45"/>
  <c r="AU47" i="45"/>
  <c r="AU7" i="45"/>
  <c r="AU53" i="45"/>
  <c r="AU26" i="45"/>
  <c r="AU67" i="45"/>
  <c r="BA34" i="45"/>
  <c r="BA22" i="45"/>
  <c r="BA24" i="45"/>
  <c r="BA21" i="45"/>
  <c r="BA28" i="45"/>
  <c r="BA60" i="45"/>
  <c r="BA71" i="45"/>
  <c r="BC39" i="45"/>
  <c r="BC31" i="45"/>
  <c r="BC28" i="45"/>
  <c r="BC56" i="45"/>
  <c r="BC26" i="45"/>
  <c r="BC72" i="45"/>
  <c r="AW72" i="45"/>
  <c r="AS42" i="45"/>
  <c r="AS6" i="45"/>
  <c r="AQ24" i="45"/>
  <c r="AQ22" i="45"/>
  <c r="AQ41" i="45"/>
  <c r="AQ60" i="45"/>
  <c r="AY35" i="45"/>
  <c r="AY46" i="45"/>
  <c r="AY47" i="45"/>
  <c r="AY21" i="45"/>
  <c r="AY70" i="45"/>
  <c r="AU31" i="45"/>
  <c r="AU12" i="45"/>
  <c r="AU51" i="45"/>
  <c r="BA42" i="45"/>
  <c r="BA46" i="45"/>
  <c r="BA9" i="45"/>
  <c r="BA72" i="45"/>
  <c r="BC13" i="45"/>
  <c r="BC51" i="45"/>
  <c r="AW29" i="45"/>
  <c r="AW5" i="45"/>
  <c r="AW56" i="45"/>
  <c r="AW62" i="45"/>
  <c r="AW69" i="45"/>
  <c r="AS34" i="45"/>
  <c r="AS49" i="45"/>
  <c r="AS47" i="45"/>
  <c r="AS55" i="45"/>
  <c r="AS56" i="45"/>
  <c r="AS65" i="45"/>
  <c r="AQ5" i="45"/>
  <c r="AQ6" i="45"/>
  <c r="AQ28" i="45"/>
  <c r="AQ54" i="45"/>
  <c r="AQ66" i="45"/>
  <c r="AQ67" i="45"/>
  <c r="AY44" i="45"/>
  <c r="AY43" i="45"/>
  <c r="AY48" i="45"/>
  <c r="AY17" i="45"/>
  <c r="AY71" i="45"/>
  <c r="AU16" i="45"/>
  <c r="AU41" i="45"/>
  <c r="AU18" i="45"/>
  <c r="AU57" i="45"/>
  <c r="BA45" i="45"/>
  <c r="BA49" i="45"/>
  <c r="BA18" i="45"/>
  <c r="BA57" i="45"/>
  <c r="BA66" i="45"/>
  <c r="BC5" i="45"/>
  <c r="BC41" i="45"/>
  <c r="BC54" i="45"/>
  <c r="BC69" i="45"/>
  <c r="AY38" i="44"/>
  <c r="BC39" i="44"/>
  <c r="BC38" i="44"/>
  <c r="AY33" i="44"/>
  <c r="BC12" i="44"/>
  <c r="AY39" i="44"/>
  <c r="AQ43" i="44"/>
  <c r="AQ27" i="44"/>
  <c r="AU23" i="44"/>
  <c r="AU12" i="44"/>
  <c r="AU43" i="44"/>
  <c r="AY22" i="44"/>
  <c r="BC7" i="44"/>
  <c r="BC27" i="44"/>
  <c r="BC9" i="44"/>
  <c r="AQ37" i="44"/>
  <c r="BC43" i="44"/>
  <c r="AS49" i="44"/>
  <c r="BA35" i="44"/>
  <c r="BA45" i="44"/>
  <c r="BA9" i="44"/>
  <c r="BA46" i="44"/>
  <c r="BA50" i="44"/>
  <c r="AS38" i="44"/>
  <c r="AS53" i="44"/>
  <c r="AS19" i="44"/>
  <c r="AS46" i="44"/>
  <c r="AW33" i="44"/>
  <c r="AW29" i="44"/>
  <c r="AW18" i="44"/>
  <c r="AW10" i="44"/>
  <c r="AW26" i="44"/>
  <c r="AW51" i="44"/>
  <c r="AY53" i="44"/>
  <c r="AY25" i="44"/>
  <c r="AY24" i="44"/>
  <c r="BC47" i="44"/>
  <c r="AQ54" i="44"/>
  <c r="AQ24" i="44"/>
  <c r="AU11" i="44"/>
  <c r="AU35" i="44"/>
  <c r="AY40" i="44"/>
  <c r="AU52" i="44"/>
  <c r="AU6" i="44"/>
  <c r="BA20" i="44"/>
  <c r="BA49" i="44"/>
  <c r="AS31" i="44"/>
  <c r="AS33" i="44"/>
  <c r="AS26" i="44"/>
  <c r="AW16" i="44"/>
  <c r="AW32" i="44"/>
  <c r="BA31" i="44"/>
  <c r="BA33" i="44"/>
  <c r="BA28" i="44"/>
  <c r="BA22" i="44"/>
  <c r="BA52" i="44"/>
  <c r="AS35" i="44"/>
  <c r="AS28" i="44"/>
  <c r="AS45" i="44"/>
  <c r="AS22" i="44"/>
  <c r="AS50" i="44"/>
  <c r="AW24" i="44"/>
  <c r="AW11" i="44"/>
  <c r="AW17" i="44"/>
  <c r="AW40" i="44"/>
  <c r="AW12" i="44"/>
  <c r="AW47" i="44"/>
  <c r="BA27" i="44"/>
  <c r="BA32" i="44"/>
  <c r="BA25" i="44"/>
  <c r="BA43" i="44"/>
  <c r="BA53" i="44"/>
  <c r="AS27" i="44"/>
  <c r="AS10" i="44"/>
  <c r="AS32" i="44"/>
  <c r="AS9" i="44"/>
  <c r="AW41" i="44"/>
  <c r="AW15" i="44"/>
  <c r="AW37" i="44"/>
  <c r="AW53" i="44"/>
  <c r="AQ30" i="44"/>
  <c r="AY49" i="44"/>
  <c r="AY27" i="44"/>
  <c r="BC41" i="44"/>
  <c r="AQ47" i="44"/>
  <c r="BC14" i="44"/>
  <c r="AQ49" i="44"/>
  <c r="AQ39" i="44"/>
  <c r="AU17" i="44"/>
  <c r="AU20" i="44"/>
  <c r="AU29" i="44"/>
  <c r="AY30" i="44"/>
  <c r="AU37" i="44"/>
  <c r="BC51" i="44"/>
  <c r="AQ26" i="44"/>
  <c r="AU48" i="44"/>
  <c r="AQ28" i="44"/>
  <c r="AQ11" i="44"/>
  <c r="AY48" i="44"/>
  <c r="AY16" i="44"/>
  <c r="BC35" i="44"/>
  <c r="BC30" i="44"/>
  <c r="AQ14" i="44"/>
  <c r="AU51" i="44"/>
  <c r="AQ52" i="44"/>
  <c r="BC6" i="44"/>
  <c r="BA34" i="44"/>
  <c r="BA15" i="44"/>
  <c r="BA18" i="44"/>
  <c r="BA14" i="44"/>
  <c r="AS34" i="44"/>
  <c r="AW23" i="44"/>
  <c r="AW8" i="44"/>
  <c r="AW9" i="44"/>
  <c r="AW46" i="44"/>
  <c r="AY46" i="44"/>
  <c r="AQ6" i="44"/>
  <c r="AQ51" i="44"/>
  <c r="AU39" i="44"/>
  <c r="AU18" i="44"/>
  <c r="AY9" i="44"/>
  <c r="AQ8" i="44"/>
  <c r="AW6" i="44"/>
  <c r="AW49" i="44"/>
  <c r="BA23" i="44"/>
  <c r="BA36" i="44"/>
  <c r="BA44" i="44"/>
  <c r="AS5" i="44"/>
  <c r="AS8" i="44"/>
  <c r="AS36" i="44"/>
  <c r="AS44" i="44"/>
  <c r="AS14" i="44"/>
  <c r="AY31" i="44"/>
  <c r="AQ33" i="44"/>
  <c r="AU7" i="44"/>
  <c r="AU9" i="44"/>
  <c r="BC15" i="44"/>
  <c r="AQ10" i="44"/>
  <c r="AQ35" i="44"/>
  <c r="BC20" i="44"/>
  <c r="AU15" i="44"/>
  <c r="AU14" i="44"/>
  <c r="AY18" i="44"/>
  <c r="AY54" i="44"/>
  <c r="AY26" i="44"/>
  <c r="AY41" i="44"/>
  <c r="AY5" i="44"/>
  <c r="AQ15" i="44"/>
  <c r="AQ41" i="44"/>
  <c r="AQ29" i="44"/>
  <c r="AU47" i="44"/>
  <c r="AU26" i="44"/>
  <c r="BC54" i="44"/>
  <c r="AR38" i="43"/>
  <c r="AS12" i="43"/>
  <c r="AS14" i="43"/>
  <c r="AS20" i="43"/>
  <c r="AS22" i="43"/>
  <c r="BA5" i="43"/>
  <c r="BA31" i="43"/>
  <c r="BA33" i="43"/>
  <c r="BC15" i="43"/>
  <c r="BC7" i="43"/>
  <c r="BC45" i="43"/>
  <c r="AQ34" i="43"/>
  <c r="AQ5" i="43"/>
  <c r="AQ36" i="43"/>
  <c r="AQ12" i="43"/>
  <c r="AR31" i="43"/>
  <c r="AR10" i="43"/>
  <c r="AR20" i="43"/>
  <c r="AW11" i="43"/>
  <c r="AW30" i="43"/>
  <c r="AW40" i="43"/>
  <c r="AU5" i="43"/>
  <c r="AU21" i="43"/>
  <c r="AU6" i="43"/>
  <c r="AV29" i="43"/>
  <c r="AV19" i="43"/>
  <c r="AV32" i="43"/>
  <c r="AV21" i="43"/>
  <c r="AV41" i="43"/>
  <c r="AY32" i="43"/>
  <c r="AY9" i="43"/>
  <c r="AY21" i="43"/>
  <c r="AY39" i="43"/>
  <c r="AZ7" i="43"/>
  <c r="AZ39" i="43"/>
  <c r="AZ23" i="43"/>
  <c r="AZ38" i="43"/>
  <c r="AZ44" i="43"/>
  <c r="AZ20" i="43"/>
  <c r="AT13" i="43"/>
  <c r="AT41" i="43"/>
  <c r="AP43" i="43"/>
  <c r="AP21" i="43"/>
  <c r="AS11" i="43"/>
  <c r="AS28" i="43"/>
  <c r="AS30" i="43"/>
  <c r="AS7" i="43"/>
  <c r="AS6" i="43"/>
  <c r="BA29" i="43"/>
  <c r="BA34" i="43"/>
  <c r="BA36" i="43"/>
  <c r="BA38" i="43"/>
  <c r="BA45" i="43"/>
  <c r="BC11" i="43"/>
  <c r="BC12" i="43"/>
  <c r="AQ24" i="43"/>
  <c r="AQ29" i="43"/>
  <c r="AQ18" i="43"/>
  <c r="AQ39" i="43"/>
  <c r="AQ13" i="43"/>
  <c r="AQ14" i="43"/>
  <c r="AR19" i="43"/>
  <c r="AR39" i="43"/>
  <c r="AW34" i="43"/>
  <c r="AW26" i="43"/>
  <c r="AW31" i="43"/>
  <c r="AW7" i="43"/>
  <c r="AW44" i="43"/>
  <c r="AW22" i="43"/>
  <c r="AU24" i="43"/>
  <c r="AU29" i="43"/>
  <c r="AU18" i="43"/>
  <c r="AU41" i="43"/>
  <c r="AV39" i="43"/>
  <c r="AV30" i="43"/>
  <c r="AV33" i="43"/>
  <c r="AV18" i="43"/>
  <c r="AV42" i="43"/>
  <c r="AY34" i="43"/>
  <c r="AY44" i="43"/>
  <c r="AY41" i="43"/>
  <c r="AY10" i="43"/>
  <c r="AZ36" i="43"/>
  <c r="AZ29" i="43"/>
  <c r="AZ17" i="43"/>
  <c r="AZ21" i="43"/>
  <c r="AZ41" i="43"/>
  <c r="AX30" i="43"/>
  <c r="AT5" i="43"/>
  <c r="AS8" i="43"/>
  <c r="AS9" i="43"/>
  <c r="AS44" i="43"/>
  <c r="BA16" i="43"/>
  <c r="BA39" i="43"/>
  <c r="BA21" i="43"/>
  <c r="BA14" i="43"/>
  <c r="BC19" i="43"/>
  <c r="BC40" i="43"/>
  <c r="BC38" i="43"/>
  <c r="BC31" i="43"/>
  <c r="BC14" i="43"/>
  <c r="AQ26" i="43"/>
  <c r="AQ32" i="43"/>
  <c r="AQ16" i="43"/>
  <c r="AQ44" i="43"/>
  <c r="AR28" i="43"/>
  <c r="AR30" i="43"/>
  <c r="AR34" i="43"/>
  <c r="AR18" i="43"/>
  <c r="AR41" i="43"/>
  <c r="AW16" i="43"/>
  <c r="AW28" i="43"/>
  <c r="AW18" i="43"/>
  <c r="AW14" i="43"/>
  <c r="AW20" i="43"/>
  <c r="AU26" i="43"/>
  <c r="AU34" i="43"/>
  <c r="AU16" i="43"/>
  <c r="AU42" i="43"/>
  <c r="AU10" i="43"/>
  <c r="AV31" i="43"/>
  <c r="AV16" i="43"/>
  <c r="AV45" i="43"/>
  <c r="AY28" i="43"/>
  <c r="AY40" i="43"/>
  <c r="AY18" i="43"/>
  <c r="AY42" i="43"/>
  <c r="AY43" i="43"/>
  <c r="AZ10" i="43"/>
  <c r="AZ15" i="43"/>
  <c r="AZ11" i="43"/>
  <c r="AZ18" i="43"/>
  <c r="AZ42" i="43"/>
  <c r="AT33" i="43"/>
  <c r="AT31" i="43"/>
  <c r="AX38" i="43"/>
  <c r="AS38" i="43"/>
  <c r="BC30" i="43"/>
  <c r="AR16" i="43"/>
  <c r="AR42" i="43"/>
  <c r="AW33" i="43"/>
  <c r="AY26" i="43"/>
  <c r="AX14" i="43"/>
  <c r="AP11" i="43"/>
  <c r="AX36" i="43"/>
  <c r="AS41" i="43"/>
  <c r="BC36" i="43"/>
  <c r="AQ11" i="43"/>
  <c r="AQ42" i="43"/>
  <c r="AR24" i="43"/>
  <c r="AR40" i="43"/>
  <c r="AU40" i="43"/>
  <c r="AU44" i="43"/>
  <c r="AV24" i="43"/>
  <c r="AV12" i="43"/>
  <c r="AV22" i="43"/>
  <c r="AY24" i="43"/>
  <c r="AY8" i="43"/>
  <c r="AY20" i="43"/>
  <c r="AZ8" i="43"/>
  <c r="AT35" i="43"/>
  <c r="AT44" i="43"/>
  <c r="AX22" i="43"/>
  <c r="AX13" i="43"/>
  <c r="AP31" i="43"/>
  <c r="AT42" i="43"/>
  <c r="AS31" i="43"/>
  <c r="AS42" i="43"/>
  <c r="BA11" i="43"/>
  <c r="BA19" i="43"/>
  <c r="BA6" i="43"/>
  <c r="BA20" i="43"/>
  <c r="BC32" i="43"/>
  <c r="BC18" i="43"/>
  <c r="BC43" i="43"/>
  <c r="AQ45" i="43"/>
  <c r="AR29" i="43"/>
  <c r="AR23" i="43"/>
  <c r="AW15" i="43"/>
  <c r="AW12" i="43"/>
  <c r="AW42" i="43"/>
  <c r="AU33" i="43"/>
  <c r="AV6" i="43"/>
  <c r="AV13" i="43"/>
  <c r="AY23" i="43"/>
  <c r="AY13" i="43"/>
  <c r="AZ9" i="43"/>
  <c r="AZ30" i="43"/>
  <c r="AX45" i="43"/>
  <c r="AX6" i="43"/>
  <c r="AX28" i="43"/>
  <c r="AT19" i="43"/>
  <c r="AT28" i="43"/>
  <c r="AX5" i="43"/>
  <c r="AX12" i="43"/>
  <c r="AT10" i="43"/>
  <c r="AX15" i="43"/>
  <c r="AS40" i="43"/>
  <c r="BA41" i="43"/>
  <c r="BC28" i="43"/>
  <c r="BC23" i="43"/>
  <c r="BC34" i="43"/>
  <c r="AR15" i="43"/>
  <c r="AR11" i="43"/>
  <c r="AR44" i="43"/>
  <c r="AR13" i="43"/>
  <c r="AR14" i="43"/>
  <c r="AW19" i="43"/>
  <c r="AU19" i="43"/>
  <c r="AU39" i="43"/>
  <c r="AV11" i="43"/>
  <c r="AY30" i="43"/>
  <c r="AY11" i="43"/>
  <c r="AY36" i="43"/>
  <c r="AZ33" i="43"/>
  <c r="AT20" i="43"/>
  <c r="AX37" i="43"/>
  <c r="AP19" i="43"/>
  <c r="AX19" i="43"/>
  <c r="AX17" i="43"/>
  <c r="AT24" i="43"/>
  <c r="BC16" i="37"/>
  <c r="AQ20" i="37"/>
  <c r="BC9" i="37"/>
  <c r="AY26" i="37"/>
  <c r="BC7" i="37"/>
  <c r="BC20" i="37"/>
  <c r="AY11" i="37"/>
  <c r="BC10" i="37"/>
  <c r="AQ13" i="37"/>
  <c r="BC8" i="37"/>
  <c r="AY18" i="37"/>
  <c r="AQ10" i="37"/>
  <c r="AQ14" i="37"/>
  <c r="AQ11" i="37"/>
  <c r="AQ25" i="37"/>
  <c r="BC13" i="37"/>
  <c r="AY6" i="37"/>
  <c r="AQ16" i="37"/>
  <c r="AQ19" i="37"/>
  <c r="AY19" i="37"/>
  <c r="AY12" i="37"/>
  <c r="BC24" i="37"/>
  <c r="AU8" i="37"/>
  <c r="AW18" i="42"/>
  <c r="AU10" i="42"/>
  <c r="AQ13" i="42"/>
  <c r="AQ5" i="42"/>
  <c r="BA10" i="42"/>
  <c r="BA9" i="42"/>
  <c r="AX9" i="42"/>
  <c r="AX18" i="42"/>
  <c r="AX5" i="42"/>
  <c r="AX14" i="42"/>
  <c r="AS12" i="42"/>
  <c r="AS14" i="42"/>
  <c r="AY12" i="42"/>
  <c r="AY16" i="42"/>
  <c r="AW10" i="42"/>
  <c r="AW16" i="42"/>
  <c r="AQ12" i="42"/>
  <c r="AQ8" i="42"/>
  <c r="AX11" i="42"/>
  <c r="AS11" i="42"/>
  <c r="BC11" i="42"/>
  <c r="BC14" i="42"/>
  <c r="AY10" i="42"/>
  <c r="AY13" i="42"/>
  <c r="AW5" i="42"/>
  <c r="BA5" i="42"/>
  <c r="BA11" i="42"/>
  <c r="AX13" i="42"/>
  <c r="AX17" i="42"/>
  <c r="AS17" i="42"/>
  <c r="BC9" i="42"/>
  <c r="BC10" i="42"/>
  <c r="BC13" i="42"/>
  <c r="AY8" i="42"/>
  <c r="AW8" i="42"/>
  <c r="AU6" i="42"/>
  <c r="AQ11" i="42"/>
  <c r="AU16" i="42"/>
  <c r="AU11" i="42"/>
  <c r="BC18" i="42"/>
  <c r="BC16" i="42"/>
  <c r="BA7" i="42"/>
  <c r="AS13" i="42"/>
  <c r="AW6" i="42"/>
  <c r="AW9" i="42"/>
  <c r="AX10" i="42"/>
  <c r="BC7" i="42"/>
  <c r="AY6" i="42"/>
  <c r="AY7" i="42"/>
  <c r="AW12" i="42"/>
  <c r="AQ9" i="42"/>
  <c r="AQ18" i="42"/>
  <c r="AU5" i="42"/>
  <c r="AU13" i="42"/>
  <c r="AV17" i="41"/>
  <c r="AT17" i="41"/>
  <c r="BB12" i="41"/>
  <c r="BC17" i="41"/>
  <c r="BC6" i="41"/>
  <c r="AV6" i="41"/>
  <c r="AP6" i="41"/>
  <c r="AZ6" i="41"/>
  <c r="AX17" i="41"/>
  <c r="BB6" i="41"/>
  <c r="AX15" i="41"/>
  <c r="BB15" i="41"/>
  <c r="AV7" i="41"/>
  <c r="AV16" i="41"/>
  <c r="AZ12" i="41"/>
  <c r="BC16" i="41"/>
  <c r="AP7" i="41"/>
  <c r="AZ17" i="41"/>
  <c r="AT7" i="41"/>
  <c r="AR6" i="41"/>
  <c r="AR12" i="41"/>
  <c r="AP17" i="41"/>
  <c r="AT16" i="41"/>
  <c r="AX7" i="41"/>
  <c r="AR15" i="41"/>
  <c r="BD39" i="37"/>
  <c r="BE39" i="37" s="1"/>
  <c r="BF39" i="37" s="1"/>
  <c r="BG39" i="37" s="1"/>
  <c r="BH39" i="37" s="1"/>
  <c r="BI39" i="37" s="1"/>
  <c r="BJ39" i="37" s="1"/>
  <c r="BK39" i="37" s="1"/>
  <c r="BL39" i="37" s="1"/>
  <c r="BM39" i="37" s="1"/>
  <c r="BN39" i="37" s="1"/>
  <c r="BO39" i="37" s="1"/>
  <c r="BP39" i="37" s="1"/>
  <c r="BQ39" i="37" s="1"/>
  <c r="BR39" i="37" s="1"/>
  <c r="AI52" i="37"/>
  <c r="AJ52" i="37" s="1"/>
  <c r="BD31" i="37"/>
  <c r="BE31" i="37" s="1"/>
  <c r="BF31" i="37" s="1"/>
  <c r="BG31" i="37" s="1"/>
  <c r="BH31" i="37" s="1"/>
  <c r="BI31" i="37" s="1"/>
  <c r="AI50" i="37"/>
  <c r="AJ50" i="37" s="1"/>
  <c r="BD50" i="37"/>
  <c r="BE50" i="37" s="1"/>
  <c r="BF50" i="37" s="1"/>
  <c r="BG50" i="37" s="1"/>
  <c r="BH50" i="37" s="1"/>
  <c r="BI50" i="37" s="1"/>
  <c r="BJ50" i="37" s="1"/>
  <c r="BK50" i="37" s="1"/>
  <c r="BL50" i="37" s="1"/>
  <c r="BM50" i="37" s="1"/>
  <c r="BN50" i="37" s="1"/>
  <c r="BO50" i="37" s="1"/>
  <c r="BP50" i="37" s="1"/>
  <c r="BQ50" i="37" s="1"/>
  <c r="BR50" i="37" s="1"/>
  <c r="AI14" i="37"/>
  <c r="BD14" i="37"/>
  <c r="BE14" i="37" s="1"/>
  <c r="BF14" i="37" s="1"/>
  <c r="BG14" i="37" s="1"/>
  <c r="BH14" i="37" s="1"/>
  <c r="BI14" i="37" s="1"/>
  <c r="N19" i="34"/>
  <c r="BD41" i="37"/>
  <c r="BE41" i="37" s="1"/>
  <c r="BF41" i="37" s="1"/>
  <c r="BG41" i="37" s="1"/>
  <c r="BH41" i="37" s="1"/>
  <c r="BI41" i="37" s="1"/>
  <c r="BJ41" i="37" s="1"/>
  <c r="BK41" i="37" s="1"/>
  <c r="BL41" i="37" s="1"/>
  <c r="BM41" i="37" s="1"/>
  <c r="BN41" i="37" s="1"/>
  <c r="BO41" i="37" s="1"/>
  <c r="BP41" i="37" s="1"/>
  <c r="BQ41" i="37" s="1"/>
  <c r="BR41" i="37" s="1"/>
  <c r="BD57" i="37"/>
  <c r="BE57" i="37" s="1"/>
  <c r="BF57" i="37" s="1"/>
  <c r="BG57" i="37" s="1"/>
  <c r="BH57" i="37" s="1"/>
  <c r="BI57" i="37" s="1"/>
  <c r="AL57" i="37" s="1"/>
  <c r="AM57" i="37" s="1"/>
  <c r="BD27" i="37"/>
  <c r="BE27" i="37" s="1"/>
  <c r="BF27" i="37" s="1"/>
  <c r="BG27" i="37" s="1"/>
  <c r="BH27" i="37" s="1"/>
  <c r="BI27" i="37" s="1"/>
  <c r="AL27" i="37" s="1"/>
  <c r="F19" i="34"/>
  <c r="J19" i="34"/>
  <c r="AD19" i="34"/>
  <c r="P19" i="34"/>
  <c r="D22" i="34"/>
  <c r="V27" i="34"/>
  <c r="V27" i="10"/>
  <c r="AD27" i="34"/>
  <c r="AD27" i="10"/>
  <c r="H19" i="34"/>
  <c r="L19" i="34"/>
  <c r="H27" i="10"/>
  <c r="H27" i="34"/>
  <c r="P16" i="10"/>
  <c r="T11" i="10"/>
  <c r="T22" i="34"/>
  <c r="AF11" i="10"/>
  <c r="AB19" i="34"/>
  <c r="AB16" i="10"/>
  <c r="L22" i="34"/>
  <c r="D16" i="10"/>
  <c r="V19" i="34"/>
  <c r="L11" i="10"/>
  <c r="T16" i="10"/>
  <c r="J27" i="34"/>
  <c r="J27" i="10"/>
  <c r="R19" i="34"/>
  <c r="AB11" i="10"/>
  <c r="D19" i="34"/>
  <c r="X22" i="34"/>
  <c r="L16" i="10"/>
  <c r="F27" i="34"/>
  <c r="F27" i="10"/>
  <c r="AF27" i="34"/>
  <c r="AF27" i="10"/>
  <c r="X11" i="10"/>
  <c r="AB22" i="34"/>
  <c r="R27" i="34"/>
  <c r="R27" i="10"/>
  <c r="N27" i="34"/>
  <c r="N27" i="10"/>
  <c r="Z19" i="34"/>
  <c r="T19" i="34"/>
  <c r="X16" i="10"/>
  <c r="Z27" i="34"/>
  <c r="Z27" i="10"/>
  <c r="X19" i="34"/>
  <c r="P22" i="34"/>
  <c r="D13" i="34"/>
  <c r="T13" i="34"/>
  <c r="L13" i="34"/>
  <c r="AB13" i="34"/>
  <c r="D4" i="10"/>
  <c r="AB14" i="34"/>
  <c r="D14" i="34"/>
  <c r="T14" i="34"/>
  <c r="Z14" i="34"/>
  <c r="AB4" i="10"/>
  <c r="R4" i="10"/>
  <c r="L14" i="34"/>
  <c r="L4" i="10"/>
  <c r="R14" i="34"/>
  <c r="Z4" i="10"/>
  <c r="T4" i="10"/>
  <c r="Z26" i="34"/>
  <c r="Z26" i="10"/>
  <c r="R26" i="34"/>
  <c r="R26" i="10"/>
  <c r="V7" i="34"/>
  <c r="BD9" i="37"/>
  <c r="BE9" i="37" s="1"/>
  <c r="BF9" i="37" s="1"/>
  <c r="BG9" i="37" s="1"/>
  <c r="BH9" i="37" s="1"/>
  <c r="BI9" i="37" s="1"/>
  <c r="BC27" i="52"/>
  <c r="AF16" i="10"/>
  <c r="AF22" i="34"/>
  <c r="AQ27" i="52"/>
  <c r="H22" i="34"/>
  <c r="H16" i="10"/>
  <c r="AP27" i="52"/>
  <c r="F22" i="34"/>
  <c r="F16" i="10"/>
  <c r="AV27" i="52"/>
  <c r="R22" i="34"/>
  <c r="R16" i="10"/>
  <c r="AZ27" i="52"/>
  <c r="Z16" i="10"/>
  <c r="Z22" i="34"/>
  <c r="AR27" i="52"/>
  <c r="J16" i="10"/>
  <c r="J22" i="34"/>
  <c r="AT27" i="52"/>
  <c r="N22" i="34"/>
  <c r="N16" i="10"/>
  <c r="AX27" i="52"/>
  <c r="V22" i="34"/>
  <c r="V16" i="10"/>
  <c r="BB27" i="52"/>
  <c r="AD22" i="34"/>
  <c r="AD16" i="10"/>
  <c r="AD18" i="34"/>
  <c r="N6" i="34"/>
  <c r="AI41" i="37"/>
  <c r="AJ41" i="37" s="1"/>
  <c r="N5" i="34"/>
  <c r="AI59" i="37"/>
  <c r="AJ59" i="37" s="1"/>
  <c r="AI13" i="37"/>
  <c r="AI38" i="37"/>
  <c r="AJ38" i="37" s="1"/>
  <c r="J4" i="10"/>
  <c r="J14" i="34"/>
  <c r="V18" i="34"/>
  <c r="H14" i="34"/>
  <c r="H4" i="10"/>
  <c r="AY6" i="51"/>
  <c r="X26" i="34"/>
  <c r="X26" i="10"/>
  <c r="BB6" i="51"/>
  <c r="AD26" i="34"/>
  <c r="AD26" i="10"/>
  <c r="F29" i="34"/>
  <c r="N29" i="34"/>
  <c r="V4" i="10"/>
  <c r="V14" i="34"/>
  <c r="AQ6" i="51"/>
  <c r="H26" i="10"/>
  <c r="H26" i="34"/>
  <c r="AD29" i="34"/>
  <c r="F26" i="10"/>
  <c r="F26" i="34"/>
  <c r="N4" i="10"/>
  <c r="N14" i="34"/>
  <c r="F29" i="10"/>
  <c r="AT6" i="51"/>
  <c r="N26" i="10"/>
  <c r="N26" i="34"/>
  <c r="X14" i="34"/>
  <c r="X4" i="10"/>
  <c r="N18" i="34"/>
  <c r="F14" i="34"/>
  <c r="F4" i="10"/>
  <c r="N29" i="10"/>
  <c r="AX6" i="51"/>
  <c r="V26" i="34"/>
  <c r="V26" i="10"/>
  <c r="BC6" i="51"/>
  <c r="AF26" i="10"/>
  <c r="AF26" i="34"/>
  <c r="AD29" i="10"/>
  <c r="AR6" i="51"/>
  <c r="J26" i="34"/>
  <c r="J26" i="10"/>
  <c r="P14" i="34"/>
  <c r="P4" i="10"/>
  <c r="AU6" i="51"/>
  <c r="P26" i="34"/>
  <c r="P26" i="10"/>
  <c r="AF4" i="10"/>
  <c r="AF14" i="34"/>
  <c r="AD4" i="10"/>
  <c r="AD14" i="34"/>
  <c r="F7" i="34"/>
  <c r="AD7" i="34"/>
  <c r="N11" i="34"/>
  <c r="F6" i="34"/>
  <c r="N9" i="34"/>
  <c r="AD3" i="34"/>
  <c r="F9" i="34"/>
  <c r="AD5" i="34"/>
  <c r="AD6" i="34"/>
  <c r="AD9" i="34"/>
  <c r="AD11" i="34"/>
  <c r="V9" i="34"/>
  <c r="V29" i="34"/>
  <c r="V29" i="10"/>
  <c r="J29" i="34"/>
  <c r="V13" i="10"/>
  <c r="V21" i="34"/>
  <c r="R20" i="34"/>
  <c r="Z20" i="34"/>
  <c r="P12" i="10"/>
  <c r="J20" i="34"/>
  <c r="X20" i="34"/>
  <c r="AI78" i="47"/>
  <c r="AJ78" i="47" s="1"/>
  <c r="AF20" i="34"/>
  <c r="AF12" i="10"/>
  <c r="H12" i="10"/>
  <c r="H20" i="34"/>
  <c r="Z6" i="34"/>
  <c r="AB11" i="34"/>
  <c r="T21" i="34"/>
  <c r="L21" i="34"/>
  <c r="R21" i="34"/>
  <c r="AB21" i="34"/>
  <c r="Z21" i="34"/>
  <c r="R4" i="34"/>
  <c r="F11" i="34"/>
  <c r="V11" i="34"/>
  <c r="F4" i="34"/>
  <c r="Z11" i="34"/>
  <c r="Z4" i="34"/>
  <c r="AF16" i="34"/>
  <c r="V5" i="34"/>
  <c r="BD36" i="37"/>
  <c r="BE36" i="37" s="1"/>
  <c r="BF36" i="37" s="1"/>
  <c r="BG36" i="37" s="1"/>
  <c r="BH36" i="37" s="1"/>
  <c r="BI36" i="37" s="1"/>
  <c r="BJ36" i="37" s="1"/>
  <c r="BK36" i="37" s="1"/>
  <c r="BL36" i="37" s="1"/>
  <c r="BM36" i="37" s="1"/>
  <c r="BN36" i="37" s="1"/>
  <c r="BO36" i="37" s="1"/>
  <c r="BP36" i="37" s="1"/>
  <c r="BQ36" i="37" s="1"/>
  <c r="BR36" i="37" s="1"/>
  <c r="BD48" i="37"/>
  <c r="BE48" i="37" s="1"/>
  <c r="BF48" i="37" s="1"/>
  <c r="BG48" i="37" s="1"/>
  <c r="BH48" i="37" s="1"/>
  <c r="BI48" i="37" s="1"/>
  <c r="AL48" i="37" s="1"/>
  <c r="AM48" i="37" s="1"/>
  <c r="AI56" i="37"/>
  <c r="AJ56" i="37" s="1"/>
  <c r="AI18" i="37"/>
  <c r="BD59" i="37"/>
  <c r="BE59" i="37" s="1"/>
  <c r="BF59" i="37" s="1"/>
  <c r="BG59" i="37" s="1"/>
  <c r="BH59" i="37" s="1"/>
  <c r="BI59" i="37" s="1"/>
  <c r="BJ59" i="37" s="1"/>
  <c r="BK59" i="37" s="1"/>
  <c r="BL59" i="37" s="1"/>
  <c r="BM59" i="37" s="1"/>
  <c r="BN59" i="37" s="1"/>
  <c r="BO59" i="37" s="1"/>
  <c r="BP59" i="37" s="1"/>
  <c r="BQ59" i="37" s="1"/>
  <c r="BR59" i="37" s="1"/>
  <c r="AI12" i="37"/>
  <c r="AI58" i="37"/>
  <c r="AJ58" i="37" s="1"/>
  <c r="AI25" i="37"/>
  <c r="BD28" i="37"/>
  <c r="BE28" i="37" s="1"/>
  <c r="BF28" i="37" s="1"/>
  <c r="BG28" i="37" s="1"/>
  <c r="BH28" i="37" s="1"/>
  <c r="BI28" i="37" s="1"/>
  <c r="AL28" i="37" s="1"/>
  <c r="BD22" i="37"/>
  <c r="BE22" i="37" s="1"/>
  <c r="BF22" i="37" s="1"/>
  <c r="BG22" i="37" s="1"/>
  <c r="BH22" i="37" s="1"/>
  <c r="BI22" i="37" s="1"/>
  <c r="BJ22" i="37" s="1"/>
  <c r="BK22" i="37" s="1"/>
  <c r="BL22" i="37" s="1"/>
  <c r="BM22" i="37" s="1"/>
  <c r="BN22" i="37" s="1"/>
  <c r="BO22" i="37" s="1"/>
  <c r="BP22" i="37" s="1"/>
  <c r="BQ22" i="37" s="1"/>
  <c r="BR22" i="37" s="1"/>
  <c r="X13" i="34"/>
  <c r="X10" i="34"/>
  <c r="V4" i="34"/>
  <c r="T23" i="34"/>
  <c r="T11" i="34"/>
  <c r="T7" i="34"/>
  <c r="T8" i="34"/>
  <c r="R10" i="34"/>
  <c r="P8" i="34"/>
  <c r="P10" i="34"/>
  <c r="L10" i="34"/>
  <c r="L29" i="34"/>
  <c r="L16" i="34"/>
  <c r="J11" i="34"/>
  <c r="J21" i="34"/>
  <c r="J5" i="34"/>
  <c r="AI36" i="37"/>
  <c r="AJ36" i="37" s="1"/>
  <c r="AI27" i="37"/>
  <c r="BD19" i="37"/>
  <c r="BE19" i="37" s="1"/>
  <c r="BF19" i="37" s="1"/>
  <c r="BG19" i="37" s="1"/>
  <c r="BH19" i="37" s="1"/>
  <c r="BI19" i="37" s="1"/>
  <c r="BJ19" i="37" s="1"/>
  <c r="BK19" i="37" s="1"/>
  <c r="BL19" i="37" s="1"/>
  <c r="BM19" i="37" s="1"/>
  <c r="BN19" i="37" s="1"/>
  <c r="BO19" i="37" s="1"/>
  <c r="BP19" i="37" s="1"/>
  <c r="BQ19" i="37" s="1"/>
  <c r="BR19" i="37" s="1"/>
  <c r="AI22" i="37"/>
  <c r="AI85" i="47"/>
  <c r="AJ85" i="47" s="1"/>
  <c r="AI31" i="37"/>
  <c r="BD16" i="37"/>
  <c r="BE16" i="37" s="1"/>
  <c r="BF16" i="37" s="1"/>
  <c r="BG16" i="37" s="1"/>
  <c r="BH16" i="37" s="1"/>
  <c r="BI16" i="37" s="1"/>
  <c r="BJ16" i="37" s="1"/>
  <c r="BK16" i="37" s="1"/>
  <c r="BL16" i="37" s="1"/>
  <c r="BM16" i="37" s="1"/>
  <c r="BN16" i="37" s="1"/>
  <c r="BO16" i="37" s="1"/>
  <c r="BP16" i="37" s="1"/>
  <c r="BQ16" i="37" s="1"/>
  <c r="BR16" i="37" s="1"/>
  <c r="BD7" i="37"/>
  <c r="BE7" i="37" s="1"/>
  <c r="BF7" i="37" s="1"/>
  <c r="BG7" i="37" s="1"/>
  <c r="BH7" i="37" s="1"/>
  <c r="BI7" i="37" s="1"/>
  <c r="BD52" i="37"/>
  <c r="BE52" i="37" s="1"/>
  <c r="BF52" i="37" s="1"/>
  <c r="BG52" i="37" s="1"/>
  <c r="BH52" i="37" s="1"/>
  <c r="BI52" i="37" s="1"/>
  <c r="BJ52" i="37" s="1"/>
  <c r="BK52" i="37" s="1"/>
  <c r="BL52" i="37" s="1"/>
  <c r="BM52" i="37" s="1"/>
  <c r="BN52" i="37" s="1"/>
  <c r="BO52" i="37" s="1"/>
  <c r="BP52" i="37" s="1"/>
  <c r="BQ52" i="37" s="1"/>
  <c r="BR52" i="37" s="1"/>
  <c r="BD23" i="37"/>
  <c r="BE23" i="37" s="1"/>
  <c r="BF23" i="37" s="1"/>
  <c r="BG23" i="37" s="1"/>
  <c r="BH23" i="37" s="1"/>
  <c r="BI23" i="37" s="1"/>
  <c r="BJ23" i="37" s="1"/>
  <c r="BK23" i="37" s="1"/>
  <c r="BL23" i="37" s="1"/>
  <c r="BM23" i="37" s="1"/>
  <c r="BN23" i="37" s="1"/>
  <c r="BO23" i="37" s="1"/>
  <c r="BP23" i="37" s="1"/>
  <c r="BQ23" i="37" s="1"/>
  <c r="BR23" i="37" s="1"/>
  <c r="BD46" i="37"/>
  <c r="BE46" i="37" s="1"/>
  <c r="BF46" i="37" s="1"/>
  <c r="BG46" i="37" s="1"/>
  <c r="BH46" i="37" s="1"/>
  <c r="BI46" i="37" s="1"/>
  <c r="AL46" i="37" s="1"/>
  <c r="AM46" i="37" s="1"/>
  <c r="H13" i="34"/>
  <c r="AI68" i="37"/>
  <c r="AJ68" i="37" s="1"/>
  <c r="AI46" i="37"/>
  <c r="AJ46" i="37" s="1"/>
  <c r="H15" i="34"/>
  <c r="AI5" i="37"/>
  <c r="AI49" i="37"/>
  <c r="AJ49" i="37" s="1"/>
  <c r="BD68" i="37"/>
  <c r="BE68" i="37" s="1"/>
  <c r="BF68" i="37" s="1"/>
  <c r="BG68" i="37" s="1"/>
  <c r="BH68" i="37" s="1"/>
  <c r="BI68" i="37" s="1"/>
  <c r="AL68" i="37" s="1"/>
  <c r="AM68" i="37" s="1"/>
  <c r="BD29" i="37"/>
  <c r="BE29" i="37" s="1"/>
  <c r="BF29" i="37" s="1"/>
  <c r="BG29" i="37" s="1"/>
  <c r="BH29" i="37" s="1"/>
  <c r="BI29" i="37" s="1"/>
  <c r="AL29" i="37" s="1"/>
  <c r="BD30" i="37"/>
  <c r="BE30" i="37" s="1"/>
  <c r="BF30" i="37" s="1"/>
  <c r="BG30" i="37" s="1"/>
  <c r="BH30" i="37" s="1"/>
  <c r="BI30" i="37" s="1"/>
  <c r="AL30" i="37" s="1"/>
  <c r="AI67" i="37"/>
  <c r="AJ67" i="37" s="1"/>
  <c r="AI30" i="37"/>
  <c r="BD58" i="37"/>
  <c r="BE58" i="37" s="1"/>
  <c r="BF58" i="37" s="1"/>
  <c r="BG58" i="37" s="1"/>
  <c r="BH58" i="37" s="1"/>
  <c r="BI58" i="37" s="1"/>
  <c r="BJ58" i="37" s="1"/>
  <c r="BK58" i="37" s="1"/>
  <c r="BL58" i="37" s="1"/>
  <c r="BM58" i="37" s="1"/>
  <c r="BN58" i="37" s="1"/>
  <c r="BO58" i="37" s="1"/>
  <c r="BP58" i="37" s="1"/>
  <c r="BQ58" i="37" s="1"/>
  <c r="BR58" i="37" s="1"/>
  <c r="AI35" i="37"/>
  <c r="AJ35" i="37" s="1"/>
  <c r="AI57" i="37"/>
  <c r="AJ57" i="37" s="1"/>
  <c r="F5" i="34"/>
  <c r="F18" i="34"/>
  <c r="D4" i="34"/>
  <c r="D21" i="34"/>
  <c r="D10" i="34"/>
  <c r="D23" i="34"/>
  <c r="D3" i="34"/>
  <c r="D12" i="34"/>
  <c r="D16" i="34"/>
  <c r="D15" i="34"/>
  <c r="R16" i="34"/>
  <c r="L8" i="34"/>
  <c r="R8" i="34"/>
  <c r="Z10" i="34"/>
  <c r="D6" i="34"/>
  <c r="P15" i="34"/>
  <c r="P13" i="34"/>
  <c r="AD13" i="34"/>
  <c r="AD17" i="34"/>
  <c r="Z5" i="34"/>
  <c r="AB7" i="34"/>
  <c r="AB10" i="34"/>
  <c r="J8" i="34"/>
  <c r="D18" i="34"/>
  <c r="N4" i="34"/>
  <c r="V6" i="34"/>
  <c r="AD4" i="34"/>
  <c r="D2" i="34"/>
  <c r="T9" i="34"/>
  <c r="AF37" i="34"/>
  <c r="F8" i="34"/>
  <c r="F17" i="34"/>
  <c r="BD55" i="37"/>
  <c r="BE55" i="37" s="1"/>
  <c r="BF55" i="37" s="1"/>
  <c r="BG55" i="37" s="1"/>
  <c r="BH55" i="37" s="1"/>
  <c r="BI55" i="37" s="1"/>
  <c r="BJ55" i="37" s="1"/>
  <c r="BK55" i="37" s="1"/>
  <c r="BL55" i="37" s="1"/>
  <c r="BM55" i="37" s="1"/>
  <c r="BN55" i="37" s="1"/>
  <c r="BO55" i="37" s="1"/>
  <c r="BP55" i="37" s="1"/>
  <c r="BQ55" i="37" s="1"/>
  <c r="BR55" i="37" s="1"/>
  <c r="AI82" i="47"/>
  <c r="AJ82" i="47" s="1"/>
  <c r="AI89" i="47"/>
  <c r="AJ89" i="47" s="1"/>
  <c r="D8" i="34"/>
  <c r="D29" i="34"/>
  <c r="T10" i="34"/>
  <c r="H37" i="34"/>
  <c r="AB23" i="34"/>
  <c r="J15" i="34"/>
  <c r="V13" i="34"/>
  <c r="BD60" i="37"/>
  <c r="BE60" i="37" s="1"/>
  <c r="BF60" i="37" s="1"/>
  <c r="BG60" i="37" s="1"/>
  <c r="BH60" i="37" s="1"/>
  <c r="BI60" i="37" s="1"/>
  <c r="AL60" i="37" s="1"/>
  <c r="AM60" i="37" s="1"/>
  <c r="F2" i="34"/>
  <c r="Z8" i="34"/>
  <c r="N7" i="34"/>
  <c r="J18" i="34"/>
  <c r="AF21" i="34"/>
  <c r="BD66" i="37"/>
  <c r="BE66" i="37" s="1"/>
  <c r="BF66" i="37" s="1"/>
  <c r="BG66" i="37" s="1"/>
  <c r="BH66" i="37" s="1"/>
  <c r="BI66" i="37" s="1"/>
  <c r="AL66" i="37" s="1"/>
  <c r="AM66" i="37" s="1"/>
  <c r="AB8" i="34"/>
  <c r="D5" i="34"/>
  <c r="J10" i="34"/>
  <c r="X8" i="34"/>
  <c r="AI87" i="47"/>
  <c r="AJ87" i="47" s="1"/>
  <c r="BA13" i="44"/>
  <c r="AB37" i="34"/>
  <c r="X9" i="34"/>
  <c r="AI86" i="47"/>
  <c r="AJ86" i="47" s="1"/>
  <c r="AK31" i="34"/>
  <c r="Z16" i="34"/>
  <c r="AB4" i="34"/>
  <c r="R11" i="34"/>
  <c r="H9" i="34"/>
  <c r="Z7" i="34"/>
  <c r="Z9" i="34"/>
  <c r="J23" i="34"/>
  <c r="AU22" i="53"/>
  <c r="P35" i="34"/>
  <c r="AH35" i="34" s="1"/>
  <c r="P36" i="34"/>
  <c r="H18" i="34"/>
  <c r="Z17" i="34"/>
  <c r="AW24" i="46"/>
  <c r="T15" i="34"/>
  <c r="AF18" i="34"/>
  <c r="AD15" i="34"/>
  <c r="Z37" i="34"/>
  <c r="H11" i="34"/>
  <c r="F23" i="34"/>
  <c r="T3" i="34"/>
  <c r="T4" i="34"/>
  <c r="R6" i="34"/>
  <c r="AZ8" i="41"/>
  <c r="Z2" i="34"/>
  <c r="AX8" i="41"/>
  <c r="V2" i="34"/>
  <c r="H21" i="34"/>
  <c r="T29" i="34"/>
  <c r="P21" i="34"/>
  <c r="D9" i="34"/>
  <c r="T16" i="34"/>
  <c r="P23" i="34"/>
  <c r="P16" i="34"/>
  <c r="AB16" i="34"/>
  <c r="AF23" i="34"/>
  <c r="F13" i="34"/>
  <c r="X17" i="34"/>
  <c r="R36" i="34"/>
  <c r="AI73" i="47"/>
  <c r="AG39" i="34"/>
  <c r="X3" i="34"/>
  <c r="AD12" i="34"/>
  <c r="AD16" i="34"/>
  <c r="P3" i="34"/>
  <c r="L5" i="34"/>
  <c r="N15" i="34"/>
  <c r="T6" i="34"/>
  <c r="X5" i="34"/>
  <c r="V23" i="34"/>
  <c r="J9" i="34"/>
  <c r="P18" i="34"/>
  <c r="L2" i="34"/>
  <c r="AF9" i="34"/>
  <c r="N23" i="34"/>
  <c r="BC10" i="41"/>
  <c r="AF4" i="34"/>
  <c r="X12" i="34"/>
  <c r="T12" i="34"/>
  <c r="V12" i="34"/>
  <c r="L4" i="34"/>
  <c r="P6" i="34"/>
  <c r="D11" i="34"/>
  <c r="N12" i="34"/>
  <c r="X4" i="34"/>
  <c r="BC30" i="52"/>
  <c r="AF19" i="34"/>
  <c r="Z3" i="34"/>
  <c r="Z18" i="34"/>
  <c r="J4" i="34"/>
  <c r="AR8" i="41"/>
  <c r="J2" i="34"/>
  <c r="BB8" i="41"/>
  <c r="AD2" i="34"/>
  <c r="AF7" i="34"/>
  <c r="X21" i="34"/>
  <c r="L23" i="34"/>
  <c r="AF15" i="34"/>
  <c r="BC21" i="37"/>
  <c r="AF10" i="34"/>
  <c r="F12" i="34"/>
  <c r="F16" i="34"/>
  <c r="AU37" i="53"/>
  <c r="P20" i="34"/>
  <c r="BC14" i="41"/>
  <c r="AF5" i="34"/>
  <c r="Z12" i="34"/>
  <c r="T18" i="34"/>
  <c r="N16" i="34"/>
  <c r="P4" i="34"/>
  <c r="L18" i="34"/>
  <c r="AB5" i="34"/>
  <c r="AB15" i="34"/>
  <c r="L6" i="34"/>
  <c r="P9" i="34"/>
  <c r="V8" i="34"/>
  <c r="AD10" i="34"/>
  <c r="L3" i="34"/>
  <c r="V15" i="34"/>
  <c r="J17" i="34"/>
  <c r="AS13" i="44"/>
  <c r="L37" i="34"/>
  <c r="AY13" i="44"/>
  <c r="X37" i="34"/>
  <c r="BC5" i="37"/>
  <c r="AF8" i="34"/>
  <c r="AQ21" i="37"/>
  <c r="H10" i="34"/>
  <c r="AD23" i="34"/>
  <c r="AD37" i="34"/>
  <c r="P7" i="34"/>
  <c r="P5" i="34"/>
  <c r="AB12" i="34"/>
  <c r="J13" i="34"/>
  <c r="R13" i="34"/>
  <c r="P2" i="34"/>
  <c r="X11" i="34"/>
  <c r="L12" i="34"/>
  <c r="AB6" i="34"/>
  <c r="AU18" i="53"/>
  <c r="P30" i="34"/>
  <c r="AH30" i="34" s="1"/>
  <c r="V10" i="34"/>
  <c r="AU13" i="44"/>
  <c r="P37" i="34"/>
  <c r="R23" i="34"/>
  <c r="AF11" i="34"/>
  <c r="R12" i="34"/>
  <c r="R7" i="34"/>
  <c r="X18" i="34"/>
  <c r="R37" i="34"/>
  <c r="J12" i="34"/>
  <c r="R3" i="34"/>
  <c r="P29" i="34"/>
  <c r="X29" i="34"/>
  <c r="AB9" i="34"/>
  <c r="D37" i="34"/>
  <c r="L9" i="34"/>
  <c r="AW13" i="44"/>
  <c r="T37" i="34"/>
  <c r="H16" i="34"/>
  <c r="X23" i="34"/>
  <c r="X15" i="34"/>
  <c r="AF13" i="34"/>
  <c r="AF17" i="34"/>
  <c r="N13" i="34"/>
  <c r="AI81" i="47"/>
  <c r="AJ81" i="47" s="1"/>
  <c r="AI74" i="47"/>
  <c r="BC5" i="41"/>
  <c r="AF3" i="34"/>
  <c r="R17" i="34"/>
  <c r="J7" i="34"/>
  <c r="Z13" i="34"/>
  <c r="D7" i="34"/>
  <c r="AB29" i="34"/>
  <c r="AF29" i="34"/>
  <c r="Z29" i="34"/>
  <c r="H7" i="34"/>
  <c r="AD8" i="34"/>
  <c r="BC13" i="53"/>
  <c r="AF36" i="34"/>
  <c r="BC9" i="41"/>
  <c r="AF6" i="34"/>
  <c r="F37" i="34"/>
  <c r="L11" i="34"/>
  <c r="V37" i="34"/>
  <c r="N8" i="34"/>
  <c r="L15" i="34"/>
  <c r="J37" i="34"/>
  <c r="P12" i="34"/>
  <c r="F10" i="34"/>
  <c r="H5" i="34"/>
  <c r="Z23" i="34"/>
  <c r="H6" i="34"/>
  <c r="H4" i="34"/>
  <c r="X6" i="34"/>
  <c r="AB3" i="34"/>
  <c r="F15" i="34"/>
  <c r="J16" i="34"/>
  <c r="X2" i="34"/>
  <c r="H3" i="34"/>
  <c r="AB18" i="34"/>
  <c r="N3" i="34"/>
  <c r="AV8" i="41"/>
  <c r="R2" i="34"/>
  <c r="F3" i="34"/>
  <c r="AT8" i="41"/>
  <c r="N2" i="34"/>
  <c r="V3" i="34"/>
  <c r="J6" i="34"/>
  <c r="J3" i="34"/>
  <c r="X7" i="34"/>
  <c r="R29" i="34"/>
  <c r="AI15" i="37"/>
  <c r="R18" i="34"/>
  <c r="R5" i="34"/>
  <c r="L7" i="34"/>
  <c r="H29" i="34"/>
  <c r="H23" i="34"/>
  <c r="X16" i="34"/>
  <c r="R15" i="34"/>
  <c r="Z15" i="34"/>
  <c r="V17" i="34"/>
  <c r="Z36" i="34"/>
  <c r="BC18" i="37"/>
  <c r="AF12" i="34"/>
  <c r="BD42" i="37"/>
  <c r="BE42" i="37" s="1"/>
  <c r="BF42" i="37" s="1"/>
  <c r="BG42" i="37" s="1"/>
  <c r="BH42" i="37" s="1"/>
  <c r="BI42" i="37" s="1"/>
  <c r="BJ42" i="37" s="1"/>
  <c r="BK42" i="37" s="1"/>
  <c r="BL42" i="37" s="1"/>
  <c r="BM42" i="37" s="1"/>
  <c r="BN42" i="37" s="1"/>
  <c r="BO42" i="37" s="1"/>
  <c r="BP42" i="37" s="1"/>
  <c r="BQ42" i="37" s="1"/>
  <c r="BR42" i="37" s="1"/>
  <c r="AQ5" i="37"/>
  <c r="H8" i="34"/>
  <c r="AQ18" i="37"/>
  <c r="H12" i="34"/>
  <c r="BD45" i="37"/>
  <c r="BE45" i="37" s="1"/>
  <c r="BF45" i="37" s="1"/>
  <c r="BG45" i="37" s="1"/>
  <c r="BH45" i="37" s="1"/>
  <c r="BI45" i="37" s="1"/>
  <c r="AL45" i="37" s="1"/>
  <c r="AM45" i="37" s="1"/>
  <c r="T5" i="34"/>
  <c r="R9" i="34"/>
  <c r="BC8" i="41"/>
  <c r="AF2" i="34"/>
  <c r="N10" i="34"/>
  <c r="N37" i="34"/>
  <c r="P11" i="34"/>
  <c r="H2" i="34"/>
  <c r="AB2" i="34"/>
  <c r="V16" i="34"/>
  <c r="T2" i="34"/>
  <c r="AY15" i="53"/>
  <c r="AV15" i="53"/>
  <c r="AZ15" i="53"/>
  <c r="AR15" i="53"/>
  <c r="AU37" i="50"/>
  <c r="AU28" i="50"/>
  <c r="AS37" i="50"/>
  <c r="BA37" i="50"/>
  <c r="AY28" i="50"/>
  <c r="BC28" i="50"/>
  <c r="BC37" i="50"/>
  <c r="AS28" i="50"/>
  <c r="AW37" i="50"/>
  <c r="AY37" i="50"/>
  <c r="AQ28" i="50"/>
  <c r="AQ37" i="50"/>
  <c r="BA28" i="50"/>
  <c r="AW28" i="50"/>
  <c r="AU17" i="51"/>
  <c r="AU5" i="51"/>
  <c r="AP5" i="51"/>
  <c r="AX38" i="51"/>
  <c r="AQ7" i="51"/>
  <c r="AQ17" i="51"/>
  <c r="BC14" i="51"/>
  <c r="AR7" i="51"/>
  <c r="AU38" i="51"/>
  <c r="AU14" i="51"/>
  <c r="AU24" i="51"/>
  <c r="AU18" i="51"/>
  <c r="AU42" i="51"/>
  <c r="AU27" i="51"/>
  <c r="AX17" i="51"/>
  <c r="AX18" i="51"/>
  <c r="AX16" i="51"/>
  <c r="AQ16" i="51"/>
  <c r="AQ5" i="51"/>
  <c r="AQ24" i="51"/>
  <c r="AQ36" i="51"/>
  <c r="BC17" i="51"/>
  <c r="BC18" i="51"/>
  <c r="BC27" i="51"/>
  <c r="BC42" i="51"/>
  <c r="AY7" i="51"/>
  <c r="AY12" i="51"/>
  <c r="AY38" i="51"/>
  <c r="AT5" i="51"/>
  <c r="AT27" i="51"/>
  <c r="BB26" i="51"/>
  <c r="BB27" i="51"/>
  <c r="AU7" i="51"/>
  <c r="AU23" i="51"/>
  <c r="AU36" i="51"/>
  <c r="AP14" i="51"/>
  <c r="AP27" i="51"/>
  <c r="AP38" i="51"/>
  <c r="AP16" i="51"/>
  <c r="BB23" i="51"/>
  <c r="AU16" i="51"/>
  <c r="AU12" i="51"/>
  <c r="AU37" i="51"/>
  <c r="AU26" i="51"/>
  <c r="AP26" i="51"/>
  <c r="AP37" i="51"/>
  <c r="AX36" i="51"/>
  <c r="AX5" i="51"/>
  <c r="AX27" i="51"/>
  <c r="AX7" i="51"/>
  <c r="AQ14" i="51"/>
  <c r="AQ26" i="51"/>
  <c r="AQ12" i="51"/>
  <c r="BC16" i="51"/>
  <c r="BC23" i="51"/>
  <c r="BC38" i="51"/>
  <c r="BC24" i="51"/>
  <c r="AY14" i="51"/>
  <c r="AY24" i="51"/>
  <c r="AY26" i="51"/>
  <c r="AY36" i="51"/>
  <c r="AT12" i="51"/>
  <c r="AT23" i="51"/>
  <c r="AT42" i="51"/>
  <c r="BB5" i="51"/>
  <c r="BB14" i="51"/>
  <c r="BB17" i="51"/>
  <c r="BB36" i="51"/>
  <c r="BB42" i="51"/>
  <c r="AV5" i="51"/>
  <c r="AR37" i="51"/>
  <c r="AX14" i="51"/>
  <c r="AX12" i="51"/>
  <c r="AX26" i="51"/>
  <c r="AX24" i="51"/>
  <c r="AX37" i="51"/>
  <c r="AX42" i="51"/>
  <c r="AQ38" i="51"/>
  <c r="AQ23" i="51"/>
  <c r="AQ18" i="51"/>
  <c r="AQ37" i="51"/>
  <c r="AQ42" i="51"/>
  <c r="BC7" i="51"/>
  <c r="BC26" i="51"/>
  <c r="BC36" i="51"/>
  <c r="AY37" i="51"/>
  <c r="AY17" i="51"/>
  <c r="AY18" i="51"/>
  <c r="AY27" i="51"/>
  <c r="AY42" i="51"/>
  <c r="AT14" i="51"/>
  <c r="AT36" i="51"/>
  <c r="AT18" i="51"/>
  <c r="AT7" i="51"/>
  <c r="AT38" i="51"/>
  <c r="BB38" i="51"/>
  <c r="BB7" i="51"/>
  <c r="AP7" i="51"/>
  <c r="AX23" i="51"/>
  <c r="AQ27" i="51"/>
  <c r="BC37" i="51"/>
  <c r="BC5" i="51"/>
  <c r="BC12" i="51"/>
  <c r="AY16" i="51"/>
  <c r="AY23" i="51"/>
  <c r="AY5" i="51"/>
  <c r="AT17" i="51"/>
  <c r="AT26" i="51"/>
  <c r="AT16" i="51"/>
  <c r="AT24" i="51"/>
  <c r="AT37" i="51"/>
  <c r="BB12" i="51"/>
  <c r="BB18" i="51"/>
  <c r="BB16" i="51"/>
  <c r="BB24" i="51"/>
  <c r="BB37" i="51"/>
  <c r="AI80" i="47"/>
  <c r="AJ80" i="47" s="1"/>
  <c r="AI90" i="47"/>
  <c r="AJ90" i="47" s="1"/>
  <c r="AI83" i="47"/>
  <c r="AJ83" i="47" s="1"/>
  <c r="AI75" i="47"/>
  <c r="AI77" i="47"/>
  <c r="AJ77" i="47" s="1"/>
  <c r="AI84" i="47"/>
  <c r="AJ84" i="47" s="1"/>
  <c r="AI88" i="47"/>
  <c r="AJ88" i="47" s="1"/>
  <c r="AI79" i="47"/>
  <c r="AJ79" i="47" s="1"/>
  <c r="AI76" i="47"/>
  <c r="AD37" i="10"/>
  <c r="N37" i="10"/>
  <c r="F37" i="10"/>
  <c r="V37" i="10"/>
  <c r="Z37" i="10"/>
  <c r="J37" i="10"/>
  <c r="R37" i="10"/>
  <c r="J38" i="10"/>
  <c r="Z38" i="10"/>
  <c r="R38" i="10"/>
  <c r="T38" i="10"/>
  <c r="AB38" i="10"/>
  <c r="D38" i="10"/>
  <c r="L38" i="10"/>
  <c r="H38" i="10"/>
  <c r="X38" i="10"/>
  <c r="P38" i="10"/>
  <c r="AF38" i="10"/>
  <c r="AU11" i="45"/>
  <c r="P37" i="10"/>
  <c r="BC11" i="45"/>
  <c r="AF37" i="10"/>
  <c r="AW11" i="45"/>
  <c r="T37" i="10"/>
  <c r="BA11" i="45"/>
  <c r="AB37" i="10"/>
  <c r="D37" i="10"/>
  <c r="AS11" i="45"/>
  <c r="L37" i="10"/>
  <c r="AQ11" i="45"/>
  <c r="H37" i="10"/>
  <c r="AY11" i="45"/>
  <c r="X37" i="10"/>
  <c r="AI44" i="37"/>
  <c r="AJ44" i="37" s="1"/>
  <c r="BD63" i="37"/>
  <c r="BE63" i="37" s="1"/>
  <c r="BF63" i="37" s="1"/>
  <c r="BG63" i="37" s="1"/>
  <c r="BH63" i="37" s="1"/>
  <c r="BI63" i="37" s="1"/>
  <c r="AL63" i="37" s="1"/>
  <c r="AM63" i="37" s="1"/>
  <c r="AI23" i="37"/>
  <c r="AI47" i="37"/>
  <c r="AJ47" i="37" s="1"/>
  <c r="AI6" i="37"/>
  <c r="AI60" i="37"/>
  <c r="AJ60" i="37" s="1"/>
  <c r="AI65" i="37"/>
  <c r="AJ65" i="37" s="1"/>
  <c r="BD44" i="37"/>
  <c r="BE44" i="37" s="1"/>
  <c r="BF44" i="37" s="1"/>
  <c r="BG44" i="37" s="1"/>
  <c r="BH44" i="37" s="1"/>
  <c r="BI44" i="37" s="1"/>
  <c r="AL44" i="37" s="1"/>
  <c r="AM44" i="37" s="1"/>
  <c r="AI63" i="37"/>
  <c r="AJ63" i="37" s="1"/>
  <c r="AI62" i="37"/>
  <c r="AJ62" i="37" s="1"/>
  <c r="BD20" i="37"/>
  <c r="BE20" i="37" s="1"/>
  <c r="BF20" i="37" s="1"/>
  <c r="BG20" i="37" s="1"/>
  <c r="BH20" i="37" s="1"/>
  <c r="BI20" i="37" s="1"/>
  <c r="AI55" i="37"/>
  <c r="AJ55" i="37" s="1"/>
  <c r="AI11" i="37"/>
  <c r="AI42" i="37"/>
  <c r="AJ42" i="37" s="1"/>
  <c r="AI7" i="37"/>
  <c r="AI9" i="37"/>
  <c r="AI39" i="37"/>
  <c r="AJ39" i="37" s="1"/>
  <c r="BD24" i="37"/>
  <c r="BE24" i="37" s="1"/>
  <c r="BF24" i="37" s="1"/>
  <c r="BG24" i="37" s="1"/>
  <c r="BH24" i="37" s="1"/>
  <c r="BI24" i="37" s="1"/>
  <c r="AI29" i="37"/>
  <c r="AI34" i="37"/>
  <c r="AJ34" i="37" s="1"/>
  <c r="AI48" i="37"/>
  <c r="AJ48" i="37" s="1"/>
  <c r="AI45" i="37"/>
  <c r="AJ45" i="37" s="1"/>
  <c r="AI71" i="37"/>
  <c r="AJ71" i="37" s="1"/>
  <c r="BD8" i="37"/>
  <c r="BE8" i="37" s="1"/>
  <c r="BF8" i="37" s="1"/>
  <c r="BG8" i="37" s="1"/>
  <c r="BH8" i="37" s="1"/>
  <c r="BI8" i="37" s="1"/>
  <c r="AI66" i="37"/>
  <c r="AJ66" i="37" s="1"/>
  <c r="AI72" i="37"/>
  <c r="AJ72" i="37" s="1"/>
  <c r="F23" i="10"/>
  <c r="AV13" i="53"/>
  <c r="R36" i="10"/>
  <c r="AV18" i="53"/>
  <c r="R30" i="10"/>
  <c r="AR13" i="53"/>
  <c r="J36" i="10"/>
  <c r="AR37" i="53"/>
  <c r="J12" i="10"/>
  <c r="AY18" i="53"/>
  <c r="X30" i="10"/>
  <c r="AV22" i="53"/>
  <c r="R35" i="10"/>
  <c r="AZ18" i="53"/>
  <c r="Z30" i="10"/>
  <c r="AR18" i="53"/>
  <c r="J30" i="10"/>
  <c r="AR22" i="53"/>
  <c r="J35" i="10"/>
  <c r="AY22" i="53"/>
  <c r="X35" i="10"/>
  <c r="AZ13" i="53"/>
  <c r="Z36" i="10"/>
  <c r="AY13" i="53"/>
  <c r="X36" i="10"/>
  <c r="AU43" i="53"/>
  <c r="AV37" i="53"/>
  <c r="R12" i="10"/>
  <c r="AZ22" i="53"/>
  <c r="Z35" i="10"/>
  <c r="AZ37" i="53"/>
  <c r="Z12" i="10"/>
  <c r="AY37" i="53"/>
  <c r="X12" i="10"/>
  <c r="AQ18" i="53"/>
  <c r="H30" i="10"/>
  <c r="N6" i="10"/>
  <c r="AD6" i="10"/>
  <c r="Z9" i="10"/>
  <c r="AT30" i="52"/>
  <c r="N11" i="10"/>
  <c r="AR30" i="52"/>
  <c r="J11" i="10"/>
  <c r="R6" i="10"/>
  <c r="Z6" i="10"/>
  <c r="J9" i="10"/>
  <c r="R9" i="10"/>
  <c r="AV30" i="52"/>
  <c r="R11" i="10"/>
  <c r="AP30" i="52"/>
  <c r="F11" i="10"/>
  <c r="AZ30" i="52"/>
  <c r="Z11" i="10"/>
  <c r="AU30" i="52"/>
  <c r="P11" i="10"/>
  <c r="F6" i="10"/>
  <c r="AX30" i="52"/>
  <c r="V11" i="10"/>
  <c r="BB30" i="52"/>
  <c r="AD11" i="10"/>
  <c r="AQ30" i="52"/>
  <c r="H11" i="10"/>
  <c r="L2" i="10"/>
  <c r="AB5" i="10"/>
  <c r="T5" i="10"/>
  <c r="L5" i="10"/>
  <c r="D5" i="10"/>
  <c r="AT45" i="51"/>
  <c r="N9" i="10"/>
  <c r="BB45" i="51"/>
  <c r="AD9" i="10"/>
  <c r="AD23" i="10"/>
  <c r="AD15" i="10"/>
  <c r="AQ45" i="51"/>
  <c r="H9" i="10"/>
  <c r="BC45" i="51"/>
  <c r="AF9" i="10"/>
  <c r="AY45" i="51"/>
  <c r="X9" i="10"/>
  <c r="N23" i="10"/>
  <c r="V15" i="10"/>
  <c r="N15" i="10"/>
  <c r="AU45" i="51"/>
  <c r="P9" i="10"/>
  <c r="F9" i="10"/>
  <c r="AX45" i="51"/>
  <c r="V9" i="10"/>
  <c r="F15" i="10"/>
  <c r="AD17" i="10"/>
  <c r="F8" i="10"/>
  <c r="N21" i="10"/>
  <c r="N5" i="10"/>
  <c r="N17" i="10"/>
  <c r="AD7" i="10"/>
  <c r="AD8" i="10"/>
  <c r="N8" i="10"/>
  <c r="N7" i="10"/>
  <c r="F7" i="10"/>
  <c r="F21" i="10"/>
  <c r="V5" i="10"/>
  <c r="F17" i="10"/>
  <c r="AD21" i="10"/>
  <c r="AD5" i="10"/>
  <c r="F5" i="10"/>
  <c r="V17" i="10"/>
  <c r="V8" i="10"/>
  <c r="V6" i="10"/>
  <c r="V7" i="10"/>
  <c r="J6" i="10"/>
  <c r="V21" i="10"/>
  <c r="AQ24" i="46"/>
  <c r="H5" i="10"/>
  <c r="AV24" i="46"/>
  <c r="R5" i="10"/>
  <c r="AR24" i="46"/>
  <c r="J5" i="10"/>
  <c r="BC24" i="46"/>
  <c r="AF5" i="10"/>
  <c r="AU24" i="46"/>
  <c r="P5" i="10"/>
  <c r="AY24" i="46"/>
  <c r="X5" i="10"/>
  <c r="AZ24" i="46"/>
  <c r="Z5" i="10"/>
  <c r="BJ49" i="37"/>
  <c r="BK49" i="37" s="1"/>
  <c r="BL49" i="37" s="1"/>
  <c r="BM49" i="37" s="1"/>
  <c r="BN49" i="37" s="1"/>
  <c r="BO49" i="37" s="1"/>
  <c r="BP49" i="37" s="1"/>
  <c r="BQ49" i="37" s="1"/>
  <c r="BR49" i="37" s="1"/>
  <c r="X2" i="10"/>
  <c r="R21" i="10"/>
  <c r="Z15" i="10"/>
  <c r="Z21" i="10"/>
  <c r="R2" i="10"/>
  <c r="P2" i="10"/>
  <c r="R15" i="10"/>
  <c r="J15" i="10"/>
  <c r="J21" i="10"/>
  <c r="BD56" i="37"/>
  <c r="BE56" i="37" s="1"/>
  <c r="BF56" i="37" s="1"/>
  <c r="BG56" i="37" s="1"/>
  <c r="BH56" i="37" s="1"/>
  <c r="BI56" i="37" s="1"/>
  <c r="AL56" i="37" s="1"/>
  <c r="AM56" i="37" s="1"/>
  <c r="BD37" i="37"/>
  <c r="BE37" i="37" s="1"/>
  <c r="BF37" i="37" s="1"/>
  <c r="BG37" i="37" s="1"/>
  <c r="BH37" i="37" s="1"/>
  <c r="BI37" i="37" s="1"/>
  <c r="BJ37" i="37" s="1"/>
  <c r="BK37" i="37" s="1"/>
  <c r="BL37" i="37" s="1"/>
  <c r="BM37" i="37" s="1"/>
  <c r="BN37" i="37" s="1"/>
  <c r="BO37" i="37" s="1"/>
  <c r="BP37" i="37" s="1"/>
  <c r="BQ37" i="37" s="1"/>
  <c r="BR37" i="37" s="1"/>
  <c r="BJ57" i="37"/>
  <c r="BK57" i="37" s="1"/>
  <c r="BL57" i="37" s="1"/>
  <c r="BM57" i="37" s="1"/>
  <c r="BN57" i="37" s="1"/>
  <c r="BO57" i="37" s="1"/>
  <c r="BP57" i="37" s="1"/>
  <c r="BQ57" i="37" s="1"/>
  <c r="BR57" i="37" s="1"/>
  <c r="AW30" i="45"/>
  <c r="T21" i="10"/>
  <c r="D6" i="10"/>
  <c r="AS50" i="45"/>
  <c r="L6" i="10"/>
  <c r="BA30" i="45"/>
  <c r="AB21" i="10"/>
  <c r="BC50" i="45"/>
  <c r="AF6" i="10"/>
  <c r="P15" i="10"/>
  <c r="AS30" i="45"/>
  <c r="L21" i="10"/>
  <c r="AQ30" i="45"/>
  <c r="H21" i="10"/>
  <c r="AY50" i="45"/>
  <c r="X6" i="10"/>
  <c r="H15" i="10"/>
  <c r="AW50" i="45"/>
  <c r="T6" i="10"/>
  <c r="D21" i="10"/>
  <c r="AQ50" i="45"/>
  <c r="H6" i="10"/>
  <c r="AY30" i="45"/>
  <c r="X21" i="10"/>
  <c r="AU30" i="45"/>
  <c r="P21" i="10"/>
  <c r="AU50" i="45"/>
  <c r="P6" i="10"/>
  <c r="BA50" i="45"/>
  <c r="AB6" i="10"/>
  <c r="BC30" i="45"/>
  <c r="AF21" i="10"/>
  <c r="AF15" i="10"/>
  <c r="BA21" i="44"/>
  <c r="AB15" i="10"/>
  <c r="D15" i="10"/>
  <c r="AS21" i="44"/>
  <c r="L15" i="10"/>
  <c r="AW21" i="44"/>
  <c r="T15" i="10"/>
  <c r="AY21" i="44"/>
  <c r="X15" i="10"/>
  <c r="AT13" i="37"/>
  <c r="N2" i="10"/>
  <c r="AR13" i="37"/>
  <c r="J2" i="10"/>
  <c r="AW13" i="37"/>
  <c r="T2" i="10"/>
  <c r="H2" i="10"/>
  <c r="AF2" i="10"/>
  <c r="AP13" i="37"/>
  <c r="F2" i="10"/>
  <c r="AX13" i="37"/>
  <c r="V2" i="10"/>
  <c r="BB13" i="37"/>
  <c r="AD2" i="10"/>
  <c r="AZ13" i="37"/>
  <c r="Z2" i="10"/>
  <c r="BA13" i="37"/>
  <c r="AB2" i="10"/>
  <c r="D18" i="10"/>
  <c r="AS27" i="43"/>
  <c r="L8" i="10"/>
  <c r="BA25" i="43"/>
  <c r="AB13" i="10"/>
  <c r="AQ25" i="43"/>
  <c r="H13" i="10"/>
  <c r="AS37" i="43"/>
  <c r="L29" i="10"/>
  <c r="AS35" i="43"/>
  <c r="L7" i="10"/>
  <c r="AR25" i="43"/>
  <c r="J13" i="10"/>
  <c r="D13" i="10"/>
  <c r="D8" i="10"/>
  <c r="D29" i="10"/>
  <c r="D7" i="10"/>
  <c r="AW27" i="43"/>
  <c r="T8" i="10"/>
  <c r="AW35" i="43"/>
  <c r="T7" i="10"/>
  <c r="AU27" i="43"/>
  <c r="P8" i="10"/>
  <c r="AU35" i="43"/>
  <c r="P7" i="10"/>
  <c r="AV25" i="43"/>
  <c r="R13" i="10"/>
  <c r="AV35" i="43"/>
  <c r="R7" i="10"/>
  <c r="AY35" i="43"/>
  <c r="X7" i="10"/>
  <c r="R17" i="10"/>
  <c r="X14" i="10"/>
  <c r="T14" i="10"/>
  <c r="X10" i="10"/>
  <c r="P18" i="10"/>
  <c r="D10" i="10"/>
  <c r="P20" i="10"/>
  <c r="R23" i="10"/>
  <c r="H23" i="10"/>
  <c r="AS25" i="43"/>
  <c r="L13" i="10"/>
  <c r="BC27" i="43"/>
  <c r="AF8" i="10"/>
  <c r="BC35" i="43"/>
  <c r="AF7" i="10"/>
  <c r="AQ27" i="43"/>
  <c r="H8" i="10"/>
  <c r="AQ37" i="43"/>
  <c r="H29" i="10"/>
  <c r="AQ35" i="43"/>
  <c r="H7" i="10"/>
  <c r="AR35" i="43"/>
  <c r="J7" i="10"/>
  <c r="AY27" i="43"/>
  <c r="X8" i="10"/>
  <c r="AY25" i="43"/>
  <c r="X13" i="10"/>
  <c r="H14" i="10"/>
  <c r="AB10" i="10"/>
  <c r="H10" i="10"/>
  <c r="P22" i="10"/>
  <c r="AB14" i="10"/>
  <c r="P23" i="10"/>
  <c r="BA27" i="43"/>
  <c r="AB8" i="10"/>
  <c r="BA37" i="43"/>
  <c r="AB29" i="10"/>
  <c r="BA35" i="43"/>
  <c r="AB7" i="10"/>
  <c r="BC37" i="43"/>
  <c r="AF29" i="10"/>
  <c r="BC25" i="43"/>
  <c r="AF13" i="10"/>
  <c r="AR27" i="43"/>
  <c r="J8" i="10"/>
  <c r="AV37" i="43"/>
  <c r="R29" i="10"/>
  <c r="AZ37" i="43"/>
  <c r="Z29" i="10"/>
  <c r="H17" i="10"/>
  <c r="Z17" i="10"/>
  <c r="H22" i="10"/>
  <c r="AF10" i="10"/>
  <c r="L10" i="10"/>
  <c r="AF14" i="10"/>
  <c r="L14" i="10"/>
  <c r="D14" i="10"/>
  <c r="AR37" i="43"/>
  <c r="J29" i="10"/>
  <c r="AW25" i="43"/>
  <c r="T13" i="10"/>
  <c r="AW37" i="43"/>
  <c r="T29" i="10"/>
  <c r="AU25" i="43"/>
  <c r="P13" i="10"/>
  <c r="AU37" i="43"/>
  <c r="P29" i="10"/>
  <c r="AV27" i="43"/>
  <c r="R8" i="10"/>
  <c r="AY37" i="43"/>
  <c r="X29" i="10"/>
  <c r="AZ25" i="43"/>
  <c r="Z13" i="10"/>
  <c r="AZ27" i="43"/>
  <c r="Z8" i="10"/>
  <c r="AZ35" i="43"/>
  <c r="Z7" i="10"/>
  <c r="AF17" i="10"/>
  <c r="P17" i="10"/>
  <c r="J17" i="10"/>
  <c r="P10" i="10"/>
  <c r="P19" i="10"/>
  <c r="H20" i="10"/>
  <c r="P14" i="10"/>
  <c r="T10" i="10"/>
  <c r="Z23" i="10"/>
  <c r="J23" i="10"/>
  <c r="BD33" i="37"/>
  <c r="BE33" i="37" s="1"/>
  <c r="BF33" i="37" s="1"/>
  <c r="BG33" i="37" s="1"/>
  <c r="BH33" i="37" s="1"/>
  <c r="BI33" i="37" s="1"/>
  <c r="BJ33" i="37" s="1"/>
  <c r="BK33" i="37" s="1"/>
  <c r="BL33" i="37" s="1"/>
  <c r="BM33" i="37" s="1"/>
  <c r="BN33" i="37" s="1"/>
  <c r="BO33" i="37" s="1"/>
  <c r="BP33" i="37" s="1"/>
  <c r="BQ33" i="37" s="1"/>
  <c r="BR33" i="37" s="1"/>
  <c r="BD53" i="37"/>
  <c r="BE53" i="37" s="1"/>
  <c r="BF53" i="37" s="1"/>
  <c r="BG53" i="37" s="1"/>
  <c r="BH53" i="37" s="1"/>
  <c r="BI53" i="37" s="1"/>
  <c r="AL53" i="37" s="1"/>
  <c r="AM53" i="37" s="1"/>
  <c r="BD40" i="37"/>
  <c r="BE40" i="37" s="1"/>
  <c r="BF40" i="37" s="1"/>
  <c r="BG40" i="37" s="1"/>
  <c r="BH40" i="37" s="1"/>
  <c r="BI40" i="37" s="1"/>
  <c r="BJ40" i="37" s="1"/>
  <c r="BK40" i="37" s="1"/>
  <c r="BL40" i="37" s="1"/>
  <c r="BM40" i="37" s="1"/>
  <c r="BN40" i="37" s="1"/>
  <c r="BO40" i="37" s="1"/>
  <c r="BP40" i="37" s="1"/>
  <c r="BQ40" i="37" s="1"/>
  <c r="BR40" i="37" s="1"/>
  <c r="BD32" i="37"/>
  <c r="BE32" i="37" s="1"/>
  <c r="BF32" i="37" s="1"/>
  <c r="BG32" i="37" s="1"/>
  <c r="BH32" i="37" s="1"/>
  <c r="BI32" i="37" s="1"/>
  <c r="AL32" i="37" s="1"/>
  <c r="AM32" i="37" s="1"/>
  <c r="BD62" i="37"/>
  <c r="BE62" i="37" s="1"/>
  <c r="BF62" i="37" s="1"/>
  <c r="BG62" i="37" s="1"/>
  <c r="BH62" i="37" s="1"/>
  <c r="BI62" i="37" s="1"/>
  <c r="AL62" i="37" s="1"/>
  <c r="AM62" i="37" s="1"/>
  <c r="BD43" i="37"/>
  <c r="BE43" i="37" s="1"/>
  <c r="BF43" i="37" s="1"/>
  <c r="BG43" i="37" s="1"/>
  <c r="BH43" i="37" s="1"/>
  <c r="BI43" i="37" s="1"/>
  <c r="BJ43" i="37" s="1"/>
  <c r="BK43" i="37" s="1"/>
  <c r="BL43" i="37" s="1"/>
  <c r="BM43" i="37" s="1"/>
  <c r="BN43" i="37" s="1"/>
  <c r="BO43" i="37" s="1"/>
  <c r="BP43" i="37" s="1"/>
  <c r="BQ43" i="37" s="1"/>
  <c r="BR43" i="37" s="1"/>
  <c r="BD25" i="37"/>
  <c r="BE25" i="37" s="1"/>
  <c r="BF25" i="37" s="1"/>
  <c r="BG25" i="37" s="1"/>
  <c r="BH25" i="37" s="1"/>
  <c r="BI25" i="37" s="1"/>
  <c r="BJ25" i="37" s="1"/>
  <c r="BK25" i="37" s="1"/>
  <c r="BL25" i="37" s="1"/>
  <c r="BM25" i="37" s="1"/>
  <c r="BN25" i="37" s="1"/>
  <c r="BO25" i="37" s="1"/>
  <c r="BP25" i="37" s="1"/>
  <c r="BQ25" i="37" s="1"/>
  <c r="BR25" i="37" s="1"/>
  <c r="BA15" i="42"/>
  <c r="AB23" i="10"/>
  <c r="AS15" i="42"/>
  <c r="L23" i="10"/>
  <c r="BC15" i="42"/>
  <c r="AF23" i="10"/>
  <c r="T22" i="10"/>
  <c r="AB20" i="10"/>
  <c r="X20" i="10"/>
  <c r="X19" i="10"/>
  <c r="D19" i="10"/>
  <c r="D22" i="10"/>
  <c r="AY15" i="42"/>
  <c r="X23" i="10"/>
  <c r="L20" i="10"/>
  <c r="T18" i="10"/>
  <c r="AB18" i="10"/>
  <c r="H19" i="10"/>
  <c r="AF20" i="10"/>
  <c r="AX15" i="42"/>
  <c r="V23" i="10"/>
  <c r="D23" i="10"/>
  <c r="L22" i="10"/>
  <c r="AF19" i="10"/>
  <c r="AB22" i="10"/>
  <c r="AB19" i="10"/>
  <c r="X18" i="10"/>
  <c r="T20" i="10"/>
  <c r="AW15" i="42"/>
  <c r="T23" i="10"/>
  <c r="H18" i="10"/>
  <c r="L18" i="10"/>
  <c r="AF18" i="10"/>
  <c r="L19" i="10"/>
  <c r="AF22" i="10"/>
  <c r="D20" i="10"/>
  <c r="X22" i="10"/>
  <c r="T19" i="10"/>
  <c r="AI64" i="37"/>
  <c r="AJ64" i="37" s="1"/>
  <c r="AI10" i="37"/>
  <c r="AI70" i="37"/>
  <c r="AJ70" i="37" s="1"/>
  <c r="AI26" i="37"/>
  <c r="AI54" i="37"/>
  <c r="AJ54" i="37" s="1"/>
  <c r="BD35" i="37"/>
  <c r="BE35" i="37" s="1"/>
  <c r="BF35" i="37" s="1"/>
  <c r="BG35" i="37" s="1"/>
  <c r="BH35" i="37" s="1"/>
  <c r="BI35" i="37" s="1"/>
  <c r="AL35" i="37" s="1"/>
  <c r="AM35" i="37" s="1"/>
  <c r="AI19" i="37"/>
  <c r="BD17" i="37"/>
  <c r="BE17" i="37" s="1"/>
  <c r="BF17" i="37" s="1"/>
  <c r="BG17" i="37" s="1"/>
  <c r="BH17" i="37" s="1"/>
  <c r="BI17" i="37" s="1"/>
  <c r="BJ17" i="37" s="1"/>
  <c r="BK17" i="37" s="1"/>
  <c r="BL17" i="37" s="1"/>
  <c r="BM17" i="37" s="1"/>
  <c r="BN17" i="37" s="1"/>
  <c r="BO17" i="37" s="1"/>
  <c r="BP17" i="37" s="1"/>
  <c r="BQ17" i="37" s="1"/>
  <c r="BR17" i="37" s="1"/>
  <c r="AI43" i="37"/>
  <c r="AJ43" i="37" s="1"/>
  <c r="AI24" i="37"/>
  <c r="AI53" i="37"/>
  <c r="AJ53" i="37" s="1"/>
  <c r="AI61" i="37"/>
  <c r="AJ61" i="37" s="1"/>
  <c r="BD64" i="37"/>
  <c r="BE64" i="37" s="1"/>
  <c r="BF64" i="37" s="1"/>
  <c r="BG64" i="37" s="1"/>
  <c r="BH64" i="37" s="1"/>
  <c r="BI64" i="37" s="1"/>
  <c r="AL64" i="37" s="1"/>
  <c r="AM64" i="37" s="1"/>
  <c r="BD6" i="37"/>
  <c r="BE6" i="37" s="1"/>
  <c r="BF6" i="37" s="1"/>
  <c r="BG6" i="37" s="1"/>
  <c r="BH6" i="37" s="1"/>
  <c r="BI6" i="37" s="1"/>
  <c r="BJ6" i="37" s="1"/>
  <c r="BK6" i="37" s="1"/>
  <c r="BL6" i="37" s="1"/>
  <c r="BM6" i="37" s="1"/>
  <c r="BN6" i="37" s="1"/>
  <c r="BO6" i="37" s="1"/>
  <c r="BP6" i="37" s="1"/>
  <c r="BQ6" i="37" s="1"/>
  <c r="BR6" i="37" s="1"/>
  <c r="BD70" i="37"/>
  <c r="BE70" i="37" s="1"/>
  <c r="BF70" i="37" s="1"/>
  <c r="BG70" i="37" s="1"/>
  <c r="BH70" i="37" s="1"/>
  <c r="BI70" i="37" s="1"/>
  <c r="BJ70" i="37" s="1"/>
  <c r="BK70" i="37" s="1"/>
  <c r="BL70" i="37" s="1"/>
  <c r="BM70" i="37" s="1"/>
  <c r="BN70" i="37" s="1"/>
  <c r="BO70" i="37" s="1"/>
  <c r="BP70" i="37" s="1"/>
  <c r="BQ70" i="37" s="1"/>
  <c r="BR70" i="37" s="1"/>
  <c r="AI37" i="37"/>
  <c r="AJ37" i="37" s="1"/>
  <c r="AI33" i="37"/>
  <c r="AJ33" i="37" s="1"/>
  <c r="BD54" i="37"/>
  <c r="BE54" i="37" s="1"/>
  <c r="BF54" i="37" s="1"/>
  <c r="BG54" i="37" s="1"/>
  <c r="BH54" i="37" s="1"/>
  <c r="BI54" i="37" s="1"/>
  <c r="AL54" i="37" s="1"/>
  <c r="AM54" i="37" s="1"/>
  <c r="AI32" i="37"/>
  <c r="AJ32" i="37" s="1"/>
  <c r="BD21" i="37"/>
  <c r="BE21" i="37" s="1"/>
  <c r="BF21" i="37" s="1"/>
  <c r="BG21" i="37" s="1"/>
  <c r="BH21" i="37" s="1"/>
  <c r="BI21" i="37" s="1"/>
  <c r="BJ21" i="37" s="1"/>
  <c r="BK21" i="37" s="1"/>
  <c r="BL21" i="37" s="1"/>
  <c r="BM21" i="37" s="1"/>
  <c r="BN21" i="37" s="1"/>
  <c r="BO21" i="37" s="1"/>
  <c r="BP21" i="37" s="1"/>
  <c r="BQ21" i="37" s="1"/>
  <c r="BR21" i="37" s="1"/>
  <c r="AI40" i="37"/>
  <c r="AJ40" i="37" s="1"/>
  <c r="BD65" i="46"/>
  <c r="BE65" i="46" s="1"/>
  <c r="BF65" i="46" s="1"/>
  <c r="BG65" i="46" s="1"/>
  <c r="AI21" i="37"/>
  <c r="BD51" i="37"/>
  <c r="BE51" i="37" s="1"/>
  <c r="BF51" i="37" s="1"/>
  <c r="BG51" i="37" s="1"/>
  <c r="BH51" i="37" s="1"/>
  <c r="BI51" i="37" s="1"/>
  <c r="AL51" i="37" s="1"/>
  <c r="AM51" i="37" s="1"/>
  <c r="AI69" i="37"/>
  <c r="AJ69" i="37" s="1"/>
  <c r="AI20" i="37"/>
  <c r="AI16" i="37"/>
  <c r="AI51" i="37"/>
  <c r="AJ51" i="37" s="1"/>
  <c r="AP13" i="41"/>
  <c r="F10" i="10"/>
  <c r="AV9" i="41"/>
  <c r="R19" i="10"/>
  <c r="AZ10" i="41"/>
  <c r="Z20" i="10"/>
  <c r="AT14" i="41"/>
  <c r="N14" i="10"/>
  <c r="AT9" i="41"/>
  <c r="N19" i="10"/>
  <c r="AT5" i="41"/>
  <c r="N22" i="10"/>
  <c r="AX14" i="41"/>
  <c r="V14" i="10"/>
  <c r="AR11" i="41"/>
  <c r="J18" i="10"/>
  <c r="BB14" i="41"/>
  <c r="AD14" i="10"/>
  <c r="BB9" i="41"/>
  <c r="AD19" i="10"/>
  <c r="AV13" i="41"/>
  <c r="R10" i="10"/>
  <c r="AV5" i="41"/>
  <c r="R22" i="10"/>
  <c r="AP11" i="41"/>
  <c r="F18" i="10"/>
  <c r="AP10" i="41"/>
  <c r="F20" i="10"/>
  <c r="AP9" i="41"/>
  <c r="F19" i="10"/>
  <c r="AT11" i="41"/>
  <c r="N18" i="10"/>
  <c r="AT13" i="41"/>
  <c r="N10" i="10"/>
  <c r="AX11" i="41"/>
  <c r="V18" i="10"/>
  <c r="AX13" i="41"/>
  <c r="V10" i="10"/>
  <c r="AX10" i="41"/>
  <c r="V20" i="10"/>
  <c r="AR14" i="41"/>
  <c r="J14" i="10"/>
  <c r="BB5" i="41"/>
  <c r="AD22" i="10"/>
  <c r="AV14" i="41"/>
  <c r="R14" i="10"/>
  <c r="AZ5" i="41"/>
  <c r="Z22" i="10"/>
  <c r="AZ13" i="41"/>
  <c r="Z10" i="10"/>
  <c r="AT10" i="41"/>
  <c r="N20" i="10"/>
  <c r="AX9" i="41"/>
  <c r="V19" i="10"/>
  <c r="AR10" i="41"/>
  <c r="J20" i="10"/>
  <c r="BB11" i="41"/>
  <c r="AD18" i="10"/>
  <c r="BB10" i="41"/>
  <c r="AD20" i="10"/>
  <c r="AV10" i="41"/>
  <c r="R20" i="10"/>
  <c r="AV11" i="41"/>
  <c r="R18" i="10"/>
  <c r="AP14" i="41"/>
  <c r="F14" i="10"/>
  <c r="AP5" i="41"/>
  <c r="F22" i="10"/>
  <c r="AZ9" i="41"/>
  <c r="Z19" i="10"/>
  <c r="AZ11" i="41"/>
  <c r="Z18" i="10"/>
  <c r="AZ14" i="41"/>
  <c r="Z14" i="10"/>
  <c r="AX5" i="41"/>
  <c r="V22" i="10"/>
  <c r="AR9" i="41"/>
  <c r="J19" i="10"/>
  <c r="AR5" i="41"/>
  <c r="J22" i="10"/>
  <c r="AR13" i="41"/>
  <c r="J10" i="10"/>
  <c r="BB13" i="41"/>
  <c r="AD10" i="10"/>
  <c r="AL69" i="37"/>
  <c r="AM69" i="37" s="1"/>
  <c r="AL36" i="37"/>
  <c r="AM36" i="37" s="1"/>
  <c r="AL67" i="37"/>
  <c r="AM67" i="37" s="1"/>
  <c r="BD26" i="37"/>
  <c r="BE26" i="37" s="1"/>
  <c r="BF26" i="37" s="1"/>
  <c r="BG26" i="37" s="1"/>
  <c r="BH26" i="37" s="1"/>
  <c r="BI26" i="37" s="1"/>
  <c r="BD67" i="53"/>
  <c r="BE67" i="53" s="1"/>
  <c r="BF67" i="53" s="1"/>
  <c r="BG67" i="53" s="1"/>
  <c r="BH67" i="53" s="1"/>
  <c r="BI67" i="53" s="1"/>
  <c r="AL67" i="53" s="1"/>
  <c r="AM67" i="53" s="1"/>
  <c r="AI8" i="37"/>
  <c r="AL41" i="37"/>
  <c r="AM41" i="37" s="1"/>
  <c r="AL71" i="37"/>
  <c r="AM71" i="37" s="1"/>
  <c r="AI67" i="53"/>
  <c r="AJ67" i="53" s="1"/>
  <c r="BD5" i="53"/>
  <c r="BE5" i="53" s="1"/>
  <c r="BF5" i="53" s="1"/>
  <c r="BG5" i="53" s="1"/>
  <c r="BH5" i="53" s="1"/>
  <c r="BI5" i="53" s="1"/>
  <c r="AY7" i="44"/>
  <c r="X17" i="10"/>
  <c r="AS7" i="44"/>
  <c r="L17" i="10"/>
  <c r="AW7" i="44"/>
  <c r="T17" i="10"/>
  <c r="BA7" i="44"/>
  <c r="AB17" i="10"/>
  <c r="D17" i="10"/>
  <c r="AL59" i="37"/>
  <c r="AM59" i="37" s="1"/>
  <c r="AL50" i="37"/>
  <c r="AM50" i="37" s="1"/>
  <c r="BD12" i="37"/>
  <c r="BE12" i="37" s="1"/>
  <c r="BF12" i="37" s="1"/>
  <c r="BG12" i="37" s="1"/>
  <c r="BH12" i="37" s="1"/>
  <c r="BI12" i="37" s="1"/>
  <c r="AI28" i="37"/>
  <c r="AI50" i="41"/>
  <c r="AJ50" i="41" s="1"/>
  <c r="BD6" i="52"/>
  <c r="BE6" i="52" s="1"/>
  <c r="BF6" i="52" s="1"/>
  <c r="BG6" i="52" s="1"/>
  <c r="BH6" i="52" s="1"/>
  <c r="BI6" i="52" s="1"/>
  <c r="AI24" i="52"/>
  <c r="AJ24" i="52" s="1"/>
  <c r="AI8" i="53"/>
  <c r="BD33" i="47"/>
  <c r="BE33" i="47" s="1"/>
  <c r="BF33" i="47" s="1"/>
  <c r="BG33" i="47" s="1"/>
  <c r="BH33" i="47" s="1"/>
  <c r="BI33" i="47" s="1"/>
  <c r="BJ33" i="47" s="1"/>
  <c r="BK33" i="47" s="1"/>
  <c r="BL33" i="47" s="1"/>
  <c r="BM33" i="47" s="1"/>
  <c r="BN33" i="47" s="1"/>
  <c r="BO33" i="47" s="1"/>
  <c r="BP33" i="47" s="1"/>
  <c r="BQ33" i="47" s="1"/>
  <c r="BR33" i="47" s="1"/>
  <c r="BD5" i="47"/>
  <c r="BE5" i="47" s="1"/>
  <c r="BF5" i="47" s="1"/>
  <c r="BG5" i="47" s="1"/>
  <c r="BH5" i="47" s="1"/>
  <c r="BI5" i="47" s="1"/>
  <c r="BD16" i="52"/>
  <c r="BE16" i="52" s="1"/>
  <c r="BF16" i="52" s="1"/>
  <c r="BG16" i="52" s="1"/>
  <c r="BH16" i="52" s="1"/>
  <c r="BI16" i="52" s="1"/>
  <c r="BJ16" i="52" s="1"/>
  <c r="BK16" i="52" s="1"/>
  <c r="BL16" i="52" s="1"/>
  <c r="BM16" i="52" s="1"/>
  <c r="BN16" i="52" s="1"/>
  <c r="BO16" i="52" s="1"/>
  <c r="BP16" i="52" s="1"/>
  <c r="BQ16" i="52" s="1"/>
  <c r="BR16" i="52" s="1"/>
  <c r="BD63" i="46"/>
  <c r="BE63" i="46" s="1"/>
  <c r="BF63" i="46" s="1"/>
  <c r="BG63" i="46" s="1"/>
  <c r="BD6" i="46"/>
  <c r="BE6" i="46" s="1"/>
  <c r="BF6" i="46" s="1"/>
  <c r="BG6" i="46" s="1"/>
  <c r="BD10" i="46"/>
  <c r="BE10" i="46" s="1"/>
  <c r="BF10" i="46" s="1"/>
  <c r="BG10" i="46" s="1"/>
  <c r="AJ71" i="46"/>
  <c r="AI42" i="47"/>
  <c r="BD9" i="47"/>
  <c r="BE9" i="47" s="1"/>
  <c r="BF9" i="47" s="1"/>
  <c r="BG9" i="47" s="1"/>
  <c r="BH9" i="47" s="1"/>
  <c r="BI9" i="47" s="1"/>
  <c r="AI44" i="53"/>
  <c r="AJ44" i="53" s="1"/>
  <c r="BD21" i="53"/>
  <c r="BE21" i="53" s="1"/>
  <c r="BF21" i="53" s="1"/>
  <c r="BG21" i="53" s="1"/>
  <c r="BH21" i="53" s="1"/>
  <c r="BI21" i="53" s="1"/>
  <c r="AI54" i="52"/>
  <c r="AJ54" i="52" s="1"/>
  <c r="AI37" i="51"/>
  <c r="AI59" i="52"/>
  <c r="AJ59" i="52" s="1"/>
  <c r="AI34" i="52"/>
  <c r="AJ34" i="52" s="1"/>
  <c r="AI62" i="52"/>
  <c r="AJ62" i="52" s="1"/>
  <c r="BD49" i="52"/>
  <c r="BE49" i="52" s="1"/>
  <c r="BF49" i="52" s="1"/>
  <c r="BG49" i="52" s="1"/>
  <c r="BH49" i="52" s="1"/>
  <c r="BI49" i="52" s="1"/>
  <c r="AL49" i="52" s="1"/>
  <c r="AM49" i="52" s="1"/>
  <c r="AI9" i="52"/>
  <c r="BD30" i="53"/>
  <c r="BE30" i="53" s="1"/>
  <c r="BF30" i="53" s="1"/>
  <c r="BG30" i="53" s="1"/>
  <c r="BH30" i="53" s="1"/>
  <c r="BI30" i="53" s="1"/>
  <c r="BJ30" i="53" s="1"/>
  <c r="BK30" i="53" s="1"/>
  <c r="BL30" i="53" s="1"/>
  <c r="BM30" i="53" s="1"/>
  <c r="BN30" i="53" s="1"/>
  <c r="BO30" i="53" s="1"/>
  <c r="BP30" i="53" s="1"/>
  <c r="BQ30" i="53" s="1"/>
  <c r="BR30" i="53" s="1"/>
  <c r="AI62" i="53"/>
  <c r="AJ62" i="53" s="1"/>
  <c r="BD41" i="53"/>
  <c r="BE41" i="53" s="1"/>
  <c r="BF41" i="53" s="1"/>
  <c r="BG41" i="53" s="1"/>
  <c r="BH41" i="53" s="1"/>
  <c r="BI41" i="53" s="1"/>
  <c r="AL41" i="53" s="1"/>
  <c r="AM41" i="53" s="1"/>
  <c r="AI23" i="53"/>
  <c r="BD70" i="53"/>
  <c r="BE70" i="53" s="1"/>
  <c r="BF70" i="53" s="1"/>
  <c r="BG70" i="53" s="1"/>
  <c r="BH70" i="53" s="1"/>
  <c r="BI70" i="53" s="1"/>
  <c r="BJ70" i="53" s="1"/>
  <c r="BK70" i="53" s="1"/>
  <c r="BL70" i="53" s="1"/>
  <c r="BM70" i="53" s="1"/>
  <c r="BN70" i="53" s="1"/>
  <c r="BO70" i="53" s="1"/>
  <c r="BP70" i="53" s="1"/>
  <c r="BQ70" i="53" s="1"/>
  <c r="BR70" i="53" s="1"/>
  <c r="AI20" i="53"/>
  <c r="BD44" i="53"/>
  <c r="BE44" i="53" s="1"/>
  <c r="BF44" i="53" s="1"/>
  <c r="BG44" i="53" s="1"/>
  <c r="BH44" i="53" s="1"/>
  <c r="BI44" i="53" s="1"/>
  <c r="BJ44" i="53" s="1"/>
  <c r="BK44" i="53" s="1"/>
  <c r="BL44" i="53" s="1"/>
  <c r="BM44" i="53" s="1"/>
  <c r="BN44" i="53" s="1"/>
  <c r="BO44" i="53" s="1"/>
  <c r="BP44" i="53" s="1"/>
  <c r="BQ44" i="53" s="1"/>
  <c r="BR44" i="53" s="1"/>
  <c r="BD62" i="53"/>
  <c r="BE62" i="53" s="1"/>
  <c r="BF62" i="53" s="1"/>
  <c r="BG62" i="53" s="1"/>
  <c r="BH62" i="53" s="1"/>
  <c r="BI62" i="53" s="1"/>
  <c r="BJ62" i="53" s="1"/>
  <c r="BK62" i="53" s="1"/>
  <c r="BL62" i="53" s="1"/>
  <c r="BM62" i="53" s="1"/>
  <c r="BN62" i="53" s="1"/>
  <c r="BO62" i="53" s="1"/>
  <c r="BP62" i="53" s="1"/>
  <c r="BQ62" i="53" s="1"/>
  <c r="BR62" i="53" s="1"/>
  <c r="BD63" i="53"/>
  <c r="BE63" i="53" s="1"/>
  <c r="BF63" i="53" s="1"/>
  <c r="BG63" i="53" s="1"/>
  <c r="BH63" i="53" s="1"/>
  <c r="BI63" i="53" s="1"/>
  <c r="BJ63" i="53" s="1"/>
  <c r="BK63" i="53" s="1"/>
  <c r="BL63" i="53" s="1"/>
  <c r="BM63" i="53" s="1"/>
  <c r="BN63" i="53" s="1"/>
  <c r="BO63" i="53" s="1"/>
  <c r="BP63" i="53" s="1"/>
  <c r="BQ63" i="53" s="1"/>
  <c r="BR63" i="53" s="1"/>
  <c r="AI34" i="53"/>
  <c r="AJ34" i="53" s="1"/>
  <c r="AI52" i="53"/>
  <c r="AJ52" i="53" s="1"/>
  <c r="AI63" i="53"/>
  <c r="AJ63" i="53" s="1"/>
  <c r="BD59" i="53"/>
  <c r="BE59" i="53" s="1"/>
  <c r="BF59" i="53" s="1"/>
  <c r="BG59" i="53" s="1"/>
  <c r="BH59" i="53" s="1"/>
  <c r="BI59" i="53" s="1"/>
  <c r="AL59" i="53" s="1"/>
  <c r="AM59" i="53" s="1"/>
  <c r="AI19" i="53"/>
  <c r="AI11" i="53"/>
  <c r="AI48" i="53"/>
  <c r="AJ48" i="53" s="1"/>
  <c r="BD57" i="53"/>
  <c r="BE57" i="53" s="1"/>
  <c r="BF57" i="53" s="1"/>
  <c r="BG57" i="53" s="1"/>
  <c r="BH57" i="53" s="1"/>
  <c r="BI57" i="53" s="1"/>
  <c r="AL57" i="53" s="1"/>
  <c r="AM57" i="53" s="1"/>
  <c r="AI32" i="53"/>
  <c r="AJ32" i="53" s="1"/>
  <c r="AI24" i="53"/>
  <c r="BD32" i="53"/>
  <c r="BE32" i="53" s="1"/>
  <c r="BF32" i="53" s="1"/>
  <c r="BG32" i="53" s="1"/>
  <c r="BH32" i="53" s="1"/>
  <c r="BI32" i="53" s="1"/>
  <c r="BJ32" i="53" s="1"/>
  <c r="BK32" i="53" s="1"/>
  <c r="BL32" i="53" s="1"/>
  <c r="BM32" i="53" s="1"/>
  <c r="BN32" i="53" s="1"/>
  <c r="BO32" i="53" s="1"/>
  <c r="BP32" i="53" s="1"/>
  <c r="BQ32" i="53" s="1"/>
  <c r="BR32" i="53" s="1"/>
  <c r="AI22" i="53"/>
  <c r="AI14" i="53"/>
  <c r="BD33" i="53"/>
  <c r="BE33" i="53" s="1"/>
  <c r="BF33" i="53" s="1"/>
  <c r="BG33" i="53" s="1"/>
  <c r="BH33" i="53" s="1"/>
  <c r="BI33" i="53" s="1"/>
  <c r="AI36" i="53"/>
  <c r="AJ36" i="53" s="1"/>
  <c r="BD48" i="53"/>
  <c r="BE48" i="53" s="1"/>
  <c r="BF48" i="53" s="1"/>
  <c r="BG48" i="53" s="1"/>
  <c r="BH48" i="53" s="1"/>
  <c r="BI48" i="53" s="1"/>
  <c r="AL48" i="53" s="1"/>
  <c r="AM48" i="53" s="1"/>
  <c r="AI59" i="53"/>
  <c r="AJ59" i="53" s="1"/>
  <c r="AI45" i="53"/>
  <c r="AJ45" i="53" s="1"/>
  <c r="AI55" i="53"/>
  <c r="AJ55" i="53" s="1"/>
  <c r="BD20" i="53"/>
  <c r="BE20" i="53" s="1"/>
  <c r="BF20" i="53" s="1"/>
  <c r="BG20" i="53" s="1"/>
  <c r="BH20" i="53" s="1"/>
  <c r="BI20" i="53" s="1"/>
  <c r="BJ20" i="53" s="1"/>
  <c r="BK20" i="53" s="1"/>
  <c r="BL20" i="53" s="1"/>
  <c r="BM20" i="53" s="1"/>
  <c r="BN20" i="53" s="1"/>
  <c r="BO20" i="53" s="1"/>
  <c r="BP20" i="53" s="1"/>
  <c r="BQ20" i="53" s="1"/>
  <c r="BR20" i="53" s="1"/>
  <c r="AI6" i="52"/>
  <c r="BD62" i="52"/>
  <c r="BE62" i="52" s="1"/>
  <c r="BF62" i="52" s="1"/>
  <c r="BG62" i="52" s="1"/>
  <c r="BH62" i="52" s="1"/>
  <c r="BI62" i="52" s="1"/>
  <c r="AL62" i="52" s="1"/>
  <c r="AM62" i="52" s="1"/>
  <c r="BD59" i="52"/>
  <c r="BE59" i="52" s="1"/>
  <c r="BF59" i="52" s="1"/>
  <c r="BG59" i="52" s="1"/>
  <c r="BH59" i="52" s="1"/>
  <c r="BI59" i="52" s="1"/>
  <c r="BJ59" i="52" s="1"/>
  <c r="BK59" i="52" s="1"/>
  <c r="BL59" i="52" s="1"/>
  <c r="BM59" i="52" s="1"/>
  <c r="BN59" i="52" s="1"/>
  <c r="BO59" i="52" s="1"/>
  <c r="BP59" i="52" s="1"/>
  <c r="BQ59" i="52" s="1"/>
  <c r="BR59" i="52" s="1"/>
  <c r="BD54" i="52"/>
  <c r="BE54" i="52" s="1"/>
  <c r="BF54" i="52" s="1"/>
  <c r="BG54" i="52" s="1"/>
  <c r="BH54" i="52" s="1"/>
  <c r="BI54" i="52" s="1"/>
  <c r="AL54" i="52" s="1"/>
  <c r="AM54" i="52" s="1"/>
  <c r="AI49" i="52"/>
  <c r="AJ49" i="52" s="1"/>
  <c r="BD34" i="52"/>
  <c r="BE34" i="52" s="1"/>
  <c r="BF34" i="52" s="1"/>
  <c r="BG34" i="52" s="1"/>
  <c r="BH34" i="52" s="1"/>
  <c r="BI34" i="52" s="1"/>
  <c r="BJ34" i="52" s="1"/>
  <c r="BK34" i="52" s="1"/>
  <c r="BL34" i="52" s="1"/>
  <c r="BM34" i="52" s="1"/>
  <c r="BN34" i="52" s="1"/>
  <c r="BO34" i="52" s="1"/>
  <c r="BP34" i="52" s="1"/>
  <c r="BQ34" i="52" s="1"/>
  <c r="BR34" i="52" s="1"/>
  <c r="BD23" i="52"/>
  <c r="BE23" i="52" s="1"/>
  <c r="BF23" i="52" s="1"/>
  <c r="BG23" i="52" s="1"/>
  <c r="BH23" i="52" s="1"/>
  <c r="BI23" i="52" s="1"/>
  <c r="AI68" i="52"/>
  <c r="AJ68" i="52" s="1"/>
  <c r="BD63" i="52"/>
  <c r="BE63" i="52" s="1"/>
  <c r="BF63" i="52" s="1"/>
  <c r="BG63" i="52" s="1"/>
  <c r="BH63" i="52" s="1"/>
  <c r="BI63" i="52" s="1"/>
  <c r="AL63" i="52" s="1"/>
  <c r="AM63" i="52" s="1"/>
  <c r="AI55" i="52"/>
  <c r="AJ55" i="52" s="1"/>
  <c r="AI38" i="52"/>
  <c r="AJ38" i="52" s="1"/>
  <c r="BD45" i="52"/>
  <c r="BE45" i="52" s="1"/>
  <c r="BF45" i="52" s="1"/>
  <c r="BG45" i="52" s="1"/>
  <c r="BH45" i="52" s="1"/>
  <c r="BI45" i="52" s="1"/>
  <c r="BJ45" i="52" s="1"/>
  <c r="BK45" i="52" s="1"/>
  <c r="BL45" i="52" s="1"/>
  <c r="BM45" i="52" s="1"/>
  <c r="BN45" i="52" s="1"/>
  <c r="BO45" i="52" s="1"/>
  <c r="BP45" i="52" s="1"/>
  <c r="BQ45" i="52" s="1"/>
  <c r="BR45" i="52" s="1"/>
  <c r="AI33" i="52"/>
  <c r="AJ33" i="52" s="1"/>
  <c r="AI7" i="52"/>
  <c r="BD21" i="52"/>
  <c r="BE21" i="52" s="1"/>
  <c r="BF21" i="52" s="1"/>
  <c r="BG21" i="52" s="1"/>
  <c r="BH21" i="52" s="1"/>
  <c r="BI21" i="52" s="1"/>
  <c r="BD68" i="52"/>
  <c r="BE68" i="52" s="1"/>
  <c r="BF68" i="52" s="1"/>
  <c r="BG68" i="52" s="1"/>
  <c r="BH68" i="52" s="1"/>
  <c r="BI68" i="52" s="1"/>
  <c r="AL68" i="52" s="1"/>
  <c r="AM68" i="52" s="1"/>
  <c r="AI63" i="52"/>
  <c r="AJ63" i="52" s="1"/>
  <c r="BD55" i="52"/>
  <c r="BE55" i="52" s="1"/>
  <c r="BF55" i="52" s="1"/>
  <c r="BG55" i="52" s="1"/>
  <c r="BH55" i="52" s="1"/>
  <c r="BI55" i="52" s="1"/>
  <c r="BJ55" i="52" s="1"/>
  <c r="BK55" i="52" s="1"/>
  <c r="BL55" i="52" s="1"/>
  <c r="BM55" i="52" s="1"/>
  <c r="BN55" i="52" s="1"/>
  <c r="BO55" i="52" s="1"/>
  <c r="BP55" i="52" s="1"/>
  <c r="BQ55" i="52" s="1"/>
  <c r="BR55" i="52" s="1"/>
  <c r="BD38" i="52"/>
  <c r="BE38" i="52" s="1"/>
  <c r="BF38" i="52" s="1"/>
  <c r="BG38" i="52" s="1"/>
  <c r="BH38" i="52" s="1"/>
  <c r="BI38" i="52" s="1"/>
  <c r="BJ38" i="52" s="1"/>
  <c r="BK38" i="52" s="1"/>
  <c r="BL38" i="52" s="1"/>
  <c r="BM38" i="52" s="1"/>
  <c r="BN38" i="52" s="1"/>
  <c r="BO38" i="52" s="1"/>
  <c r="BP38" i="52" s="1"/>
  <c r="BQ38" i="52" s="1"/>
  <c r="BR38" i="52" s="1"/>
  <c r="AI45" i="52"/>
  <c r="AJ45" i="52" s="1"/>
  <c r="BD33" i="52"/>
  <c r="BE33" i="52" s="1"/>
  <c r="BF33" i="52" s="1"/>
  <c r="BG33" i="52" s="1"/>
  <c r="BH33" i="52" s="1"/>
  <c r="BI33" i="52" s="1"/>
  <c r="AL33" i="52" s="1"/>
  <c r="AM33" i="52" s="1"/>
  <c r="BD11" i="52"/>
  <c r="BE11" i="52" s="1"/>
  <c r="BF11" i="52" s="1"/>
  <c r="BG11" i="52" s="1"/>
  <c r="BH11" i="52" s="1"/>
  <c r="BI11" i="52" s="1"/>
  <c r="AI45" i="51"/>
  <c r="BD63" i="51"/>
  <c r="BE63" i="51" s="1"/>
  <c r="BF63" i="51" s="1"/>
  <c r="BG63" i="51" s="1"/>
  <c r="BH63" i="51" s="1"/>
  <c r="BI63" i="51" s="1"/>
  <c r="BJ63" i="51" s="1"/>
  <c r="BK63" i="51" s="1"/>
  <c r="BL63" i="51" s="1"/>
  <c r="BM63" i="51" s="1"/>
  <c r="BN63" i="51" s="1"/>
  <c r="BO63" i="51" s="1"/>
  <c r="BP63" i="51" s="1"/>
  <c r="BQ63" i="51" s="1"/>
  <c r="BR63" i="51" s="1"/>
  <c r="AI17" i="51"/>
  <c r="AI62" i="51"/>
  <c r="AJ62" i="51" s="1"/>
  <c r="AI47" i="51"/>
  <c r="AJ47" i="51" s="1"/>
  <c r="AI5" i="51"/>
  <c r="AI71" i="51"/>
  <c r="AJ71" i="51" s="1"/>
  <c r="BD58" i="49"/>
  <c r="BE58" i="49" s="1"/>
  <c r="BF58" i="49" s="1"/>
  <c r="BG58" i="49" s="1"/>
  <c r="AI64" i="49"/>
  <c r="AJ64" i="49" s="1"/>
  <c r="AD3" i="10"/>
  <c r="BD70" i="49"/>
  <c r="BE70" i="49" s="1"/>
  <c r="BF70" i="49" s="1"/>
  <c r="BG70" i="49" s="1"/>
  <c r="AI72" i="49"/>
  <c r="AJ72" i="49" s="1"/>
  <c r="N3" i="10"/>
  <c r="AI40" i="49"/>
  <c r="AI41" i="49"/>
  <c r="AI12" i="49"/>
  <c r="AI8" i="49"/>
  <c r="F3" i="10"/>
  <c r="BD42" i="49"/>
  <c r="BE42" i="49" s="1"/>
  <c r="BF42" i="49" s="1"/>
  <c r="BG42" i="49" s="1"/>
  <c r="AI38" i="49"/>
  <c r="AI43" i="49"/>
  <c r="AI57" i="49"/>
  <c r="BD46" i="47"/>
  <c r="BE46" i="47" s="1"/>
  <c r="BF46" i="47" s="1"/>
  <c r="BG46" i="47" s="1"/>
  <c r="BH46" i="47" s="1"/>
  <c r="BI46" i="47" s="1"/>
  <c r="BD6" i="47"/>
  <c r="BE6" i="47" s="1"/>
  <c r="BF6" i="47" s="1"/>
  <c r="BG6" i="47" s="1"/>
  <c r="BH6" i="47" s="1"/>
  <c r="BI6" i="47" s="1"/>
  <c r="BJ6" i="47" s="1"/>
  <c r="BK6" i="47" s="1"/>
  <c r="BL6" i="47" s="1"/>
  <c r="BM6" i="47" s="1"/>
  <c r="BN6" i="47" s="1"/>
  <c r="BO6" i="47" s="1"/>
  <c r="BP6" i="47" s="1"/>
  <c r="BQ6" i="47" s="1"/>
  <c r="BR6" i="47" s="1"/>
  <c r="BD42" i="47"/>
  <c r="BE42" i="47" s="1"/>
  <c r="BF42" i="47" s="1"/>
  <c r="BG42" i="47" s="1"/>
  <c r="BH42" i="47" s="1"/>
  <c r="BI42" i="47" s="1"/>
  <c r="BJ42" i="47" s="1"/>
  <c r="BK42" i="47" s="1"/>
  <c r="BL42" i="47" s="1"/>
  <c r="BM42" i="47" s="1"/>
  <c r="BN42" i="47" s="1"/>
  <c r="BO42" i="47" s="1"/>
  <c r="BP42" i="47" s="1"/>
  <c r="BQ42" i="47" s="1"/>
  <c r="BR42" i="47" s="1"/>
  <c r="BD32" i="47"/>
  <c r="BE32" i="47" s="1"/>
  <c r="BF32" i="47" s="1"/>
  <c r="BG32" i="47" s="1"/>
  <c r="BH32" i="47" s="1"/>
  <c r="BI32" i="47" s="1"/>
  <c r="BJ32" i="47" s="1"/>
  <c r="BK32" i="47" s="1"/>
  <c r="BL32" i="47" s="1"/>
  <c r="BM32" i="47" s="1"/>
  <c r="BN32" i="47" s="1"/>
  <c r="BO32" i="47" s="1"/>
  <c r="BP32" i="47" s="1"/>
  <c r="BQ32" i="47" s="1"/>
  <c r="BR32" i="47" s="1"/>
  <c r="BD30" i="47"/>
  <c r="BE30" i="47" s="1"/>
  <c r="BF30" i="47" s="1"/>
  <c r="BG30" i="47" s="1"/>
  <c r="BH30" i="47" s="1"/>
  <c r="BI30" i="47" s="1"/>
  <c r="BJ30" i="47" s="1"/>
  <c r="BK30" i="47" s="1"/>
  <c r="BL30" i="47" s="1"/>
  <c r="BM30" i="47" s="1"/>
  <c r="BN30" i="47" s="1"/>
  <c r="BO30" i="47" s="1"/>
  <c r="BP30" i="47" s="1"/>
  <c r="BQ30" i="47" s="1"/>
  <c r="BR30" i="47" s="1"/>
  <c r="BD44" i="47"/>
  <c r="BE44" i="47" s="1"/>
  <c r="BF44" i="47" s="1"/>
  <c r="BG44" i="47" s="1"/>
  <c r="BH44" i="47" s="1"/>
  <c r="BI44" i="47" s="1"/>
  <c r="AI69" i="47"/>
  <c r="AJ69" i="47" s="1"/>
  <c r="AI15" i="47"/>
  <c r="AI61" i="47"/>
  <c r="AI26" i="47"/>
  <c r="AI5" i="47"/>
  <c r="BD56" i="47"/>
  <c r="BE56" i="47" s="1"/>
  <c r="BF56" i="47" s="1"/>
  <c r="BG56" i="47" s="1"/>
  <c r="BH56" i="47" s="1"/>
  <c r="BI56" i="47" s="1"/>
  <c r="BJ56" i="47" s="1"/>
  <c r="BK56" i="47" s="1"/>
  <c r="BL56" i="47" s="1"/>
  <c r="BM56" i="47" s="1"/>
  <c r="BN56" i="47" s="1"/>
  <c r="BO56" i="47" s="1"/>
  <c r="BP56" i="47" s="1"/>
  <c r="BQ56" i="47" s="1"/>
  <c r="BR56" i="47" s="1"/>
  <c r="BD8" i="47"/>
  <c r="BE8" i="47" s="1"/>
  <c r="BF8" i="47" s="1"/>
  <c r="BG8" i="47" s="1"/>
  <c r="BH8" i="47" s="1"/>
  <c r="BI8" i="47" s="1"/>
  <c r="BJ8" i="47" s="1"/>
  <c r="BK8" i="47" s="1"/>
  <c r="BL8" i="47" s="1"/>
  <c r="BM8" i="47" s="1"/>
  <c r="BN8" i="47" s="1"/>
  <c r="BO8" i="47" s="1"/>
  <c r="BP8" i="47" s="1"/>
  <c r="BQ8" i="47" s="1"/>
  <c r="BR8" i="47" s="1"/>
  <c r="BD27" i="47"/>
  <c r="BE27" i="47" s="1"/>
  <c r="BF27" i="47" s="1"/>
  <c r="BG27" i="47" s="1"/>
  <c r="BH27" i="47" s="1"/>
  <c r="BI27" i="47" s="1"/>
  <c r="BD48" i="47"/>
  <c r="BE48" i="47" s="1"/>
  <c r="BF48" i="47" s="1"/>
  <c r="BG48" i="47" s="1"/>
  <c r="BH48" i="47" s="1"/>
  <c r="BI48" i="47" s="1"/>
  <c r="BJ48" i="47" s="1"/>
  <c r="BK48" i="47" s="1"/>
  <c r="BL48" i="47" s="1"/>
  <c r="BM48" i="47" s="1"/>
  <c r="BN48" i="47" s="1"/>
  <c r="BO48" i="47" s="1"/>
  <c r="BP48" i="47" s="1"/>
  <c r="BQ48" i="47" s="1"/>
  <c r="BR48" i="47" s="1"/>
  <c r="AJ73" i="46"/>
  <c r="J3" i="10"/>
  <c r="Z3" i="10"/>
  <c r="BD12" i="46"/>
  <c r="BE12" i="46" s="1"/>
  <c r="BF12" i="46" s="1"/>
  <c r="BG12" i="46" s="1"/>
  <c r="BD30" i="46"/>
  <c r="BE30" i="46" s="1"/>
  <c r="BF30" i="46" s="1"/>
  <c r="BG30" i="46" s="1"/>
  <c r="AJ79" i="46"/>
  <c r="AJ67" i="46"/>
  <c r="BD61" i="46"/>
  <c r="BE61" i="46" s="1"/>
  <c r="BF61" i="46" s="1"/>
  <c r="BG61" i="46" s="1"/>
  <c r="AJ66" i="46"/>
  <c r="BD43" i="46"/>
  <c r="BE43" i="46" s="1"/>
  <c r="BF43" i="46" s="1"/>
  <c r="BG43" i="46" s="1"/>
  <c r="BD37" i="46"/>
  <c r="BE37" i="46" s="1"/>
  <c r="BF37" i="46" s="1"/>
  <c r="BG37" i="46" s="1"/>
  <c r="BD9" i="46"/>
  <c r="BE9" i="46" s="1"/>
  <c r="BF9" i="46" s="1"/>
  <c r="BG9" i="46" s="1"/>
  <c r="BD71" i="46"/>
  <c r="BE71" i="46" s="1"/>
  <c r="BF71" i="46" s="1"/>
  <c r="BG71" i="46" s="1"/>
  <c r="BD59" i="46"/>
  <c r="BE59" i="46" s="1"/>
  <c r="BF59" i="46" s="1"/>
  <c r="BG59" i="46" s="1"/>
  <c r="AJ69" i="46"/>
  <c r="BD58" i="46"/>
  <c r="BE58" i="46" s="1"/>
  <c r="BF58" i="46" s="1"/>
  <c r="BG58" i="46" s="1"/>
  <c r="R3" i="10"/>
  <c r="H3" i="10"/>
  <c r="P3" i="10"/>
  <c r="BA22" i="42"/>
  <c r="AB3" i="10"/>
  <c r="AX22" i="42"/>
  <c r="V3" i="10"/>
  <c r="D3" i="10"/>
  <c r="AS22" i="42"/>
  <c r="L3" i="10"/>
  <c r="AY22" i="42"/>
  <c r="X3" i="10"/>
  <c r="AW22" i="42"/>
  <c r="T3" i="10"/>
  <c r="BC22" i="42"/>
  <c r="AF3" i="10"/>
  <c r="BD69" i="41"/>
  <c r="BE69" i="41" s="1"/>
  <c r="BF69" i="41" s="1"/>
  <c r="BG69" i="41" s="1"/>
  <c r="BH69" i="41" s="1"/>
  <c r="BI69" i="41" s="1"/>
  <c r="BJ69" i="41" s="1"/>
  <c r="BK69" i="41" s="1"/>
  <c r="BL69" i="41" s="1"/>
  <c r="BM69" i="41" s="1"/>
  <c r="BN69" i="41" s="1"/>
  <c r="BO69" i="41" s="1"/>
  <c r="BP69" i="41" s="1"/>
  <c r="BQ69" i="41" s="1"/>
  <c r="BR69" i="41" s="1"/>
  <c r="BD56" i="41"/>
  <c r="BE56" i="41" s="1"/>
  <c r="BF56" i="41" s="1"/>
  <c r="BG56" i="41" s="1"/>
  <c r="BH56" i="41" s="1"/>
  <c r="BI56" i="41" s="1"/>
  <c r="BJ56" i="41" s="1"/>
  <c r="BK56" i="41" s="1"/>
  <c r="BL56" i="41" s="1"/>
  <c r="BM56" i="41" s="1"/>
  <c r="BN56" i="41" s="1"/>
  <c r="BO56" i="41" s="1"/>
  <c r="BP56" i="41" s="1"/>
  <c r="BQ56" i="41" s="1"/>
  <c r="BR56" i="41" s="1"/>
  <c r="BD50" i="41"/>
  <c r="BE50" i="41" s="1"/>
  <c r="BF50" i="41" s="1"/>
  <c r="BG50" i="41" s="1"/>
  <c r="BH50" i="41" s="1"/>
  <c r="BI50" i="41" s="1"/>
  <c r="BJ50" i="41" s="1"/>
  <c r="BK50" i="41" s="1"/>
  <c r="BL50" i="41" s="1"/>
  <c r="BM50" i="41" s="1"/>
  <c r="BN50" i="41" s="1"/>
  <c r="BO50" i="41" s="1"/>
  <c r="BP50" i="41" s="1"/>
  <c r="BQ50" i="41" s="1"/>
  <c r="BR50" i="41" s="1"/>
  <c r="AI14" i="41"/>
  <c r="AJ14" i="41" s="1"/>
  <c r="BD23" i="41"/>
  <c r="BE23" i="41" s="1"/>
  <c r="BF23" i="41" s="1"/>
  <c r="BG23" i="41" s="1"/>
  <c r="BH23" i="41" s="1"/>
  <c r="BI23" i="41" s="1"/>
  <c r="BJ23" i="41" s="1"/>
  <c r="BK23" i="41" s="1"/>
  <c r="BL23" i="41" s="1"/>
  <c r="BM23" i="41" s="1"/>
  <c r="BN23" i="41" s="1"/>
  <c r="BO23" i="41" s="1"/>
  <c r="BP23" i="41" s="1"/>
  <c r="BQ23" i="41" s="1"/>
  <c r="BR23" i="41" s="1"/>
  <c r="BD46" i="41"/>
  <c r="BE46" i="41" s="1"/>
  <c r="BF46" i="41" s="1"/>
  <c r="BG46" i="41" s="1"/>
  <c r="BH46" i="41" s="1"/>
  <c r="BI46" i="41" s="1"/>
  <c r="BJ46" i="41" s="1"/>
  <c r="BK46" i="41" s="1"/>
  <c r="BL46" i="41" s="1"/>
  <c r="BM46" i="41" s="1"/>
  <c r="BN46" i="41" s="1"/>
  <c r="BO46" i="41" s="1"/>
  <c r="BP46" i="41" s="1"/>
  <c r="BQ46" i="41" s="1"/>
  <c r="BR46" i="41" s="1"/>
  <c r="AI71" i="41"/>
  <c r="AJ71" i="41" s="1"/>
  <c r="BD38" i="41"/>
  <c r="BE38" i="41" s="1"/>
  <c r="BF38" i="41" s="1"/>
  <c r="BG38" i="41" s="1"/>
  <c r="BH38" i="41" s="1"/>
  <c r="BI38" i="41" s="1"/>
  <c r="BJ38" i="41" s="1"/>
  <c r="BK38" i="41" s="1"/>
  <c r="BL38" i="41" s="1"/>
  <c r="BM38" i="41" s="1"/>
  <c r="BN38" i="41" s="1"/>
  <c r="BO38" i="41" s="1"/>
  <c r="BP38" i="41" s="1"/>
  <c r="BQ38" i="41" s="1"/>
  <c r="BR38" i="41" s="1"/>
  <c r="BD36" i="41"/>
  <c r="BE36" i="41" s="1"/>
  <c r="BF36" i="41" s="1"/>
  <c r="BG36" i="41" s="1"/>
  <c r="BH36" i="41" s="1"/>
  <c r="BI36" i="41" s="1"/>
  <c r="BJ36" i="41" s="1"/>
  <c r="BK36" i="41" s="1"/>
  <c r="BL36" i="41" s="1"/>
  <c r="BM36" i="41" s="1"/>
  <c r="BN36" i="41" s="1"/>
  <c r="BO36" i="41" s="1"/>
  <c r="BP36" i="41" s="1"/>
  <c r="BQ36" i="41" s="1"/>
  <c r="BR36" i="41" s="1"/>
  <c r="AI35" i="41"/>
  <c r="AJ35" i="41" s="1"/>
  <c r="BD24" i="41"/>
  <c r="BE24" i="41" s="1"/>
  <c r="BF24" i="41" s="1"/>
  <c r="BG24" i="41" s="1"/>
  <c r="BH24" i="41" s="1"/>
  <c r="BI24" i="41" s="1"/>
  <c r="BJ24" i="41" s="1"/>
  <c r="BK24" i="41" s="1"/>
  <c r="BL24" i="41" s="1"/>
  <c r="BM24" i="41" s="1"/>
  <c r="BN24" i="41" s="1"/>
  <c r="BO24" i="41" s="1"/>
  <c r="BP24" i="41" s="1"/>
  <c r="BQ24" i="41" s="1"/>
  <c r="BR24" i="41" s="1"/>
  <c r="AI28" i="41"/>
  <c r="AJ28" i="41" s="1"/>
  <c r="BD53" i="53"/>
  <c r="BE53" i="53" s="1"/>
  <c r="BF53" i="53" s="1"/>
  <c r="BG53" i="53" s="1"/>
  <c r="BH53" i="53" s="1"/>
  <c r="BI53" i="53" s="1"/>
  <c r="AI35" i="53"/>
  <c r="AJ35" i="53" s="1"/>
  <c r="AI58" i="53"/>
  <c r="AJ58" i="53" s="1"/>
  <c r="BD35" i="53"/>
  <c r="BE35" i="53" s="1"/>
  <c r="BF35" i="53" s="1"/>
  <c r="BG35" i="53" s="1"/>
  <c r="BH35" i="53" s="1"/>
  <c r="BI35" i="53" s="1"/>
  <c r="AI41" i="53"/>
  <c r="AJ41" i="53" s="1"/>
  <c r="AI57" i="53"/>
  <c r="AJ57" i="53" s="1"/>
  <c r="BD26" i="53"/>
  <c r="BE26" i="53" s="1"/>
  <c r="BF26" i="53" s="1"/>
  <c r="BG26" i="53" s="1"/>
  <c r="BH26" i="53" s="1"/>
  <c r="BI26" i="53" s="1"/>
  <c r="BD45" i="53"/>
  <c r="BE45" i="53" s="1"/>
  <c r="BF45" i="53" s="1"/>
  <c r="BG45" i="53" s="1"/>
  <c r="BH45" i="53" s="1"/>
  <c r="BI45" i="53" s="1"/>
  <c r="BD17" i="53"/>
  <c r="BE17" i="53" s="1"/>
  <c r="BF17" i="53" s="1"/>
  <c r="BG17" i="53" s="1"/>
  <c r="BH17" i="53" s="1"/>
  <c r="BI17" i="53" s="1"/>
  <c r="AI53" i="53"/>
  <c r="AJ53" i="53" s="1"/>
  <c r="BD19" i="53"/>
  <c r="BE19" i="53" s="1"/>
  <c r="BF19" i="53" s="1"/>
  <c r="BG19" i="53" s="1"/>
  <c r="BH19" i="53" s="1"/>
  <c r="BI19" i="53" s="1"/>
  <c r="BD55" i="53"/>
  <c r="BE55" i="53" s="1"/>
  <c r="BF55" i="53" s="1"/>
  <c r="BG55" i="53" s="1"/>
  <c r="BH55" i="53" s="1"/>
  <c r="BI55" i="53" s="1"/>
  <c r="BD10" i="53"/>
  <c r="BE10" i="53" s="1"/>
  <c r="BF10" i="53" s="1"/>
  <c r="BG10" i="53" s="1"/>
  <c r="BH10" i="53" s="1"/>
  <c r="BI10" i="53" s="1"/>
  <c r="AI70" i="53"/>
  <c r="AJ70" i="53" s="1"/>
  <c r="BD58" i="53"/>
  <c r="BE58" i="53" s="1"/>
  <c r="BF58" i="53" s="1"/>
  <c r="BG58" i="53" s="1"/>
  <c r="BH58" i="53" s="1"/>
  <c r="BI58" i="53" s="1"/>
  <c r="BD49" i="53"/>
  <c r="BE49" i="53" s="1"/>
  <c r="BF49" i="53" s="1"/>
  <c r="BG49" i="53" s="1"/>
  <c r="BH49" i="53" s="1"/>
  <c r="BI49" i="53" s="1"/>
  <c r="BD23" i="53"/>
  <c r="BE23" i="53" s="1"/>
  <c r="BF23" i="53" s="1"/>
  <c r="BG23" i="53" s="1"/>
  <c r="BH23" i="53" s="1"/>
  <c r="BI23" i="53" s="1"/>
  <c r="AI15" i="53"/>
  <c r="AI29" i="53"/>
  <c r="AJ29" i="53" s="1"/>
  <c r="AI16" i="53"/>
  <c r="AI18" i="53"/>
  <c r="BD52" i="53"/>
  <c r="BE52" i="53" s="1"/>
  <c r="BF52" i="53" s="1"/>
  <c r="BG52" i="53" s="1"/>
  <c r="BH52" i="53" s="1"/>
  <c r="BI52" i="53" s="1"/>
  <c r="AI37" i="53"/>
  <c r="AJ37" i="53" s="1"/>
  <c r="AI12" i="53"/>
  <c r="AI17" i="53"/>
  <c r="AI31" i="53"/>
  <c r="AJ31" i="53" s="1"/>
  <c r="BD14" i="53"/>
  <c r="BE14" i="53" s="1"/>
  <c r="BF14" i="53" s="1"/>
  <c r="BG14" i="53" s="1"/>
  <c r="BH14" i="53" s="1"/>
  <c r="BI14" i="53" s="1"/>
  <c r="AI69" i="53"/>
  <c r="AJ69" i="53" s="1"/>
  <c r="BD64" i="53"/>
  <c r="BE64" i="53" s="1"/>
  <c r="BF64" i="53" s="1"/>
  <c r="BG64" i="53" s="1"/>
  <c r="BH64" i="53" s="1"/>
  <c r="BI64" i="53" s="1"/>
  <c r="AI50" i="53"/>
  <c r="AJ50" i="53" s="1"/>
  <c r="BD47" i="53"/>
  <c r="BE47" i="53" s="1"/>
  <c r="BF47" i="53" s="1"/>
  <c r="BG47" i="53" s="1"/>
  <c r="BH47" i="53" s="1"/>
  <c r="BI47" i="53" s="1"/>
  <c r="AI9" i="53"/>
  <c r="BD38" i="53"/>
  <c r="BE38" i="53" s="1"/>
  <c r="BF38" i="53" s="1"/>
  <c r="BG38" i="53" s="1"/>
  <c r="BH38" i="53" s="1"/>
  <c r="BI38" i="53" s="1"/>
  <c r="BD29" i="53"/>
  <c r="BE29" i="53" s="1"/>
  <c r="BF29" i="53" s="1"/>
  <c r="BG29" i="53" s="1"/>
  <c r="BH29" i="53" s="1"/>
  <c r="BI29" i="53" s="1"/>
  <c r="AI51" i="53"/>
  <c r="AJ51" i="53" s="1"/>
  <c r="AI72" i="53"/>
  <c r="AJ72" i="53" s="1"/>
  <c r="AI60" i="53"/>
  <c r="AJ60" i="53" s="1"/>
  <c r="AI46" i="53"/>
  <c r="AJ46" i="53" s="1"/>
  <c r="AI42" i="53"/>
  <c r="AJ42" i="53" s="1"/>
  <c r="AI13" i="53"/>
  <c r="AI21" i="53"/>
  <c r="BD36" i="53"/>
  <c r="BE36" i="53" s="1"/>
  <c r="BF36" i="53" s="1"/>
  <c r="BG36" i="53" s="1"/>
  <c r="BH36" i="53" s="1"/>
  <c r="BI36" i="53" s="1"/>
  <c r="BD16" i="53"/>
  <c r="BE16" i="53" s="1"/>
  <c r="BF16" i="53" s="1"/>
  <c r="BG16" i="53" s="1"/>
  <c r="BH16" i="53" s="1"/>
  <c r="BI16" i="53" s="1"/>
  <c r="AI71" i="53"/>
  <c r="AJ71" i="53" s="1"/>
  <c r="AI61" i="53"/>
  <c r="AJ61" i="53" s="1"/>
  <c r="AI5" i="53"/>
  <c r="AI54" i="53"/>
  <c r="AJ54" i="53" s="1"/>
  <c r="AI68" i="53"/>
  <c r="AJ68" i="53" s="1"/>
  <c r="AI56" i="53"/>
  <c r="AJ56" i="53" s="1"/>
  <c r="AI43" i="53"/>
  <c r="AJ43" i="53" s="1"/>
  <c r="AI38" i="53"/>
  <c r="AJ38" i="53" s="1"/>
  <c r="AI65" i="53"/>
  <c r="AJ65" i="53" s="1"/>
  <c r="AI7" i="53"/>
  <c r="AI27" i="53"/>
  <c r="AI25" i="53"/>
  <c r="BD66" i="53"/>
  <c r="BE66" i="53" s="1"/>
  <c r="BF66" i="53" s="1"/>
  <c r="BG66" i="53" s="1"/>
  <c r="BH66" i="53" s="1"/>
  <c r="BI66" i="53" s="1"/>
  <c r="AI40" i="53"/>
  <c r="AJ40" i="53" s="1"/>
  <c r="AI28" i="53"/>
  <c r="BD27" i="53"/>
  <c r="BE27" i="53" s="1"/>
  <c r="BF27" i="53" s="1"/>
  <c r="BG27" i="53" s="1"/>
  <c r="BH27" i="53" s="1"/>
  <c r="BI27" i="53" s="1"/>
  <c r="AI30" i="53"/>
  <c r="AJ30" i="53" s="1"/>
  <c r="AI49" i="53"/>
  <c r="AJ49" i="53" s="1"/>
  <c r="BD40" i="53"/>
  <c r="BE40" i="53" s="1"/>
  <c r="BF40" i="53" s="1"/>
  <c r="BG40" i="53" s="1"/>
  <c r="BH40" i="53" s="1"/>
  <c r="BI40" i="53" s="1"/>
  <c r="BD8" i="53"/>
  <c r="BE8" i="53" s="1"/>
  <c r="BF8" i="53" s="1"/>
  <c r="BG8" i="53" s="1"/>
  <c r="BH8" i="53" s="1"/>
  <c r="BI8" i="53" s="1"/>
  <c r="BD12" i="53"/>
  <c r="BE12" i="53" s="1"/>
  <c r="BF12" i="53" s="1"/>
  <c r="BG12" i="53" s="1"/>
  <c r="BH12" i="53" s="1"/>
  <c r="BI12" i="53" s="1"/>
  <c r="BD24" i="53"/>
  <c r="BE24" i="53" s="1"/>
  <c r="BF24" i="53" s="1"/>
  <c r="BG24" i="53" s="1"/>
  <c r="BH24" i="53" s="1"/>
  <c r="BI24" i="53" s="1"/>
  <c r="BD69" i="53"/>
  <c r="BE69" i="53" s="1"/>
  <c r="BF69" i="53" s="1"/>
  <c r="BG69" i="53" s="1"/>
  <c r="BH69" i="53" s="1"/>
  <c r="BI69" i="53" s="1"/>
  <c r="AI64" i="53"/>
  <c r="AJ64" i="53" s="1"/>
  <c r="BD50" i="53"/>
  <c r="BE50" i="53" s="1"/>
  <c r="BF50" i="53" s="1"/>
  <c r="BG50" i="53" s="1"/>
  <c r="BH50" i="53" s="1"/>
  <c r="BI50" i="53" s="1"/>
  <c r="AI47" i="53"/>
  <c r="AJ47" i="53" s="1"/>
  <c r="AI39" i="53"/>
  <c r="AJ39" i="53" s="1"/>
  <c r="AI6" i="53"/>
  <c r="BD51" i="53"/>
  <c r="BE51" i="53" s="1"/>
  <c r="BF51" i="53" s="1"/>
  <c r="BG51" i="53" s="1"/>
  <c r="BH51" i="53" s="1"/>
  <c r="BI51" i="53" s="1"/>
  <c r="BD72" i="53"/>
  <c r="BE72" i="53" s="1"/>
  <c r="BF72" i="53" s="1"/>
  <c r="BG72" i="53" s="1"/>
  <c r="BH72" i="53" s="1"/>
  <c r="BI72" i="53" s="1"/>
  <c r="BD60" i="53"/>
  <c r="BE60" i="53" s="1"/>
  <c r="BF60" i="53" s="1"/>
  <c r="BG60" i="53" s="1"/>
  <c r="BH60" i="53" s="1"/>
  <c r="BI60" i="53" s="1"/>
  <c r="BD46" i="53"/>
  <c r="BE46" i="53" s="1"/>
  <c r="BF46" i="53" s="1"/>
  <c r="BG46" i="53" s="1"/>
  <c r="BH46" i="53" s="1"/>
  <c r="BI46" i="53" s="1"/>
  <c r="BD42" i="53"/>
  <c r="BE42" i="53" s="1"/>
  <c r="BF42" i="53" s="1"/>
  <c r="BG42" i="53" s="1"/>
  <c r="BH42" i="53" s="1"/>
  <c r="BI42" i="53" s="1"/>
  <c r="BD11" i="53"/>
  <c r="BE11" i="53" s="1"/>
  <c r="BF11" i="53" s="1"/>
  <c r="BG11" i="53" s="1"/>
  <c r="BH11" i="53" s="1"/>
  <c r="BI11" i="53" s="1"/>
  <c r="BD31" i="53"/>
  <c r="BE31" i="53" s="1"/>
  <c r="BF31" i="53" s="1"/>
  <c r="BG31" i="53" s="1"/>
  <c r="BH31" i="53" s="1"/>
  <c r="BI31" i="53" s="1"/>
  <c r="AI10" i="53"/>
  <c r="AI33" i="53"/>
  <c r="AJ33" i="53" s="1"/>
  <c r="BD71" i="53"/>
  <c r="BE71" i="53" s="1"/>
  <c r="BF71" i="53" s="1"/>
  <c r="BG71" i="53" s="1"/>
  <c r="BH71" i="53" s="1"/>
  <c r="BI71" i="53" s="1"/>
  <c r="BD61" i="53"/>
  <c r="BE61" i="53" s="1"/>
  <c r="BF61" i="53" s="1"/>
  <c r="BG61" i="53" s="1"/>
  <c r="BH61" i="53" s="1"/>
  <c r="BI61" i="53" s="1"/>
  <c r="BD34" i="53"/>
  <c r="BE34" i="53" s="1"/>
  <c r="BF34" i="53" s="1"/>
  <c r="BG34" i="53" s="1"/>
  <c r="BH34" i="53" s="1"/>
  <c r="BI34" i="53" s="1"/>
  <c r="BD54" i="53"/>
  <c r="BE54" i="53" s="1"/>
  <c r="BF54" i="53" s="1"/>
  <c r="BG54" i="53" s="1"/>
  <c r="BH54" i="53" s="1"/>
  <c r="BI54" i="53" s="1"/>
  <c r="BD68" i="53"/>
  <c r="BE68" i="53" s="1"/>
  <c r="BF68" i="53" s="1"/>
  <c r="BG68" i="53" s="1"/>
  <c r="BH68" i="53" s="1"/>
  <c r="BI68" i="53" s="1"/>
  <c r="BD56" i="53"/>
  <c r="BE56" i="53" s="1"/>
  <c r="BF56" i="53" s="1"/>
  <c r="BG56" i="53" s="1"/>
  <c r="BH56" i="53" s="1"/>
  <c r="BI56" i="53" s="1"/>
  <c r="BD43" i="53"/>
  <c r="BE43" i="53" s="1"/>
  <c r="BF43" i="53" s="1"/>
  <c r="BG43" i="53" s="1"/>
  <c r="BH43" i="53" s="1"/>
  <c r="BI43" i="53" s="1"/>
  <c r="BD65" i="53"/>
  <c r="BE65" i="53" s="1"/>
  <c r="BF65" i="53" s="1"/>
  <c r="BG65" i="53" s="1"/>
  <c r="BH65" i="53" s="1"/>
  <c r="BI65" i="53" s="1"/>
  <c r="BD28" i="53"/>
  <c r="BE28" i="53" s="1"/>
  <c r="BF28" i="53" s="1"/>
  <c r="BG28" i="53" s="1"/>
  <c r="BH28" i="53" s="1"/>
  <c r="BI28" i="53" s="1"/>
  <c r="BD6" i="53"/>
  <c r="BE6" i="53" s="1"/>
  <c r="BF6" i="53" s="1"/>
  <c r="BG6" i="53" s="1"/>
  <c r="BH6" i="53" s="1"/>
  <c r="BI6" i="53" s="1"/>
  <c r="BD25" i="53"/>
  <c r="BE25" i="53" s="1"/>
  <c r="BF25" i="53" s="1"/>
  <c r="BG25" i="53" s="1"/>
  <c r="BH25" i="53" s="1"/>
  <c r="BI25" i="53" s="1"/>
  <c r="AI66" i="53"/>
  <c r="AJ66" i="53" s="1"/>
  <c r="BD39" i="53"/>
  <c r="BE39" i="53" s="1"/>
  <c r="BF39" i="53" s="1"/>
  <c r="BG39" i="53" s="1"/>
  <c r="BH39" i="53" s="1"/>
  <c r="BI39" i="53" s="1"/>
  <c r="BD7" i="53"/>
  <c r="BE7" i="53" s="1"/>
  <c r="BF7" i="53" s="1"/>
  <c r="BG7" i="53" s="1"/>
  <c r="BH7" i="53" s="1"/>
  <c r="BI7" i="53" s="1"/>
  <c r="AI26" i="53"/>
  <c r="BD9" i="53"/>
  <c r="BE9" i="53" s="1"/>
  <c r="BF9" i="53" s="1"/>
  <c r="BG9" i="53" s="1"/>
  <c r="BH9" i="53" s="1"/>
  <c r="BI9" i="53" s="1"/>
  <c r="BD9" i="52"/>
  <c r="BE9" i="52" s="1"/>
  <c r="BF9" i="52" s="1"/>
  <c r="BG9" i="52" s="1"/>
  <c r="BH9" i="52" s="1"/>
  <c r="BI9" i="52" s="1"/>
  <c r="AI23" i="52"/>
  <c r="AJ23" i="52" s="1"/>
  <c r="AI71" i="52"/>
  <c r="AJ71" i="52" s="1"/>
  <c r="AI61" i="52"/>
  <c r="AJ61" i="52" s="1"/>
  <c r="AI51" i="52"/>
  <c r="AJ51" i="52" s="1"/>
  <c r="BD53" i="52"/>
  <c r="BE53" i="52" s="1"/>
  <c r="BF53" i="52" s="1"/>
  <c r="BG53" i="52" s="1"/>
  <c r="BH53" i="52" s="1"/>
  <c r="BI53" i="52" s="1"/>
  <c r="AI35" i="52"/>
  <c r="AJ35" i="52" s="1"/>
  <c r="AI29" i="52"/>
  <c r="AJ29" i="52" s="1"/>
  <c r="AI25" i="52"/>
  <c r="AJ25" i="52" s="1"/>
  <c r="BD39" i="52"/>
  <c r="BE39" i="52" s="1"/>
  <c r="BF39" i="52" s="1"/>
  <c r="BG39" i="52" s="1"/>
  <c r="BH39" i="52" s="1"/>
  <c r="BI39" i="52" s="1"/>
  <c r="AI69" i="52"/>
  <c r="AJ69" i="52" s="1"/>
  <c r="AI65" i="52"/>
  <c r="AJ65" i="52" s="1"/>
  <c r="AI52" i="52"/>
  <c r="AJ52" i="52" s="1"/>
  <c r="AI46" i="52"/>
  <c r="AJ46" i="52" s="1"/>
  <c r="AI40" i="52"/>
  <c r="AJ40" i="52" s="1"/>
  <c r="AI27" i="52"/>
  <c r="AJ27" i="52" s="1"/>
  <c r="AI8" i="52"/>
  <c r="AI21" i="52"/>
  <c r="AJ21" i="52" s="1"/>
  <c r="BD18" i="52"/>
  <c r="BE18" i="52" s="1"/>
  <c r="BF18" i="52" s="1"/>
  <c r="BG18" i="52" s="1"/>
  <c r="BH18" i="52" s="1"/>
  <c r="BI18" i="52" s="1"/>
  <c r="BD66" i="52"/>
  <c r="BE66" i="52" s="1"/>
  <c r="BF66" i="52" s="1"/>
  <c r="BG66" i="52" s="1"/>
  <c r="BH66" i="52" s="1"/>
  <c r="BI66" i="52" s="1"/>
  <c r="AI60" i="52"/>
  <c r="AJ60" i="52" s="1"/>
  <c r="BD58" i="52"/>
  <c r="BE58" i="52" s="1"/>
  <c r="BF58" i="52" s="1"/>
  <c r="BG58" i="52" s="1"/>
  <c r="BH58" i="52" s="1"/>
  <c r="BI58" i="52" s="1"/>
  <c r="AI37" i="52"/>
  <c r="AJ37" i="52" s="1"/>
  <c r="AI28" i="52"/>
  <c r="AJ28" i="52" s="1"/>
  <c r="BD28" i="52"/>
  <c r="BE28" i="52" s="1"/>
  <c r="BF28" i="52" s="1"/>
  <c r="BG28" i="52" s="1"/>
  <c r="BH28" i="52" s="1"/>
  <c r="BI28" i="52" s="1"/>
  <c r="AI20" i="52"/>
  <c r="AI11" i="52"/>
  <c r="AI12" i="52"/>
  <c r="BD71" i="52"/>
  <c r="BE71" i="52" s="1"/>
  <c r="BF71" i="52" s="1"/>
  <c r="BG71" i="52" s="1"/>
  <c r="BH71" i="52" s="1"/>
  <c r="BI71" i="52" s="1"/>
  <c r="BD61" i="52"/>
  <c r="BE61" i="52" s="1"/>
  <c r="BF61" i="52" s="1"/>
  <c r="BG61" i="52" s="1"/>
  <c r="BH61" i="52" s="1"/>
  <c r="BI61" i="52" s="1"/>
  <c r="BD51" i="52"/>
  <c r="BE51" i="52" s="1"/>
  <c r="BF51" i="52" s="1"/>
  <c r="BG51" i="52" s="1"/>
  <c r="BH51" i="52" s="1"/>
  <c r="BI51" i="52" s="1"/>
  <c r="AI53" i="52"/>
  <c r="AJ53" i="52" s="1"/>
  <c r="BD35" i="52"/>
  <c r="BE35" i="52" s="1"/>
  <c r="BF35" i="52" s="1"/>
  <c r="BG35" i="52" s="1"/>
  <c r="BH35" i="52" s="1"/>
  <c r="BI35" i="52" s="1"/>
  <c r="BD29" i="52"/>
  <c r="BE29" i="52" s="1"/>
  <c r="BF29" i="52" s="1"/>
  <c r="BG29" i="52" s="1"/>
  <c r="BH29" i="52" s="1"/>
  <c r="BI29" i="52" s="1"/>
  <c r="BD24" i="52"/>
  <c r="BE24" i="52" s="1"/>
  <c r="BF24" i="52" s="1"/>
  <c r="BG24" i="52" s="1"/>
  <c r="BH24" i="52" s="1"/>
  <c r="BI24" i="52" s="1"/>
  <c r="AI39" i="52"/>
  <c r="AJ39" i="52" s="1"/>
  <c r="BD69" i="52"/>
  <c r="BE69" i="52" s="1"/>
  <c r="BF69" i="52" s="1"/>
  <c r="BG69" i="52" s="1"/>
  <c r="BH69" i="52" s="1"/>
  <c r="BI69" i="52" s="1"/>
  <c r="BD65" i="52"/>
  <c r="BE65" i="52" s="1"/>
  <c r="BF65" i="52" s="1"/>
  <c r="BG65" i="52" s="1"/>
  <c r="BH65" i="52" s="1"/>
  <c r="BI65" i="52" s="1"/>
  <c r="BD52" i="52"/>
  <c r="BE52" i="52" s="1"/>
  <c r="BF52" i="52" s="1"/>
  <c r="BG52" i="52" s="1"/>
  <c r="BH52" i="52" s="1"/>
  <c r="BI52" i="52" s="1"/>
  <c r="BD46" i="52"/>
  <c r="BE46" i="52" s="1"/>
  <c r="BF46" i="52" s="1"/>
  <c r="BG46" i="52" s="1"/>
  <c r="BH46" i="52" s="1"/>
  <c r="BI46" i="52" s="1"/>
  <c r="BD40" i="52"/>
  <c r="BE40" i="52" s="1"/>
  <c r="BF40" i="52" s="1"/>
  <c r="BG40" i="52" s="1"/>
  <c r="BH40" i="52" s="1"/>
  <c r="BI40" i="52" s="1"/>
  <c r="BD26" i="52"/>
  <c r="BE26" i="52" s="1"/>
  <c r="BF26" i="52" s="1"/>
  <c r="BG26" i="52" s="1"/>
  <c r="BH26" i="52" s="1"/>
  <c r="BI26" i="52" s="1"/>
  <c r="BD17" i="52"/>
  <c r="BE17" i="52" s="1"/>
  <c r="BF17" i="52" s="1"/>
  <c r="BG17" i="52" s="1"/>
  <c r="BH17" i="52" s="1"/>
  <c r="BI17" i="52" s="1"/>
  <c r="BD8" i="52"/>
  <c r="BE8" i="52" s="1"/>
  <c r="BF8" i="52" s="1"/>
  <c r="BG8" i="52" s="1"/>
  <c r="BH8" i="52" s="1"/>
  <c r="BI8" i="52" s="1"/>
  <c r="AI22" i="52"/>
  <c r="AJ22" i="52" s="1"/>
  <c r="AI66" i="52"/>
  <c r="AJ66" i="52" s="1"/>
  <c r="BD60" i="52"/>
  <c r="BE60" i="52" s="1"/>
  <c r="BF60" i="52" s="1"/>
  <c r="BG60" i="52" s="1"/>
  <c r="BH60" i="52" s="1"/>
  <c r="BI60" i="52" s="1"/>
  <c r="AI58" i="52"/>
  <c r="AJ58" i="52" s="1"/>
  <c r="BD37" i="52"/>
  <c r="BE37" i="52" s="1"/>
  <c r="BF37" i="52" s="1"/>
  <c r="BG37" i="52" s="1"/>
  <c r="BH37" i="52" s="1"/>
  <c r="BI37" i="52" s="1"/>
  <c r="BD27" i="52"/>
  <c r="BE27" i="52" s="1"/>
  <c r="BF27" i="52" s="1"/>
  <c r="BG27" i="52" s="1"/>
  <c r="BH27" i="52" s="1"/>
  <c r="BI27" i="52" s="1"/>
  <c r="AI18" i="52"/>
  <c r="BD5" i="52"/>
  <c r="BE5" i="52" s="1"/>
  <c r="BF5" i="52" s="1"/>
  <c r="BG5" i="52" s="1"/>
  <c r="BH5" i="52" s="1"/>
  <c r="BI5" i="52" s="1"/>
  <c r="BD15" i="52"/>
  <c r="BE15" i="52" s="1"/>
  <c r="BF15" i="52" s="1"/>
  <c r="BG15" i="52" s="1"/>
  <c r="BH15" i="52" s="1"/>
  <c r="BI15" i="52" s="1"/>
  <c r="BD70" i="52"/>
  <c r="BE70" i="52" s="1"/>
  <c r="BF70" i="52" s="1"/>
  <c r="BG70" i="52" s="1"/>
  <c r="BH70" i="52" s="1"/>
  <c r="BI70" i="52" s="1"/>
  <c r="AI56" i="52"/>
  <c r="AJ56" i="52" s="1"/>
  <c r="AI50" i="52"/>
  <c r="AJ50" i="52" s="1"/>
  <c r="BD44" i="52"/>
  <c r="BE44" i="52" s="1"/>
  <c r="BF44" i="52" s="1"/>
  <c r="BG44" i="52" s="1"/>
  <c r="BH44" i="52" s="1"/>
  <c r="BI44" i="52" s="1"/>
  <c r="AI30" i="52"/>
  <c r="AJ30" i="52" s="1"/>
  <c r="AI14" i="52"/>
  <c r="AI10" i="52"/>
  <c r="AI5" i="52"/>
  <c r="AI67" i="52"/>
  <c r="AJ67" i="52" s="1"/>
  <c r="AI57" i="52"/>
  <c r="AJ57" i="52" s="1"/>
  <c r="AI47" i="52"/>
  <c r="AJ47" i="52" s="1"/>
  <c r="AI41" i="52"/>
  <c r="AJ41" i="52" s="1"/>
  <c r="AI31" i="52"/>
  <c r="AJ31" i="52" s="1"/>
  <c r="AI26" i="52"/>
  <c r="AJ26" i="52" s="1"/>
  <c r="AI16" i="52"/>
  <c r="BD19" i="52"/>
  <c r="BE19" i="52" s="1"/>
  <c r="BF19" i="52" s="1"/>
  <c r="BG19" i="52" s="1"/>
  <c r="BH19" i="52" s="1"/>
  <c r="BI19" i="52" s="1"/>
  <c r="AI72" i="52"/>
  <c r="AJ72" i="52" s="1"/>
  <c r="AI64" i="52"/>
  <c r="AJ64" i="52" s="1"/>
  <c r="AI48" i="52"/>
  <c r="AJ48" i="52" s="1"/>
  <c r="AI42" i="52"/>
  <c r="AJ42" i="52" s="1"/>
  <c r="AI36" i="52"/>
  <c r="AJ36" i="52" s="1"/>
  <c r="BD43" i="52"/>
  <c r="BE43" i="52" s="1"/>
  <c r="BF43" i="52" s="1"/>
  <c r="BG43" i="52" s="1"/>
  <c r="BH43" i="52" s="1"/>
  <c r="BI43" i="52" s="1"/>
  <c r="AI13" i="52"/>
  <c r="BD32" i="52"/>
  <c r="BE32" i="52" s="1"/>
  <c r="BF32" i="52" s="1"/>
  <c r="BG32" i="52" s="1"/>
  <c r="BH32" i="52" s="1"/>
  <c r="BI32" i="52" s="1"/>
  <c r="BD14" i="52"/>
  <c r="BE14" i="52" s="1"/>
  <c r="BF14" i="52" s="1"/>
  <c r="BG14" i="52" s="1"/>
  <c r="BH14" i="52" s="1"/>
  <c r="BI14" i="52" s="1"/>
  <c r="AP10" i="52"/>
  <c r="BD10" i="52" s="1"/>
  <c r="BE10" i="52" s="1"/>
  <c r="BF10" i="52" s="1"/>
  <c r="BG10" i="52" s="1"/>
  <c r="BH10" i="52" s="1"/>
  <c r="BI10" i="52" s="1"/>
  <c r="AI19" i="52"/>
  <c r="AI70" i="52"/>
  <c r="AJ70" i="52" s="1"/>
  <c r="BD56" i="52"/>
  <c r="BE56" i="52" s="1"/>
  <c r="BF56" i="52" s="1"/>
  <c r="BG56" i="52" s="1"/>
  <c r="BH56" i="52" s="1"/>
  <c r="BI56" i="52" s="1"/>
  <c r="BD50" i="52"/>
  <c r="BE50" i="52" s="1"/>
  <c r="BF50" i="52" s="1"/>
  <c r="BG50" i="52" s="1"/>
  <c r="BH50" i="52" s="1"/>
  <c r="BI50" i="52" s="1"/>
  <c r="AI44" i="52"/>
  <c r="AJ44" i="52" s="1"/>
  <c r="BD20" i="52"/>
  <c r="BE20" i="52" s="1"/>
  <c r="BF20" i="52" s="1"/>
  <c r="BG20" i="52" s="1"/>
  <c r="BH20" i="52" s="1"/>
  <c r="BI20" i="52" s="1"/>
  <c r="BD12" i="52"/>
  <c r="BE12" i="52" s="1"/>
  <c r="BF12" i="52" s="1"/>
  <c r="BG12" i="52" s="1"/>
  <c r="BH12" i="52" s="1"/>
  <c r="BI12" i="52" s="1"/>
  <c r="BD7" i="52"/>
  <c r="BE7" i="52" s="1"/>
  <c r="BF7" i="52" s="1"/>
  <c r="BG7" i="52" s="1"/>
  <c r="BH7" i="52" s="1"/>
  <c r="BI7" i="52" s="1"/>
  <c r="BD67" i="52"/>
  <c r="BE67" i="52" s="1"/>
  <c r="BF67" i="52" s="1"/>
  <c r="BG67" i="52" s="1"/>
  <c r="BH67" i="52" s="1"/>
  <c r="BI67" i="52" s="1"/>
  <c r="BD57" i="52"/>
  <c r="BE57" i="52" s="1"/>
  <c r="BF57" i="52" s="1"/>
  <c r="BG57" i="52" s="1"/>
  <c r="BH57" i="52" s="1"/>
  <c r="BI57" i="52" s="1"/>
  <c r="BD47" i="52"/>
  <c r="BE47" i="52" s="1"/>
  <c r="BF47" i="52" s="1"/>
  <c r="BG47" i="52" s="1"/>
  <c r="BH47" i="52" s="1"/>
  <c r="BI47" i="52" s="1"/>
  <c r="BD41" i="52"/>
  <c r="BE41" i="52" s="1"/>
  <c r="BF41" i="52" s="1"/>
  <c r="BG41" i="52" s="1"/>
  <c r="BH41" i="52" s="1"/>
  <c r="BI41" i="52" s="1"/>
  <c r="BD31" i="52"/>
  <c r="BE31" i="52" s="1"/>
  <c r="BF31" i="52" s="1"/>
  <c r="BG31" i="52" s="1"/>
  <c r="BH31" i="52" s="1"/>
  <c r="BI31" i="52" s="1"/>
  <c r="BD25" i="52"/>
  <c r="BE25" i="52" s="1"/>
  <c r="BF25" i="52" s="1"/>
  <c r="BG25" i="52" s="1"/>
  <c r="BH25" i="52" s="1"/>
  <c r="BI25" i="52" s="1"/>
  <c r="BD22" i="52"/>
  <c r="BE22" i="52" s="1"/>
  <c r="BF22" i="52" s="1"/>
  <c r="BG22" i="52" s="1"/>
  <c r="BH22" i="52" s="1"/>
  <c r="BI22" i="52" s="1"/>
  <c r="AI15" i="52"/>
  <c r="BD72" i="52"/>
  <c r="BE72" i="52" s="1"/>
  <c r="BF72" i="52" s="1"/>
  <c r="BG72" i="52" s="1"/>
  <c r="BH72" i="52" s="1"/>
  <c r="BI72" i="52" s="1"/>
  <c r="BD64" i="52"/>
  <c r="BE64" i="52" s="1"/>
  <c r="BF64" i="52" s="1"/>
  <c r="BG64" i="52" s="1"/>
  <c r="BH64" i="52" s="1"/>
  <c r="BI64" i="52" s="1"/>
  <c r="BD48" i="52"/>
  <c r="BE48" i="52" s="1"/>
  <c r="BF48" i="52" s="1"/>
  <c r="BG48" i="52" s="1"/>
  <c r="BH48" i="52" s="1"/>
  <c r="BI48" i="52" s="1"/>
  <c r="BD42" i="52"/>
  <c r="BE42" i="52" s="1"/>
  <c r="BF42" i="52" s="1"/>
  <c r="BG42" i="52" s="1"/>
  <c r="BH42" i="52" s="1"/>
  <c r="BI42" i="52" s="1"/>
  <c r="BD36" i="52"/>
  <c r="BE36" i="52" s="1"/>
  <c r="BF36" i="52" s="1"/>
  <c r="BG36" i="52" s="1"/>
  <c r="BH36" i="52" s="1"/>
  <c r="BI36" i="52" s="1"/>
  <c r="AI43" i="52"/>
  <c r="AJ43" i="52" s="1"/>
  <c r="BD13" i="52"/>
  <c r="BE13" i="52" s="1"/>
  <c r="BF13" i="52" s="1"/>
  <c r="BG13" i="52" s="1"/>
  <c r="BH13" i="52" s="1"/>
  <c r="BI13" i="52" s="1"/>
  <c r="AI32" i="52"/>
  <c r="AJ32" i="52" s="1"/>
  <c r="AI17" i="52"/>
  <c r="AP17" i="51"/>
  <c r="AI21" i="51"/>
  <c r="BD55" i="51"/>
  <c r="BE55" i="51" s="1"/>
  <c r="BF55" i="51" s="1"/>
  <c r="BG55" i="51" s="1"/>
  <c r="BH55" i="51" s="1"/>
  <c r="BI55" i="51" s="1"/>
  <c r="BD50" i="51"/>
  <c r="BE50" i="51" s="1"/>
  <c r="BF50" i="51" s="1"/>
  <c r="BG50" i="51" s="1"/>
  <c r="BH50" i="51" s="1"/>
  <c r="BI50" i="51" s="1"/>
  <c r="AI19" i="51"/>
  <c r="AI64" i="51"/>
  <c r="AJ64" i="51" s="1"/>
  <c r="BD54" i="51"/>
  <c r="BE54" i="51" s="1"/>
  <c r="BF54" i="51" s="1"/>
  <c r="BG54" i="51" s="1"/>
  <c r="BH54" i="51" s="1"/>
  <c r="BI54" i="51" s="1"/>
  <c r="AP21" i="51"/>
  <c r="BD21" i="51" s="1"/>
  <c r="BE21" i="51" s="1"/>
  <c r="BF21" i="51" s="1"/>
  <c r="BG21" i="51" s="1"/>
  <c r="BH21" i="51" s="1"/>
  <c r="BI21" i="51" s="1"/>
  <c r="AI20" i="51"/>
  <c r="AI29" i="51"/>
  <c r="BD61" i="51"/>
  <c r="BE61" i="51" s="1"/>
  <c r="BF61" i="51" s="1"/>
  <c r="BG61" i="51" s="1"/>
  <c r="BH61" i="51" s="1"/>
  <c r="BI61" i="51" s="1"/>
  <c r="AI7" i="51"/>
  <c r="AI32" i="51"/>
  <c r="AI69" i="51"/>
  <c r="AJ69" i="51" s="1"/>
  <c r="AP23" i="51"/>
  <c r="BD23" i="51" s="1"/>
  <c r="BE23" i="51" s="1"/>
  <c r="BF23" i="51" s="1"/>
  <c r="BG23" i="51" s="1"/>
  <c r="BH23" i="51" s="1"/>
  <c r="BI23" i="51" s="1"/>
  <c r="AI10" i="51"/>
  <c r="AP35" i="51"/>
  <c r="BD35" i="51" s="1"/>
  <c r="BE35" i="51" s="1"/>
  <c r="BF35" i="51" s="1"/>
  <c r="BG35" i="51" s="1"/>
  <c r="BH35" i="51" s="1"/>
  <c r="BI35" i="51" s="1"/>
  <c r="AI9" i="51"/>
  <c r="AP24" i="51"/>
  <c r="AI12" i="51"/>
  <c r="AP56" i="51"/>
  <c r="BD56" i="51" s="1"/>
  <c r="BE56" i="51" s="1"/>
  <c r="BF56" i="51" s="1"/>
  <c r="BG56" i="51" s="1"/>
  <c r="BH56" i="51" s="1"/>
  <c r="BI56" i="51" s="1"/>
  <c r="AI56" i="51"/>
  <c r="AJ56" i="51" s="1"/>
  <c r="BD62" i="51"/>
  <c r="BE62" i="51" s="1"/>
  <c r="BF62" i="51" s="1"/>
  <c r="BG62" i="51" s="1"/>
  <c r="BH62" i="51" s="1"/>
  <c r="BI62" i="51" s="1"/>
  <c r="AI55" i="51"/>
  <c r="AJ55" i="51" s="1"/>
  <c r="AI52" i="51"/>
  <c r="AJ52" i="51" s="1"/>
  <c r="AI51" i="51"/>
  <c r="AJ51" i="51" s="1"/>
  <c r="BD20" i="51"/>
  <c r="BE20" i="51" s="1"/>
  <c r="BF20" i="51" s="1"/>
  <c r="BG20" i="51" s="1"/>
  <c r="BH20" i="51" s="1"/>
  <c r="BI20" i="51" s="1"/>
  <c r="BD41" i="51"/>
  <c r="BE41" i="51" s="1"/>
  <c r="BF41" i="51" s="1"/>
  <c r="BG41" i="51" s="1"/>
  <c r="BH41" i="51" s="1"/>
  <c r="BI41" i="51" s="1"/>
  <c r="AI61" i="51"/>
  <c r="AJ61" i="51" s="1"/>
  <c r="BD48" i="51"/>
  <c r="BE48" i="51" s="1"/>
  <c r="BF48" i="51" s="1"/>
  <c r="BG48" i="51" s="1"/>
  <c r="BH48" i="51" s="1"/>
  <c r="BI48" i="51" s="1"/>
  <c r="BD71" i="51"/>
  <c r="BE71" i="51" s="1"/>
  <c r="BF71" i="51" s="1"/>
  <c r="BG71" i="51" s="1"/>
  <c r="BH71" i="51" s="1"/>
  <c r="BI71" i="51" s="1"/>
  <c r="BD53" i="51"/>
  <c r="BE53" i="51" s="1"/>
  <c r="BF53" i="51" s="1"/>
  <c r="BG53" i="51" s="1"/>
  <c r="BH53" i="51" s="1"/>
  <c r="BI53" i="51" s="1"/>
  <c r="BD39" i="51"/>
  <c r="BE39" i="51" s="1"/>
  <c r="BF39" i="51" s="1"/>
  <c r="BG39" i="51" s="1"/>
  <c r="BH39" i="51" s="1"/>
  <c r="BI39" i="51" s="1"/>
  <c r="BD51" i="51"/>
  <c r="BE51" i="51" s="1"/>
  <c r="BF51" i="51" s="1"/>
  <c r="BG51" i="51" s="1"/>
  <c r="BH51" i="51" s="1"/>
  <c r="BI51" i="51" s="1"/>
  <c r="AI22" i="51"/>
  <c r="AI63" i="51"/>
  <c r="AJ63" i="51" s="1"/>
  <c r="AI24" i="51"/>
  <c r="BD69" i="51"/>
  <c r="BE69" i="51" s="1"/>
  <c r="BF69" i="51" s="1"/>
  <c r="BG69" i="51" s="1"/>
  <c r="BH69" i="51" s="1"/>
  <c r="BI69" i="51" s="1"/>
  <c r="BD64" i="51"/>
  <c r="BE64" i="51" s="1"/>
  <c r="BF64" i="51" s="1"/>
  <c r="BG64" i="51" s="1"/>
  <c r="BH64" i="51" s="1"/>
  <c r="BI64" i="51" s="1"/>
  <c r="AI54" i="51"/>
  <c r="AJ54" i="51" s="1"/>
  <c r="BD34" i="51"/>
  <c r="BE34" i="51" s="1"/>
  <c r="BF34" i="51" s="1"/>
  <c r="BG34" i="51" s="1"/>
  <c r="BH34" i="51" s="1"/>
  <c r="BI34" i="51" s="1"/>
  <c r="BD15" i="51"/>
  <c r="BE15" i="51" s="1"/>
  <c r="BF15" i="51" s="1"/>
  <c r="BG15" i="51" s="1"/>
  <c r="BH15" i="51" s="1"/>
  <c r="BI15" i="51" s="1"/>
  <c r="AI28" i="51"/>
  <c r="BD60" i="51"/>
  <c r="BE60" i="51" s="1"/>
  <c r="BF60" i="51" s="1"/>
  <c r="BG60" i="51" s="1"/>
  <c r="BH60" i="51" s="1"/>
  <c r="BI60" i="51" s="1"/>
  <c r="BD52" i="51"/>
  <c r="BE52" i="51" s="1"/>
  <c r="BF52" i="51" s="1"/>
  <c r="BG52" i="51" s="1"/>
  <c r="BH52" i="51" s="1"/>
  <c r="BI52" i="51" s="1"/>
  <c r="AI53" i="51"/>
  <c r="AJ53" i="51" s="1"/>
  <c r="BD29" i="51"/>
  <c r="BE29" i="51" s="1"/>
  <c r="BF29" i="51" s="1"/>
  <c r="BG29" i="51" s="1"/>
  <c r="BH29" i="51" s="1"/>
  <c r="BI29" i="51" s="1"/>
  <c r="AI44" i="51"/>
  <c r="AJ44" i="51" s="1"/>
  <c r="AI50" i="51"/>
  <c r="AJ50" i="51" s="1"/>
  <c r="AI6" i="51"/>
  <c r="AI60" i="51"/>
  <c r="AJ60" i="51" s="1"/>
  <c r="AP12" i="51"/>
  <c r="AI18" i="51"/>
  <c r="AP32" i="51"/>
  <c r="BD32" i="51" s="1"/>
  <c r="BE32" i="51" s="1"/>
  <c r="BF32" i="51" s="1"/>
  <c r="BG32" i="51" s="1"/>
  <c r="BH32" i="51" s="1"/>
  <c r="BI32" i="51" s="1"/>
  <c r="AI26" i="51"/>
  <c r="AP28" i="51"/>
  <c r="BD28" i="51" s="1"/>
  <c r="BE28" i="51" s="1"/>
  <c r="BF28" i="51" s="1"/>
  <c r="BG28" i="51" s="1"/>
  <c r="BH28" i="51" s="1"/>
  <c r="BI28" i="51" s="1"/>
  <c r="AI33" i="51"/>
  <c r="AP6" i="51"/>
  <c r="BD6" i="51" s="1"/>
  <c r="BE6" i="51" s="1"/>
  <c r="BF6" i="51" s="1"/>
  <c r="BG6" i="51" s="1"/>
  <c r="BH6" i="51" s="1"/>
  <c r="BI6" i="51" s="1"/>
  <c r="AI8" i="51"/>
  <c r="AP42" i="51"/>
  <c r="AI36" i="51"/>
  <c r="AI68" i="51"/>
  <c r="AJ68" i="51" s="1"/>
  <c r="AI57" i="51"/>
  <c r="AJ57" i="51" s="1"/>
  <c r="AI38" i="51"/>
  <c r="AI30" i="51"/>
  <c r="AI27" i="51"/>
  <c r="AI42" i="51"/>
  <c r="AJ42" i="51" s="1"/>
  <c r="AI35" i="51"/>
  <c r="AI14" i="51"/>
  <c r="AI39" i="51"/>
  <c r="BD70" i="51"/>
  <c r="BE70" i="51" s="1"/>
  <c r="BF70" i="51" s="1"/>
  <c r="BG70" i="51" s="1"/>
  <c r="BH70" i="51" s="1"/>
  <c r="BI70" i="51" s="1"/>
  <c r="AI31" i="51"/>
  <c r="BD58" i="51"/>
  <c r="BE58" i="51" s="1"/>
  <c r="BF58" i="51" s="1"/>
  <c r="BG58" i="51" s="1"/>
  <c r="BH58" i="51" s="1"/>
  <c r="BI58" i="51" s="1"/>
  <c r="AI15" i="51"/>
  <c r="BD11" i="51"/>
  <c r="BE11" i="51" s="1"/>
  <c r="BF11" i="51" s="1"/>
  <c r="BG11" i="51" s="1"/>
  <c r="BH11" i="51" s="1"/>
  <c r="BI11" i="51" s="1"/>
  <c r="BD66" i="51"/>
  <c r="BE66" i="51" s="1"/>
  <c r="BF66" i="51" s="1"/>
  <c r="BG66" i="51" s="1"/>
  <c r="BH66" i="51" s="1"/>
  <c r="BI66" i="51" s="1"/>
  <c r="AI23" i="51"/>
  <c r="AI67" i="51"/>
  <c r="AJ67" i="51" s="1"/>
  <c r="BD65" i="51"/>
  <c r="BE65" i="51" s="1"/>
  <c r="BF65" i="51" s="1"/>
  <c r="BG65" i="51" s="1"/>
  <c r="BH65" i="51" s="1"/>
  <c r="BI65" i="51" s="1"/>
  <c r="BD59" i="51"/>
  <c r="BE59" i="51" s="1"/>
  <c r="BF59" i="51" s="1"/>
  <c r="BG59" i="51" s="1"/>
  <c r="BH59" i="51" s="1"/>
  <c r="BI59" i="51" s="1"/>
  <c r="AI49" i="51"/>
  <c r="AJ49" i="51" s="1"/>
  <c r="AI40" i="51"/>
  <c r="AI72" i="51"/>
  <c r="AJ72" i="51" s="1"/>
  <c r="BD44" i="51"/>
  <c r="BE44" i="51" s="1"/>
  <c r="BF44" i="51" s="1"/>
  <c r="BG44" i="51" s="1"/>
  <c r="BH44" i="51" s="1"/>
  <c r="BI44" i="51" s="1"/>
  <c r="BD40" i="51"/>
  <c r="BE40" i="51" s="1"/>
  <c r="BF40" i="51" s="1"/>
  <c r="BG40" i="51" s="1"/>
  <c r="BH40" i="51" s="1"/>
  <c r="BI40" i="51" s="1"/>
  <c r="AP13" i="51"/>
  <c r="BD13" i="51" s="1"/>
  <c r="BE13" i="51" s="1"/>
  <c r="BF13" i="51" s="1"/>
  <c r="BG13" i="51" s="1"/>
  <c r="BH13" i="51" s="1"/>
  <c r="BI13" i="51" s="1"/>
  <c r="AI34" i="51"/>
  <c r="AP18" i="51"/>
  <c r="AI16" i="51"/>
  <c r="AP36" i="51"/>
  <c r="AI43" i="51"/>
  <c r="AJ43" i="51" s="1"/>
  <c r="AP30" i="51"/>
  <c r="BD30" i="51" s="1"/>
  <c r="BE30" i="51" s="1"/>
  <c r="BF30" i="51" s="1"/>
  <c r="BG30" i="51" s="1"/>
  <c r="BH30" i="51" s="1"/>
  <c r="BI30" i="51" s="1"/>
  <c r="AI25" i="51"/>
  <c r="AP45" i="51"/>
  <c r="AI11" i="51"/>
  <c r="BD68" i="51"/>
  <c r="BE68" i="51" s="1"/>
  <c r="BF68" i="51" s="1"/>
  <c r="BG68" i="51" s="1"/>
  <c r="BH68" i="51" s="1"/>
  <c r="BI68" i="51" s="1"/>
  <c r="BD57" i="51"/>
  <c r="BE57" i="51" s="1"/>
  <c r="BF57" i="51" s="1"/>
  <c r="BG57" i="51" s="1"/>
  <c r="BH57" i="51" s="1"/>
  <c r="BI57" i="51" s="1"/>
  <c r="BD43" i="51"/>
  <c r="BE43" i="51" s="1"/>
  <c r="BF43" i="51" s="1"/>
  <c r="BG43" i="51" s="1"/>
  <c r="BH43" i="51" s="1"/>
  <c r="BI43" i="51" s="1"/>
  <c r="BD10" i="51"/>
  <c r="BE10" i="51" s="1"/>
  <c r="BF10" i="51" s="1"/>
  <c r="BG10" i="51" s="1"/>
  <c r="BH10" i="51" s="1"/>
  <c r="BI10" i="51" s="1"/>
  <c r="BD25" i="51"/>
  <c r="BE25" i="51" s="1"/>
  <c r="BF25" i="51" s="1"/>
  <c r="BG25" i="51" s="1"/>
  <c r="BH25" i="51" s="1"/>
  <c r="BI25" i="51" s="1"/>
  <c r="BD19" i="51"/>
  <c r="BE19" i="51" s="1"/>
  <c r="BF19" i="51" s="1"/>
  <c r="BG19" i="51" s="1"/>
  <c r="BH19" i="51" s="1"/>
  <c r="BI19" i="51" s="1"/>
  <c r="BD22" i="51"/>
  <c r="BE22" i="51" s="1"/>
  <c r="BF22" i="51" s="1"/>
  <c r="BG22" i="51" s="1"/>
  <c r="BH22" i="51" s="1"/>
  <c r="BI22" i="51" s="1"/>
  <c r="BD46" i="51"/>
  <c r="BE46" i="51" s="1"/>
  <c r="BF46" i="51" s="1"/>
  <c r="BG46" i="51" s="1"/>
  <c r="BH46" i="51" s="1"/>
  <c r="BI46" i="51" s="1"/>
  <c r="AI70" i="51"/>
  <c r="AJ70" i="51" s="1"/>
  <c r="BD9" i="51"/>
  <c r="BE9" i="51" s="1"/>
  <c r="BF9" i="51" s="1"/>
  <c r="BG9" i="51" s="1"/>
  <c r="BH9" i="51" s="1"/>
  <c r="BI9" i="51" s="1"/>
  <c r="AI58" i="51"/>
  <c r="AJ58" i="51" s="1"/>
  <c r="AI13" i="51"/>
  <c r="AI66" i="51"/>
  <c r="AJ66" i="51" s="1"/>
  <c r="BD31" i="51"/>
  <c r="BE31" i="51" s="1"/>
  <c r="BF31" i="51" s="1"/>
  <c r="BG31" i="51" s="1"/>
  <c r="BH31" i="51" s="1"/>
  <c r="BI31" i="51" s="1"/>
  <c r="BD67" i="51"/>
  <c r="BE67" i="51" s="1"/>
  <c r="BF67" i="51" s="1"/>
  <c r="BG67" i="51" s="1"/>
  <c r="BH67" i="51" s="1"/>
  <c r="BI67" i="51" s="1"/>
  <c r="AI65" i="51"/>
  <c r="AJ65" i="51" s="1"/>
  <c r="AI59" i="51"/>
  <c r="AJ59" i="51" s="1"/>
  <c r="BD47" i="51"/>
  <c r="BE47" i="51" s="1"/>
  <c r="BF47" i="51" s="1"/>
  <c r="BG47" i="51" s="1"/>
  <c r="BH47" i="51" s="1"/>
  <c r="BI47" i="51" s="1"/>
  <c r="AI41" i="51"/>
  <c r="BD33" i="51"/>
  <c r="BE33" i="51" s="1"/>
  <c r="BF33" i="51" s="1"/>
  <c r="BG33" i="51" s="1"/>
  <c r="BH33" i="51" s="1"/>
  <c r="BI33" i="51" s="1"/>
  <c r="BD72" i="51"/>
  <c r="BE72" i="51" s="1"/>
  <c r="BF72" i="51" s="1"/>
  <c r="BG72" i="51" s="1"/>
  <c r="BH72" i="51" s="1"/>
  <c r="BI72" i="51" s="1"/>
  <c r="AI48" i="51"/>
  <c r="AJ48" i="51" s="1"/>
  <c r="AI46" i="51"/>
  <c r="AJ46" i="51" s="1"/>
  <c r="AI9" i="50"/>
  <c r="AO23" i="50"/>
  <c r="BD23" i="50" s="1"/>
  <c r="BE23" i="50" s="1"/>
  <c r="BF23" i="50" s="1"/>
  <c r="BG23" i="50" s="1"/>
  <c r="BH23" i="50" s="1"/>
  <c r="BI23" i="50" s="1"/>
  <c r="AO22" i="50"/>
  <c r="BD22" i="50" s="1"/>
  <c r="BE22" i="50" s="1"/>
  <c r="BF22" i="50" s="1"/>
  <c r="BG22" i="50" s="1"/>
  <c r="BH22" i="50" s="1"/>
  <c r="BI22" i="50" s="1"/>
  <c r="AI34" i="50"/>
  <c r="AJ34" i="50" s="1"/>
  <c r="AI39" i="50"/>
  <c r="AJ39" i="50" s="1"/>
  <c r="AO39" i="50"/>
  <c r="BD39" i="50" s="1"/>
  <c r="BE39" i="50" s="1"/>
  <c r="BF39" i="50" s="1"/>
  <c r="BG39" i="50" s="1"/>
  <c r="BH39" i="50" s="1"/>
  <c r="BI39" i="50" s="1"/>
  <c r="AO49" i="50"/>
  <c r="BD49" i="50" s="1"/>
  <c r="BE49" i="50" s="1"/>
  <c r="BF49" i="50" s="1"/>
  <c r="BG49" i="50" s="1"/>
  <c r="BH49" i="50" s="1"/>
  <c r="BI49" i="50" s="1"/>
  <c r="AI49" i="50"/>
  <c r="AJ49" i="50" s="1"/>
  <c r="AO59" i="50"/>
  <c r="BD59" i="50" s="1"/>
  <c r="BE59" i="50" s="1"/>
  <c r="BF59" i="50" s="1"/>
  <c r="BG59" i="50" s="1"/>
  <c r="BH59" i="50" s="1"/>
  <c r="BI59" i="50" s="1"/>
  <c r="AI59" i="50"/>
  <c r="AJ59" i="50" s="1"/>
  <c r="AI26" i="50"/>
  <c r="AO12" i="50"/>
  <c r="BD12" i="50" s="1"/>
  <c r="BE12" i="50" s="1"/>
  <c r="BF12" i="50" s="1"/>
  <c r="BG12" i="50" s="1"/>
  <c r="BH12" i="50" s="1"/>
  <c r="BI12" i="50" s="1"/>
  <c r="AO13" i="50"/>
  <c r="BD13" i="50" s="1"/>
  <c r="BE13" i="50" s="1"/>
  <c r="BF13" i="50" s="1"/>
  <c r="BG13" i="50" s="1"/>
  <c r="BH13" i="50" s="1"/>
  <c r="BI13" i="50" s="1"/>
  <c r="AI12" i="50"/>
  <c r="AO5" i="50"/>
  <c r="BD5" i="50" s="1"/>
  <c r="BE5" i="50" s="1"/>
  <c r="BF5" i="50" s="1"/>
  <c r="BG5" i="50" s="1"/>
  <c r="BH5" i="50" s="1"/>
  <c r="BI5" i="50" s="1"/>
  <c r="AI25" i="50"/>
  <c r="AO24" i="50"/>
  <c r="BD24" i="50" s="1"/>
  <c r="BE24" i="50" s="1"/>
  <c r="BF24" i="50" s="1"/>
  <c r="BG24" i="50" s="1"/>
  <c r="BH24" i="50" s="1"/>
  <c r="BI24" i="50" s="1"/>
  <c r="AI8" i="50"/>
  <c r="AO11" i="50"/>
  <c r="BD11" i="50" s="1"/>
  <c r="BE11" i="50" s="1"/>
  <c r="BF11" i="50" s="1"/>
  <c r="BG11" i="50" s="1"/>
  <c r="BH11" i="50" s="1"/>
  <c r="BI11" i="50" s="1"/>
  <c r="AI22" i="50"/>
  <c r="AI35" i="50"/>
  <c r="AJ35" i="50" s="1"/>
  <c r="AO25" i="50"/>
  <c r="BD25" i="50" s="1"/>
  <c r="BE25" i="50" s="1"/>
  <c r="BF25" i="50" s="1"/>
  <c r="BG25" i="50" s="1"/>
  <c r="BH25" i="50" s="1"/>
  <c r="BI25" i="50" s="1"/>
  <c r="AO34" i="50"/>
  <c r="BD34" i="50" s="1"/>
  <c r="BE34" i="50" s="1"/>
  <c r="BF34" i="50" s="1"/>
  <c r="BG34" i="50" s="1"/>
  <c r="BH34" i="50" s="1"/>
  <c r="BI34" i="50" s="1"/>
  <c r="AI16" i="50"/>
  <c r="AI15" i="50"/>
  <c r="AO36" i="50"/>
  <c r="BD36" i="50" s="1"/>
  <c r="BE36" i="50" s="1"/>
  <c r="BF36" i="50" s="1"/>
  <c r="BG36" i="50" s="1"/>
  <c r="BH36" i="50" s="1"/>
  <c r="BI36" i="50" s="1"/>
  <c r="AI52" i="50"/>
  <c r="AJ52" i="50" s="1"/>
  <c r="AO52" i="50"/>
  <c r="BD52" i="50" s="1"/>
  <c r="BE52" i="50" s="1"/>
  <c r="BF52" i="50" s="1"/>
  <c r="BG52" i="50" s="1"/>
  <c r="BH52" i="50" s="1"/>
  <c r="BI52" i="50" s="1"/>
  <c r="AO56" i="50"/>
  <c r="BD56" i="50" s="1"/>
  <c r="BE56" i="50" s="1"/>
  <c r="BF56" i="50" s="1"/>
  <c r="BG56" i="50" s="1"/>
  <c r="BH56" i="50" s="1"/>
  <c r="BI56" i="50" s="1"/>
  <c r="AI56" i="50"/>
  <c r="AJ56" i="50" s="1"/>
  <c r="AO38" i="50"/>
  <c r="BD38" i="50" s="1"/>
  <c r="BE38" i="50" s="1"/>
  <c r="BF38" i="50" s="1"/>
  <c r="BG38" i="50" s="1"/>
  <c r="BH38" i="50" s="1"/>
  <c r="BI38" i="50" s="1"/>
  <c r="AI18" i="50"/>
  <c r="AO53" i="50"/>
  <c r="BD53" i="50" s="1"/>
  <c r="BE53" i="50" s="1"/>
  <c r="BF53" i="50" s="1"/>
  <c r="BG53" i="50" s="1"/>
  <c r="BH53" i="50" s="1"/>
  <c r="BI53" i="50" s="1"/>
  <c r="AI53" i="50"/>
  <c r="AJ53" i="50" s="1"/>
  <c r="AO54" i="50"/>
  <c r="BD54" i="50" s="1"/>
  <c r="BE54" i="50" s="1"/>
  <c r="BF54" i="50" s="1"/>
  <c r="BG54" i="50" s="1"/>
  <c r="BH54" i="50" s="1"/>
  <c r="BI54" i="50" s="1"/>
  <c r="AI54" i="50"/>
  <c r="AJ54" i="50" s="1"/>
  <c r="AO55" i="50"/>
  <c r="BD55" i="50" s="1"/>
  <c r="BE55" i="50" s="1"/>
  <c r="BF55" i="50" s="1"/>
  <c r="BG55" i="50" s="1"/>
  <c r="BH55" i="50" s="1"/>
  <c r="BI55" i="50" s="1"/>
  <c r="AI55" i="50"/>
  <c r="AJ55" i="50" s="1"/>
  <c r="AO60" i="50"/>
  <c r="BD60" i="50" s="1"/>
  <c r="BE60" i="50" s="1"/>
  <c r="BF60" i="50" s="1"/>
  <c r="BG60" i="50" s="1"/>
  <c r="BH60" i="50" s="1"/>
  <c r="BI60" i="50" s="1"/>
  <c r="AI60" i="50"/>
  <c r="AJ60" i="50" s="1"/>
  <c r="AI70" i="50"/>
  <c r="AJ70" i="50" s="1"/>
  <c r="AO70" i="50"/>
  <c r="BD70" i="50" s="1"/>
  <c r="BE70" i="50" s="1"/>
  <c r="BF70" i="50" s="1"/>
  <c r="BG70" i="50" s="1"/>
  <c r="BH70" i="50" s="1"/>
  <c r="BI70" i="50" s="1"/>
  <c r="AO68" i="50"/>
  <c r="BD68" i="50" s="1"/>
  <c r="BE68" i="50" s="1"/>
  <c r="BF68" i="50" s="1"/>
  <c r="BG68" i="50" s="1"/>
  <c r="BH68" i="50" s="1"/>
  <c r="BI68" i="50" s="1"/>
  <c r="AI68" i="50"/>
  <c r="AJ68" i="50" s="1"/>
  <c r="AO10" i="50"/>
  <c r="BD10" i="50" s="1"/>
  <c r="BE10" i="50" s="1"/>
  <c r="BF10" i="50" s="1"/>
  <c r="BG10" i="50" s="1"/>
  <c r="BH10" i="50" s="1"/>
  <c r="BI10" i="50" s="1"/>
  <c r="AI30" i="50"/>
  <c r="AO7" i="50"/>
  <c r="BD7" i="50" s="1"/>
  <c r="BE7" i="50" s="1"/>
  <c r="BF7" i="50" s="1"/>
  <c r="BG7" i="50" s="1"/>
  <c r="BH7" i="50" s="1"/>
  <c r="BI7" i="50" s="1"/>
  <c r="AI31" i="50"/>
  <c r="AO35" i="50"/>
  <c r="BD35" i="50" s="1"/>
  <c r="BE35" i="50" s="1"/>
  <c r="BF35" i="50" s="1"/>
  <c r="BG35" i="50" s="1"/>
  <c r="BH35" i="50" s="1"/>
  <c r="BI35" i="50" s="1"/>
  <c r="AI32" i="50"/>
  <c r="AO45" i="50"/>
  <c r="BD45" i="50" s="1"/>
  <c r="BE45" i="50" s="1"/>
  <c r="BF45" i="50" s="1"/>
  <c r="BG45" i="50" s="1"/>
  <c r="BH45" i="50" s="1"/>
  <c r="BI45" i="50" s="1"/>
  <c r="AI45" i="50"/>
  <c r="AJ45" i="50" s="1"/>
  <c r="AO51" i="50"/>
  <c r="BD51" i="50" s="1"/>
  <c r="BE51" i="50" s="1"/>
  <c r="BF51" i="50" s="1"/>
  <c r="BG51" i="50" s="1"/>
  <c r="BH51" i="50" s="1"/>
  <c r="BI51" i="50" s="1"/>
  <c r="AI51" i="50"/>
  <c r="AJ51" i="50" s="1"/>
  <c r="AO66" i="50"/>
  <c r="BD66" i="50" s="1"/>
  <c r="BE66" i="50" s="1"/>
  <c r="BF66" i="50" s="1"/>
  <c r="BG66" i="50" s="1"/>
  <c r="BH66" i="50" s="1"/>
  <c r="BI66" i="50" s="1"/>
  <c r="AI66" i="50"/>
  <c r="AJ66" i="50" s="1"/>
  <c r="AI13" i="50"/>
  <c r="AO16" i="50"/>
  <c r="BD16" i="50" s="1"/>
  <c r="BE16" i="50" s="1"/>
  <c r="BF16" i="50" s="1"/>
  <c r="BG16" i="50" s="1"/>
  <c r="BH16" i="50" s="1"/>
  <c r="BI16" i="50" s="1"/>
  <c r="AO17" i="50"/>
  <c r="BD17" i="50" s="1"/>
  <c r="BE17" i="50" s="1"/>
  <c r="BF17" i="50" s="1"/>
  <c r="BG17" i="50" s="1"/>
  <c r="BH17" i="50" s="1"/>
  <c r="BI17" i="50" s="1"/>
  <c r="AI5" i="50"/>
  <c r="AO14" i="50"/>
  <c r="BD14" i="50" s="1"/>
  <c r="BE14" i="50" s="1"/>
  <c r="BF14" i="50" s="1"/>
  <c r="BG14" i="50" s="1"/>
  <c r="BH14" i="50" s="1"/>
  <c r="BI14" i="50" s="1"/>
  <c r="AI19" i="50"/>
  <c r="AI36" i="50"/>
  <c r="AJ36" i="50" s="1"/>
  <c r="AO29" i="50"/>
  <c r="BD29" i="50" s="1"/>
  <c r="BE29" i="50" s="1"/>
  <c r="BF29" i="50" s="1"/>
  <c r="BG29" i="50" s="1"/>
  <c r="BH29" i="50" s="1"/>
  <c r="BI29" i="50" s="1"/>
  <c r="AO15" i="50"/>
  <c r="BD15" i="50" s="1"/>
  <c r="BE15" i="50" s="1"/>
  <c r="BF15" i="50" s="1"/>
  <c r="BG15" i="50" s="1"/>
  <c r="BH15" i="50" s="1"/>
  <c r="BI15" i="50" s="1"/>
  <c r="AI27" i="50"/>
  <c r="AI38" i="50"/>
  <c r="AJ38" i="50" s="1"/>
  <c r="AO33" i="50"/>
  <c r="BD33" i="50" s="1"/>
  <c r="BE33" i="50" s="1"/>
  <c r="BF33" i="50" s="1"/>
  <c r="BG33" i="50" s="1"/>
  <c r="BH33" i="50" s="1"/>
  <c r="BI33" i="50" s="1"/>
  <c r="AO27" i="50"/>
  <c r="BD27" i="50" s="1"/>
  <c r="BE27" i="50" s="1"/>
  <c r="BF27" i="50" s="1"/>
  <c r="BG27" i="50" s="1"/>
  <c r="BH27" i="50" s="1"/>
  <c r="BI27" i="50" s="1"/>
  <c r="AI21" i="50"/>
  <c r="AO28" i="50"/>
  <c r="AI11" i="50"/>
  <c r="AO6" i="50"/>
  <c r="BD6" i="50" s="1"/>
  <c r="BE6" i="50" s="1"/>
  <c r="BF6" i="50" s="1"/>
  <c r="BG6" i="50" s="1"/>
  <c r="BH6" i="50" s="1"/>
  <c r="BI6" i="50" s="1"/>
  <c r="AI23" i="50"/>
  <c r="AO37" i="50"/>
  <c r="AI7" i="50"/>
  <c r="AO42" i="50"/>
  <c r="BD42" i="50" s="1"/>
  <c r="BE42" i="50" s="1"/>
  <c r="BF42" i="50" s="1"/>
  <c r="BG42" i="50" s="1"/>
  <c r="BH42" i="50" s="1"/>
  <c r="BI42" i="50" s="1"/>
  <c r="AI42" i="50"/>
  <c r="AJ42" i="50" s="1"/>
  <c r="AI57" i="50"/>
  <c r="AJ57" i="50" s="1"/>
  <c r="AO57" i="50"/>
  <c r="BD57" i="50" s="1"/>
  <c r="BE57" i="50" s="1"/>
  <c r="BF57" i="50" s="1"/>
  <c r="BG57" i="50" s="1"/>
  <c r="BH57" i="50" s="1"/>
  <c r="BI57" i="50" s="1"/>
  <c r="AI61" i="50"/>
  <c r="AJ61" i="50" s="1"/>
  <c r="AO61" i="50"/>
  <c r="BD61" i="50" s="1"/>
  <c r="BE61" i="50" s="1"/>
  <c r="BF61" i="50" s="1"/>
  <c r="BG61" i="50" s="1"/>
  <c r="BH61" i="50" s="1"/>
  <c r="BI61" i="50" s="1"/>
  <c r="AO58" i="50"/>
  <c r="BD58" i="50" s="1"/>
  <c r="BE58" i="50" s="1"/>
  <c r="BF58" i="50" s="1"/>
  <c r="BG58" i="50" s="1"/>
  <c r="BH58" i="50" s="1"/>
  <c r="BI58" i="50" s="1"/>
  <c r="AI58" i="50"/>
  <c r="AJ58" i="50" s="1"/>
  <c r="AO65" i="50"/>
  <c r="BD65" i="50" s="1"/>
  <c r="BE65" i="50" s="1"/>
  <c r="BF65" i="50" s="1"/>
  <c r="BG65" i="50" s="1"/>
  <c r="BH65" i="50" s="1"/>
  <c r="BI65" i="50" s="1"/>
  <c r="AI65" i="50"/>
  <c r="AJ65" i="50" s="1"/>
  <c r="AO63" i="50"/>
  <c r="BD63" i="50" s="1"/>
  <c r="BE63" i="50" s="1"/>
  <c r="BF63" i="50" s="1"/>
  <c r="BG63" i="50" s="1"/>
  <c r="BH63" i="50" s="1"/>
  <c r="BI63" i="50" s="1"/>
  <c r="AI63" i="50"/>
  <c r="AJ63" i="50" s="1"/>
  <c r="AO72" i="50"/>
  <c r="BD72" i="50" s="1"/>
  <c r="BE72" i="50" s="1"/>
  <c r="BF72" i="50" s="1"/>
  <c r="BG72" i="50" s="1"/>
  <c r="BH72" i="50" s="1"/>
  <c r="BI72" i="50" s="1"/>
  <c r="AI72" i="50"/>
  <c r="AJ72" i="50" s="1"/>
  <c r="AI29" i="50"/>
  <c r="AO9" i="50"/>
  <c r="BD9" i="50" s="1"/>
  <c r="BE9" i="50" s="1"/>
  <c r="BF9" i="50" s="1"/>
  <c r="BG9" i="50" s="1"/>
  <c r="BH9" i="50" s="1"/>
  <c r="BI9" i="50" s="1"/>
  <c r="AO21" i="50"/>
  <c r="BD21" i="50" s="1"/>
  <c r="BE21" i="50" s="1"/>
  <c r="BF21" i="50" s="1"/>
  <c r="BG21" i="50" s="1"/>
  <c r="BH21" i="50" s="1"/>
  <c r="BI21" i="50" s="1"/>
  <c r="AI6" i="50"/>
  <c r="AO30" i="50"/>
  <c r="BD30" i="50" s="1"/>
  <c r="BE30" i="50" s="1"/>
  <c r="BF30" i="50" s="1"/>
  <c r="BG30" i="50" s="1"/>
  <c r="BH30" i="50" s="1"/>
  <c r="BI30" i="50" s="1"/>
  <c r="AI33" i="50"/>
  <c r="AO44" i="50"/>
  <c r="BD44" i="50" s="1"/>
  <c r="BE44" i="50" s="1"/>
  <c r="BF44" i="50" s="1"/>
  <c r="BG44" i="50" s="1"/>
  <c r="BH44" i="50" s="1"/>
  <c r="BI44" i="50" s="1"/>
  <c r="AI44" i="50"/>
  <c r="AJ44" i="50" s="1"/>
  <c r="AO50" i="50"/>
  <c r="BD50" i="50" s="1"/>
  <c r="BE50" i="50" s="1"/>
  <c r="BF50" i="50" s="1"/>
  <c r="BG50" i="50" s="1"/>
  <c r="BH50" i="50" s="1"/>
  <c r="BI50" i="50" s="1"/>
  <c r="AI50" i="50"/>
  <c r="AJ50" i="50" s="1"/>
  <c r="AO71" i="50"/>
  <c r="BD71" i="50" s="1"/>
  <c r="BE71" i="50" s="1"/>
  <c r="BF71" i="50" s="1"/>
  <c r="BG71" i="50" s="1"/>
  <c r="BH71" i="50" s="1"/>
  <c r="BI71" i="50" s="1"/>
  <c r="AI71" i="50"/>
  <c r="AJ71" i="50" s="1"/>
  <c r="AI20" i="50"/>
  <c r="AO8" i="50"/>
  <c r="BD8" i="50" s="1"/>
  <c r="BE8" i="50" s="1"/>
  <c r="BF8" i="50" s="1"/>
  <c r="BG8" i="50" s="1"/>
  <c r="BH8" i="50" s="1"/>
  <c r="BI8" i="50" s="1"/>
  <c r="AO20" i="50"/>
  <c r="BD20" i="50" s="1"/>
  <c r="BE20" i="50" s="1"/>
  <c r="BF20" i="50" s="1"/>
  <c r="BG20" i="50" s="1"/>
  <c r="BH20" i="50" s="1"/>
  <c r="BI20" i="50" s="1"/>
  <c r="AI24" i="50"/>
  <c r="AO18" i="50"/>
  <c r="BD18" i="50" s="1"/>
  <c r="BE18" i="50" s="1"/>
  <c r="BF18" i="50" s="1"/>
  <c r="BG18" i="50" s="1"/>
  <c r="BH18" i="50" s="1"/>
  <c r="BI18" i="50" s="1"/>
  <c r="AI28" i="50"/>
  <c r="AI43" i="50"/>
  <c r="AJ43" i="50" s="1"/>
  <c r="AO43" i="50"/>
  <c r="BD43" i="50" s="1"/>
  <c r="BE43" i="50" s="1"/>
  <c r="BF43" i="50" s="1"/>
  <c r="BG43" i="50" s="1"/>
  <c r="BH43" i="50" s="1"/>
  <c r="BI43" i="50" s="1"/>
  <c r="AO19" i="50"/>
  <c r="BD19" i="50" s="1"/>
  <c r="BE19" i="50" s="1"/>
  <c r="BF19" i="50" s="1"/>
  <c r="BG19" i="50" s="1"/>
  <c r="BH19" i="50" s="1"/>
  <c r="BI19" i="50" s="1"/>
  <c r="AI17" i="50"/>
  <c r="AO26" i="50"/>
  <c r="BD26" i="50" s="1"/>
  <c r="BE26" i="50" s="1"/>
  <c r="BF26" i="50" s="1"/>
  <c r="BG26" i="50" s="1"/>
  <c r="BH26" i="50" s="1"/>
  <c r="BI26" i="50" s="1"/>
  <c r="AI10" i="50"/>
  <c r="AO31" i="50"/>
  <c r="BD31" i="50" s="1"/>
  <c r="BE31" i="50" s="1"/>
  <c r="BF31" i="50" s="1"/>
  <c r="BG31" i="50" s="1"/>
  <c r="BH31" i="50" s="1"/>
  <c r="BI31" i="50" s="1"/>
  <c r="AI37" i="50"/>
  <c r="AJ37" i="50" s="1"/>
  <c r="AO32" i="50"/>
  <c r="BD32" i="50" s="1"/>
  <c r="BE32" i="50" s="1"/>
  <c r="BF32" i="50" s="1"/>
  <c r="BG32" i="50" s="1"/>
  <c r="BH32" i="50" s="1"/>
  <c r="BI32" i="50" s="1"/>
  <c r="AI14" i="50"/>
  <c r="AO40" i="50"/>
  <c r="BD40" i="50" s="1"/>
  <c r="BE40" i="50" s="1"/>
  <c r="BF40" i="50" s="1"/>
  <c r="BG40" i="50" s="1"/>
  <c r="BH40" i="50" s="1"/>
  <c r="BI40" i="50" s="1"/>
  <c r="AI40" i="50"/>
  <c r="AJ40" i="50" s="1"/>
  <c r="AO41" i="50"/>
  <c r="BD41" i="50" s="1"/>
  <c r="BE41" i="50" s="1"/>
  <c r="BF41" i="50" s="1"/>
  <c r="BG41" i="50" s="1"/>
  <c r="BH41" i="50" s="1"/>
  <c r="BI41" i="50" s="1"/>
  <c r="AI41" i="50"/>
  <c r="AJ41" i="50" s="1"/>
  <c r="AI48" i="50"/>
  <c r="AJ48" i="50" s="1"/>
  <c r="AO48" i="50"/>
  <c r="BD48" i="50" s="1"/>
  <c r="BE48" i="50" s="1"/>
  <c r="BF48" i="50" s="1"/>
  <c r="BG48" i="50" s="1"/>
  <c r="BH48" i="50" s="1"/>
  <c r="BI48" i="50" s="1"/>
  <c r="AO46" i="50"/>
  <c r="BD46" i="50" s="1"/>
  <c r="BE46" i="50" s="1"/>
  <c r="BF46" i="50" s="1"/>
  <c r="BG46" i="50" s="1"/>
  <c r="BH46" i="50" s="1"/>
  <c r="BI46" i="50" s="1"/>
  <c r="AI46" i="50"/>
  <c r="AJ46" i="50" s="1"/>
  <c r="AO47" i="50"/>
  <c r="BD47" i="50" s="1"/>
  <c r="BE47" i="50" s="1"/>
  <c r="BF47" i="50" s="1"/>
  <c r="BG47" i="50" s="1"/>
  <c r="BH47" i="50" s="1"/>
  <c r="BI47" i="50" s="1"/>
  <c r="AI47" i="50"/>
  <c r="AJ47" i="50" s="1"/>
  <c r="AI64" i="50"/>
  <c r="AJ64" i="50" s="1"/>
  <c r="AO64" i="50"/>
  <c r="BD64" i="50" s="1"/>
  <c r="BE64" i="50" s="1"/>
  <c r="BF64" i="50" s="1"/>
  <c r="BG64" i="50" s="1"/>
  <c r="BH64" i="50" s="1"/>
  <c r="BI64" i="50" s="1"/>
  <c r="AO62" i="50"/>
  <c r="BD62" i="50" s="1"/>
  <c r="BE62" i="50" s="1"/>
  <c r="BF62" i="50" s="1"/>
  <c r="BG62" i="50" s="1"/>
  <c r="BH62" i="50" s="1"/>
  <c r="BI62" i="50" s="1"/>
  <c r="AI62" i="50"/>
  <c r="AJ62" i="50" s="1"/>
  <c r="AO67" i="50"/>
  <c r="BD67" i="50" s="1"/>
  <c r="BE67" i="50" s="1"/>
  <c r="BF67" i="50" s="1"/>
  <c r="BG67" i="50" s="1"/>
  <c r="BH67" i="50" s="1"/>
  <c r="BI67" i="50" s="1"/>
  <c r="AI67" i="50"/>
  <c r="AJ67" i="50" s="1"/>
  <c r="AO69" i="50"/>
  <c r="BD69" i="50" s="1"/>
  <c r="BE69" i="50" s="1"/>
  <c r="BF69" i="50" s="1"/>
  <c r="BG69" i="50" s="1"/>
  <c r="BH69" i="50" s="1"/>
  <c r="BI69" i="50" s="1"/>
  <c r="AI69" i="50"/>
  <c r="AJ69" i="50" s="1"/>
  <c r="BD37" i="49"/>
  <c r="BE37" i="49" s="1"/>
  <c r="BF37" i="49" s="1"/>
  <c r="BG37" i="49" s="1"/>
  <c r="AI69" i="49"/>
  <c r="AJ69" i="49" s="1"/>
  <c r="AI16" i="49"/>
  <c r="AI29" i="49"/>
  <c r="BD15" i="49"/>
  <c r="BE15" i="49" s="1"/>
  <c r="BF15" i="49" s="1"/>
  <c r="BG15" i="49" s="1"/>
  <c r="AI55" i="49"/>
  <c r="BD59" i="49"/>
  <c r="BE59" i="49" s="1"/>
  <c r="BF59" i="49" s="1"/>
  <c r="BG59" i="49" s="1"/>
  <c r="AI44" i="49"/>
  <c r="BD56" i="49"/>
  <c r="BE56" i="49" s="1"/>
  <c r="BF56" i="49" s="1"/>
  <c r="BG56" i="49" s="1"/>
  <c r="BD9" i="49"/>
  <c r="BE9" i="49" s="1"/>
  <c r="BF9" i="49" s="1"/>
  <c r="BG9" i="49" s="1"/>
  <c r="BD30" i="49"/>
  <c r="BE30" i="49" s="1"/>
  <c r="BF30" i="49" s="1"/>
  <c r="BG30" i="49" s="1"/>
  <c r="BD20" i="49"/>
  <c r="BE20" i="49" s="1"/>
  <c r="BF20" i="49" s="1"/>
  <c r="BG20" i="49" s="1"/>
  <c r="AI47" i="49"/>
  <c r="BD65" i="49"/>
  <c r="BE65" i="49" s="1"/>
  <c r="BF65" i="49" s="1"/>
  <c r="BG65" i="49" s="1"/>
  <c r="BD54" i="49"/>
  <c r="BE54" i="49" s="1"/>
  <c r="BF54" i="49" s="1"/>
  <c r="BG54" i="49" s="1"/>
  <c r="BD40" i="49"/>
  <c r="BE40" i="49" s="1"/>
  <c r="BF40" i="49" s="1"/>
  <c r="BG40" i="49" s="1"/>
  <c r="BD16" i="49"/>
  <c r="BE16" i="49" s="1"/>
  <c r="BF16" i="49" s="1"/>
  <c r="BG16" i="49" s="1"/>
  <c r="BD64" i="49"/>
  <c r="BE64" i="49" s="1"/>
  <c r="BF64" i="49" s="1"/>
  <c r="BG64" i="49" s="1"/>
  <c r="BD47" i="49"/>
  <c r="BE47" i="49" s="1"/>
  <c r="BF47" i="49" s="1"/>
  <c r="BG47" i="49" s="1"/>
  <c r="BD18" i="49"/>
  <c r="BE18" i="49" s="1"/>
  <c r="BF18" i="49" s="1"/>
  <c r="BG18" i="49" s="1"/>
  <c r="BD5" i="49"/>
  <c r="BE5" i="49" s="1"/>
  <c r="BF5" i="49" s="1"/>
  <c r="BG5" i="49" s="1"/>
  <c r="AL5" i="49" s="1"/>
  <c r="AI14" i="49"/>
  <c r="AI62" i="49"/>
  <c r="AJ62" i="49" s="1"/>
  <c r="BD33" i="49"/>
  <c r="BE33" i="49" s="1"/>
  <c r="BF33" i="49" s="1"/>
  <c r="BG33" i="49" s="1"/>
  <c r="AI71" i="49"/>
  <c r="AJ71" i="49" s="1"/>
  <c r="AI15" i="49"/>
  <c r="AI9" i="49"/>
  <c r="AI39" i="49"/>
  <c r="AI19" i="49"/>
  <c r="AI13" i="49"/>
  <c r="BD34" i="49"/>
  <c r="BE34" i="49" s="1"/>
  <c r="BF34" i="49" s="1"/>
  <c r="BG34" i="49" s="1"/>
  <c r="AI31" i="49"/>
  <c r="AI67" i="49"/>
  <c r="AJ67" i="49" s="1"/>
  <c r="AI56" i="49"/>
  <c r="AI34" i="49"/>
  <c r="AI22" i="49"/>
  <c r="BD10" i="49"/>
  <c r="BE10" i="49" s="1"/>
  <c r="BF10" i="49" s="1"/>
  <c r="BG10" i="49" s="1"/>
  <c r="AI23" i="49"/>
  <c r="BD44" i="49"/>
  <c r="BE44" i="49" s="1"/>
  <c r="BF44" i="49" s="1"/>
  <c r="BG44" i="49" s="1"/>
  <c r="AI20" i="49"/>
  <c r="AI66" i="49"/>
  <c r="AJ66" i="49" s="1"/>
  <c r="BD63" i="49"/>
  <c r="BE63" i="49" s="1"/>
  <c r="BF63" i="49" s="1"/>
  <c r="BG63" i="49" s="1"/>
  <c r="BD61" i="49"/>
  <c r="BE61" i="49" s="1"/>
  <c r="BF61" i="49" s="1"/>
  <c r="BG61" i="49" s="1"/>
  <c r="AI32" i="49"/>
  <c r="AI7" i="49"/>
  <c r="AI42" i="49"/>
  <c r="AI60" i="49"/>
  <c r="AJ60" i="49" s="1"/>
  <c r="AI33" i="49"/>
  <c r="AI68" i="49"/>
  <c r="AJ68" i="49" s="1"/>
  <c r="BD8" i="49"/>
  <c r="BE8" i="49" s="1"/>
  <c r="BF8" i="49" s="1"/>
  <c r="BG8" i="49" s="1"/>
  <c r="BD12" i="49"/>
  <c r="BE12" i="49" s="1"/>
  <c r="BF12" i="49" s="1"/>
  <c r="BG12" i="49" s="1"/>
  <c r="AI53" i="49"/>
  <c r="AI10" i="49"/>
  <c r="AI45" i="49"/>
  <c r="BD38" i="49"/>
  <c r="BE38" i="49" s="1"/>
  <c r="BF38" i="49" s="1"/>
  <c r="BG38" i="49" s="1"/>
  <c r="BD19" i="49"/>
  <c r="BE19" i="49" s="1"/>
  <c r="BF19" i="49" s="1"/>
  <c r="BG19" i="49" s="1"/>
  <c r="BD22" i="49"/>
  <c r="BE22" i="49" s="1"/>
  <c r="BF22" i="49" s="1"/>
  <c r="BG22" i="49" s="1"/>
  <c r="AI37" i="49"/>
  <c r="AI58" i="49"/>
  <c r="AI65" i="49"/>
  <c r="AJ65" i="49" s="1"/>
  <c r="AI5" i="49"/>
  <c r="AI17" i="49"/>
  <c r="AI63" i="49"/>
  <c r="AJ63" i="49" s="1"/>
  <c r="AI48" i="49"/>
  <c r="BD53" i="49"/>
  <c r="BE53" i="49" s="1"/>
  <c r="BF53" i="49" s="1"/>
  <c r="BG53" i="49" s="1"/>
  <c r="AI28" i="49"/>
  <c r="BD31" i="49"/>
  <c r="BE31" i="49" s="1"/>
  <c r="BF31" i="49" s="1"/>
  <c r="BG31" i="49" s="1"/>
  <c r="AI11" i="49"/>
  <c r="AI26" i="49"/>
  <c r="BD46" i="49"/>
  <c r="BE46" i="49" s="1"/>
  <c r="BF46" i="49" s="1"/>
  <c r="BG46" i="49" s="1"/>
  <c r="AI24" i="49"/>
  <c r="AI6" i="49"/>
  <c r="AP25" i="49"/>
  <c r="BD25" i="49" s="1"/>
  <c r="BE25" i="49" s="1"/>
  <c r="BF25" i="49" s="1"/>
  <c r="BG25" i="49" s="1"/>
  <c r="AI30" i="49"/>
  <c r="AI70" i="49"/>
  <c r="AJ70" i="49" s="1"/>
  <c r="BD69" i="49"/>
  <c r="BE69" i="49" s="1"/>
  <c r="BF69" i="49" s="1"/>
  <c r="BG69" i="49" s="1"/>
  <c r="BD7" i="49"/>
  <c r="BE7" i="49" s="1"/>
  <c r="BF7" i="49" s="1"/>
  <c r="BG7" i="49" s="1"/>
  <c r="BD48" i="49"/>
  <c r="BE48" i="49" s="1"/>
  <c r="BF48" i="49" s="1"/>
  <c r="BG48" i="49" s="1"/>
  <c r="BD27" i="49"/>
  <c r="BE27" i="49" s="1"/>
  <c r="BF27" i="49" s="1"/>
  <c r="BG27" i="49" s="1"/>
  <c r="BD72" i="49"/>
  <c r="BE72" i="49" s="1"/>
  <c r="BF72" i="49" s="1"/>
  <c r="BG72" i="49" s="1"/>
  <c r="BD52" i="49"/>
  <c r="BE52" i="49" s="1"/>
  <c r="BF52" i="49" s="1"/>
  <c r="BG52" i="49" s="1"/>
  <c r="AI36" i="49"/>
  <c r="AI49" i="49"/>
  <c r="BD24" i="49"/>
  <c r="BE24" i="49" s="1"/>
  <c r="BF24" i="49" s="1"/>
  <c r="BG24" i="49" s="1"/>
  <c r="AI18" i="49"/>
  <c r="BD11" i="49"/>
  <c r="BE11" i="49" s="1"/>
  <c r="BF11" i="49" s="1"/>
  <c r="BG11" i="49" s="1"/>
  <c r="BD17" i="49"/>
  <c r="BE17" i="49" s="1"/>
  <c r="BF17" i="49" s="1"/>
  <c r="BG17" i="49" s="1"/>
  <c r="BD23" i="49"/>
  <c r="BE23" i="49" s="1"/>
  <c r="BF23" i="49" s="1"/>
  <c r="BG23" i="49" s="1"/>
  <c r="AP28" i="49"/>
  <c r="BD28" i="49" s="1"/>
  <c r="BE28" i="49" s="1"/>
  <c r="BF28" i="49" s="1"/>
  <c r="BG28" i="49" s="1"/>
  <c r="AI52" i="49"/>
  <c r="BD71" i="49"/>
  <c r="BE71" i="49" s="1"/>
  <c r="BF71" i="49" s="1"/>
  <c r="BG71" i="49" s="1"/>
  <c r="BD60" i="49"/>
  <c r="BE60" i="49" s="1"/>
  <c r="BF60" i="49" s="1"/>
  <c r="BG60" i="49" s="1"/>
  <c r="BD57" i="49"/>
  <c r="BE57" i="49" s="1"/>
  <c r="BF57" i="49" s="1"/>
  <c r="BG57" i="49" s="1"/>
  <c r="BD13" i="49"/>
  <c r="BE13" i="49" s="1"/>
  <c r="BF13" i="49" s="1"/>
  <c r="BG13" i="49" s="1"/>
  <c r="BD41" i="49"/>
  <c r="BE41" i="49" s="1"/>
  <c r="BF41" i="49" s="1"/>
  <c r="BG41" i="49" s="1"/>
  <c r="AI21" i="49"/>
  <c r="BD32" i="49"/>
  <c r="BE32" i="49" s="1"/>
  <c r="BF32" i="49" s="1"/>
  <c r="BG32" i="49" s="1"/>
  <c r="BD67" i="49"/>
  <c r="BE67" i="49" s="1"/>
  <c r="BF67" i="49" s="1"/>
  <c r="BG67" i="49" s="1"/>
  <c r="BD6" i="49"/>
  <c r="BE6" i="49" s="1"/>
  <c r="BF6" i="49" s="1"/>
  <c r="BG6" i="49" s="1"/>
  <c r="BD55" i="49"/>
  <c r="BE55" i="49" s="1"/>
  <c r="BF55" i="49" s="1"/>
  <c r="BG55" i="49" s="1"/>
  <c r="AI50" i="49"/>
  <c r="BD39" i="49"/>
  <c r="BE39" i="49" s="1"/>
  <c r="BF39" i="49" s="1"/>
  <c r="BG39" i="49" s="1"/>
  <c r="BH39" i="49" s="1"/>
  <c r="BI39" i="49" s="1"/>
  <c r="AI61" i="49"/>
  <c r="AJ61" i="49" s="1"/>
  <c r="BD29" i="49"/>
  <c r="BE29" i="49" s="1"/>
  <c r="BF29" i="49" s="1"/>
  <c r="BG29" i="49" s="1"/>
  <c r="BD66" i="49"/>
  <c r="BE66" i="49" s="1"/>
  <c r="BF66" i="49" s="1"/>
  <c r="BG66" i="49" s="1"/>
  <c r="AI46" i="49"/>
  <c r="AI54" i="49"/>
  <c r="BD14" i="49"/>
  <c r="BE14" i="49" s="1"/>
  <c r="BF14" i="49" s="1"/>
  <c r="BG14" i="49" s="1"/>
  <c r="BD36" i="49"/>
  <c r="BE36" i="49" s="1"/>
  <c r="BF36" i="49" s="1"/>
  <c r="BG36" i="49" s="1"/>
  <c r="BD35" i="49"/>
  <c r="BE35" i="49" s="1"/>
  <c r="BF35" i="49" s="1"/>
  <c r="BG35" i="49" s="1"/>
  <c r="BD26" i="49"/>
  <c r="BE26" i="49" s="1"/>
  <c r="BF26" i="49" s="1"/>
  <c r="BG26" i="49" s="1"/>
  <c r="BD68" i="49"/>
  <c r="BE68" i="49" s="1"/>
  <c r="BF68" i="49" s="1"/>
  <c r="BG68" i="49" s="1"/>
  <c r="AI51" i="49"/>
  <c r="AI35" i="49"/>
  <c r="BD21" i="49"/>
  <c r="BE21" i="49" s="1"/>
  <c r="BF21" i="49" s="1"/>
  <c r="BG21" i="49" s="1"/>
  <c r="BD45" i="49"/>
  <c r="BE45" i="49" s="1"/>
  <c r="BF45" i="49" s="1"/>
  <c r="BG45" i="49" s="1"/>
  <c r="AI27" i="49"/>
  <c r="AI25" i="49"/>
  <c r="AI59" i="49"/>
  <c r="AO15" i="48"/>
  <c r="BD15" i="48" s="1"/>
  <c r="BE15" i="48" s="1"/>
  <c r="BF15" i="48" s="1"/>
  <c r="BG15" i="48" s="1"/>
  <c r="BH15" i="48" s="1"/>
  <c r="BI15" i="48" s="1"/>
  <c r="AI49" i="48"/>
  <c r="AJ49" i="48" s="1"/>
  <c r="AO21" i="48"/>
  <c r="BD21" i="48" s="1"/>
  <c r="BE21" i="48" s="1"/>
  <c r="BF21" i="48" s="1"/>
  <c r="BG21" i="48" s="1"/>
  <c r="BH21" i="48" s="1"/>
  <c r="BI21" i="48" s="1"/>
  <c r="AI28" i="48"/>
  <c r="AO10" i="48"/>
  <c r="BD10" i="48" s="1"/>
  <c r="BE10" i="48" s="1"/>
  <c r="BF10" i="48" s="1"/>
  <c r="BG10" i="48" s="1"/>
  <c r="BH10" i="48" s="1"/>
  <c r="BI10" i="48" s="1"/>
  <c r="AI48" i="48"/>
  <c r="AO52" i="48"/>
  <c r="BD52" i="48" s="1"/>
  <c r="BE52" i="48" s="1"/>
  <c r="BF52" i="48" s="1"/>
  <c r="BG52" i="48" s="1"/>
  <c r="BH52" i="48" s="1"/>
  <c r="BI52" i="48" s="1"/>
  <c r="AI16" i="48"/>
  <c r="AO63" i="48"/>
  <c r="BD63" i="48" s="1"/>
  <c r="BE63" i="48" s="1"/>
  <c r="BF63" i="48" s="1"/>
  <c r="BG63" i="48" s="1"/>
  <c r="BH63" i="48" s="1"/>
  <c r="BI63" i="48" s="1"/>
  <c r="AI63" i="48"/>
  <c r="AJ63" i="48" s="1"/>
  <c r="AO17" i="48"/>
  <c r="BD17" i="48" s="1"/>
  <c r="BE17" i="48" s="1"/>
  <c r="BF17" i="48" s="1"/>
  <c r="BG17" i="48" s="1"/>
  <c r="BH17" i="48" s="1"/>
  <c r="BI17" i="48" s="1"/>
  <c r="AI51" i="48"/>
  <c r="AJ51" i="48" s="1"/>
  <c r="AI41" i="48"/>
  <c r="AO23" i="48"/>
  <c r="BD23" i="48" s="1"/>
  <c r="BE23" i="48" s="1"/>
  <c r="BF23" i="48" s="1"/>
  <c r="BG23" i="48" s="1"/>
  <c r="BH23" i="48" s="1"/>
  <c r="BI23" i="48" s="1"/>
  <c r="AO6" i="48"/>
  <c r="BD6" i="48" s="1"/>
  <c r="BE6" i="48" s="1"/>
  <c r="BF6" i="48" s="1"/>
  <c r="BG6" i="48" s="1"/>
  <c r="BH6" i="48" s="1"/>
  <c r="BI6" i="48" s="1"/>
  <c r="AI19" i="48"/>
  <c r="AI34" i="48"/>
  <c r="AO26" i="48"/>
  <c r="BD26" i="48" s="1"/>
  <c r="BE26" i="48" s="1"/>
  <c r="BF26" i="48" s="1"/>
  <c r="BG26" i="48" s="1"/>
  <c r="BH26" i="48" s="1"/>
  <c r="BI26" i="48" s="1"/>
  <c r="AI65" i="48"/>
  <c r="AJ65" i="48" s="1"/>
  <c r="AO65" i="48"/>
  <c r="BD65" i="48" s="1"/>
  <c r="BE65" i="48" s="1"/>
  <c r="BF65" i="48" s="1"/>
  <c r="BG65" i="48" s="1"/>
  <c r="BH65" i="48" s="1"/>
  <c r="BI65" i="48" s="1"/>
  <c r="AO24" i="48"/>
  <c r="BD24" i="48" s="1"/>
  <c r="BE24" i="48" s="1"/>
  <c r="BF24" i="48" s="1"/>
  <c r="BG24" i="48" s="1"/>
  <c r="BH24" i="48" s="1"/>
  <c r="BI24" i="48" s="1"/>
  <c r="AI40" i="48"/>
  <c r="AI44" i="48"/>
  <c r="AO40" i="48"/>
  <c r="BD40" i="48" s="1"/>
  <c r="BE40" i="48" s="1"/>
  <c r="BF40" i="48" s="1"/>
  <c r="BG40" i="48" s="1"/>
  <c r="BH40" i="48" s="1"/>
  <c r="BI40" i="48" s="1"/>
  <c r="AO25" i="48"/>
  <c r="BD25" i="48" s="1"/>
  <c r="BE25" i="48" s="1"/>
  <c r="BF25" i="48" s="1"/>
  <c r="BG25" i="48" s="1"/>
  <c r="BH25" i="48" s="1"/>
  <c r="BI25" i="48" s="1"/>
  <c r="AI25" i="48"/>
  <c r="AI42" i="48"/>
  <c r="AO42" i="48"/>
  <c r="BD42" i="48" s="1"/>
  <c r="BE42" i="48" s="1"/>
  <c r="BF42" i="48" s="1"/>
  <c r="BG42" i="48" s="1"/>
  <c r="BH42" i="48" s="1"/>
  <c r="BI42" i="48" s="1"/>
  <c r="AO11" i="48"/>
  <c r="BD11" i="48" s="1"/>
  <c r="BE11" i="48" s="1"/>
  <c r="BF11" i="48" s="1"/>
  <c r="BG11" i="48" s="1"/>
  <c r="BH11" i="48" s="1"/>
  <c r="BI11" i="48" s="1"/>
  <c r="AI38" i="48"/>
  <c r="AO37" i="48"/>
  <c r="BD37" i="48" s="1"/>
  <c r="BE37" i="48" s="1"/>
  <c r="BF37" i="48" s="1"/>
  <c r="BG37" i="48" s="1"/>
  <c r="BH37" i="48" s="1"/>
  <c r="BI37" i="48" s="1"/>
  <c r="AI20" i="48"/>
  <c r="AO57" i="48"/>
  <c r="BD57" i="48" s="1"/>
  <c r="BE57" i="48" s="1"/>
  <c r="BF57" i="48" s="1"/>
  <c r="BG57" i="48" s="1"/>
  <c r="BH57" i="48" s="1"/>
  <c r="BI57" i="48" s="1"/>
  <c r="AI57" i="48"/>
  <c r="AJ57" i="48" s="1"/>
  <c r="AI67" i="48"/>
  <c r="AJ67" i="48" s="1"/>
  <c r="AO67" i="48"/>
  <c r="BD67" i="48" s="1"/>
  <c r="BE67" i="48" s="1"/>
  <c r="BF67" i="48" s="1"/>
  <c r="BG67" i="48" s="1"/>
  <c r="BH67" i="48" s="1"/>
  <c r="BI67" i="48" s="1"/>
  <c r="AI33" i="48"/>
  <c r="AO55" i="48"/>
  <c r="BD55" i="48" s="1"/>
  <c r="BE55" i="48" s="1"/>
  <c r="BF55" i="48" s="1"/>
  <c r="BG55" i="48" s="1"/>
  <c r="BH55" i="48" s="1"/>
  <c r="BI55" i="48" s="1"/>
  <c r="AO50" i="48"/>
  <c r="BD50" i="48" s="1"/>
  <c r="BE50" i="48" s="1"/>
  <c r="BF50" i="48" s="1"/>
  <c r="BG50" i="48" s="1"/>
  <c r="BH50" i="48" s="1"/>
  <c r="BI50" i="48" s="1"/>
  <c r="AI18" i="48"/>
  <c r="AI70" i="48"/>
  <c r="AJ70" i="48" s="1"/>
  <c r="AO70" i="48"/>
  <c r="BD70" i="48" s="1"/>
  <c r="BE70" i="48" s="1"/>
  <c r="BF70" i="48" s="1"/>
  <c r="BG70" i="48" s="1"/>
  <c r="BH70" i="48" s="1"/>
  <c r="BI70" i="48" s="1"/>
  <c r="AO64" i="48"/>
  <c r="BD64" i="48" s="1"/>
  <c r="BE64" i="48" s="1"/>
  <c r="BF64" i="48" s="1"/>
  <c r="BG64" i="48" s="1"/>
  <c r="BH64" i="48" s="1"/>
  <c r="BI64" i="48" s="1"/>
  <c r="AI64" i="48"/>
  <c r="AJ64" i="48" s="1"/>
  <c r="AO14" i="48"/>
  <c r="BD14" i="48" s="1"/>
  <c r="BE14" i="48" s="1"/>
  <c r="BF14" i="48" s="1"/>
  <c r="BG14" i="48" s="1"/>
  <c r="BH14" i="48" s="1"/>
  <c r="BI14" i="48" s="1"/>
  <c r="AI27" i="48"/>
  <c r="AI30" i="48"/>
  <c r="AO35" i="48"/>
  <c r="BD35" i="48" s="1"/>
  <c r="BE35" i="48" s="1"/>
  <c r="BF35" i="48" s="1"/>
  <c r="BG35" i="48" s="1"/>
  <c r="BH35" i="48" s="1"/>
  <c r="BI35" i="48" s="1"/>
  <c r="AO22" i="48"/>
  <c r="BD22" i="48" s="1"/>
  <c r="BE22" i="48" s="1"/>
  <c r="BF22" i="48" s="1"/>
  <c r="BG22" i="48" s="1"/>
  <c r="BH22" i="48" s="1"/>
  <c r="BI22" i="48" s="1"/>
  <c r="AI12" i="48"/>
  <c r="AO34" i="48"/>
  <c r="BD34" i="48" s="1"/>
  <c r="BE34" i="48" s="1"/>
  <c r="BF34" i="48" s="1"/>
  <c r="BG34" i="48" s="1"/>
  <c r="BH34" i="48" s="1"/>
  <c r="BI34" i="48" s="1"/>
  <c r="AI43" i="48"/>
  <c r="AO49" i="48"/>
  <c r="BD49" i="48" s="1"/>
  <c r="BE49" i="48" s="1"/>
  <c r="BF49" i="48" s="1"/>
  <c r="BG49" i="48" s="1"/>
  <c r="BH49" i="48" s="1"/>
  <c r="BI49" i="48" s="1"/>
  <c r="AI21" i="48"/>
  <c r="AO60" i="48"/>
  <c r="BD60" i="48" s="1"/>
  <c r="BE60" i="48" s="1"/>
  <c r="BF60" i="48" s="1"/>
  <c r="BG60" i="48" s="1"/>
  <c r="BH60" i="48" s="1"/>
  <c r="BI60" i="48" s="1"/>
  <c r="AI60" i="48"/>
  <c r="AJ60" i="48" s="1"/>
  <c r="AO20" i="48"/>
  <c r="BD20" i="48" s="1"/>
  <c r="BE20" i="48" s="1"/>
  <c r="BF20" i="48" s="1"/>
  <c r="BG20" i="48" s="1"/>
  <c r="BH20" i="48" s="1"/>
  <c r="BI20" i="48" s="1"/>
  <c r="AI23" i="48"/>
  <c r="AI6" i="48"/>
  <c r="AO28" i="48"/>
  <c r="BD28" i="48" s="1"/>
  <c r="BE28" i="48" s="1"/>
  <c r="BF28" i="48" s="1"/>
  <c r="BG28" i="48" s="1"/>
  <c r="BH28" i="48" s="1"/>
  <c r="BI28" i="48" s="1"/>
  <c r="AO13" i="48"/>
  <c r="BD13" i="48" s="1"/>
  <c r="BE13" i="48" s="1"/>
  <c r="BF13" i="48" s="1"/>
  <c r="BG13" i="48" s="1"/>
  <c r="BH13" i="48" s="1"/>
  <c r="BI13" i="48" s="1"/>
  <c r="AI35" i="48"/>
  <c r="AO29" i="48"/>
  <c r="BD29" i="48" s="1"/>
  <c r="BE29" i="48" s="1"/>
  <c r="BF29" i="48" s="1"/>
  <c r="BG29" i="48" s="1"/>
  <c r="BH29" i="48" s="1"/>
  <c r="BI29" i="48" s="1"/>
  <c r="AI45" i="48"/>
  <c r="AI8" i="48"/>
  <c r="AO46" i="48"/>
  <c r="BD46" i="48" s="1"/>
  <c r="BE46" i="48" s="1"/>
  <c r="BF46" i="48" s="1"/>
  <c r="BG46" i="48" s="1"/>
  <c r="BH46" i="48" s="1"/>
  <c r="BI46" i="48" s="1"/>
  <c r="AO8" i="48"/>
  <c r="BD8" i="48" s="1"/>
  <c r="BE8" i="48" s="1"/>
  <c r="BF8" i="48" s="1"/>
  <c r="BG8" i="48" s="1"/>
  <c r="BH8" i="48" s="1"/>
  <c r="BI8" i="48" s="1"/>
  <c r="AI15" i="48"/>
  <c r="AI24" i="48"/>
  <c r="AO51" i="48"/>
  <c r="BD51" i="48" s="1"/>
  <c r="BE51" i="48" s="1"/>
  <c r="BF51" i="48" s="1"/>
  <c r="BG51" i="48" s="1"/>
  <c r="BH51" i="48" s="1"/>
  <c r="BI51" i="48" s="1"/>
  <c r="AO27" i="48"/>
  <c r="BD27" i="48" s="1"/>
  <c r="BE27" i="48" s="1"/>
  <c r="BF27" i="48" s="1"/>
  <c r="BG27" i="48" s="1"/>
  <c r="BH27" i="48" s="1"/>
  <c r="BI27" i="48" s="1"/>
  <c r="AI26" i="48"/>
  <c r="AO47" i="48"/>
  <c r="BD47" i="48" s="1"/>
  <c r="BE47" i="48" s="1"/>
  <c r="BF47" i="48" s="1"/>
  <c r="BG47" i="48" s="1"/>
  <c r="BH47" i="48" s="1"/>
  <c r="BI47" i="48" s="1"/>
  <c r="AI22" i="48"/>
  <c r="AI29" i="48"/>
  <c r="AO43" i="48"/>
  <c r="BD43" i="48" s="1"/>
  <c r="BE43" i="48" s="1"/>
  <c r="BF43" i="48" s="1"/>
  <c r="BG43" i="48" s="1"/>
  <c r="BH43" i="48" s="1"/>
  <c r="BI43" i="48" s="1"/>
  <c r="AO39" i="48"/>
  <c r="BD39" i="48" s="1"/>
  <c r="BE39" i="48" s="1"/>
  <c r="BF39" i="48" s="1"/>
  <c r="BG39" i="48" s="1"/>
  <c r="BH39" i="48" s="1"/>
  <c r="BI39" i="48" s="1"/>
  <c r="AI10" i="48"/>
  <c r="AO48" i="48"/>
  <c r="BD48" i="48" s="1"/>
  <c r="BE48" i="48" s="1"/>
  <c r="BF48" i="48" s="1"/>
  <c r="BG48" i="48" s="1"/>
  <c r="BH48" i="48" s="1"/>
  <c r="BI48" i="48" s="1"/>
  <c r="AI9" i="48"/>
  <c r="AO41" i="48"/>
  <c r="BD41" i="48" s="1"/>
  <c r="BE41" i="48" s="1"/>
  <c r="BF41" i="48" s="1"/>
  <c r="BG41" i="48" s="1"/>
  <c r="BH41" i="48" s="1"/>
  <c r="BI41" i="48" s="1"/>
  <c r="AI13" i="48"/>
  <c r="AI59" i="48"/>
  <c r="AJ59" i="48" s="1"/>
  <c r="AO59" i="48"/>
  <c r="BD59" i="48" s="1"/>
  <c r="BE59" i="48" s="1"/>
  <c r="BF59" i="48" s="1"/>
  <c r="BG59" i="48" s="1"/>
  <c r="BH59" i="48" s="1"/>
  <c r="BI59" i="48" s="1"/>
  <c r="AO54" i="48"/>
  <c r="BD54" i="48" s="1"/>
  <c r="BE54" i="48" s="1"/>
  <c r="BF54" i="48" s="1"/>
  <c r="BG54" i="48" s="1"/>
  <c r="BH54" i="48" s="1"/>
  <c r="BI54" i="48" s="1"/>
  <c r="AI5" i="48"/>
  <c r="AI71" i="48"/>
  <c r="AJ71" i="48" s="1"/>
  <c r="AO71" i="48"/>
  <c r="BD71" i="48" s="1"/>
  <c r="BE71" i="48" s="1"/>
  <c r="BF71" i="48" s="1"/>
  <c r="BG71" i="48" s="1"/>
  <c r="BH71" i="48" s="1"/>
  <c r="BI71" i="48" s="1"/>
  <c r="AO68" i="48"/>
  <c r="BD68" i="48" s="1"/>
  <c r="BE68" i="48" s="1"/>
  <c r="BF68" i="48" s="1"/>
  <c r="BG68" i="48" s="1"/>
  <c r="BH68" i="48" s="1"/>
  <c r="BI68" i="48" s="1"/>
  <c r="AI68" i="48"/>
  <c r="AJ68" i="48" s="1"/>
  <c r="AO7" i="48"/>
  <c r="BD7" i="48" s="1"/>
  <c r="BE7" i="48" s="1"/>
  <c r="BF7" i="48" s="1"/>
  <c r="BG7" i="48" s="1"/>
  <c r="BH7" i="48" s="1"/>
  <c r="BI7" i="48" s="1"/>
  <c r="AI11" i="48"/>
  <c r="AI31" i="48"/>
  <c r="AO19" i="48"/>
  <c r="BD19" i="48" s="1"/>
  <c r="BE19" i="48" s="1"/>
  <c r="BF19" i="48" s="1"/>
  <c r="BG19" i="48" s="1"/>
  <c r="BH19" i="48" s="1"/>
  <c r="BI19" i="48" s="1"/>
  <c r="AI17" i="48"/>
  <c r="AO38" i="48"/>
  <c r="BD38" i="48" s="1"/>
  <c r="BE38" i="48" s="1"/>
  <c r="BF38" i="48" s="1"/>
  <c r="BG38" i="48" s="1"/>
  <c r="BH38" i="48" s="1"/>
  <c r="BI38" i="48" s="1"/>
  <c r="AO36" i="48"/>
  <c r="BD36" i="48" s="1"/>
  <c r="BE36" i="48" s="1"/>
  <c r="BF36" i="48" s="1"/>
  <c r="BG36" i="48" s="1"/>
  <c r="BH36" i="48" s="1"/>
  <c r="BI36" i="48" s="1"/>
  <c r="AI55" i="48"/>
  <c r="AJ55" i="48" s="1"/>
  <c r="AI61" i="48"/>
  <c r="AJ61" i="48" s="1"/>
  <c r="AO61" i="48"/>
  <c r="BD61" i="48" s="1"/>
  <c r="BE61" i="48" s="1"/>
  <c r="BF61" i="48" s="1"/>
  <c r="BG61" i="48" s="1"/>
  <c r="BH61" i="48" s="1"/>
  <c r="BI61" i="48" s="1"/>
  <c r="AI62" i="48"/>
  <c r="AJ62" i="48" s="1"/>
  <c r="AO62" i="48"/>
  <c r="BD62" i="48" s="1"/>
  <c r="BE62" i="48" s="1"/>
  <c r="BF62" i="48" s="1"/>
  <c r="BG62" i="48" s="1"/>
  <c r="BH62" i="48" s="1"/>
  <c r="BI62" i="48" s="1"/>
  <c r="AI37" i="48"/>
  <c r="AO12" i="48"/>
  <c r="BD12" i="48" s="1"/>
  <c r="BE12" i="48" s="1"/>
  <c r="BF12" i="48" s="1"/>
  <c r="BG12" i="48" s="1"/>
  <c r="BH12" i="48" s="1"/>
  <c r="BI12" i="48" s="1"/>
  <c r="AI47" i="48"/>
  <c r="AO9" i="48"/>
  <c r="BD9" i="48" s="1"/>
  <c r="BE9" i="48" s="1"/>
  <c r="BF9" i="48" s="1"/>
  <c r="BG9" i="48" s="1"/>
  <c r="BH9" i="48" s="1"/>
  <c r="BI9" i="48" s="1"/>
  <c r="AO16" i="48"/>
  <c r="BD16" i="48" s="1"/>
  <c r="BE16" i="48" s="1"/>
  <c r="BF16" i="48" s="1"/>
  <c r="BG16" i="48" s="1"/>
  <c r="BH16" i="48" s="1"/>
  <c r="BI16" i="48" s="1"/>
  <c r="AI50" i="48"/>
  <c r="AJ50" i="48" s="1"/>
  <c r="AO5" i="48"/>
  <c r="BD5" i="48" s="1"/>
  <c r="BE5" i="48" s="1"/>
  <c r="BF5" i="48" s="1"/>
  <c r="BG5" i="48" s="1"/>
  <c r="BH5" i="48" s="1"/>
  <c r="BI5" i="48" s="1"/>
  <c r="AI46" i="48"/>
  <c r="AO56" i="48"/>
  <c r="BD56" i="48" s="1"/>
  <c r="BE56" i="48" s="1"/>
  <c r="BF56" i="48" s="1"/>
  <c r="BG56" i="48" s="1"/>
  <c r="BH56" i="48" s="1"/>
  <c r="BI56" i="48" s="1"/>
  <c r="AI56" i="48"/>
  <c r="AJ56" i="48" s="1"/>
  <c r="AI39" i="48"/>
  <c r="AO31" i="48"/>
  <c r="BD31" i="48" s="1"/>
  <c r="BE31" i="48" s="1"/>
  <c r="BF31" i="48" s="1"/>
  <c r="BG31" i="48" s="1"/>
  <c r="BH31" i="48" s="1"/>
  <c r="BI31" i="48" s="1"/>
  <c r="AO18" i="48"/>
  <c r="BD18" i="48" s="1"/>
  <c r="BE18" i="48" s="1"/>
  <c r="BF18" i="48" s="1"/>
  <c r="BG18" i="48" s="1"/>
  <c r="BH18" i="48" s="1"/>
  <c r="BI18" i="48" s="1"/>
  <c r="AI36" i="48"/>
  <c r="AO32" i="48"/>
  <c r="BD32" i="48" s="1"/>
  <c r="BE32" i="48" s="1"/>
  <c r="BF32" i="48" s="1"/>
  <c r="BG32" i="48" s="1"/>
  <c r="BH32" i="48" s="1"/>
  <c r="BI32" i="48" s="1"/>
  <c r="AI53" i="48"/>
  <c r="AJ53" i="48" s="1"/>
  <c r="AO33" i="48"/>
  <c r="BD33" i="48" s="1"/>
  <c r="BE33" i="48" s="1"/>
  <c r="BF33" i="48" s="1"/>
  <c r="BG33" i="48" s="1"/>
  <c r="BH33" i="48" s="1"/>
  <c r="BI33" i="48" s="1"/>
  <c r="AI54" i="48"/>
  <c r="AJ54" i="48" s="1"/>
  <c r="AO30" i="48"/>
  <c r="BD30" i="48" s="1"/>
  <c r="BE30" i="48" s="1"/>
  <c r="BF30" i="48" s="1"/>
  <c r="BG30" i="48" s="1"/>
  <c r="BH30" i="48" s="1"/>
  <c r="BI30" i="48" s="1"/>
  <c r="AI52" i="48"/>
  <c r="AJ52" i="48" s="1"/>
  <c r="AO44" i="48"/>
  <c r="BD44" i="48" s="1"/>
  <c r="BE44" i="48" s="1"/>
  <c r="BF44" i="48" s="1"/>
  <c r="BG44" i="48" s="1"/>
  <c r="BH44" i="48" s="1"/>
  <c r="BI44" i="48" s="1"/>
  <c r="AI14" i="48"/>
  <c r="AO53" i="48"/>
  <c r="BD53" i="48" s="1"/>
  <c r="BE53" i="48" s="1"/>
  <c r="BF53" i="48" s="1"/>
  <c r="BG53" i="48" s="1"/>
  <c r="BH53" i="48" s="1"/>
  <c r="BI53" i="48" s="1"/>
  <c r="AI7" i="48"/>
  <c r="AO45" i="48"/>
  <c r="BD45" i="48" s="1"/>
  <c r="BE45" i="48" s="1"/>
  <c r="BF45" i="48" s="1"/>
  <c r="BG45" i="48" s="1"/>
  <c r="BH45" i="48" s="1"/>
  <c r="BI45" i="48" s="1"/>
  <c r="AI32" i="48"/>
  <c r="AI66" i="48"/>
  <c r="AJ66" i="48" s="1"/>
  <c r="AO66" i="48"/>
  <c r="BD66" i="48" s="1"/>
  <c r="BE66" i="48" s="1"/>
  <c r="BF66" i="48" s="1"/>
  <c r="BG66" i="48" s="1"/>
  <c r="BH66" i="48" s="1"/>
  <c r="BI66" i="48" s="1"/>
  <c r="AO58" i="48"/>
  <c r="BD58" i="48" s="1"/>
  <c r="BE58" i="48" s="1"/>
  <c r="BF58" i="48" s="1"/>
  <c r="BG58" i="48" s="1"/>
  <c r="BH58" i="48" s="1"/>
  <c r="BI58" i="48" s="1"/>
  <c r="AI58" i="48"/>
  <c r="AJ58" i="48" s="1"/>
  <c r="AI72" i="48"/>
  <c r="AJ72" i="48" s="1"/>
  <c r="AO72" i="48"/>
  <c r="BD72" i="48" s="1"/>
  <c r="BE72" i="48" s="1"/>
  <c r="BF72" i="48" s="1"/>
  <c r="BG72" i="48" s="1"/>
  <c r="BH72" i="48" s="1"/>
  <c r="BI72" i="48" s="1"/>
  <c r="AO69" i="48"/>
  <c r="BD69" i="48" s="1"/>
  <c r="BE69" i="48" s="1"/>
  <c r="BF69" i="48" s="1"/>
  <c r="BG69" i="48" s="1"/>
  <c r="BH69" i="48" s="1"/>
  <c r="BI69" i="48" s="1"/>
  <c r="AI69" i="48"/>
  <c r="AJ69" i="48" s="1"/>
  <c r="AI31" i="47"/>
  <c r="AI32" i="47"/>
  <c r="AI10" i="47"/>
  <c r="BD7" i="47"/>
  <c r="BE7" i="47" s="1"/>
  <c r="BF7" i="47" s="1"/>
  <c r="BG7" i="47" s="1"/>
  <c r="BH7" i="47" s="1"/>
  <c r="BI7" i="47" s="1"/>
  <c r="BD25" i="47"/>
  <c r="BE25" i="47" s="1"/>
  <c r="BF25" i="47" s="1"/>
  <c r="BG25" i="47" s="1"/>
  <c r="BH25" i="47" s="1"/>
  <c r="BI25" i="47" s="1"/>
  <c r="BD26" i="47"/>
  <c r="BE26" i="47" s="1"/>
  <c r="BF26" i="47" s="1"/>
  <c r="BG26" i="47" s="1"/>
  <c r="BH26" i="47" s="1"/>
  <c r="BI26" i="47" s="1"/>
  <c r="AI13" i="47"/>
  <c r="AI35" i="47"/>
  <c r="AI66" i="47"/>
  <c r="BD71" i="47"/>
  <c r="BE71" i="47" s="1"/>
  <c r="BF71" i="47" s="1"/>
  <c r="BG71" i="47" s="1"/>
  <c r="BH71" i="47" s="1"/>
  <c r="BI71" i="47" s="1"/>
  <c r="AI36" i="47"/>
  <c r="BD64" i="47"/>
  <c r="BE64" i="47" s="1"/>
  <c r="BF64" i="47" s="1"/>
  <c r="BG64" i="47" s="1"/>
  <c r="BH64" i="47" s="1"/>
  <c r="BI64" i="47" s="1"/>
  <c r="AI71" i="47"/>
  <c r="AJ71" i="47" s="1"/>
  <c r="BD31" i="47"/>
  <c r="BE31" i="47" s="1"/>
  <c r="BF31" i="47" s="1"/>
  <c r="BG31" i="47" s="1"/>
  <c r="BH31" i="47" s="1"/>
  <c r="BI31" i="47" s="1"/>
  <c r="AI23" i="47"/>
  <c r="BD66" i="47"/>
  <c r="BE66" i="47" s="1"/>
  <c r="BF66" i="47" s="1"/>
  <c r="BG66" i="47" s="1"/>
  <c r="BH66" i="47" s="1"/>
  <c r="BI66" i="47" s="1"/>
  <c r="BD35" i="47"/>
  <c r="BE35" i="47" s="1"/>
  <c r="BF35" i="47" s="1"/>
  <c r="BG35" i="47" s="1"/>
  <c r="BH35" i="47" s="1"/>
  <c r="BI35" i="47" s="1"/>
  <c r="AI22" i="47"/>
  <c r="AI72" i="47"/>
  <c r="AJ72" i="47" s="1"/>
  <c r="BD63" i="47"/>
  <c r="BE63" i="47" s="1"/>
  <c r="BF63" i="47" s="1"/>
  <c r="BG63" i="47" s="1"/>
  <c r="BH63" i="47" s="1"/>
  <c r="BI63" i="47" s="1"/>
  <c r="BD13" i="47"/>
  <c r="BE13" i="47" s="1"/>
  <c r="BF13" i="47" s="1"/>
  <c r="BG13" i="47" s="1"/>
  <c r="BH13" i="47" s="1"/>
  <c r="BI13" i="47" s="1"/>
  <c r="AI55" i="47"/>
  <c r="AI45" i="47"/>
  <c r="AI51" i="47"/>
  <c r="BD28" i="47"/>
  <c r="BE28" i="47" s="1"/>
  <c r="BF28" i="47" s="1"/>
  <c r="BG28" i="47" s="1"/>
  <c r="BH28" i="47" s="1"/>
  <c r="BI28" i="47" s="1"/>
  <c r="BD11" i="47"/>
  <c r="BE11" i="47" s="1"/>
  <c r="BF11" i="47" s="1"/>
  <c r="BG11" i="47" s="1"/>
  <c r="BH11" i="47" s="1"/>
  <c r="BI11" i="47" s="1"/>
  <c r="AI18" i="47"/>
  <c r="BD36" i="47"/>
  <c r="BE36" i="47" s="1"/>
  <c r="BF36" i="47" s="1"/>
  <c r="BG36" i="47" s="1"/>
  <c r="BH36" i="47" s="1"/>
  <c r="BI36" i="47" s="1"/>
  <c r="BD49" i="47"/>
  <c r="BE49" i="47" s="1"/>
  <c r="BF49" i="47" s="1"/>
  <c r="BG49" i="47" s="1"/>
  <c r="BH49" i="47" s="1"/>
  <c r="BI49" i="47" s="1"/>
  <c r="AI54" i="47"/>
  <c r="AI8" i="47"/>
  <c r="AI58" i="47"/>
  <c r="AI63" i="47"/>
  <c r="AI53" i="47"/>
  <c r="AI40" i="47"/>
  <c r="BD43" i="47"/>
  <c r="BE43" i="47" s="1"/>
  <c r="BF43" i="47" s="1"/>
  <c r="BG43" i="47" s="1"/>
  <c r="BH43" i="47" s="1"/>
  <c r="BI43" i="47" s="1"/>
  <c r="AI29" i="47"/>
  <c r="AI62" i="47"/>
  <c r="BD19" i="47"/>
  <c r="BE19" i="47" s="1"/>
  <c r="BF19" i="47" s="1"/>
  <c r="BG19" i="47" s="1"/>
  <c r="BH19" i="47" s="1"/>
  <c r="BI19" i="47" s="1"/>
  <c r="BD58" i="47"/>
  <c r="BE58" i="47" s="1"/>
  <c r="BF58" i="47" s="1"/>
  <c r="BG58" i="47" s="1"/>
  <c r="BH58" i="47" s="1"/>
  <c r="BI58" i="47" s="1"/>
  <c r="BD50" i="47"/>
  <c r="BE50" i="47" s="1"/>
  <c r="BF50" i="47" s="1"/>
  <c r="BG50" i="47" s="1"/>
  <c r="BH50" i="47" s="1"/>
  <c r="BI50" i="47" s="1"/>
  <c r="AI37" i="47"/>
  <c r="AI11" i="47"/>
  <c r="BD39" i="47"/>
  <c r="BE39" i="47" s="1"/>
  <c r="BF39" i="47" s="1"/>
  <c r="BG39" i="47" s="1"/>
  <c r="BH39" i="47" s="1"/>
  <c r="BI39" i="47" s="1"/>
  <c r="BD16" i="47"/>
  <c r="BE16" i="47" s="1"/>
  <c r="BF16" i="47" s="1"/>
  <c r="BG16" i="47" s="1"/>
  <c r="BH16" i="47" s="1"/>
  <c r="BI16" i="47" s="1"/>
  <c r="BD60" i="47"/>
  <c r="BE60" i="47" s="1"/>
  <c r="BF60" i="47" s="1"/>
  <c r="BG60" i="47" s="1"/>
  <c r="BH60" i="47" s="1"/>
  <c r="BI60" i="47" s="1"/>
  <c r="BD62" i="47"/>
  <c r="BE62" i="47" s="1"/>
  <c r="BF62" i="47" s="1"/>
  <c r="BG62" i="47" s="1"/>
  <c r="BH62" i="47" s="1"/>
  <c r="BI62" i="47" s="1"/>
  <c r="BD38" i="47"/>
  <c r="BE38" i="47" s="1"/>
  <c r="BF38" i="47" s="1"/>
  <c r="BG38" i="47" s="1"/>
  <c r="BH38" i="47" s="1"/>
  <c r="BI38" i="47" s="1"/>
  <c r="AI56" i="47"/>
  <c r="AI9" i="47"/>
  <c r="BD69" i="47"/>
  <c r="BE69" i="47" s="1"/>
  <c r="BF69" i="47" s="1"/>
  <c r="BG69" i="47" s="1"/>
  <c r="BH69" i="47" s="1"/>
  <c r="BI69" i="47" s="1"/>
  <c r="AI20" i="47"/>
  <c r="AI59" i="47"/>
  <c r="AI49" i="47"/>
  <c r="AI68" i="47"/>
  <c r="AI65" i="47"/>
  <c r="AI41" i="47"/>
  <c r="BD72" i="47"/>
  <c r="BE72" i="47" s="1"/>
  <c r="BF72" i="47" s="1"/>
  <c r="BG72" i="47" s="1"/>
  <c r="BH72" i="47" s="1"/>
  <c r="BI72" i="47" s="1"/>
  <c r="BD68" i="47"/>
  <c r="BE68" i="47" s="1"/>
  <c r="BF68" i="47" s="1"/>
  <c r="BG68" i="47" s="1"/>
  <c r="BH68" i="47" s="1"/>
  <c r="BI68" i="47" s="1"/>
  <c r="AI48" i="47"/>
  <c r="AI24" i="47"/>
  <c r="BD51" i="47"/>
  <c r="BE51" i="47" s="1"/>
  <c r="BF51" i="47" s="1"/>
  <c r="BG51" i="47" s="1"/>
  <c r="BH51" i="47" s="1"/>
  <c r="BI51" i="47" s="1"/>
  <c r="BD29" i="47"/>
  <c r="BE29" i="47" s="1"/>
  <c r="BF29" i="47" s="1"/>
  <c r="BG29" i="47" s="1"/>
  <c r="BH29" i="47" s="1"/>
  <c r="BI29" i="47" s="1"/>
  <c r="BD24" i="47"/>
  <c r="BE24" i="47" s="1"/>
  <c r="BF24" i="47" s="1"/>
  <c r="BG24" i="47" s="1"/>
  <c r="BH24" i="47" s="1"/>
  <c r="BI24" i="47" s="1"/>
  <c r="AI52" i="47"/>
  <c r="AI33" i="47"/>
  <c r="BD52" i="47"/>
  <c r="BE52" i="47" s="1"/>
  <c r="BF52" i="47" s="1"/>
  <c r="BG52" i="47" s="1"/>
  <c r="BH52" i="47" s="1"/>
  <c r="BI52" i="47" s="1"/>
  <c r="AI39" i="47"/>
  <c r="AI70" i="47"/>
  <c r="AJ70" i="47" s="1"/>
  <c r="BD15" i="47"/>
  <c r="BE15" i="47" s="1"/>
  <c r="BF15" i="47" s="1"/>
  <c r="BG15" i="47" s="1"/>
  <c r="BH15" i="47" s="1"/>
  <c r="BI15" i="47" s="1"/>
  <c r="BD70" i="47"/>
  <c r="BE70" i="47" s="1"/>
  <c r="BF70" i="47" s="1"/>
  <c r="BG70" i="47" s="1"/>
  <c r="BH70" i="47" s="1"/>
  <c r="BI70" i="47" s="1"/>
  <c r="BD59" i="47"/>
  <c r="BE59" i="47" s="1"/>
  <c r="BF59" i="47" s="1"/>
  <c r="BG59" i="47" s="1"/>
  <c r="BH59" i="47" s="1"/>
  <c r="BI59" i="47" s="1"/>
  <c r="BD55" i="47"/>
  <c r="BE55" i="47" s="1"/>
  <c r="BF55" i="47" s="1"/>
  <c r="BG55" i="47" s="1"/>
  <c r="BH55" i="47" s="1"/>
  <c r="BI55" i="47" s="1"/>
  <c r="BD47" i="47"/>
  <c r="BE47" i="47" s="1"/>
  <c r="BF47" i="47" s="1"/>
  <c r="BG47" i="47" s="1"/>
  <c r="BH47" i="47" s="1"/>
  <c r="BI47" i="47" s="1"/>
  <c r="BD54" i="47"/>
  <c r="BE54" i="47" s="1"/>
  <c r="BF54" i="47" s="1"/>
  <c r="BG54" i="47" s="1"/>
  <c r="BH54" i="47" s="1"/>
  <c r="BI54" i="47" s="1"/>
  <c r="AI64" i="47"/>
  <c r="BD10" i="47"/>
  <c r="BE10" i="47" s="1"/>
  <c r="BF10" i="47" s="1"/>
  <c r="BG10" i="47" s="1"/>
  <c r="BH10" i="47" s="1"/>
  <c r="BI10" i="47" s="1"/>
  <c r="BD37" i="47"/>
  <c r="BE37" i="47" s="1"/>
  <c r="BF37" i="47" s="1"/>
  <c r="BG37" i="47" s="1"/>
  <c r="BH37" i="47" s="1"/>
  <c r="BI37" i="47" s="1"/>
  <c r="BD17" i="47"/>
  <c r="BE17" i="47" s="1"/>
  <c r="BF17" i="47" s="1"/>
  <c r="BG17" i="47" s="1"/>
  <c r="BH17" i="47" s="1"/>
  <c r="BI17" i="47" s="1"/>
  <c r="AI28" i="47"/>
  <c r="AI50" i="47"/>
  <c r="BD20" i="47"/>
  <c r="BE20" i="47" s="1"/>
  <c r="BF20" i="47" s="1"/>
  <c r="BG20" i="47" s="1"/>
  <c r="BH20" i="47" s="1"/>
  <c r="BI20" i="47" s="1"/>
  <c r="BD67" i="47"/>
  <c r="BE67" i="47" s="1"/>
  <c r="BF67" i="47" s="1"/>
  <c r="BG67" i="47" s="1"/>
  <c r="BH67" i="47" s="1"/>
  <c r="BI67" i="47" s="1"/>
  <c r="BD18" i="47"/>
  <c r="BE18" i="47" s="1"/>
  <c r="BF18" i="47" s="1"/>
  <c r="BG18" i="47" s="1"/>
  <c r="BH18" i="47" s="1"/>
  <c r="BI18" i="47" s="1"/>
  <c r="BD14" i="47"/>
  <c r="BE14" i="47" s="1"/>
  <c r="BF14" i="47" s="1"/>
  <c r="BG14" i="47" s="1"/>
  <c r="BH14" i="47" s="1"/>
  <c r="BI14" i="47" s="1"/>
  <c r="BD65" i="47"/>
  <c r="BE65" i="47" s="1"/>
  <c r="BF65" i="47" s="1"/>
  <c r="BG65" i="47" s="1"/>
  <c r="BH65" i="47" s="1"/>
  <c r="BI65" i="47" s="1"/>
  <c r="AI14" i="47"/>
  <c r="BD23" i="47"/>
  <c r="BE23" i="47" s="1"/>
  <c r="BF23" i="47" s="1"/>
  <c r="BG23" i="47" s="1"/>
  <c r="BH23" i="47" s="1"/>
  <c r="BI23" i="47" s="1"/>
  <c r="BD22" i="47"/>
  <c r="BE22" i="47" s="1"/>
  <c r="BF22" i="47" s="1"/>
  <c r="BG22" i="47" s="1"/>
  <c r="BH22" i="47" s="1"/>
  <c r="BI22" i="47" s="1"/>
  <c r="BD45" i="47"/>
  <c r="BE45" i="47" s="1"/>
  <c r="BF45" i="47" s="1"/>
  <c r="BG45" i="47" s="1"/>
  <c r="BH45" i="47" s="1"/>
  <c r="BI45" i="47" s="1"/>
  <c r="BD12" i="47"/>
  <c r="BE12" i="47" s="1"/>
  <c r="BF12" i="47" s="1"/>
  <c r="BG12" i="47" s="1"/>
  <c r="BH12" i="47" s="1"/>
  <c r="BI12" i="47" s="1"/>
  <c r="BD34" i="47"/>
  <c r="BE34" i="47" s="1"/>
  <c r="BF34" i="47" s="1"/>
  <c r="BG34" i="47" s="1"/>
  <c r="BH34" i="47" s="1"/>
  <c r="BI34" i="47" s="1"/>
  <c r="BD57" i="47"/>
  <c r="BE57" i="47" s="1"/>
  <c r="BF57" i="47" s="1"/>
  <c r="BG57" i="47" s="1"/>
  <c r="BH57" i="47" s="1"/>
  <c r="BI57" i="47" s="1"/>
  <c r="BD21" i="47"/>
  <c r="BE21" i="47" s="1"/>
  <c r="BF21" i="47" s="1"/>
  <c r="BG21" i="47" s="1"/>
  <c r="BH21" i="47" s="1"/>
  <c r="BI21" i="47" s="1"/>
  <c r="AI57" i="47"/>
  <c r="AI43" i="47"/>
  <c r="AI27" i="47"/>
  <c r="BD53" i="47"/>
  <c r="BE53" i="47" s="1"/>
  <c r="BF53" i="47" s="1"/>
  <c r="BG53" i="47" s="1"/>
  <c r="BH53" i="47" s="1"/>
  <c r="BI53" i="47" s="1"/>
  <c r="AI46" i="47"/>
  <c r="AI19" i="47"/>
  <c r="AI16" i="47"/>
  <c r="AI38" i="47"/>
  <c r="AI17" i="47"/>
  <c r="AI47" i="47"/>
  <c r="BD40" i="47"/>
  <c r="BE40" i="47" s="1"/>
  <c r="BF40" i="47" s="1"/>
  <c r="BG40" i="47" s="1"/>
  <c r="BH40" i="47" s="1"/>
  <c r="BI40" i="47" s="1"/>
  <c r="AI67" i="47"/>
  <c r="AI44" i="47"/>
  <c r="AI12" i="47"/>
  <c r="AI6" i="47"/>
  <c r="AI25" i="47"/>
  <c r="AI7" i="47"/>
  <c r="AI60" i="47"/>
  <c r="AI21" i="47"/>
  <c r="AI30" i="47"/>
  <c r="AI34" i="47"/>
  <c r="BD61" i="47"/>
  <c r="BE61" i="47" s="1"/>
  <c r="BF61" i="47" s="1"/>
  <c r="BG61" i="47" s="1"/>
  <c r="BH61" i="47" s="1"/>
  <c r="BI61" i="47" s="1"/>
  <c r="BD41" i="47"/>
  <c r="BE41" i="47" s="1"/>
  <c r="BF41" i="47" s="1"/>
  <c r="BG41" i="47" s="1"/>
  <c r="BH41" i="47" s="1"/>
  <c r="BI41" i="47" s="1"/>
  <c r="BD25" i="46"/>
  <c r="BE25" i="46" s="1"/>
  <c r="BF25" i="46" s="1"/>
  <c r="BG25" i="46" s="1"/>
  <c r="AJ74" i="46"/>
  <c r="BD50" i="46"/>
  <c r="BE50" i="46" s="1"/>
  <c r="BF50" i="46" s="1"/>
  <c r="BG50" i="46" s="1"/>
  <c r="BD17" i="46"/>
  <c r="BE17" i="46" s="1"/>
  <c r="BF17" i="46" s="1"/>
  <c r="BG17" i="46" s="1"/>
  <c r="AJ75" i="46"/>
  <c r="AJ63" i="46"/>
  <c r="AJ61" i="46"/>
  <c r="BD46" i="46"/>
  <c r="BE46" i="46" s="1"/>
  <c r="BF46" i="46" s="1"/>
  <c r="BG46" i="46" s="1"/>
  <c r="BD39" i="46"/>
  <c r="BE39" i="46" s="1"/>
  <c r="BF39" i="46" s="1"/>
  <c r="BG39" i="46" s="1"/>
  <c r="AJ72" i="46"/>
  <c r="BD57" i="46"/>
  <c r="BE57" i="46" s="1"/>
  <c r="BF57" i="46" s="1"/>
  <c r="BG57" i="46" s="1"/>
  <c r="BD18" i="46"/>
  <c r="BE18" i="46" s="1"/>
  <c r="BF18" i="46" s="1"/>
  <c r="BG18" i="46" s="1"/>
  <c r="BD70" i="46"/>
  <c r="BE70" i="46" s="1"/>
  <c r="BF70" i="46" s="1"/>
  <c r="BG70" i="46" s="1"/>
  <c r="BD66" i="46"/>
  <c r="BE66" i="46" s="1"/>
  <c r="BF66" i="46" s="1"/>
  <c r="BG66" i="46" s="1"/>
  <c r="BD48" i="46"/>
  <c r="BE48" i="46" s="1"/>
  <c r="BF48" i="46" s="1"/>
  <c r="BG48" i="46" s="1"/>
  <c r="BD34" i="46"/>
  <c r="BE34" i="46" s="1"/>
  <c r="BF34" i="46" s="1"/>
  <c r="BG34" i="46" s="1"/>
  <c r="AJ58" i="46"/>
  <c r="BD26" i="46"/>
  <c r="BE26" i="46" s="1"/>
  <c r="BF26" i="46" s="1"/>
  <c r="BG26" i="46" s="1"/>
  <c r="BD8" i="46"/>
  <c r="BE8" i="46" s="1"/>
  <c r="BF8" i="46" s="1"/>
  <c r="BG8" i="46" s="1"/>
  <c r="BD67" i="46"/>
  <c r="BE67" i="46" s="1"/>
  <c r="BF67" i="46" s="1"/>
  <c r="BG67" i="46" s="1"/>
  <c r="BD55" i="46"/>
  <c r="BE55" i="46" s="1"/>
  <c r="BF55" i="46" s="1"/>
  <c r="BG55" i="46" s="1"/>
  <c r="BD53" i="46"/>
  <c r="BE53" i="46" s="1"/>
  <c r="BF53" i="46" s="1"/>
  <c r="BG53" i="46" s="1"/>
  <c r="BD32" i="46"/>
  <c r="BE32" i="46" s="1"/>
  <c r="BF32" i="46" s="1"/>
  <c r="BG32" i="46" s="1"/>
  <c r="BD23" i="46"/>
  <c r="BE23" i="46" s="1"/>
  <c r="BF23" i="46" s="1"/>
  <c r="BG23" i="46" s="1"/>
  <c r="BD19" i="46"/>
  <c r="BE19" i="46" s="1"/>
  <c r="BF19" i="46" s="1"/>
  <c r="BG19" i="46" s="1"/>
  <c r="BD5" i="46"/>
  <c r="BE5" i="46" s="1"/>
  <c r="BF5" i="46" s="1"/>
  <c r="BG5" i="46" s="1"/>
  <c r="BD40" i="46"/>
  <c r="BE40" i="46" s="1"/>
  <c r="BF40" i="46" s="1"/>
  <c r="BG40" i="46" s="1"/>
  <c r="BD64" i="46"/>
  <c r="BE64" i="46" s="1"/>
  <c r="BF64" i="46" s="1"/>
  <c r="BG64" i="46" s="1"/>
  <c r="AJ65" i="46"/>
  <c r="BD47" i="46"/>
  <c r="BE47" i="46" s="1"/>
  <c r="BF47" i="46" s="1"/>
  <c r="BG47" i="46" s="1"/>
  <c r="BD45" i="46"/>
  <c r="BE45" i="46" s="1"/>
  <c r="BF45" i="46" s="1"/>
  <c r="BG45" i="46" s="1"/>
  <c r="BD29" i="46"/>
  <c r="BE29" i="46" s="1"/>
  <c r="BF29" i="46" s="1"/>
  <c r="BG29" i="46" s="1"/>
  <c r="AJ54" i="46"/>
  <c r="AJ78" i="46"/>
  <c r="AJ76" i="46"/>
  <c r="AJ57" i="46"/>
  <c r="AJ56" i="46"/>
  <c r="BD28" i="46"/>
  <c r="BE28" i="46" s="1"/>
  <c r="BF28" i="46" s="1"/>
  <c r="BG28" i="46" s="1"/>
  <c r="AJ77" i="46"/>
  <c r="AJ68" i="46"/>
  <c r="BD54" i="46"/>
  <c r="BE54" i="46" s="1"/>
  <c r="BF54" i="46" s="1"/>
  <c r="BG54" i="46" s="1"/>
  <c r="AJ55" i="46"/>
  <c r="BD52" i="46"/>
  <c r="BE52" i="46" s="1"/>
  <c r="BF52" i="46" s="1"/>
  <c r="BG52" i="46" s="1"/>
  <c r="AJ70" i="46"/>
  <c r="AJ80" i="46"/>
  <c r="AJ64" i="46"/>
  <c r="AJ59" i="46"/>
  <c r="BD7" i="46"/>
  <c r="BE7" i="46" s="1"/>
  <c r="BF7" i="46" s="1"/>
  <c r="BG7" i="46" s="1"/>
  <c r="BD68" i="46"/>
  <c r="BE68" i="46" s="1"/>
  <c r="BF68" i="46" s="1"/>
  <c r="BG68" i="46" s="1"/>
  <c r="BD49" i="46"/>
  <c r="BE49" i="46" s="1"/>
  <c r="BF49" i="46" s="1"/>
  <c r="BG49" i="46" s="1"/>
  <c r="BD42" i="46"/>
  <c r="BE42" i="46" s="1"/>
  <c r="BF42" i="46" s="1"/>
  <c r="BG42" i="46" s="1"/>
  <c r="BD41" i="46"/>
  <c r="BE41" i="46" s="1"/>
  <c r="BF41" i="46" s="1"/>
  <c r="BG41" i="46" s="1"/>
  <c r="BD33" i="46"/>
  <c r="BE33" i="46" s="1"/>
  <c r="BF33" i="46" s="1"/>
  <c r="BG33" i="46" s="1"/>
  <c r="BD14" i="46"/>
  <c r="BE14" i="46" s="1"/>
  <c r="BF14" i="46" s="1"/>
  <c r="BG14" i="46" s="1"/>
  <c r="BD69" i="46"/>
  <c r="BE69" i="46" s="1"/>
  <c r="BF69" i="46" s="1"/>
  <c r="BG69" i="46" s="1"/>
  <c r="BD60" i="46"/>
  <c r="BE60" i="46" s="1"/>
  <c r="BF60" i="46" s="1"/>
  <c r="BG60" i="46" s="1"/>
  <c r="AJ62" i="46"/>
  <c r="BD16" i="46"/>
  <c r="BE16" i="46" s="1"/>
  <c r="BF16" i="46" s="1"/>
  <c r="BG16" i="46" s="1"/>
  <c r="BD38" i="46"/>
  <c r="BE38" i="46" s="1"/>
  <c r="BF38" i="46" s="1"/>
  <c r="BG38" i="46" s="1"/>
  <c r="BD21" i="46"/>
  <c r="BE21" i="46" s="1"/>
  <c r="BF21" i="46" s="1"/>
  <c r="BG21" i="46" s="1"/>
  <c r="AJ60" i="46"/>
  <c r="BD20" i="46"/>
  <c r="BE20" i="46" s="1"/>
  <c r="BF20" i="46" s="1"/>
  <c r="BG20" i="46" s="1"/>
  <c r="BD62" i="46"/>
  <c r="BE62" i="46" s="1"/>
  <c r="BF62" i="46" s="1"/>
  <c r="BG62" i="46" s="1"/>
  <c r="BD72" i="46"/>
  <c r="BE72" i="46" s="1"/>
  <c r="BF72" i="46" s="1"/>
  <c r="BG72" i="46" s="1"/>
  <c r="BD56" i="46"/>
  <c r="BE56" i="46" s="1"/>
  <c r="BF56" i="46" s="1"/>
  <c r="BG56" i="46" s="1"/>
  <c r="BD51" i="46"/>
  <c r="BE51" i="46" s="1"/>
  <c r="BF51" i="46" s="1"/>
  <c r="BG51" i="46" s="1"/>
  <c r="BD15" i="46"/>
  <c r="BE15" i="46" s="1"/>
  <c r="BF15" i="46" s="1"/>
  <c r="BG15" i="46" s="1"/>
  <c r="BD13" i="46"/>
  <c r="BE13" i="46" s="1"/>
  <c r="BF13" i="46" s="1"/>
  <c r="BG13" i="46" s="1"/>
  <c r="BD11" i="46"/>
  <c r="BE11" i="46" s="1"/>
  <c r="BF11" i="46" s="1"/>
  <c r="BG11" i="46" s="1"/>
  <c r="BD44" i="46"/>
  <c r="BE44" i="46" s="1"/>
  <c r="BF44" i="46" s="1"/>
  <c r="BG44" i="46" s="1"/>
  <c r="BD31" i="46"/>
  <c r="BE31" i="46" s="1"/>
  <c r="BF31" i="46" s="1"/>
  <c r="BG31" i="46" s="1"/>
  <c r="BD36" i="46"/>
  <c r="BE36" i="46" s="1"/>
  <c r="BF36" i="46" s="1"/>
  <c r="BG36" i="46" s="1"/>
  <c r="AI53" i="45"/>
  <c r="AJ53" i="45" s="1"/>
  <c r="AO40" i="45"/>
  <c r="BD40" i="45" s="1"/>
  <c r="BE40" i="45" s="1"/>
  <c r="BF40" i="45" s="1"/>
  <c r="BG40" i="45" s="1"/>
  <c r="BH40" i="45" s="1"/>
  <c r="BI40" i="45" s="1"/>
  <c r="AO27" i="45"/>
  <c r="BD27" i="45" s="1"/>
  <c r="BE27" i="45" s="1"/>
  <c r="BF27" i="45" s="1"/>
  <c r="BG27" i="45" s="1"/>
  <c r="BH27" i="45" s="1"/>
  <c r="BI27" i="45" s="1"/>
  <c r="AI12" i="45"/>
  <c r="AO19" i="45"/>
  <c r="BD19" i="45" s="1"/>
  <c r="BE19" i="45" s="1"/>
  <c r="BF19" i="45" s="1"/>
  <c r="BG19" i="45" s="1"/>
  <c r="BH19" i="45" s="1"/>
  <c r="BI19" i="45" s="1"/>
  <c r="AL19" i="45" s="1"/>
  <c r="AI11" i="45"/>
  <c r="AO11" i="45"/>
  <c r="AI34" i="45"/>
  <c r="AO59" i="45"/>
  <c r="BD59" i="45" s="1"/>
  <c r="BE59" i="45" s="1"/>
  <c r="BF59" i="45" s="1"/>
  <c r="BG59" i="45" s="1"/>
  <c r="BH59" i="45" s="1"/>
  <c r="BI59" i="45" s="1"/>
  <c r="AI68" i="45"/>
  <c r="AJ68" i="45" s="1"/>
  <c r="AI40" i="45"/>
  <c r="AO23" i="45"/>
  <c r="BD23" i="45" s="1"/>
  <c r="BE23" i="45" s="1"/>
  <c r="BF23" i="45" s="1"/>
  <c r="BG23" i="45" s="1"/>
  <c r="BH23" i="45" s="1"/>
  <c r="BI23" i="45" s="1"/>
  <c r="AI49" i="45"/>
  <c r="AJ49" i="45" s="1"/>
  <c r="AO36" i="45"/>
  <c r="BD36" i="45" s="1"/>
  <c r="BE36" i="45" s="1"/>
  <c r="BF36" i="45" s="1"/>
  <c r="BG36" i="45" s="1"/>
  <c r="BH36" i="45" s="1"/>
  <c r="BI36" i="45" s="1"/>
  <c r="AI9" i="45"/>
  <c r="AO14" i="45"/>
  <c r="BD14" i="45" s="1"/>
  <c r="BE14" i="45" s="1"/>
  <c r="BF14" i="45" s="1"/>
  <c r="BG14" i="45" s="1"/>
  <c r="BH14" i="45" s="1"/>
  <c r="BI14" i="45" s="1"/>
  <c r="AL14" i="45" s="1"/>
  <c r="AO31" i="45"/>
  <c r="BD31" i="45" s="1"/>
  <c r="BE31" i="45" s="1"/>
  <c r="BF31" i="45" s="1"/>
  <c r="BG31" i="45" s="1"/>
  <c r="BH31" i="45" s="1"/>
  <c r="BI31" i="45" s="1"/>
  <c r="AI44" i="45"/>
  <c r="AJ44" i="45" s="1"/>
  <c r="AO41" i="45"/>
  <c r="BD41" i="45" s="1"/>
  <c r="BE41" i="45" s="1"/>
  <c r="BF41" i="45" s="1"/>
  <c r="BG41" i="45" s="1"/>
  <c r="BH41" i="45" s="1"/>
  <c r="BI41" i="45" s="1"/>
  <c r="AI54" i="45"/>
  <c r="AJ54" i="45" s="1"/>
  <c r="AO33" i="45"/>
  <c r="BD33" i="45" s="1"/>
  <c r="BE33" i="45" s="1"/>
  <c r="BF33" i="45" s="1"/>
  <c r="BG33" i="45" s="1"/>
  <c r="BH33" i="45" s="1"/>
  <c r="BI33" i="45" s="1"/>
  <c r="AI46" i="45"/>
  <c r="AJ46" i="45" s="1"/>
  <c r="AO6" i="45"/>
  <c r="BD6" i="45" s="1"/>
  <c r="BE6" i="45" s="1"/>
  <c r="BF6" i="45" s="1"/>
  <c r="BG6" i="45" s="1"/>
  <c r="BH6" i="45" s="1"/>
  <c r="BI6" i="45" s="1"/>
  <c r="AI29" i="45"/>
  <c r="AO5" i="45"/>
  <c r="BD5" i="45" s="1"/>
  <c r="BE5" i="45" s="1"/>
  <c r="BF5" i="45" s="1"/>
  <c r="BG5" i="45" s="1"/>
  <c r="BH5" i="45" s="1"/>
  <c r="BI5" i="45" s="1"/>
  <c r="AI28" i="45"/>
  <c r="AO8" i="45"/>
  <c r="BD8" i="45" s="1"/>
  <c r="BE8" i="45" s="1"/>
  <c r="BF8" i="45" s="1"/>
  <c r="BG8" i="45" s="1"/>
  <c r="BH8" i="45" s="1"/>
  <c r="BI8" i="45" s="1"/>
  <c r="AL8" i="45" s="1"/>
  <c r="AI31" i="45"/>
  <c r="AO52" i="45"/>
  <c r="BD52" i="45" s="1"/>
  <c r="BE52" i="45" s="1"/>
  <c r="BF52" i="45" s="1"/>
  <c r="BG52" i="45" s="1"/>
  <c r="BH52" i="45" s="1"/>
  <c r="BI52" i="45" s="1"/>
  <c r="AI6" i="45"/>
  <c r="AO53" i="45"/>
  <c r="BD53" i="45" s="1"/>
  <c r="BE53" i="45" s="1"/>
  <c r="BF53" i="45" s="1"/>
  <c r="BG53" i="45" s="1"/>
  <c r="BH53" i="45" s="1"/>
  <c r="BI53" i="45" s="1"/>
  <c r="AI63" i="45"/>
  <c r="AJ63" i="45" s="1"/>
  <c r="AO26" i="45"/>
  <c r="BD26" i="45" s="1"/>
  <c r="BE26" i="45" s="1"/>
  <c r="BF26" i="45" s="1"/>
  <c r="BG26" i="45" s="1"/>
  <c r="BH26" i="45" s="1"/>
  <c r="BI26" i="45" s="1"/>
  <c r="AI22" i="45"/>
  <c r="AO28" i="45"/>
  <c r="BD28" i="45" s="1"/>
  <c r="BE28" i="45" s="1"/>
  <c r="BF28" i="45" s="1"/>
  <c r="BG28" i="45" s="1"/>
  <c r="BH28" i="45" s="1"/>
  <c r="BI28" i="45" s="1"/>
  <c r="AI23" i="45"/>
  <c r="AO56" i="45"/>
  <c r="BD56" i="45" s="1"/>
  <c r="BE56" i="45" s="1"/>
  <c r="BF56" i="45" s="1"/>
  <c r="BG56" i="45" s="1"/>
  <c r="BH56" i="45" s="1"/>
  <c r="BI56" i="45" s="1"/>
  <c r="AI66" i="45"/>
  <c r="AJ66" i="45" s="1"/>
  <c r="AO60" i="45"/>
  <c r="BD60" i="45" s="1"/>
  <c r="BE60" i="45" s="1"/>
  <c r="BF60" i="45" s="1"/>
  <c r="BG60" i="45" s="1"/>
  <c r="BH60" i="45" s="1"/>
  <c r="BI60" i="45" s="1"/>
  <c r="AI15" i="45"/>
  <c r="AI77" i="45"/>
  <c r="AJ77" i="45" s="1"/>
  <c r="AO70" i="45"/>
  <c r="BD70" i="45" s="1"/>
  <c r="BE70" i="45" s="1"/>
  <c r="BF70" i="45" s="1"/>
  <c r="BG70" i="45" s="1"/>
  <c r="BH70" i="45" s="1"/>
  <c r="BI70" i="45" s="1"/>
  <c r="AO68" i="45"/>
  <c r="BD68" i="45" s="1"/>
  <c r="BE68" i="45" s="1"/>
  <c r="BF68" i="45" s="1"/>
  <c r="BG68" i="45" s="1"/>
  <c r="BH68" i="45" s="1"/>
  <c r="BI68" i="45" s="1"/>
  <c r="AI75" i="45"/>
  <c r="AJ75" i="45" s="1"/>
  <c r="AI45" i="45"/>
  <c r="AJ45" i="45" s="1"/>
  <c r="AO32" i="45"/>
  <c r="BD32" i="45" s="1"/>
  <c r="BE32" i="45" s="1"/>
  <c r="BF32" i="45" s="1"/>
  <c r="BG32" i="45" s="1"/>
  <c r="BH32" i="45" s="1"/>
  <c r="BI32" i="45" s="1"/>
  <c r="AO29" i="45"/>
  <c r="BD29" i="45" s="1"/>
  <c r="BE29" i="45" s="1"/>
  <c r="BF29" i="45" s="1"/>
  <c r="BG29" i="45" s="1"/>
  <c r="BH29" i="45" s="1"/>
  <c r="BI29" i="45" s="1"/>
  <c r="AI42" i="45"/>
  <c r="AJ42" i="45" s="1"/>
  <c r="AO24" i="45"/>
  <c r="BD24" i="45" s="1"/>
  <c r="BE24" i="45" s="1"/>
  <c r="BF24" i="45" s="1"/>
  <c r="BG24" i="45" s="1"/>
  <c r="BH24" i="45" s="1"/>
  <c r="BI24" i="45" s="1"/>
  <c r="AI7" i="45"/>
  <c r="AO50" i="45"/>
  <c r="AI62" i="45"/>
  <c r="AJ62" i="45" s="1"/>
  <c r="AO17" i="45"/>
  <c r="BD17" i="45" s="1"/>
  <c r="BE17" i="45" s="1"/>
  <c r="BF17" i="45" s="1"/>
  <c r="BG17" i="45" s="1"/>
  <c r="BH17" i="45" s="1"/>
  <c r="BI17" i="45" s="1"/>
  <c r="AI38" i="45"/>
  <c r="AO66" i="45"/>
  <c r="BD66" i="45" s="1"/>
  <c r="BE66" i="45" s="1"/>
  <c r="BF66" i="45" s="1"/>
  <c r="BG66" i="45" s="1"/>
  <c r="BH66" i="45" s="1"/>
  <c r="BI66" i="45" s="1"/>
  <c r="AI73" i="45"/>
  <c r="AJ73" i="45" s="1"/>
  <c r="AI43" i="45"/>
  <c r="AJ43" i="45" s="1"/>
  <c r="AO30" i="45"/>
  <c r="AI47" i="45"/>
  <c r="AJ47" i="45" s="1"/>
  <c r="AO34" i="45"/>
  <c r="BD34" i="45" s="1"/>
  <c r="BE34" i="45" s="1"/>
  <c r="BF34" i="45" s="1"/>
  <c r="BG34" i="45" s="1"/>
  <c r="BH34" i="45" s="1"/>
  <c r="BI34" i="45" s="1"/>
  <c r="AI52" i="45"/>
  <c r="AJ52" i="45" s="1"/>
  <c r="AO39" i="45"/>
  <c r="BD39" i="45" s="1"/>
  <c r="BE39" i="45" s="1"/>
  <c r="BF39" i="45" s="1"/>
  <c r="BG39" i="45" s="1"/>
  <c r="BH39" i="45" s="1"/>
  <c r="BI39" i="45" s="1"/>
  <c r="AO16" i="45"/>
  <c r="BD16" i="45" s="1"/>
  <c r="BE16" i="45" s="1"/>
  <c r="BF16" i="45" s="1"/>
  <c r="BG16" i="45" s="1"/>
  <c r="BH16" i="45" s="1"/>
  <c r="BI16" i="45" s="1"/>
  <c r="AI13" i="45"/>
  <c r="AI57" i="45"/>
  <c r="AJ57" i="45" s="1"/>
  <c r="AO44" i="45"/>
  <c r="BD44" i="45" s="1"/>
  <c r="BE44" i="45" s="1"/>
  <c r="BF44" i="45" s="1"/>
  <c r="BG44" i="45" s="1"/>
  <c r="BH44" i="45" s="1"/>
  <c r="BI44" i="45" s="1"/>
  <c r="AO13" i="45"/>
  <c r="BD13" i="45" s="1"/>
  <c r="BE13" i="45" s="1"/>
  <c r="BF13" i="45" s="1"/>
  <c r="BG13" i="45" s="1"/>
  <c r="BH13" i="45" s="1"/>
  <c r="BI13" i="45" s="1"/>
  <c r="AI36" i="45"/>
  <c r="AO46" i="45"/>
  <c r="BD46" i="45" s="1"/>
  <c r="BE46" i="45" s="1"/>
  <c r="BF46" i="45" s="1"/>
  <c r="BG46" i="45" s="1"/>
  <c r="BH46" i="45" s="1"/>
  <c r="BI46" i="45" s="1"/>
  <c r="AI24" i="45"/>
  <c r="AO43" i="45"/>
  <c r="BD43" i="45" s="1"/>
  <c r="BE43" i="45" s="1"/>
  <c r="BF43" i="45" s="1"/>
  <c r="BG43" i="45" s="1"/>
  <c r="BH43" i="45" s="1"/>
  <c r="BI43" i="45" s="1"/>
  <c r="AI56" i="45"/>
  <c r="AJ56" i="45" s="1"/>
  <c r="AI64" i="45"/>
  <c r="AJ64" i="45" s="1"/>
  <c r="AO54" i="45"/>
  <c r="BD54" i="45" s="1"/>
  <c r="BE54" i="45" s="1"/>
  <c r="BF54" i="45" s="1"/>
  <c r="BG54" i="45" s="1"/>
  <c r="BH54" i="45" s="1"/>
  <c r="BI54" i="45" s="1"/>
  <c r="AI21" i="45"/>
  <c r="AO18" i="45"/>
  <c r="BD18" i="45" s="1"/>
  <c r="BE18" i="45" s="1"/>
  <c r="BF18" i="45" s="1"/>
  <c r="BG18" i="45" s="1"/>
  <c r="BH18" i="45" s="1"/>
  <c r="BI18" i="45" s="1"/>
  <c r="AI10" i="45"/>
  <c r="AO21" i="45"/>
  <c r="BD21" i="45" s="1"/>
  <c r="BE21" i="45" s="1"/>
  <c r="BF21" i="45" s="1"/>
  <c r="BG21" i="45" s="1"/>
  <c r="BH21" i="45" s="1"/>
  <c r="BI21" i="45" s="1"/>
  <c r="AI67" i="45"/>
  <c r="AJ67" i="45" s="1"/>
  <c r="AO57" i="45"/>
  <c r="BD57" i="45" s="1"/>
  <c r="BE57" i="45" s="1"/>
  <c r="BF57" i="45" s="1"/>
  <c r="BG57" i="45" s="1"/>
  <c r="BH57" i="45" s="1"/>
  <c r="BI57" i="45" s="1"/>
  <c r="AO12" i="45"/>
  <c r="BD12" i="45" s="1"/>
  <c r="BE12" i="45" s="1"/>
  <c r="BF12" i="45" s="1"/>
  <c r="BG12" i="45" s="1"/>
  <c r="BH12" i="45" s="1"/>
  <c r="BI12" i="45" s="1"/>
  <c r="AI35" i="45"/>
  <c r="AO20" i="45"/>
  <c r="BD20" i="45" s="1"/>
  <c r="BE20" i="45" s="1"/>
  <c r="BF20" i="45" s="1"/>
  <c r="BG20" i="45" s="1"/>
  <c r="BH20" i="45" s="1"/>
  <c r="BI20" i="45" s="1"/>
  <c r="AL20" i="45" s="1"/>
  <c r="AI26" i="45"/>
  <c r="AI69" i="45"/>
  <c r="AJ69" i="45" s="1"/>
  <c r="AO62" i="45"/>
  <c r="BD62" i="45" s="1"/>
  <c r="BE62" i="45" s="1"/>
  <c r="BF62" i="45" s="1"/>
  <c r="BG62" i="45" s="1"/>
  <c r="BH62" i="45" s="1"/>
  <c r="BI62" i="45" s="1"/>
  <c r="AO63" i="45"/>
  <c r="BD63" i="45" s="1"/>
  <c r="BE63" i="45" s="1"/>
  <c r="BF63" i="45" s="1"/>
  <c r="BG63" i="45" s="1"/>
  <c r="BH63" i="45" s="1"/>
  <c r="BI63" i="45" s="1"/>
  <c r="AI70" i="45"/>
  <c r="AJ70" i="45" s="1"/>
  <c r="AO72" i="45"/>
  <c r="BD72" i="45" s="1"/>
  <c r="BE72" i="45" s="1"/>
  <c r="BF72" i="45" s="1"/>
  <c r="BG72" i="45" s="1"/>
  <c r="BH72" i="45" s="1"/>
  <c r="BI72" i="45" s="1"/>
  <c r="AI18" i="45"/>
  <c r="AI37" i="45"/>
  <c r="AO15" i="45"/>
  <c r="BD15" i="45" s="1"/>
  <c r="BE15" i="45" s="1"/>
  <c r="BF15" i="45" s="1"/>
  <c r="BG15" i="45" s="1"/>
  <c r="BH15" i="45" s="1"/>
  <c r="BI15" i="45" s="1"/>
  <c r="AO22" i="45"/>
  <c r="BD22" i="45" s="1"/>
  <c r="BE22" i="45" s="1"/>
  <c r="BF22" i="45" s="1"/>
  <c r="BG22" i="45" s="1"/>
  <c r="BH22" i="45" s="1"/>
  <c r="BI22" i="45" s="1"/>
  <c r="AI39" i="45"/>
  <c r="AI5" i="45"/>
  <c r="AO51" i="45"/>
  <c r="BD51" i="45" s="1"/>
  <c r="BE51" i="45" s="1"/>
  <c r="BF51" i="45" s="1"/>
  <c r="BG51" i="45" s="1"/>
  <c r="BH51" i="45" s="1"/>
  <c r="BI51" i="45" s="1"/>
  <c r="AO9" i="45"/>
  <c r="BD9" i="45" s="1"/>
  <c r="BE9" i="45" s="1"/>
  <c r="BF9" i="45" s="1"/>
  <c r="BG9" i="45" s="1"/>
  <c r="BH9" i="45" s="1"/>
  <c r="BI9" i="45" s="1"/>
  <c r="AI32" i="45"/>
  <c r="AO10" i="45"/>
  <c r="BD10" i="45" s="1"/>
  <c r="BE10" i="45" s="1"/>
  <c r="BF10" i="45" s="1"/>
  <c r="BG10" i="45" s="1"/>
  <c r="BH10" i="45" s="1"/>
  <c r="BI10" i="45" s="1"/>
  <c r="AI33" i="45"/>
  <c r="AO71" i="45"/>
  <c r="BD71" i="45" s="1"/>
  <c r="BE71" i="45" s="1"/>
  <c r="BF71" i="45" s="1"/>
  <c r="BG71" i="45" s="1"/>
  <c r="BH71" i="45" s="1"/>
  <c r="BI71" i="45" s="1"/>
  <c r="AI27" i="45"/>
  <c r="AI48" i="45"/>
  <c r="AJ48" i="45" s="1"/>
  <c r="AO35" i="45"/>
  <c r="BD35" i="45" s="1"/>
  <c r="BE35" i="45" s="1"/>
  <c r="BF35" i="45" s="1"/>
  <c r="BG35" i="45" s="1"/>
  <c r="BH35" i="45" s="1"/>
  <c r="BI35" i="45" s="1"/>
  <c r="AI51" i="45"/>
  <c r="AJ51" i="45" s="1"/>
  <c r="AO38" i="45"/>
  <c r="BD38" i="45" s="1"/>
  <c r="BE38" i="45" s="1"/>
  <c r="BF38" i="45" s="1"/>
  <c r="BG38" i="45" s="1"/>
  <c r="BH38" i="45" s="1"/>
  <c r="BI38" i="45" s="1"/>
  <c r="AI55" i="45"/>
  <c r="AJ55" i="45" s="1"/>
  <c r="AO42" i="45"/>
  <c r="BD42" i="45" s="1"/>
  <c r="BE42" i="45" s="1"/>
  <c r="BF42" i="45" s="1"/>
  <c r="BG42" i="45" s="1"/>
  <c r="BH42" i="45" s="1"/>
  <c r="BI42" i="45" s="1"/>
  <c r="AO25" i="45"/>
  <c r="BD25" i="45" s="1"/>
  <c r="BE25" i="45" s="1"/>
  <c r="BF25" i="45" s="1"/>
  <c r="BG25" i="45" s="1"/>
  <c r="BH25" i="45" s="1"/>
  <c r="BI25" i="45" s="1"/>
  <c r="AL25" i="45" s="1"/>
  <c r="AI41" i="45"/>
  <c r="AI58" i="45"/>
  <c r="AJ58" i="45" s="1"/>
  <c r="AO45" i="45"/>
  <c r="BD45" i="45" s="1"/>
  <c r="BE45" i="45" s="1"/>
  <c r="BF45" i="45" s="1"/>
  <c r="BG45" i="45" s="1"/>
  <c r="BH45" i="45" s="1"/>
  <c r="BI45" i="45" s="1"/>
  <c r="AO37" i="45"/>
  <c r="BD37" i="45" s="1"/>
  <c r="BE37" i="45" s="1"/>
  <c r="BF37" i="45" s="1"/>
  <c r="BG37" i="45" s="1"/>
  <c r="BH37" i="45" s="1"/>
  <c r="BI37" i="45" s="1"/>
  <c r="AI50" i="45"/>
  <c r="AJ50" i="45" s="1"/>
  <c r="AI61" i="45"/>
  <c r="AJ61" i="45" s="1"/>
  <c r="AO49" i="45"/>
  <c r="BD49" i="45" s="1"/>
  <c r="BE49" i="45" s="1"/>
  <c r="BF49" i="45" s="1"/>
  <c r="BG49" i="45" s="1"/>
  <c r="BH49" i="45" s="1"/>
  <c r="BI49" i="45" s="1"/>
  <c r="AO7" i="45"/>
  <c r="BD7" i="45" s="1"/>
  <c r="BE7" i="45" s="1"/>
  <c r="BF7" i="45" s="1"/>
  <c r="BG7" i="45" s="1"/>
  <c r="BH7" i="45" s="1"/>
  <c r="BI7" i="45" s="1"/>
  <c r="AI30" i="45"/>
  <c r="AO47" i="45"/>
  <c r="BD47" i="45" s="1"/>
  <c r="BE47" i="45" s="1"/>
  <c r="BF47" i="45" s="1"/>
  <c r="BG47" i="45" s="1"/>
  <c r="BH47" i="45" s="1"/>
  <c r="BI47" i="45" s="1"/>
  <c r="AI59" i="45"/>
  <c r="AJ59" i="45" s="1"/>
  <c r="AO48" i="45"/>
  <c r="BD48" i="45" s="1"/>
  <c r="BE48" i="45" s="1"/>
  <c r="BF48" i="45" s="1"/>
  <c r="BG48" i="45" s="1"/>
  <c r="BH48" i="45" s="1"/>
  <c r="BI48" i="45" s="1"/>
  <c r="AI60" i="45"/>
  <c r="AJ60" i="45" s="1"/>
  <c r="AO55" i="45"/>
  <c r="BD55" i="45" s="1"/>
  <c r="BE55" i="45" s="1"/>
  <c r="BF55" i="45" s="1"/>
  <c r="BG55" i="45" s="1"/>
  <c r="BH55" i="45" s="1"/>
  <c r="BI55" i="45" s="1"/>
  <c r="AI65" i="45"/>
  <c r="AJ65" i="45" s="1"/>
  <c r="AI71" i="45"/>
  <c r="AJ71" i="45" s="1"/>
  <c r="AO64" i="45"/>
  <c r="BD64" i="45" s="1"/>
  <c r="BE64" i="45" s="1"/>
  <c r="BF64" i="45" s="1"/>
  <c r="BG64" i="45" s="1"/>
  <c r="BH64" i="45" s="1"/>
  <c r="BI64" i="45" s="1"/>
  <c r="AO61" i="45"/>
  <c r="BD61" i="45" s="1"/>
  <c r="BE61" i="45" s="1"/>
  <c r="BF61" i="45" s="1"/>
  <c r="BG61" i="45" s="1"/>
  <c r="BH61" i="45" s="1"/>
  <c r="BI61" i="45" s="1"/>
  <c r="AI16" i="45"/>
  <c r="AO58" i="45"/>
  <c r="BD58" i="45" s="1"/>
  <c r="BE58" i="45" s="1"/>
  <c r="BF58" i="45" s="1"/>
  <c r="BG58" i="45" s="1"/>
  <c r="BH58" i="45" s="1"/>
  <c r="BI58" i="45" s="1"/>
  <c r="AI17" i="45"/>
  <c r="AO65" i="45"/>
  <c r="BD65" i="45" s="1"/>
  <c r="BE65" i="45" s="1"/>
  <c r="BF65" i="45" s="1"/>
  <c r="BG65" i="45" s="1"/>
  <c r="BH65" i="45" s="1"/>
  <c r="BI65" i="45" s="1"/>
  <c r="AI72" i="45"/>
  <c r="AJ72" i="45" s="1"/>
  <c r="AO67" i="45"/>
  <c r="BD67" i="45" s="1"/>
  <c r="BE67" i="45" s="1"/>
  <c r="BF67" i="45" s="1"/>
  <c r="BG67" i="45" s="1"/>
  <c r="BH67" i="45" s="1"/>
  <c r="BI67" i="45" s="1"/>
  <c r="AI74" i="45"/>
  <c r="AJ74" i="45" s="1"/>
  <c r="AO69" i="45"/>
  <c r="BD69" i="45" s="1"/>
  <c r="BE69" i="45" s="1"/>
  <c r="BF69" i="45" s="1"/>
  <c r="BG69" i="45" s="1"/>
  <c r="BH69" i="45" s="1"/>
  <c r="BI69" i="45" s="1"/>
  <c r="AI76" i="45"/>
  <c r="AJ76" i="45" s="1"/>
  <c r="AI10" i="44"/>
  <c r="AO33" i="44"/>
  <c r="BD33" i="44" s="1"/>
  <c r="BE33" i="44" s="1"/>
  <c r="BF33" i="44" s="1"/>
  <c r="BG33" i="44" s="1"/>
  <c r="BH33" i="44" s="1"/>
  <c r="BI33" i="44" s="1"/>
  <c r="AI43" i="44"/>
  <c r="AJ43" i="44" s="1"/>
  <c r="AO38" i="44"/>
  <c r="BD38" i="44" s="1"/>
  <c r="BE38" i="44" s="1"/>
  <c r="BF38" i="44" s="1"/>
  <c r="BG38" i="44" s="1"/>
  <c r="BH38" i="44" s="1"/>
  <c r="BI38" i="44" s="1"/>
  <c r="AI6" i="44"/>
  <c r="AO45" i="44"/>
  <c r="BD45" i="44" s="1"/>
  <c r="BE45" i="44" s="1"/>
  <c r="BF45" i="44" s="1"/>
  <c r="BG45" i="44" s="1"/>
  <c r="BH45" i="44" s="1"/>
  <c r="BI45" i="44" s="1"/>
  <c r="AI49" i="44"/>
  <c r="AJ49" i="44" s="1"/>
  <c r="AO48" i="44"/>
  <c r="BD48" i="44" s="1"/>
  <c r="BE48" i="44" s="1"/>
  <c r="BF48" i="44" s="1"/>
  <c r="BG48" i="44" s="1"/>
  <c r="BH48" i="44" s="1"/>
  <c r="BI48" i="44" s="1"/>
  <c r="AO71" i="44"/>
  <c r="BD71" i="44" s="1"/>
  <c r="BE71" i="44" s="1"/>
  <c r="BF71" i="44" s="1"/>
  <c r="BG71" i="44" s="1"/>
  <c r="BH71" i="44" s="1"/>
  <c r="BI71" i="44" s="1"/>
  <c r="AI71" i="44"/>
  <c r="AJ71" i="44" s="1"/>
  <c r="AO31" i="44"/>
  <c r="BD31" i="44" s="1"/>
  <c r="BE31" i="44" s="1"/>
  <c r="BF31" i="44" s="1"/>
  <c r="BG31" i="44" s="1"/>
  <c r="BH31" i="44" s="1"/>
  <c r="BI31" i="44" s="1"/>
  <c r="AI9" i="44"/>
  <c r="AI19" i="44"/>
  <c r="AO9" i="44"/>
  <c r="BD9" i="44" s="1"/>
  <c r="BE9" i="44" s="1"/>
  <c r="BF9" i="44" s="1"/>
  <c r="BG9" i="44" s="1"/>
  <c r="BH9" i="44" s="1"/>
  <c r="BI9" i="44" s="1"/>
  <c r="AI34" i="44"/>
  <c r="AO24" i="44"/>
  <c r="BD24" i="44" s="1"/>
  <c r="BE24" i="44" s="1"/>
  <c r="BF24" i="44" s="1"/>
  <c r="BG24" i="44" s="1"/>
  <c r="BH24" i="44" s="1"/>
  <c r="BI24" i="44" s="1"/>
  <c r="AI13" i="44"/>
  <c r="AO34" i="44"/>
  <c r="BD34" i="44" s="1"/>
  <c r="BE34" i="44" s="1"/>
  <c r="BF34" i="44" s="1"/>
  <c r="BG34" i="44" s="1"/>
  <c r="BH34" i="44" s="1"/>
  <c r="BI34" i="44" s="1"/>
  <c r="AO21" i="44"/>
  <c r="AI31" i="44"/>
  <c r="AI47" i="44"/>
  <c r="AJ47" i="44" s="1"/>
  <c r="AO44" i="44"/>
  <c r="BD44" i="44" s="1"/>
  <c r="BE44" i="44" s="1"/>
  <c r="BF44" i="44" s="1"/>
  <c r="BG44" i="44" s="1"/>
  <c r="BH44" i="44" s="1"/>
  <c r="BI44" i="44" s="1"/>
  <c r="AO17" i="44"/>
  <c r="BD17" i="44" s="1"/>
  <c r="BE17" i="44" s="1"/>
  <c r="BF17" i="44" s="1"/>
  <c r="BG17" i="44" s="1"/>
  <c r="BH17" i="44" s="1"/>
  <c r="BI17" i="44" s="1"/>
  <c r="AI27" i="44"/>
  <c r="AO13" i="44"/>
  <c r="BD13" i="44" s="1"/>
  <c r="BE13" i="44" s="1"/>
  <c r="BF13" i="44" s="1"/>
  <c r="BG13" i="44" s="1"/>
  <c r="BH13" i="44" s="1"/>
  <c r="BI13" i="44" s="1"/>
  <c r="AI23" i="44"/>
  <c r="AO40" i="44"/>
  <c r="BD40" i="44" s="1"/>
  <c r="BE40" i="44" s="1"/>
  <c r="BF40" i="44" s="1"/>
  <c r="BG40" i="44" s="1"/>
  <c r="BH40" i="44" s="1"/>
  <c r="BI40" i="44" s="1"/>
  <c r="AI44" i="44"/>
  <c r="AJ44" i="44" s="1"/>
  <c r="AO22" i="44"/>
  <c r="BD22" i="44" s="1"/>
  <c r="BE22" i="44" s="1"/>
  <c r="BF22" i="44" s="1"/>
  <c r="BG22" i="44" s="1"/>
  <c r="BH22" i="44" s="1"/>
  <c r="BI22" i="44" s="1"/>
  <c r="AI32" i="44"/>
  <c r="AI57" i="44"/>
  <c r="AJ57" i="44" s="1"/>
  <c r="AO57" i="44"/>
  <c r="BD57" i="44" s="1"/>
  <c r="BE57" i="44" s="1"/>
  <c r="BF57" i="44" s="1"/>
  <c r="BG57" i="44" s="1"/>
  <c r="BH57" i="44" s="1"/>
  <c r="BI57" i="44" s="1"/>
  <c r="AO49" i="44"/>
  <c r="BD49" i="44" s="1"/>
  <c r="BE49" i="44" s="1"/>
  <c r="BF49" i="44" s="1"/>
  <c r="BG49" i="44" s="1"/>
  <c r="BH49" i="44" s="1"/>
  <c r="BI49" i="44" s="1"/>
  <c r="AI50" i="44"/>
  <c r="AJ50" i="44" s="1"/>
  <c r="AO54" i="44"/>
  <c r="BD54" i="44" s="1"/>
  <c r="BE54" i="44" s="1"/>
  <c r="BF54" i="44" s="1"/>
  <c r="BG54" i="44" s="1"/>
  <c r="BH54" i="44" s="1"/>
  <c r="BI54" i="44" s="1"/>
  <c r="AI8" i="44"/>
  <c r="AI56" i="44"/>
  <c r="AJ56" i="44" s="1"/>
  <c r="AO56" i="44"/>
  <c r="BD56" i="44" s="1"/>
  <c r="BE56" i="44" s="1"/>
  <c r="BF56" i="44" s="1"/>
  <c r="BG56" i="44" s="1"/>
  <c r="BH56" i="44" s="1"/>
  <c r="BI56" i="44" s="1"/>
  <c r="AI62" i="44"/>
  <c r="AJ62" i="44" s="1"/>
  <c r="AO62" i="44"/>
  <c r="BD62" i="44" s="1"/>
  <c r="BE62" i="44" s="1"/>
  <c r="BF62" i="44" s="1"/>
  <c r="BG62" i="44" s="1"/>
  <c r="BH62" i="44" s="1"/>
  <c r="BI62" i="44" s="1"/>
  <c r="AO66" i="44"/>
  <c r="BD66" i="44" s="1"/>
  <c r="BE66" i="44" s="1"/>
  <c r="BF66" i="44" s="1"/>
  <c r="BG66" i="44" s="1"/>
  <c r="BH66" i="44" s="1"/>
  <c r="BI66" i="44" s="1"/>
  <c r="AI66" i="44"/>
  <c r="AJ66" i="44" s="1"/>
  <c r="AO68" i="44"/>
  <c r="BD68" i="44" s="1"/>
  <c r="BE68" i="44" s="1"/>
  <c r="BF68" i="44" s="1"/>
  <c r="BG68" i="44" s="1"/>
  <c r="BH68" i="44" s="1"/>
  <c r="BI68" i="44" s="1"/>
  <c r="AI68" i="44"/>
  <c r="AJ68" i="44" s="1"/>
  <c r="AI33" i="44"/>
  <c r="AO23" i="44"/>
  <c r="BD23" i="44" s="1"/>
  <c r="BE23" i="44" s="1"/>
  <c r="BF23" i="44" s="1"/>
  <c r="BG23" i="44" s="1"/>
  <c r="BH23" i="44" s="1"/>
  <c r="BI23" i="44" s="1"/>
  <c r="AO11" i="44"/>
  <c r="BD11" i="44" s="1"/>
  <c r="BE11" i="44" s="1"/>
  <c r="BF11" i="44" s="1"/>
  <c r="BG11" i="44" s="1"/>
  <c r="BH11" i="44" s="1"/>
  <c r="BI11" i="44" s="1"/>
  <c r="AI21" i="44"/>
  <c r="AO39" i="44"/>
  <c r="BD39" i="44" s="1"/>
  <c r="BE39" i="44" s="1"/>
  <c r="BF39" i="44" s="1"/>
  <c r="BG39" i="44" s="1"/>
  <c r="BH39" i="44" s="1"/>
  <c r="BI39" i="44" s="1"/>
  <c r="AI7" i="44"/>
  <c r="AI24" i="44"/>
  <c r="AO14" i="44"/>
  <c r="BD14" i="44" s="1"/>
  <c r="BE14" i="44" s="1"/>
  <c r="BF14" i="44" s="1"/>
  <c r="BG14" i="44" s="1"/>
  <c r="BH14" i="44" s="1"/>
  <c r="BI14" i="44" s="1"/>
  <c r="AO51" i="44"/>
  <c r="BD51" i="44" s="1"/>
  <c r="BE51" i="44" s="1"/>
  <c r="BF51" i="44" s="1"/>
  <c r="BG51" i="44" s="1"/>
  <c r="BH51" i="44" s="1"/>
  <c r="BI51" i="44" s="1"/>
  <c r="AI52" i="44"/>
  <c r="AJ52" i="44" s="1"/>
  <c r="AO60" i="44"/>
  <c r="BD60" i="44" s="1"/>
  <c r="BE60" i="44" s="1"/>
  <c r="BF60" i="44" s="1"/>
  <c r="BG60" i="44" s="1"/>
  <c r="BH60" i="44" s="1"/>
  <c r="BI60" i="44" s="1"/>
  <c r="AI60" i="44"/>
  <c r="AJ60" i="44" s="1"/>
  <c r="AO35" i="44"/>
  <c r="BD35" i="44" s="1"/>
  <c r="BE35" i="44" s="1"/>
  <c r="BF35" i="44" s="1"/>
  <c r="BG35" i="44" s="1"/>
  <c r="BH35" i="44" s="1"/>
  <c r="BI35" i="44" s="1"/>
  <c r="AI40" i="44"/>
  <c r="AJ40" i="44" s="1"/>
  <c r="AO30" i="44"/>
  <c r="BD30" i="44" s="1"/>
  <c r="BE30" i="44" s="1"/>
  <c r="BF30" i="44" s="1"/>
  <c r="BG30" i="44" s="1"/>
  <c r="BH30" i="44" s="1"/>
  <c r="BI30" i="44" s="1"/>
  <c r="AI14" i="44"/>
  <c r="AI38" i="44"/>
  <c r="AJ38" i="44" s="1"/>
  <c r="AO29" i="44"/>
  <c r="BD29" i="44" s="1"/>
  <c r="BE29" i="44" s="1"/>
  <c r="BF29" i="44" s="1"/>
  <c r="BG29" i="44" s="1"/>
  <c r="BH29" i="44" s="1"/>
  <c r="BI29" i="44" s="1"/>
  <c r="AO16" i="44"/>
  <c r="BD16" i="44" s="1"/>
  <c r="BE16" i="44" s="1"/>
  <c r="BF16" i="44" s="1"/>
  <c r="BG16" i="44" s="1"/>
  <c r="BH16" i="44" s="1"/>
  <c r="BI16" i="44" s="1"/>
  <c r="AI26" i="44"/>
  <c r="AO15" i="44"/>
  <c r="BD15" i="44" s="1"/>
  <c r="BE15" i="44" s="1"/>
  <c r="BF15" i="44" s="1"/>
  <c r="BG15" i="44" s="1"/>
  <c r="BH15" i="44" s="1"/>
  <c r="BI15" i="44" s="1"/>
  <c r="AI25" i="44"/>
  <c r="AO28" i="44"/>
  <c r="BD28" i="44" s="1"/>
  <c r="BE28" i="44" s="1"/>
  <c r="BF28" i="44" s="1"/>
  <c r="BG28" i="44" s="1"/>
  <c r="BH28" i="44" s="1"/>
  <c r="BI28" i="44" s="1"/>
  <c r="AI12" i="44"/>
  <c r="AO18" i="44"/>
  <c r="BD18" i="44" s="1"/>
  <c r="BE18" i="44" s="1"/>
  <c r="BF18" i="44" s="1"/>
  <c r="BG18" i="44" s="1"/>
  <c r="BH18" i="44" s="1"/>
  <c r="BI18" i="44" s="1"/>
  <c r="AI28" i="44"/>
  <c r="AO7" i="44"/>
  <c r="AI17" i="44"/>
  <c r="AI20" i="44"/>
  <c r="AO10" i="44"/>
  <c r="BD10" i="44" s="1"/>
  <c r="BE10" i="44" s="1"/>
  <c r="BF10" i="44" s="1"/>
  <c r="BG10" i="44" s="1"/>
  <c r="BH10" i="44" s="1"/>
  <c r="BI10" i="44" s="1"/>
  <c r="AO46" i="44"/>
  <c r="BD46" i="44" s="1"/>
  <c r="BE46" i="44" s="1"/>
  <c r="BF46" i="44" s="1"/>
  <c r="BG46" i="44" s="1"/>
  <c r="BH46" i="44" s="1"/>
  <c r="BI46" i="44" s="1"/>
  <c r="AI11" i="44"/>
  <c r="AO43" i="44"/>
  <c r="BD43" i="44" s="1"/>
  <c r="BE43" i="44" s="1"/>
  <c r="BF43" i="44" s="1"/>
  <c r="BG43" i="44" s="1"/>
  <c r="BH43" i="44" s="1"/>
  <c r="BI43" i="44" s="1"/>
  <c r="AI46" i="44"/>
  <c r="AJ46" i="44" s="1"/>
  <c r="AO53" i="44"/>
  <c r="BD53" i="44" s="1"/>
  <c r="BE53" i="44" s="1"/>
  <c r="BF53" i="44" s="1"/>
  <c r="BG53" i="44" s="1"/>
  <c r="BH53" i="44" s="1"/>
  <c r="BI53" i="44" s="1"/>
  <c r="AI54" i="44"/>
  <c r="AJ54" i="44" s="1"/>
  <c r="AO64" i="44"/>
  <c r="BD64" i="44" s="1"/>
  <c r="BE64" i="44" s="1"/>
  <c r="BF64" i="44" s="1"/>
  <c r="BG64" i="44" s="1"/>
  <c r="BH64" i="44" s="1"/>
  <c r="BI64" i="44" s="1"/>
  <c r="AI64" i="44"/>
  <c r="AJ64" i="44" s="1"/>
  <c r="AO55" i="44"/>
  <c r="BD55" i="44" s="1"/>
  <c r="BE55" i="44" s="1"/>
  <c r="BF55" i="44" s="1"/>
  <c r="BG55" i="44" s="1"/>
  <c r="BH55" i="44" s="1"/>
  <c r="BI55" i="44" s="1"/>
  <c r="AI55" i="44"/>
  <c r="AJ55" i="44" s="1"/>
  <c r="AO61" i="44"/>
  <c r="BD61" i="44" s="1"/>
  <c r="BE61" i="44" s="1"/>
  <c r="BF61" i="44" s="1"/>
  <c r="BG61" i="44" s="1"/>
  <c r="BH61" i="44" s="1"/>
  <c r="BI61" i="44" s="1"/>
  <c r="AI61" i="44"/>
  <c r="AJ61" i="44" s="1"/>
  <c r="AI70" i="44"/>
  <c r="AJ70" i="44" s="1"/>
  <c r="AO70" i="44"/>
  <c r="BD70" i="44" s="1"/>
  <c r="BE70" i="44" s="1"/>
  <c r="BF70" i="44" s="1"/>
  <c r="BG70" i="44" s="1"/>
  <c r="BH70" i="44" s="1"/>
  <c r="BI70" i="44" s="1"/>
  <c r="AO72" i="44"/>
  <c r="BD72" i="44" s="1"/>
  <c r="BE72" i="44" s="1"/>
  <c r="BF72" i="44" s="1"/>
  <c r="BG72" i="44" s="1"/>
  <c r="BH72" i="44" s="1"/>
  <c r="BI72" i="44" s="1"/>
  <c r="AI72" i="44"/>
  <c r="AJ72" i="44" s="1"/>
  <c r="AI37" i="44"/>
  <c r="AJ37" i="44" s="1"/>
  <c r="AO27" i="44"/>
  <c r="BD27" i="44" s="1"/>
  <c r="BE27" i="44" s="1"/>
  <c r="BF27" i="44" s="1"/>
  <c r="BG27" i="44" s="1"/>
  <c r="BH27" i="44" s="1"/>
  <c r="BI27" i="44" s="1"/>
  <c r="AI15" i="44"/>
  <c r="AO5" i="44"/>
  <c r="BD5" i="44" s="1"/>
  <c r="BE5" i="44" s="1"/>
  <c r="BF5" i="44" s="1"/>
  <c r="BG5" i="44" s="1"/>
  <c r="BH5" i="44" s="1"/>
  <c r="BI5" i="44" s="1"/>
  <c r="AO32" i="44"/>
  <c r="BD32" i="44" s="1"/>
  <c r="BE32" i="44" s="1"/>
  <c r="BF32" i="44" s="1"/>
  <c r="BG32" i="44" s="1"/>
  <c r="BH32" i="44" s="1"/>
  <c r="BI32" i="44" s="1"/>
  <c r="AI39" i="44"/>
  <c r="AJ39" i="44" s="1"/>
  <c r="AO20" i="44"/>
  <c r="BD20" i="44" s="1"/>
  <c r="BE20" i="44" s="1"/>
  <c r="BF20" i="44" s="1"/>
  <c r="BG20" i="44" s="1"/>
  <c r="BH20" i="44" s="1"/>
  <c r="BI20" i="44" s="1"/>
  <c r="AI30" i="44"/>
  <c r="AO50" i="44"/>
  <c r="BD50" i="44" s="1"/>
  <c r="BE50" i="44" s="1"/>
  <c r="BF50" i="44" s="1"/>
  <c r="BG50" i="44" s="1"/>
  <c r="BH50" i="44" s="1"/>
  <c r="BI50" i="44" s="1"/>
  <c r="AI51" i="44"/>
  <c r="AJ51" i="44" s="1"/>
  <c r="AO65" i="44"/>
  <c r="BD65" i="44" s="1"/>
  <c r="BE65" i="44" s="1"/>
  <c r="BF65" i="44" s="1"/>
  <c r="BG65" i="44" s="1"/>
  <c r="BH65" i="44" s="1"/>
  <c r="BI65" i="44" s="1"/>
  <c r="AI65" i="44"/>
  <c r="AJ65" i="44" s="1"/>
  <c r="AO25" i="44"/>
  <c r="BD25" i="44" s="1"/>
  <c r="BE25" i="44" s="1"/>
  <c r="BF25" i="44" s="1"/>
  <c r="BG25" i="44" s="1"/>
  <c r="BH25" i="44" s="1"/>
  <c r="BI25" i="44" s="1"/>
  <c r="AI35" i="44"/>
  <c r="AI16" i="44"/>
  <c r="AO6" i="44"/>
  <c r="BD6" i="44" s="1"/>
  <c r="BE6" i="44" s="1"/>
  <c r="BF6" i="44" s="1"/>
  <c r="BG6" i="44" s="1"/>
  <c r="BH6" i="44" s="1"/>
  <c r="BI6" i="44" s="1"/>
  <c r="AO8" i="44"/>
  <c r="BD8" i="44" s="1"/>
  <c r="BE8" i="44" s="1"/>
  <c r="BF8" i="44" s="1"/>
  <c r="BG8" i="44" s="1"/>
  <c r="BH8" i="44" s="1"/>
  <c r="BI8" i="44" s="1"/>
  <c r="AI18" i="44"/>
  <c r="AO41" i="44"/>
  <c r="BD41" i="44" s="1"/>
  <c r="BE41" i="44" s="1"/>
  <c r="BF41" i="44" s="1"/>
  <c r="BG41" i="44" s="1"/>
  <c r="BH41" i="44" s="1"/>
  <c r="BI41" i="44" s="1"/>
  <c r="AI45" i="44"/>
  <c r="AJ45" i="44" s="1"/>
  <c r="AO36" i="44"/>
  <c r="BD36" i="44" s="1"/>
  <c r="BE36" i="44" s="1"/>
  <c r="BF36" i="44" s="1"/>
  <c r="BG36" i="44" s="1"/>
  <c r="BH36" i="44" s="1"/>
  <c r="BI36" i="44" s="1"/>
  <c r="AI41" i="44"/>
  <c r="AJ41" i="44" s="1"/>
  <c r="AO19" i="44"/>
  <c r="BD19" i="44" s="1"/>
  <c r="BE19" i="44" s="1"/>
  <c r="BF19" i="44" s="1"/>
  <c r="BG19" i="44" s="1"/>
  <c r="BH19" i="44" s="1"/>
  <c r="BI19" i="44" s="1"/>
  <c r="AI29" i="44"/>
  <c r="AO37" i="44"/>
  <c r="BD37" i="44" s="1"/>
  <c r="BE37" i="44" s="1"/>
  <c r="BF37" i="44" s="1"/>
  <c r="BG37" i="44" s="1"/>
  <c r="BH37" i="44" s="1"/>
  <c r="BI37" i="44" s="1"/>
  <c r="AI42" i="44"/>
  <c r="AJ42" i="44" s="1"/>
  <c r="AI5" i="44"/>
  <c r="AO42" i="44"/>
  <c r="BD42" i="44" s="1"/>
  <c r="BE42" i="44" s="1"/>
  <c r="BF42" i="44" s="1"/>
  <c r="BG42" i="44" s="1"/>
  <c r="BH42" i="44" s="1"/>
  <c r="BI42" i="44" s="1"/>
  <c r="AI53" i="44"/>
  <c r="AJ53" i="44" s="1"/>
  <c r="AO52" i="44"/>
  <c r="BD52" i="44" s="1"/>
  <c r="BE52" i="44" s="1"/>
  <c r="BF52" i="44" s="1"/>
  <c r="BG52" i="44" s="1"/>
  <c r="BH52" i="44" s="1"/>
  <c r="BI52" i="44" s="1"/>
  <c r="AI36" i="44"/>
  <c r="AO26" i="44"/>
  <c r="BD26" i="44" s="1"/>
  <c r="BE26" i="44" s="1"/>
  <c r="BF26" i="44" s="1"/>
  <c r="BG26" i="44" s="1"/>
  <c r="BH26" i="44" s="1"/>
  <c r="BI26" i="44" s="1"/>
  <c r="AO12" i="44"/>
  <c r="BD12" i="44" s="1"/>
  <c r="BE12" i="44" s="1"/>
  <c r="BF12" i="44" s="1"/>
  <c r="BG12" i="44" s="1"/>
  <c r="BH12" i="44" s="1"/>
  <c r="BI12" i="44" s="1"/>
  <c r="AI22" i="44"/>
  <c r="AI58" i="44"/>
  <c r="AJ58" i="44" s="1"/>
  <c r="AO58" i="44"/>
  <c r="BD58" i="44" s="1"/>
  <c r="BE58" i="44" s="1"/>
  <c r="BF58" i="44" s="1"/>
  <c r="BG58" i="44" s="1"/>
  <c r="BH58" i="44" s="1"/>
  <c r="BI58" i="44" s="1"/>
  <c r="AO47" i="44"/>
  <c r="BD47" i="44" s="1"/>
  <c r="BE47" i="44" s="1"/>
  <c r="BF47" i="44" s="1"/>
  <c r="BG47" i="44" s="1"/>
  <c r="BH47" i="44" s="1"/>
  <c r="BI47" i="44" s="1"/>
  <c r="AI48" i="44"/>
  <c r="AJ48" i="44" s="1"/>
  <c r="AO59" i="44"/>
  <c r="BD59" i="44" s="1"/>
  <c r="BE59" i="44" s="1"/>
  <c r="BF59" i="44" s="1"/>
  <c r="BG59" i="44" s="1"/>
  <c r="BH59" i="44" s="1"/>
  <c r="BI59" i="44" s="1"/>
  <c r="AI59" i="44"/>
  <c r="AJ59" i="44" s="1"/>
  <c r="AO63" i="44"/>
  <c r="BD63" i="44" s="1"/>
  <c r="BE63" i="44" s="1"/>
  <c r="BF63" i="44" s="1"/>
  <c r="BG63" i="44" s="1"/>
  <c r="BH63" i="44" s="1"/>
  <c r="BI63" i="44" s="1"/>
  <c r="AI63" i="44"/>
  <c r="AJ63" i="44" s="1"/>
  <c r="AO67" i="44"/>
  <c r="BD67" i="44" s="1"/>
  <c r="BE67" i="44" s="1"/>
  <c r="BF67" i="44" s="1"/>
  <c r="BG67" i="44" s="1"/>
  <c r="BH67" i="44" s="1"/>
  <c r="BI67" i="44" s="1"/>
  <c r="AI67" i="44"/>
  <c r="AJ67" i="44" s="1"/>
  <c r="AO69" i="44"/>
  <c r="BD69" i="44" s="1"/>
  <c r="BE69" i="44" s="1"/>
  <c r="BF69" i="44" s="1"/>
  <c r="BG69" i="44" s="1"/>
  <c r="BH69" i="44" s="1"/>
  <c r="BI69" i="44" s="1"/>
  <c r="AI69" i="44"/>
  <c r="AJ69" i="44" s="1"/>
  <c r="AI30" i="43"/>
  <c r="AJ30" i="43" s="1"/>
  <c r="AO24" i="43"/>
  <c r="BD24" i="43" s="1"/>
  <c r="BE24" i="43" s="1"/>
  <c r="BF24" i="43" s="1"/>
  <c r="BG24" i="43" s="1"/>
  <c r="BH24" i="43" s="1"/>
  <c r="BI24" i="43" s="1"/>
  <c r="AO32" i="43"/>
  <c r="BD32" i="43" s="1"/>
  <c r="BE32" i="43" s="1"/>
  <c r="BF32" i="43" s="1"/>
  <c r="BG32" i="43" s="1"/>
  <c r="BH32" i="43" s="1"/>
  <c r="BI32" i="43" s="1"/>
  <c r="AI38" i="43"/>
  <c r="AJ38" i="43" s="1"/>
  <c r="AO33" i="43"/>
  <c r="BD33" i="43" s="1"/>
  <c r="BE33" i="43" s="1"/>
  <c r="BF33" i="43" s="1"/>
  <c r="BG33" i="43" s="1"/>
  <c r="BH33" i="43" s="1"/>
  <c r="BI33" i="43" s="1"/>
  <c r="AI9" i="43"/>
  <c r="AI22" i="43"/>
  <c r="AO14" i="43"/>
  <c r="BD14" i="43" s="1"/>
  <c r="BE14" i="43" s="1"/>
  <c r="BF14" i="43" s="1"/>
  <c r="BG14" i="43" s="1"/>
  <c r="BH14" i="43" s="1"/>
  <c r="BI14" i="43" s="1"/>
  <c r="AO47" i="43"/>
  <c r="BD47" i="43" s="1"/>
  <c r="BE47" i="43" s="1"/>
  <c r="BF47" i="43" s="1"/>
  <c r="BG47" i="43" s="1"/>
  <c r="BH47" i="43" s="1"/>
  <c r="BI47" i="43" s="1"/>
  <c r="AI47" i="43"/>
  <c r="AJ47" i="43" s="1"/>
  <c r="AI55" i="43"/>
  <c r="AJ55" i="43" s="1"/>
  <c r="AO55" i="43"/>
  <c r="BD55" i="43" s="1"/>
  <c r="BE55" i="43" s="1"/>
  <c r="BF55" i="43" s="1"/>
  <c r="BG55" i="43" s="1"/>
  <c r="BH55" i="43" s="1"/>
  <c r="BI55" i="43" s="1"/>
  <c r="AO65" i="43"/>
  <c r="BD65" i="43" s="1"/>
  <c r="BE65" i="43" s="1"/>
  <c r="BF65" i="43" s="1"/>
  <c r="BG65" i="43" s="1"/>
  <c r="BH65" i="43" s="1"/>
  <c r="BI65" i="43" s="1"/>
  <c r="AI65" i="43"/>
  <c r="AJ65" i="43" s="1"/>
  <c r="AO5" i="43"/>
  <c r="BD5" i="43" s="1"/>
  <c r="BE5" i="43" s="1"/>
  <c r="BF5" i="43" s="1"/>
  <c r="BG5" i="43" s="1"/>
  <c r="BH5" i="43" s="1"/>
  <c r="BI5" i="43" s="1"/>
  <c r="AI15" i="43"/>
  <c r="AI23" i="43"/>
  <c r="AO16" i="43"/>
  <c r="BD16" i="43" s="1"/>
  <c r="BE16" i="43" s="1"/>
  <c r="BF16" i="43" s="1"/>
  <c r="BG16" i="43" s="1"/>
  <c r="BH16" i="43" s="1"/>
  <c r="BI16" i="43" s="1"/>
  <c r="AO36" i="43"/>
  <c r="BD36" i="43" s="1"/>
  <c r="BE36" i="43" s="1"/>
  <c r="BF36" i="43" s="1"/>
  <c r="BG36" i="43" s="1"/>
  <c r="BH36" i="43" s="1"/>
  <c r="BI36" i="43" s="1"/>
  <c r="AI40" i="43"/>
  <c r="AJ40" i="43" s="1"/>
  <c r="AO38" i="43"/>
  <c r="BD38" i="43" s="1"/>
  <c r="BE38" i="43" s="1"/>
  <c r="BF38" i="43" s="1"/>
  <c r="BG38" i="43" s="1"/>
  <c r="BH38" i="43" s="1"/>
  <c r="BI38" i="43" s="1"/>
  <c r="AI42" i="43"/>
  <c r="AJ42" i="43" s="1"/>
  <c r="AO6" i="43"/>
  <c r="BD6" i="43" s="1"/>
  <c r="BE6" i="43" s="1"/>
  <c r="BF6" i="43" s="1"/>
  <c r="BG6" i="43" s="1"/>
  <c r="BH6" i="43" s="1"/>
  <c r="BI6" i="43" s="1"/>
  <c r="AI16" i="43"/>
  <c r="AO22" i="43"/>
  <c r="BD22" i="43" s="1"/>
  <c r="BE22" i="43" s="1"/>
  <c r="BF22" i="43" s="1"/>
  <c r="BG22" i="43" s="1"/>
  <c r="BH22" i="43" s="1"/>
  <c r="BI22" i="43" s="1"/>
  <c r="AI29" i="43"/>
  <c r="AO58" i="43"/>
  <c r="BD58" i="43" s="1"/>
  <c r="BE58" i="43" s="1"/>
  <c r="BF58" i="43" s="1"/>
  <c r="BG58" i="43" s="1"/>
  <c r="BH58" i="43" s="1"/>
  <c r="BI58" i="43" s="1"/>
  <c r="AI58" i="43"/>
  <c r="AJ58" i="43" s="1"/>
  <c r="AI70" i="43"/>
  <c r="AJ70" i="43" s="1"/>
  <c r="AO70" i="43"/>
  <c r="BD70" i="43" s="1"/>
  <c r="BE70" i="43" s="1"/>
  <c r="BF70" i="43" s="1"/>
  <c r="BG70" i="43" s="1"/>
  <c r="BH70" i="43" s="1"/>
  <c r="BI70" i="43" s="1"/>
  <c r="AI25" i="43"/>
  <c r="AO18" i="43"/>
  <c r="BD18" i="43" s="1"/>
  <c r="BE18" i="43" s="1"/>
  <c r="BF18" i="43" s="1"/>
  <c r="BG18" i="43" s="1"/>
  <c r="BH18" i="43" s="1"/>
  <c r="BI18" i="43" s="1"/>
  <c r="AO27" i="43"/>
  <c r="AI33" i="43"/>
  <c r="AJ33" i="43" s="1"/>
  <c r="AO35" i="43"/>
  <c r="AI39" i="43"/>
  <c r="AJ39" i="43" s="1"/>
  <c r="AI61" i="43"/>
  <c r="AJ61" i="43" s="1"/>
  <c r="AO61" i="43"/>
  <c r="BD61" i="43" s="1"/>
  <c r="BE61" i="43" s="1"/>
  <c r="BF61" i="43" s="1"/>
  <c r="BG61" i="43" s="1"/>
  <c r="BH61" i="43" s="1"/>
  <c r="BI61" i="43" s="1"/>
  <c r="AO49" i="43"/>
  <c r="BD49" i="43" s="1"/>
  <c r="BE49" i="43" s="1"/>
  <c r="BF49" i="43" s="1"/>
  <c r="BG49" i="43" s="1"/>
  <c r="BH49" i="43" s="1"/>
  <c r="BI49" i="43" s="1"/>
  <c r="AI49" i="43"/>
  <c r="AJ49" i="43" s="1"/>
  <c r="AO67" i="43"/>
  <c r="BD67" i="43" s="1"/>
  <c r="BE67" i="43" s="1"/>
  <c r="BF67" i="43" s="1"/>
  <c r="BG67" i="43" s="1"/>
  <c r="BH67" i="43" s="1"/>
  <c r="BI67" i="43" s="1"/>
  <c r="AI67" i="43"/>
  <c r="AJ67" i="43" s="1"/>
  <c r="AI10" i="43"/>
  <c r="AO23" i="43"/>
  <c r="BD23" i="43" s="1"/>
  <c r="BE23" i="43" s="1"/>
  <c r="BF23" i="43" s="1"/>
  <c r="BG23" i="43" s="1"/>
  <c r="BH23" i="43" s="1"/>
  <c r="BI23" i="43" s="1"/>
  <c r="AO26" i="43"/>
  <c r="BD26" i="43" s="1"/>
  <c r="BE26" i="43" s="1"/>
  <c r="BF26" i="43" s="1"/>
  <c r="BG26" i="43" s="1"/>
  <c r="BH26" i="43" s="1"/>
  <c r="BI26" i="43" s="1"/>
  <c r="AI32" i="43"/>
  <c r="AJ32" i="43" s="1"/>
  <c r="AO19" i="43"/>
  <c r="BD19" i="43" s="1"/>
  <c r="BE19" i="43" s="1"/>
  <c r="BF19" i="43" s="1"/>
  <c r="BG19" i="43" s="1"/>
  <c r="BH19" i="43" s="1"/>
  <c r="BI19" i="43" s="1"/>
  <c r="AI26" i="43"/>
  <c r="AO40" i="43"/>
  <c r="BD40" i="43" s="1"/>
  <c r="BE40" i="43" s="1"/>
  <c r="BF40" i="43" s="1"/>
  <c r="BG40" i="43" s="1"/>
  <c r="BH40" i="43" s="1"/>
  <c r="BI40" i="43" s="1"/>
  <c r="AI44" i="43"/>
  <c r="AJ44" i="43" s="1"/>
  <c r="AO10" i="43"/>
  <c r="BD10" i="43" s="1"/>
  <c r="BE10" i="43" s="1"/>
  <c r="BF10" i="43" s="1"/>
  <c r="BG10" i="43" s="1"/>
  <c r="BH10" i="43" s="1"/>
  <c r="BI10" i="43" s="1"/>
  <c r="AI12" i="43"/>
  <c r="AO41" i="43"/>
  <c r="BD41" i="43" s="1"/>
  <c r="BE41" i="43" s="1"/>
  <c r="BF41" i="43" s="1"/>
  <c r="BG41" i="43" s="1"/>
  <c r="BH41" i="43" s="1"/>
  <c r="BI41" i="43" s="1"/>
  <c r="AI45" i="43"/>
  <c r="AJ45" i="43" s="1"/>
  <c r="AO20" i="43"/>
  <c r="BD20" i="43" s="1"/>
  <c r="BE20" i="43" s="1"/>
  <c r="BF20" i="43" s="1"/>
  <c r="BG20" i="43" s="1"/>
  <c r="BH20" i="43" s="1"/>
  <c r="BI20" i="43" s="1"/>
  <c r="AI27" i="43"/>
  <c r="AO60" i="43"/>
  <c r="BD60" i="43" s="1"/>
  <c r="BE60" i="43" s="1"/>
  <c r="BF60" i="43" s="1"/>
  <c r="BG60" i="43" s="1"/>
  <c r="BH60" i="43" s="1"/>
  <c r="BI60" i="43" s="1"/>
  <c r="AI60" i="43"/>
  <c r="AJ60" i="43" s="1"/>
  <c r="AO71" i="43"/>
  <c r="BD71" i="43" s="1"/>
  <c r="BE71" i="43" s="1"/>
  <c r="BF71" i="43" s="1"/>
  <c r="BG71" i="43" s="1"/>
  <c r="BH71" i="43" s="1"/>
  <c r="BI71" i="43" s="1"/>
  <c r="AI71" i="43"/>
  <c r="AJ71" i="43" s="1"/>
  <c r="AI13" i="43"/>
  <c r="AO11" i="43"/>
  <c r="BD11" i="43" s="1"/>
  <c r="BE11" i="43" s="1"/>
  <c r="BF11" i="43" s="1"/>
  <c r="BG11" i="43" s="1"/>
  <c r="BH11" i="43" s="1"/>
  <c r="BI11" i="43" s="1"/>
  <c r="AI35" i="43"/>
  <c r="AJ35" i="43" s="1"/>
  <c r="AO29" i="43"/>
  <c r="BD29" i="43" s="1"/>
  <c r="BE29" i="43" s="1"/>
  <c r="BF29" i="43" s="1"/>
  <c r="BG29" i="43" s="1"/>
  <c r="BH29" i="43" s="1"/>
  <c r="BI29" i="43" s="1"/>
  <c r="AO28" i="43"/>
  <c r="BD28" i="43" s="1"/>
  <c r="BE28" i="43" s="1"/>
  <c r="BF28" i="43" s="1"/>
  <c r="BG28" i="43" s="1"/>
  <c r="BH28" i="43" s="1"/>
  <c r="BI28" i="43" s="1"/>
  <c r="AI34" i="43"/>
  <c r="AJ34" i="43" s="1"/>
  <c r="AI24" i="43"/>
  <c r="AO17" i="43"/>
  <c r="BD17" i="43" s="1"/>
  <c r="BE17" i="43" s="1"/>
  <c r="BF17" i="43" s="1"/>
  <c r="BG17" i="43" s="1"/>
  <c r="BH17" i="43" s="1"/>
  <c r="BI17" i="43" s="1"/>
  <c r="AO30" i="43"/>
  <c r="BD30" i="43" s="1"/>
  <c r="BE30" i="43" s="1"/>
  <c r="BF30" i="43" s="1"/>
  <c r="BG30" i="43" s="1"/>
  <c r="BH30" i="43" s="1"/>
  <c r="BI30" i="43" s="1"/>
  <c r="AI36" i="43"/>
  <c r="AJ36" i="43" s="1"/>
  <c r="AO39" i="43"/>
  <c r="BD39" i="43" s="1"/>
  <c r="BE39" i="43" s="1"/>
  <c r="BF39" i="43" s="1"/>
  <c r="BG39" i="43" s="1"/>
  <c r="BH39" i="43" s="1"/>
  <c r="BI39" i="43" s="1"/>
  <c r="AI43" i="43"/>
  <c r="AJ43" i="43" s="1"/>
  <c r="AI21" i="43"/>
  <c r="AO13" i="43"/>
  <c r="BD13" i="43" s="1"/>
  <c r="BE13" i="43" s="1"/>
  <c r="BF13" i="43" s="1"/>
  <c r="BG13" i="43" s="1"/>
  <c r="BH13" i="43" s="1"/>
  <c r="BI13" i="43" s="1"/>
  <c r="AO21" i="43"/>
  <c r="BD21" i="43" s="1"/>
  <c r="BE21" i="43" s="1"/>
  <c r="BF21" i="43" s="1"/>
  <c r="BG21" i="43" s="1"/>
  <c r="BH21" i="43" s="1"/>
  <c r="BI21" i="43" s="1"/>
  <c r="AI28" i="43"/>
  <c r="AO43" i="43"/>
  <c r="BD43" i="43" s="1"/>
  <c r="BE43" i="43" s="1"/>
  <c r="BF43" i="43" s="1"/>
  <c r="BG43" i="43" s="1"/>
  <c r="BH43" i="43" s="1"/>
  <c r="BI43" i="43" s="1"/>
  <c r="AI5" i="43"/>
  <c r="AO44" i="43"/>
  <c r="BD44" i="43" s="1"/>
  <c r="BE44" i="43" s="1"/>
  <c r="BF44" i="43" s="1"/>
  <c r="BG44" i="43" s="1"/>
  <c r="BH44" i="43" s="1"/>
  <c r="BI44" i="43" s="1"/>
  <c r="AI6" i="43"/>
  <c r="AO42" i="43"/>
  <c r="BD42" i="43" s="1"/>
  <c r="BE42" i="43" s="1"/>
  <c r="BF42" i="43" s="1"/>
  <c r="BG42" i="43" s="1"/>
  <c r="BH42" i="43" s="1"/>
  <c r="BI42" i="43" s="1"/>
  <c r="AI14" i="43"/>
  <c r="AO52" i="43"/>
  <c r="BD52" i="43" s="1"/>
  <c r="BE52" i="43" s="1"/>
  <c r="BF52" i="43" s="1"/>
  <c r="BG52" i="43" s="1"/>
  <c r="BH52" i="43" s="1"/>
  <c r="BI52" i="43" s="1"/>
  <c r="AI52" i="43"/>
  <c r="AJ52" i="43" s="1"/>
  <c r="AO50" i="43"/>
  <c r="BD50" i="43" s="1"/>
  <c r="BE50" i="43" s="1"/>
  <c r="BF50" i="43" s="1"/>
  <c r="BG50" i="43" s="1"/>
  <c r="BH50" i="43" s="1"/>
  <c r="BI50" i="43" s="1"/>
  <c r="AI50" i="43"/>
  <c r="AJ50" i="43" s="1"/>
  <c r="AO59" i="43"/>
  <c r="BD59" i="43" s="1"/>
  <c r="BE59" i="43" s="1"/>
  <c r="BF59" i="43" s="1"/>
  <c r="BG59" i="43" s="1"/>
  <c r="BH59" i="43" s="1"/>
  <c r="BI59" i="43" s="1"/>
  <c r="AI59" i="43"/>
  <c r="AJ59" i="43" s="1"/>
  <c r="AO64" i="43"/>
  <c r="BD64" i="43" s="1"/>
  <c r="BE64" i="43" s="1"/>
  <c r="BF64" i="43" s="1"/>
  <c r="BG64" i="43" s="1"/>
  <c r="BH64" i="43" s="1"/>
  <c r="BI64" i="43" s="1"/>
  <c r="AI64" i="43"/>
  <c r="AJ64" i="43" s="1"/>
  <c r="AO62" i="43"/>
  <c r="BD62" i="43" s="1"/>
  <c r="BE62" i="43" s="1"/>
  <c r="BF62" i="43" s="1"/>
  <c r="BG62" i="43" s="1"/>
  <c r="BH62" i="43" s="1"/>
  <c r="BI62" i="43" s="1"/>
  <c r="AI62" i="43"/>
  <c r="AJ62" i="43" s="1"/>
  <c r="AO72" i="43"/>
  <c r="BD72" i="43" s="1"/>
  <c r="BE72" i="43" s="1"/>
  <c r="BF72" i="43" s="1"/>
  <c r="BG72" i="43" s="1"/>
  <c r="BH72" i="43" s="1"/>
  <c r="BI72" i="43" s="1"/>
  <c r="AI72" i="43"/>
  <c r="AJ72" i="43" s="1"/>
  <c r="AO25" i="43"/>
  <c r="AI31" i="43"/>
  <c r="AJ31" i="43" s="1"/>
  <c r="AO37" i="43"/>
  <c r="AI41" i="43"/>
  <c r="AJ41" i="43" s="1"/>
  <c r="AI57" i="43"/>
  <c r="AJ57" i="43" s="1"/>
  <c r="AO57" i="43"/>
  <c r="BD57" i="43" s="1"/>
  <c r="BE57" i="43" s="1"/>
  <c r="BF57" i="43" s="1"/>
  <c r="BG57" i="43" s="1"/>
  <c r="BH57" i="43" s="1"/>
  <c r="BI57" i="43" s="1"/>
  <c r="AO56" i="43"/>
  <c r="BD56" i="43" s="1"/>
  <c r="BE56" i="43" s="1"/>
  <c r="BF56" i="43" s="1"/>
  <c r="BG56" i="43" s="1"/>
  <c r="BH56" i="43" s="1"/>
  <c r="BI56" i="43" s="1"/>
  <c r="AI56" i="43"/>
  <c r="AJ56" i="43" s="1"/>
  <c r="AO34" i="43"/>
  <c r="BD34" i="43" s="1"/>
  <c r="BE34" i="43" s="1"/>
  <c r="BF34" i="43" s="1"/>
  <c r="BG34" i="43" s="1"/>
  <c r="BH34" i="43" s="1"/>
  <c r="BI34" i="43" s="1"/>
  <c r="AI7" i="43"/>
  <c r="AO31" i="43"/>
  <c r="BD31" i="43" s="1"/>
  <c r="BE31" i="43" s="1"/>
  <c r="BF31" i="43" s="1"/>
  <c r="BG31" i="43" s="1"/>
  <c r="BH31" i="43" s="1"/>
  <c r="BI31" i="43" s="1"/>
  <c r="AI37" i="43"/>
  <c r="AJ37" i="43" s="1"/>
  <c r="AO9" i="43"/>
  <c r="BD9" i="43" s="1"/>
  <c r="BE9" i="43" s="1"/>
  <c r="BF9" i="43" s="1"/>
  <c r="BG9" i="43" s="1"/>
  <c r="BH9" i="43" s="1"/>
  <c r="BI9" i="43" s="1"/>
  <c r="AI19" i="43"/>
  <c r="AO15" i="43"/>
  <c r="BD15" i="43" s="1"/>
  <c r="BE15" i="43" s="1"/>
  <c r="BF15" i="43" s="1"/>
  <c r="BG15" i="43" s="1"/>
  <c r="BH15" i="43" s="1"/>
  <c r="BI15" i="43" s="1"/>
  <c r="AI11" i="43"/>
  <c r="AI18" i="43"/>
  <c r="AO8" i="43"/>
  <c r="BD8" i="43" s="1"/>
  <c r="BE8" i="43" s="1"/>
  <c r="BF8" i="43" s="1"/>
  <c r="BG8" i="43" s="1"/>
  <c r="BH8" i="43" s="1"/>
  <c r="BI8" i="43" s="1"/>
  <c r="AI20" i="43"/>
  <c r="AO12" i="43"/>
  <c r="BD12" i="43" s="1"/>
  <c r="BE12" i="43" s="1"/>
  <c r="BF12" i="43" s="1"/>
  <c r="BG12" i="43" s="1"/>
  <c r="BH12" i="43" s="1"/>
  <c r="BI12" i="43" s="1"/>
  <c r="AO7" i="43"/>
  <c r="BD7" i="43" s="1"/>
  <c r="BE7" i="43" s="1"/>
  <c r="BF7" i="43" s="1"/>
  <c r="BG7" i="43" s="1"/>
  <c r="BH7" i="43" s="1"/>
  <c r="BI7" i="43" s="1"/>
  <c r="AI17" i="43"/>
  <c r="AI46" i="43"/>
  <c r="AJ46" i="43" s="1"/>
  <c r="AO46" i="43"/>
  <c r="BD46" i="43" s="1"/>
  <c r="BE46" i="43" s="1"/>
  <c r="BF46" i="43" s="1"/>
  <c r="BG46" i="43" s="1"/>
  <c r="BH46" i="43" s="1"/>
  <c r="BI46" i="43" s="1"/>
  <c r="AI51" i="43"/>
  <c r="AJ51" i="43" s="1"/>
  <c r="AO51" i="43"/>
  <c r="BD51" i="43" s="1"/>
  <c r="BE51" i="43" s="1"/>
  <c r="BF51" i="43" s="1"/>
  <c r="BG51" i="43" s="1"/>
  <c r="BH51" i="43" s="1"/>
  <c r="BI51" i="43" s="1"/>
  <c r="AO54" i="43"/>
  <c r="BD54" i="43" s="1"/>
  <c r="BE54" i="43" s="1"/>
  <c r="BF54" i="43" s="1"/>
  <c r="BG54" i="43" s="1"/>
  <c r="BH54" i="43" s="1"/>
  <c r="BI54" i="43" s="1"/>
  <c r="AI54" i="43"/>
  <c r="AJ54" i="43" s="1"/>
  <c r="AO45" i="43"/>
  <c r="BD45" i="43" s="1"/>
  <c r="BE45" i="43" s="1"/>
  <c r="BF45" i="43" s="1"/>
  <c r="BG45" i="43" s="1"/>
  <c r="BH45" i="43" s="1"/>
  <c r="BI45" i="43" s="1"/>
  <c r="AI8" i="43"/>
  <c r="AO48" i="43"/>
  <c r="BD48" i="43" s="1"/>
  <c r="BE48" i="43" s="1"/>
  <c r="BF48" i="43" s="1"/>
  <c r="BG48" i="43" s="1"/>
  <c r="BH48" i="43" s="1"/>
  <c r="BI48" i="43" s="1"/>
  <c r="AI48" i="43"/>
  <c r="AJ48" i="43" s="1"/>
  <c r="AI53" i="43"/>
  <c r="AJ53" i="43" s="1"/>
  <c r="AO53" i="43"/>
  <c r="BD53" i="43" s="1"/>
  <c r="BE53" i="43" s="1"/>
  <c r="BF53" i="43" s="1"/>
  <c r="BG53" i="43" s="1"/>
  <c r="BH53" i="43" s="1"/>
  <c r="BI53" i="43" s="1"/>
  <c r="AI63" i="43"/>
  <c r="AJ63" i="43" s="1"/>
  <c r="AO63" i="43"/>
  <c r="BD63" i="43" s="1"/>
  <c r="BE63" i="43" s="1"/>
  <c r="BF63" i="43" s="1"/>
  <c r="BG63" i="43" s="1"/>
  <c r="BH63" i="43" s="1"/>
  <c r="BI63" i="43" s="1"/>
  <c r="AI68" i="43"/>
  <c r="AJ68" i="43" s="1"/>
  <c r="AO68" i="43"/>
  <c r="BD68" i="43" s="1"/>
  <c r="BE68" i="43" s="1"/>
  <c r="BF68" i="43" s="1"/>
  <c r="BG68" i="43" s="1"/>
  <c r="BH68" i="43" s="1"/>
  <c r="BI68" i="43" s="1"/>
  <c r="AI66" i="43"/>
  <c r="AJ66" i="43" s="1"/>
  <c r="AO66" i="43"/>
  <c r="BD66" i="43" s="1"/>
  <c r="BE66" i="43" s="1"/>
  <c r="BF66" i="43" s="1"/>
  <c r="BG66" i="43" s="1"/>
  <c r="BH66" i="43" s="1"/>
  <c r="BI66" i="43" s="1"/>
  <c r="AO69" i="43"/>
  <c r="BD69" i="43" s="1"/>
  <c r="BE69" i="43" s="1"/>
  <c r="BF69" i="43" s="1"/>
  <c r="BG69" i="43" s="1"/>
  <c r="BH69" i="43" s="1"/>
  <c r="BI69" i="43" s="1"/>
  <c r="AI69" i="43"/>
  <c r="AJ69" i="43" s="1"/>
  <c r="AO23" i="42"/>
  <c r="BD23" i="42" s="1"/>
  <c r="BE23" i="42" s="1"/>
  <c r="BF23" i="42" s="1"/>
  <c r="BG23" i="42" s="1"/>
  <c r="BH23" i="42" s="1"/>
  <c r="BI23" i="42" s="1"/>
  <c r="AI23" i="42"/>
  <c r="AJ23" i="42" s="1"/>
  <c r="AI11" i="42"/>
  <c r="AO8" i="42"/>
  <c r="BD8" i="42" s="1"/>
  <c r="BE8" i="42" s="1"/>
  <c r="BF8" i="42" s="1"/>
  <c r="BG8" i="42" s="1"/>
  <c r="BH8" i="42" s="1"/>
  <c r="BI8" i="42" s="1"/>
  <c r="AO10" i="42"/>
  <c r="BD10" i="42" s="1"/>
  <c r="BE10" i="42" s="1"/>
  <c r="BF10" i="42" s="1"/>
  <c r="BG10" i="42" s="1"/>
  <c r="BH10" i="42" s="1"/>
  <c r="BI10" i="42" s="1"/>
  <c r="AI13" i="42"/>
  <c r="AJ13" i="42" s="1"/>
  <c r="AI32" i="42"/>
  <c r="AJ32" i="42" s="1"/>
  <c r="AO32" i="42"/>
  <c r="BD32" i="42" s="1"/>
  <c r="BE32" i="42" s="1"/>
  <c r="BF32" i="42" s="1"/>
  <c r="BG32" i="42" s="1"/>
  <c r="BH32" i="42" s="1"/>
  <c r="BI32" i="42" s="1"/>
  <c r="AI22" i="42"/>
  <c r="AJ22" i="42" s="1"/>
  <c r="AO22" i="42"/>
  <c r="AO14" i="42"/>
  <c r="BD14" i="42" s="1"/>
  <c r="BE14" i="42" s="1"/>
  <c r="BF14" i="42" s="1"/>
  <c r="BG14" i="42" s="1"/>
  <c r="BH14" i="42" s="1"/>
  <c r="BI14" i="42" s="1"/>
  <c r="AI6" i="42"/>
  <c r="AI28" i="42"/>
  <c r="AJ28" i="42" s="1"/>
  <c r="AO28" i="42"/>
  <c r="BD28" i="42" s="1"/>
  <c r="BE28" i="42" s="1"/>
  <c r="BF28" i="42" s="1"/>
  <c r="BG28" i="42" s="1"/>
  <c r="BH28" i="42" s="1"/>
  <c r="BI28" i="42" s="1"/>
  <c r="AI56" i="42"/>
  <c r="AJ56" i="42" s="1"/>
  <c r="AO56" i="42"/>
  <c r="BD56" i="42" s="1"/>
  <c r="BE56" i="42" s="1"/>
  <c r="BF56" i="42" s="1"/>
  <c r="BG56" i="42" s="1"/>
  <c r="BH56" i="42" s="1"/>
  <c r="BI56" i="42" s="1"/>
  <c r="AO29" i="42"/>
  <c r="BD29" i="42" s="1"/>
  <c r="BE29" i="42" s="1"/>
  <c r="BF29" i="42" s="1"/>
  <c r="BG29" i="42" s="1"/>
  <c r="BH29" i="42" s="1"/>
  <c r="BI29" i="42" s="1"/>
  <c r="AI29" i="42"/>
  <c r="AJ29" i="42" s="1"/>
  <c r="AO26" i="42"/>
  <c r="BD26" i="42" s="1"/>
  <c r="BE26" i="42" s="1"/>
  <c r="BF26" i="42" s="1"/>
  <c r="BG26" i="42" s="1"/>
  <c r="BH26" i="42" s="1"/>
  <c r="BI26" i="42" s="1"/>
  <c r="AI26" i="42"/>
  <c r="AJ26" i="42" s="1"/>
  <c r="AO42" i="42"/>
  <c r="BD42" i="42" s="1"/>
  <c r="BE42" i="42" s="1"/>
  <c r="BF42" i="42" s="1"/>
  <c r="BG42" i="42" s="1"/>
  <c r="BH42" i="42" s="1"/>
  <c r="BI42" i="42" s="1"/>
  <c r="AI42" i="42"/>
  <c r="AJ42" i="42" s="1"/>
  <c r="AO35" i="42"/>
  <c r="BD35" i="42" s="1"/>
  <c r="BE35" i="42" s="1"/>
  <c r="BF35" i="42" s="1"/>
  <c r="BG35" i="42" s="1"/>
  <c r="BH35" i="42" s="1"/>
  <c r="BI35" i="42" s="1"/>
  <c r="AI35" i="42"/>
  <c r="AJ35" i="42" s="1"/>
  <c r="AO48" i="42"/>
  <c r="BD48" i="42" s="1"/>
  <c r="BE48" i="42" s="1"/>
  <c r="BF48" i="42" s="1"/>
  <c r="BG48" i="42" s="1"/>
  <c r="BH48" i="42" s="1"/>
  <c r="BI48" i="42" s="1"/>
  <c r="AI48" i="42"/>
  <c r="AJ48" i="42" s="1"/>
  <c r="AO49" i="42"/>
  <c r="BD49" i="42" s="1"/>
  <c r="BE49" i="42" s="1"/>
  <c r="BF49" i="42" s="1"/>
  <c r="BG49" i="42" s="1"/>
  <c r="BH49" i="42" s="1"/>
  <c r="BI49" i="42" s="1"/>
  <c r="AI49" i="42"/>
  <c r="AJ49" i="42" s="1"/>
  <c r="AO58" i="42"/>
  <c r="BD58" i="42" s="1"/>
  <c r="BE58" i="42" s="1"/>
  <c r="BF58" i="42" s="1"/>
  <c r="BG58" i="42" s="1"/>
  <c r="BH58" i="42" s="1"/>
  <c r="BI58" i="42" s="1"/>
  <c r="AI58" i="42"/>
  <c r="AJ58" i="42" s="1"/>
  <c r="AO55" i="42"/>
  <c r="BD55" i="42" s="1"/>
  <c r="BE55" i="42" s="1"/>
  <c r="BF55" i="42" s="1"/>
  <c r="BG55" i="42" s="1"/>
  <c r="BH55" i="42" s="1"/>
  <c r="BI55" i="42" s="1"/>
  <c r="AI55" i="42"/>
  <c r="AJ55" i="42" s="1"/>
  <c r="AO63" i="42"/>
  <c r="BD63" i="42" s="1"/>
  <c r="BE63" i="42" s="1"/>
  <c r="BF63" i="42" s="1"/>
  <c r="BG63" i="42" s="1"/>
  <c r="BH63" i="42" s="1"/>
  <c r="BI63" i="42" s="1"/>
  <c r="AI63" i="42"/>
  <c r="AJ63" i="42" s="1"/>
  <c r="AI19" i="42"/>
  <c r="AJ19" i="42" s="1"/>
  <c r="AO19" i="42"/>
  <c r="BD19" i="42" s="1"/>
  <c r="BE19" i="42" s="1"/>
  <c r="BF19" i="42" s="1"/>
  <c r="BG19" i="42" s="1"/>
  <c r="BH19" i="42" s="1"/>
  <c r="BI19" i="42" s="1"/>
  <c r="AI33" i="42"/>
  <c r="AJ33" i="42" s="1"/>
  <c r="AO33" i="42"/>
  <c r="BD33" i="42" s="1"/>
  <c r="BE33" i="42" s="1"/>
  <c r="BF33" i="42" s="1"/>
  <c r="BG33" i="42" s="1"/>
  <c r="BH33" i="42" s="1"/>
  <c r="BI33" i="42" s="1"/>
  <c r="AO5" i="42"/>
  <c r="BD5" i="42" s="1"/>
  <c r="BE5" i="42" s="1"/>
  <c r="BF5" i="42" s="1"/>
  <c r="BG5" i="42" s="1"/>
  <c r="BH5" i="42" s="1"/>
  <c r="BI5" i="42" s="1"/>
  <c r="AI8" i="42"/>
  <c r="AI10" i="42"/>
  <c r="AO7" i="42"/>
  <c r="BD7" i="42" s="1"/>
  <c r="BE7" i="42" s="1"/>
  <c r="BF7" i="42" s="1"/>
  <c r="BG7" i="42" s="1"/>
  <c r="BH7" i="42" s="1"/>
  <c r="BI7" i="42" s="1"/>
  <c r="AI40" i="42"/>
  <c r="AJ40" i="42" s="1"/>
  <c r="AO40" i="42"/>
  <c r="BD40" i="42" s="1"/>
  <c r="BE40" i="42" s="1"/>
  <c r="BF40" i="42" s="1"/>
  <c r="BG40" i="42" s="1"/>
  <c r="BH40" i="42" s="1"/>
  <c r="BI40" i="42" s="1"/>
  <c r="AO17" i="42"/>
  <c r="BD17" i="42" s="1"/>
  <c r="BE17" i="42" s="1"/>
  <c r="BF17" i="42" s="1"/>
  <c r="BG17" i="42" s="1"/>
  <c r="BH17" i="42" s="1"/>
  <c r="BI17" i="42" s="1"/>
  <c r="AI18" i="42"/>
  <c r="AJ18" i="42" s="1"/>
  <c r="AI36" i="42"/>
  <c r="AJ36" i="42" s="1"/>
  <c r="AO36" i="42"/>
  <c r="BD36" i="42" s="1"/>
  <c r="BE36" i="42" s="1"/>
  <c r="BF36" i="42" s="1"/>
  <c r="BG36" i="42" s="1"/>
  <c r="BH36" i="42" s="1"/>
  <c r="BI36" i="42" s="1"/>
  <c r="AO15" i="42"/>
  <c r="AI16" i="42"/>
  <c r="AJ16" i="42" s="1"/>
  <c r="AO37" i="42"/>
  <c r="BD37" i="42" s="1"/>
  <c r="BE37" i="42" s="1"/>
  <c r="BF37" i="42" s="1"/>
  <c r="BG37" i="42" s="1"/>
  <c r="BH37" i="42" s="1"/>
  <c r="BI37" i="42" s="1"/>
  <c r="AI37" i="42"/>
  <c r="AJ37" i="42" s="1"/>
  <c r="AO30" i="42"/>
  <c r="BD30" i="42" s="1"/>
  <c r="BE30" i="42" s="1"/>
  <c r="BF30" i="42" s="1"/>
  <c r="BG30" i="42" s="1"/>
  <c r="BH30" i="42" s="1"/>
  <c r="BI30" i="42" s="1"/>
  <c r="AI30" i="42"/>
  <c r="AJ30" i="42" s="1"/>
  <c r="AO46" i="42"/>
  <c r="BD46" i="42" s="1"/>
  <c r="BE46" i="42" s="1"/>
  <c r="BF46" i="42" s="1"/>
  <c r="BG46" i="42" s="1"/>
  <c r="BH46" i="42" s="1"/>
  <c r="BI46" i="42" s="1"/>
  <c r="AI46" i="42"/>
  <c r="AJ46" i="42" s="1"/>
  <c r="AO39" i="42"/>
  <c r="BD39" i="42" s="1"/>
  <c r="BE39" i="42" s="1"/>
  <c r="BF39" i="42" s="1"/>
  <c r="BG39" i="42" s="1"/>
  <c r="BH39" i="42" s="1"/>
  <c r="BI39" i="42" s="1"/>
  <c r="AI39" i="42"/>
  <c r="AJ39" i="42" s="1"/>
  <c r="AI52" i="42"/>
  <c r="AJ52" i="42" s="1"/>
  <c r="AO52" i="42"/>
  <c r="BD52" i="42" s="1"/>
  <c r="BE52" i="42" s="1"/>
  <c r="BF52" i="42" s="1"/>
  <c r="BG52" i="42" s="1"/>
  <c r="BH52" i="42" s="1"/>
  <c r="BI52" i="42" s="1"/>
  <c r="AO53" i="42"/>
  <c r="BD53" i="42" s="1"/>
  <c r="BE53" i="42" s="1"/>
  <c r="BF53" i="42" s="1"/>
  <c r="BG53" i="42" s="1"/>
  <c r="BH53" i="42" s="1"/>
  <c r="BI53" i="42" s="1"/>
  <c r="AI53" i="42"/>
  <c r="AJ53" i="42" s="1"/>
  <c r="AO62" i="42"/>
  <c r="BD62" i="42" s="1"/>
  <c r="BE62" i="42" s="1"/>
  <c r="BF62" i="42" s="1"/>
  <c r="BG62" i="42" s="1"/>
  <c r="BH62" i="42" s="1"/>
  <c r="BI62" i="42" s="1"/>
  <c r="AI62" i="42"/>
  <c r="AJ62" i="42" s="1"/>
  <c r="AO59" i="42"/>
  <c r="BD59" i="42" s="1"/>
  <c r="BE59" i="42" s="1"/>
  <c r="BF59" i="42" s="1"/>
  <c r="BG59" i="42" s="1"/>
  <c r="BH59" i="42" s="1"/>
  <c r="BI59" i="42" s="1"/>
  <c r="AI59" i="42"/>
  <c r="AJ59" i="42" s="1"/>
  <c r="AO68" i="42"/>
  <c r="BD68" i="42" s="1"/>
  <c r="BE68" i="42" s="1"/>
  <c r="BF68" i="42" s="1"/>
  <c r="BG68" i="42" s="1"/>
  <c r="BH68" i="42" s="1"/>
  <c r="BI68" i="42" s="1"/>
  <c r="AI68" i="42"/>
  <c r="AJ68" i="42" s="1"/>
  <c r="AI41" i="42"/>
  <c r="AJ41" i="42" s="1"/>
  <c r="AO41" i="42"/>
  <c r="BD41" i="42" s="1"/>
  <c r="BE41" i="42" s="1"/>
  <c r="BF41" i="42" s="1"/>
  <c r="BG41" i="42" s="1"/>
  <c r="BH41" i="42" s="1"/>
  <c r="BI41" i="42" s="1"/>
  <c r="AO57" i="42"/>
  <c r="BD57" i="42" s="1"/>
  <c r="BE57" i="42" s="1"/>
  <c r="BF57" i="42" s="1"/>
  <c r="BG57" i="42" s="1"/>
  <c r="BH57" i="42" s="1"/>
  <c r="BI57" i="42" s="1"/>
  <c r="AI57" i="42"/>
  <c r="AJ57" i="42" s="1"/>
  <c r="AO13" i="42"/>
  <c r="BD13" i="42" s="1"/>
  <c r="BE13" i="42" s="1"/>
  <c r="BF13" i="42" s="1"/>
  <c r="BG13" i="42" s="1"/>
  <c r="BH13" i="42" s="1"/>
  <c r="BI13" i="42" s="1"/>
  <c r="AI5" i="42"/>
  <c r="AO12" i="42"/>
  <c r="BD12" i="42" s="1"/>
  <c r="BE12" i="42" s="1"/>
  <c r="BF12" i="42" s="1"/>
  <c r="BG12" i="42" s="1"/>
  <c r="BH12" i="42" s="1"/>
  <c r="BI12" i="42" s="1"/>
  <c r="AI15" i="42"/>
  <c r="AJ15" i="42" s="1"/>
  <c r="AO9" i="42"/>
  <c r="BD9" i="42" s="1"/>
  <c r="BE9" i="42" s="1"/>
  <c r="BF9" i="42" s="1"/>
  <c r="BG9" i="42" s="1"/>
  <c r="BH9" i="42" s="1"/>
  <c r="BI9" i="42" s="1"/>
  <c r="AI12" i="42"/>
  <c r="AJ12" i="42" s="1"/>
  <c r="AO21" i="42"/>
  <c r="BD21" i="42" s="1"/>
  <c r="BE21" i="42" s="1"/>
  <c r="BF21" i="42" s="1"/>
  <c r="BG21" i="42" s="1"/>
  <c r="BH21" i="42" s="1"/>
  <c r="BI21" i="42" s="1"/>
  <c r="AI21" i="42"/>
  <c r="AJ21" i="42" s="1"/>
  <c r="AI44" i="42"/>
  <c r="AJ44" i="42" s="1"/>
  <c r="AO44" i="42"/>
  <c r="BD44" i="42" s="1"/>
  <c r="BE44" i="42" s="1"/>
  <c r="BF44" i="42" s="1"/>
  <c r="BG44" i="42" s="1"/>
  <c r="BH44" i="42" s="1"/>
  <c r="BI44" i="42" s="1"/>
  <c r="AO18" i="42"/>
  <c r="BD18" i="42" s="1"/>
  <c r="BE18" i="42" s="1"/>
  <c r="BF18" i="42" s="1"/>
  <c r="BG18" i="42" s="1"/>
  <c r="BH18" i="42" s="1"/>
  <c r="BI18" i="42" s="1"/>
  <c r="AI7" i="42"/>
  <c r="AO45" i="42"/>
  <c r="BD45" i="42" s="1"/>
  <c r="BE45" i="42" s="1"/>
  <c r="BF45" i="42" s="1"/>
  <c r="BG45" i="42" s="1"/>
  <c r="BH45" i="42" s="1"/>
  <c r="BI45" i="42" s="1"/>
  <c r="AI45" i="42"/>
  <c r="AJ45" i="42" s="1"/>
  <c r="AO34" i="42"/>
  <c r="BD34" i="42" s="1"/>
  <c r="BE34" i="42" s="1"/>
  <c r="BF34" i="42" s="1"/>
  <c r="BG34" i="42" s="1"/>
  <c r="BH34" i="42" s="1"/>
  <c r="BI34" i="42" s="1"/>
  <c r="AI34" i="42"/>
  <c r="AJ34" i="42" s="1"/>
  <c r="AO27" i="42"/>
  <c r="BD27" i="42" s="1"/>
  <c r="BE27" i="42" s="1"/>
  <c r="BF27" i="42" s="1"/>
  <c r="BG27" i="42" s="1"/>
  <c r="BH27" i="42" s="1"/>
  <c r="BI27" i="42" s="1"/>
  <c r="AI27" i="42"/>
  <c r="AJ27" i="42" s="1"/>
  <c r="AO43" i="42"/>
  <c r="BD43" i="42" s="1"/>
  <c r="BE43" i="42" s="1"/>
  <c r="BF43" i="42" s="1"/>
  <c r="BG43" i="42" s="1"/>
  <c r="BH43" i="42" s="1"/>
  <c r="BI43" i="42" s="1"/>
  <c r="AI43" i="42"/>
  <c r="AJ43" i="42" s="1"/>
  <c r="AI60" i="42"/>
  <c r="AJ60" i="42" s="1"/>
  <c r="AO60" i="42"/>
  <c r="BD60" i="42" s="1"/>
  <c r="BE60" i="42" s="1"/>
  <c r="BF60" i="42" s="1"/>
  <c r="BG60" i="42" s="1"/>
  <c r="BH60" i="42" s="1"/>
  <c r="BI60" i="42" s="1"/>
  <c r="AO61" i="42"/>
  <c r="BD61" i="42" s="1"/>
  <c r="BE61" i="42" s="1"/>
  <c r="BF61" i="42" s="1"/>
  <c r="BG61" i="42" s="1"/>
  <c r="BH61" i="42" s="1"/>
  <c r="BI61" i="42" s="1"/>
  <c r="AI61" i="42"/>
  <c r="AJ61" i="42" s="1"/>
  <c r="AO65" i="42"/>
  <c r="BD65" i="42" s="1"/>
  <c r="BE65" i="42" s="1"/>
  <c r="BF65" i="42" s="1"/>
  <c r="BG65" i="42" s="1"/>
  <c r="BH65" i="42" s="1"/>
  <c r="BI65" i="42" s="1"/>
  <c r="AI65" i="42"/>
  <c r="AJ65" i="42" s="1"/>
  <c r="AO66" i="42"/>
  <c r="BD66" i="42" s="1"/>
  <c r="BE66" i="42" s="1"/>
  <c r="BF66" i="42" s="1"/>
  <c r="BG66" i="42" s="1"/>
  <c r="BH66" i="42" s="1"/>
  <c r="BI66" i="42" s="1"/>
  <c r="AI66" i="42"/>
  <c r="AJ66" i="42" s="1"/>
  <c r="AO72" i="42"/>
  <c r="BD72" i="42" s="1"/>
  <c r="BE72" i="42" s="1"/>
  <c r="BF72" i="42" s="1"/>
  <c r="BG72" i="42" s="1"/>
  <c r="BH72" i="42" s="1"/>
  <c r="BI72" i="42" s="1"/>
  <c r="AI72" i="42"/>
  <c r="AJ72" i="42" s="1"/>
  <c r="AI9" i="42"/>
  <c r="AO6" i="42"/>
  <c r="BD6" i="42" s="1"/>
  <c r="BE6" i="42" s="1"/>
  <c r="BF6" i="42" s="1"/>
  <c r="BG6" i="42" s="1"/>
  <c r="BH6" i="42" s="1"/>
  <c r="BI6" i="42" s="1"/>
  <c r="AI64" i="42"/>
  <c r="AJ64" i="42" s="1"/>
  <c r="AO64" i="42"/>
  <c r="BD64" i="42" s="1"/>
  <c r="BE64" i="42" s="1"/>
  <c r="BF64" i="42" s="1"/>
  <c r="BG64" i="42" s="1"/>
  <c r="BH64" i="42" s="1"/>
  <c r="BI64" i="42" s="1"/>
  <c r="AO20" i="42"/>
  <c r="BD20" i="42" s="1"/>
  <c r="BE20" i="42" s="1"/>
  <c r="BF20" i="42" s="1"/>
  <c r="BG20" i="42" s="1"/>
  <c r="BH20" i="42" s="1"/>
  <c r="BI20" i="42" s="1"/>
  <c r="AI20" i="42"/>
  <c r="AJ20" i="42" s="1"/>
  <c r="AO16" i="42"/>
  <c r="BD16" i="42" s="1"/>
  <c r="BE16" i="42" s="1"/>
  <c r="BF16" i="42" s="1"/>
  <c r="BG16" i="42" s="1"/>
  <c r="BH16" i="42" s="1"/>
  <c r="BI16" i="42" s="1"/>
  <c r="AI17" i="42"/>
  <c r="AJ17" i="42" s="1"/>
  <c r="AO11" i="42"/>
  <c r="BD11" i="42" s="1"/>
  <c r="BE11" i="42" s="1"/>
  <c r="BF11" i="42" s="1"/>
  <c r="BG11" i="42" s="1"/>
  <c r="BH11" i="42" s="1"/>
  <c r="BI11" i="42" s="1"/>
  <c r="AI14" i="42"/>
  <c r="AJ14" i="42" s="1"/>
  <c r="AO24" i="42"/>
  <c r="BD24" i="42" s="1"/>
  <c r="BE24" i="42" s="1"/>
  <c r="BF24" i="42" s="1"/>
  <c r="BG24" i="42" s="1"/>
  <c r="BH24" i="42" s="1"/>
  <c r="BI24" i="42" s="1"/>
  <c r="AI24" i="42"/>
  <c r="AJ24" i="42" s="1"/>
  <c r="AI50" i="42"/>
  <c r="AJ50" i="42" s="1"/>
  <c r="AO50" i="42"/>
  <c r="BD50" i="42" s="1"/>
  <c r="BE50" i="42" s="1"/>
  <c r="BF50" i="42" s="1"/>
  <c r="BG50" i="42" s="1"/>
  <c r="BH50" i="42" s="1"/>
  <c r="BI50" i="42" s="1"/>
  <c r="AO25" i="42"/>
  <c r="BD25" i="42" s="1"/>
  <c r="BE25" i="42" s="1"/>
  <c r="BF25" i="42" s="1"/>
  <c r="BG25" i="42" s="1"/>
  <c r="BH25" i="42" s="1"/>
  <c r="BI25" i="42" s="1"/>
  <c r="AI25" i="42"/>
  <c r="AJ25" i="42" s="1"/>
  <c r="AI51" i="42"/>
  <c r="AJ51" i="42" s="1"/>
  <c r="AO51" i="42"/>
  <c r="BD51" i="42" s="1"/>
  <c r="BE51" i="42" s="1"/>
  <c r="BF51" i="42" s="1"/>
  <c r="BG51" i="42" s="1"/>
  <c r="BH51" i="42" s="1"/>
  <c r="BI51" i="42" s="1"/>
  <c r="AO38" i="42"/>
  <c r="BD38" i="42" s="1"/>
  <c r="BE38" i="42" s="1"/>
  <c r="BF38" i="42" s="1"/>
  <c r="BG38" i="42" s="1"/>
  <c r="BH38" i="42" s="1"/>
  <c r="BI38" i="42" s="1"/>
  <c r="AI38" i="42"/>
  <c r="AJ38" i="42" s="1"/>
  <c r="AO31" i="42"/>
  <c r="BD31" i="42" s="1"/>
  <c r="BE31" i="42" s="1"/>
  <c r="BF31" i="42" s="1"/>
  <c r="BG31" i="42" s="1"/>
  <c r="BH31" i="42" s="1"/>
  <c r="BI31" i="42" s="1"/>
  <c r="AI31" i="42"/>
  <c r="AJ31" i="42" s="1"/>
  <c r="AO47" i="42"/>
  <c r="BD47" i="42" s="1"/>
  <c r="BE47" i="42" s="1"/>
  <c r="BF47" i="42" s="1"/>
  <c r="BG47" i="42" s="1"/>
  <c r="BH47" i="42" s="1"/>
  <c r="BI47" i="42" s="1"/>
  <c r="AI47" i="42"/>
  <c r="AJ47" i="42" s="1"/>
  <c r="AO67" i="42"/>
  <c r="BD67" i="42" s="1"/>
  <c r="BE67" i="42" s="1"/>
  <c r="BF67" i="42" s="1"/>
  <c r="BG67" i="42" s="1"/>
  <c r="BH67" i="42" s="1"/>
  <c r="BI67" i="42" s="1"/>
  <c r="AI67" i="42"/>
  <c r="AJ67" i="42" s="1"/>
  <c r="AO54" i="42"/>
  <c r="BD54" i="42" s="1"/>
  <c r="BE54" i="42" s="1"/>
  <c r="BF54" i="42" s="1"/>
  <c r="BG54" i="42" s="1"/>
  <c r="BH54" i="42" s="1"/>
  <c r="BI54" i="42" s="1"/>
  <c r="AI54" i="42"/>
  <c r="AJ54" i="42" s="1"/>
  <c r="AI70" i="42"/>
  <c r="AJ70" i="42" s="1"/>
  <c r="AO70" i="42"/>
  <c r="BD70" i="42" s="1"/>
  <c r="BE70" i="42" s="1"/>
  <c r="BF70" i="42" s="1"/>
  <c r="BG70" i="42" s="1"/>
  <c r="BH70" i="42" s="1"/>
  <c r="BI70" i="42" s="1"/>
  <c r="AI71" i="42"/>
  <c r="AJ71" i="42" s="1"/>
  <c r="AO71" i="42"/>
  <c r="BD71" i="42" s="1"/>
  <c r="BE71" i="42" s="1"/>
  <c r="BF71" i="42" s="1"/>
  <c r="BG71" i="42" s="1"/>
  <c r="BH71" i="42" s="1"/>
  <c r="BI71" i="42" s="1"/>
  <c r="AO69" i="42"/>
  <c r="BD69" i="42" s="1"/>
  <c r="BE69" i="42" s="1"/>
  <c r="BF69" i="42" s="1"/>
  <c r="BG69" i="42" s="1"/>
  <c r="BH69" i="42" s="1"/>
  <c r="BI69" i="42" s="1"/>
  <c r="AI69" i="42"/>
  <c r="AJ69" i="42" s="1"/>
  <c r="AI65" i="41"/>
  <c r="AJ65" i="41" s="1"/>
  <c r="BD47" i="41"/>
  <c r="BE47" i="41" s="1"/>
  <c r="BF47" i="41" s="1"/>
  <c r="BG47" i="41" s="1"/>
  <c r="BH47" i="41" s="1"/>
  <c r="BI47" i="41" s="1"/>
  <c r="AI5" i="41"/>
  <c r="BD48" i="41"/>
  <c r="BE48" i="41" s="1"/>
  <c r="BF48" i="41" s="1"/>
  <c r="BG48" i="41" s="1"/>
  <c r="BH48" i="41" s="1"/>
  <c r="BI48" i="41" s="1"/>
  <c r="AI8" i="41"/>
  <c r="AI67" i="41"/>
  <c r="AJ67" i="41" s="1"/>
  <c r="AI62" i="41"/>
  <c r="AJ62" i="41" s="1"/>
  <c r="BD61" i="41"/>
  <c r="BE61" i="41" s="1"/>
  <c r="BF61" i="41" s="1"/>
  <c r="BG61" i="41" s="1"/>
  <c r="BH61" i="41" s="1"/>
  <c r="BI61" i="41" s="1"/>
  <c r="BD44" i="41"/>
  <c r="BE44" i="41" s="1"/>
  <c r="BF44" i="41" s="1"/>
  <c r="BG44" i="41" s="1"/>
  <c r="BH44" i="41" s="1"/>
  <c r="BI44" i="41" s="1"/>
  <c r="AI40" i="41"/>
  <c r="AJ40" i="41" s="1"/>
  <c r="AI27" i="41"/>
  <c r="AJ27" i="41" s="1"/>
  <c r="AI12" i="41"/>
  <c r="AJ12" i="41" s="1"/>
  <c r="AP25" i="41"/>
  <c r="BD25" i="41" s="1"/>
  <c r="BE25" i="41" s="1"/>
  <c r="BF25" i="41" s="1"/>
  <c r="BG25" i="41" s="1"/>
  <c r="BH25" i="41" s="1"/>
  <c r="BI25" i="41" s="1"/>
  <c r="AI25" i="41"/>
  <c r="AJ25" i="41" s="1"/>
  <c r="AI7" i="41"/>
  <c r="AI68" i="41"/>
  <c r="AJ68" i="41" s="1"/>
  <c r="AI60" i="41"/>
  <c r="AJ60" i="41" s="1"/>
  <c r="AI52" i="41"/>
  <c r="AJ52" i="41" s="1"/>
  <c r="BD54" i="41"/>
  <c r="BE54" i="41" s="1"/>
  <c r="BF54" i="41" s="1"/>
  <c r="BG54" i="41" s="1"/>
  <c r="BH54" i="41" s="1"/>
  <c r="BI54" i="41" s="1"/>
  <c r="BD42" i="41"/>
  <c r="BE42" i="41" s="1"/>
  <c r="BF42" i="41" s="1"/>
  <c r="BG42" i="41" s="1"/>
  <c r="BH42" i="41" s="1"/>
  <c r="BI42" i="41" s="1"/>
  <c r="AI21" i="41"/>
  <c r="AJ21" i="41" s="1"/>
  <c r="AI9" i="41"/>
  <c r="BD22" i="41"/>
  <c r="BE22" i="41" s="1"/>
  <c r="BF22" i="41" s="1"/>
  <c r="BG22" i="41" s="1"/>
  <c r="BH22" i="41" s="1"/>
  <c r="BI22" i="41" s="1"/>
  <c r="BD64" i="41"/>
  <c r="BE64" i="41" s="1"/>
  <c r="BF64" i="41" s="1"/>
  <c r="BG64" i="41" s="1"/>
  <c r="BH64" i="41" s="1"/>
  <c r="BI64" i="41" s="1"/>
  <c r="BD63" i="41"/>
  <c r="BE63" i="41" s="1"/>
  <c r="BF63" i="41" s="1"/>
  <c r="BG63" i="41" s="1"/>
  <c r="BH63" i="41" s="1"/>
  <c r="BI63" i="41" s="1"/>
  <c r="BD55" i="41"/>
  <c r="BE55" i="41" s="1"/>
  <c r="BF55" i="41" s="1"/>
  <c r="BG55" i="41" s="1"/>
  <c r="BH55" i="41" s="1"/>
  <c r="BI55" i="41" s="1"/>
  <c r="BD45" i="41"/>
  <c r="BE45" i="41" s="1"/>
  <c r="BF45" i="41" s="1"/>
  <c r="BG45" i="41" s="1"/>
  <c r="BH45" i="41" s="1"/>
  <c r="BI45" i="41" s="1"/>
  <c r="BD35" i="41"/>
  <c r="BE35" i="41" s="1"/>
  <c r="BF35" i="41" s="1"/>
  <c r="BG35" i="41" s="1"/>
  <c r="BH35" i="41" s="1"/>
  <c r="BI35" i="41" s="1"/>
  <c r="BD17" i="41"/>
  <c r="BE17" i="41" s="1"/>
  <c r="BF17" i="41" s="1"/>
  <c r="BG17" i="41" s="1"/>
  <c r="BH17" i="41" s="1"/>
  <c r="BI17" i="41" s="1"/>
  <c r="BD39" i="41"/>
  <c r="BE39" i="41" s="1"/>
  <c r="BF39" i="41" s="1"/>
  <c r="BG39" i="41" s="1"/>
  <c r="BH39" i="41" s="1"/>
  <c r="BI39" i="41" s="1"/>
  <c r="BD19" i="41"/>
  <c r="BE19" i="41" s="1"/>
  <c r="BF19" i="41" s="1"/>
  <c r="BG19" i="41" s="1"/>
  <c r="BH19" i="41" s="1"/>
  <c r="BI19" i="41" s="1"/>
  <c r="AI70" i="41"/>
  <c r="AJ70" i="41" s="1"/>
  <c r="BD49" i="41"/>
  <c r="BE49" i="41" s="1"/>
  <c r="BF49" i="41" s="1"/>
  <c r="BG49" i="41" s="1"/>
  <c r="BH49" i="41" s="1"/>
  <c r="BI49" i="41" s="1"/>
  <c r="AI58" i="41"/>
  <c r="AJ58" i="41" s="1"/>
  <c r="BD28" i="41"/>
  <c r="BE28" i="41" s="1"/>
  <c r="BF28" i="41" s="1"/>
  <c r="BG28" i="41" s="1"/>
  <c r="BH28" i="41" s="1"/>
  <c r="BI28" i="41" s="1"/>
  <c r="AI29" i="41"/>
  <c r="AJ29" i="41" s="1"/>
  <c r="BD16" i="41"/>
  <c r="BE16" i="41" s="1"/>
  <c r="BF16" i="41" s="1"/>
  <c r="BG16" i="41" s="1"/>
  <c r="BH16" i="41" s="1"/>
  <c r="BI16" i="41" s="1"/>
  <c r="AI48" i="41"/>
  <c r="AJ48" i="41" s="1"/>
  <c r="BD7" i="41"/>
  <c r="BE7" i="41" s="1"/>
  <c r="BF7" i="41" s="1"/>
  <c r="BG7" i="41" s="1"/>
  <c r="BH7" i="41" s="1"/>
  <c r="BI7" i="41" s="1"/>
  <c r="BD57" i="41"/>
  <c r="BE57" i="41" s="1"/>
  <c r="BF57" i="41" s="1"/>
  <c r="BG57" i="41" s="1"/>
  <c r="BH57" i="41" s="1"/>
  <c r="BI57" i="41" s="1"/>
  <c r="AI22" i="41"/>
  <c r="AJ22" i="41" s="1"/>
  <c r="AI64" i="41"/>
  <c r="AJ64" i="41" s="1"/>
  <c r="AI63" i="41"/>
  <c r="AJ63" i="41" s="1"/>
  <c r="AI55" i="41"/>
  <c r="AJ55" i="41" s="1"/>
  <c r="AI45" i="41"/>
  <c r="AJ45" i="41" s="1"/>
  <c r="AI6" i="41"/>
  <c r="AI39" i="41"/>
  <c r="AJ39" i="41" s="1"/>
  <c r="AI19" i="41"/>
  <c r="AJ19" i="41" s="1"/>
  <c r="BD70" i="41"/>
  <c r="BE70" i="41" s="1"/>
  <c r="BF70" i="41" s="1"/>
  <c r="BG70" i="41" s="1"/>
  <c r="BH70" i="41" s="1"/>
  <c r="BI70" i="41" s="1"/>
  <c r="AI49" i="41"/>
  <c r="AJ49" i="41" s="1"/>
  <c r="BD58" i="41"/>
  <c r="BE58" i="41" s="1"/>
  <c r="BF58" i="41" s="1"/>
  <c r="BG58" i="41" s="1"/>
  <c r="BH58" i="41" s="1"/>
  <c r="BI58" i="41" s="1"/>
  <c r="BD29" i="41"/>
  <c r="BE29" i="41" s="1"/>
  <c r="BF29" i="41" s="1"/>
  <c r="BG29" i="41" s="1"/>
  <c r="BH29" i="41" s="1"/>
  <c r="BI29" i="41" s="1"/>
  <c r="BD67" i="41"/>
  <c r="BE67" i="41" s="1"/>
  <c r="BF67" i="41" s="1"/>
  <c r="BG67" i="41" s="1"/>
  <c r="BH67" i="41" s="1"/>
  <c r="BI67" i="41" s="1"/>
  <c r="BD62" i="41"/>
  <c r="BE62" i="41" s="1"/>
  <c r="BF62" i="41" s="1"/>
  <c r="BG62" i="41" s="1"/>
  <c r="BH62" i="41" s="1"/>
  <c r="BI62" i="41" s="1"/>
  <c r="AI61" i="41"/>
  <c r="AJ61" i="41" s="1"/>
  <c r="AI44" i="41"/>
  <c r="AJ44" i="41" s="1"/>
  <c r="BD40" i="41"/>
  <c r="BE40" i="41" s="1"/>
  <c r="BF40" i="41" s="1"/>
  <c r="BG40" i="41" s="1"/>
  <c r="BH40" i="41" s="1"/>
  <c r="BI40" i="41" s="1"/>
  <c r="BD27" i="41"/>
  <c r="BE27" i="41" s="1"/>
  <c r="BF27" i="41" s="1"/>
  <c r="BG27" i="41" s="1"/>
  <c r="BH27" i="41" s="1"/>
  <c r="BI27" i="41" s="1"/>
  <c r="AP34" i="41"/>
  <c r="BD34" i="41" s="1"/>
  <c r="BE34" i="41" s="1"/>
  <c r="BF34" i="41" s="1"/>
  <c r="BG34" i="41" s="1"/>
  <c r="BH34" i="41" s="1"/>
  <c r="BI34" i="41" s="1"/>
  <c r="AI34" i="41"/>
  <c r="AJ34" i="41" s="1"/>
  <c r="AI13" i="41"/>
  <c r="AJ13" i="41" s="1"/>
  <c r="BD12" i="41"/>
  <c r="BE12" i="41" s="1"/>
  <c r="BF12" i="41" s="1"/>
  <c r="BG12" i="41" s="1"/>
  <c r="BH12" i="41" s="1"/>
  <c r="BI12" i="41" s="1"/>
  <c r="BD68" i="41"/>
  <c r="BE68" i="41" s="1"/>
  <c r="BF68" i="41" s="1"/>
  <c r="BG68" i="41" s="1"/>
  <c r="BH68" i="41" s="1"/>
  <c r="BI68" i="41" s="1"/>
  <c r="BD60" i="41"/>
  <c r="BE60" i="41" s="1"/>
  <c r="BF60" i="41" s="1"/>
  <c r="BG60" i="41" s="1"/>
  <c r="BH60" i="41" s="1"/>
  <c r="BI60" i="41" s="1"/>
  <c r="BD52" i="41"/>
  <c r="BE52" i="41" s="1"/>
  <c r="BF52" i="41" s="1"/>
  <c r="BG52" i="41" s="1"/>
  <c r="BH52" i="41" s="1"/>
  <c r="BI52" i="41" s="1"/>
  <c r="AI54" i="41"/>
  <c r="AJ54" i="41" s="1"/>
  <c r="AI42" i="41"/>
  <c r="AJ42" i="41" s="1"/>
  <c r="BD21" i="41"/>
  <c r="BE21" i="41" s="1"/>
  <c r="BF21" i="41" s="1"/>
  <c r="BG21" i="41" s="1"/>
  <c r="BH21" i="41" s="1"/>
  <c r="BI21" i="41" s="1"/>
  <c r="BD6" i="41"/>
  <c r="BE6" i="41" s="1"/>
  <c r="BF6" i="41" s="1"/>
  <c r="BG6" i="41" s="1"/>
  <c r="BH6" i="41" s="1"/>
  <c r="BI6" i="41" s="1"/>
  <c r="AI30" i="41"/>
  <c r="AJ30" i="41" s="1"/>
  <c r="BD66" i="41"/>
  <c r="BE66" i="41" s="1"/>
  <c r="BF66" i="41" s="1"/>
  <c r="BG66" i="41" s="1"/>
  <c r="BH66" i="41" s="1"/>
  <c r="BI66" i="41" s="1"/>
  <c r="AI53" i="41"/>
  <c r="AJ53" i="41" s="1"/>
  <c r="AI43" i="41"/>
  <c r="AJ43" i="41" s="1"/>
  <c r="AI32" i="41"/>
  <c r="AJ32" i="41" s="1"/>
  <c r="BD33" i="41"/>
  <c r="BE33" i="41" s="1"/>
  <c r="BF33" i="41" s="1"/>
  <c r="BG33" i="41" s="1"/>
  <c r="BH33" i="41" s="1"/>
  <c r="BI33" i="41" s="1"/>
  <c r="AI20" i="41"/>
  <c r="AJ20" i="41" s="1"/>
  <c r="BD37" i="41"/>
  <c r="BE37" i="41" s="1"/>
  <c r="BF37" i="41" s="1"/>
  <c r="BG37" i="41" s="1"/>
  <c r="BH37" i="41" s="1"/>
  <c r="BI37" i="41" s="1"/>
  <c r="AI72" i="41"/>
  <c r="AJ72" i="41" s="1"/>
  <c r="AI59" i="41"/>
  <c r="AJ59" i="41" s="1"/>
  <c r="AI51" i="41"/>
  <c r="AJ51" i="41" s="1"/>
  <c r="AI41" i="41"/>
  <c r="AJ41" i="41" s="1"/>
  <c r="AI31" i="41"/>
  <c r="AJ31" i="41" s="1"/>
  <c r="AI15" i="41"/>
  <c r="AJ15" i="41" s="1"/>
  <c r="AI17" i="41"/>
  <c r="AJ17" i="41" s="1"/>
  <c r="AP18" i="41"/>
  <c r="BD18" i="41" s="1"/>
  <c r="BE18" i="41" s="1"/>
  <c r="BF18" i="41" s="1"/>
  <c r="BG18" i="41" s="1"/>
  <c r="BH18" i="41" s="1"/>
  <c r="BI18" i="41" s="1"/>
  <c r="AI18" i="41"/>
  <c r="AJ18" i="41" s="1"/>
  <c r="AI26" i="41"/>
  <c r="AJ26" i="41" s="1"/>
  <c r="AI69" i="41"/>
  <c r="AJ69" i="41" s="1"/>
  <c r="BD65" i="41"/>
  <c r="BE65" i="41" s="1"/>
  <c r="BF65" i="41" s="1"/>
  <c r="BG65" i="41" s="1"/>
  <c r="BH65" i="41" s="1"/>
  <c r="BI65" i="41" s="1"/>
  <c r="AI56" i="41"/>
  <c r="AJ56" i="41" s="1"/>
  <c r="AI46" i="41"/>
  <c r="AJ46" i="41" s="1"/>
  <c r="AI24" i="41"/>
  <c r="AJ24" i="41" s="1"/>
  <c r="AI10" i="41"/>
  <c r="AP8" i="41"/>
  <c r="AI11" i="41"/>
  <c r="BD26" i="41"/>
  <c r="BE26" i="41" s="1"/>
  <c r="BF26" i="41" s="1"/>
  <c r="BG26" i="41" s="1"/>
  <c r="BH26" i="41" s="1"/>
  <c r="BI26" i="41" s="1"/>
  <c r="BD71" i="41"/>
  <c r="BE71" i="41" s="1"/>
  <c r="BF71" i="41" s="1"/>
  <c r="BG71" i="41" s="1"/>
  <c r="BH71" i="41" s="1"/>
  <c r="BI71" i="41" s="1"/>
  <c r="AI57" i="41"/>
  <c r="AJ57" i="41" s="1"/>
  <c r="AI47" i="41"/>
  <c r="AJ47" i="41" s="1"/>
  <c r="AI36" i="41"/>
  <c r="AJ36" i="41" s="1"/>
  <c r="AI38" i="41"/>
  <c r="AJ38" i="41" s="1"/>
  <c r="AI23" i="41"/>
  <c r="AJ23" i="41" s="1"/>
  <c r="BD30" i="41"/>
  <c r="BE30" i="41" s="1"/>
  <c r="BF30" i="41" s="1"/>
  <c r="BG30" i="41" s="1"/>
  <c r="BH30" i="41" s="1"/>
  <c r="BI30" i="41" s="1"/>
  <c r="AI66" i="41"/>
  <c r="AJ66" i="41" s="1"/>
  <c r="BD53" i="41"/>
  <c r="BE53" i="41" s="1"/>
  <c r="BF53" i="41" s="1"/>
  <c r="BG53" i="41" s="1"/>
  <c r="BH53" i="41" s="1"/>
  <c r="BI53" i="41" s="1"/>
  <c r="BD43" i="41"/>
  <c r="BE43" i="41" s="1"/>
  <c r="BF43" i="41" s="1"/>
  <c r="BG43" i="41" s="1"/>
  <c r="BH43" i="41" s="1"/>
  <c r="BI43" i="41" s="1"/>
  <c r="BD32" i="41"/>
  <c r="BE32" i="41" s="1"/>
  <c r="BF32" i="41" s="1"/>
  <c r="BG32" i="41" s="1"/>
  <c r="BH32" i="41" s="1"/>
  <c r="BI32" i="41" s="1"/>
  <c r="AI33" i="41"/>
  <c r="AJ33" i="41" s="1"/>
  <c r="BD20" i="41"/>
  <c r="BE20" i="41" s="1"/>
  <c r="BF20" i="41" s="1"/>
  <c r="BG20" i="41" s="1"/>
  <c r="BH20" i="41" s="1"/>
  <c r="BI20" i="41" s="1"/>
  <c r="AI37" i="41"/>
  <c r="AJ37" i="41" s="1"/>
  <c r="BD72" i="41"/>
  <c r="BE72" i="41" s="1"/>
  <c r="BF72" i="41" s="1"/>
  <c r="BG72" i="41" s="1"/>
  <c r="BH72" i="41" s="1"/>
  <c r="BI72" i="41" s="1"/>
  <c r="BD59" i="41"/>
  <c r="BE59" i="41" s="1"/>
  <c r="BF59" i="41" s="1"/>
  <c r="BG59" i="41" s="1"/>
  <c r="BH59" i="41" s="1"/>
  <c r="BI59" i="41" s="1"/>
  <c r="BD51" i="41"/>
  <c r="BE51" i="41" s="1"/>
  <c r="BF51" i="41" s="1"/>
  <c r="BG51" i="41" s="1"/>
  <c r="BH51" i="41" s="1"/>
  <c r="BI51" i="41" s="1"/>
  <c r="BD41" i="41"/>
  <c r="BE41" i="41" s="1"/>
  <c r="BF41" i="41" s="1"/>
  <c r="BG41" i="41" s="1"/>
  <c r="BH41" i="41" s="1"/>
  <c r="BI41" i="41" s="1"/>
  <c r="BD31" i="41"/>
  <c r="BE31" i="41" s="1"/>
  <c r="BF31" i="41" s="1"/>
  <c r="BG31" i="41" s="1"/>
  <c r="BH31" i="41" s="1"/>
  <c r="BI31" i="41" s="1"/>
  <c r="AI16" i="41"/>
  <c r="AJ16" i="41" s="1"/>
  <c r="BD15" i="41"/>
  <c r="BE15" i="41" s="1"/>
  <c r="BF15" i="41" s="1"/>
  <c r="BG15" i="41" s="1"/>
  <c r="BH15" i="41" s="1"/>
  <c r="BI15" i="41" s="1"/>
  <c r="AL47" i="37"/>
  <c r="AM47" i="37" s="1"/>
  <c r="BJ7" i="37"/>
  <c r="BK7" i="37" s="1"/>
  <c r="BL7" i="37" s="1"/>
  <c r="BM7" i="37" s="1"/>
  <c r="BN7" i="37" s="1"/>
  <c r="BO7" i="37" s="1"/>
  <c r="BP7" i="37" s="1"/>
  <c r="BQ7" i="37" s="1"/>
  <c r="BR7" i="37" s="1"/>
  <c r="AL65" i="37"/>
  <c r="AM65" i="37" s="1"/>
  <c r="AL34" i="37"/>
  <c r="AM34" i="37" s="1"/>
  <c r="BJ27" i="37"/>
  <c r="BK27" i="37" s="1"/>
  <c r="BL27" i="37" s="1"/>
  <c r="BM27" i="37" s="1"/>
  <c r="BN27" i="37" s="1"/>
  <c r="BO27" i="37" s="1"/>
  <c r="BP27" i="37" s="1"/>
  <c r="BQ27" i="37" s="1"/>
  <c r="BR27" i="37" s="1"/>
  <c r="AL58" i="37"/>
  <c r="AM58" i="37" s="1"/>
  <c r="BJ28" i="37"/>
  <c r="BK28" i="37" s="1"/>
  <c r="BL28" i="37" s="1"/>
  <c r="BM28" i="37" s="1"/>
  <c r="BN28" i="37" s="1"/>
  <c r="BO28" i="37" s="1"/>
  <c r="BP28" i="37" s="1"/>
  <c r="BQ28" i="37" s="1"/>
  <c r="BR28" i="37" s="1"/>
  <c r="BJ14" i="37"/>
  <c r="BK14" i="37" s="1"/>
  <c r="BL14" i="37" s="1"/>
  <c r="BM14" i="37" s="1"/>
  <c r="BN14" i="37" s="1"/>
  <c r="BO14" i="37" s="1"/>
  <c r="BP14" i="37" s="1"/>
  <c r="BQ14" i="37" s="1"/>
  <c r="BR14" i="37" s="1"/>
  <c r="AL38" i="37"/>
  <c r="AM38" i="37" s="1"/>
  <c r="BJ38" i="37"/>
  <c r="BK38" i="37" s="1"/>
  <c r="BL38" i="37" s="1"/>
  <c r="BM38" i="37" s="1"/>
  <c r="BN38" i="37" s="1"/>
  <c r="BO38" i="37" s="1"/>
  <c r="BP38" i="37" s="1"/>
  <c r="BQ38" i="37" s="1"/>
  <c r="BR38" i="37" s="1"/>
  <c r="BJ9" i="37"/>
  <c r="BK9" i="37" s="1"/>
  <c r="BL9" i="37" s="1"/>
  <c r="BM9" i="37" s="1"/>
  <c r="BN9" i="37" s="1"/>
  <c r="BO9" i="37" s="1"/>
  <c r="BP9" i="37" s="1"/>
  <c r="BQ9" i="37" s="1"/>
  <c r="BR9" i="37" s="1"/>
  <c r="AL39" i="37"/>
  <c r="AM39" i="37" s="1"/>
  <c r="AL52" i="37"/>
  <c r="AM52" i="37" s="1"/>
  <c r="AL22" i="37"/>
  <c r="AL14" i="37"/>
  <c r="AL61" i="37"/>
  <c r="AM61" i="37" s="1"/>
  <c r="BJ61" i="37"/>
  <c r="BK61" i="37" s="1"/>
  <c r="BL61" i="37" s="1"/>
  <c r="BM61" i="37" s="1"/>
  <c r="BN61" i="37" s="1"/>
  <c r="BO61" i="37" s="1"/>
  <c r="BP61" i="37" s="1"/>
  <c r="BQ61" i="37" s="1"/>
  <c r="BR61" i="37" s="1"/>
  <c r="BJ31" i="37"/>
  <c r="BK31" i="37" s="1"/>
  <c r="BL31" i="37" s="1"/>
  <c r="BM31" i="37" s="1"/>
  <c r="BN31" i="37" s="1"/>
  <c r="BO31" i="37" s="1"/>
  <c r="BP31" i="37" s="1"/>
  <c r="BQ31" i="37" s="1"/>
  <c r="BR31" i="37" s="1"/>
  <c r="AL31" i="37"/>
  <c r="BD72" i="37"/>
  <c r="BE72" i="37" s="1"/>
  <c r="BF72" i="37" s="1"/>
  <c r="BG72" i="37" s="1"/>
  <c r="BH72" i="37" s="1"/>
  <c r="BI72" i="37" s="1"/>
  <c r="AI17" i="37"/>
  <c r="AJ17" i="53" l="1"/>
  <c r="AJ16" i="53"/>
  <c r="AJ15" i="53"/>
  <c r="AJ13" i="53"/>
  <c r="AL11" i="53"/>
  <c r="AJ10" i="52"/>
  <c r="BD49" i="51"/>
  <c r="BE49" i="51" s="1"/>
  <c r="BF49" i="51" s="1"/>
  <c r="BG49" i="51" s="1"/>
  <c r="BH49" i="51" s="1"/>
  <c r="BI49" i="51" s="1"/>
  <c r="BD8" i="51"/>
  <c r="BE8" i="51" s="1"/>
  <c r="BF8" i="51" s="1"/>
  <c r="BG8" i="51" s="1"/>
  <c r="BH8" i="51" s="1"/>
  <c r="BI8" i="51" s="1"/>
  <c r="AJ27" i="51"/>
  <c r="AJ26" i="51"/>
  <c r="AJ22" i="50"/>
  <c r="BD51" i="49"/>
  <c r="BE51" i="49" s="1"/>
  <c r="BF51" i="49" s="1"/>
  <c r="BG51" i="49" s="1"/>
  <c r="BD49" i="49"/>
  <c r="BE49" i="49" s="1"/>
  <c r="BF49" i="49" s="1"/>
  <c r="BG49" i="49" s="1"/>
  <c r="BH49" i="49" s="1"/>
  <c r="BI49" i="49" s="1"/>
  <c r="BJ49" i="49" s="1"/>
  <c r="BK49" i="49" s="1"/>
  <c r="BL49" i="49" s="1"/>
  <c r="BM49" i="49" s="1"/>
  <c r="BN49" i="49" s="1"/>
  <c r="BO49" i="49" s="1"/>
  <c r="BP49" i="49" s="1"/>
  <c r="BQ49" i="49" s="1"/>
  <c r="BR49" i="49" s="1"/>
  <c r="AJ38" i="49"/>
  <c r="BD43" i="49"/>
  <c r="BE43" i="49" s="1"/>
  <c r="BF43" i="49" s="1"/>
  <c r="BG43" i="49" s="1"/>
  <c r="BD62" i="49"/>
  <c r="BE62" i="49" s="1"/>
  <c r="BF62" i="49" s="1"/>
  <c r="BG62" i="49" s="1"/>
  <c r="AL62" i="49" s="1"/>
  <c r="AM62" i="49" s="1"/>
  <c r="BD50" i="49"/>
  <c r="BE50" i="49" s="1"/>
  <c r="BF50" i="49" s="1"/>
  <c r="BG50" i="49" s="1"/>
  <c r="BH50" i="49" s="1"/>
  <c r="BI50" i="49" s="1"/>
  <c r="BJ50" i="49" s="1"/>
  <c r="BK50" i="49" s="1"/>
  <c r="BL50" i="49" s="1"/>
  <c r="BM50" i="49" s="1"/>
  <c r="BN50" i="49" s="1"/>
  <c r="BO50" i="49" s="1"/>
  <c r="BP50" i="49" s="1"/>
  <c r="BQ50" i="49" s="1"/>
  <c r="BR50" i="49" s="1"/>
  <c r="AJ35" i="48"/>
  <c r="AJ33" i="48"/>
  <c r="AL32" i="46"/>
  <c r="AM32" i="46" s="1"/>
  <c r="AJ40" i="47"/>
  <c r="AL37" i="46"/>
  <c r="AM37" i="46" s="1"/>
  <c r="AL34" i="46"/>
  <c r="AM34" i="46" s="1"/>
  <c r="AL33" i="46"/>
  <c r="AM33" i="46" s="1"/>
  <c r="AL38" i="46"/>
  <c r="AM38" i="46" s="1"/>
  <c r="AL36" i="46"/>
  <c r="AM36" i="46" s="1"/>
  <c r="AL81" i="46"/>
  <c r="AM81" i="46" s="1"/>
  <c r="AL31" i="46"/>
  <c r="AM31" i="46" s="1"/>
  <c r="BH44" i="46"/>
  <c r="BI44" i="46" s="1"/>
  <c r="AL120" i="46"/>
  <c r="AM120" i="46" s="1"/>
  <c r="BH20" i="46"/>
  <c r="BI20" i="46" s="1"/>
  <c r="AL96" i="46"/>
  <c r="AM96" i="46" s="1"/>
  <c r="BH14" i="46"/>
  <c r="BI14" i="46" s="1"/>
  <c r="AL90" i="46"/>
  <c r="AM90" i="46" s="1"/>
  <c r="BH28" i="46"/>
  <c r="BI28" i="46" s="1"/>
  <c r="AL104" i="46"/>
  <c r="AM104" i="46" s="1"/>
  <c r="BH47" i="46"/>
  <c r="BI47" i="46" s="1"/>
  <c r="AL123" i="46"/>
  <c r="AM123" i="46" s="1"/>
  <c r="BH53" i="46"/>
  <c r="BI53" i="46" s="1"/>
  <c r="AL129" i="46"/>
  <c r="AM129" i="46" s="1"/>
  <c r="BH66" i="46"/>
  <c r="BI66" i="46" s="1"/>
  <c r="AL142" i="46"/>
  <c r="AM142" i="46" s="1"/>
  <c r="BH37" i="46"/>
  <c r="BI37" i="46" s="1"/>
  <c r="BJ37" i="46" s="1"/>
  <c r="BK37" i="46" s="1"/>
  <c r="BL37" i="46" s="1"/>
  <c r="BM37" i="46" s="1"/>
  <c r="BN37" i="46" s="1"/>
  <c r="BO37" i="46" s="1"/>
  <c r="BP37" i="46" s="1"/>
  <c r="BQ37" i="46" s="1"/>
  <c r="BR37" i="46" s="1"/>
  <c r="AL113" i="46"/>
  <c r="AM113" i="46" s="1"/>
  <c r="BH11" i="46"/>
  <c r="BI11" i="46" s="1"/>
  <c r="AL87" i="46"/>
  <c r="AM87" i="46" s="1"/>
  <c r="BH33" i="46"/>
  <c r="BI33" i="46" s="1"/>
  <c r="AL109" i="46"/>
  <c r="AM109" i="46" s="1"/>
  <c r="BH55" i="46"/>
  <c r="BI55" i="46" s="1"/>
  <c r="AL131" i="46"/>
  <c r="AM131" i="46" s="1"/>
  <c r="BH70" i="46"/>
  <c r="BI70" i="46" s="1"/>
  <c r="AL146" i="46"/>
  <c r="AM146" i="46" s="1"/>
  <c r="BH43" i="46"/>
  <c r="BI43" i="46" s="1"/>
  <c r="BJ43" i="46" s="1"/>
  <c r="BK43" i="46" s="1"/>
  <c r="BL43" i="46" s="1"/>
  <c r="BM43" i="46" s="1"/>
  <c r="BN43" i="46" s="1"/>
  <c r="BO43" i="46" s="1"/>
  <c r="BP43" i="46" s="1"/>
  <c r="BQ43" i="46" s="1"/>
  <c r="BR43" i="46" s="1"/>
  <c r="AL119" i="46"/>
  <c r="AM119" i="46" s="1"/>
  <c r="BH63" i="46"/>
  <c r="BI63" i="46" s="1"/>
  <c r="BJ63" i="46" s="1"/>
  <c r="BK63" i="46" s="1"/>
  <c r="BL63" i="46" s="1"/>
  <c r="BM63" i="46" s="1"/>
  <c r="BN63" i="46" s="1"/>
  <c r="BO63" i="46" s="1"/>
  <c r="BP63" i="46" s="1"/>
  <c r="BQ63" i="46" s="1"/>
  <c r="BR63" i="46" s="1"/>
  <c r="AL139" i="46"/>
  <c r="AM139" i="46" s="1"/>
  <c r="BH65" i="46"/>
  <c r="BI65" i="46" s="1"/>
  <c r="AL73" i="46" s="1"/>
  <c r="AM73" i="46" s="1"/>
  <c r="AL141" i="46"/>
  <c r="AM141" i="46" s="1"/>
  <c r="BH36" i="46"/>
  <c r="BI36" i="46" s="1"/>
  <c r="AL112" i="46"/>
  <c r="AM112" i="46" s="1"/>
  <c r="BH72" i="46"/>
  <c r="BI72" i="46" s="1"/>
  <c r="AL148" i="46"/>
  <c r="AM148" i="46" s="1"/>
  <c r="BH60" i="46"/>
  <c r="BI60" i="46" s="1"/>
  <c r="AL136" i="46"/>
  <c r="AM136" i="46" s="1"/>
  <c r="BH7" i="46"/>
  <c r="BI7" i="46" s="1"/>
  <c r="AL83" i="46"/>
  <c r="AM83" i="46" s="1"/>
  <c r="BH29" i="46"/>
  <c r="BI29" i="46" s="1"/>
  <c r="AL105" i="46"/>
  <c r="AM105" i="46" s="1"/>
  <c r="BH23" i="46"/>
  <c r="BI23" i="46" s="1"/>
  <c r="AL99" i="46"/>
  <c r="AM99" i="46" s="1"/>
  <c r="BH34" i="46"/>
  <c r="BI34" i="46" s="1"/>
  <c r="AL110" i="46"/>
  <c r="AM110" i="46" s="1"/>
  <c r="BH46" i="46"/>
  <c r="BI46" i="46" s="1"/>
  <c r="AL122" i="46"/>
  <c r="AM122" i="46" s="1"/>
  <c r="BH16" i="46"/>
  <c r="BI16" i="46" s="1"/>
  <c r="AL92" i="46"/>
  <c r="AM92" i="46" s="1"/>
  <c r="BH49" i="46"/>
  <c r="BI49" i="46" s="1"/>
  <c r="AL125" i="46"/>
  <c r="AM125" i="46" s="1"/>
  <c r="BH26" i="46"/>
  <c r="BI26" i="46" s="1"/>
  <c r="AL102" i="46"/>
  <c r="AM102" i="46" s="1"/>
  <c r="BH13" i="46"/>
  <c r="BI13" i="46" s="1"/>
  <c r="AL89" i="46"/>
  <c r="AM89" i="46" s="1"/>
  <c r="BH21" i="46"/>
  <c r="BI21" i="46" s="1"/>
  <c r="AL97" i="46"/>
  <c r="AM97" i="46" s="1"/>
  <c r="BH41" i="46"/>
  <c r="BI41" i="46" s="1"/>
  <c r="AL117" i="46"/>
  <c r="AM117" i="46" s="1"/>
  <c r="BH64" i="46"/>
  <c r="BI64" i="46" s="1"/>
  <c r="AL140" i="46"/>
  <c r="AM140" i="46" s="1"/>
  <c r="BH67" i="46"/>
  <c r="BI67" i="46" s="1"/>
  <c r="AL143" i="46"/>
  <c r="AM143" i="46" s="1"/>
  <c r="BH18" i="46"/>
  <c r="BI18" i="46" s="1"/>
  <c r="AL94" i="46"/>
  <c r="AM94" i="46" s="1"/>
  <c r="BH17" i="46"/>
  <c r="BI17" i="46" s="1"/>
  <c r="AL93" i="46"/>
  <c r="AM93" i="46" s="1"/>
  <c r="BH15" i="46"/>
  <c r="BI15" i="46" s="1"/>
  <c r="AL91" i="46"/>
  <c r="AM91" i="46" s="1"/>
  <c r="BH38" i="46"/>
  <c r="BI38" i="46" s="1"/>
  <c r="AL114" i="46"/>
  <c r="AM114" i="46" s="1"/>
  <c r="BH42" i="46"/>
  <c r="BI42" i="46" s="1"/>
  <c r="AL118" i="46"/>
  <c r="AM118" i="46" s="1"/>
  <c r="BH52" i="46"/>
  <c r="BI52" i="46" s="1"/>
  <c r="AL128" i="46"/>
  <c r="AM128" i="46" s="1"/>
  <c r="BH40" i="46"/>
  <c r="BI40" i="46" s="1"/>
  <c r="AL116" i="46"/>
  <c r="AM116" i="46" s="1"/>
  <c r="BH8" i="46"/>
  <c r="BI8" i="46" s="1"/>
  <c r="AL84" i="46"/>
  <c r="AM84" i="46" s="1"/>
  <c r="BH57" i="46"/>
  <c r="BI57" i="46" s="1"/>
  <c r="AL133" i="46"/>
  <c r="AM133" i="46" s="1"/>
  <c r="BH50" i="46"/>
  <c r="BI50" i="46" s="1"/>
  <c r="AL126" i="46"/>
  <c r="AM126" i="46" s="1"/>
  <c r="BH58" i="46"/>
  <c r="BI58" i="46" s="1"/>
  <c r="AL66" i="46" s="1"/>
  <c r="AM66" i="46" s="1"/>
  <c r="AL134" i="46"/>
  <c r="AM134" i="46" s="1"/>
  <c r="BH61" i="46"/>
  <c r="BI61" i="46" s="1"/>
  <c r="BJ61" i="46" s="1"/>
  <c r="BK61" i="46" s="1"/>
  <c r="BL61" i="46" s="1"/>
  <c r="BM61" i="46" s="1"/>
  <c r="BN61" i="46" s="1"/>
  <c r="BO61" i="46" s="1"/>
  <c r="BP61" i="46" s="1"/>
  <c r="BQ61" i="46" s="1"/>
  <c r="BR61" i="46" s="1"/>
  <c r="AL137" i="46"/>
  <c r="AM137" i="46" s="1"/>
  <c r="BH51" i="46"/>
  <c r="BI51" i="46" s="1"/>
  <c r="AL127" i="46"/>
  <c r="AM127" i="46" s="1"/>
  <c r="BH56" i="46"/>
  <c r="BI56" i="46" s="1"/>
  <c r="AL132" i="46"/>
  <c r="AM132" i="46" s="1"/>
  <c r="BH68" i="46"/>
  <c r="BI68" i="46" s="1"/>
  <c r="AL144" i="46"/>
  <c r="AM144" i="46" s="1"/>
  <c r="BH54" i="46"/>
  <c r="BI54" i="46" s="1"/>
  <c r="AL130" i="46"/>
  <c r="AM130" i="46" s="1"/>
  <c r="BH19" i="46"/>
  <c r="BI19" i="46" s="1"/>
  <c r="AL95" i="46"/>
  <c r="AM95" i="46" s="1"/>
  <c r="BH39" i="46"/>
  <c r="BI39" i="46" s="1"/>
  <c r="AL115" i="46"/>
  <c r="AM115" i="46" s="1"/>
  <c r="BH25" i="46"/>
  <c r="BI25" i="46" s="1"/>
  <c r="AL101" i="46"/>
  <c r="AM101" i="46" s="1"/>
  <c r="BH59" i="46"/>
  <c r="BI59" i="46" s="1"/>
  <c r="BJ59" i="46" s="1"/>
  <c r="BK59" i="46" s="1"/>
  <c r="BL59" i="46" s="1"/>
  <c r="BM59" i="46" s="1"/>
  <c r="BN59" i="46" s="1"/>
  <c r="BO59" i="46" s="1"/>
  <c r="BP59" i="46" s="1"/>
  <c r="BQ59" i="46" s="1"/>
  <c r="BR59" i="46" s="1"/>
  <c r="AL135" i="46"/>
  <c r="AM135" i="46" s="1"/>
  <c r="BH31" i="46"/>
  <c r="BI31" i="46" s="1"/>
  <c r="AL107" i="46"/>
  <c r="AM107" i="46" s="1"/>
  <c r="BH62" i="46"/>
  <c r="BI62" i="46" s="1"/>
  <c r="AL138" i="46"/>
  <c r="AM138" i="46" s="1"/>
  <c r="BH69" i="46"/>
  <c r="BI69" i="46" s="1"/>
  <c r="AL145" i="46"/>
  <c r="AM145" i="46" s="1"/>
  <c r="BH45" i="46"/>
  <c r="BI45" i="46" s="1"/>
  <c r="AL121" i="46"/>
  <c r="AM121" i="46" s="1"/>
  <c r="BH32" i="46"/>
  <c r="BI32" i="46" s="1"/>
  <c r="AL108" i="46"/>
  <c r="AM108" i="46" s="1"/>
  <c r="BH48" i="46"/>
  <c r="BI48" i="46" s="1"/>
  <c r="AL124" i="46"/>
  <c r="AM124" i="46" s="1"/>
  <c r="BH9" i="46"/>
  <c r="BI9" i="46" s="1"/>
  <c r="BJ9" i="46" s="1"/>
  <c r="BK9" i="46" s="1"/>
  <c r="BL9" i="46" s="1"/>
  <c r="BM9" i="46" s="1"/>
  <c r="BN9" i="46" s="1"/>
  <c r="BO9" i="46" s="1"/>
  <c r="BP9" i="46" s="1"/>
  <c r="BQ9" i="46" s="1"/>
  <c r="BR9" i="46" s="1"/>
  <c r="AL85" i="46"/>
  <c r="AM85" i="46" s="1"/>
  <c r="BH12" i="46"/>
  <c r="BI12" i="46" s="1"/>
  <c r="BJ12" i="46" s="1"/>
  <c r="BK12" i="46" s="1"/>
  <c r="BL12" i="46" s="1"/>
  <c r="BM12" i="46" s="1"/>
  <c r="BN12" i="46" s="1"/>
  <c r="BO12" i="46" s="1"/>
  <c r="BP12" i="46" s="1"/>
  <c r="BQ12" i="46" s="1"/>
  <c r="BR12" i="46" s="1"/>
  <c r="AL88" i="46"/>
  <c r="AM88" i="46" s="1"/>
  <c r="BH10" i="46"/>
  <c r="BI10" i="46" s="1"/>
  <c r="BJ10" i="46" s="1"/>
  <c r="BK10" i="46" s="1"/>
  <c r="BL10" i="46" s="1"/>
  <c r="BM10" i="46" s="1"/>
  <c r="BN10" i="46" s="1"/>
  <c r="BO10" i="46" s="1"/>
  <c r="BP10" i="46" s="1"/>
  <c r="BQ10" i="46" s="1"/>
  <c r="BR10" i="46" s="1"/>
  <c r="AL86" i="46"/>
  <c r="AM86" i="46" s="1"/>
  <c r="BH71" i="46"/>
  <c r="BI71" i="46" s="1"/>
  <c r="AL79" i="46" s="1"/>
  <c r="AM79" i="46" s="1"/>
  <c r="AL147" i="46"/>
  <c r="AM147" i="46" s="1"/>
  <c r="BH30" i="46"/>
  <c r="BI30" i="46" s="1"/>
  <c r="BJ30" i="46" s="1"/>
  <c r="BK30" i="46" s="1"/>
  <c r="BL30" i="46" s="1"/>
  <c r="BM30" i="46" s="1"/>
  <c r="BN30" i="46" s="1"/>
  <c r="BO30" i="46" s="1"/>
  <c r="BP30" i="46" s="1"/>
  <c r="BQ30" i="46" s="1"/>
  <c r="BR30" i="46" s="1"/>
  <c r="AL106" i="46"/>
  <c r="AM106" i="46" s="1"/>
  <c r="BH6" i="46"/>
  <c r="BI6" i="46" s="1"/>
  <c r="BJ6" i="46" s="1"/>
  <c r="BK6" i="46" s="1"/>
  <c r="BL6" i="46" s="1"/>
  <c r="BM6" i="46" s="1"/>
  <c r="BN6" i="46" s="1"/>
  <c r="BO6" i="46" s="1"/>
  <c r="BP6" i="46" s="1"/>
  <c r="BQ6" i="46" s="1"/>
  <c r="BR6" i="46" s="1"/>
  <c r="AL82" i="46"/>
  <c r="AM82" i="46" s="1"/>
  <c r="AJ10" i="53"/>
  <c r="AJ9" i="53"/>
  <c r="AJ14" i="53"/>
  <c r="AJ8" i="53"/>
  <c r="AJ11" i="53"/>
  <c r="AJ7" i="53"/>
  <c r="AJ6" i="53"/>
  <c r="AJ5" i="53"/>
  <c r="AJ13" i="52"/>
  <c r="AJ9" i="52"/>
  <c r="AJ12" i="52"/>
  <c r="AJ7" i="52"/>
  <c r="AJ6" i="52"/>
  <c r="AJ5" i="52"/>
  <c r="AJ23" i="51"/>
  <c r="AJ12" i="51"/>
  <c r="AJ21" i="51"/>
  <c r="AJ14" i="51"/>
  <c r="AJ16" i="51"/>
  <c r="AJ15" i="50"/>
  <c r="AJ13" i="50"/>
  <c r="AJ12" i="50"/>
  <c r="AJ11" i="50"/>
  <c r="AJ18" i="50"/>
  <c r="AJ7" i="50"/>
  <c r="AJ6" i="50"/>
  <c r="AJ8" i="50"/>
  <c r="AJ30" i="49"/>
  <c r="AJ34" i="49"/>
  <c r="AJ28" i="49"/>
  <c r="AJ27" i="49"/>
  <c r="AJ22" i="49"/>
  <c r="AJ24" i="49"/>
  <c r="AJ20" i="49"/>
  <c r="AJ14" i="49"/>
  <c r="AJ10" i="49"/>
  <c r="AJ9" i="49"/>
  <c r="AJ8" i="49"/>
  <c r="BH45" i="49"/>
  <c r="BI45" i="49" s="1"/>
  <c r="AL57" i="49"/>
  <c r="BH36" i="49"/>
  <c r="BI36" i="49" s="1"/>
  <c r="AL11" i="49"/>
  <c r="BH41" i="49"/>
  <c r="BI41" i="49" s="1"/>
  <c r="BJ41" i="49" s="1"/>
  <c r="BK41" i="49" s="1"/>
  <c r="BL41" i="49" s="1"/>
  <c r="BM41" i="49" s="1"/>
  <c r="BN41" i="49" s="1"/>
  <c r="BO41" i="49" s="1"/>
  <c r="BP41" i="49" s="1"/>
  <c r="BQ41" i="49" s="1"/>
  <c r="BR41" i="49" s="1"/>
  <c r="AL35" i="49"/>
  <c r="BH23" i="49"/>
  <c r="BI23" i="49" s="1"/>
  <c r="AL37" i="49"/>
  <c r="BH52" i="49"/>
  <c r="BI52" i="49" s="1"/>
  <c r="AL60" i="49"/>
  <c r="AM60" i="49" s="1"/>
  <c r="BH25" i="49"/>
  <c r="BI25" i="49" s="1"/>
  <c r="AL23" i="49"/>
  <c r="BH53" i="49"/>
  <c r="BI53" i="49" s="1"/>
  <c r="AL27" i="49"/>
  <c r="BH22" i="49"/>
  <c r="BI22" i="49" s="1"/>
  <c r="AL13" i="49"/>
  <c r="BH16" i="49"/>
  <c r="BI16" i="49" s="1"/>
  <c r="BJ16" i="49" s="1"/>
  <c r="BK16" i="49" s="1"/>
  <c r="BL16" i="49" s="1"/>
  <c r="BM16" i="49" s="1"/>
  <c r="BN16" i="49" s="1"/>
  <c r="BO16" i="49" s="1"/>
  <c r="BP16" i="49" s="1"/>
  <c r="BQ16" i="49" s="1"/>
  <c r="BR16" i="49" s="1"/>
  <c r="AL45" i="49"/>
  <c r="BH56" i="49"/>
  <c r="BI56" i="49" s="1"/>
  <c r="BH37" i="49"/>
  <c r="BI37" i="49" s="1"/>
  <c r="BJ37" i="49" s="1"/>
  <c r="BK37" i="49" s="1"/>
  <c r="BL37" i="49" s="1"/>
  <c r="BM37" i="49" s="1"/>
  <c r="BN37" i="49" s="1"/>
  <c r="BO37" i="49" s="1"/>
  <c r="BP37" i="49" s="1"/>
  <c r="BQ37" i="49" s="1"/>
  <c r="BR37" i="49" s="1"/>
  <c r="AL55" i="49"/>
  <c r="BH21" i="49"/>
  <c r="BI21" i="49" s="1"/>
  <c r="AL49" i="49"/>
  <c r="BH14" i="49"/>
  <c r="BI14" i="49" s="1"/>
  <c r="BJ14" i="49" s="1"/>
  <c r="BK14" i="49" s="1"/>
  <c r="BL14" i="49" s="1"/>
  <c r="BM14" i="49" s="1"/>
  <c r="BN14" i="49" s="1"/>
  <c r="BO14" i="49" s="1"/>
  <c r="BP14" i="49" s="1"/>
  <c r="BQ14" i="49" s="1"/>
  <c r="BR14" i="49" s="1"/>
  <c r="AL43" i="49"/>
  <c r="AL20" i="49"/>
  <c r="AL30" i="49"/>
  <c r="BH11" i="49"/>
  <c r="BI11" i="49" s="1"/>
  <c r="AL42" i="49"/>
  <c r="BH27" i="49"/>
  <c r="BI27" i="49" s="1"/>
  <c r="AL21" i="49"/>
  <c r="BH38" i="49"/>
  <c r="BI38" i="49" s="1"/>
  <c r="AL56" i="49"/>
  <c r="BH44" i="49"/>
  <c r="BI44" i="49" s="1"/>
  <c r="AL16" i="49"/>
  <c r="BH34" i="49"/>
  <c r="BI34" i="49" s="1"/>
  <c r="AL39" i="49"/>
  <c r="BH54" i="49"/>
  <c r="BI54" i="49" s="1"/>
  <c r="AL10" i="49"/>
  <c r="BH59" i="49"/>
  <c r="BI59" i="49" s="1"/>
  <c r="AL22" i="49"/>
  <c r="BH58" i="49"/>
  <c r="BI58" i="49" s="1"/>
  <c r="BJ58" i="49" s="1"/>
  <c r="BK58" i="49" s="1"/>
  <c r="BL58" i="49" s="1"/>
  <c r="BM58" i="49" s="1"/>
  <c r="BN58" i="49" s="1"/>
  <c r="BO58" i="49" s="1"/>
  <c r="BP58" i="49" s="1"/>
  <c r="BQ58" i="49" s="1"/>
  <c r="BR58" i="49" s="1"/>
  <c r="AL63" i="49"/>
  <c r="BH55" i="49"/>
  <c r="BI55" i="49" s="1"/>
  <c r="AL61" i="49"/>
  <c r="BH57" i="49"/>
  <c r="BI57" i="49" s="1"/>
  <c r="AL28" i="49"/>
  <c r="BH62" i="49"/>
  <c r="BI62" i="49" s="1"/>
  <c r="AL38" i="49"/>
  <c r="BH48" i="49"/>
  <c r="BI48" i="49" s="1"/>
  <c r="BJ48" i="49" s="1"/>
  <c r="BK48" i="49" s="1"/>
  <c r="BL48" i="49" s="1"/>
  <c r="BM48" i="49" s="1"/>
  <c r="BN48" i="49" s="1"/>
  <c r="BO48" i="49" s="1"/>
  <c r="BP48" i="49" s="1"/>
  <c r="BQ48" i="49" s="1"/>
  <c r="BR48" i="49" s="1"/>
  <c r="AL8" i="49"/>
  <c r="BH46" i="49"/>
  <c r="BI46" i="49" s="1"/>
  <c r="BJ46" i="49" s="1"/>
  <c r="BK46" i="49" s="1"/>
  <c r="BL46" i="49" s="1"/>
  <c r="BM46" i="49" s="1"/>
  <c r="BN46" i="49" s="1"/>
  <c r="BO46" i="49" s="1"/>
  <c r="BP46" i="49" s="1"/>
  <c r="BQ46" i="49" s="1"/>
  <c r="BR46" i="49" s="1"/>
  <c r="AL58" i="49"/>
  <c r="BH65" i="49"/>
  <c r="BI65" i="49" s="1"/>
  <c r="AL65" i="49"/>
  <c r="AM65" i="49" s="1"/>
  <c r="BH60" i="49"/>
  <c r="BI60" i="49" s="1"/>
  <c r="AL34" i="49"/>
  <c r="BH5" i="49"/>
  <c r="BI5" i="49" s="1"/>
  <c r="BJ5" i="49" s="1"/>
  <c r="BK5" i="49" s="1"/>
  <c r="BL5" i="49" s="1"/>
  <c r="BM5" i="49" s="1"/>
  <c r="BN5" i="49" s="1"/>
  <c r="BO5" i="49" s="1"/>
  <c r="BP5" i="49" s="1"/>
  <c r="BQ5" i="49" s="1"/>
  <c r="BR5" i="49" s="1"/>
  <c r="AL29" i="49"/>
  <c r="BH68" i="49"/>
  <c r="BI68" i="49" s="1"/>
  <c r="AL68" i="49"/>
  <c r="BH67" i="49"/>
  <c r="BI67" i="49" s="1"/>
  <c r="BJ67" i="49" s="1"/>
  <c r="BK67" i="49" s="1"/>
  <c r="BL67" i="49" s="1"/>
  <c r="BM67" i="49" s="1"/>
  <c r="BN67" i="49" s="1"/>
  <c r="BO67" i="49" s="1"/>
  <c r="BP67" i="49" s="1"/>
  <c r="BQ67" i="49" s="1"/>
  <c r="BR67" i="49" s="1"/>
  <c r="AL67" i="49"/>
  <c r="AM67" i="49" s="1"/>
  <c r="BH24" i="49"/>
  <c r="BI24" i="49" s="1"/>
  <c r="BJ24" i="49" s="1"/>
  <c r="BK24" i="49" s="1"/>
  <c r="BL24" i="49" s="1"/>
  <c r="BM24" i="49" s="1"/>
  <c r="BN24" i="49" s="1"/>
  <c r="BO24" i="49" s="1"/>
  <c r="BP24" i="49" s="1"/>
  <c r="BQ24" i="49" s="1"/>
  <c r="BR24" i="49" s="1"/>
  <c r="AL50" i="49"/>
  <c r="BH18" i="49"/>
  <c r="BI18" i="49" s="1"/>
  <c r="BJ18" i="49" s="1"/>
  <c r="BK18" i="49" s="1"/>
  <c r="BL18" i="49" s="1"/>
  <c r="BM18" i="49" s="1"/>
  <c r="BN18" i="49" s="1"/>
  <c r="BO18" i="49" s="1"/>
  <c r="BP18" i="49" s="1"/>
  <c r="BQ18" i="49" s="1"/>
  <c r="BR18" i="49" s="1"/>
  <c r="AL46" i="49"/>
  <c r="BH26" i="49"/>
  <c r="BI26" i="49" s="1"/>
  <c r="AL15" i="49"/>
  <c r="BH29" i="49"/>
  <c r="BI29" i="49" s="1"/>
  <c r="AL51" i="49"/>
  <c r="BH32" i="49"/>
  <c r="BI32" i="49" s="1"/>
  <c r="BJ32" i="49" s="1"/>
  <c r="BK32" i="49" s="1"/>
  <c r="BL32" i="49" s="1"/>
  <c r="BM32" i="49" s="1"/>
  <c r="BN32" i="49" s="1"/>
  <c r="BO32" i="49" s="1"/>
  <c r="BP32" i="49" s="1"/>
  <c r="BQ32" i="49" s="1"/>
  <c r="BR32" i="49" s="1"/>
  <c r="AL54" i="49"/>
  <c r="BH31" i="49"/>
  <c r="BI31" i="49" s="1"/>
  <c r="BJ31" i="49" s="1"/>
  <c r="BK31" i="49" s="1"/>
  <c r="BL31" i="49" s="1"/>
  <c r="BM31" i="49" s="1"/>
  <c r="BN31" i="49" s="1"/>
  <c r="BO31" i="49" s="1"/>
  <c r="BP31" i="49" s="1"/>
  <c r="BQ31" i="49" s="1"/>
  <c r="BR31" i="49" s="1"/>
  <c r="AL53" i="49"/>
  <c r="BH12" i="49"/>
  <c r="BI12" i="49" s="1"/>
  <c r="AL18" i="49"/>
  <c r="BH61" i="49"/>
  <c r="BI61" i="49" s="1"/>
  <c r="AL9" i="49"/>
  <c r="BH47" i="49"/>
  <c r="BI47" i="49" s="1"/>
  <c r="BJ47" i="49" s="1"/>
  <c r="BK47" i="49" s="1"/>
  <c r="BL47" i="49" s="1"/>
  <c r="BM47" i="49" s="1"/>
  <c r="BN47" i="49" s="1"/>
  <c r="BO47" i="49" s="1"/>
  <c r="BP47" i="49" s="1"/>
  <c r="BQ47" i="49" s="1"/>
  <c r="BR47" i="49" s="1"/>
  <c r="AL59" i="49"/>
  <c r="BH30" i="49"/>
  <c r="BI30" i="49" s="1"/>
  <c r="BJ30" i="49" s="1"/>
  <c r="BK30" i="49" s="1"/>
  <c r="BL30" i="49" s="1"/>
  <c r="BM30" i="49" s="1"/>
  <c r="BN30" i="49" s="1"/>
  <c r="BO30" i="49" s="1"/>
  <c r="BP30" i="49" s="1"/>
  <c r="BQ30" i="49" s="1"/>
  <c r="BR30" i="49" s="1"/>
  <c r="BH6" i="49"/>
  <c r="BI6" i="49" s="1"/>
  <c r="BJ6" i="49" s="1"/>
  <c r="BK6" i="49" s="1"/>
  <c r="BL6" i="49" s="1"/>
  <c r="BM6" i="49" s="1"/>
  <c r="BN6" i="49" s="1"/>
  <c r="BO6" i="49" s="1"/>
  <c r="BP6" i="49" s="1"/>
  <c r="BQ6" i="49" s="1"/>
  <c r="BR6" i="49" s="1"/>
  <c r="AL36" i="49"/>
  <c r="BH7" i="49"/>
  <c r="BI7" i="49" s="1"/>
  <c r="BJ7" i="49" s="1"/>
  <c r="BK7" i="49" s="1"/>
  <c r="BL7" i="49" s="1"/>
  <c r="BM7" i="49" s="1"/>
  <c r="BN7" i="49" s="1"/>
  <c r="BO7" i="49" s="1"/>
  <c r="BP7" i="49" s="1"/>
  <c r="BQ7" i="49" s="1"/>
  <c r="BR7" i="49" s="1"/>
  <c r="AL40" i="49"/>
  <c r="BH10" i="49"/>
  <c r="BI10" i="49" s="1"/>
  <c r="BJ10" i="49" s="1"/>
  <c r="BK10" i="49" s="1"/>
  <c r="BL10" i="49" s="1"/>
  <c r="BM10" i="49" s="1"/>
  <c r="BN10" i="49" s="1"/>
  <c r="BO10" i="49" s="1"/>
  <c r="BP10" i="49" s="1"/>
  <c r="BQ10" i="49" s="1"/>
  <c r="BR10" i="49" s="1"/>
  <c r="AL41" i="49"/>
  <c r="BH15" i="49"/>
  <c r="BI15" i="49" s="1"/>
  <c r="BJ15" i="49" s="1"/>
  <c r="BK15" i="49" s="1"/>
  <c r="BL15" i="49" s="1"/>
  <c r="BM15" i="49" s="1"/>
  <c r="BN15" i="49" s="1"/>
  <c r="BO15" i="49" s="1"/>
  <c r="BP15" i="49" s="1"/>
  <c r="BQ15" i="49" s="1"/>
  <c r="BR15" i="49" s="1"/>
  <c r="AL44" i="49"/>
  <c r="BH66" i="49"/>
  <c r="BI66" i="49" s="1"/>
  <c r="AL66" i="49"/>
  <c r="BH71" i="49"/>
  <c r="BI71" i="49" s="1"/>
  <c r="BJ71" i="49" s="1"/>
  <c r="BK71" i="49" s="1"/>
  <c r="BL71" i="49" s="1"/>
  <c r="BM71" i="49" s="1"/>
  <c r="BN71" i="49" s="1"/>
  <c r="BO71" i="49" s="1"/>
  <c r="BP71" i="49" s="1"/>
  <c r="BQ71" i="49" s="1"/>
  <c r="BR71" i="49" s="1"/>
  <c r="AL71" i="49"/>
  <c r="AM71" i="49" s="1"/>
  <c r="BH69" i="49"/>
  <c r="BI69" i="49" s="1"/>
  <c r="BJ69" i="49" s="1"/>
  <c r="BK69" i="49" s="1"/>
  <c r="BL69" i="49" s="1"/>
  <c r="BM69" i="49" s="1"/>
  <c r="BN69" i="49" s="1"/>
  <c r="BO69" i="49" s="1"/>
  <c r="BP69" i="49" s="1"/>
  <c r="BQ69" i="49" s="1"/>
  <c r="BR69" i="49" s="1"/>
  <c r="AL69" i="49"/>
  <c r="AM69" i="49" s="1"/>
  <c r="BH20" i="49"/>
  <c r="BI20" i="49" s="1"/>
  <c r="BJ20" i="49" s="1"/>
  <c r="BK20" i="49" s="1"/>
  <c r="BL20" i="49" s="1"/>
  <c r="BM20" i="49" s="1"/>
  <c r="BN20" i="49" s="1"/>
  <c r="BO20" i="49" s="1"/>
  <c r="BP20" i="49" s="1"/>
  <c r="BQ20" i="49" s="1"/>
  <c r="BR20" i="49" s="1"/>
  <c r="AL48" i="49"/>
  <c r="BH35" i="49"/>
  <c r="BI35" i="49" s="1"/>
  <c r="BJ35" i="49" s="1"/>
  <c r="BK35" i="49" s="1"/>
  <c r="BL35" i="49" s="1"/>
  <c r="BM35" i="49" s="1"/>
  <c r="BN35" i="49" s="1"/>
  <c r="BO35" i="49" s="1"/>
  <c r="BP35" i="49" s="1"/>
  <c r="BQ35" i="49" s="1"/>
  <c r="BR35" i="49" s="1"/>
  <c r="AL17" i="49"/>
  <c r="BH28" i="49"/>
  <c r="BI28" i="49" s="1"/>
  <c r="BJ28" i="49" s="1"/>
  <c r="BK28" i="49" s="1"/>
  <c r="BL28" i="49" s="1"/>
  <c r="BM28" i="49" s="1"/>
  <c r="BN28" i="49" s="1"/>
  <c r="BO28" i="49" s="1"/>
  <c r="BP28" i="49" s="1"/>
  <c r="BQ28" i="49" s="1"/>
  <c r="BR28" i="49" s="1"/>
  <c r="AL12" i="49"/>
  <c r="BH8" i="49"/>
  <c r="BI8" i="49" s="1"/>
  <c r="BJ8" i="49" s="1"/>
  <c r="BK8" i="49" s="1"/>
  <c r="BL8" i="49" s="1"/>
  <c r="BM8" i="49" s="1"/>
  <c r="BN8" i="49" s="1"/>
  <c r="BO8" i="49" s="1"/>
  <c r="BP8" i="49" s="1"/>
  <c r="BQ8" i="49" s="1"/>
  <c r="BR8" i="49" s="1"/>
  <c r="AL33" i="49"/>
  <c r="BH63" i="49"/>
  <c r="BI63" i="49" s="1"/>
  <c r="BJ63" i="49" s="1"/>
  <c r="BK63" i="49" s="1"/>
  <c r="BL63" i="49" s="1"/>
  <c r="BM63" i="49" s="1"/>
  <c r="BN63" i="49" s="1"/>
  <c r="BO63" i="49" s="1"/>
  <c r="BP63" i="49" s="1"/>
  <c r="BQ63" i="49" s="1"/>
  <c r="BR63" i="49" s="1"/>
  <c r="AL14" i="49"/>
  <c r="BH64" i="49"/>
  <c r="BI64" i="49" s="1"/>
  <c r="BJ64" i="49" s="1"/>
  <c r="BK64" i="49" s="1"/>
  <c r="BL64" i="49" s="1"/>
  <c r="BM64" i="49" s="1"/>
  <c r="BN64" i="49" s="1"/>
  <c r="BO64" i="49" s="1"/>
  <c r="BP64" i="49" s="1"/>
  <c r="BQ64" i="49" s="1"/>
  <c r="BR64" i="49" s="1"/>
  <c r="AL64" i="49"/>
  <c r="BH9" i="49"/>
  <c r="BI9" i="49" s="1"/>
  <c r="BJ9" i="49" s="1"/>
  <c r="BK9" i="49" s="1"/>
  <c r="BL9" i="49" s="1"/>
  <c r="BM9" i="49" s="1"/>
  <c r="BN9" i="49" s="1"/>
  <c r="BO9" i="49" s="1"/>
  <c r="BP9" i="49" s="1"/>
  <c r="BQ9" i="49" s="1"/>
  <c r="BR9" i="49" s="1"/>
  <c r="AL7" i="49"/>
  <c r="BH42" i="49"/>
  <c r="BI42" i="49" s="1"/>
  <c r="BJ42" i="49" s="1"/>
  <c r="BK42" i="49" s="1"/>
  <c r="BL42" i="49" s="1"/>
  <c r="BM42" i="49" s="1"/>
  <c r="BN42" i="49" s="1"/>
  <c r="BO42" i="49" s="1"/>
  <c r="BP42" i="49" s="1"/>
  <c r="BQ42" i="49" s="1"/>
  <c r="BR42" i="49" s="1"/>
  <c r="AL19" i="49"/>
  <c r="BH70" i="49"/>
  <c r="BI70" i="49" s="1"/>
  <c r="BJ70" i="49" s="1"/>
  <c r="BK70" i="49" s="1"/>
  <c r="BL70" i="49" s="1"/>
  <c r="BM70" i="49" s="1"/>
  <c r="BN70" i="49" s="1"/>
  <c r="BO70" i="49" s="1"/>
  <c r="BP70" i="49" s="1"/>
  <c r="BQ70" i="49" s="1"/>
  <c r="BR70" i="49" s="1"/>
  <c r="AL70" i="49"/>
  <c r="AM70" i="49" s="1"/>
  <c r="BH43" i="49"/>
  <c r="BI43" i="49" s="1"/>
  <c r="BJ43" i="49" s="1"/>
  <c r="BK43" i="49" s="1"/>
  <c r="BL43" i="49" s="1"/>
  <c r="BM43" i="49" s="1"/>
  <c r="BN43" i="49" s="1"/>
  <c r="BO43" i="49" s="1"/>
  <c r="BP43" i="49" s="1"/>
  <c r="BQ43" i="49" s="1"/>
  <c r="BR43" i="49" s="1"/>
  <c r="AL32" i="49"/>
  <c r="BH51" i="49"/>
  <c r="BI51" i="49" s="1"/>
  <c r="BJ51" i="49" s="1"/>
  <c r="BK51" i="49" s="1"/>
  <c r="BL51" i="49" s="1"/>
  <c r="BM51" i="49" s="1"/>
  <c r="BN51" i="49" s="1"/>
  <c r="BO51" i="49" s="1"/>
  <c r="BP51" i="49" s="1"/>
  <c r="BQ51" i="49" s="1"/>
  <c r="BR51" i="49" s="1"/>
  <c r="AL24" i="49"/>
  <c r="BH13" i="49"/>
  <c r="BI13" i="49" s="1"/>
  <c r="BJ13" i="49" s="1"/>
  <c r="BK13" i="49" s="1"/>
  <c r="BL13" i="49" s="1"/>
  <c r="BM13" i="49" s="1"/>
  <c r="BN13" i="49" s="1"/>
  <c r="BO13" i="49" s="1"/>
  <c r="BP13" i="49" s="1"/>
  <c r="BQ13" i="49" s="1"/>
  <c r="BR13" i="49" s="1"/>
  <c r="AL6" i="49"/>
  <c r="BH17" i="49"/>
  <c r="BI17" i="49" s="1"/>
  <c r="BJ17" i="49" s="1"/>
  <c r="BK17" i="49" s="1"/>
  <c r="BL17" i="49" s="1"/>
  <c r="BM17" i="49" s="1"/>
  <c r="BN17" i="49" s="1"/>
  <c r="BO17" i="49" s="1"/>
  <c r="BP17" i="49" s="1"/>
  <c r="BQ17" i="49" s="1"/>
  <c r="BR17" i="49" s="1"/>
  <c r="AL31" i="49"/>
  <c r="BH72" i="49"/>
  <c r="BI72" i="49" s="1"/>
  <c r="BJ72" i="49" s="1"/>
  <c r="BK72" i="49" s="1"/>
  <c r="BL72" i="49" s="1"/>
  <c r="BM72" i="49" s="1"/>
  <c r="BN72" i="49" s="1"/>
  <c r="BO72" i="49" s="1"/>
  <c r="BP72" i="49" s="1"/>
  <c r="BQ72" i="49" s="1"/>
  <c r="BR72" i="49" s="1"/>
  <c r="AL72" i="49"/>
  <c r="AM72" i="49" s="1"/>
  <c r="BH19" i="49"/>
  <c r="BI19" i="49" s="1"/>
  <c r="BJ19" i="49" s="1"/>
  <c r="BK19" i="49" s="1"/>
  <c r="BL19" i="49" s="1"/>
  <c r="BM19" i="49" s="1"/>
  <c r="BN19" i="49" s="1"/>
  <c r="BO19" i="49" s="1"/>
  <c r="BP19" i="49" s="1"/>
  <c r="BQ19" i="49" s="1"/>
  <c r="BR19" i="49" s="1"/>
  <c r="AL47" i="49"/>
  <c r="BH33" i="49"/>
  <c r="BI33" i="49" s="1"/>
  <c r="BJ33" i="49" s="1"/>
  <c r="BK33" i="49" s="1"/>
  <c r="BL33" i="49" s="1"/>
  <c r="BM33" i="49" s="1"/>
  <c r="BN33" i="49" s="1"/>
  <c r="BO33" i="49" s="1"/>
  <c r="BP33" i="49" s="1"/>
  <c r="BQ33" i="49" s="1"/>
  <c r="BR33" i="49" s="1"/>
  <c r="AL25" i="49"/>
  <c r="BH40" i="49"/>
  <c r="BI40" i="49" s="1"/>
  <c r="BJ40" i="49" s="1"/>
  <c r="BK40" i="49" s="1"/>
  <c r="BL40" i="49" s="1"/>
  <c r="BM40" i="49" s="1"/>
  <c r="BN40" i="49" s="1"/>
  <c r="BO40" i="49" s="1"/>
  <c r="BP40" i="49" s="1"/>
  <c r="BQ40" i="49" s="1"/>
  <c r="BR40" i="49" s="1"/>
  <c r="AL26" i="49"/>
  <c r="AJ30" i="48"/>
  <c r="AJ22" i="48"/>
  <c r="AJ29" i="48"/>
  <c r="AJ24" i="48"/>
  <c r="AJ27" i="48"/>
  <c r="AJ18" i="48"/>
  <c r="AJ16" i="48"/>
  <c r="AJ14" i="48"/>
  <c r="AJ13" i="48"/>
  <c r="AJ5" i="48"/>
  <c r="AJ8" i="48"/>
  <c r="AJ10" i="48"/>
  <c r="AJ7" i="48"/>
  <c r="AJ25" i="47"/>
  <c r="AJ22" i="47"/>
  <c r="AJ18" i="47"/>
  <c r="AJ15" i="47"/>
  <c r="AJ13" i="47"/>
  <c r="AJ14" i="47"/>
  <c r="AJ12" i="47"/>
  <c r="AJ11" i="47"/>
  <c r="AJ9" i="47"/>
  <c r="AJ8" i="47"/>
  <c r="AJ7" i="47"/>
  <c r="AJ5" i="47"/>
  <c r="AJ5" i="46"/>
  <c r="BH5" i="46"/>
  <c r="BI5" i="46" s="1"/>
  <c r="BJ5" i="46" s="1"/>
  <c r="BK5" i="46" s="1"/>
  <c r="BL5" i="46" s="1"/>
  <c r="BM5" i="46" s="1"/>
  <c r="BN5" i="46" s="1"/>
  <c r="BO5" i="46" s="1"/>
  <c r="BP5" i="46" s="1"/>
  <c r="BQ5" i="46" s="1"/>
  <c r="BR5" i="46" s="1"/>
  <c r="AL5" i="46"/>
  <c r="AJ29" i="46"/>
  <c r="AJ16" i="46"/>
  <c r="AJ28" i="46"/>
  <c r="AJ15" i="46"/>
  <c r="AJ25" i="46"/>
  <c r="AJ23" i="46"/>
  <c r="AJ14" i="46"/>
  <c r="AJ19" i="46"/>
  <c r="AJ10" i="46"/>
  <c r="AJ8" i="46"/>
  <c r="AJ6" i="46"/>
  <c r="BD11" i="37"/>
  <c r="BE11" i="37" s="1"/>
  <c r="BF11" i="37" s="1"/>
  <c r="BG11" i="37" s="1"/>
  <c r="BH11" i="37" s="1"/>
  <c r="BI11" i="37" s="1"/>
  <c r="BJ11" i="37" s="1"/>
  <c r="BK11" i="37" s="1"/>
  <c r="BL11" i="37" s="1"/>
  <c r="BM11" i="37" s="1"/>
  <c r="BN11" i="37" s="1"/>
  <c r="BO11" i="37" s="1"/>
  <c r="BP11" i="37" s="1"/>
  <c r="BQ11" i="37" s="1"/>
  <c r="BR11" i="37" s="1"/>
  <c r="BD10" i="37"/>
  <c r="BE10" i="37" s="1"/>
  <c r="BF10" i="37" s="1"/>
  <c r="BG10" i="37" s="1"/>
  <c r="BH10" i="37" s="1"/>
  <c r="BI10" i="37" s="1"/>
  <c r="BJ10" i="37" s="1"/>
  <c r="BK10" i="37" s="1"/>
  <c r="BL10" i="37" s="1"/>
  <c r="BM10" i="37" s="1"/>
  <c r="BN10" i="37" s="1"/>
  <c r="BO10" i="37" s="1"/>
  <c r="BP10" i="37" s="1"/>
  <c r="BQ10" i="37" s="1"/>
  <c r="BR10" i="37" s="1"/>
  <c r="BD37" i="53"/>
  <c r="BE37" i="53" s="1"/>
  <c r="BF37" i="53" s="1"/>
  <c r="BG37" i="53" s="1"/>
  <c r="BH37" i="53" s="1"/>
  <c r="BI37" i="53" s="1"/>
  <c r="BJ37" i="53" s="1"/>
  <c r="BK37" i="53" s="1"/>
  <c r="BL37" i="53" s="1"/>
  <c r="BM37" i="53" s="1"/>
  <c r="BN37" i="53" s="1"/>
  <c r="BO37" i="53" s="1"/>
  <c r="BP37" i="53" s="1"/>
  <c r="BQ37" i="53" s="1"/>
  <c r="BR37" i="53" s="1"/>
  <c r="BD13" i="53"/>
  <c r="BE13" i="53" s="1"/>
  <c r="BF13" i="53" s="1"/>
  <c r="BG13" i="53" s="1"/>
  <c r="BH13" i="53" s="1"/>
  <c r="BI13" i="53" s="1"/>
  <c r="BJ29" i="37"/>
  <c r="BK29" i="37" s="1"/>
  <c r="BL29" i="37" s="1"/>
  <c r="BM29" i="37" s="1"/>
  <c r="BN29" i="37" s="1"/>
  <c r="BO29" i="37" s="1"/>
  <c r="BP29" i="37" s="1"/>
  <c r="BQ29" i="37" s="1"/>
  <c r="BR29" i="37" s="1"/>
  <c r="AL16" i="37"/>
  <c r="AJ25" i="53"/>
  <c r="AJ24" i="53"/>
  <c r="AJ18" i="53"/>
  <c r="AJ21" i="53"/>
  <c r="AJ19" i="53"/>
  <c r="AJ12" i="53"/>
  <c r="AJ14" i="52"/>
  <c r="AJ15" i="52"/>
  <c r="AJ8" i="52"/>
  <c r="AJ39" i="51"/>
  <c r="AJ38" i="51"/>
  <c r="AJ37" i="51"/>
  <c r="AJ20" i="51"/>
  <c r="AJ5" i="51"/>
  <c r="AJ7" i="51"/>
  <c r="AJ11" i="51"/>
  <c r="AJ33" i="51"/>
  <c r="AJ32" i="51"/>
  <c r="AJ29" i="51"/>
  <c r="AJ22" i="51"/>
  <c r="AJ10" i="51"/>
  <c r="AJ24" i="50"/>
  <c r="AJ19" i="50"/>
  <c r="AJ9" i="50"/>
  <c r="AJ28" i="50"/>
  <c r="AJ27" i="50"/>
  <c r="AJ17" i="50"/>
  <c r="AJ26" i="50"/>
  <c r="AJ12" i="49"/>
  <c r="AJ23" i="49"/>
  <c r="AJ46" i="49"/>
  <c r="AJ31" i="49"/>
  <c r="AJ45" i="49"/>
  <c r="AJ43" i="49"/>
  <c r="AJ6" i="49"/>
  <c r="AJ42" i="49"/>
  <c r="AJ7" i="49"/>
  <c r="AJ40" i="49"/>
  <c r="AJ29" i="49"/>
  <c r="AJ45" i="48"/>
  <c r="AJ43" i="48"/>
  <c r="AJ12" i="48"/>
  <c r="AJ42" i="48"/>
  <c r="AJ6" i="48"/>
  <c r="AJ21" i="48"/>
  <c r="AJ26" i="48"/>
  <c r="AJ31" i="48"/>
  <c r="AJ32" i="48"/>
  <c r="AJ62" i="47"/>
  <c r="AJ61" i="47"/>
  <c r="AJ60" i="47"/>
  <c r="AJ23" i="47"/>
  <c r="AJ28" i="47"/>
  <c r="AJ55" i="47"/>
  <c r="AJ27" i="47"/>
  <c r="AJ50" i="47"/>
  <c r="AJ35" i="47"/>
  <c r="AJ6" i="47"/>
  <c r="AL38" i="47"/>
  <c r="AJ47" i="46"/>
  <c r="BD27" i="46"/>
  <c r="BE27" i="46" s="1"/>
  <c r="BF27" i="46" s="1"/>
  <c r="BG27" i="46" s="1"/>
  <c r="AL28" i="46" s="1"/>
  <c r="BD35" i="46"/>
  <c r="BE35" i="46" s="1"/>
  <c r="BF35" i="46" s="1"/>
  <c r="BG35" i="46" s="1"/>
  <c r="AL35" i="46" s="1"/>
  <c r="AM35" i="46" s="1"/>
  <c r="BJ46" i="37"/>
  <c r="BK46" i="37" s="1"/>
  <c r="BL46" i="37" s="1"/>
  <c r="BM46" i="37" s="1"/>
  <c r="BN46" i="37" s="1"/>
  <c r="BO46" i="37" s="1"/>
  <c r="BP46" i="37" s="1"/>
  <c r="BQ46" i="37" s="1"/>
  <c r="BR46" i="37" s="1"/>
  <c r="AL19" i="37"/>
  <c r="AL15" i="37"/>
  <c r="AH20" i="34"/>
  <c r="BJ68" i="37"/>
  <c r="BK68" i="37" s="1"/>
  <c r="BL68" i="37" s="1"/>
  <c r="BM68" i="37" s="1"/>
  <c r="BN68" i="37" s="1"/>
  <c r="BO68" i="37" s="1"/>
  <c r="BP68" i="37" s="1"/>
  <c r="BQ68" i="37" s="1"/>
  <c r="BR68" i="37" s="1"/>
  <c r="AL57" i="47"/>
  <c r="AL23" i="37"/>
  <c r="BD22" i="46"/>
  <c r="BE22" i="46" s="1"/>
  <c r="BF22" i="46" s="1"/>
  <c r="BG22" i="46" s="1"/>
  <c r="AL24" i="46" s="1"/>
  <c r="BJ30" i="37"/>
  <c r="BK30" i="37" s="1"/>
  <c r="BL30" i="37" s="1"/>
  <c r="BM30" i="37" s="1"/>
  <c r="BN30" i="37" s="1"/>
  <c r="BO30" i="37" s="1"/>
  <c r="BP30" i="37" s="1"/>
  <c r="BQ30" i="37" s="1"/>
  <c r="BR30" i="37" s="1"/>
  <c r="BJ48" i="37"/>
  <c r="BK48" i="37" s="1"/>
  <c r="BL48" i="37" s="1"/>
  <c r="BM48" i="37" s="1"/>
  <c r="BN48" i="37" s="1"/>
  <c r="BO48" i="37" s="1"/>
  <c r="BP48" i="37" s="1"/>
  <c r="BQ48" i="37" s="1"/>
  <c r="BR48" i="37" s="1"/>
  <c r="AL8" i="37"/>
  <c r="AL20" i="37"/>
  <c r="AL24" i="52"/>
  <c r="AM24" i="52" s="1"/>
  <c r="AJ18" i="52"/>
  <c r="AL12" i="52"/>
  <c r="AL25" i="37"/>
  <c r="AL17" i="46"/>
  <c r="AJ19" i="52"/>
  <c r="AJ10" i="50"/>
  <c r="AJ17" i="52"/>
  <c r="AJ45" i="51"/>
  <c r="AJ11" i="52"/>
  <c r="AL23" i="52"/>
  <c r="AM23" i="52" s="1"/>
  <c r="AL6" i="52"/>
  <c r="AJ29" i="50"/>
  <c r="AJ5" i="50"/>
  <c r="AJ32" i="50"/>
  <c r="AJ16" i="50"/>
  <c r="AJ14" i="50"/>
  <c r="AJ33" i="50"/>
  <c r="AJ30" i="50"/>
  <c r="AJ23" i="53"/>
  <c r="AJ16" i="52"/>
  <c r="AJ9" i="51"/>
  <c r="AJ25" i="51"/>
  <c r="AJ17" i="51"/>
  <c r="AJ41" i="51"/>
  <c r="AJ21" i="50"/>
  <c r="AJ40" i="51"/>
  <c r="AJ36" i="51"/>
  <c r="AJ28" i="51"/>
  <c r="AJ22" i="53"/>
  <c r="AJ26" i="53"/>
  <c r="AL66" i="47"/>
  <c r="AL67" i="47"/>
  <c r="AL46" i="47"/>
  <c r="AL29" i="46"/>
  <c r="AL13" i="46"/>
  <c r="AL6" i="37"/>
  <c r="AL12" i="37"/>
  <c r="AJ12" i="44"/>
  <c r="AJ44" i="48"/>
  <c r="AJ43" i="46"/>
  <c r="AJ28" i="48"/>
  <c r="AJ11" i="49"/>
  <c r="AJ41" i="48"/>
  <c r="AJ39" i="48"/>
  <c r="AJ17" i="49"/>
  <c r="AJ39" i="49"/>
  <c r="AJ34" i="48"/>
  <c r="AJ40" i="48"/>
  <c r="AJ52" i="49"/>
  <c r="AJ48" i="49"/>
  <c r="AJ9" i="48"/>
  <c r="AJ20" i="48"/>
  <c r="AJ47" i="49"/>
  <c r="AJ33" i="49"/>
  <c r="AJ25" i="48"/>
  <c r="AJ17" i="48"/>
  <c r="AJ21" i="49"/>
  <c r="AJ23" i="48"/>
  <c r="AJ36" i="48"/>
  <c r="AJ54" i="49"/>
  <c r="AJ13" i="49"/>
  <c r="AJ18" i="49"/>
  <c r="AJ41" i="49"/>
  <c r="AJ15" i="49"/>
  <c r="AJ36" i="49"/>
  <c r="AJ9" i="46"/>
  <c r="AJ37" i="47"/>
  <c r="AJ51" i="46"/>
  <c r="AJ7" i="46"/>
  <c r="AJ50" i="46"/>
  <c r="AJ58" i="47"/>
  <c r="AJ27" i="46"/>
  <c r="AJ20" i="46"/>
  <c r="AJ32" i="47"/>
  <c r="AJ24" i="45"/>
  <c r="AJ66" i="47"/>
  <c r="AJ45" i="46"/>
  <c r="AJ44" i="46"/>
  <c r="AJ21" i="47"/>
  <c r="AJ21" i="46"/>
  <c r="AJ31" i="47"/>
  <c r="AJ52" i="47"/>
  <c r="AJ65" i="47"/>
  <c r="AJ24" i="46"/>
  <c r="AJ30" i="46"/>
  <c r="AJ53" i="47"/>
  <c r="AJ49" i="47"/>
  <c r="AJ48" i="47"/>
  <c r="AJ64" i="47"/>
  <c r="AJ39" i="47"/>
  <c r="AJ22" i="46"/>
  <c r="AJ39" i="46"/>
  <c r="AJ41" i="46"/>
  <c r="AJ46" i="47"/>
  <c r="AJ38" i="47"/>
  <c r="AJ45" i="47"/>
  <c r="AJ41" i="47"/>
  <c r="AJ63" i="47"/>
  <c r="AJ42" i="47"/>
  <c r="AJ47" i="47"/>
  <c r="AJ10" i="44"/>
  <c r="AJ11" i="44"/>
  <c r="AJ14" i="44"/>
  <c r="AJ27" i="45"/>
  <c r="AJ25" i="45"/>
  <c r="AJ9" i="44"/>
  <c r="AJ20" i="45"/>
  <c r="AJ19" i="45"/>
  <c r="AJ17" i="45"/>
  <c r="AJ14" i="43"/>
  <c r="AJ13" i="44"/>
  <c r="AJ7" i="44"/>
  <c r="AJ8" i="44"/>
  <c r="AJ18" i="45"/>
  <c r="AJ15" i="45"/>
  <c r="AJ14" i="45"/>
  <c r="AJ16" i="45"/>
  <c r="AJ5" i="44"/>
  <c r="AJ6" i="44"/>
  <c r="AJ8" i="45"/>
  <c r="AJ6" i="45"/>
  <c r="AJ5" i="45"/>
  <c r="AJ7" i="42"/>
  <c r="AJ7" i="41"/>
  <c r="AH19" i="34"/>
  <c r="AK19" i="34" s="1"/>
  <c r="AJ9" i="43"/>
  <c r="AJ8" i="43"/>
  <c r="AH27" i="34"/>
  <c r="AK27" i="34" s="1"/>
  <c r="AH27" i="10"/>
  <c r="AK27" i="10" s="1"/>
  <c r="AJ7" i="43"/>
  <c r="AJ6" i="43"/>
  <c r="AJ5" i="43"/>
  <c r="AJ5" i="41"/>
  <c r="AJ6" i="41"/>
  <c r="AJ5" i="42"/>
  <c r="AJ6" i="42"/>
  <c r="AH26" i="10"/>
  <c r="AK26" i="10" s="1"/>
  <c r="AH22" i="34"/>
  <c r="AH16" i="10"/>
  <c r="AH26" i="34"/>
  <c r="AK26" i="34" s="1"/>
  <c r="AH14" i="34"/>
  <c r="AH4" i="10"/>
  <c r="BD16" i="51"/>
  <c r="BE16" i="51" s="1"/>
  <c r="BF16" i="51" s="1"/>
  <c r="BG16" i="51" s="1"/>
  <c r="BH16" i="51" s="1"/>
  <c r="BI16" i="51" s="1"/>
  <c r="BJ16" i="51" s="1"/>
  <c r="BK16" i="51" s="1"/>
  <c r="BL16" i="51" s="1"/>
  <c r="BM16" i="51" s="1"/>
  <c r="BN16" i="51" s="1"/>
  <c r="BO16" i="51" s="1"/>
  <c r="BP16" i="51" s="1"/>
  <c r="BQ16" i="51" s="1"/>
  <c r="BR16" i="51" s="1"/>
  <c r="BD8" i="41"/>
  <c r="BE8" i="41" s="1"/>
  <c r="BF8" i="41" s="1"/>
  <c r="BG8" i="41" s="1"/>
  <c r="BH8" i="41" s="1"/>
  <c r="BI8" i="41" s="1"/>
  <c r="BJ8" i="41" s="1"/>
  <c r="BK8" i="41" s="1"/>
  <c r="BL8" i="41" s="1"/>
  <c r="BM8" i="41" s="1"/>
  <c r="BN8" i="41" s="1"/>
  <c r="BO8" i="41" s="1"/>
  <c r="BP8" i="41" s="1"/>
  <c r="BQ8" i="41" s="1"/>
  <c r="BR8" i="41" s="1"/>
  <c r="BD18" i="37"/>
  <c r="BE18" i="37" s="1"/>
  <c r="BF18" i="37" s="1"/>
  <c r="BG18" i="37" s="1"/>
  <c r="BH18" i="37" s="1"/>
  <c r="BI18" i="37" s="1"/>
  <c r="BD5" i="37"/>
  <c r="BE5" i="37" s="1"/>
  <c r="BF5" i="37" s="1"/>
  <c r="BG5" i="37" s="1"/>
  <c r="BH5" i="37" s="1"/>
  <c r="BI5" i="37" s="1"/>
  <c r="AL9" i="37" s="1"/>
  <c r="BD37" i="51"/>
  <c r="BE37" i="51" s="1"/>
  <c r="BF37" i="51" s="1"/>
  <c r="BG37" i="51" s="1"/>
  <c r="BH37" i="51" s="1"/>
  <c r="BI37" i="51" s="1"/>
  <c r="BJ37" i="51" s="1"/>
  <c r="BK37" i="51" s="1"/>
  <c r="BL37" i="51" s="1"/>
  <c r="BM37" i="51" s="1"/>
  <c r="BN37" i="51" s="1"/>
  <c r="BO37" i="51" s="1"/>
  <c r="BP37" i="51" s="1"/>
  <c r="BQ37" i="51" s="1"/>
  <c r="BR37" i="51" s="1"/>
  <c r="BD26" i="51"/>
  <c r="BE26" i="51" s="1"/>
  <c r="BF26" i="51" s="1"/>
  <c r="BG26" i="51" s="1"/>
  <c r="BH26" i="51" s="1"/>
  <c r="BI26" i="51" s="1"/>
  <c r="BD14" i="41"/>
  <c r="BE14" i="41" s="1"/>
  <c r="BF14" i="41" s="1"/>
  <c r="BG14" i="41" s="1"/>
  <c r="BH14" i="41" s="1"/>
  <c r="BI14" i="41" s="1"/>
  <c r="BJ14" i="41" s="1"/>
  <c r="BK14" i="41" s="1"/>
  <c r="BL14" i="41" s="1"/>
  <c r="BM14" i="41" s="1"/>
  <c r="BN14" i="41" s="1"/>
  <c r="BO14" i="41" s="1"/>
  <c r="BP14" i="41" s="1"/>
  <c r="BQ14" i="41" s="1"/>
  <c r="BR14" i="41" s="1"/>
  <c r="BD18" i="51"/>
  <c r="BE18" i="51" s="1"/>
  <c r="BF18" i="51" s="1"/>
  <c r="BG18" i="51" s="1"/>
  <c r="BH18" i="51" s="1"/>
  <c r="BI18" i="51" s="1"/>
  <c r="BJ18" i="51" s="1"/>
  <c r="BK18" i="51" s="1"/>
  <c r="BL18" i="51" s="1"/>
  <c r="BM18" i="51" s="1"/>
  <c r="BN18" i="51" s="1"/>
  <c r="BO18" i="51" s="1"/>
  <c r="BP18" i="51" s="1"/>
  <c r="BQ18" i="51" s="1"/>
  <c r="BR18" i="51" s="1"/>
  <c r="BD38" i="51"/>
  <c r="BE38" i="51" s="1"/>
  <c r="BF38" i="51" s="1"/>
  <c r="BG38" i="51" s="1"/>
  <c r="BH38" i="51" s="1"/>
  <c r="BI38" i="51" s="1"/>
  <c r="BD13" i="37"/>
  <c r="BE13" i="37" s="1"/>
  <c r="BF13" i="37" s="1"/>
  <c r="BG13" i="37" s="1"/>
  <c r="BH13" i="37" s="1"/>
  <c r="BI13" i="37" s="1"/>
  <c r="BD22" i="53"/>
  <c r="BE22" i="53" s="1"/>
  <c r="BF22" i="53" s="1"/>
  <c r="BG22" i="53" s="1"/>
  <c r="BH22" i="53" s="1"/>
  <c r="BI22" i="53" s="1"/>
  <c r="BJ22" i="53" s="1"/>
  <c r="BK22" i="53" s="1"/>
  <c r="BL22" i="53" s="1"/>
  <c r="BM22" i="53" s="1"/>
  <c r="BN22" i="53" s="1"/>
  <c r="BO22" i="53" s="1"/>
  <c r="BP22" i="53" s="1"/>
  <c r="BQ22" i="53" s="1"/>
  <c r="BR22" i="53" s="1"/>
  <c r="AH36" i="34"/>
  <c r="AK36" i="34" s="1"/>
  <c r="BD15" i="53"/>
  <c r="BE15" i="53" s="1"/>
  <c r="BF15" i="53" s="1"/>
  <c r="BG15" i="53" s="1"/>
  <c r="BH15" i="53" s="1"/>
  <c r="BI15" i="53" s="1"/>
  <c r="BJ15" i="53" s="1"/>
  <c r="BK15" i="53" s="1"/>
  <c r="BL15" i="53" s="1"/>
  <c r="BM15" i="53" s="1"/>
  <c r="BN15" i="53" s="1"/>
  <c r="BO15" i="53" s="1"/>
  <c r="BP15" i="53" s="1"/>
  <c r="BQ15" i="53" s="1"/>
  <c r="BR15" i="53" s="1"/>
  <c r="BD30" i="45"/>
  <c r="BE30" i="45" s="1"/>
  <c r="BF30" i="45" s="1"/>
  <c r="BG30" i="45" s="1"/>
  <c r="BH30" i="45" s="1"/>
  <c r="BI30" i="45" s="1"/>
  <c r="BJ30" i="45" s="1"/>
  <c r="BK30" i="45" s="1"/>
  <c r="BL30" i="45" s="1"/>
  <c r="BM30" i="45" s="1"/>
  <c r="BN30" i="45" s="1"/>
  <c r="BO30" i="45" s="1"/>
  <c r="BP30" i="45" s="1"/>
  <c r="BQ30" i="45" s="1"/>
  <c r="BR30" i="45" s="1"/>
  <c r="BD5" i="51"/>
  <c r="BE5" i="51" s="1"/>
  <c r="BF5" i="51" s="1"/>
  <c r="BG5" i="51" s="1"/>
  <c r="BH5" i="51" s="1"/>
  <c r="BI5" i="51" s="1"/>
  <c r="BD18" i="53"/>
  <c r="BE18" i="53" s="1"/>
  <c r="BF18" i="53" s="1"/>
  <c r="BG18" i="53" s="1"/>
  <c r="BH18" i="53" s="1"/>
  <c r="BI18" i="53" s="1"/>
  <c r="BJ18" i="53" s="1"/>
  <c r="BK18" i="53" s="1"/>
  <c r="BL18" i="53" s="1"/>
  <c r="BM18" i="53" s="1"/>
  <c r="BN18" i="53" s="1"/>
  <c r="BO18" i="53" s="1"/>
  <c r="BP18" i="53" s="1"/>
  <c r="BQ18" i="53" s="1"/>
  <c r="BR18" i="53" s="1"/>
  <c r="BD50" i="45"/>
  <c r="BE50" i="45" s="1"/>
  <c r="BF50" i="45" s="1"/>
  <c r="BG50" i="45" s="1"/>
  <c r="BH50" i="45" s="1"/>
  <c r="BI50" i="45" s="1"/>
  <c r="BJ50" i="45" s="1"/>
  <c r="BK50" i="45" s="1"/>
  <c r="BL50" i="45" s="1"/>
  <c r="BM50" i="45" s="1"/>
  <c r="BN50" i="45" s="1"/>
  <c r="BO50" i="45" s="1"/>
  <c r="BP50" i="45" s="1"/>
  <c r="BQ50" i="45" s="1"/>
  <c r="BR50" i="45" s="1"/>
  <c r="BJ45" i="37"/>
  <c r="BK45" i="37" s="1"/>
  <c r="BL45" i="37" s="1"/>
  <c r="BM45" i="37" s="1"/>
  <c r="BN45" i="37" s="1"/>
  <c r="BO45" i="37" s="1"/>
  <c r="BP45" i="37" s="1"/>
  <c r="BQ45" i="37" s="1"/>
  <c r="BR45" i="37" s="1"/>
  <c r="AL55" i="37"/>
  <c r="AM55" i="37" s="1"/>
  <c r="BD24" i="46"/>
  <c r="BE24" i="46" s="1"/>
  <c r="BF24" i="46" s="1"/>
  <c r="BG24" i="46" s="1"/>
  <c r="BD42" i="51"/>
  <c r="BE42" i="51" s="1"/>
  <c r="BF42" i="51" s="1"/>
  <c r="BG42" i="51" s="1"/>
  <c r="BH42" i="51" s="1"/>
  <c r="BI42" i="51" s="1"/>
  <c r="BJ42" i="51" s="1"/>
  <c r="BK42" i="51" s="1"/>
  <c r="BL42" i="51" s="1"/>
  <c r="BM42" i="51" s="1"/>
  <c r="BN42" i="51" s="1"/>
  <c r="BO42" i="51" s="1"/>
  <c r="BP42" i="51" s="1"/>
  <c r="BQ42" i="51" s="1"/>
  <c r="BR42" i="51" s="1"/>
  <c r="BD30" i="52"/>
  <c r="BE30" i="52" s="1"/>
  <c r="BF30" i="52" s="1"/>
  <c r="BG30" i="52" s="1"/>
  <c r="BH30" i="52" s="1"/>
  <c r="BI30" i="52" s="1"/>
  <c r="BJ30" i="52" s="1"/>
  <c r="BK30" i="52" s="1"/>
  <c r="BL30" i="52" s="1"/>
  <c r="BM30" i="52" s="1"/>
  <c r="BN30" i="52" s="1"/>
  <c r="BO30" i="52" s="1"/>
  <c r="BP30" i="52" s="1"/>
  <c r="BQ30" i="52" s="1"/>
  <c r="BR30" i="52" s="1"/>
  <c r="BD24" i="51"/>
  <c r="BE24" i="51" s="1"/>
  <c r="BF24" i="51" s="1"/>
  <c r="BG24" i="51" s="1"/>
  <c r="BH24" i="51" s="1"/>
  <c r="BI24" i="51" s="1"/>
  <c r="BJ60" i="37"/>
  <c r="BK60" i="37" s="1"/>
  <c r="BL60" i="37" s="1"/>
  <c r="BM60" i="37" s="1"/>
  <c r="BN60" i="37" s="1"/>
  <c r="BO60" i="37" s="1"/>
  <c r="BP60" i="37" s="1"/>
  <c r="BQ60" i="37" s="1"/>
  <c r="BR60" i="37" s="1"/>
  <c r="BD21" i="44"/>
  <c r="BE21" i="44" s="1"/>
  <c r="BF21" i="44" s="1"/>
  <c r="BG21" i="44" s="1"/>
  <c r="BH21" i="44" s="1"/>
  <c r="BI21" i="44" s="1"/>
  <c r="BJ21" i="44" s="1"/>
  <c r="BK21" i="44" s="1"/>
  <c r="BL21" i="44" s="1"/>
  <c r="BM21" i="44" s="1"/>
  <c r="BN21" i="44" s="1"/>
  <c r="BO21" i="44" s="1"/>
  <c r="BP21" i="44" s="1"/>
  <c r="BQ21" i="44" s="1"/>
  <c r="BR21" i="44" s="1"/>
  <c r="BD37" i="50"/>
  <c r="BE37" i="50" s="1"/>
  <c r="BF37" i="50" s="1"/>
  <c r="BG37" i="50" s="1"/>
  <c r="BH37" i="50" s="1"/>
  <c r="BI37" i="50" s="1"/>
  <c r="BJ37" i="50" s="1"/>
  <c r="BK37" i="50" s="1"/>
  <c r="BL37" i="50" s="1"/>
  <c r="BM37" i="50" s="1"/>
  <c r="BN37" i="50" s="1"/>
  <c r="BO37" i="50" s="1"/>
  <c r="BP37" i="50" s="1"/>
  <c r="BQ37" i="50" s="1"/>
  <c r="BR37" i="50" s="1"/>
  <c r="BD7" i="51"/>
  <c r="BE7" i="51" s="1"/>
  <c r="BF7" i="51" s="1"/>
  <c r="BG7" i="51" s="1"/>
  <c r="BH7" i="51" s="1"/>
  <c r="BI7" i="51" s="1"/>
  <c r="BJ7" i="51" s="1"/>
  <c r="BK7" i="51" s="1"/>
  <c r="BL7" i="51" s="1"/>
  <c r="BM7" i="51" s="1"/>
  <c r="BN7" i="51" s="1"/>
  <c r="BO7" i="51" s="1"/>
  <c r="BP7" i="51" s="1"/>
  <c r="BQ7" i="51" s="1"/>
  <c r="BR7" i="51" s="1"/>
  <c r="BJ8" i="37"/>
  <c r="BK8" i="37" s="1"/>
  <c r="BL8" i="37" s="1"/>
  <c r="BM8" i="37" s="1"/>
  <c r="BN8" i="37" s="1"/>
  <c r="BO8" i="37" s="1"/>
  <c r="BP8" i="37" s="1"/>
  <c r="BQ8" i="37" s="1"/>
  <c r="BR8" i="37" s="1"/>
  <c r="BD27" i="51"/>
  <c r="BE27" i="51" s="1"/>
  <c r="BF27" i="51" s="1"/>
  <c r="BG27" i="51" s="1"/>
  <c r="BH27" i="51" s="1"/>
  <c r="BI27" i="51" s="1"/>
  <c r="BJ27" i="51" s="1"/>
  <c r="BK27" i="51" s="1"/>
  <c r="BL27" i="51" s="1"/>
  <c r="BM27" i="51" s="1"/>
  <c r="BN27" i="51" s="1"/>
  <c r="BO27" i="51" s="1"/>
  <c r="BP27" i="51" s="1"/>
  <c r="BQ27" i="51" s="1"/>
  <c r="BR27" i="51" s="1"/>
  <c r="BD14" i="51"/>
  <c r="BE14" i="51" s="1"/>
  <c r="BF14" i="51" s="1"/>
  <c r="BG14" i="51" s="1"/>
  <c r="BH14" i="51" s="1"/>
  <c r="BI14" i="51" s="1"/>
  <c r="BJ14" i="51" s="1"/>
  <c r="BK14" i="51" s="1"/>
  <c r="BL14" i="51" s="1"/>
  <c r="BM14" i="51" s="1"/>
  <c r="BN14" i="51" s="1"/>
  <c r="BO14" i="51" s="1"/>
  <c r="BP14" i="51" s="1"/>
  <c r="BQ14" i="51" s="1"/>
  <c r="BR14" i="51" s="1"/>
  <c r="BD25" i="43"/>
  <c r="BE25" i="43" s="1"/>
  <c r="BF25" i="43" s="1"/>
  <c r="BG25" i="43" s="1"/>
  <c r="BH25" i="43" s="1"/>
  <c r="BI25" i="43" s="1"/>
  <c r="AL31" i="43" s="1"/>
  <c r="AM31" i="43" s="1"/>
  <c r="BD13" i="41"/>
  <c r="BE13" i="41" s="1"/>
  <c r="BF13" i="41" s="1"/>
  <c r="BG13" i="41" s="1"/>
  <c r="BH13" i="41" s="1"/>
  <c r="BI13" i="41" s="1"/>
  <c r="BJ13" i="41" s="1"/>
  <c r="BK13" i="41" s="1"/>
  <c r="BL13" i="41" s="1"/>
  <c r="BM13" i="41" s="1"/>
  <c r="BN13" i="41" s="1"/>
  <c r="BO13" i="41" s="1"/>
  <c r="BP13" i="41" s="1"/>
  <c r="BQ13" i="41" s="1"/>
  <c r="BR13" i="41" s="1"/>
  <c r="BD35" i="43"/>
  <c r="BE35" i="43" s="1"/>
  <c r="BF35" i="43" s="1"/>
  <c r="BG35" i="43" s="1"/>
  <c r="BH35" i="43" s="1"/>
  <c r="BI35" i="43" s="1"/>
  <c r="BJ35" i="43" s="1"/>
  <c r="BK35" i="43" s="1"/>
  <c r="BL35" i="43" s="1"/>
  <c r="BM35" i="43" s="1"/>
  <c r="BN35" i="43" s="1"/>
  <c r="BO35" i="43" s="1"/>
  <c r="BP35" i="43" s="1"/>
  <c r="BQ35" i="43" s="1"/>
  <c r="BR35" i="43" s="1"/>
  <c r="BD17" i="51"/>
  <c r="BE17" i="51" s="1"/>
  <c r="BF17" i="51" s="1"/>
  <c r="BG17" i="51" s="1"/>
  <c r="BH17" i="51" s="1"/>
  <c r="BI17" i="51" s="1"/>
  <c r="BJ17" i="51" s="1"/>
  <c r="BK17" i="51" s="1"/>
  <c r="BL17" i="51" s="1"/>
  <c r="BM17" i="51" s="1"/>
  <c r="BN17" i="51" s="1"/>
  <c r="BO17" i="51" s="1"/>
  <c r="BP17" i="51" s="1"/>
  <c r="BQ17" i="51" s="1"/>
  <c r="BR17" i="51" s="1"/>
  <c r="BD12" i="51"/>
  <c r="BE12" i="51" s="1"/>
  <c r="BF12" i="51" s="1"/>
  <c r="BG12" i="51" s="1"/>
  <c r="BH12" i="51" s="1"/>
  <c r="BI12" i="51" s="1"/>
  <c r="AL18" i="51" s="1"/>
  <c r="BJ62" i="37"/>
  <c r="BK62" i="37" s="1"/>
  <c r="BL62" i="37" s="1"/>
  <c r="BM62" i="37" s="1"/>
  <c r="BN62" i="37" s="1"/>
  <c r="BO62" i="37" s="1"/>
  <c r="BP62" i="37" s="1"/>
  <c r="BQ62" i="37" s="1"/>
  <c r="BR62" i="37" s="1"/>
  <c r="BD11" i="45"/>
  <c r="BE11" i="45" s="1"/>
  <c r="BF11" i="45" s="1"/>
  <c r="BG11" i="45" s="1"/>
  <c r="BH11" i="45" s="1"/>
  <c r="BI11" i="45" s="1"/>
  <c r="BJ11" i="45" s="1"/>
  <c r="BK11" i="45" s="1"/>
  <c r="BL11" i="45" s="1"/>
  <c r="BM11" i="45" s="1"/>
  <c r="BN11" i="45" s="1"/>
  <c r="BO11" i="45" s="1"/>
  <c r="BP11" i="45" s="1"/>
  <c r="BQ11" i="45" s="1"/>
  <c r="BR11" i="45" s="1"/>
  <c r="AL26" i="37"/>
  <c r="AL42" i="37"/>
  <c r="AM42" i="37" s="1"/>
  <c r="AH21" i="34"/>
  <c r="BD36" i="51"/>
  <c r="BE36" i="51" s="1"/>
  <c r="BF36" i="51" s="1"/>
  <c r="BG36" i="51" s="1"/>
  <c r="BH36" i="51" s="1"/>
  <c r="BI36" i="51" s="1"/>
  <c r="BJ36" i="51" s="1"/>
  <c r="BK36" i="51" s="1"/>
  <c r="BL36" i="51" s="1"/>
  <c r="BM36" i="51" s="1"/>
  <c r="BN36" i="51" s="1"/>
  <c r="BO36" i="51" s="1"/>
  <c r="BP36" i="51" s="1"/>
  <c r="BQ36" i="51" s="1"/>
  <c r="BR36" i="51" s="1"/>
  <c r="BD28" i="50"/>
  <c r="BE28" i="50" s="1"/>
  <c r="BF28" i="50" s="1"/>
  <c r="BG28" i="50" s="1"/>
  <c r="BH28" i="50" s="1"/>
  <c r="BI28" i="50" s="1"/>
  <c r="AL11" i="50" s="1"/>
  <c r="BD45" i="51"/>
  <c r="BE45" i="51" s="1"/>
  <c r="BF45" i="51" s="1"/>
  <c r="BG45" i="51" s="1"/>
  <c r="BH45" i="51" s="1"/>
  <c r="BI45" i="51" s="1"/>
  <c r="BJ45" i="51" s="1"/>
  <c r="BK45" i="51" s="1"/>
  <c r="BL45" i="51" s="1"/>
  <c r="BM45" i="51" s="1"/>
  <c r="BN45" i="51" s="1"/>
  <c r="BO45" i="51" s="1"/>
  <c r="BP45" i="51" s="1"/>
  <c r="BQ45" i="51" s="1"/>
  <c r="BR45" i="51" s="1"/>
  <c r="BJ44" i="37"/>
  <c r="BK44" i="37" s="1"/>
  <c r="BL44" i="37" s="1"/>
  <c r="BM44" i="37" s="1"/>
  <c r="BN44" i="37" s="1"/>
  <c r="BO44" i="37" s="1"/>
  <c r="BP44" i="37" s="1"/>
  <c r="BQ44" i="37" s="1"/>
  <c r="BR44" i="37" s="1"/>
  <c r="BJ66" i="37"/>
  <c r="BK66" i="37" s="1"/>
  <c r="BL66" i="37" s="1"/>
  <c r="BM66" i="37" s="1"/>
  <c r="BN66" i="37" s="1"/>
  <c r="BO66" i="37" s="1"/>
  <c r="BP66" i="37" s="1"/>
  <c r="BQ66" i="37" s="1"/>
  <c r="BR66" i="37" s="1"/>
  <c r="BJ63" i="37"/>
  <c r="BK63" i="37" s="1"/>
  <c r="BL63" i="37" s="1"/>
  <c r="BM63" i="37" s="1"/>
  <c r="BN63" i="37" s="1"/>
  <c r="BO63" i="37" s="1"/>
  <c r="BP63" i="37" s="1"/>
  <c r="BQ63" i="37" s="1"/>
  <c r="BR63" i="37" s="1"/>
  <c r="BJ20" i="37"/>
  <c r="BK20" i="37" s="1"/>
  <c r="BL20" i="37" s="1"/>
  <c r="BM20" i="37" s="1"/>
  <c r="BN20" i="37" s="1"/>
  <c r="BO20" i="37" s="1"/>
  <c r="BP20" i="37" s="1"/>
  <c r="BQ20" i="37" s="1"/>
  <c r="BR20" i="37" s="1"/>
  <c r="AH8" i="34"/>
  <c r="AK8" i="34" s="1"/>
  <c r="BJ24" i="37"/>
  <c r="BK24" i="37" s="1"/>
  <c r="BL24" i="37" s="1"/>
  <c r="BM24" i="37" s="1"/>
  <c r="BN24" i="37" s="1"/>
  <c r="BO24" i="37" s="1"/>
  <c r="BP24" i="37" s="1"/>
  <c r="BQ24" i="37" s="1"/>
  <c r="BR24" i="37" s="1"/>
  <c r="BJ56" i="37"/>
  <c r="BK56" i="37" s="1"/>
  <c r="BL56" i="37" s="1"/>
  <c r="BM56" i="37" s="1"/>
  <c r="BN56" i="37" s="1"/>
  <c r="BO56" i="37" s="1"/>
  <c r="BP56" i="37" s="1"/>
  <c r="BQ56" i="37" s="1"/>
  <c r="BR56" i="37" s="1"/>
  <c r="AH29" i="34"/>
  <c r="AK29" i="34" s="1"/>
  <c r="AL43" i="37"/>
  <c r="AM43" i="37" s="1"/>
  <c r="AH7" i="34"/>
  <c r="AI7" i="34" s="1"/>
  <c r="AL40" i="37"/>
  <c r="AM40" i="37" s="1"/>
  <c r="AL24" i="37"/>
  <c r="AL42" i="46"/>
  <c r="AL10" i="37"/>
  <c r="AL9" i="52"/>
  <c r="AL45" i="46"/>
  <c r="AH16" i="34"/>
  <c r="AH10" i="34"/>
  <c r="AI10" i="34" s="1"/>
  <c r="AH17" i="34"/>
  <c r="BD15" i="42"/>
  <c r="BE15" i="42" s="1"/>
  <c r="BF15" i="42" s="1"/>
  <c r="BG15" i="42" s="1"/>
  <c r="BH15" i="42" s="1"/>
  <c r="BI15" i="42" s="1"/>
  <c r="BJ15" i="42" s="1"/>
  <c r="BK15" i="42" s="1"/>
  <c r="BL15" i="42" s="1"/>
  <c r="BM15" i="42" s="1"/>
  <c r="BN15" i="42" s="1"/>
  <c r="BO15" i="42" s="1"/>
  <c r="BP15" i="42" s="1"/>
  <c r="BQ15" i="42" s="1"/>
  <c r="BR15" i="42" s="1"/>
  <c r="F39" i="34"/>
  <c r="AK30" i="34"/>
  <c r="AH15" i="34"/>
  <c r="AI15" i="34" s="1"/>
  <c r="AH3" i="34"/>
  <c r="AH23" i="34"/>
  <c r="H39" i="34"/>
  <c r="AH12" i="34"/>
  <c r="AH4" i="34"/>
  <c r="AH2" i="34"/>
  <c r="AH5" i="34"/>
  <c r="AK35" i="34"/>
  <c r="L39" i="34"/>
  <c r="AH11" i="34"/>
  <c r="AH37" i="34"/>
  <c r="AI37" i="34" s="1"/>
  <c r="AH6" i="34"/>
  <c r="AH9" i="34"/>
  <c r="AH13" i="34"/>
  <c r="AI13" i="34" s="1"/>
  <c r="J39" i="34"/>
  <c r="AJ37" i="48"/>
  <c r="AH18" i="34"/>
  <c r="AI18" i="34" s="1"/>
  <c r="D39" i="34"/>
  <c r="BJ63" i="52"/>
  <c r="BK63" i="52" s="1"/>
  <c r="BL63" i="52" s="1"/>
  <c r="BM63" i="52" s="1"/>
  <c r="BN63" i="52" s="1"/>
  <c r="BO63" i="52" s="1"/>
  <c r="BP63" i="52" s="1"/>
  <c r="BQ63" i="52" s="1"/>
  <c r="BR63" i="52" s="1"/>
  <c r="AJ20" i="52"/>
  <c r="BJ49" i="52"/>
  <c r="BK49" i="52" s="1"/>
  <c r="BL49" i="52" s="1"/>
  <c r="BM49" i="52" s="1"/>
  <c r="BN49" i="52" s="1"/>
  <c r="BO49" i="52" s="1"/>
  <c r="BP49" i="52" s="1"/>
  <c r="BQ49" i="52" s="1"/>
  <c r="BR49" i="52" s="1"/>
  <c r="AL38" i="52"/>
  <c r="AM38" i="52" s="1"/>
  <c r="AJ6" i="51"/>
  <c r="AJ35" i="51"/>
  <c r="AJ28" i="53"/>
  <c r="AL63" i="53"/>
  <c r="AM63" i="53" s="1"/>
  <c r="BJ5" i="53"/>
  <c r="BK5" i="53" s="1"/>
  <c r="BL5" i="53" s="1"/>
  <c r="BM5" i="53" s="1"/>
  <c r="BN5" i="53" s="1"/>
  <c r="BO5" i="53" s="1"/>
  <c r="BP5" i="53" s="1"/>
  <c r="BQ5" i="53" s="1"/>
  <c r="BR5" i="53" s="1"/>
  <c r="AJ30" i="51"/>
  <c r="AJ20" i="50"/>
  <c r="AJ31" i="50"/>
  <c r="AJ25" i="50"/>
  <c r="AJ23" i="50"/>
  <c r="AJ18" i="51"/>
  <c r="AJ34" i="51"/>
  <c r="AJ31" i="51"/>
  <c r="AJ13" i="51"/>
  <c r="AJ19" i="51"/>
  <c r="AJ24" i="51"/>
  <c r="AJ8" i="51"/>
  <c r="AJ15" i="51"/>
  <c r="AJ20" i="53"/>
  <c r="AJ27" i="53"/>
  <c r="AJ59" i="49"/>
  <c r="AJ10" i="47"/>
  <c r="AL87" i="47"/>
  <c r="AL83" i="47"/>
  <c r="AL75" i="47"/>
  <c r="AL88" i="47"/>
  <c r="AL84" i="47"/>
  <c r="AL80" i="47"/>
  <c r="AL76" i="47"/>
  <c r="AL22" i="47"/>
  <c r="AL81" i="47"/>
  <c r="AL73" i="47"/>
  <c r="AL89" i="47"/>
  <c r="AL85" i="47"/>
  <c r="AL77" i="47"/>
  <c r="AL90" i="47"/>
  <c r="AL86" i="47"/>
  <c r="AL82" i="47"/>
  <c r="AL78" i="47"/>
  <c r="AL74" i="47"/>
  <c r="AL79" i="47"/>
  <c r="AJ26" i="47"/>
  <c r="AJ53" i="49"/>
  <c r="AJ58" i="49"/>
  <c r="AJ25" i="49"/>
  <c r="AJ57" i="49"/>
  <c r="AJ44" i="49"/>
  <c r="AJ16" i="49"/>
  <c r="AJ32" i="49"/>
  <c r="AJ49" i="49"/>
  <c r="AJ24" i="47"/>
  <c r="AJ19" i="49"/>
  <c r="AJ26" i="49"/>
  <c r="AJ35" i="49"/>
  <c r="AJ50" i="49"/>
  <c r="AJ37" i="49"/>
  <c r="AJ51" i="49"/>
  <c r="AJ5" i="49"/>
  <c r="AJ56" i="49"/>
  <c r="AJ55" i="49"/>
  <c r="AJ38" i="48"/>
  <c r="AJ48" i="48"/>
  <c r="AJ47" i="48"/>
  <c r="AJ11" i="48"/>
  <c r="AJ15" i="48"/>
  <c r="AJ17" i="46"/>
  <c r="AJ19" i="48"/>
  <c r="AJ49" i="46"/>
  <c r="AJ46" i="48"/>
  <c r="AJ17" i="47"/>
  <c r="AJ51" i="47"/>
  <c r="AJ59" i="47"/>
  <c r="AJ20" i="47"/>
  <c r="AJ75" i="47"/>
  <c r="AJ18" i="46"/>
  <c r="AJ76" i="47"/>
  <c r="AJ36" i="47"/>
  <c r="AJ74" i="47"/>
  <c r="AJ30" i="47"/>
  <c r="AJ73" i="47"/>
  <c r="AJ11" i="45"/>
  <c r="AJ34" i="47"/>
  <c r="AJ44" i="47"/>
  <c r="AJ54" i="47"/>
  <c r="AJ56" i="47"/>
  <c r="AJ12" i="46"/>
  <c r="AJ68" i="47"/>
  <c r="AJ33" i="47"/>
  <c r="AJ29" i="47"/>
  <c r="AJ46" i="46"/>
  <c r="AJ57" i="47"/>
  <c r="AJ43" i="47"/>
  <c r="AJ19" i="47"/>
  <c r="AJ16" i="47"/>
  <c r="AL15" i="47"/>
  <c r="AJ67" i="47"/>
  <c r="AL16" i="47"/>
  <c r="BJ44" i="47"/>
  <c r="BK44" i="47" s="1"/>
  <c r="BL44" i="47" s="1"/>
  <c r="BM44" i="47" s="1"/>
  <c r="BN44" i="47" s="1"/>
  <c r="BO44" i="47" s="1"/>
  <c r="BP44" i="47" s="1"/>
  <c r="BQ44" i="47" s="1"/>
  <c r="BR44" i="47" s="1"/>
  <c r="AJ26" i="46"/>
  <c r="AJ53" i="46"/>
  <c r="AJ13" i="46"/>
  <c r="AJ11" i="46"/>
  <c r="AJ42" i="46"/>
  <c r="AJ40" i="46"/>
  <c r="AJ48" i="46"/>
  <c r="AJ52" i="46"/>
  <c r="AJ23" i="45"/>
  <c r="AJ36" i="44"/>
  <c r="AJ35" i="44"/>
  <c r="AJ12" i="45"/>
  <c r="AJ22" i="45"/>
  <c r="AJ41" i="45"/>
  <c r="AJ7" i="45"/>
  <c r="AJ10" i="43"/>
  <c r="AJ39" i="45"/>
  <c r="AJ40" i="45"/>
  <c r="AJ10" i="45"/>
  <c r="AJ26" i="45"/>
  <c r="AJ21" i="45"/>
  <c r="AJ38" i="45"/>
  <c r="AJ37" i="45"/>
  <c r="AJ13" i="45"/>
  <c r="AJ33" i="44"/>
  <c r="AJ34" i="44"/>
  <c r="AJ32" i="44"/>
  <c r="AJ31" i="44"/>
  <c r="AJ30" i="44"/>
  <c r="AJ29" i="44"/>
  <c r="AJ28" i="44"/>
  <c r="AJ27" i="44"/>
  <c r="AJ26" i="44"/>
  <c r="AJ25" i="44"/>
  <c r="AJ24" i="44"/>
  <c r="AJ23" i="44"/>
  <c r="AJ22" i="44"/>
  <c r="AJ21" i="44"/>
  <c r="AJ18" i="44"/>
  <c r="AJ20" i="44"/>
  <c r="AJ17" i="44"/>
  <c r="AJ16" i="44"/>
  <c r="AJ36" i="45"/>
  <c r="AJ9" i="45"/>
  <c r="AJ35" i="45"/>
  <c r="AH38" i="10"/>
  <c r="AI38" i="10" s="1"/>
  <c r="AJ34" i="45"/>
  <c r="AH37" i="10"/>
  <c r="AI37" i="10" s="1"/>
  <c r="AJ32" i="45"/>
  <c r="AJ33" i="45"/>
  <c r="AJ31" i="45"/>
  <c r="AJ30" i="45"/>
  <c r="AJ19" i="44"/>
  <c r="AJ29" i="45"/>
  <c r="AJ28" i="45"/>
  <c r="AJ15" i="44"/>
  <c r="AJ29" i="43"/>
  <c r="AJ28" i="43"/>
  <c r="AJ27" i="43"/>
  <c r="BD37" i="43"/>
  <c r="BE37" i="43" s="1"/>
  <c r="BF37" i="43" s="1"/>
  <c r="BG37" i="43" s="1"/>
  <c r="BH37" i="43" s="1"/>
  <c r="BI37" i="43" s="1"/>
  <c r="BJ37" i="43" s="1"/>
  <c r="BK37" i="43" s="1"/>
  <c r="BL37" i="43" s="1"/>
  <c r="BM37" i="43" s="1"/>
  <c r="BN37" i="43" s="1"/>
  <c r="BO37" i="43" s="1"/>
  <c r="BP37" i="43" s="1"/>
  <c r="BQ37" i="43" s="1"/>
  <c r="BR37" i="43" s="1"/>
  <c r="BD27" i="43"/>
  <c r="BE27" i="43" s="1"/>
  <c r="BF27" i="43" s="1"/>
  <c r="BG27" i="43" s="1"/>
  <c r="BH27" i="43" s="1"/>
  <c r="BI27" i="43" s="1"/>
  <c r="BJ27" i="43" s="1"/>
  <c r="BK27" i="43" s="1"/>
  <c r="BL27" i="43" s="1"/>
  <c r="BM27" i="43" s="1"/>
  <c r="BN27" i="43" s="1"/>
  <c r="BO27" i="43" s="1"/>
  <c r="BP27" i="43" s="1"/>
  <c r="BQ27" i="43" s="1"/>
  <c r="BR27" i="43" s="1"/>
  <c r="BJ35" i="37"/>
  <c r="BK35" i="37" s="1"/>
  <c r="BL35" i="37" s="1"/>
  <c r="BM35" i="37" s="1"/>
  <c r="BN35" i="37" s="1"/>
  <c r="BO35" i="37" s="1"/>
  <c r="BP35" i="37" s="1"/>
  <c r="BQ35" i="37" s="1"/>
  <c r="BR35" i="37" s="1"/>
  <c r="BJ54" i="37"/>
  <c r="BK54" i="37" s="1"/>
  <c r="BL54" i="37" s="1"/>
  <c r="BM54" i="37" s="1"/>
  <c r="BN54" i="37" s="1"/>
  <c r="BO54" i="37" s="1"/>
  <c r="BP54" i="37" s="1"/>
  <c r="BQ54" i="37" s="1"/>
  <c r="BR54" i="37" s="1"/>
  <c r="AJ26" i="43"/>
  <c r="AJ24" i="43"/>
  <c r="AJ25" i="43"/>
  <c r="AJ11" i="43"/>
  <c r="AJ23" i="43"/>
  <c r="AJ22" i="43"/>
  <c r="AJ21" i="43"/>
  <c r="AJ13" i="43"/>
  <c r="AJ20" i="43"/>
  <c r="AJ12" i="43"/>
  <c r="AJ19" i="43"/>
  <c r="AJ18" i="43"/>
  <c r="AJ17" i="43"/>
  <c r="AJ15" i="43"/>
  <c r="AJ16" i="43"/>
  <c r="BJ51" i="37"/>
  <c r="BK51" i="37" s="1"/>
  <c r="BL51" i="37" s="1"/>
  <c r="BM51" i="37" s="1"/>
  <c r="BN51" i="37" s="1"/>
  <c r="BO51" i="37" s="1"/>
  <c r="BP51" i="37" s="1"/>
  <c r="BQ51" i="37" s="1"/>
  <c r="BR51" i="37" s="1"/>
  <c r="BJ64" i="37"/>
  <c r="BK64" i="37" s="1"/>
  <c r="BL64" i="37" s="1"/>
  <c r="BM64" i="37" s="1"/>
  <c r="BN64" i="37" s="1"/>
  <c r="BO64" i="37" s="1"/>
  <c r="BP64" i="37" s="1"/>
  <c r="BQ64" i="37" s="1"/>
  <c r="BR64" i="37" s="1"/>
  <c r="BJ32" i="37"/>
  <c r="BK32" i="37" s="1"/>
  <c r="BL32" i="37" s="1"/>
  <c r="BM32" i="37" s="1"/>
  <c r="BN32" i="37" s="1"/>
  <c r="BO32" i="37" s="1"/>
  <c r="BP32" i="37" s="1"/>
  <c r="BQ32" i="37" s="1"/>
  <c r="BR32" i="37" s="1"/>
  <c r="AL37" i="37"/>
  <c r="AM37" i="37" s="1"/>
  <c r="BJ53" i="37"/>
  <c r="BK53" i="37" s="1"/>
  <c r="BL53" i="37" s="1"/>
  <c r="BM53" i="37" s="1"/>
  <c r="BN53" i="37" s="1"/>
  <c r="BO53" i="37" s="1"/>
  <c r="BP53" i="37" s="1"/>
  <c r="BQ53" i="37" s="1"/>
  <c r="BR53" i="37" s="1"/>
  <c r="AL70" i="37"/>
  <c r="AM70" i="37" s="1"/>
  <c r="AL7" i="37"/>
  <c r="AJ9" i="41"/>
  <c r="AJ8" i="41"/>
  <c r="AJ11" i="42"/>
  <c r="AJ10" i="42"/>
  <c r="AJ9" i="42"/>
  <c r="AJ11" i="41"/>
  <c r="AJ8" i="42"/>
  <c r="AJ10" i="41"/>
  <c r="AL59" i="52"/>
  <c r="AM59" i="52" s="1"/>
  <c r="AL63" i="51"/>
  <c r="AM63" i="51" s="1"/>
  <c r="AL70" i="53"/>
  <c r="AM70" i="53" s="1"/>
  <c r="BJ48" i="53"/>
  <c r="BK48" i="53" s="1"/>
  <c r="BL48" i="53" s="1"/>
  <c r="BM48" i="53" s="1"/>
  <c r="BN48" i="53" s="1"/>
  <c r="BO48" i="53" s="1"/>
  <c r="BP48" i="53" s="1"/>
  <c r="BQ48" i="53" s="1"/>
  <c r="BR48" i="53" s="1"/>
  <c r="BJ46" i="47"/>
  <c r="BK46" i="47" s="1"/>
  <c r="BL46" i="47" s="1"/>
  <c r="BM46" i="47" s="1"/>
  <c r="BN46" i="47" s="1"/>
  <c r="BO46" i="47" s="1"/>
  <c r="BP46" i="47" s="1"/>
  <c r="BQ46" i="47" s="1"/>
  <c r="BR46" i="47" s="1"/>
  <c r="AL23" i="47"/>
  <c r="AL69" i="46"/>
  <c r="AM69" i="46" s="1"/>
  <c r="AL45" i="52"/>
  <c r="AM45" i="52" s="1"/>
  <c r="BJ68" i="52"/>
  <c r="BK68" i="52" s="1"/>
  <c r="BL68" i="52" s="1"/>
  <c r="BM68" i="52" s="1"/>
  <c r="BN68" i="52" s="1"/>
  <c r="BO68" i="52" s="1"/>
  <c r="BP68" i="52" s="1"/>
  <c r="BQ68" i="52" s="1"/>
  <c r="BR68" i="52" s="1"/>
  <c r="AL19" i="53"/>
  <c r="AH35" i="10"/>
  <c r="AK35" i="10" s="1"/>
  <c r="AH30" i="10"/>
  <c r="AK30" i="10" s="1"/>
  <c r="AH12" i="10"/>
  <c r="AH36" i="10"/>
  <c r="AK36" i="10" s="1"/>
  <c r="AH11" i="10"/>
  <c r="AK11" i="10" s="1"/>
  <c r="AL50" i="41"/>
  <c r="AM50" i="41" s="1"/>
  <c r="BJ27" i="47"/>
  <c r="BK27" i="47" s="1"/>
  <c r="BL27" i="47" s="1"/>
  <c r="BM27" i="47" s="1"/>
  <c r="BN27" i="47" s="1"/>
  <c r="BO27" i="47" s="1"/>
  <c r="BP27" i="47" s="1"/>
  <c r="BQ27" i="47" s="1"/>
  <c r="BR27" i="47" s="1"/>
  <c r="AL7" i="47"/>
  <c r="BJ9" i="47"/>
  <c r="BK9" i="47" s="1"/>
  <c r="BL9" i="47" s="1"/>
  <c r="BM9" i="47" s="1"/>
  <c r="BN9" i="47" s="1"/>
  <c r="BO9" i="47" s="1"/>
  <c r="BP9" i="47" s="1"/>
  <c r="BQ9" i="47" s="1"/>
  <c r="BR9" i="47" s="1"/>
  <c r="AL25" i="47"/>
  <c r="BJ5" i="47"/>
  <c r="BK5" i="47" s="1"/>
  <c r="BL5" i="47" s="1"/>
  <c r="BM5" i="47" s="1"/>
  <c r="BN5" i="47" s="1"/>
  <c r="BO5" i="47" s="1"/>
  <c r="BP5" i="47" s="1"/>
  <c r="BQ5" i="47" s="1"/>
  <c r="BR5" i="47" s="1"/>
  <c r="BJ11" i="52"/>
  <c r="BK11" i="52" s="1"/>
  <c r="BL11" i="52" s="1"/>
  <c r="BM11" i="52" s="1"/>
  <c r="BN11" i="52" s="1"/>
  <c r="BO11" i="52" s="1"/>
  <c r="BP11" i="52" s="1"/>
  <c r="BQ11" i="52" s="1"/>
  <c r="BR11" i="52" s="1"/>
  <c r="BJ33" i="52"/>
  <c r="BK33" i="52" s="1"/>
  <c r="BL33" i="52" s="1"/>
  <c r="BM33" i="52" s="1"/>
  <c r="BN33" i="52" s="1"/>
  <c r="BO33" i="52" s="1"/>
  <c r="BP33" i="52" s="1"/>
  <c r="BQ33" i="52" s="1"/>
  <c r="BR33" i="52" s="1"/>
  <c r="BJ41" i="53"/>
  <c r="BK41" i="53" s="1"/>
  <c r="BL41" i="53" s="1"/>
  <c r="BM41" i="53" s="1"/>
  <c r="BN41" i="53" s="1"/>
  <c r="BO41" i="53" s="1"/>
  <c r="BP41" i="53" s="1"/>
  <c r="BQ41" i="53" s="1"/>
  <c r="BR41" i="53" s="1"/>
  <c r="BJ67" i="53"/>
  <c r="BK67" i="53" s="1"/>
  <c r="BL67" i="53" s="1"/>
  <c r="BM67" i="53" s="1"/>
  <c r="BN67" i="53" s="1"/>
  <c r="BO67" i="53" s="1"/>
  <c r="BP67" i="53" s="1"/>
  <c r="BQ67" i="53" s="1"/>
  <c r="BR67" i="53" s="1"/>
  <c r="AL44" i="53"/>
  <c r="AM44" i="53" s="1"/>
  <c r="AL71" i="46"/>
  <c r="AM71" i="46" s="1"/>
  <c r="BJ71" i="46"/>
  <c r="BK71" i="46" s="1"/>
  <c r="BL71" i="46" s="1"/>
  <c r="BM71" i="46" s="1"/>
  <c r="BN71" i="46" s="1"/>
  <c r="BO71" i="46" s="1"/>
  <c r="BP71" i="46" s="1"/>
  <c r="BQ71" i="46" s="1"/>
  <c r="BR71" i="46" s="1"/>
  <c r="BJ62" i="52"/>
  <c r="BK62" i="52" s="1"/>
  <c r="BL62" i="52" s="1"/>
  <c r="BM62" i="52" s="1"/>
  <c r="BN62" i="52" s="1"/>
  <c r="BO62" i="52" s="1"/>
  <c r="BP62" i="52" s="1"/>
  <c r="BQ62" i="52" s="1"/>
  <c r="BR62" i="52" s="1"/>
  <c r="BJ6" i="52"/>
  <c r="BK6" i="52" s="1"/>
  <c r="BL6" i="52" s="1"/>
  <c r="BM6" i="52" s="1"/>
  <c r="BN6" i="52" s="1"/>
  <c r="BO6" i="52" s="1"/>
  <c r="BP6" i="52" s="1"/>
  <c r="BQ6" i="52" s="1"/>
  <c r="BR6" i="52" s="1"/>
  <c r="BJ33" i="53"/>
  <c r="BK33" i="53" s="1"/>
  <c r="BL33" i="53" s="1"/>
  <c r="BM33" i="53" s="1"/>
  <c r="BN33" i="53" s="1"/>
  <c r="BO33" i="53" s="1"/>
  <c r="BP33" i="53" s="1"/>
  <c r="BQ33" i="53" s="1"/>
  <c r="BR33" i="53" s="1"/>
  <c r="BD9" i="41"/>
  <c r="BE9" i="41" s="1"/>
  <c r="BF9" i="41" s="1"/>
  <c r="BG9" i="41" s="1"/>
  <c r="BH9" i="41" s="1"/>
  <c r="BI9" i="41" s="1"/>
  <c r="BJ9" i="41" s="1"/>
  <c r="BK9" i="41" s="1"/>
  <c r="BL9" i="41" s="1"/>
  <c r="BM9" i="41" s="1"/>
  <c r="BN9" i="41" s="1"/>
  <c r="BO9" i="41" s="1"/>
  <c r="BP9" i="41" s="1"/>
  <c r="BQ9" i="41" s="1"/>
  <c r="BR9" i="41" s="1"/>
  <c r="AH9" i="10"/>
  <c r="BD5" i="41"/>
  <c r="BE5" i="41" s="1"/>
  <c r="BF5" i="41" s="1"/>
  <c r="BG5" i="41" s="1"/>
  <c r="BH5" i="41" s="1"/>
  <c r="BI5" i="41" s="1"/>
  <c r="BJ5" i="41" s="1"/>
  <c r="BK5" i="41" s="1"/>
  <c r="BL5" i="41" s="1"/>
  <c r="BM5" i="41" s="1"/>
  <c r="BN5" i="41" s="1"/>
  <c r="BO5" i="41" s="1"/>
  <c r="BP5" i="41" s="1"/>
  <c r="BQ5" i="41" s="1"/>
  <c r="BR5" i="41" s="1"/>
  <c r="BD11" i="41"/>
  <c r="BE11" i="41" s="1"/>
  <c r="BF11" i="41" s="1"/>
  <c r="BG11" i="41" s="1"/>
  <c r="BH11" i="41" s="1"/>
  <c r="BI11" i="41" s="1"/>
  <c r="BJ11" i="41" s="1"/>
  <c r="BK11" i="41" s="1"/>
  <c r="BL11" i="41" s="1"/>
  <c r="BM11" i="41" s="1"/>
  <c r="BN11" i="41" s="1"/>
  <c r="BO11" i="41" s="1"/>
  <c r="BP11" i="41" s="1"/>
  <c r="BQ11" i="41" s="1"/>
  <c r="BR11" i="41" s="1"/>
  <c r="AL69" i="41"/>
  <c r="AM69" i="41" s="1"/>
  <c r="BD7" i="44"/>
  <c r="BE7" i="44" s="1"/>
  <c r="BF7" i="44" s="1"/>
  <c r="BG7" i="44" s="1"/>
  <c r="BH7" i="44" s="1"/>
  <c r="BI7" i="44" s="1"/>
  <c r="BJ7" i="44" s="1"/>
  <c r="BK7" i="44" s="1"/>
  <c r="BL7" i="44" s="1"/>
  <c r="BM7" i="44" s="1"/>
  <c r="BN7" i="44" s="1"/>
  <c r="BO7" i="44" s="1"/>
  <c r="BP7" i="44" s="1"/>
  <c r="BQ7" i="44" s="1"/>
  <c r="BR7" i="44" s="1"/>
  <c r="BJ65" i="46"/>
  <c r="BK65" i="46" s="1"/>
  <c r="BL65" i="46" s="1"/>
  <c r="BM65" i="46" s="1"/>
  <c r="BN65" i="46" s="1"/>
  <c r="BO65" i="46" s="1"/>
  <c r="BP65" i="46" s="1"/>
  <c r="BQ65" i="46" s="1"/>
  <c r="BR65" i="46" s="1"/>
  <c r="BJ23" i="52"/>
  <c r="BK23" i="52" s="1"/>
  <c r="BL23" i="52" s="1"/>
  <c r="BM23" i="52" s="1"/>
  <c r="BN23" i="52" s="1"/>
  <c r="BO23" i="52" s="1"/>
  <c r="BP23" i="52" s="1"/>
  <c r="BQ23" i="52" s="1"/>
  <c r="BR23" i="52" s="1"/>
  <c r="AL23" i="41"/>
  <c r="AM23" i="41" s="1"/>
  <c r="AL36" i="41"/>
  <c r="AM36" i="41" s="1"/>
  <c r="AL61" i="47"/>
  <c r="BJ21" i="52"/>
  <c r="BK21" i="52" s="1"/>
  <c r="BL21" i="52" s="1"/>
  <c r="BM21" i="52" s="1"/>
  <c r="BN21" i="52" s="1"/>
  <c r="BO21" i="52" s="1"/>
  <c r="BP21" i="52" s="1"/>
  <c r="BQ21" i="52" s="1"/>
  <c r="BR21" i="52" s="1"/>
  <c r="AL33" i="37"/>
  <c r="AM33" i="37" s="1"/>
  <c r="AL71" i="47"/>
  <c r="AM71" i="47" s="1"/>
  <c r="AH5" i="10"/>
  <c r="AH19" i="10"/>
  <c r="AH21" i="10"/>
  <c r="AK21" i="10" s="1"/>
  <c r="AH6" i="10"/>
  <c r="AH15" i="10"/>
  <c r="BJ58" i="46"/>
  <c r="BK58" i="46" s="1"/>
  <c r="BL58" i="46" s="1"/>
  <c r="BM58" i="46" s="1"/>
  <c r="BN58" i="46" s="1"/>
  <c r="BO58" i="46" s="1"/>
  <c r="BP58" i="46" s="1"/>
  <c r="BQ58" i="46" s="1"/>
  <c r="BR58" i="46" s="1"/>
  <c r="BJ54" i="52"/>
  <c r="BK54" i="52" s="1"/>
  <c r="BL54" i="52" s="1"/>
  <c r="BM54" i="52" s="1"/>
  <c r="BN54" i="52" s="1"/>
  <c r="BO54" i="52" s="1"/>
  <c r="BP54" i="52" s="1"/>
  <c r="BQ54" i="52" s="1"/>
  <c r="BR54" i="52" s="1"/>
  <c r="BJ57" i="53"/>
  <c r="BK57" i="53" s="1"/>
  <c r="BL57" i="53" s="1"/>
  <c r="BM57" i="53" s="1"/>
  <c r="BN57" i="53" s="1"/>
  <c r="BO57" i="53" s="1"/>
  <c r="BP57" i="53" s="1"/>
  <c r="BQ57" i="53" s="1"/>
  <c r="BR57" i="53" s="1"/>
  <c r="BJ59" i="53"/>
  <c r="BK59" i="53" s="1"/>
  <c r="BL59" i="53" s="1"/>
  <c r="BM59" i="53" s="1"/>
  <c r="BN59" i="53" s="1"/>
  <c r="BO59" i="53" s="1"/>
  <c r="BP59" i="53" s="1"/>
  <c r="BQ59" i="53" s="1"/>
  <c r="BR59" i="53" s="1"/>
  <c r="BJ21" i="53"/>
  <c r="BK21" i="53" s="1"/>
  <c r="BL21" i="53" s="1"/>
  <c r="BM21" i="53" s="1"/>
  <c r="BN21" i="53" s="1"/>
  <c r="BO21" i="53" s="1"/>
  <c r="BP21" i="53" s="1"/>
  <c r="BQ21" i="53" s="1"/>
  <c r="BR21" i="53" s="1"/>
  <c r="BD10" i="41"/>
  <c r="BE10" i="41" s="1"/>
  <c r="BF10" i="41" s="1"/>
  <c r="BG10" i="41" s="1"/>
  <c r="BH10" i="41" s="1"/>
  <c r="BI10" i="41" s="1"/>
  <c r="BJ10" i="41" s="1"/>
  <c r="BK10" i="41" s="1"/>
  <c r="BL10" i="41" s="1"/>
  <c r="BM10" i="41" s="1"/>
  <c r="BN10" i="41" s="1"/>
  <c r="BO10" i="41" s="1"/>
  <c r="BP10" i="41" s="1"/>
  <c r="BQ10" i="41" s="1"/>
  <c r="BR10" i="41" s="1"/>
  <c r="AH8" i="10"/>
  <c r="AH13" i="10"/>
  <c r="AH7" i="10"/>
  <c r="AH29" i="10"/>
  <c r="AK29" i="10" s="1"/>
  <c r="AH22" i="10"/>
  <c r="AH23" i="10"/>
  <c r="AH10" i="10"/>
  <c r="AH20" i="10"/>
  <c r="AL56" i="41"/>
  <c r="AM56" i="41" s="1"/>
  <c r="AL46" i="41"/>
  <c r="AM46" i="41" s="1"/>
  <c r="AH18" i="10"/>
  <c r="AH14" i="10"/>
  <c r="BJ26" i="37"/>
  <c r="BK26" i="37" s="1"/>
  <c r="BL26" i="37" s="1"/>
  <c r="BM26" i="37" s="1"/>
  <c r="BN26" i="37" s="1"/>
  <c r="BO26" i="37" s="1"/>
  <c r="BP26" i="37" s="1"/>
  <c r="BQ26" i="37" s="1"/>
  <c r="BR26" i="37" s="1"/>
  <c r="AH17" i="10"/>
  <c r="BJ12" i="37"/>
  <c r="BK12" i="37" s="1"/>
  <c r="BL12" i="37" s="1"/>
  <c r="BM12" i="37" s="1"/>
  <c r="BN12" i="37" s="1"/>
  <c r="BO12" i="37" s="1"/>
  <c r="BP12" i="37" s="1"/>
  <c r="BQ12" i="37" s="1"/>
  <c r="BR12" i="37" s="1"/>
  <c r="AL52" i="46"/>
  <c r="AL43" i="47"/>
  <c r="AL34" i="52"/>
  <c r="AM34" i="52" s="1"/>
  <c r="AL55" i="52"/>
  <c r="AM55" i="52" s="1"/>
  <c r="AL62" i="53"/>
  <c r="AM62" i="53" s="1"/>
  <c r="AL37" i="53"/>
  <c r="AM37" i="53" s="1"/>
  <c r="AL50" i="46"/>
  <c r="AL67" i="46"/>
  <c r="AM67" i="46" s="1"/>
  <c r="AH3" i="10"/>
  <c r="BD22" i="42"/>
  <c r="BE22" i="42" s="1"/>
  <c r="BF22" i="42" s="1"/>
  <c r="BG22" i="42" s="1"/>
  <c r="BH22" i="42" s="1"/>
  <c r="BI22" i="42" s="1"/>
  <c r="BJ22" i="42" s="1"/>
  <c r="BK22" i="42" s="1"/>
  <c r="BL22" i="42" s="1"/>
  <c r="BM22" i="42" s="1"/>
  <c r="BN22" i="42" s="1"/>
  <c r="BO22" i="42" s="1"/>
  <c r="BP22" i="42" s="1"/>
  <c r="BQ22" i="42" s="1"/>
  <c r="BR22" i="42" s="1"/>
  <c r="AL24" i="41"/>
  <c r="AM24" i="41" s="1"/>
  <c r="AL38" i="41"/>
  <c r="AM38" i="41" s="1"/>
  <c r="BJ39" i="53"/>
  <c r="BK39" i="53" s="1"/>
  <c r="BL39" i="53" s="1"/>
  <c r="BM39" i="53" s="1"/>
  <c r="BN39" i="53" s="1"/>
  <c r="BO39" i="53" s="1"/>
  <c r="BP39" i="53" s="1"/>
  <c r="BQ39" i="53" s="1"/>
  <c r="BR39" i="53" s="1"/>
  <c r="AL40" i="53"/>
  <c r="AM40" i="53" s="1"/>
  <c r="BJ28" i="53"/>
  <c r="BK28" i="53" s="1"/>
  <c r="BL28" i="53" s="1"/>
  <c r="BM28" i="53" s="1"/>
  <c r="BN28" i="53" s="1"/>
  <c r="BO28" i="53" s="1"/>
  <c r="BP28" i="53" s="1"/>
  <c r="BQ28" i="53" s="1"/>
  <c r="BR28" i="53" s="1"/>
  <c r="AL7" i="53"/>
  <c r="BJ56" i="53"/>
  <c r="BK56" i="53" s="1"/>
  <c r="BL56" i="53" s="1"/>
  <c r="BM56" i="53" s="1"/>
  <c r="BN56" i="53" s="1"/>
  <c r="BO56" i="53" s="1"/>
  <c r="BP56" i="53" s="1"/>
  <c r="BQ56" i="53" s="1"/>
  <c r="BR56" i="53" s="1"/>
  <c r="AL56" i="53"/>
  <c r="AM56" i="53" s="1"/>
  <c r="BJ61" i="53"/>
  <c r="BK61" i="53" s="1"/>
  <c r="BL61" i="53" s="1"/>
  <c r="BM61" i="53" s="1"/>
  <c r="BN61" i="53" s="1"/>
  <c r="BO61" i="53" s="1"/>
  <c r="BP61" i="53" s="1"/>
  <c r="BQ61" i="53" s="1"/>
  <c r="BR61" i="53" s="1"/>
  <c r="AL61" i="53"/>
  <c r="AM61" i="53" s="1"/>
  <c r="BJ31" i="53"/>
  <c r="BK31" i="53" s="1"/>
  <c r="BL31" i="53" s="1"/>
  <c r="BM31" i="53" s="1"/>
  <c r="BN31" i="53" s="1"/>
  <c r="BO31" i="53" s="1"/>
  <c r="BP31" i="53" s="1"/>
  <c r="BQ31" i="53" s="1"/>
  <c r="BR31" i="53" s="1"/>
  <c r="AL21" i="53"/>
  <c r="BJ60" i="53"/>
  <c r="BK60" i="53" s="1"/>
  <c r="BL60" i="53" s="1"/>
  <c r="BM60" i="53" s="1"/>
  <c r="BN60" i="53" s="1"/>
  <c r="BO60" i="53" s="1"/>
  <c r="BP60" i="53" s="1"/>
  <c r="BQ60" i="53" s="1"/>
  <c r="BR60" i="53" s="1"/>
  <c r="AL60" i="53"/>
  <c r="AM60" i="53" s="1"/>
  <c r="BJ24" i="53"/>
  <c r="BK24" i="53" s="1"/>
  <c r="BL24" i="53" s="1"/>
  <c r="BM24" i="53" s="1"/>
  <c r="BN24" i="53" s="1"/>
  <c r="BO24" i="53" s="1"/>
  <c r="BP24" i="53" s="1"/>
  <c r="BQ24" i="53" s="1"/>
  <c r="BR24" i="53" s="1"/>
  <c r="AL12" i="53"/>
  <c r="BJ27" i="53"/>
  <c r="BK27" i="53" s="1"/>
  <c r="BL27" i="53" s="1"/>
  <c r="BM27" i="53" s="1"/>
  <c r="BN27" i="53" s="1"/>
  <c r="BO27" i="53" s="1"/>
  <c r="BP27" i="53" s="1"/>
  <c r="BQ27" i="53" s="1"/>
  <c r="BR27" i="53" s="1"/>
  <c r="AL33" i="53"/>
  <c r="AM33" i="53" s="1"/>
  <c r="BJ16" i="53"/>
  <c r="BK16" i="53" s="1"/>
  <c r="BL16" i="53" s="1"/>
  <c r="BM16" i="53" s="1"/>
  <c r="BN16" i="53" s="1"/>
  <c r="BO16" i="53" s="1"/>
  <c r="BP16" i="53" s="1"/>
  <c r="BQ16" i="53" s="1"/>
  <c r="BR16" i="53" s="1"/>
  <c r="BJ47" i="53"/>
  <c r="BK47" i="53" s="1"/>
  <c r="BL47" i="53" s="1"/>
  <c r="BM47" i="53" s="1"/>
  <c r="BN47" i="53" s="1"/>
  <c r="BO47" i="53" s="1"/>
  <c r="BP47" i="53" s="1"/>
  <c r="BQ47" i="53" s="1"/>
  <c r="BR47" i="53" s="1"/>
  <c r="AL47" i="53"/>
  <c r="AM47" i="53" s="1"/>
  <c r="BJ14" i="53"/>
  <c r="BK14" i="53" s="1"/>
  <c r="BL14" i="53" s="1"/>
  <c r="BM14" i="53" s="1"/>
  <c r="BN14" i="53" s="1"/>
  <c r="BO14" i="53" s="1"/>
  <c r="BP14" i="53" s="1"/>
  <c r="BQ14" i="53" s="1"/>
  <c r="BR14" i="53" s="1"/>
  <c r="AL17" i="53"/>
  <c r="BJ58" i="53"/>
  <c r="BK58" i="53" s="1"/>
  <c r="BL58" i="53" s="1"/>
  <c r="BM58" i="53" s="1"/>
  <c r="BN58" i="53" s="1"/>
  <c r="BO58" i="53" s="1"/>
  <c r="BP58" i="53" s="1"/>
  <c r="BQ58" i="53" s="1"/>
  <c r="BR58" i="53" s="1"/>
  <c r="AL58" i="53"/>
  <c r="AM58" i="53" s="1"/>
  <c r="BJ19" i="53"/>
  <c r="BK19" i="53" s="1"/>
  <c r="BL19" i="53" s="1"/>
  <c r="BM19" i="53" s="1"/>
  <c r="BN19" i="53" s="1"/>
  <c r="BO19" i="53" s="1"/>
  <c r="BP19" i="53" s="1"/>
  <c r="BQ19" i="53" s="1"/>
  <c r="BR19" i="53" s="1"/>
  <c r="BJ45" i="53"/>
  <c r="BK45" i="53" s="1"/>
  <c r="BL45" i="53" s="1"/>
  <c r="BM45" i="53" s="1"/>
  <c r="BN45" i="53" s="1"/>
  <c r="BO45" i="53" s="1"/>
  <c r="BP45" i="53" s="1"/>
  <c r="BQ45" i="53" s="1"/>
  <c r="BR45" i="53" s="1"/>
  <c r="AL45" i="53"/>
  <c r="AM45" i="53" s="1"/>
  <c r="BJ35" i="53"/>
  <c r="BK35" i="53" s="1"/>
  <c r="BL35" i="53" s="1"/>
  <c r="BM35" i="53" s="1"/>
  <c r="BN35" i="53" s="1"/>
  <c r="BO35" i="53" s="1"/>
  <c r="BP35" i="53" s="1"/>
  <c r="BQ35" i="53" s="1"/>
  <c r="BR35" i="53" s="1"/>
  <c r="AL14" i="53"/>
  <c r="BJ9" i="53"/>
  <c r="BK9" i="53" s="1"/>
  <c r="BL9" i="53" s="1"/>
  <c r="BM9" i="53" s="1"/>
  <c r="BN9" i="53" s="1"/>
  <c r="BO9" i="53" s="1"/>
  <c r="BP9" i="53" s="1"/>
  <c r="BQ9" i="53" s="1"/>
  <c r="BR9" i="53" s="1"/>
  <c r="AL30" i="53"/>
  <c r="AM30" i="53" s="1"/>
  <c r="BJ65" i="53"/>
  <c r="BK65" i="53" s="1"/>
  <c r="BL65" i="53" s="1"/>
  <c r="BM65" i="53" s="1"/>
  <c r="BN65" i="53" s="1"/>
  <c r="BO65" i="53" s="1"/>
  <c r="BP65" i="53" s="1"/>
  <c r="BQ65" i="53" s="1"/>
  <c r="BR65" i="53" s="1"/>
  <c r="AL65" i="53"/>
  <c r="AM65" i="53" s="1"/>
  <c r="BJ68" i="53"/>
  <c r="BK68" i="53" s="1"/>
  <c r="BL68" i="53" s="1"/>
  <c r="BM68" i="53" s="1"/>
  <c r="BN68" i="53" s="1"/>
  <c r="BO68" i="53" s="1"/>
  <c r="BP68" i="53" s="1"/>
  <c r="BQ68" i="53" s="1"/>
  <c r="BR68" i="53" s="1"/>
  <c r="AL68" i="53"/>
  <c r="AM68" i="53" s="1"/>
  <c r="BJ71" i="53"/>
  <c r="BK71" i="53" s="1"/>
  <c r="BL71" i="53" s="1"/>
  <c r="BM71" i="53" s="1"/>
  <c r="BN71" i="53" s="1"/>
  <c r="BO71" i="53" s="1"/>
  <c r="BP71" i="53" s="1"/>
  <c r="BQ71" i="53" s="1"/>
  <c r="BR71" i="53" s="1"/>
  <c r="AL71" i="53"/>
  <c r="AM71" i="53" s="1"/>
  <c r="AL13" i="53"/>
  <c r="BJ11" i="53"/>
  <c r="BK11" i="53" s="1"/>
  <c r="BL11" i="53" s="1"/>
  <c r="BM11" i="53" s="1"/>
  <c r="BN11" i="53" s="1"/>
  <c r="BO11" i="53" s="1"/>
  <c r="BP11" i="53" s="1"/>
  <c r="BQ11" i="53" s="1"/>
  <c r="BR11" i="53" s="1"/>
  <c r="BJ72" i="53"/>
  <c r="BK72" i="53" s="1"/>
  <c r="BL72" i="53" s="1"/>
  <c r="BM72" i="53" s="1"/>
  <c r="BN72" i="53" s="1"/>
  <c r="BO72" i="53" s="1"/>
  <c r="BP72" i="53" s="1"/>
  <c r="BQ72" i="53" s="1"/>
  <c r="BR72" i="53" s="1"/>
  <c r="AL72" i="53"/>
  <c r="AM72" i="53" s="1"/>
  <c r="BJ50" i="53"/>
  <c r="BK50" i="53" s="1"/>
  <c r="BL50" i="53" s="1"/>
  <c r="BM50" i="53" s="1"/>
  <c r="BN50" i="53" s="1"/>
  <c r="BO50" i="53" s="1"/>
  <c r="BP50" i="53" s="1"/>
  <c r="BQ50" i="53" s="1"/>
  <c r="BR50" i="53" s="1"/>
  <c r="AL50" i="53"/>
  <c r="AM50" i="53" s="1"/>
  <c r="BJ12" i="53"/>
  <c r="BK12" i="53" s="1"/>
  <c r="BL12" i="53" s="1"/>
  <c r="BM12" i="53" s="1"/>
  <c r="BN12" i="53" s="1"/>
  <c r="BO12" i="53" s="1"/>
  <c r="BP12" i="53" s="1"/>
  <c r="BQ12" i="53" s="1"/>
  <c r="BR12" i="53" s="1"/>
  <c r="BJ36" i="53"/>
  <c r="BK36" i="53" s="1"/>
  <c r="BL36" i="53" s="1"/>
  <c r="BM36" i="53" s="1"/>
  <c r="BN36" i="53" s="1"/>
  <c r="BO36" i="53" s="1"/>
  <c r="BP36" i="53" s="1"/>
  <c r="BQ36" i="53" s="1"/>
  <c r="BR36" i="53" s="1"/>
  <c r="AL10" i="53"/>
  <c r="BJ29" i="53"/>
  <c r="BK29" i="53" s="1"/>
  <c r="BL29" i="53" s="1"/>
  <c r="BM29" i="53" s="1"/>
  <c r="BN29" i="53" s="1"/>
  <c r="BO29" i="53" s="1"/>
  <c r="BP29" i="53" s="1"/>
  <c r="BQ29" i="53" s="1"/>
  <c r="BR29" i="53" s="1"/>
  <c r="AL6" i="53"/>
  <c r="AL52" i="53"/>
  <c r="AM52" i="53" s="1"/>
  <c r="BJ52" i="53"/>
  <c r="BK52" i="53" s="1"/>
  <c r="BL52" i="53" s="1"/>
  <c r="BM52" i="53" s="1"/>
  <c r="BN52" i="53" s="1"/>
  <c r="BO52" i="53" s="1"/>
  <c r="BP52" i="53" s="1"/>
  <c r="BQ52" i="53" s="1"/>
  <c r="BR52" i="53" s="1"/>
  <c r="AL23" i="53"/>
  <c r="BJ26" i="53"/>
  <c r="BK26" i="53" s="1"/>
  <c r="BL26" i="53" s="1"/>
  <c r="BM26" i="53" s="1"/>
  <c r="BN26" i="53" s="1"/>
  <c r="BO26" i="53" s="1"/>
  <c r="BP26" i="53" s="1"/>
  <c r="BQ26" i="53" s="1"/>
  <c r="BR26" i="53" s="1"/>
  <c r="BJ53" i="53"/>
  <c r="BK53" i="53" s="1"/>
  <c r="BL53" i="53" s="1"/>
  <c r="BM53" i="53" s="1"/>
  <c r="BN53" i="53" s="1"/>
  <c r="BO53" i="53" s="1"/>
  <c r="BP53" i="53" s="1"/>
  <c r="BQ53" i="53" s="1"/>
  <c r="BR53" i="53" s="1"/>
  <c r="AL53" i="53"/>
  <c r="AM53" i="53" s="1"/>
  <c r="BJ25" i="53"/>
  <c r="BK25" i="53" s="1"/>
  <c r="BL25" i="53" s="1"/>
  <c r="BM25" i="53" s="1"/>
  <c r="BN25" i="53" s="1"/>
  <c r="BO25" i="53" s="1"/>
  <c r="BP25" i="53" s="1"/>
  <c r="BQ25" i="53" s="1"/>
  <c r="BR25" i="53" s="1"/>
  <c r="AL25" i="53"/>
  <c r="BJ54" i="53"/>
  <c r="BK54" i="53" s="1"/>
  <c r="BL54" i="53" s="1"/>
  <c r="BM54" i="53" s="1"/>
  <c r="BN54" i="53" s="1"/>
  <c r="BO54" i="53" s="1"/>
  <c r="BP54" i="53" s="1"/>
  <c r="BQ54" i="53" s="1"/>
  <c r="BR54" i="53" s="1"/>
  <c r="AL54" i="53"/>
  <c r="AM54" i="53" s="1"/>
  <c r="BJ42" i="53"/>
  <c r="BK42" i="53" s="1"/>
  <c r="BL42" i="53" s="1"/>
  <c r="BM42" i="53" s="1"/>
  <c r="BN42" i="53" s="1"/>
  <c r="BO42" i="53" s="1"/>
  <c r="BP42" i="53" s="1"/>
  <c r="BQ42" i="53" s="1"/>
  <c r="BR42" i="53" s="1"/>
  <c r="AL42" i="53"/>
  <c r="AM42" i="53" s="1"/>
  <c r="BJ51" i="53"/>
  <c r="BK51" i="53" s="1"/>
  <c r="BL51" i="53" s="1"/>
  <c r="BM51" i="53" s="1"/>
  <c r="BN51" i="53" s="1"/>
  <c r="BO51" i="53" s="1"/>
  <c r="BP51" i="53" s="1"/>
  <c r="BQ51" i="53" s="1"/>
  <c r="BR51" i="53" s="1"/>
  <c r="AL51" i="53"/>
  <c r="AM51" i="53" s="1"/>
  <c r="AL29" i="53"/>
  <c r="AM29" i="53" s="1"/>
  <c r="BJ8" i="53"/>
  <c r="BK8" i="53" s="1"/>
  <c r="BL8" i="53" s="1"/>
  <c r="BM8" i="53" s="1"/>
  <c r="BN8" i="53" s="1"/>
  <c r="BO8" i="53" s="1"/>
  <c r="BP8" i="53" s="1"/>
  <c r="BQ8" i="53" s="1"/>
  <c r="BR8" i="53" s="1"/>
  <c r="BJ38" i="53"/>
  <c r="BK38" i="53" s="1"/>
  <c r="BL38" i="53" s="1"/>
  <c r="BM38" i="53" s="1"/>
  <c r="BN38" i="53" s="1"/>
  <c r="BO38" i="53" s="1"/>
  <c r="BP38" i="53" s="1"/>
  <c r="BQ38" i="53" s="1"/>
  <c r="BR38" i="53" s="1"/>
  <c r="AL39" i="53"/>
  <c r="AM39" i="53" s="1"/>
  <c r="BJ64" i="53"/>
  <c r="BK64" i="53" s="1"/>
  <c r="BL64" i="53" s="1"/>
  <c r="BM64" i="53" s="1"/>
  <c r="BN64" i="53" s="1"/>
  <c r="BO64" i="53" s="1"/>
  <c r="BP64" i="53" s="1"/>
  <c r="BQ64" i="53" s="1"/>
  <c r="BR64" i="53" s="1"/>
  <c r="AL64" i="53"/>
  <c r="AM64" i="53" s="1"/>
  <c r="BJ23" i="53"/>
  <c r="BK23" i="53" s="1"/>
  <c r="BL23" i="53" s="1"/>
  <c r="BM23" i="53" s="1"/>
  <c r="BN23" i="53" s="1"/>
  <c r="BO23" i="53" s="1"/>
  <c r="BP23" i="53" s="1"/>
  <c r="BQ23" i="53" s="1"/>
  <c r="BR23" i="53" s="1"/>
  <c r="AL24" i="53"/>
  <c r="BJ10" i="53"/>
  <c r="BK10" i="53" s="1"/>
  <c r="BL10" i="53" s="1"/>
  <c r="BM10" i="53" s="1"/>
  <c r="BN10" i="53" s="1"/>
  <c r="BO10" i="53" s="1"/>
  <c r="BP10" i="53" s="1"/>
  <c r="BQ10" i="53" s="1"/>
  <c r="BR10" i="53" s="1"/>
  <c r="AL31" i="53"/>
  <c r="AM31" i="53" s="1"/>
  <c r="BJ17" i="53"/>
  <c r="BK17" i="53" s="1"/>
  <c r="BL17" i="53" s="1"/>
  <c r="BM17" i="53" s="1"/>
  <c r="BN17" i="53" s="1"/>
  <c r="BO17" i="53" s="1"/>
  <c r="BP17" i="53" s="1"/>
  <c r="BQ17" i="53" s="1"/>
  <c r="BR17" i="53" s="1"/>
  <c r="AL34" i="53"/>
  <c r="AM34" i="53" s="1"/>
  <c r="BJ7" i="53"/>
  <c r="BK7" i="53" s="1"/>
  <c r="BL7" i="53" s="1"/>
  <c r="BM7" i="53" s="1"/>
  <c r="BN7" i="53" s="1"/>
  <c r="BO7" i="53" s="1"/>
  <c r="BP7" i="53" s="1"/>
  <c r="BQ7" i="53" s="1"/>
  <c r="BR7" i="53" s="1"/>
  <c r="AL28" i="53"/>
  <c r="BJ6" i="53"/>
  <c r="BK6" i="53" s="1"/>
  <c r="BL6" i="53" s="1"/>
  <c r="BM6" i="53" s="1"/>
  <c r="BN6" i="53" s="1"/>
  <c r="BO6" i="53" s="1"/>
  <c r="BP6" i="53" s="1"/>
  <c r="BQ6" i="53" s="1"/>
  <c r="BR6" i="53" s="1"/>
  <c r="BJ43" i="53"/>
  <c r="BK43" i="53" s="1"/>
  <c r="BL43" i="53" s="1"/>
  <c r="BM43" i="53" s="1"/>
  <c r="BN43" i="53" s="1"/>
  <c r="BO43" i="53" s="1"/>
  <c r="BP43" i="53" s="1"/>
  <c r="BQ43" i="53" s="1"/>
  <c r="BR43" i="53" s="1"/>
  <c r="AL43" i="53"/>
  <c r="AM43" i="53" s="1"/>
  <c r="BJ34" i="53"/>
  <c r="BK34" i="53" s="1"/>
  <c r="BL34" i="53" s="1"/>
  <c r="BM34" i="53" s="1"/>
  <c r="BN34" i="53" s="1"/>
  <c r="BO34" i="53" s="1"/>
  <c r="BP34" i="53" s="1"/>
  <c r="BQ34" i="53" s="1"/>
  <c r="BR34" i="53" s="1"/>
  <c r="AL5" i="53"/>
  <c r="BJ46" i="53"/>
  <c r="BK46" i="53" s="1"/>
  <c r="BL46" i="53" s="1"/>
  <c r="BM46" i="53" s="1"/>
  <c r="BN46" i="53" s="1"/>
  <c r="BO46" i="53" s="1"/>
  <c r="BP46" i="53" s="1"/>
  <c r="BQ46" i="53" s="1"/>
  <c r="BR46" i="53" s="1"/>
  <c r="AL46" i="53"/>
  <c r="AM46" i="53" s="1"/>
  <c r="BJ69" i="53"/>
  <c r="BK69" i="53" s="1"/>
  <c r="BL69" i="53" s="1"/>
  <c r="BM69" i="53" s="1"/>
  <c r="BN69" i="53" s="1"/>
  <c r="BO69" i="53" s="1"/>
  <c r="BP69" i="53" s="1"/>
  <c r="BQ69" i="53" s="1"/>
  <c r="BR69" i="53" s="1"/>
  <c r="AL69" i="53"/>
  <c r="AM69" i="53" s="1"/>
  <c r="BJ40" i="53"/>
  <c r="BK40" i="53" s="1"/>
  <c r="BL40" i="53" s="1"/>
  <c r="BM40" i="53" s="1"/>
  <c r="BN40" i="53" s="1"/>
  <c r="BO40" i="53" s="1"/>
  <c r="BP40" i="53" s="1"/>
  <c r="BQ40" i="53" s="1"/>
  <c r="BR40" i="53" s="1"/>
  <c r="AL15" i="53"/>
  <c r="BJ66" i="53"/>
  <c r="BK66" i="53" s="1"/>
  <c r="BL66" i="53" s="1"/>
  <c r="BM66" i="53" s="1"/>
  <c r="BN66" i="53" s="1"/>
  <c r="BO66" i="53" s="1"/>
  <c r="BP66" i="53" s="1"/>
  <c r="BQ66" i="53" s="1"/>
  <c r="BR66" i="53" s="1"/>
  <c r="AL66" i="53"/>
  <c r="AM66" i="53" s="1"/>
  <c r="BJ49" i="53"/>
  <c r="BK49" i="53" s="1"/>
  <c r="BL49" i="53" s="1"/>
  <c r="BM49" i="53" s="1"/>
  <c r="BN49" i="53" s="1"/>
  <c r="BO49" i="53" s="1"/>
  <c r="BP49" i="53" s="1"/>
  <c r="BQ49" i="53" s="1"/>
  <c r="BR49" i="53" s="1"/>
  <c r="AL49" i="53"/>
  <c r="AM49" i="53" s="1"/>
  <c r="BJ55" i="53"/>
  <c r="BK55" i="53" s="1"/>
  <c r="BL55" i="53" s="1"/>
  <c r="BM55" i="53" s="1"/>
  <c r="BN55" i="53" s="1"/>
  <c r="BO55" i="53" s="1"/>
  <c r="BP55" i="53" s="1"/>
  <c r="BQ55" i="53" s="1"/>
  <c r="BR55" i="53" s="1"/>
  <c r="AL55" i="53"/>
  <c r="AM55" i="53" s="1"/>
  <c r="BJ13" i="53"/>
  <c r="BK13" i="53" s="1"/>
  <c r="BL13" i="53" s="1"/>
  <c r="BM13" i="53" s="1"/>
  <c r="BN13" i="53" s="1"/>
  <c r="BO13" i="53" s="1"/>
  <c r="BP13" i="53" s="1"/>
  <c r="BQ13" i="53" s="1"/>
  <c r="BR13" i="53" s="1"/>
  <c r="BJ42" i="52"/>
  <c r="BK42" i="52" s="1"/>
  <c r="BL42" i="52" s="1"/>
  <c r="BM42" i="52" s="1"/>
  <c r="BN42" i="52" s="1"/>
  <c r="BO42" i="52" s="1"/>
  <c r="BP42" i="52" s="1"/>
  <c r="BQ42" i="52" s="1"/>
  <c r="BR42" i="52" s="1"/>
  <c r="AL42" i="52"/>
  <c r="AM42" i="52" s="1"/>
  <c r="BJ41" i="52"/>
  <c r="BK41" i="52" s="1"/>
  <c r="BL41" i="52" s="1"/>
  <c r="BM41" i="52" s="1"/>
  <c r="BN41" i="52" s="1"/>
  <c r="BO41" i="52" s="1"/>
  <c r="BP41" i="52" s="1"/>
  <c r="BQ41" i="52" s="1"/>
  <c r="BR41" i="52" s="1"/>
  <c r="AL41" i="52"/>
  <c r="AM41" i="52" s="1"/>
  <c r="BJ7" i="52"/>
  <c r="BK7" i="52" s="1"/>
  <c r="BL7" i="52" s="1"/>
  <c r="BM7" i="52" s="1"/>
  <c r="BN7" i="52" s="1"/>
  <c r="BO7" i="52" s="1"/>
  <c r="BP7" i="52" s="1"/>
  <c r="BQ7" i="52" s="1"/>
  <c r="BR7" i="52" s="1"/>
  <c r="AL5" i="52"/>
  <c r="BJ14" i="52"/>
  <c r="BK14" i="52" s="1"/>
  <c r="BL14" i="52" s="1"/>
  <c r="BM14" i="52" s="1"/>
  <c r="BN14" i="52" s="1"/>
  <c r="BO14" i="52" s="1"/>
  <c r="BP14" i="52" s="1"/>
  <c r="BQ14" i="52" s="1"/>
  <c r="BR14" i="52" s="1"/>
  <c r="AL17" i="52"/>
  <c r="BJ70" i="52"/>
  <c r="BK70" i="52" s="1"/>
  <c r="BL70" i="52" s="1"/>
  <c r="BM70" i="52" s="1"/>
  <c r="BN70" i="52" s="1"/>
  <c r="BO70" i="52" s="1"/>
  <c r="BP70" i="52" s="1"/>
  <c r="BQ70" i="52" s="1"/>
  <c r="BR70" i="52" s="1"/>
  <c r="AL70" i="52"/>
  <c r="AM70" i="52" s="1"/>
  <c r="BJ5" i="52"/>
  <c r="BK5" i="52" s="1"/>
  <c r="BL5" i="52" s="1"/>
  <c r="BM5" i="52" s="1"/>
  <c r="BN5" i="52" s="1"/>
  <c r="BO5" i="52" s="1"/>
  <c r="BP5" i="52" s="1"/>
  <c r="BQ5" i="52" s="1"/>
  <c r="BR5" i="52" s="1"/>
  <c r="AL20" i="52"/>
  <c r="BJ8" i="52"/>
  <c r="BK8" i="52" s="1"/>
  <c r="BL8" i="52" s="1"/>
  <c r="BM8" i="52" s="1"/>
  <c r="BN8" i="52" s="1"/>
  <c r="BO8" i="52" s="1"/>
  <c r="BP8" i="52" s="1"/>
  <c r="BQ8" i="52" s="1"/>
  <c r="BR8" i="52" s="1"/>
  <c r="AL21" i="52"/>
  <c r="AM21" i="52" s="1"/>
  <c r="BJ46" i="52"/>
  <c r="BK46" i="52" s="1"/>
  <c r="BL46" i="52" s="1"/>
  <c r="BM46" i="52" s="1"/>
  <c r="BN46" i="52" s="1"/>
  <c r="BO46" i="52" s="1"/>
  <c r="BP46" i="52" s="1"/>
  <c r="BQ46" i="52" s="1"/>
  <c r="BR46" i="52" s="1"/>
  <c r="AL46" i="52"/>
  <c r="AM46" i="52" s="1"/>
  <c r="BJ66" i="52"/>
  <c r="BK66" i="52" s="1"/>
  <c r="BL66" i="52" s="1"/>
  <c r="BM66" i="52" s="1"/>
  <c r="BN66" i="52" s="1"/>
  <c r="BO66" i="52" s="1"/>
  <c r="BP66" i="52" s="1"/>
  <c r="BQ66" i="52" s="1"/>
  <c r="BR66" i="52" s="1"/>
  <c r="AL66" i="52"/>
  <c r="AM66" i="52" s="1"/>
  <c r="BJ13" i="52"/>
  <c r="BK13" i="52" s="1"/>
  <c r="BL13" i="52" s="1"/>
  <c r="BM13" i="52" s="1"/>
  <c r="BN13" i="52" s="1"/>
  <c r="BO13" i="52" s="1"/>
  <c r="BP13" i="52" s="1"/>
  <c r="BQ13" i="52" s="1"/>
  <c r="BR13" i="52" s="1"/>
  <c r="AL13" i="52"/>
  <c r="BJ48" i="52"/>
  <c r="BK48" i="52" s="1"/>
  <c r="BL48" i="52" s="1"/>
  <c r="BM48" i="52" s="1"/>
  <c r="BN48" i="52" s="1"/>
  <c r="BO48" i="52" s="1"/>
  <c r="BP48" i="52" s="1"/>
  <c r="BQ48" i="52" s="1"/>
  <c r="BR48" i="52" s="1"/>
  <c r="AL48" i="52"/>
  <c r="AM48" i="52" s="1"/>
  <c r="BJ22" i="52"/>
  <c r="BK22" i="52" s="1"/>
  <c r="BL22" i="52" s="1"/>
  <c r="BM22" i="52" s="1"/>
  <c r="BN22" i="52" s="1"/>
  <c r="BO22" i="52" s="1"/>
  <c r="BP22" i="52" s="1"/>
  <c r="BQ22" i="52" s="1"/>
  <c r="BR22" i="52" s="1"/>
  <c r="AL16" i="52"/>
  <c r="BJ47" i="52"/>
  <c r="BK47" i="52" s="1"/>
  <c r="BL47" i="52" s="1"/>
  <c r="BM47" i="52" s="1"/>
  <c r="BN47" i="52" s="1"/>
  <c r="BO47" i="52" s="1"/>
  <c r="BP47" i="52" s="1"/>
  <c r="BQ47" i="52" s="1"/>
  <c r="BR47" i="52" s="1"/>
  <c r="AL47" i="52"/>
  <c r="AM47" i="52" s="1"/>
  <c r="BJ12" i="52"/>
  <c r="BK12" i="52" s="1"/>
  <c r="BL12" i="52" s="1"/>
  <c r="BM12" i="52" s="1"/>
  <c r="BN12" i="52" s="1"/>
  <c r="BO12" i="52" s="1"/>
  <c r="BP12" i="52" s="1"/>
  <c r="BQ12" i="52" s="1"/>
  <c r="BR12" i="52" s="1"/>
  <c r="AL10" i="52"/>
  <c r="BJ50" i="52"/>
  <c r="BK50" i="52" s="1"/>
  <c r="BL50" i="52" s="1"/>
  <c r="BM50" i="52" s="1"/>
  <c r="BN50" i="52" s="1"/>
  <c r="BO50" i="52" s="1"/>
  <c r="BP50" i="52" s="1"/>
  <c r="BQ50" i="52" s="1"/>
  <c r="BR50" i="52" s="1"/>
  <c r="AL50" i="52"/>
  <c r="AM50" i="52" s="1"/>
  <c r="BJ10" i="52"/>
  <c r="BK10" i="52" s="1"/>
  <c r="BL10" i="52" s="1"/>
  <c r="BM10" i="52" s="1"/>
  <c r="BN10" i="52" s="1"/>
  <c r="BO10" i="52" s="1"/>
  <c r="BP10" i="52" s="1"/>
  <c r="BQ10" i="52" s="1"/>
  <c r="BR10" i="52" s="1"/>
  <c r="AL19" i="52"/>
  <c r="BJ32" i="52"/>
  <c r="BK32" i="52" s="1"/>
  <c r="BL32" i="52" s="1"/>
  <c r="BM32" i="52" s="1"/>
  <c r="BN32" i="52" s="1"/>
  <c r="BO32" i="52" s="1"/>
  <c r="BP32" i="52" s="1"/>
  <c r="BQ32" i="52" s="1"/>
  <c r="BR32" i="52" s="1"/>
  <c r="AL32" i="52"/>
  <c r="AM32" i="52" s="1"/>
  <c r="BJ19" i="52"/>
  <c r="BK19" i="52" s="1"/>
  <c r="BL19" i="52" s="1"/>
  <c r="BM19" i="52" s="1"/>
  <c r="BN19" i="52" s="1"/>
  <c r="BO19" i="52" s="1"/>
  <c r="BP19" i="52" s="1"/>
  <c r="BQ19" i="52" s="1"/>
  <c r="BR19" i="52" s="1"/>
  <c r="AL15" i="52"/>
  <c r="BJ44" i="52"/>
  <c r="BK44" i="52" s="1"/>
  <c r="BL44" i="52" s="1"/>
  <c r="BM44" i="52" s="1"/>
  <c r="BN44" i="52" s="1"/>
  <c r="BO44" i="52" s="1"/>
  <c r="BP44" i="52" s="1"/>
  <c r="BQ44" i="52" s="1"/>
  <c r="BR44" i="52" s="1"/>
  <c r="AL44" i="52"/>
  <c r="AM44" i="52" s="1"/>
  <c r="BJ60" i="52"/>
  <c r="BK60" i="52" s="1"/>
  <c r="BL60" i="52" s="1"/>
  <c r="BM60" i="52" s="1"/>
  <c r="BN60" i="52" s="1"/>
  <c r="BO60" i="52" s="1"/>
  <c r="BP60" i="52" s="1"/>
  <c r="BQ60" i="52" s="1"/>
  <c r="BR60" i="52" s="1"/>
  <c r="AL60" i="52"/>
  <c r="AM60" i="52" s="1"/>
  <c r="BJ17" i="52"/>
  <c r="BK17" i="52" s="1"/>
  <c r="BL17" i="52" s="1"/>
  <c r="BM17" i="52" s="1"/>
  <c r="BN17" i="52" s="1"/>
  <c r="BO17" i="52" s="1"/>
  <c r="BP17" i="52" s="1"/>
  <c r="BQ17" i="52" s="1"/>
  <c r="BR17" i="52" s="1"/>
  <c r="AL8" i="52"/>
  <c r="BJ52" i="52"/>
  <c r="BK52" i="52" s="1"/>
  <c r="BL52" i="52" s="1"/>
  <c r="BM52" i="52" s="1"/>
  <c r="BN52" i="52" s="1"/>
  <c r="BO52" i="52" s="1"/>
  <c r="BP52" i="52" s="1"/>
  <c r="BQ52" i="52" s="1"/>
  <c r="BR52" i="52" s="1"/>
  <c r="AL52" i="52"/>
  <c r="AM52" i="52" s="1"/>
  <c r="BJ24" i="52"/>
  <c r="BK24" i="52" s="1"/>
  <c r="BL24" i="52" s="1"/>
  <c r="BM24" i="52" s="1"/>
  <c r="BN24" i="52" s="1"/>
  <c r="BO24" i="52" s="1"/>
  <c r="BP24" i="52" s="1"/>
  <c r="BQ24" i="52" s="1"/>
  <c r="BR24" i="52" s="1"/>
  <c r="AL25" i="52"/>
  <c r="AM25" i="52" s="1"/>
  <c r="BJ51" i="52"/>
  <c r="BK51" i="52" s="1"/>
  <c r="BL51" i="52" s="1"/>
  <c r="BM51" i="52" s="1"/>
  <c r="BN51" i="52" s="1"/>
  <c r="BO51" i="52" s="1"/>
  <c r="BP51" i="52" s="1"/>
  <c r="BQ51" i="52" s="1"/>
  <c r="BR51" i="52" s="1"/>
  <c r="AL51" i="52"/>
  <c r="AM51" i="52" s="1"/>
  <c r="BJ18" i="52"/>
  <c r="BK18" i="52" s="1"/>
  <c r="BL18" i="52" s="1"/>
  <c r="BM18" i="52" s="1"/>
  <c r="BN18" i="52" s="1"/>
  <c r="BO18" i="52" s="1"/>
  <c r="BP18" i="52" s="1"/>
  <c r="BQ18" i="52" s="1"/>
  <c r="BR18" i="52" s="1"/>
  <c r="AL22" i="52"/>
  <c r="AM22" i="52" s="1"/>
  <c r="BJ64" i="52"/>
  <c r="BK64" i="52" s="1"/>
  <c r="BL64" i="52" s="1"/>
  <c r="BM64" i="52" s="1"/>
  <c r="BN64" i="52" s="1"/>
  <c r="BO64" i="52" s="1"/>
  <c r="BP64" i="52" s="1"/>
  <c r="BQ64" i="52" s="1"/>
  <c r="BR64" i="52" s="1"/>
  <c r="AL64" i="52"/>
  <c r="AM64" i="52" s="1"/>
  <c r="BJ25" i="52"/>
  <c r="BK25" i="52" s="1"/>
  <c r="BL25" i="52" s="1"/>
  <c r="BM25" i="52" s="1"/>
  <c r="BN25" i="52" s="1"/>
  <c r="BO25" i="52" s="1"/>
  <c r="BP25" i="52" s="1"/>
  <c r="BQ25" i="52" s="1"/>
  <c r="BR25" i="52" s="1"/>
  <c r="AL26" i="52"/>
  <c r="AM26" i="52" s="1"/>
  <c r="BJ57" i="52"/>
  <c r="BK57" i="52" s="1"/>
  <c r="BL57" i="52" s="1"/>
  <c r="BM57" i="52" s="1"/>
  <c r="BN57" i="52" s="1"/>
  <c r="BO57" i="52" s="1"/>
  <c r="BP57" i="52" s="1"/>
  <c r="BQ57" i="52" s="1"/>
  <c r="BR57" i="52" s="1"/>
  <c r="AL57" i="52"/>
  <c r="AM57" i="52" s="1"/>
  <c r="BJ20" i="52"/>
  <c r="BK20" i="52" s="1"/>
  <c r="BL20" i="52" s="1"/>
  <c r="BM20" i="52" s="1"/>
  <c r="BN20" i="52" s="1"/>
  <c r="BO20" i="52" s="1"/>
  <c r="BP20" i="52" s="1"/>
  <c r="BQ20" i="52" s="1"/>
  <c r="BR20" i="52" s="1"/>
  <c r="AL14" i="52"/>
  <c r="BJ56" i="52"/>
  <c r="BK56" i="52" s="1"/>
  <c r="BL56" i="52" s="1"/>
  <c r="BM56" i="52" s="1"/>
  <c r="BN56" i="52" s="1"/>
  <c r="BO56" i="52" s="1"/>
  <c r="BP56" i="52" s="1"/>
  <c r="BQ56" i="52" s="1"/>
  <c r="BR56" i="52" s="1"/>
  <c r="AL56" i="52"/>
  <c r="AM56" i="52" s="1"/>
  <c r="BJ27" i="52"/>
  <c r="BK27" i="52" s="1"/>
  <c r="BL27" i="52" s="1"/>
  <c r="BM27" i="52" s="1"/>
  <c r="BN27" i="52" s="1"/>
  <c r="BO27" i="52" s="1"/>
  <c r="BP27" i="52" s="1"/>
  <c r="BQ27" i="52" s="1"/>
  <c r="BR27" i="52" s="1"/>
  <c r="AL28" i="52"/>
  <c r="AM28" i="52" s="1"/>
  <c r="BJ26" i="52"/>
  <c r="BK26" i="52" s="1"/>
  <c r="BL26" i="52" s="1"/>
  <c r="BM26" i="52" s="1"/>
  <c r="BN26" i="52" s="1"/>
  <c r="BO26" i="52" s="1"/>
  <c r="BP26" i="52" s="1"/>
  <c r="BQ26" i="52" s="1"/>
  <c r="BR26" i="52" s="1"/>
  <c r="AL27" i="52"/>
  <c r="AM27" i="52" s="1"/>
  <c r="BJ65" i="52"/>
  <c r="BK65" i="52" s="1"/>
  <c r="BL65" i="52" s="1"/>
  <c r="BM65" i="52" s="1"/>
  <c r="BN65" i="52" s="1"/>
  <c r="BO65" i="52" s="1"/>
  <c r="BP65" i="52" s="1"/>
  <c r="BQ65" i="52" s="1"/>
  <c r="BR65" i="52" s="1"/>
  <c r="AL65" i="52"/>
  <c r="AM65" i="52" s="1"/>
  <c r="BJ29" i="52"/>
  <c r="BK29" i="52" s="1"/>
  <c r="BL29" i="52" s="1"/>
  <c r="BM29" i="52" s="1"/>
  <c r="BN29" i="52" s="1"/>
  <c r="BO29" i="52" s="1"/>
  <c r="BP29" i="52" s="1"/>
  <c r="BQ29" i="52" s="1"/>
  <c r="BR29" i="52" s="1"/>
  <c r="AL29" i="52"/>
  <c r="AM29" i="52" s="1"/>
  <c r="BJ61" i="52"/>
  <c r="BK61" i="52" s="1"/>
  <c r="BL61" i="52" s="1"/>
  <c r="BM61" i="52" s="1"/>
  <c r="BN61" i="52" s="1"/>
  <c r="BO61" i="52" s="1"/>
  <c r="BP61" i="52" s="1"/>
  <c r="BQ61" i="52" s="1"/>
  <c r="BR61" i="52" s="1"/>
  <c r="AL61" i="52"/>
  <c r="AM61" i="52" s="1"/>
  <c r="BJ58" i="52"/>
  <c r="BK58" i="52" s="1"/>
  <c r="BL58" i="52" s="1"/>
  <c r="BM58" i="52" s="1"/>
  <c r="BN58" i="52" s="1"/>
  <c r="BO58" i="52" s="1"/>
  <c r="BP58" i="52" s="1"/>
  <c r="BQ58" i="52" s="1"/>
  <c r="BR58" i="52" s="1"/>
  <c r="AL58" i="52"/>
  <c r="AM58" i="52" s="1"/>
  <c r="BJ39" i="52"/>
  <c r="BK39" i="52" s="1"/>
  <c r="BL39" i="52" s="1"/>
  <c r="BM39" i="52" s="1"/>
  <c r="BN39" i="52" s="1"/>
  <c r="BO39" i="52" s="1"/>
  <c r="BP39" i="52" s="1"/>
  <c r="BQ39" i="52" s="1"/>
  <c r="BR39" i="52" s="1"/>
  <c r="AL39" i="52"/>
  <c r="AM39" i="52" s="1"/>
  <c r="BJ53" i="52"/>
  <c r="BK53" i="52" s="1"/>
  <c r="BL53" i="52" s="1"/>
  <c r="BM53" i="52" s="1"/>
  <c r="BN53" i="52" s="1"/>
  <c r="BO53" i="52" s="1"/>
  <c r="BP53" i="52" s="1"/>
  <c r="BQ53" i="52" s="1"/>
  <c r="BR53" i="52" s="1"/>
  <c r="AL53" i="52"/>
  <c r="AM53" i="52" s="1"/>
  <c r="BJ36" i="52"/>
  <c r="BK36" i="52" s="1"/>
  <c r="BL36" i="52" s="1"/>
  <c r="BM36" i="52" s="1"/>
  <c r="BN36" i="52" s="1"/>
  <c r="BO36" i="52" s="1"/>
  <c r="BP36" i="52" s="1"/>
  <c r="BQ36" i="52" s="1"/>
  <c r="BR36" i="52" s="1"/>
  <c r="AL36" i="52"/>
  <c r="AM36" i="52" s="1"/>
  <c r="BJ72" i="52"/>
  <c r="BK72" i="52" s="1"/>
  <c r="BL72" i="52" s="1"/>
  <c r="BM72" i="52" s="1"/>
  <c r="BN72" i="52" s="1"/>
  <c r="BO72" i="52" s="1"/>
  <c r="BP72" i="52" s="1"/>
  <c r="BQ72" i="52" s="1"/>
  <c r="BR72" i="52" s="1"/>
  <c r="AL72" i="52"/>
  <c r="AM72" i="52" s="1"/>
  <c r="BJ31" i="52"/>
  <c r="BK31" i="52" s="1"/>
  <c r="BL31" i="52" s="1"/>
  <c r="BM31" i="52" s="1"/>
  <c r="BN31" i="52" s="1"/>
  <c r="BO31" i="52" s="1"/>
  <c r="BP31" i="52" s="1"/>
  <c r="BQ31" i="52" s="1"/>
  <c r="BR31" i="52" s="1"/>
  <c r="AL31" i="52"/>
  <c r="AM31" i="52" s="1"/>
  <c r="BJ67" i="52"/>
  <c r="BK67" i="52" s="1"/>
  <c r="BL67" i="52" s="1"/>
  <c r="BM67" i="52" s="1"/>
  <c r="BN67" i="52" s="1"/>
  <c r="BO67" i="52" s="1"/>
  <c r="BP67" i="52" s="1"/>
  <c r="BQ67" i="52" s="1"/>
  <c r="BR67" i="52" s="1"/>
  <c r="AL67" i="52"/>
  <c r="AM67" i="52" s="1"/>
  <c r="BJ43" i="52"/>
  <c r="BK43" i="52" s="1"/>
  <c r="BL43" i="52" s="1"/>
  <c r="BM43" i="52" s="1"/>
  <c r="BN43" i="52" s="1"/>
  <c r="BO43" i="52" s="1"/>
  <c r="BP43" i="52" s="1"/>
  <c r="BQ43" i="52" s="1"/>
  <c r="BR43" i="52" s="1"/>
  <c r="AL43" i="52"/>
  <c r="AM43" i="52" s="1"/>
  <c r="BJ15" i="52"/>
  <c r="BK15" i="52" s="1"/>
  <c r="BL15" i="52" s="1"/>
  <c r="BM15" i="52" s="1"/>
  <c r="BN15" i="52" s="1"/>
  <c r="BO15" i="52" s="1"/>
  <c r="BP15" i="52" s="1"/>
  <c r="BQ15" i="52" s="1"/>
  <c r="BR15" i="52" s="1"/>
  <c r="AL11" i="52"/>
  <c r="BJ37" i="52"/>
  <c r="BK37" i="52" s="1"/>
  <c r="BL37" i="52" s="1"/>
  <c r="BM37" i="52" s="1"/>
  <c r="BN37" i="52" s="1"/>
  <c r="BO37" i="52" s="1"/>
  <c r="BP37" i="52" s="1"/>
  <c r="BQ37" i="52" s="1"/>
  <c r="BR37" i="52" s="1"/>
  <c r="AL37" i="52"/>
  <c r="AM37" i="52" s="1"/>
  <c r="BJ40" i="52"/>
  <c r="BK40" i="52" s="1"/>
  <c r="BL40" i="52" s="1"/>
  <c r="BM40" i="52" s="1"/>
  <c r="BN40" i="52" s="1"/>
  <c r="BO40" i="52" s="1"/>
  <c r="BP40" i="52" s="1"/>
  <c r="BQ40" i="52" s="1"/>
  <c r="BR40" i="52" s="1"/>
  <c r="AL40" i="52"/>
  <c r="AM40" i="52" s="1"/>
  <c r="BJ69" i="52"/>
  <c r="BK69" i="52" s="1"/>
  <c r="BL69" i="52" s="1"/>
  <c r="BM69" i="52" s="1"/>
  <c r="BN69" i="52" s="1"/>
  <c r="BO69" i="52" s="1"/>
  <c r="BP69" i="52" s="1"/>
  <c r="BQ69" i="52" s="1"/>
  <c r="BR69" i="52" s="1"/>
  <c r="AL69" i="52"/>
  <c r="AM69" i="52" s="1"/>
  <c r="BJ35" i="52"/>
  <c r="BK35" i="52" s="1"/>
  <c r="BL35" i="52" s="1"/>
  <c r="BM35" i="52" s="1"/>
  <c r="BN35" i="52" s="1"/>
  <c r="BO35" i="52" s="1"/>
  <c r="BP35" i="52" s="1"/>
  <c r="BQ35" i="52" s="1"/>
  <c r="BR35" i="52" s="1"/>
  <c r="AL35" i="52"/>
  <c r="AM35" i="52" s="1"/>
  <c r="BJ71" i="52"/>
  <c r="BK71" i="52" s="1"/>
  <c r="BL71" i="52" s="1"/>
  <c r="BM71" i="52" s="1"/>
  <c r="BN71" i="52" s="1"/>
  <c r="BO71" i="52" s="1"/>
  <c r="BP71" i="52" s="1"/>
  <c r="BQ71" i="52" s="1"/>
  <c r="BR71" i="52" s="1"/>
  <c r="AL71" i="52"/>
  <c r="AM71" i="52" s="1"/>
  <c r="BJ28" i="52"/>
  <c r="BK28" i="52" s="1"/>
  <c r="BL28" i="52" s="1"/>
  <c r="BM28" i="52" s="1"/>
  <c r="BN28" i="52" s="1"/>
  <c r="BO28" i="52" s="1"/>
  <c r="BP28" i="52" s="1"/>
  <c r="BQ28" i="52" s="1"/>
  <c r="BR28" i="52" s="1"/>
  <c r="AL18" i="52"/>
  <c r="BJ9" i="52"/>
  <c r="BK9" i="52" s="1"/>
  <c r="BL9" i="52" s="1"/>
  <c r="BM9" i="52" s="1"/>
  <c r="BN9" i="52" s="1"/>
  <c r="BO9" i="52" s="1"/>
  <c r="BP9" i="52" s="1"/>
  <c r="BQ9" i="52" s="1"/>
  <c r="BR9" i="52" s="1"/>
  <c r="AL7" i="52"/>
  <c r="BJ72" i="51"/>
  <c r="BK72" i="51" s="1"/>
  <c r="BL72" i="51" s="1"/>
  <c r="BM72" i="51" s="1"/>
  <c r="BN72" i="51" s="1"/>
  <c r="BO72" i="51" s="1"/>
  <c r="BP72" i="51" s="1"/>
  <c r="BQ72" i="51" s="1"/>
  <c r="BR72" i="51" s="1"/>
  <c r="AL72" i="51"/>
  <c r="AM72" i="51" s="1"/>
  <c r="BJ9" i="51"/>
  <c r="BK9" i="51" s="1"/>
  <c r="BL9" i="51" s="1"/>
  <c r="BM9" i="51" s="1"/>
  <c r="BN9" i="51" s="1"/>
  <c r="BO9" i="51" s="1"/>
  <c r="BP9" i="51" s="1"/>
  <c r="BQ9" i="51" s="1"/>
  <c r="BR9" i="51" s="1"/>
  <c r="BJ43" i="51"/>
  <c r="BK43" i="51" s="1"/>
  <c r="BL43" i="51" s="1"/>
  <c r="BM43" i="51" s="1"/>
  <c r="BN43" i="51" s="1"/>
  <c r="BO43" i="51" s="1"/>
  <c r="BP43" i="51" s="1"/>
  <c r="BQ43" i="51" s="1"/>
  <c r="BR43" i="51" s="1"/>
  <c r="AL38" i="51"/>
  <c r="BJ13" i="51"/>
  <c r="BK13" i="51" s="1"/>
  <c r="BL13" i="51" s="1"/>
  <c r="BM13" i="51" s="1"/>
  <c r="BN13" i="51" s="1"/>
  <c r="BO13" i="51" s="1"/>
  <c r="BP13" i="51" s="1"/>
  <c r="BQ13" i="51" s="1"/>
  <c r="BR13" i="51" s="1"/>
  <c r="BJ65" i="51"/>
  <c r="BK65" i="51" s="1"/>
  <c r="BL65" i="51" s="1"/>
  <c r="BM65" i="51" s="1"/>
  <c r="BN65" i="51" s="1"/>
  <c r="BO65" i="51" s="1"/>
  <c r="BP65" i="51" s="1"/>
  <c r="BQ65" i="51" s="1"/>
  <c r="BR65" i="51" s="1"/>
  <c r="AL65" i="51"/>
  <c r="AM65" i="51" s="1"/>
  <c r="BJ11" i="51"/>
  <c r="BK11" i="51" s="1"/>
  <c r="BL11" i="51" s="1"/>
  <c r="BM11" i="51" s="1"/>
  <c r="BN11" i="51" s="1"/>
  <c r="BO11" i="51" s="1"/>
  <c r="BP11" i="51" s="1"/>
  <c r="BQ11" i="51" s="1"/>
  <c r="BR11" i="51" s="1"/>
  <c r="AL13" i="51"/>
  <c r="BJ70" i="51"/>
  <c r="BK70" i="51" s="1"/>
  <c r="BL70" i="51" s="1"/>
  <c r="BM70" i="51" s="1"/>
  <c r="BN70" i="51" s="1"/>
  <c r="BO70" i="51" s="1"/>
  <c r="BP70" i="51" s="1"/>
  <c r="BQ70" i="51" s="1"/>
  <c r="BR70" i="51" s="1"/>
  <c r="AL70" i="51"/>
  <c r="AM70" i="51" s="1"/>
  <c r="BJ29" i="51"/>
  <c r="BK29" i="51" s="1"/>
  <c r="BL29" i="51" s="1"/>
  <c r="BM29" i="51" s="1"/>
  <c r="BN29" i="51" s="1"/>
  <c r="BO29" i="51" s="1"/>
  <c r="BP29" i="51" s="1"/>
  <c r="BQ29" i="51" s="1"/>
  <c r="BR29" i="51" s="1"/>
  <c r="BJ60" i="51"/>
  <c r="BK60" i="51" s="1"/>
  <c r="BL60" i="51" s="1"/>
  <c r="BM60" i="51" s="1"/>
  <c r="BN60" i="51" s="1"/>
  <c r="BO60" i="51" s="1"/>
  <c r="BP60" i="51" s="1"/>
  <c r="BQ60" i="51" s="1"/>
  <c r="BR60" i="51" s="1"/>
  <c r="AL60" i="51"/>
  <c r="AM60" i="51" s="1"/>
  <c r="BJ51" i="51"/>
  <c r="BK51" i="51" s="1"/>
  <c r="BL51" i="51" s="1"/>
  <c r="BM51" i="51" s="1"/>
  <c r="BN51" i="51" s="1"/>
  <c r="BO51" i="51" s="1"/>
  <c r="BP51" i="51" s="1"/>
  <c r="BQ51" i="51" s="1"/>
  <c r="BR51" i="51" s="1"/>
  <c r="BJ48" i="51"/>
  <c r="BK48" i="51" s="1"/>
  <c r="BL48" i="51" s="1"/>
  <c r="BM48" i="51" s="1"/>
  <c r="BN48" i="51" s="1"/>
  <c r="BO48" i="51" s="1"/>
  <c r="BP48" i="51" s="1"/>
  <c r="BQ48" i="51" s="1"/>
  <c r="BR48" i="51" s="1"/>
  <c r="BJ50" i="51"/>
  <c r="BK50" i="51" s="1"/>
  <c r="BL50" i="51" s="1"/>
  <c r="BM50" i="51" s="1"/>
  <c r="BN50" i="51" s="1"/>
  <c r="BO50" i="51" s="1"/>
  <c r="BP50" i="51" s="1"/>
  <c r="BQ50" i="51" s="1"/>
  <c r="BR50" i="51" s="1"/>
  <c r="AL51" i="51"/>
  <c r="AM51" i="51" s="1"/>
  <c r="BJ33" i="51"/>
  <c r="BK33" i="51" s="1"/>
  <c r="BL33" i="51" s="1"/>
  <c r="BM33" i="51" s="1"/>
  <c r="BN33" i="51" s="1"/>
  <c r="BO33" i="51" s="1"/>
  <c r="BP33" i="51" s="1"/>
  <c r="BQ33" i="51" s="1"/>
  <c r="BR33" i="51" s="1"/>
  <c r="AL40" i="51"/>
  <c r="BJ19" i="51"/>
  <c r="BK19" i="51" s="1"/>
  <c r="BL19" i="51" s="1"/>
  <c r="BM19" i="51" s="1"/>
  <c r="BN19" i="51" s="1"/>
  <c r="BO19" i="51" s="1"/>
  <c r="BP19" i="51" s="1"/>
  <c r="BQ19" i="51" s="1"/>
  <c r="BR19" i="51" s="1"/>
  <c r="BJ57" i="51"/>
  <c r="BK57" i="51" s="1"/>
  <c r="BL57" i="51" s="1"/>
  <c r="BM57" i="51" s="1"/>
  <c r="BN57" i="51" s="1"/>
  <c r="BO57" i="51" s="1"/>
  <c r="BP57" i="51" s="1"/>
  <c r="BQ57" i="51" s="1"/>
  <c r="BR57" i="51" s="1"/>
  <c r="AL57" i="51"/>
  <c r="AM57" i="51" s="1"/>
  <c r="BJ40" i="51"/>
  <c r="BK40" i="51" s="1"/>
  <c r="BL40" i="51" s="1"/>
  <c r="BM40" i="51" s="1"/>
  <c r="BN40" i="51" s="1"/>
  <c r="BO40" i="51" s="1"/>
  <c r="BP40" i="51" s="1"/>
  <c r="BQ40" i="51" s="1"/>
  <c r="BR40" i="51" s="1"/>
  <c r="AL46" i="51"/>
  <c r="AM46" i="51" s="1"/>
  <c r="BJ6" i="51"/>
  <c r="BK6" i="51" s="1"/>
  <c r="BL6" i="51" s="1"/>
  <c r="BM6" i="51" s="1"/>
  <c r="BN6" i="51" s="1"/>
  <c r="BO6" i="51" s="1"/>
  <c r="BP6" i="51" s="1"/>
  <c r="BQ6" i="51" s="1"/>
  <c r="BR6" i="51" s="1"/>
  <c r="BJ32" i="51"/>
  <c r="BK32" i="51" s="1"/>
  <c r="BL32" i="51" s="1"/>
  <c r="BM32" i="51" s="1"/>
  <c r="BN32" i="51" s="1"/>
  <c r="BO32" i="51" s="1"/>
  <c r="BP32" i="51" s="1"/>
  <c r="BQ32" i="51" s="1"/>
  <c r="BR32" i="51" s="1"/>
  <c r="BJ49" i="51"/>
  <c r="BK49" i="51" s="1"/>
  <c r="BL49" i="51" s="1"/>
  <c r="BM49" i="51" s="1"/>
  <c r="BN49" i="51" s="1"/>
  <c r="BO49" i="51" s="1"/>
  <c r="BP49" i="51" s="1"/>
  <c r="BQ49" i="51" s="1"/>
  <c r="BR49" i="51" s="1"/>
  <c r="AL50" i="51"/>
  <c r="AM50" i="51" s="1"/>
  <c r="BJ39" i="51"/>
  <c r="BK39" i="51" s="1"/>
  <c r="BL39" i="51" s="1"/>
  <c r="BM39" i="51" s="1"/>
  <c r="BN39" i="51" s="1"/>
  <c r="BO39" i="51" s="1"/>
  <c r="BP39" i="51" s="1"/>
  <c r="BQ39" i="51" s="1"/>
  <c r="BR39" i="51" s="1"/>
  <c r="BJ62" i="51"/>
  <c r="BK62" i="51" s="1"/>
  <c r="BL62" i="51" s="1"/>
  <c r="BM62" i="51" s="1"/>
  <c r="BN62" i="51" s="1"/>
  <c r="BO62" i="51" s="1"/>
  <c r="BP62" i="51" s="1"/>
  <c r="BQ62" i="51" s="1"/>
  <c r="BR62" i="51" s="1"/>
  <c r="AL62" i="51"/>
  <c r="AM62" i="51" s="1"/>
  <c r="BJ23" i="51"/>
  <c r="BK23" i="51" s="1"/>
  <c r="BL23" i="51" s="1"/>
  <c r="BM23" i="51" s="1"/>
  <c r="BN23" i="51" s="1"/>
  <c r="BO23" i="51" s="1"/>
  <c r="BP23" i="51" s="1"/>
  <c r="BQ23" i="51" s="1"/>
  <c r="BR23" i="51" s="1"/>
  <c r="AL10" i="51"/>
  <c r="BJ21" i="51"/>
  <c r="BK21" i="51" s="1"/>
  <c r="BL21" i="51" s="1"/>
  <c r="BM21" i="51" s="1"/>
  <c r="BN21" i="51" s="1"/>
  <c r="BO21" i="51" s="1"/>
  <c r="BP21" i="51" s="1"/>
  <c r="BQ21" i="51" s="1"/>
  <c r="BR21" i="51" s="1"/>
  <c r="AL20" i="51"/>
  <c r="BJ55" i="51"/>
  <c r="BK55" i="51" s="1"/>
  <c r="BL55" i="51" s="1"/>
  <c r="BM55" i="51" s="1"/>
  <c r="BN55" i="51" s="1"/>
  <c r="BO55" i="51" s="1"/>
  <c r="BP55" i="51" s="1"/>
  <c r="BQ55" i="51" s="1"/>
  <c r="BR55" i="51" s="1"/>
  <c r="AL55" i="51"/>
  <c r="AM55" i="51" s="1"/>
  <c r="BJ67" i="51"/>
  <c r="BK67" i="51" s="1"/>
  <c r="BL67" i="51" s="1"/>
  <c r="BM67" i="51" s="1"/>
  <c r="BN67" i="51" s="1"/>
  <c r="BO67" i="51" s="1"/>
  <c r="BP67" i="51" s="1"/>
  <c r="BQ67" i="51" s="1"/>
  <c r="BR67" i="51" s="1"/>
  <c r="AL67" i="51"/>
  <c r="AM67" i="51" s="1"/>
  <c r="BJ46" i="51"/>
  <c r="BK46" i="51" s="1"/>
  <c r="BL46" i="51" s="1"/>
  <c r="BM46" i="51" s="1"/>
  <c r="BN46" i="51" s="1"/>
  <c r="BO46" i="51" s="1"/>
  <c r="BP46" i="51" s="1"/>
  <c r="BQ46" i="51" s="1"/>
  <c r="BR46" i="51" s="1"/>
  <c r="AL39" i="51"/>
  <c r="BJ25" i="51"/>
  <c r="BK25" i="51" s="1"/>
  <c r="BL25" i="51" s="1"/>
  <c r="BM25" i="51" s="1"/>
  <c r="BN25" i="51" s="1"/>
  <c r="BO25" i="51" s="1"/>
  <c r="BP25" i="51" s="1"/>
  <c r="BQ25" i="51" s="1"/>
  <c r="BR25" i="51" s="1"/>
  <c r="BJ68" i="51"/>
  <c r="BK68" i="51" s="1"/>
  <c r="BL68" i="51" s="1"/>
  <c r="BM68" i="51" s="1"/>
  <c r="BN68" i="51" s="1"/>
  <c r="BO68" i="51" s="1"/>
  <c r="BP68" i="51" s="1"/>
  <c r="BQ68" i="51" s="1"/>
  <c r="BR68" i="51" s="1"/>
  <c r="AL68" i="51"/>
  <c r="AM68" i="51" s="1"/>
  <c r="BJ30" i="51"/>
  <c r="BK30" i="51" s="1"/>
  <c r="BL30" i="51" s="1"/>
  <c r="BM30" i="51" s="1"/>
  <c r="BN30" i="51" s="1"/>
  <c r="BO30" i="51" s="1"/>
  <c r="BP30" i="51" s="1"/>
  <c r="BQ30" i="51" s="1"/>
  <c r="BR30" i="51" s="1"/>
  <c r="BJ44" i="51"/>
  <c r="BK44" i="51" s="1"/>
  <c r="BL44" i="51" s="1"/>
  <c r="BM44" i="51" s="1"/>
  <c r="BN44" i="51" s="1"/>
  <c r="BO44" i="51" s="1"/>
  <c r="BP44" i="51" s="1"/>
  <c r="BQ44" i="51" s="1"/>
  <c r="BR44" i="51" s="1"/>
  <c r="AL48" i="51"/>
  <c r="AM48" i="51" s="1"/>
  <c r="BJ58" i="51"/>
  <c r="BK58" i="51" s="1"/>
  <c r="BL58" i="51" s="1"/>
  <c r="BM58" i="51" s="1"/>
  <c r="BN58" i="51" s="1"/>
  <c r="BO58" i="51" s="1"/>
  <c r="BP58" i="51" s="1"/>
  <c r="BQ58" i="51" s="1"/>
  <c r="BR58" i="51" s="1"/>
  <c r="AL58" i="51"/>
  <c r="AM58" i="51" s="1"/>
  <c r="BJ52" i="51"/>
  <c r="BK52" i="51" s="1"/>
  <c r="BL52" i="51" s="1"/>
  <c r="BM52" i="51" s="1"/>
  <c r="BN52" i="51" s="1"/>
  <c r="BO52" i="51" s="1"/>
  <c r="BP52" i="51" s="1"/>
  <c r="BQ52" i="51" s="1"/>
  <c r="BR52" i="51" s="1"/>
  <c r="AL52" i="51"/>
  <c r="AM52" i="51" s="1"/>
  <c r="BJ15" i="51"/>
  <c r="BK15" i="51" s="1"/>
  <c r="BL15" i="51" s="1"/>
  <c r="BM15" i="51" s="1"/>
  <c r="BN15" i="51" s="1"/>
  <c r="BO15" i="51" s="1"/>
  <c r="BP15" i="51" s="1"/>
  <c r="BQ15" i="51" s="1"/>
  <c r="BR15" i="51" s="1"/>
  <c r="AL6" i="51"/>
  <c r="BJ64" i="51"/>
  <c r="BK64" i="51" s="1"/>
  <c r="BL64" i="51" s="1"/>
  <c r="BM64" i="51" s="1"/>
  <c r="BN64" i="51" s="1"/>
  <c r="BO64" i="51" s="1"/>
  <c r="BP64" i="51" s="1"/>
  <c r="BQ64" i="51" s="1"/>
  <c r="BR64" i="51" s="1"/>
  <c r="AL64" i="51"/>
  <c r="AM64" i="51" s="1"/>
  <c r="BJ53" i="51"/>
  <c r="BK53" i="51" s="1"/>
  <c r="BL53" i="51" s="1"/>
  <c r="BM53" i="51" s="1"/>
  <c r="BN53" i="51" s="1"/>
  <c r="BO53" i="51" s="1"/>
  <c r="BP53" i="51" s="1"/>
  <c r="BQ53" i="51" s="1"/>
  <c r="BR53" i="51" s="1"/>
  <c r="AL53" i="51"/>
  <c r="AM53" i="51" s="1"/>
  <c r="BJ41" i="51"/>
  <c r="BK41" i="51" s="1"/>
  <c r="BL41" i="51" s="1"/>
  <c r="BM41" i="51" s="1"/>
  <c r="BN41" i="51" s="1"/>
  <c r="BO41" i="51" s="1"/>
  <c r="BP41" i="51" s="1"/>
  <c r="BQ41" i="51" s="1"/>
  <c r="BR41" i="51" s="1"/>
  <c r="BJ61" i="51"/>
  <c r="BK61" i="51" s="1"/>
  <c r="BL61" i="51" s="1"/>
  <c r="BM61" i="51" s="1"/>
  <c r="BN61" i="51" s="1"/>
  <c r="BO61" i="51" s="1"/>
  <c r="BP61" i="51" s="1"/>
  <c r="BQ61" i="51" s="1"/>
  <c r="BR61" i="51" s="1"/>
  <c r="AL61" i="51"/>
  <c r="AM61" i="51" s="1"/>
  <c r="BJ47" i="51"/>
  <c r="BK47" i="51" s="1"/>
  <c r="BL47" i="51" s="1"/>
  <c r="BM47" i="51" s="1"/>
  <c r="BN47" i="51" s="1"/>
  <c r="BO47" i="51" s="1"/>
  <c r="BP47" i="51" s="1"/>
  <c r="BQ47" i="51" s="1"/>
  <c r="BR47" i="51" s="1"/>
  <c r="AL49" i="51"/>
  <c r="AM49" i="51" s="1"/>
  <c r="BJ31" i="51"/>
  <c r="BK31" i="51" s="1"/>
  <c r="BL31" i="51" s="1"/>
  <c r="BM31" i="51" s="1"/>
  <c r="BN31" i="51" s="1"/>
  <c r="BO31" i="51" s="1"/>
  <c r="BP31" i="51" s="1"/>
  <c r="BQ31" i="51" s="1"/>
  <c r="BR31" i="51" s="1"/>
  <c r="BJ22" i="51"/>
  <c r="BK22" i="51" s="1"/>
  <c r="BL22" i="51" s="1"/>
  <c r="BM22" i="51" s="1"/>
  <c r="BN22" i="51" s="1"/>
  <c r="BO22" i="51" s="1"/>
  <c r="BP22" i="51" s="1"/>
  <c r="BQ22" i="51" s="1"/>
  <c r="BR22" i="51" s="1"/>
  <c r="BJ10" i="51"/>
  <c r="BK10" i="51" s="1"/>
  <c r="BL10" i="51" s="1"/>
  <c r="BM10" i="51" s="1"/>
  <c r="BN10" i="51" s="1"/>
  <c r="BO10" i="51" s="1"/>
  <c r="BP10" i="51" s="1"/>
  <c r="BQ10" i="51" s="1"/>
  <c r="BR10" i="51" s="1"/>
  <c r="AL30" i="51"/>
  <c r="BJ59" i="51"/>
  <c r="BK59" i="51" s="1"/>
  <c r="BL59" i="51" s="1"/>
  <c r="BM59" i="51" s="1"/>
  <c r="BN59" i="51" s="1"/>
  <c r="BO59" i="51" s="1"/>
  <c r="BP59" i="51" s="1"/>
  <c r="BQ59" i="51" s="1"/>
  <c r="BR59" i="51" s="1"/>
  <c r="AL59" i="51"/>
  <c r="AM59" i="51" s="1"/>
  <c r="BJ66" i="51"/>
  <c r="BK66" i="51" s="1"/>
  <c r="BL66" i="51" s="1"/>
  <c r="BM66" i="51" s="1"/>
  <c r="BN66" i="51" s="1"/>
  <c r="BO66" i="51" s="1"/>
  <c r="BP66" i="51" s="1"/>
  <c r="BQ66" i="51" s="1"/>
  <c r="BR66" i="51" s="1"/>
  <c r="AL66" i="51"/>
  <c r="AM66" i="51" s="1"/>
  <c r="BJ28" i="51"/>
  <c r="BK28" i="51" s="1"/>
  <c r="BL28" i="51" s="1"/>
  <c r="BM28" i="51" s="1"/>
  <c r="BN28" i="51" s="1"/>
  <c r="BO28" i="51" s="1"/>
  <c r="BP28" i="51" s="1"/>
  <c r="BQ28" i="51" s="1"/>
  <c r="BR28" i="51" s="1"/>
  <c r="AL33" i="51"/>
  <c r="BJ34" i="51"/>
  <c r="BK34" i="51" s="1"/>
  <c r="BL34" i="51" s="1"/>
  <c r="BM34" i="51" s="1"/>
  <c r="BN34" i="51" s="1"/>
  <c r="BO34" i="51" s="1"/>
  <c r="BP34" i="51" s="1"/>
  <c r="BQ34" i="51" s="1"/>
  <c r="BR34" i="51" s="1"/>
  <c r="BJ69" i="51"/>
  <c r="BK69" i="51" s="1"/>
  <c r="BL69" i="51" s="1"/>
  <c r="BM69" i="51" s="1"/>
  <c r="BN69" i="51" s="1"/>
  <c r="BO69" i="51" s="1"/>
  <c r="BP69" i="51" s="1"/>
  <c r="BQ69" i="51" s="1"/>
  <c r="BR69" i="51" s="1"/>
  <c r="AL69" i="51"/>
  <c r="AM69" i="51" s="1"/>
  <c r="BJ71" i="51"/>
  <c r="BK71" i="51" s="1"/>
  <c r="BL71" i="51" s="1"/>
  <c r="BM71" i="51" s="1"/>
  <c r="BN71" i="51" s="1"/>
  <c r="BO71" i="51" s="1"/>
  <c r="BP71" i="51" s="1"/>
  <c r="BQ71" i="51" s="1"/>
  <c r="BR71" i="51" s="1"/>
  <c r="AL71" i="51"/>
  <c r="AM71" i="51" s="1"/>
  <c r="BJ20" i="51"/>
  <c r="BK20" i="51" s="1"/>
  <c r="BL20" i="51" s="1"/>
  <c r="BM20" i="51" s="1"/>
  <c r="BN20" i="51" s="1"/>
  <c r="BO20" i="51" s="1"/>
  <c r="BP20" i="51" s="1"/>
  <c r="BQ20" i="51" s="1"/>
  <c r="BR20" i="51" s="1"/>
  <c r="BJ56" i="51"/>
  <c r="BK56" i="51" s="1"/>
  <c r="BL56" i="51" s="1"/>
  <c r="BM56" i="51" s="1"/>
  <c r="BN56" i="51" s="1"/>
  <c r="BO56" i="51" s="1"/>
  <c r="BP56" i="51" s="1"/>
  <c r="BQ56" i="51" s="1"/>
  <c r="BR56" i="51" s="1"/>
  <c r="AL56" i="51"/>
  <c r="AM56" i="51" s="1"/>
  <c r="BJ35" i="51"/>
  <c r="BK35" i="51" s="1"/>
  <c r="BL35" i="51" s="1"/>
  <c r="BM35" i="51" s="1"/>
  <c r="BN35" i="51" s="1"/>
  <c r="BO35" i="51" s="1"/>
  <c r="BP35" i="51" s="1"/>
  <c r="BQ35" i="51" s="1"/>
  <c r="BR35" i="51" s="1"/>
  <c r="AL9" i="51"/>
  <c r="BJ8" i="51"/>
  <c r="BK8" i="51" s="1"/>
  <c r="BL8" i="51" s="1"/>
  <c r="BM8" i="51" s="1"/>
  <c r="BN8" i="51" s="1"/>
  <c r="BO8" i="51" s="1"/>
  <c r="BP8" i="51" s="1"/>
  <c r="BQ8" i="51" s="1"/>
  <c r="BR8" i="51" s="1"/>
  <c r="BJ54" i="51"/>
  <c r="BK54" i="51" s="1"/>
  <c r="BL54" i="51" s="1"/>
  <c r="BM54" i="51" s="1"/>
  <c r="BN54" i="51" s="1"/>
  <c r="BO54" i="51" s="1"/>
  <c r="BP54" i="51" s="1"/>
  <c r="BQ54" i="51" s="1"/>
  <c r="BR54" i="51" s="1"/>
  <c r="AL54" i="51"/>
  <c r="AM54" i="51" s="1"/>
  <c r="BJ48" i="50"/>
  <c r="BK48" i="50" s="1"/>
  <c r="BL48" i="50" s="1"/>
  <c r="BM48" i="50" s="1"/>
  <c r="BN48" i="50" s="1"/>
  <c r="BO48" i="50" s="1"/>
  <c r="BP48" i="50" s="1"/>
  <c r="BQ48" i="50" s="1"/>
  <c r="BR48" i="50" s="1"/>
  <c r="AL48" i="50"/>
  <c r="AM48" i="50" s="1"/>
  <c r="BJ8" i="50"/>
  <c r="BK8" i="50" s="1"/>
  <c r="BL8" i="50" s="1"/>
  <c r="BM8" i="50" s="1"/>
  <c r="BN8" i="50" s="1"/>
  <c r="BO8" i="50" s="1"/>
  <c r="BP8" i="50" s="1"/>
  <c r="BQ8" i="50" s="1"/>
  <c r="BR8" i="50" s="1"/>
  <c r="AL20" i="50"/>
  <c r="BJ9" i="50"/>
  <c r="BK9" i="50" s="1"/>
  <c r="BL9" i="50" s="1"/>
  <c r="BM9" i="50" s="1"/>
  <c r="BN9" i="50" s="1"/>
  <c r="BO9" i="50" s="1"/>
  <c r="BP9" i="50" s="1"/>
  <c r="BQ9" i="50" s="1"/>
  <c r="BR9" i="50" s="1"/>
  <c r="AL29" i="50"/>
  <c r="BJ57" i="50"/>
  <c r="BK57" i="50" s="1"/>
  <c r="BL57" i="50" s="1"/>
  <c r="BM57" i="50" s="1"/>
  <c r="BN57" i="50" s="1"/>
  <c r="BO57" i="50" s="1"/>
  <c r="BP57" i="50" s="1"/>
  <c r="BQ57" i="50" s="1"/>
  <c r="BR57" i="50" s="1"/>
  <c r="AL57" i="50"/>
  <c r="AM57" i="50" s="1"/>
  <c r="BJ33" i="50"/>
  <c r="BK33" i="50" s="1"/>
  <c r="BL33" i="50" s="1"/>
  <c r="BM33" i="50" s="1"/>
  <c r="BN33" i="50" s="1"/>
  <c r="BO33" i="50" s="1"/>
  <c r="BP33" i="50" s="1"/>
  <c r="BQ33" i="50" s="1"/>
  <c r="BR33" i="50" s="1"/>
  <c r="AL38" i="50"/>
  <c r="AM38" i="50" s="1"/>
  <c r="BJ29" i="50"/>
  <c r="BK29" i="50" s="1"/>
  <c r="BL29" i="50" s="1"/>
  <c r="BM29" i="50" s="1"/>
  <c r="BN29" i="50" s="1"/>
  <c r="BO29" i="50" s="1"/>
  <c r="BP29" i="50" s="1"/>
  <c r="BQ29" i="50" s="1"/>
  <c r="BR29" i="50" s="1"/>
  <c r="AL36" i="50"/>
  <c r="AM36" i="50" s="1"/>
  <c r="BJ52" i="50"/>
  <c r="BK52" i="50" s="1"/>
  <c r="BL52" i="50" s="1"/>
  <c r="BM52" i="50" s="1"/>
  <c r="BN52" i="50" s="1"/>
  <c r="BO52" i="50" s="1"/>
  <c r="BP52" i="50" s="1"/>
  <c r="BQ52" i="50" s="1"/>
  <c r="BR52" i="50" s="1"/>
  <c r="AL52" i="50"/>
  <c r="AM52" i="50" s="1"/>
  <c r="BJ12" i="50"/>
  <c r="BK12" i="50" s="1"/>
  <c r="BL12" i="50" s="1"/>
  <c r="BM12" i="50" s="1"/>
  <c r="BN12" i="50" s="1"/>
  <c r="BO12" i="50" s="1"/>
  <c r="BP12" i="50" s="1"/>
  <c r="BQ12" i="50" s="1"/>
  <c r="BR12" i="50" s="1"/>
  <c r="AL26" i="50"/>
  <c r="BJ69" i="50"/>
  <c r="BK69" i="50" s="1"/>
  <c r="BL69" i="50" s="1"/>
  <c r="BM69" i="50" s="1"/>
  <c r="BN69" i="50" s="1"/>
  <c r="BO69" i="50" s="1"/>
  <c r="BP69" i="50" s="1"/>
  <c r="BQ69" i="50" s="1"/>
  <c r="BR69" i="50" s="1"/>
  <c r="AL69" i="50"/>
  <c r="AM69" i="50" s="1"/>
  <c r="BJ62" i="50"/>
  <c r="BK62" i="50" s="1"/>
  <c r="BL62" i="50" s="1"/>
  <c r="BM62" i="50" s="1"/>
  <c r="BN62" i="50" s="1"/>
  <c r="BO62" i="50" s="1"/>
  <c r="BP62" i="50" s="1"/>
  <c r="BQ62" i="50" s="1"/>
  <c r="BR62" i="50" s="1"/>
  <c r="AL62" i="50"/>
  <c r="AM62" i="50" s="1"/>
  <c r="BJ47" i="50"/>
  <c r="BK47" i="50" s="1"/>
  <c r="BL47" i="50" s="1"/>
  <c r="BM47" i="50" s="1"/>
  <c r="BN47" i="50" s="1"/>
  <c r="BO47" i="50" s="1"/>
  <c r="BP47" i="50" s="1"/>
  <c r="BQ47" i="50" s="1"/>
  <c r="BR47" i="50" s="1"/>
  <c r="AL47" i="50"/>
  <c r="AM47" i="50" s="1"/>
  <c r="BJ40" i="50"/>
  <c r="BK40" i="50" s="1"/>
  <c r="BL40" i="50" s="1"/>
  <c r="BM40" i="50" s="1"/>
  <c r="BN40" i="50" s="1"/>
  <c r="BO40" i="50" s="1"/>
  <c r="BP40" i="50" s="1"/>
  <c r="BQ40" i="50" s="1"/>
  <c r="BR40" i="50" s="1"/>
  <c r="AL40" i="50"/>
  <c r="AM40" i="50" s="1"/>
  <c r="BJ31" i="50"/>
  <c r="BK31" i="50" s="1"/>
  <c r="BL31" i="50" s="1"/>
  <c r="BM31" i="50" s="1"/>
  <c r="BN31" i="50" s="1"/>
  <c r="BO31" i="50" s="1"/>
  <c r="BP31" i="50" s="1"/>
  <c r="BQ31" i="50" s="1"/>
  <c r="BR31" i="50" s="1"/>
  <c r="AL37" i="50"/>
  <c r="AM37" i="50" s="1"/>
  <c r="BJ19" i="50"/>
  <c r="BK19" i="50" s="1"/>
  <c r="BL19" i="50" s="1"/>
  <c r="BM19" i="50" s="1"/>
  <c r="BN19" i="50" s="1"/>
  <c r="BO19" i="50" s="1"/>
  <c r="BP19" i="50" s="1"/>
  <c r="BQ19" i="50" s="1"/>
  <c r="BR19" i="50" s="1"/>
  <c r="AL17" i="50"/>
  <c r="BJ18" i="50"/>
  <c r="BK18" i="50" s="1"/>
  <c r="BL18" i="50" s="1"/>
  <c r="BM18" i="50" s="1"/>
  <c r="BN18" i="50" s="1"/>
  <c r="BO18" i="50" s="1"/>
  <c r="BP18" i="50" s="1"/>
  <c r="BQ18" i="50" s="1"/>
  <c r="BR18" i="50" s="1"/>
  <c r="AL28" i="50"/>
  <c r="BJ50" i="50"/>
  <c r="BK50" i="50" s="1"/>
  <c r="BL50" i="50" s="1"/>
  <c r="BM50" i="50" s="1"/>
  <c r="BN50" i="50" s="1"/>
  <c r="BO50" i="50" s="1"/>
  <c r="BP50" i="50" s="1"/>
  <c r="BQ50" i="50" s="1"/>
  <c r="BR50" i="50" s="1"/>
  <c r="AL50" i="50"/>
  <c r="AM50" i="50" s="1"/>
  <c r="BJ30" i="50"/>
  <c r="BK30" i="50" s="1"/>
  <c r="BL30" i="50" s="1"/>
  <c r="BM30" i="50" s="1"/>
  <c r="BN30" i="50" s="1"/>
  <c r="BO30" i="50" s="1"/>
  <c r="BP30" i="50" s="1"/>
  <c r="BQ30" i="50" s="1"/>
  <c r="BR30" i="50" s="1"/>
  <c r="AL33" i="50"/>
  <c r="BJ63" i="50"/>
  <c r="BK63" i="50" s="1"/>
  <c r="BL63" i="50" s="1"/>
  <c r="BM63" i="50" s="1"/>
  <c r="BN63" i="50" s="1"/>
  <c r="BO63" i="50" s="1"/>
  <c r="BP63" i="50" s="1"/>
  <c r="BQ63" i="50" s="1"/>
  <c r="BR63" i="50" s="1"/>
  <c r="AL63" i="50"/>
  <c r="AM63" i="50" s="1"/>
  <c r="BJ58" i="50"/>
  <c r="BK58" i="50" s="1"/>
  <c r="BL58" i="50" s="1"/>
  <c r="BM58" i="50" s="1"/>
  <c r="BN58" i="50" s="1"/>
  <c r="BO58" i="50" s="1"/>
  <c r="BP58" i="50" s="1"/>
  <c r="BQ58" i="50" s="1"/>
  <c r="BR58" i="50" s="1"/>
  <c r="AL58" i="50"/>
  <c r="AM58" i="50" s="1"/>
  <c r="BJ17" i="50"/>
  <c r="BK17" i="50" s="1"/>
  <c r="BL17" i="50" s="1"/>
  <c r="BM17" i="50" s="1"/>
  <c r="BN17" i="50" s="1"/>
  <c r="BO17" i="50" s="1"/>
  <c r="BP17" i="50" s="1"/>
  <c r="BQ17" i="50" s="1"/>
  <c r="BR17" i="50" s="1"/>
  <c r="AL5" i="50"/>
  <c r="BJ66" i="50"/>
  <c r="BK66" i="50" s="1"/>
  <c r="BL66" i="50" s="1"/>
  <c r="BM66" i="50" s="1"/>
  <c r="BN66" i="50" s="1"/>
  <c r="BO66" i="50" s="1"/>
  <c r="BP66" i="50" s="1"/>
  <c r="BQ66" i="50" s="1"/>
  <c r="BR66" i="50" s="1"/>
  <c r="AL66" i="50"/>
  <c r="AM66" i="50" s="1"/>
  <c r="BJ45" i="50"/>
  <c r="BK45" i="50" s="1"/>
  <c r="BL45" i="50" s="1"/>
  <c r="BM45" i="50" s="1"/>
  <c r="BN45" i="50" s="1"/>
  <c r="BO45" i="50" s="1"/>
  <c r="BP45" i="50" s="1"/>
  <c r="BQ45" i="50" s="1"/>
  <c r="BR45" i="50" s="1"/>
  <c r="AL45" i="50"/>
  <c r="AM45" i="50" s="1"/>
  <c r="BJ7" i="50"/>
  <c r="BK7" i="50" s="1"/>
  <c r="BL7" i="50" s="1"/>
  <c r="BM7" i="50" s="1"/>
  <c r="BN7" i="50" s="1"/>
  <c r="BO7" i="50" s="1"/>
  <c r="BP7" i="50" s="1"/>
  <c r="BQ7" i="50" s="1"/>
  <c r="BR7" i="50" s="1"/>
  <c r="AL31" i="50"/>
  <c r="BJ68" i="50"/>
  <c r="BK68" i="50" s="1"/>
  <c r="BL68" i="50" s="1"/>
  <c r="BM68" i="50" s="1"/>
  <c r="BN68" i="50" s="1"/>
  <c r="BO68" i="50" s="1"/>
  <c r="BP68" i="50" s="1"/>
  <c r="BQ68" i="50" s="1"/>
  <c r="BR68" i="50" s="1"/>
  <c r="AL68" i="50"/>
  <c r="AM68" i="50" s="1"/>
  <c r="BJ60" i="50"/>
  <c r="BK60" i="50" s="1"/>
  <c r="BL60" i="50" s="1"/>
  <c r="BM60" i="50" s="1"/>
  <c r="BN60" i="50" s="1"/>
  <c r="BO60" i="50" s="1"/>
  <c r="BP60" i="50" s="1"/>
  <c r="BQ60" i="50" s="1"/>
  <c r="BR60" i="50" s="1"/>
  <c r="AL60" i="50"/>
  <c r="AM60" i="50" s="1"/>
  <c r="BJ54" i="50"/>
  <c r="BK54" i="50" s="1"/>
  <c r="BL54" i="50" s="1"/>
  <c r="BM54" i="50" s="1"/>
  <c r="BN54" i="50" s="1"/>
  <c r="BO54" i="50" s="1"/>
  <c r="BP54" i="50" s="1"/>
  <c r="BQ54" i="50" s="1"/>
  <c r="BR54" i="50" s="1"/>
  <c r="AL54" i="50"/>
  <c r="AM54" i="50" s="1"/>
  <c r="BJ38" i="50"/>
  <c r="BK38" i="50" s="1"/>
  <c r="BL38" i="50" s="1"/>
  <c r="BM38" i="50" s="1"/>
  <c r="BN38" i="50" s="1"/>
  <c r="BO38" i="50" s="1"/>
  <c r="BP38" i="50" s="1"/>
  <c r="BQ38" i="50" s="1"/>
  <c r="BR38" i="50" s="1"/>
  <c r="AL18" i="50"/>
  <c r="BJ34" i="50"/>
  <c r="BK34" i="50" s="1"/>
  <c r="BL34" i="50" s="1"/>
  <c r="BM34" i="50" s="1"/>
  <c r="BN34" i="50" s="1"/>
  <c r="BO34" i="50" s="1"/>
  <c r="BP34" i="50" s="1"/>
  <c r="BQ34" i="50" s="1"/>
  <c r="BR34" i="50" s="1"/>
  <c r="AL16" i="50"/>
  <c r="BJ11" i="50"/>
  <c r="BK11" i="50" s="1"/>
  <c r="BL11" i="50" s="1"/>
  <c r="BM11" i="50" s="1"/>
  <c r="BN11" i="50" s="1"/>
  <c r="BO11" i="50" s="1"/>
  <c r="BP11" i="50" s="1"/>
  <c r="BQ11" i="50" s="1"/>
  <c r="BR11" i="50" s="1"/>
  <c r="AL22" i="50"/>
  <c r="BJ5" i="50"/>
  <c r="BK5" i="50" s="1"/>
  <c r="BL5" i="50" s="1"/>
  <c r="BM5" i="50" s="1"/>
  <c r="BN5" i="50" s="1"/>
  <c r="BO5" i="50" s="1"/>
  <c r="BP5" i="50" s="1"/>
  <c r="BQ5" i="50" s="1"/>
  <c r="BR5" i="50" s="1"/>
  <c r="AL25" i="50"/>
  <c r="BJ49" i="50"/>
  <c r="BK49" i="50" s="1"/>
  <c r="BL49" i="50" s="1"/>
  <c r="BM49" i="50" s="1"/>
  <c r="BN49" i="50" s="1"/>
  <c r="BO49" i="50" s="1"/>
  <c r="BP49" i="50" s="1"/>
  <c r="BQ49" i="50" s="1"/>
  <c r="BR49" i="50" s="1"/>
  <c r="AL49" i="50"/>
  <c r="AM49" i="50" s="1"/>
  <c r="BJ22" i="50"/>
  <c r="BK22" i="50" s="1"/>
  <c r="BL22" i="50" s="1"/>
  <c r="BM22" i="50" s="1"/>
  <c r="BN22" i="50" s="1"/>
  <c r="BO22" i="50" s="1"/>
  <c r="BP22" i="50" s="1"/>
  <c r="BQ22" i="50" s="1"/>
  <c r="BR22" i="50" s="1"/>
  <c r="BJ64" i="50"/>
  <c r="BK64" i="50" s="1"/>
  <c r="BL64" i="50" s="1"/>
  <c r="BM64" i="50" s="1"/>
  <c r="BN64" i="50" s="1"/>
  <c r="BO64" i="50" s="1"/>
  <c r="BP64" i="50" s="1"/>
  <c r="BQ64" i="50" s="1"/>
  <c r="BR64" i="50" s="1"/>
  <c r="AL64" i="50"/>
  <c r="AM64" i="50" s="1"/>
  <c r="BJ43" i="50"/>
  <c r="BK43" i="50" s="1"/>
  <c r="BL43" i="50" s="1"/>
  <c r="BM43" i="50" s="1"/>
  <c r="BN43" i="50" s="1"/>
  <c r="BO43" i="50" s="1"/>
  <c r="BP43" i="50" s="1"/>
  <c r="BQ43" i="50" s="1"/>
  <c r="BR43" i="50" s="1"/>
  <c r="AL43" i="50"/>
  <c r="AM43" i="50" s="1"/>
  <c r="BJ61" i="50"/>
  <c r="BK61" i="50" s="1"/>
  <c r="BL61" i="50" s="1"/>
  <c r="BM61" i="50" s="1"/>
  <c r="BN61" i="50" s="1"/>
  <c r="BO61" i="50" s="1"/>
  <c r="BP61" i="50" s="1"/>
  <c r="BQ61" i="50" s="1"/>
  <c r="BR61" i="50" s="1"/>
  <c r="AL61" i="50"/>
  <c r="AM61" i="50" s="1"/>
  <c r="BJ16" i="50"/>
  <c r="BK16" i="50" s="1"/>
  <c r="BL16" i="50" s="1"/>
  <c r="BM16" i="50" s="1"/>
  <c r="BN16" i="50" s="1"/>
  <c r="BO16" i="50" s="1"/>
  <c r="BP16" i="50" s="1"/>
  <c r="BQ16" i="50" s="1"/>
  <c r="BR16" i="50" s="1"/>
  <c r="AL13" i="50"/>
  <c r="BJ70" i="50"/>
  <c r="BK70" i="50" s="1"/>
  <c r="BL70" i="50" s="1"/>
  <c r="BM70" i="50" s="1"/>
  <c r="BN70" i="50" s="1"/>
  <c r="BO70" i="50" s="1"/>
  <c r="BP70" i="50" s="1"/>
  <c r="BQ70" i="50" s="1"/>
  <c r="BR70" i="50" s="1"/>
  <c r="AL70" i="50"/>
  <c r="AM70" i="50" s="1"/>
  <c r="BJ36" i="50"/>
  <c r="BK36" i="50" s="1"/>
  <c r="BL36" i="50" s="1"/>
  <c r="BM36" i="50" s="1"/>
  <c r="BN36" i="50" s="1"/>
  <c r="BO36" i="50" s="1"/>
  <c r="BP36" i="50" s="1"/>
  <c r="BQ36" i="50" s="1"/>
  <c r="BR36" i="50" s="1"/>
  <c r="AL15" i="50"/>
  <c r="BJ25" i="50"/>
  <c r="BK25" i="50" s="1"/>
  <c r="BL25" i="50" s="1"/>
  <c r="BM25" i="50" s="1"/>
  <c r="BN25" i="50" s="1"/>
  <c r="BO25" i="50" s="1"/>
  <c r="BP25" i="50" s="1"/>
  <c r="BQ25" i="50" s="1"/>
  <c r="BR25" i="50" s="1"/>
  <c r="AL35" i="50"/>
  <c r="AM35" i="50" s="1"/>
  <c r="BJ39" i="50"/>
  <c r="BK39" i="50" s="1"/>
  <c r="BL39" i="50" s="1"/>
  <c r="BM39" i="50" s="1"/>
  <c r="BN39" i="50" s="1"/>
  <c r="BO39" i="50" s="1"/>
  <c r="BP39" i="50" s="1"/>
  <c r="BQ39" i="50" s="1"/>
  <c r="BR39" i="50" s="1"/>
  <c r="AL39" i="50"/>
  <c r="AM39" i="50" s="1"/>
  <c r="BJ23" i="50"/>
  <c r="BK23" i="50" s="1"/>
  <c r="BL23" i="50" s="1"/>
  <c r="BM23" i="50" s="1"/>
  <c r="BN23" i="50" s="1"/>
  <c r="BO23" i="50" s="1"/>
  <c r="BP23" i="50" s="1"/>
  <c r="BQ23" i="50" s="1"/>
  <c r="BR23" i="50" s="1"/>
  <c r="AL9" i="50"/>
  <c r="BJ67" i="50"/>
  <c r="BK67" i="50" s="1"/>
  <c r="BL67" i="50" s="1"/>
  <c r="BM67" i="50" s="1"/>
  <c r="BN67" i="50" s="1"/>
  <c r="BO67" i="50" s="1"/>
  <c r="BP67" i="50" s="1"/>
  <c r="BQ67" i="50" s="1"/>
  <c r="BR67" i="50" s="1"/>
  <c r="AL67" i="50"/>
  <c r="AM67" i="50" s="1"/>
  <c r="BJ46" i="50"/>
  <c r="BK46" i="50" s="1"/>
  <c r="BL46" i="50" s="1"/>
  <c r="BM46" i="50" s="1"/>
  <c r="BN46" i="50" s="1"/>
  <c r="BO46" i="50" s="1"/>
  <c r="BP46" i="50" s="1"/>
  <c r="BQ46" i="50" s="1"/>
  <c r="BR46" i="50" s="1"/>
  <c r="AL46" i="50"/>
  <c r="AM46" i="50" s="1"/>
  <c r="BJ41" i="50"/>
  <c r="BK41" i="50" s="1"/>
  <c r="BL41" i="50" s="1"/>
  <c r="BM41" i="50" s="1"/>
  <c r="BN41" i="50" s="1"/>
  <c r="BO41" i="50" s="1"/>
  <c r="BP41" i="50" s="1"/>
  <c r="BQ41" i="50" s="1"/>
  <c r="BR41" i="50" s="1"/>
  <c r="AL41" i="50"/>
  <c r="AM41" i="50" s="1"/>
  <c r="BJ32" i="50"/>
  <c r="BK32" i="50" s="1"/>
  <c r="BL32" i="50" s="1"/>
  <c r="BM32" i="50" s="1"/>
  <c r="BN32" i="50" s="1"/>
  <c r="BO32" i="50" s="1"/>
  <c r="BP32" i="50" s="1"/>
  <c r="BQ32" i="50" s="1"/>
  <c r="BR32" i="50" s="1"/>
  <c r="AL14" i="50"/>
  <c r="BJ26" i="50"/>
  <c r="BK26" i="50" s="1"/>
  <c r="BL26" i="50" s="1"/>
  <c r="BM26" i="50" s="1"/>
  <c r="BN26" i="50" s="1"/>
  <c r="BO26" i="50" s="1"/>
  <c r="BP26" i="50" s="1"/>
  <c r="BQ26" i="50" s="1"/>
  <c r="BR26" i="50" s="1"/>
  <c r="AL10" i="50"/>
  <c r="BJ20" i="50"/>
  <c r="BK20" i="50" s="1"/>
  <c r="BL20" i="50" s="1"/>
  <c r="BM20" i="50" s="1"/>
  <c r="BN20" i="50" s="1"/>
  <c r="BO20" i="50" s="1"/>
  <c r="BP20" i="50" s="1"/>
  <c r="BQ20" i="50" s="1"/>
  <c r="BR20" i="50" s="1"/>
  <c r="AL24" i="50"/>
  <c r="BJ71" i="50"/>
  <c r="BK71" i="50" s="1"/>
  <c r="BL71" i="50" s="1"/>
  <c r="BM71" i="50" s="1"/>
  <c r="BN71" i="50" s="1"/>
  <c r="BO71" i="50" s="1"/>
  <c r="BP71" i="50" s="1"/>
  <c r="BQ71" i="50" s="1"/>
  <c r="BR71" i="50" s="1"/>
  <c r="AL71" i="50"/>
  <c r="AM71" i="50" s="1"/>
  <c r="BJ44" i="50"/>
  <c r="BK44" i="50" s="1"/>
  <c r="BL44" i="50" s="1"/>
  <c r="BM44" i="50" s="1"/>
  <c r="BN44" i="50" s="1"/>
  <c r="BO44" i="50" s="1"/>
  <c r="BP44" i="50" s="1"/>
  <c r="BQ44" i="50" s="1"/>
  <c r="BR44" i="50" s="1"/>
  <c r="AL44" i="50"/>
  <c r="AM44" i="50" s="1"/>
  <c r="BJ21" i="50"/>
  <c r="BK21" i="50" s="1"/>
  <c r="BL21" i="50" s="1"/>
  <c r="BM21" i="50" s="1"/>
  <c r="BN21" i="50" s="1"/>
  <c r="BO21" i="50" s="1"/>
  <c r="BP21" i="50" s="1"/>
  <c r="BQ21" i="50" s="1"/>
  <c r="BR21" i="50" s="1"/>
  <c r="AL6" i="50"/>
  <c r="BJ72" i="50"/>
  <c r="BK72" i="50" s="1"/>
  <c r="BL72" i="50" s="1"/>
  <c r="BM72" i="50" s="1"/>
  <c r="BN72" i="50" s="1"/>
  <c r="BO72" i="50" s="1"/>
  <c r="BP72" i="50" s="1"/>
  <c r="BQ72" i="50" s="1"/>
  <c r="BR72" i="50" s="1"/>
  <c r="AL72" i="50"/>
  <c r="AM72" i="50" s="1"/>
  <c r="BJ65" i="50"/>
  <c r="BK65" i="50" s="1"/>
  <c r="BL65" i="50" s="1"/>
  <c r="BM65" i="50" s="1"/>
  <c r="BN65" i="50" s="1"/>
  <c r="BO65" i="50" s="1"/>
  <c r="BP65" i="50" s="1"/>
  <c r="BQ65" i="50" s="1"/>
  <c r="BR65" i="50" s="1"/>
  <c r="AL65" i="50"/>
  <c r="AM65" i="50" s="1"/>
  <c r="BJ42" i="50"/>
  <c r="BK42" i="50" s="1"/>
  <c r="BL42" i="50" s="1"/>
  <c r="BM42" i="50" s="1"/>
  <c r="BN42" i="50" s="1"/>
  <c r="BO42" i="50" s="1"/>
  <c r="BP42" i="50" s="1"/>
  <c r="BQ42" i="50" s="1"/>
  <c r="BR42" i="50" s="1"/>
  <c r="AL42" i="50"/>
  <c r="AM42" i="50" s="1"/>
  <c r="BJ6" i="50"/>
  <c r="BK6" i="50" s="1"/>
  <c r="BL6" i="50" s="1"/>
  <c r="BM6" i="50" s="1"/>
  <c r="BN6" i="50" s="1"/>
  <c r="BO6" i="50" s="1"/>
  <c r="BP6" i="50" s="1"/>
  <c r="BQ6" i="50" s="1"/>
  <c r="BR6" i="50" s="1"/>
  <c r="AL23" i="50"/>
  <c r="BJ27" i="50"/>
  <c r="BK27" i="50" s="1"/>
  <c r="BL27" i="50" s="1"/>
  <c r="BM27" i="50" s="1"/>
  <c r="BN27" i="50" s="1"/>
  <c r="BO27" i="50" s="1"/>
  <c r="BP27" i="50" s="1"/>
  <c r="BQ27" i="50" s="1"/>
  <c r="BR27" i="50" s="1"/>
  <c r="AL21" i="50"/>
  <c r="BJ15" i="50"/>
  <c r="BK15" i="50" s="1"/>
  <c r="BL15" i="50" s="1"/>
  <c r="BM15" i="50" s="1"/>
  <c r="BN15" i="50" s="1"/>
  <c r="BO15" i="50" s="1"/>
  <c r="BP15" i="50" s="1"/>
  <c r="BQ15" i="50" s="1"/>
  <c r="BR15" i="50" s="1"/>
  <c r="AL27" i="50"/>
  <c r="BJ14" i="50"/>
  <c r="BK14" i="50" s="1"/>
  <c r="BL14" i="50" s="1"/>
  <c r="BM14" i="50" s="1"/>
  <c r="BN14" i="50" s="1"/>
  <c r="BO14" i="50" s="1"/>
  <c r="BP14" i="50" s="1"/>
  <c r="BQ14" i="50" s="1"/>
  <c r="BR14" i="50" s="1"/>
  <c r="AL19" i="50"/>
  <c r="BJ51" i="50"/>
  <c r="BK51" i="50" s="1"/>
  <c r="BL51" i="50" s="1"/>
  <c r="BM51" i="50" s="1"/>
  <c r="BN51" i="50" s="1"/>
  <c r="BO51" i="50" s="1"/>
  <c r="BP51" i="50" s="1"/>
  <c r="BQ51" i="50" s="1"/>
  <c r="BR51" i="50" s="1"/>
  <c r="AL51" i="50"/>
  <c r="AM51" i="50" s="1"/>
  <c r="BJ35" i="50"/>
  <c r="BK35" i="50" s="1"/>
  <c r="BL35" i="50" s="1"/>
  <c r="BM35" i="50" s="1"/>
  <c r="BN35" i="50" s="1"/>
  <c r="BO35" i="50" s="1"/>
  <c r="BP35" i="50" s="1"/>
  <c r="BQ35" i="50" s="1"/>
  <c r="BR35" i="50" s="1"/>
  <c r="AL32" i="50"/>
  <c r="BJ10" i="50"/>
  <c r="BK10" i="50" s="1"/>
  <c r="BL10" i="50" s="1"/>
  <c r="BM10" i="50" s="1"/>
  <c r="BN10" i="50" s="1"/>
  <c r="BO10" i="50" s="1"/>
  <c r="BP10" i="50" s="1"/>
  <c r="BQ10" i="50" s="1"/>
  <c r="BR10" i="50" s="1"/>
  <c r="AL30" i="50"/>
  <c r="BJ55" i="50"/>
  <c r="BK55" i="50" s="1"/>
  <c r="BL55" i="50" s="1"/>
  <c r="BM55" i="50" s="1"/>
  <c r="BN55" i="50" s="1"/>
  <c r="BO55" i="50" s="1"/>
  <c r="BP55" i="50" s="1"/>
  <c r="BQ55" i="50" s="1"/>
  <c r="BR55" i="50" s="1"/>
  <c r="AL55" i="50"/>
  <c r="AM55" i="50" s="1"/>
  <c r="BJ53" i="50"/>
  <c r="BK53" i="50" s="1"/>
  <c r="BL53" i="50" s="1"/>
  <c r="BM53" i="50" s="1"/>
  <c r="BN53" i="50" s="1"/>
  <c r="BO53" i="50" s="1"/>
  <c r="BP53" i="50" s="1"/>
  <c r="BQ53" i="50" s="1"/>
  <c r="BR53" i="50" s="1"/>
  <c r="AL53" i="50"/>
  <c r="AM53" i="50" s="1"/>
  <c r="BJ56" i="50"/>
  <c r="BK56" i="50" s="1"/>
  <c r="BL56" i="50" s="1"/>
  <c r="BM56" i="50" s="1"/>
  <c r="BN56" i="50" s="1"/>
  <c r="BO56" i="50" s="1"/>
  <c r="BP56" i="50" s="1"/>
  <c r="BQ56" i="50" s="1"/>
  <c r="BR56" i="50" s="1"/>
  <c r="AL56" i="50"/>
  <c r="AM56" i="50" s="1"/>
  <c r="BJ24" i="50"/>
  <c r="BK24" i="50" s="1"/>
  <c r="BL24" i="50" s="1"/>
  <c r="BM24" i="50" s="1"/>
  <c r="BN24" i="50" s="1"/>
  <c r="BO24" i="50" s="1"/>
  <c r="BP24" i="50" s="1"/>
  <c r="BQ24" i="50" s="1"/>
  <c r="BR24" i="50" s="1"/>
  <c r="AL8" i="50"/>
  <c r="BJ13" i="50"/>
  <c r="BK13" i="50" s="1"/>
  <c r="BL13" i="50" s="1"/>
  <c r="BM13" i="50" s="1"/>
  <c r="BN13" i="50" s="1"/>
  <c r="BO13" i="50" s="1"/>
  <c r="BP13" i="50" s="1"/>
  <c r="BQ13" i="50" s="1"/>
  <c r="BR13" i="50" s="1"/>
  <c r="AL12" i="50"/>
  <c r="BJ59" i="50"/>
  <c r="BK59" i="50" s="1"/>
  <c r="BL59" i="50" s="1"/>
  <c r="BM59" i="50" s="1"/>
  <c r="BN59" i="50" s="1"/>
  <c r="BO59" i="50" s="1"/>
  <c r="BP59" i="50" s="1"/>
  <c r="BQ59" i="50" s="1"/>
  <c r="BR59" i="50" s="1"/>
  <c r="AL59" i="50"/>
  <c r="AM59" i="50" s="1"/>
  <c r="BJ57" i="49"/>
  <c r="BK57" i="49" s="1"/>
  <c r="BL57" i="49" s="1"/>
  <c r="BM57" i="49" s="1"/>
  <c r="BN57" i="49" s="1"/>
  <c r="BO57" i="49" s="1"/>
  <c r="BP57" i="49" s="1"/>
  <c r="BQ57" i="49" s="1"/>
  <c r="BR57" i="49" s="1"/>
  <c r="BJ62" i="49"/>
  <c r="BK62" i="49" s="1"/>
  <c r="BL62" i="49" s="1"/>
  <c r="BM62" i="49" s="1"/>
  <c r="BN62" i="49" s="1"/>
  <c r="BO62" i="49" s="1"/>
  <c r="BP62" i="49" s="1"/>
  <c r="BQ62" i="49" s="1"/>
  <c r="BR62" i="49" s="1"/>
  <c r="BJ65" i="49"/>
  <c r="BK65" i="49" s="1"/>
  <c r="BL65" i="49" s="1"/>
  <c r="BM65" i="49" s="1"/>
  <c r="BN65" i="49" s="1"/>
  <c r="BO65" i="49" s="1"/>
  <c r="BP65" i="49" s="1"/>
  <c r="BQ65" i="49" s="1"/>
  <c r="BR65" i="49" s="1"/>
  <c r="BJ45" i="49"/>
  <c r="BK45" i="49" s="1"/>
  <c r="BL45" i="49" s="1"/>
  <c r="BM45" i="49" s="1"/>
  <c r="BN45" i="49" s="1"/>
  <c r="BO45" i="49" s="1"/>
  <c r="BP45" i="49" s="1"/>
  <c r="BQ45" i="49" s="1"/>
  <c r="BR45" i="49" s="1"/>
  <c r="BJ36" i="49"/>
  <c r="BK36" i="49" s="1"/>
  <c r="BL36" i="49" s="1"/>
  <c r="BM36" i="49" s="1"/>
  <c r="BN36" i="49" s="1"/>
  <c r="BO36" i="49" s="1"/>
  <c r="BP36" i="49" s="1"/>
  <c r="BQ36" i="49" s="1"/>
  <c r="BR36" i="49" s="1"/>
  <c r="BJ39" i="49"/>
  <c r="BK39" i="49" s="1"/>
  <c r="BL39" i="49" s="1"/>
  <c r="BM39" i="49" s="1"/>
  <c r="BN39" i="49" s="1"/>
  <c r="BO39" i="49" s="1"/>
  <c r="BP39" i="49" s="1"/>
  <c r="BQ39" i="49" s="1"/>
  <c r="BR39" i="49" s="1"/>
  <c r="BJ60" i="49"/>
  <c r="BK60" i="49" s="1"/>
  <c r="BL60" i="49" s="1"/>
  <c r="BM60" i="49" s="1"/>
  <c r="BN60" i="49" s="1"/>
  <c r="BO60" i="49" s="1"/>
  <c r="BP60" i="49" s="1"/>
  <c r="BQ60" i="49" s="1"/>
  <c r="BR60" i="49" s="1"/>
  <c r="BJ23" i="49"/>
  <c r="BK23" i="49" s="1"/>
  <c r="BL23" i="49" s="1"/>
  <c r="BM23" i="49" s="1"/>
  <c r="BN23" i="49" s="1"/>
  <c r="BO23" i="49" s="1"/>
  <c r="BP23" i="49" s="1"/>
  <c r="BQ23" i="49" s="1"/>
  <c r="BR23" i="49" s="1"/>
  <c r="BJ52" i="49"/>
  <c r="BK52" i="49" s="1"/>
  <c r="BL52" i="49" s="1"/>
  <c r="BM52" i="49" s="1"/>
  <c r="BN52" i="49" s="1"/>
  <c r="BO52" i="49" s="1"/>
  <c r="BP52" i="49" s="1"/>
  <c r="BQ52" i="49" s="1"/>
  <c r="BR52" i="49" s="1"/>
  <c r="BJ22" i="49"/>
  <c r="BK22" i="49" s="1"/>
  <c r="BL22" i="49" s="1"/>
  <c r="BM22" i="49" s="1"/>
  <c r="BN22" i="49" s="1"/>
  <c r="BO22" i="49" s="1"/>
  <c r="BP22" i="49" s="1"/>
  <c r="BQ22" i="49" s="1"/>
  <c r="BR22" i="49" s="1"/>
  <c r="BJ56" i="49"/>
  <c r="BK56" i="49" s="1"/>
  <c r="BL56" i="49" s="1"/>
  <c r="BM56" i="49" s="1"/>
  <c r="BN56" i="49" s="1"/>
  <c r="BO56" i="49" s="1"/>
  <c r="BP56" i="49" s="1"/>
  <c r="BQ56" i="49" s="1"/>
  <c r="BR56" i="49" s="1"/>
  <c r="BJ59" i="49"/>
  <c r="BK59" i="49" s="1"/>
  <c r="BL59" i="49" s="1"/>
  <c r="BM59" i="49" s="1"/>
  <c r="BN59" i="49" s="1"/>
  <c r="BO59" i="49" s="1"/>
  <c r="BP59" i="49" s="1"/>
  <c r="BQ59" i="49" s="1"/>
  <c r="BR59" i="49" s="1"/>
  <c r="AM63" i="49"/>
  <c r="AM64" i="49"/>
  <c r="BJ68" i="49"/>
  <c r="BK68" i="49" s="1"/>
  <c r="BL68" i="49" s="1"/>
  <c r="BM68" i="49" s="1"/>
  <c r="BN68" i="49" s="1"/>
  <c r="BO68" i="49" s="1"/>
  <c r="BP68" i="49" s="1"/>
  <c r="BQ68" i="49" s="1"/>
  <c r="BR68" i="49" s="1"/>
  <c r="AM68" i="49"/>
  <c r="BJ66" i="49"/>
  <c r="BK66" i="49" s="1"/>
  <c r="BL66" i="49" s="1"/>
  <c r="BM66" i="49" s="1"/>
  <c r="BN66" i="49" s="1"/>
  <c r="BO66" i="49" s="1"/>
  <c r="BP66" i="49" s="1"/>
  <c r="BQ66" i="49" s="1"/>
  <c r="BR66" i="49" s="1"/>
  <c r="AM66" i="49"/>
  <c r="BJ55" i="49"/>
  <c r="BK55" i="49" s="1"/>
  <c r="BL55" i="49" s="1"/>
  <c r="BM55" i="49" s="1"/>
  <c r="BN55" i="49" s="1"/>
  <c r="BO55" i="49" s="1"/>
  <c r="BP55" i="49" s="1"/>
  <c r="BQ55" i="49" s="1"/>
  <c r="BR55" i="49" s="1"/>
  <c r="BJ21" i="49"/>
  <c r="BK21" i="49" s="1"/>
  <c r="BL21" i="49" s="1"/>
  <c r="BM21" i="49" s="1"/>
  <c r="BN21" i="49" s="1"/>
  <c r="BO21" i="49" s="1"/>
  <c r="BP21" i="49" s="1"/>
  <c r="BQ21" i="49" s="1"/>
  <c r="BR21" i="49" s="1"/>
  <c r="BJ26" i="49"/>
  <c r="BK26" i="49" s="1"/>
  <c r="BL26" i="49" s="1"/>
  <c r="BM26" i="49" s="1"/>
  <c r="BN26" i="49" s="1"/>
  <c r="BO26" i="49" s="1"/>
  <c r="BP26" i="49" s="1"/>
  <c r="BQ26" i="49" s="1"/>
  <c r="BR26" i="49" s="1"/>
  <c r="BJ29" i="49"/>
  <c r="BK29" i="49" s="1"/>
  <c r="BL29" i="49" s="1"/>
  <c r="BM29" i="49" s="1"/>
  <c r="BN29" i="49" s="1"/>
  <c r="BO29" i="49" s="1"/>
  <c r="BP29" i="49" s="1"/>
  <c r="BQ29" i="49" s="1"/>
  <c r="BR29" i="49" s="1"/>
  <c r="BJ11" i="49"/>
  <c r="BK11" i="49" s="1"/>
  <c r="BL11" i="49" s="1"/>
  <c r="BM11" i="49" s="1"/>
  <c r="BN11" i="49" s="1"/>
  <c r="BO11" i="49" s="1"/>
  <c r="BP11" i="49" s="1"/>
  <c r="BQ11" i="49" s="1"/>
  <c r="BR11" i="49" s="1"/>
  <c r="BJ27" i="49"/>
  <c r="BK27" i="49" s="1"/>
  <c r="BL27" i="49" s="1"/>
  <c r="BM27" i="49" s="1"/>
  <c r="BN27" i="49" s="1"/>
  <c r="BO27" i="49" s="1"/>
  <c r="BP27" i="49" s="1"/>
  <c r="BQ27" i="49" s="1"/>
  <c r="BR27" i="49" s="1"/>
  <c r="BJ25" i="49"/>
  <c r="BK25" i="49" s="1"/>
  <c r="BL25" i="49" s="1"/>
  <c r="BM25" i="49" s="1"/>
  <c r="BN25" i="49" s="1"/>
  <c r="BO25" i="49" s="1"/>
  <c r="BP25" i="49" s="1"/>
  <c r="BQ25" i="49" s="1"/>
  <c r="BR25" i="49" s="1"/>
  <c r="BJ53" i="49"/>
  <c r="BK53" i="49" s="1"/>
  <c r="BL53" i="49" s="1"/>
  <c r="BM53" i="49" s="1"/>
  <c r="BN53" i="49" s="1"/>
  <c r="BO53" i="49" s="1"/>
  <c r="BP53" i="49" s="1"/>
  <c r="BQ53" i="49" s="1"/>
  <c r="BR53" i="49" s="1"/>
  <c r="BJ38" i="49"/>
  <c r="BK38" i="49" s="1"/>
  <c r="BL38" i="49" s="1"/>
  <c r="BM38" i="49" s="1"/>
  <c r="BN38" i="49" s="1"/>
  <c r="BO38" i="49" s="1"/>
  <c r="BP38" i="49" s="1"/>
  <c r="BQ38" i="49" s="1"/>
  <c r="BR38" i="49" s="1"/>
  <c r="BJ12" i="49"/>
  <c r="BK12" i="49" s="1"/>
  <c r="BL12" i="49" s="1"/>
  <c r="BM12" i="49" s="1"/>
  <c r="BN12" i="49" s="1"/>
  <c r="BO12" i="49" s="1"/>
  <c r="BP12" i="49" s="1"/>
  <c r="BQ12" i="49" s="1"/>
  <c r="BR12" i="49" s="1"/>
  <c r="BJ61" i="49"/>
  <c r="BK61" i="49" s="1"/>
  <c r="BL61" i="49" s="1"/>
  <c r="BM61" i="49" s="1"/>
  <c r="BN61" i="49" s="1"/>
  <c r="BO61" i="49" s="1"/>
  <c r="BP61" i="49" s="1"/>
  <c r="BQ61" i="49" s="1"/>
  <c r="BR61" i="49" s="1"/>
  <c r="BJ44" i="49"/>
  <c r="BK44" i="49" s="1"/>
  <c r="BL44" i="49" s="1"/>
  <c r="BM44" i="49" s="1"/>
  <c r="BN44" i="49" s="1"/>
  <c r="BO44" i="49" s="1"/>
  <c r="BP44" i="49" s="1"/>
  <c r="BQ44" i="49" s="1"/>
  <c r="BR44" i="49" s="1"/>
  <c r="AM61" i="49"/>
  <c r="BJ34" i="49"/>
  <c r="BK34" i="49" s="1"/>
  <c r="BL34" i="49" s="1"/>
  <c r="BM34" i="49" s="1"/>
  <c r="BN34" i="49" s="1"/>
  <c r="BO34" i="49" s="1"/>
  <c r="BP34" i="49" s="1"/>
  <c r="BQ34" i="49" s="1"/>
  <c r="BR34" i="49" s="1"/>
  <c r="BJ54" i="49"/>
  <c r="BK54" i="49" s="1"/>
  <c r="BL54" i="49" s="1"/>
  <c r="BM54" i="49" s="1"/>
  <c r="BN54" i="49" s="1"/>
  <c r="BO54" i="49" s="1"/>
  <c r="BP54" i="49" s="1"/>
  <c r="BQ54" i="49" s="1"/>
  <c r="BR54" i="49" s="1"/>
  <c r="BJ12" i="48"/>
  <c r="BK12" i="48" s="1"/>
  <c r="BL12" i="48" s="1"/>
  <c r="BM12" i="48" s="1"/>
  <c r="BN12" i="48" s="1"/>
  <c r="BO12" i="48" s="1"/>
  <c r="BP12" i="48" s="1"/>
  <c r="BQ12" i="48" s="1"/>
  <c r="BR12" i="48" s="1"/>
  <c r="AL37" i="48"/>
  <c r="BJ61" i="48"/>
  <c r="BK61" i="48" s="1"/>
  <c r="BL61" i="48" s="1"/>
  <c r="BM61" i="48" s="1"/>
  <c r="BN61" i="48" s="1"/>
  <c r="BO61" i="48" s="1"/>
  <c r="BP61" i="48" s="1"/>
  <c r="BQ61" i="48" s="1"/>
  <c r="BR61" i="48" s="1"/>
  <c r="AL61" i="48"/>
  <c r="AM61" i="48" s="1"/>
  <c r="BJ38" i="48"/>
  <c r="BK38" i="48" s="1"/>
  <c r="BL38" i="48" s="1"/>
  <c r="BM38" i="48" s="1"/>
  <c r="BN38" i="48" s="1"/>
  <c r="BO38" i="48" s="1"/>
  <c r="BP38" i="48" s="1"/>
  <c r="BQ38" i="48" s="1"/>
  <c r="BR38" i="48" s="1"/>
  <c r="AL17" i="48"/>
  <c r="BJ71" i="48"/>
  <c r="BK71" i="48" s="1"/>
  <c r="BL71" i="48" s="1"/>
  <c r="BM71" i="48" s="1"/>
  <c r="BN71" i="48" s="1"/>
  <c r="BO71" i="48" s="1"/>
  <c r="BP71" i="48" s="1"/>
  <c r="BQ71" i="48" s="1"/>
  <c r="BR71" i="48" s="1"/>
  <c r="AL71" i="48"/>
  <c r="AM71" i="48" s="1"/>
  <c r="BJ59" i="48"/>
  <c r="BK59" i="48" s="1"/>
  <c r="BL59" i="48" s="1"/>
  <c r="BM59" i="48" s="1"/>
  <c r="BN59" i="48" s="1"/>
  <c r="BO59" i="48" s="1"/>
  <c r="BP59" i="48" s="1"/>
  <c r="BQ59" i="48" s="1"/>
  <c r="BR59" i="48" s="1"/>
  <c r="AL59" i="48"/>
  <c r="AM59" i="48" s="1"/>
  <c r="BJ43" i="48"/>
  <c r="BK43" i="48" s="1"/>
  <c r="BL43" i="48" s="1"/>
  <c r="BM43" i="48" s="1"/>
  <c r="BN43" i="48" s="1"/>
  <c r="BO43" i="48" s="1"/>
  <c r="BP43" i="48" s="1"/>
  <c r="BQ43" i="48" s="1"/>
  <c r="BR43" i="48" s="1"/>
  <c r="AL29" i="48"/>
  <c r="BJ28" i="48"/>
  <c r="BK28" i="48" s="1"/>
  <c r="BL28" i="48" s="1"/>
  <c r="BM28" i="48" s="1"/>
  <c r="BN28" i="48" s="1"/>
  <c r="BO28" i="48" s="1"/>
  <c r="BP28" i="48" s="1"/>
  <c r="BQ28" i="48" s="1"/>
  <c r="BR28" i="48" s="1"/>
  <c r="AL6" i="48"/>
  <c r="BJ35" i="48"/>
  <c r="BK35" i="48" s="1"/>
  <c r="BL35" i="48" s="1"/>
  <c r="BM35" i="48" s="1"/>
  <c r="BN35" i="48" s="1"/>
  <c r="BO35" i="48" s="1"/>
  <c r="BP35" i="48" s="1"/>
  <c r="BQ35" i="48" s="1"/>
  <c r="BR35" i="48" s="1"/>
  <c r="AL30" i="48"/>
  <c r="BJ67" i="48"/>
  <c r="BK67" i="48" s="1"/>
  <c r="BL67" i="48" s="1"/>
  <c r="BM67" i="48" s="1"/>
  <c r="BN67" i="48" s="1"/>
  <c r="BO67" i="48" s="1"/>
  <c r="BP67" i="48" s="1"/>
  <c r="BQ67" i="48" s="1"/>
  <c r="BR67" i="48" s="1"/>
  <c r="AL67" i="48"/>
  <c r="AM67" i="48" s="1"/>
  <c r="BJ42" i="48"/>
  <c r="BK42" i="48" s="1"/>
  <c r="BL42" i="48" s="1"/>
  <c r="BM42" i="48" s="1"/>
  <c r="BN42" i="48" s="1"/>
  <c r="BO42" i="48" s="1"/>
  <c r="BP42" i="48" s="1"/>
  <c r="BQ42" i="48" s="1"/>
  <c r="BR42" i="48" s="1"/>
  <c r="AL42" i="48"/>
  <c r="BJ40" i="48"/>
  <c r="BK40" i="48" s="1"/>
  <c r="BL40" i="48" s="1"/>
  <c r="BM40" i="48" s="1"/>
  <c r="BN40" i="48" s="1"/>
  <c r="BO40" i="48" s="1"/>
  <c r="BP40" i="48" s="1"/>
  <c r="BQ40" i="48" s="1"/>
  <c r="BR40" i="48" s="1"/>
  <c r="AL44" i="48"/>
  <c r="BJ65" i="48"/>
  <c r="BK65" i="48" s="1"/>
  <c r="BL65" i="48" s="1"/>
  <c r="BM65" i="48" s="1"/>
  <c r="BN65" i="48" s="1"/>
  <c r="BO65" i="48" s="1"/>
  <c r="BP65" i="48" s="1"/>
  <c r="BQ65" i="48" s="1"/>
  <c r="BR65" i="48" s="1"/>
  <c r="AL65" i="48"/>
  <c r="AM65" i="48" s="1"/>
  <c r="BJ69" i="48"/>
  <c r="BK69" i="48" s="1"/>
  <c r="BL69" i="48" s="1"/>
  <c r="BM69" i="48" s="1"/>
  <c r="BN69" i="48" s="1"/>
  <c r="BO69" i="48" s="1"/>
  <c r="BP69" i="48" s="1"/>
  <c r="BQ69" i="48" s="1"/>
  <c r="BR69" i="48" s="1"/>
  <c r="AL69" i="48"/>
  <c r="AM69" i="48" s="1"/>
  <c r="BJ58" i="48"/>
  <c r="BK58" i="48" s="1"/>
  <c r="BL58" i="48" s="1"/>
  <c r="BM58" i="48" s="1"/>
  <c r="BN58" i="48" s="1"/>
  <c r="BO58" i="48" s="1"/>
  <c r="BP58" i="48" s="1"/>
  <c r="BQ58" i="48" s="1"/>
  <c r="BR58" i="48" s="1"/>
  <c r="AL58" i="48"/>
  <c r="AM58" i="48" s="1"/>
  <c r="BJ45" i="48"/>
  <c r="BK45" i="48" s="1"/>
  <c r="BL45" i="48" s="1"/>
  <c r="BM45" i="48" s="1"/>
  <c r="BN45" i="48" s="1"/>
  <c r="BO45" i="48" s="1"/>
  <c r="BP45" i="48" s="1"/>
  <c r="BQ45" i="48" s="1"/>
  <c r="BR45" i="48" s="1"/>
  <c r="AL32" i="48"/>
  <c r="BJ44" i="48"/>
  <c r="BK44" i="48" s="1"/>
  <c r="BL44" i="48" s="1"/>
  <c r="BM44" i="48" s="1"/>
  <c r="BN44" i="48" s="1"/>
  <c r="BO44" i="48" s="1"/>
  <c r="BP44" i="48" s="1"/>
  <c r="BQ44" i="48" s="1"/>
  <c r="BR44" i="48" s="1"/>
  <c r="AL14" i="48"/>
  <c r="BJ33" i="48"/>
  <c r="BK33" i="48" s="1"/>
  <c r="BL33" i="48" s="1"/>
  <c r="BM33" i="48" s="1"/>
  <c r="BN33" i="48" s="1"/>
  <c r="BO33" i="48" s="1"/>
  <c r="BP33" i="48" s="1"/>
  <c r="BQ33" i="48" s="1"/>
  <c r="BR33" i="48" s="1"/>
  <c r="AL54" i="48"/>
  <c r="AM54" i="48" s="1"/>
  <c r="BJ18" i="48"/>
  <c r="BK18" i="48" s="1"/>
  <c r="BL18" i="48" s="1"/>
  <c r="BM18" i="48" s="1"/>
  <c r="BN18" i="48" s="1"/>
  <c r="BO18" i="48" s="1"/>
  <c r="BP18" i="48" s="1"/>
  <c r="BQ18" i="48" s="1"/>
  <c r="BR18" i="48" s="1"/>
  <c r="AL36" i="48"/>
  <c r="BJ56" i="48"/>
  <c r="BK56" i="48" s="1"/>
  <c r="BL56" i="48" s="1"/>
  <c r="BM56" i="48" s="1"/>
  <c r="BN56" i="48" s="1"/>
  <c r="BO56" i="48" s="1"/>
  <c r="BP56" i="48" s="1"/>
  <c r="BQ56" i="48" s="1"/>
  <c r="BR56" i="48" s="1"/>
  <c r="AL56" i="48"/>
  <c r="AM56" i="48" s="1"/>
  <c r="BJ16" i="48"/>
  <c r="BK16" i="48" s="1"/>
  <c r="BL16" i="48" s="1"/>
  <c r="BM16" i="48" s="1"/>
  <c r="BN16" i="48" s="1"/>
  <c r="BO16" i="48" s="1"/>
  <c r="BP16" i="48" s="1"/>
  <c r="BQ16" i="48" s="1"/>
  <c r="BR16" i="48" s="1"/>
  <c r="AL50" i="48"/>
  <c r="AM50" i="48" s="1"/>
  <c r="BJ7" i="48"/>
  <c r="BK7" i="48" s="1"/>
  <c r="BL7" i="48" s="1"/>
  <c r="BM7" i="48" s="1"/>
  <c r="BN7" i="48" s="1"/>
  <c r="BO7" i="48" s="1"/>
  <c r="BP7" i="48" s="1"/>
  <c r="BQ7" i="48" s="1"/>
  <c r="BR7" i="48" s="1"/>
  <c r="AL11" i="48"/>
  <c r="BJ48" i="48"/>
  <c r="BK48" i="48" s="1"/>
  <c r="BL48" i="48" s="1"/>
  <c r="BM48" i="48" s="1"/>
  <c r="BN48" i="48" s="1"/>
  <c r="BO48" i="48" s="1"/>
  <c r="BP48" i="48" s="1"/>
  <c r="BQ48" i="48" s="1"/>
  <c r="BR48" i="48" s="1"/>
  <c r="AL9" i="48"/>
  <c r="BJ27" i="48"/>
  <c r="BK27" i="48" s="1"/>
  <c r="BL27" i="48" s="1"/>
  <c r="BM27" i="48" s="1"/>
  <c r="BN27" i="48" s="1"/>
  <c r="BO27" i="48" s="1"/>
  <c r="BP27" i="48" s="1"/>
  <c r="BQ27" i="48" s="1"/>
  <c r="BR27" i="48" s="1"/>
  <c r="AL26" i="48"/>
  <c r="BJ8" i="48"/>
  <c r="BK8" i="48" s="1"/>
  <c r="BL8" i="48" s="1"/>
  <c r="BM8" i="48" s="1"/>
  <c r="BN8" i="48" s="1"/>
  <c r="BO8" i="48" s="1"/>
  <c r="BP8" i="48" s="1"/>
  <c r="BQ8" i="48" s="1"/>
  <c r="BR8" i="48" s="1"/>
  <c r="AL15" i="48"/>
  <c r="BJ29" i="48"/>
  <c r="BK29" i="48" s="1"/>
  <c r="BL29" i="48" s="1"/>
  <c r="BM29" i="48" s="1"/>
  <c r="BN29" i="48" s="1"/>
  <c r="BO29" i="48" s="1"/>
  <c r="BP29" i="48" s="1"/>
  <c r="BQ29" i="48" s="1"/>
  <c r="BR29" i="48" s="1"/>
  <c r="AL45" i="48"/>
  <c r="BJ60" i="48"/>
  <c r="BK60" i="48" s="1"/>
  <c r="BL60" i="48" s="1"/>
  <c r="BM60" i="48" s="1"/>
  <c r="BN60" i="48" s="1"/>
  <c r="BO60" i="48" s="1"/>
  <c r="BP60" i="48" s="1"/>
  <c r="BQ60" i="48" s="1"/>
  <c r="BR60" i="48" s="1"/>
  <c r="AL60" i="48"/>
  <c r="AM60" i="48" s="1"/>
  <c r="BJ34" i="48"/>
  <c r="BK34" i="48" s="1"/>
  <c r="BL34" i="48" s="1"/>
  <c r="BM34" i="48" s="1"/>
  <c r="BN34" i="48" s="1"/>
  <c r="BO34" i="48" s="1"/>
  <c r="BP34" i="48" s="1"/>
  <c r="BQ34" i="48" s="1"/>
  <c r="BR34" i="48" s="1"/>
  <c r="AL43" i="48"/>
  <c r="BJ64" i="48"/>
  <c r="BK64" i="48" s="1"/>
  <c r="BL64" i="48" s="1"/>
  <c r="BM64" i="48" s="1"/>
  <c r="BN64" i="48" s="1"/>
  <c r="BO64" i="48" s="1"/>
  <c r="BP64" i="48" s="1"/>
  <c r="BQ64" i="48" s="1"/>
  <c r="BR64" i="48" s="1"/>
  <c r="AL64" i="48"/>
  <c r="AM64" i="48" s="1"/>
  <c r="BJ50" i="48"/>
  <c r="BK50" i="48" s="1"/>
  <c r="BL50" i="48" s="1"/>
  <c r="BM50" i="48" s="1"/>
  <c r="BN50" i="48" s="1"/>
  <c r="BO50" i="48" s="1"/>
  <c r="BP50" i="48" s="1"/>
  <c r="BQ50" i="48" s="1"/>
  <c r="BR50" i="48" s="1"/>
  <c r="AL18" i="48"/>
  <c r="BJ37" i="48"/>
  <c r="BK37" i="48" s="1"/>
  <c r="BL37" i="48" s="1"/>
  <c r="BM37" i="48" s="1"/>
  <c r="BN37" i="48" s="1"/>
  <c r="BO37" i="48" s="1"/>
  <c r="BP37" i="48" s="1"/>
  <c r="BQ37" i="48" s="1"/>
  <c r="BR37" i="48" s="1"/>
  <c r="AL20" i="48"/>
  <c r="BJ6" i="48"/>
  <c r="BK6" i="48" s="1"/>
  <c r="BL6" i="48" s="1"/>
  <c r="BM6" i="48" s="1"/>
  <c r="BN6" i="48" s="1"/>
  <c r="BO6" i="48" s="1"/>
  <c r="BP6" i="48" s="1"/>
  <c r="BQ6" i="48" s="1"/>
  <c r="BR6" i="48" s="1"/>
  <c r="AL19" i="48"/>
  <c r="BJ17" i="48"/>
  <c r="BK17" i="48" s="1"/>
  <c r="BL17" i="48" s="1"/>
  <c r="BM17" i="48" s="1"/>
  <c r="BN17" i="48" s="1"/>
  <c r="BO17" i="48" s="1"/>
  <c r="BP17" i="48" s="1"/>
  <c r="BQ17" i="48" s="1"/>
  <c r="BR17" i="48" s="1"/>
  <c r="AL51" i="48"/>
  <c r="AM51" i="48" s="1"/>
  <c r="BJ52" i="48"/>
  <c r="BK52" i="48" s="1"/>
  <c r="BL52" i="48" s="1"/>
  <c r="BM52" i="48" s="1"/>
  <c r="BN52" i="48" s="1"/>
  <c r="BO52" i="48" s="1"/>
  <c r="BP52" i="48" s="1"/>
  <c r="BQ52" i="48" s="1"/>
  <c r="BR52" i="48" s="1"/>
  <c r="AL16" i="48"/>
  <c r="BJ21" i="48"/>
  <c r="BK21" i="48" s="1"/>
  <c r="BL21" i="48" s="1"/>
  <c r="BM21" i="48" s="1"/>
  <c r="BN21" i="48" s="1"/>
  <c r="BO21" i="48" s="1"/>
  <c r="BP21" i="48" s="1"/>
  <c r="BQ21" i="48" s="1"/>
  <c r="BR21" i="48" s="1"/>
  <c r="AL28" i="48"/>
  <c r="BJ72" i="48"/>
  <c r="BK72" i="48" s="1"/>
  <c r="BL72" i="48" s="1"/>
  <c r="BM72" i="48" s="1"/>
  <c r="BN72" i="48" s="1"/>
  <c r="BO72" i="48" s="1"/>
  <c r="BP72" i="48" s="1"/>
  <c r="BQ72" i="48" s="1"/>
  <c r="BR72" i="48" s="1"/>
  <c r="AL72" i="48"/>
  <c r="AM72" i="48" s="1"/>
  <c r="BJ66" i="48"/>
  <c r="BK66" i="48" s="1"/>
  <c r="BL66" i="48" s="1"/>
  <c r="BM66" i="48" s="1"/>
  <c r="BN66" i="48" s="1"/>
  <c r="BO66" i="48" s="1"/>
  <c r="BP66" i="48" s="1"/>
  <c r="BQ66" i="48" s="1"/>
  <c r="BR66" i="48" s="1"/>
  <c r="AL66" i="48"/>
  <c r="AM66" i="48" s="1"/>
  <c r="BJ31" i="48"/>
  <c r="BK31" i="48" s="1"/>
  <c r="BL31" i="48" s="1"/>
  <c r="BM31" i="48" s="1"/>
  <c r="BN31" i="48" s="1"/>
  <c r="BO31" i="48" s="1"/>
  <c r="BP31" i="48" s="1"/>
  <c r="BQ31" i="48" s="1"/>
  <c r="BR31" i="48" s="1"/>
  <c r="AL39" i="48"/>
  <c r="BJ9" i="48"/>
  <c r="BK9" i="48" s="1"/>
  <c r="BL9" i="48" s="1"/>
  <c r="BM9" i="48" s="1"/>
  <c r="BN9" i="48" s="1"/>
  <c r="BO9" i="48" s="1"/>
  <c r="BP9" i="48" s="1"/>
  <c r="BQ9" i="48" s="1"/>
  <c r="BR9" i="48" s="1"/>
  <c r="AL47" i="48"/>
  <c r="BJ62" i="48"/>
  <c r="BK62" i="48" s="1"/>
  <c r="BL62" i="48" s="1"/>
  <c r="BM62" i="48" s="1"/>
  <c r="BN62" i="48" s="1"/>
  <c r="BO62" i="48" s="1"/>
  <c r="BP62" i="48" s="1"/>
  <c r="BQ62" i="48" s="1"/>
  <c r="BR62" i="48" s="1"/>
  <c r="AL62" i="48"/>
  <c r="AM62" i="48" s="1"/>
  <c r="BJ19" i="48"/>
  <c r="BK19" i="48" s="1"/>
  <c r="BL19" i="48" s="1"/>
  <c r="BM19" i="48" s="1"/>
  <c r="BN19" i="48" s="1"/>
  <c r="BO19" i="48" s="1"/>
  <c r="BP19" i="48" s="1"/>
  <c r="BQ19" i="48" s="1"/>
  <c r="BR19" i="48" s="1"/>
  <c r="AL31" i="48"/>
  <c r="BJ51" i="48"/>
  <c r="BK51" i="48" s="1"/>
  <c r="BL51" i="48" s="1"/>
  <c r="BM51" i="48" s="1"/>
  <c r="BN51" i="48" s="1"/>
  <c r="BO51" i="48" s="1"/>
  <c r="BP51" i="48" s="1"/>
  <c r="BQ51" i="48" s="1"/>
  <c r="BR51" i="48" s="1"/>
  <c r="AL24" i="48"/>
  <c r="BJ46" i="48"/>
  <c r="BK46" i="48" s="1"/>
  <c r="BL46" i="48" s="1"/>
  <c r="BM46" i="48" s="1"/>
  <c r="BN46" i="48" s="1"/>
  <c r="BO46" i="48" s="1"/>
  <c r="BP46" i="48" s="1"/>
  <c r="BQ46" i="48" s="1"/>
  <c r="BR46" i="48" s="1"/>
  <c r="AL8" i="48"/>
  <c r="BJ70" i="48"/>
  <c r="BK70" i="48" s="1"/>
  <c r="BL70" i="48" s="1"/>
  <c r="BM70" i="48" s="1"/>
  <c r="BN70" i="48" s="1"/>
  <c r="BO70" i="48" s="1"/>
  <c r="BP70" i="48" s="1"/>
  <c r="BQ70" i="48" s="1"/>
  <c r="BR70" i="48" s="1"/>
  <c r="AL70" i="48"/>
  <c r="AM70" i="48" s="1"/>
  <c r="BJ55" i="48"/>
  <c r="BK55" i="48" s="1"/>
  <c r="BL55" i="48" s="1"/>
  <c r="BM55" i="48" s="1"/>
  <c r="BN55" i="48" s="1"/>
  <c r="BO55" i="48" s="1"/>
  <c r="BP55" i="48" s="1"/>
  <c r="BQ55" i="48" s="1"/>
  <c r="BR55" i="48" s="1"/>
  <c r="AL33" i="48"/>
  <c r="BJ26" i="48"/>
  <c r="BK26" i="48" s="1"/>
  <c r="BL26" i="48" s="1"/>
  <c r="BM26" i="48" s="1"/>
  <c r="BN26" i="48" s="1"/>
  <c r="BO26" i="48" s="1"/>
  <c r="BP26" i="48" s="1"/>
  <c r="BQ26" i="48" s="1"/>
  <c r="BR26" i="48" s="1"/>
  <c r="AL34" i="48"/>
  <c r="BJ23" i="48"/>
  <c r="BK23" i="48" s="1"/>
  <c r="BL23" i="48" s="1"/>
  <c r="BM23" i="48" s="1"/>
  <c r="BN23" i="48" s="1"/>
  <c r="BO23" i="48" s="1"/>
  <c r="BP23" i="48" s="1"/>
  <c r="BQ23" i="48" s="1"/>
  <c r="BR23" i="48" s="1"/>
  <c r="AL41" i="48"/>
  <c r="BJ53" i="48"/>
  <c r="BK53" i="48" s="1"/>
  <c r="BL53" i="48" s="1"/>
  <c r="BM53" i="48" s="1"/>
  <c r="BN53" i="48" s="1"/>
  <c r="BO53" i="48" s="1"/>
  <c r="BP53" i="48" s="1"/>
  <c r="BQ53" i="48" s="1"/>
  <c r="BR53" i="48" s="1"/>
  <c r="AL7" i="48"/>
  <c r="BJ30" i="48"/>
  <c r="BK30" i="48" s="1"/>
  <c r="BL30" i="48" s="1"/>
  <c r="BM30" i="48" s="1"/>
  <c r="BN30" i="48" s="1"/>
  <c r="BO30" i="48" s="1"/>
  <c r="BP30" i="48" s="1"/>
  <c r="BQ30" i="48" s="1"/>
  <c r="BR30" i="48" s="1"/>
  <c r="AL52" i="48"/>
  <c r="AM52" i="48" s="1"/>
  <c r="BJ32" i="48"/>
  <c r="BK32" i="48" s="1"/>
  <c r="BL32" i="48" s="1"/>
  <c r="BM32" i="48" s="1"/>
  <c r="BN32" i="48" s="1"/>
  <c r="BO32" i="48" s="1"/>
  <c r="BP32" i="48" s="1"/>
  <c r="BQ32" i="48" s="1"/>
  <c r="BR32" i="48" s="1"/>
  <c r="AL53" i="48"/>
  <c r="AM53" i="48" s="1"/>
  <c r="BJ5" i="48"/>
  <c r="BK5" i="48" s="1"/>
  <c r="BL5" i="48" s="1"/>
  <c r="BM5" i="48" s="1"/>
  <c r="BN5" i="48" s="1"/>
  <c r="BO5" i="48" s="1"/>
  <c r="BP5" i="48" s="1"/>
  <c r="BQ5" i="48" s="1"/>
  <c r="BR5" i="48" s="1"/>
  <c r="AL46" i="48"/>
  <c r="BJ36" i="48"/>
  <c r="BK36" i="48" s="1"/>
  <c r="BL36" i="48" s="1"/>
  <c r="BM36" i="48" s="1"/>
  <c r="BN36" i="48" s="1"/>
  <c r="BO36" i="48" s="1"/>
  <c r="BP36" i="48" s="1"/>
  <c r="BQ36" i="48" s="1"/>
  <c r="BR36" i="48" s="1"/>
  <c r="AL55" i="48"/>
  <c r="AM55" i="48" s="1"/>
  <c r="BJ68" i="48"/>
  <c r="BK68" i="48" s="1"/>
  <c r="BL68" i="48" s="1"/>
  <c r="BM68" i="48" s="1"/>
  <c r="BN68" i="48" s="1"/>
  <c r="BO68" i="48" s="1"/>
  <c r="BP68" i="48" s="1"/>
  <c r="BQ68" i="48" s="1"/>
  <c r="BR68" i="48" s="1"/>
  <c r="AL68" i="48"/>
  <c r="AM68" i="48" s="1"/>
  <c r="BJ54" i="48"/>
  <c r="BK54" i="48" s="1"/>
  <c r="BL54" i="48" s="1"/>
  <c r="BM54" i="48" s="1"/>
  <c r="BN54" i="48" s="1"/>
  <c r="BO54" i="48" s="1"/>
  <c r="BP54" i="48" s="1"/>
  <c r="BQ54" i="48" s="1"/>
  <c r="BR54" i="48" s="1"/>
  <c r="AL5" i="48"/>
  <c r="BJ41" i="48"/>
  <c r="BK41" i="48" s="1"/>
  <c r="BL41" i="48" s="1"/>
  <c r="BM41" i="48" s="1"/>
  <c r="BN41" i="48" s="1"/>
  <c r="BO41" i="48" s="1"/>
  <c r="BP41" i="48" s="1"/>
  <c r="BQ41" i="48" s="1"/>
  <c r="BR41" i="48" s="1"/>
  <c r="AL13" i="48"/>
  <c r="BJ39" i="48"/>
  <c r="BK39" i="48" s="1"/>
  <c r="BL39" i="48" s="1"/>
  <c r="BM39" i="48" s="1"/>
  <c r="BN39" i="48" s="1"/>
  <c r="BO39" i="48" s="1"/>
  <c r="BP39" i="48" s="1"/>
  <c r="BQ39" i="48" s="1"/>
  <c r="BR39" i="48" s="1"/>
  <c r="AL10" i="48"/>
  <c r="BJ47" i="48"/>
  <c r="BK47" i="48" s="1"/>
  <c r="BL47" i="48" s="1"/>
  <c r="BM47" i="48" s="1"/>
  <c r="BN47" i="48" s="1"/>
  <c r="BO47" i="48" s="1"/>
  <c r="BP47" i="48" s="1"/>
  <c r="BQ47" i="48" s="1"/>
  <c r="BR47" i="48" s="1"/>
  <c r="AL22" i="48"/>
  <c r="BJ13" i="48"/>
  <c r="BK13" i="48" s="1"/>
  <c r="BL13" i="48" s="1"/>
  <c r="BM13" i="48" s="1"/>
  <c r="BN13" i="48" s="1"/>
  <c r="BO13" i="48" s="1"/>
  <c r="BP13" i="48" s="1"/>
  <c r="BQ13" i="48" s="1"/>
  <c r="BR13" i="48" s="1"/>
  <c r="AL35" i="48"/>
  <c r="BJ20" i="48"/>
  <c r="BK20" i="48" s="1"/>
  <c r="BL20" i="48" s="1"/>
  <c r="BM20" i="48" s="1"/>
  <c r="BN20" i="48" s="1"/>
  <c r="BO20" i="48" s="1"/>
  <c r="BP20" i="48" s="1"/>
  <c r="BQ20" i="48" s="1"/>
  <c r="BR20" i="48" s="1"/>
  <c r="AL23" i="48"/>
  <c r="BJ49" i="48"/>
  <c r="BK49" i="48" s="1"/>
  <c r="BL49" i="48" s="1"/>
  <c r="BM49" i="48" s="1"/>
  <c r="BN49" i="48" s="1"/>
  <c r="BO49" i="48" s="1"/>
  <c r="BP49" i="48" s="1"/>
  <c r="BQ49" i="48" s="1"/>
  <c r="BR49" i="48" s="1"/>
  <c r="AL21" i="48"/>
  <c r="BJ22" i="48"/>
  <c r="BK22" i="48" s="1"/>
  <c r="BL22" i="48" s="1"/>
  <c r="BM22" i="48" s="1"/>
  <c r="BN22" i="48" s="1"/>
  <c r="BO22" i="48" s="1"/>
  <c r="BP22" i="48" s="1"/>
  <c r="BQ22" i="48" s="1"/>
  <c r="BR22" i="48" s="1"/>
  <c r="AL12" i="48"/>
  <c r="BJ14" i="48"/>
  <c r="BK14" i="48" s="1"/>
  <c r="BL14" i="48" s="1"/>
  <c r="BM14" i="48" s="1"/>
  <c r="BN14" i="48" s="1"/>
  <c r="BO14" i="48" s="1"/>
  <c r="BP14" i="48" s="1"/>
  <c r="BQ14" i="48" s="1"/>
  <c r="BR14" i="48" s="1"/>
  <c r="AL27" i="48"/>
  <c r="BJ57" i="48"/>
  <c r="BK57" i="48" s="1"/>
  <c r="BL57" i="48" s="1"/>
  <c r="BM57" i="48" s="1"/>
  <c r="BN57" i="48" s="1"/>
  <c r="BO57" i="48" s="1"/>
  <c r="BP57" i="48" s="1"/>
  <c r="BQ57" i="48" s="1"/>
  <c r="BR57" i="48" s="1"/>
  <c r="AL57" i="48"/>
  <c r="AM57" i="48" s="1"/>
  <c r="BJ11" i="48"/>
  <c r="BK11" i="48" s="1"/>
  <c r="BL11" i="48" s="1"/>
  <c r="BM11" i="48" s="1"/>
  <c r="BN11" i="48" s="1"/>
  <c r="BO11" i="48" s="1"/>
  <c r="BP11" i="48" s="1"/>
  <c r="BQ11" i="48" s="1"/>
  <c r="BR11" i="48" s="1"/>
  <c r="AL38" i="48"/>
  <c r="BJ25" i="48"/>
  <c r="BK25" i="48" s="1"/>
  <c r="BL25" i="48" s="1"/>
  <c r="BM25" i="48" s="1"/>
  <c r="BN25" i="48" s="1"/>
  <c r="BO25" i="48" s="1"/>
  <c r="BP25" i="48" s="1"/>
  <c r="BQ25" i="48" s="1"/>
  <c r="BR25" i="48" s="1"/>
  <c r="AL25" i="48"/>
  <c r="BJ24" i="48"/>
  <c r="BK24" i="48" s="1"/>
  <c r="BL24" i="48" s="1"/>
  <c r="BM24" i="48" s="1"/>
  <c r="BN24" i="48" s="1"/>
  <c r="BO24" i="48" s="1"/>
  <c r="BP24" i="48" s="1"/>
  <c r="BQ24" i="48" s="1"/>
  <c r="BR24" i="48" s="1"/>
  <c r="AL40" i="48"/>
  <c r="BJ63" i="48"/>
  <c r="BK63" i="48" s="1"/>
  <c r="BL63" i="48" s="1"/>
  <c r="BM63" i="48" s="1"/>
  <c r="BN63" i="48" s="1"/>
  <c r="BO63" i="48" s="1"/>
  <c r="BP63" i="48" s="1"/>
  <c r="BQ63" i="48" s="1"/>
  <c r="BR63" i="48" s="1"/>
  <c r="AL63" i="48"/>
  <c r="AM63" i="48" s="1"/>
  <c r="BJ10" i="48"/>
  <c r="BK10" i="48" s="1"/>
  <c r="BL10" i="48" s="1"/>
  <c r="BM10" i="48" s="1"/>
  <c r="BN10" i="48" s="1"/>
  <c r="BO10" i="48" s="1"/>
  <c r="BP10" i="48" s="1"/>
  <c r="BQ10" i="48" s="1"/>
  <c r="BR10" i="48" s="1"/>
  <c r="AL48" i="48"/>
  <c r="BJ15" i="48"/>
  <c r="BK15" i="48" s="1"/>
  <c r="BL15" i="48" s="1"/>
  <c r="BM15" i="48" s="1"/>
  <c r="BN15" i="48" s="1"/>
  <c r="BO15" i="48" s="1"/>
  <c r="BP15" i="48" s="1"/>
  <c r="BQ15" i="48" s="1"/>
  <c r="BR15" i="48" s="1"/>
  <c r="AL49" i="48"/>
  <c r="AM49" i="48" s="1"/>
  <c r="BJ53" i="47"/>
  <c r="BK53" i="47" s="1"/>
  <c r="BL53" i="47" s="1"/>
  <c r="BM53" i="47" s="1"/>
  <c r="BN53" i="47" s="1"/>
  <c r="BO53" i="47" s="1"/>
  <c r="BP53" i="47" s="1"/>
  <c r="BQ53" i="47" s="1"/>
  <c r="BR53" i="47" s="1"/>
  <c r="AL11" i="47"/>
  <c r="BJ45" i="47"/>
  <c r="BK45" i="47" s="1"/>
  <c r="BL45" i="47" s="1"/>
  <c r="BM45" i="47" s="1"/>
  <c r="BN45" i="47" s="1"/>
  <c r="BO45" i="47" s="1"/>
  <c r="BP45" i="47" s="1"/>
  <c r="BQ45" i="47" s="1"/>
  <c r="BR45" i="47" s="1"/>
  <c r="AL49" i="47"/>
  <c r="BJ59" i="47"/>
  <c r="BK59" i="47" s="1"/>
  <c r="BL59" i="47" s="1"/>
  <c r="BM59" i="47" s="1"/>
  <c r="BN59" i="47" s="1"/>
  <c r="BO59" i="47" s="1"/>
  <c r="BP59" i="47" s="1"/>
  <c r="BQ59" i="47" s="1"/>
  <c r="BR59" i="47" s="1"/>
  <c r="AL58" i="47"/>
  <c r="BJ64" i="47"/>
  <c r="BK64" i="47" s="1"/>
  <c r="BL64" i="47" s="1"/>
  <c r="BM64" i="47" s="1"/>
  <c r="BN64" i="47" s="1"/>
  <c r="BO64" i="47" s="1"/>
  <c r="BP64" i="47" s="1"/>
  <c r="BQ64" i="47" s="1"/>
  <c r="BR64" i="47" s="1"/>
  <c r="AL42" i="47"/>
  <c r="BJ41" i="47"/>
  <c r="BK41" i="47" s="1"/>
  <c r="BL41" i="47" s="1"/>
  <c r="BM41" i="47" s="1"/>
  <c r="BN41" i="47" s="1"/>
  <c r="BO41" i="47" s="1"/>
  <c r="BP41" i="47" s="1"/>
  <c r="BQ41" i="47" s="1"/>
  <c r="BR41" i="47" s="1"/>
  <c r="AL50" i="47"/>
  <c r="BJ40" i="47"/>
  <c r="BK40" i="47" s="1"/>
  <c r="BL40" i="47" s="1"/>
  <c r="BM40" i="47" s="1"/>
  <c r="BN40" i="47" s="1"/>
  <c r="BO40" i="47" s="1"/>
  <c r="BP40" i="47" s="1"/>
  <c r="BQ40" i="47" s="1"/>
  <c r="BR40" i="47" s="1"/>
  <c r="AL69" i="47"/>
  <c r="AM69" i="47" s="1"/>
  <c r="BJ57" i="47"/>
  <c r="BK57" i="47" s="1"/>
  <c r="BL57" i="47" s="1"/>
  <c r="BM57" i="47" s="1"/>
  <c r="BN57" i="47" s="1"/>
  <c r="BO57" i="47" s="1"/>
  <c r="BP57" i="47" s="1"/>
  <c r="BQ57" i="47" s="1"/>
  <c r="BR57" i="47" s="1"/>
  <c r="AL41" i="47"/>
  <c r="BJ22" i="47"/>
  <c r="BK22" i="47" s="1"/>
  <c r="BL22" i="47" s="1"/>
  <c r="BM22" i="47" s="1"/>
  <c r="BN22" i="47" s="1"/>
  <c r="BO22" i="47" s="1"/>
  <c r="BP22" i="47" s="1"/>
  <c r="BQ22" i="47" s="1"/>
  <c r="BR22" i="47" s="1"/>
  <c r="AL59" i="47"/>
  <c r="BJ14" i="47"/>
  <c r="BK14" i="47" s="1"/>
  <c r="BL14" i="47" s="1"/>
  <c r="BM14" i="47" s="1"/>
  <c r="BN14" i="47" s="1"/>
  <c r="BO14" i="47" s="1"/>
  <c r="BP14" i="47" s="1"/>
  <c r="BQ14" i="47" s="1"/>
  <c r="BR14" i="47" s="1"/>
  <c r="AL56" i="47"/>
  <c r="BJ17" i="47"/>
  <c r="BK17" i="47" s="1"/>
  <c r="BL17" i="47" s="1"/>
  <c r="BM17" i="47" s="1"/>
  <c r="BN17" i="47" s="1"/>
  <c r="BO17" i="47" s="1"/>
  <c r="BP17" i="47" s="1"/>
  <c r="BQ17" i="47" s="1"/>
  <c r="BR17" i="47" s="1"/>
  <c r="AL34" i="47"/>
  <c r="BJ54" i="47"/>
  <c r="BK54" i="47" s="1"/>
  <c r="BL54" i="47" s="1"/>
  <c r="BM54" i="47" s="1"/>
  <c r="BN54" i="47" s="1"/>
  <c r="BO54" i="47" s="1"/>
  <c r="BP54" i="47" s="1"/>
  <c r="BQ54" i="47" s="1"/>
  <c r="BR54" i="47" s="1"/>
  <c r="AL40" i="47"/>
  <c r="BJ70" i="47"/>
  <c r="BK70" i="47" s="1"/>
  <c r="BL70" i="47" s="1"/>
  <c r="BM70" i="47" s="1"/>
  <c r="BN70" i="47" s="1"/>
  <c r="BO70" i="47" s="1"/>
  <c r="BP70" i="47" s="1"/>
  <c r="BQ70" i="47" s="1"/>
  <c r="BR70" i="47" s="1"/>
  <c r="AL8" i="47"/>
  <c r="BJ52" i="47"/>
  <c r="BK52" i="47" s="1"/>
  <c r="BL52" i="47" s="1"/>
  <c r="BM52" i="47" s="1"/>
  <c r="BN52" i="47" s="1"/>
  <c r="BO52" i="47" s="1"/>
  <c r="BP52" i="47" s="1"/>
  <c r="BQ52" i="47" s="1"/>
  <c r="BR52" i="47" s="1"/>
  <c r="AL18" i="47"/>
  <c r="BJ29" i="47"/>
  <c r="BK29" i="47" s="1"/>
  <c r="BL29" i="47" s="1"/>
  <c r="BM29" i="47" s="1"/>
  <c r="BN29" i="47" s="1"/>
  <c r="BO29" i="47" s="1"/>
  <c r="BP29" i="47" s="1"/>
  <c r="BQ29" i="47" s="1"/>
  <c r="BR29" i="47" s="1"/>
  <c r="AL45" i="47"/>
  <c r="BJ68" i="47"/>
  <c r="BK68" i="47" s="1"/>
  <c r="BL68" i="47" s="1"/>
  <c r="BM68" i="47" s="1"/>
  <c r="BN68" i="47" s="1"/>
  <c r="BO68" i="47" s="1"/>
  <c r="BP68" i="47" s="1"/>
  <c r="BQ68" i="47" s="1"/>
  <c r="BR68" i="47" s="1"/>
  <c r="AL72" i="47"/>
  <c r="AM72" i="47" s="1"/>
  <c r="BJ69" i="47"/>
  <c r="BK69" i="47" s="1"/>
  <c r="BL69" i="47" s="1"/>
  <c r="BM69" i="47" s="1"/>
  <c r="BN69" i="47" s="1"/>
  <c r="BO69" i="47" s="1"/>
  <c r="BP69" i="47" s="1"/>
  <c r="BQ69" i="47" s="1"/>
  <c r="BR69" i="47" s="1"/>
  <c r="AL14" i="47"/>
  <c r="BJ62" i="47"/>
  <c r="BK62" i="47" s="1"/>
  <c r="BL62" i="47" s="1"/>
  <c r="BM62" i="47" s="1"/>
  <c r="BN62" i="47" s="1"/>
  <c r="BO62" i="47" s="1"/>
  <c r="BP62" i="47" s="1"/>
  <c r="BQ62" i="47" s="1"/>
  <c r="BR62" i="47" s="1"/>
  <c r="AL6" i="47"/>
  <c r="BJ50" i="47"/>
  <c r="BK50" i="47" s="1"/>
  <c r="BL50" i="47" s="1"/>
  <c r="BM50" i="47" s="1"/>
  <c r="BN50" i="47" s="1"/>
  <c r="BO50" i="47" s="1"/>
  <c r="BP50" i="47" s="1"/>
  <c r="BQ50" i="47" s="1"/>
  <c r="BR50" i="47" s="1"/>
  <c r="AL35" i="47"/>
  <c r="BJ49" i="47"/>
  <c r="BK49" i="47" s="1"/>
  <c r="BL49" i="47" s="1"/>
  <c r="BM49" i="47" s="1"/>
  <c r="BN49" i="47" s="1"/>
  <c r="BO49" i="47" s="1"/>
  <c r="BP49" i="47" s="1"/>
  <c r="BQ49" i="47" s="1"/>
  <c r="BR49" i="47" s="1"/>
  <c r="AL70" i="47"/>
  <c r="AM70" i="47" s="1"/>
  <c r="BJ28" i="47"/>
  <c r="BK28" i="47" s="1"/>
  <c r="BL28" i="47" s="1"/>
  <c r="BM28" i="47" s="1"/>
  <c r="BN28" i="47" s="1"/>
  <c r="BO28" i="47" s="1"/>
  <c r="BP28" i="47" s="1"/>
  <c r="BQ28" i="47" s="1"/>
  <c r="BR28" i="47" s="1"/>
  <c r="AL52" i="47"/>
  <c r="BJ13" i="47"/>
  <c r="BK13" i="47" s="1"/>
  <c r="BL13" i="47" s="1"/>
  <c r="BM13" i="47" s="1"/>
  <c r="BN13" i="47" s="1"/>
  <c r="BO13" i="47" s="1"/>
  <c r="BP13" i="47" s="1"/>
  <c r="BQ13" i="47" s="1"/>
  <c r="BR13" i="47" s="1"/>
  <c r="AL24" i="47"/>
  <c r="BJ35" i="47"/>
  <c r="BK35" i="47" s="1"/>
  <c r="BL35" i="47" s="1"/>
  <c r="BM35" i="47" s="1"/>
  <c r="BN35" i="47" s="1"/>
  <c r="BO35" i="47" s="1"/>
  <c r="BP35" i="47" s="1"/>
  <c r="BQ35" i="47" s="1"/>
  <c r="BR35" i="47" s="1"/>
  <c r="AL32" i="47"/>
  <c r="BJ25" i="47"/>
  <c r="BK25" i="47" s="1"/>
  <c r="BL25" i="47" s="1"/>
  <c r="BM25" i="47" s="1"/>
  <c r="BN25" i="47" s="1"/>
  <c r="BO25" i="47" s="1"/>
  <c r="BP25" i="47" s="1"/>
  <c r="BQ25" i="47" s="1"/>
  <c r="BR25" i="47" s="1"/>
  <c r="AL17" i="47"/>
  <c r="BJ21" i="47"/>
  <c r="BK21" i="47" s="1"/>
  <c r="BL21" i="47" s="1"/>
  <c r="BM21" i="47" s="1"/>
  <c r="BN21" i="47" s="1"/>
  <c r="BO21" i="47" s="1"/>
  <c r="BP21" i="47" s="1"/>
  <c r="BQ21" i="47" s="1"/>
  <c r="BR21" i="47" s="1"/>
  <c r="AL10" i="47"/>
  <c r="BJ65" i="47"/>
  <c r="BK65" i="47" s="1"/>
  <c r="BL65" i="47" s="1"/>
  <c r="BM65" i="47" s="1"/>
  <c r="BN65" i="47" s="1"/>
  <c r="BO65" i="47" s="1"/>
  <c r="BP65" i="47" s="1"/>
  <c r="BQ65" i="47" s="1"/>
  <c r="BR65" i="47" s="1"/>
  <c r="AL9" i="47"/>
  <c r="BJ38" i="47"/>
  <c r="BK38" i="47" s="1"/>
  <c r="BL38" i="47" s="1"/>
  <c r="BM38" i="47" s="1"/>
  <c r="BN38" i="47" s="1"/>
  <c r="BO38" i="47" s="1"/>
  <c r="BP38" i="47" s="1"/>
  <c r="BQ38" i="47" s="1"/>
  <c r="BR38" i="47" s="1"/>
  <c r="AL60" i="47"/>
  <c r="BJ31" i="47"/>
  <c r="BK31" i="47" s="1"/>
  <c r="BL31" i="47" s="1"/>
  <c r="BM31" i="47" s="1"/>
  <c r="BN31" i="47" s="1"/>
  <c r="BO31" i="47" s="1"/>
  <c r="BP31" i="47" s="1"/>
  <c r="BQ31" i="47" s="1"/>
  <c r="BR31" i="47" s="1"/>
  <c r="AL37" i="47"/>
  <c r="BJ61" i="47"/>
  <c r="BK61" i="47" s="1"/>
  <c r="BL61" i="47" s="1"/>
  <c r="BM61" i="47" s="1"/>
  <c r="BN61" i="47" s="1"/>
  <c r="BO61" i="47" s="1"/>
  <c r="BP61" i="47" s="1"/>
  <c r="BQ61" i="47" s="1"/>
  <c r="BR61" i="47" s="1"/>
  <c r="AL28" i="47"/>
  <c r="BJ34" i="47"/>
  <c r="BK34" i="47" s="1"/>
  <c r="BL34" i="47" s="1"/>
  <c r="BM34" i="47" s="1"/>
  <c r="BN34" i="47" s="1"/>
  <c r="BO34" i="47" s="1"/>
  <c r="BP34" i="47" s="1"/>
  <c r="BQ34" i="47" s="1"/>
  <c r="BR34" i="47" s="1"/>
  <c r="AL65" i="47"/>
  <c r="BJ23" i="47"/>
  <c r="BK23" i="47" s="1"/>
  <c r="BL23" i="47" s="1"/>
  <c r="BM23" i="47" s="1"/>
  <c r="BN23" i="47" s="1"/>
  <c r="BO23" i="47" s="1"/>
  <c r="BP23" i="47" s="1"/>
  <c r="BQ23" i="47" s="1"/>
  <c r="BR23" i="47" s="1"/>
  <c r="AL20" i="47"/>
  <c r="BJ18" i="47"/>
  <c r="BK18" i="47" s="1"/>
  <c r="BL18" i="47" s="1"/>
  <c r="BM18" i="47" s="1"/>
  <c r="BN18" i="47" s="1"/>
  <c r="BO18" i="47" s="1"/>
  <c r="BP18" i="47" s="1"/>
  <c r="BQ18" i="47" s="1"/>
  <c r="BR18" i="47" s="1"/>
  <c r="AL30" i="47"/>
  <c r="BJ20" i="47"/>
  <c r="BK20" i="47" s="1"/>
  <c r="BL20" i="47" s="1"/>
  <c r="BM20" i="47" s="1"/>
  <c r="BN20" i="47" s="1"/>
  <c r="BO20" i="47" s="1"/>
  <c r="BP20" i="47" s="1"/>
  <c r="BQ20" i="47" s="1"/>
  <c r="BR20" i="47" s="1"/>
  <c r="AL36" i="47"/>
  <c r="BJ37" i="47"/>
  <c r="BK37" i="47" s="1"/>
  <c r="BL37" i="47" s="1"/>
  <c r="BM37" i="47" s="1"/>
  <c r="BN37" i="47" s="1"/>
  <c r="BO37" i="47" s="1"/>
  <c r="BP37" i="47" s="1"/>
  <c r="BQ37" i="47" s="1"/>
  <c r="BR37" i="47" s="1"/>
  <c r="AL62" i="47"/>
  <c r="BJ47" i="47"/>
  <c r="BK47" i="47" s="1"/>
  <c r="BL47" i="47" s="1"/>
  <c r="BM47" i="47" s="1"/>
  <c r="BN47" i="47" s="1"/>
  <c r="BO47" i="47" s="1"/>
  <c r="BP47" i="47" s="1"/>
  <c r="BQ47" i="47" s="1"/>
  <c r="BR47" i="47" s="1"/>
  <c r="AL53" i="47"/>
  <c r="BJ15" i="47"/>
  <c r="BK15" i="47" s="1"/>
  <c r="BL15" i="47" s="1"/>
  <c r="BM15" i="47" s="1"/>
  <c r="BN15" i="47" s="1"/>
  <c r="BO15" i="47" s="1"/>
  <c r="BP15" i="47" s="1"/>
  <c r="BQ15" i="47" s="1"/>
  <c r="BR15" i="47" s="1"/>
  <c r="AL54" i="47"/>
  <c r="BJ51" i="47"/>
  <c r="BK51" i="47" s="1"/>
  <c r="BL51" i="47" s="1"/>
  <c r="BM51" i="47" s="1"/>
  <c r="BN51" i="47" s="1"/>
  <c r="BO51" i="47" s="1"/>
  <c r="BP51" i="47" s="1"/>
  <c r="BQ51" i="47" s="1"/>
  <c r="BR51" i="47" s="1"/>
  <c r="AL55" i="47"/>
  <c r="BJ72" i="47"/>
  <c r="BK72" i="47" s="1"/>
  <c r="BL72" i="47" s="1"/>
  <c r="BM72" i="47" s="1"/>
  <c r="BN72" i="47" s="1"/>
  <c r="BO72" i="47" s="1"/>
  <c r="BP72" i="47" s="1"/>
  <c r="BQ72" i="47" s="1"/>
  <c r="BR72" i="47" s="1"/>
  <c r="BJ60" i="47"/>
  <c r="BK60" i="47" s="1"/>
  <c r="BL60" i="47" s="1"/>
  <c r="BM60" i="47" s="1"/>
  <c r="BN60" i="47" s="1"/>
  <c r="BO60" i="47" s="1"/>
  <c r="BP60" i="47" s="1"/>
  <c r="BQ60" i="47" s="1"/>
  <c r="BR60" i="47" s="1"/>
  <c r="AL12" i="47"/>
  <c r="BJ58" i="47"/>
  <c r="BK58" i="47" s="1"/>
  <c r="BL58" i="47" s="1"/>
  <c r="BM58" i="47" s="1"/>
  <c r="BN58" i="47" s="1"/>
  <c r="BO58" i="47" s="1"/>
  <c r="BP58" i="47" s="1"/>
  <c r="BQ58" i="47" s="1"/>
  <c r="BR58" i="47" s="1"/>
  <c r="AL13" i="47"/>
  <c r="BJ43" i="47"/>
  <c r="BK43" i="47" s="1"/>
  <c r="BL43" i="47" s="1"/>
  <c r="BM43" i="47" s="1"/>
  <c r="BN43" i="47" s="1"/>
  <c r="BO43" i="47" s="1"/>
  <c r="BP43" i="47" s="1"/>
  <c r="BQ43" i="47" s="1"/>
  <c r="BR43" i="47" s="1"/>
  <c r="AL64" i="47"/>
  <c r="BJ36" i="47"/>
  <c r="BK36" i="47" s="1"/>
  <c r="BL36" i="47" s="1"/>
  <c r="BM36" i="47" s="1"/>
  <c r="BN36" i="47" s="1"/>
  <c r="BO36" i="47" s="1"/>
  <c r="BP36" i="47" s="1"/>
  <c r="BQ36" i="47" s="1"/>
  <c r="BR36" i="47" s="1"/>
  <c r="AL39" i="47"/>
  <c r="BJ63" i="47"/>
  <c r="BK63" i="47" s="1"/>
  <c r="BL63" i="47" s="1"/>
  <c r="BM63" i="47" s="1"/>
  <c r="BN63" i="47" s="1"/>
  <c r="BO63" i="47" s="1"/>
  <c r="BP63" i="47" s="1"/>
  <c r="BQ63" i="47" s="1"/>
  <c r="BR63" i="47" s="1"/>
  <c r="AL48" i="47"/>
  <c r="BJ66" i="47"/>
  <c r="BK66" i="47" s="1"/>
  <c r="BL66" i="47" s="1"/>
  <c r="BM66" i="47" s="1"/>
  <c r="BN66" i="47" s="1"/>
  <c r="BO66" i="47" s="1"/>
  <c r="BP66" i="47" s="1"/>
  <c r="BQ66" i="47" s="1"/>
  <c r="BR66" i="47" s="1"/>
  <c r="AL31" i="47"/>
  <c r="BJ71" i="47"/>
  <c r="BK71" i="47" s="1"/>
  <c r="BL71" i="47" s="1"/>
  <c r="BM71" i="47" s="1"/>
  <c r="BN71" i="47" s="1"/>
  <c r="BO71" i="47" s="1"/>
  <c r="BP71" i="47" s="1"/>
  <c r="BQ71" i="47" s="1"/>
  <c r="BR71" i="47" s="1"/>
  <c r="AL5" i="47"/>
  <c r="AL21" i="47"/>
  <c r="BJ26" i="47"/>
  <c r="BK26" i="47" s="1"/>
  <c r="BL26" i="47" s="1"/>
  <c r="BM26" i="47" s="1"/>
  <c r="BN26" i="47" s="1"/>
  <c r="BO26" i="47" s="1"/>
  <c r="BP26" i="47" s="1"/>
  <c r="BQ26" i="47" s="1"/>
  <c r="BR26" i="47" s="1"/>
  <c r="BJ7" i="47"/>
  <c r="BK7" i="47" s="1"/>
  <c r="BL7" i="47" s="1"/>
  <c r="BM7" i="47" s="1"/>
  <c r="BN7" i="47" s="1"/>
  <c r="BO7" i="47" s="1"/>
  <c r="BP7" i="47" s="1"/>
  <c r="BQ7" i="47" s="1"/>
  <c r="BR7" i="47" s="1"/>
  <c r="AL19" i="47"/>
  <c r="BJ24" i="47"/>
  <c r="BK24" i="47" s="1"/>
  <c r="BL24" i="47" s="1"/>
  <c r="BM24" i="47" s="1"/>
  <c r="BN24" i="47" s="1"/>
  <c r="BO24" i="47" s="1"/>
  <c r="BP24" i="47" s="1"/>
  <c r="BQ24" i="47" s="1"/>
  <c r="BR24" i="47" s="1"/>
  <c r="AL51" i="47"/>
  <c r="BJ39" i="47"/>
  <c r="BK39" i="47" s="1"/>
  <c r="BL39" i="47" s="1"/>
  <c r="BM39" i="47" s="1"/>
  <c r="BN39" i="47" s="1"/>
  <c r="BO39" i="47" s="1"/>
  <c r="BP39" i="47" s="1"/>
  <c r="BQ39" i="47" s="1"/>
  <c r="BR39" i="47" s="1"/>
  <c r="AL47" i="47"/>
  <c r="BJ11" i="47"/>
  <c r="BK11" i="47" s="1"/>
  <c r="BL11" i="47" s="1"/>
  <c r="BM11" i="47" s="1"/>
  <c r="BN11" i="47" s="1"/>
  <c r="BO11" i="47" s="1"/>
  <c r="BP11" i="47" s="1"/>
  <c r="BQ11" i="47" s="1"/>
  <c r="BR11" i="47" s="1"/>
  <c r="AL33" i="47"/>
  <c r="BJ12" i="47"/>
  <c r="BK12" i="47" s="1"/>
  <c r="BL12" i="47" s="1"/>
  <c r="BM12" i="47" s="1"/>
  <c r="BN12" i="47" s="1"/>
  <c r="BO12" i="47" s="1"/>
  <c r="BP12" i="47" s="1"/>
  <c r="BQ12" i="47" s="1"/>
  <c r="BR12" i="47" s="1"/>
  <c r="AL68" i="47"/>
  <c r="BJ67" i="47"/>
  <c r="BK67" i="47" s="1"/>
  <c r="BL67" i="47" s="1"/>
  <c r="BM67" i="47" s="1"/>
  <c r="BN67" i="47" s="1"/>
  <c r="BO67" i="47" s="1"/>
  <c r="BP67" i="47" s="1"/>
  <c r="BQ67" i="47" s="1"/>
  <c r="BR67" i="47" s="1"/>
  <c r="AL27" i="47"/>
  <c r="BJ10" i="47"/>
  <c r="BK10" i="47" s="1"/>
  <c r="BL10" i="47" s="1"/>
  <c r="BM10" i="47" s="1"/>
  <c r="BN10" i="47" s="1"/>
  <c r="BO10" i="47" s="1"/>
  <c r="BP10" i="47" s="1"/>
  <c r="BQ10" i="47" s="1"/>
  <c r="BR10" i="47" s="1"/>
  <c r="AL29" i="47"/>
  <c r="BJ55" i="47"/>
  <c r="BK55" i="47" s="1"/>
  <c r="BL55" i="47" s="1"/>
  <c r="BM55" i="47" s="1"/>
  <c r="BN55" i="47" s="1"/>
  <c r="BO55" i="47" s="1"/>
  <c r="BP55" i="47" s="1"/>
  <c r="BQ55" i="47" s="1"/>
  <c r="BR55" i="47" s="1"/>
  <c r="AL63" i="47"/>
  <c r="BJ16" i="47"/>
  <c r="BK16" i="47" s="1"/>
  <c r="BL16" i="47" s="1"/>
  <c r="BM16" i="47" s="1"/>
  <c r="BN16" i="47" s="1"/>
  <c r="BO16" i="47" s="1"/>
  <c r="BP16" i="47" s="1"/>
  <c r="BQ16" i="47" s="1"/>
  <c r="BR16" i="47" s="1"/>
  <c r="AL44" i="47"/>
  <c r="BJ19" i="47"/>
  <c r="BK19" i="47" s="1"/>
  <c r="BL19" i="47" s="1"/>
  <c r="BM19" i="47" s="1"/>
  <c r="BN19" i="47" s="1"/>
  <c r="BO19" i="47" s="1"/>
  <c r="BP19" i="47" s="1"/>
  <c r="BQ19" i="47" s="1"/>
  <c r="BR19" i="47" s="1"/>
  <c r="AL26" i="47"/>
  <c r="BJ36" i="46"/>
  <c r="BK36" i="46" s="1"/>
  <c r="BL36" i="46" s="1"/>
  <c r="BM36" i="46" s="1"/>
  <c r="BN36" i="46" s="1"/>
  <c r="BO36" i="46" s="1"/>
  <c r="BP36" i="46" s="1"/>
  <c r="BQ36" i="46" s="1"/>
  <c r="BR36" i="46" s="1"/>
  <c r="AL20" i="46"/>
  <c r="BJ11" i="46"/>
  <c r="BK11" i="46" s="1"/>
  <c r="BL11" i="46" s="1"/>
  <c r="BM11" i="46" s="1"/>
  <c r="BN11" i="46" s="1"/>
  <c r="BO11" i="46" s="1"/>
  <c r="BP11" i="46" s="1"/>
  <c r="BQ11" i="46" s="1"/>
  <c r="BR11" i="46" s="1"/>
  <c r="AL11" i="46"/>
  <c r="BJ56" i="46"/>
  <c r="BK56" i="46" s="1"/>
  <c r="BL56" i="46" s="1"/>
  <c r="BM56" i="46" s="1"/>
  <c r="BN56" i="46" s="1"/>
  <c r="BO56" i="46" s="1"/>
  <c r="BP56" i="46" s="1"/>
  <c r="BQ56" i="46" s="1"/>
  <c r="BR56" i="46" s="1"/>
  <c r="AL64" i="46"/>
  <c r="AM64" i="46" s="1"/>
  <c r="BJ16" i="46"/>
  <c r="BK16" i="46" s="1"/>
  <c r="BL16" i="46" s="1"/>
  <c r="BM16" i="46" s="1"/>
  <c r="BN16" i="46" s="1"/>
  <c r="BO16" i="46" s="1"/>
  <c r="BP16" i="46" s="1"/>
  <c r="BQ16" i="46" s="1"/>
  <c r="BR16" i="46" s="1"/>
  <c r="AL12" i="46"/>
  <c r="BJ42" i="46"/>
  <c r="BK42" i="46" s="1"/>
  <c r="BL42" i="46" s="1"/>
  <c r="BM42" i="46" s="1"/>
  <c r="BN42" i="46" s="1"/>
  <c r="BO42" i="46" s="1"/>
  <c r="BP42" i="46" s="1"/>
  <c r="BQ42" i="46" s="1"/>
  <c r="BR42" i="46" s="1"/>
  <c r="AL56" i="46"/>
  <c r="AM56" i="46" s="1"/>
  <c r="BJ64" i="46"/>
  <c r="BK64" i="46" s="1"/>
  <c r="BL64" i="46" s="1"/>
  <c r="BM64" i="46" s="1"/>
  <c r="BN64" i="46" s="1"/>
  <c r="BO64" i="46" s="1"/>
  <c r="BP64" i="46" s="1"/>
  <c r="BQ64" i="46" s="1"/>
  <c r="BR64" i="46" s="1"/>
  <c r="AL72" i="46"/>
  <c r="AM72" i="46" s="1"/>
  <c r="BJ23" i="46"/>
  <c r="BK23" i="46" s="1"/>
  <c r="BL23" i="46" s="1"/>
  <c r="BM23" i="46" s="1"/>
  <c r="BN23" i="46" s="1"/>
  <c r="BO23" i="46" s="1"/>
  <c r="BP23" i="46" s="1"/>
  <c r="BQ23" i="46" s="1"/>
  <c r="BR23" i="46" s="1"/>
  <c r="AL6" i="46"/>
  <c r="BJ53" i="46"/>
  <c r="BK53" i="46" s="1"/>
  <c r="BL53" i="46" s="1"/>
  <c r="BM53" i="46" s="1"/>
  <c r="BN53" i="46" s="1"/>
  <c r="BO53" i="46" s="1"/>
  <c r="BP53" i="46" s="1"/>
  <c r="BQ53" i="46" s="1"/>
  <c r="BR53" i="46" s="1"/>
  <c r="AL61" i="46"/>
  <c r="AM61" i="46" s="1"/>
  <c r="BJ26" i="46"/>
  <c r="BK26" i="46" s="1"/>
  <c r="BL26" i="46" s="1"/>
  <c r="BM26" i="46" s="1"/>
  <c r="BN26" i="46" s="1"/>
  <c r="BO26" i="46" s="1"/>
  <c r="BP26" i="46" s="1"/>
  <c r="BQ26" i="46" s="1"/>
  <c r="BR26" i="46" s="1"/>
  <c r="AL27" i="46"/>
  <c r="BJ48" i="46"/>
  <c r="BK48" i="46" s="1"/>
  <c r="BL48" i="46" s="1"/>
  <c r="BM48" i="46" s="1"/>
  <c r="BN48" i="46" s="1"/>
  <c r="BO48" i="46" s="1"/>
  <c r="BP48" i="46" s="1"/>
  <c r="BQ48" i="46" s="1"/>
  <c r="BR48" i="46" s="1"/>
  <c r="AL15" i="46"/>
  <c r="BJ57" i="46"/>
  <c r="BK57" i="46" s="1"/>
  <c r="BL57" i="46" s="1"/>
  <c r="BM57" i="46" s="1"/>
  <c r="BN57" i="46" s="1"/>
  <c r="BO57" i="46" s="1"/>
  <c r="BP57" i="46" s="1"/>
  <c r="BQ57" i="46" s="1"/>
  <c r="BR57" i="46" s="1"/>
  <c r="AL65" i="46"/>
  <c r="AM65" i="46" s="1"/>
  <c r="BJ46" i="46"/>
  <c r="BK46" i="46" s="1"/>
  <c r="BL46" i="46" s="1"/>
  <c r="BM46" i="46" s="1"/>
  <c r="BN46" i="46" s="1"/>
  <c r="BO46" i="46" s="1"/>
  <c r="BP46" i="46" s="1"/>
  <c r="BQ46" i="46" s="1"/>
  <c r="BR46" i="46" s="1"/>
  <c r="AL30" i="46"/>
  <c r="BJ13" i="46"/>
  <c r="BK13" i="46" s="1"/>
  <c r="BL13" i="46" s="1"/>
  <c r="BM13" i="46" s="1"/>
  <c r="BN13" i="46" s="1"/>
  <c r="BO13" i="46" s="1"/>
  <c r="BP13" i="46" s="1"/>
  <c r="BQ13" i="46" s="1"/>
  <c r="BR13" i="46" s="1"/>
  <c r="AL46" i="46"/>
  <c r="BJ72" i="46"/>
  <c r="BK72" i="46" s="1"/>
  <c r="BL72" i="46" s="1"/>
  <c r="BM72" i="46" s="1"/>
  <c r="BN72" i="46" s="1"/>
  <c r="BO72" i="46" s="1"/>
  <c r="BP72" i="46" s="1"/>
  <c r="BQ72" i="46" s="1"/>
  <c r="BR72" i="46" s="1"/>
  <c r="AL80" i="46"/>
  <c r="AM80" i="46" s="1"/>
  <c r="AL23" i="46"/>
  <c r="BJ21" i="46"/>
  <c r="BK21" i="46" s="1"/>
  <c r="BL21" i="46" s="1"/>
  <c r="BM21" i="46" s="1"/>
  <c r="BN21" i="46" s="1"/>
  <c r="BO21" i="46" s="1"/>
  <c r="BP21" i="46" s="1"/>
  <c r="BQ21" i="46" s="1"/>
  <c r="BR21" i="46" s="1"/>
  <c r="BJ14" i="46"/>
  <c r="BK14" i="46" s="1"/>
  <c r="BL14" i="46" s="1"/>
  <c r="BM14" i="46" s="1"/>
  <c r="BN14" i="46" s="1"/>
  <c r="BO14" i="46" s="1"/>
  <c r="BP14" i="46" s="1"/>
  <c r="BQ14" i="46" s="1"/>
  <c r="BR14" i="46" s="1"/>
  <c r="BJ49" i="46"/>
  <c r="BK49" i="46" s="1"/>
  <c r="BL49" i="46" s="1"/>
  <c r="BM49" i="46" s="1"/>
  <c r="BN49" i="46" s="1"/>
  <c r="BO49" i="46" s="1"/>
  <c r="BP49" i="46" s="1"/>
  <c r="BQ49" i="46" s="1"/>
  <c r="BR49" i="46" s="1"/>
  <c r="AL57" i="46"/>
  <c r="AM57" i="46" s="1"/>
  <c r="BJ52" i="46"/>
  <c r="BK52" i="46" s="1"/>
  <c r="BL52" i="46" s="1"/>
  <c r="BM52" i="46" s="1"/>
  <c r="BN52" i="46" s="1"/>
  <c r="BO52" i="46" s="1"/>
  <c r="BP52" i="46" s="1"/>
  <c r="BQ52" i="46" s="1"/>
  <c r="BR52" i="46" s="1"/>
  <c r="AL60" i="46"/>
  <c r="AM60" i="46" s="1"/>
  <c r="BJ28" i="46"/>
  <c r="BK28" i="46" s="1"/>
  <c r="BL28" i="46" s="1"/>
  <c r="BM28" i="46" s="1"/>
  <c r="BN28" i="46" s="1"/>
  <c r="BO28" i="46" s="1"/>
  <c r="BP28" i="46" s="1"/>
  <c r="BQ28" i="46" s="1"/>
  <c r="BR28" i="46" s="1"/>
  <c r="BJ45" i="46"/>
  <c r="BK45" i="46" s="1"/>
  <c r="BL45" i="46" s="1"/>
  <c r="BM45" i="46" s="1"/>
  <c r="BN45" i="46" s="1"/>
  <c r="BO45" i="46" s="1"/>
  <c r="BP45" i="46" s="1"/>
  <c r="BQ45" i="46" s="1"/>
  <c r="BR45" i="46" s="1"/>
  <c r="AL41" i="46"/>
  <c r="BJ40" i="46"/>
  <c r="BK40" i="46" s="1"/>
  <c r="BL40" i="46" s="1"/>
  <c r="BM40" i="46" s="1"/>
  <c r="BN40" i="46" s="1"/>
  <c r="BO40" i="46" s="1"/>
  <c r="BP40" i="46" s="1"/>
  <c r="BQ40" i="46" s="1"/>
  <c r="BR40" i="46" s="1"/>
  <c r="AL10" i="46"/>
  <c r="BJ32" i="46"/>
  <c r="BK32" i="46" s="1"/>
  <c r="BL32" i="46" s="1"/>
  <c r="BM32" i="46" s="1"/>
  <c r="BN32" i="46" s="1"/>
  <c r="BO32" i="46" s="1"/>
  <c r="BP32" i="46" s="1"/>
  <c r="BQ32" i="46" s="1"/>
  <c r="BR32" i="46" s="1"/>
  <c r="AL9" i="46"/>
  <c r="BJ55" i="46"/>
  <c r="BK55" i="46" s="1"/>
  <c r="BL55" i="46" s="1"/>
  <c r="BM55" i="46" s="1"/>
  <c r="BN55" i="46" s="1"/>
  <c r="BO55" i="46" s="1"/>
  <c r="BP55" i="46" s="1"/>
  <c r="BQ55" i="46" s="1"/>
  <c r="BR55" i="46" s="1"/>
  <c r="AL63" i="46"/>
  <c r="AM63" i="46" s="1"/>
  <c r="BJ66" i="46"/>
  <c r="BK66" i="46" s="1"/>
  <c r="BL66" i="46" s="1"/>
  <c r="BM66" i="46" s="1"/>
  <c r="BN66" i="46" s="1"/>
  <c r="BO66" i="46" s="1"/>
  <c r="BP66" i="46" s="1"/>
  <c r="BQ66" i="46" s="1"/>
  <c r="BR66" i="46" s="1"/>
  <c r="AL74" i="46"/>
  <c r="AM74" i="46" s="1"/>
  <c r="BJ70" i="46"/>
  <c r="BK70" i="46" s="1"/>
  <c r="BL70" i="46" s="1"/>
  <c r="BM70" i="46" s="1"/>
  <c r="BN70" i="46" s="1"/>
  <c r="BO70" i="46" s="1"/>
  <c r="BP70" i="46" s="1"/>
  <c r="BQ70" i="46" s="1"/>
  <c r="BR70" i="46" s="1"/>
  <c r="AL78" i="46"/>
  <c r="AM78" i="46" s="1"/>
  <c r="AL22" i="46"/>
  <c r="BJ31" i="46"/>
  <c r="BK31" i="46" s="1"/>
  <c r="BL31" i="46" s="1"/>
  <c r="BM31" i="46" s="1"/>
  <c r="BN31" i="46" s="1"/>
  <c r="BO31" i="46" s="1"/>
  <c r="BP31" i="46" s="1"/>
  <c r="BQ31" i="46" s="1"/>
  <c r="BR31" i="46" s="1"/>
  <c r="BJ15" i="46"/>
  <c r="BK15" i="46" s="1"/>
  <c r="BL15" i="46" s="1"/>
  <c r="BM15" i="46" s="1"/>
  <c r="BN15" i="46" s="1"/>
  <c r="BO15" i="46" s="1"/>
  <c r="BP15" i="46" s="1"/>
  <c r="BQ15" i="46" s="1"/>
  <c r="BR15" i="46" s="1"/>
  <c r="AL53" i="46"/>
  <c r="BJ62" i="46"/>
  <c r="BK62" i="46" s="1"/>
  <c r="BL62" i="46" s="1"/>
  <c r="BM62" i="46" s="1"/>
  <c r="BN62" i="46" s="1"/>
  <c r="BO62" i="46" s="1"/>
  <c r="BP62" i="46" s="1"/>
  <c r="BQ62" i="46" s="1"/>
  <c r="BR62" i="46" s="1"/>
  <c r="AL70" i="46"/>
  <c r="AM70" i="46" s="1"/>
  <c r="AL55" i="46"/>
  <c r="AM55" i="46" s="1"/>
  <c r="BJ60" i="46"/>
  <c r="BK60" i="46" s="1"/>
  <c r="BL60" i="46" s="1"/>
  <c r="BM60" i="46" s="1"/>
  <c r="BN60" i="46" s="1"/>
  <c r="BO60" i="46" s="1"/>
  <c r="BP60" i="46" s="1"/>
  <c r="BQ60" i="46" s="1"/>
  <c r="BR60" i="46" s="1"/>
  <c r="AL68" i="46"/>
  <c r="AM68" i="46" s="1"/>
  <c r="BJ33" i="46"/>
  <c r="BK33" i="46" s="1"/>
  <c r="BL33" i="46" s="1"/>
  <c r="BM33" i="46" s="1"/>
  <c r="BN33" i="46" s="1"/>
  <c r="BO33" i="46" s="1"/>
  <c r="BP33" i="46" s="1"/>
  <c r="BQ33" i="46" s="1"/>
  <c r="BR33" i="46" s="1"/>
  <c r="AL39" i="46"/>
  <c r="BJ68" i="46"/>
  <c r="BK68" i="46" s="1"/>
  <c r="BL68" i="46" s="1"/>
  <c r="BM68" i="46" s="1"/>
  <c r="BN68" i="46" s="1"/>
  <c r="BO68" i="46" s="1"/>
  <c r="BP68" i="46" s="1"/>
  <c r="BQ68" i="46" s="1"/>
  <c r="BR68" i="46" s="1"/>
  <c r="AL76" i="46"/>
  <c r="AM76" i="46" s="1"/>
  <c r="BJ7" i="46"/>
  <c r="BK7" i="46" s="1"/>
  <c r="BL7" i="46" s="1"/>
  <c r="BM7" i="46" s="1"/>
  <c r="BN7" i="46" s="1"/>
  <c r="BO7" i="46" s="1"/>
  <c r="BP7" i="46" s="1"/>
  <c r="BQ7" i="46" s="1"/>
  <c r="BR7" i="46" s="1"/>
  <c r="AL49" i="46"/>
  <c r="BJ54" i="46"/>
  <c r="BK54" i="46" s="1"/>
  <c r="BL54" i="46" s="1"/>
  <c r="BM54" i="46" s="1"/>
  <c r="BN54" i="46" s="1"/>
  <c r="BO54" i="46" s="1"/>
  <c r="BP54" i="46" s="1"/>
  <c r="BQ54" i="46" s="1"/>
  <c r="BR54" i="46" s="1"/>
  <c r="AL62" i="46"/>
  <c r="AM62" i="46" s="1"/>
  <c r="BJ47" i="46"/>
  <c r="BK47" i="46" s="1"/>
  <c r="BL47" i="46" s="1"/>
  <c r="BM47" i="46" s="1"/>
  <c r="BN47" i="46" s="1"/>
  <c r="BO47" i="46" s="1"/>
  <c r="BP47" i="46" s="1"/>
  <c r="BQ47" i="46" s="1"/>
  <c r="BR47" i="46" s="1"/>
  <c r="AL14" i="46"/>
  <c r="AL48" i="46"/>
  <c r="BJ67" i="46"/>
  <c r="BK67" i="46" s="1"/>
  <c r="BL67" i="46" s="1"/>
  <c r="BM67" i="46" s="1"/>
  <c r="BN67" i="46" s="1"/>
  <c r="BO67" i="46" s="1"/>
  <c r="BP67" i="46" s="1"/>
  <c r="BQ67" i="46" s="1"/>
  <c r="BR67" i="46" s="1"/>
  <c r="AL75" i="46"/>
  <c r="AM75" i="46" s="1"/>
  <c r="AL19" i="46"/>
  <c r="BJ17" i="46"/>
  <c r="BK17" i="46" s="1"/>
  <c r="BL17" i="46" s="1"/>
  <c r="BM17" i="46" s="1"/>
  <c r="BN17" i="46" s="1"/>
  <c r="BO17" i="46" s="1"/>
  <c r="BP17" i="46" s="1"/>
  <c r="BQ17" i="46" s="1"/>
  <c r="BR17" i="46" s="1"/>
  <c r="AL18" i="46"/>
  <c r="BJ44" i="46"/>
  <c r="BK44" i="46" s="1"/>
  <c r="BL44" i="46" s="1"/>
  <c r="BM44" i="46" s="1"/>
  <c r="BN44" i="46" s="1"/>
  <c r="BO44" i="46" s="1"/>
  <c r="BP44" i="46" s="1"/>
  <c r="BQ44" i="46" s="1"/>
  <c r="BR44" i="46" s="1"/>
  <c r="AL7" i="46"/>
  <c r="BJ51" i="46"/>
  <c r="BK51" i="46" s="1"/>
  <c r="BL51" i="46" s="1"/>
  <c r="BM51" i="46" s="1"/>
  <c r="BN51" i="46" s="1"/>
  <c r="BO51" i="46" s="1"/>
  <c r="BP51" i="46" s="1"/>
  <c r="BQ51" i="46" s="1"/>
  <c r="BR51" i="46" s="1"/>
  <c r="AL59" i="46"/>
  <c r="AM59" i="46" s="1"/>
  <c r="BJ20" i="46"/>
  <c r="BK20" i="46" s="1"/>
  <c r="BL20" i="46" s="1"/>
  <c r="BM20" i="46" s="1"/>
  <c r="BN20" i="46" s="1"/>
  <c r="BO20" i="46" s="1"/>
  <c r="BP20" i="46" s="1"/>
  <c r="BQ20" i="46" s="1"/>
  <c r="BR20" i="46" s="1"/>
  <c r="BJ38" i="46"/>
  <c r="BK38" i="46" s="1"/>
  <c r="BL38" i="46" s="1"/>
  <c r="BM38" i="46" s="1"/>
  <c r="BN38" i="46" s="1"/>
  <c r="BO38" i="46" s="1"/>
  <c r="BP38" i="46" s="1"/>
  <c r="BQ38" i="46" s="1"/>
  <c r="BR38" i="46" s="1"/>
  <c r="BJ69" i="46"/>
  <c r="BK69" i="46" s="1"/>
  <c r="BL69" i="46" s="1"/>
  <c r="BM69" i="46" s="1"/>
  <c r="BN69" i="46" s="1"/>
  <c r="BO69" i="46" s="1"/>
  <c r="BP69" i="46" s="1"/>
  <c r="BQ69" i="46" s="1"/>
  <c r="BR69" i="46" s="1"/>
  <c r="AL77" i="46"/>
  <c r="AM77" i="46" s="1"/>
  <c r="BJ41" i="46"/>
  <c r="BK41" i="46" s="1"/>
  <c r="BL41" i="46" s="1"/>
  <c r="BM41" i="46" s="1"/>
  <c r="BN41" i="46" s="1"/>
  <c r="BO41" i="46" s="1"/>
  <c r="BP41" i="46" s="1"/>
  <c r="BQ41" i="46" s="1"/>
  <c r="BR41" i="46" s="1"/>
  <c r="AL8" i="46"/>
  <c r="BJ29" i="46"/>
  <c r="BK29" i="46" s="1"/>
  <c r="BL29" i="46" s="1"/>
  <c r="BM29" i="46" s="1"/>
  <c r="BN29" i="46" s="1"/>
  <c r="BO29" i="46" s="1"/>
  <c r="BP29" i="46" s="1"/>
  <c r="BQ29" i="46" s="1"/>
  <c r="BR29" i="46" s="1"/>
  <c r="AL16" i="46"/>
  <c r="BJ19" i="46"/>
  <c r="BK19" i="46" s="1"/>
  <c r="BL19" i="46" s="1"/>
  <c r="BM19" i="46" s="1"/>
  <c r="BN19" i="46" s="1"/>
  <c r="BO19" i="46" s="1"/>
  <c r="BP19" i="46" s="1"/>
  <c r="BQ19" i="46" s="1"/>
  <c r="BR19" i="46" s="1"/>
  <c r="BJ8" i="46"/>
  <c r="BK8" i="46" s="1"/>
  <c r="BL8" i="46" s="1"/>
  <c r="BM8" i="46" s="1"/>
  <c r="BN8" i="46" s="1"/>
  <c r="BO8" i="46" s="1"/>
  <c r="BP8" i="46" s="1"/>
  <c r="BQ8" i="46" s="1"/>
  <c r="BR8" i="46" s="1"/>
  <c r="AL40" i="46"/>
  <c r="BJ34" i="46"/>
  <c r="BK34" i="46" s="1"/>
  <c r="BL34" i="46" s="1"/>
  <c r="BM34" i="46" s="1"/>
  <c r="BN34" i="46" s="1"/>
  <c r="BO34" i="46" s="1"/>
  <c r="BP34" i="46" s="1"/>
  <c r="BQ34" i="46" s="1"/>
  <c r="BR34" i="46" s="1"/>
  <c r="BJ18" i="46"/>
  <c r="BK18" i="46" s="1"/>
  <c r="BL18" i="46" s="1"/>
  <c r="BM18" i="46" s="1"/>
  <c r="BN18" i="46" s="1"/>
  <c r="BO18" i="46" s="1"/>
  <c r="BP18" i="46" s="1"/>
  <c r="BQ18" i="46" s="1"/>
  <c r="BR18" i="46" s="1"/>
  <c r="AL54" i="46"/>
  <c r="AM54" i="46" s="1"/>
  <c r="BJ39" i="46"/>
  <c r="BK39" i="46" s="1"/>
  <c r="BL39" i="46" s="1"/>
  <c r="BM39" i="46" s="1"/>
  <c r="BN39" i="46" s="1"/>
  <c r="BO39" i="46" s="1"/>
  <c r="BP39" i="46" s="1"/>
  <c r="BQ39" i="46" s="1"/>
  <c r="BR39" i="46" s="1"/>
  <c r="AL44" i="46"/>
  <c r="BJ50" i="46"/>
  <c r="BK50" i="46" s="1"/>
  <c r="BL50" i="46" s="1"/>
  <c r="BM50" i="46" s="1"/>
  <c r="BN50" i="46" s="1"/>
  <c r="BO50" i="46" s="1"/>
  <c r="BP50" i="46" s="1"/>
  <c r="BQ50" i="46" s="1"/>
  <c r="BR50" i="46" s="1"/>
  <c r="AL58" i="46"/>
  <c r="AM58" i="46" s="1"/>
  <c r="BJ25" i="46"/>
  <c r="BK25" i="46" s="1"/>
  <c r="BL25" i="46" s="1"/>
  <c r="BM25" i="46" s="1"/>
  <c r="BN25" i="46" s="1"/>
  <c r="BO25" i="46" s="1"/>
  <c r="BP25" i="46" s="1"/>
  <c r="BQ25" i="46" s="1"/>
  <c r="BR25" i="46" s="1"/>
  <c r="BJ35" i="45"/>
  <c r="BK35" i="45" s="1"/>
  <c r="BL35" i="45" s="1"/>
  <c r="BM35" i="45" s="1"/>
  <c r="BN35" i="45" s="1"/>
  <c r="BO35" i="45" s="1"/>
  <c r="BP35" i="45" s="1"/>
  <c r="BQ35" i="45" s="1"/>
  <c r="BR35" i="45" s="1"/>
  <c r="AL48" i="45"/>
  <c r="AM48" i="45" s="1"/>
  <c r="BJ18" i="45"/>
  <c r="BK18" i="45" s="1"/>
  <c r="BL18" i="45" s="1"/>
  <c r="BM18" i="45" s="1"/>
  <c r="BN18" i="45" s="1"/>
  <c r="BO18" i="45" s="1"/>
  <c r="BP18" i="45" s="1"/>
  <c r="BQ18" i="45" s="1"/>
  <c r="BR18" i="45" s="1"/>
  <c r="AL21" i="45"/>
  <c r="BJ69" i="45"/>
  <c r="BK69" i="45" s="1"/>
  <c r="BL69" i="45" s="1"/>
  <c r="BM69" i="45" s="1"/>
  <c r="BN69" i="45" s="1"/>
  <c r="BO69" i="45" s="1"/>
  <c r="BP69" i="45" s="1"/>
  <c r="BQ69" i="45" s="1"/>
  <c r="BR69" i="45" s="1"/>
  <c r="AL76" i="45"/>
  <c r="AM76" i="45" s="1"/>
  <c r="BJ65" i="45"/>
  <c r="BK65" i="45" s="1"/>
  <c r="BL65" i="45" s="1"/>
  <c r="BM65" i="45" s="1"/>
  <c r="BN65" i="45" s="1"/>
  <c r="BO65" i="45" s="1"/>
  <c r="BP65" i="45" s="1"/>
  <c r="BQ65" i="45" s="1"/>
  <c r="BR65" i="45" s="1"/>
  <c r="AL72" i="45"/>
  <c r="AM72" i="45" s="1"/>
  <c r="BJ61" i="45"/>
  <c r="BK61" i="45" s="1"/>
  <c r="BL61" i="45" s="1"/>
  <c r="BM61" i="45" s="1"/>
  <c r="BN61" i="45" s="1"/>
  <c r="BO61" i="45" s="1"/>
  <c r="BP61" i="45" s="1"/>
  <c r="BQ61" i="45" s="1"/>
  <c r="BR61" i="45" s="1"/>
  <c r="AL16" i="45"/>
  <c r="BJ55" i="45"/>
  <c r="BK55" i="45" s="1"/>
  <c r="BL55" i="45" s="1"/>
  <c r="BM55" i="45" s="1"/>
  <c r="BN55" i="45" s="1"/>
  <c r="BO55" i="45" s="1"/>
  <c r="BP55" i="45" s="1"/>
  <c r="BQ55" i="45" s="1"/>
  <c r="BR55" i="45" s="1"/>
  <c r="AL65" i="45"/>
  <c r="AM65" i="45" s="1"/>
  <c r="BJ47" i="45"/>
  <c r="BK47" i="45" s="1"/>
  <c r="BL47" i="45" s="1"/>
  <c r="BM47" i="45" s="1"/>
  <c r="BN47" i="45" s="1"/>
  <c r="BO47" i="45" s="1"/>
  <c r="BP47" i="45" s="1"/>
  <c r="BQ47" i="45" s="1"/>
  <c r="BR47" i="45" s="1"/>
  <c r="AL59" i="45"/>
  <c r="AM59" i="45" s="1"/>
  <c r="BJ10" i="45"/>
  <c r="BK10" i="45" s="1"/>
  <c r="BL10" i="45" s="1"/>
  <c r="BM10" i="45" s="1"/>
  <c r="BN10" i="45" s="1"/>
  <c r="BO10" i="45" s="1"/>
  <c r="BP10" i="45" s="1"/>
  <c r="BQ10" i="45" s="1"/>
  <c r="BR10" i="45" s="1"/>
  <c r="AL33" i="45"/>
  <c r="BJ63" i="45"/>
  <c r="BK63" i="45" s="1"/>
  <c r="BL63" i="45" s="1"/>
  <c r="BM63" i="45" s="1"/>
  <c r="BN63" i="45" s="1"/>
  <c r="BO63" i="45" s="1"/>
  <c r="BP63" i="45" s="1"/>
  <c r="BQ63" i="45" s="1"/>
  <c r="BR63" i="45" s="1"/>
  <c r="AL70" i="45"/>
  <c r="AM70" i="45" s="1"/>
  <c r="BJ20" i="45"/>
  <c r="BK20" i="45" s="1"/>
  <c r="BL20" i="45" s="1"/>
  <c r="BM20" i="45" s="1"/>
  <c r="BN20" i="45" s="1"/>
  <c r="BO20" i="45" s="1"/>
  <c r="BP20" i="45" s="1"/>
  <c r="BQ20" i="45" s="1"/>
  <c r="BR20" i="45" s="1"/>
  <c r="AL26" i="45"/>
  <c r="BJ43" i="45"/>
  <c r="BK43" i="45" s="1"/>
  <c r="BL43" i="45" s="1"/>
  <c r="BM43" i="45" s="1"/>
  <c r="BN43" i="45" s="1"/>
  <c r="BO43" i="45" s="1"/>
  <c r="BP43" i="45" s="1"/>
  <c r="BQ43" i="45" s="1"/>
  <c r="BR43" i="45" s="1"/>
  <c r="AL56" i="45"/>
  <c r="AM56" i="45" s="1"/>
  <c r="BJ13" i="45"/>
  <c r="BK13" i="45" s="1"/>
  <c r="BL13" i="45" s="1"/>
  <c r="BM13" i="45" s="1"/>
  <c r="BN13" i="45" s="1"/>
  <c r="BO13" i="45" s="1"/>
  <c r="BP13" i="45" s="1"/>
  <c r="BQ13" i="45" s="1"/>
  <c r="BR13" i="45" s="1"/>
  <c r="AL36" i="45"/>
  <c r="BJ16" i="45"/>
  <c r="BK16" i="45" s="1"/>
  <c r="BL16" i="45" s="1"/>
  <c r="BM16" i="45" s="1"/>
  <c r="BN16" i="45" s="1"/>
  <c r="BO16" i="45" s="1"/>
  <c r="BP16" i="45" s="1"/>
  <c r="BQ16" i="45" s="1"/>
  <c r="BR16" i="45" s="1"/>
  <c r="AL13" i="45"/>
  <c r="BJ66" i="45"/>
  <c r="BK66" i="45" s="1"/>
  <c r="BL66" i="45" s="1"/>
  <c r="BM66" i="45" s="1"/>
  <c r="BN66" i="45" s="1"/>
  <c r="BO66" i="45" s="1"/>
  <c r="BP66" i="45" s="1"/>
  <c r="BQ66" i="45" s="1"/>
  <c r="BR66" i="45" s="1"/>
  <c r="AL73" i="45"/>
  <c r="AM73" i="45" s="1"/>
  <c r="BJ29" i="45"/>
  <c r="BK29" i="45" s="1"/>
  <c r="BL29" i="45" s="1"/>
  <c r="BM29" i="45" s="1"/>
  <c r="BN29" i="45" s="1"/>
  <c r="BO29" i="45" s="1"/>
  <c r="BP29" i="45" s="1"/>
  <c r="BQ29" i="45" s="1"/>
  <c r="BR29" i="45" s="1"/>
  <c r="AL42" i="45"/>
  <c r="AM42" i="45" s="1"/>
  <c r="BJ68" i="45"/>
  <c r="BK68" i="45" s="1"/>
  <c r="BL68" i="45" s="1"/>
  <c r="BM68" i="45" s="1"/>
  <c r="BN68" i="45" s="1"/>
  <c r="BO68" i="45" s="1"/>
  <c r="BP68" i="45" s="1"/>
  <c r="BQ68" i="45" s="1"/>
  <c r="BR68" i="45" s="1"/>
  <c r="AL75" i="45"/>
  <c r="AM75" i="45" s="1"/>
  <c r="BJ60" i="45"/>
  <c r="BK60" i="45" s="1"/>
  <c r="BL60" i="45" s="1"/>
  <c r="BM60" i="45" s="1"/>
  <c r="BN60" i="45" s="1"/>
  <c r="BO60" i="45" s="1"/>
  <c r="BP60" i="45" s="1"/>
  <c r="BQ60" i="45" s="1"/>
  <c r="BR60" i="45" s="1"/>
  <c r="AL15" i="45"/>
  <c r="BJ28" i="45"/>
  <c r="BK28" i="45" s="1"/>
  <c r="BL28" i="45" s="1"/>
  <c r="BM28" i="45" s="1"/>
  <c r="BN28" i="45" s="1"/>
  <c r="BO28" i="45" s="1"/>
  <c r="BP28" i="45" s="1"/>
  <c r="BQ28" i="45" s="1"/>
  <c r="BR28" i="45" s="1"/>
  <c r="AL23" i="45"/>
  <c r="BJ53" i="45"/>
  <c r="BK53" i="45" s="1"/>
  <c r="BL53" i="45" s="1"/>
  <c r="BM53" i="45" s="1"/>
  <c r="BN53" i="45" s="1"/>
  <c r="BO53" i="45" s="1"/>
  <c r="BP53" i="45" s="1"/>
  <c r="BQ53" i="45" s="1"/>
  <c r="BR53" i="45" s="1"/>
  <c r="AL63" i="45"/>
  <c r="AM63" i="45" s="1"/>
  <c r="BJ8" i="45"/>
  <c r="BK8" i="45" s="1"/>
  <c r="BL8" i="45" s="1"/>
  <c r="BM8" i="45" s="1"/>
  <c r="BN8" i="45" s="1"/>
  <c r="BO8" i="45" s="1"/>
  <c r="BP8" i="45" s="1"/>
  <c r="BQ8" i="45" s="1"/>
  <c r="BR8" i="45" s="1"/>
  <c r="AL31" i="45"/>
  <c r="BJ6" i="45"/>
  <c r="BK6" i="45" s="1"/>
  <c r="BL6" i="45" s="1"/>
  <c r="BM6" i="45" s="1"/>
  <c r="BN6" i="45" s="1"/>
  <c r="BO6" i="45" s="1"/>
  <c r="BP6" i="45" s="1"/>
  <c r="BQ6" i="45" s="1"/>
  <c r="BR6" i="45" s="1"/>
  <c r="AL29" i="45"/>
  <c r="BJ41" i="45"/>
  <c r="BK41" i="45" s="1"/>
  <c r="BL41" i="45" s="1"/>
  <c r="BM41" i="45" s="1"/>
  <c r="BN41" i="45" s="1"/>
  <c r="BO41" i="45" s="1"/>
  <c r="BP41" i="45" s="1"/>
  <c r="BQ41" i="45" s="1"/>
  <c r="BR41" i="45" s="1"/>
  <c r="AL54" i="45"/>
  <c r="AM54" i="45" s="1"/>
  <c r="BJ27" i="45"/>
  <c r="BK27" i="45" s="1"/>
  <c r="BL27" i="45" s="1"/>
  <c r="BM27" i="45" s="1"/>
  <c r="BN27" i="45" s="1"/>
  <c r="BO27" i="45" s="1"/>
  <c r="BP27" i="45" s="1"/>
  <c r="BQ27" i="45" s="1"/>
  <c r="BR27" i="45" s="1"/>
  <c r="AL12" i="45"/>
  <c r="BJ45" i="45"/>
  <c r="BK45" i="45" s="1"/>
  <c r="BL45" i="45" s="1"/>
  <c r="BM45" i="45" s="1"/>
  <c r="BN45" i="45" s="1"/>
  <c r="BO45" i="45" s="1"/>
  <c r="BP45" i="45" s="1"/>
  <c r="BQ45" i="45" s="1"/>
  <c r="BR45" i="45" s="1"/>
  <c r="AL58" i="45"/>
  <c r="AM58" i="45" s="1"/>
  <c r="BJ51" i="45"/>
  <c r="BK51" i="45" s="1"/>
  <c r="BL51" i="45" s="1"/>
  <c r="BM51" i="45" s="1"/>
  <c r="BN51" i="45" s="1"/>
  <c r="BO51" i="45" s="1"/>
  <c r="BP51" i="45" s="1"/>
  <c r="BQ51" i="45" s="1"/>
  <c r="BR51" i="45" s="1"/>
  <c r="AL5" i="45"/>
  <c r="BJ57" i="45"/>
  <c r="BK57" i="45" s="1"/>
  <c r="BL57" i="45" s="1"/>
  <c r="BM57" i="45" s="1"/>
  <c r="BN57" i="45" s="1"/>
  <c r="BO57" i="45" s="1"/>
  <c r="BP57" i="45" s="1"/>
  <c r="BQ57" i="45" s="1"/>
  <c r="BR57" i="45" s="1"/>
  <c r="AL67" i="45"/>
  <c r="AM67" i="45" s="1"/>
  <c r="BJ14" i="45"/>
  <c r="BK14" i="45" s="1"/>
  <c r="BL14" i="45" s="1"/>
  <c r="BM14" i="45" s="1"/>
  <c r="BN14" i="45" s="1"/>
  <c r="BO14" i="45" s="1"/>
  <c r="BP14" i="45" s="1"/>
  <c r="BQ14" i="45" s="1"/>
  <c r="BR14" i="45" s="1"/>
  <c r="AL9" i="45"/>
  <c r="BJ64" i="45"/>
  <c r="BK64" i="45" s="1"/>
  <c r="BL64" i="45" s="1"/>
  <c r="BM64" i="45" s="1"/>
  <c r="BN64" i="45" s="1"/>
  <c r="BO64" i="45" s="1"/>
  <c r="BP64" i="45" s="1"/>
  <c r="BQ64" i="45" s="1"/>
  <c r="BR64" i="45" s="1"/>
  <c r="AL71" i="45"/>
  <c r="AM71" i="45" s="1"/>
  <c r="BJ38" i="45"/>
  <c r="BK38" i="45" s="1"/>
  <c r="BL38" i="45" s="1"/>
  <c r="BM38" i="45" s="1"/>
  <c r="BN38" i="45" s="1"/>
  <c r="BO38" i="45" s="1"/>
  <c r="BP38" i="45" s="1"/>
  <c r="BQ38" i="45" s="1"/>
  <c r="BR38" i="45" s="1"/>
  <c r="AL51" i="45"/>
  <c r="AM51" i="45" s="1"/>
  <c r="BJ62" i="45"/>
  <c r="BK62" i="45" s="1"/>
  <c r="BL62" i="45" s="1"/>
  <c r="BM62" i="45" s="1"/>
  <c r="BN62" i="45" s="1"/>
  <c r="BO62" i="45" s="1"/>
  <c r="BP62" i="45" s="1"/>
  <c r="BQ62" i="45" s="1"/>
  <c r="BR62" i="45" s="1"/>
  <c r="AL69" i="45"/>
  <c r="AM69" i="45" s="1"/>
  <c r="BJ21" i="45"/>
  <c r="BK21" i="45" s="1"/>
  <c r="BL21" i="45" s="1"/>
  <c r="BM21" i="45" s="1"/>
  <c r="BN21" i="45" s="1"/>
  <c r="BO21" i="45" s="1"/>
  <c r="BP21" i="45" s="1"/>
  <c r="BQ21" i="45" s="1"/>
  <c r="BR21" i="45" s="1"/>
  <c r="AL10" i="45"/>
  <c r="BJ54" i="45"/>
  <c r="BK54" i="45" s="1"/>
  <c r="BL54" i="45" s="1"/>
  <c r="BM54" i="45" s="1"/>
  <c r="BN54" i="45" s="1"/>
  <c r="BO54" i="45" s="1"/>
  <c r="BP54" i="45" s="1"/>
  <c r="BQ54" i="45" s="1"/>
  <c r="BR54" i="45" s="1"/>
  <c r="AL64" i="45"/>
  <c r="AM64" i="45" s="1"/>
  <c r="BJ44" i="45"/>
  <c r="BK44" i="45" s="1"/>
  <c r="BL44" i="45" s="1"/>
  <c r="BM44" i="45" s="1"/>
  <c r="BN44" i="45" s="1"/>
  <c r="BO44" i="45" s="1"/>
  <c r="BP44" i="45" s="1"/>
  <c r="BQ44" i="45" s="1"/>
  <c r="BR44" i="45" s="1"/>
  <c r="AL57" i="45"/>
  <c r="AM57" i="45" s="1"/>
  <c r="BJ39" i="45"/>
  <c r="BK39" i="45" s="1"/>
  <c r="BL39" i="45" s="1"/>
  <c r="BM39" i="45" s="1"/>
  <c r="BN39" i="45" s="1"/>
  <c r="BO39" i="45" s="1"/>
  <c r="BP39" i="45" s="1"/>
  <c r="BQ39" i="45" s="1"/>
  <c r="BR39" i="45" s="1"/>
  <c r="AL52" i="45"/>
  <c r="AM52" i="45" s="1"/>
  <c r="BJ32" i="45"/>
  <c r="BK32" i="45" s="1"/>
  <c r="BL32" i="45" s="1"/>
  <c r="BM32" i="45" s="1"/>
  <c r="BN32" i="45" s="1"/>
  <c r="BO32" i="45" s="1"/>
  <c r="BP32" i="45" s="1"/>
  <c r="BQ32" i="45" s="1"/>
  <c r="BR32" i="45" s="1"/>
  <c r="AL45" i="45"/>
  <c r="AM45" i="45" s="1"/>
  <c r="BJ70" i="45"/>
  <c r="BK70" i="45" s="1"/>
  <c r="BL70" i="45" s="1"/>
  <c r="BM70" i="45" s="1"/>
  <c r="BN70" i="45" s="1"/>
  <c r="BO70" i="45" s="1"/>
  <c r="BP70" i="45" s="1"/>
  <c r="BQ70" i="45" s="1"/>
  <c r="BR70" i="45" s="1"/>
  <c r="AL77" i="45"/>
  <c r="AM77" i="45" s="1"/>
  <c r="BJ36" i="45"/>
  <c r="BK36" i="45" s="1"/>
  <c r="BL36" i="45" s="1"/>
  <c r="BM36" i="45" s="1"/>
  <c r="BN36" i="45" s="1"/>
  <c r="BO36" i="45" s="1"/>
  <c r="BP36" i="45" s="1"/>
  <c r="BQ36" i="45" s="1"/>
  <c r="BR36" i="45" s="1"/>
  <c r="AL49" i="45"/>
  <c r="AM49" i="45" s="1"/>
  <c r="BJ40" i="45"/>
  <c r="BK40" i="45" s="1"/>
  <c r="BL40" i="45" s="1"/>
  <c r="BM40" i="45" s="1"/>
  <c r="BN40" i="45" s="1"/>
  <c r="BO40" i="45" s="1"/>
  <c r="BP40" i="45" s="1"/>
  <c r="BQ40" i="45" s="1"/>
  <c r="BR40" i="45" s="1"/>
  <c r="AL53" i="45"/>
  <c r="AM53" i="45" s="1"/>
  <c r="BJ49" i="45"/>
  <c r="BK49" i="45" s="1"/>
  <c r="BL49" i="45" s="1"/>
  <c r="BM49" i="45" s="1"/>
  <c r="BN49" i="45" s="1"/>
  <c r="BO49" i="45" s="1"/>
  <c r="BP49" i="45" s="1"/>
  <c r="BQ49" i="45" s="1"/>
  <c r="BR49" i="45" s="1"/>
  <c r="AL61" i="45"/>
  <c r="AM61" i="45" s="1"/>
  <c r="BJ42" i="45"/>
  <c r="BK42" i="45" s="1"/>
  <c r="BL42" i="45" s="1"/>
  <c r="BM42" i="45" s="1"/>
  <c r="BN42" i="45" s="1"/>
  <c r="BO42" i="45" s="1"/>
  <c r="BP42" i="45" s="1"/>
  <c r="BQ42" i="45" s="1"/>
  <c r="BR42" i="45" s="1"/>
  <c r="AL55" i="45"/>
  <c r="AM55" i="45" s="1"/>
  <c r="BJ15" i="45"/>
  <c r="BK15" i="45" s="1"/>
  <c r="BL15" i="45" s="1"/>
  <c r="BM15" i="45" s="1"/>
  <c r="BN15" i="45" s="1"/>
  <c r="BO15" i="45" s="1"/>
  <c r="BP15" i="45" s="1"/>
  <c r="BQ15" i="45" s="1"/>
  <c r="BR15" i="45" s="1"/>
  <c r="AL37" i="45"/>
  <c r="BJ34" i="45"/>
  <c r="BK34" i="45" s="1"/>
  <c r="BL34" i="45" s="1"/>
  <c r="BM34" i="45" s="1"/>
  <c r="BN34" i="45" s="1"/>
  <c r="BO34" i="45" s="1"/>
  <c r="BP34" i="45" s="1"/>
  <c r="BQ34" i="45" s="1"/>
  <c r="BR34" i="45" s="1"/>
  <c r="AL47" i="45"/>
  <c r="AM47" i="45" s="1"/>
  <c r="BJ23" i="45"/>
  <c r="BK23" i="45" s="1"/>
  <c r="BL23" i="45" s="1"/>
  <c r="BM23" i="45" s="1"/>
  <c r="BN23" i="45" s="1"/>
  <c r="BO23" i="45" s="1"/>
  <c r="BP23" i="45" s="1"/>
  <c r="BQ23" i="45" s="1"/>
  <c r="BR23" i="45" s="1"/>
  <c r="AL40" i="45"/>
  <c r="BJ67" i="45"/>
  <c r="BK67" i="45" s="1"/>
  <c r="BL67" i="45" s="1"/>
  <c r="BM67" i="45" s="1"/>
  <c r="BN67" i="45" s="1"/>
  <c r="BO67" i="45" s="1"/>
  <c r="BP67" i="45" s="1"/>
  <c r="BQ67" i="45" s="1"/>
  <c r="BR67" i="45" s="1"/>
  <c r="AL74" i="45"/>
  <c r="AM74" i="45" s="1"/>
  <c r="BJ58" i="45"/>
  <c r="BK58" i="45" s="1"/>
  <c r="BL58" i="45" s="1"/>
  <c r="BM58" i="45" s="1"/>
  <c r="BN58" i="45" s="1"/>
  <c r="BO58" i="45" s="1"/>
  <c r="BP58" i="45" s="1"/>
  <c r="BQ58" i="45" s="1"/>
  <c r="BR58" i="45" s="1"/>
  <c r="AL17" i="45"/>
  <c r="BJ48" i="45"/>
  <c r="BK48" i="45" s="1"/>
  <c r="BL48" i="45" s="1"/>
  <c r="BM48" i="45" s="1"/>
  <c r="BN48" i="45" s="1"/>
  <c r="BO48" i="45" s="1"/>
  <c r="BP48" i="45" s="1"/>
  <c r="BQ48" i="45" s="1"/>
  <c r="BR48" i="45" s="1"/>
  <c r="AL60" i="45"/>
  <c r="AM60" i="45" s="1"/>
  <c r="BJ7" i="45"/>
  <c r="BK7" i="45" s="1"/>
  <c r="BL7" i="45" s="1"/>
  <c r="BM7" i="45" s="1"/>
  <c r="BN7" i="45" s="1"/>
  <c r="BO7" i="45" s="1"/>
  <c r="BP7" i="45" s="1"/>
  <c r="BQ7" i="45" s="1"/>
  <c r="BR7" i="45" s="1"/>
  <c r="AL30" i="45"/>
  <c r="BJ37" i="45"/>
  <c r="BK37" i="45" s="1"/>
  <c r="BL37" i="45" s="1"/>
  <c r="BM37" i="45" s="1"/>
  <c r="BN37" i="45" s="1"/>
  <c r="BO37" i="45" s="1"/>
  <c r="BP37" i="45" s="1"/>
  <c r="BQ37" i="45" s="1"/>
  <c r="BR37" i="45" s="1"/>
  <c r="BJ25" i="45"/>
  <c r="BK25" i="45" s="1"/>
  <c r="BL25" i="45" s="1"/>
  <c r="BM25" i="45" s="1"/>
  <c r="BN25" i="45" s="1"/>
  <c r="BO25" i="45" s="1"/>
  <c r="BP25" i="45" s="1"/>
  <c r="BQ25" i="45" s="1"/>
  <c r="BR25" i="45" s="1"/>
  <c r="AL41" i="45"/>
  <c r="BJ71" i="45"/>
  <c r="BK71" i="45" s="1"/>
  <c r="BL71" i="45" s="1"/>
  <c r="BM71" i="45" s="1"/>
  <c r="BN71" i="45" s="1"/>
  <c r="BO71" i="45" s="1"/>
  <c r="BP71" i="45" s="1"/>
  <c r="BQ71" i="45" s="1"/>
  <c r="BR71" i="45" s="1"/>
  <c r="AL27" i="45"/>
  <c r="BJ9" i="45"/>
  <c r="BK9" i="45" s="1"/>
  <c r="BL9" i="45" s="1"/>
  <c r="BM9" i="45" s="1"/>
  <c r="BN9" i="45" s="1"/>
  <c r="BO9" i="45" s="1"/>
  <c r="BP9" i="45" s="1"/>
  <c r="BQ9" i="45" s="1"/>
  <c r="BR9" i="45" s="1"/>
  <c r="AL32" i="45"/>
  <c r="BJ22" i="45"/>
  <c r="BK22" i="45" s="1"/>
  <c r="BL22" i="45" s="1"/>
  <c r="BM22" i="45" s="1"/>
  <c r="BN22" i="45" s="1"/>
  <c r="BO22" i="45" s="1"/>
  <c r="BP22" i="45" s="1"/>
  <c r="BQ22" i="45" s="1"/>
  <c r="BR22" i="45" s="1"/>
  <c r="AL39" i="45"/>
  <c r="BJ72" i="45"/>
  <c r="BK72" i="45" s="1"/>
  <c r="BL72" i="45" s="1"/>
  <c r="BM72" i="45" s="1"/>
  <c r="BN72" i="45" s="1"/>
  <c r="BO72" i="45" s="1"/>
  <c r="BP72" i="45" s="1"/>
  <c r="BQ72" i="45" s="1"/>
  <c r="BR72" i="45" s="1"/>
  <c r="AL18" i="45"/>
  <c r="BJ12" i="45"/>
  <c r="BK12" i="45" s="1"/>
  <c r="BL12" i="45" s="1"/>
  <c r="BM12" i="45" s="1"/>
  <c r="BN12" i="45" s="1"/>
  <c r="BO12" i="45" s="1"/>
  <c r="BP12" i="45" s="1"/>
  <c r="BQ12" i="45" s="1"/>
  <c r="BR12" i="45" s="1"/>
  <c r="AL35" i="45"/>
  <c r="BJ46" i="45"/>
  <c r="BK46" i="45" s="1"/>
  <c r="BL46" i="45" s="1"/>
  <c r="BM46" i="45" s="1"/>
  <c r="BN46" i="45" s="1"/>
  <c r="BO46" i="45" s="1"/>
  <c r="BP46" i="45" s="1"/>
  <c r="BQ46" i="45" s="1"/>
  <c r="BR46" i="45" s="1"/>
  <c r="AL24" i="45"/>
  <c r="BJ17" i="45"/>
  <c r="BK17" i="45" s="1"/>
  <c r="BL17" i="45" s="1"/>
  <c r="BM17" i="45" s="1"/>
  <c r="BN17" i="45" s="1"/>
  <c r="BO17" i="45" s="1"/>
  <c r="BP17" i="45" s="1"/>
  <c r="BQ17" i="45" s="1"/>
  <c r="BR17" i="45" s="1"/>
  <c r="AL38" i="45"/>
  <c r="BJ24" i="45"/>
  <c r="BK24" i="45" s="1"/>
  <c r="BL24" i="45" s="1"/>
  <c r="BM24" i="45" s="1"/>
  <c r="BN24" i="45" s="1"/>
  <c r="BO24" i="45" s="1"/>
  <c r="BP24" i="45" s="1"/>
  <c r="BQ24" i="45" s="1"/>
  <c r="BR24" i="45" s="1"/>
  <c r="AL7" i="45"/>
  <c r="BJ56" i="45"/>
  <c r="BK56" i="45" s="1"/>
  <c r="BL56" i="45" s="1"/>
  <c r="BM56" i="45" s="1"/>
  <c r="BN56" i="45" s="1"/>
  <c r="BO56" i="45" s="1"/>
  <c r="BP56" i="45" s="1"/>
  <c r="BQ56" i="45" s="1"/>
  <c r="BR56" i="45" s="1"/>
  <c r="AL66" i="45"/>
  <c r="AM66" i="45" s="1"/>
  <c r="BJ26" i="45"/>
  <c r="BK26" i="45" s="1"/>
  <c r="BL26" i="45" s="1"/>
  <c r="BM26" i="45" s="1"/>
  <c r="BN26" i="45" s="1"/>
  <c r="BO26" i="45" s="1"/>
  <c r="BP26" i="45" s="1"/>
  <c r="BQ26" i="45" s="1"/>
  <c r="BR26" i="45" s="1"/>
  <c r="AL22" i="45"/>
  <c r="BJ52" i="45"/>
  <c r="BK52" i="45" s="1"/>
  <c r="BL52" i="45" s="1"/>
  <c r="BM52" i="45" s="1"/>
  <c r="BN52" i="45" s="1"/>
  <c r="BO52" i="45" s="1"/>
  <c r="BP52" i="45" s="1"/>
  <c r="BQ52" i="45" s="1"/>
  <c r="BR52" i="45" s="1"/>
  <c r="AL6" i="45"/>
  <c r="BJ5" i="45"/>
  <c r="BK5" i="45" s="1"/>
  <c r="BL5" i="45" s="1"/>
  <c r="BM5" i="45" s="1"/>
  <c r="BN5" i="45" s="1"/>
  <c r="BO5" i="45" s="1"/>
  <c r="BP5" i="45" s="1"/>
  <c r="BQ5" i="45" s="1"/>
  <c r="BR5" i="45" s="1"/>
  <c r="AL28" i="45"/>
  <c r="BJ33" i="45"/>
  <c r="BK33" i="45" s="1"/>
  <c r="BL33" i="45" s="1"/>
  <c r="BM33" i="45" s="1"/>
  <c r="BN33" i="45" s="1"/>
  <c r="BO33" i="45" s="1"/>
  <c r="BP33" i="45" s="1"/>
  <c r="BQ33" i="45" s="1"/>
  <c r="BR33" i="45" s="1"/>
  <c r="AL46" i="45"/>
  <c r="AM46" i="45" s="1"/>
  <c r="BJ31" i="45"/>
  <c r="BK31" i="45" s="1"/>
  <c r="BL31" i="45" s="1"/>
  <c r="BM31" i="45" s="1"/>
  <c r="BN31" i="45" s="1"/>
  <c r="BO31" i="45" s="1"/>
  <c r="BP31" i="45" s="1"/>
  <c r="BQ31" i="45" s="1"/>
  <c r="BR31" i="45" s="1"/>
  <c r="AL44" i="45"/>
  <c r="AM44" i="45" s="1"/>
  <c r="BJ59" i="45"/>
  <c r="BK59" i="45" s="1"/>
  <c r="BL59" i="45" s="1"/>
  <c r="BM59" i="45" s="1"/>
  <c r="BN59" i="45" s="1"/>
  <c r="BO59" i="45" s="1"/>
  <c r="BP59" i="45" s="1"/>
  <c r="BQ59" i="45" s="1"/>
  <c r="BR59" i="45" s="1"/>
  <c r="AL68" i="45"/>
  <c r="AM68" i="45" s="1"/>
  <c r="BJ19" i="45"/>
  <c r="BK19" i="45" s="1"/>
  <c r="BL19" i="45" s="1"/>
  <c r="BM19" i="45" s="1"/>
  <c r="BN19" i="45" s="1"/>
  <c r="BO19" i="45" s="1"/>
  <c r="BP19" i="45" s="1"/>
  <c r="BQ19" i="45" s="1"/>
  <c r="BR19" i="45" s="1"/>
  <c r="BJ52" i="44"/>
  <c r="BK52" i="44" s="1"/>
  <c r="BL52" i="44" s="1"/>
  <c r="BM52" i="44" s="1"/>
  <c r="BN52" i="44" s="1"/>
  <c r="BO52" i="44" s="1"/>
  <c r="BP52" i="44" s="1"/>
  <c r="BQ52" i="44" s="1"/>
  <c r="BR52" i="44" s="1"/>
  <c r="AL53" i="44"/>
  <c r="AM53" i="44" s="1"/>
  <c r="BJ62" i="44"/>
  <c r="BK62" i="44" s="1"/>
  <c r="BL62" i="44" s="1"/>
  <c r="BM62" i="44" s="1"/>
  <c r="BN62" i="44" s="1"/>
  <c r="BO62" i="44" s="1"/>
  <c r="BP62" i="44" s="1"/>
  <c r="BQ62" i="44" s="1"/>
  <c r="BR62" i="44" s="1"/>
  <c r="AL62" i="44"/>
  <c r="AM62" i="44" s="1"/>
  <c r="BJ24" i="44"/>
  <c r="BK24" i="44" s="1"/>
  <c r="BL24" i="44" s="1"/>
  <c r="BM24" i="44" s="1"/>
  <c r="BN24" i="44" s="1"/>
  <c r="BO24" i="44" s="1"/>
  <c r="BP24" i="44" s="1"/>
  <c r="BQ24" i="44" s="1"/>
  <c r="BR24" i="44" s="1"/>
  <c r="AL34" i="44"/>
  <c r="BJ48" i="44"/>
  <c r="BK48" i="44" s="1"/>
  <c r="BL48" i="44" s="1"/>
  <c r="BM48" i="44" s="1"/>
  <c r="BN48" i="44" s="1"/>
  <c r="BO48" i="44" s="1"/>
  <c r="BP48" i="44" s="1"/>
  <c r="BQ48" i="44" s="1"/>
  <c r="BR48" i="44" s="1"/>
  <c r="AL49" i="44"/>
  <c r="AM49" i="44" s="1"/>
  <c r="BJ69" i="44"/>
  <c r="BK69" i="44" s="1"/>
  <c r="BL69" i="44" s="1"/>
  <c r="BM69" i="44" s="1"/>
  <c r="BN69" i="44" s="1"/>
  <c r="BO69" i="44" s="1"/>
  <c r="BP69" i="44" s="1"/>
  <c r="BQ69" i="44" s="1"/>
  <c r="BR69" i="44" s="1"/>
  <c r="AL69" i="44"/>
  <c r="AM69" i="44" s="1"/>
  <c r="BJ63" i="44"/>
  <c r="BK63" i="44" s="1"/>
  <c r="BL63" i="44" s="1"/>
  <c r="BM63" i="44" s="1"/>
  <c r="BN63" i="44" s="1"/>
  <c r="BO63" i="44" s="1"/>
  <c r="BP63" i="44" s="1"/>
  <c r="BQ63" i="44" s="1"/>
  <c r="BR63" i="44" s="1"/>
  <c r="AL63" i="44"/>
  <c r="AM63" i="44" s="1"/>
  <c r="BJ47" i="44"/>
  <c r="BK47" i="44" s="1"/>
  <c r="BL47" i="44" s="1"/>
  <c r="BM47" i="44" s="1"/>
  <c r="BN47" i="44" s="1"/>
  <c r="BO47" i="44" s="1"/>
  <c r="BP47" i="44" s="1"/>
  <c r="BQ47" i="44" s="1"/>
  <c r="BR47" i="44" s="1"/>
  <c r="AL48" i="44"/>
  <c r="AM48" i="44" s="1"/>
  <c r="BJ12" i="44"/>
  <c r="BK12" i="44" s="1"/>
  <c r="BL12" i="44" s="1"/>
  <c r="BM12" i="44" s="1"/>
  <c r="BN12" i="44" s="1"/>
  <c r="BO12" i="44" s="1"/>
  <c r="BP12" i="44" s="1"/>
  <c r="BQ12" i="44" s="1"/>
  <c r="BR12" i="44" s="1"/>
  <c r="AL22" i="44"/>
  <c r="AL42" i="44"/>
  <c r="AM42" i="44" s="1"/>
  <c r="BJ37" i="44"/>
  <c r="BK37" i="44" s="1"/>
  <c r="BL37" i="44" s="1"/>
  <c r="BM37" i="44" s="1"/>
  <c r="BN37" i="44" s="1"/>
  <c r="BO37" i="44" s="1"/>
  <c r="BP37" i="44" s="1"/>
  <c r="BQ37" i="44" s="1"/>
  <c r="BR37" i="44" s="1"/>
  <c r="BJ36" i="44"/>
  <c r="BK36" i="44" s="1"/>
  <c r="BL36" i="44" s="1"/>
  <c r="BM36" i="44" s="1"/>
  <c r="BN36" i="44" s="1"/>
  <c r="BO36" i="44" s="1"/>
  <c r="BP36" i="44" s="1"/>
  <c r="BQ36" i="44" s="1"/>
  <c r="BR36" i="44" s="1"/>
  <c r="AL41" i="44"/>
  <c r="AM41" i="44" s="1"/>
  <c r="AL18" i="44"/>
  <c r="BJ8" i="44"/>
  <c r="BK8" i="44" s="1"/>
  <c r="BL8" i="44" s="1"/>
  <c r="BM8" i="44" s="1"/>
  <c r="BN8" i="44" s="1"/>
  <c r="BO8" i="44" s="1"/>
  <c r="BP8" i="44" s="1"/>
  <c r="BQ8" i="44" s="1"/>
  <c r="BR8" i="44" s="1"/>
  <c r="BJ25" i="44"/>
  <c r="BK25" i="44" s="1"/>
  <c r="BL25" i="44" s="1"/>
  <c r="BM25" i="44" s="1"/>
  <c r="BN25" i="44" s="1"/>
  <c r="BO25" i="44" s="1"/>
  <c r="BP25" i="44" s="1"/>
  <c r="BQ25" i="44" s="1"/>
  <c r="BR25" i="44" s="1"/>
  <c r="AL35" i="44"/>
  <c r="BJ50" i="44"/>
  <c r="BK50" i="44" s="1"/>
  <c r="BL50" i="44" s="1"/>
  <c r="BM50" i="44" s="1"/>
  <c r="BN50" i="44" s="1"/>
  <c r="BO50" i="44" s="1"/>
  <c r="BP50" i="44" s="1"/>
  <c r="BQ50" i="44" s="1"/>
  <c r="BR50" i="44" s="1"/>
  <c r="AL51" i="44"/>
  <c r="AM51" i="44" s="1"/>
  <c r="BJ32" i="44"/>
  <c r="BK32" i="44" s="1"/>
  <c r="BL32" i="44" s="1"/>
  <c r="BM32" i="44" s="1"/>
  <c r="BN32" i="44" s="1"/>
  <c r="BO32" i="44" s="1"/>
  <c r="BP32" i="44" s="1"/>
  <c r="BQ32" i="44" s="1"/>
  <c r="BR32" i="44" s="1"/>
  <c r="AL39" i="44"/>
  <c r="AM39" i="44" s="1"/>
  <c r="BJ55" i="44"/>
  <c r="BK55" i="44" s="1"/>
  <c r="BL55" i="44" s="1"/>
  <c r="BM55" i="44" s="1"/>
  <c r="BN55" i="44" s="1"/>
  <c r="BO55" i="44" s="1"/>
  <c r="BP55" i="44" s="1"/>
  <c r="BQ55" i="44" s="1"/>
  <c r="BR55" i="44" s="1"/>
  <c r="AL55" i="44"/>
  <c r="AM55" i="44" s="1"/>
  <c r="BJ53" i="44"/>
  <c r="BK53" i="44" s="1"/>
  <c r="BL53" i="44" s="1"/>
  <c r="BM53" i="44" s="1"/>
  <c r="BN53" i="44" s="1"/>
  <c r="BO53" i="44" s="1"/>
  <c r="BP53" i="44" s="1"/>
  <c r="BQ53" i="44" s="1"/>
  <c r="BR53" i="44" s="1"/>
  <c r="AL54" i="44"/>
  <c r="AM54" i="44" s="1"/>
  <c r="BJ46" i="44"/>
  <c r="BK46" i="44" s="1"/>
  <c r="BL46" i="44" s="1"/>
  <c r="BM46" i="44" s="1"/>
  <c r="BN46" i="44" s="1"/>
  <c r="BO46" i="44" s="1"/>
  <c r="BP46" i="44" s="1"/>
  <c r="BQ46" i="44" s="1"/>
  <c r="BR46" i="44" s="1"/>
  <c r="AL11" i="44"/>
  <c r="AL17" i="44"/>
  <c r="BJ28" i="44"/>
  <c r="BK28" i="44" s="1"/>
  <c r="BL28" i="44" s="1"/>
  <c r="BM28" i="44" s="1"/>
  <c r="BN28" i="44" s="1"/>
  <c r="BO28" i="44" s="1"/>
  <c r="BP28" i="44" s="1"/>
  <c r="BQ28" i="44" s="1"/>
  <c r="BR28" i="44" s="1"/>
  <c r="AL12" i="44"/>
  <c r="BJ16" i="44"/>
  <c r="BK16" i="44" s="1"/>
  <c r="BL16" i="44" s="1"/>
  <c r="BM16" i="44" s="1"/>
  <c r="BN16" i="44" s="1"/>
  <c r="BO16" i="44" s="1"/>
  <c r="BP16" i="44" s="1"/>
  <c r="BQ16" i="44" s="1"/>
  <c r="BR16" i="44" s="1"/>
  <c r="AL26" i="44"/>
  <c r="BJ30" i="44"/>
  <c r="BK30" i="44" s="1"/>
  <c r="BL30" i="44" s="1"/>
  <c r="BM30" i="44" s="1"/>
  <c r="BN30" i="44" s="1"/>
  <c r="BO30" i="44" s="1"/>
  <c r="BP30" i="44" s="1"/>
  <c r="BQ30" i="44" s="1"/>
  <c r="BR30" i="44" s="1"/>
  <c r="AL14" i="44"/>
  <c r="BJ60" i="44"/>
  <c r="BK60" i="44" s="1"/>
  <c r="BL60" i="44" s="1"/>
  <c r="BM60" i="44" s="1"/>
  <c r="BN60" i="44" s="1"/>
  <c r="BO60" i="44" s="1"/>
  <c r="BP60" i="44" s="1"/>
  <c r="BQ60" i="44" s="1"/>
  <c r="BR60" i="44" s="1"/>
  <c r="AL60" i="44"/>
  <c r="AM60" i="44" s="1"/>
  <c r="BJ11" i="44"/>
  <c r="BK11" i="44" s="1"/>
  <c r="BL11" i="44" s="1"/>
  <c r="BM11" i="44" s="1"/>
  <c r="BN11" i="44" s="1"/>
  <c r="BO11" i="44" s="1"/>
  <c r="BP11" i="44" s="1"/>
  <c r="BQ11" i="44" s="1"/>
  <c r="BR11" i="44" s="1"/>
  <c r="BJ68" i="44"/>
  <c r="BK68" i="44" s="1"/>
  <c r="BL68" i="44" s="1"/>
  <c r="BM68" i="44" s="1"/>
  <c r="BN68" i="44" s="1"/>
  <c r="BO68" i="44" s="1"/>
  <c r="BP68" i="44" s="1"/>
  <c r="BQ68" i="44" s="1"/>
  <c r="BR68" i="44" s="1"/>
  <c r="AL68" i="44"/>
  <c r="AM68" i="44" s="1"/>
  <c r="BJ54" i="44"/>
  <c r="BK54" i="44" s="1"/>
  <c r="BL54" i="44" s="1"/>
  <c r="BM54" i="44" s="1"/>
  <c r="BN54" i="44" s="1"/>
  <c r="BO54" i="44" s="1"/>
  <c r="BP54" i="44" s="1"/>
  <c r="BQ54" i="44" s="1"/>
  <c r="BR54" i="44" s="1"/>
  <c r="AL8" i="44"/>
  <c r="BJ40" i="44"/>
  <c r="BK40" i="44" s="1"/>
  <c r="BL40" i="44" s="1"/>
  <c r="BM40" i="44" s="1"/>
  <c r="BN40" i="44" s="1"/>
  <c r="BO40" i="44" s="1"/>
  <c r="BP40" i="44" s="1"/>
  <c r="BQ40" i="44" s="1"/>
  <c r="BR40" i="44" s="1"/>
  <c r="AL44" i="44"/>
  <c r="AM44" i="44" s="1"/>
  <c r="BJ17" i="44"/>
  <c r="BK17" i="44" s="1"/>
  <c r="BL17" i="44" s="1"/>
  <c r="BM17" i="44" s="1"/>
  <c r="BN17" i="44" s="1"/>
  <c r="BO17" i="44" s="1"/>
  <c r="BP17" i="44" s="1"/>
  <c r="BQ17" i="44" s="1"/>
  <c r="BR17" i="44" s="1"/>
  <c r="AL27" i="44"/>
  <c r="AL31" i="44"/>
  <c r="BJ31" i="44"/>
  <c r="BK31" i="44" s="1"/>
  <c r="BL31" i="44" s="1"/>
  <c r="BM31" i="44" s="1"/>
  <c r="BN31" i="44" s="1"/>
  <c r="BO31" i="44" s="1"/>
  <c r="BP31" i="44" s="1"/>
  <c r="BQ31" i="44" s="1"/>
  <c r="BR31" i="44" s="1"/>
  <c r="AL9" i="44"/>
  <c r="BJ70" i="44"/>
  <c r="BK70" i="44" s="1"/>
  <c r="BL70" i="44" s="1"/>
  <c r="BM70" i="44" s="1"/>
  <c r="BN70" i="44" s="1"/>
  <c r="BO70" i="44" s="1"/>
  <c r="BP70" i="44" s="1"/>
  <c r="BQ70" i="44" s="1"/>
  <c r="BR70" i="44" s="1"/>
  <c r="AL70" i="44"/>
  <c r="AM70" i="44" s="1"/>
  <c r="BJ14" i="44"/>
  <c r="BK14" i="44" s="1"/>
  <c r="BL14" i="44" s="1"/>
  <c r="BM14" i="44" s="1"/>
  <c r="BN14" i="44" s="1"/>
  <c r="BO14" i="44" s="1"/>
  <c r="BP14" i="44" s="1"/>
  <c r="BQ14" i="44" s="1"/>
  <c r="BR14" i="44" s="1"/>
  <c r="AL24" i="44"/>
  <c r="BJ57" i="44"/>
  <c r="BK57" i="44" s="1"/>
  <c r="BL57" i="44" s="1"/>
  <c r="BM57" i="44" s="1"/>
  <c r="BN57" i="44" s="1"/>
  <c r="BO57" i="44" s="1"/>
  <c r="BP57" i="44" s="1"/>
  <c r="BQ57" i="44" s="1"/>
  <c r="BR57" i="44" s="1"/>
  <c r="AL57" i="44"/>
  <c r="AM57" i="44" s="1"/>
  <c r="BJ38" i="44"/>
  <c r="BK38" i="44" s="1"/>
  <c r="BL38" i="44" s="1"/>
  <c r="BM38" i="44" s="1"/>
  <c r="BN38" i="44" s="1"/>
  <c r="BO38" i="44" s="1"/>
  <c r="BP38" i="44" s="1"/>
  <c r="BQ38" i="44" s="1"/>
  <c r="BR38" i="44" s="1"/>
  <c r="AL43" i="44"/>
  <c r="AM43" i="44" s="1"/>
  <c r="BJ58" i="44"/>
  <c r="BK58" i="44" s="1"/>
  <c r="BL58" i="44" s="1"/>
  <c r="BM58" i="44" s="1"/>
  <c r="BN58" i="44" s="1"/>
  <c r="BO58" i="44" s="1"/>
  <c r="BP58" i="44" s="1"/>
  <c r="BQ58" i="44" s="1"/>
  <c r="BR58" i="44" s="1"/>
  <c r="AL58" i="44"/>
  <c r="AM58" i="44" s="1"/>
  <c r="BJ26" i="44"/>
  <c r="BK26" i="44" s="1"/>
  <c r="BL26" i="44" s="1"/>
  <c r="BM26" i="44" s="1"/>
  <c r="BN26" i="44" s="1"/>
  <c r="BO26" i="44" s="1"/>
  <c r="BP26" i="44" s="1"/>
  <c r="BQ26" i="44" s="1"/>
  <c r="BR26" i="44" s="1"/>
  <c r="AL36" i="44"/>
  <c r="BJ42" i="44"/>
  <c r="BK42" i="44" s="1"/>
  <c r="BL42" i="44" s="1"/>
  <c r="BM42" i="44" s="1"/>
  <c r="BN42" i="44" s="1"/>
  <c r="BO42" i="44" s="1"/>
  <c r="BP42" i="44" s="1"/>
  <c r="BQ42" i="44" s="1"/>
  <c r="BR42" i="44" s="1"/>
  <c r="AL5" i="44"/>
  <c r="BJ6" i="44"/>
  <c r="BK6" i="44" s="1"/>
  <c r="BL6" i="44" s="1"/>
  <c r="BM6" i="44" s="1"/>
  <c r="BN6" i="44" s="1"/>
  <c r="BO6" i="44" s="1"/>
  <c r="BP6" i="44" s="1"/>
  <c r="BQ6" i="44" s="1"/>
  <c r="BR6" i="44" s="1"/>
  <c r="AL16" i="44"/>
  <c r="BJ5" i="44"/>
  <c r="BK5" i="44" s="1"/>
  <c r="BL5" i="44" s="1"/>
  <c r="BM5" i="44" s="1"/>
  <c r="BN5" i="44" s="1"/>
  <c r="BO5" i="44" s="1"/>
  <c r="BP5" i="44" s="1"/>
  <c r="BQ5" i="44" s="1"/>
  <c r="BR5" i="44" s="1"/>
  <c r="AL15" i="44"/>
  <c r="BJ10" i="44"/>
  <c r="BK10" i="44" s="1"/>
  <c r="BL10" i="44" s="1"/>
  <c r="BM10" i="44" s="1"/>
  <c r="BN10" i="44" s="1"/>
  <c r="BO10" i="44" s="1"/>
  <c r="BP10" i="44" s="1"/>
  <c r="BQ10" i="44" s="1"/>
  <c r="BR10" i="44" s="1"/>
  <c r="AL20" i="44"/>
  <c r="BJ29" i="44"/>
  <c r="BK29" i="44" s="1"/>
  <c r="BL29" i="44" s="1"/>
  <c r="BM29" i="44" s="1"/>
  <c r="BN29" i="44" s="1"/>
  <c r="BO29" i="44" s="1"/>
  <c r="BP29" i="44" s="1"/>
  <c r="BQ29" i="44" s="1"/>
  <c r="BR29" i="44" s="1"/>
  <c r="AL38" i="44"/>
  <c r="AM38" i="44" s="1"/>
  <c r="BJ23" i="44"/>
  <c r="BK23" i="44" s="1"/>
  <c r="BL23" i="44" s="1"/>
  <c r="BM23" i="44" s="1"/>
  <c r="BN23" i="44" s="1"/>
  <c r="BO23" i="44" s="1"/>
  <c r="BP23" i="44" s="1"/>
  <c r="BQ23" i="44" s="1"/>
  <c r="BR23" i="44" s="1"/>
  <c r="AL33" i="44"/>
  <c r="BJ56" i="44"/>
  <c r="BK56" i="44" s="1"/>
  <c r="BL56" i="44" s="1"/>
  <c r="BM56" i="44" s="1"/>
  <c r="BN56" i="44" s="1"/>
  <c r="BO56" i="44" s="1"/>
  <c r="BP56" i="44" s="1"/>
  <c r="BQ56" i="44" s="1"/>
  <c r="BR56" i="44" s="1"/>
  <c r="AL56" i="44"/>
  <c r="AM56" i="44" s="1"/>
  <c r="BJ44" i="44"/>
  <c r="BK44" i="44" s="1"/>
  <c r="BL44" i="44" s="1"/>
  <c r="BM44" i="44" s="1"/>
  <c r="BN44" i="44" s="1"/>
  <c r="BO44" i="44" s="1"/>
  <c r="BP44" i="44" s="1"/>
  <c r="BQ44" i="44" s="1"/>
  <c r="BR44" i="44" s="1"/>
  <c r="AL47" i="44"/>
  <c r="AM47" i="44" s="1"/>
  <c r="BJ34" i="44"/>
  <c r="BK34" i="44" s="1"/>
  <c r="BL34" i="44" s="1"/>
  <c r="BM34" i="44" s="1"/>
  <c r="BN34" i="44" s="1"/>
  <c r="BO34" i="44" s="1"/>
  <c r="BP34" i="44" s="1"/>
  <c r="BQ34" i="44" s="1"/>
  <c r="BR34" i="44" s="1"/>
  <c r="AL13" i="44"/>
  <c r="BJ9" i="44"/>
  <c r="BK9" i="44" s="1"/>
  <c r="BL9" i="44" s="1"/>
  <c r="BM9" i="44" s="1"/>
  <c r="BN9" i="44" s="1"/>
  <c r="BO9" i="44" s="1"/>
  <c r="BP9" i="44" s="1"/>
  <c r="BQ9" i="44" s="1"/>
  <c r="BR9" i="44" s="1"/>
  <c r="AL19" i="44"/>
  <c r="BJ45" i="44"/>
  <c r="BK45" i="44" s="1"/>
  <c r="BL45" i="44" s="1"/>
  <c r="BM45" i="44" s="1"/>
  <c r="BN45" i="44" s="1"/>
  <c r="BO45" i="44" s="1"/>
  <c r="BP45" i="44" s="1"/>
  <c r="BQ45" i="44" s="1"/>
  <c r="BR45" i="44" s="1"/>
  <c r="AL6" i="44"/>
  <c r="BJ33" i="44"/>
  <c r="BK33" i="44" s="1"/>
  <c r="BL33" i="44" s="1"/>
  <c r="BM33" i="44" s="1"/>
  <c r="BN33" i="44" s="1"/>
  <c r="BO33" i="44" s="1"/>
  <c r="BP33" i="44" s="1"/>
  <c r="BQ33" i="44" s="1"/>
  <c r="BR33" i="44" s="1"/>
  <c r="AL10" i="44"/>
  <c r="BJ27" i="44"/>
  <c r="BK27" i="44" s="1"/>
  <c r="BL27" i="44" s="1"/>
  <c r="BM27" i="44" s="1"/>
  <c r="BN27" i="44" s="1"/>
  <c r="BO27" i="44" s="1"/>
  <c r="BP27" i="44" s="1"/>
  <c r="BQ27" i="44" s="1"/>
  <c r="BR27" i="44" s="1"/>
  <c r="AL37" i="44"/>
  <c r="AM37" i="44" s="1"/>
  <c r="BJ67" i="44"/>
  <c r="BK67" i="44" s="1"/>
  <c r="BL67" i="44" s="1"/>
  <c r="BM67" i="44" s="1"/>
  <c r="BN67" i="44" s="1"/>
  <c r="BO67" i="44" s="1"/>
  <c r="BP67" i="44" s="1"/>
  <c r="BQ67" i="44" s="1"/>
  <c r="BR67" i="44" s="1"/>
  <c r="AL67" i="44"/>
  <c r="AM67" i="44" s="1"/>
  <c r="BJ59" i="44"/>
  <c r="BK59" i="44" s="1"/>
  <c r="BL59" i="44" s="1"/>
  <c r="BM59" i="44" s="1"/>
  <c r="BN59" i="44" s="1"/>
  <c r="BO59" i="44" s="1"/>
  <c r="BP59" i="44" s="1"/>
  <c r="BQ59" i="44" s="1"/>
  <c r="BR59" i="44" s="1"/>
  <c r="AL59" i="44"/>
  <c r="AM59" i="44" s="1"/>
  <c r="BJ19" i="44"/>
  <c r="BK19" i="44" s="1"/>
  <c r="BL19" i="44" s="1"/>
  <c r="BM19" i="44" s="1"/>
  <c r="BN19" i="44" s="1"/>
  <c r="BO19" i="44" s="1"/>
  <c r="BP19" i="44" s="1"/>
  <c r="BQ19" i="44" s="1"/>
  <c r="BR19" i="44" s="1"/>
  <c r="AL29" i="44"/>
  <c r="BJ41" i="44"/>
  <c r="BK41" i="44" s="1"/>
  <c r="BL41" i="44" s="1"/>
  <c r="BM41" i="44" s="1"/>
  <c r="BN41" i="44" s="1"/>
  <c r="BO41" i="44" s="1"/>
  <c r="BP41" i="44" s="1"/>
  <c r="BQ41" i="44" s="1"/>
  <c r="BR41" i="44" s="1"/>
  <c r="AL45" i="44"/>
  <c r="AM45" i="44" s="1"/>
  <c r="BJ65" i="44"/>
  <c r="BK65" i="44" s="1"/>
  <c r="BL65" i="44" s="1"/>
  <c r="BM65" i="44" s="1"/>
  <c r="BN65" i="44" s="1"/>
  <c r="BO65" i="44" s="1"/>
  <c r="BP65" i="44" s="1"/>
  <c r="BQ65" i="44" s="1"/>
  <c r="BR65" i="44" s="1"/>
  <c r="AL65" i="44"/>
  <c r="AM65" i="44" s="1"/>
  <c r="BJ20" i="44"/>
  <c r="BK20" i="44" s="1"/>
  <c r="BL20" i="44" s="1"/>
  <c r="BM20" i="44" s="1"/>
  <c r="BN20" i="44" s="1"/>
  <c r="BO20" i="44" s="1"/>
  <c r="BP20" i="44" s="1"/>
  <c r="BQ20" i="44" s="1"/>
  <c r="BR20" i="44" s="1"/>
  <c r="AL30" i="44"/>
  <c r="BJ72" i="44"/>
  <c r="BK72" i="44" s="1"/>
  <c r="BL72" i="44" s="1"/>
  <c r="BM72" i="44" s="1"/>
  <c r="BN72" i="44" s="1"/>
  <c r="BO72" i="44" s="1"/>
  <c r="BP72" i="44" s="1"/>
  <c r="BQ72" i="44" s="1"/>
  <c r="BR72" i="44" s="1"/>
  <c r="AL72" i="44"/>
  <c r="AM72" i="44" s="1"/>
  <c r="BJ61" i="44"/>
  <c r="BK61" i="44" s="1"/>
  <c r="BL61" i="44" s="1"/>
  <c r="BM61" i="44" s="1"/>
  <c r="BN61" i="44" s="1"/>
  <c r="BO61" i="44" s="1"/>
  <c r="BP61" i="44" s="1"/>
  <c r="BQ61" i="44" s="1"/>
  <c r="BR61" i="44" s="1"/>
  <c r="AL61" i="44"/>
  <c r="AM61" i="44" s="1"/>
  <c r="BJ64" i="44"/>
  <c r="BK64" i="44" s="1"/>
  <c r="BL64" i="44" s="1"/>
  <c r="BM64" i="44" s="1"/>
  <c r="BN64" i="44" s="1"/>
  <c r="BO64" i="44" s="1"/>
  <c r="BP64" i="44" s="1"/>
  <c r="BQ64" i="44" s="1"/>
  <c r="BR64" i="44" s="1"/>
  <c r="AL64" i="44"/>
  <c r="AM64" i="44" s="1"/>
  <c r="BJ43" i="44"/>
  <c r="BK43" i="44" s="1"/>
  <c r="BL43" i="44" s="1"/>
  <c r="BM43" i="44" s="1"/>
  <c r="BN43" i="44" s="1"/>
  <c r="BO43" i="44" s="1"/>
  <c r="BP43" i="44" s="1"/>
  <c r="BQ43" i="44" s="1"/>
  <c r="BR43" i="44" s="1"/>
  <c r="AL46" i="44"/>
  <c r="AM46" i="44" s="1"/>
  <c r="BJ18" i="44"/>
  <c r="BK18" i="44" s="1"/>
  <c r="BL18" i="44" s="1"/>
  <c r="BM18" i="44" s="1"/>
  <c r="BN18" i="44" s="1"/>
  <c r="BO18" i="44" s="1"/>
  <c r="BP18" i="44" s="1"/>
  <c r="BQ18" i="44" s="1"/>
  <c r="BR18" i="44" s="1"/>
  <c r="AL28" i="44"/>
  <c r="BJ15" i="44"/>
  <c r="BK15" i="44" s="1"/>
  <c r="BL15" i="44" s="1"/>
  <c r="BM15" i="44" s="1"/>
  <c r="BN15" i="44" s="1"/>
  <c r="BO15" i="44" s="1"/>
  <c r="BP15" i="44" s="1"/>
  <c r="BQ15" i="44" s="1"/>
  <c r="BR15" i="44" s="1"/>
  <c r="AL25" i="44"/>
  <c r="BJ35" i="44"/>
  <c r="BK35" i="44" s="1"/>
  <c r="BL35" i="44" s="1"/>
  <c r="BM35" i="44" s="1"/>
  <c r="BN35" i="44" s="1"/>
  <c r="BO35" i="44" s="1"/>
  <c r="BP35" i="44" s="1"/>
  <c r="BQ35" i="44" s="1"/>
  <c r="BR35" i="44" s="1"/>
  <c r="AL40" i="44"/>
  <c r="AM40" i="44" s="1"/>
  <c r="BJ51" i="44"/>
  <c r="BK51" i="44" s="1"/>
  <c r="BL51" i="44" s="1"/>
  <c r="BM51" i="44" s="1"/>
  <c r="BN51" i="44" s="1"/>
  <c r="BO51" i="44" s="1"/>
  <c r="BP51" i="44" s="1"/>
  <c r="BQ51" i="44" s="1"/>
  <c r="BR51" i="44" s="1"/>
  <c r="AL52" i="44"/>
  <c r="AM52" i="44" s="1"/>
  <c r="BJ39" i="44"/>
  <c r="BK39" i="44" s="1"/>
  <c r="BL39" i="44" s="1"/>
  <c r="BM39" i="44" s="1"/>
  <c r="BN39" i="44" s="1"/>
  <c r="BO39" i="44" s="1"/>
  <c r="BP39" i="44" s="1"/>
  <c r="BQ39" i="44" s="1"/>
  <c r="BR39" i="44" s="1"/>
  <c r="BJ66" i="44"/>
  <c r="BK66" i="44" s="1"/>
  <c r="BL66" i="44" s="1"/>
  <c r="BM66" i="44" s="1"/>
  <c r="BN66" i="44" s="1"/>
  <c r="BO66" i="44" s="1"/>
  <c r="BP66" i="44" s="1"/>
  <c r="BQ66" i="44" s="1"/>
  <c r="BR66" i="44" s="1"/>
  <c r="AL66" i="44"/>
  <c r="AM66" i="44" s="1"/>
  <c r="BJ49" i="44"/>
  <c r="BK49" i="44" s="1"/>
  <c r="BL49" i="44" s="1"/>
  <c r="BM49" i="44" s="1"/>
  <c r="BN49" i="44" s="1"/>
  <c r="BO49" i="44" s="1"/>
  <c r="BP49" i="44" s="1"/>
  <c r="BQ49" i="44" s="1"/>
  <c r="BR49" i="44" s="1"/>
  <c r="AL50" i="44"/>
  <c r="AM50" i="44" s="1"/>
  <c r="BJ22" i="44"/>
  <c r="BK22" i="44" s="1"/>
  <c r="BL22" i="44" s="1"/>
  <c r="BM22" i="44" s="1"/>
  <c r="BN22" i="44" s="1"/>
  <c r="BO22" i="44" s="1"/>
  <c r="BP22" i="44" s="1"/>
  <c r="BQ22" i="44" s="1"/>
  <c r="BR22" i="44" s="1"/>
  <c r="AL32" i="44"/>
  <c r="BJ13" i="44"/>
  <c r="BK13" i="44" s="1"/>
  <c r="BL13" i="44" s="1"/>
  <c r="BM13" i="44" s="1"/>
  <c r="BN13" i="44" s="1"/>
  <c r="BO13" i="44" s="1"/>
  <c r="BP13" i="44" s="1"/>
  <c r="BQ13" i="44" s="1"/>
  <c r="BR13" i="44" s="1"/>
  <c r="AL23" i="44"/>
  <c r="BJ71" i="44"/>
  <c r="BK71" i="44" s="1"/>
  <c r="BL71" i="44" s="1"/>
  <c r="BM71" i="44" s="1"/>
  <c r="BN71" i="44" s="1"/>
  <c r="BO71" i="44" s="1"/>
  <c r="BP71" i="44" s="1"/>
  <c r="BQ71" i="44" s="1"/>
  <c r="BR71" i="44" s="1"/>
  <c r="AL71" i="44"/>
  <c r="AM71" i="44" s="1"/>
  <c r="BJ68" i="43"/>
  <c r="BK68" i="43" s="1"/>
  <c r="BL68" i="43" s="1"/>
  <c r="BM68" i="43" s="1"/>
  <c r="BN68" i="43" s="1"/>
  <c r="BO68" i="43" s="1"/>
  <c r="BP68" i="43" s="1"/>
  <c r="BQ68" i="43" s="1"/>
  <c r="BR68" i="43" s="1"/>
  <c r="AL68" i="43"/>
  <c r="AM68" i="43" s="1"/>
  <c r="BJ51" i="43"/>
  <c r="BK51" i="43" s="1"/>
  <c r="BL51" i="43" s="1"/>
  <c r="BM51" i="43" s="1"/>
  <c r="BN51" i="43" s="1"/>
  <c r="BO51" i="43" s="1"/>
  <c r="BP51" i="43" s="1"/>
  <c r="BQ51" i="43" s="1"/>
  <c r="BR51" i="43" s="1"/>
  <c r="AL51" i="43"/>
  <c r="AM51" i="43" s="1"/>
  <c r="BJ57" i="43"/>
  <c r="BK57" i="43" s="1"/>
  <c r="BL57" i="43" s="1"/>
  <c r="BM57" i="43" s="1"/>
  <c r="BN57" i="43" s="1"/>
  <c r="BO57" i="43" s="1"/>
  <c r="BP57" i="43" s="1"/>
  <c r="BQ57" i="43" s="1"/>
  <c r="BR57" i="43" s="1"/>
  <c r="AL57" i="43"/>
  <c r="AM57" i="43" s="1"/>
  <c r="BJ17" i="43"/>
  <c r="BK17" i="43" s="1"/>
  <c r="BL17" i="43" s="1"/>
  <c r="BM17" i="43" s="1"/>
  <c r="BN17" i="43" s="1"/>
  <c r="BO17" i="43" s="1"/>
  <c r="BP17" i="43" s="1"/>
  <c r="BQ17" i="43" s="1"/>
  <c r="BR17" i="43" s="1"/>
  <c r="AL24" i="43"/>
  <c r="BJ23" i="43"/>
  <c r="BK23" i="43" s="1"/>
  <c r="BL23" i="43" s="1"/>
  <c r="BM23" i="43" s="1"/>
  <c r="BN23" i="43" s="1"/>
  <c r="BO23" i="43" s="1"/>
  <c r="BP23" i="43" s="1"/>
  <c r="BQ23" i="43" s="1"/>
  <c r="BR23" i="43" s="1"/>
  <c r="AL10" i="43"/>
  <c r="BJ55" i="43"/>
  <c r="BK55" i="43" s="1"/>
  <c r="BL55" i="43" s="1"/>
  <c r="BM55" i="43" s="1"/>
  <c r="BN55" i="43" s="1"/>
  <c r="BO55" i="43" s="1"/>
  <c r="BP55" i="43" s="1"/>
  <c r="BQ55" i="43" s="1"/>
  <c r="BR55" i="43" s="1"/>
  <c r="AL55" i="43"/>
  <c r="AM55" i="43" s="1"/>
  <c r="BJ45" i="43"/>
  <c r="BK45" i="43" s="1"/>
  <c r="BL45" i="43" s="1"/>
  <c r="BM45" i="43" s="1"/>
  <c r="BN45" i="43" s="1"/>
  <c r="BO45" i="43" s="1"/>
  <c r="BP45" i="43" s="1"/>
  <c r="BQ45" i="43" s="1"/>
  <c r="BR45" i="43" s="1"/>
  <c r="AL8" i="43"/>
  <c r="BJ7" i="43"/>
  <c r="BK7" i="43" s="1"/>
  <c r="BL7" i="43" s="1"/>
  <c r="BM7" i="43" s="1"/>
  <c r="BN7" i="43" s="1"/>
  <c r="BO7" i="43" s="1"/>
  <c r="BP7" i="43" s="1"/>
  <c r="BQ7" i="43" s="1"/>
  <c r="BR7" i="43" s="1"/>
  <c r="AL17" i="43"/>
  <c r="BJ9" i="43"/>
  <c r="BK9" i="43" s="1"/>
  <c r="BL9" i="43" s="1"/>
  <c r="BM9" i="43" s="1"/>
  <c r="BN9" i="43" s="1"/>
  <c r="BO9" i="43" s="1"/>
  <c r="BP9" i="43" s="1"/>
  <c r="BQ9" i="43" s="1"/>
  <c r="BR9" i="43" s="1"/>
  <c r="AL19" i="43"/>
  <c r="BJ25" i="43"/>
  <c r="BK25" i="43" s="1"/>
  <c r="BL25" i="43" s="1"/>
  <c r="BM25" i="43" s="1"/>
  <c r="BN25" i="43" s="1"/>
  <c r="BO25" i="43" s="1"/>
  <c r="BP25" i="43" s="1"/>
  <c r="BQ25" i="43" s="1"/>
  <c r="BR25" i="43" s="1"/>
  <c r="BJ59" i="43"/>
  <c r="BK59" i="43" s="1"/>
  <c r="BL59" i="43" s="1"/>
  <c r="BM59" i="43" s="1"/>
  <c r="BN59" i="43" s="1"/>
  <c r="BO59" i="43" s="1"/>
  <c r="BP59" i="43" s="1"/>
  <c r="BQ59" i="43" s="1"/>
  <c r="BR59" i="43" s="1"/>
  <c r="AL59" i="43"/>
  <c r="AM59" i="43" s="1"/>
  <c r="BJ44" i="43"/>
  <c r="BK44" i="43" s="1"/>
  <c r="BL44" i="43" s="1"/>
  <c r="BM44" i="43" s="1"/>
  <c r="BN44" i="43" s="1"/>
  <c r="BO44" i="43" s="1"/>
  <c r="BP44" i="43" s="1"/>
  <c r="BQ44" i="43" s="1"/>
  <c r="BR44" i="43" s="1"/>
  <c r="AL6" i="43"/>
  <c r="BJ39" i="43"/>
  <c r="BK39" i="43" s="1"/>
  <c r="BL39" i="43" s="1"/>
  <c r="BM39" i="43" s="1"/>
  <c r="BN39" i="43" s="1"/>
  <c r="BO39" i="43" s="1"/>
  <c r="BP39" i="43" s="1"/>
  <c r="BQ39" i="43" s="1"/>
  <c r="BR39" i="43" s="1"/>
  <c r="AL43" i="43"/>
  <c r="AM43" i="43" s="1"/>
  <c r="BJ71" i="43"/>
  <c r="BK71" i="43" s="1"/>
  <c r="BL71" i="43" s="1"/>
  <c r="BM71" i="43" s="1"/>
  <c r="BN71" i="43" s="1"/>
  <c r="BO71" i="43" s="1"/>
  <c r="BP71" i="43" s="1"/>
  <c r="BQ71" i="43" s="1"/>
  <c r="BR71" i="43" s="1"/>
  <c r="AL71" i="43"/>
  <c r="AM71" i="43" s="1"/>
  <c r="BJ10" i="43"/>
  <c r="BK10" i="43" s="1"/>
  <c r="BL10" i="43" s="1"/>
  <c r="BM10" i="43" s="1"/>
  <c r="BN10" i="43" s="1"/>
  <c r="BO10" i="43" s="1"/>
  <c r="BP10" i="43" s="1"/>
  <c r="BQ10" i="43" s="1"/>
  <c r="BR10" i="43" s="1"/>
  <c r="AL12" i="43"/>
  <c r="BJ49" i="43"/>
  <c r="BK49" i="43" s="1"/>
  <c r="BL49" i="43" s="1"/>
  <c r="BM49" i="43" s="1"/>
  <c r="BN49" i="43" s="1"/>
  <c r="BO49" i="43" s="1"/>
  <c r="BP49" i="43" s="1"/>
  <c r="BQ49" i="43" s="1"/>
  <c r="BR49" i="43" s="1"/>
  <c r="AL49" i="43"/>
  <c r="AM49" i="43" s="1"/>
  <c r="BJ6" i="43"/>
  <c r="BK6" i="43" s="1"/>
  <c r="BL6" i="43" s="1"/>
  <c r="BM6" i="43" s="1"/>
  <c r="BN6" i="43" s="1"/>
  <c r="BO6" i="43" s="1"/>
  <c r="BP6" i="43" s="1"/>
  <c r="BQ6" i="43" s="1"/>
  <c r="BR6" i="43" s="1"/>
  <c r="AL16" i="43"/>
  <c r="BJ5" i="43"/>
  <c r="BK5" i="43" s="1"/>
  <c r="BL5" i="43" s="1"/>
  <c r="BM5" i="43" s="1"/>
  <c r="BN5" i="43" s="1"/>
  <c r="BO5" i="43" s="1"/>
  <c r="BP5" i="43" s="1"/>
  <c r="BQ5" i="43" s="1"/>
  <c r="BR5" i="43" s="1"/>
  <c r="AL15" i="43"/>
  <c r="BJ66" i="43"/>
  <c r="BK66" i="43" s="1"/>
  <c r="BL66" i="43" s="1"/>
  <c r="BM66" i="43" s="1"/>
  <c r="BN66" i="43" s="1"/>
  <c r="BO66" i="43" s="1"/>
  <c r="BP66" i="43" s="1"/>
  <c r="BQ66" i="43" s="1"/>
  <c r="BR66" i="43" s="1"/>
  <c r="AL66" i="43"/>
  <c r="AM66" i="43" s="1"/>
  <c r="BJ63" i="43"/>
  <c r="BK63" i="43" s="1"/>
  <c r="BL63" i="43" s="1"/>
  <c r="BM63" i="43" s="1"/>
  <c r="BN63" i="43" s="1"/>
  <c r="BO63" i="43" s="1"/>
  <c r="BP63" i="43" s="1"/>
  <c r="BQ63" i="43" s="1"/>
  <c r="BR63" i="43" s="1"/>
  <c r="AL63" i="43"/>
  <c r="AM63" i="43" s="1"/>
  <c r="BJ46" i="43"/>
  <c r="BK46" i="43" s="1"/>
  <c r="BL46" i="43" s="1"/>
  <c r="BM46" i="43" s="1"/>
  <c r="BN46" i="43" s="1"/>
  <c r="BO46" i="43" s="1"/>
  <c r="BP46" i="43" s="1"/>
  <c r="BQ46" i="43" s="1"/>
  <c r="BR46" i="43" s="1"/>
  <c r="AL46" i="43"/>
  <c r="AM46" i="43" s="1"/>
  <c r="BJ12" i="43"/>
  <c r="BK12" i="43" s="1"/>
  <c r="BL12" i="43" s="1"/>
  <c r="BM12" i="43" s="1"/>
  <c r="BN12" i="43" s="1"/>
  <c r="BO12" i="43" s="1"/>
  <c r="BP12" i="43" s="1"/>
  <c r="BQ12" i="43" s="1"/>
  <c r="BR12" i="43" s="1"/>
  <c r="AL20" i="43"/>
  <c r="BJ13" i="43"/>
  <c r="BK13" i="43" s="1"/>
  <c r="BL13" i="43" s="1"/>
  <c r="BM13" i="43" s="1"/>
  <c r="BN13" i="43" s="1"/>
  <c r="BO13" i="43" s="1"/>
  <c r="BP13" i="43" s="1"/>
  <c r="BQ13" i="43" s="1"/>
  <c r="BR13" i="43" s="1"/>
  <c r="AL21" i="43"/>
  <c r="BJ11" i="43"/>
  <c r="BK11" i="43" s="1"/>
  <c r="BL11" i="43" s="1"/>
  <c r="BM11" i="43" s="1"/>
  <c r="BN11" i="43" s="1"/>
  <c r="BO11" i="43" s="1"/>
  <c r="BP11" i="43" s="1"/>
  <c r="BQ11" i="43" s="1"/>
  <c r="BR11" i="43" s="1"/>
  <c r="AL13" i="43"/>
  <c r="BJ61" i="43"/>
  <c r="BK61" i="43" s="1"/>
  <c r="BL61" i="43" s="1"/>
  <c r="BM61" i="43" s="1"/>
  <c r="BN61" i="43" s="1"/>
  <c r="BO61" i="43" s="1"/>
  <c r="BP61" i="43" s="1"/>
  <c r="BQ61" i="43" s="1"/>
  <c r="BR61" i="43" s="1"/>
  <c r="AL61" i="43"/>
  <c r="AM61" i="43" s="1"/>
  <c r="BJ70" i="43"/>
  <c r="BK70" i="43" s="1"/>
  <c r="BL70" i="43" s="1"/>
  <c r="BM70" i="43" s="1"/>
  <c r="BN70" i="43" s="1"/>
  <c r="BO70" i="43" s="1"/>
  <c r="BP70" i="43" s="1"/>
  <c r="BQ70" i="43" s="1"/>
  <c r="BR70" i="43" s="1"/>
  <c r="AL70" i="43"/>
  <c r="AM70" i="43" s="1"/>
  <c r="BJ16" i="43"/>
  <c r="BK16" i="43" s="1"/>
  <c r="BL16" i="43" s="1"/>
  <c r="BM16" i="43" s="1"/>
  <c r="BN16" i="43" s="1"/>
  <c r="BO16" i="43" s="1"/>
  <c r="BP16" i="43" s="1"/>
  <c r="BQ16" i="43" s="1"/>
  <c r="BR16" i="43" s="1"/>
  <c r="AL23" i="43"/>
  <c r="BJ24" i="43"/>
  <c r="BK24" i="43" s="1"/>
  <c r="BL24" i="43" s="1"/>
  <c r="BM24" i="43" s="1"/>
  <c r="BN24" i="43" s="1"/>
  <c r="BO24" i="43" s="1"/>
  <c r="BP24" i="43" s="1"/>
  <c r="BQ24" i="43" s="1"/>
  <c r="BR24" i="43" s="1"/>
  <c r="AL30" i="43"/>
  <c r="AM30" i="43" s="1"/>
  <c r="BJ53" i="43"/>
  <c r="BK53" i="43" s="1"/>
  <c r="BL53" i="43" s="1"/>
  <c r="BM53" i="43" s="1"/>
  <c r="BN53" i="43" s="1"/>
  <c r="BO53" i="43" s="1"/>
  <c r="BP53" i="43" s="1"/>
  <c r="BQ53" i="43" s="1"/>
  <c r="BR53" i="43" s="1"/>
  <c r="AL53" i="43"/>
  <c r="AM53" i="43" s="1"/>
  <c r="BJ8" i="43"/>
  <c r="BK8" i="43" s="1"/>
  <c r="BL8" i="43" s="1"/>
  <c r="BM8" i="43" s="1"/>
  <c r="BN8" i="43" s="1"/>
  <c r="BO8" i="43" s="1"/>
  <c r="BP8" i="43" s="1"/>
  <c r="BQ8" i="43" s="1"/>
  <c r="BR8" i="43" s="1"/>
  <c r="AL18" i="43"/>
  <c r="BJ29" i="43"/>
  <c r="BK29" i="43" s="1"/>
  <c r="BL29" i="43" s="1"/>
  <c r="BM29" i="43" s="1"/>
  <c r="BN29" i="43" s="1"/>
  <c r="BO29" i="43" s="1"/>
  <c r="BP29" i="43" s="1"/>
  <c r="BQ29" i="43" s="1"/>
  <c r="BR29" i="43" s="1"/>
  <c r="BJ18" i="43"/>
  <c r="BK18" i="43" s="1"/>
  <c r="BL18" i="43" s="1"/>
  <c r="BM18" i="43" s="1"/>
  <c r="BN18" i="43" s="1"/>
  <c r="BO18" i="43" s="1"/>
  <c r="BP18" i="43" s="1"/>
  <c r="BQ18" i="43" s="1"/>
  <c r="BR18" i="43" s="1"/>
  <c r="AL25" i="43"/>
  <c r="BJ14" i="43"/>
  <c r="BK14" i="43" s="1"/>
  <c r="BL14" i="43" s="1"/>
  <c r="BM14" i="43" s="1"/>
  <c r="BN14" i="43" s="1"/>
  <c r="BO14" i="43" s="1"/>
  <c r="BP14" i="43" s="1"/>
  <c r="BQ14" i="43" s="1"/>
  <c r="BR14" i="43" s="1"/>
  <c r="AL22" i="43"/>
  <c r="BJ69" i="43"/>
  <c r="BK69" i="43" s="1"/>
  <c r="BL69" i="43" s="1"/>
  <c r="BM69" i="43" s="1"/>
  <c r="BN69" i="43" s="1"/>
  <c r="BO69" i="43" s="1"/>
  <c r="BP69" i="43" s="1"/>
  <c r="BQ69" i="43" s="1"/>
  <c r="BR69" i="43" s="1"/>
  <c r="AL69" i="43"/>
  <c r="AM69" i="43" s="1"/>
  <c r="BJ34" i="43"/>
  <c r="BK34" i="43" s="1"/>
  <c r="BL34" i="43" s="1"/>
  <c r="BM34" i="43" s="1"/>
  <c r="BN34" i="43" s="1"/>
  <c r="BO34" i="43" s="1"/>
  <c r="BP34" i="43" s="1"/>
  <c r="BQ34" i="43" s="1"/>
  <c r="BR34" i="43" s="1"/>
  <c r="AL7" i="43"/>
  <c r="BJ62" i="43"/>
  <c r="BK62" i="43" s="1"/>
  <c r="BL62" i="43" s="1"/>
  <c r="BM62" i="43" s="1"/>
  <c r="BN62" i="43" s="1"/>
  <c r="BO62" i="43" s="1"/>
  <c r="BP62" i="43" s="1"/>
  <c r="BQ62" i="43" s="1"/>
  <c r="BR62" i="43" s="1"/>
  <c r="AL62" i="43"/>
  <c r="AM62" i="43" s="1"/>
  <c r="BJ52" i="43"/>
  <c r="BK52" i="43" s="1"/>
  <c r="BL52" i="43" s="1"/>
  <c r="BM52" i="43" s="1"/>
  <c r="BN52" i="43" s="1"/>
  <c r="BO52" i="43" s="1"/>
  <c r="BP52" i="43" s="1"/>
  <c r="BQ52" i="43" s="1"/>
  <c r="BR52" i="43" s="1"/>
  <c r="AL52" i="43"/>
  <c r="AM52" i="43" s="1"/>
  <c r="BJ21" i="43"/>
  <c r="BK21" i="43" s="1"/>
  <c r="BL21" i="43" s="1"/>
  <c r="BM21" i="43" s="1"/>
  <c r="BN21" i="43" s="1"/>
  <c r="BO21" i="43" s="1"/>
  <c r="BP21" i="43" s="1"/>
  <c r="BQ21" i="43" s="1"/>
  <c r="BR21" i="43" s="1"/>
  <c r="AL28" i="43"/>
  <c r="BJ20" i="43"/>
  <c r="BK20" i="43" s="1"/>
  <c r="BL20" i="43" s="1"/>
  <c r="BM20" i="43" s="1"/>
  <c r="BN20" i="43" s="1"/>
  <c r="BO20" i="43" s="1"/>
  <c r="BP20" i="43" s="1"/>
  <c r="BQ20" i="43" s="1"/>
  <c r="BR20" i="43" s="1"/>
  <c r="BJ19" i="43"/>
  <c r="BK19" i="43" s="1"/>
  <c r="BL19" i="43" s="1"/>
  <c r="BM19" i="43" s="1"/>
  <c r="BN19" i="43" s="1"/>
  <c r="BO19" i="43" s="1"/>
  <c r="BP19" i="43" s="1"/>
  <c r="BQ19" i="43" s="1"/>
  <c r="BR19" i="43" s="1"/>
  <c r="AL26" i="43"/>
  <c r="BJ58" i="43"/>
  <c r="BK58" i="43" s="1"/>
  <c r="BL58" i="43" s="1"/>
  <c r="BM58" i="43" s="1"/>
  <c r="BN58" i="43" s="1"/>
  <c r="BO58" i="43" s="1"/>
  <c r="BP58" i="43" s="1"/>
  <c r="BQ58" i="43" s="1"/>
  <c r="BR58" i="43" s="1"/>
  <c r="AL58" i="43"/>
  <c r="AM58" i="43" s="1"/>
  <c r="BJ36" i="43"/>
  <c r="BK36" i="43" s="1"/>
  <c r="BL36" i="43" s="1"/>
  <c r="BM36" i="43" s="1"/>
  <c r="BN36" i="43" s="1"/>
  <c r="BO36" i="43" s="1"/>
  <c r="BP36" i="43" s="1"/>
  <c r="BQ36" i="43" s="1"/>
  <c r="BR36" i="43" s="1"/>
  <c r="AL40" i="43"/>
  <c r="AM40" i="43" s="1"/>
  <c r="BJ32" i="43"/>
  <c r="BK32" i="43" s="1"/>
  <c r="BL32" i="43" s="1"/>
  <c r="BM32" i="43" s="1"/>
  <c r="BN32" i="43" s="1"/>
  <c r="BO32" i="43" s="1"/>
  <c r="BP32" i="43" s="1"/>
  <c r="BQ32" i="43" s="1"/>
  <c r="BR32" i="43" s="1"/>
  <c r="AL38" i="43"/>
  <c r="AM38" i="43" s="1"/>
  <c r="BJ48" i="43"/>
  <c r="BK48" i="43" s="1"/>
  <c r="BL48" i="43" s="1"/>
  <c r="BM48" i="43" s="1"/>
  <c r="BN48" i="43" s="1"/>
  <c r="BO48" i="43" s="1"/>
  <c r="BP48" i="43" s="1"/>
  <c r="BQ48" i="43" s="1"/>
  <c r="BR48" i="43" s="1"/>
  <c r="AL48" i="43"/>
  <c r="AM48" i="43" s="1"/>
  <c r="BJ54" i="43"/>
  <c r="BK54" i="43" s="1"/>
  <c r="BL54" i="43" s="1"/>
  <c r="BM54" i="43" s="1"/>
  <c r="BN54" i="43" s="1"/>
  <c r="BO54" i="43" s="1"/>
  <c r="BP54" i="43" s="1"/>
  <c r="BQ54" i="43" s="1"/>
  <c r="BR54" i="43" s="1"/>
  <c r="AL54" i="43"/>
  <c r="AM54" i="43" s="1"/>
  <c r="BJ15" i="43"/>
  <c r="BK15" i="43" s="1"/>
  <c r="BL15" i="43" s="1"/>
  <c r="BM15" i="43" s="1"/>
  <c r="BN15" i="43" s="1"/>
  <c r="BO15" i="43" s="1"/>
  <c r="BP15" i="43" s="1"/>
  <c r="BQ15" i="43" s="1"/>
  <c r="BR15" i="43" s="1"/>
  <c r="AL11" i="43"/>
  <c r="BJ31" i="43"/>
  <c r="BK31" i="43" s="1"/>
  <c r="BL31" i="43" s="1"/>
  <c r="BM31" i="43" s="1"/>
  <c r="BN31" i="43" s="1"/>
  <c r="BO31" i="43" s="1"/>
  <c r="BP31" i="43" s="1"/>
  <c r="BQ31" i="43" s="1"/>
  <c r="BR31" i="43" s="1"/>
  <c r="BJ56" i="43"/>
  <c r="BK56" i="43" s="1"/>
  <c r="BL56" i="43" s="1"/>
  <c r="BM56" i="43" s="1"/>
  <c r="BN56" i="43" s="1"/>
  <c r="BO56" i="43" s="1"/>
  <c r="BP56" i="43" s="1"/>
  <c r="BQ56" i="43" s="1"/>
  <c r="BR56" i="43" s="1"/>
  <c r="AL56" i="43"/>
  <c r="AM56" i="43" s="1"/>
  <c r="BJ72" i="43"/>
  <c r="BK72" i="43" s="1"/>
  <c r="BL72" i="43" s="1"/>
  <c r="BM72" i="43" s="1"/>
  <c r="BN72" i="43" s="1"/>
  <c r="BO72" i="43" s="1"/>
  <c r="BP72" i="43" s="1"/>
  <c r="BQ72" i="43" s="1"/>
  <c r="BR72" i="43" s="1"/>
  <c r="AL72" i="43"/>
  <c r="AM72" i="43" s="1"/>
  <c r="BJ64" i="43"/>
  <c r="BK64" i="43" s="1"/>
  <c r="BL64" i="43" s="1"/>
  <c r="BM64" i="43" s="1"/>
  <c r="BN64" i="43" s="1"/>
  <c r="BO64" i="43" s="1"/>
  <c r="BP64" i="43" s="1"/>
  <c r="BQ64" i="43" s="1"/>
  <c r="BR64" i="43" s="1"/>
  <c r="AL64" i="43"/>
  <c r="AM64" i="43" s="1"/>
  <c r="BJ50" i="43"/>
  <c r="BK50" i="43" s="1"/>
  <c r="BL50" i="43" s="1"/>
  <c r="BM50" i="43" s="1"/>
  <c r="BN50" i="43" s="1"/>
  <c r="BO50" i="43" s="1"/>
  <c r="BP50" i="43" s="1"/>
  <c r="BQ50" i="43" s="1"/>
  <c r="BR50" i="43" s="1"/>
  <c r="AL50" i="43"/>
  <c r="AM50" i="43" s="1"/>
  <c r="BJ42" i="43"/>
  <c r="BK42" i="43" s="1"/>
  <c r="BL42" i="43" s="1"/>
  <c r="BM42" i="43" s="1"/>
  <c r="BN42" i="43" s="1"/>
  <c r="BO42" i="43" s="1"/>
  <c r="BP42" i="43" s="1"/>
  <c r="BQ42" i="43" s="1"/>
  <c r="BR42" i="43" s="1"/>
  <c r="AL14" i="43"/>
  <c r="BJ43" i="43"/>
  <c r="BK43" i="43" s="1"/>
  <c r="BL43" i="43" s="1"/>
  <c r="BM43" i="43" s="1"/>
  <c r="BN43" i="43" s="1"/>
  <c r="BO43" i="43" s="1"/>
  <c r="BP43" i="43" s="1"/>
  <c r="BQ43" i="43" s="1"/>
  <c r="BR43" i="43" s="1"/>
  <c r="AL5" i="43"/>
  <c r="BJ30" i="43"/>
  <c r="BK30" i="43" s="1"/>
  <c r="BL30" i="43" s="1"/>
  <c r="BM30" i="43" s="1"/>
  <c r="BN30" i="43" s="1"/>
  <c r="BO30" i="43" s="1"/>
  <c r="BP30" i="43" s="1"/>
  <c r="BQ30" i="43" s="1"/>
  <c r="BR30" i="43" s="1"/>
  <c r="AL36" i="43"/>
  <c r="AM36" i="43" s="1"/>
  <c r="BJ28" i="43"/>
  <c r="BK28" i="43" s="1"/>
  <c r="BL28" i="43" s="1"/>
  <c r="BM28" i="43" s="1"/>
  <c r="BN28" i="43" s="1"/>
  <c r="BO28" i="43" s="1"/>
  <c r="BP28" i="43" s="1"/>
  <c r="BQ28" i="43" s="1"/>
  <c r="BR28" i="43" s="1"/>
  <c r="AL34" i="43"/>
  <c r="AM34" i="43" s="1"/>
  <c r="BJ60" i="43"/>
  <c r="BK60" i="43" s="1"/>
  <c r="BL60" i="43" s="1"/>
  <c r="BM60" i="43" s="1"/>
  <c r="BN60" i="43" s="1"/>
  <c r="BO60" i="43" s="1"/>
  <c r="BP60" i="43" s="1"/>
  <c r="BQ60" i="43" s="1"/>
  <c r="BR60" i="43" s="1"/>
  <c r="AL60" i="43"/>
  <c r="AM60" i="43" s="1"/>
  <c r="BJ41" i="43"/>
  <c r="BK41" i="43" s="1"/>
  <c r="BL41" i="43" s="1"/>
  <c r="BM41" i="43" s="1"/>
  <c r="BN41" i="43" s="1"/>
  <c r="BO41" i="43" s="1"/>
  <c r="BP41" i="43" s="1"/>
  <c r="BQ41" i="43" s="1"/>
  <c r="BR41" i="43" s="1"/>
  <c r="AL45" i="43"/>
  <c r="AM45" i="43" s="1"/>
  <c r="BJ40" i="43"/>
  <c r="BK40" i="43" s="1"/>
  <c r="BL40" i="43" s="1"/>
  <c r="BM40" i="43" s="1"/>
  <c r="BN40" i="43" s="1"/>
  <c r="BO40" i="43" s="1"/>
  <c r="BP40" i="43" s="1"/>
  <c r="BQ40" i="43" s="1"/>
  <c r="BR40" i="43" s="1"/>
  <c r="AL44" i="43"/>
  <c r="AM44" i="43" s="1"/>
  <c r="BJ26" i="43"/>
  <c r="BK26" i="43" s="1"/>
  <c r="BL26" i="43" s="1"/>
  <c r="BM26" i="43" s="1"/>
  <c r="BN26" i="43" s="1"/>
  <c r="BO26" i="43" s="1"/>
  <c r="BP26" i="43" s="1"/>
  <c r="BQ26" i="43" s="1"/>
  <c r="BR26" i="43" s="1"/>
  <c r="AL32" i="43"/>
  <c r="AM32" i="43" s="1"/>
  <c r="BJ67" i="43"/>
  <c r="BK67" i="43" s="1"/>
  <c r="BL67" i="43" s="1"/>
  <c r="BM67" i="43" s="1"/>
  <c r="BN67" i="43" s="1"/>
  <c r="BO67" i="43" s="1"/>
  <c r="BP67" i="43" s="1"/>
  <c r="BQ67" i="43" s="1"/>
  <c r="BR67" i="43" s="1"/>
  <c r="AL67" i="43"/>
  <c r="AM67" i="43" s="1"/>
  <c r="BJ22" i="43"/>
  <c r="BK22" i="43" s="1"/>
  <c r="BL22" i="43" s="1"/>
  <c r="BM22" i="43" s="1"/>
  <c r="BN22" i="43" s="1"/>
  <c r="BO22" i="43" s="1"/>
  <c r="BP22" i="43" s="1"/>
  <c r="BQ22" i="43" s="1"/>
  <c r="BR22" i="43" s="1"/>
  <c r="AL29" i="43"/>
  <c r="BJ38" i="43"/>
  <c r="BK38" i="43" s="1"/>
  <c r="BL38" i="43" s="1"/>
  <c r="BM38" i="43" s="1"/>
  <c r="BN38" i="43" s="1"/>
  <c r="BO38" i="43" s="1"/>
  <c r="BP38" i="43" s="1"/>
  <c r="BQ38" i="43" s="1"/>
  <c r="BR38" i="43" s="1"/>
  <c r="AL42" i="43"/>
  <c r="AM42" i="43" s="1"/>
  <c r="BJ65" i="43"/>
  <c r="BK65" i="43" s="1"/>
  <c r="BL65" i="43" s="1"/>
  <c r="BM65" i="43" s="1"/>
  <c r="BN65" i="43" s="1"/>
  <c r="BO65" i="43" s="1"/>
  <c r="BP65" i="43" s="1"/>
  <c r="BQ65" i="43" s="1"/>
  <c r="BR65" i="43" s="1"/>
  <c r="AL65" i="43"/>
  <c r="AM65" i="43" s="1"/>
  <c r="BJ47" i="43"/>
  <c r="BK47" i="43" s="1"/>
  <c r="BL47" i="43" s="1"/>
  <c r="BM47" i="43" s="1"/>
  <c r="BN47" i="43" s="1"/>
  <c r="BO47" i="43" s="1"/>
  <c r="BP47" i="43" s="1"/>
  <c r="BQ47" i="43" s="1"/>
  <c r="BR47" i="43" s="1"/>
  <c r="AL47" i="43"/>
  <c r="AM47" i="43" s="1"/>
  <c r="BJ33" i="43"/>
  <c r="BK33" i="43" s="1"/>
  <c r="BL33" i="43" s="1"/>
  <c r="BM33" i="43" s="1"/>
  <c r="BN33" i="43" s="1"/>
  <c r="BO33" i="43" s="1"/>
  <c r="BP33" i="43" s="1"/>
  <c r="BQ33" i="43" s="1"/>
  <c r="BR33" i="43" s="1"/>
  <c r="AL9" i="43"/>
  <c r="BJ70" i="42"/>
  <c r="BK70" i="42" s="1"/>
  <c r="BL70" i="42" s="1"/>
  <c r="BM70" i="42" s="1"/>
  <c r="BN70" i="42" s="1"/>
  <c r="BO70" i="42" s="1"/>
  <c r="BP70" i="42" s="1"/>
  <c r="BQ70" i="42" s="1"/>
  <c r="BR70" i="42" s="1"/>
  <c r="AL70" i="42"/>
  <c r="AM70" i="42" s="1"/>
  <c r="BJ51" i="42"/>
  <c r="BK51" i="42" s="1"/>
  <c r="BL51" i="42" s="1"/>
  <c r="BM51" i="42" s="1"/>
  <c r="BN51" i="42" s="1"/>
  <c r="BO51" i="42" s="1"/>
  <c r="BP51" i="42" s="1"/>
  <c r="BQ51" i="42" s="1"/>
  <c r="BR51" i="42" s="1"/>
  <c r="AL51" i="42"/>
  <c r="AM51" i="42" s="1"/>
  <c r="BJ50" i="42"/>
  <c r="BK50" i="42" s="1"/>
  <c r="BL50" i="42" s="1"/>
  <c r="BM50" i="42" s="1"/>
  <c r="BN50" i="42" s="1"/>
  <c r="BO50" i="42" s="1"/>
  <c r="BP50" i="42" s="1"/>
  <c r="BQ50" i="42" s="1"/>
  <c r="BR50" i="42" s="1"/>
  <c r="AL50" i="42"/>
  <c r="AM50" i="42" s="1"/>
  <c r="BJ6" i="42"/>
  <c r="BK6" i="42" s="1"/>
  <c r="BL6" i="42" s="1"/>
  <c r="BM6" i="42" s="1"/>
  <c r="BN6" i="42" s="1"/>
  <c r="BO6" i="42" s="1"/>
  <c r="BP6" i="42" s="1"/>
  <c r="BQ6" i="42" s="1"/>
  <c r="BR6" i="42" s="1"/>
  <c r="AL9" i="42"/>
  <c r="BJ52" i="42"/>
  <c r="BK52" i="42" s="1"/>
  <c r="BL52" i="42" s="1"/>
  <c r="BM52" i="42" s="1"/>
  <c r="BN52" i="42" s="1"/>
  <c r="BO52" i="42" s="1"/>
  <c r="BP52" i="42" s="1"/>
  <c r="BQ52" i="42" s="1"/>
  <c r="BR52" i="42" s="1"/>
  <c r="AL52" i="42"/>
  <c r="AM52" i="42" s="1"/>
  <c r="BJ36" i="42"/>
  <c r="BK36" i="42" s="1"/>
  <c r="BL36" i="42" s="1"/>
  <c r="BM36" i="42" s="1"/>
  <c r="BN36" i="42" s="1"/>
  <c r="BO36" i="42" s="1"/>
  <c r="BP36" i="42" s="1"/>
  <c r="BQ36" i="42" s="1"/>
  <c r="BR36" i="42" s="1"/>
  <c r="AL36" i="42"/>
  <c r="AM36" i="42" s="1"/>
  <c r="BJ40" i="42"/>
  <c r="BK40" i="42" s="1"/>
  <c r="BL40" i="42" s="1"/>
  <c r="BM40" i="42" s="1"/>
  <c r="BN40" i="42" s="1"/>
  <c r="BO40" i="42" s="1"/>
  <c r="BP40" i="42" s="1"/>
  <c r="BQ40" i="42" s="1"/>
  <c r="BR40" i="42" s="1"/>
  <c r="AL40" i="42"/>
  <c r="AM40" i="42" s="1"/>
  <c r="BJ19" i="42"/>
  <c r="BK19" i="42" s="1"/>
  <c r="BL19" i="42" s="1"/>
  <c r="BM19" i="42" s="1"/>
  <c r="BN19" i="42" s="1"/>
  <c r="BO19" i="42" s="1"/>
  <c r="BP19" i="42" s="1"/>
  <c r="BQ19" i="42" s="1"/>
  <c r="BR19" i="42" s="1"/>
  <c r="AL19" i="42"/>
  <c r="AM19" i="42" s="1"/>
  <c r="BJ56" i="42"/>
  <c r="BK56" i="42" s="1"/>
  <c r="BL56" i="42" s="1"/>
  <c r="BM56" i="42" s="1"/>
  <c r="BN56" i="42" s="1"/>
  <c r="BO56" i="42" s="1"/>
  <c r="BP56" i="42" s="1"/>
  <c r="BQ56" i="42" s="1"/>
  <c r="BR56" i="42" s="1"/>
  <c r="AL56" i="42"/>
  <c r="AM56" i="42" s="1"/>
  <c r="BJ32" i="42"/>
  <c r="BK32" i="42" s="1"/>
  <c r="BL32" i="42" s="1"/>
  <c r="BM32" i="42" s="1"/>
  <c r="BN32" i="42" s="1"/>
  <c r="BO32" i="42" s="1"/>
  <c r="BP32" i="42" s="1"/>
  <c r="BQ32" i="42" s="1"/>
  <c r="BR32" i="42" s="1"/>
  <c r="AL32" i="42"/>
  <c r="AM32" i="42" s="1"/>
  <c r="BJ8" i="42"/>
  <c r="BK8" i="42" s="1"/>
  <c r="BL8" i="42" s="1"/>
  <c r="BM8" i="42" s="1"/>
  <c r="BN8" i="42" s="1"/>
  <c r="BO8" i="42" s="1"/>
  <c r="BP8" i="42" s="1"/>
  <c r="BQ8" i="42" s="1"/>
  <c r="BR8" i="42" s="1"/>
  <c r="AL11" i="42"/>
  <c r="BJ69" i="42"/>
  <c r="BK69" i="42" s="1"/>
  <c r="BL69" i="42" s="1"/>
  <c r="BM69" i="42" s="1"/>
  <c r="BN69" i="42" s="1"/>
  <c r="BO69" i="42" s="1"/>
  <c r="BP69" i="42" s="1"/>
  <c r="BQ69" i="42" s="1"/>
  <c r="BR69" i="42" s="1"/>
  <c r="AL69" i="42"/>
  <c r="AM69" i="42" s="1"/>
  <c r="BJ67" i="42"/>
  <c r="BK67" i="42" s="1"/>
  <c r="BL67" i="42" s="1"/>
  <c r="BM67" i="42" s="1"/>
  <c r="BN67" i="42" s="1"/>
  <c r="BO67" i="42" s="1"/>
  <c r="BP67" i="42" s="1"/>
  <c r="BQ67" i="42" s="1"/>
  <c r="BR67" i="42" s="1"/>
  <c r="AL67" i="42"/>
  <c r="AM67" i="42" s="1"/>
  <c r="BJ31" i="42"/>
  <c r="BK31" i="42" s="1"/>
  <c r="BL31" i="42" s="1"/>
  <c r="BM31" i="42" s="1"/>
  <c r="BN31" i="42" s="1"/>
  <c r="BO31" i="42" s="1"/>
  <c r="BP31" i="42" s="1"/>
  <c r="BQ31" i="42" s="1"/>
  <c r="BR31" i="42" s="1"/>
  <c r="AL31" i="42"/>
  <c r="AM31" i="42" s="1"/>
  <c r="BJ11" i="42"/>
  <c r="BK11" i="42" s="1"/>
  <c r="BL11" i="42" s="1"/>
  <c r="BM11" i="42" s="1"/>
  <c r="BN11" i="42" s="1"/>
  <c r="BO11" i="42" s="1"/>
  <c r="BP11" i="42" s="1"/>
  <c r="BQ11" i="42" s="1"/>
  <c r="BR11" i="42" s="1"/>
  <c r="AL14" i="42"/>
  <c r="AM14" i="42" s="1"/>
  <c r="BJ20" i="42"/>
  <c r="BK20" i="42" s="1"/>
  <c r="BL20" i="42" s="1"/>
  <c r="BM20" i="42" s="1"/>
  <c r="BN20" i="42" s="1"/>
  <c r="BO20" i="42" s="1"/>
  <c r="BP20" i="42" s="1"/>
  <c r="BQ20" i="42" s="1"/>
  <c r="BR20" i="42" s="1"/>
  <c r="AL20" i="42"/>
  <c r="AM20" i="42" s="1"/>
  <c r="BJ66" i="42"/>
  <c r="BK66" i="42" s="1"/>
  <c r="BL66" i="42" s="1"/>
  <c r="BM66" i="42" s="1"/>
  <c r="BN66" i="42" s="1"/>
  <c r="BO66" i="42" s="1"/>
  <c r="BP66" i="42" s="1"/>
  <c r="BQ66" i="42" s="1"/>
  <c r="BR66" i="42" s="1"/>
  <c r="AL66" i="42"/>
  <c r="AM66" i="42" s="1"/>
  <c r="BJ61" i="42"/>
  <c r="BK61" i="42" s="1"/>
  <c r="BL61" i="42" s="1"/>
  <c r="BM61" i="42" s="1"/>
  <c r="BN61" i="42" s="1"/>
  <c r="BO61" i="42" s="1"/>
  <c r="BP61" i="42" s="1"/>
  <c r="BQ61" i="42" s="1"/>
  <c r="BR61" i="42" s="1"/>
  <c r="AL61" i="42"/>
  <c r="AM61" i="42" s="1"/>
  <c r="BJ43" i="42"/>
  <c r="BK43" i="42" s="1"/>
  <c r="BL43" i="42" s="1"/>
  <c r="BM43" i="42" s="1"/>
  <c r="BN43" i="42" s="1"/>
  <c r="BO43" i="42" s="1"/>
  <c r="BP43" i="42" s="1"/>
  <c r="BQ43" i="42" s="1"/>
  <c r="BR43" i="42" s="1"/>
  <c r="AL43" i="42"/>
  <c r="AM43" i="42" s="1"/>
  <c r="BJ34" i="42"/>
  <c r="BK34" i="42" s="1"/>
  <c r="BL34" i="42" s="1"/>
  <c r="BM34" i="42" s="1"/>
  <c r="BN34" i="42" s="1"/>
  <c r="BO34" i="42" s="1"/>
  <c r="BP34" i="42" s="1"/>
  <c r="BQ34" i="42" s="1"/>
  <c r="BR34" i="42" s="1"/>
  <c r="AL34" i="42"/>
  <c r="AM34" i="42" s="1"/>
  <c r="BJ18" i="42"/>
  <c r="BK18" i="42" s="1"/>
  <c r="BL18" i="42" s="1"/>
  <c r="BM18" i="42" s="1"/>
  <c r="BN18" i="42" s="1"/>
  <c r="BO18" i="42" s="1"/>
  <c r="BP18" i="42" s="1"/>
  <c r="BQ18" i="42" s="1"/>
  <c r="BR18" i="42" s="1"/>
  <c r="AL7" i="42"/>
  <c r="BJ21" i="42"/>
  <c r="BK21" i="42" s="1"/>
  <c r="BL21" i="42" s="1"/>
  <c r="BM21" i="42" s="1"/>
  <c r="BN21" i="42" s="1"/>
  <c r="BO21" i="42" s="1"/>
  <c r="BP21" i="42" s="1"/>
  <c r="BQ21" i="42" s="1"/>
  <c r="BR21" i="42" s="1"/>
  <c r="AL21" i="42"/>
  <c r="AM21" i="42" s="1"/>
  <c r="BJ12" i="42"/>
  <c r="BK12" i="42" s="1"/>
  <c r="BL12" i="42" s="1"/>
  <c r="BM12" i="42" s="1"/>
  <c r="BN12" i="42" s="1"/>
  <c r="BO12" i="42" s="1"/>
  <c r="BP12" i="42" s="1"/>
  <c r="BQ12" i="42" s="1"/>
  <c r="BR12" i="42" s="1"/>
  <c r="BJ57" i="42"/>
  <c r="BK57" i="42" s="1"/>
  <c r="BL57" i="42" s="1"/>
  <c r="BM57" i="42" s="1"/>
  <c r="BN57" i="42" s="1"/>
  <c r="BO57" i="42" s="1"/>
  <c r="BP57" i="42" s="1"/>
  <c r="BQ57" i="42" s="1"/>
  <c r="BR57" i="42" s="1"/>
  <c r="AL57" i="42"/>
  <c r="AM57" i="42" s="1"/>
  <c r="BJ68" i="42"/>
  <c r="BK68" i="42" s="1"/>
  <c r="BL68" i="42" s="1"/>
  <c r="BM68" i="42" s="1"/>
  <c r="BN68" i="42" s="1"/>
  <c r="BO68" i="42" s="1"/>
  <c r="BP68" i="42" s="1"/>
  <c r="BQ68" i="42" s="1"/>
  <c r="BR68" i="42" s="1"/>
  <c r="AL68" i="42"/>
  <c r="AM68" i="42" s="1"/>
  <c r="BJ62" i="42"/>
  <c r="BK62" i="42" s="1"/>
  <c r="BL62" i="42" s="1"/>
  <c r="BM62" i="42" s="1"/>
  <c r="BN62" i="42" s="1"/>
  <c r="BO62" i="42" s="1"/>
  <c r="BP62" i="42" s="1"/>
  <c r="BQ62" i="42" s="1"/>
  <c r="BR62" i="42" s="1"/>
  <c r="AL62" i="42"/>
  <c r="AM62" i="42" s="1"/>
  <c r="BJ46" i="42"/>
  <c r="BK46" i="42" s="1"/>
  <c r="BL46" i="42" s="1"/>
  <c r="BM46" i="42" s="1"/>
  <c r="BN46" i="42" s="1"/>
  <c r="BO46" i="42" s="1"/>
  <c r="BP46" i="42" s="1"/>
  <c r="BQ46" i="42" s="1"/>
  <c r="BR46" i="42" s="1"/>
  <c r="AL46" i="42"/>
  <c r="AM46" i="42" s="1"/>
  <c r="BJ37" i="42"/>
  <c r="BK37" i="42" s="1"/>
  <c r="BL37" i="42" s="1"/>
  <c r="BM37" i="42" s="1"/>
  <c r="BN37" i="42" s="1"/>
  <c r="BO37" i="42" s="1"/>
  <c r="BP37" i="42" s="1"/>
  <c r="BQ37" i="42" s="1"/>
  <c r="BR37" i="42" s="1"/>
  <c r="AL37" i="42"/>
  <c r="AM37" i="42" s="1"/>
  <c r="BJ5" i="42"/>
  <c r="BK5" i="42" s="1"/>
  <c r="BL5" i="42" s="1"/>
  <c r="BM5" i="42" s="1"/>
  <c r="BN5" i="42" s="1"/>
  <c r="BO5" i="42" s="1"/>
  <c r="BP5" i="42" s="1"/>
  <c r="BQ5" i="42" s="1"/>
  <c r="BR5" i="42" s="1"/>
  <c r="AL8" i="42"/>
  <c r="BJ55" i="42"/>
  <c r="BK55" i="42" s="1"/>
  <c r="BL55" i="42" s="1"/>
  <c r="BM55" i="42" s="1"/>
  <c r="BN55" i="42" s="1"/>
  <c r="BO55" i="42" s="1"/>
  <c r="BP55" i="42" s="1"/>
  <c r="BQ55" i="42" s="1"/>
  <c r="BR55" i="42" s="1"/>
  <c r="AL55" i="42"/>
  <c r="AM55" i="42" s="1"/>
  <c r="BJ49" i="42"/>
  <c r="BK49" i="42" s="1"/>
  <c r="BL49" i="42" s="1"/>
  <c r="BM49" i="42" s="1"/>
  <c r="BN49" i="42" s="1"/>
  <c r="BO49" i="42" s="1"/>
  <c r="BP49" i="42" s="1"/>
  <c r="BQ49" i="42" s="1"/>
  <c r="BR49" i="42" s="1"/>
  <c r="AL49" i="42"/>
  <c r="AM49" i="42" s="1"/>
  <c r="BJ35" i="42"/>
  <c r="BK35" i="42" s="1"/>
  <c r="BL35" i="42" s="1"/>
  <c r="BM35" i="42" s="1"/>
  <c r="BN35" i="42" s="1"/>
  <c r="BO35" i="42" s="1"/>
  <c r="BP35" i="42" s="1"/>
  <c r="BQ35" i="42" s="1"/>
  <c r="BR35" i="42" s="1"/>
  <c r="AL35" i="42"/>
  <c r="AM35" i="42" s="1"/>
  <c r="BJ26" i="42"/>
  <c r="BK26" i="42" s="1"/>
  <c r="BL26" i="42" s="1"/>
  <c r="BM26" i="42" s="1"/>
  <c r="BN26" i="42" s="1"/>
  <c r="BO26" i="42" s="1"/>
  <c r="BP26" i="42" s="1"/>
  <c r="BQ26" i="42" s="1"/>
  <c r="BR26" i="42" s="1"/>
  <c r="AL26" i="42"/>
  <c r="AM26" i="42" s="1"/>
  <c r="BJ14" i="42"/>
  <c r="BK14" i="42" s="1"/>
  <c r="BL14" i="42" s="1"/>
  <c r="BM14" i="42" s="1"/>
  <c r="BN14" i="42" s="1"/>
  <c r="BO14" i="42" s="1"/>
  <c r="BP14" i="42" s="1"/>
  <c r="BQ14" i="42" s="1"/>
  <c r="BR14" i="42" s="1"/>
  <c r="AL6" i="42"/>
  <c r="BJ71" i="42"/>
  <c r="BK71" i="42" s="1"/>
  <c r="BL71" i="42" s="1"/>
  <c r="BM71" i="42" s="1"/>
  <c r="BN71" i="42" s="1"/>
  <c r="BO71" i="42" s="1"/>
  <c r="BP71" i="42" s="1"/>
  <c r="BQ71" i="42" s="1"/>
  <c r="BR71" i="42" s="1"/>
  <c r="AL71" i="42"/>
  <c r="AM71" i="42" s="1"/>
  <c r="BJ64" i="42"/>
  <c r="BK64" i="42" s="1"/>
  <c r="BL64" i="42" s="1"/>
  <c r="BM64" i="42" s="1"/>
  <c r="BN64" i="42" s="1"/>
  <c r="BO64" i="42" s="1"/>
  <c r="BP64" i="42" s="1"/>
  <c r="BQ64" i="42" s="1"/>
  <c r="BR64" i="42" s="1"/>
  <c r="AL64" i="42"/>
  <c r="AM64" i="42" s="1"/>
  <c r="BJ60" i="42"/>
  <c r="BK60" i="42" s="1"/>
  <c r="BL60" i="42" s="1"/>
  <c r="BM60" i="42" s="1"/>
  <c r="BN60" i="42" s="1"/>
  <c r="BO60" i="42" s="1"/>
  <c r="BP60" i="42" s="1"/>
  <c r="BQ60" i="42" s="1"/>
  <c r="BR60" i="42" s="1"/>
  <c r="AL60" i="42"/>
  <c r="AM60" i="42" s="1"/>
  <c r="BJ44" i="42"/>
  <c r="BK44" i="42" s="1"/>
  <c r="BL44" i="42" s="1"/>
  <c r="BM44" i="42" s="1"/>
  <c r="BN44" i="42" s="1"/>
  <c r="BO44" i="42" s="1"/>
  <c r="BP44" i="42" s="1"/>
  <c r="BQ44" i="42" s="1"/>
  <c r="BR44" i="42" s="1"/>
  <c r="AL44" i="42"/>
  <c r="AM44" i="42" s="1"/>
  <c r="BJ41" i="42"/>
  <c r="BK41" i="42" s="1"/>
  <c r="BL41" i="42" s="1"/>
  <c r="BM41" i="42" s="1"/>
  <c r="BN41" i="42" s="1"/>
  <c r="BO41" i="42" s="1"/>
  <c r="BP41" i="42" s="1"/>
  <c r="BQ41" i="42" s="1"/>
  <c r="BR41" i="42" s="1"/>
  <c r="AL41" i="42"/>
  <c r="AM41" i="42" s="1"/>
  <c r="BJ7" i="42"/>
  <c r="BK7" i="42" s="1"/>
  <c r="BL7" i="42" s="1"/>
  <c r="BM7" i="42" s="1"/>
  <c r="BN7" i="42" s="1"/>
  <c r="BO7" i="42" s="1"/>
  <c r="BP7" i="42" s="1"/>
  <c r="BQ7" i="42" s="1"/>
  <c r="BR7" i="42" s="1"/>
  <c r="AL10" i="42"/>
  <c r="BJ33" i="42"/>
  <c r="BK33" i="42" s="1"/>
  <c r="BL33" i="42" s="1"/>
  <c r="BM33" i="42" s="1"/>
  <c r="BN33" i="42" s="1"/>
  <c r="BO33" i="42" s="1"/>
  <c r="BP33" i="42" s="1"/>
  <c r="BQ33" i="42" s="1"/>
  <c r="BR33" i="42" s="1"/>
  <c r="AL33" i="42"/>
  <c r="AM33" i="42" s="1"/>
  <c r="BJ28" i="42"/>
  <c r="BK28" i="42" s="1"/>
  <c r="BL28" i="42" s="1"/>
  <c r="BM28" i="42" s="1"/>
  <c r="BN28" i="42" s="1"/>
  <c r="BO28" i="42" s="1"/>
  <c r="BP28" i="42" s="1"/>
  <c r="BQ28" i="42" s="1"/>
  <c r="BR28" i="42" s="1"/>
  <c r="AL28" i="42"/>
  <c r="AM28" i="42" s="1"/>
  <c r="BJ54" i="42"/>
  <c r="BK54" i="42" s="1"/>
  <c r="BL54" i="42" s="1"/>
  <c r="BM54" i="42" s="1"/>
  <c r="BN54" i="42" s="1"/>
  <c r="BO54" i="42" s="1"/>
  <c r="BP54" i="42" s="1"/>
  <c r="BQ54" i="42" s="1"/>
  <c r="BR54" i="42" s="1"/>
  <c r="AL54" i="42"/>
  <c r="AM54" i="42" s="1"/>
  <c r="BJ47" i="42"/>
  <c r="BK47" i="42" s="1"/>
  <c r="BL47" i="42" s="1"/>
  <c r="BM47" i="42" s="1"/>
  <c r="BN47" i="42" s="1"/>
  <c r="BO47" i="42" s="1"/>
  <c r="BP47" i="42" s="1"/>
  <c r="BQ47" i="42" s="1"/>
  <c r="BR47" i="42" s="1"/>
  <c r="AL47" i="42"/>
  <c r="AM47" i="42" s="1"/>
  <c r="BJ38" i="42"/>
  <c r="BK38" i="42" s="1"/>
  <c r="BL38" i="42" s="1"/>
  <c r="BM38" i="42" s="1"/>
  <c r="BN38" i="42" s="1"/>
  <c r="BO38" i="42" s="1"/>
  <c r="BP38" i="42" s="1"/>
  <c r="BQ38" i="42" s="1"/>
  <c r="BR38" i="42" s="1"/>
  <c r="AL38" i="42"/>
  <c r="AM38" i="42" s="1"/>
  <c r="BJ25" i="42"/>
  <c r="BK25" i="42" s="1"/>
  <c r="BL25" i="42" s="1"/>
  <c r="BM25" i="42" s="1"/>
  <c r="BN25" i="42" s="1"/>
  <c r="BO25" i="42" s="1"/>
  <c r="BP25" i="42" s="1"/>
  <c r="BQ25" i="42" s="1"/>
  <c r="BR25" i="42" s="1"/>
  <c r="AL25" i="42"/>
  <c r="AM25" i="42" s="1"/>
  <c r="BJ24" i="42"/>
  <c r="BK24" i="42" s="1"/>
  <c r="BL24" i="42" s="1"/>
  <c r="BM24" i="42" s="1"/>
  <c r="BN24" i="42" s="1"/>
  <c r="BO24" i="42" s="1"/>
  <c r="BP24" i="42" s="1"/>
  <c r="BQ24" i="42" s="1"/>
  <c r="BR24" i="42" s="1"/>
  <c r="AL24" i="42"/>
  <c r="AM24" i="42" s="1"/>
  <c r="BJ16" i="42"/>
  <c r="BK16" i="42" s="1"/>
  <c r="BL16" i="42" s="1"/>
  <c r="BM16" i="42" s="1"/>
  <c r="BN16" i="42" s="1"/>
  <c r="BO16" i="42" s="1"/>
  <c r="BP16" i="42" s="1"/>
  <c r="BQ16" i="42" s="1"/>
  <c r="BR16" i="42" s="1"/>
  <c r="AL17" i="42"/>
  <c r="AM17" i="42" s="1"/>
  <c r="BJ72" i="42"/>
  <c r="BK72" i="42" s="1"/>
  <c r="BL72" i="42" s="1"/>
  <c r="BM72" i="42" s="1"/>
  <c r="BN72" i="42" s="1"/>
  <c r="BO72" i="42" s="1"/>
  <c r="BP72" i="42" s="1"/>
  <c r="BQ72" i="42" s="1"/>
  <c r="BR72" i="42" s="1"/>
  <c r="AL72" i="42"/>
  <c r="AM72" i="42" s="1"/>
  <c r="BJ65" i="42"/>
  <c r="BK65" i="42" s="1"/>
  <c r="BL65" i="42" s="1"/>
  <c r="BM65" i="42" s="1"/>
  <c r="BN65" i="42" s="1"/>
  <c r="BO65" i="42" s="1"/>
  <c r="BP65" i="42" s="1"/>
  <c r="BQ65" i="42" s="1"/>
  <c r="BR65" i="42" s="1"/>
  <c r="AL65" i="42"/>
  <c r="AM65" i="42" s="1"/>
  <c r="BJ27" i="42"/>
  <c r="BK27" i="42" s="1"/>
  <c r="BL27" i="42" s="1"/>
  <c r="BM27" i="42" s="1"/>
  <c r="BN27" i="42" s="1"/>
  <c r="BO27" i="42" s="1"/>
  <c r="BP27" i="42" s="1"/>
  <c r="BQ27" i="42" s="1"/>
  <c r="BR27" i="42" s="1"/>
  <c r="AL27" i="42"/>
  <c r="AM27" i="42" s="1"/>
  <c r="BJ45" i="42"/>
  <c r="BK45" i="42" s="1"/>
  <c r="BL45" i="42" s="1"/>
  <c r="BM45" i="42" s="1"/>
  <c r="BN45" i="42" s="1"/>
  <c r="BO45" i="42" s="1"/>
  <c r="BP45" i="42" s="1"/>
  <c r="BQ45" i="42" s="1"/>
  <c r="BR45" i="42" s="1"/>
  <c r="AL45" i="42"/>
  <c r="AM45" i="42" s="1"/>
  <c r="AL12" i="42"/>
  <c r="AM12" i="42" s="1"/>
  <c r="BJ9" i="42"/>
  <c r="BK9" i="42" s="1"/>
  <c r="BL9" i="42" s="1"/>
  <c r="BM9" i="42" s="1"/>
  <c r="BN9" i="42" s="1"/>
  <c r="BO9" i="42" s="1"/>
  <c r="BP9" i="42" s="1"/>
  <c r="BQ9" i="42" s="1"/>
  <c r="BR9" i="42" s="1"/>
  <c r="BJ13" i="42"/>
  <c r="BK13" i="42" s="1"/>
  <c r="BL13" i="42" s="1"/>
  <c r="BM13" i="42" s="1"/>
  <c r="BN13" i="42" s="1"/>
  <c r="BO13" i="42" s="1"/>
  <c r="BP13" i="42" s="1"/>
  <c r="BQ13" i="42" s="1"/>
  <c r="BR13" i="42" s="1"/>
  <c r="AL5" i="42"/>
  <c r="BJ59" i="42"/>
  <c r="BK59" i="42" s="1"/>
  <c r="BL59" i="42" s="1"/>
  <c r="BM59" i="42" s="1"/>
  <c r="BN59" i="42" s="1"/>
  <c r="BO59" i="42" s="1"/>
  <c r="BP59" i="42" s="1"/>
  <c r="BQ59" i="42" s="1"/>
  <c r="BR59" i="42" s="1"/>
  <c r="AL59" i="42"/>
  <c r="AM59" i="42" s="1"/>
  <c r="BJ53" i="42"/>
  <c r="BK53" i="42" s="1"/>
  <c r="BL53" i="42" s="1"/>
  <c r="BM53" i="42" s="1"/>
  <c r="BN53" i="42" s="1"/>
  <c r="BO53" i="42" s="1"/>
  <c r="BP53" i="42" s="1"/>
  <c r="BQ53" i="42" s="1"/>
  <c r="BR53" i="42" s="1"/>
  <c r="AL53" i="42"/>
  <c r="AM53" i="42" s="1"/>
  <c r="AL39" i="42"/>
  <c r="AM39" i="42" s="1"/>
  <c r="BJ39" i="42"/>
  <c r="BK39" i="42" s="1"/>
  <c r="BL39" i="42" s="1"/>
  <c r="BM39" i="42" s="1"/>
  <c r="BN39" i="42" s="1"/>
  <c r="BO39" i="42" s="1"/>
  <c r="BP39" i="42" s="1"/>
  <c r="BQ39" i="42" s="1"/>
  <c r="BR39" i="42" s="1"/>
  <c r="BJ30" i="42"/>
  <c r="BK30" i="42" s="1"/>
  <c r="BL30" i="42" s="1"/>
  <c r="BM30" i="42" s="1"/>
  <c r="BN30" i="42" s="1"/>
  <c r="BO30" i="42" s="1"/>
  <c r="BP30" i="42" s="1"/>
  <c r="BQ30" i="42" s="1"/>
  <c r="BR30" i="42" s="1"/>
  <c r="AL30" i="42"/>
  <c r="AM30" i="42" s="1"/>
  <c r="BJ17" i="42"/>
  <c r="BK17" i="42" s="1"/>
  <c r="BL17" i="42" s="1"/>
  <c r="BM17" i="42" s="1"/>
  <c r="BN17" i="42" s="1"/>
  <c r="BO17" i="42" s="1"/>
  <c r="BP17" i="42" s="1"/>
  <c r="BQ17" i="42" s="1"/>
  <c r="BR17" i="42" s="1"/>
  <c r="AL18" i="42"/>
  <c r="AM18" i="42" s="1"/>
  <c r="BJ63" i="42"/>
  <c r="BK63" i="42" s="1"/>
  <c r="BL63" i="42" s="1"/>
  <c r="BM63" i="42" s="1"/>
  <c r="BN63" i="42" s="1"/>
  <c r="BO63" i="42" s="1"/>
  <c r="BP63" i="42" s="1"/>
  <c r="BQ63" i="42" s="1"/>
  <c r="BR63" i="42" s="1"/>
  <c r="AL63" i="42"/>
  <c r="AM63" i="42" s="1"/>
  <c r="BJ58" i="42"/>
  <c r="BK58" i="42" s="1"/>
  <c r="BL58" i="42" s="1"/>
  <c r="BM58" i="42" s="1"/>
  <c r="BN58" i="42" s="1"/>
  <c r="BO58" i="42" s="1"/>
  <c r="BP58" i="42" s="1"/>
  <c r="BQ58" i="42" s="1"/>
  <c r="BR58" i="42" s="1"/>
  <c r="AL58" i="42"/>
  <c r="AM58" i="42" s="1"/>
  <c r="BJ48" i="42"/>
  <c r="BK48" i="42" s="1"/>
  <c r="BL48" i="42" s="1"/>
  <c r="BM48" i="42" s="1"/>
  <c r="BN48" i="42" s="1"/>
  <c r="BO48" i="42" s="1"/>
  <c r="BP48" i="42" s="1"/>
  <c r="BQ48" i="42" s="1"/>
  <c r="BR48" i="42" s="1"/>
  <c r="AL48" i="42"/>
  <c r="AM48" i="42" s="1"/>
  <c r="BJ42" i="42"/>
  <c r="BK42" i="42" s="1"/>
  <c r="BL42" i="42" s="1"/>
  <c r="BM42" i="42" s="1"/>
  <c r="BN42" i="42" s="1"/>
  <c r="BO42" i="42" s="1"/>
  <c r="BP42" i="42" s="1"/>
  <c r="BQ42" i="42" s="1"/>
  <c r="BR42" i="42" s="1"/>
  <c r="AL42" i="42"/>
  <c r="AM42" i="42" s="1"/>
  <c r="BJ29" i="42"/>
  <c r="BK29" i="42" s="1"/>
  <c r="BL29" i="42" s="1"/>
  <c r="BM29" i="42" s="1"/>
  <c r="BN29" i="42" s="1"/>
  <c r="BO29" i="42" s="1"/>
  <c r="BP29" i="42" s="1"/>
  <c r="BQ29" i="42" s="1"/>
  <c r="BR29" i="42" s="1"/>
  <c r="AL29" i="42"/>
  <c r="AM29" i="42" s="1"/>
  <c r="BJ10" i="42"/>
  <c r="BK10" i="42" s="1"/>
  <c r="BL10" i="42" s="1"/>
  <c r="BM10" i="42" s="1"/>
  <c r="BN10" i="42" s="1"/>
  <c r="BO10" i="42" s="1"/>
  <c r="BP10" i="42" s="1"/>
  <c r="BQ10" i="42" s="1"/>
  <c r="BR10" i="42" s="1"/>
  <c r="AL13" i="42"/>
  <c r="AM13" i="42" s="1"/>
  <c r="BJ23" i="42"/>
  <c r="BK23" i="42" s="1"/>
  <c r="BL23" i="42" s="1"/>
  <c r="BM23" i="42" s="1"/>
  <c r="BN23" i="42" s="1"/>
  <c r="BO23" i="42" s="1"/>
  <c r="BP23" i="42" s="1"/>
  <c r="BQ23" i="42" s="1"/>
  <c r="BR23" i="42" s="1"/>
  <c r="AL23" i="42"/>
  <c r="AM23" i="42" s="1"/>
  <c r="BJ48" i="41"/>
  <c r="BK48" i="41" s="1"/>
  <c r="BL48" i="41" s="1"/>
  <c r="BM48" i="41" s="1"/>
  <c r="BN48" i="41" s="1"/>
  <c r="BO48" i="41" s="1"/>
  <c r="BP48" i="41" s="1"/>
  <c r="BQ48" i="41" s="1"/>
  <c r="BR48" i="41" s="1"/>
  <c r="AL48" i="41"/>
  <c r="AM48" i="41" s="1"/>
  <c r="BJ15" i="41"/>
  <c r="BK15" i="41" s="1"/>
  <c r="BL15" i="41" s="1"/>
  <c r="BM15" i="41" s="1"/>
  <c r="BN15" i="41" s="1"/>
  <c r="BO15" i="41" s="1"/>
  <c r="BP15" i="41" s="1"/>
  <c r="BQ15" i="41" s="1"/>
  <c r="BR15" i="41" s="1"/>
  <c r="AL17" i="41"/>
  <c r="AM17" i="41" s="1"/>
  <c r="BJ41" i="41"/>
  <c r="BK41" i="41" s="1"/>
  <c r="BL41" i="41" s="1"/>
  <c r="BM41" i="41" s="1"/>
  <c r="BN41" i="41" s="1"/>
  <c r="BO41" i="41" s="1"/>
  <c r="BP41" i="41" s="1"/>
  <c r="BQ41" i="41" s="1"/>
  <c r="BR41" i="41" s="1"/>
  <c r="AL41" i="41"/>
  <c r="AM41" i="41" s="1"/>
  <c r="BJ43" i="41"/>
  <c r="BK43" i="41" s="1"/>
  <c r="BL43" i="41" s="1"/>
  <c r="BM43" i="41" s="1"/>
  <c r="BN43" i="41" s="1"/>
  <c r="BO43" i="41" s="1"/>
  <c r="BP43" i="41" s="1"/>
  <c r="BQ43" i="41" s="1"/>
  <c r="BR43" i="41" s="1"/>
  <c r="AL43" i="41"/>
  <c r="AM43" i="41" s="1"/>
  <c r="BJ37" i="41"/>
  <c r="BK37" i="41" s="1"/>
  <c r="BL37" i="41" s="1"/>
  <c r="BM37" i="41" s="1"/>
  <c r="BN37" i="41" s="1"/>
  <c r="BO37" i="41" s="1"/>
  <c r="BP37" i="41" s="1"/>
  <c r="BQ37" i="41" s="1"/>
  <c r="BR37" i="41" s="1"/>
  <c r="AL37" i="41"/>
  <c r="AM37" i="41" s="1"/>
  <c r="BJ6" i="41"/>
  <c r="BK6" i="41" s="1"/>
  <c r="BL6" i="41" s="1"/>
  <c r="BM6" i="41" s="1"/>
  <c r="BN6" i="41" s="1"/>
  <c r="BO6" i="41" s="1"/>
  <c r="BP6" i="41" s="1"/>
  <c r="BQ6" i="41" s="1"/>
  <c r="BR6" i="41" s="1"/>
  <c r="BJ52" i="41"/>
  <c r="BK52" i="41" s="1"/>
  <c r="BL52" i="41" s="1"/>
  <c r="BM52" i="41" s="1"/>
  <c r="BN52" i="41" s="1"/>
  <c r="BO52" i="41" s="1"/>
  <c r="BP52" i="41" s="1"/>
  <c r="BQ52" i="41" s="1"/>
  <c r="BR52" i="41" s="1"/>
  <c r="AL52" i="41"/>
  <c r="AM52" i="41" s="1"/>
  <c r="BJ27" i="41"/>
  <c r="BK27" i="41" s="1"/>
  <c r="BL27" i="41" s="1"/>
  <c r="BM27" i="41" s="1"/>
  <c r="BN27" i="41" s="1"/>
  <c r="BO27" i="41" s="1"/>
  <c r="BP27" i="41" s="1"/>
  <c r="BQ27" i="41" s="1"/>
  <c r="BR27" i="41" s="1"/>
  <c r="AL27" i="41"/>
  <c r="AM27" i="41" s="1"/>
  <c r="BJ62" i="41"/>
  <c r="BK62" i="41" s="1"/>
  <c r="BL62" i="41" s="1"/>
  <c r="BM62" i="41" s="1"/>
  <c r="BN62" i="41" s="1"/>
  <c r="BO62" i="41" s="1"/>
  <c r="BP62" i="41" s="1"/>
  <c r="BQ62" i="41" s="1"/>
  <c r="BR62" i="41" s="1"/>
  <c r="AL62" i="41"/>
  <c r="AM62" i="41" s="1"/>
  <c r="BJ58" i="41"/>
  <c r="BK58" i="41" s="1"/>
  <c r="BL58" i="41" s="1"/>
  <c r="BM58" i="41" s="1"/>
  <c r="BN58" i="41" s="1"/>
  <c r="BO58" i="41" s="1"/>
  <c r="BP58" i="41" s="1"/>
  <c r="BQ58" i="41" s="1"/>
  <c r="BR58" i="41" s="1"/>
  <c r="AL58" i="41"/>
  <c r="AM58" i="41" s="1"/>
  <c r="BJ28" i="41"/>
  <c r="BK28" i="41" s="1"/>
  <c r="BL28" i="41" s="1"/>
  <c r="BM28" i="41" s="1"/>
  <c r="BN28" i="41" s="1"/>
  <c r="BO28" i="41" s="1"/>
  <c r="BP28" i="41" s="1"/>
  <c r="BQ28" i="41" s="1"/>
  <c r="BR28" i="41" s="1"/>
  <c r="AL28" i="41"/>
  <c r="AM28" i="41" s="1"/>
  <c r="BJ19" i="41"/>
  <c r="BK19" i="41" s="1"/>
  <c r="BL19" i="41" s="1"/>
  <c r="BM19" i="41" s="1"/>
  <c r="BN19" i="41" s="1"/>
  <c r="BO19" i="41" s="1"/>
  <c r="BP19" i="41" s="1"/>
  <c r="BQ19" i="41" s="1"/>
  <c r="BR19" i="41" s="1"/>
  <c r="AL19" i="41"/>
  <c r="AM19" i="41" s="1"/>
  <c r="BJ45" i="41"/>
  <c r="BK45" i="41" s="1"/>
  <c r="BL45" i="41" s="1"/>
  <c r="BM45" i="41" s="1"/>
  <c r="BN45" i="41" s="1"/>
  <c r="BO45" i="41" s="1"/>
  <c r="BP45" i="41" s="1"/>
  <c r="BQ45" i="41" s="1"/>
  <c r="BR45" i="41" s="1"/>
  <c r="AL45" i="41"/>
  <c r="AM45" i="41" s="1"/>
  <c r="BJ22" i="41"/>
  <c r="BK22" i="41" s="1"/>
  <c r="BL22" i="41" s="1"/>
  <c r="BM22" i="41" s="1"/>
  <c r="BN22" i="41" s="1"/>
  <c r="BO22" i="41" s="1"/>
  <c r="BP22" i="41" s="1"/>
  <c r="BQ22" i="41" s="1"/>
  <c r="BR22" i="41" s="1"/>
  <c r="AL22" i="41"/>
  <c r="AM22" i="41" s="1"/>
  <c r="BJ54" i="41"/>
  <c r="BK54" i="41" s="1"/>
  <c r="BL54" i="41" s="1"/>
  <c r="BM54" i="41" s="1"/>
  <c r="BN54" i="41" s="1"/>
  <c r="BO54" i="41" s="1"/>
  <c r="BP54" i="41" s="1"/>
  <c r="BQ54" i="41" s="1"/>
  <c r="BR54" i="41" s="1"/>
  <c r="AL54" i="41"/>
  <c r="AM54" i="41" s="1"/>
  <c r="BJ31" i="41"/>
  <c r="BK31" i="41" s="1"/>
  <c r="BL31" i="41" s="1"/>
  <c r="BM31" i="41" s="1"/>
  <c r="BN31" i="41" s="1"/>
  <c r="BO31" i="41" s="1"/>
  <c r="BP31" i="41" s="1"/>
  <c r="BQ31" i="41" s="1"/>
  <c r="BR31" i="41" s="1"/>
  <c r="AL31" i="41"/>
  <c r="AM31" i="41" s="1"/>
  <c r="BJ32" i="41"/>
  <c r="BK32" i="41" s="1"/>
  <c r="BL32" i="41" s="1"/>
  <c r="BM32" i="41" s="1"/>
  <c r="BN32" i="41" s="1"/>
  <c r="BO32" i="41" s="1"/>
  <c r="BP32" i="41" s="1"/>
  <c r="BQ32" i="41" s="1"/>
  <c r="BR32" i="41" s="1"/>
  <c r="AL32" i="41"/>
  <c r="AM32" i="41" s="1"/>
  <c r="BJ18" i="41"/>
  <c r="BK18" i="41" s="1"/>
  <c r="BL18" i="41" s="1"/>
  <c r="BM18" i="41" s="1"/>
  <c r="BN18" i="41" s="1"/>
  <c r="BO18" i="41" s="1"/>
  <c r="BP18" i="41" s="1"/>
  <c r="BQ18" i="41" s="1"/>
  <c r="BR18" i="41" s="1"/>
  <c r="AL18" i="41"/>
  <c r="AM18" i="41" s="1"/>
  <c r="BJ12" i="41"/>
  <c r="BK12" i="41" s="1"/>
  <c r="BL12" i="41" s="1"/>
  <c r="BM12" i="41" s="1"/>
  <c r="BN12" i="41" s="1"/>
  <c r="BO12" i="41" s="1"/>
  <c r="BP12" i="41" s="1"/>
  <c r="BQ12" i="41" s="1"/>
  <c r="BR12" i="41" s="1"/>
  <c r="AL7" i="41"/>
  <c r="BJ29" i="41"/>
  <c r="BK29" i="41" s="1"/>
  <c r="BL29" i="41" s="1"/>
  <c r="BM29" i="41" s="1"/>
  <c r="BN29" i="41" s="1"/>
  <c r="BO29" i="41" s="1"/>
  <c r="BP29" i="41" s="1"/>
  <c r="BQ29" i="41" s="1"/>
  <c r="BR29" i="41" s="1"/>
  <c r="AL29" i="41"/>
  <c r="AM29" i="41" s="1"/>
  <c r="BJ64" i="41"/>
  <c r="BK64" i="41" s="1"/>
  <c r="BL64" i="41" s="1"/>
  <c r="BM64" i="41" s="1"/>
  <c r="BN64" i="41" s="1"/>
  <c r="BO64" i="41" s="1"/>
  <c r="BP64" i="41" s="1"/>
  <c r="BQ64" i="41" s="1"/>
  <c r="BR64" i="41" s="1"/>
  <c r="AL64" i="41"/>
  <c r="AM64" i="41" s="1"/>
  <c r="BJ61" i="41"/>
  <c r="BK61" i="41" s="1"/>
  <c r="BL61" i="41" s="1"/>
  <c r="BM61" i="41" s="1"/>
  <c r="BN61" i="41" s="1"/>
  <c r="BO61" i="41" s="1"/>
  <c r="BP61" i="41" s="1"/>
  <c r="BQ61" i="41" s="1"/>
  <c r="BR61" i="41" s="1"/>
  <c r="AL61" i="41"/>
  <c r="AM61" i="41" s="1"/>
  <c r="BJ51" i="41"/>
  <c r="BK51" i="41" s="1"/>
  <c r="BL51" i="41" s="1"/>
  <c r="BM51" i="41" s="1"/>
  <c r="BN51" i="41" s="1"/>
  <c r="BO51" i="41" s="1"/>
  <c r="BP51" i="41" s="1"/>
  <c r="BQ51" i="41" s="1"/>
  <c r="BR51" i="41" s="1"/>
  <c r="AL51" i="41"/>
  <c r="AM51" i="41" s="1"/>
  <c r="BJ20" i="41"/>
  <c r="BK20" i="41" s="1"/>
  <c r="BL20" i="41" s="1"/>
  <c r="BM20" i="41" s="1"/>
  <c r="BN20" i="41" s="1"/>
  <c r="BO20" i="41" s="1"/>
  <c r="BP20" i="41" s="1"/>
  <c r="BQ20" i="41" s="1"/>
  <c r="BR20" i="41" s="1"/>
  <c r="AL20" i="41"/>
  <c r="AM20" i="41" s="1"/>
  <c r="BJ53" i="41"/>
  <c r="BK53" i="41" s="1"/>
  <c r="BL53" i="41" s="1"/>
  <c r="BM53" i="41" s="1"/>
  <c r="BN53" i="41" s="1"/>
  <c r="BO53" i="41" s="1"/>
  <c r="BP53" i="41" s="1"/>
  <c r="BQ53" i="41" s="1"/>
  <c r="BR53" i="41" s="1"/>
  <c r="AL53" i="41"/>
  <c r="AM53" i="41" s="1"/>
  <c r="BJ71" i="41"/>
  <c r="BK71" i="41" s="1"/>
  <c r="BL71" i="41" s="1"/>
  <c r="BM71" i="41" s="1"/>
  <c r="BN71" i="41" s="1"/>
  <c r="BO71" i="41" s="1"/>
  <c r="BP71" i="41" s="1"/>
  <c r="BQ71" i="41" s="1"/>
  <c r="BR71" i="41" s="1"/>
  <c r="AL71" i="41"/>
  <c r="AM71" i="41" s="1"/>
  <c r="AL11" i="41"/>
  <c r="BJ65" i="41"/>
  <c r="BK65" i="41" s="1"/>
  <c r="BL65" i="41" s="1"/>
  <c r="BM65" i="41" s="1"/>
  <c r="BN65" i="41" s="1"/>
  <c r="BO65" i="41" s="1"/>
  <c r="BP65" i="41" s="1"/>
  <c r="BQ65" i="41" s="1"/>
  <c r="BR65" i="41" s="1"/>
  <c r="AL65" i="41"/>
  <c r="AM65" i="41" s="1"/>
  <c r="BJ21" i="41"/>
  <c r="BK21" i="41" s="1"/>
  <c r="BL21" i="41" s="1"/>
  <c r="BM21" i="41" s="1"/>
  <c r="BN21" i="41" s="1"/>
  <c r="BO21" i="41" s="1"/>
  <c r="BP21" i="41" s="1"/>
  <c r="BQ21" i="41" s="1"/>
  <c r="BR21" i="41" s="1"/>
  <c r="AL21" i="41"/>
  <c r="AM21" i="41" s="1"/>
  <c r="BJ60" i="41"/>
  <c r="BK60" i="41" s="1"/>
  <c r="BL60" i="41" s="1"/>
  <c r="BM60" i="41" s="1"/>
  <c r="BN60" i="41" s="1"/>
  <c r="BO60" i="41" s="1"/>
  <c r="BP60" i="41" s="1"/>
  <c r="BQ60" i="41" s="1"/>
  <c r="BR60" i="41" s="1"/>
  <c r="AL60" i="41"/>
  <c r="AM60" i="41" s="1"/>
  <c r="BJ40" i="41"/>
  <c r="BK40" i="41" s="1"/>
  <c r="BL40" i="41" s="1"/>
  <c r="BM40" i="41" s="1"/>
  <c r="BN40" i="41" s="1"/>
  <c r="BO40" i="41" s="1"/>
  <c r="BP40" i="41" s="1"/>
  <c r="BQ40" i="41" s="1"/>
  <c r="BR40" i="41" s="1"/>
  <c r="AL40" i="41"/>
  <c r="AM40" i="41" s="1"/>
  <c r="BJ67" i="41"/>
  <c r="BK67" i="41" s="1"/>
  <c r="BL67" i="41" s="1"/>
  <c r="BM67" i="41" s="1"/>
  <c r="BN67" i="41" s="1"/>
  <c r="BO67" i="41" s="1"/>
  <c r="BP67" i="41" s="1"/>
  <c r="BQ67" i="41" s="1"/>
  <c r="BR67" i="41" s="1"/>
  <c r="AL67" i="41"/>
  <c r="AM67" i="41" s="1"/>
  <c r="BJ57" i="41"/>
  <c r="BK57" i="41" s="1"/>
  <c r="BL57" i="41" s="1"/>
  <c r="BM57" i="41" s="1"/>
  <c r="BN57" i="41" s="1"/>
  <c r="BO57" i="41" s="1"/>
  <c r="BP57" i="41" s="1"/>
  <c r="BQ57" i="41" s="1"/>
  <c r="BR57" i="41" s="1"/>
  <c r="AL57" i="41"/>
  <c r="AM57" i="41" s="1"/>
  <c r="BJ39" i="41"/>
  <c r="BK39" i="41" s="1"/>
  <c r="BL39" i="41" s="1"/>
  <c r="BM39" i="41" s="1"/>
  <c r="BN39" i="41" s="1"/>
  <c r="BO39" i="41" s="1"/>
  <c r="BP39" i="41" s="1"/>
  <c r="BQ39" i="41" s="1"/>
  <c r="BR39" i="41" s="1"/>
  <c r="AL39" i="41"/>
  <c r="AM39" i="41" s="1"/>
  <c r="BJ55" i="41"/>
  <c r="BK55" i="41" s="1"/>
  <c r="BL55" i="41" s="1"/>
  <c r="BM55" i="41" s="1"/>
  <c r="BN55" i="41" s="1"/>
  <c r="BO55" i="41" s="1"/>
  <c r="BP55" i="41" s="1"/>
  <c r="BQ55" i="41" s="1"/>
  <c r="BR55" i="41" s="1"/>
  <c r="AL55" i="41"/>
  <c r="AM55" i="41" s="1"/>
  <c r="BJ72" i="41"/>
  <c r="BK72" i="41" s="1"/>
  <c r="BL72" i="41" s="1"/>
  <c r="BM72" i="41" s="1"/>
  <c r="BN72" i="41" s="1"/>
  <c r="BO72" i="41" s="1"/>
  <c r="BP72" i="41" s="1"/>
  <c r="BQ72" i="41" s="1"/>
  <c r="BR72" i="41" s="1"/>
  <c r="AL72" i="41"/>
  <c r="AM72" i="41" s="1"/>
  <c r="BJ30" i="41"/>
  <c r="BK30" i="41" s="1"/>
  <c r="BL30" i="41" s="1"/>
  <c r="BM30" i="41" s="1"/>
  <c r="BN30" i="41" s="1"/>
  <c r="BO30" i="41" s="1"/>
  <c r="BP30" i="41" s="1"/>
  <c r="BQ30" i="41" s="1"/>
  <c r="BR30" i="41" s="1"/>
  <c r="AL30" i="41"/>
  <c r="AM30" i="41" s="1"/>
  <c r="BJ35" i="41"/>
  <c r="BK35" i="41" s="1"/>
  <c r="BL35" i="41" s="1"/>
  <c r="BM35" i="41" s="1"/>
  <c r="BN35" i="41" s="1"/>
  <c r="BO35" i="41" s="1"/>
  <c r="BP35" i="41" s="1"/>
  <c r="BQ35" i="41" s="1"/>
  <c r="BR35" i="41" s="1"/>
  <c r="AL35" i="41"/>
  <c r="AM35" i="41" s="1"/>
  <c r="BJ42" i="41"/>
  <c r="BK42" i="41" s="1"/>
  <c r="BL42" i="41" s="1"/>
  <c r="BM42" i="41" s="1"/>
  <c r="BN42" i="41" s="1"/>
  <c r="BO42" i="41" s="1"/>
  <c r="BP42" i="41" s="1"/>
  <c r="BQ42" i="41" s="1"/>
  <c r="BR42" i="41" s="1"/>
  <c r="AL42" i="41"/>
  <c r="AM42" i="41" s="1"/>
  <c r="BJ47" i="41"/>
  <c r="BK47" i="41" s="1"/>
  <c r="BL47" i="41" s="1"/>
  <c r="BM47" i="41" s="1"/>
  <c r="BN47" i="41" s="1"/>
  <c r="BO47" i="41" s="1"/>
  <c r="BP47" i="41" s="1"/>
  <c r="BQ47" i="41" s="1"/>
  <c r="BR47" i="41" s="1"/>
  <c r="AL47" i="41"/>
  <c r="AM47" i="41" s="1"/>
  <c r="BJ59" i="41"/>
  <c r="BK59" i="41" s="1"/>
  <c r="BL59" i="41" s="1"/>
  <c r="BM59" i="41" s="1"/>
  <c r="BN59" i="41" s="1"/>
  <c r="BO59" i="41" s="1"/>
  <c r="BP59" i="41" s="1"/>
  <c r="BQ59" i="41" s="1"/>
  <c r="BR59" i="41" s="1"/>
  <c r="AL59" i="41"/>
  <c r="AM59" i="41" s="1"/>
  <c r="BJ26" i="41"/>
  <c r="BK26" i="41" s="1"/>
  <c r="BL26" i="41" s="1"/>
  <c r="BM26" i="41" s="1"/>
  <c r="BN26" i="41" s="1"/>
  <c r="BO26" i="41" s="1"/>
  <c r="BP26" i="41" s="1"/>
  <c r="BQ26" i="41" s="1"/>
  <c r="BR26" i="41" s="1"/>
  <c r="AL26" i="41"/>
  <c r="AM26" i="41" s="1"/>
  <c r="BJ33" i="41"/>
  <c r="BK33" i="41" s="1"/>
  <c r="BL33" i="41" s="1"/>
  <c r="BM33" i="41" s="1"/>
  <c r="BN33" i="41" s="1"/>
  <c r="BO33" i="41" s="1"/>
  <c r="BP33" i="41" s="1"/>
  <c r="BQ33" i="41" s="1"/>
  <c r="BR33" i="41" s="1"/>
  <c r="AL33" i="41"/>
  <c r="AM33" i="41" s="1"/>
  <c r="BJ66" i="41"/>
  <c r="BK66" i="41" s="1"/>
  <c r="BL66" i="41" s="1"/>
  <c r="BM66" i="41" s="1"/>
  <c r="BN66" i="41" s="1"/>
  <c r="BO66" i="41" s="1"/>
  <c r="BP66" i="41" s="1"/>
  <c r="BQ66" i="41" s="1"/>
  <c r="BR66" i="41" s="1"/>
  <c r="AL66" i="41"/>
  <c r="AM66" i="41" s="1"/>
  <c r="BJ68" i="41"/>
  <c r="BK68" i="41" s="1"/>
  <c r="BL68" i="41" s="1"/>
  <c r="BM68" i="41" s="1"/>
  <c r="BN68" i="41" s="1"/>
  <c r="BO68" i="41" s="1"/>
  <c r="BP68" i="41" s="1"/>
  <c r="BQ68" i="41" s="1"/>
  <c r="BR68" i="41" s="1"/>
  <c r="AL68" i="41"/>
  <c r="AM68" i="41" s="1"/>
  <c r="BJ34" i="41"/>
  <c r="BK34" i="41" s="1"/>
  <c r="BL34" i="41" s="1"/>
  <c r="BM34" i="41" s="1"/>
  <c r="BN34" i="41" s="1"/>
  <c r="BO34" i="41" s="1"/>
  <c r="BP34" i="41" s="1"/>
  <c r="BQ34" i="41" s="1"/>
  <c r="BR34" i="41" s="1"/>
  <c r="AL34" i="41"/>
  <c r="AM34" i="41" s="1"/>
  <c r="BJ70" i="41"/>
  <c r="BK70" i="41" s="1"/>
  <c r="BL70" i="41" s="1"/>
  <c r="BM70" i="41" s="1"/>
  <c r="BN70" i="41" s="1"/>
  <c r="BO70" i="41" s="1"/>
  <c r="BP70" i="41" s="1"/>
  <c r="BQ70" i="41" s="1"/>
  <c r="BR70" i="41" s="1"/>
  <c r="AL70" i="41"/>
  <c r="AM70" i="41" s="1"/>
  <c r="BJ7" i="41"/>
  <c r="BK7" i="41" s="1"/>
  <c r="BL7" i="41" s="1"/>
  <c r="BM7" i="41" s="1"/>
  <c r="BN7" i="41" s="1"/>
  <c r="BO7" i="41" s="1"/>
  <c r="BP7" i="41" s="1"/>
  <c r="BQ7" i="41" s="1"/>
  <c r="BR7" i="41" s="1"/>
  <c r="AL10" i="41"/>
  <c r="BJ16" i="41"/>
  <c r="BK16" i="41" s="1"/>
  <c r="BL16" i="41" s="1"/>
  <c r="BM16" i="41" s="1"/>
  <c r="BN16" i="41" s="1"/>
  <c r="BO16" i="41" s="1"/>
  <c r="BP16" i="41" s="1"/>
  <c r="BQ16" i="41" s="1"/>
  <c r="BR16" i="41" s="1"/>
  <c r="AL5" i="41"/>
  <c r="BJ49" i="41"/>
  <c r="BK49" i="41" s="1"/>
  <c r="BL49" i="41" s="1"/>
  <c r="BM49" i="41" s="1"/>
  <c r="BN49" i="41" s="1"/>
  <c r="BO49" i="41" s="1"/>
  <c r="BP49" i="41" s="1"/>
  <c r="BQ49" i="41" s="1"/>
  <c r="BR49" i="41" s="1"/>
  <c r="AL49" i="41"/>
  <c r="AM49" i="41" s="1"/>
  <c r="BJ17" i="41"/>
  <c r="BK17" i="41" s="1"/>
  <c r="BL17" i="41" s="1"/>
  <c r="BM17" i="41" s="1"/>
  <c r="BN17" i="41" s="1"/>
  <c r="BO17" i="41" s="1"/>
  <c r="BP17" i="41" s="1"/>
  <c r="BQ17" i="41" s="1"/>
  <c r="BR17" i="41" s="1"/>
  <c r="AL6" i="41"/>
  <c r="BJ63" i="41"/>
  <c r="BK63" i="41" s="1"/>
  <c r="BL63" i="41" s="1"/>
  <c r="BM63" i="41" s="1"/>
  <c r="BN63" i="41" s="1"/>
  <c r="BO63" i="41" s="1"/>
  <c r="BP63" i="41" s="1"/>
  <c r="BQ63" i="41" s="1"/>
  <c r="BR63" i="41" s="1"/>
  <c r="AL63" i="41"/>
  <c r="AM63" i="41" s="1"/>
  <c r="BJ25" i="41"/>
  <c r="BK25" i="41" s="1"/>
  <c r="BL25" i="41" s="1"/>
  <c r="BM25" i="41" s="1"/>
  <c r="BN25" i="41" s="1"/>
  <c r="BO25" i="41" s="1"/>
  <c r="BP25" i="41" s="1"/>
  <c r="BQ25" i="41" s="1"/>
  <c r="BR25" i="41" s="1"/>
  <c r="AL25" i="41"/>
  <c r="AM25" i="41" s="1"/>
  <c r="BJ44" i="41"/>
  <c r="BK44" i="41" s="1"/>
  <c r="BL44" i="41" s="1"/>
  <c r="BM44" i="41" s="1"/>
  <c r="BN44" i="41" s="1"/>
  <c r="BO44" i="41" s="1"/>
  <c r="BP44" i="41" s="1"/>
  <c r="BQ44" i="41" s="1"/>
  <c r="BR44" i="41" s="1"/>
  <c r="AL44" i="41"/>
  <c r="AM44" i="41" s="1"/>
  <c r="AG2" i="10"/>
  <c r="BJ72" i="37"/>
  <c r="BK72" i="37" s="1"/>
  <c r="BL72" i="37" s="1"/>
  <c r="BM72" i="37" s="1"/>
  <c r="BN72" i="37" s="1"/>
  <c r="BO72" i="37" s="1"/>
  <c r="BP72" i="37" s="1"/>
  <c r="BQ72" i="37" s="1"/>
  <c r="BR72" i="37" s="1"/>
  <c r="AL72" i="37"/>
  <c r="AM72" i="37" s="1"/>
  <c r="AJ8" i="37"/>
  <c r="AJ25" i="37"/>
  <c r="AJ15" i="37"/>
  <c r="AJ14" i="37"/>
  <c r="AJ12" i="37"/>
  <c r="AJ21" i="37"/>
  <c r="AJ5" i="37"/>
  <c r="AJ18" i="37"/>
  <c r="AJ10" i="37"/>
  <c r="AJ6" i="37"/>
  <c r="AJ9" i="37"/>
  <c r="AJ23" i="37"/>
  <c r="AJ7" i="37"/>
  <c r="AJ31" i="37"/>
  <c r="AJ27" i="37"/>
  <c r="AJ24" i="37"/>
  <c r="AJ20" i="37"/>
  <c r="AJ28" i="37"/>
  <c r="AJ16" i="37"/>
  <c r="AJ30" i="37"/>
  <c r="AJ26" i="37"/>
  <c r="AJ19" i="37"/>
  <c r="AJ29" i="37"/>
  <c r="AJ13" i="37"/>
  <c r="AJ22" i="37"/>
  <c r="AJ11" i="37"/>
  <c r="AJ17" i="37"/>
  <c r="AH2" i="10"/>
  <c r="G39" i="10"/>
  <c r="C39" i="10"/>
  <c r="E39" i="10"/>
  <c r="I39" i="10"/>
  <c r="K39" i="10"/>
  <c r="AL22" i="53" l="1"/>
  <c r="AL38" i="53"/>
  <c r="AM38" i="53" s="1"/>
  <c r="AK9" i="10"/>
  <c r="AI9" i="10"/>
  <c r="AK17" i="34"/>
  <c r="AI17" i="34"/>
  <c r="AL18" i="53"/>
  <c r="AL20" i="53"/>
  <c r="AL32" i="51"/>
  <c r="AL52" i="49"/>
  <c r="AM38" i="49"/>
  <c r="AM35" i="48"/>
  <c r="AM33" i="48"/>
  <c r="AM40" i="47"/>
  <c r="BH24" i="46"/>
  <c r="BI24" i="46" s="1"/>
  <c r="BJ24" i="46" s="1"/>
  <c r="BK24" i="46" s="1"/>
  <c r="BL24" i="46" s="1"/>
  <c r="BM24" i="46" s="1"/>
  <c r="BN24" i="46" s="1"/>
  <c r="BO24" i="46" s="1"/>
  <c r="BP24" i="46" s="1"/>
  <c r="BQ24" i="46" s="1"/>
  <c r="BR24" i="46" s="1"/>
  <c r="AL100" i="46"/>
  <c r="AM100" i="46" s="1"/>
  <c r="BH22" i="46"/>
  <c r="BI22" i="46" s="1"/>
  <c r="BJ22" i="46" s="1"/>
  <c r="BK22" i="46" s="1"/>
  <c r="BL22" i="46" s="1"/>
  <c r="BM22" i="46" s="1"/>
  <c r="BN22" i="46" s="1"/>
  <c r="BO22" i="46" s="1"/>
  <c r="BP22" i="46" s="1"/>
  <c r="BQ22" i="46" s="1"/>
  <c r="BR22" i="46" s="1"/>
  <c r="AL98" i="46"/>
  <c r="AM98" i="46" s="1"/>
  <c r="BH35" i="46"/>
  <c r="BI35" i="46" s="1"/>
  <c r="BJ35" i="46" s="1"/>
  <c r="BK35" i="46" s="1"/>
  <c r="BL35" i="46" s="1"/>
  <c r="BM35" i="46" s="1"/>
  <c r="BN35" i="46" s="1"/>
  <c r="BO35" i="46" s="1"/>
  <c r="BP35" i="46" s="1"/>
  <c r="BQ35" i="46" s="1"/>
  <c r="BR35" i="46" s="1"/>
  <c r="AL111" i="46"/>
  <c r="AM111" i="46" s="1"/>
  <c r="BH27" i="46"/>
  <c r="BI27" i="46" s="1"/>
  <c r="BJ27" i="46" s="1"/>
  <c r="BK27" i="46" s="1"/>
  <c r="BL27" i="46" s="1"/>
  <c r="BM27" i="46" s="1"/>
  <c r="BN27" i="46" s="1"/>
  <c r="BO27" i="46" s="1"/>
  <c r="BP27" i="46" s="1"/>
  <c r="BQ27" i="46" s="1"/>
  <c r="BR27" i="46" s="1"/>
  <c r="AL103" i="46"/>
  <c r="AM103" i="46" s="1"/>
  <c r="AL26" i="46"/>
  <c r="AL26" i="53"/>
  <c r="AL32" i="53"/>
  <c r="AM32" i="53" s="1"/>
  <c r="AL45" i="51"/>
  <c r="AM30" i="49"/>
  <c r="AM34" i="49"/>
  <c r="AM28" i="49"/>
  <c r="AM27" i="49"/>
  <c r="AM22" i="49"/>
  <c r="AM9" i="49"/>
  <c r="AM24" i="49"/>
  <c r="AM20" i="49"/>
  <c r="AM10" i="49"/>
  <c r="AM14" i="49"/>
  <c r="AM8" i="49"/>
  <c r="AM11" i="49"/>
  <c r="AM30" i="48"/>
  <c r="AM22" i="48"/>
  <c r="AM29" i="48"/>
  <c r="AM24" i="48"/>
  <c r="AM27" i="48"/>
  <c r="AM18" i="48"/>
  <c r="AM16" i="48"/>
  <c r="AM14" i="48"/>
  <c r="AM13" i="48"/>
  <c r="AM5" i="48"/>
  <c r="AM8" i="48"/>
  <c r="AM10" i="48"/>
  <c r="AM7" i="48"/>
  <c r="AM25" i="47"/>
  <c r="AM86" i="47"/>
  <c r="AM76" i="47"/>
  <c r="AM90" i="47"/>
  <c r="AM80" i="47"/>
  <c r="AM77" i="47"/>
  <c r="AM84" i="47"/>
  <c r="AM85" i="47"/>
  <c r="AM88" i="47"/>
  <c r="AM79" i="47"/>
  <c r="AM89" i="47"/>
  <c r="AM75" i="47"/>
  <c r="AM74" i="47"/>
  <c r="AM73" i="47"/>
  <c r="AM83" i="47"/>
  <c r="AM78" i="47"/>
  <c r="AM81" i="47"/>
  <c r="AM87" i="47"/>
  <c r="AM82" i="47"/>
  <c r="AM22" i="47"/>
  <c r="AM18" i="47"/>
  <c r="AM15" i="47"/>
  <c r="AM13" i="47"/>
  <c r="AM14" i="47"/>
  <c r="AM11" i="47"/>
  <c r="AM9" i="47"/>
  <c r="AM12" i="47"/>
  <c r="AM8" i="47"/>
  <c r="AM7" i="47"/>
  <c r="AM5" i="47"/>
  <c r="AL43" i="46"/>
  <c r="AL25" i="46"/>
  <c r="AK20" i="34"/>
  <c r="AI20" i="34"/>
  <c r="AK12" i="10"/>
  <c r="AI12" i="10"/>
  <c r="AL14" i="51"/>
  <c r="AL22" i="51"/>
  <c r="AL11" i="37"/>
  <c r="AL27" i="53"/>
  <c r="AM27" i="53" s="1"/>
  <c r="AL7" i="51"/>
  <c r="AL30" i="52"/>
  <c r="AM30" i="52" s="1"/>
  <c r="AM14" i="52"/>
  <c r="AL27" i="51"/>
  <c r="AL8" i="51"/>
  <c r="AL12" i="51"/>
  <c r="AL23" i="51"/>
  <c r="AL41" i="51"/>
  <c r="AM12" i="49"/>
  <c r="AM23" i="49"/>
  <c r="AM46" i="49"/>
  <c r="AM31" i="49"/>
  <c r="AM45" i="49"/>
  <c r="AM43" i="49"/>
  <c r="AM6" i="49"/>
  <c r="AM42" i="49"/>
  <c r="AM7" i="49"/>
  <c r="AM40" i="49"/>
  <c r="AM29" i="49"/>
  <c r="AM45" i="48"/>
  <c r="AM43" i="48"/>
  <c r="AM12" i="48"/>
  <c r="AM42" i="48"/>
  <c r="AM6" i="48"/>
  <c r="AM21" i="48"/>
  <c r="AM26" i="48"/>
  <c r="AM31" i="48"/>
  <c r="AM32" i="48"/>
  <c r="AM62" i="47"/>
  <c r="AM61" i="47"/>
  <c r="AM60" i="47"/>
  <c r="AM23" i="47"/>
  <c r="AM28" i="47"/>
  <c r="AM55" i="47"/>
  <c r="AM27" i="47"/>
  <c r="AM50" i="47"/>
  <c r="AM35" i="47"/>
  <c r="AM6" i="47"/>
  <c r="AK16" i="10"/>
  <c r="AI16" i="10"/>
  <c r="AK22" i="34"/>
  <c r="AI22" i="34"/>
  <c r="AL51" i="46"/>
  <c r="BJ26" i="51"/>
  <c r="BK26" i="51" s="1"/>
  <c r="BL26" i="51" s="1"/>
  <c r="BM26" i="51" s="1"/>
  <c r="BN26" i="51" s="1"/>
  <c r="BO26" i="51" s="1"/>
  <c r="BP26" i="51" s="1"/>
  <c r="BQ26" i="51" s="1"/>
  <c r="BR26" i="51" s="1"/>
  <c r="AL34" i="51"/>
  <c r="AL29" i="51"/>
  <c r="AL47" i="51"/>
  <c r="AM47" i="51" s="1"/>
  <c r="AL11" i="45"/>
  <c r="AL37" i="51"/>
  <c r="AL31" i="51"/>
  <c r="AL21" i="46"/>
  <c r="AL37" i="43"/>
  <c r="AM37" i="43" s="1"/>
  <c r="AL50" i="45"/>
  <c r="AM50" i="45" s="1"/>
  <c r="AL26" i="51"/>
  <c r="AL27" i="43"/>
  <c r="AL35" i="43"/>
  <c r="AM35" i="43" s="1"/>
  <c r="AL7" i="44"/>
  <c r="AL21" i="44"/>
  <c r="AM21" i="44" s="1"/>
  <c r="AL35" i="53"/>
  <c r="AM35" i="53" s="1"/>
  <c r="AL9" i="41"/>
  <c r="AL24" i="51"/>
  <c r="AL16" i="53"/>
  <c r="AL42" i="51"/>
  <c r="AM42" i="51" s="1"/>
  <c r="AL15" i="42"/>
  <c r="AM15" i="42" s="1"/>
  <c r="AM18" i="52"/>
  <c r="AL34" i="50"/>
  <c r="AM34" i="50" s="1"/>
  <c r="AM19" i="52"/>
  <c r="AM17" i="52"/>
  <c r="AL15" i="51"/>
  <c r="AL28" i="51"/>
  <c r="AL25" i="51"/>
  <c r="AK5" i="10"/>
  <c r="AI5" i="10"/>
  <c r="AM16" i="52"/>
  <c r="BJ18" i="37"/>
  <c r="BK18" i="37" s="1"/>
  <c r="BL18" i="37" s="1"/>
  <c r="BM18" i="37" s="1"/>
  <c r="BN18" i="37" s="1"/>
  <c r="BO18" i="37" s="1"/>
  <c r="BP18" i="37" s="1"/>
  <c r="BQ18" i="37" s="1"/>
  <c r="BR18" i="37" s="1"/>
  <c r="AL18" i="37"/>
  <c r="AM18" i="37" s="1"/>
  <c r="AL17" i="37"/>
  <c r="AM17" i="37" s="1"/>
  <c r="AL13" i="37"/>
  <c r="AM13" i="37" s="1"/>
  <c r="AL5" i="37"/>
  <c r="AM12" i="44"/>
  <c r="AM44" i="48"/>
  <c r="AM28" i="48"/>
  <c r="AM41" i="48"/>
  <c r="AM39" i="48"/>
  <c r="AM17" i="49"/>
  <c r="AM39" i="49"/>
  <c r="AM34" i="48"/>
  <c r="AM40" i="48"/>
  <c r="AM52" i="49"/>
  <c r="AM48" i="49"/>
  <c r="AM9" i="48"/>
  <c r="AM20" i="48"/>
  <c r="AM47" i="49"/>
  <c r="AM33" i="49"/>
  <c r="AM25" i="48"/>
  <c r="AM17" i="48"/>
  <c r="AM21" i="49"/>
  <c r="AM23" i="48"/>
  <c r="AM36" i="48"/>
  <c r="AM54" i="49"/>
  <c r="AM13" i="49"/>
  <c r="AM18" i="49"/>
  <c r="AM41" i="49"/>
  <c r="AM15" i="49"/>
  <c r="AM36" i="49"/>
  <c r="AM37" i="47"/>
  <c r="AM58" i="47"/>
  <c r="AM32" i="47"/>
  <c r="AM66" i="47"/>
  <c r="AM21" i="47"/>
  <c r="AM31" i="47"/>
  <c r="BJ12" i="51"/>
  <c r="BK12" i="51" s="1"/>
  <c r="BL12" i="51" s="1"/>
  <c r="BM12" i="51" s="1"/>
  <c r="BN12" i="51" s="1"/>
  <c r="BO12" i="51" s="1"/>
  <c r="BP12" i="51" s="1"/>
  <c r="BQ12" i="51" s="1"/>
  <c r="BR12" i="51" s="1"/>
  <c r="AL19" i="51"/>
  <c r="AM52" i="47"/>
  <c r="AM65" i="47"/>
  <c r="AK10" i="10"/>
  <c r="AI10" i="10"/>
  <c r="AM53" i="47"/>
  <c r="AM49" i="47"/>
  <c r="AM48" i="47"/>
  <c r="AM64" i="47"/>
  <c r="AM39" i="47"/>
  <c r="AM38" i="47"/>
  <c r="AM46" i="47"/>
  <c r="AM45" i="47"/>
  <c r="AM41" i="47"/>
  <c r="AM63" i="47"/>
  <c r="AM42" i="47"/>
  <c r="AM47" i="47"/>
  <c r="AM10" i="44"/>
  <c r="AM11" i="44"/>
  <c r="AM14" i="44"/>
  <c r="AM9" i="44"/>
  <c r="AM13" i="44"/>
  <c r="AM7" i="44"/>
  <c r="AM8" i="44"/>
  <c r="BJ24" i="51"/>
  <c r="BK24" i="51" s="1"/>
  <c r="BL24" i="51" s="1"/>
  <c r="BM24" i="51" s="1"/>
  <c r="BN24" i="51" s="1"/>
  <c r="BO24" i="51" s="1"/>
  <c r="BP24" i="51" s="1"/>
  <c r="BQ24" i="51" s="1"/>
  <c r="BR24" i="51" s="1"/>
  <c r="AL35" i="51"/>
  <c r="AL16" i="41"/>
  <c r="AM16" i="41" s="1"/>
  <c r="AM5" i="44"/>
  <c r="AM6" i="44"/>
  <c r="BJ28" i="50"/>
  <c r="BK28" i="50" s="1"/>
  <c r="BL28" i="50" s="1"/>
  <c r="BM28" i="50" s="1"/>
  <c r="BN28" i="50" s="1"/>
  <c r="BO28" i="50" s="1"/>
  <c r="BP28" i="50" s="1"/>
  <c r="BQ28" i="50" s="1"/>
  <c r="BR28" i="50" s="1"/>
  <c r="AK16" i="34"/>
  <c r="AI16" i="34"/>
  <c r="AK6" i="10"/>
  <c r="AI6" i="10"/>
  <c r="AL5" i="51"/>
  <c r="AL62" i="45"/>
  <c r="AM62" i="45" s="1"/>
  <c r="AK13" i="10"/>
  <c r="AI13" i="10"/>
  <c r="AK21" i="34"/>
  <c r="AI21" i="34"/>
  <c r="AK3" i="10"/>
  <c r="AI3" i="10"/>
  <c r="AK14" i="34"/>
  <c r="AI14" i="34"/>
  <c r="AK4" i="10"/>
  <c r="AI4" i="10"/>
  <c r="AL44" i="51"/>
  <c r="AM44" i="51" s="1"/>
  <c r="AL17" i="51"/>
  <c r="AL34" i="45"/>
  <c r="AM34" i="45" s="1"/>
  <c r="AL16" i="42"/>
  <c r="AM16" i="42" s="1"/>
  <c r="BJ5" i="51"/>
  <c r="BK5" i="51" s="1"/>
  <c r="BL5" i="51" s="1"/>
  <c r="BM5" i="51" s="1"/>
  <c r="BN5" i="51" s="1"/>
  <c r="BO5" i="51" s="1"/>
  <c r="BP5" i="51" s="1"/>
  <c r="BQ5" i="51" s="1"/>
  <c r="BR5" i="51" s="1"/>
  <c r="AL16" i="51"/>
  <c r="AL21" i="37"/>
  <c r="AM21" i="37" s="1"/>
  <c r="AL8" i="53"/>
  <c r="BJ38" i="51"/>
  <c r="BK38" i="51" s="1"/>
  <c r="BL38" i="51" s="1"/>
  <c r="BM38" i="51" s="1"/>
  <c r="BN38" i="51" s="1"/>
  <c r="BO38" i="51" s="1"/>
  <c r="BP38" i="51" s="1"/>
  <c r="BQ38" i="51" s="1"/>
  <c r="BR38" i="51" s="1"/>
  <c r="BJ5" i="37"/>
  <c r="BK5" i="37" s="1"/>
  <c r="BL5" i="37" s="1"/>
  <c r="BM5" i="37" s="1"/>
  <c r="BN5" i="37" s="1"/>
  <c r="BO5" i="37" s="1"/>
  <c r="BP5" i="37" s="1"/>
  <c r="BQ5" i="37" s="1"/>
  <c r="BR5" i="37" s="1"/>
  <c r="AL7" i="50"/>
  <c r="AM7" i="50" s="1"/>
  <c r="AL21" i="51"/>
  <c r="BJ13" i="37"/>
  <c r="BK13" i="37" s="1"/>
  <c r="BL13" i="37" s="1"/>
  <c r="BM13" i="37" s="1"/>
  <c r="BN13" i="37" s="1"/>
  <c r="BO13" i="37" s="1"/>
  <c r="BP13" i="37" s="1"/>
  <c r="BQ13" i="37" s="1"/>
  <c r="BR13" i="37" s="1"/>
  <c r="AL43" i="51"/>
  <c r="AM43" i="51" s="1"/>
  <c r="AL36" i="53"/>
  <c r="AM36" i="53" s="1"/>
  <c r="AL14" i="41"/>
  <c r="AM14" i="41" s="1"/>
  <c r="AL15" i="41"/>
  <c r="AM15" i="41" s="1"/>
  <c r="AL11" i="51"/>
  <c r="AL47" i="46"/>
  <c r="AM47" i="46" s="1"/>
  <c r="AL43" i="45"/>
  <c r="AM43" i="45" s="1"/>
  <c r="AL36" i="51"/>
  <c r="AL9" i="53"/>
  <c r="AL39" i="43"/>
  <c r="AM39" i="43" s="1"/>
  <c r="AI8" i="34"/>
  <c r="AK7" i="34"/>
  <c r="AK10" i="34"/>
  <c r="AL33" i="43"/>
  <c r="AM33" i="43" s="1"/>
  <c r="AL22" i="42"/>
  <c r="AM22" i="42" s="1"/>
  <c r="AL41" i="43"/>
  <c r="AM41" i="43" s="1"/>
  <c r="A21" i="34"/>
  <c r="A8" i="34"/>
  <c r="AM59" i="49"/>
  <c r="AI4" i="34"/>
  <c r="AK4" i="34"/>
  <c r="A4" i="34"/>
  <c r="A7" i="34"/>
  <c r="AK12" i="34"/>
  <c r="A12" i="34"/>
  <c r="AI12" i="34"/>
  <c r="A10" i="34"/>
  <c r="AK18" i="34"/>
  <c r="A18" i="34"/>
  <c r="A29" i="34"/>
  <c r="AK11" i="34"/>
  <c r="A11" i="34"/>
  <c r="AI11" i="34"/>
  <c r="A35" i="34"/>
  <c r="AK23" i="34"/>
  <c r="A23" i="34"/>
  <c r="A16" i="34"/>
  <c r="AK3" i="34"/>
  <c r="A3" i="34"/>
  <c r="AI3" i="34"/>
  <c r="AK13" i="34"/>
  <c r="A13" i="34"/>
  <c r="AK15" i="34"/>
  <c r="A15" i="34"/>
  <c r="A36" i="34"/>
  <c r="AK9" i="34"/>
  <c r="A9" i="34"/>
  <c r="AI9" i="34"/>
  <c r="AK5" i="34"/>
  <c r="A5" i="34"/>
  <c r="AI5" i="34"/>
  <c r="A17" i="34"/>
  <c r="A19" i="34"/>
  <c r="AK6" i="34"/>
  <c r="A6" i="34"/>
  <c r="AI6" i="34"/>
  <c r="A20" i="34"/>
  <c r="AK2" i="34"/>
  <c r="AH39" i="34"/>
  <c r="AI39" i="34" s="1"/>
  <c r="A2" i="34"/>
  <c r="A31" i="34"/>
  <c r="A22" i="34"/>
  <c r="A32" i="34"/>
  <c r="A25" i="34"/>
  <c r="A14" i="34"/>
  <c r="A28" i="34"/>
  <c r="AI2" i="34"/>
  <c r="A26" i="34"/>
  <c r="A33" i="34"/>
  <c r="A24" i="34"/>
  <c r="A34" i="34"/>
  <c r="A27" i="34"/>
  <c r="A30" i="34"/>
  <c r="AM20" i="52"/>
  <c r="AM37" i="48"/>
  <c r="AM10" i="47"/>
  <c r="AM26" i="47"/>
  <c r="AM53" i="49"/>
  <c r="AM58" i="49"/>
  <c r="AM25" i="49"/>
  <c r="AK17" i="10"/>
  <c r="AI17" i="10"/>
  <c r="AM57" i="49"/>
  <c r="AM44" i="49"/>
  <c r="AM16" i="49"/>
  <c r="AM32" i="49"/>
  <c r="AM49" i="49"/>
  <c r="AM24" i="47"/>
  <c r="AM19" i="49"/>
  <c r="AM26" i="49"/>
  <c r="AM35" i="49"/>
  <c r="AM50" i="49"/>
  <c r="AM37" i="49"/>
  <c r="AM51" i="49"/>
  <c r="AM5" i="49"/>
  <c r="AM56" i="49"/>
  <c r="AM55" i="49"/>
  <c r="AM38" i="48"/>
  <c r="AM48" i="48"/>
  <c r="AM47" i="48"/>
  <c r="AM11" i="48"/>
  <c r="AM15" i="48"/>
  <c r="AM19" i="48"/>
  <c r="AM46" i="48"/>
  <c r="AM17" i="47"/>
  <c r="AM51" i="47"/>
  <c r="AM59" i="47"/>
  <c r="AM20" i="47"/>
  <c r="AM36" i="47"/>
  <c r="AM30" i="47"/>
  <c r="AM34" i="47"/>
  <c r="AM44" i="47"/>
  <c r="AM54" i="47"/>
  <c r="AM56" i="47"/>
  <c r="AM68" i="47"/>
  <c r="AM33" i="47"/>
  <c r="AM29" i="47"/>
  <c r="AM46" i="46"/>
  <c r="AM57" i="47"/>
  <c r="AM43" i="47"/>
  <c r="AM19" i="47"/>
  <c r="AM16" i="47"/>
  <c r="AM67" i="47"/>
  <c r="AM53" i="46"/>
  <c r="AK7" i="10"/>
  <c r="AI7" i="10"/>
  <c r="AM52" i="46"/>
  <c r="AM36" i="44"/>
  <c r="AM35" i="44"/>
  <c r="AM41" i="45"/>
  <c r="AM39" i="45"/>
  <c r="AM40" i="45"/>
  <c r="AM38" i="45"/>
  <c r="AM37" i="45"/>
  <c r="AM33" i="44"/>
  <c r="AM34" i="44"/>
  <c r="AM32" i="44"/>
  <c r="AM31" i="44"/>
  <c r="AK15" i="10"/>
  <c r="AI15" i="10"/>
  <c r="AM30" i="44"/>
  <c r="AM29" i="44"/>
  <c r="AM23" i="44"/>
  <c r="AM28" i="44"/>
  <c r="AM27" i="44"/>
  <c r="AM26" i="44"/>
  <c r="AM25" i="44"/>
  <c r="AM24" i="44"/>
  <c r="AM22" i="44"/>
  <c r="AM18" i="44"/>
  <c r="AM20" i="44"/>
  <c r="AM17" i="44"/>
  <c r="AM16" i="44"/>
  <c r="AK19" i="10"/>
  <c r="AI19" i="10"/>
  <c r="AM36" i="45"/>
  <c r="AM35" i="45"/>
  <c r="AM33" i="45"/>
  <c r="AM31" i="45"/>
  <c r="AM30" i="45"/>
  <c r="AM19" i="44"/>
  <c r="AM29" i="45"/>
  <c r="AM28" i="45"/>
  <c r="AM15" i="44"/>
  <c r="AK14" i="10"/>
  <c r="AI14" i="10"/>
  <c r="AK23" i="10"/>
  <c r="AI23" i="10"/>
  <c r="AM18" i="43"/>
  <c r="AK20" i="10"/>
  <c r="AI20" i="10"/>
  <c r="AK8" i="10"/>
  <c r="AI8" i="10"/>
  <c r="AL12" i="41"/>
  <c r="AM12" i="41" s="1"/>
  <c r="AL13" i="41"/>
  <c r="AM13" i="41" s="1"/>
  <c r="AK18" i="10"/>
  <c r="AI18" i="10"/>
  <c r="AK22" i="10"/>
  <c r="AI22" i="10"/>
  <c r="AL8" i="41"/>
  <c r="A27" i="10"/>
  <c r="A35" i="10"/>
  <c r="A11" i="10"/>
  <c r="A24" i="10"/>
  <c r="A9" i="10"/>
  <c r="A5" i="10"/>
  <c r="A30" i="10"/>
  <c r="A19" i="10"/>
  <c r="A15" i="10"/>
  <c r="A8" i="10"/>
  <c r="A12" i="10"/>
  <c r="A28" i="10"/>
  <c r="A13" i="10"/>
  <c r="A17" i="10"/>
  <c r="A23" i="10"/>
  <c r="A4" i="10"/>
  <c r="A14" i="10"/>
  <c r="A10" i="10"/>
  <c r="A16" i="10"/>
  <c r="A32" i="10"/>
  <c r="A21" i="10"/>
  <c r="A25" i="10"/>
  <c r="A18" i="10"/>
  <c r="A34" i="10"/>
  <c r="A6" i="10"/>
  <c r="A7" i="10"/>
  <c r="A20" i="10"/>
  <c r="A36" i="10"/>
  <c r="A29" i="10"/>
  <c r="A33" i="10"/>
  <c r="A26" i="10"/>
  <c r="A31" i="10"/>
  <c r="A3" i="10"/>
  <c r="A22" i="10"/>
  <c r="AM12" i="37"/>
  <c r="AM23" i="37"/>
  <c r="AM28" i="37"/>
  <c r="AM27" i="37"/>
  <c r="AM10" i="37"/>
  <c r="AM9" i="37"/>
  <c r="AM31" i="37"/>
  <c r="AM20" i="37"/>
  <c r="AM26" i="37"/>
  <c r="AM29" i="37"/>
  <c r="AM14" i="37"/>
  <c r="AM22" i="37"/>
  <c r="AM15" i="37"/>
  <c r="AM19" i="37"/>
  <c r="AM24" i="37"/>
  <c r="AM11" i="37"/>
  <c r="AM25" i="37"/>
  <c r="AM30" i="37"/>
  <c r="AM16" i="37"/>
  <c r="AK2" i="10"/>
  <c r="H39" i="10"/>
  <c r="J39" i="10"/>
  <c r="D39" i="10"/>
  <c r="F39" i="10"/>
  <c r="AG39" i="10"/>
  <c r="L39" i="10"/>
  <c r="AM15" i="53" l="1"/>
  <c r="AM17" i="53"/>
  <c r="AM16" i="53"/>
  <c r="AM13" i="53"/>
  <c r="AM11" i="52"/>
  <c r="AM10" i="52"/>
  <c r="AM27" i="51"/>
  <c r="AM26" i="51"/>
  <c r="AM22" i="50"/>
  <c r="AM25" i="50"/>
  <c r="AM9" i="53"/>
  <c r="AM10" i="53"/>
  <c r="AM14" i="53"/>
  <c r="AM8" i="53"/>
  <c r="AM11" i="53"/>
  <c r="AM7" i="53"/>
  <c r="AM6" i="53"/>
  <c r="AM5" i="53"/>
  <c r="AM13" i="52"/>
  <c r="AM9" i="52"/>
  <c r="AM12" i="52"/>
  <c r="AM7" i="52"/>
  <c r="AM6" i="52"/>
  <c r="AM5" i="52"/>
  <c r="AM23" i="51"/>
  <c r="AM18" i="51"/>
  <c r="AM15" i="51"/>
  <c r="AM12" i="51"/>
  <c r="AM21" i="51"/>
  <c r="AM14" i="51"/>
  <c r="AM8" i="51"/>
  <c r="AM6" i="51"/>
  <c r="AM16" i="51"/>
  <c r="AM23" i="50"/>
  <c r="AM15" i="50"/>
  <c r="AM13" i="50"/>
  <c r="AM12" i="50"/>
  <c r="AM11" i="50"/>
  <c r="AM18" i="50"/>
  <c r="AM6" i="50"/>
  <c r="AM8" i="50"/>
  <c r="AM5" i="46"/>
  <c r="AM18" i="46"/>
  <c r="AM29" i="46"/>
  <c r="AM16" i="46"/>
  <c r="AM28" i="46"/>
  <c r="AM15" i="46"/>
  <c r="AM25" i="46"/>
  <c r="AM23" i="46"/>
  <c r="AM14" i="46"/>
  <c r="AM19" i="46"/>
  <c r="AM10" i="46"/>
  <c r="AM8" i="46"/>
  <c r="AM6" i="46"/>
  <c r="AM25" i="53"/>
  <c r="AM24" i="53"/>
  <c r="AM18" i="53"/>
  <c r="AM21" i="53"/>
  <c r="AM19" i="53"/>
  <c r="AM12" i="53"/>
  <c r="AM8" i="52"/>
  <c r="AM15" i="52"/>
  <c r="AM39" i="51"/>
  <c r="AM38" i="51"/>
  <c r="AM37" i="51"/>
  <c r="AM20" i="51"/>
  <c r="AM5" i="51"/>
  <c r="AM7" i="51"/>
  <c r="AM24" i="51"/>
  <c r="AM11" i="51"/>
  <c r="AM33" i="51"/>
  <c r="AM31" i="51"/>
  <c r="AM32" i="51"/>
  <c r="AM29" i="51"/>
  <c r="AM22" i="51"/>
  <c r="AM10" i="51"/>
  <c r="AM24" i="50"/>
  <c r="AM19" i="50"/>
  <c r="AM31" i="50"/>
  <c r="AM9" i="50"/>
  <c r="AM28" i="50"/>
  <c r="AM27" i="50"/>
  <c r="AM17" i="50"/>
  <c r="AM26" i="50"/>
  <c r="AM48" i="46"/>
  <c r="AM12" i="46"/>
  <c r="AM20" i="50"/>
  <c r="AM20" i="53"/>
  <c r="AM45" i="51"/>
  <c r="AM10" i="50"/>
  <c r="AM29" i="50"/>
  <c r="AM5" i="50"/>
  <c r="AM32" i="50"/>
  <c r="AM16" i="50"/>
  <c r="AM14" i="50"/>
  <c r="AM33" i="50"/>
  <c r="AM30" i="50"/>
  <c r="AM23" i="53"/>
  <c r="AM25" i="51"/>
  <c r="AM9" i="51"/>
  <c r="AM41" i="51"/>
  <c r="AM17" i="51"/>
  <c r="AM21" i="50"/>
  <c r="AM28" i="51"/>
  <c r="AM40" i="51"/>
  <c r="AM36" i="51"/>
  <c r="AM35" i="51"/>
  <c r="AM34" i="51"/>
  <c r="AM22" i="53"/>
  <c r="AM26" i="53"/>
  <c r="AM42" i="46"/>
  <c r="AM13" i="46"/>
  <c r="AM25" i="45"/>
  <c r="AM19" i="45"/>
  <c r="AM20" i="45"/>
  <c r="AM8" i="45"/>
  <c r="AM14" i="45"/>
  <c r="AM43" i="46"/>
  <c r="AM49" i="46"/>
  <c r="AM26" i="45"/>
  <c r="AM9" i="46"/>
  <c r="AM51" i="46"/>
  <c r="AM50" i="46"/>
  <c r="AM27" i="46"/>
  <c r="AM7" i="46"/>
  <c r="AM20" i="46"/>
  <c r="AM24" i="45"/>
  <c r="AM26" i="46"/>
  <c r="AM45" i="46"/>
  <c r="AM17" i="46"/>
  <c r="AM44" i="46"/>
  <c r="AM21" i="46"/>
  <c r="AM24" i="46"/>
  <c r="AM30" i="46"/>
  <c r="AM8" i="37"/>
  <c r="AM40" i="46"/>
  <c r="AM22" i="46"/>
  <c r="AM39" i="46"/>
  <c r="AM41" i="46"/>
  <c r="AM27" i="45"/>
  <c r="AM23" i="45"/>
  <c r="AM21" i="45"/>
  <c r="AM22" i="45"/>
  <c r="AM14" i="43"/>
  <c r="AM18" i="45"/>
  <c r="AM17" i="45"/>
  <c r="AM15" i="45"/>
  <c r="AM16" i="45"/>
  <c r="AM13" i="45"/>
  <c r="AM11" i="45"/>
  <c r="AM12" i="45"/>
  <c r="AM9" i="45"/>
  <c r="AM7" i="37"/>
  <c r="AM7" i="41"/>
  <c r="AM7" i="45"/>
  <c r="AM5" i="45"/>
  <c r="AM6" i="45"/>
  <c r="AM7" i="42"/>
  <c r="AM9" i="43"/>
  <c r="AM8" i="43"/>
  <c r="AM6" i="41"/>
  <c r="AM7" i="43"/>
  <c r="AM5" i="37"/>
  <c r="AM6" i="37"/>
  <c r="AM6" i="43"/>
  <c r="AM5" i="43"/>
  <c r="AM5" i="41"/>
  <c r="AM5" i="42"/>
  <c r="AM6" i="42"/>
  <c r="AM19" i="51"/>
  <c r="AM28" i="43"/>
  <c r="AM32" i="45"/>
  <c r="AM10" i="45"/>
  <c r="AM11" i="46"/>
  <c r="AM13" i="51"/>
  <c r="AM30" i="51"/>
  <c r="AM28" i="53"/>
  <c r="AM19" i="43"/>
  <c r="AM25" i="43"/>
  <c r="AM24" i="43"/>
  <c r="AM9" i="42"/>
  <c r="AM10" i="42"/>
  <c r="AM21" i="43"/>
  <c r="AM20" i="43"/>
  <c r="AM27" i="43"/>
  <c r="AM13" i="43"/>
  <c r="AM11" i="42"/>
  <c r="AM8" i="42"/>
  <c r="AM10" i="43"/>
  <c r="AM17" i="43"/>
  <c r="AM26" i="43"/>
  <c r="AM22" i="43"/>
  <c r="AM29" i="43"/>
  <c r="AM16" i="43"/>
  <c r="AM23" i="43"/>
  <c r="AM15" i="43"/>
  <c r="AM12" i="43"/>
  <c r="AM11" i="43"/>
  <c r="AM9" i="41"/>
  <c r="AM8" i="41"/>
  <c r="AM10" i="41"/>
  <c r="AM11" i="41"/>
  <c r="AI2" i="10"/>
  <c r="AH39" i="10"/>
  <c r="AI39" i="10" s="1"/>
  <c r="A2" i="10"/>
</calcChain>
</file>

<file path=xl/sharedStrings.xml><?xml version="1.0" encoding="utf-8"?>
<sst xmlns="http://schemas.openxmlformats.org/spreadsheetml/2006/main" count="3636" uniqueCount="1584">
  <si>
    <t>TOTAL</t>
  </si>
  <si>
    <t>Prénom</t>
  </si>
  <si>
    <t>Club</t>
  </si>
  <si>
    <t>Clt</t>
  </si>
  <si>
    <t>Points</t>
  </si>
  <si>
    <t>PTS INDIV</t>
  </si>
  <si>
    <t>CLT INDIV</t>
  </si>
  <si>
    <t>NL</t>
  </si>
  <si>
    <t>CAILLE</t>
  </si>
  <si>
    <t>LILOU</t>
  </si>
  <si>
    <t>TRI ATTITUDE 41</t>
  </si>
  <si>
    <t>BENJAMINE</t>
  </si>
  <si>
    <t>BENJAMIN</t>
  </si>
  <si>
    <t>TOTAL DES ENGAGES</t>
  </si>
  <si>
    <t>TOTAL POINTS</t>
  </si>
  <si>
    <t>moyenne points/nbr engagements</t>
  </si>
  <si>
    <t>Nombre de jeunes
 licenciés (Ecole de tri)</t>
  </si>
  <si>
    <t>Moyenne de points/nbr licenciés</t>
  </si>
  <si>
    <t>TOTAUX</t>
  </si>
  <si>
    <t>T.C. JOUE LES TOURS</t>
  </si>
  <si>
    <t>TRI SAINT AMAND DUN 18</t>
  </si>
  <si>
    <t>BOURGES TRIATHLON</t>
  </si>
  <si>
    <t>ORLEANS ASFAS TRIATHLON</t>
  </si>
  <si>
    <t>ASPTT 36 SPORT NATURE</t>
  </si>
  <si>
    <t>HORS LIGUE</t>
  </si>
  <si>
    <t>moyenne d'engagements/étape</t>
  </si>
  <si>
    <t>% de non licenciés (avec invités club)</t>
  </si>
  <si>
    <t>CADETTE</t>
  </si>
  <si>
    <t>SIMON</t>
  </si>
  <si>
    <t>MARGOT</t>
  </si>
  <si>
    <t>BERTHEAU</t>
  </si>
  <si>
    <t>CAMILLE</t>
  </si>
  <si>
    <t>EMMA</t>
  </si>
  <si>
    <t>ELSA</t>
  </si>
  <si>
    <t>VISSCHER</t>
  </si>
  <si>
    <t>CELIAN</t>
  </si>
  <si>
    <t>MATTEO</t>
  </si>
  <si>
    <t>MAEL</t>
  </si>
  <si>
    <t>JULIETTE</t>
  </si>
  <si>
    <t>VINCENT</t>
  </si>
  <si>
    <t>OSCAR</t>
  </si>
  <si>
    <t>MAELAN</t>
  </si>
  <si>
    <t>CHARTRES METROPOLE TRIATHLON</t>
  </si>
  <si>
    <t>RAPHAEL</t>
  </si>
  <si>
    <t>J3 SPORTS AMILLY SECTION TRIATHLON</t>
  </si>
  <si>
    <t>Classement</t>
  </si>
  <si>
    <t>Clubs</t>
  </si>
  <si>
    <t>Pts1</t>
  </si>
  <si>
    <t>Pts2</t>
  </si>
  <si>
    <t>Pts3</t>
  </si>
  <si>
    <t>Pts4</t>
  </si>
  <si>
    <t>Pts5</t>
  </si>
  <si>
    <t>classement</t>
  </si>
  <si>
    <t>HUBERT</t>
  </si>
  <si>
    <t>VINEUIL SPORTS TRIATHLON</t>
  </si>
  <si>
    <t>ORLEANS TRIATHLON CLUB 45</t>
  </si>
  <si>
    <t>LOCHES 37 TRIATHLON</t>
  </si>
  <si>
    <t>VERON TRIATHLON</t>
  </si>
  <si>
    <t>AC ROMORANTIN TRIATHLON</t>
  </si>
  <si>
    <t>GENERATION TRIATHLON BLOIS</t>
  </si>
  <si>
    <t>TEAM PROGRESS TRIATHLON</t>
  </si>
  <si>
    <t>SAINT AVERTIN SPORTS TRIATHLON 37</t>
  </si>
  <si>
    <t>VIERZON TRIATHLON18</t>
  </si>
  <si>
    <t>VENDOME TRIATHLON</t>
  </si>
  <si>
    <t>SAINT LAURENT NOUAN TRIATHLON</t>
  </si>
  <si>
    <t>RSSCTRIATHLON</t>
  </si>
  <si>
    <t>SPORTS OXYGENE NATURE VAL DE L INDRE</t>
  </si>
  <si>
    <t>CLUB OMNISPORTS VERNOUILLET</t>
  </si>
  <si>
    <t>ASPTT. TRIATHLON ORLEANS</t>
  </si>
  <si>
    <t>AS GIEN NATATION SECTION TRIATHLON</t>
  </si>
  <si>
    <t>Nom</t>
  </si>
  <si>
    <t>ABASSI ROUAULT</t>
  </si>
  <si>
    <t>m</t>
  </si>
  <si>
    <t>Arthur</t>
  </si>
  <si>
    <t>AIGLEHOUX</t>
  </si>
  <si>
    <t>05/08/2006</t>
  </si>
  <si>
    <t>Lea</t>
  </si>
  <si>
    <t>f</t>
  </si>
  <si>
    <t>ANTOINE</t>
  </si>
  <si>
    <t>AMAR</t>
  </si>
  <si>
    <t>27/02/2007</t>
  </si>
  <si>
    <t>Valentin</t>
  </si>
  <si>
    <t>Gabin</t>
  </si>
  <si>
    <t>Nathan</t>
  </si>
  <si>
    <t>Jules</t>
  </si>
  <si>
    <t>Simon</t>
  </si>
  <si>
    <t>Jean</t>
  </si>
  <si>
    <t>BAILLEUX</t>
  </si>
  <si>
    <t>06/11/2006</t>
  </si>
  <si>
    <t>Clement</t>
  </si>
  <si>
    <t>BARBONI</t>
  </si>
  <si>
    <t>16/05/2007</t>
  </si>
  <si>
    <t>Armand</t>
  </si>
  <si>
    <t>BARCELO</t>
  </si>
  <si>
    <t>05/10/2007</t>
  </si>
  <si>
    <t>Lucas</t>
  </si>
  <si>
    <t>Eliot</t>
  </si>
  <si>
    <t>BENOIT</t>
  </si>
  <si>
    <t>BERNARD</t>
  </si>
  <si>
    <t>Elia</t>
  </si>
  <si>
    <t>07/06/2006</t>
  </si>
  <si>
    <t>15/05/2008</t>
  </si>
  <si>
    <t>Evan</t>
  </si>
  <si>
    <t>07/01/2008</t>
  </si>
  <si>
    <t>Aymeric</t>
  </si>
  <si>
    <t>Louis</t>
  </si>
  <si>
    <t>BOUDET</t>
  </si>
  <si>
    <t>Dorian</t>
  </si>
  <si>
    <t>BOUGOT</t>
  </si>
  <si>
    <t>06/05/2005</t>
  </si>
  <si>
    <t>Antoine</t>
  </si>
  <si>
    <t>BRAZILIER</t>
  </si>
  <si>
    <t>05/11/2006</t>
  </si>
  <si>
    <t>BREDON  SOULIS</t>
  </si>
  <si>
    <t>06/01/2006</t>
  </si>
  <si>
    <t>Martin</t>
  </si>
  <si>
    <t>Amynata</t>
  </si>
  <si>
    <t>BRETON</t>
  </si>
  <si>
    <t>13/07/2004</t>
  </si>
  <si>
    <t>Camille</t>
  </si>
  <si>
    <t>BURE</t>
  </si>
  <si>
    <t>21/03/2005</t>
  </si>
  <si>
    <t>Noah</t>
  </si>
  <si>
    <t>Elliot</t>
  </si>
  <si>
    <t>28/08/2008</t>
  </si>
  <si>
    <t>CANET</t>
  </si>
  <si>
    <t>19/09/2006</t>
  </si>
  <si>
    <t>CATTELOIN</t>
  </si>
  <si>
    <t>Adrien</t>
  </si>
  <si>
    <t>CHAPEYROU</t>
  </si>
  <si>
    <t>03/01/2004</t>
  </si>
  <si>
    <t>22/08/2006</t>
  </si>
  <si>
    <t>Manon</t>
  </si>
  <si>
    <t>Malo</t>
  </si>
  <si>
    <t>CORNILLEAU</t>
  </si>
  <si>
    <t>27/11/2006</t>
  </si>
  <si>
    <t>Maxence</t>
  </si>
  <si>
    <t>CORSE</t>
  </si>
  <si>
    <t>Gabriel</t>
  </si>
  <si>
    <t>DAVID</t>
  </si>
  <si>
    <t>19/04/2005</t>
  </si>
  <si>
    <t>Mael</t>
  </si>
  <si>
    <t>Timeo</t>
  </si>
  <si>
    <t>DE CASO</t>
  </si>
  <si>
    <t>09/10/2008</t>
  </si>
  <si>
    <t>DE CASO GARCIA</t>
  </si>
  <si>
    <t>01/03/2007</t>
  </si>
  <si>
    <t>Hector</t>
  </si>
  <si>
    <t>DELAMAISON</t>
  </si>
  <si>
    <t>27/07/2007</t>
  </si>
  <si>
    <t>DELAUNAY</t>
  </si>
  <si>
    <t>DENIS</t>
  </si>
  <si>
    <t>Paul</t>
  </si>
  <si>
    <t>Leo</t>
  </si>
  <si>
    <t>DOISNEAU</t>
  </si>
  <si>
    <t>04/10/2005</t>
  </si>
  <si>
    <t>DORIOL</t>
  </si>
  <si>
    <t>DUBOIS</t>
  </si>
  <si>
    <t>Hugo</t>
  </si>
  <si>
    <t>Jeanne</t>
  </si>
  <si>
    <t>DULUARD PROLY</t>
  </si>
  <si>
    <t>13/10/2007</t>
  </si>
  <si>
    <t>DUVAUCHEL</t>
  </si>
  <si>
    <t>21/06/2008</t>
  </si>
  <si>
    <t>ENOUF</t>
  </si>
  <si>
    <t>PAUL</t>
  </si>
  <si>
    <t>24/04/2005</t>
  </si>
  <si>
    <t>TITOUAN</t>
  </si>
  <si>
    <t>FORTUIT</t>
  </si>
  <si>
    <t>01/11/2005</t>
  </si>
  <si>
    <t>Charlotte</t>
  </si>
  <si>
    <t>Juliette</t>
  </si>
  <si>
    <t>Maya</t>
  </si>
  <si>
    <t>GANIVET</t>
  </si>
  <si>
    <t>08/11/2008</t>
  </si>
  <si>
    <t>Rafael</t>
  </si>
  <si>
    <t>GARDEAU</t>
  </si>
  <si>
    <t>08/12/2006</t>
  </si>
  <si>
    <t>Emy</t>
  </si>
  <si>
    <t>Albane</t>
  </si>
  <si>
    <t xml:space="preserve">GAUDRON </t>
  </si>
  <si>
    <t>09/02/2007</t>
  </si>
  <si>
    <t>GAUZENTES</t>
  </si>
  <si>
    <t>28/01/2004</t>
  </si>
  <si>
    <t>Lucie</t>
  </si>
  <si>
    <t>Agathe</t>
  </si>
  <si>
    <t>GIRARDEAU</t>
  </si>
  <si>
    <t>13/08/2007</t>
  </si>
  <si>
    <t>GLOUX</t>
  </si>
  <si>
    <t>MANON</t>
  </si>
  <si>
    <t>GRASSIEN</t>
  </si>
  <si>
    <t>LEA</t>
  </si>
  <si>
    <t>15/10/2006</t>
  </si>
  <si>
    <t>Romain</t>
  </si>
  <si>
    <t>GRISSAULT</t>
  </si>
  <si>
    <t>24/04/2004</t>
  </si>
  <si>
    <t>Maelys</t>
  </si>
  <si>
    <t>GUIGNON</t>
  </si>
  <si>
    <t>23/07/2006</t>
  </si>
  <si>
    <t>Quentin</t>
  </si>
  <si>
    <t>Matthieu</t>
  </si>
  <si>
    <t>GUILLET</t>
  </si>
  <si>
    <t>16/05/2005</t>
  </si>
  <si>
    <t>Emma</t>
  </si>
  <si>
    <t>Carla</t>
  </si>
  <si>
    <t>HAY</t>
  </si>
  <si>
    <t>06/03/2006</t>
  </si>
  <si>
    <t>Daphne</t>
  </si>
  <si>
    <t>HEDDE</t>
  </si>
  <si>
    <t>20/02/2007</t>
  </si>
  <si>
    <t>HERVIEU</t>
  </si>
  <si>
    <t>05/05/2006</t>
  </si>
  <si>
    <t>HOCHART</t>
  </si>
  <si>
    <t>29/04/2007</t>
  </si>
  <si>
    <t>HUSSON</t>
  </si>
  <si>
    <t>Laura</t>
  </si>
  <si>
    <t>JOSEPH</t>
  </si>
  <si>
    <t>JOUCQ</t>
  </si>
  <si>
    <t>17/11/2008</t>
  </si>
  <si>
    <t>KYVEL</t>
  </si>
  <si>
    <t>28/06/2004</t>
  </si>
  <si>
    <t>30/11/2005</t>
  </si>
  <si>
    <t>CHARLOTTE</t>
  </si>
  <si>
    <t>Alex</t>
  </si>
  <si>
    <t>LECLERC</t>
  </si>
  <si>
    <t>12/01/2005</t>
  </si>
  <si>
    <t>LECOIN</t>
  </si>
  <si>
    <t>LEFEVRE</t>
  </si>
  <si>
    <t>Mateo</t>
  </si>
  <si>
    <t>Margot</t>
  </si>
  <si>
    <t>LORRY</t>
  </si>
  <si>
    <t>MAIGNE</t>
  </si>
  <si>
    <t>02/11/2006</t>
  </si>
  <si>
    <t>Soren</t>
  </si>
  <si>
    <t>MARTELLIERE</t>
  </si>
  <si>
    <t>08/01/2008</t>
  </si>
  <si>
    <t>22/06/2004</t>
  </si>
  <si>
    <t>Anna</t>
  </si>
  <si>
    <t>MELLET</t>
  </si>
  <si>
    <t>Baptiste</t>
  </si>
  <si>
    <t>MOREAU</t>
  </si>
  <si>
    <t>11/10/2006</t>
  </si>
  <si>
    <t>MORIN</t>
  </si>
  <si>
    <t>29/06/2007</t>
  </si>
  <si>
    <t>Ethan</t>
  </si>
  <si>
    <t>PELLE</t>
  </si>
  <si>
    <t>Julien</t>
  </si>
  <si>
    <t>20/12/2008</t>
  </si>
  <si>
    <t>Louise</t>
  </si>
  <si>
    <t>06/02/2005</t>
  </si>
  <si>
    <t>CLEMENCE</t>
  </si>
  <si>
    <t>POULET</t>
  </si>
  <si>
    <t>02/07/2008</t>
  </si>
  <si>
    <t>Liam</t>
  </si>
  <si>
    <t>POULLARD</t>
  </si>
  <si>
    <t>20/06/2007</t>
  </si>
  <si>
    <t>16/11/2008</t>
  </si>
  <si>
    <t>Zoe</t>
  </si>
  <si>
    <t>24/11/2008</t>
  </si>
  <si>
    <t>Yann</t>
  </si>
  <si>
    <t>QUETIN</t>
  </si>
  <si>
    <t>10/08/2006</t>
  </si>
  <si>
    <t>Adel</t>
  </si>
  <si>
    <t>RASSINEUX</t>
  </si>
  <si>
    <t>03/02/2007</t>
  </si>
  <si>
    <t>RENARD</t>
  </si>
  <si>
    <t>Mathilde</t>
  </si>
  <si>
    <t>RETIF  CHAILLET</t>
  </si>
  <si>
    <t>07/06/2005</t>
  </si>
  <si>
    <t>RICHARD</t>
  </si>
  <si>
    <t>Cyprien</t>
  </si>
  <si>
    <t>ROBERT</t>
  </si>
  <si>
    <t>04/10/2006</t>
  </si>
  <si>
    <t>Matteo</t>
  </si>
  <si>
    <t>Chloe</t>
  </si>
  <si>
    <t>RODRIGUES</t>
  </si>
  <si>
    <t>Tom</t>
  </si>
  <si>
    <t>RONDOT</t>
  </si>
  <si>
    <t>23/05/2008</t>
  </si>
  <si>
    <t>Lou</t>
  </si>
  <si>
    <t>14/01/2006</t>
  </si>
  <si>
    <t>SAILLARD</t>
  </si>
  <si>
    <t>Ella</t>
  </si>
  <si>
    <t>22/11/2005</t>
  </si>
  <si>
    <t>Blandine</t>
  </si>
  <si>
    <t>SAUVANNET</t>
  </si>
  <si>
    <t>12/12/2007</t>
  </si>
  <si>
    <t>SOARES</t>
  </si>
  <si>
    <t>28/05/2005</t>
  </si>
  <si>
    <t>SOULIS</t>
  </si>
  <si>
    <t>24/12/2005</t>
  </si>
  <si>
    <t>Loeiz</t>
  </si>
  <si>
    <t>TABURET</t>
  </si>
  <si>
    <t>01/08/2008</t>
  </si>
  <si>
    <t>TALHOUARN</t>
  </si>
  <si>
    <t>19/10/2005</t>
  </si>
  <si>
    <t>TOM</t>
  </si>
  <si>
    <t>TOURETTE</t>
  </si>
  <si>
    <t>Alexis</t>
  </si>
  <si>
    <t>22/09/2008</t>
  </si>
  <si>
    <t>TREMBLAY</t>
  </si>
  <si>
    <t>05/02/2007</t>
  </si>
  <si>
    <t>Leane</t>
  </si>
  <si>
    <t>VACHERESSE</t>
  </si>
  <si>
    <t>27/03/2008</t>
  </si>
  <si>
    <t>VIOLLET</t>
  </si>
  <si>
    <t>20/04/2004</t>
  </si>
  <si>
    <t>31/03/2008</t>
  </si>
  <si>
    <t>N° licence</t>
  </si>
  <si>
    <t>MINIME FILLE</t>
  </si>
  <si>
    <t>CADET</t>
  </si>
  <si>
    <t>JUNIOR FILLE</t>
  </si>
  <si>
    <t>JUNIOR HOMME</t>
  </si>
  <si>
    <t>MINIME HOMME</t>
  </si>
  <si>
    <t>DALAUDIERE</t>
  </si>
  <si>
    <t>TEAM ETT (EXTREME TRIATHLON TRAIL)</t>
  </si>
  <si>
    <t>USGN SECTION TRIATHLON</t>
  </si>
  <si>
    <t>ARADAN</t>
  </si>
  <si>
    <t>Lilou</t>
  </si>
  <si>
    <t>Fleur</t>
  </si>
  <si>
    <t>BARAT</t>
  </si>
  <si>
    <t>25/05/2008</t>
  </si>
  <si>
    <t>26/05/2005</t>
  </si>
  <si>
    <t>Ulysse</t>
  </si>
  <si>
    <t>BOUCHEREAU</t>
  </si>
  <si>
    <t>22/07/2008</t>
  </si>
  <si>
    <t>CASSAGNES</t>
  </si>
  <si>
    <t>13/02/2006</t>
  </si>
  <si>
    <t>Lenny</t>
  </si>
  <si>
    <t>CHARLOTTE CLERIA</t>
  </si>
  <si>
    <t>13/04/2007</t>
  </si>
  <si>
    <t>COUTANT</t>
  </si>
  <si>
    <t>12/09/2008</t>
  </si>
  <si>
    <t>Alexandre</t>
  </si>
  <si>
    <t>02/03/2008</t>
  </si>
  <si>
    <t>13/04/2006</t>
  </si>
  <si>
    <t>DEVELLE</t>
  </si>
  <si>
    <t>12/10/2008</t>
  </si>
  <si>
    <t>DUPUIS</t>
  </si>
  <si>
    <t>FATOUX</t>
  </si>
  <si>
    <t>26/04/2007</t>
  </si>
  <si>
    <t>GAUDE</t>
  </si>
  <si>
    <t>Louison</t>
  </si>
  <si>
    <t>GRAMAGE</t>
  </si>
  <si>
    <t>26/10/2008</t>
  </si>
  <si>
    <t>GRAUSSIER</t>
  </si>
  <si>
    <t>JOLICOEUR</t>
  </si>
  <si>
    <t>07/08/2008</t>
  </si>
  <si>
    <t>23/01/2006</t>
  </si>
  <si>
    <t>VIANNEY</t>
  </si>
  <si>
    <t>Victoire</t>
  </si>
  <si>
    <t>LETRANCHANT</t>
  </si>
  <si>
    <t>Adam</t>
  </si>
  <si>
    <t>MERIADEC</t>
  </si>
  <si>
    <t>MEAUDE</t>
  </si>
  <si>
    <t>18/12/2008</t>
  </si>
  <si>
    <t>MIGNUCCI</t>
  </si>
  <si>
    <t>22/03/2005</t>
  </si>
  <si>
    <t>MOINE  BOUKHEDIMI</t>
  </si>
  <si>
    <t>20/09/2005</t>
  </si>
  <si>
    <t>14/02/2004</t>
  </si>
  <si>
    <t>Eleonore</t>
  </si>
  <si>
    <t>PINON</t>
  </si>
  <si>
    <t>Emilie</t>
  </si>
  <si>
    <t>19/05/2004</t>
  </si>
  <si>
    <t>30/12/2006</t>
  </si>
  <si>
    <t>Bastien</t>
  </si>
  <si>
    <t>SABARD</t>
  </si>
  <si>
    <t>14/07/2004</t>
  </si>
  <si>
    <t>SAVORNIN</t>
  </si>
  <si>
    <t xml:space="preserve"> </t>
  </si>
  <si>
    <t>MINI POUSSINE</t>
  </si>
  <si>
    <t>MINI POUSSIN</t>
  </si>
  <si>
    <t>POUSSINE</t>
  </si>
  <si>
    <t>POUSSIN</t>
  </si>
  <si>
    <t>PUPILLE FILLE</t>
  </si>
  <si>
    <t>PUPILLE HOMME</t>
  </si>
  <si>
    <t>Epreuves</t>
  </si>
  <si>
    <t>Date</t>
  </si>
  <si>
    <t>Ville</t>
  </si>
  <si>
    <t>Coefficient</t>
  </si>
  <si>
    <t>Numéro épreuve</t>
  </si>
  <si>
    <t>Types épreuves</t>
  </si>
  <si>
    <t>Bike &amp; Run</t>
  </si>
  <si>
    <t>Cross Duathlon</t>
  </si>
  <si>
    <t>Duathlon</t>
  </si>
  <si>
    <t>Cross Triathlon</t>
  </si>
  <si>
    <t>Triathlon</t>
  </si>
  <si>
    <t>Aquathlon</t>
  </si>
  <si>
    <t>Type</t>
  </si>
  <si>
    <t>Saint-Cyr-sur-Loire (37)</t>
  </si>
  <si>
    <t>Pts6</t>
  </si>
  <si>
    <t>Pts7</t>
  </si>
  <si>
    <t>Pts8</t>
  </si>
  <si>
    <t>Pts9</t>
  </si>
  <si>
    <t>Pts10</t>
  </si>
  <si>
    <t>Pts11</t>
  </si>
  <si>
    <t>Pts12</t>
  </si>
  <si>
    <t>Pts13</t>
  </si>
  <si>
    <t>Pts14</t>
  </si>
  <si>
    <t>Pts15</t>
  </si>
  <si>
    <t>Nombre d'étapes pris en compte dans le classement final</t>
  </si>
  <si>
    <t>Catégorie</t>
  </si>
  <si>
    <t>MP F</t>
  </si>
  <si>
    <t>MP H</t>
  </si>
  <si>
    <t>PO F</t>
  </si>
  <si>
    <t>PO H</t>
  </si>
  <si>
    <t>PU F</t>
  </si>
  <si>
    <t>PU H</t>
  </si>
  <si>
    <t>MI F</t>
  </si>
  <si>
    <t>MI H</t>
  </si>
  <si>
    <t>CA F</t>
  </si>
  <si>
    <t>CA H</t>
  </si>
  <si>
    <t>JU F</t>
  </si>
  <si>
    <t>JU H</t>
  </si>
  <si>
    <t>Nb étapes pour classement final</t>
  </si>
  <si>
    <t>Epreuves disputées</t>
  </si>
  <si>
    <t>Total N meilleurs résultats</t>
  </si>
  <si>
    <t>BE F</t>
  </si>
  <si>
    <t>BE H</t>
  </si>
  <si>
    <t>QUENTIN</t>
  </si>
  <si>
    <t xml:space="preserve">ABREGAL </t>
  </si>
  <si>
    <t>10/08/2009</t>
  </si>
  <si>
    <t>Maelle</t>
  </si>
  <si>
    <t>AIME</t>
  </si>
  <si>
    <t>04/01/2011</t>
  </si>
  <si>
    <t>22/04/2011</t>
  </si>
  <si>
    <t>AUBERT</t>
  </si>
  <si>
    <t>16/09/2010</t>
  </si>
  <si>
    <t>AUVRAY</t>
  </si>
  <si>
    <t>31/05/2010</t>
  </si>
  <si>
    <t>BACHET</t>
  </si>
  <si>
    <t>12/09/2009</t>
  </si>
  <si>
    <t>Leon</t>
  </si>
  <si>
    <t>08/03/2011</t>
  </si>
  <si>
    <t>Ismael</t>
  </si>
  <si>
    <t>BALOGE</t>
  </si>
  <si>
    <t>20/07/2009</t>
  </si>
  <si>
    <t>BARDIOT</t>
  </si>
  <si>
    <t>02/01/2009</t>
  </si>
  <si>
    <t>LOIS</t>
  </si>
  <si>
    <t>BEIGNEUX</t>
  </si>
  <si>
    <t>18/02/2009</t>
  </si>
  <si>
    <t>AXELLE</t>
  </si>
  <si>
    <t>23/06/2011</t>
  </si>
  <si>
    <t>Elea</t>
  </si>
  <si>
    <t>Azilis</t>
  </si>
  <si>
    <t>BOURDET</t>
  </si>
  <si>
    <t>31/01/2011</t>
  </si>
  <si>
    <t>BOUVIER MARTIN</t>
  </si>
  <si>
    <t>07/02/2010</t>
  </si>
  <si>
    <t>Jade</t>
  </si>
  <si>
    <t>BREDON SOULIS</t>
  </si>
  <si>
    <t>27/07/2010</t>
  </si>
  <si>
    <t>Lucile</t>
  </si>
  <si>
    <t>CAHOUET</t>
  </si>
  <si>
    <t>08/09/2010</t>
  </si>
  <si>
    <t>Augustin</t>
  </si>
  <si>
    <t>Ninon</t>
  </si>
  <si>
    <t>CHABROLLE LISSANDRE</t>
  </si>
  <si>
    <t>09/10/2009</t>
  </si>
  <si>
    <t>Lola</t>
  </si>
  <si>
    <t>10/04/2010</t>
  </si>
  <si>
    <t>Cleo</t>
  </si>
  <si>
    <t>CHOLLET</t>
  </si>
  <si>
    <t>23/10/2011</t>
  </si>
  <si>
    <t>Elsa</t>
  </si>
  <si>
    <t>Mathis</t>
  </si>
  <si>
    <t>CLAVAUD</t>
  </si>
  <si>
    <t>22/04/2009</t>
  </si>
  <si>
    <t>01/07/2010</t>
  </si>
  <si>
    <t>COTILLON</t>
  </si>
  <si>
    <t>27/01/2010</t>
  </si>
  <si>
    <t>Alexian</t>
  </si>
  <si>
    <t>COURTEMANCHE</t>
  </si>
  <si>
    <t>17/10/2010</t>
  </si>
  <si>
    <t>Clemence</t>
  </si>
  <si>
    <t>COUTAU</t>
  </si>
  <si>
    <t>19/11/2009</t>
  </si>
  <si>
    <t>CRON</t>
  </si>
  <si>
    <t>25/04/2011</t>
  </si>
  <si>
    <t>07/03/2010</t>
  </si>
  <si>
    <t>DALAIGRE</t>
  </si>
  <si>
    <t>06/02/2011</t>
  </si>
  <si>
    <t>DAVOURIE</t>
  </si>
  <si>
    <t>11/05/2009</t>
  </si>
  <si>
    <t>07/06/2011</t>
  </si>
  <si>
    <t>PIERRE</t>
  </si>
  <si>
    <t>DORANGE</t>
  </si>
  <si>
    <t>25/05/2011</t>
  </si>
  <si>
    <t>Eliott</t>
  </si>
  <si>
    <t>DREVET</t>
  </si>
  <si>
    <t>16/08/2009</t>
  </si>
  <si>
    <t xml:space="preserve">Leonie </t>
  </si>
  <si>
    <t>FARRAS</t>
  </si>
  <si>
    <t>16/09/2011</t>
  </si>
  <si>
    <t>Elena</t>
  </si>
  <si>
    <t>18/08/2009</t>
  </si>
  <si>
    <t>06/03/2009</t>
  </si>
  <si>
    <t>25/08/2009</t>
  </si>
  <si>
    <t>Iris</t>
  </si>
  <si>
    <t>28/09/2011</t>
  </si>
  <si>
    <t>30/01/2010</t>
  </si>
  <si>
    <t>Romane</t>
  </si>
  <si>
    <t>16/10/2009</t>
  </si>
  <si>
    <t>Mathieu</t>
  </si>
  <si>
    <t>12/11/2009</t>
  </si>
  <si>
    <t>HUARD THOMAS</t>
  </si>
  <si>
    <t>13/07/2009</t>
  </si>
  <si>
    <t>ELISA</t>
  </si>
  <si>
    <t>16/09/2009</t>
  </si>
  <si>
    <t>Basile</t>
  </si>
  <si>
    <t>25/11/2010</t>
  </si>
  <si>
    <t>21/09/2011</t>
  </si>
  <si>
    <t>LAUX</t>
  </si>
  <si>
    <t>09/11/2010</t>
  </si>
  <si>
    <t>Capucine</t>
  </si>
  <si>
    <t>Cassandre</t>
  </si>
  <si>
    <t>LE GARSMEUR</t>
  </si>
  <si>
    <t>07/04/2010</t>
  </si>
  <si>
    <t>Aubin</t>
  </si>
  <si>
    <t>LE JEUNE</t>
  </si>
  <si>
    <t>17/09/2011</t>
  </si>
  <si>
    <t>HUGO</t>
  </si>
  <si>
    <t>Annette</t>
  </si>
  <si>
    <t>MARCOUX</t>
  </si>
  <si>
    <t>MARY</t>
  </si>
  <si>
    <t>18/03/2009</t>
  </si>
  <si>
    <t>Noe</t>
  </si>
  <si>
    <t>Louane</t>
  </si>
  <si>
    <t>Gatien</t>
  </si>
  <si>
    <t>Axel</t>
  </si>
  <si>
    <t>PAIMPARAY</t>
  </si>
  <si>
    <t>09/11/2011</t>
  </si>
  <si>
    <t xml:space="preserve">PERRIAU </t>
  </si>
  <si>
    <t>15/04/2011</t>
  </si>
  <si>
    <t>AXEL</t>
  </si>
  <si>
    <t>01/10/2010</t>
  </si>
  <si>
    <t>18/09/2010</t>
  </si>
  <si>
    <t>Mahe</t>
  </si>
  <si>
    <t>28/06/2011</t>
  </si>
  <si>
    <t xml:space="preserve">ROBERT </t>
  </si>
  <si>
    <t>19/05/2009</t>
  </si>
  <si>
    <t>ROCHERIEUX</t>
  </si>
  <si>
    <t>25/09/2010</t>
  </si>
  <si>
    <t>23/05/2009</t>
  </si>
  <si>
    <t>28/10/2010</t>
  </si>
  <si>
    <t>ROUSSIAL</t>
  </si>
  <si>
    <t>15/07/2010</t>
  </si>
  <si>
    <t>11/07/2009</t>
  </si>
  <si>
    <t>SAMIN</t>
  </si>
  <si>
    <t>14/06/2011</t>
  </si>
  <si>
    <t>Tim</t>
  </si>
  <si>
    <t>Charlie</t>
  </si>
  <si>
    <t>SOULARD</t>
  </si>
  <si>
    <t>27/03/2010</t>
  </si>
  <si>
    <t>SOURY</t>
  </si>
  <si>
    <t>03/05/2010</t>
  </si>
  <si>
    <t>Yanis</t>
  </si>
  <si>
    <t>Lison</t>
  </si>
  <si>
    <t>Noa</t>
  </si>
  <si>
    <t>Alice</t>
  </si>
  <si>
    <t>St Laurent Nouan (41)</t>
  </si>
  <si>
    <t>19/12/2005</t>
  </si>
  <si>
    <t>David</t>
  </si>
  <si>
    <t>Pauline</t>
  </si>
  <si>
    <t>C12068C0061407FPOFRA</t>
  </si>
  <si>
    <t>C11950L0061407FMPFRA</t>
  </si>
  <si>
    <t>FOUBERT</t>
  </si>
  <si>
    <t>Lisa</t>
  </si>
  <si>
    <t>Isaline</t>
  </si>
  <si>
    <t>THEO</t>
  </si>
  <si>
    <t>Remi</t>
  </si>
  <si>
    <t>GILBERT</t>
  </si>
  <si>
    <t>PAUGOIS</t>
  </si>
  <si>
    <t>Marceau</t>
  </si>
  <si>
    <t>C11449C0060522FPOFRA</t>
  </si>
  <si>
    <t>Felix</t>
  </si>
  <si>
    <t>PROUTEAU</t>
  </si>
  <si>
    <t>C06179C0060533MCAFRA</t>
  </si>
  <si>
    <t>24/10/2006</t>
  </si>
  <si>
    <t>ALBERT</t>
  </si>
  <si>
    <t>A83067C0060768MCAFRA</t>
  </si>
  <si>
    <t>B04415C0060768MCAFRA</t>
  </si>
  <si>
    <t xml:space="preserve">Achille </t>
  </si>
  <si>
    <t xml:space="preserve">BESSON </t>
  </si>
  <si>
    <t>04/07/2006</t>
  </si>
  <si>
    <t>C11389L0060522FMPFRA</t>
  </si>
  <si>
    <t>B66810C0060519FPUFRA</t>
  </si>
  <si>
    <t>Tristan</t>
  </si>
  <si>
    <t>C08865C0060530MPUMAR</t>
  </si>
  <si>
    <t>C04934C0060530FMIFRA</t>
  </si>
  <si>
    <t>RACHEL</t>
  </si>
  <si>
    <t>DUPASQUIER</t>
  </si>
  <si>
    <t>10/09/2008</t>
  </si>
  <si>
    <t>B69065C0060530MBEFRA</t>
  </si>
  <si>
    <t>B69930C0060530FBEFRA</t>
  </si>
  <si>
    <t>C05753L0060530MPUFRA</t>
  </si>
  <si>
    <t>28/05/2011</t>
  </si>
  <si>
    <t>DUCHEMANN</t>
  </si>
  <si>
    <t>05/03/2009</t>
  </si>
  <si>
    <t>C06495C0060530MBEFRA</t>
  </si>
  <si>
    <t>LORHO</t>
  </si>
  <si>
    <t>14/03/2010</t>
  </si>
  <si>
    <t>C07024C0060530FPUFRA</t>
  </si>
  <si>
    <t>C07962C0060530FPUFRA</t>
  </si>
  <si>
    <t>B85942C0060530MMIFRA</t>
  </si>
  <si>
    <t>Nateo</t>
  </si>
  <si>
    <t>FABRO</t>
  </si>
  <si>
    <t>C04666L0060530MPUFRA</t>
  </si>
  <si>
    <t>Matheo</t>
  </si>
  <si>
    <t>GERAULT</t>
  </si>
  <si>
    <t>13/07/2011</t>
  </si>
  <si>
    <t>B84855C0060530MMIFRA</t>
  </si>
  <si>
    <t>LAPIERRE</t>
  </si>
  <si>
    <t>B74159C0060530MMIFRA</t>
  </si>
  <si>
    <t>B88681C0060530MPUFRA</t>
  </si>
  <si>
    <t>C04796C0060530MPUFRA</t>
  </si>
  <si>
    <t>DEJA</t>
  </si>
  <si>
    <t>24/04/2011</t>
  </si>
  <si>
    <t>C04428C0060530MPUFRA</t>
  </si>
  <si>
    <t>BERTHON</t>
  </si>
  <si>
    <t>30/12/2011</t>
  </si>
  <si>
    <t>B88597C0060530FPUFRA</t>
  </si>
  <si>
    <t>Faustine</t>
  </si>
  <si>
    <t>Julie</t>
  </si>
  <si>
    <t>Amelie</t>
  </si>
  <si>
    <t>GARNIER</t>
  </si>
  <si>
    <t>02/11/2007</t>
  </si>
  <si>
    <t>B68375C0060520MPOFRA</t>
  </si>
  <si>
    <t>B88560C0060520MBEFRA</t>
  </si>
  <si>
    <t>POTIER</t>
  </si>
  <si>
    <t>02/02/2010</t>
  </si>
  <si>
    <t>BOISSIERE</t>
  </si>
  <si>
    <t>04/10/2009</t>
  </si>
  <si>
    <t>B64370C0060520MPUFRA</t>
  </si>
  <si>
    <t>Caroline</t>
  </si>
  <si>
    <t>JULIEN</t>
  </si>
  <si>
    <t>PRAMPART</t>
  </si>
  <si>
    <t>B80881C0061441FPOFRA</t>
  </si>
  <si>
    <t>B67771C0061441FPUFRA</t>
  </si>
  <si>
    <t>CLAIRET</t>
  </si>
  <si>
    <t>31/10/2005</t>
  </si>
  <si>
    <t>C11157C0061596MPUFRA</t>
  </si>
  <si>
    <t>C11200C0061596FPOFRA</t>
  </si>
  <si>
    <t>C10237L0060526FMIFRA</t>
  </si>
  <si>
    <t>ARWEN</t>
  </si>
  <si>
    <t>BONNEFOY</t>
  </si>
  <si>
    <t>24/03/2008</t>
  </si>
  <si>
    <t>B96932L0060526MPOFRA</t>
  </si>
  <si>
    <t>C09123L0060526MMPFRA</t>
  </si>
  <si>
    <t>B30892L0060526FPUFRA</t>
  </si>
  <si>
    <t>B88181C0060526FPOFRA</t>
  </si>
  <si>
    <t>A59417C0060526MMIFRA</t>
  </si>
  <si>
    <t>A64863C0060526MMIFRA</t>
  </si>
  <si>
    <t>C07477L0060526FPUFRA</t>
  </si>
  <si>
    <t>LANDON</t>
  </si>
  <si>
    <t>22/01/2011</t>
  </si>
  <si>
    <t>C05817C0060526MMPFRA</t>
  </si>
  <si>
    <t>B70220L0060526FPUFRA</t>
  </si>
  <si>
    <t>C04545L0060526FPOFRA</t>
  </si>
  <si>
    <t>A84068L0060526MMIFRA</t>
  </si>
  <si>
    <t>Jonathan</t>
  </si>
  <si>
    <t>B86907C0060526MMPFRA</t>
  </si>
  <si>
    <t>B69307L0060526MPUFRA</t>
  </si>
  <si>
    <t>B86149C0060526FPUFRA</t>
  </si>
  <si>
    <t>C05506C0060522FPOFRA</t>
  </si>
  <si>
    <t>GAILLARD</t>
  </si>
  <si>
    <t>B15264C0060522MPUFRA</t>
  </si>
  <si>
    <t>A99430C0060522MPUFRA</t>
  </si>
  <si>
    <t>B40943C0060522FPOFRA</t>
  </si>
  <si>
    <t>A28535C0060522FCAFRA</t>
  </si>
  <si>
    <t>A65541C0060522FMIFRA</t>
  </si>
  <si>
    <t>09/05/2008</t>
  </si>
  <si>
    <t>A80124C0060535MCAFRA</t>
  </si>
  <si>
    <t>B19111C0060535MPUFRA</t>
  </si>
  <si>
    <t>B63663C0060535FBEFRA</t>
  </si>
  <si>
    <t>B68017C0060522MPOFRA</t>
  </si>
  <si>
    <t>BRUNO</t>
  </si>
  <si>
    <t>MATHIEU</t>
  </si>
  <si>
    <t>Anais</t>
  </si>
  <si>
    <t>DE CHAZAL</t>
  </si>
  <si>
    <t>C02850C0060522FPUFRA</t>
  </si>
  <si>
    <t>C02860C0060522MMPFRA</t>
  </si>
  <si>
    <t>C01143C0060522FPOFRA</t>
  </si>
  <si>
    <t>C04564C0060522FPOFRA</t>
  </si>
  <si>
    <t>A28519C0060522FCAFRA</t>
  </si>
  <si>
    <t>A99406C0060522FBEFRA</t>
  </si>
  <si>
    <t>CAILLETTE</t>
  </si>
  <si>
    <t>13/05/2005</t>
  </si>
  <si>
    <t>Sophia</t>
  </si>
  <si>
    <t>LEAL</t>
  </si>
  <si>
    <t>01/06/2009</t>
  </si>
  <si>
    <t>Sebastien</t>
  </si>
  <si>
    <t>C09687L0060768FPOFRA</t>
  </si>
  <si>
    <t>A95480C0060768MJUFRA</t>
  </si>
  <si>
    <t>B42218L0060768MPUFRA</t>
  </si>
  <si>
    <t>B07203C0060528MMIFRA</t>
  </si>
  <si>
    <t>04/09/2010</t>
  </si>
  <si>
    <t>C03398L0061407MMPFRA</t>
  </si>
  <si>
    <t>C03397L0061407FMPFRA</t>
  </si>
  <si>
    <t>B02850C0060522MBEFRA</t>
  </si>
  <si>
    <t>B68978C0060519MPUFRA</t>
  </si>
  <si>
    <t>B81442C0061441FPUFRA</t>
  </si>
  <si>
    <t>PHILIPPON</t>
  </si>
  <si>
    <t>05/06/2011</t>
  </si>
  <si>
    <t>B39933C0060519MPUFRA</t>
  </si>
  <si>
    <t>C02742C0060522FPUFRA</t>
  </si>
  <si>
    <t>Soline</t>
  </si>
  <si>
    <t>GUILLON</t>
  </si>
  <si>
    <t>Leopold</t>
  </si>
  <si>
    <t>MALLERET</t>
  </si>
  <si>
    <t>Nolann</t>
  </si>
  <si>
    <t>GUILLARD</t>
  </si>
  <si>
    <t>24/01/2009</t>
  </si>
  <si>
    <t>C05966L0060532MMPFRA</t>
  </si>
  <si>
    <t>C05955C0060532MPOFRA</t>
  </si>
  <si>
    <t>C00469C0060532MPOFRA</t>
  </si>
  <si>
    <t>A93800C0060532FCAFRA</t>
  </si>
  <si>
    <t>LANGRAND</t>
  </si>
  <si>
    <t>C10297C0060540MPOFRA</t>
  </si>
  <si>
    <t>C10347C0060540MPOFRA</t>
  </si>
  <si>
    <t>A94645C0060540FJUFRA</t>
  </si>
  <si>
    <t>B37037C0060540FPUFRA</t>
  </si>
  <si>
    <t>B68086C0060540MMIFRA</t>
  </si>
  <si>
    <t>A72869C0060540FCAFRA</t>
  </si>
  <si>
    <t>18/05/2006</t>
  </si>
  <si>
    <t>B65199L0061441FPUFRA</t>
  </si>
  <si>
    <t>B14861C0060522FPUFRA</t>
  </si>
  <si>
    <t>PERON</t>
  </si>
  <si>
    <t>C10070C0060522FPUFRA</t>
  </si>
  <si>
    <t>GARCIA</t>
  </si>
  <si>
    <t>07/09/2011</t>
  </si>
  <si>
    <t>B74154C0061596FMIFRA</t>
  </si>
  <si>
    <t>B84013C0061596FPUFRA</t>
  </si>
  <si>
    <t>Garance</t>
  </si>
  <si>
    <t>25/02/2011</t>
  </si>
  <si>
    <t>B84014C0061596MPOFRA</t>
  </si>
  <si>
    <t>B16376C0061596MPUFRA</t>
  </si>
  <si>
    <t>22/06/2007</t>
  </si>
  <si>
    <t>B78192C0061596MBEFRA</t>
  </si>
  <si>
    <t>ENZO</t>
  </si>
  <si>
    <t>DELAHAYE</t>
  </si>
  <si>
    <t>22/09/2010</t>
  </si>
  <si>
    <t>A29615C0060522FCAFRA</t>
  </si>
  <si>
    <t>B15437C0060522MPUFRA</t>
  </si>
  <si>
    <t>10/02/2005</t>
  </si>
  <si>
    <t>C02455C0061407MPUFRA</t>
  </si>
  <si>
    <t>B34431C0061407MPUFRA</t>
  </si>
  <si>
    <t>B81064C0061407FPUFRA</t>
  </si>
  <si>
    <t>C03395C0061407FMPFRA</t>
  </si>
  <si>
    <t>C07297C0061407MPOFRA</t>
  </si>
  <si>
    <t>C07298C0061407MMPFRA</t>
  </si>
  <si>
    <t>B88828C0060528MPOFRA</t>
  </si>
  <si>
    <t>GAUTRON</t>
  </si>
  <si>
    <t>B88827C0060528FMIFRA</t>
  </si>
  <si>
    <t>23/07/2008</t>
  </si>
  <si>
    <t>A97017L0060519FPUFRA</t>
  </si>
  <si>
    <t>B30515C0060535FPUFRA</t>
  </si>
  <si>
    <t>B63669C0060535MPUFRA</t>
  </si>
  <si>
    <t>B82769C0060535FMIFRA</t>
  </si>
  <si>
    <t>06/06/2008</t>
  </si>
  <si>
    <t>B82774C0060535MBEFRA</t>
  </si>
  <si>
    <t>C09783C0060535MPOFRA</t>
  </si>
  <si>
    <t>A80261C0060535MMIFRA</t>
  </si>
  <si>
    <t>B62992C0060535MMIFRA</t>
  </si>
  <si>
    <t>B83925C0060535MBEFRA</t>
  </si>
  <si>
    <t>IRVING</t>
  </si>
  <si>
    <t>18/01/2010</t>
  </si>
  <si>
    <t>CHARRON</t>
  </si>
  <si>
    <t>30/06/2007</t>
  </si>
  <si>
    <t>C10046C0060528MPUFRA</t>
  </si>
  <si>
    <t>Robinson</t>
  </si>
  <si>
    <t>C07644C0060528FMIFRA</t>
  </si>
  <si>
    <t>13/04/2008</t>
  </si>
  <si>
    <t>C03410C0060528MPOFRA</t>
  </si>
  <si>
    <t>ROMBAUT</t>
  </si>
  <si>
    <t>Myriam</t>
  </si>
  <si>
    <t>23/11/2008</t>
  </si>
  <si>
    <t>Sacha</t>
  </si>
  <si>
    <t>BORE   WIELOCH</t>
  </si>
  <si>
    <t>10/01/2007</t>
  </si>
  <si>
    <t>B36541C0060519MPUFRA</t>
  </si>
  <si>
    <t>B66882C0060520MBEFRA</t>
  </si>
  <si>
    <t>A81012C0060520MCAFRA</t>
  </si>
  <si>
    <t>C04941C0060520MBEFRA</t>
  </si>
  <si>
    <t>COLLART</t>
  </si>
  <si>
    <t>27/02/2010</t>
  </si>
  <si>
    <t>C02535C0060520FPUFRA</t>
  </si>
  <si>
    <t>B09247L0060519FMIFRA</t>
  </si>
  <si>
    <t>C03371C0060519MPUFRA</t>
  </si>
  <si>
    <t>FRAISSE</t>
  </si>
  <si>
    <t>21/06/2011</t>
  </si>
  <si>
    <t>B83442C0060519MPUFRA</t>
  </si>
  <si>
    <t>B70451C0060768FCAFRA</t>
  </si>
  <si>
    <t>B75169C0060768FMIFRA</t>
  </si>
  <si>
    <t>C09186C0060768FPUFRA</t>
  </si>
  <si>
    <t>C06708C0060768MPUFRA</t>
  </si>
  <si>
    <t>Paco</t>
  </si>
  <si>
    <t>23/01/2009</t>
  </si>
  <si>
    <t>B44344C0060768FCAFRA</t>
  </si>
  <si>
    <t>Maxance</t>
  </si>
  <si>
    <t>GOURRIER</t>
  </si>
  <si>
    <t>08/04/2009</t>
  </si>
  <si>
    <t>C06407L0060768FPOFRA</t>
  </si>
  <si>
    <t>Clea</t>
  </si>
  <si>
    <t>C06538C0060768FPUFRA</t>
  </si>
  <si>
    <t>C06705C0060768MPUFRA</t>
  </si>
  <si>
    <t>NOLANN</t>
  </si>
  <si>
    <t>C01183C0060527MPOFRA</t>
  </si>
  <si>
    <t>B58011C0060527FBEFRA</t>
  </si>
  <si>
    <t>C05650C0060522FMPFRA</t>
  </si>
  <si>
    <t>C01267C0060522FPUFRA</t>
  </si>
  <si>
    <t>LAISEMENT CISSOKO</t>
  </si>
  <si>
    <t>12/09/2011</t>
  </si>
  <si>
    <t>C01271C0060522MPOFRA</t>
  </si>
  <si>
    <t>C04728C0060522FPUFRA</t>
  </si>
  <si>
    <t>Clelia</t>
  </si>
  <si>
    <t>C04736C0060522MMPFRA</t>
  </si>
  <si>
    <t>A48637C0060522MMIFRA</t>
  </si>
  <si>
    <t>A28494C0060522MJUFRA</t>
  </si>
  <si>
    <t xml:space="preserve">PAUGOIS </t>
  </si>
  <si>
    <t>26/10/2007</t>
  </si>
  <si>
    <t>A96782C0060522MBEFRA</t>
  </si>
  <si>
    <t>Marius</t>
  </si>
  <si>
    <t>25/01/2010</t>
  </si>
  <si>
    <t>A96783C0060522MBEFRA</t>
  </si>
  <si>
    <t>Ronan</t>
  </si>
  <si>
    <t>B98738C0060522MMPFRA</t>
  </si>
  <si>
    <t>B31517C0060522FBEFRA</t>
  </si>
  <si>
    <t>C01281C0060522MMPFRA</t>
  </si>
  <si>
    <t>C03144C0060522MPOFRA</t>
  </si>
  <si>
    <t>18/07/2005</t>
  </si>
  <si>
    <t>C05872C0060522FCAFRA</t>
  </si>
  <si>
    <t>Emeline</t>
  </si>
  <si>
    <t>ROUZEAU</t>
  </si>
  <si>
    <t>22/04/2006</t>
  </si>
  <si>
    <t>BRENNE TRIATHLON</t>
  </si>
  <si>
    <t>C07767C0060522MCAFRA</t>
  </si>
  <si>
    <t>ROUSSELET</t>
  </si>
  <si>
    <t>29/04/2006</t>
  </si>
  <si>
    <t>B64178C0061441FMIFRA</t>
  </si>
  <si>
    <t>C04620C0060527MPOFRA</t>
  </si>
  <si>
    <t>C06761C0060527MPUFRA</t>
  </si>
  <si>
    <t>CALANGE</t>
  </si>
  <si>
    <t>C03654C0060527MPOFRA</t>
  </si>
  <si>
    <t>C03721C0060527MBEFRA</t>
  </si>
  <si>
    <t>DELRIEUX</t>
  </si>
  <si>
    <t>05/06/2010</t>
  </si>
  <si>
    <t>C03775C0060527FMIFRA</t>
  </si>
  <si>
    <t>21/10/2008</t>
  </si>
  <si>
    <t>Rhita</t>
  </si>
  <si>
    <t>KARBAL</t>
  </si>
  <si>
    <t>B71042C0060527FBEFRA</t>
  </si>
  <si>
    <t>C02480L0060527MMPFRA</t>
  </si>
  <si>
    <t>CHANCEL</t>
  </si>
  <si>
    <t>B62652C0060527FMIFRA</t>
  </si>
  <si>
    <t>B60277C0060527MPUFRA</t>
  </si>
  <si>
    <t>B62148C0060527MPUFRA</t>
  </si>
  <si>
    <t>14/02/2008</t>
  </si>
  <si>
    <t>A28879C0060527MJUFRA</t>
  </si>
  <si>
    <t>B98802C0060527MMPFRA</t>
  </si>
  <si>
    <t>DARRAS</t>
  </si>
  <si>
    <t>C01635C0060527FMPFRA</t>
  </si>
  <si>
    <t>NEVEU</t>
  </si>
  <si>
    <t>Dimitri</t>
  </si>
  <si>
    <t>B84870C0060524FPUFRA</t>
  </si>
  <si>
    <t>B70883C0060532MMIFRA</t>
  </si>
  <si>
    <t>B83018C0060532MPOFRA</t>
  </si>
  <si>
    <t>B51680C0060532FJUFRA</t>
  </si>
  <si>
    <t>B98406C0060532MPOFRA</t>
  </si>
  <si>
    <t>B66166C0060532MBEFRA</t>
  </si>
  <si>
    <t>B83592C0060532FPUFRA</t>
  </si>
  <si>
    <t>B59532C0060532MCAFRA</t>
  </si>
  <si>
    <t>Julian</t>
  </si>
  <si>
    <t>BOSCHER</t>
  </si>
  <si>
    <t>13/12/2009</t>
  </si>
  <si>
    <t>B79251C0060532MMIFRA</t>
  </si>
  <si>
    <t>BREMOND</t>
  </si>
  <si>
    <t>22/04/2008</t>
  </si>
  <si>
    <t>B77486C0060532MMIFRA</t>
  </si>
  <si>
    <t>Teo</t>
  </si>
  <si>
    <t>29/11/2008</t>
  </si>
  <si>
    <t>C07705C0060522MPUFRA</t>
  </si>
  <si>
    <t>B44493C0060522MMIFRA</t>
  </si>
  <si>
    <t>B20033C0060520MPUFRA</t>
  </si>
  <si>
    <t>BOUCHER</t>
  </si>
  <si>
    <t>LAVIE</t>
  </si>
  <si>
    <t>CATALINO</t>
  </si>
  <si>
    <t>Adele</t>
  </si>
  <si>
    <t>28/11/2009</t>
  </si>
  <si>
    <t>B84693C0060768FCAFRA</t>
  </si>
  <si>
    <t>CHATAIN</t>
  </si>
  <si>
    <t>10/02/2006</t>
  </si>
  <si>
    <t>C03601C0060768FPUFRA</t>
  </si>
  <si>
    <t>B97668C0060768MPUFRA</t>
  </si>
  <si>
    <t>B75384C0060768MBEFRA</t>
  </si>
  <si>
    <t>A64485C0060768FJUFRA</t>
  </si>
  <si>
    <t>MOUTEL</t>
  </si>
  <si>
    <t>02/08/2009</t>
  </si>
  <si>
    <t>A59980C0060519FCAFRA</t>
  </si>
  <si>
    <t>SARRON</t>
  </si>
  <si>
    <t>B61288C0060532FCAFRA</t>
  </si>
  <si>
    <t>26/03/2005</t>
  </si>
  <si>
    <t>B85044C0060524MPUFRA</t>
  </si>
  <si>
    <t>Antonin</t>
  </si>
  <si>
    <t>B67401C0060524FPUFRA</t>
  </si>
  <si>
    <t>B85719C0060524FPOFRA</t>
  </si>
  <si>
    <t>C04667C0060524MPOFRA</t>
  </si>
  <si>
    <t>B10826C0060524FPUFRA</t>
  </si>
  <si>
    <t>C00205C0060540FPUFRA</t>
  </si>
  <si>
    <t>B90030C0061441MPUFRA</t>
  </si>
  <si>
    <t>LELARGE</t>
  </si>
  <si>
    <t>C03933C0061441MPUFRA</t>
  </si>
  <si>
    <t>BROSSARD</t>
  </si>
  <si>
    <t>09/06/2011</t>
  </si>
  <si>
    <t>B81316L0061441FPOFRA</t>
  </si>
  <si>
    <t>C04267C0060522FPOFRA</t>
  </si>
  <si>
    <t>B98643C0060520MPUFRA</t>
  </si>
  <si>
    <t>C05502C0060520MPUFRA</t>
  </si>
  <si>
    <t>CHEVALLIER</t>
  </si>
  <si>
    <t>C01310C0060520FMIFRA</t>
  </si>
  <si>
    <t>Othilie</t>
  </si>
  <si>
    <t>MONTES</t>
  </si>
  <si>
    <t>05/08/2008</t>
  </si>
  <si>
    <t>24/10/2009</t>
  </si>
  <si>
    <t>B70452C0060528FPOFRA</t>
  </si>
  <si>
    <t>B33437C0060528MPUFRA</t>
  </si>
  <si>
    <t>C01764C0060522MPUFRA</t>
  </si>
  <si>
    <t>C05242C0060522FMIFRA</t>
  </si>
  <si>
    <t>MAHOUDEAU</t>
  </si>
  <si>
    <t>26/08/2008</t>
  </si>
  <si>
    <t>B66875C0060522MPUFRA</t>
  </si>
  <si>
    <t>C05258C0060522MMIFRA</t>
  </si>
  <si>
    <t>04/10/2008</t>
  </si>
  <si>
    <t>C04437L0061441FMPFRA</t>
  </si>
  <si>
    <t>B83997L0060532FPUFRA</t>
  </si>
  <si>
    <t>B84558C0060532MPUFRA</t>
  </si>
  <si>
    <t>04/09/2011</t>
  </si>
  <si>
    <t>B81262C0060532MBEFRA</t>
  </si>
  <si>
    <t>26/09/2010</t>
  </si>
  <si>
    <t>B83254C0060532MBEFRA</t>
  </si>
  <si>
    <t>BEAU</t>
  </si>
  <si>
    <t>12/05/2010</t>
  </si>
  <si>
    <t>B69356C0060532MCAFRA</t>
  </si>
  <si>
    <t>C00032C0060532FPUFRA</t>
  </si>
  <si>
    <t>B31523C0060532MMIFRA</t>
  </si>
  <si>
    <t>B31530C0060532FBEFRA</t>
  </si>
  <si>
    <t>B97825C0060532MPUFRA</t>
  </si>
  <si>
    <t>C01388L0060532FMPFRA</t>
  </si>
  <si>
    <t>B79225C0060532MPUFRA</t>
  </si>
  <si>
    <t>MERTENS</t>
  </si>
  <si>
    <t>22/09/2011</t>
  </si>
  <si>
    <t>B68078C0060532FPOFRA</t>
  </si>
  <si>
    <t>B08359C0060532MPUFRA</t>
  </si>
  <si>
    <t>B29848L0060532FPOFRA</t>
  </si>
  <si>
    <t>B81693C0060532FPUFRA</t>
  </si>
  <si>
    <t>SARAH</t>
  </si>
  <si>
    <t>B81810C0060532FPUFRA</t>
  </si>
  <si>
    <t>B33033C0060532FPUFRA</t>
  </si>
  <si>
    <t>BARRY</t>
  </si>
  <si>
    <t>DANIELOU</t>
  </si>
  <si>
    <t>B83039C0060532MMIFRA</t>
  </si>
  <si>
    <t>Matys</t>
  </si>
  <si>
    <t>06/05/2008</t>
  </si>
  <si>
    <t>B61474C0060520FPUFRA</t>
  </si>
  <si>
    <t>CANELLE</t>
  </si>
  <si>
    <t>07/09/2009</t>
  </si>
  <si>
    <t>B09619C0060520MMIFRA</t>
  </si>
  <si>
    <t>B88740C0060520FMIFRA</t>
  </si>
  <si>
    <t>CHEVAL</t>
  </si>
  <si>
    <t>09/02/2008</t>
  </si>
  <si>
    <t>B99954C0060520MMPFRA</t>
  </si>
  <si>
    <t>BERNOIS</t>
  </si>
  <si>
    <t>B68489C0060520MPUFRA</t>
  </si>
  <si>
    <t>DELABORDE</t>
  </si>
  <si>
    <t>BERGEON</t>
  </si>
  <si>
    <t>DE QUILLACQ</t>
  </si>
  <si>
    <t>15/12/2005</t>
  </si>
  <si>
    <t>PILLAUDIN</t>
  </si>
  <si>
    <t>06/04/2009</t>
  </si>
  <si>
    <t>C01602C0060535MPOFRA</t>
  </si>
  <si>
    <t>C01691C0060535MBEFRA</t>
  </si>
  <si>
    <t>DECHANET</t>
  </si>
  <si>
    <t>09/02/2010</t>
  </si>
  <si>
    <t>C01896C0060535MMPFRA</t>
  </si>
  <si>
    <t>C01913C0060535FBEFRA</t>
  </si>
  <si>
    <t>Beline</t>
  </si>
  <si>
    <t>THIOU</t>
  </si>
  <si>
    <t>04/06/2010</t>
  </si>
  <si>
    <t>C01918C0060535FBEFRA</t>
  </si>
  <si>
    <t>LOUNA</t>
  </si>
  <si>
    <t>MONTILLON</t>
  </si>
  <si>
    <t>11/01/2010</t>
  </si>
  <si>
    <t>B62982C0060535MPUFRA</t>
  </si>
  <si>
    <t>B19118C0060535FBEFRA</t>
  </si>
  <si>
    <t>C04484C0060522MPOFRA</t>
  </si>
  <si>
    <t>C03943L0060522FMPFRA</t>
  </si>
  <si>
    <t>B45293C0060524FPUFRA</t>
  </si>
  <si>
    <t>B34688C0060524MPOFRA</t>
  </si>
  <si>
    <t>B63130C0060524MPOFRA</t>
  </si>
  <si>
    <t>A93061C0060524MCAFRA</t>
  </si>
  <si>
    <t>A77090C0060524MCAFRA</t>
  </si>
  <si>
    <t>B62785C0060524MPOFRA</t>
  </si>
  <si>
    <t>C01709C0060524MPOFRA</t>
  </si>
  <si>
    <t>B97229C0061441FPUFRA</t>
  </si>
  <si>
    <t>DOITEAU</t>
  </si>
  <si>
    <t>03/09/2005</t>
  </si>
  <si>
    <t>B39352C0060524FPOFRA</t>
  </si>
  <si>
    <t>B64855C0060524MPUFRA</t>
  </si>
  <si>
    <t>21/04/2009</t>
  </si>
  <si>
    <t>B83418C0060524FPUFRA</t>
  </si>
  <si>
    <t>Emmy</t>
  </si>
  <si>
    <t>HELLIO</t>
  </si>
  <si>
    <t>23/07/2011</t>
  </si>
  <si>
    <t>B20075C0060524FPUFRA</t>
  </si>
  <si>
    <t>GEFFARD</t>
  </si>
  <si>
    <t>B88184C0060524MMIGEO</t>
  </si>
  <si>
    <t>Irakli</t>
  </si>
  <si>
    <t>KANDELAKI</t>
  </si>
  <si>
    <t>20/06/2008</t>
  </si>
  <si>
    <t>B64213C0060524MPOFRA</t>
  </si>
  <si>
    <t>C00216C0060524MPUFRA</t>
  </si>
  <si>
    <t>A64401C0060524MCAFRA</t>
  </si>
  <si>
    <t>C01898C0060524MPOFRA</t>
  </si>
  <si>
    <t>B83815C0060524MPUFRA</t>
  </si>
  <si>
    <t>C01096C0060524MPUFRA</t>
  </si>
  <si>
    <t>B83065C0060524MPOFRA</t>
  </si>
  <si>
    <t>C01758C0060524FMPFRA</t>
  </si>
  <si>
    <t>LEBEAU</t>
  </si>
  <si>
    <t>21/09/2009</t>
  </si>
  <si>
    <t>B11163C0060524FCAFRA</t>
  </si>
  <si>
    <t>B33601C0060524MBEFRA</t>
  </si>
  <si>
    <t>C01008C0060524MPUFRA</t>
  </si>
  <si>
    <t>B84612C0060524FPUFRA</t>
  </si>
  <si>
    <t>B84451C0060524MPUFRA</t>
  </si>
  <si>
    <t>ETHAN</t>
  </si>
  <si>
    <t>GUERAUD</t>
  </si>
  <si>
    <t>31/01/2005</t>
  </si>
  <si>
    <t>B62912C0060524MPUFRA</t>
  </si>
  <si>
    <t>B48792C0060524FPOFRA</t>
  </si>
  <si>
    <t>B82858C0061596FBEFRA</t>
  </si>
  <si>
    <t>PROUPIN</t>
  </si>
  <si>
    <t>C02719C0061596MPOFRA</t>
  </si>
  <si>
    <t>C02166L0061441FMPFRA</t>
  </si>
  <si>
    <t>B84975C0060524MPOFRA</t>
  </si>
  <si>
    <t>MAZZERBO</t>
  </si>
  <si>
    <t>B85870C0060524FPUFRA</t>
  </si>
  <si>
    <t>Alyssa</t>
  </si>
  <si>
    <t>C01081C0060524FPUFRA</t>
  </si>
  <si>
    <t>C00712C0060524FBEFRA</t>
  </si>
  <si>
    <t>GOVEDRI</t>
  </si>
  <si>
    <t>B91041C0060524FBEFRA</t>
  </si>
  <si>
    <t>20/04/2010</t>
  </si>
  <si>
    <t>C00463C0060524MPUFRA</t>
  </si>
  <si>
    <t>B10296C0060524MMIFRA</t>
  </si>
  <si>
    <t>MELINE</t>
  </si>
  <si>
    <t>RONCIERE</t>
  </si>
  <si>
    <t>11/11/2005</t>
  </si>
  <si>
    <t>B99755C0060524FMPFRA</t>
  </si>
  <si>
    <t>B63192C0060524MPUFRA</t>
  </si>
  <si>
    <t>B31508C0060524FMIFRA</t>
  </si>
  <si>
    <t>B83125C0060524FMPFRA</t>
  </si>
  <si>
    <t>B62792C0060524MPUFRA</t>
  </si>
  <si>
    <t>B83374C0060524FBEFRA</t>
  </si>
  <si>
    <t>Liza</t>
  </si>
  <si>
    <t>19/01/2010</t>
  </si>
  <si>
    <t>B82993C0060524MPUFRA</t>
  </si>
  <si>
    <t>SARDAINE CAPDEVIELLE</t>
  </si>
  <si>
    <t>28/07/2011</t>
  </si>
  <si>
    <t>B62837C0060524MBEFRA</t>
  </si>
  <si>
    <t>CHEVRIER</t>
  </si>
  <si>
    <t>C00286C0060527MPUFRA</t>
  </si>
  <si>
    <t>A29007C0060527MJUFRA</t>
  </si>
  <si>
    <t>C00499C0060527FPOFRA</t>
  </si>
  <si>
    <t>C00501C0060527FMPFRA</t>
  </si>
  <si>
    <t>ALICE</t>
  </si>
  <si>
    <t>B10786C0060527MCAFRA</t>
  </si>
  <si>
    <t>B61887C0060527MPUFRA</t>
  </si>
  <si>
    <t>C00074C0060527FBEFRA</t>
  </si>
  <si>
    <t>10/10/2010</t>
  </si>
  <si>
    <t>B59584C0060527FPUFRA</t>
  </si>
  <si>
    <t>B80773C0060527MPOFRA</t>
  </si>
  <si>
    <t>C00039C0060527FMPFRA</t>
  </si>
  <si>
    <t>B91623C0060527MMIFRA</t>
  </si>
  <si>
    <t>03/05/2008</t>
  </si>
  <si>
    <t>B99393C0060527MPUFRA</t>
  </si>
  <si>
    <t>RIVES</t>
  </si>
  <si>
    <t>B99276C0060527MMIFRA</t>
  </si>
  <si>
    <t>LORIC</t>
  </si>
  <si>
    <t>07/07/2008</t>
  </si>
  <si>
    <t>B82377C0060527FPUFRA</t>
  </si>
  <si>
    <t>21/02/2011</t>
  </si>
  <si>
    <t>Sofiane</t>
  </si>
  <si>
    <t>BARCHOUNE</t>
  </si>
  <si>
    <t>B58237C0060527MBEFRA</t>
  </si>
  <si>
    <t>B78786C0060527MPUFRA</t>
  </si>
  <si>
    <t>B98160C0060527MPUFRA</t>
  </si>
  <si>
    <t>B58379C0060527FPUFRA</t>
  </si>
  <si>
    <t>B80032C0060527MPOFRA</t>
  </si>
  <si>
    <t>NORMAND</t>
  </si>
  <si>
    <t>TOURNEREAU</t>
  </si>
  <si>
    <t>25/12/2005</t>
  </si>
  <si>
    <t>BOYER</t>
  </si>
  <si>
    <t>B79406C0060527MPUFRA</t>
  </si>
  <si>
    <t>B59436C0060527MJUFRA</t>
  </si>
  <si>
    <t>B78580C0060527MCAFRA</t>
  </si>
  <si>
    <t>14/04/2006</t>
  </si>
  <si>
    <t>24/05/2007</t>
  </si>
  <si>
    <t>A94816C0060527FMIFRA</t>
  </si>
  <si>
    <t>20/07/2008</t>
  </si>
  <si>
    <t>B77018C0060527MPUFRA</t>
  </si>
  <si>
    <t>B81097C0060527MPUFRA</t>
  </si>
  <si>
    <t>DIEVART</t>
  </si>
  <si>
    <t>C01037C0060524MPOFRA</t>
  </si>
  <si>
    <t>C01064C0060524FPUFRA</t>
  </si>
  <si>
    <t>B32185C0060524MPOFRA</t>
  </si>
  <si>
    <t>B83373C0060524MPOFRA</t>
  </si>
  <si>
    <t>C01086C0060524FMPFRA</t>
  </si>
  <si>
    <t>B83451C0060524MPUFRA</t>
  </si>
  <si>
    <t>C01035C0060524MPOFRA</t>
  </si>
  <si>
    <t>C00034C0060524FBEFRA</t>
  </si>
  <si>
    <t>Anaelle</t>
  </si>
  <si>
    <t>MULLER</t>
  </si>
  <si>
    <t>05/08/2010</t>
  </si>
  <si>
    <t>C00484C0060524MPUFRA</t>
  </si>
  <si>
    <t>B83357C0060524MPUFRA</t>
  </si>
  <si>
    <t>C00710C0060524MPUFRA</t>
  </si>
  <si>
    <t>C00809C0060524MPOFRA</t>
  </si>
  <si>
    <t>C01430C0061441MMIFRA</t>
  </si>
  <si>
    <t>27/04/2008</t>
  </si>
  <si>
    <t>C01409C0060522FPUFRA</t>
  </si>
  <si>
    <t>C01590C0060522MMPFRA</t>
  </si>
  <si>
    <t>B81499C0061441MJUFRA</t>
  </si>
  <si>
    <t>DELOUCHE</t>
  </si>
  <si>
    <t>23/08/2004</t>
  </si>
  <si>
    <t>B98473C0060532FPOFRA</t>
  </si>
  <si>
    <t>B82880C0060532FPUFRA</t>
  </si>
  <si>
    <t>Roman</t>
  </si>
  <si>
    <t>20/04/2009</t>
  </si>
  <si>
    <t>B59374C0060532MBEFRA</t>
  </si>
  <si>
    <t>B59401C0060532MBEFRA</t>
  </si>
  <si>
    <t>B97040C0061441MBEFRA</t>
  </si>
  <si>
    <t>COUTY</t>
  </si>
  <si>
    <t>BARONNET</t>
  </si>
  <si>
    <t>A49375C0060524MMIFRA</t>
  </si>
  <si>
    <t>VIERZON TRIATHLON 18</t>
  </si>
  <si>
    <t>TRIATHLON CLUB CHATEAUROUX METROPOLE 36</t>
  </si>
  <si>
    <t>R.S SAINT CYR TRIATHLON 37</t>
  </si>
  <si>
    <t>ESPA DREUX</t>
  </si>
  <si>
    <t>RABELAIS TRI CHINON</t>
  </si>
  <si>
    <t>USG NOUATRE TRIATHLON</t>
  </si>
  <si>
    <t>ASPTT ORLEANS TRIATHLON</t>
  </si>
  <si>
    <t>DYNAMIC SPORTING CLUB DE GALLARDON</t>
  </si>
  <si>
    <t>TEAM NUTEO ORLEANS</t>
  </si>
  <si>
    <t>CAM Vallée du Cher-Controis</t>
  </si>
  <si>
    <t>ISSOUDUN CHAMPAGNE BERRICHONNE TRIATHLON 3</t>
  </si>
  <si>
    <t>RUN AND TRI</t>
  </si>
  <si>
    <t>30 et +</t>
  </si>
  <si>
    <t>Elio</t>
  </si>
  <si>
    <t>Grégoire</t>
  </si>
  <si>
    <t>C12267C0061596MPOFRA</t>
  </si>
  <si>
    <t>B17153C0060535MPUFRA</t>
  </si>
  <si>
    <t>C12466C0060535MPUFRA</t>
  </si>
  <si>
    <t>BLANCHE</t>
  </si>
  <si>
    <t>GROSEILLER</t>
  </si>
  <si>
    <t>RULLON</t>
  </si>
  <si>
    <t>Aliocha</t>
  </si>
  <si>
    <t>DECHERY</t>
  </si>
  <si>
    <t>Victoria</t>
  </si>
  <si>
    <t>B82864C0060535MBEFRA</t>
  </si>
  <si>
    <t>Stanislas</t>
  </si>
  <si>
    <t>POUPOT</t>
  </si>
  <si>
    <t>Ken</t>
  </si>
  <si>
    <t>LONGIERAS</t>
  </si>
  <si>
    <t>pts class tri</t>
  </si>
  <si>
    <t>Class triathlon</t>
  </si>
  <si>
    <t>Joué-les-Tours (37)</t>
  </si>
  <si>
    <t>St Grégoire (35)</t>
  </si>
  <si>
    <t>St Nazaire (44)</t>
  </si>
  <si>
    <t>Class Triathlon</t>
  </si>
  <si>
    <t>C31728C0060532FJUITA</t>
  </si>
  <si>
    <t>Alessandri</t>
  </si>
  <si>
    <t>05/06/2005</t>
  </si>
  <si>
    <t>B42218L0060768MBEFRA</t>
  </si>
  <si>
    <t>B81442C0061441FBEFRA</t>
  </si>
  <si>
    <t>B13736L0060528MCAFRA</t>
  </si>
  <si>
    <t>Elouan</t>
  </si>
  <si>
    <t>ROUSSELIN</t>
  </si>
  <si>
    <t>10/10/2007</t>
  </si>
  <si>
    <t>C01267C0060522FBEFRA</t>
  </si>
  <si>
    <t>C16014C0060525FJUFRA</t>
  </si>
  <si>
    <t>04/01/2004</t>
  </si>
  <si>
    <t>C06708C0060768MBEFRA</t>
  </si>
  <si>
    <t>B18837C0060768MJUFRA</t>
  </si>
  <si>
    <t>A94712C0060768FMIFRA</t>
  </si>
  <si>
    <t>A29085C0060528FJUFRA</t>
  </si>
  <si>
    <t>C24544C0060528FJUGBR</t>
  </si>
  <si>
    <t>Daisy</t>
  </si>
  <si>
    <t>BURTON</t>
  </si>
  <si>
    <t>08/05/2005</t>
  </si>
  <si>
    <t>C23137C0060532FBEFRA</t>
  </si>
  <si>
    <t>Keira</t>
  </si>
  <si>
    <t>DEVOL</t>
  </si>
  <si>
    <t>26/04/2011</t>
  </si>
  <si>
    <t>A29108L0060528MJUFRA</t>
  </si>
  <si>
    <t>C04796C0060530MBEFRA</t>
  </si>
  <si>
    <t>C28901C0060530FBEFRA</t>
  </si>
  <si>
    <t>ANNAEL</t>
  </si>
  <si>
    <t>05/07/2011</t>
  </si>
  <si>
    <t>C04428C0060530MBEFRA</t>
  </si>
  <si>
    <t>B86456C0060530MMIFRA</t>
  </si>
  <si>
    <t>C04666C0060530MBEFRA</t>
  </si>
  <si>
    <t>B01099C0060519FCAFRA</t>
  </si>
  <si>
    <t>A84018C0060522FMIFRA</t>
  </si>
  <si>
    <t>B67771C0061441FBEFRA</t>
  </si>
  <si>
    <t>A44919C0060538MJUFRA</t>
  </si>
  <si>
    <t>A82678C0060522MJUFRA</t>
  </si>
  <si>
    <t>B68489C0060520MBEFRA</t>
  </si>
  <si>
    <t>A96875C0060520MJUFRA</t>
  </si>
  <si>
    <t>B64370C0060520MBEFRA</t>
  </si>
  <si>
    <t>A96854C0060522MCAFRA</t>
  </si>
  <si>
    <t>B92204C0060535FMIFRA</t>
  </si>
  <si>
    <t>29/05/2009</t>
  </si>
  <si>
    <t>C12466C0060535MBEFRA</t>
  </si>
  <si>
    <t>01/03/2011</t>
  </si>
  <si>
    <t>C19763C0060522FMIFRA</t>
  </si>
  <si>
    <t>Nola</t>
  </si>
  <si>
    <t>09/05/2009</t>
  </si>
  <si>
    <t>A28521C0060522FJUFRA</t>
  </si>
  <si>
    <t>B14861C0060522FBEFRA</t>
  </si>
  <si>
    <t>C30713L0060522FBEFRA</t>
  </si>
  <si>
    <t>02/03/2011</t>
  </si>
  <si>
    <t>A77939C0060520MCAFRA</t>
  </si>
  <si>
    <t>B90982C0060520MMIFRA</t>
  </si>
  <si>
    <t>C01518C0060522MJUFRA</t>
  </si>
  <si>
    <t>C10070C0060522FBEFRA</t>
  </si>
  <si>
    <t>C24476C0060976MCAFRA</t>
  </si>
  <si>
    <t>LACROUTS</t>
  </si>
  <si>
    <t>14/06/2006</t>
  </si>
  <si>
    <t>C21378L0060976MJUFRA</t>
  </si>
  <si>
    <t>LAFARGUE</t>
  </si>
  <si>
    <t>05/09/2004</t>
  </si>
  <si>
    <t>A28835C0060526MJUFRA</t>
  </si>
  <si>
    <t>CELESTIN</t>
  </si>
  <si>
    <t>31/12/2005</t>
  </si>
  <si>
    <t>A47393C0060526FCAFRA</t>
  </si>
  <si>
    <t>A81602C0060526MMIFRA</t>
  </si>
  <si>
    <t>C07477L0060526FBEFRA</t>
  </si>
  <si>
    <t>C29484L0060526FMIFRA</t>
  </si>
  <si>
    <t>Eloise</t>
  </si>
  <si>
    <t>A28851L0060526FCAFRA</t>
  </si>
  <si>
    <t>A65974C0060526MCAFRA</t>
  </si>
  <si>
    <t>B46122C0060526MMIFRA</t>
  </si>
  <si>
    <t>C27928L0060976MMIROU</t>
  </si>
  <si>
    <t>Luca Matei</t>
  </si>
  <si>
    <t>HATU</t>
  </si>
  <si>
    <t>10/05/2009</t>
  </si>
  <si>
    <t>B13749C0060976MJUFRA</t>
  </si>
  <si>
    <t>B80855C0061441MJUFRA</t>
  </si>
  <si>
    <t>C24586C0061441MBEFRA</t>
  </si>
  <si>
    <t>VOINOT</t>
  </si>
  <si>
    <t>06/11/2010</t>
  </si>
  <si>
    <t>A47791C0061441FJUFRA</t>
  </si>
  <si>
    <t>B74246C0060540FMIFRA</t>
  </si>
  <si>
    <t>B68084C0060540MMIFRA</t>
  </si>
  <si>
    <t>A72962C0060540FCAFRA</t>
  </si>
  <si>
    <t>A59143C0060540FCAFRA</t>
  </si>
  <si>
    <t>17/09/2007</t>
  </si>
  <si>
    <t>C14782C0060540MCAFRA</t>
  </si>
  <si>
    <t>JUSSERAND</t>
  </si>
  <si>
    <t>14/03/2006</t>
  </si>
  <si>
    <t>C27887C0060536MCAFRA</t>
  </si>
  <si>
    <t>HEBERLE</t>
  </si>
  <si>
    <t>04/02/2006</t>
  </si>
  <si>
    <t>C28739C0060536MJUFRA</t>
  </si>
  <si>
    <t>Barthelemy</t>
  </si>
  <si>
    <t>25/11/2005</t>
  </si>
  <si>
    <t>C26796C0060536MJUFRA</t>
  </si>
  <si>
    <t>RAMONET</t>
  </si>
  <si>
    <t>24/06/2005</t>
  </si>
  <si>
    <t>C26310C0060536MJUFRA</t>
  </si>
  <si>
    <t>GEORJON</t>
  </si>
  <si>
    <t>21/10/2005</t>
  </si>
  <si>
    <t>C27875C0060532FMIFRA</t>
  </si>
  <si>
    <t>Suzon</t>
  </si>
  <si>
    <t>MICHAUD</t>
  </si>
  <si>
    <t>02/09/2008</t>
  </si>
  <si>
    <t>C23025C0060532FMIFRA</t>
  </si>
  <si>
    <t>BOUDENANT</t>
  </si>
  <si>
    <t>01/09/2008</t>
  </si>
  <si>
    <t>C22534C0060532FMIFRA</t>
  </si>
  <si>
    <t>Angeline</t>
  </si>
  <si>
    <t>02/06/2008</t>
  </si>
  <si>
    <t>B84558C0060532MBEFRA</t>
  </si>
  <si>
    <t>B29955C0060768MJUFRA</t>
  </si>
  <si>
    <t>B91854C0060768FMIFRA</t>
  </si>
  <si>
    <t>B31157C0060768FJUFRA</t>
  </si>
  <si>
    <t>B74079C0060768MCAFRA</t>
  </si>
  <si>
    <t>C13481C0060768MJUFRA</t>
  </si>
  <si>
    <t>Desmoulieres</t>
  </si>
  <si>
    <t>20/06/2005</t>
  </si>
  <si>
    <t>C28731L0060529MJUFRA</t>
  </si>
  <si>
    <t>03/07/2005</t>
  </si>
  <si>
    <t>B12283C0060522MJUFRA</t>
  </si>
  <si>
    <t>B85913C0060520MMIFRA</t>
  </si>
  <si>
    <t>C03856C0060520MMIFRA</t>
  </si>
  <si>
    <t>A63603C0060535FMIFRA</t>
  </si>
  <si>
    <t>A63938C0060535FCAFRA</t>
  </si>
  <si>
    <t>A63741C0060535MMIFRA</t>
  </si>
  <si>
    <t>A99000C0060535MMIFRA</t>
  </si>
  <si>
    <t>A80117C0060535FCAFRA</t>
  </si>
  <si>
    <t>A78354C0060522MMIFRA</t>
  </si>
  <si>
    <t>C27994C0061596MBEFRA</t>
  </si>
  <si>
    <t>GAILLOT</t>
  </si>
  <si>
    <t>22/10/2011</t>
  </si>
  <si>
    <t>C27998C0061596MBEFRA</t>
  </si>
  <si>
    <t>BILLIOTEL</t>
  </si>
  <si>
    <t>18/05/2010</t>
  </si>
  <si>
    <t>B84038C0061596FCAFRA</t>
  </si>
  <si>
    <t>B84013C0061596FBEFRA</t>
  </si>
  <si>
    <t>C24271C0060768FMIFRA</t>
  </si>
  <si>
    <t>Magda</t>
  </si>
  <si>
    <t>GREBILLE</t>
  </si>
  <si>
    <t>24/09/2009</t>
  </si>
  <si>
    <t>B10418C0060768MCAFRA</t>
  </si>
  <si>
    <t>B28179C0060768MMIFRA</t>
  </si>
  <si>
    <t xml:space="preserve">BRETAUDEAU </t>
  </si>
  <si>
    <t>10/03/2009</t>
  </si>
  <si>
    <t>C21756C0060768FCAFRA</t>
  </si>
  <si>
    <t>REULIER</t>
  </si>
  <si>
    <t>29/06/2006</t>
  </si>
  <si>
    <t>C20289L0060768MBEFRA</t>
  </si>
  <si>
    <t>LEMEUNIER</t>
  </si>
  <si>
    <t>04/08/2011</t>
  </si>
  <si>
    <t>C19810C0060768FCAFRA</t>
  </si>
  <si>
    <t>LACOLLE</t>
  </si>
  <si>
    <t>14/02/2006</t>
  </si>
  <si>
    <t>C03509C0060519MCAFRA</t>
  </si>
  <si>
    <t>B65199L0061441FBEFRA</t>
  </si>
  <si>
    <t>C21503C0060532MBEFRA</t>
  </si>
  <si>
    <t>Wael</t>
  </si>
  <si>
    <t>BAHI</t>
  </si>
  <si>
    <t>C10736C0060522MBEFRA</t>
  </si>
  <si>
    <t>B82311C0060522MJUFRA</t>
  </si>
  <si>
    <t>C08680C0060522MCAFRA</t>
  </si>
  <si>
    <t>C03933C0061441MBEFRA</t>
  </si>
  <si>
    <t>A28331C0060519FJUFRA</t>
  </si>
  <si>
    <t>C25880L0061441FMIFRA</t>
  </si>
  <si>
    <t>08/01/2009</t>
  </si>
  <si>
    <t>B38666L0060519MMIFRA</t>
  </si>
  <si>
    <t>C03191C0060527FMIFRA</t>
  </si>
  <si>
    <t>C CHARTRES METROPOLE TRIATHLON</t>
  </si>
  <si>
    <t>B34057D0060527MCAFRA</t>
  </si>
  <si>
    <t>B81456C0060527MMIFRA</t>
  </si>
  <si>
    <t>C22710C0060527MBEFRA</t>
  </si>
  <si>
    <t>LOPES LE QUEREC</t>
  </si>
  <si>
    <t>30/12/2010</t>
  </si>
  <si>
    <t>C21539C0060527MBEFRA</t>
  </si>
  <si>
    <t>ROUSNAK BRUN</t>
  </si>
  <si>
    <t>27/07/2011</t>
  </si>
  <si>
    <t>B60558C0060527FCAFRA</t>
  </si>
  <si>
    <t>C16807C0060527FBEFRA</t>
  </si>
  <si>
    <t>Laoza</t>
  </si>
  <si>
    <t>03/01/2011</t>
  </si>
  <si>
    <t>C21774C0060522FCAFRA</t>
  </si>
  <si>
    <t>Meissa</t>
  </si>
  <si>
    <t>RIGOREAU</t>
  </si>
  <si>
    <t>02/12/2006</t>
  </si>
  <si>
    <t>B73284C0060519FBEFRA</t>
  </si>
  <si>
    <t>NEVERS</t>
  </si>
  <si>
    <t>05/05/2011</t>
  </si>
  <si>
    <t>A79227C0060519MMIFRA</t>
  </si>
  <si>
    <t>A79228C0060519FCAFRA</t>
  </si>
  <si>
    <t>A97017L0060519FBEFRA</t>
  </si>
  <si>
    <t>B39933C0060519MBEFRA</t>
  </si>
  <si>
    <t>C01299C0060976MJUFRA</t>
  </si>
  <si>
    <t>C25016C0060519FCAFRA</t>
  </si>
  <si>
    <t>GUILLEUX</t>
  </si>
  <si>
    <t>24/01/2006</t>
  </si>
  <si>
    <t>C24397C0060532MBEFRA</t>
  </si>
  <si>
    <t>CORMERY DARE</t>
  </si>
  <si>
    <t>15/09/2011</t>
  </si>
  <si>
    <t>C22652C0060532MMIFRA</t>
  </si>
  <si>
    <t>GUERRE</t>
  </si>
  <si>
    <t>08/05/2009</t>
  </si>
  <si>
    <t>B97849C0060532MCAFRA</t>
  </si>
  <si>
    <t>04/03/2007</t>
  </si>
  <si>
    <t>C14450C0060519FJUFRA</t>
  </si>
  <si>
    <t>NGO</t>
  </si>
  <si>
    <t>03/08/2005</t>
  </si>
  <si>
    <t>B85943C0060768FMIFRA</t>
  </si>
  <si>
    <t>C20131C0060768FBEFRA</t>
  </si>
  <si>
    <t>BIARNEIX</t>
  </si>
  <si>
    <t>16/01/2010</t>
  </si>
  <si>
    <t>C05003C0060768MMIFRA</t>
  </si>
  <si>
    <t>C24080C0060532FBEFRA</t>
  </si>
  <si>
    <t>06/05/2010</t>
  </si>
  <si>
    <t>A66531C0060532MJUFRA</t>
  </si>
  <si>
    <t>B83398C0060524FMIFRA</t>
  </si>
  <si>
    <t>A63470C0060524FJUFRA</t>
  </si>
  <si>
    <t>B84366C0060524MJUFRA</t>
  </si>
  <si>
    <t>C22022L0060976MCAFRA</t>
  </si>
  <si>
    <t>30/10/2006</t>
  </si>
  <si>
    <t>C21651C0060976MCAFRA</t>
  </si>
  <si>
    <t>04/08/2006</t>
  </si>
  <si>
    <t>C08905C0060528FCAFRA</t>
  </si>
  <si>
    <t>C10046C0060528MBEFRA</t>
  </si>
  <si>
    <t>C24035C0060528MMIFRA</t>
  </si>
  <si>
    <t>MERGOT</t>
  </si>
  <si>
    <t>ELIOT</t>
  </si>
  <si>
    <t>11/06/2008</t>
  </si>
  <si>
    <t>C22772C0061073MCAFRA</t>
  </si>
  <si>
    <t>29/10/2007</t>
  </si>
  <si>
    <t>C20008C0060522FBEFRA</t>
  </si>
  <si>
    <t>Nora</t>
  </si>
  <si>
    <t>BOSSET</t>
  </si>
  <si>
    <t>27/06/2010</t>
  </si>
  <si>
    <t>A99814C0061441MCAFRA</t>
  </si>
  <si>
    <t>B36516C0060519FMIFRA</t>
  </si>
  <si>
    <t>C16973C0060520MBEFRA</t>
  </si>
  <si>
    <t>Edgar</t>
  </si>
  <si>
    <t>PINTO  DELCROIX</t>
  </si>
  <si>
    <t>10/02/2011</t>
  </si>
  <si>
    <t>C16479C0060520MJUFRA</t>
  </si>
  <si>
    <t>BASILLE</t>
  </si>
  <si>
    <t>29/07/2005</t>
  </si>
  <si>
    <t>C24118C0060520MMIFRA</t>
  </si>
  <si>
    <t>LEOPOL</t>
  </si>
  <si>
    <t>16/04/2009</t>
  </si>
  <si>
    <t>C15341C0060528FBEFRA</t>
  </si>
  <si>
    <t>14/04/2010</t>
  </si>
  <si>
    <t>C20589C0060524FMIFRA</t>
  </si>
  <si>
    <t>VERNEGEOL</t>
  </si>
  <si>
    <t>08/03/2009</t>
  </si>
  <si>
    <t>A78145C0060532MMIFRA</t>
  </si>
  <si>
    <t>A78142C0060532FJUFRA</t>
  </si>
  <si>
    <t>C22663C0060532MMIFRA</t>
  </si>
  <si>
    <t>07/04/2009</t>
  </si>
  <si>
    <t>B74991C0060532MMIFRA</t>
  </si>
  <si>
    <t>A79738C0060532MMIFRA</t>
  </si>
  <si>
    <t>A93188C0060532FJUFRA</t>
  </si>
  <si>
    <t>14/09/2010</t>
  </si>
  <si>
    <t>B63669C0060535MBEFRA</t>
  </si>
  <si>
    <t>C00645C0060535MMIFRA</t>
  </si>
  <si>
    <t>B19111C0060535MBEFRA</t>
  </si>
  <si>
    <t>A81387C0060535MCAFRA</t>
  </si>
  <si>
    <t>C21975C0060535FMIFRA</t>
  </si>
  <si>
    <t>04/05/2008</t>
  </si>
  <si>
    <t>B64768C0060535MBEFRA</t>
  </si>
  <si>
    <t>Neo</t>
  </si>
  <si>
    <t>POIRSON</t>
  </si>
  <si>
    <t>05/04/2011</t>
  </si>
  <si>
    <t>C21885C0060535MBEFRA</t>
  </si>
  <si>
    <t>EWEN</t>
  </si>
  <si>
    <t>ZEMO</t>
  </si>
  <si>
    <t>04/05/2010</t>
  </si>
  <si>
    <t>C23036C0060520MBEFRA</t>
  </si>
  <si>
    <t>CHARLET</t>
  </si>
  <si>
    <t>03/07/2011</t>
  </si>
  <si>
    <t>C02197C0060520FMIFRA</t>
  </si>
  <si>
    <t>A77679C0060520FMIFRA</t>
  </si>
  <si>
    <t>15/08/2009</t>
  </si>
  <si>
    <t>B09876C0060527FCAFRA</t>
  </si>
  <si>
    <t>C21183C0060527MMIFRA</t>
  </si>
  <si>
    <t>HUET ROQUAIS</t>
  </si>
  <si>
    <t>29/07/2008</t>
  </si>
  <si>
    <t>B59550C0060527FCAFRA</t>
  </si>
  <si>
    <t>04/01/2007</t>
  </si>
  <si>
    <t>B32987C0060527MJUFRA</t>
  </si>
  <si>
    <t>B61386C0060527FJUFRA</t>
  </si>
  <si>
    <t>B62148C0060527MBEFRA</t>
  </si>
  <si>
    <t>B61887C0060527MBEFRA</t>
  </si>
  <si>
    <t>C19432C0060527MCAFRA</t>
  </si>
  <si>
    <t>BIECHER</t>
  </si>
  <si>
    <t>25/08/2006</t>
  </si>
  <si>
    <t>B36658C0060527MCAFRA</t>
  </si>
  <si>
    <t>C06761C0060527MBEFRA</t>
  </si>
  <si>
    <t>B61253C0060527FJUFRA</t>
  </si>
  <si>
    <t>B60499C0060527MJUFRA</t>
  </si>
  <si>
    <t>B59584C0060527FBEFRA</t>
  </si>
  <si>
    <t>B58674C0060527FMIFRA</t>
  </si>
  <si>
    <t>A28878C0060527MJUFRA</t>
  </si>
  <si>
    <t>B82377C0060527FBEFRA</t>
  </si>
  <si>
    <t>C17374C0060527MBEFRA</t>
  </si>
  <si>
    <t>VIEUX</t>
  </si>
  <si>
    <t>C16662C0060527FCAFRA</t>
  </si>
  <si>
    <t>GERIN</t>
  </si>
  <si>
    <t>02/04/2006</t>
  </si>
  <si>
    <t>A94819C0060527FCAFRA</t>
  </si>
  <si>
    <t>LESOUDIER</t>
  </si>
  <si>
    <t>26/03/2011</t>
  </si>
  <si>
    <t>B34140C0060527MJUFRA</t>
  </si>
  <si>
    <t>C16863C0060527FBEFRA</t>
  </si>
  <si>
    <t>17/10/2011</t>
  </si>
  <si>
    <t>C16864C0060527MCAFRA</t>
  </si>
  <si>
    <t>LIMPALAER</t>
  </si>
  <si>
    <t>04/05/2007</t>
  </si>
  <si>
    <t>B58379C0060527FBEFRA</t>
  </si>
  <si>
    <t>B97547C0060527MJUFRA</t>
  </si>
  <si>
    <t>C12954C0060519FMIFRA</t>
  </si>
  <si>
    <t>Violette</t>
  </si>
  <si>
    <t>01/10/2009</t>
  </si>
  <si>
    <t>C24191C0060522MBEFRA</t>
  </si>
  <si>
    <t>22/12/2010</t>
  </si>
  <si>
    <t>B83529C0060522MBEFRA</t>
  </si>
  <si>
    <t>C03371C0060519MBEFRA</t>
  </si>
  <si>
    <t>C18666L0060976MJUFRA</t>
  </si>
  <si>
    <t>29/03/2005</t>
  </si>
  <si>
    <t>B45293C0060524FBEFRA</t>
  </si>
  <si>
    <t>B85870C0060524FBEFRA</t>
  </si>
  <si>
    <t>B64855C0060524MBEFRA</t>
  </si>
  <si>
    <t>C22619C0060524FCAFRA</t>
  </si>
  <si>
    <t>CLEMENTINE</t>
  </si>
  <si>
    <t>17/05/2006</t>
  </si>
  <si>
    <t>B83418C0060524FBEFRA</t>
  </si>
  <si>
    <t>B63506C0060524MJUFRA</t>
  </si>
  <si>
    <t>B00496C0060524FMIFRA</t>
  </si>
  <si>
    <t>A76883C0060524MCAFRA</t>
  </si>
  <si>
    <t>A94333C0060524MMIFRA</t>
  </si>
  <si>
    <t>B20075C0060524FBEFRA</t>
  </si>
  <si>
    <t>C02726C0060532FMIFRA</t>
  </si>
  <si>
    <t>C10180C0060532MMIFRA</t>
  </si>
  <si>
    <t>C09691C0060522FMIFRA</t>
  </si>
  <si>
    <t>C21691C0060522MCAFRA</t>
  </si>
  <si>
    <t>Ilyes</t>
  </si>
  <si>
    <t>01/05/2007</t>
  </si>
  <si>
    <t>C20730C0060522MMIUKR</t>
  </si>
  <si>
    <t>DUBROVIN</t>
  </si>
  <si>
    <t>14/01/2009</t>
  </si>
  <si>
    <t>B79724C0060522FMIFRA</t>
  </si>
  <si>
    <t>C21298C0060524MMIFRA</t>
  </si>
  <si>
    <t>DELESTRE</t>
  </si>
  <si>
    <t>C21106C0060524MBEFRA</t>
  </si>
  <si>
    <t>REMONT</t>
  </si>
  <si>
    <t>06/10/2011</t>
  </si>
  <si>
    <t>B10382C0060524MCAFRA</t>
  </si>
  <si>
    <t>A93384C0060524FMIFRA</t>
  </si>
  <si>
    <t>B84616C0060524FMIFRA</t>
  </si>
  <si>
    <t>C20067C0060524FBEFRA</t>
  </si>
  <si>
    <t>GOYAUD</t>
  </si>
  <si>
    <t>29/06/2011</t>
  </si>
  <si>
    <t>C20066C0060524MMIFRA</t>
  </si>
  <si>
    <t>13/05/2009</t>
  </si>
  <si>
    <t>B90030C0061441MBEFRA</t>
  </si>
  <si>
    <t>C21754C0060522MMIFRA</t>
  </si>
  <si>
    <t>B81903C0060519FMIFRA</t>
  </si>
  <si>
    <t>C20839C0060519FMIFRA</t>
  </si>
  <si>
    <t>Alexine</t>
  </si>
  <si>
    <t>15/06/2008</t>
  </si>
  <si>
    <t>C20766C0060524MBEFRA</t>
  </si>
  <si>
    <t>DESOUCHE</t>
  </si>
  <si>
    <t>21/03/2010</t>
  </si>
  <si>
    <t>A93530C0060524FMIFRA</t>
  </si>
  <si>
    <t>C18537C0060524MCAFRA</t>
  </si>
  <si>
    <t>Maneck</t>
  </si>
  <si>
    <t>BUSCH</t>
  </si>
  <si>
    <t>30/05/2007</t>
  </si>
  <si>
    <t>B31614C0060524MMIFRA</t>
  </si>
  <si>
    <t>B62792C0060524MBEFRA</t>
  </si>
  <si>
    <t>B63192C0060524MBEFRA</t>
  </si>
  <si>
    <t>B32134C0060524FCAFRA</t>
  </si>
  <si>
    <t>B82993C0060524MBEFRA</t>
  </si>
  <si>
    <t>B31559C0060532FCAFRA</t>
  </si>
  <si>
    <t>B97639C0060532MMIFRA</t>
  </si>
  <si>
    <t>B79225C0060532MBEFRA</t>
  </si>
  <si>
    <t>C20099C0060522MBEFRA</t>
  </si>
  <si>
    <t>14/01/2011</t>
  </si>
  <si>
    <t>A28518L0060522FCAFRA</t>
  </si>
  <si>
    <t>ALIZEE</t>
  </si>
  <si>
    <t>17/02/2006</t>
  </si>
  <si>
    <t>B60331C0060532FMIFRA</t>
  </si>
  <si>
    <t>B83242C0060532MMIFRA</t>
  </si>
  <si>
    <t>A84269C0060532FJUFRA</t>
  </si>
  <si>
    <t>A44580C0060532FJUFRA</t>
  </si>
  <si>
    <t>Azelie</t>
  </si>
  <si>
    <t>JAILLET</t>
  </si>
  <si>
    <t>01/08/2005</t>
  </si>
  <si>
    <t>A85008C0060522FMIFRA</t>
  </si>
  <si>
    <t>C17053C0060527FBEFRA</t>
  </si>
  <si>
    <t>classement clubs</t>
  </si>
  <si>
    <t>B18689C</t>
  </si>
  <si>
    <t>LAVILLONNIERE</t>
  </si>
  <si>
    <t>Raphael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</si>
</sst>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24">
    <font>
      <sz val="10"/>
      <name val="Arial"/>
      <family val="2"/>
    </font>
    <font>
      <sz val="11"/>
      <name val="Calibri"/>
      <family val="2"/>
    </font>
    <font>
      <b/>
      <sz val="11"/>
      <name val="Comic Sans MS"/>
      <family val="4"/>
    </font>
    <font>
      <sz val="11"/>
      <name val="Comic Sans MS"/>
      <family val="4"/>
    </font>
    <font>
      <b/>
      <sz val="11"/>
      <name val="Times New Roman"/>
      <family val="1"/>
    </font>
    <font>
      <b/>
      <sz val="10"/>
      <name val="Verdana"/>
      <family val="2"/>
    </font>
    <font>
      <sz val="10"/>
      <name val="Verdana"/>
      <family val="2"/>
    </font>
    <font>
      <sz val="9"/>
      <name val="Verdana"/>
      <family val="2"/>
    </font>
    <font>
      <b/>
      <sz val="14"/>
      <name val="Verdana"/>
      <family val="2"/>
    </font>
    <font>
      <b/>
      <sz val="7"/>
      <color indexed="8"/>
      <name val="Verdana"/>
      <family val="2"/>
    </font>
    <font>
      <b/>
      <sz val="8"/>
      <name val="Verdana"/>
      <family val="2"/>
    </font>
    <font>
      <b/>
      <sz val="9"/>
      <name val="Verdana"/>
      <family val="2"/>
    </font>
    <font>
      <b/>
      <sz val="10"/>
      <name val="Arial"/>
      <family val="2"/>
    </font>
    <font>
      <b/>
      <sz val="16"/>
      <name val="Verdana"/>
      <family val="2"/>
    </font>
    <font>
      <b/>
      <sz val="10"/>
      <color theme="1"/>
      <name val="Verdana"/>
      <family val="2"/>
    </font>
    <font>
      <b/>
      <sz val="9"/>
      <color theme="1"/>
      <name val="Verdana"/>
      <family val="2"/>
    </font>
    <font>
      <sz val="11"/>
      <color theme="0"/>
      <name val="Calibri"/>
      <family val="2"/>
    </font>
    <font>
      <b/>
      <sz val="11"/>
      <name val="Calibri"/>
      <family val="2"/>
    </font>
    <font>
      <b/>
      <sz val="48"/>
      <name val="Calibri"/>
      <family val="2"/>
    </font>
    <font>
      <b/>
      <sz val="16"/>
      <name val="Arial"/>
      <family val="2"/>
    </font>
    <font>
      <sz val="11"/>
      <name val="Arial"/>
      <family val="2"/>
    </font>
    <font>
      <sz val="12"/>
      <color rgb="FF444444"/>
      <name val="Helvetica Neue"/>
      <family val="2"/>
    </font>
    <font>
      <sz val="11"/>
      <color rgb="FF000000"/>
      <name val="Calibri"/>
      <family val="2"/>
    </font>
    <font>
      <sz val="11"/>
      <color rgb="FF000000"/>
      <name val="Calibri"/>
      <family val="2"/>
    </font>
  </fonts>
  <fills count="14">
    <fill>
      <patternFill patternType="none"/>
    </fill>
    <fill>
      <patternFill patternType="gray125"/>
    </fill>
    <fill>
      <patternFill patternType="solid">
        <fgColor indexed="22"/>
        <bgColor indexed="24"/>
      </patternFill>
    </fill>
    <fill>
      <patternFill patternType="solid">
        <fgColor indexed="43"/>
        <bgColor indexed="26"/>
      </patternFill>
    </fill>
    <fill>
      <patternFill patternType="solid">
        <fgColor indexed="10"/>
        <bgColor indexed="60"/>
      </patternFill>
    </fill>
    <fill>
      <patternFill patternType="solid">
        <fgColor indexed="53"/>
        <bgColor indexed="52"/>
      </patternFill>
    </fill>
    <fill>
      <patternFill patternType="solid">
        <fgColor rgb="FF92D05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9" tint="-0.249977111117893"/>
        <bgColor indexed="52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9"/>
        <bgColor indexed="64"/>
      </patternFill>
    </fill>
  </fills>
  <borders count="17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/>
      <top style="thin">
        <color indexed="8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8"/>
      </right>
      <top/>
      <bottom style="thin">
        <color indexed="64"/>
      </bottom>
      <diagonal/>
    </border>
    <border>
      <left/>
      <right style="thin">
        <color indexed="8"/>
      </right>
      <top/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8"/>
      </top>
      <bottom style="thin">
        <color indexed="8"/>
      </bottom>
      <diagonal/>
    </border>
  </borders>
  <cellStyleXfs count="1">
    <xf numFmtId="0" fontId="0" fillId="0" borderId="0"/>
  </cellStyleXfs>
  <cellXfs count="97">
    <xf numFmtId="0" fontId="0" fillId="0" borderId="0" xfId="0"/>
    <xf numFmtId="0" fontId="2" fillId="2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3" fillId="4" borderId="2" xfId="0" applyFont="1" applyFill="1" applyBorder="1" applyAlignment="1">
      <alignment vertical="center" wrapText="1"/>
    </xf>
    <xf numFmtId="0" fontId="4" fillId="2" borderId="1" xfId="0" applyFont="1" applyFill="1" applyBorder="1" applyAlignment="1">
      <alignment horizontal="center" vertical="center"/>
    </xf>
    <xf numFmtId="0" fontId="1" fillId="0" borderId="0" xfId="0" applyFont="1"/>
    <xf numFmtId="0" fontId="0" fillId="2" borderId="3" xfId="0" applyFill="1" applyBorder="1"/>
    <xf numFmtId="0" fontId="0" fillId="0" borderId="0" xfId="0" applyAlignment="1">
      <alignment horizontal="center"/>
    </xf>
    <xf numFmtId="0" fontId="6" fillId="0" borderId="0" xfId="0" applyFont="1" applyAlignment="1">
      <alignment horizontal="center"/>
    </xf>
    <xf numFmtId="0" fontId="7" fillId="0" borderId="1" xfId="0" applyFont="1" applyBorder="1" applyAlignment="1">
      <alignment horizontal="center" vertical="center" textRotation="90" wrapText="1"/>
    </xf>
    <xf numFmtId="0" fontId="6" fillId="0" borderId="1" xfId="0" applyFont="1" applyBorder="1" applyAlignment="1">
      <alignment horizontal="center" vertical="center" textRotation="90" wrapText="1"/>
    </xf>
    <xf numFmtId="0" fontId="8" fillId="0" borderId="1" xfId="0" applyFont="1" applyBorder="1" applyAlignment="1">
      <alignment horizontal="center" vertical="center" textRotation="90"/>
    </xf>
    <xf numFmtId="0" fontId="6" fillId="0" borderId="4" xfId="0" applyFont="1" applyBorder="1" applyAlignment="1">
      <alignment horizontal="center" vertical="center" textRotation="90" wrapText="1"/>
    </xf>
    <xf numFmtId="9" fontId="0" fillId="0" borderId="0" xfId="0" applyNumberFormat="1"/>
    <xf numFmtId="0" fontId="0" fillId="0" borderId="5" xfId="0" applyBorder="1"/>
    <xf numFmtId="0" fontId="0" fillId="6" borderId="5" xfId="0" applyFill="1" applyBorder="1" applyAlignment="1">
      <alignment horizontal="center"/>
    </xf>
    <xf numFmtId="0" fontId="5" fillId="0" borderId="5" xfId="0" applyFont="1" applyBorder="1" applyAlignment="1">
      <alignment horizontal="center" vertical="center"/>
    </xf>
    <xf numFmtId="0" fontId="11" fillId="0" borderId="5" xfId="0" applyFont="1" applyBorder="1" applyAlignment="1">
      <alignment horizontal="center" vertical="center"/>
    </xf>
    <xf numFmtId="0" fontId="12" fillId="6" borderId="5" xfId="0" applyFont="1" applyFill="1" applyBorder="1" applyAlignment="1">
      <alignment horizontal="center"/>
    </xf>
    <xf numFmtId="0" fontId="6" fillId="0" borderId="5" xfId="0" applyFont="1" applyBorder="1" applyAlignment="1">
      <alignment horizontal="left" vertical="center"/>
    </xf>
    <xf numFmtId="0" fontId="7" fillId="0" borderId="5" xfId="0" applyFont="1" applyBorder="1" applyAlignment="1">
      <alignment horizontal="left" vertical="center"/>
    </xf>
    <xf numFmtId="0" fontId="15" fillId="0" borderId="0" xfId="0" applyFont="1" applyAlignment="1">
      <alignment horizontal="center" vertical="center"/>
    </xf>
    <xf numFmtId="1" fontId="0" fillId="0" borderId="0" xfId="0" applyNumberFormat="1"/>
    <xf numFmtId="0" fontId="13" fillId="0" borderId="1" xfId="0" applyFont="1" applyBorder="1" applyAlignment="1">
      <alignment horizontal="center" vertical="center" textRotation="90" wrapText="1"/>
    </xf>
    <xf numFmtId="0" fontId="9" fillId="5" borderId="6" xfId="0" applyFont="1" applyFill="1" applyBorder="1" applyAlignment="1">
      <alignment horizontal="center" vertical="center"/>
    </xf>
    <xf numFmtId="1" fontId="9" fillId="5" borderId="6" xfId="0" applyNumberFormat="1" applyFont="1" applyFill="1" applyBorder="1" applyAlignment="1">
      <alignment horizontal="center" vertical="center"/>
    </xf>
    <xf numFmtId="0" fontId="10" fillId="0" borderId="5" xfId="0" applyFont="1" applyBorder="1" applyAlignment="1">
      <alignment horizontal="center" vertical="center"/>
    </xf>
    <xf numFmtId="1" fontId="0" fillId="0" borderId="5" xfId="0" applyNumberFormat="1" applyBorder="1"/>
    <xf numFmtId="1" fontId="5" fillId="2" borderId="5" xfId="0" applyNumberFormat="1" applyFont="1" applyFill="1" applyBorder="1" applyAlignment="1">
      <alignment horizontal="center" vertical="center"/>
    </xf>
    <xf numFmtId="2" fontId="0" fillId="0" borderId="5" xfId="0" applyNumberFormat="1" applyBorder="1" applyAlignment="1">
      <alignment horizontal="center"/>
    </xf>
    <xf numFmtId="0" fontId="5" fillId="0" borderId="6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0" fillId="6" borderId="0" xfId="0" applyFill="1"/>
    <xf numFmtId="1" fontId="5" fillId="0" borderId="1" xfId="0" applyNumberFormat="1" applyFont="1" applyBorder="1" applyAlignment="1">
      <alignment horizontal="center" vertical="center"/>
    </xf>
    <xf numFmtId="0" fontId="2" fillId="8" borderId="1" xfId="0" applyFont="1" applyFill="1" applyBorder="1" applyAlignment="1">
      <alignment horizontal="center" vertical="center" wrapText="1"/>
    </xf>
    <xf numFmtId="0" fontId="4" fillId="8" borderId="1" xfId="0" applyFont="1" applyFill="1" applyBorder="1" applyAlignment="1">
      <alignment horizontal="center" vertical="center"/>
    </xf>
    <xf numFmtId="1" fontId="0" fillId="0" borderId="5" xfId="0" applyNumberFormat="1" applyBorder="1" applyAlignment="1">
      <alignment horizontal="center"/>
    </xf>
    <xf numFmtId="0" fontId="10" fillId="9" borderId="5" xfId="0" applyFont="1" applyFill="1" applyBorder="1" applyAlignment="1">
      <alignment horizontal="center" vertical="center"/>
    </xf>
    <xf numFmtId="0" fontId="9" fillId="10" borderId="6" xfId="0" applyFont="1" applyFill="1" applyBorder="1" applyAlignment="1">
      <alignment horizontal="center" vertical="center"/>
    </xf>
    <xf numFmtId="164" fontId="3" fillId="3" borderId="1" xfId="0" applyNumberFormat="1" applyFont="1" applyFill="1" applyBorder="1" applyAlignment="1">
      <alignment vertical="center" wrapText="1"/>
    </xf>
    <xf numFmtId="164" fontId="0" fillId="7" borderId="0" xfId="0" applyNumberFormat="1" applyFill="1"/>
    <xf numFmtId="0" fontId="0" fillId="0" borderId="0" xfId="0" applyAlignment="1">
      <alignment wrapText="1"/>
    </xf>
    <xf numFmtId="0" fontId="6" fillId="0" borderId="0" xfId="0" applyFont="1" applyAlignment="1">
      <alignment horizontal="left" vertical="center"/>
    </xf>
    <xf numFmtId="0" fontId="7" fillId="0" borderId="0" xfId="0" applyFont="1" applyAlignment="1">
      <alignment horizontal="left" vertical="center"/>
    </xf>
    <xf numFmtId="0" fontId="12" fillId="0" borderId="0" xfId="0" applyFont="1" applyAlignment="1">
      <alignment horizontal="center"/>
    </xf>
    <xf numFmtId="0" fontId="3" fillId="8" borderId="1" xfId="0" applyFont="1" applyFill="1" applyBorder="1" applyAlignment="1">
      <alignment vertical="center" wrapText="1"/>
    </xf>
    <xf numFmtId="0" fontId="12" fillId="6" borderId="5" xfId="0" applyFont="1" applyFill="1" applyBorder="1"/>
    <xf numFmtId="14" fontId="14" fillId="0" borderId="5" xfId="0" applyNumberFormat="1" applyFont="1" applyBorder="1" applyAlignment="1">
      <alignment horizontal="center" vertical="center"/>
    </xf>
    <xf numFmtId="0" fontId="0" fillId="11" borderId="5" xfId="0" applyFill="1" applyBorder="1"/>
    <xf numFmtId="0" fontId="14" fillId="0" borderId="5" xfId="0" applyFont="1" applyBorder="1" applyAlignment="1">
      <alignment horizontal="center" vertical="center"/>
    </xf>
    <xf numFmtId="0" fontId="0" fillId="8" borderId="5" xfId="0" applyFill="1" applyBorder="1"/>
    <xf numFmtId="0" fontId="3" fillId="3" borderId="14" xfId="0" applyFont="1" applyFill="1" applyBorder="1" applyAlignment="1">
      <alignment vertical="center" wrapText="1"/>
    </xf>
    <xf numFmtId="0" fontId="3" fillId="4" borderId="8" xfId="0" applyFont="1" applyFill="1" applyBorder="1" applyAlignment="1">
      <alignment vertical="center" wrapText="1"/>
    </xf>
    <xf numFmtId="0" fontId="1" fillId="0" borderId="0" xfId="0" applyFont="1" applyAlignment="1">
      <alignment horizontal="center" vertical="center" wrapText="1"/>
    </xf>
    <xf numFmtId="0" fontId="0" fillId="7" borderId="0" xfId="0" applyFill="1" applyAlignment="1">
      <alignment horizontal="center" wrapText="1"/>
    </xf>
    <xf numFmtId="0" fontId="0" fillId="6" borderId="0" xfId="0" applyFill="1" applyAlignment="1">
      <alignment horizontal="center" wrapText="1"/>
    </xf>
    <xf numFmtId="0" fontId="0" fillId="0" borderId="0" xfId="0" applyAlignment="1">
      <alignment horizontal="center" vertical="center"/>
    </xf>
    <xf numFmtId="0" fontId="10" fillId="9" borderId="5" xfId="0" applyFont="1" applyFill="1" applyBorder="1" applyAlignment="1">
      <alignment horizontal="center" vertical="center" wrapText="1"/>
    </xf>
    <xf numFmtId="0" fontId="20" fillId="6" borderId="5" xfId="0" applyFont="1" applyFill="1" applyBorder="1" applyAlignment="1">
      <alignment horizontal="center"/>
    </xf>
    <xf numFmtId="0" fontId="20" fillId="0" borderId="5" xfId="0" applyFont="1" applyBorder="1"/>
    <xf numFmtId="0" fontId="6" fillId="0" borderId="15" xfId="0" applyFont="1" applyBorder="1" applyAlignment="1">
      <alignment horizontal="center" vertical="center"/>
    </xf>
    <xf numFmtId="0" fontId="12" fillId="0" borderId="5" xfId="0" applyFont="1" applyBorder="1" applyAlignment="1">
      <alignment horizontal="center"/>
    </xf>
    <xf numFmtId="0" fontId="21" fillId="0" borderId="0" xfId="0" applyFont="1"/>
    <xf numFmtId="0" fontId="3" fillId="0" borderId="5" xfId="0" applyFont="1" applyBorder="1" applyAlignment="1">
      <alignment vertical="center" wrapText="1"/>
    </xf>
    <xf numFmtId="0" fontId="7" fillId="8" borderId="1" xfId="0" applyFont="1" applyFill="1" applyBorder="1" applyAlignment="1">
      <alignment horizontal="center" vertical="center" textRotation="90" wrapText="1"/>
    </xf>
    <xf numFmtId="0" fontId="6" fillId="8" borderId="1" xfId="0" applyFont="1" applyFill="1" applyBorder="1" applyAlignment="1">
      <alignment horizontal="center" vertical="center" textRotation="90" wrapText="1"/>
    </xf>
    <xf numFmtId="0" fontId="10" fillId="8" borderId="5" xfId="0" applyFont="1" applyFill="1" applyBorder="1" applyAlignment="1">
      <alignment horizontal="center" vertical="center"/>
    </xf>
    <xf numFmtId="0" fontId="10" fillId="8" borderId="5" xfId="0" applyFont="1" applyFill="1" applyBorder="1" applyAlignment="1">
      <alignment horizontal="center" vertical="center" wrapText="1"/>
    </xf>
    <xf numFmtId="0" fontId="0" fillId="8" borderId="0" xfId="0" applyFill="1"/>
    <xf numFmtId="9" fontId="0" fillId="8" borderId="0" xfId="0" applyNumberFormat="1" applyFill="1"/>
    <xf numFmtId="1" fontId="9" fillId="10" borderId="6" xfId="0" applyNumberFormat="1" applyFont="1" applyFill="1" applyBorder="1" applyAlignment="1">
      <alignment horizontal="center" vertical="center"/>
    </xf>
    <xf numFmtId="0" fontId="22" fillId="0" borderId="0" xfId="0" applyFont="1"/>
    <xf numFmtId="0" fontId="23" fillId="0" borderId="5" xfId="0" applyFont="1" applyBorder="1"/>
    <xf numFmtId="1" fontId="5" fillId="12" borderId="1" xfId="0" applyNumberFormat="1" applyFont="1" applyFill="1" applyBorder="1" applyAlignment="1">
      <alignment horizontal="center" vertical="center"/>
    </xf>
    <xf numFmtId="1" fontId="5" fillId="11" borderId="1" xfId="0" applyNumberFormat="1" applyFont="1" applyFill="1" applyBorder="1" applyAlignment="1">
      <alignment horizontal="center" vertical="center"/>
    </xf>
    <xf numFmtId="1" fontId="5" fillId="13" borderId="1" xfId="0" applyNumberFormat="1" applyFont="1" applyFill="1" applyBorder="1" applyAlignment="1">
      <alignment horizontal="center" vertical="center"/>
    </xf>
    <xf numFmtId="0" fontId="22" fillId="0" borderId="5" xfId="0" applyFont="1" applyBorder="1"/>
    <xf numFmtId="0" fontId="19" fillId="6" borderId="0" xfId="0" applyFont="1" applyFill="1" applyAlignment="1">
      <alignment horizontal="center"/>
    </xf>
    <xf numFmtId="14" fontId="1" fillId="6" borderId="2" xfId="0" applyNumberFormat="1" applyFont="1" applyFill="1" applyBorder="1" applyAlignment="1">
      <alignment horizontal="center" vertical="center" wrapText="1"/>
    </xf>
    <xf numFmtId="14" fontId="1" fillId="6" borderId="3" xfId="0" applyNumberFormat="1" applyFont="1" applyFill="1" applyBorder="1" applyAlignment="1">
      <alignment horizontal="center" vertical="center" wrapText="1"/>
    </xf>
    <xf numFmtId="14" fontId="17" fillId="0" borderId="5" xfId="0" applyNumberFormat="1" applyFont="1" applyBorder="1" applyAlignment="1">
      <alignment horizontal="center" vertical="center" wrapText="1"/>
    </xf>
    <xf numFmtId="1" fontId="18" fillId="0" borderId="5" xfId="0" applyNumberFormat="1" applyFont="1" applyBorder="1" applyAlignment="1">
      <alignment horizontal="center" vertical="center"/>
    </xf>
    <xf numFmtId="14" fontId="1" fillId="6" borderId="13" xfId="0" applyNumberFormat="1" applyFont="1" applyFill="1" applyBorder="1" applyAlignment="1">
      <alignment horizontal="center" vertical="center" wrapText="1"/>
    </xf>
    <xf numFmtId="14" fontId="17" fillId="0" borderId="5" xfId="0" applyNumberFormat="1" applyFont="1" applyBorder="1" applyAlignment="1">
      <alignment horizontal="center" vertical="center"/>
    </xf>
    <xf numFmtId="14" fontId="1" fillId="6" borderId="1" xfId="0" applyNumberFormat="1" applyFont="1" applyFill="1" applyBorder="1" applyAlignment="1">
      <alignment horizontal="center" vertical="center" wrapText="1"/>
    </xf>
    <xf numFmtId="0" fontId="16" fillId="0" borderId="9" xfId="0" applyFont="1" applyBorder="1" applyAlignment="1">
      <alignment horizontal="center" vertical="center"/>
    </xf>
    <xf numFmtId="0" fontId="16" fillId="0" borderId="0" xfId="0" applyFont="1" applyAlignment="1">
      <alignment horizontal="center" vertical="center"/>
    </xf>
    <xf numFmtId="0" fontId="16" fillId="0" borderId="10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6" fillId="0" borderId="7" xfId="0" applyFont="1" applyBorder="1" applyAlignment="1">
      <alignment horizontal="center" vertical="center"/>
    </xf>
    <xf numFmtId="0" fontId="16" fillId="0" borderId="12" xfId="0" applyFont="1" applyBorder="1" applyAlignment="1">
      <alignment horizontal="center" vertical="center"/>
    </xf>
    <xf numFmtId="0" fontId="16" fillId="0" borderId="11" xfId="0" applyFont="1" applyBorder="1" applyAlignment="1">
      <alignment horizontal="center" vertical="center"/>
    </xf>
    <xf numFmtId="14" fontId="1" fillId="6" borderId="16" xfId="0" applyNumberFormat="1" applyFont="1" applyFill="1" applyBorder="1" applyAlignment="1">
      <alignment horizontal="center" vertical="center" wrapText="1"/>
    </xf>
    <xf numFmtId="0" fontId="12" fillId="6" borderId="5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B2B2B2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emf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emf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emf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emf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emf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emf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emf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emf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0.emf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1.emf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2.emf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3.emf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4.emf"/></Relationships>
</file>

<file path=xl/drawings/_rels/drawing1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5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1</xdr:row>
      <xdr:rowOff>165100</xdr:rowOff>
    </xdr:from>
    <xdr:to>
      <xdr:col>0</xdr:col>
      <xdr:colOff>1638300</xdr:colOff>
      <xdr:row>2</xdr:row>
      <xdr:rowOff>0</xdr:rowOff>
    </xdr:to>
    <xdr:pic>
      <xdr:nvPicPr>
        <xdr:cNvPr id="47105" name="CommandButton1">
          <a:extLst>
            <a:ext uri="{FF2B5EF4-FFF2-40B4-BE49-F238E27FC236}">
              <a16:creationId xmlns:a16="http://schemas.microsoft.com/office/drawing/2014/main" id="{FB930DA2-EA74-6442-B185-E1AC17965C59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571500"/>
          <a:ext cx="1371600" cy="2413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1</xdr:row>
      <xdr:rowOff>165100</xdr:rowOff>
    </xdr:from>
    <xdr:to>
      <xdr:col>0</xdr:col>
      <xdr:colOff>1638300</xdr:colOff>
      <xdr:row>2</xdr:row>
      <xdr:rowOff>0</xdr:rowOff>
    </xdr:to>
    <xdr:pic>
      <xdr:nvPicPr>
        <xdr:cNvPr id="48129" name="CommandButton1">
          <a:extLst>
            <a:ext uri="{FF2B5EF4-FFF2-40B4-BE49-F238E27FC236}">
              <a16:creationId xmlns:a16="http://schemas.microsoft.com/office/drawing/2014/main" id="{71193B13-2EED-BB4E-A61D-9F1E32B064AC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571500"/>
          <a:ext cx="1371600" cy="2413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1</xdr:row>
      <xdr:rowOff>165100</xdr:rowOff>
    </xdr:from>
    <xdr:to>
      <xdr:col>0</xdr:col>
      <xdr:colOff>1638300</xdr:colOff>
      <xdr:row>2</xdr:row>
      <xdr:rowOff>0</xdr:rowOff>
    </xdr:to>
    <xdr:pic>
      <xdr:nvPicPr>
        <xdr:cNvPr id="43009" name="CommandButton1">
          <a:extLst>
            <a:ext uri="{FF2B5EF4-FFF2-40B4-BE49-F238E27FC236}">
              <a16:creationId xmlns:a16="http://schemas.microsoft.com/office/drawing/2014/main" id="{CF95F465-02E6-B045-A7E1-8DB74E420AFA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571500"/>
          <a:ext cx="1371600" cy="2413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1</xdr:row>
      <xdr:rowOff>165100</xdr:rowOff>
    </xdr:from>
    <xdr:to>
      <xdr:col>0</xdr:col>
      <xdr:colOff>1638300</xdr:colOff>
      <xdr:row>2</xdr:row>
      <xdr:rowOff>0</xdr:rowOff>
    </xdr:to>
    <xdr:pic>
      <xdr:nvPicPr>
        <xdr:cNvPr id="49153" name="CommandButton1">
          <a:extLst>
            <a:ext uri="{FF2B5EF4-FFF2-40B4-BE49-F238E27FC236}">
              <a16:creationId xmlns:a16="http://schemas.microsoft.com/office/drawing/2014/main" id="{C0F917C4-0ABB-ED44-A81C-6C021455B3F7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571500"/>
          <a:ext cx="1371600" cy="2413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1</xdr:row>
      <xdr:rowOff>165100</xdr:rowOff>
    </xdr:from>
    <xdr:to>
      <xdr:col>0</xdr:col>
      <xdr:colOff>1638300</xdr:colOff>
      <xdr:row>2</xdr:row>
      <xdr:rowOff>0</xdr:rowOff>
    </xdr:to>
    <xdr:pic>
      <xdr:nvPicPr>
        <xdr:cNvPr id="50177" name="CommandButton1">
          <a:extLst>
            <a:ext uri="{FF2B5EF4-FFF2-40B4-BE49-F238E27FC236}">
              <a16:creationId xmlns:a16="http://schemas.microsoft.com/office/drawing/2014/main" id="{51F832F5-A7F2-B147-84D6-E4AA1BDFF296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571500"/>
          <a:ext cx="1371600" cy="2413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1</xdr:row>
      <xdr:rowOff>165100</xdr:rowOff>
    </xdr:from>
    <xdr:to>
      <xdr:col>0</xdr:col>
      <xdr:colOff>1638300</xdr:colOff>
      <xdr:row>2</xdr:row>
      <xdr:rowOff>0</xdr:rowOff>
    </xdr:to>
    <xdr:pic>
      <xdr:nvPicPr>
        <xdr:cNvPr id="51201" name="CommandButton1">
          <a:extLst>
            <a:ext uri="{FF2B5EF4-FFF2-40B4-BE49-F238E27FC236}">
              <a16:creationId xmlns:a16="http://schemas.microsoft.com/office/drawing/2014/main" id="{FFE9477D-1359-3549-999C-C47589EDEE17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571500"/>
          <a:ext cx="1371600" cy="2413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1</xdr:row>
      <xdr:rowOff>165100</xdr:rowOff>
    </xdr:from>
    <xdr:to>
      <xdr:col>0</xdr:col>
      <xdr:colOff>1638300</xdr:colOff>
      <xdr:row>2</xdr:row>
      <xdr:rowOff>0</xdr:rowOff>
    </xdr:to>
    <xdr:pic>
      <xdr:nvPicPr>
        <xdr:cNvPr id="52225" name="CommandButton1">
          <a:extLst>
            <a:ext uri="{FF2B5EF4-FFF2-40B4-BE49-F238E27FC236}">
              <a16:creationId xmlns:a16="http://schemas.microsoft.com/office/drawing/2014/main" id="{5FCA1357-276B-DD4E-A937-2C2A5FE080F3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571500"/>
          <a:ext cx="1371600" cy="2413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1</xdr:row>
      <xdr:rowOff>165100</xdr:rowOff>
    </xdr:from>
    <xdr:to>
      <xdr:col>0</xdr:col>
      <xdr:colOff>1638300</xdr:colOff>
      <xdr:row>2</xdr:row>
      <xdr:rowOff>0</xdr:rowOff>
    </xdr:to>
    <xdr:pic>
      <xdr:nvPicPr>
        <xdr:cNvPr id="53249" name="CommandButton1">
          <a:extLst>
            <a:ext uri="{FF2B5EF4-FFF2-40B4-BE49-F238E27FC236}">
              <a16:creationId xmlns:a16="http://schemas.microsoft.com/office/drawing/2014/main" id="{8A4CB174-78B9-C045-B7E2-F2D98124E26A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571500"/>
          <a:ext cx="1371600" cy="2413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1</xdr:row>
      <xdr:rowOff>165100</xdr:rowOff>
    </xdr:from>
    <xdr:to>
      <xdr:col>0</xdr:col>
      <xdr:colOff>1638300</xdr:colOff>
      <xdr:row>2</xdr:row>
      <xdr:rowOff>0</xdr:rowOff>
    </xdr:to>
    <xdr:pic>
      <xdr:nvPicPr>
        <xdr:cNvPr id="54273" name="CommandButton1">
          <a:extLst>
            <a:ext uri="{FF2B5EF4-FFF2-40B4-BE49-F238E27FC236}">
              <a16:creationId xmlns:a16="http://schemas.microsoft.com/office/drawing/2014/main" id="{52C0460C-E66E-B74D-9F10-AC695EEE181E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571500"/>
          <a:ext cx="1371600" cy="2413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1</xdr:row>
      <xdr:rowOff>165100</xdr:rowOff>
    </xdr:from>
    <xdr:to>
      <xdr:col>0</xdr:col>
      <xdr:colOff>1638300</xdr:colOff>
      <xdr:row>2</xdr:row>
      <xdr:rowOff>0</xdr:rowOff>
    </xdr:to>
    <xdr:pic>
      <xdr:nvPicPr>
        <xdr:cNvPr id="55297" name="CommandButton1">
          <a:extLst>
            <a:ext uri="{FF2B5EF4-FFF2-40B4-BE49-F238E27FC236}">
              <a16:creationId xmlns:a16="http://schemas.microsoft.com/office/drawing/2014/main" id="{FF404010-3B07-F740-A832-5727B66B3431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571500"/>
          <a:ext cx="1371600" cy="2413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1</xdr:row>
      <xdr:rowOff>165100</xdr:rowOff>
    </xdr:from>
    <xdr:to>
      <xdr:col>0</xdr:col>
      <xdr:colOff>1638300</xdr:colOff>
      <xdr:row>2</xdr:row>
      <xdr:rowOff>0</xdr:rowOff>
    </xdr:to>
    <xdr:pic>
      <xdr:nvPicPr>
        <xdr:cNvPr id="56321" name="CommandButton1">
          <a:extLst>
            <a:ext uri="{FF2B5EF4-FFF2-40B4-BE49-F238E27FC236}">
              <a16:creationId xmlns:a16="http://schemas.microsoft.com/office/drawing/2014/main" id="{EB7E15ED-1B9A-854D-A6A3-C13F95C4B821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571500"/>
          <a:ext cx="1371600" cy="2413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1</xdr:row>
      <xdr:rowOff>165100</xdr:rowOff>
    </xdr:from>
    <xdr:to>
      <xdr:col>0</xdr:col>
      <xdr:colOff>1638300</xdr:colOff>
      <xdr:row>2</xdr:row>
      <xdr:rowOff>0</xdr:rowOff>
    </xdr:to>
    <xdr:pic>
      <xdr:nvPicPr>
        <xdr:cNvPr id="57345" name="CommandButton1">
          <a:extLst>
            <a:ext uri="{FF2B5EF4-FFF2-40B4-BE49-F238E27FC236}">
              <a16:creationId xmlns:a16="http://schemas.microsoft.com/office/drawing/2014/main" id="{0B6F2470-0FA1-614D-B82D-B7A7B26E3B91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571500"/>
          <a:ext cx="1371600" cy="2413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1</xdr:row>
      <xdr:rowOff>165100</xdr:rowOff>
    </xdr:from>
    <xdr:to>
      <xdr:col>0</xdr:col>
      <xdr:colOff>1638300</xdr:colOff>
      <xdr:row>2</xdr:row>
      <xdr:rowOff>0</xdr:rowOff>
    </xdr:to>
    <xdr:pic>
      <xdr:nvPicPr>
        <xdr:cNvPr id="58369" name="CommandButton1">
          <a:extLst>
            <a:ext uri="{FF2B5EF4-FFF2-40B4-BE49-F238E27FC236}">
              <a16:creationId xmlns:a16="http://schemas.microsoft.com/office/drawing/2014/main" id="{A183AF36-A250-B841-9696-1587035418A4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571500"/>
          <a:ext cx="1371600" cy="2413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1</xdr:row>
      <xdr:rowOff>165100</xdr:rowOff>
    </xdr:from>
    <xdr:to>
      <xdr:col>0</xdr:col>
      <xdr:colOff>1638300</xdr:colOff>
      <xdr:row>2</xdr:row>
      <xdr:rowOff>0</xdr:rowOff>
    </xdr:to>
    <xdr:pic>
      <xdr:nvPicPr>
        <xdr:cNvPr id="59393" name="CommandButton1">
          <a:extLst>
            <a:ext uri="{FF2B5EF4-FFF2-40B4-BE49-F238E27FC236}">
              <a16:creationId xmlns:a16="http://schemas.microsoft.com/office/drawing/2014/main" id="{A6799791-113D-A544-A53D-7613DA4DF110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571500"/>
          <a:ext cx="1371600" cy="2413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736600</xdr:colOff>
      <xdr:row>0</xdr:row>
      <xdr:rowOff>939800</xdr:rowOff>
    </xdr:from>
    <xdr:to>
      <xdr:col>1</xdr:col>
      <xdr:colOff>2794000</xdr:colOff>
      <xdr:row>0</xdr:row>
      <xdr:rowOff>1460500</xdr:rowOff>
    </xdr:to>
    <xdr:pic>
      <xdr:nvPicPr>
        <xdr:cNvPr id="36865" name="CommandButton1">
          <a:extLst>
            <a:ext uri="{FF2B5EF4-FFF2-40B4-BE49-F238E27FC236}">
              <a16:creationId xmlns:a16="http://schemas.microsoft.com/office/drawing/2014/main" id="{68CF8E57-3FDE-1C4A-8143-120B6E7136BB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4900" y="939800"/>
          <a:ext cx="2057400" cy="5207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Feuil36"/>
  <dimension ref="A1:BR72"/>
  <sheetViews>
    <sheetView workbookViewId="0">
      <selection activeCell="H11" sqref="H11"/>
    </sheetView>
  </sheetViews>
  <sheetFormatPr baseColWidth="10" defaultColWidth="11" defaultRowHeight="12.5"/>
  <cols>
    <col min="1" max="1" width="23.36328125" bestFit="1" customWidth="1"/>
    <col min="2" max="2" width="19.1796875" bestFit="1" customWidth="1"/>
    <col min="3" max="3" width="9.6328125" bestFit="1" customWidth="1"/>
    <col min="4" max="4" width="39.1796875" bestFit="1" customWidth="1"/>
    <col min="5" max="5" width="4.1796875" customWidth="1"/>
    <col min="6" max="6" width="7" customWidth="1"/>
    <col min="7" max="7" width="4.1796875" customWidth="1"/>
    <col min="8" max="8" width="7.36328125" customWidth="1"/>
    <col min="9" max="9" width="4.1796875" customWidth="1"/>
    <col min="10" max="10" width="7.36328125" customWidth="1"/>
    <col min="11" max="11" width="4.1796875" customWidth="1"/>
    <col min="12" max="12" width="7.36328125" customWidth="1"/>
    <col min="13" max="13" width="4.1796875" customWidth="1"/>
    <col min="14" max="34" width="7.36328125" customWidth="1"/>
    <col min="35" max="40" width="11" customWidth="1"/>
    <col min="41" max="41" width="11" hidden="1" customWidth="1"/>
    <col min="42" max="70" width="0" hidden="1" customWidth="1"/>
  </cols>
  <sheetData>
    <row r="1" spans="1:70" ht="32.25" customHeight="1">
      <c r="A1" s="86"/>
      <c r="B1" s="89" t="s">
        <v>371</v>
      </c>
      <c r="C1" s="89"/>
      <c r="D1" s="92"/>
      <c r="E1" s="85">
        <f>IF(Paramètres!H3&lt;&gt;"",Paramètres!H3,"")</f>
        <v>44989</v>
      </c>
      <c r="F1" s="85"/>
      <c r="G1" s="85">
        <f>IF(Paramètres!H4&lt;&gt;"",Paramètres!H4,"")</f>
        <v>45011</v>
      </c>
      <c r="H1" s="85"/>
      <c r="I1" s="85">
        <f>IF(Paramètres!H5&lt;&gt;"",Paramètres!H5,"")</f>
        <v>45060</v>
      </c>
      <c r="J1" s="85"/>
      <c r="K1" s="85">
        <f>IF(Paramètres!H6&lt;&gt;"",Paramètres!H6,"")</f>
        <v>45103</v>
      </c>
      <c r="L1" s="85"/>
      <c r="M1" s="85">
        <f>IF(Paramètres!H7&lt;&gt;"",Paramètres!H7,"")</f>
        <v>44744</v>
      </c>
      <c r="N1" s="85"/>
      <c r="O1" s="85" t="str">
        <f>IF(Paramètres!H8&lt;&gt;"",Paramètres!H8,"")</f>
        <v/>
      </c>
      <c r="P1" s="85"/>
      <c r="Q1" s="85" t="str">
        <f>IF(Paramètres!H9&lt;&gt;"",Paramètres!H9,"")</f>
        <v/>
      </c>
      <c r="R1" s="85"/>
      <c r="S1" s="85" t="str">
        <f>IF(Paramètres!H10&lt;&gt;"",Paramètres!H10,"")</f>
        <v/>
      </c>
      <c r="T1" s="85"/>
      <c r="U1" s="85" t="str">
        <f>IF(Paramètres!H11&lt;&gt;"",Paramètres!H11,"")</f>
        <v/>
      </c>
      <c r="V1" s="85"/>
      <c r="W1" s="85" t="str">
        <f>IF(Paramètres!H12&lt;&gt;"",Paramètres!H12,"")</f>
        <v/>
      </c>
      <c r="X1" s="85"/>
      <c r="Y1" s="85" t="str">
        <f>IF(Paramètres!H13&lt;&gt;"",Paramètres!H13,"")</f>
        <v/>
      </c>
      <c r="Z1" s="85"/>
      <c r="AA1" s="85" t="str">
        <f>IF(Paramètres!H14&lt;&gt;"",Paramètres!H14,"")</f>
        <v/>
      </c>
      <c r="AB1" s="85"/>
      <c r="AC1" s="85" t="str">
        <f>IF(Paramètres!H15&lt;&gt;"",Paramètres!H15,"")</f>
        <v/>
      </c>
      <c r="AD1" s="85"/>
      <c r="AE1" s="85" t="str">
        <f>IF(Paramètres!H16&lt;&gt;"",Paramètres!H16,"")</f>
        <v/>
      </c>
      <c r="AF1" s="85"/>
      <c r="AG1" s="85" t="str">
        <f>IF(Paramètres!H17&lt;&gt;"",Paramètres!H17,"")</f>
        <v/>
      </c>
      <c r="AH1" s="79"/>
      <c r="AI1" s="84" t="s">
        <v>0</v>
      </c>
      <c r="AJ1" s="84"/>
      <c r="AK1" s="84"/>
      <c r="AL1" s="84"/>
      <c r="AM1" s="84"/>
    </row>
    <row r="2" spans="1:70" ht="32.25" customHeight="1">
      <c r="A2" s="87"/>
      <c r="B2" s="90"/>
      <c r="C2" s="90"/>
      <c r="D2" s="93"/>
      <c r="E2" s="79" t="str">
        <f>IF(E1&lt;&gt;"",Paramètres!I3,"")</f>
        <v>Class Triathlon</v>
      </c>
      <c r="F2" s="80"/>
      <c r="G2" s="79" t="str">
        <f>IF(G1&lt;&gt;"",Paramètres!I4,"")</f>
        <v>Duathlon</v>
      </c>
      <c r="H2" s="80"/>
      <c r="I2" s="79" t="str">
        <f>IF(I1&lt;&gt;"",Paramètres!I5,"")</f>
        <v>Triathlon</v>
      </c>
      <c r="J2" s="80"/>
      <c r="K2" s="79" t="str">
        <f>IF(K1&lt;&gt;"",Paramètres!I6,"")</f>
        <v>Aquathlon</v>
      </c>
      <c r="L2" s="80"/>
      <c r="M2" s="79" t="str">
        <f>IF(M1&lt;&gt;"",Paramètres!I7,"")</f>
        <v>Aquathlon</v>
      </c>
      <c r="N2" s="80"/>
      <c r="O2" s="79" t="str">
        <f>IF(O1&lt;&gt;"",Paramètres!I8,"")</f>
        <v/>
      </c>
      <c r="P2" s="80"/>
      <c r="Q2" s="79" t="str">
        <f>IF(Q1&lt;&gt;"",Paramètres!I9,"")</f>
        <v/>
      </c>
      <c r="R2" s="80"/>
      <c r="S2" s="79" t="str">
        <f>IF(S1&lt;&gt;"",Paramètres!I10,"")</f>
        <v/>
      </c>
      <c r="T2" s="80"/>
      <c r="U2" s="79" t="str">
        <f>IF(U1&lt;&gt;"",Paramètres!I11,"")</f>
        <v/>
      </c>
      <c r="V2" s="80"/>
      <c r="W2" s="79" t="str">
        <f>IF(W1&lt;&gt;"",Paramètres!I12,"")</f>
        <v/>
      </c>
      <c r="X2" s="80"/>
      <c r="Y2" s="79" t="str">
        <f>IF(Y1&lt;&gt;"",Paramètres!I13,"")</f>
        <v/>
      </c>
      <c r="Z2" s="80"/>
      <c r="AA2" s="79" t="str">
        <f>IF(AA1&lt;&gt;"",Paramètres!I14,"")</f>
        <v/>
      </c>
      <c r="AB2" s="80"/>
      <c r="AC2" s="79" t="str">
        <f>IF(AC1&lt;&gt;"",Paramètres!I15,"")</f>
        <v/>
      </c>
      <c r="AD2" s="80"/>
      <c r="AE2" s="79" t="str">
        <f>IF(AE1&lt;&gt;"",Paramètres!I16,"")</f>
        <v/>
      </c>
      <c r="AF2" s="80"/>
      <c r="AG2" s="79" t="str">
        <f>IF(AG1&lt;&gt;"",Paramètres!I17,"")</f>
        <v/>
      </c>
      <c r="AH2" s="83"/>
      <c r="AI2" s="81" t="s">
        <v>401</v>
      </c>
      <c r="AJ2" s="81"/>
      <c r="AK2" s="81"/>
      <c r="AL2" s="82">
        <f>Paramètres!Q3</f>
        <v>4</v>
      </c>
      <c r="AM2" s="82"/>
    </row>
    <row r="3" spans="1:70" ht="44.25" customHeight="1">
      <c r="A3" s="88"/>
      <c r="B3" s="91"/>
      <c r="C3" s="91"/>
      <c r="D3" s="94"/>
      <c r="E3" s="79" t="str">
        <f>IF(E1&lt;&gt;"",Paramètres!J3,"")</f>
        <v>Joué-les-Tours (37)</v>
      </c>
      <c r="F3" s="80"/>
      <c r="G3" s="79" t="str">
        <f>IF(G1&lt;&gt;"",Paramètres!J4,"")</f>
        <v>Saint-Cyr-sur-Loire (37)</v>
      </c>
      <c r="H3" s="80"/>
      <c r="I3" s="79" t="str">
        <f>IF(I1&lt;&gt;"",Paramètres!J5,"")</f>
        <v>St Grégoire (35)</v>
      </c>
      <c r="J3" s="80"/>
      <c r="K3" s="79" t="str">
        <f>IF(K1&lt;&gt;"",Paramètres!J6,"")</f>
        <v>St Nazaire (44)</v>
      </c>
      <c r="L3" s="80"/>
      <c r="M3" s="79" t="str">
        <f>IF(M1&lt;&gt;"",Paramètres!J7,"")</f>
        <v>St Laurent Nouan (41)</v>
      </c>
      <c r="N3" s="80"/>
      <c r="O3" s="79" t="str">
        <f>IF(O1&lt;&gt;"",Paramètres!J8,"")</f>
        <v/>
      </c>
      <c r="P3" s="80"/>
      <c r="Q3" s="79" t="str">
        <f>IF(Q1&lt;&gt;"",Paramètres!J9,"")</f>
        <v/>
      </c>
      <c r="R3" s="80"/>
      <c r="S3" s="79" t="str">
        <f>IF(S1&lt;&gt;"",Paramètres!J10,"")</f>
        <v/>
      </c>
      <c r="T3" s="80"/>
      <c r="U3" s="79" t="str">
        <f>IF(U1&lt;&gt;"",Paramètres!J11,"")</f>
        <v/>
      </c>
      <c r="V3" s="80"/>
      <c r="W3" s="79" t="str">
        <f>IF(W1&lt;&gt;"",Paramètres!J12,"")</f>
        <v/>
      </c>
      <c r="X3" s="80"/>
      <c r="Y3" s="79" t="str">
        <f>IF(Y1&lt;&gt;"",Paramètres!J13,"")</f>
        <v/>
      </c>
      <c r="Z3" s="80"/>
      <c r="AA3" s="79" t="str">
        <f>IF(AA1&lt;&gt;"",Paramètres!J14,"")</f>
        <v/>
      </c>
      <c r="AB3" s="80"/>
      <c r="AC3" s="79" t="str">
        <f>IF(AC1&lt;&gt;"",Paramètres!J15,"")</f>
        <v/>
      </c>
      <c r="AD3" s="80"/>
      <c r="AE3" s="79" t="str">
        <f>IF(AE1&lt;&gt;"",Paramètres!J16,"")</f>
        <v/>
      </c>
      <c r="AF3" s="80"/>
      <c r="AG3" s="79" t="str">
        <f>IF(AG1&lt;&gt;"",Paramètres!J17,"")</f>
        <v/>
      </c>
      <c r="AH3" s="80"/>
      <c r="AI3" s="81"/>
      <c r="AJ3" s="81"/>
      <c r="AK3" s="81"/>
      <c r="AL3" s="82"/>
      <c r="AM3" s="82"/>
      <c r="BD3" s="78" t="s">
        <v>417</v>
      </c>
      <c r="BE3" s="78"/>
      <c r="BF3" s="78"/>
      <c r="BG3" s="78"/>
      <c r="BH3" s="78"/>
      <c r="BI3" s="78"/>
      <c r="BJ3" s="78"/>
      <c r="BK3" s="78"/>
      <c r="BL3" s="78"/>
      <c r="BM3" s="78"/>
      <c r="BN3" s="78"/>
      <c r="BO3" s="78"/>
      <c r="BP3" s="78"/>
      <c r="BQ3" s="78"/>
      <c r="BR3" s="78"/>
    </row>
    <row r="4" spans="1:70" ht="38.25" customHeight="1">
      <c r="A4" s="31" t="s">
        <v>308</v>
      </c>
      <c r="B4" s="31" t="s">
        <v>70</v>
      </c>
      <c r="C4" s="31" t="s">
        <v>1</v>
      </c>
      <c r="D4" s="31" t="s">
        <v>2</v>
      </c>
      <c r="E4" s="1" t="s">
        <v>3</v>
      </c>
      <c r="F4" s="2" t="s">
        <v>4</v>
      </c>
      <c r="G4" s="1" t="s">
        <v>3</v>
      </c>
      <c r="H4" s="2" t="s">
        <v>4</v>
      </c>
      <c r="I4" s="35" t="s">
        <v>3</v>
      </c>
      <c r="J4" s="2" t="s">
        <v>4</v>
      </c>
      <c r="K4" s="1" t="s">
        <v>3</v>
      </c>
      <c r="L4" s="2" t="s">
        <v>4</v>
      </c>
      <c r="M4" s="1" t="s">
        <v>3</v>
      </c>
      <c r="N4" s="2" t="s">
        <v>4</v>
      </c>
      <c r="O4" s="1" t="s">
        <v>3</v>
      </c>
      <c r="P4" s="2" t="s">
        <v>4</v>
      </c>
      <c r="Q4" s="1" t="s">
        <v>3</v>
      </c>
      <c r="R4" s="2" t="s">
        <v>4</v>
      </c>
      <c r="S4" s="1" t="s">
        <v>3</v>
      </c>
      <c r="T4" s="2" t="s">
        <v>4</v>
      </c>
      <c r="U4" s="1" t="s">
        <v>3</v>
      </c>
      <c r="V4" s="2" t="s">
        <v>4</v>
      </c>
      <c r="W4" s="1" t="s">
        <v>3</v>
      </c>
      <c r="X4" s="2" t="s">
        <v>4</v>
      </c>
      <c r="Y4" s="1" t="s">
        <v>3</v>
      </c>
      <c r="Z4" s="2" t="s">
        <v>4</v>
      </c>
      <c r="AA4" s="1" t="s">
        <v>3</v>
      </c>
      <c r="AB4" s="2" t="s">
        <v>4</v>
      </c>
      <c r="AC4" s="1" t="s">
        <v>3</v>
      </c>
      <c r="AD4" s="2" t="s">
        <v>4</v>
      </c>
      <c r="AE4" s="1" t="s">
        <v>3</v>
      </c>
      <c r="AF4" s="2" t="s">
        <v>4</v>
      </c>
      <c r="AG4" s="1" t="s">
        <v>3</v>
      </c>
      <c r="AH4" s="2" t="s">
        <v>4</v>
      </c>
      <c r="AI4" s="52" t="s">
        <v>5</v>
      </c>
      <c r="AJ4" s="53" t="s">
        <v>6</v>
      </c>
      <c r="AK4" s="54" t="s">
        <v>416</v>
      </c>
      <c r="AL4" s="55" t="str">
        <f>"PTS ("&amp;AL2&amp;" meilleurs résultats)"</f>
        <v>PTS (4 meilleurs résultats)</v>
      </c>
      <c r="AM4" s="56" t="str">
        <f>"CLT (" &amp; AL2 &amp;" meilleurs résultats)"</f>
        <v>CLT (4 meilleurs résultats)</v>
      </c>
      <c r="AO4" s="7" t="s">
        <v>47</v>
      </c>
      <c r="AP4" s="7" t="s">
        <v>48</v>
      </c>
      <c r="AQ4" s="7" t="s">
        <v>49</v>
      </c>
      <c r="AR4" s="7" t="s">
        <v>50</v>
      </c>
      <c r="AS4" s="7" t="s">
        <v>51</v>
      </c>
      <c r="AT4" s="7" t="s">
        <v>391</v>
      </c>
      <c r="AU4" s="7" t="s">
        <v>392</v>
      </c>
      <c r="AV4" s="7" t="s">
        <v>393</v>
      </c>
      <c r="AW4" s="7" t="s">
        <v>394</v>
      </c>
      <c r="AX4" s="7" t="s">
        <v>395</v>
      </c>
      <c r="AY4" s="7" t="s">
        <v>396</v>
      </c>
      <c r="AZ4" s="7" t="s">
        <v>397</v>
      </c>
      <c r="BA4" s="7" t="s">
        <v>398</v>
      </c>
      <c r="BB4" s="7" t="s">
        <v>399</v>
      </c>
      <c r="BC4" s="7" t="s">
        <v>400</v>
      </c>
      <c r="BD4" s="57">
        <v>1</v>
      </c>
      <c r="BE4" s="57">
        <v>2</v>
      </c>
      <c r="BF4" s="57">
        <v>3</v>
      </c>
      <c r="BG4" s="57">
        <v>4</v>
      </c>
      <c r="BH4" s="57">
        <v>5</v>
      </c>
      <c r="BI4" s="57">
        <v>6</v>
      </c>
      <c r="BJ4" s="57">
        <v>7</v>
      </c>
      <c r="BK4" s="57">
        <v>8</v>
      </c>
      <c r="BL4" s="57">
        <v>9</v>
      </c>
      <c r="BM4" s="57">
        <v>10</v>
      </c>
      <c r="BN4" s="57">
        <v>11</v>
      </c>
      <c r="BO4" s="57">
        <v>12</v>
      </c>
      <c r="BP4" s="57">
        <v>13</v>
      </c>
      <c r="BQ4" s="57">
        <v>14</v>
      </c>
      <c r="BR4" s="57">
        <v>15</v>
      </c>
    </row>
    <row r="5" spans="1:70" ht="16.5">
      <c r="A5" s="14" t="s">
        <v>1059</v>
      </c>
      <c r="B5" s="32" t="str">
        <f>IF(ISNA(VLOOKUP(A5,'Licenciés Jeunes 2023'!A:C,3,0)),"",VLOOKUP(A5,'Licenciés Jeunes 2023'!A:C,3,0))</f>
        <v/>
      </c>
      <c r="C5" s="32" t="str">
        <f>IF(ISNA(VLOOKUP(A5,'Licenciés Jeunes 2023'!A:C,2,0)),"",VLOOKUP(A5,'Licenciés Jeunes 2023'!A:C,2,0))</f>
        <v/>
      </c>
      <c r="D5" s="32" t="str">
        <f>IF(ISNA(VLOOKUP(A5,'Licenciés Jeunes 2023'!A:F,6,0)),"",VLOOKUP(A5,'Licenciés Jeunes 2023'!A:F,6,0))</f>
        <v/>
      </c>
      <c r="E5" s="6"/>
      <c r="F5" s="2">
        <f>IF(E$2="Bike &amp; Run",IF(ISNA(VLOOKUP(E5,Paramètres!$B$3:$C$56,2,FALSE)),0,VLOOKUP(E5,Paramètres!$B$3:$C$56,2,FALSE)*Paramètres!$K$3),IF(OR(E5="",OR($D5="",$D5="NL",$D5="HORS LIGUE")),0,VLOOKUP(IF(OR(E5="",OR($D5="",$D5="NL",$D5="HORS LIGUE")),"",COUNTIFS($D$5:$D$72,"&lt;&gt;"&amp;"",$D$5:$D$72,"&lt;&gt;"&amp;"NL",$D$5:$D$72,"&lt;&gt;"&amp;"HORS LIGUE",E$5:E$72,"&lt;"&amp;E5)+1),Paramètres!$B$3:$C$56,2,FALSE)*Paramètres!$K$3))</f>
        <v>0</v>
      </c>
      <c r="G5" s="4"/>
      <c r="H5" s="2">
        <f>IF(G$2="Bike &amp; Run",IF(ISNA(VLOOKUP(G5,Paramètres!$B$3:$C$56,2,FALSE)),0,VLOOKUP(G5,Paramètres!$B$3:$C$56,2,FALSE)*Paramètres!$K$4),IF(OR(G5="",OR($D5="",$D5="NL",$D5="HORS LIGUE")),0,VLOOKUP(IF(OR(G5="",OR($D5="",$D5="NL",$D5="HORS LIGUE")),"",COUNTIFS($D$5:$D$72,"&lt;&gt;"&amp;"",$D$5:$D$72,"&lt;&gt;"&amp;"NL",$D$5:$D$72,"&lt;&gt;"&amp;"HORS LIGUE",G$5:G$72,"&lt;"&amp;G5)+1),Paramètres!$B$3:$C$56,2,FALSE)*Paramètres!$K$4))</f>
        <v>0</v>
      </c>
      <c r="I5" s="36"/>
      <c r="J5" s="2">
        <f>IF(I$2="Bike &amp; Run",IF(ISNA(VLOOKUP(I5,Paramètres!$B$3:$C$56,2,FALSE)),0,VLOOKUP(I5,Paramètres!$B$3:$C$56,2,FALSE)*Paramètres!$K$5),IF(OR(I5="",OR($D5="",$D5="NL",$D5="HORS LIGUE")),0,VLOOKUP(IF(OR(I5="",OR($D5="",$D5="NL",$D5="HORS LIGUE")),"",COUNTIFS($D$5:$D$72,"&lt;&gt;"&amp;"",$D$5:$D$72,"&lt;&gt;"&amp;"NL",$D$5:$D$72,"&lt;&gt;"&amp;"HORS LIGUE",I$5:I$72,"&lt;"&amp;I5)+1),Paramètres!$B$3:$C$56,2,FALSE)*Paramètres!$K$5))</f>
        <v>0</v>
      </c>
      <c r="K5" s="4"/>
      <c r="L5" s="2">
        <f>IF(K$2="Bike &amp; Run",IF(ISNA(VLOOKUP(K5,Paramètres!$B$3:$C$56,2,FALSE)),0,VLOOKUP(K5,Paramètres!$B$3:$C$56,2,FALSE)*Paramètres!$K$6),IF(OR(K5="",OR($D5="",$D5="NL",$D5="HORS LIGUE")),0,VLOOKUP(IF(OR(K5="",OR($D5="",$D5="NL",$D5="HORS LIGUE")),"",COUNTIFS($D$5:$D$72,"&lt;&gt;"&amp;"",$D$5:$D$72,"&lt;&gt;"&amp;"NL",$D$5:$D$72,"&lt;&gt;"&amp;"HORS LIGUE",K$5:K$72,"&lt;"&amp;K5)+1),Paramètres!$B$3:$C$56,2,FALSE)*Paramètres!$K$6))</f>
        <v>0</v>
      </c>
      <c r="M5" s="4"/>
      <c r="N5" s="2">
        <f>IF(M$2="Bike &amp; Run",IF(ISNA(VLOOKUP(M5,Paramètres!$B$3:$C$56,2,FALSE)),0,VLOOKUP(M5,Paramètres!$B$3:$C$56,2,FALSE)*Paramètres!$K$7),IF(OR(M5="",OR($D5="",$D5="NL",$D5="HORS LIGUE")),0,VLOOKUP(IF(OR(M5="",OR($D5="",$D5="NL",$D5="HORS LIGUE")),"",COUNTIFS($D$5:$D$72,"&lt;&gt;"&amp;"",$D$5:$D$72,"&lt;&gt;"&amp;"NL",$D$5:$D$72,"&lt;&gt;"&amp;"HORS LIGUE",M$5:M$72,"&lt;"&amp;M5)+1),Paramètres!$B$3:$C$56,2,FALSE)*Paramètres!$K$7))</f>
        <v>0</v>
      </c>
      <c r="O5" s="46"/>
      <c r="P5" s="2">
        <f>IF(O$2="Bike &amp; Run",IF(ISNA(VLOOKUP(O5,Paramètres!$B$3:$C$56,2,FALSE)),0,VLOOKUP(O5,Paramètres!$B$3:$C$56,2,FALSE)*Paramètres!$K$8),IF(OR(O5="",OR($D5="",$D5="NL",$D5="HORS LIGUE")),0,VLOOKUP(IF(OR(O5="",OR($D5="",$D5="NL",$D5="HORS LIGUE")),"",COUNTIFS($D$5:$D$72,"&lt;&gt;"&amp;"",$D$5:$D$72,"&lt;&gt;"&amp;"NL",$D$5:$D$72,"&lt;&gt;"&amp;"HORS LIGUE",O$5:O$72,"&lt;"&amp;O5)+1),Paramètres!$B$3:$C$56,2,FALSE)*Paramètres!$K$8))</f>
        <v>0</v>
      </c>
      <c r="Q5" s="46"/>
      <c r="R5" s="2">
        <f>IF(Q$2="Bike &amp; Run",IF(ISNA(VLOOKUP(Q5,Paramètres!$B$3:$C$56,2,FALSE)),0,VLOOKUP(Q5,Paramètres!$B$3:$C$56,2,FALSE)*Paramètres!$K$9),IF(OR(Q5="",OR($D5="",$D5="NL",$D5="HORS LIGUE")),0,VLOOKUP(IF(OR(Q5="",OR($D5="",$D5="NL",$D5="HORS LIGUE")),"",COUNTIFS($D$5:$D$72,"&lt;&gt;"&amp;"",$D$5:$D$72,"&lt;&gt;"&amp;"NL",$D$5:$D$72,"&lt;&gt;"&amp;"HORS LIGUE",Q$5:Q$72,"&lt;"&amp;Q5)+1),Paramètres!$B$3:$C$56,2,FALSE)*Paramètres!$K$9))</f>
        <v>0</v>
      </c>
      <c r="S5" s="46"/>
      <c r="T5" s="2">
        <f>IF(S$2="Bike &amp; Run",IF(ISNA(VLOOKUP(S5,Paramètres!$B$3:$C$56,2,FALSE)),0,VLOOKUP(S5,Paramètres!$B$3:$C$56,2,FALSE)*Paramètres!$K$10),IF(OR(S5="",OR($D5="",$D5="NL",$D5="HORS LIGUE")),0,VLOOKUP(IF(OR(S5="",OR($D5="",$D5="NL",$D5="HORS LIGUE")),"",COUNTIFS($D$5:$D$72,"&lt;&gt;"&amp;"",$D$5:$D$72,"&lt;&gt;"&amp;"NL",$D$5:$D$72,"&lt;&gt;"&amp;"HORS LIGUE",S$5:S$72,"&lt;"&amp;S5)+1),Paramètres!$B$3:$C$56,2,FALSE)*Paramètres!$K$10))</f>
        <v>0</v>
      </c>
      <c r="U5" s="46"/>
      <c r="V5" s="2">
        <f>IF(U$2="Bike &amp; Run",IF(ISNA(VLOOKUP(U5,Paramètres!$B$3:$C$56,2,FALSE)),0,VLOOKUP(U5,Paramètres!$B$3:$C$56,2,FALSE)*Paramètres!$K$11),IF(OR(U5="",OR($D5="",$D5="NL",$D5="HORS LIGUE")),0,VLOOKUP(IF(OR(U5="",OR($D5="",$D5="NL",$D5="HORS LIGUE")),"",COUNTIFS($D$5:$D$72,"&lt;&gt;"&amp;"",$D$5:$D$72,"&lt;&gt;"&amp;"NL",$D$5:$D$72,"&lt;&gt;"&amp;"HORS LIGUE",U$5:U$72,"&lt;"&amp;U5)+1),Paramètres!$B$3:$C$56,2,FALSE)*Paramètres!$K$11))</f>
        <v>0</v>
      </c>
      <c r="W5" s="46"/>
      <c r="X5" s="2">
        <f>IF(W$2="Bike &amp; Run",IF(ISNA(VLOOKUP(W5,Paramètres!$B$3:$C$56,2,FALSE)),0,VLOOKUP(W5,Paramètres!$B$3:$C$56,2,FALSE)*Paramètres!$K$12),IF(OR(W5="",OR($D5="",$D5="NL",$D5="HORS LIGUE")),0,VLOOKUP(IF(OR(W5="",OR($D5="",$D5="NL",$D5="HORS LIGUE")),"",COUNTIFS($D$5:$D$72,"&lt;&gt;"&amp;"",$D$5:$D$72,"&lt;&gt;"&amp;"NL",$D$5:$D$72,"&lt;&gt;"&amp;"HORS LIGUE",W$5:W$72,"&lt;"&amp;W5)+1),Paramètres!$B$3:$C$56,2,FALSE)*Paramètres!$K$12))</f>
        <v>0</v>
      </c>
      <c r="Y5" s="46"/>
      <c r="Z5" s="2">
        <f>IF(Y$2="Bike &amp; Run",IF(ISNA(VLOOKUP(Y5,Paramètres!$B$3:$C$56,2,FALSE)),0,VLOOKUP(Y5,Paramètres!$B$3:$C$56,2,FALSE)*Paramètres!$K$13),IF(OR(Y5="",OR($D5="",$D5="NL",$D5="HORS LIGUE")),0,VLOOKUP(IF(OR(Y5="",OR($D5="",$D5="NL",$D5="HORS LIGUE")),"",COUNTIFS($D$5:$D$72,"&lt;&gt;"&amp;"",$D$5:$D$72,"&lt;&gt;"&amp;"NL",$D$5:$D$72,"&lt;&gt;"&amp;"HORS LIGUE",Y$5:Y$72,"&lt;"&amp;Y5)+1),Paramètres!$B$3:$C$56,2,FALSE)*Paramètres!$K$13))</f>
        <v>0</v>
      </c>
      <c r="AA5" s="46"/>
      <c r="AB5" s="2">
        <f>IF(AA$2="Bike &amp; Run",IF(ISNA(VLOOKUP(AA5,Paramètres!$B$3:$C$56,2,FALSE)),0,VLOOKUP(AA5,Paramètres!$B$3:$C$56,2,FALSE)*Paramètres!$K$14),IF(OR(AA5="",OR($D5="",$D5="NL",$D5="HORS LIGUE")),0,VLOOKUP(IF(OR(AA5="",OR($D5="",$D5="NL",$D5="HORS LIGUE")),"",COUNTIFS($D$5:$D$72,"&lt;&gt;"&amp;"",$D$5:$D$72,"&lt;&gt;"&amp;"NL",$D$5:$D$72,"&lt;&gt;"&amp;"HORS LIGUE",AA$5:AA$72,"&lt;"&amp;AA5)+1),Paramètres!$B$3:$C$56,2,FALSE)*Paramètres!$K$14))</f>
        <v>0</v>
      </c>
      <c r="AC5" s="46"/>
      <c r="AD5" s="2">
        <f>IF(AC$2="Bike &amp; Run",IF(ISNA(VLOOKUP(AC5,Paramètres!$B$3:$C$56,2,FALSE)),0,VLOOKUP(AC5,Paramètres!$B$3:$C$56,2,FALSE)*Paramètres!$K$15),IF(OR(AC5="",OR($D5="",$D5="NL",$D5="HORS LIGUE")),0,VLOOKUP(IF(OR(AC5="",OR($D5="",$D5="NL",$D5="HORS LIGUE")),"",COUNTIFS($D$5:$D$72,"&lt;&gt;"&amp;"",$D$5:$D$72,"&lt;&gt;"&amp;"NL",$D$5:$D$72,"&lt;&gt;"&amp;"HORS LIGUE",AC$5:AC$72,"&lt;"&amp;AC5)+1),Paramètres!$B$3:$C$56,2,FALSE)*Paramètres!$K$15))</f>
        <v>0</v>
      </c>
      <c r="AE5" s="46"/>
      <c r="AF5" s="2">
        <f>IF(AE$2="Bike &amp; Run",IF(ISNA(VLOOKUP(AE5,Paramètres!$B$3:$C$56,2,FALSE)),0,VLOOKUP(AE5,Paramètres!$B$3:$C$56,2,FALSE)*Paramètres!$K$16),IF(OR(AE5="",OR($D5="",$D5="NL",$D5="HORS LIGUE")),0,VLOOKUP(IF(OR(AE5="",OR($D5="",$D5="NL",$D5="HORS LIGUE")),"",COUNTIFS($D$5:$D$72,"&lt;&gt;"&amp;"",$D$5:$D$72,"&lt;&gt;"&amp;"NL",$D$5:$D$72,"&lt;&gt;"&amp;"HORS LIGUE",AE$5:AE$72,"&lt;"&amp;AE5)+1),Paramètres!$B$3:$C$56,2,FALSE)*Paramètres!$K$16))</f>
        <v>0</v>
      </c>
      <c r="AG5" s="46"/>
      <c r="AH5" s="2">
        <f>IF(AG$2="Bike &amp; Run",IF(ISNA(VLOOKUP(AG5,Paramètres!$B$3:$C$56,2,FALSE)),0,VLOOKUP(AG5,Paramètres!$B$3:$C$56,2,FALSE)*Paramètres!$K$17),IF(OR(AG5="",OR($D5="",$D5="NL",$D5="HORS LIGUE")),0,VLOOKUP(IF(OR(AG5="",OR($D5="",$D5="NL",$D5="HORS LIGUE")),"",COUNTIFS($D$5:$D$72,"&lt;&gt;"&amp;"",$D$5:$D$72,"&lt;&gt;"&amp;"NL",$D$5:$D$72,"&lt;&gt;"&amp;"HORS LIGUE",AG$5:AG$72,"&lt;"&amp;AG5)+1),Paramètres!$B$3:$C$56,2,FALSE)*Paramètres!$K$17))</f>
        <v>0</v>
      </c>
      <c r="AI5" s="40">
        <f t="shared" ref="AI5:AI36" si="0">F5+H5+J5+L5+N5+P5+R5+T5+V5+X5+Z5+AB5+AD5+AF5+AH5</f>
        <v>0</v>
      </c>
      <c r="AJ5" s="3" t="str">
        <f t="shared" ref="AJ5:AJ36" si="1">IF(AI5&lt;&gt;0,RANK(AI5,$AI$5:$AI$72),"")</f>
        <v/>
      </c>
      <c r="AK5" s="5">
        <f t="shared" ref="AK5:AK36" si="2">COUNTA(E5,G5,I5,K5,M5,O5,Q5,S5,U5,W5,Y5,AA5,AC5,AE5,AG5)</f>
        <v>0</v>
      </c>
      <c r="AL5" s="41">
        <f t="shared" ref="AL5:AL36" si="3">HLOOKUP($AL$2,$BD$4:$BR$72,ROW(A5)-3,FALSE)</f>
        <v>0</v>
      </c>
      <c r="AM5" s="33" t="str">
        <f t="shared" ref="AM5:AM36" si="4">IF(AL5&lt;&gt;0,RANK(AL5,$AL$5:$AL$72),"")</f>
        <v/>
      </c>
      <c r="AO5" s="22">
        <f t="shared" ref="AO5:AO36" si="5">F5</f>
        <v>0</v>
      </c>
      <c r="AP5">
        <f t="shared" ref="AP5:AP36" si="6">H5</f>
        <v>0</v>
      </c>
      <c r="AQ5">
        <f t="shared" ref="AQ5:AQ36" si="7">J5</f>
        <v>0</v>
      </c>
      <c r="AR5">
        <f t="shared" ref="AR5:AR36" si="8">L5</f>
        <v>0</v>
      </c>
      <c r="AS5">
        <f t="shared" ref="AS5:AS36" si="9">N5</f>
        <v>0</v>
      </c>
      <c r="AT5">
        <f t="shared" ref="AT5:AT36" si="10">P5</f>
        <v>0</v>
      </c>
      <c r="AU5">
        <f t="shared" ref="AU5:AU36" si="11">R5</f>
        <v>0</v>
      </c>
      <c r="AV5">
        <f t="shared" ref="AV5:AV36" si="12">T5</f>
        <v>0</v>
      </c>
      <c r="AW5">
        <f t="shared" ref="AW5:AW36" si="13">V5</f>
        <v>0</v>
      </c>
      <c r="AX5">
        <f t="shared" ref="AX5:AX36" si="14">X5</f>
        <v>0</v>
      </c>
      <c r="AY5">
        <f t="shared" ref="AY5:AY36" si="15">Z5</f>
        <v>0</v>
      </c>
      <c r="AZ5">
        <f t="shared" ref="AZ5:AZ36" si="16">AB5</f>
        <v>0</v>
      </c>
      <c r="BA5">
        <f t="shared" ref="BA5:BA36" si="17">AD5</f>
        <v>0</v>
      </c>
      <c r="BB5">
        <f t="shared" ref="BB5:BB36" si="18">AF5</f>
        <v>0</v>
      </c>
      <c r="BC5">
        <f t="shared" ref="BC5:BC36" si="19">AH5</f>
        <v>0</v>
      </c>
      <c r="BD5">
        <f t="shared" ref="BD5:BD36" si="20">LARGE($AO5:$BC5,BD$4)</f>
        <v>0</v>
      </c>
      <c r="BE5" s="22">
        <f t="shared" ref="BE5:BR5" si="21">BD5+LARGE($AO5:$BC5,BE$4)</f>
        <v>0</v>
      </c>
      <c r="BF5" s="22">
        <f t="shared" si="21"/>
        <v>0</v>
      </c>
      <c r="BG5" s="22">
        <f t="shared" si="21"/>
        <v>0</v>
      </c>
      <c r="BH5" s="22">
        <f t="shared" si="21"/>
        <v>0</v>
      </c>
      <c r="BI5" s="22">
        <f t="shared" si="21"/>
        <v>0</v>
      </c>
      <c r="BJ5" s="22">
        <f t="shared" si="21"/>
        <v>0</v>
      </c>
      <c r="BK5" s="22">
        <f t="shared" si="21"/>
        <v>0</v>
      </c>
      <c r="BL5" s="22">
        <f t="shared" si="21"/>
        <v>0</v>
      </c>
      <c r="BM5" s="22">
        <f t="shared" si="21"/>
        <v>0</v>
      </c>
      <c r="BN5" s="22">
        <f t="shared" si="21"/>
        <v>0</v>
      </c>
      <c r="BO5" s="22">
        <f t="shared" si="21"/>
        <v>0</v>
      </c>
      <c r="BP5" s="22">
        <f t="shared" si="21"/>
        <v>0</v>
      </c>
      <c r="BQ5" s="22">
        <f t="shared" si="21"/>
        <v>0</v>
      </c>
      <c r="BR5" s="22">
        <f t="shared" si="21"/>
        <v>0</v>
      </c>
    </row>
    <row r="6" spans="1:70" ht="16.5">
      <c r="A6" s="14" t="s">
        <v>1062</v>
      </c>
      <c r="B6" s="32" t="str">
        <f>IF(ISNA(VLOOKUP(A6,'Licenciés Jeunes 2023'!A:C,3,0)),"",VLOOKUP(A6,'Licenciés Jeunes 2023'!A:C,3,0))</f>
        <v/>
      </c>
      <c r="C6" s="32" t="str">
        <f>IF(ISNA(VLOOKUP(A6,'Licenciés Jeunes 2023'!A:C,2,0)),"",VLOOKUP(A6,'Licenciés Jeunes 2023'!A:C,2,0))</f>
        <v/>
      </c>
      <c r="D6" s="32" t="str">
        <f>IF(ISNA(VLOOKUP(A6,'Licenciés Jeunes 2023'!A:F,6,0)),"",VLOOKUP(A6,'Licenciés Jeunes 2023'!A:F,6,0))</f>
        <v/>
      </c>
      <c r="E6" s="6"/>
      <c r="F6" s="2">
        <f>IF(E$2="Bike &amp; Run",IF(ISNA(VLOOKUP(E6,Paramètres!$B$3:$C$56,2,FALSE)),0,VLOOKUP(E6,Paramètres!$B$3:$C$56,2,FALSE)*Paramètres!$K$3),IF(OR(E6="",OR($D6="",$D6="NL",$D6="HORS LIGUE")),0,VLOOKUP(IF(OR(E6="",OR($D6="",$D6="NL",$D6="HORS LIGUE")),"",COUNTIFS($D$5:$D$72,"&lt;&gt;"&amp;"",$D$5:$D$72,"&lt;&gt;"&amp;"NL",$D$5:$D$72,"&lt;&gt;"&amp;"HORS LIGUE",E$5:E$72,"&lt;"&amp;E6)+1),Paramètres!$B$3:$C$56,2,FALSE)*Paramètres!$K$3))</f>
        <v>0</v>
      </c>
      <c r="G6" s="4"/>
      <c r="H6" s="2">
        <f>IF(G$2="Bike &amp; Run",IF(ISNA(VLOOKUP(G6,Paramètres!$B$3:$C$56,2,FALSE)),0,VLOOKUP(G6,Paramètres!$B$3:$C$56,2,FALSE)*Paramètres!$K$4),IF(OR(G6="",OR($D6="",$D6="NL",$D6="HORS LIGUE")),0,VLOOKUP(IF(OR(G6="",OR($D6="",$D6="NL",$D6="HORS LIGUE")),"",COUNTIFS($D$5:$D$72,"&lt;&gt;"&amp;"",$D$5:$D$72,"&lt;&gt;"&amp;"NL",$D$5:$D$72,"&lt;&gt;"&amp;"HORS LIGUE",G$5:G$72,"&lt;"&amp;G6)+1),Paramètres!$B$3:$C$56,2,FALSE)*Paramètres!$K$4))</f>
        <v>0</v>
      </c>
      <c r="I6" s="36"/>
      <c r="J6" s="2">
        <f>IF(I$2="Bike &amp; Run",IF(ISNA(VLOOKUP(I6,Paramètres!$B$3:$C$56,2,FALSE)),0,VLOOKUP(I6,Paramètres!$B$3:$C$56,2,FALSE)*Paramètres!$K$5),IF(OR(I6="",OR($D6="",$D6="NL",$D6="HORS LIGUE")),0,VLOOKUP(IF(OR(I6="",OR($D6="",$D6="NL",$D6="HORS LIGUE")),"",COUNTIFS($D$5:$D$72,"&lt;&gt;"&amp;"",$D$5:$D$72,"&lt;&gt;"&amp;"NL",$D$5:$D$72,"&lt;&gt;"&amp;"HORS LIGUE",I$5:I$72,"&lt;"&amp;I6)+1),Paramètres!$B$3:$C$56,2,FALSE)*Paramètres!$K$5))</f>
        <v>0</v>
      </c>
      <c r="K6" s="4"/>
      <c r="L6" s="2">
        <f>IF(K$2="Bike &amp; Run",IF(ISNA(VLOOKUP(K6,Paramètres!$B$3:$C$56,2,FALSE)),0,VLOOKUP(K6,Paramètres!$B$3:$C$56,2,FALSE)*Paramètres!$K$6),IF(OR(K6="",OR($D6="",$D6="NL",$D6="HORS LIGUE")),0,VLOOKUP(IF(OR(K6="",OR($D6="",$D6="NL",$D6="HORS LIGUE")),"",COUNTIFS($D$5:$D$72,"&lt;&gt;"&amp;"",$D$5:$D$72,"&lt;&gt;"&amp;"NL",$D$5:$D$72,"&lt;&gt;"&amp;"HORS LIGUE",K$5:K$72,"&lt;"&amp;K6)+1),Paramètres!$B$3:$C$56,2,FALSE)*Paramètres!$K$6))</f>
        <v>0</v>
      </c>
      <c r="M6" s="4"/>
      <c r="N6" s="2">
        <f>IF(M$2="Bike &amp; Run",IF(ISNA(VLOOKUP(M6,Paramètres!$B$3:$C$56,2,FALSE)),0,VLOOKUP(M6,Paramètres!$B$3:$C$56,2,FALSE)*Paramètres!$K$7),IF(OR(M6="",OR($D6="",$D6="NL",$D6="HORS LIGUE")),0,VLOOKUP(IF(OR(M6="",OR($D6="",$D6="NL",$D6="HORS LIGUE")),"",COUNTIFS($D$5:$D$72,"&lt;&gt;"&amp;"",$D$5:$D$72,"&lt;&gt;"&amp;"NL",$D$5:$D$72,"&lt;&gt;"&amp;"HORS LIGUE",M$5:M$72,"&lt;"&amp;M6)+1),Paramètres!$B$3:$C$56,2,FALSE)*Paramètres!$K$7))</f>
        <v>0</v>
      </c>
      <c r="O6" s="46"/>
      <c r="P6" s="2">
        <f>IF(O$2="Bike &amp; Run",IF(ISNA(VLOOKUP(O6,Paramètres!$B$3:$C$56,2,FALSE)),0,VLOOKUP(O6,Paramètres!$B$3:$C$56,2,FALSE)*Paramètres!$K$8),IF(OR(O6="",OR($D6="",$D6="NL",$D6="HORS LIGUE")),0,VLOOKUP(IF(OR(O6="",OR($D6="",$D6="NL",$D6="HORS LIGUE")),"",COUNTIFS($D$5:$D$72,"&lt;&gt;"&amp;"",$D$5:$D$72,"&lt;&gt;"&amp;"NL",$D$5:$D$72,"&lt;&gt;"&amp;"HORS LIGUE",O$5:O$72,"&lt;"&amp;O6)+1),Paramètres!$B$3:$C$56,2,FALSE)*Paramètres!$K$8))</f>
        <v>0</v>
      </c>
      <c r="Q6" s="46"/>
      <c r="R6" s="2">
        <f>IF(Q$2="Bike &amp; Run",IF(ISNA(VLOOKUP(Q6,Paramètres!$B$3:$C$56,2,FALSE)),0,VLOOKUP(Q6,Paramètres!$B$3:$C$56,2,FALSE)*Paramètres!$K$9),IF(OR(Q6="",OR($D6="",$D6="NL",$D6="HORS LIGUE")),0,VLOOKUP(IF(OR(Q6="",OR($D6="",$D6="NL",$D6="HORS LIGUE")),"",COUNTIFS($D$5:$D$72,"&lt;&gt;"&amp;"",$D$5:$D$72,"&lt;&gt;"&amp;"NL",$D$5:$D$72,"&lt;&gt;"&amp;"HORS LIGUE",Q$5:Q$72,"&lt;"&amp;Q6)+1),Paramètres!$B$3:$C$56,2,FALSE)*Paramètres!$K$9))</f>
        <v>0</v>
      </c>
      <c r="S6" s="46"/>
      <c r="T6" s="2">
        <f>IF(S$2="Bike &amp; Run",IF(ISNA(VLOOKUP(S6,Paramètres!$B$3:$C$56,2,FALSE)),0,VLOOKUP(S6,Paramètres!$B$3:$C$56,2,FALSE)*Paramètres!$K$10),IF(OR(S6="",OR($D6="",$D6="NL",$D6="HORS LIGUE")),0,VLOOKUP(IF(OR(S6="",OR($D6="",$D6="NL",$D6="HORS LIGUE")),"",COUNTIFS($D$5:$D$72,"&lt;&gt;"&amp;"",$D$5:$D$72,"&lt;&gt;"&amp;"NL",$D$5:$D$72,"&lt;&gt;"&amp;"HORS LIGUE",S$5:S$72,"&lt;"&amp;S6)+1),Paramètres!$B$3:$C$56,2,FALSE)*Paramètres!$K$10))</f>
        <v>0</v>
      </c>
      <c r="U6" s="46"/>
      <c r="V6" s="2">
        <f>IF(U$2="Bike &amp; Run",IF(ISNA(VLOOKUP(U6,Paramètres!$B$3:$C$56,2,FALSE)),0,VLOOKUP(U6,Paramètres!$B$3:$C$56,2,FALSE)*Paramètres!$K$11),IF(OR(U6="",OR($D6="",$D6="NL",$D6="HORS LIGUE")),0,VLOOKUP(IF(OR(U6="",OR($D6="",$D6="NL",$D6="HORS LIGUE")),"",COUNTIFS($D$5:$D$72,"&lt;&gt;"&amp;"",$D$5:$D$72,"&lt;&gt;"&amp;"NL",$D$5:$D$72,"&lt;&gt;"&amp;"HORS LIGUE",U$5:U$72,"&lt;"&amp;U6)+1),Paramètres!$B$3:$C$56,2,FALSE)*Paramètres!$K$11))</f>
        <v>0</v>
      </c>
      <c r="W6" s="46"/>
      <c r="X6" s="2">
        <f>IF(W$2="Bike &amp; Run",IF(ISNA(VLOOKUP(W6,Paramètres!$B$3:$C$56,2,FALSE)),0,VLOOKUP(W6,Paramètres!$B$3:$C$56,2,FALSE)*Paramètres!$K$12),IF(OR(W6="",OR($D6="",$D6="NL",$D6="HORS LIGUE")),0,VLOOKUP(IF(OR(W6="",OR($D6="",$D6="NL",$D6="HORS LIGUE")),"",COUNTIFS($D$5:$D$72,"&lt;&gt;"&amp;"",$D$5:$D$72,"&lt;&gt;"&amp;"NL",$D$5:$D$72,"&lt;&gt;"&amp;"HORS LIGUE",W$5:W$72,"&lt;"&amp;W6)+1),Paramètres!$B$3:$C$56,2,FALSE)*Paramètres!$K$12))</f>
        <v>0</v>
      </c>
      <c r="Y6" s="46"/>
      <c r="Z6" s="2">
        <f>IF(Y$2="Bike &amp; Run",IF(ISNA(VLOOKUP(Y6,Paramètres!$B$3:$C$56,2,FALSE)),0,VLOOKUP(Y6,Paramètres!$B$3:$C$56,2,FALSE)*Paramètres!$K$13),IF(OR(Y6="",OR($D6="",$D6="NL",$D6="HORS LIGUE")),0,VLOOKUP(IF(OR(Y6="",OR($D6="",$D6="NL",$D6="HORS LIGUE")),"",COUNTIFS($D$5:$D$72,"&lt;&gt;"&amp;"",$D$5:$D$72,"&lt;&gt;"&amp;"NL",$D$5:$D$72,"&lt;&gt;"&amp;"HORS LIGUE",Y$5:Y$72,"&lt;"&amp;Y6)+1),Paramètres!$B$3:$C$56,2,FALSE)*Paramètres!$K$13))</f>
        <v>0</v>
      </c>
      <c r="AA6" s="46"/>
      <c r="AB6" s="2">
        <f>IF(AA$2="Bike &amp; Run",IF(ISNA(VLOOKUP(AA6,Paramètres!$B$3:$C$56,2,FALSE)),0,VLOOKUP(AA6,Paramètres!$B$3:$C$56,2,FALSE)*Paramètres!$K$14),IF(OR(AA6="",OR($D6="",$D6="NL",$D6="HORS LIGUE")),0,VLOOKUP(IF(OR(AA6="",OR($D6="",$D6="NL",$D6="HORS LIGUE")),"",COUNTIFS($D$5:$D$72,"&lt;&gt;"&amp;"",$D$5:$D$72,"&lt;&gt;"&amp;"NL",$D$5:$D$72,"&lt;&gt;"&amp;"HORS LIGUE",AA$5:AA$72,"&lt;"&amp;AA6)+1),Paramètres!$B$3:$C$56,2,FALSE)*Paramètres!$K$14))</f>
        <v>0</v>
      </c>
      <c r="AC6" s="46"/>
      <c r="AD6" s="2">
        <f>IF(AC$2="Bike &amp; Run",IF(ISNA(VLOOKUP(AC6,Paramètres!$B$3:$C$56,2,FALSE)),0,VLOOKUP(AC6,Paramètres!$B$3:$C$56,2,FALSE)*Paramètres!$K$15),IF(OR(AC6="",OR($D6="",$D6="NL",$D6="HORS LIGUE")),0,VLOOKUP(IF(OR(AC6="",OR($D6="",$D6="NL",$D6="HORS LIGUE")),"",COUNTIFS($D$5:$D$72,"&lt;&gt;"&amp;"",$D$5:$D$72,"&lt;&gt;"&amp;"NL",$D$5:$D$72,"&lt;&gt;"&amp;"HORS LIGUE",AC$5:AC$72,"&lt;"&amp;AC6)+1),Paramètres!$B$3:$C$56,2,FALSE)*Paramètres!$K$15))</f>
        <v>0</v>
      </c>
      <c r="AE6" s="46"/>
      <c r="AF6" s="2">
        <f>IF(AE$2="Bike &amp; Run",IF(ISNA(VLOOKUP(AE6,Paramètres!$B$3:$C$56,2,FALSE)),0,VLOOKUP(AE6,Paramètres!$B$3:$C$56,2,FALSE)*Paramètres!$K$16),IF(OR(AE6="",OR($D6="",$D6="NL",$D6="HORS LIGUE")),0,VLOOKUP(IF(OR(AE6="",OR($D6="",$D6="NL",$D6="HORS LIGUE")),"",COUNTIFS($D$5:$D$72,"&lt;&gt;"&amp;"",$D$5:$D$72,"&lt;&gt;"&amp;"NL",$D$5:$D$72,"&lt;&gt;"&amp;"HORS LIGUE",AE$5:AE$72,"&lt;"&amp;AE6)+1),Paramètres!$B$3:$C$56,2,FALSE)*Paramètres!$K$16))</f>
        <v>0</v>
      </c>
      <c r="AG6" s="46"/>
      <c r="AH6" s="2">
        <f>IF(AG$2="Bike &amp; Run",IF(ISNA(VLOOKUP(AG6,Paramètres!$B$3:$C$56,2,FALSE)),0,VLOOKUP(AG6,Paramètres!$B$3:$C$56,2,FALSE)*Paramètres!$K$17),IF(OR(AG6="",OR($D6="",$D6="NL",$D6="HORS LIGUE")),0,VLOOKUP(IF(OR(AG6="",OR($D6="",$D6="NL",$D6="HORS LIGUE")),"",COUNTIFS($D$5:$D$72,"&lt;&gt;"&amp;"",$D$5:$D$72,"&lt;&gt;"&amp;"NL",$D$5:$D$72,"&lt;&gt;"&amp;"HORS LIGUE",AG$5:AG$72,"&lt;"&amp;AG6)+1),Paramètres!$B$3:$C$56,2,FALSE)*Paramètres!$K$17))</f>
        <v>0</v>
      </c>
      <c r="AI6" s="40">
        <f t="shared" si="0"/>
        <v>0</v>
      </c>
      <c r="AJ6" s="3" t="str">
        <f t="shared" si="1"/>
        <v/>
      </c>
      <c r="AK6" s="5">
        <f t="shared" si="2"/>
        <v>0</v>
      </c>
      <c r="AL6" s="41">
        <f t="shared" si="3"/>
        <v>0</v>
      </c>
      <c r="AM6" s="33" t="str">
        <f t="shared" si="4"/>
        <v/>
      </c>
      <c r="AO6" s="22">
        <f t="shared" si="5"/>
        <v>0</v>
      </c>
      <c r="AP6">
        <f t="shared" si="6"/>
        <v>0</v>
      </c>
      <c r="AQ6">
        <f t="shared" si="7"/>
        <v>0</v>
      </c>
      <c r="AR6">
        <f t="shared" si="8"/>
        <v>0</v>
      </c>
      <c r="AS6">
        <f t="shared" si="9"/>
        <v>0</v>
      </c>
      <c r="AT6">
        <f t="shared" si="10"/>
        <v>0</v>
      </c>
      <c r="AU6">
        <f t="shared" si="11"/>
        <v>0</v>
      </c>
      <c r="AV6">
        <f t="shared" si="12"/>
        <v>0</v>
      </c>
      <c r="AW6">
        <f t="shared" si="13"/>
        <v>0</v>
      </c>
      <c r="AX6">
        <f t="shared" si="14"/>
        <v>0</v>
      </c>
      <c r="AY6">
        <f t="shared" si="15"/>
        <v>0</v>
      </c>
      <c r="AZ6">
        <f t="shared" si="16"/>
        <v>0</v>
      </c>
      <c r="BA6">
        <f t="shared" si="17"/>
        <v>0</v>
      </c>
      <c r="BB6">
        <f t="shared" si="18"/>
        <v>0</v>
      </c>
      <c r="BC6">
        <f t="shared" si="19"/>
        <v>0</v>
      </c>
      <c r="BD6">
        <f t="shared" si="20"/>
        <v>0</v>
      </c>
      <c r="BE6" s="22">
        <f t="shared" ref="BE6:BR6" si="22">BD6+LARGE($AO6:$BC6,BE$4)</f>
        <v>0</v>
      </c>
      <c r="BF6" s="22">
        <f t="shared" si="22"/>
        <v>0</v>
      </c>
      <c r="BG6" s="22">
        <f t="shared" si="22"/>
        <v>0</v>
      </c>
      <c r="BH6" s="22">
        <f t="shared" si="22"/>
        <v>0</v>
      </c>
      <c r="BI6" s="22">
        <f t="shared" si="22"/>
        <v>0</v>
      </c>
      <c r="BJ6" s="22">
        <f t="shared" si="22"/>
        <v>0</v>
      </c>
      <c r="BK6" s="22">
        <f t="shared" si="22"/>
        <v>0</v>
      </c>
      <c r="BL6" s="22">
        <f t="shared" si="22"/>
        <v>0</v>
      </c>
      <c r="BM6" s="22">
        <f t="shared" si="22"/>
        <v>0</v>
      </c>
      <c r="BN6" s="22">
        <f t="shared" si="22"/>
        <v>0</v>
      </c>
      <c r="BO6" s="22">
        <f t="shared" si="22"/>
        <v>0</v>
      </c>
      <c r="BP6" s="22">
        <f t="shared" si="22"/>
        <v>0</v>
      </c>
      <c r="BQ6" s="22">
        <f t="shared" si="22"/>
        <v>0</v>
      </c>
      <c r="BR6" s="22">
        <f t="shared" si="22"/>
        <v>0</v>
      </c>
    </row>
    <row r="7" spans="1:70" ht="16.5">
      <c r="A7" s="14" t="s">
        <v>949</v>
      </c>
      <c r="B7" s="32" t="str">
        <f>IF(ISNA(VLOOKUP(A7,'Licenciés Jeunes 2023'!A:C,3,0)),"",VLOOKUP(A7,'Licenciés Jeunes 2023'!A:C,3,0))</f>
        <v/>
      </c>
      <c r="C7" s="32" t="str">
        <f>IF(ISNA(VLOOKUP(A7,'Licenciés Jeunes 2023'!A:C,2,0)),"",VLOOKUP(A7,'Licenciés Jeunes 2023'!A:C,2,0))</f>
        <v/>
      </c>
      <c r="D7" s="32" t="str">
        <f>IF(ISNA(VLOOKUP(A7,'Licenciés Jeunes 2023'!A:F,6,0)),"",VLOOKUP(A7,'Licenciés Jeunes 2023'!A:F,6,0))</f>
        <v/>
      </c>
      <c r="E7" s="6"/>
      <c r="F7" s="2">
        <f>IF(E$2="Bike &amp; Run",IF(ISNA(VLOOKUP(E7,Paramètres!$B$3:$C$56,2,FALSE)),0,VLOOKUP(E7,Paramètres!$B$3:$C$56,2,FALSE)*Paramètres!$K$3),IF(OR(E7="",OR($D7="",$D7="NL",$D7="HORS LIGUE")),0,VLOOKUP(IF(OR(E7="",OR($D7="",$D7="NL",$D7="HORS LIGUE")),"",COUNTIFS($D$5:$D$72,"&lt;&gt;"&amp;"",$D$5:$D$72,"&lt;&gt;"&amp;"NL",$D$5:$D$72,"&lt;&gt;"&amp;"HORS LIGUE",E$5:E$72,"&lt;"&amp;E7)+1),Paramètres!$B$3:$C$56,2,FALSE)*Paramètres!$K$3))</f>
        <v>0</v>
      </c>
      <c r="G7" s="4"/>
      <c r="H7" s="2">
        <f>IF(G$2="Bike &amp; Run",IF(ISNA(VLOOKUP(G7,Paramètres!$B$3:$C$56,2,FALSE)),0,VLOOKUP(G7,Paramètres!$B$3:$C$56,2,FALSE)*Paramètres!$K$4),IF(OR(G7="",OR($D7="",$D7="NL",$D7="HORS LIGUE")),0,VLOOKUP(IF(OR(G7="",OR($D7="",$D7="NL",$D7="HORS LIGUE")),"",COUNTIFS($D$5:$D$72,"&lt;&gt;"&amp;"",$D$5:$D$72,"&lt;&gt;"&amp;"NL",$D$5:$D$72,"&lt;&gt;"&amp;"HORS LIGUE",G$5:G$72,"&lt;"&amp;G7)+1),Paramètres!$B$3:$C$56,2,FALSE)*Paramètres!$K$4))</f>
        <v>0</v>
      </c>
      <c r="I7" s="36"/>
      <c r="J7" s="2">
        <f>IF(I$2="Bike &amp; Run",IF(ISNA(VLOOKUP(I7,Paramètres!$B$3:$C$56,2,FALSE)),0,VLOOKUP(I7,Paramètres!$B$3:$C$56,2,FALSE)*Paramètres!$K$5),IF(OR(I7="",OR($D7="",$D7="NL",$D7="HORS LIGUE")),0,VLOOKUP(IF(OR(I7="",OR($D7="",$D7="NL",$D7="HORS LIGUE")),"",COUNTIFS($D$5:$D$72,"&lt;&gt;"&amp;"",$D$5:$D$72,"&lt;&gt;"&amp;"NL",$D$5:$D$72,"&lt;&gt;"&amp;"HORS LIGUE",I$5:I$72,"&lt;"&amp;I7)+1),Paramètres!$B$3:$C$56,2,FALSE)*Paramètres!$K$5))</f>
        <v>0</v>
      </c>
      <c r="K7" s="4"/>
      <c r="L7" s="2">
        <f>IF(K$2="Bike &amp; Run",IF(ISNA(VLOOKUP(K7,Paramètres!$B$3:$C$56,2,FALSE)),0,VLOOKUP(K7,Paramètres!$B$3:$C$56,2,FALSE)*Paramètres!$K$6),IF(OR(K7="",OR($D7="",$D7="NL",$D7="HORS LIGUE")),0,VLOOKUP(IF(OR(K7="",OR($D7="",$D7="NL",$D7="HORS LIGUE")),"",COUNTIFS($D$5:$D$72,"&lt;&gt;"&amp;"",$D$5:$D$72,"&lt;&gt;"&amp;"NL",$D$5:$D$72,"&lt;&gt;"&amp;"HORS LIGUE",K$5:K$72,"&lt;"&amp;K7)+1),Paramètres!$B$3:$C$56,2,FALSE)*Paramètres!$K$6))</f>
        <v>0</v>
      </c>
      <c r="M7" s="4"/>
      <c r="N7" s="2">
        <f>IF(M$2="Bike &amp; Run",IF(ISNA(VLOOKUP(M7,Paramètres!$B$3:$C$56,2,FALSE)),0,VLOOKUP(M7,Paramètres!$B$3:$C$56,2,FALSE)*Paramètres!$K$7),IF(OR(M7="",OR($D7="",$D7="NL",$D7="HORS LIGUE")),0,VLOOKUP(IF(OR(M7="",OR($D7="",$D7="NL",$D7="HORS LIGUE")),"",COUNTIFS($D$5:$D$72,"&lt;&gt;"&amp;"",$D$5:$D$72,"&lt;&gt;"&amp;"NL",$D$5:$D$72,"&lt;&gt;"&amp;"HORS LIGUE",M$5:M$72,"&lt;"&amp;M7)+1),Paramètres!$B$3:$C$56,2,FALSE)*Paramètres!$K$7))</f>
        <v>0</v>
      </c>
      <c r="O7" s="46"/>
      <c r="P7" s="2">
        <f>IF(O$2="Bike &amp; Run",IF(ISNA(VLOOKUP(O7,Paramètres!$B$3:$C$56,2,FALSE)),0,VLOOKUP(O7,Paramètres!$B$3:$C$56,2,FALSE)*Paramètres!$K$8),IF(OR(O7="",OR($D7="",$D7="NL",$D7="HORS LIGUE")),0,VLOOKUP(IF(OR(O7="",OR($D7="",$D7="NL",$D7="HORS LIGUE")),"",COUNTIFS($D$5:$D$72,"&lt;&gt;"&amp;"",$D$5:$D$72,"&lt;&gt;"&amp;"NL",$D$5:$D$72,"&lt;&gt;"&amp;"HORS LIGUE",O$5:O$72,"&lt;"&amp;O7)+1),Paramètres!$B$3:$C$56,2,FALSE)*Paramètres!$K$8))</f>
        <v>0</v>
      </c>
      <c r="Q7" s="46"/>
      <c r="R7" s="2">
        <f>IF(Q$2="Bike &amp; Run",IF(ISNA(VLOOKUP(Q7,Paramètres!$B$3:$C$56,2,FALSE)),0,VLOOKUP(Q7,Paramètres!$B$3:$C$56,2,FALSE)*Paramètres!$K$9),IF(OR(Q7="",OR($D7="",$D7="NL",$D7="HORS LIGUE")),0,VLOOKUP(IF(OR(Q7="",OR($D7="",$D7="NL",$D7="HORS LIGUE")),"",COUNTIFS($D$5:$D$72,"&lt;&gt;"&amp;"",$D$5:$D$72,"&lt;&gt;"&amp;"NL",$D$5:$D$72,"&lt;&gt;"&amp;"HORS LIGUE",Q$5:Q$72,"&lt;"&amp;Q7)+1),Paramètres!$B$3:$C$56,2,FALSE)*Paramètres!$K$9))</f>
        <v>0</v>
      </c>
      <c r="S7" s="46"/>
      <c r="T7" s="2">
        <f>IF(S$2="Bike &amp; Run",IF(ISNA(VLOOKUP(S7,Paramètres!$B$3:$C$56,2,FALSE)),0,VLOOKUP(S7,Paramètres!$B$3:$C$56,2,FALSE)*Paramètres!$K$10),IF(OR(S7="",OR($D7="",$D7="NL",$D7="HORS LIGUE")),0,VLOOKUP(IF(OR(S7="",OR($D7="",$D7="NL",$D7="HORS LIGUE")),"",COUNTIFS($D$5:$D$72,"&lt;&gt;"&amp;"",$D$5:$D$72,"&lt;&gt;"&amp;"NL",$D$5:$D$72,"&lt;&gt;"&amp;"HORS LIGUE",S$5:S$72,"&lt;"&amp;S7)+1),Paramètres!$B$3:$C$56,2,FALSE)*Paramètres!$K$10))</f>
        <v>0</v>
      </c>
      <c r="U7" s="46"/>
      <c r="V7" s="2">
        <f>IF(U$2="Bike &amp; Run",IF(ISNA(VLOOKUP(U7,Paramètres!$B$3:$C$56,2,FALSE)),0,VLOOKUP(U7,Paramètres!$B$3:$C$56,2,FALSE)*Paramètres!$K$11),IF(OR(U7="",OR($D7="",$D7="NL",$D7="HORS LIGUE")),0,VLOOKUP(IF(OR(U7="",OR($D7="",$D7="NL",$D7="HORS LIGUE")),"",COUNTIFS($D$5:$D$72,"&lt;&gt;"&amp;"",$D$5:$D$72,"&lt;&gt;"&amp;"NL",$D$5:$D$72,"&lt;&gt;"&amp;"HORS LIGUE",U$5:U$72,"&lt;"&amp;U7)+1),Paramètres!$B$3:$C$56,2,FALSE)*Paramètres!$K$11))</f>
        <v>0</v>
      </c>
      <c r="W7" s="46"/>
      <c r="X7" s="2">
        <f>IF(W$2="Bike &amp; Run",IF(ISNA(VLOOKUP(W7,Paramètres!$B$3:$C$56,2,FALSE)),0,VLOOKUP(W7,Paramètres!$B$3:$C$56,2,FALSE)*Paramètres!$K$12),IF(OR(W7="",OR($D7="",$D7="NL",$D7="HORS LIGUE")),0,VLOOKUP(IF(OR(W7="",OR($D7="",$D7="NL",$D7="HORS LIGUE")),"",COUNTIFS($D$5:$D$72,"&lt;&gt;"&amp;"",$D$5:$D$72,"&lt;&gt;"&amp;"NL",$D$5:$D$72,"&lt;&gt;"&amp;"HORS LIGUE",W$5:W$72,"&lt;"&amp;W7)+1),Paramètres!$B$3:$C$56,2,FALSE)*Paramètres!$K$12))</f>
        <v>0</v>
      </c>
      <c r="Y7" s="46"/>
      <c r="Z7" s="2">
        <f>IF(Y$2="Bike &amp; Run",IF(ISNA(VLOOKUP(Y7,Paramètres!$B$3:$C$56,2,FALSE)),0,VLOOKUP(Y7,Paramètres!$B$3:$C$56,2,FALSE)*Paramètres!$K$13),IF(OR(Y7="",OR($D7="",$D7="NL",$D7="HORS LIGUE")),0,VLOOKUP(IF(OR(Y7="",OR($D7="",$D7="NL",$D7="HORS LIGUE")),"",COUNTIFS($D$5:$D$72,"&lt;&gt;"&amp;"",$D$5:$D$72,"&lt;&gt;"&amp;"NL",$D$5:$D$72,"&lt;&gt;"&amp;"HORS LIGUE",Y$5:Y$72,"&lt;"&amp;Y7)+1),Paramètres!$B$3:$C$56,2,FALSE)*Paramètres!$K$13))</f>
        <v>0</v>
      </c>
      <c r="AA7" s="46"/>
      <c r="AB7" s="2">
        <f>IF(AA$2="Bike &amp; Run",IF(ISNA(VLOOKUP(AA7,Paramètres!$B$3:$C$56,2,FALSE)),0,VLOOKUP(AA7,Paramètres!$B$3:$C$56,2,FALSE)*Paramètres!$K$14),IF(OR(AA7="",OR($D7="",$D7="NL",$D7="HORS LIGUE")),0,VLOOKUP(IF(OR(AA7="",OR($D7="",$D7="NL",$D7="HORS LIGUE")),"",COUNTIFS($D$5:$D$72,"&lt;&gt;"&amp;"",$D$5:$D$72,"&lt;&gt;"&amp;"NL",$D$5:$D$72,"&lt;&gt;"&amp;"HORS LIGUE",AA$5:AA$72,"&lt;"&amp;AA7)+1),Paramètres!$B$3:$C$56,2,FALSE)*Paramètres!$K$14))</f>
        <v>0</v>
      </c>
      <c r="AC7" s="46"/>
      <c r="AD7" s="2">
        <f>IF(AC$2="Bike &amp; Run",IF(ISNA(VLOOKUP(AC7,Paramètres!$B$3:$C$56,2,FALSE)),0,VLOOKUP(AC7,Paramètres!$B$3:$C$56,2,FALSE)*Paramètres!$K$15),IF(OR(AC7="",OR($D7="",$D7="NL",$D7="HORS LIGUE")),0,VLOOKUP(IF(OR(AC7="",OR($D7="",$D7="NL",$D7="HORS LIGUE")),"",COUNTIFS($D$5:$D$72,"&lt;&gt;"&amp;"",$D$5:$D$72,"&lt;&gt;"&amp;"NL",$D$5:$D$72,"&lt;&gt;"&amp;"HORS LIGUE",AC$5:AC$72,"&lt;"&amp;AC7)+1),Paramètres!$B$3:$C$56,2,FALSE)*Paramètres!$K$15))</f>
        <v>0</v>
      </c>
      <c r="AE7" s="46"/>
      <c r="AF7" s="2">
        <f>IF(AE$2="Bike &amp; Run",IF(ISNA(VLOOKUP(AE7,Paramètres!$B$3:$C$56,2,FALSE)),0,VLOOKUP(AE7,Paramètres!$B$3:$C$56,2,FALSE)*Paramètres!$K$16),IF(OR(AE7="",OR($D7="",$D7="NL",$D7="HORS LIGUE")),0,VLOOKUP(IF(OR(AE7="",OR($D7="",$D7="NL",$D7="HORS LIGUE")),"",COUNTIFS($D$5:$D$72,"&lt;&gt;"&amp;"",$D$5:$D$72,"&lt;&gt;"&amp;"NL",$D$5:$D$72,"&lt;&gt;"&amp;"HORS LIGUE",AE$5:AE$72,"&lt;"&amp;AE7)+1),Paramètres!$B$3:$C$56,2,FALSE)*Paramètres!$K$16))</f>
        <v>0</v>
      </c>
      <c r="AG7" s="46"/>
      <c r="AH7" s="2">
        <f>IF(AG$2="Bike &amp; Run",IF(ISNA(VLOOKUP(AG7,Paramètres!$B$3:$C$56,2,FALSE)),0,VLOOKUP(AG7,Paramètres!$B$3:$C$56,2,FALSE)*Paramètres!$K$17),IF(OR(AG7="",OR($D7="",$D7="NL",$D7="HORS LIGUE")),0,VLOOKUP(IF(OR(AG7="",OR($D7="",$D7="NL",$D7="HORS LIGUE")),"",COUNTIFS($D$5:$D$72,"&lt;&gt;"&amp;"",$D$5:$D$72,"&lt;&gt;"&amp;"NL",$D$5:$D$72,"&lt;&gt;"&amp;"HORS LIGUE",AG$5:AG$72,"&lt;"&amp;AG7)+1),Paramètres!$B$3:$C$56,2,FALSE)*Paramètres!$K$17))</f>
        <v>0</v>
      </c>
      <c r="AI7" s="40">
        <f t="shared" si="0"/>
        <v>0</v>
      </c>
      <c r="AJ7" s="3" t="str">
        <f t="shared" si="1"/>
        <v/>
      </c>
      <c r="AK7" s="5">
        <f t="shared" si="2"/>
        <v>0</v>
      </c>
      <c r="AL7" s="41">
        <f t="shared" si="3"/>
        <v>0</v>
      </c>
      <c r="AM7" s="33" t="str">
        <f t="shared" si="4"/>
        <v/>
      </c>
      <c r="AO7" s="22">
        <f t="shared" si="5"/>
        <v>0</v>
      </c>
      <c r="AP7">
        <f t="shared" si="6"/>
        <v>0</v>
      </c>
      <c r="AQ7">
        <f t="shared" si="7"/>
        <v>0</v>
      </c>
      <c r="AR7">
        <f t="shared" si="8"/>
        <v>0</v>
      </c>
      <c r="AS7">
        <f t="shared" si="9"/>
        <v>0</v>
      </c>
      <c r="AT7">
        <f t="shared" si="10"/>
        <v>0</v>
      </c>
      <c r="AU7">
        <f t="shared" si="11"/>
        <v>0</v>
      </c>
      <c r="AV7">
        <f t="shared" si="12"/>
        <v>0</v>
      </c>
      <c r="AW7">
        <f t="shared" si="13"/>
        <v>0</v>
      </c>
      <c r="AX7">
        <f t="shared" si="14"/>
        <v>0</v>
      </c>
      <c r="AY7">
        <f t="shared" si="15"/>
        <v>0</v>
      </c>
      <c r="AZ7">
        <f t="shared" si="16"/>
        <v>0</v>
      </c>
      <c r="BA7">
        <f t="shared" si="17"/>
        <v>0</v>
      </c>
      <c r="BB7">
        <f t="shared" si="18"/>
        <v>0</v>
      </c>
      <c r="BC7">
        <f t="shared" si="19"/>
        <v>0</v>
      </c>
      <c r="BD7">
        <f t="shared" si="20"/>
        <v>0</v>
      </c>
      <c r="BE7" s="22">
        <f t="shared" ref="BE7:BR7" si="23">BD7+LARGE($AO7:$BC7,BE$4)</f>
        <v>0</v>
      </c>
      <c r="BF7" s="22">
        <f t="shared" si="23"/>
        <v>0</v>
      </c>
      <c r="BG7" s="22">
        <f t="shared" si="23"/>
        <v>0</v>
      </c>
      <c r="BH7" s="22">
        <f t="shared" si="23"/>
        <v>0</v>
      </c>
      <c r="BI7" s="22">
        <f t="shared" si="23"/>
        <v>0</v>
      </c>
      <c r="BJ7" s="22">
        <f t="shared" si="23"/>
        <v>0</v>
      </c>
      <c r="BK7" s="22">
        <f t="shared" si="23"/>
        <v>0</v>
      </c>
      <c r="BL7" s="22">
        <f t="shared" si="23"/>
        <v>0</v>
      </c>
      <c r="BM7" s="22">
        <f t="shared" si="23"/>
        <v>0</v>
      </c>
      <c r="BN7" s="22">
        <f t="shared" si="23"/>
        <v>0</v>
      </c>
      <c r="BO7" s="22">
        <f t="shared" si="23"/>
        <v>0</v>
      </c>
      <c r="BP7" s="22">
        <f t="shared" si="23"/>
        <v>0</v>
      </c>
      <c r="BQ7" s="22">
        <f t="shared" si="23"/>
        <v>0</v>
      </c>
      <c r="BR7" s="22">
        <f t="shared" si="23"/>
        <v>0</v>
      </c>
    </row>
    <row r="8" spans="1:70" ht="16.5">
      <c r="A8" s="14" t="s">
        <v>567</v>
      </c>
      <c r="B8" s="32" t="str">
        <f>IF(ISNA(VLOOKUP(A8,'Licenciés Jeunes 2023'!A:C,3,0)),"",VLOOKUP(A8,'Licenciés Jeunes 2023'!A:C,3,0))</f>
        <v/>
      </c>
      <c r="C8" s="32" t="str">
        <f>IF(ISNA(VLOOKUP(A8,'Licenciés Jeunes 2023'!A:C,2,0)),"",VLOOKUP(A8,'Licenciés Jeunes 2023'!A:C,2,0))</f>
        <v/>
      </c>
      <c r="D8" s="32" t="str">
        <f>IF(ISNA(VLOOKUP(A8,'Licenciés Jeunes 2023'!A:F,6,0)),"",VLOOKUP(A8,'Licenciés Jeunes 2023'!A:F,6,0))</f>
        <v/>
      </c>
      <c r="E8" s="6"/>
      <c r="F8" s="2">
        <f>IF(E$2="Bike &amp; Run",IF(ISNA(VLOOKUP(E8,Paramètres!$B$3:$C$56,2,FALSE)),0,VLOOKUP(E8,Paramètres!$B$3:$C$56,2,FALSE)*Paramètres!$K$3),IF(OR(E8="",OR($D8="",$D8="NL",$D8="HORS LIGUE")),0,VLOOKUP(IF(OR(E8="",OR($D8="",$D8="NL",$D8="HORS LIGUE")),"",COUNTIFS($D$5:$D$72,"&lt;&gt;"&amp;"",$D$5:$D$72,"&lt;&gt;"&amp;"NL",$D$5:$D$72,"&lt;&gt;"&amp;"HORS LIGUE",E$5:E$72,"&lt;"&amp;E8)+1),Paramètres!$B$3:$C$56,2,FALSE)*Paramètres!$K$3))</f>
        <v>0</v>
      </c>
      <c r="G8" s="4"/>
      <c r="H8" s="2">
        <f>IF(G$2="Bike &amp; Run",IF(ISNA(VLOOKUP(G8,Paramètres!$B$3:$C$56,2,FALSE)),0,VLOOKUP(G8,Paramètres!$B$3:$C$56,2,FALSE)*Paramètres!$K$4),IF(OR(G8="",OR($D8="",$D8="NL",$D8="HORS LIGUE")),0,VLOOKUP(IF(OR(G8="",OR($D8="",$D8="NL",$D8="HORS LIGUE")),"",COUNTIFS($D$5:$D$72,"&lt;&gt;"&amp;"",$D$5:$D$72,"&lt;&gt;"&amp;"NL",$D$5:$D$72,"&lt;&gt;"&amp;"HORS LIGUE",G$5:G$72,"&lt;"&amp;G8)+1),Paramètres!$B$3:$C$56,2,FALSE)*Paramètres!$K$4))</f>
        <v>0</v>
      </c>
      <c r="I8" s="36"/>
      <c r="J8" s="2">
        <f>IF(I$2="Bike &amp; Run",IF(ISNA(VLOOKUP(I8,Paramètres!$B$3:$C$56,2,FALSE)),0,VLOOKUP(I8,Paramètres!$B$3:$C$56,2,FALSE)*Paramètres!$K$5),IF(OR(I8="",OR($D8="",$D8="NL",$D8="HORS LIGUE")),0,VLOOKUP(IF(OR(I8="",OR($D8="",$D8="NL",$D8="HORS LIGUE")),"",COUNTIFS($D$5:$D$72,"&lt;&gt;"&amp;"",$D$5:$D$72,"&lt;&gt;"&amp;"NL",$D$5:$D$72,"&lt;&gt;"&amp;"HORS LIGUE",I$5:I$72,"&lt;"&amp;I8)+1),Paramètres!$B$3:$C$56,2,FALSE)*Paramètres!$K$5))</f>
        <v>0</v>
      </c>
      <c r="K8" s="4"/>
      <c r="L8" s="2">
        <f>IF(K$2="Bike &amp; Run",IF(ISNA(VLOOKUP(K8,Paramètres!$B$3:$C$56,2,FALSE)),0,VLOOKUP(K8,Paramètres!$B$3:$C$56,2,FALSE)*Paramètres!$K$6),IF(OR(K8="",OR($D8="",$D8="NL",$D8="HORS LIGUE")),0,VLOOKUP(IF(OR(K8="",OR($D8="",$D8="NL",$D8="HORS LIGUE")),"",COUNTIFS($D$5:$D$72,"&lt;&gt;"&amp;"",$D$5:$D$72,"&lt;&gt;"&amp;"NL",$D$5:$D$72,"&lt;&gt;"&amp;"HORS LIGUE",K$5:K$72,"&lt;"&amp;K8)+1),Paramètres!$B$3:$C$56,2,FALSE)*Paramètres!$K$6))</f>
        <v>0</v>
      </c>
      <c r="M8" s="4"/>
      <c r="N8" s="2">
        <f>IF(M$2="Bike &amp; Run",IF(ISNA(VLOOKUP(M8,Paramètres!$B$3:$C$56,2,FALSE)),0,VLOOKUP(M8,Paramètres!$B$3:$C$56,2,FALSE)*Paramètres!$K$7),IF(OR(M8="",OR($D8="",$D8="NL",$D8="HORS LIGUE")),0,VLOOKUP(IF(OR(M8="",OR($D8="",$D8="NL",$D8="HORS LIGUE")),"",COUNTIFS($D$5:$D$72,"&lt;&gt;"&amp;"",$D$5:$D$72,"&lt;&gt;"&amp;"NL",$D$5:$D$72,"&lt;&gt;"&amp;"HORS LIGUE",M$5:M$72,"&lt;"&amp;M8)+1),Paramètres!$B$3:$C$56,2,FALSE)*Paramètres!$K$7))</f>
        <v>0</v>
      </c>
      <c r="O8" s="46"/>
      <c r="P8" s="2">
        <f>IF(O$2="Bike &amp; Run",IF(ISNA(VLOOKUP(O8,Paramètres!$B$3:$C$56,2,FALSE)),0,VLOOKUP(O8,Paramètres!$B$3:$C$56,2,FALSE)*Paramètres!$K$8),IF(OR(O8="",OR($D8="",$D8="NL",$D8="HORS LIGUE")),0,VLOOKUP(IF(OR(O8="",OR($D8="",$D8="NL",$D8="HORS LIGUE")),"",COUNTIFS($D$5:$D$72,"&lt;&gt;"&amp;"",$D$5:$D$72,"&lt;&gt;"&amp;"NL",$D$5:$D$72,"&lt;&gt;"&amp;"HORS LIGUE",O$5:O$72,"&lt;"&amp;O8)+1),Paramètres!$B$3:$C$56,2,FALSE)*Paramètres!$K$8))</f>
        <v>0</v>
      </c>
      <c r="Q8" s="46"/>
      <c r="R8" s="2">
        <f>IF(Q$2="Bike &amp; Run",IF(ISNA(VLOOKUP(Q8,Paramètres!$B$3:$C$56,2,FALSE)),0,VLOOKUP(Q8,Paramètres!$B$3:$C$56,2,FALSE)*Paramètres!$K$9),IF(OR(Q8="",OR($D8="",$D8="NL",$D8="HORS LIGUE")),0,VLOOKUP(IF(OR(Q8="",OR($D8="",$D8="NL",$D8="HORS LIGUE")),"",COUNTIFS($D$5:$D$72,"&lt;&gt;"&amp;"",$D$5:$D$72,"&lt;&gt;"&amp;"NL",$D$5:$D$72,"&lt;&gt;"&amp;"HORS LIGUE",Q$5:Q$72,"&lt;"&amp;Q8)+1),Paramètres!$B$3:$C$56,2,FALSE)*Paramètres!$K$9))</f>
        <v>0</v>
      </c>
      <c r="S8" s="46"/>
      <c r="T8" s="2">
        <f>IF(S$2="Bike &amp; Run",IF(ISNA(VLOOKUP(S8,Paramètres!$B$3:$C$56,2,FALSE)),0,VLOOKUP(S8,Paramètres!$B$3:$C$56,2,FALSE)*Paramètres!$K$10),IF(OR(S8="",OR($D8="",$D8="NL",$D8="HORS LIGUE")),0,VLOOKUP(IF(OR(S8="",OR($D8="",$D8="NL",$D8="HORS LIGUE")),"",COUNTIFS($D$5:$D$72,"&lt;&gt;"&amp;"",$D$5:$D$72,"&lt;&gt;"&amp;"NL",$D$5:$D$72,"&lt;&gt;"&amp;"HORS LIGUE",S$5:S$72,"&lt;"&amp;S8)+1),Paramètres!$B$3:$C$56,2,FALSE)*Paramètres!$K$10))</f>
        <v>0</v>
      </c>
      <c r="U8" s="46"/>
      <c r="V8" s="2">
        <f>IF(U$2="Bike &amp; Run",IF(ISNA(VLOOKUP(U8,Paramètres!$B$3:$C$56,2,FALSE)),0,VLOOKUP(U8,Paramètres!$B$3:$C$56,2,FALSE)*Paramètres!$K$11),IF(OR(U8="",OR($D8="",$D8="NL",$D8="HORS LIGUE")),0,VLOOKUP(IF(OR(U8="",OR($D8="",$D8="NL",$D8="HORS LIGUE")),"",COUNTIFS($D$5:$D$72,"&lt;&gt;"&amp;"",$D$5:$D$72,"&lt;&gt;"&amp;"NL",$D$5:$D$72,"&lt;&gt;"&amp;"HORS LIGUE",U$5:U$72,"&lt;"&amp;U8)+1),Paramètres!$B$3:$C$56,2,FALSE)*Paramètres!$K$11))</f>
        <v>0</v>
      </c>
      <c r="W8" s="46"/>
      <c r="X8" s="2">
        <f>IF(W$2="Bike &amp; Run",IF(ISNA(VLOOKUP(W8,Paramètres!$B$3:$C$56,2,FALSE)),0,VLOOKUP(W8,Paramètres!$B$3:$C$56,2,FALSE)*Paramètres!$K$12),IF(OR(W8="",OR($D8="",$D8="NL",$D8="HORS LIGUE")),0,VLOOKUP(IF(OR(W8="",OR($D8="",$D8="NL",$D8="HORS LIGUE")),"",COUNTIFS($D$5:$D$72,"&lt;&gt;"&amp;"",$D$5:$D$72,"&lt;&gt;"&amp;"NL",$D$5:$D$72,"&lt;&gt;"&amp;"HORS LIGUE",W$5:W$72,"&lt;"&amp;W8)+1),Paramètres!$B$3:$C$56,2,FALSE)*Paramètres!$K$12))</f>
        <v>0</v>
      </c>
      <c r="Y8" s="46"/>
      <c r="Z8" s="2">
        <f>IF(Y$2="Bike &amp; Run",IF(ISNA(VLOOKUP(Y8,Paramètres!$B$3:$C$56,2,FALSE)),0,VLOOKUP(Y8,Paramètres!$B$3:$C$56,2,FALSE)*Paramètres!$K$13),IF(OR(Y8="",OR($D8="",$D8="NL",$D8="HORS LIGUE")),0,VLOOKUP(IF(OR(Y8="",OR($D8="",$D8="NL",$D8="HORS LIGUE")),"",COUNTIFS($D$5:$D$72,"&lt;&gt;"&amp;"",$D$5:$D$72,"&lt;&gt;"&amp;"NL",$D$5:$D$72,"&lt;&gt;"&amp;"HORS LIGUE",Y$5:Y$72,"&lt;"&amp;Y8)+1),Paramètres!$B$3:$C$56,2,FALSE)*Paramètres!$K$13))</f>
        <v>0</v>
      </c>
      <c r="AA8" s="46"/>
      <c r="AB8" s="2">
        <f>IF(AA$2="Bike &amp; Run",IF(ISNA(VLOOKUP(AA8,Paramètres!$B$3:$C$56,2,FALSE)),0,VLOOKUP(AA8,Paramètres!$B$3:$C$56,2,FALSE)*Paramètres!$K$14),IF(OR(AA8="",OR($D8="",$D8="NL",$D8="HORS LIGUE")),0,VLOOKUP(IF(OR(AA8="",OR($D8="",$D8="NL",$D8="HORS LIGUE")),"",COUNTIFS($D$5:$D$72,"&lt;&gt;"&amp;"",$D$5:$D$72,"&lt;&gt;"&amp;"NL",$D$5:$D$72,"&lt;&gt;"&amp;"HORS LIGUE",AA$5:AA$72,"&lt;"&amp;AA8)+1),Paramètres!$B$3:$C$56,2,FALSE)*Paramètres!$K$14))</f>
        <v>0</v>
      </c>
      <c r="AC8" s="46"/>
      <c r="AD8" s="2">
        <f>IF(AC$2="Bike &amp; Run",IF(ISNA(VLOOKUP(AC8,Paramètres!$B$3:$C$56,2,FALSE)),0,VLOOKUP(AC8,Paramètres!$B$3:$C$56,2,FALSE)*Paramètres!$K$15),IF(OR(AC8="",OR($D8="",$D8="NL",$D8="HORS LIGUE")),0,VLOOKUP(IF(OR(AC8="",OR($D8="",$D8="NL",$D8="HORS LIGUE")),"",COUNTIFS($D$5:$D$72,"&lt;&gt;"&amp;"",$D$5:$D$72,"&lt;&gt;"&amp;"NL",$D$5:$D$72,"&lt;&gt;"&amp;"HORS LIGUE",AC$5:AC$72,"&lt;"&amp;AC8)+1),Paramètres!$B$3:$C$56,2,FALSE)*Paramètres!$K$15))</f>
        <v>0</v>
      </c>
      <c r="AE8" s="46"/>
      <c r="AF8" s="2">
        <f>IF(AE$2="Bike &amp; Run",IF(ISNA(VLOOKUP(AE8,Paramètres!$B$3:$C$56,2,FALSE)),0,VLOOKUP(AE8,Paramètres!$B$3:$C$56,2,FALSE)*Paramètres!$K$16),IF(OR(AE8="",OR($D8="",$D8="NL",$D8="HORS LIGUE")),0,VLOOKUP(IF(OR(AE8="",OR($D8="",$D8="NL",$D8="HORS LIGUE")),"",COUNTIFS($D$5:$D$72,"&lt;&gt;"&amp;"",$D$5:$D$72,"&lt;&gt;"&amp;"NL",$D$5:$D$72,"&lt;&gt;"&amp;"HORS LIGUE",AE$5:AE$72,"&lt;"&amp;AE8)+1),Paramètres!$B$3:$C$56,2,FALSE)*Paramètres!$K$16))</f>
        <v>0</v>
      </c>
      <c r="AG8" s="46"/>
      <c r="AH8" s="2">
        <f>IF(AG$2="Bike &amp; Run",IF(ISNA(VLOOKUP(AG8,Paramètres!$B$3:$C$56,2,FALSE)),0,VLOOKUP(AG8,Paramètres!$B$3:$C$56,2,FALSE)*Paramètres!$K$17),IF(OR(AG8="",OR($D8="",$D8="NL",$D8="HORS LIGUE")),0,VLOOKUP(IF(OR(AG8="",OR($D8="",$D8="NL",$D8="HORS LIGUE")),"",COUNTIFS($D$5:$D$72,"&lt;&gt;"&amp;"",$D$5:$D$72,"&lt;&gt;"&amp;"NL",$D$5:$D$72,"&lt;&gt;"&amp;"HORS LIGUE",AG$5:AG$72,"&lt;"&amp;AG8)+1),Paramètres!$B$3:$C$56,2,FALSE)*Paramètres!$K$17))</f>
        <v>0</v>
      </c>
      <c r="AI8" s="40">
        <f t="shared" si="0"/>
        <v>0</v>
      </c>
      <c r="AJ8" s="3" t="str">
        <f t="shared" si="1"/>
        <v/>
      </c>
      <c r="AK8" s="5">
        <f t="shared" si="2"/>
        <v>0</v>
      </c>
      <c r="AL8" s="41">
        <f t="shared" si="3"/>
        <v>0</v>
      </c>
      <c r="AM8" s="33" t="str">
        <f t="shared" si="4"/>
        <v/>
      </c>
      <c r="AO8" s="22">
        <f t="shared" si="5"/>
        <v>0</v>
      </c>
      <c r="AP8">
        <f t="shared" si="6"/>
        <v>0</v>
      </c>
      <c r="AQ8">
        <f t="shared" si="7"/>
        <v>0</v>
      </c>
      <c r="AR8">
        <f t="shared" si="8"/>
        <v>0</v>
      </c>
      <c r="AS8">
        <f t="shared" si="9"/>
        <v>0</v>
      </c>
      <c r="AT8">
        <f t="shared" si="10"/>
        <v>0</v>
      </c>
      <c r="AU8">
        <f t="shared" si="11"/>
        <v>0</v>
      </c>
      <c r="AV8">
        <f t="shared" si="12"/>
        <v>0</v>
      </c>
      <c r="AW8">
        <f t="shared" si="13"/>
        <v>0</v>
      </c>
      <c r="AX8">
        <f t="shared" si="14"/>
        <v>0</v>
      </c>
      <c r="AY8">
        <f t="shared" si="15"/>
        <v>0</v>
      </c>
      <c r="AZ8">
        <f t="shared" si="16"/>
        <v>0</v>
      </c>
      <c r="BA8">
        <f t="shared" si="17"/>
        <v>0</v>
      </c>
      <c r="BB8">
        <f t="shared" si="18"/>
        <v>0</v>
      </c>
      <c r="BC8">
        <f t="shared" si="19"/>
        <v>0</v>
      </c>
      <c r="BD8">
        <f t="shared" si="20"/>
        <v>0</v>
      </c>
      <c r="BE8" s="22">
        <f t="shared" ref="BE8:BR8" si="24">BD8+LARGE($AO8:$BC8,BE$4)</f>
        <v>0</v>
      </c>
      <c r="BF8" s="22">
        <f t="shared" si="24"/>
        <v>0</v>
      </c>
      <c r="BG8" s="22">
        <f t="shared" si="24"/>
        <v>0</v>
      </c>
      <c r="BH8" s="22">
        <f t="shared" si="24"/>
        <v>0</v>
      </c>
      <c r="BI8" s="22">
        <f t="shared" si="24"/>
        <v>0</v>
      </c>
      <c r="BJ8" s="22">
        <f t="shared" si="24"/>
        <v>0</v>
      </c>
      <c r="BK8" s="22">
        <f t="shared" si="24"/>
        <v>0</v>
      </c>
      <c r="BL8" s="22">
        <f t="shared" si="24"/>
        <v>0</v>
      </c>
      <c r="BM8" s="22">
        <f t="shared" si="24"/>
        <v>0</v>
      </c>
      <c r="BN8" s="22">
        <f t="shared" si="24"/>
        <v>0</v>
      </c>
      <c r="BO8" s="22">
        <f t="shared" si="24"/>
        <v>0</v>
      </c>
      <c r="BP8" s="22">
        <f t="shared" si="24"/>
        <v>0</v>
      </c>
      <c r="BQ8" s="22">
        <f t="shared" si="24"/>
        <v>0</v>
      </c>
      <c r="BR8" s="22">
        <f t="shared" si="24"/>
        <v>0</v>
      </c>
    </row>
    <row r="9" spans="1:70" ht="16.5">
      <c r="A9" s="14" t="s">
        <v>587</v>
      </c>
      <c r="B9" s="32" t="str">
        <f>IF(ISNA(VLOOKUP(A9,'Licenciés Jeunes 2023'!A:C,3,0)),"",VLOOKUP(A9,'Licenciés Jeunes 2023'!A:C,3,0))</f>
        <v/>
      </c>
      <c r="C9" s="32" t="str">
        <f>IF(ISNA(VLOOKUP(A9,'Licenciés Jeunes 2023'!A:C,2,0)),"",VLOOKUP(A9,'Licenciés Jeunes 2023'!A:C,2,0))</f>
        <v/>
      </c>
      <c r="D9" s="32" t="str">
        <f>IF(ISNA(VLOOKUP(A9,'Licenciés Jeunes 2023'!A:F,6,0)),"",VLOOKUP(A9,'Licenciés Jeunes 2023'!A:F,6,0))</f>
        <v/>
      </c>
      <c r="E9" s="6"/>
      <c r="F9" s="2">
        <f>IF(E$2="Bike &amp; Run",IF(ISNA(VLOOKUP(E9,Paramètres!$B$3:$C$56,2,FALSE)),0,VLOOKUP(E9,Paramètres!$B$3:$C$56,2,FALSE)*Paramètres!$K$3),IF(OR(E9="",OR($D9="",$D9="NL",$D9="HORS LIGUE")),0,VLOOKUP(IF(OR(E9="",OR($D9="",$D9="NL",$D9="HORS LIGUE")),"",COUNTIFS($D$5:$D$72,"&lt;&gt;"&amp;"",$D$5:$D$72,"&lt;&gt;"&amp;"NL",$D$5:$D$72,"&lt;&gt;"&amp;"HORS LIGUE",E$5:E$72,"&lt;"&amp;E9)+1),Paramètres!$B$3:$C$56,2,FALSE)*Paramètres!$K$3))</f>
        <v>0</v>
      </c>
      <c r="G9" s="4"/>
      <c r="H9" s="2">
        <f>IF(G$2="Bike &amp; Run",IF(ISNA(VLOOKUP(G9,Paramètres!$B$3:$C$56,2,FALSE)),0,VLOOKUP(G9,Paramètres!$B$3:$C$56,2,FALSE)*Paramètres!$K$4),IF(OR(G9="",OR($D9="",$D9="NL",$D9="HORS LIGUE")),0,VLOOKUP(IF(OR(G9="",OR($D9="",$D9="NL",$D9="HORS LIGUE")),"",COUNTIFS($D$5:$D$72,"&lt;&gt;"&amp;"",$D$5:$D$72,"&lt;&gt;"&amp;"NL",$D$5:$D$72,"&lt;&gt;"&amp;"HORS LIGUE",G$5:G$72,"&lt;"&amp;G9)+1),Paramètres!$B$3:$C$56,2,FALSE)*Paramètres!$K$4))</f>
        <v>0</v>
      </c>
      <c r="I9" s="36"/>
      <c r="J9" s="2">
        <f>IF(I$2="Bike &amp; Run",IF(ISNA(VLOOKUP(I9,Paramètres!$B$3:$C$56,2,FALSE)),0,VLOOKUP(I9,Paramètres!$B$3:$C$56,2,FALSE)*Paramètres!$K$5),IF(OR(I9="",OR($D9="",$D9="NL",$D9="HORS LIGUE")),0,VLOOKUP(IF(OR(I9="",OR($D9="",$D9="NL",$D9="HORS LIGUE")),"",COUNTIFS($D$5:$D$72,"&lt;&gt;"&amp;"",$D$5:$D$72,"&lt;&gt;"&amp;"NL",$D$5:$D$72,"&lt;&gt;"&amp;"HORS LIGUE",I$5:I$72,"&lt;"&amp;I9)+1),Paramètres!$B$3:$C$56,2,FALSE)*Paramètres!$K$5))</f>
        <v>0</v>
      </c>
      <c r="K9" s="4"/>
      <c r="L9" s="2">
        <f>IF(K$2="Bike &amp; Run",IF(ISNA(VLOOKUP(K9,Paramètres!$B$3:$C$56,2,FALSE)),0,VLOOKUP(K9,Paramètres!$B$3:$C$56,2,FALSE)*Paramètres!$K$6),IF(OR(K9="",OR($D9="",$D9="NL",$D9="HORS LIGUE")),0,VLOOKUP(IF(OR(K9="",OR($D9="",$D9="NL",$D9="HORS LIGUE")),"",COUNTIFS($D$5:$D$72,"&lt;&gt;"&amp;"",$D$5:$D$72,"&lt;&gt;"&amp;"NL",$D$5:$D$72,"&lt;&gt;"&amp;"HORS LIGUE",K$5:K$72,"&lt;"&amp;K9)+1),Paramètres!$B$3:$C$56,2,FALSE)*Paramètres!$K$6))</f>
        <v>0</v>
      </c>
      <c r="M9" s="4"/>
      <c r="N9" s="2">
        <f>IF(M$2="Bike &amp; Run",IF(ISNA(VLOOKUP(M9,Paramètres!$B$3:$C$56,2,FALSE)),0,VLOOKUP(M9,Paramètres!$B$3:$C$56,2,FALSE)*Paramètres!$K$7),IF(OR(M9="",OR($D9="",$D9="NL",$D9="HORS LIGUE")),0,VLOOKUP(IF(OR(M9="",OR($D9="",$D9="NL",$D9="HORS LIGUE")),"",COUNTIFS($D$5:$D$72,"&lt;&gt;"&amp;"",$D$5:$D$72,"&lt;&gt;"&amp;"NL",$D$5:$D$72,"&lt;&gt;"&amp;"HORS LIGUE",M$5:M$72,"&lt;"&amp;M9)+1),Paramètres!$B$3:$C$56,2,FALSE)*Paramètres!$K$7))</f>
        <v>0</v>
      </c>
      <c r="O9" s="46"/>
      <c r="P9" s="2">
        <f>IF(O$2="Bike &amp; Run",IF(ISNA(VLOOKUP(O9,Paramètres!$B$3:$C$56,2,FALSE)),0,VLOOKUP(O9,Paramètres!$B$3:$C$56,2,FALSE)*Paramètres!$K$8),IF(OR(O9="",OR($D9="",$D9="NL",$D9="HORS LIGUE")),0,VLOOKUP(IF(OR(O9="",OR($D9="",$D9="NL",$D9="HORS LIGUE")),"",COUNTIFS($D$5:$D$72,"&lt;&gt;"&amp;"",$D$5:$D$72,"&lt;&gt;"&amp;"NL",$D$5:$D$72,"&lt;&gt;"&amp;"HORS LIGUE",O$5:O$72,"&lt;"&amp;O9)+1),Paramètres!$B$3:$C$56,2,FALSE)*Paramètres!$K$8))</f>
        <v>0</v>
      </c>
      <c r="Q9" s="46"/>
      <c r="R9" s="2">
        <f>IF(Q$2="Bike &amp; Run",IF(ISNA(VLOOKUP(Q9,Paramètres!$B$3:$C$56,2,FALSE)),0,VLOOKUP(Q9,Paramètres!$B$3:$C$56,2,FALSE)*Paramètres!$K$9),IF(OR(Q9="",OR($D9="",$D9="NL",$D9="HORS LIGUE")),0,VLOOKUP(IF(OR(Q9="",OR($D9="",$D9="NL",$D9="HORS LIGUE")),"",COUNTIFS($D$5:$D$72,"&lt;&gt;"&amp;"",$D$5:$D$72,"&lt;&gt;"&amp;"NL",$D$5:$D$72,"&lt;&gt;"&amp;"HORS LIGUE",Q$5:Q$72,"&lt;"&amp;Q9)+1),Paramètres!$B$3:$C$56,2,FALSE)*Paramètres!$K$9))</f>
        <v>0</v>
      </c>
      <c r="S9" s="46"/>
      <c r="T9" s="2">
        <f>IF(S$2="Bike &amp; Run",IF(ISNA(VLOOKUP(S9,Paramètres!$B$3:$C$56,2,FALSE)),0,VLOOKUP(S9,Paramètres!$B$3:$C$56,2,FALSE)*Paramètres!$K$10),IF(OR(S9="",OR($D9="",$D9="NL",$D9="HORS LIGUE")),0,VLOOKUP(IF(OR(S9="",OR($D9="",$D9="NL",$D9="HORS LIGUE")),"",COUNTIFS($D$5:$D$72,"&lt;&gt;"&amp;"",$D$5:$D$72,"&lt;&gt;"&amp;"NL",$D$5:$D$72,"&lt;&gt;"&amp;"HORS LIGUE",S$5:S$72,"&lt;"&amp;S9)+1),Paramètres!$B$3:$C$56,2,FALSE)*Paramètres!$K$10))</f>
        <v>0</v>
      </c>
      <c r="U9" s="46"/>
      <c r="V9" s="2">
        <f>IF(U$2="Bike &amp; Run",IF(ISNA(VLOOKUP(U9,Paramètres!$B$3:$C$56,2,FALSE)),0,VLOOKUP(U9,Paramètres!$B$3:$C$56,2,FALSE)*Paramètres!$K$11),IF(OR(U9="",OR($D9="",$D9="NL",$D9="HORS LIGUE")),0,VLOOKUP(IF(OR(U9="",OR($D9="",$D9="NL",$D9="HORS LIGUE")),"",COUNTIFS($D$5:$D$72,"&lt;&gt;"&amp;"",$D$5:$D$72,"&lt;&gt;"&amp;"NL",$D$5:$D$72,"&lt;&gt;"&amp;"HORS LIGUE",U$5:U$72,"&lt;"&amp;U9)+1),Paramètres!$B$3:$C$56,2,FALSE)*Paramètres!$K$11))</f>
        <v>0</v>
      </c>
      <c r="W9" s="46"/>
      <c r="X9" s="2">
        <f>IF(W$2="Bike &amp; Run",IF(ISNA(VLOOKUP(W9,Paramètres!$B$3:$C$56,2,FALSE)),0,VLOOKUP(W9,Paramètres!$B$3:$C$56,2,FALSE)*Paramètres!$K$12),IF(OR(W9="",OR($D9="",$D9="NL",$D9="HORS LIGUE")),0,VLOOKUP(IF(OR(W9="",OR($D9="",$D9="NL",$D9="HORS LIGUE")),"",COUNTIFS($D$5:$D$72,"&lt;&gt;"&amp;"",$D$5:$D$72,"&lt;&gt;"&amp;"NL",$D$5:$D$72,"&lt;&gt;"&amp;"HORS LIGUE",W$5:W$72,"&lt;"&amp;W9)+1),Paramètres!$B$3:$C$56,2,FALSE)*Paramètres!$K$12))</f>
        <v>0</v>
      </c>
      <c r="Y9" s="46"/>
      <c r="Z9" s="2">
        <f>IF(Y$2="Bike &amp; Run",IF(ISNA(VLOOKUP(Y9,Paramètres!$B$3:$C$56,2,FALSE)),0,VLOOKUP(Y9,Paramètres!$B$3:$C$56,2,FALSE)*Paramètres!$K$13),IF(OR(Y9="",OR($D9="",$D9="NL",$D9="HORS LIGUE")),0,VLOOKUP(IF(OR(Y9="",OR($D9="",$D9="NL",$D9="HORS LIGUE")),"",COUNTIFS($D$5:$D$72,"&lt;&gt;"&amp;"",$D$5:$D$72,"&lt;&gt;"&amp;"NL",$D$5:$D$72,"&lt;&gt;"&amp;"HORS LIGUE",Y$5:Y$72,"&lt;"&amp;Y9)+1),Paramètres!$B$3:$C$56,2,FALSE)*Paramètres!$K$13))</f>
        <v>0</v>
      </c>
      <c r="AA9" s="46"/>
      <c r="AB9" s="2">
        <f>IF(AA$2="Bike &amp; Run",IF(ISNA(VLOOKUP(AA9,Paramètres!$B$3:$C$56,2,FALSE)),0,VLOOKUP(AA9,Paramètres!$B$3:$C$56,2,FALSE)*Paramètres!$K$14),IF(OR(AA9="",OR($D9="",$D9="NL",$D9="HORS LIGUE")),0,VLOOKUP(IF(OR(AA9="",OR($D9="",$D9="NL",$D9="HORS LIGUE")),"",COUNTIFS($D$5:$D$72,"&lt;&gt;"&amp;"",$D$5:$D$72,"&lt;&gt;"&amp;"NL",$D$5:$D$72,"&lt;&gt;"&amp;"HORS LIGUE",AA$5:AA$72,"&lt;"&amp;AA9)+1),Paramètres!$B$3:$C$56,2,FALSE)*Paramètres!$K$14))</f>
        <v>0</v>
      </c>
      <c r="AC9" s="46"/>
      <c r="AD9" s="2">
        <f>IF(AC$2="Bike &amp; Run",IF(ISNA(VLOOKUP(AC9,Paramètres!$B$3:$C$56,2,FALSE)),0,VLOOKUP(AC9,Paramètres!$B$3:$C$56,2,FALSE)*Paramètres!$K$15),IF(OR(AC9="",OR($D9="",$D9="NL",$D9="HORS LIGUE")),0,VLOOKUP(IF(OR(AC9="",OR($D9="",$D9="NL",$D9="HORS LIGUE")),"",COUNTIFS($D$5:$D$72,"&lt;&gt;"&amp;"",$D$5:$D$72,"&lt;&gt;"&amp;"NL",$D$5:$D$72,"&lt;&gt;"&amp;"HORS LIGUE",AC$5:AC$72,"&lt;"&amp;AC9)+1),Paramètres!$B$3:$C$56,2,FALSE)*Paramètres!$K$15))</f>
        <v>0</v>
      </c>
      <c r="AE9" s="46"/>
      <c r="AF9" s="2">
        <f>IF(AE$2="Bike &amp; Run",IF(ISNA(VLOOKUP(AE9,Paramètres!$B$3:$C$56,2,FALSE)),0,VLOOKUP(AE9,Paramètres!$B$3:$C$56,2,FALSE)*Paramètres!$K$16),IF(OR(AE9="",OR($D9="",$D9="NL",$D9="HORS LIGUE")),0,VLOOKUP(IF(OR(AE9="",OR($D9="",$D9="NL",$D9="HORS LIGUE")),"",COUNTIFS($D$5:$D$72,"&lt;&gt;"&amp;"",$D$5:$D$72,"&lt;&gt;"&amp;"NL",$D$5:$D$72,"&lt;&gt;"&amp;"HORS LIGUE",AE$5:AE$72,"&lt;"&amp;AE9)+1),Paramètres!$B$3:$C$56,2,FALSE)*Paramètres!$K$16))</f>
        <v>0</v>
      </c>
      <c r="AG9" s="46"/>
      <c r="AH9" s="2">
        <f>IF(AG$2="Bike &amp; Run",IF(ISNA(VLOOKUP(AG9,Paramètres!$B$3:$C$56,2,FALSE)),0,VLOOKUP(AG9,Paramètres!$B$3:$C$56,2,FALSE)*Paramètres!$K$17),IF(OR(AG9="",OR($D9="",$D9="NL",$D9="HORS LIGUE")),0,VLOOKUP(IF(OR(AG9="",OR($D9="",$D9="NL",$D9="HORS LIGUE")),"",COUNTIFS($D$5:$D$72,"&lt;&gt;"&amp;"",$D$5:$D$72,"&lt;&gt;"&amp;"NL",$D$5:$D$72,"&lt;&gt;"&amp;"HORS LIGUE",AG$5:AG$72,"&lt;"&amp;AG9)+1),Paramètres!$B$3:$C$56,2,FALSE)*Paramètres!$K$17))</f>
        <v>0</v>
      </c>
      <c r="AI9" s="40">
        <f t="shared" si="0"/>
        <v>0</v>
      </c>
      <c r="AJ9" s="3" t="str">
        <f t="shared" si="1"/>
        <v/>
      </c>
      <c r="AK9" s="5">
        <f t="shared" si="2"/>
        <v>0</v>
      </c>
      <c r="AL9" s="41">
        <f t="shared" si="3"/>
        <v>0</v>
      </c>
      <c r="AM9" s="33" t="str">
        <f t="shared" si="4"/>
        <v/>
      </c>
      <c r="AO9" s="22">
        <f t="shared" si="5"/>
        <v>0</v>
      </c>
      <c r="AP9">
        <f t="shared" si="6"/>
        <v>0</v>
      </c>
      <c r="AQ9">
        <f t="shared" si="7"/>
        <v>0</v>
      </c>
      <c r="AR9">
        <f t="shared" si="8"/>
        <v>0</v>
      </c>
      <c r="AS9">
        <f t="shared" si="9"/>
        <v>0</v>
      </c>
      <c r="AT9">
        <f t="shared" si="10"/>
        <v>0</v>
      </c>
      <c r="AU9">
        <f t="shared" si="11"/>
        <v>0</v>
      </c>
      <c r="AV9">
        <f t="shared" si="12"/>
        <v>0</v>
      </c>
      <c r="AW9">
        <f t="shared" si="13"/>
        <v>0</v>
      </c>
      <c r="AX9">
        <f t="shared" si="14"/>
        <v>0</v>
      </c>
      <c r="AY9">
        <f t="shared" si="15"/>
        <v>0</v>
      </c>
      <c r="AZ9">
        <f t="shared" si="16"/>
        <v>0</v>
      </c>
      <c r="BA9">
        <f t="shared" si="17"/>
        <v>0</v>
      </c>
      <c r="BB9">
        <f t="shared" si="18"/>
        <v>0</v>
      </c>
      <c r="BC9">
        <f t="shared" si="19"/>
        <v>0</v>
      </c>
      <c r="BD9">
        <f t="shared" si="20"/>
        <v>0</v>
      </c>
      <c r="BE9" s="22">
        <f t="shared" ref="BE9:BR9" si="25">BD9+LARGE($AO9:$BC9,BE$4)</f>
        <v>0</v>
      </c>
      <c r="BF9" s="22">
        <f t="shared" si="25"/>
        <v>0</v>
      </c>
      <c r="BG9" s="22">
        <f t="shared" si="25"/>
        <v>0</v>
      </c>
      <c r="BH9" s="22">
        <f t="shared" si="25"/>
        <v>0</v>
      </c>
      <c r="BI9" s="22">
        <f t="shared" si="25"/>
        <v>0</v>
      </c>
      <c r="BJ9" s="22">
        <f t="shared" si="25"/>
        <v>0</v>
      </c>
      <c r="BK9" s="22">
        <f t="shared" si="25"/>
        <v>0</v>
      </c>
      <c r="BL9" s="22">
        <f t="shared" si="25"/>
        <v>0</v>
      </c>
      <c r="BM9" s="22">
        <f t="shared" si="25"/>
        <v>0</v>
      </c>
      <c r="BN9" s="22">
        <f t="shared" si="25"/>
        <v>0</v>
      </c>
      <c r="BO9" s="22">
        <f t="shared" si="25"/>
        <v>0</v>
      </c>
      <c r="BP9" s="22">
        <f t="shared" si="25"/>
        <v>0</v>
      </c>
      <c r="BQ9" s="22">
        <f t="shared" si="25"/>
        <v>0</v>
      </c>
      <c r="BR9" s="22">
        <f t="shared" si="25"/>
        <v>0</v>
      </c>
    </row>
    <row r="10" spans="1:70" ht="16.5">
      <c r="A10" s="14" t="s">
        <v>700</v>
      </c>
      <c r="B10" s="32" t="str">
        <f>IF(ISNA(VLOOKUP(A10,'Licenciés Jeunes 2023'!A:C,3,0)),"",VLOOKUP(A10,'Licenciés Jeunes 2023'!A:C,3,0))</f>
        <v/>
      </c>
      <c r="C10" s="32" t="str">
        <f>IF(ISNA(VLOOKUP(A10,'Licenciés Jeunes 2023'!A:C,2,0)),"",VLOOKUP(A10,'Licenciés Jeunes 2023'!A:C,2,0))</f>
        <v/>
      </c>
      <c r="D10" s="32" t="str">
        <f>IF(ISNA(VLOOKUP(A10,'Licenciés Jeunes 2023'!A:F,6,0)),"",VLOOKUP(A10,'Licenciés Jeunes 2023'!A:F,6,0))</f>
        <v/>
      </c>
      <c r="E10" s="6"/>
      <c r="F10" s="2">
        <f>IF(E$2="Bike &amp; Run",IF(ISNA(VLOOKUP(E10,Paramètres!$B$3:$C$56,2,FALSE)),0,VLOOKUP(E10,Paramètres!$B$3:$C$56,2,FALSE)*Paramètres!$K$3),IF(OR(E10="",OR($D10="",$D10="NL",$D10="HORS LIGUE")),0,VLOOKUP(IF(OR(E10="",OR($D10="",$D10="NL",$D10="HORS LIGUE")),"",COUNTIFS($D$5:$D$72,"&lt;&gt;"&amp;"",$D$5:$D$72,"&lt;&gt;"&amp;"NL",$D$5:$D$72,"&lt;&gt;"&amp;"HORS LIGUE",E$5:E$72,"&lt;"&amp;E10)+1),Paramètres!$B$3:$C$56,2,FALSE)*Paramètres!$K$3))</f>
        <v>0</v>
      </c>
      <c r="G10" s="4"/>
      <c r="H10" s="2">
        <f>IF(G$2="Bike &amp; Run",IF(ISNA(VLOOKUP(G10,Paramètres!$B$3:$C$56,2,FALSE)),0,VLOOKUP(G10,Paramètres!$B$3:$C$56,2,FALSE)*Paramètres!$K$4),IF(OR(G10="",OR($D10="",$D10="NL",$D10="HORS LIGUE")),0,VLOOKUP(IF(OR(G10="",OR($D10="",$D10="NL",$D10="HORS LIGUE")),"",COUNTIFS($D$5:$D$72,"&lt;&gt;"&amp;"",$D$5:$D$72,"&lt;&gt;"&amp;"NL",$D$5:$D$72,"&lt;&gt;"&amp;"HORS LIGUE",G$5:G$72,"&lt;"&amp;G10)+1),Paramètres!$B$3:$C$56,2,FALSE)*Paramètres!$K$4))</f>
        <v>0</v>
      </c>
      <c r="I10" s="36"/>
      <c r="J10" s="2">
        <f>IF(I$2="Bike &amp; Run",IF(ISNA(VLOOKUP(I10,Paramètres!$B$3:$C$56,2,FALSE)),0,VLOOKUP(I10,Paramètres!$B$3:$C$56,2,FALSE)*Paramètres!$K$5),IF(OR(I10="",OR($D10="",$D10="NL",$D10="HORS LIGUE")),0,VLOOKUP(IF(OR(I10="",OR($D10="",$D10="NL",$D10="HORS LIGUE")),"",COUNTIFS($D$5:$D$72,"&lt;&gt;"&amp;"",$D$5:$D$72,"&lt;&gt;"&amp;"NL",$D$5:$D$72,"&lt;&gt;"&amp;"HORS LIGUE",I$5:I$72,"&lt;"&amp;I10)+1),Paramètres!$B$3:$C$56,2,FALSE)*Paramètres!$K$5))</f>
        <v>0</v>
      </c>
      <c r="K10" s="4"/>
      <c r="L10" s="2">
        <f>IF(K$2="Bike &amp; Run",IF(ISNA(VLOOKUP(K10,Paramètres!$B$3:$C$56,2,FALSE)),0,VLOOKUP(K10,Paramètres!$B$3:$C$56,2,FALSE)*Paramètres!$K$6),IF(OR(K10="",OR($D10="",$D10="NL",$D10="HORS LIGUE")),0,VLOOKUP(IF(OR(K10="",OR($D10="",$D10="NL",$D10="HORS LIGUE")),"",COUNTIFS($D$5:$D$72,"&lt;&gt;"&amp;"",$D$5:$D$72,"&lt;&gt;"&amp;"NL",$D$5:$D$72,"&lt;&gt;"&amp;"HORS LIGUE",K$5:K$72,"&lt;"&amp;K10)+1),Paramètres!$B$3:$C$56,2,FALSE)*Paramètres!$K$6))</f>
        <v>0</v>
      </c>
      <c r="M10" s="4"/>
      <c r="N10" s="2">
        <f>IF(M$2="Bike &amp; Run",IF(ISNA(VLOOKUP(M10,Paramètres!$B$3:$C$56,2,FALSE)),0,VLOOKUP(M10,Paramètres!$B$3:$C$56,2,FALSE)*Paramètres!$K$7),IF(OR(M10="",OR($D10="",$D10="NL",$D10="HORS LIGUE")),0,VLOOKUP(IF(OR(M10="",OR($D10="",$D10="NL",$D10="HORS LIGUE")),"",COUNTIFS($D$5:$D$72,"&lt;&gt;"&amp;"",$D$5:$D$72,"&lt;&gt;"&amp;"NL",$D$5:$D$72,"&lt;&gt;"&amp;"HORS LIGUE",M$5:M$72,"&lt;"&amp;M10)+1),Paramètres!$B$3:$C$56,2,FALSE)*Paramètres!$K$7))</f>
        <v>0</v>
      </c>
      <c r="O10" s="46"/>
      <c r="P10" s="2">
        <f>IF(O$2="Bike &amp; Run",IF(ISNA(VLOOKUP(O10,Paramètres!$B$3:$C$56,2,FALSE)),0,VLOOKUP(O10,Paramètres!$B$3:$C$56,2,FALSE)*Paramètres!$K$8),IF(OR(O10="",OR($D10="",$D10="NL",$D10="HORS LIGUE")),0,VLOOKUP(IF(OR(O10="",OR($D10="",$D10="NL",$D10="HORS LIGUE")),"",COUNTIFS($D$5:$D$72,"&lt;&gt;"&amp;"",$D$5:$D$72,"&lt;&gt;"&amp;"NL",$D$5:$D$72,"&lt;&gt;"&amp;"HORS LIGUE",O$5:O$72,"&lt;"&amp;O10)+1),Paramètres!$B$3:$C$56,2,FALSE)*Paramètres!$K$8))</f>
        <v>0</v>
      </c>
      <c r="Q10" s="46"/>
      <c r="R10" s="2">
        <f>IF(Q$2="Bike &amp; Run",IF(ISNA(VLOOKUP(Q10,Paramètres!$B$3:$C$56,2,FALSE)),0,VLOOKUP(Q10,Paramètres!$B$3:$C$56,2,FALSE)*Paramètres!$K$9),IF(OR(Q10="",OR($D10="",$D10="NL",$D10="HORS LIGUE")),0,VLOOKUP(IF(OR(Q10="",OR($D10="",$D10="NL",$D10="HORS LIGUE")),"",COUNTIFS($D$5:$D$72,"&lt;&gt;"&amp;"",$D$5:$D$72,"&lt;&gt;"&amp;"NL",$D$5:$D$72,"&lt;&gt;"&amp;"HORS LIGUE",Q$5:Q$72,"&lt;"&amp;Q10)+1),Paramètres!$B$3:$C$56,2,FALSE)*Paramètres!$K$9))</f>
        <v>0</v>
      </c>
      <c r="S10" s="46"/>
      <c r="T10" s="2">
        <f>IF(S$2="Bike &amp; Run",IF(ISNA(VLOOKUP(S10,Paramètres!$B$3:$C$56,2,FALSE)),0,VLOOKUP(S10,Paramètres!$B$3:$C$56,2,FALSE)*Paramètres!$K$10),IF(OR(S10="",OR($D10="",$D10="NL",$D10="HORS LIGUE")),0,VLOOKUP(IF(OR(S10="",OR($D10="",$D10="NL",$D10="HORS LIGUE")),"",COUNTIFS($D$5:$D$72,"&lt;&gt;"&amp;"",$D$5:$D$72,"&lt;&gt;"&amp;"NL",$D$5:$D$72,"&lt;&gt;"&amp;"HORS LIGUE",S$5:S$72,"&lt;"&amp;S10)+1),Paramètres!$B$3:$C$56,2,FALSE)*Paramètres!$K$10))</f>
        <v>0</v>
      </c>
      <c r="U10" s="46"/>
      <c r="V10" s="2">
        <f>IF(U$2="Bike &amp; Run",IF(ISNA(VLOOKUP(U10,Paramètres!$B$3:$C$56,2,FALSE)),0,VLOOKUP(U10,Paramètres!$B$3:$C$56,2,FALSE)*Paramètres!$K$11),IF(OR(U10="",OR($D10="",$D10="NL",$D10="HORS LIGUE")),0,VLOOKUP(IF(OR(U10="",OR($D10="",$D10="NL",$D10="HORS LIGUE")),"",COUNTIFS($D$5:$D$72,"&lt;&gt;"&amp;"",$D$5:$D$72,"&lt;&gt;"&amp;"NL",$D$5:$D$72,"&lt;&gt;"&amp;"HORS LIGUE",U$5:U$72,"&lt;"&amp;U10)+1),Paramètres!$B$3:$C$56,2,FALSE)*Paramètres!$K$11))</f>
        <v>0</v>
      </c>
      <c r="W10" s="46"/>
      <c r="X10" s="2">
        <f>IF(W$2="Bike &amp; Run",IF(ISNA(VLOOKUP(W10,Paramètres!$B$3:$C$56,2,FALSE)),0,VLOOKUP(W10,Paramètres!$B$3:$C$56,2,FALSE)*Paramètres!$K$12),IF(OR(W10="",OR($D10="",$D10="NL",$D10="HORS LIGUE")),0,VLOOKUP(IF(OR(W10="",OR($D10="",$D10="NL",$D10="HORS LIGUE")),"",COUNTIFS($D$5:$D$72,"&lt;&gt;"&amp;"",$D$5:$D$72,"&lt;&gt;"&amp;"NL",$D$5:$D$72,"&lt;&gt;"&amp;"HORS LIGUE",W$5:W$72,"&lt;"&amp;W10)+1),Paramètres!$B$3:$C$56,2,FALSE)*Paramètres!$K$12))</f>
        <v>0</v>
      </c>
      <c r="Y10" s="46"/>
      <c r="Z10" s="2">
        <f>IF(Y$2="Bike &amp; Run",IF(ISNA(VLOOKUP(Y10,Paramètres!$B$3:$C$56,2,FALSE)),0,VLOOKUP(Y10,Paramètres!$B$3:$C$56,2,FALSE)*Paramètres!$K$13),IF(OR(Y10="",OR($D10="",$D10="NL",$D10="HORS LIGUE")),0,VLOOKUP(IF(OR(Y10="",OR($D10="",$D10="NL",$D10="HORS LIGUE")),"",COUNTIFS($D$5:$D$72,"&lt;&gt;"&amp;"",$D$5:$D$72,"&lt;&gt;"&amp;"NL",$D$5:$D$72,"&lt;&gt;"&amp;"HORS LIGUE",Y$5:Y$72,"&lt;"&amp;Y10)+1),Paramètres!$B$3:$C$56,2,FALSE)*Paramètres!$K$13))</f>
        <v>0</v>
      </c>
      <c r="AA10" s="46"/>
      <c r="AB10" s="2">
        <f>IF(AA$2="Bike &amp; Run",IF(ISNA(VLOOKUP(AA10,Paramètres!$B$3:$C$56,2,FALSE)),0,VLOOKUP(AA10,Paramètres!$B$3:$C$56,2,FALSE)*Paramètres!$K$14),IF(OR(AA10="",OR($D10="",$D10="NL",$D10="HORS LIGUE")),0,VLOOKUP(IF(OR(AA10="",OR($D10="",$D10="NL",$D10="HORS LIGUE")),"",COUNTIFS($D$5:$D$72,"&lt;&gt;"&amp;"",$D$5:$D$72,"&lt;&gt;"&amp;"NL",$D$5:$D$72,"&lt;&gt;"&amp;"HORS LIGUE",AA$5:AA$72,"&lt;"&amp;AA10)+1),Paramètres!$B$3:$C$56,2,FALSE)*Paramètres!$K$14))</f>
        <v>0</v>
      </c>
      <c r="AC10" s="46"/>
      <c r="AD10" s="2">
        <f>IF(AC$2="Bike &amp; Run",IF(ISNA(VLOOKUP(AC10,Paramètres!$B$3:$C$56,2,FALSE)),0,VLOOKUP(AC10,Paramètres!$B$3:$C$56,2,FALSE)*Paramètres!$K$15),IF(OR(AC10="",OR($D10="",$D10="NL",$D10="HORS LIGUE")),0,VLOOKUP(IF(OR(AC10="",OR($D10="",$D10="NL",$D10="HORS LIGUE")),"",COUNTIFS($D$5:$D$72,"&lt;&gt;"&amp;"",$D$5:$D$72,"&lt;&gt;"&amp;"NL",$D$5:$D$72,"&lt;&gt;"&amp;"HORS LIGUE",AC$5:AC$72,"&lt;"&amp;AC10)+1),Paramètres!$B$3:$C$56,2,FALSE)*Paramètres!$K$15))</f>
        <v>0</v>
      </c>
      <c r="AE10" s="46"/>
      <c r="AF10" s="2">
        <f>IF(AE$2="Bike &amp; Run",IF(ISNA(VLOOKUP(AE10,Paramètres!$B$3:$C$56,2,FALSE)),0,VLOOKUP(AE10,Paramètres!$B$3:$C$56,2,FALSE)*Paramètres!$K$16),IF(OR(AE10="",OR($D10="",$D10="NL",$D10="HORS LIGUE")),0,VLOOKUP(IF(OR(AE10="",OR($D10="",$D10="NL",$D10="HORS LIGUE")),"",COUNTIFS($D$5:$D$72,"&lt;&gt;"&amp;"",$D$5:$D$72,"&lt;&gt;"&amp;"NL",$D$5:$D$72,"&lt;&gt;"&amp;"HORS LIGUE",AE$5:AE$72,"&lt;"&amp;AE10)+1),Paramètres!$B$3:$C$56,2,FALSE)*Paramètres!$K$16))</f>
        <v>0</v>
      </c>
      <c r="AG10" s="46"/>
      <c r="AH10" s="2">
        <f>IF(AG$2="Bike &amp; Run",IF(ISNA(VLOOKUP(AG10,Paramètres!$B$3:$C$56,2,FALSE)),0,VLOOKUP(AG10,Paramètres!$B$3:$C$56,2,FALSE)*Paramètres!$K$17),IF(OR(AG10="",OR($D10="",$D10="NL",$D10="HORS LIGUE")),0,VLOOKUP(IF(OR(AG10="",OR($D10="",$D10="NL",$D10="HORS LIGUE")),"",COUNTIFS($D$5:$D$72,"&lt;&gt;"&amp;"",$D$5:$D$72,"&lt;&gt;"&amp;"NL",$D$5:$D$72,"&lt;&gt;"&amp;"HORS LIGUE",AG$5:AG$72,"&lt;"&amp;AG10)+1),Paramètres!$B$3:$C$56,2,FALSE)*Paramètres!$K$17))</f>
        <v>0</v>
      </c>
      <c r="AI10" s="40">
        <f t="shared" si="0"/>
        <v>0</v>
      </c>
      <c r="AJ10" s="3" t="str">
        <f t="shared" si="1"/>
        <v/>
      </c>
      <c r="AK10" s="5">
        <f t="shared" si="2"/>
        <v>0</v>
      </c>
      <c r="AL10" s="41">
        <f t="shared" si="3"/>
        <v>0</v>
      </c>
      <c r="AM10" s="33" t="str">
        <f t="shared" si="4"/>
        <v/>
      </c>
      <c r="AO10" s="22">
        <f t="shared" si="5"/>
        <v>0</v>
      </c>
      <c r="AP10">
        <f t="shared" si="6"/>
        <v>0</v>
      </c>
      <c r="AQ10">
        <f t="shared" si="7"/>
        <v>0</v>
      </c>
      <c r="AR10">
        <f t="shared" si="8"/>
        <v>0</v>
      </c>
      <c r="AS10">
        <f t="shared" si="9"/>
        <v>0</v>
      </c>
      <c r="AT10">
        <f t="shared" si="10"/>
        <v>0</v>
      </c>
      <c r="AU10">
        <f t="shared" si="11"/>
        <v>0</v>
      </c>
      <c r="AV10">
        <f t="shared" si="12"/>
        <v>0</v>
      </c>
      <c r="AW10">
        <f t="shared" si="13"/>
        <v>0</v>
      </c>
      <c r="AX10">
        <f t="shared" si="14"/>
        <v>0</v>
      </c>
      <c r="AY10">
        <f t="shared" si="15"/>
        <v>0</v>
      </c>
      <c r="AZ10">
        <f t="shared" si="16"/>
        <v>0</v>
      </c>
      <c r="BA10">
        <f t="shared" si="17"/>
        <v>0</v>
      </c>
      <c r="BB10">
        <f t="shared" si="18"/>
        <v>0</v>
      </c>
      <c r="BC10">
        <f t="shared" si="19"/>
        <v>0</v>
      </c>
      <c r="BD10">
        <f t="shared" si="20"/>
        <v>0</v>
      </c>
      <c r="BE10" s="22">
        <f t="shared" ref="BE10:BR10" si="26">BD10+LARGE($AO10:$BC10,BE$4)</f>
        <v>0</v>
      </c>
      <c r="BF10" s="22">
        <f t="shared" si="26"/>
        <v>0</v>
      </c>
      <c r="BG10" s="22">
        <f t="shared" si="26"/>
        <v>0</v>
      </c>
      <c r="BH10" s="22">
        <f t="shared" si="26"/>
        <v>0</v>
      </c>
      <c r="BI10" s="22">
        <f t="shared" si="26"/>
        <v>0</v>
      </c>
      <c r="BJ10" s="22">
        <f t="shared" si="26"/>
        <v>0</v>
      </c>
      <c r="BK10" s="22">
        <f t="shared" si="26"/>
        <v>0</v>
      </c>
      <c r="BL10" s="22">
        <f t="shared" si="26"/>
        <v>0</v>
      </c>
      <c r="BM10" s="22">
        <f t="shared" si="26"/>
        <v>0</v>
      </c>
      <c r="BN10" s="22">
        <f t="shared" si="26"/>
        <v>0</v>
      </c>
      <c r="BO10" s="22">
        <f t="shared" si="26"/>
        <v>0</v>
      </c>
      <c r="BP10" s="22">
        <f t="shared" si="26"/>
        <v>0</v>
      </c>
      <c r="BQ10" s="22">
        <f t="shared" si="26"/>
        <v>0</v>
      </c>
      <c r="BR10" s="22">
        <f t="shared" si="26"/>
        <v>0</v>
      </c>
    </row>
    <row r="11" spans="1:70" ht="16.5">
      <c r="A11" s="14" t="s">
        <v>750</v>
      </c>
      <c r="B11" s="32" t="str">
        <f>IF(ISNA(VLOOKUP(A11,'Licenciés Jeunes 2023'!A:C,3,0)),"",VLOOKUP(A11,'Licenciés Jeunes 2023'!A:C,3,0))</f>
        <v/>
      </c>
      <c r="C11" s="32" t="str">
        <f>IF(ISNA(VLOOKUP(A11,'Licenciés Jeunes 2023'!A:C,2,0)),"",VLOOKUP(A11,'Licenciés Jeunes 2023'!A:C,2,0))</f>
        <v/>
      </c>
      <c r="D11" s="32" t="str">
        <f>IF(ISNA(VLOOKUP(A11,'Licenciés Jeunes 2023'!A:F,6,0)),"",VLOOKUP(A11,'Licenciés Jeunes 2023'!A:F,6,0))</f>
        <v/>
      </c>
      <c r="E11" s="6"/>
      <c r="F11" s="2">
        <f>IF(E$2="Bike &amp; Run",IF(ISNA(VLOOKUP(E11,Paramètres!$B$3:$C$56,2,FALSE)),0,VLOOKUP(E11,Paramètres!$B$3:$C$56,2,FALSE)*Paramètres!$K$3),IF(OR(E11="",OR($D11="",$D11="NL",$D11="HORS LIGUE")),0,VLOOKUP(IF(OR(E11="",OR($D11="",$D11="NL",$D11="HORS LIGUE")),"",COUNTIFS($D$5:$D$72,"&lt;&gt;"&amp;"",$D$5:$D$72,"&lt;&gt;"&amp;"NL",$D$5:$D$72,"&lt;&gt;"&amp;"HORS LIGUE",E$5:E$72,"&lt;"&amp;E11)+1),Paramètres!$B$3:$C$56,2,FALSE)*Paramètres!$K$3))</f>
        <v>0</v>
      </c>
      <c r="G11" s="4"/>
      <c r="H11" s="2">
        <f>IF(G$2="Bike &amp; Run",IF(ISNA(VLOOKUP(G11,Paramètres!$B$3:$C$56,2,FALSE)),0,VLOOKUP(G11,Paramètres!$B$3:$C$56,2,FALSE)*Paramètres!$K$4),IF(OR(G11="",OR($D11="",$D11="NL",$D11="HORS LIGUE")),0,VLOOKUP(IF(OR(G11="",OR($D11="",$D11="NL",$D11="HORS LIGUE")),"",COUNTIFS($D$5:$D$72,"&lt;&gt;"&amp;"",$D$5:$D$72,"&lt;&gt;"&amp;"NL",$D$5:$D$72,"&lt;&gt;"&amp;"HORS LIGUE",G$5:G$72,"&lt;"&amp;G11)+1),Paramètres!$B$3:$C$56,2,FALSE)*Paramètres!$K$4))</f>
        <v>0</v>
      </c>
      <c r="I11" s="36"/>
      <c r="J11" s="2">
        <f>IF(I$2="Bike &amp; Run",IF(ISNA(VLOOKUP(I11,Paramètres!$B$3:$C$56,2,FALSE)),0,VLOOKUP(I11,Paramètres!$B$3:$C$56,2,FALSE)*Paramètres!$K$5),IF(OR(I11="",OR($D11="",$D11="NL",$D11="HORS LIGUE")),0,VLOOKUP(IF(OR(I11="",OR($D11="",$D11="NL",$D11="HORS LIGUE")),"",COUNTIFS($D$5:$D$72,"&lt;&gt;"&amp;"",$D$5:$D$72,"&lt;&gt;"&amp;"NL",$D$5:$D$72,"&lt;&gt;"&amp;"HORS LIGUE",I$5:I$72,"&lt;"&amp;I11)+1),Paramètres!$B$3:$C$56,2,FALSE)*Paramètres!$K$5))</f>
        <v>0</v>
      </c>
      <c r="K11" s="4"/>
      <c r="L11" s="2">
        <f>IF(K$2="Bike &amp; Run",IF(ISNA(VLOOKUP(K11,Paramètres!$B$3:$C$56,2,FALSE)),0,VLOOKUP(K11,Paramètres!$B$3:$C$56,2,FALSE)*Paramètres!$K$6),IF(OR(K11="",OR($D11="",$D11="NL",$D11="HORS LIGUE")),0,VLOOKUP(IF(OR(K11="",OR($D11="",$D11="NL",$D11="HORS LIGUE")),"",COUNTIFS($D$5:$D$72,"&lt;&gt;"&amp;"",$D$5:$D$72,"&lt;&gt;"&amp;"NL",$D$5:$D$72,"&lt;&gt;"&amp;"HORS LIGUE",K$5:K$72,"&lt;"&amp;K11)+1),Paramètres!$B$3:$C$56,2,FALSE)*Paramètres!$K$6))</f>
        <v>0</v>
      </c>
      <c r="M11" s="4"/>
      <c r="N11" s="2">
        <f>IF(M$2="Bike &amp; Run",IF(ISNA(VLOOKUP(M11,Paramètres!$B$3:$C$56,2,FALSE)),0,VLOOKUP(M11,Paramètres!$B$3:$C$56,2,FALSE)*Paramètres!$K$7),IF(OR(M11="",OR($D11="",$D11="NL",$D11="HORS LIGUE")),0,VLOOKUP(IF(OR(M11="",OR($D11="",$D11="NL",$D11="HORS LIGUE")),"",COUNTIFS($D$5:$D$72,"&lt;&gt;"&amp;"",$D$5:$D$72,"&lt;&gt;"&amp;"NL",$D$5:$D$72,"&lt;&gt;"&amp;"HORS LIGUE",M$5:M$72,"&lt;"&amp;M11)+1),Paramètres!$B$3:$C$56,2,FALSE)*Paramètres!$K$7))</f>
        <v>0</v>
      </c>
      <c r="O11" s="46"/>
      <c r="P11" s="2">
        <f>IF(O$2="Bike &amp; Run",IF(ISNA(VLOOKUP(O11,Paramètres!$B$3:$C$56,2,FALSE)),0,VLOOKUP(O11,Paramètres!$B$3:$C$56,2,FALSE)*Paramètres!$K$8),IF(OR(O11="",OR($D11="",$D11="NL",$D11="HORS LIGUE")),0,VLOOKUP(IF(OR(O11="",OR($D11="",$D11="NL",$D11="HORS LIGUE")),"",COUNTIFS($D$5:$D$72,"&lt;&gt;"&amp;"",$D$5:$D$72,"&lt;&gt;"&amp;"NL",$D$5:$D$72,"&lt;&gt;"&amp;"HORS LIGUE",O$5:O$72,"&lt;"&amp;O11)+1),Paramètres!$B$3:$C$56,2,FALSE)*Paramètres!$K$8))</f>
        <v>0</v>
      </c>
      <c r="Q11" s="46"/>
      <c r="R11" s="2">
        <f>IF(Q$2="Bike &amp; Run",IF(ISNA(VLOOKUP(Q11,Paramètres!$B$3:$C$56,2,FALSE)),0,VLOOKUP(Q11,Paramètres!$B$3:$C$56,2,FALSE)*Paramètres!$K$9),IF(OR(Q11="",OR($D11="",$D11="NL",$D11="HORS LIGUE")),0,VLOOKUP(IF(OR(Q11="",OR($D11="",$D11="NL",$D11="HORS LIGUE")),"",COUNTIFS($D$5:$D$72,"&lt;&gt;"&amp;"",$D$5:$D$72,"&lt;&gt;"&amp;"NL",$D$5:$D$72,"&lt;&gt;"&amp;"HORS LIGUE",Q$5:Q$72,"&lt;"&amp;Q11)+1),Paramètres!$B$3:$C$56,2,FALSE)*Paramètres!$K$9))</f>
        <v>0</v>
      </c>
      <c r="S11" s="46"/>
      <c r="T11" s="2">
        <f>IF(S$2="Bike &amp; Run",IF(ISNA(VLOOKUP(S11,Paramètres!$B$3:$C$56,2,FALSE)),0,VLOOKUP(S11,Paramètres!$B$3:$C$56,2,FALSE)*Paramètres!$K$10),IF(OR(S11="",OR($D11="",$D11="NL",$D11="HORS LIGUE")),0,VLOOKUP(IF(OR(S11="",OR($D11="",$D11="NL",$D11="HORS LIGUE")),"",COUNTIFS($D$5:$D$72,"&lt;&gt;"&amp;"",$D$5:$D$72,"&lt;&gt;"&amp;"NL",$D$5:$D$72,"&lt;&gt;"&amp;"HORS LIGUE",S$5:S$72,"&lt;"&amp;S11)+1),Paramètres!$B$3:$C$56,2,FALSE)*Paramètres!$K$10))</f>
        <v>0</v>
      </c>
      <c r="U11" s="46"/>
      <c r="V11" s="2">
        <f>IF(U$2="Bike &amp; Run",IF(ISNA(VLOOKUP(U11,Paramètres!$B$3:$C$56,2,FALSE)),0,VLOOKUP(U11,Paramètres!$B$3:$C$56,2,FALSE)*Paramètres!$K$11),IF(OR(U11="",OR($D11="",$D11="NL",$D11="HORS LIGUE")),0,VLOOKUP(IF(OR(U11="",OR($D11="",$D11="NL",$D11="HORS LIGUE")),"",COUNTIFS($D$5:$D$72,"&lt;&gt;"&amp;"",$D$5:$D$72,"&lt;&gt;"&amp;"NL",$D$5:$D$72,"&lt;&gt;"&amp;"HORS LIGUE",U$5:U$72,"&lt;"&amp;U11)+1),Paramètres!$B$3:$C$56,2,FALSE)*Paramètres!$K$11))</f>
        <v>0</v>
      </c>
      <c r="W11" s="46"/>
      <c r="X11" s="2">
        <f>IF(W$2="Bike &amp; Run",IF(ISNA(VLOOKUP(W11,Paramètres!$B$3:$C$56,2,FALSE)),0,VLOOKUP(W11,Paramètres!$B$3:$C$56,2,FALSE)*Paramètres!$K$12),IF(OR(W11="",OR($D11="",$D11="NL",$D11="HORS LIGUE")),0,VLOOKUP(IF(OR(W11="",OR($D11="",$D11="NL",$D11="HORS LIGUE")),"",COUNTIFS($D$5:$D$72,"&lt;&gt;"&amp;"",$D$5:$D$72,"&lt;&gt;"&amp;"NL",$D$5:$D$72,"&lt;&gt;"&amp;"HORS LIGUE",W$5:W$72,"&lt;"&amp;W11)+1),Paramètres!$B$3:$C$56,2,FALSE)*Paramètres!$K$12))</f>
        <v>0</v>
      </c>
      <c r="Y11" s="46"/>
      <c r="Z11" s="2">
        <f>IF(Y$2="Bike &amp; Run",IF(ISNA(VLOOKUP(Y11,Paramètres!$B$3:$C$56,2,FALSE)),0,VLOOKUP(Y11,Paramètres!$B$3:$C$56,2,FALSE)*Paramètres!$K$13),IF(OR(Y11="",OR($D11="",$D11="NL",$D11="HORS LIGUE")),0,VLOOKUP(IF(OR(Y11="",OR($D11="",$D11="NL",$D11="HORS LIGUE")),"",COUNTIFS($D$5:$D$72,"&lt;&gt;"&amp;"",$D$5:$D$72,"&lt;&gt;"&amp;"NL",$D$5:$D$72,"&lt;&gt;"&amp;"HORS LIGUE",Y$5:Y$72,"&lt;"&amp;Y11)+1),Paramètres!$B$3:$C$56,2,FALSE)*Paramètres!$K$13))</f>
        <v>0</v>
      </c>
      <c r="AA11" s="46"/>
      <c r="AB11" s="2">
        <f>IF(AA$2="Bike &amp; Run",IF(ISNA(VLOOKUP(AA11,Paramètres!$B$3:$C$56,2,FALSE)),0,VLOOKUP(AA11,Paramètres!$B$3:$C$56,2,FALSE)*Paramètres!$K$14),IF(OR(AA11="",OR($D11="",$D11="NL",$D11="HORS LIGUE")),0,VLOOKUP(IF(OR(AA11="",OR($D11="",$D11="NL",$D11="HORS LIGUE")),"",COUNTIFS($D$5:$D$72,"&lt;&gt;"&amp;"",$D$5:$D$72,"&lt;&gt;"&amp;"NL",$D$5:$D$72,"&lt;&gt;"&amp;"HORS LIGUE",AA$5:AA$72,"&lt;"&amp;AA11)+1),Paramètres!$B$3:$C$56,2,FALSE)*Paramètres!$K$14))</f>
        <v>0</v>
      </c>
      <c r="AC11" s="46"/>
      <c r="AD11" s="2">
        <f>IF(AC$2="Bike &amp; Run",IF(ISNA(VLOOKUP(AC11,Paramètres!$B$3:$C$56,2,FALSE)),0,VLOOKUP(AC11,Paramètres!$B$3:$C$56,2,FALSE)*Paramètres!$K$15),IF(OR(AC11="",OR($D11="",$D11="NL",$D11="HORS LIGUE")),0,VLOOKUP(IF(OR(AC11="",OR($D11="",$D11="NL",$D11="HORS LIGUE")),"",COUNTIFS($D$5:$D$72,"&lt;&gt;"&amp;"",$D$5:$D$72,"&lt;&gt;"&amp;"NL",$D$5:$D$72,"&lt;&gt;"&amp;"HORS LIGUE",AC$5:AC$72,"&lt;"&amp;AC11)+1),Paramètres!$B$3:$C$56,2,FALSE)*Paramètres!$K$15))</f>
        <v>0</v>
      </c>
      <c r="AE11" s="46"/>
      <c r="AF11" s="2">
        <f>IF(AE$2="Bike &amp; Run",IF(ISNA(VLOOKUP(AE11,Paramètres!$B$3:$C$56,2,FALSE)),0,VLOOKUP(AE11,Paramètres!$B$3:$C$56,2,FALSE)*Paramètres!$K$16),IF(OR(AE11="",OR($D11="",$D11="NL",$D11="HORS LIGUE")),0,VLOOKUP(IF(OR(AE11="",OR($D11="",$D11="NL",$D11="HORS LIGUE")),"",COUNTIFS($D$5:$D$72,"&lt;&gt;"&amp;"",$D$5:$D$72,"&lt;&gt;"&amp;"NL",$D$5:$D$72,"&lt;&gt;"&amp;"HORS LIGUE",AE$5:AE$72,"&lt;"&amp;AE11)+1),Paramètres!$B$3:$C$56,2,FALSE)*Paramètres!$K$16))</f>
        <v>0</v>
      </c>
      <c r="AG11" s="46"/>
      <c r="AH11" s="2">
        <f>IF(AG$2="Bike &amp; Run",IF(ISNA(VLOOKUP(AG11,Paramètres!$B$3:$C$56,2,FALSE)),0,VLOOKUP(AG11,Paramètres!$B$3:$C$56,2,FALSE)*Paramètres!$K$17),IF(OR(AG11="",OR($D11="",$D11="NL",$D11="HORS LIGUE")),0,VLOOKUP(IF(OR(AG11="",OR($D11="",$D11="NL",$D11="HORS LIGUE")),"",COUNTIFS($D$5:$D$72,"&lt;&gt;"&amp;"",$D$5:$D$72,"&lt;&gt;"&amp;"NL",$D$5:$D$72,"&lt;&gt;"&amp;"HORS LIGUE",AG$5:AG$72,"&lt;"&amp;AG11)+1),Paramètres!$B$3:$C$56,2,FALSE)*Paramètres!$K$17))</f>
        <v>0</v>
      </c>
      <c r="AI11" s="40">
        <f t="shared" si="0"/>
        <v>0</v>
      </c>
      <c r="AJ11" s="3" t="str">
        <f t="shared" si="1"/>
        <v/>
      </c>
      <c r="AK11" s="5">
        <f t="shared" si="2"/>
        <v>0</v>
      </c>
      <c r="AL11" s="41">
        <f t="shared" si="3"/>
        <v>0</v>
      </c>
      <c r="AM11" s="33" t="str">
        <f t="shared" si="4"/>
        <v/>
      </c>
      <c r="AO11" s="22">
        <f t="shared" si="5"/>
        <v>0</v>
      </c>
      <c r="AP11">
        <f t="shared" si="6"/>
        <v>0</v>
      </c>
      <c r="AQ11">
        <f t="shared" si="7"/>
        <v>0</v>
      </c>
      <c r="AR11">
        <f t="shared" si="8"/>
        <v>0</v>
      </c>
      <c r="AS11">
        <f t="shared" si="9"/>
        <v>0</v>
      </c>
      <c r="AT11">
        <f t="shared" si="10"/>
        <v>0</v>
      </c>
      <c r="AU11">
        <f t="shared" si="11"/>
        <v>0</v>
      </c>
      <c r="AV11">
        <f t="shared" si="12"/>
        <v>0</v>
      </c>
      <c r="AW11">
        <f t="shared" si="13"/>
        <v>0</v>
      </c>
      <c r="AX11">
        <f t="shared" si="14"/>
        <v>0</v>
      </c>
      <c r="AY11">
        <f t="shared" si="15"/>
        <v>0</v>
      </c>
      <c r="AZ11">
        <f t="shared" si="16"/>
        <v>0</v>
      </c>
      <c r="BA11">
        <f t="shared" si="17"/>
        <v>0</v>
      </c>
      <c r="BB11">
        <f t="shared" si="18"/>
        <v>0</v>
      </c>
      <c r="BC11">
        <f t="shared" si="19"/>
        <v>0</v>
      </c>
      <c r="BD11">
        <f t="shared" si="20"/>
        <v>0</v>
      </c>
      <c r="BE11" s="22">
        <f t="shared" ref="BE11:BR11" si="27">BD11+LARGE($AO11:$BC11,BE$4)</f>
        <v>0</v>
      </c>
      <c r="BF11" s="22">
        <f t="shared" si="27"/>
        <v>0</v>
      </c>
      <c r="BG11" s="22">
        <f t="shared" si="27"/>
        <v>0</v>
      </c>
      <c r="BH11" s="22">
        <f t="shared" si="27"/>
        <v>0</v>
      </c>
      <c r="BI11" s="22">
        <f t="shared" si="27"/>
        <v>0</v>
      </c>
      <c r="BJ11" s="22">
        <f t="shared" si="27"/>
        <v>0</v>
      </c>
      <c r="BK11" s="22">
        <f t="shared" si="27"/>
        <v>0</v>
      </c>
      <c r="BL11" s="22">
        <f t="shared" si="27"/>
        <v>0</v>
      </c>
      <c r="BM11" s="22">
        <f t="shared" si="27"/>
        <v>0</v>
      </c>
      <c r="BN11" s="22">
        <f t="shared" si="27"/>
        <v>0</v>
      </c>
      <c r="BO11" s="22">
        <f t="shared" si="27"/>
        <v>0</v>
      </c>
      <c r="BP11" s="22">
        <f t="shared" si="27"/>
        <v>0</v>
      </c>
      <c r="BQ11" s="22">
        <f t="shared" si="27"/>
        <v>0</v>
      </c>
      <c r="BR11" s="22">
        <f t="shared" si="27"/>
        <v>0</v>
      </c>
    </row>
    <row r="12" spans="1:70" ht="16.5">
      <c r="A12" s="14" t="s">
        <v>811</v>
      </c>
      <c r="B12" s="32" t="str">
        <f>IF(ISNA(VLOOKUP(A12,'Licenciés Jeunes 2023'!A:C,3,0)),"",VLOOKUP(A12,'Licenciés Jeunes 2023'!A:C,3,0))</f>
        <v/>
      </c>
      <c r="C12" s="32" t="str">
        <f>IF(ISNA(VLOOKUP(A12,'Licenciés Jeunes 2023'!A:C,2,0)),"",VLOOKUP(A12,'Licenciés Jeunes 2023'!A:C,2,0))</f>
        <v/>
      </c>
      <c r="D12" s="32" t="str">
        <f>IF(ISNA(VLOOKUP(A12,'Licenciés Jeunes 2023'!A:F,6,0)),"",VLOOKUP(A12,'Licenciés Jeunes 2023'!A:F,6,0))</f>
        <v/>
      </c>
      <c r="E12" s="6"/>
      <c r="F12" s="2">
        <f>IF(E$2="Bike &amp; Run",IF(ISNA(VLOOKUP(E12,Paramètres!$B$3:$C$56,2,FALSE)),0,VLOOKUP(E12,Paramètres!$B$3:$C$56,2,FALSE)*Paramètres!$K$3),IF(OR(E12="",OR($D12="",$D12="NL",$D12="HORS LIGUE")),0,VLOOKUP(IF(OR(E12="",OR($D12="",$D12="NL",$D12="HORS LIGUE")),"",COUNTIFS($D$5:$D$72,"&lt;&gt;"&amp;"",$D$5:$D$72,"&lt;&gt;"&amp;"NL",$D$5:$D$72,"&lt;&gt;"&amp;"HORS LIGUE",E$5:E$72,"&lt;"&amp;E12)+1),Paramètres!$B$3:$C$56,2,FALSE)*Paramètres!$K$3))</f>
        <v>0</v>
      </c>
      <c r="G12" s="4"/>
      <c r="H12" s="2">
        <f>IF(G$2="Bike &amp; Run",IF(ISNA(VLOOKUP(G12,Paramètres!$B$3:$C$56,2,FALSE)),0,VLOOKUP(G12,Paramètres!$B$3:$C$56,2,FALSE)*Paramètres!$K$4),IF(OR(G12="",OR($D12="",$D12="NL",$D12="HORS LIGUE")),0,VLOOKUP(IF(OR(G12="",OR($D12="",$D12="NL",$D12="HORS LIGUE")),"",COUNTIFS($D$5:$D$72,"&lt;&gt;"&amp;"",$D$5:$D$72,"&lt;&gt;"&amp;"NL",$D$5:$D$72,"&lt;&gt;"&amp;"HORS LIGUE",G$5:G$72,"&lt;"&amp;G12)+1),Paramètres!$B$3:$C$56,2,FALSE)*Paramètres!$K$4))</f>
        <v>0</v>
      </c>
      <c r="I12" s="36"/>
      <c r="J12" s="2">
        <f>IF(I$2="Bike &amp; Run",IF(ISNA(VLOOKUP(I12,Paramètres!$B$3:$C$56,2,FALSE)),0,VLOOKUP(I12,Paramètres!$B$3:$C$56,2,FALSE)*Paramètres!$K$5),IF(OR(I12="",OR($D12="",$D12="NL",$D12="HORS LIGUE")),0,VLOOKUP(IF(OR(I12="",OR($D12="",$D12="NL",$D12="HORS LIGUE")),"",COUNTIFS($D$5:$D$72,"&lt;&gt;"&amp;"",$D$5:$D$72,"&lt;&gt;"&amp;"NL",$D$5:$D$72,"&lt;&gt;"&amp;"HORS LIGUE",I$5:I$72,"&lt;"&amp;I12)+1),Paramètres!$B$3:$C$56,2,FALSE)*Paramètres!$K$5))</f>
        <v>0</v>
      </c>
      <c r="K12" s="4"/>
      <c r="L12" s="2">
        <f>IF(K$2="Bike &amp; Run",IF(ISNA(VLOOKUP(K12,Paramètres!$B$3:$C$56,2,FALSE)),0,VLOOKUP(K12,Paramètres!$B$3:$C$56,2,FALSE)*Paramètres!$K$6),IF(OR(K12="",OR($D12="",$D12="NL",$D12="HORS LIGUE")),0,VLOOKUP(IF(OR(K12="",OR($D12="",$D12="NL",$D12="HORS LIGUE")),"",COUNTIFS($D$5:$D$72,"&lt;&gt;"&amp;"",$D$5:$D$72,"&lt;&gt;"&amp;"NL",$D$5:$D$72,"&lt;&gt;"&amp;"HORS LIGUE",K$5:K$72,"&lt;"&amp;K12)+1),Paramètres!$B$3:$C$56,2,FALSE)*Paramètres!$K$6))</f>
        <v>0</v>
      </c>
      <c r="M12" s="4"/>
      <c r="N12" s="2">
        <f>IF(M$2="Bike &amp; Run",IF(ISNA(VLOOKUP(M12,Paramètres!$B$3:$C$56,2,FALSE)),0,VLOOKUP(M12,Paramètres!$B$3:$C$56,2,FALSE)*Paramètres!$K$7),IF(OR(M12="",OR($D12="",$D12="NL",$D12="HORS LIGUE")),0,VLOOKUP(IF(OR(M12="",OR($D12="",$D12="NL",$D12="HORS LIGUE")),"",COUNTIFS($D$5:$D$72,"&lt;&gt;"&amp;"",$D$5:$D$72,"&lt;&gt;"&amp;"NL",$D$5:$D$72,"&lt;&gt;"&amp;"HORS LIGUE",M$5:M$72,"&lt;"&amp;M12)+1),Paramètres!$B$3:$C$56,2,FALSE)*Paramètres!$K$7))</f>
        <v>0</v>
      </c>
      <c r="O12" s="46"/>
      <c r="P12" s="2">
        <f>IF(O$2="Bike &amp; Run",IF(ISNA(VLOOKUP(O12,Paramètres!$B$3:$C$56,2,FALSE)),0,VLOOKUP(O12,Paramètres!$B$3:$C$56,2,FALSE)*Paramètres!$K$8),IF(OR(O12="",OR($D12="",$D12="NL",$D12="HORS LIGUE")),0,VLOOKUP(IF(OR(O12="",OR($D12="",$D12="NL",$D12="HORS LIGUE")),"",COUNTIFS($D$5:$D$72,"&lt;&gt;"&amp;"",$D$5:$D$72,"&lt;&gt;"&amp;"NL",$D$5:$D$72,"&lt;&gt;"&amp;"HORS LIGUE",O$5:O$72,"&lt;"&amp;O12)+1),Paramètres!$B$3:$C$56,2,FALSE)*Paramètres!$K$8))</f>
        <v>0</v>
      </c>
      <c r="Q12" s="46"/>
      <c r="R12" s="2">
        <f>IF(Q$2="Bike &amp; Run",IF(ISNA(VLOOKUP(Q12,Paramètres!$B$3:$C$56,2,FALSE)),0,VLOOKUP(Q12,Paramètres!$B$3:$C$56,2,FALSE)*Paramètres!$K$9),IF(OR(Q12="",OR($D12="",$D12="NL",$D12="HORS LIGUE")),0,VLOOKUP(IF(OR(Q12="",OR($D12="",$D12="NL",$D12="HORS LIGUE")),"",COUNTIFS($D$5:$D$72,"&lt;&gt;"&amp;"",$D$5:$D$72,"&lt;&gt;"&amp;"NL",$D$5:$D$72,"&lt;&gt;"&amp;"HORS LIGUE",Q$5:Q$72,"&lt;"&amp;Q12)+1),Paramètres!$B$3:$C$56,2,FALSE)*Paramètres!$K$9))</f>
        <v>0</v>
      </c>
      <c r="S12" s="46"/>
      <c r="T12" s="2">
        <f>IF(S$2="Bike &amp; Run",IF(ISNA(VLOOKUP(S12,Paramètres!$B$3:$C$56,2,FALSE)),0,VLOOKUP(S12,Paramètres!$B$3:$C$56,2,FALSE)*Paramètres!$K$10),IF(OR(S12="",OR($D12="",$D12="NL",$D12="HORS LIGUE")),0,VLOOKUP(IF(OR(S12="",OR($D12="",$D12="NL",$D12="HORS LIGUE")),"",COUNTIFS($D$5:$D$72,"&lt;&gt;"&amp;"",$D$5:$D$72,"&lt;&gt;"&amp;"NL",$D$5:$D$72,"&lt;&gt;"&amp;"HORS LIGUE",S$5:S$72,"&lt;"&amp;S12)+1),Paramètres!$B$3:$C$56,2,FALSE)*Paramètres!$K$10))</f>
        <v>0</v>
      </c>
      <c r="U12" s="46"/>
      <c r="V12" s="2">
        <f>IF(U$2="Bike &amp; Run",IF(ISNA(VLOOKUP(U12,Paramètres!$B$3:$C$56,2,FALSE)),0,VLOOKUP(U12,Paramètres!$B$3:$C$56,2,FALSE)*Paramètres!$K$11),IF(OR(U12="",OR($D12="",$D12="NL",$D12="HORS LIGUE")),0,VLOOKUP(IF(OR(U12="",OR($D12="",$D12="NL",$D12="HORS LIGUE")),"",COUNTIFS($D$5:$D$72,"&lt;&gt;"&amp;"",$D$5:$D$72,"&lt;&gt;"&amp;"NL",$D$5:$D$72,"&lt;&gt;"&amp;"HORS LIGUE",U$5:U$72,"&lt;"&amp;U12)+1),Paramètres!$B$3:$C$56,2,FALSE)*Paramètres!$K$11))</f>
        <v>0</v>
      </c>
      <c r="W12" s="46"/>
      <c r="X12" s="2">
        <f>IF(W$2="Bike &amp; Run",IF(ISNA(VLOOKUP(W12,Paramètres!$B$3:$C$56,2,FALSE)),0,VLOOKUP(W12,Paramètres!$B$3:$C$56,2,FALSE)*Paramètres!$K$12),IF(OR(W12="",OR($D12="",$D12="NL",$D12="HORS LIGUE")),0,VLOOKUP(IF(OR(W12="",OR($D12="",$D12="NL",$D12="HORS LIGUE")),"",COUNTIFS($D$5:$D$72,"&lt;&gt;"&amp;"",$D$5:$D$72,"&lt;&gt;"&amp;"NL",$D$5:$D$72,"&lt;&gt;"&amp;"HORS LIGUE",W$5:W$72,"&lt;"&amp;W12)+1),Paramètres!$B$3:$C$56,2,FALSE)*Paramètres!$K$12))</f>
        <v>0</v>
      </c>
      <c r="Y12" s="46"/>
      <c r="Z12" s="2">
        <f>IF(Y$2="Bike &amp; Run",IF(ISNA(VLOOKUP(Y12,Paramètres!$B$3:$C$56,2,FALSE)),0,VLOOKUP(Y12,Paramètres!$B$3:$C$56,2,FALSE)*Paramètres!$K$13),IF(OR(Y12="",OR($D12="",$D12="NL",$D12="HORS LIGUE")),0,VLOOKUP(IF(OR(Y12="",OR($D12="",$D12="NL",$D12="HORS LIGUE")),"",COUNTIFS($D$5:$D$72,"&lt;&gt;"&amp;"",$D$5:$D$72,"&lt;&gt;"&amp;"NL",$D$5:$D$72,"&lt;&gt;"&amp;"HORS LIGUE",Y$5:Y$72,"&lt;"&amp;Y12)+1),Paramètres!$B$3:$C$56,2,FALSE)*Paramètres!$K$13))</f>
        <v>0</v>
      </c>
      <c r="AA12" s="46"/>
      <c r="AB12" s="2">
        <f>IF(AA$2="Bike &amp; Run",IF(ISNA(VLOOKUP(AA12,Paramètres!$B$3:$C$56,2,FALSE)),0,VLOOKUP(AA12,Paramètres!$B$3:$C$56,2,FALSE)*Paramètres!$K$14),IF(OR(AA12="",OR($D12="",$D12="NL",$D12="HORS LIGUE")),0,VLOOKUP(IF(OR(AA12="",OR($D12="",$D12="NL",$D12="HORS LIGUE")),"",COUNTIFS($D$5:$D$72,"&lt;&gt;"&amp;"",$D$5:$D$72,"&lt;&gt;"&amp;"NL",$D$5:$D$72,"&lt;&gt;"&amp;"HORS LIGUE",AA$5:AA$72,"&lt;"&amp;AA12)+1),Paramètres!$B$3:$C$56,2,FALSE)*Paramètres!$K$14))</f>
        <v>0</v>
      </c>
      <c r="AC12" s="46"/>
      <c r="AD12" s="2">
        <f>IF(AC$2="Bike &amp; Run",IF(ISNA(VLOOKUP(AC12,Paramètres!$B$3:$C$56,2,FALSE)),0,VLOOKUP(AC12,Paramètres!$B$3:$C$56,2,FALSE)*Paramètres!$K$15),IF(OR(AC12="",OR($D12="",$D12="NL",$D12="HORS LIGUE")),0,VLOOKUP(IF(OR(AC12="",OR($D12="",$D12="NL",$D12="HORS LIGUE")),"",COUNTIFS($D$5:$D$72,"&lt;&gt;"&amp;"",$D$5:$D$72,"&lt;&gt;"&amp;"NL",$D$5:$D$72,"&lt;&gt;"&amp;"HORS LIGUE",AC$5:AC$72,"&lt;"&amp;AC12)+1),Paramètres!$B$3:$C$56,2,FALSE)*Paramètres!$K$15))</f>
        <v>0</v>
      </c>
      <c r="AE12" s="46"/>
      <c r="AF12" s="2">
        <f>IF(AE$2="Bike &amp; Run",IF(ISNA(VLOOKUP(AE12,Paramètres!$B$3:$C$56,2,FALSE)),0,VLOOKUP(AE12,Paramètres!$B$3:$C$56,2,FALSE)*Paramètres!$K$16),IF(OR(AE12="",OR($D12="",$D12="NL",$D12="HORS LIGUE")),0,VLOOKUP(IF(OR(AE12="",OR($D12="",$D12="NL",$D12="HORS LIGUE")),"",COUNTIFS($D$5:$D$72,"&lt;&gt;"&amp;"",$D$5:$D$72,"&lt;&gt;"&amp;"NL",$D$5:$D$72,"&lt;&gt;"&amp;"HORS LIGUE",AE$5:AE$72,"&lt;"&amp;AE12)+1),Paramètres!$B$3:$C$56,2,FALSE)*Paramètres!$K$16))</f>
        <v>0</v>
      </c>
      <c r="AG12" s="46"/>
      <c r="AH12" s="2">
        <f>IF(AG$2="Bike &amp; Run",IF(ISNA(VLOOKUP(AG12,Paramètres!$B$3:$C$56,2,FALSE)),0,VLOOKUP(AG12,Paramètres!$B$3:$C$56,2,FALSE)*Paramètres!$K$17),IF(OR(AG12="",OR($D12="",$D12="NL",$D12="HORS LIGUE")),0,VLOOKUP(IF(OR(AG12="",OR($D12="",$D12="NL",$D12="HORS LIGUE")),"",COUNTIFS($D$5:$D$72,"&lt;&gt;"&amp;"",$D$5:$D$72,"&lt;&gt;"&amp;"NL",$D$5:$D$72,"&lt;&gt;"&amp;"HORS LIGUE",AG$5:AG$72,"&lt;"&amp;AG12)+1),Paramètres!$B$3:$C$56,2,FALSE)*Paramètres!$K$17))</f>
        <v>0</v>
      </c>
      <c r="AI12" s="40">
        <f t="shared" si="0"/>
        <v>0</v>
      </c>
      <c r="AJ12" s="3" t="str">
        <f t="shared" si="1"/>
        <v/>
      </c>
      <c r="AK12" s="5">
        <f t="shared" si="2"/>
        <v>0</v>
      </c>
      <c r="AL12" s="41">
        <f t="shared" si="3"/>
        <v>0</v>
      </c>
      <c r="AM12" s="33" t="str">
        <f t="shared" si="4"/>
        <v/>
      </c>
      <c r="AO12" s="22">
        <f t="shared" si="5"/>
        <v>0</v>
      </c>
      <c r="AP12">
        <f t="shared" si="6"/>
        <v>0</v>
      </c>
      <c r="AQ12">
        <f t="shared" si="7"/>
        <v>0</v>
      </c>
      <c r="AR12">
        <f t="shared" si="8"/>
        <v>0</v>
      </c>
      <c r="AS12">
        <f t="shared" si="9"/>
        <v>0</v>
      </c>
      <c r="AT12">
        <f t="shared" si="10"/>
        <v>0</v>
      </c>
      <c r="AU12">
        <f t="shared" si="11"/>
        <v>0</v>
      </c>
      <c r="AV12">
        <f t="shared" si="12"/>
        <v>0</v>
      </c>
      <c r="AW12">
        <f t="shared" si="13"/>
        <v>0</v>
      </c>
      <c r="AX12">
        <f t="shared" si="14"/>
        <v>0</v>
      </c>
      <c r="AY12">
        <f t="shared" si="15"/>
        <v>0</v>
      </c>
      <c r="AZ12">
        <f t="shared" si="16"/>
        <v>0</v>
      </c>
      <c r="BA12">
        <f t="shared" si="17"/>
        <v>0</v>
      </c>
      <c r="BB12">
        <f t="shared" si="18"/>
        <v>0</v>
      </c>
      <c r="BC12">
        <f t="shared" si="19"/>
        <v>0</v>
      </c>
      <c r="BD12">
        <f t="shared" si="20"/>
        <v>0</v>
      </c>
      <c r="BE12" s="22">
        <f t="shared" ref="BE12:BR12" si="28">BD12+LARGE($AO12:$BC12,BE$4)</f>
        <v>0</v>
      </c>
      <c r="BF12" s="22">
        <f t="shared" si="28"/>
        <v>0</v>
      </c>
      <c r="BG12" s="22">
        <f t="shared" si="28"/>
        <v>0</v>
      </c>
      <c r="BH12" s="22">
        <f t="shared" si="28"/>
        <v>0</v>
      </c>
      <c r="BI12" s="22">
        <f t="shared" si="28"/>
        <v>0</v>
      </c>
      <c r="BJ12" s="22">
        <f t="shared" si="28"/>
        <v>0</v>
      </c>
      <c r="BK12" s="22">
        <f t="shared" si="28"/>
        <v>0</v>
      </c>
      <c r="BL12" s="22">
        <f t="shared" si="28"/>
        <v>0</v>
      </c>
      <c r="BM12" s="22">
        <f t="shared" si="28"/>
        <v>0</v>
      </c>
      <c r="BN12" s="22">
        <f t="shared" si="28"/>
        <v>0</v>
      </c>
      <c r="BO12" s="22">
        <f t="shared" si="28"/>
        <v>0</v>
      </c>
      <c r="BP12" s="22">
        <f t="shared" si="28"/>
        <v>0</v>
      </c>
      <c r="BQ12" s="22">
        <f t="shared" si="28"/>
        <v>0</v>
      </c>
      <c r="BR12" s="22">
        <f t="shared" si="28"/>
        <v>0</v>
      </c>
    </row>
    <row r="13" spans="1:70" ht="16.5">
      <c r="A13" s="14" t="s">
        <v>863</v>
      </c>
      <c r="B13" s="32" t="str">
        <f>IF(ISNA(VLOOKUP(A13,'Licenciés Jeunes 2023'!A:C,3,0)),"",VLOOKUP(A13,'Licenciés Jeunes 2023'!A:C,3,0))</f>
        <v/>
      </c>
      <c r="C13" s="32" t="str">
        <f>IF(ISNA(VLOOKUP(A13,'Licenciés Jeunes 2023'!A:C,2,0)),"",VLOOKUP(A13,'Licenciés Jeunes 2023'!A:C,2,0))</f>
        <v/>
      </c>
      <c r="D13" s="32" t="str">
        <f>IF(ISNA(VLOOKUP(A13,'Licenciés Jeunes 2023'!A:F,6,0)),"",VLOOKUP(A13,'Licenciés Jeunes 2023'!A:F,6,0))</f>
        <v/>
      </c>
      <c r="E13" s="6"/>
      <c r="F13" s="2">
        <f>IF(E$2="Bike &amp; Run",IF(ISNA(VLOOKUP(E13,Paramètres!$B$3:$C$56,2,FALSE)),0,VLOOKUP(E13,Paramètres!$B$3:$C$56,2,FALSE)*Paramètres!$K$3),IF(OR(E13="",OR($D13="",$D13="NL",$D13="HORS LIGUE")),0,VLOOKUP(IF(OR(E13="",OR($D13="",$D13="NL",$D13="HORS LIGUE")),"",COUNTIFS($D$5:$D$72,"&lt;&gt;"&amp;"",$D$5:$D$72,"&lt;&gt;"&amp;"NL",$D$5:$D$72,"&lt;&gt;"&amp;"HORS LIGUE",E$5:E$72,"&lt;"&amp;E13)+1),Paramètres!$B$3:$C$56,2,FALSE)*Paramètres!$K$3))</f>
        <v>0</v>
      </c>
      <c r="G13" s="4"/>
      <c r="H13" s="2">
        <f>IF(G$2="Bike &amp; Run",IF(ISNA(VLOOKUP(G13,Paramètres!$B$3:$C$56,2,FALSE)),0,VLOOKUP(G13,Paramètres!$B$3:$C$56,2,FALSE)*Paramètres!$K$4),IF(OR(G13="",OR($D13="",$D13="NL",$D13="HORS LIGUE")),0,VLOOKUP(IF(OR(G13="",OR($D13="",$D13="NL",$D13="HORS LIGUE")),"",COUNTIFS($D$5:$D$72,"&lt;&gt;"&amp;"",$D$5:$D$72,"&lt;&gt;"&amp;"NL",$D$5:$D$72,"&lt;&gt;"&amp;"HORS LIGUE",G$5:G$72,"&lt;"&amp;G13)+1),Paramètres!$B$3:$C$56,2,FALSE)*Paramètres!$K$4))</f>
        <v>0</v>
      </c>
      <c r="I13" s="36"/>
      <c r="J13" s="2">
        <f>IF(I$2="Bike &amp; Run",IF(ISNA(VLOOKUP(I13,Paramètres!$B$3:$C$56,2,FALSE)),0,VLOOKUP(I13,Paramètres!$B$3:$C$56,2,FALSE)*Paramètres!$K$5),IF(OR(I13="",OR($D13="",$D13="NL",$D13="HORS LIGUE")),0,VLOOKUP(IF(OR(I13="",OR($D13="",$D13="NL",$D13="HORS LIGUE")),"",COUNTIFS($D$5:$D$72,"&lt;&gt;"&amp;"",$D$5:$D$72,"&lt;&gt;"&amp;"NL",$D$5:$D$72,"&lt;&gt;"&amp;"HORS LIGUE",I$5:I$72,"&lt;"&amp;I13)+1),Paramètres!$B$3:$C$56,2,FALSE)*Paramètres!$K$5))</f>
        <v>0</v>
      </c>
      <c r="K13" s="4"/>
      <c r="L13" s="2">
        <f>IF(K$2="Bike &amp; Run",IF(ISNA(VLOOKUP(K13,Paramètres!$B$3:$C$56,2,FALSE)),0,VLOOKUP(K13,Paramètres!$B$3:$C$56,2,FALSE)*Paramètres!$K$6),IF(OR(K13="",OR($D13="",$D13="NL",$D13="HORS LIGUE")),0,VLOOKUP(IF(OR(K13="",OR($D13="",$D13="NL",$D13="HORS LIGUE")),"",COUNTIFS($D$5:$D$72,"&lt;&gt;"&amp;"",$D$5:$D$72,"&lt;&gt;"&amp;"NL",$D$5:$D$72,"&lt;&gt;"&amp;"HORS LIGUE",K$5:K$72,"&lt;"&amp;K13)+1),Paramètres!$B$3:$C$56,2,FALSE)*Paramètres!$K$6))</f>
        <v>0</v>
      </c>
      <c r="M13" s="4"/>
      <c r="N13" s="2">
        <f>IF(M$2="Bike &amp; Run",IF(ISNA(VLOOKUP(M13,Paramètres!$B$3:$C$56,2,FALSE)),0,VLOOKUP(M13,Paramètres!$B$3:$C$56,2,FALSE)*Paramètres!$K$7),IF(OR(M13="",OR($D13="",$D13="NL",$D13="HORS LIGUE")),0,VLOOKUP(IF(OR(M13="",OR($D13="",$D13="NL",$D13="HORS LIGUE")),"",COUNTIFS($D$5:$D$72,"&lt;&gt;"&amp;"",$D$5:$D$72,"&lt;&gt;"&amp;"NL",$D$5:$D$72,"&lt;&gt;"&amp;"HORS LIGUE",M$5:M$72,"&lt;"&amp;M13)+1),Paramètres!$B$3:$C$56,2,FALSE)*Paramètres!$K$7))</f>
        <v>0</v>
      </c>
      <c r="O13" s="46"/>
      <c r="P13" s="2">
        <f>IF(O$2="Bike &amp; Run",IF(ISNA(VLOOKUP(O13,Paramètres!$B$3:$C$56,2,FALSE)),0,VLOOKUP(O13,Paramètres!$B$3:$C$56,2,FALSE)*Paramètres!$K$8),IF(OR(O13="",OR($D13="",$D13="NL",$D13="HORS LIGUE")),0,VLOOKUP(IF(OR(O13="",OR($D13="",$D13="NL",$D13="HORS LIGUE")),"",COUNTIFS($D$5:$D$72,"&lt;&gt;"&amp;"",$D$5:$D$72,"&lt;&gt;"&amp;"NL",$D$5:$D$72,"&lt;&gt;"&amp;"HORS LIGUE",O$5:O$72,"&lt;"&amp;O13)+1),Paramètres!$B$3:$C$56,2,FALSE)*Paramètres!$K$8))</f>
        <v>0</v>
      </c>
      <c r="Q13" s="46"/>
      <c r="R13" s="2">
        <f>IF(Q$2="Bike &amp; Run",IF(ISNA(VLOOKUP(Q13,Paramètres!$B$3:$C$56,2,FALSE)),0,VLOOKUP(Q13,Paramètres!$B$3:$C$56,2,FALSE)*Paramètres!$K$9),IF(OR(Q13="",OR($D13="",$D13="NL",$D13="HORS LIGUE")),0,VLOOKUP(IF(OR(Q13="",OR($D13="",$D13="NL",$D13="HORS LIGUE")),"",COUNTIFS($D$5:$D$72,"&lt;&gt;"&amp;"",$D$5:$D$72,"&lt;&gt;"&amp;"NL",$D$5:$D$72,"&lt;&gt;"&amp;"HORS LIGUE",Q$5:Q$72,"&lt;"&amp;Q13)+1),Paramètres!$B$3:$C$56,2,FALSE)*Paramètres!$K$9))</f>
        <v>0</v>
      </c>
      <c r="S13" s="46"/>
      <c r="T13" s="2">
        <f>IF(S$2="Bike &amp; Run",IF(ISNA(VLOOKUP(S13,Paramètres!$B$3:$C$56,2,FALSE)),0,VLOOKUP(S13,Paramètres!$B$3:$C$56,2,FALSE)*Paramètres!$K$10),IF(OR(S13="",OR($D13="",$D13="NL",$D13="HORS LIGUE")),0,VLOOKUP(IF(OR(S13="",OR($D13="",$D13="NL",$D13="HORS LIGUE")),"",COUNTIFS($D$5:$D$72,"&lt;&gt;"&amp;"",$D$5:$D$72,"&lt;&gt;"&amp;"NL",$D$5:$D$72,"&lt;&gt;"&amp;"HORS LIGUE",S$5:S$72,"&lt;"&amp;S13)+1),Paramètres!$B$3:$C$56,2,FALSE)*Paramètres!$K$10))</f>
        <v>0</v>
      </c>
      <c r="U13" s="46"/>
      <c r="V13" s="2">
        <f>IF(U$2="Bike &amp; Run",IF(ISNA(VLOOKUP(U13,Paramètres!$B$3:$C$56,2,FALSE)),0,VLOOKUP(U13,Paramètres!$B$3:$C$56,2,FALSE)*Paramètres!$K$11),IF(OR(U13="",OR($D13="",$D13="NL",$D13="HORS LIGUE")),0,VLOOKUP(IF(OR(U13="",OR($D13="",$D13="NL",$D13="HORS LIGUE")),"",COUNTIFS($D$5:$D$72,"&lt;&gt;"&amp;"",$D$5:$D$72,"&lt;&gt;"&amp;"NL",$D$5:$D$72,"&lt;&gt;"&amp;"HORS LIGUE",U$5:U$72,"&lt;"&amp;U13)+1),Paramètres!$B$3:$C$56,2,FALSE)*Paramètres!$K$11))</f>
        <v>0</v>
      </c>
      <c r="W13" s="46"/>
      <c r="X13" s="2">
        <f>IF(W$2="Bike &amp; Run",IF(ISNA(VLOOKUP(W13,Paramètres!$B$3:$C$56,2,FALSE)),0,VLOOKUP(W13,Paramètres!$B$3:$C$56,2,FALSE)*Paramètres!$K$12),IF(OR(W13="",OR($D13="",$D13="NL",$D13="HORS LIGUE")),0,VLOOKUP(IF(OR(W13="",OR($D13="",$D13="NL",$D13="HORS LIGUE")),"",COUNTIFS($D$5:$D$72,"&lt;&gt;"&amp;"",$D$5:$D$72,"&lt;&gt;"&amp;"NL",$D$5:$D$72,"&lt;&gt;"&amp;"HORS LIGUE",W$5:W$72,"&lt;"&amp;W13)+1),Paramètres!$B$3:$C$56,2,FALSE)*Paramètres!$K$12))</f>
        <v>0</v>
      </c>
      <c r="Y13" s="46"/>
      <c r="Z13" s="2">
        <f>IF(Y$2="Bike &amp; Run",IF(ISNA(VLOOKUP(Y13,Paramètres!$B$3:$C$56,2,FALSE)),0,VLOOKUP(Y13,Paramètres!$B$3:$C$56,2,FALSE)*Paramètres!$K$13),IF(OR(Y13="",OR($D13="",$D13="NL",$D13="HORS LIGUE")),0,VLOOKUP(IF(OR(Y13="",OR($D13="",$D13="NL",$D13="HORS LIGUE")),"",COUNTIFS($D$5:$D$72,"&lt;&gt;"&amp;"",$D$5:$D$72,"&lt;&gt;"&amp;"NL",$D$5:$D$72,"&lt;&gt;"&amp;"HORS LIGUE",Y$5:Y$72,"&lt;"&amp;Y13)+1),Paramètres!$B$3:$C$56,2,FALSE)*Paramètres!$K$13))</f>
        <v>0</v>
      </c>
      <c r="AA13" s="46"/>
      <c r="AB13" s="2">
        <f>IF(AA$2="Bike &amp; Run",IF(ISNA(VLOOKUP(AA13,Paramètres!$B$3:$C$56,2,FALSE)),0,VLOOKUP(AA13,Paramètres!$B$3:$C$56,2,FALSE)*Paramètres!$K$14),IF(OR(AA13="",OR($D13="",$D13="NL",$D13="HORS LIGUE")),0,VLOOKUP(IF(OR(AA13="",OR($D13="",$D13="NL",$D13="HORS LIGUE")),"",COUNTIFS($D$5:$D$72,"&lt;&gt;"&amp;"",$D$5:$D$72,"&lt;&gt;"&amp;"NL",$D$5:$D$72,"&lt;&gt;"&amp;"HORS LIGUE",AA$5:AA$72,"&lt;"&amp;AA13)+1),Paramètres!$B$3:$C$56,2,FALSE)*Paramètres!$K$14))</f>
        <v>0</v>
      </c>
      <c r="AC13" s="46"/>
      <c r="AD13" s="2">
        <f>IF(AC$2="Bike &amp; Run",IF(ISNA(VLOOKUP(AC13,Paramètres!$B$3:$C$56,2,FALSE)),0,VLOOKUP(AC13,Paramètres!$B$3:$C$56,2,FALSE)*Paramètres!$K$15),IF(OR(AC13="",OR($D13="",$D13="NL",$D13="HORS LIGUE")),0,VLOOKUP(IF(OR(AC13="",OR($D13="",$D13="NL",$D13="HORS LIGUE")),"",COUNTIFS($D$5:$D$72,"&lt;&gt;"&amp;"",$D$5:$D$72,"&lt;&gt;"&amp;"NL",$D$5:$D$72,"&lt;&gt;"&amp;"HORS LIGUE",AC$5:AC$72,"&lt;"&amp;AC13)+1),Paramètres!$B$3:$C$56,2,FALSE)*Paramètres!$K$15))</f>
        <v>0</v>
      </c>
      <c r="AE13" s="46"/>
      <c r="AF13" s="2">
        <f>IF(AE$2="Bike &amp; Run",IF(ISNA(VLOOKUP(AE13,Paramètres!$B$3:$C$56,2,FALSE)),0,VLOOKUP(AE13,Paramètres!$B$3:$C$56,2,FALSE)*Paramètres!$K$16),IF(OR(AE13="",OR($D13="",$D13="NL",$D13="HORS LIGUE")),0,VLOOKUP(IF(OR(AE13="",OR($D13="",$D13="NL",$D13="HORS LIGUE")),"",COUNTIFS($D$5:$D$72,"&lt;&gt;"&amp;"",$D$5:$D$72,"&lt;&gt;"&amp;"NL",$D$5:$D$72,"&lt;&gt;"&amp;"HORS LIGUE",AE$5:AE$72,"&lt;"&amp;AE13)+1),Paramètres!$B$3:$C$56,2,FALSE)*Paramètres!$K$16))</f>
        <v>0</v>
      </c>
      <c r="AG13" s="46"/>
      <c r="AH13" s="2">
        <f>IF(AG$2="Bike &amp; Run",IF(ISNA(VLOOKUP(AG13,Paramètres!$B$3:$C$56,2,FALSE)),0,VLOOKUP(AG13,Paramètres!$B$3:$C$56,2,FALSE)*Paramètres!$K$17),IF(OR(AG13="",OR($D13="",$D13="NL",$D13="HORS LIGUE")),0,VLOOKUP(IF(OR(AG13="",OR($D13="",$D13="NL",$D13="HORS LIGUE")),"",COUNTIFS($D$5:$D$72,"&lt;&gt;"&amp;"",$D$5:$D$72,"&lt;&gt;"&amp;"NL",$D$5:$D$72,"&lt;&gt;"&amp;"HORS LIGUE",AG$5:AG$72,"&lt;"&amp;AG13)+1),Paramètres!$B$3:$C$56,2,FALSE)*Paramètres!$K$17))</f>
        <v>0</v>
      </c>
      <c r="AI13" s="40">
        <f t="shared" si="0"/>
        <v>0</v>
      </c>
      <c r="AJ13" s="3" t="str">
        <f t="shared" si="1"/>
        <v/>
      </c>
      <c r="AK13" s="5">
        <f t="shared" si="2"/>
        <v>0</v>
      </c>
      <c r="AL13" s="41">
        <f t="shared" si="3"/>
        <v>0</v>
      </c>
      <c r="AM13" s="33" t="str">
        <f t="shared" si="4"/>
        <v/>
      </c>
      <c r="AO13" s="22">
        <f t="shared" si="5"/>
        <v>0</v>
      </c>
      <c r="AP13">
        <f t="shared" si="6"/>
        <v>0</v>
      </c>
      <c r="AQ13">
        <f t="shared" si="7"/>
        <v>0</v>
      </c>
      <c r="AR13">
        <f t="shared" si="8"/>
        <v>0</v>
      </c>
      <c r="AS13">
        <f t="shared" si="9"/>
        <v>0</v>
      </c>
      <c r="AT13">
        <f t="shared" si="10"/>
        <v>0</v>
      </c>
      <c r="AU13">
        <f t="shared" si="11"/>
        <v>0</v>
      </c>
      <c r="AV13">
        <f t="shared" si="12"/>
        <v>0</v>
      </c>
      <c r="AW13">
        <f t="shared" si="13"/>
        <v>0</v>
      </c>
      <c r="AX13">
        <f t="shared" si="14"/>
        <v>0</v>
      </c>
      <c r="AY13">
        <f t="shared" si="15"/>
        <v>0</v>
      </c>
      <c r="AZ13">
        <f t="shared" si="16"/>
        <v>0</v>
      </c>
      <c r="BA13">
        <f t="shared" si="17"/>
        <v>0</v>
      </c>
      <c r="BB13">
        <f t="shared" si="18"/>
        <v>0</v>
      </c>
      <c r="BC13">
        <f t="shared" si="19"/>
        <v>0</v>
      </c>
      <c r="BD13">
        <f t="shared" si="20"/>
        <v>0</v>
      </c>
      <c r="BE13" s="22">
        <f t="shared" ref="BE13:BR13" si="29">BD13+LARGE($AO13:$BC13,BE$4)</f>
        <v>0</v>
      </c>
      <c r="BF13" s="22">
        <f t="shared" si="29"/>
        <v>0</v>
      </c>
      <c r="BG13" s="22">
        <f t="shared" si="29"/>
        <v>0</v>
      </c>
      <c r="BH13" s="22">
        <f t="shared" si="29"/>
        <v>0</v>
      </c>
      <c r="BI13" s="22">
        <f t="shared" si="29"/>
        <v>0</v>
      </c>
      <c r="BJ13" s="22">
        <f t="shared" si="29"/>
        <v>0</v>
      </c>
      <c r="BK13" s="22">
        <f t="shared" si="29"/>
        <v>0</v>
      </c>
      <c r="BL13" s="22">
        <f t="shared" si="29"/>
        <v>0</v>
      </c>
      <c r="BM13" s="22">
        <f t="shared" si="29"/>
        <v>0</v>
      </c>
      <c r="BN13" s="22">
        <f t="shared" si="29"/>
        <v>0</v>
      </c>
      <c r="BO13" s="22">
        <f t="shared" si="29"/>
        <v>0</v>
      </c>
      <c r="BP13" s="22">
        <f t="shared" si="29"/>
        <v>0</v>
      </c>
      <c r="BQ13" s="22">
        <f t="shared" si="29"/>
        <v>0</v>
      </c>
      <c r="BR13" s="22">
        <f t="shared" si="29"/>
        <v>0</v>
      </c>
    </row>
    <row r="14" spans="1:70" ht="16.5">
      <c r="A14" s="14" t="s">
        <v>935</v>
      </c>
      <c r="B14" s="32" t="str">
        <f>IF(ISNA(VLOOKUP(A14,'Licenciés Jeunes 2023'!A:C,3,0)),"",VLOOKUP(A14,'Licenciés Jeunes 2023'!A:C,3,0))</f>
        <v/>
      </c>
      <c r="C14" s="32" t="str">
        <f>IF(ISNA(VLOOKUP(A14,'Licenciés Jeunes 2023'!A:C,2,0)),"",VLOOKUP(A14,'Licenciés Jeunes 2023'!A:C,2,0))</f>
        <v/>
      </c>
      <c r="D14" s="32" t="str">
        <f>IF(ISNA(VLOOKUP(A14,'Licenciés Jeunes 2023'!A:F,6,0)),"",VLOOKUP(A14,'Licenciés Jeunes 2023'!A:F,6,0))</f>
        <v/>
      </c>
      <c r="E14" s="6"/>
      <c r="F14" s="2">
        <f>IF(E$2="Bike &amp; Run",IF(ISNA(VLOOKUP(E14,Paramètres!$B$3:$C$56,2,FALSE)),0,VLOOKUP(E14,Paramètres!$B$3:$C$56,2,FALSE)*Paramètres!$K$3),IF(OR(E14="",OR($D14="",$D14="NL",$D14="HORS LIGUE")),0,VLOOKUP(IF(OR(E14="",OR($D14="",$D14="NL",$D14="HORS LIGUE")),"",COUNTIFS($D$5:$D$72,"&lt;&gt;"&amp;"",$D$5:$D$72,"&lt;&gt;"&amp;"NL",$D$5:$D$72,"&lt;&gt;"&amp;"HORS LIGUE",E$5:E$72,"&lt;"&amp;E14)+1),Paramètres!$B$3:$C$56,2,FALSE)*Paramètres!$K$3))</f>
        <v>0</v>
      </c>
      <c r="G14" s="4"/>
      <c r="H14" s="2">
        <f>IF(G$2="Bike &amp; Run",IF(ISNA(VLOOKUP(G14,Paramètres!$B$3:$C$56,2,FALSE)),0,VLOOKUP(G14,Paramètres!$B$3:$C$56,2,FALSE)*Paramètres!$K$4),IF(OR(G14="",OR($D14="",$D14="NL",$D14="HORS LIGUE")),0,VLOOKUP(IF(OR(G14="",OR($D14="",$D14="NL",$D14="HORS LIGUE")),"",COUNTIFS($D$5:$D$72,"&lt;&gt;"&amp;"",$D$5:$D$72,"&lt;&gt;"&amp;"NL",$D$5:$D$72,"&lt;&gt;"&amp;"HORS LIGUE",G$5:G$72,"&lt;"&amp;G14)+1),Paramètres!$B$3:$C$56,2,FALSE)*Paramètres!$K$4))</f>
        <v>0</v>
      </c>
      <c r="I14" s="36"/>
      <c r="J14" s="2">
        <f>IF(I$2="Bike &amp; Run",IF(ISNA(VLOOKUP(I14,Paramètres!$B$3:$C$56,2,FALSE)),0,VLOOKUP(I14,Paramètres!$B$3:$C$56,2,FALSE)*Paramètres!$K$5),IF(OR(I14="",OR($D14="",$D14="NL",$D14="HORS LIGUE")),0,VLOOKUP(IF(OR(I14="",OR($D14="",$D14="NL",$D14="HORS LIGUE")),"",COUNTIFS($D$5:$D$72,"&lt;&gt;"&amp;"",$D$5:$D$72,"&lt;&gt;"&amp;"NL",$D$5:$D$72,"&lt;&gt;"&amp;"HORS LIGUE",I$5:I$72,"&lt;"&amp;I14)+1),Paramètres!$B$3:$C$56,2,FALSE)*Paramètres!$K$5))</f>
        <v>0</v>
      </c>
      <c r="K14" s="4"/>
      <c r="L14" s="2">
        <f>IF(K$2="Bike &amp; Run",IF(ISNA(VLOOKUP(K14,Paramètres!$B$3:$C$56,2,FALSE)),0,VLOOKUP(K14,Paramètres!$B$3:$C$56,2,FALSE)*Paramètres!$K$6),IF(OR(K14="",OR($D14="",$D14="NL",$D14="HORS LIGUE")),0,VLOOKUP(IF(OR(K14="",OR($D14="",$D14="NL",$D14="HORS LIGUE")),"",COUNTIFS($D$5:$D$72,"&lt;&gt;"&amp;"",$D$5:$D$72,"&lt;&gt;"&amp;"NL",$D$5:$D$72,"&lt;&gt;"&amp;"HORS LIGUE",K$5:K$72,"&lt;"&amp;K14)+1),Paramètres!$B$3:$C$56,2,FALSE)*Paramètres!$K$6))</f>
        <v>0</v>
      </c>
      <c r="M14" s="4"/>
      <c r="N14" s="2">
        <f>IF(M$2="Bike &amp; Run",IF(ISNA(VLOOKUP(M14,Paramètres!$B$3:$C$56,2,FALSE)),0,VLOOKUP(M14,Paramètres!$B$3:$C$56,2,FALSE)*Paramètres!$K$7),IF(OR(M14="",OR($D14="",$D14="NL",$D14="HORS LIGUE")),0,VLOOKUP(IF(OR(M14="",OR($D14="",$D14="NL",$D14="HORS LIGUE")),"",COUNTIFS($D$5:$D$72,"&lt;&gt;"&amp;"",$D$5:$D$72,"&lt;&gt;"&amp;"NL",$D$5:$D$72,"&lt;&gt;"&amp;"HORS LIGUE",M$5:M$72,"&lt;"&amp;M14)+1),Paramètres!$B$3:$C$56,2,FALSE)*Paramètres!$K$7))</f>
        <v>0</v>
      </c>
      <c r="O14" s="46"/>
      <c r="P14" s="2">
        <f>IF(O$2="Bike &amp; Run",IF(ISNA(VLOOKUP(O14,Paramètres!$B$3:$C$56,2,FALSE)),0,VLOOKUP(O14,Paramètres!$B$3:$C$56,2,FALSE)*Paramètres!$K$8),IF(OR(O14="",OR($D14="",$D14="NL",$D14="HORS LIGUE")),0,VLOOKUP(IF(OR(O14="",OR($D14="",$D14="NL",$D14="HORS LIGUE")),"",COUNTIFS($D$5:$D$72,"&lt;&gt;"&amp;"",$D$5:$D$72,"&lt;&gt;"&amp;"NL",$D$5:$D$72,"&lt;&gt;"&amp;"HORS LIGUE",O$5:O$72,"&lt;"&amp;O14)+1),Paramètres!$B$3:$C$56,2,FALSE)*Paramètres!$K$8))</f>
        <v>0</v>
      </c>
      <c r="Q14" s="46"/>
      <c r="R14" s="2">
        <f>IF(Q$2="Bike &amp; Run",IF(ISNA(VLOOKUP(Q14,Paramètres!$B$3:$C$56,2,FALSE)),0,VLOOKUP(Q14,Paramètres!$B$3:$C$56,2,FALSE)*Paramètres!$K$9),IF(OR(Q14="",OR($D14="",$D14="NL",$D14="HORS LIGUE")),0,VLOOKUP(IF(OR(Q14="",OR($D14="",$D14="NL",$D14="HORS LIGUE")),"",COUNTIFS($D$5:$D$72,"&lt;&gt;"&amp;"",$D$5:$D$72,"&lt;&gt;"&amp;"NL",$D$5:$D$72,"&lt;&gt;"&amp;"HORS LIGUE",Q$5:Q$72,"&lt;"&amp;Q14)+1),Paramètres!$B$3:$C$56,2,FALSE)*Paramètres!$K$9))</f>
        <v>0</v>
      </c>
      <c r="S14" s="46"/>
      <c r="T14" s="2">
        <f>IF(S$2="Bike &amp; Run",IF(ISNA(VLOOKUP(S14,Paramètres!$B$3:$C$56,2,FALSE)),0,VLOOKUP(S14,Paramètres!$B$3:$C$56,2,FALSE)*Paramètres!$K$10),IF(OR(S14="",OR($D14="",$D14="NL",$D14="HORS LIGUE")),0,VLOOKUP(IF(OR(S14="",OR($D14="",$D14="NL",$D14="HORS LIGUE")),"",COUNTIFS($D$5:$D$72,"&lt;&gt;"&amp;"",$D$5:$D$72,"&lt;&gt;"&amp;"NL",$D$5:$D$72,"&lt;&gt;"&amp;"HORS LIGUE",S$5:S$72,"&lt;"&amp;S14)+1),Paramètres!$B$3:$C$56,2,FALSE)*Paramètres!$K$10))</f>
        <v>0</v>
      </c>
      <c r="U14" s="46"/>
      <c r="V14" s="2">
        <f>IF(U$2="Bike &amp; Run",IF(ISNA(VLOOKUP(U14,Paramètres!$B$3:$C$56,2,FALSE)),0,VLOOKUP(U14,Paramètres!$B$3:$C$56,2,FALSE)*Paramètres!$K$11),IF(OR(U14="",OR($D14="",$D14="NL",$D14="HORS LIGUE")),0,VLOOKUP(IF(OR(U14="",OR($D14="",$D14="NL",$D14="HORS LIGUE")),"",COUNTIFS($D$5:$D$72,"&lt;&gt;"&amp;"",$D$5:$D$72,"&lt;&gt;"&amp;"NL",$D$5:$D$72,"&lt;&gt;"&amp;"HORS LIGUE",U$5:U$72,"&lt;"&amp;U14)+1),Paramètres!$B$3:$C$56,2,FALSE)*Paramètres!$K$11))</f>
        <v>0</v>
      </c>
      <c r="W14" s="46"/>
      <c r="X14" s="2">
        <f>IF(W$2="Bike &amp; Run",IF(ISNA(VLOOKUP(W14,Paramètres!$B$3:$C$56,2,FALSE)),0,VLOOKUP(W14,Paramètres!$B$3:$C$56,2,FALSE)*Paramètres!$K$12),IF(OR(W14="",OR($D14="",$D14="NL",$D14="HORS LIGUE")),0,VLOOKUP(IF(OR(W14="",OR($D14="",$D14="NL",$D14="HORS LIGUE")),"",COUNTIFS($D$5:$D$72,"&lt;&gt;"&amp;"",$D$5:$D$72,"&lt;&gt;"&amp;"NL",$D$5:$D$72,"&lt;&gt;"&amp;"HORS LIGUE",W$5:W$72,"&lt;"&amp;W14)+1),Paramètres!$B$3:$C$56,2,FALSE)*Paramètres!$K$12))</f>
        <v>0</v>
      </c>
      <c r="Y14" s="46"/>
      <c r="Z14" s="2">
        <f>IF(Y$2="Bike &amp; Run",IF(ISNA(VLOOKUP(Y14,Paramètres!$B$3:$C$56,2,FALSE)),0,VLOOKUP(Y14,Paramètres!$B$3:$C$56,2,FALSE)*Paramètres!$K$13),IF(OR(Y14="",OR($D14="",$D14="NL",$D14="HORS LIGUE")),0,VLOOKUP(IF(OR(Y14="",OR($D14="",$D14="NL",$D14="HORS LIGUE")),"",COUNTIFS($D$5:$D$72,"&lt;&gt;"&amp;"",$D$5:$D$72,"&lt;&gt;"&amp;"NL",$D$5:$D$72,"&lt;&gt;"&amp;"HORS LIGUE",Y$5:Y$72,"&lt;"&amp;Y14)+1),Paramètres!$B$3:$C$56,2,FALSE)*Paramètres!$K$13))</f>
        <v>0</v>
      </c>
      <c r="AA14" s="46"/>
      <c r="AB14" s="2">
        <f>IF(AA$2="Bike &amp; Run",IF(ISNA(VLOOKUP(AA14,Paramètres!$B$3:$C$56,2,FALSE)),0,VLOOKUP(AA14,Paramètres!$B$3:$C$56,2,FALSE)*Paramètres!$K$14),IF(OR(AA14="",OR($D14="",$D14="NL",$D14="HORS LIGUE")),0,VLOOKUP(IF(OR(AA14="",OR($D14="",$D14="NL",$D14="HORS LIGUE")),"",COUNTIFS($D$5:$D$72,"&lt;&gt;"&amp;"",$D$5:$D$72,"&lt;&gt;"&amp;"NL",$D$5:$D$72,"&lt;&gt;"&amp;"HORS LIGUE",AA$5:AA$72,"&lt;"&amp;AA14)+1),Paramètres!$B$3:$C$56,2,FALSE)*Paramètres!$K$14))</f>
        <v>0</v>
      </c>
      <c r="AC14" s="46"/>
      <c r="AD14" s="2">
        <f>IF(AC$2="Bike &amp; Run",IF(ISNA(VLOOKUP(AC14,Paramètres!$B$3:$C$56,2,FALSE)),0,VLOOKUP(AC14,Paramètres!$B$3:$C$56,2,FALSE)*Paramètres!$K$15),IF(OR(AC14="",OR($D14="",$D14="NL",$D14="HORS LIGUE")),0,VLOOKUP(IF(OR(AC14="",OR($D14="",$D14="NL",$D14="HORS LIGUE")),"",COUNTIFS($D$5:$D$72,"&lt;&gt;"&amp;"",$D$5:$D$72,"&lt;&gt;"&amp;"NL",$D$5:$D$72,"&lt;&gt;"&amp;"HORS LIGUE",AC$5:AC$72,"&lt;"&amp;AC14)+1),Paramètres!$B$3:$C$56,2,FALSE)*Paramètres!$K$15))</f>
        <v>0</v>
      </c>
      <c r="AE14" s="46"/>
      <c r="AF14" s="2">
        <f>IF(AE$2="Bike &amp; Run",IF(ISNA(VLOOKUP(AE14,Paramètres!$B$3:$C$56,2,FALSE)),0,VLOOKUP(AE14,Paramètres!$B$3:$C$56,2,FALSE)*Paramètres!$K$16),IF(OR(AE14="",OR($D14="",$D14="NL",$D14="HORS LIGUE")),0,VLOOKUP(IF(OR(AE14="",OR($D14="",$D14="NL",$D14="HORS LIGUE")),"",COUNTIFS($D$5:$D$72,"&lt;&gt;"&amp;"",$D$5:$D$72,"&lt;&gt;"&amp;"NL",$D$5:$D$72,"&lt;&gt;"&amp;"HORS LIGUE",AE$5:AE$72,"&lt;"&amp;AE14)+1),Paramètres!$B$3:$C$56,2,FALSE)*Paramètres!$K$16))</f>
        <v>0</v>
      </c>
      <c r="AG14" s="46"/>
      <c r="AH14" s="2">
        <f>IF(AG$2="Bike &amp; Run",IF(ISNA(VLOOKUP(AG14,Paramètres!$B$3:$C$56,2,FALSE)),0,VLOOKUP(AG14,Paramètres!$B$3:$C$56,2,FALSE)*Paramètres!$K$17),IF(OR(AG14="",OR($D14="",$D14="NL",$D14="HORS LIGUE")),0,VLOOKUP(IF(OR(AG14="",OR($D14="",$D14="NL",$D14="HORS LIGUE")),"",COUNTIFS($D$5:$D$72,"&lt;&gt;"&amp;"",$D$5:$D$72,"&lt;&gt;"&amp;"NL",$D$5:$D$72,"&lt;&gt;"&amp;"HORS LIGUE",AG$5:AG$72,"&lt;"&amp;AG14)+1),Paramètres!$B$3:$C$56,2,FALSE)*Paramètres!$K$17))</f>
        <v>0</v>
      </c>
      <c r="AI14" s="40">
        <f t="shared" si="0"/>
        <v>0</v>
      </c>
      <c r="AJ14" s="3" t="str">
        <f t="shared" si="1"/>
        <v/>
      </c>
      <c r="AK14" s="5">
        <f t="shared" si="2"/>
        <v>0</v>
      </c>
      <c r="AL14" s="41">
        <f t="shared" si="3"/>
        <v>0</v>
      </c>
      <c r="AM14" s="33" t="str">
        <f t="shared" si="4"/>
        <v/>
      </c>
      <c r="AO14" s="22">
        <f t="shared" si="5"/>
        <v>0</v>
      </c>
      <c r="AP14">
        <f t="shared" si="6"/>
        <v>0</v>
      </c>
      <c r="AQ14">
        <f t="shared" si="7"/>
        <v>0</v>
      </c>
      <c r="AR14">
        <f t="shared" si="8"/>
        <v>0</v>
      </c>
      <c r="AS14">
        <f t="shared" si="9"/>
        <v>0</v>
      </c>
      <c r="AT14">
        <f t="shared" si="10"/>
        <v>0</v>
      </c>
      <c r="AU14">
        <f t="shared" si="11"/>
        <v>0</v>
      </c>
      <c r="AV14">
        <f t="shared" si="12"/>
        <v>0</v>
      </c>
      <c r="AW14">
        <f t="shared" si="13"/>
        <v>0</v>
      </c>
      <c r="AX14">
        <f t="shared" si="14"/>
        <v>0</v>
      </c>
      <c r="AY14">
        <f t="shared" si="15"/>
        <v>0</v>
      </c>
      <c r="AZ14">
        <f t="shared" si="16"/>
        <v>0</v>
      </c>
      <c r="BA14">
        <f t="shared" si="17"/>
        <v>0</v>
      </c>
      <c r="BB14">
        <f t="shared" si="18"/>
        <v>0</v>
      </c>
      <c r="BC14">
        <f t="shared" si="19"/>
        <v>0</v>
      </c>
      <c r="BD14">
        <f t="shared" si="20"/>
        <v>0</v>
      </c>
      <c r="BE14" s="22">
        <f t="shared" ref="BE14:BR14" si="30">BD14+LARGE($AO14:$BC14,BE$4)</f>
        <v>0</v>
      </c>
      <c r="BF14" s="22">
        <f t="shared" si="30"/>
        <v>0</v>
      </c>
      <c r="BG14" s="22">
        <f t="shared" si="30"/>
        <v>0</v>
      </c>
      <c r="BH14" s="22">
        <f t="shared" si="30"/>
        <v>0</v>
      </c>
      <c r="BI14" s="22">
        <f t="shared" si="30"/>
        <v>0</v>
      </c>
      <c r="BJ14" s="22">
        <f t="shared" si="30"/>
        <v>0</v>
      </c>
      <c r="BK14" s="22">
        <f t="shared" si="30"/>
        <v>0</v>
      </c>
      <c r="BL14" s="22">
        <f t="shared" si="30"/>
        <v>0</v>
      </c>
      <c r="BM14" s="22">
        <f t="shared" si="30"/>
        <v>0</v>
      </c>
      <c r="BN14" s="22">
        <f t="shared" si="30"/>
        <v>0</v>
      </c>
      <c r="BO14" s="22">
        <f t="shared" si="30"/>
        <v>0</v>
      </c>
      <c r="BP14" s="22">
        <f t="shared" si="30"/>
        <v>0</v>
      </c>
      <c r="BQ14" s="22">
        <f t="shared" si="30"/>
        <v>0</v>
      </c>
      <c r="BR14" s="22">
        <f t="shared" si="30"/>
        <v>0</v>
      </c>
    </row>
    <row r="15" spans="1:70" ht="16.5">
      <c r="A15" s="14" t="s">
        <v>997</v>
      </c>
      <c r="B15" s="32" t="str">
        <f>IF(ISNA(VLOOKUP(A15,'Licenciés Jeunes 2023'!A:C,3,0)),"",VLOOKUP(A15,'Licenciés Jeunes 2023'!A:C,3,0))</f>
        <v/>
      </c>
      <c r="C15" s="32" t="str">
        <f>IF(ISNA(VLOOKUP(A15,'Licenciés Jeunes 2023'!A:C,2,0)),"",VLOOKUP(A15,'Licenciés Jeunes 2023'!A:C,2,0))</f>
        <v/>
      </c>
      <c r="D15" s="32" t="str">
        <f>IF(ISNA(VLOOKUP(A15,'Licenciés Jeunes 2023'!A:F,6,0)),"",VLOOKUP(A15,'Licenciés Jeunes 2023'!A:F,6,0))</f>
        <v/>
      </c>
      <c r="E15" s="6"/>
      <c r="F15" s="2">
        <f>IF(E$2="Bike &amp; Run",IF(ISNA(VLOOKUP(E15,Paramètres!$B$3:$C$56,2,FALSE)),0,VLOOKUP(E15,Paramètres!$B$3:$C$56,2,FALSE)*Paramètres!$K$3),IF(OR(E15="",OR($D15="",$D15="NL",$D15="HORS LIGUE")),0,VLOOKUP(IF(OR(E15="",OR($D15="",$D15="NL",$D15="HORS LIGUE")),"",COUNTIFS($D$5:$D$72,"&lt;&gt;"&amp;"",$D$5:$D$72,"&lt;&gt;"&amp;"NL",$D$5:$D$72,"&lt;&gt;"&amp;"HORS LIGUE",E$5:E$72,"&lt;"&amp;E15)+1),Paramètres!$B$3:$C$56,2,FALSE)*Paramètres!$K$3))</f>
        <v>0</v>
      </c>
      <c r="G15" s="4"/>
      <c r="H15" s="2">
        <f>IF(G$2="Bike &amp; Run",IF(ISNA(VLOOKUP(G15,Paramètres!$B$3:$C$56,2,FALSE)),0,VLOOKUP(G15,Paramètres!$B$3:$C$56,2,FALSE)*Paramètres!$K$4),IF(OR(G15="",OR($D15="",$D15="NL",$D15="HORS LIGUE")),0,VLOOKUP(IF(OR(G15="",OR($D15="",$D15="NL",$D15="HORS LIGUE")),"",COUNTIFS($D$5:$D$72,"&lt;&gt;"&amp;"",$D$5:$D$72,"&lt;&gt;"&amp;"NL",$D$5:$D$72,"&lt;&gt;"&amp;"HORS LIGUE",G$5:G$72,"&lt;"&amp;G15)+1),Paramètres!$B$3:$C$56,2,FALSE)*Paramètres!$K$4))</f>
        <v>0</v>
      </c>
      <c r="I15" s="36"/>
      <c r="J15" s="2">
        <f>IF(I$2="Bike &amp; Run",IF(ISNA(VLOOKUP(I15,Paramètres!$B$3:$C$56,2,FALSE)),0,VLOOKUP(I15,Paramètres!$B$3:$C$56,2,FALSE)*Paramètres!$K$5),IF(OR(I15="",OR($D15="",$D15="NL",$D15="HORS LIGUE")),0,VLOOKUP(IF(OR(I15="",OR($D15="",$D15="NL",$D15="HORS LIGUE")),"",COUNTIFS($D$5:$D$72,"&lt;&gt;"&amp;"",$D$5:$D$72,"&lt;&gt;"&amp;"NL",$D$5:$D$72,"&lt;&gt;"&amp;"HORS LIGUE",I$5:I$72,"&lt;"&amp;I15)+1),Paramètres!$B$3:$C$56,2,FALSE)*Paramètres!$K$5))</f>
        <v>0</v>
      </c>
      <c r="K15" s="4"/>
      <c r="L15" s="2">
        <f>IF(K$2="Bike &amp; Run",IF(ISNA(VLOOKUP(K15,Paramètres!$B$3:$C$56,2,FALSE)),0,VLOOKUP(K15,Paramètres!$B$3:$C$56,2,FALSE)*Paramètres!$K$6),IF(OR(K15="",OR($D15="",$D15="NL",$D15="HORS LIGUE")),0,VLOOKUP(IF(OR(K15="",OR($D15="",$D15="NL",$D15="HORS LIGUE")),"",COUNTIFS($D$5:$D$72,"&lt;&gt;"&amp;"",$D$5:$D$72,"&lt;&gt;"&amp;"NL",$D$5:$D$72,"&lt;&gt;"&amp;"HORS LIGUE",K$5:K$72,"&lt;"&amp;K15)+1),Paramètres!$B$3:$C$56,2,FALSE)*Paramètres!$K$6))</f>
        <v>0</v>
      </c>
      <c r="M15" s="4"/>
      <c r="N15" s="2">
        <f>IF(M$2="Bike &amp; Run",IF(ISNA(VLOOKUP(M15,Paramètres!$B$3:$C$56,2,FALSE)),0,VLOOKUP(M15,Paramètres!$B$3:$C$56,2,FALSE)*Paramètres!$K$7),IF(OR(M15="",OR($D15="",$D15="NL",$D15="HORS LIGUE")),0,VLOOKUP(IF(OR(M15="",OR($D15="",$D15="NL",$D15="HORS LIGUE")),"",COUNTIFS($D$5:$D$72,"&lt;&gt;"&amp;"",$D$5:$D$72,"&lt;&gt;"&amp;"NL",$D$5:$D$72,"&lt;&gt;"&amp;"HORS LIGUE",M$5:M$72,"&lt;"&amp;M15)+1),Paramètres!$B$3:$C$56,2,FALSE)*Paramètres!$K$7))</f>
        <v>0</v>
      </c>
      <c r="O15" s="46"/>
      <c r="P15" s="2">
        <f>IF(O$2="Bike &amp; Run",IF(ISNA(VLOOKUP(O15,Paramètres!$B$3:$C$56,2,FALSE)),0,VLOOKUP(O15,Paramètres!$B$3:$C$56,2,FALSE)*Paramètres!$K$8),IF(OR(O15="",OR($D15="",$D15="NL",$D15="HORS LIGUE")),0,VLOOKUP(IF(OR(O15="",OR($D15="",$D15="NL",$D15="HORS LIGUE")),"",COUNTIFS($D$5:$D$72,"&lt;&gt;"&amp;"",$D$5:$D$72,"&lt;&gt;"&amp;"NL",$D$5:$D$72,"&lt;&gt;"&amp;"HORS LIGUE",O$5:O$72,"&lt;"&amp;O15)+1),Paramètres!$B$3:$C$56,2,FALSE)*Paramètres!$K$8))</f>
        <v>0</v>
      </c>
      <c r="Q15" s="46"/>
      <c r="R15" s="2">
        <f>IF(Q$2="Bike &amp; Run",IF(ISNA(VLOOKUP(Q15,Paramètres!$B$3:$C$56,2,FALSE)),0,VLOOKUP(Q15,Paramètres!$B$3:$C$56,2,FALSE)*Paramètres!$K$9),IF(OR(Q15="",OR($D15="",$D15="NL",$D15="HORS LIGUE")),0,VLOOKUP(IF(OR(Q15="",OR($D15="",$D15="NL",$D15="HORS LIGUE")),"",COUNTIFS($D$5:$D$72,"&lt;&gt;"&amp;"",$D$5:$D$72,"&lt;&gt;"&amp;"NL",$D$5:$D$72,"&lt;&gt;"&amp;"HORS LIGUE",Q$5:Q$72,"&lt;"&amp;Q15)+1),Paramètres!$B$3:$C$56,2,FALSE)*Paramètres!$K$9))</f>
        <v>0</v>
      </c>
      <c r="S15" s="46"/>
      <c r="T15" s="2">
        <f>IF(S$2="Bike &amp; Run",IF(ISNA(VLOOKUP(S15,Paramètres!$B$3:$C$56,2,FALSE)),0,VLOOKUP(S15,Paramètres!$B$3:$C$56,2,FALSE)*Paramètres!$K$10),IF(OR(S15="",OR($D15="",$D15="NL",$D15="HORS LIGUE")),0,VLOOKUP(IF(OR(S15="",OR($D15="",$D15="NL",$D15="HORS LIGUE")),"",COUNTIFS($D$5:$D$72,"&lt;&gt;"&amp;"",$D$5:$D$72,"&lt;&gt;"&amp;"NL",$D$5:$D$72,"&lt;&gt;"&amp;"HORS LIGUE",S$5:S$72,"&lt;"&amp;S15)+1),Paramètres!$B$3:$C$56,2,FALSE)*Paramètres!$K$10))</f>
        <v>0</v>
      </c>
      <c r="U15" s="46"/>
      <c r="V15" s="2">
        <f>IF(U$2="Bike &amp; Run",IF(ISNA(VLOOKUP(U15,Paramètres!$B$3:$C$56,2,FALSE)),0,VLOOKUP(U15,Paramètres!$B$3:$C$56,2,FALSE)*Paramètres!$K$11),IF(OR(U15="",OR($D15="",$D15="NL",$D15="HORS LIGUE")),0,VLOOKUP(IF(OR(U15="",OR($D15="",$D15="NL",$D15="HORS LIGUE")),"",COUNTIFS($D$5:$D$72,"&lt;&gt;"&amp;"",$D$5:$D$72,"&lt;&gt;"&amp;"NL",$D$5:$D$72,"&lt;&gt;"&amp;"HORS LIGUE",U$5:U$72,"&lt;"&amp;U15)+1),Paramètres!$B$3:$C$56,2,FALSE)*Paramètres!$K$11))</f>
        <v>0</v>
      </c>
      <c r="W15" s="46"/>
      <c r="X15" s="2">
        <f>IF(W$2="Bike &amp; Run",IF(ISNA(VLOOKUP(W15,Paramètres!$B$3:$C$56,2,FALSE)),0,VLOOKUP(W15,Paramètres!$B$3:$C$56,2,FALSE)*Paramètres!$K$12),IF(OR(W15="",OR($D15="",$D15="NL",$D15="HORS LIGUE")),0,VLOOKUP(IF(OR(W15="",OR($D15="",$D15="NL",$D15="HORS LIGUE")),"",COUNTIFS($D$5:$D$72,"&lt;&gt;"&amp;"",$D$5:$D$72,"&lt;&gt;"&amp;"NL",$D$5:$D$72,"&lt;&gt;"&amp;"HORS LIGUE",W$5:W$72,"&lt;"&amp;W15)+1),Paramètres!$B$3:$C$56,2,FALSE)*Paramètres!$K$12))</f>
        <v>0</v>
      </c>
      <c r="Y15" s="46"/>
      <c r="Z15" s="2">
        <f>IF(Y$2="Bike &amp; Run",IF(ISNA(VLOOKUP(Y15,Paramètres!$B$3:$C$56,2,FALSE)),0,VLOOKUP(Y15,Paramètres!$B$3:$C$56,2,FALSE)*Paramètres!$K$13),IF(OR(Y15="",OR($D15="",$D15="NL",$D15="HORS LIGUE")),0,VLOOKUP(IF(OR(Y15="",OR($D15="",$D15="NL",$D15="HORS LIGUE")),"",COUNTIFS($D$5:$D$72,"&lt;&gt;"&amp;"",$D$5:$D$72,"&lt;&gt;"&amp;"NL",$D$5:$D$72,"&lt;&gt;"&amp;"HORS LIGUE",Y$5:Y$72,"&lt;"&amp;Y15)+1),Paramètres!$B$3:$C$56,2,FALSE)*Paramètres!$K$13))</f>
        <v>0</v>
      </c>
      <c r="AA15" s="46"/>
      <c r="AB15" s="2">
        <f>IF(AA$2="Bike &amp; Run",IF(ISNA(VLOOKUP(AA15,Paramètres!$B$3:$C$56,2,FALSE)),0,VLOOKUP(AA15,Paramètres!$B$3:$C$56,2,FALSE)*Paramètres!$K$14),IF(OR(AA15="",OR($D15="",$D15="NL",$D15="HORS LIGUE")),0,VLOOKUP(IF(OR(AA15="",OR($D15="",$D15="NL",$D15="HORS LIGUE")),"",COUNTIFS($D$5:$D$72,"&lt;&gt;"&amp;"",$D$5:$D$72,"&lt;&gt;"&amp;"NL",$D$5:$D$72,"&lt;&gt;"&amp;"HORS LIGUE",AA$5:AA$72,"&lt;"&amp;AA15)+1),Paramètres!$B$3:$C$56,2,FALSE)*Paramètres!$K$14))</f>
        <v>0</v>
      </c>
      <c r="AC15" s="46"/>
      <c r="AD15" s="2">
        <f>IF(AC$2="Bike &amp; Run",IF(ISNA(VLOOKUP(AC15,Paramètres!$B$3:$C$56,2,FALSE)),0,VLOOKUP(AC15,Paramètres!$B$3:$C$56,2,FALSE)*Paramètres!$K$15),IF(OR(AC15="",OR($D15="",$D15="NL",$D15="HORS LIGUE")),0,VLOOKUP(IF(OR(AC15="",OR($D15="",$D15="NL",$D15="HORS LIGUE")),"",COUNTIFS($D$5:$D$72,"&lt;&gt;"&amp;"",$D$5:$D$72,"&lt;&gt;"&amp;"NL",$D$5:$D$72,"&lt;&gt;"&amp;"HORS LIGUE",AC$5:AC$72,"&lt;"&amp;AC15)+1),Paramètres!$B$3:$C$56,2,FALSE)*Paramètres!$K$15))</f>
        <v>0</v>
      </c>
      <c r="AE15" s="46"/>
      <c r="AF15" s="2">
        <f>IF(AE$2="Bike &amp; Run",IF(ISNA(VLOOKUP(AE15,Paramètres!$B$3:$C$56,2,FALSE)),0,VLOOKUP(AE15,Paramètres!$B$3:$C$56,2,FALSE)*Paramètres!$K$16),IF(OR(AE15="",OR($D15="",$D15="NL",$D15="HORS LIGUE")),0,VLOOKUP(IF(OR(AE15="",OR($D15="",$D15="NL",$D15="HORS LIGUE")),"",COUNTIFS($D$5:$D$72,"&lt;&gt;"&amp;"",$D$5:$D$72,"&lt;&gt;"&amp;"NL",$D$5:$D$72,"&lt;&gt;"&amp;"HORS LIGUE",AE$5:AE$72,"&lt;"&amp;AE15)+1),Paramètres!$B$3:$C$56,2,FALSE)*Paramètres!$K$16))</f>
        <v>0</v>
      </c>
      <c r="AG15" s="46"/>
      <c r="AH15" s="2">
        <f>IF(AG$2="Bike &amp; Run",IF(ISNA(VLOOKUP(AG15,Paramètres!$B$3:$C$56,2,FALSE)),0,VLOOKUP(AG15,Paramètres!$B$3:$C$56,2,FALSE)*Paramètres!$K$17),IF(OR(AG15="",OR($D15="",$D15="NL",$D15="HORS LIGUE")),0,VLOOKUP(IF(OR(AG15="",OR($D15="",$D15="NL",$D15="HORS LIGUE")),"",COUNTIFS($D$5:$D$72,"&lt;&gt;"&amp;"",$D$5:$D$72,"&lt;&gt;"&amp;"NL",$D$5:$D$72,"&lt;&gt;"&amp;"HORS LIGUE",AG$5:AG$72,"&lt;"&amp;AG15)+1),Paramètres!$B$3:$C$56,2,FALSE)*Paramètres!$K$17))</f>
        <v>0</v>
      </c>
      <c r="AI15" s="40">
        <f t="shared" si="0"/>
        <v>0</v>
      </c>
      <c r="AJ15" s="3" t="str">
        <f t="shared" si="1"/>
        <v/>
      </c>
      <c r="AK15" s="5">
        <f t="shared" si="2"/>
        <v>0</v>
      </c>
      <c r="AL15" s="41">
        <f t="shared" si="3"/>
        <v>0</v>
      </c>
      <c r="AM15" s="33" t="str">
        <f t="shared" si="4"/>
        <v/>
      </c>
      <c r="AO15" s="22">
        <f t="shared" si="5"/>
        <v>0</v>
      </c>
      <c r="AP15">
        <f t="shared" si="6"/>
        <v>0</v>
      </c>
      <c r="AQ15">
        <f t="shared" si="7"/>
        <v>0</v>
      </c>
      <c r="AR15">
        <f t="shared" si="8"/>
        <v>0</v>
      </c>
      <c r="AS15">
        <f t="shared" si="9"/>
        <v>0</v>
      </c>
      <c r="AT15">
        <f t="shared" si="10"/>
        <v>0</v>
      </c>
      <c r="AU15">
        <f t="shared" si="11"/>
        <v>0</v>
      </c>
      <c r="AV15">
        <f t="shared" si="12"/>
        <v>0</v>
      </c>
      <c r="AW15">
        <f t="shared" si="13"/>
        <v>0</v>
      </c>
      <c r="AX15">
        <f t="shared" si="14"/>
        <v>0</v>
      </c>
      <c r="AY15">
        <f t="shared" si="15"/>
        <v>0</v>
      </c>
      <c r="AZ15">
        <f t="shared" si="16"/>
        <v>0</v>
      </c>
      <c r="BA15">
        <f t="shared" si="17"/>
        <v>0</v>
      </c>
      <c r="BB15">
        <f t="shared" si="18"/>
        <v>0</v>
      </c>
      <c r="BC15">
        <f t="shared" si="19"/>
        <v>0</v>
      </c>
      <c r="BD15">
        <f t="shared" si="20"/>
        <v>0</v>
      </c>
      <c r="BE15" s="22">
        <f t="shared" ref="BE15:BR15" si="31">BD15+LARGE($AO15:$BC15,BE$4)</f>
        <v>0</v>
      </c>
      <c r="BF15" s="22">
        <f t="shared" si="31"/>
        <v>0</v>
      </c>
      <c r="BG15" s="22">
        <f t="shared" si="31"/>
        <v>0</v>
      </c>
      <c r="BH15" s="22">
        <f t="shared" si="31"/>
        <v>0</v>
      </c>
      <c r="BI15" s="22">
        <f t="shared" si="31"/>
        <v>0</v>
      </c>
      <c r="BJ15" s="22">
        <f t="shared" si="31"/>
        <v>0</v>
      </c>
      <c r="BK15" s="22">
        <f t="shared" si="31"/>
        <v>0</v>
      </c>
      <c r="BL15" s="22">
        <f t="shared" si="31"/>
        <v>0</v>
      </c>
      <c r="BM15" s="22">
        <f t="shared" si="31"/>
        <v>0</v>
      </c>
      <c r="BN15" s="22">
        <f t="shared" si="31"/>
        <v>0</v>
      </c>
      <c r="BO15" s="22">
        <f t="shared" si="31"/>
        <v>0</v>
      </c>
      <c r="BP15" s="22">
        <f t="shared" si="31"/>
        <v>0</v>
      </c>
      <c r="BQ15" s="22">
        <f t="shared" si="31"/>
        <v>0</v>
      </c>
      <c r="BR15" s="22">
        <f t="shared" si="31"/>
        <v>0</v>
      </c>
    </row>
    <row r="16" spans="1:70" ht="16.5">
      <c r="A16" s="14" t="s">
        <v>1028</v>
      </c>
      <c r="B16" s="32" t="str">
        <f>IF(ISNA(VLOOKUP(A16,'Licenciés Jeunes 2023'!A:C,3,0)),"",VLOOKUP(A16,'Licenciés Jeunes 2023'!A:C,3,0))</f>
        <v/>
      </c>
      <c r="C16" s="32" t="str">
        <f>IF(ISNA(VLOOKUP(A16,'Licenciés Jeunes 2023'!A:C,2,0)),"",VLOOKUP(A16,'Licenciés Jeunes 2023'!A:C,2,0))</f>
        <v/>
      </c>
      <c r="D16" s="32" t="str">
        <f>IF(ISNA(VLOOKUP(A16,'Licenciés Jeunes 2023'!A:F,6,0)),"",VLOOKUP(A16,'Licenciés Jeunes 2023'!A:F,6,0))</f>
        <v/>
      </c>
      <c r="E16" s="6"/>
      <c r="F16" s="64">
        <f>IF(E$2="Bike &amp; Run",IF(ISNA(VLOOKUP(E16,Paramètres!$B$3:$C$56,2,FALSE)),0,VLOOKUP(E16,Paramètres!$B$3:$C$56,2,FALSE)*Paramètres!$K$3),IF(OR(E16="",OR($D16="",$D16="NL",$D16="HORS LIGUE")),0,VLOOKUP(IF(OR(E16="",OR($D16="",$D16="NL",$D16="HORS LIGUE")),"",COUNTIFS($D$5:$D$72,"&lt;&gt;"&amp;"",$D$5:$D$72,"&lt;&gt;"&amp;"NL",$D$5:$D$72,"&lt;&gt;"&amp;"HORS LIGUE",E$5:E$72,"&lt;"&amp;E16)+1),Paramètres!$B$3:$C$56,2,FALSE)*Paramètres!$K$3))</f>
        <v>0</v>
      </c>
      <c r="G16" s="4"/>
      <c r="H16" s="2">
        <f>IF(G$2="Bike &amp; Run",IF(ISNA(VLOOKUP(G16,Paramètres!$B$3:$C$56,2,FALSE)),0,VLOOKUP(G16,Paramètres!$B$3:$C$56,2,FALSE)*Paramètres!$K$4),IF(OR(G16="",OR($D16="",$D16="NL",$D16="HORS LIGUE")),0,VLOOKUP(IF(OR(G16="",OR($D16="",$D16="NL",$D16="HORS LIGUE")),"",COUNTIFS($D$5:$D$72,"&lt;&gt;"&amp;"",$D$5:$D$72,"&lt;&gt;"&amp;"NL",$D$5:$D$72,"&lt;&gt;"&amp;"HORS LIGUE",G$5:G$72,"&lt;"&amp;G16)+1),Paramètres!$B$3:$C$56,2,FALSE)*Paramètres!$K$4))</f>
        <v>0</v>
      </c>
      <c r="I16" s="36"/>
      <c r="J16" s="2">
        <f>IF(I$2="Bike &amp; Run",IF(ISNA(VLOOKUP(I16,Paramètres!$B$3:$C$56,2,FALSE)),0,VLOOKUP(I16,Paramètres!$B$3:$C$56,2,FALSE)*Paramètres!$K$5),IF(OR(I16="",OR($D16="",$D16="NL",$D16="HORS LIGUE")),0,VLOOKUP(IF(OR(I16="",OR($D16="",$D16="NL",$D16="HORS LIGUE")),"",COUNTIFS($D$5:$D$72,"&lt;&gt;"&amp;"",$D$5:$D$72,"&lt;&gt;"&amp;"NL",$D$5:$D$72,"&lt;&gt;"&amp;"HORS LIGUE",I$5:I$72,"&lt;"&amp;I16)+1),Paramètres!$B$3:$C$56,2,FALSE)*Paramètres!$K$5))</f>
        <v>0</v>
      </c>
      <c r="K16" s="4"/>
      <c r="L16" s="2">
        <f>IF(K$2="Bike &amp; Run",IF(ISNA(VLOOKUP(K16,Paramètres!$B$3:$C$56,2,FALSE)),0,VLOOKUP(K16,Paramètres!$B$3:$C$56,2,FALSE)*Paramètres!$K$6),IF(OR(K16="",OR($D16="",$D16="NL",$D16="HORS LIGUE")),0,VLOOKUP(IF(OR(K16="",OR($D16="",$D16="NL",$D16="HORS LIGUE")),"",COUNTIFS($D$5:$D$72,"&lt;&gt;"&amp;"",$D$5:$D$72,"&lt;&gt;"&amp;"NL",$D$5:$D$72,"&lt;&gt;"&amp;"HORS LIGUE",K$5:K$72,"&lt;"&amp;K16)+1),Paramètres!$B$3:$C$56,2,FALSE)*Paramètres!$K$6))</f>
        <v>0</v>
      </c>
      <c r="M16" s="4"/>
      <c r="N16" s="2">
        <f>IF(M$2="Bike &amp; Run",IF(ISNA(VLOOKUP(M16,Paramètres!$B$3:$C$56,2,FALSE)),0,VLOOKUP(M16,Paramètres!$B$3:$C$56,2,FALSE)*Paramètres!$K$7),IF(OR(M16="",OR($D16="",$D16="NL",$D16="HORS LIGUE")),0,VLOOKUP(IF(OR(M16="",OR($D16="",$D16="NL",$D16="HORS LIGUE")),"",COUNTIFS($D$5:$D$72,"&lt;&gt;"&amp;"",$D$5:$D$72,"&lt;&gt;"&amp;"NL",$D$5:$D$72,"&lt;&gt;"&amp;"HORS LIGUE",M$5:M$72,"&lt;"&amp;M16)+1),Paramètres!$B$3:$C$56,2,FALSE)*Paramètres!$K$7))</f>
        <v>0</v>
      </c>
      <c r="O16" s="46"/>
      <c r="P16" s="2">
        <f>IF(O$2="Bike &amp; Run",IF(ISNA(VLOOKUP(O16,Paramètres!$B$3:$C$56,2,FALSE)),0,VLOOKUP(O16,Paramètres!$B$3:$C$56,2,FALSE)*Paramètres!$K$8),IF(OR(O16="",OR($D16="",$D16="NL",$D16="HORS LIGUE")),0,VLOOKUP(IF(OR(O16="",OR($D16="",$D16="NL",$D16="HORS LIGUE")),"",COUNTIFS($D$5:$D$72,"&lt;&gt;"&amp;"",$D$5:$D$72,"&lt;&gt;"&amp;"NL",$D$5:$D$72,"&lt;&gt;"&amp;"HORS LIGUE",O$5:O$72,"&lt;"&amp;O16)+1),Paramètres!$B$3:$C$56,2,FALSE)*Paramètres!$K$8))</f>
        <v>0</v>
      </c>
      <c r="Q16" s="46"/>
      <c r="R16" s="2">
        <f>IF(Q$2="Bike &amp; Run",IF(ISNA(VLOOKUP(Q16,Paramètres!$B$3:$C$56,2,FALSE)),0,VLOOKUP(Q16,Paramètres!$B$3:$C$56,2,FALSE)*Paramètres!$K$9),IF(OR(Q16="",OR($D16="",$D16="NL",$D16="HORS LIGUE")),0,VLOOKUP(IF(OR(Q16="",OR($D16="",$D16="NL",$D16="HORS LIGUE")),"",COUNTIFS($D$5:$D$72,"&lt;&gt;"&amp;"",$D$5:$D$72,"&lt;&gt;"&amp;"NL",$D$5:$D$72,"&lt;&gt;"&amp;"HORS LIGUE",Q$5:Q$72,"&lt;"&amp;Q16)+1),Paramètres!$B$3:$C$56,2,FALSE)*Paramètres!$K$9))</f>
        <v>0</v>
      </c>
      <c r="S16" s="46"/>
      <c r="T16" s="2">
        <f>IF(S$2="Bike &amp; Run",IF(ISNA(VLOOKUP(S16,Paramètres!$B$3:$C$56,2,FALSE)),0,VLOOKUP(S16,Paramètres!$B$3:$C$56,2,FALSE)*Paramètres!$K$10),IF(OR(S16="",OR($D16="",$D16="NL",$D16="HORS LIGUE")),0,VLOOKUP(IF(OR(S16="",OR($D16="",$D16="NL",$D16="HORS LIGUE")),"",COUNTIFS($D$5:$D$72,"&lt;&gt;"&amp;"",$D$5:$D$72,"&lt;&gt;"&amp;"NL",$D$5:$D$72,"&lt;&gt;"&amp;"HORS LIGUE",S$5:S$72,"&lt;"&amp;S16)+1),Paramètres!$B$3:$C$56,2,FALSE)*Paramètres!$K$10))</f>
        <v>0</v>
      </c>
      <c r="U16" s="46"/>
      <c r="V16" s="2">
        <f>IF(U$2="Bike &amp; Run",IF(ISNA(VLOOKUP(U16,Paramètres!$B$3:$C$56,2,FALSE)),0,VLOOKUP(U16,Paramètres!$B$3:$C$56,2,FALSE)*Paramètres!$K$11),IF(OR(U16="",OR($D16="",$D16="NL",$D16="HORS LIGUE")),0,VLOOKUP(IF(OR(U16="",OR($D16="",$D16="NL",$D16="HORS LIGUE")),"",COUNTIFS($D$5:$D$72,"&lt;&gt;"&amp;"",$D$5:$D$72,"&lt;&gt;"&amp;"NL",$D$5:$D$72,"&lt;&gt;"&amp;"HORS LIGUE",U$5:U$72,"&lt;"&amp;U16)+1),Paramètres!$B$3:$C$56,2,FALSE)*Paramètres!$K$11))</f>
        <v>0</v>
      </c>
      <c r="W16" s="46"/>
      <c r="X16" s="2">
        <f>IF(W$2="Bike &amp; Run",IF(ISNA(VLOOKUP(W16,Paramètres!$B$3:$C$56,2,FALSE)),0,VLOOKUP(W16,Paramètres!$B$3:$C$56,2,FALSE)*Paramètres!$K$12),IF(OR(W16="",OR($D16="",$D16="NL",$D16="HORS LIGUE")),0,VLOOKUP(IF(OR(W16="",OR($D16="",$D16="NL",$D16="HORS LIGUE")),"",COUNTIFS($D$5:$D$72,"&lt;&gt;"&amp;"",$D$5:$D$72,"&lt;&gt;"&amp;"NL",$D$5:$D$72,"&lt;&gt;"&amp;"HORS LIGUE",W$5:W$72,"&lt;"&amp;W16)+1),Paramètres!$B$3:$C$56,2,FALSE)*Paramètres!$K$12))</f>
        <v>0</v>
      </c>
      <c r="Y16" s="46"/>
      <c r="Z16" s="2">
        <f>IF(Y$2="Bike &amp; Run",IF(ISNA(VLOOKUP(Y16,Paramètres!$B$3:$C$56,2,FALSE)),0,VLOOKUP(Y16,Paramètres!$B$3:$C$56,2,FALSE)*Paramètres!$K$13),IF(OR(Y16="",OR($D16="",$D16="NL",$D16="HORS LIGUE")),0,VLOOKUP(IF(OR(Y16="",OR($D16="",$D16="NL",$D16="HORS LIGUE")),"",COUNTIFS($D$5:$D$72,"&lt;&gt;"&amp;"",$D$5:$D$72,"&lt;&gt;"&amp;"NL",$D$5:$D$72,"&lt;&gt;"&amp;"HORS LIGUE",Y$5:Y$72,"&lt;"&amp;Y16)+1),Paramètres!$B$3:$C$56,2,FALSE)*Paramètres!$K$13))</f>
        <v>0</v>
      </c>
      <c r="AA16" s="46"/>
      <c r="AB16" s="2">
        <f>IF(AA$2="Bike &amp; Run",IF(ISNA(VLOOKUP(AA16,Paramètres!$B$3:$C$56,2,FALSE)),0,VLOOKUP(AA16,Paramètres!$B$3:$C$56,2,FALSE)*Paramètres!$K$14),IF(OR(AA16="",OR($D16="",$D16="NL",$D16="HORS LIGUE")),0,VLOOKUP(IF(OR(AA16="",OR($D16="",$D16="NL",$D16="HORS LIGUE")),"",COUNTIFS($D$5:$D$72,"&lt;&gt;"&amp;"",$D$5:$D$72,"&lt;&gt;"&amp;"NL",$D$5:$D$72,"&lt;&gt;"&amp;"HORS LIGUE",AA$5:AA$72,"&lt;"&amp;AA16)+1),Paramètres!$B$3:$C$56,2,FALSE)*Paramètres!$K$14))</f>
        <v>0</v>
      </c>
      <c r="AC16" s="46"/>
      <c r="AD16" s="2">
        <f>IF(AC$2="Bike &amp; Run",IF(ISNA(VLOOKUP(AC16,Paramètres!$B$3:$C$56,2,FALSE)),0,VLOOKUP(AC16,Paramètres!$B$3:$C$56,2,FALSE)*Paramètres!$K$15),IF(OR(AC16="",OR($D16="",$D16="NL",$D16="HORS LIGUE")),0,VLOOKUP(IF(OR(AC16="",OR($D16="",$D16="NL",$D16="HORS LIGUE")),"",COUNTIFS($D$5:$D$72,"&lt;&gt;"&amp;"",$D$5:$D$72,"&lt;&gt;"&amp;"NL",$D$5:$D$72,"&lt;&gt;"&amp;"HORS LIGUE",AC$5:AC$72,"&lt;"&amp;AC16)+1),Paramètres!$B$3:$C$56,2,FALSE)*Paramètres!$K$15))</f>
        <v>0</v>
      </c>
      <c r="AE16" s="46"/>
      <c r="AF16" s="2">
        <f>IF(AE$2="Bike &amp; Run",IF(ISNA(VLOOKUP(AE16,Paramètres!$B$3:$C$56,2,FALSE)),0,VLOOKUP(AE16,Paramètres!$B$3:$C$56,2,FALSE)*Paramètres!$K$16),IF(OR(AE16="",OR($D16="",$D16="NL",$D16="HORS LIGUE")),0,VLOOKUP(IF(OR(AE16="",OR($D16="",$D16="NL",$D16="HORS LIGUE")),"",COUNTIFS($D$5:$D$72,"&lt;&gt;"&amp;"",$D$5:$D$72,"&lt;&gt;"&amp;"NL",$D$5:$D$72,"&lt;&gt;"&amp;"HORS LIGUE",AE$5:AE$72,"&lt;"&amp;AE16)+1),Paramètres!$B$3:$C$56,2,FALSE)*Paramètres!$K$16))</f>
        <v>0</v>
      </c>
      <c r="AG16" s="46"/>
      <c r="AH16" s="2">
        <f>IF(AG$2="Bike &amp; Run",IF(ISNA(VLOOKUP(AG16,Paramètres!$B$3:$C$56,2,FALSE)),0,VLOOKUP(AG16,Paramètres!$B$3:$C$56,2,FALSE)*Paramètres!$K$17),IF(OR(AG16="",OR($D16="",$D16="NL",$D16="HORS LIGUE")),0,VLOOKUP(IF(OR(AG16="",OR($D16="",$D16="NL",$D16="HORS LIGUE")),"",COUNTIFS($D$5:$D$72,"&lt;&gt;"&amp;"",$D$5:$D$72,"&lt;&gt;"&amp;"NL",$D$5:$D$72,"&lt;&gt;"&amp;"HORS LIGUE",AG$5:AG$72,"&lt;"&amp;AG16)+1),Paramètres!$B$3:$C$56,2,FALSE)*Paramètres!$K$17))</f>
        <v>0</v>
      </c>
      <c r="AI16" s="40">
        <f t="shared" si="0"/>
        <v>0</v>
      </c>
      <c r="AJ16" s="3" t="str">
        <f t="shared" si="1"/>
        <v/>
      </c>
      <c r="AK16" s="5">
        <f t="shared" si="2"/>
        <v>0</v>
      </c>
      <c r="AL16" s="41">
        <f t="shared" si="3"/>
        <v>0</v>
      </c>
      <c r="AM16" s="33" t="str">
        <f t="shared" si="4"/>
        <v/>
      </c>
      <c r="AO16" s="22">
        <f t="shared" si="5"/>
        <v>0</v>
      </c>
      <c r="AP16">
        <f t="shared" si="6"/>
        <v>0</v>
      </c>
      <c r="AQ16">
        <f t="shared" si="7"/>
        <v>0</v>
      </c>
      <c r="AR16">
        <f t="shared" si="8"/>
        <v>0</v>
      </c>
      <c r="AS16">
        <f t="shared" si="9"/>
        <v>0</v>
      </c>
      <c r="AT16">
        <f t="shared" si="10"/>
        <v>0</v>
      </c>
      <c r="AU16">
        <f t="shared" si="11"/>
        <v>0</v>
      </c>
      <c r="AV16">
        <f t="shared" si="12"/>
        <v>0</v>
      </c>
      <c r="AW16">
        <f t="shared" si="13"/>
        <v>0</v>
      </c>
      <c r="AX16">
        <f t="shared" si="14"/>
        <v>0</v>
      </c>
      <c r="AY16">
        <f t="shared" si="15"/>
        <v>0</v>
      </c>
      <c r="AZ16">
        <f t="shared" si="16"/>
        <v>0</v>
      </c>
      <c r="BA16">
        <f t="shared" si="17"/>
        <v>0</v>
      </c>
      <c r="BB16">
        <f t="shared" si="18"/>
        <v>0</v>
      </c>
      <c r="BC16">
        <f t="shared" si="19"/>
        <v>0</v>
      </c>
      <c r="BD16">
        <f t="shared" si="20"/>
        <v>0</v>
      </c>
      <c r="BE16" s="22">
        <f t="shared" ref="BE16:BR16" si="32">BD16+LARGE($AO16:$BC16,BE$4)</f>
        <v>0</v>
      </c>
      <c r="BF16" s="22">
        <f t="shared" si="32"/>
        <v>0</v>
      </c>
      <c r="BG16" s="22">
        <f t="shared" si="32"/>
        <v>0</v>
      </c>
      <c r="BH16" s="22">
        <f t="shared" si="32"/>
        <v>0</v>
      </c>
      <c r="BI16" s="22">
        <f t="shared" si="32"/>
        <v>0</v>
      </c>
      <c r="BJ16" s="22">
        <f t="shared" si="32"/>
        <v>0</v>
      </c>
      <c r="BK16" s="22">
        <f t="shared" si="32"/>
        <v>0</v>
      </c>
      <c r="BL16" s="22">
        <f t="shared" si="32"/>
        <v>0</v>
      </c>
      <c r="BM16" s="22">
        <f t="shared" si="32"/>
        <v>0</v>
      </c>
      <c r="BN16" s="22">
        <f t="shared" si="32"/>
        <v>0</v>
      </c>
      <c r="BO16" s="22">
        <f t="shared" si="32"/>
        <v>0</v>
      </c>
      <c r="BP16" s="22">
        <f t="shared" si="32"/>
        <v>0</v>
      </c>
      <c r="BQ16" s="22">
        <f t="shared" si="32"/>
        <v>0</v>
      </c>
      <c r="BR16" s="22">
        <f t="shared" si="32"/>
        <v>0</v>
      </c>
    </row>
    <row r="17" spans="1:70" ht="16.5">
      <c r="A17" s="14" t="s">
        <v>1044</v>
      </c>
      <c r="B17" s="32" t="str">
        <f>IF(ISNA(VLOOKUP(A17,'Licenciés Jeunes 2023'!A:C,3,0)),"",VLOOKUP(A17,'Licenciés Jeunes 2023'!A:C,3,0))</f>
        <v/>
      </c>
      <c r="C17" s="32" t="str">
        <f>IF(ISNA(VLOOKUP(A17,'Licenciés Jeunes 2023'!A:C,2,0)),"",VLOOKUP(A17,'Licenciés Jeunes 2023'!A:C,2,0))</f>
        <v/>
      </c>
      <c r="D17" s="32" t="str">
        <f>IF(ISNA(VLOOKUP(A17,'Licenciés Jeunes 2023'!A:F,6,0)),"",VLOOKUP(A17,'Licenciés Jeunes 2023'!A:F,6,0))</f>
        <v/>
      </c>
      <c r="E17" s="6"/>
      <c r="F17" s="64">
        <f>IF(E$2="Bike &amp; Run",IF(ISNA(VLOOKUP(E17,Paramètres!$B$3:$C$56,2,FALSE)),0,VLOOKUP(E17,Paramètres!$B$3:$C$56,2,FALSE)*Paramètres!$K$3),IF(OR(E17="",OR($D17="",$D17="NL",$D17="HORS LIGUE")),0,VLOOKUP(IF(OR(E17="",OR($D17="",$D17="NL",$D17="HORS LIGUE")),"",COUNTIFS($D$5:$D$72,"&lt;&gt;"&amp;"",$D$5:$D$72,"&lt;&gt;"&amp;"NL",$D$5:$D$72,"&lt;&gt;"&amp;"HORS LIGUE",E$5:E$72,"&lt;"&amp;E17)+1),Paramètres!$B$3:$C$56,2,FALSE)*Paramètres!$K$3))</f>
        <v>0</v>
      </c>
      <c r="G17" s="4"/>
      <c r="H17" s="2">
        <f>IF(G$2="Bike &amp; Run",IF(ISNA(VLOOKUP(G17,Paramètres!$B$3:$C$56,2,FALSE)),0,VLOOKUP(G17,Paramètres!$B$3:$C$56,2,FALSE)*Paramètres!$K$4),IF(OR(G17="",OR($D17="",$D17="NL",$D17="HORS LIGUE")),0,VLOOKUP(IF(OR(G17="",OR($D17="",$D17="NL",$D17="HORS LIGUE")),"",COUNTIFS($D$5:$D$72,"&lt;&gt;"&amp;"",$D$5:$D$72,"&lt;&gt;"&amp;"NL",$D$5:$D$72,"&lt;&gt;"&amp;"HORS LIGUE",G$5:G$72,"&lt;"&amp;G17)+1),Paramètres!$B$3:$C$56,2,FALSE)*Paramètres!$K$4))</f>
        <v>0</v>
      </c>
      <c r="I17" s="36"/>
      <c r="J17" s="2">
        <f>IF(I$2="Bike &amp; Run",IF(ISNA(VLOOKUP(I17,Paramètres!$B$3:$C$56,2,FALSE)),0,VLOOKUP(I17,Paramètres!$B$3:$C$56,2,FALSE)*Paramètres!$K$5),IF(OR(I17="",OR($D17="",$D17="NL",$D17="HORS LIGUE")),0,VLOOKUP(IF(OR(I17="",OR($D17="",$D17="NL",$D17="HORS LIGUE")),"",COUNTIFS($D$5:$D$72,"&lt;&gt;"&amp;"",$D$5:$D$72,"&lt;&gt;"&amp;"NL",$D$5:$D$72,"&lt;&gt;"&amp;"HORS LIGUE",I$5:I$72,"&lt;"&amp;I17)+1),Paramètres!$B$3:$C$56,2,FALSE)*Paramètres!$K$5))</f>
        <v>0</v>
      </c>
      <c r="K17" s="4"/>
      <c r="L17" s="2">
        <f>IF(K$2="Bike &amp; Run",IF(ISNA(VLOOKUP(K17,Paramètres!$B$3:$C$56,2,FALSE)),0,VLOOKUP(K17,Paramètres!$B$3:$C$56,2,FALSE)*Paramètres!$K$6),IF(OR(K17="",OR($D17="",$D17="NL",$D17="HORS LIGUE")),0,VLOOKUP(IF(OR(K17="",OR($D17="",$D17="NL",$D17="HORS LIGUE")),"",COUNTIFS($D$5:$D$72,"&lt;&gt;"&amp;"",$D$5:$D$72,"&lt;&gt;"&amp;"NL",$D$5:$D$72,"&lt;&gt;"&amp;"HORS LIGUE",K$5:K$72,"&lt;"&amp;K17)+1),Paramètres!$B$3:$C$56,2,FALSE)*Paramètres!$K$6))</f>
        <v>0</v>
      </c>
      <c r="M17" s="4"/>
      <c r="N17" s="2">
        <f>IF(M$2="Bike &amp; Run",IF(ISNA(VLOOKUP(M17,Paramètres!$B$3:$C$56,2,FALSE)),0,VLOOKUP(M17,Paramètres!$B$3:$C$56,2,FALSE)*Paramètres!$K$7),IF(OR(M17="",OR($D17="",$D17="NL",$D17="HORS LIGUE")),0,VLOOKUP(IF(OR(M17="",OR($D17="",$D17="NL",$D17="HORS LIGUE")),"",COUNTIFS($D$5:$D$72,"&lt;&gt;"&amp;"",$D$5:$D$72,"&lt;&gt;"&amp;"NL",$D$5:$D$72,"&lt;&gt;"&amp;"HORS LIGUE",M$5:M$72,"&lt;"&amp;M17)+1),Paramètres!$B$3:$C$56,2,FALSE)*Paramètres!$K$7))</f>
        <v>0</v>
      </c>
      <c r="O17" s="46"/>
      <c r="P17" s="2">
        <f>IF(O$2="Bike &amp; Run",IF(ISNA(VLOOKUP(O17,Paramètres!$B$3:$C$56,2,FALSE)),0,VLOOKUP(O17,Paramètres!$B$3:$C$56,2,FALSE)*Paramètres!$K$8),IF(OR(O17="",OR($D17="",$D17="NL",$D17="HORS LIGUE")),0,VLOOKUP(IF(OR(O17="",OR($D17="",$D17="NL",$D17="HORS LIGUE")),"",COUNTIFS($D$5:$D$72,"&lt;&gt;"&amp;"",$D$5:$D$72,"&lt;&gt;"&amp;"NL",$D$5:$D$72,"&lt;&gt;"&amp;"HORS LIGUE",O$5:O$72,"&lt;"&amp;O17)+1),Paramètres!$B$3:$C$56,2,FALSE)*Paramètres!$K$8))</f>
        <v>0</v>
      </c>
      <c r="Q17" s="46"/>
      <c r="R17" s="2">
        <f>IF(Q$2="Bike &amp; Run",IF(ISNA(VLOOKUP(Q17,Paramètres!$B$3:$C$56,2,FALSE)),0,VLOOKUP(Q17,Paramètres!$B$3:$C$56,2,FALSE)*Paramètres!$K$9),IF(OR(Q17="",OR($D17="",$D17="NL",$D17="HORS LIGUE")),0,VLOOKUP(IF(OR(Q17="",OR($D17="",$D17="NL",$D17="HORS LIGUE")),"",COUNTIFS($D$5:$D$72,"&lt;&gt;"&amp;"",$D$5:$D$72,"&lt;&gt;"&amp;"NL",$D$5:$D$72,"&lt;&gt;"&amp;"HORS LIGUE",Q$5:Q$72,"&lt;"&amp;Q17)+1),Paramètres!$B$3:$C$56,2,FALSE)*Paramètres!$K$9))</f>
        <v>0</v>
      </c>
      <c r="S17" s="46"/>
      <c r="T17" s="2">
        <f>IF(S$2="Bike &amp; Run",IF(ISNA(VLOOKUP(S17,Paramètres!$B$3:$C$56,2,FALSE)),0,VLOOKUP(S17,Paramètres!$B$3:$C$56,2,FALSE)*Paramètres!$K$10),IF(OR(S17="",OR($D17="",$D17="NL",$D17="HORS LIGUE")),0,VLOOKUP(IF(OR(S17="",OR($D17="",$D17="NL",$D17="HORS LIGUE")),"",COUNTIFS($D$5:$D$72,"&lt;&gt;"&amp;"",$D$5:$D$72,"&lt;&gt;"&amp;"NL",$D$5:$D$72,"&lt;&gt;"&amp;"HORS LIGUE",S$5:S$72,"&lt;"&amp;S17)+1),Paramètres!$B$3:$C$56,2,FALSE)*Paramètres!$K$10))</f>
        <v>0</v>
      </c>
      <c r="U17" s="46"/>
      <c r="V17" s="2">
        <f>IF(U$2="Bike &amp; Run",IF(ISNA(VLOOKUP(U17,Paramètres!$B$3:$C$56,2,FALSE)),0,VLOOKUP(U17,Paramètres!$B$3:$C$56,2,FALSE)*Paramètres!$K$11),IF(OR(U17="",OR($D17="",$D17="NL",$D17="HORS LIGUE")),0,VLOOKUP(IF(OR(U17="",OR($D17="",$D17="NL",$D17="HORS LIGUE")),"",COUNTIFS($D$5:$D$72,"&lt;&gt;"&amp;"",$D$5:$D$72,"&lt;&gt;"&amp;"NL",$D$5:$D$72,"&lt;&gt;"&amp;"HORS LIGUE",U$5:U$72,"&lt;"&amp;U17)+1),Paramètres!$B$3:$C$56,2,FALSE)*Paramètres!$K$11))</f>
        <v>0</v>
      </c>
      <c r="W17" s="46"/>
      <c r="X17" s="2">
        <f>IF(W$2="Bike &amp; Run",IF(ISNA(VLOOKUP(W17,Paramètres!$B$3:$C$56,2,FALSE)),0,VLOOKUP(W17,Paramètres!$B$3:$C$56,2,FALSE)*Paramètres!$K$12),IF(OR(W17="",OR($D17="",$D17="NL",$D17="HORS LIGUE")),0,VLOOKUP(IF(OR(W17="",OR($D17="",$D17="NL",$D17="HORS LIGUE")),"",COUNTIFS($D$5:$D$72,"&lt;&gt;"&amp;"",$D$5:$D$72,"&lt;&gt;"&amp;"NL",$D$5:$D$72,"&lt;&gt;"&amp;"HORS LIGUE",W$5:W$72,"&lt;"&amp;W17)+1),Paramètres!$B$3:$C$56,2,FALSE)*Paramètres!$K$12))</f>
        <v>0</v>
      </c>
      <c r="Y17" s="46"/>
      <c r="Z17" s="2">
        <f>IF(Y$2="Bike &amp; Run",IF(ISNA(VLOOKUP(Y17,Paramètres!$B$3:$C$56,2,FALSE)),0,VLOOKUP(Y17,Paramètres!$B$3:$C$56,2,FALSE)*Paramètres!$K$13),IF(OR(Y17="",OR($D17="",$D17="NL",$D17="HORS LIGUE")),0,VLOOKUP(IF(OR(Y17="",OR($D17="",$D17="NL",$D17="HORS LIGUE")),"",COUNTIFS($D$5:$D$72,"&lt;&gt;"&amp;"",$D$5:$D$72,"&lt;&gt;"&amp;"NL",$D$5:$D$72,"&lt;&gt;"&amp;"HORS LIGUE",Y$5:Y$72,"&lt;"&amp;Y17)+1),Paramètres!$B$3:$C$56,2,FALSE)*Paramètres!$K$13))</f>
        <v>0</v>
      </c>
      <c r="AA17" s="46"/>
      <c r="AB17" s="2">
        <f>IF(AA$2="Bike &amp; Run",IF(ISNA(VLOOKUP(AA17,Paramètres!$B$3:$C$56,2,FALSE)),0,VLOOKUP(AA17,Paramètres!$B$3:$C$56,2,FALSE)*Paramètres!$K$14),IF(OR(AA17="",OR($D17="",$D17="NL",$D17="HORS LIGUE")),0,VLOOKUP(IF(OR(AA17="",OR($D17="",$D17="NL",$D17="HORS LIGUE")),"",COUNTIFS($D$5:$D$72,"&lt;&gt;"&amp;"",$D$5:$D$72,"&lt;&gt;"&amp;"NL",$D$5:$D$72,"&lt;&gt;"&amp;"HORS LIGUE",AA$5:AA$72,"&lt;"&amp;AA17)+1),Paramètres!$B$3:$C$56,2,FALSE)*Paramètres!$K$14))</f>
        <v>0</v>
      </c>
      <c r="AC17" s="46"/>
      <c r="AD17" s="2">
        <f>IF(AC$2="Bike &amp; Run",IF(ISNA(VLOOKUP(AC17,Paramètres!$B$3:$C$56,2,FALSE)),0,VLOOKUP(AC17,Paramètres!$B$3:$C$56,2,FALSE)*Paramètres!$K$15),IF(OR(AC17="",OR($D17="",$D17="NL",$D17="HORS LIGUE")),0,VLOOKUP(IF(OR(AC17="",OR($D17="",$D17="NL",$D17="HORS LIGUE")),"",COUNTIFS($D$5:$D$72,"&lt;&gt;"&amp;"",$D$5:$D$72,"&lt;&gt;"&amp;"NL",$D$5:$D$72,"&lt;&gt;"&amp;"HORS LIGUE",AC$5:AC$72,"&lt;"&amp;AC17)+1),Paramètres!$B$3:$C$56,2,FALSE)*Paramètres!$K$15))</f>
        <v>0</v>
      </c>
      <c r="AE17" s="46"/>
      <c r="AF17" s="2">
        <f>IF(AE$2="Bike &amp; Run",IF(ISNA(VLOOKUP(AE17,Paramètres!$B$3:$C$56,2,FALSE)),0,VLOOKUP(AE17,Paramètres!$B$3:$C$56,2,FALSE)*Paramètres!$K$16),IF(OR(AE17="",OR($D17="",$D17="NL",$D17="HORS LIGUE")),0,VLOOKUP(IF(OR(AE17="",OR($D17="",$D17="NL",$D17="HORS LIGUE")),"",COUNTIFS($D$5:$D$72,"&lt;&gt;"&amp;"",$D$5:$D$72,"&lt;&gt;"&amp;"NL",$D$5:$D$72,"&lt;&gt;"&amp;"HORS LIGUE",AE$5:AE$72,"&lt;"&amp;AE17)+1),Paramètres!$B$3:$C$56,2,FALSE)*Paramètres!$K$16))</f>
        <v>0</v>
      </c>
      <c r="AG17" s="46"/>
      <c r="AH17" s="2">
        <f>IF(AG$2="Bike &amp; Run",IF(ISNA(VLOOKUP(AG17,Paramètres!$B$3:$C$56,2,FALSE)),0,VLOOKUP(AG17,Paramètres!$B$3:$C$56,2,FALSE)*Paramètres!$K$17),IF(OR(AG17="",OR($D17="",$D17="NL",$D17="HORS LIGUE")),0,VLOOKUP(IF(OR(AG17="",OR($D17="",$D17="NL",$D17="HORS LIGUE")),"",COUNTIFS($D$5:$D$72,"&lt;&gt;"&amp;"",$D$5:$D$72,"&lt;&gt;"&amp;"NL",$D$5:$D$72,"&lt;&gt;"&amp;"HORS LIGUE",AG$5:AG$72,"&lt;"&amp;AG17)+1),Paramètres!$B$3:$C$56,2,FALSE)*Paramètres!$K$17))</f>
        <v>0</v>
      </c>
      <c r="AI17" s="40">
        <f t="shared" si="0"/>
        <v>0</v>
      </c>
      <c r="AJ17" s="3" t="str">
        <f t="shared" si="1"/>
        <v/>
      </c>
      <c r="AK17" s="5">
        <f t="shared" si="2"/>
        <v>0</v>
      </c>
      <c r="AL17" s="41">
        <f t="shared" si="3"/>
        <v>0</v>
      </c>
      <c r="AM17" s="33" t="str">
        <f t="shared" si="4"/>
        <v/>
      </c>
      <c r="AO17" s="22">
        <f t="shared" si="5"/>
        <v>0</v>
      </c>
      <c r="AP17">
        <f t="shared" si="6"/>
        <v>0</v>
      </c>
      <c r="AQ17">
        <f t="shared" si="7"/>
        <v>0</v>
      </c>
      <c r="AR17">
        <f t="shared" si="8"/>
        <v>0</v>
      </c>
      <c r="AS17">
        <f t="shared" si="9"/>
        <v>0</v>
      </c>
      <c r="AT17">
        <f t="shared" si="10"/>
        <v>0</v>
      </c>
      <c r="AU17">
        <f t="shared" si="11"/>
        <v>0</v>
      </c>
      <c r="AV17">
        <f t="shared" si="12"/>
        <v>0</v>
      </c>
      <c r="AW17">
        <f t="shared" si="13"/>
        <v>0</v>
      </c>
      <c r="AX17">
        <f t="shared" si="14"/>
        <v>0</v>
      </c>
      <c r="AY17">
        <f t="shared" si="15"/>
        <v>0</v>
      </c>
      <c r="AZ17">
        <f t="shared" si="16"/>
        <v>0</v>
      </c>
      <c r="BA17">
        <f t="shared" si="17"/>
        <v>0</v>
      </c>
      <c r="BB17">
        <f t="shared" si="18"/>
        <v>0</v>
      </c>
      <c r="BC17">
        <f t="shared" si="19"/>
        <v>0</v>
      </c>
      <c r="BD17">
        <f t="shared" si="20"/>
        <v>0</v>
      </c>
      <c r="BE17" s="22">
        <f t="shared" ref="BE17:BR17" si="33">BD17+LARGE($AO17:$BC17,BE$4)</f>
        <v>0</v>
      </c>
      <c r="BF17" s="22">
        <f t="shared" si="33"/>
        <v>0</v>
      </c>
      <c r="BG17" s="22">
        <f t="shared" si="33"/>
        <v>0</v>
      </c>
      <c r="BH17" s="22">
        <f t="shared" si="33"/>
        <v>0</v>
      </c>
      <c r="BI17" s="22">
        <f t="shared" si="33"/>
        <v>0</v>
      </c>
      <c r="BJ17" s="22">
        <f t="shared" si="33"/>
        <v>0</v>
      </c>
      <c r="BK17" s="22">
        <f t="shared" si="33"/>
        <v>0</v>
      </c>
      <c r="BL17" s="22">
        <f t="shared" si="33"/>
        <v>0</v>
      </c>
      <c r="BM17" s="22">
        <f t="shared" si="33"/>
        <v>0</v>
      </c>
      <c r="BN17" s="22">
        <f t="shared" si="33"/>
        <v>0</v>
      </c>
      <c r="BO17" s="22">
        <f t="shared" si="33"/>
        <v>0</v>
      </c>
      <c r="BP17" s="22">
        <f t="shared" si="33"/>
        <v>0</v>
      </c>
      <c r="BQ17" s="22">
        <f t="shared" si="33"/>
        <v>0</v>
      </c>
      <c r="BR17" s="22">
        <f t="shared" si="33"/>
        <v>0</v>
      </c>
    </row>
    <row r="18" spans="1:70" ht="16.5">
      <c r="A18" s="14" t="s">
        <v>1075</v>
      </c>
      <c r="B18" s="32" t="str">
        <f>IF(ISNA(VLOOKUP(A18,'Licenciés Jeunes 2023'!A:C,3,0)),"",VLOOKUP(A18,'Licenciés Jeunes 2023'!A:C,3,0))</f>
        <v/>
      </c>
      <c r="C18" s="32" t="str">
        <f>IF(ISNA(VLOOKUP(A18,'Licenciés Jeunes 2023'!A:C,2,0)),"",VLOOKUP(A18,'Licenciés Jeunes 2023'!A:C,2,0))</f>
        <v/>
      </c>
      <c r="D18" s="32" t="str">
        <f>IF(ISNA(VLOOKUP(A18,'Licenciés Jeunes 2023'!A:F,6,0)),"",VLOOKUP(A18,'Licenciés Jeunes 2023'!A:F,6,0))</f>
        <v/>
      </c>
      <c r="E18" s="6"/>
      <c r="F18" s="2">
        <f>IF(E$2="Bike &amp; Run",IF(ISNA(VLOOKUP(E18,Paramètres!$B$3:$C$56,2,FALSE)),0,VLOOKUP(E18,Paramètres!$B$3:$C$56,2,FALSE)*Paramètres!$K$3),IF(OR(E18="",OR($D18="",$D18="NL",$D18="HORS LIGUE")),0,VLOOKUP(IF(OR(E18="",OR($D18="",$D18="NL",$D18="HORS LIGUE")),"",COUNTIFS($D$5:$D$72,"&lt;&gt;"&amp;"",$D$5:$D$72,"&lt;&gt;"&amp;"NL",$D$5:$D$72,"&lt;&gt;"&amp;"HORS LIGUE",E$5:E$72,"&lt;"&amp;E18)+1),Paramètres!$B$3:$C$56,2,FALSE)*Paramètres!$K$3))</f>
        <v>0</v>
      </c>
      <c r="G18" s="4"/>
      <c r="H18" s="2">
        <f>IF(G$2="Bike &amp; Run",IF(ISNA(VLOOKUP(G18,Paramètres!$B$3:$C$56,2,FALSE)),0,VLOOKUP(G18,Paramètres!$B$3:$C$56,2,FALSE)*Paramètres!$K$4),IF(OR(G18="",OR($D18="",$D18="NL",$D18="HORS LIGUE")),0,VLOOKUP(IF(OR(G18="",OR($D18="",$D18="NL",$D18="HORS LIGUE")),"",COUNTIFS($D$5:$D$72,"&lt;&gt;"&amp;"",$D$5:$D$72,"&lt;&gt;"&amp;"NL",$D$5:$D$72,"&lt;&gt;"&amp;"HORS LIGUE",G$5:G$72,"&lt;"&amp;G18)+1),Paramètres!$B$3:$C$56,2,FALSE)*Paramètres!$K$4))</f>
        <v>0</v>
      </c>
      <c r="I18" s="36"/>
      <c r="J18" s="2">
        <f>IF(I$2="Bike &amp; Run",IF(ISNA(VLOOKUP(I18,Paramètres!$B$3:$C$56,2,FALSE)),0,VLOOKUP(I18,Paramètres!$B$3:$C$56,2,FALSE)*Paramètres!$K$5),IF(OR(I18="",OR($D18="",$D18="NL",$D18="HORS LIGUE")),0,VLOOKUP(IF(OR(I18="",OR($D18="",$D18="NL",$D18="HORS LIGUE")),"",COUNTIFS($D$5:$D$72,"&lt;&gt;"&amp;"",$D$5:$D$72,"&lt;&gt;"&amp;"NL",$D$5:$D$72,"&lt;&gt;"&amp;"HORS LIGUE",I$5:I$72,"&lt;"&amp;I18)+1),Paramètres!$B$3:$C$56,2,FALSE)*Paramètres!$K$5))</f>
        <v>0</v>
      </c>
      <c r="K18" s="4"/>
      <c r="L18" s="2">
        <f>IF(K$2="Bike &amp; Run",IF(ISNA(VLOOKUP(K18,Paramètres!$B$3:$C$56,2,FALSE)),0,VLOOKUP(K18,Paramètres!$B$3:$C$56,2,FALSE)*Paramètres!$K$6),IF(OR(K18="",OR($D18="",$D18="NL",$D18="HORS LIGUE")),0,VLOOKUP(IF(OR(K18="",OR($D18="",$D18="NL",$D18="HORS LIGUE")),"",COUNTIFS($D$5:$D$72,"&lt;&gt;"&amp;"",$D$5:$D$72,"&lt;&gt;"&amp;"NL",$D$5:$D$72,"&lt;&gt;"&amp;"HORS LIGUE",K$5:K$72,"&lt;"&amp;K18)+1),Paramètres!$B$3:$C$56,2,FALSE)*Paramètres!$K$6))</f>
        <v>0</v>
      </c>
      <c r="M18" s="4"/>
      <c r="N18" s="2">
        <f>IF(M$2="Bike &amp; Run",IF(ISNA(VLOOKUP(M18,Paramètres!$B$3:$C$56,2,FALSE)),0,VLOOKUP(M18,Paramètres!$B$3:$C$56,2,FALSE)*Paramètres!$K$7),IF(OR(M18="",OR($D18="",$D18="NL",$D18="HORS LIGUE")),0,VLOOKUP(IF(OR(M18="",OR($D18="",$D18="NL",$D18="HORS LIGUE")),"",COUNTIFS($D$5:$D$72,"&lt;&gt;"&amp;"",$D$5:$D$72,"&lt;&gt;"&amp;"NL",$D$5:$D$72,"&lt;&gt;"&amp;"HORS LIGUE",M$5:M$72,"&lt;"&amp;M18)+1),Paramètres!$B$3:$C$56,2,FALSE)*Paramètres!$K$7))</f>
        <v>0</v>
      </c>
      <c r="O18" s="46"/>
      <c r="P18" s="2">
        <f>IF(O$2="Bike &amp; Run",IF(ISNA(VLOOKUP(O18,Paramètres!$B$3:$C$56,2,FALSE)),0,VLOOKUP(O18,Paramètres!$B$3:$C$56,2,FALSE)*Paramètres!$K$8),IF(OR(O18="",OR($D18="",$D18="NL",$D18="HORS LIGUE")),0,VLOOKUP(IF(OR(O18="",OR($D18="",$D18="NL",$D18="HORS LIGUE")),"",COUNTIFS($D$5:$D$72,"&lt;&gt;"&amp;"",$D$5:$D$72,"&lt;&gt;"&amp;"NL",$D$5:$D$72,"&lt;&gt;"&amp;"HORS LIGUE",O$5:O$72,"&lt;"&amp;O18)+1),Paramètres!$B$3:$C$56,2,FALSE)*Paramètres!$K$8))</f>
        <v>0</v>
      </c>
      <c r="Q18" s="46"/>
      <c r="R18" s="2">
        <f>IF(Q$2="Bike &amp; Run",IF(ISNA(VLOOKUP(Q18,Paramètres!$B$3:$C$56,2,FALSE)),0,VLOOKUP(Q18,Paramètres!$B$3:$C$56,2,FALSE)*Paramètres!$K$9),IF(OR(Q18="",OR($D18="",$D18="NL",$D18="HORS LIGUE")),0,VLOOKUP(IF(OR(Q18="",OR($D18="",$D18="NL",$D18="HORS LIGUE")),"",COUNTIFS($D$5:$D$72,"&lt;&gt;"&amp;"",$D$5:$D$72,"&lt;&gt;"&amp;"NL",$D$5:$D$72,"&lt;&gt;"&amp;"HORS LIGUE",Q$5:Q$72,"&lt;"&amp;Q18)+1),Paramètres!$B$3:$C$56,2,FALSE)*Paramètres!$K$9))</f>
        <v>0</v>
      </c>
      <c r="S18" s="46"/>
      <c r="T18" s="2">
        <f>IF(S$2="Bike &amp; Run",IF(ISNA(VLOOKUP(S18,Paramètres!$B$3:$C$56,2,FALSE)),0,VLOOKUP(S18,Paramètres!$B$3:$C$56,2,FALSE)*Paramètres!$K$10),IF(OR(S18="",OR($D18="",$D18="NL",$D18="HORS LIGUE")),0,VLOOKUP(IF(OR(S18="",OR($D18="",$D18="NL",$D18="HORS LIGUE")),"",COUNTIFS($D$5:$D$72,"&lt;&gt;"&amp;"",$D$5:$D$72,"&lt;&gt;"&amp;"NL",$D$5:$D$72,"&lt;&gt;"&amp;"HORS LIGUE",S$5:S$72,"&lt;"&amp;S18)+1),Paramètres!$B$3:$C$56,2,FALSE)*Paramètres!$K$10))</f>
        <v>0</v>
      </c>
      <c r="U18" s="46"/>
      <c r="V18" s="2">
        <f>IF(U$2="Bike &amp; Run",IF(ISNA(VLOOKUP(U18,Paramètres!$B$3:$C$56,2,FALSE)),0,VLOOKUP(U18,Paramètres!$B$3:$C$56,2,FALSE)*Paramètres!$K$11),IF(OR(U18="",OR($D18="",$D18="NL",$D18="HORS LIGUE")),0,VLOOKUP(IF(OR(U18="",OR($D18="",$D18="NL",$D18="HORS LIGUE")),"",COUNTIFS($D$5:$D$72,"&lt;&gt;"&amp;"",$D$5:$D$72,"&lt;&gt;"&amp;"NL",$D$5:$D$72,"&lt;&gt;"&amp;"HORS LIGUE",U$5:U$72,"&lt;"&amp;U18)+1),Paramètres!$B$3:$C$56,2,FALSE)*Paramètres!$K$11))</f>
        <v>0</v>
      </c>
      <c r="W18" s="46"/>
      <c r="X18" s="2">
        <f>IF(W$2="Bike &amp; Run",IF(ISNA(VLOOKUP(W18,Paramètres!$B$3:$C$56,2,FALSE)),0,VLOOKUP(W18,Paramètres!$B$3:$C$56,2,FALSE)*Paramètres!$K$12),IF(OR(W18="",OR($D18="",$D18="NL",$D18="HORS LIGUE")),0,VLOOKUP(IF(OR(W18="",OR($D18="",$D18="NL",$D18="HORS LIGUE")),"",COUNTIFS($D$5:$D$72,"&lt;&gt;"&amp;"",$D$5:$D$72,"&lt;&gt;"&amp;"NL",$D$5:$D$72,"&lt;&gt;"&amp;"HORS LIGUE",W$5:W$72,"&lt;"&amp;W18)+1),Paramètres!$B$3:$C$56,2,FALSE)*Paramètres!$K$12))</f>
        <v>0</v>
      </c>
      <c r="Y18" s="46"/>
      <c r="Z18" s="2">
        <f>IF(Y$2="Bike &amp; Run",IF(ISNA(VLOOKUP(Y18,Paramètres!$B$3:$C$56,2,FALSE)),0,VLOOKUP(Y18,Paramètres!$B$3:$C$56,2,FALSE)*Paramètres!$K$13),IF(OR(Y18="",OR($D18="",$D18="NL",$D18="HORS LIGUE")),0,VLOOKUP(IF(OR(Y18="",OR($D18="",$D18="NL",$D18="HORS LIGUE")),"",COUNTIFS($D$5:$D$72,"&lt;&gt;"&amp;"",$D$5:$D$72,"&lt;&gt;"&amp;"NL",$D$5:$D$72,"&lt;&gt;"&amp;"HORS LIGUE",Y$5:Y$72,"&lt;"&amp;Y18)+1),Paramètres!$B$3:$C$56,2,FALSE)*Paramètres!$K$13))</f>
        <v>0</v>
      </c>
      <c r="AA18" s="46"/>
      <c r="AB18" s="2">
        <f>IF(AA$2="Bike &amp; Run",IF(ISNA(VLOOKUP(AA18,Paramètres!$B$3:$C$56,2,FALSE)),0,VLOOKUP(AA18,Paramètres!$B$3:$C$56,2,FALSE)*Paramètres!$K$14),IF(OR(AA18="",OR($D18="",$D18="NL",$D18="HORS LIGUE")),0,VLOOKUP(IF(OR(AA18="",OR($D18="",$D18="NL",$D18="HORS LIGUE")),"",COUNTIFS($D$5:$D$72,"&lt;&gt;"&amp;"",$D$5:$D$72,"&lt;&gt;"&amp;"NL",$D$5:$D$72,"&lt;&gt;"&amp;"HORS LIGUE",AA$5:AA$72,"&lt;"&amp;AA18)+1),Paramètres!$B$3:$C$56,2,FALSE)*Paramètres!$K$14))</f>
        <v>0</v>
      </c>
      <c r="AC18" s="46"/>
      <c r="AD18" s="2">
        <f>IF(AC$2="Bike &amp; Run",IF(ISNA(VLOOKUP(AC18,Paramètres!$B$3:$C$56,2,FALSE)),0,VLOOKUP(AC18,Paramètres!$B$3:$C$56,2,FALSE)*Paramètres!$K$15),IF(OR(AC18="",OR($D18="",$D18="NL",$D18="HORS LIGUE")),0,VLOOKUP(IF(OR(AC18="",OR($D18="",$D18="NL",$D18="HORS LIGUE")),"",COUNTIFS($D$5:$D$72,"&lt;&gt;"&amp;"",$D$5:$D$72,"&lt;&gt;"&amp;"NL",$D$5:$D$72,"&lt;&gt;"&amp;"HORS LIGUE",AC$5:AC$72,"&lt;"&amp;AC18)+1),Paramètres!$B$3:$C$56,2,FALSE)*Paramètres!$K$15))</f>
        <v>0</v>
      </c>
      <c r="AE18" s="46"/>
      <c r="AF18" s="2">
        <f>IF(AE$2="Bike &amp; Run",IF(ISNA(VLOOKUP(AE18,Paramètres!$B$3:$C$56,2,FALSE)),0,VLOOKUP(AE18,Paramètres!$B$3:$C$56,2,FALSE)*Paramètres!$K$16),IF(OR(AE18="",OR($D18="",$D18="NL",$D18="HORS LIGUE")),0,VLOOKUP(IF(OR(AE18="",OR($D18="",$D18="NL",$D18="HORS LIGUE")),"",COUNTIFS($D$5:$D$72,"&lt;&gt;"&amp;"",$D$5:$D$72,"&lt;&gt;"&amp;"NL",$D$5:$D$72,"&lt;&gt;"&amp;"HORS LIGUE",AE$5:AE$72,"&lt;"&amp;AE18)+1),Paramètres!$B$3:$C$56,2,FALSE)*Paramètres!$K$16))</f>
        <v>0</v>
      </c>
      <c r="AG18" s="46"/>
      <c r="AH18" s="2">
        <f>IF(AG$2="Bike &amp; Run",IF(ISNA(VLOOKUP(AG18,Paramètres!$B$3:$C$56,2,FALSE)),0,VLOOKUP(AG18,Paramètres!$B$3:$C$56,2,FALSE)*Paramètres!$K$17),IF(OR(AG18="",OR($D18="",$D18="NL",$D18="HORS LIGUE")),0,VLOOKUP(IF(OR(AG18="",OR($D18="",$D18="NL",$D18="HORS LIGUE")),"",COUNTIFS($D$5:$D$72,"&lt;&gt;"&amp;"",$D$5:$D$72,"&lt;&gt;"&amp;"NL",$D$5:$D$72,"&lt;&gt;"&amp;"HORS LIGUE",AG$5:AG$72,"&lt;"&amp;AG18)+1),Paramètres!$B$3:$C$56,2,FALSE)*Paramètres!$K$17))</f>
        <v>0</v>
      </c>
      <c r="AI18" s="40">
        <f t="shared" si="0"/>
        <v>0</v>
      </c>
      <c r="AJ18" s="3" t="str">
        <f t="shared" si="1"/>
        <v/>
      </c>
      <c r="AK18" s="5">
        <f t="shared" si="2"/>
        <v>0</v>
      </c>
      <c r="AL18" s="41">
        <f t="shared" si="3"/>
        <v>0</v>
      </c>
      <c r="AM18" s="33" t="str">
        <f t="shared" si="4"/>
        <v/>
      </c>
      <c r="AO18" s="22">
        <f t="shared" si="5"/>
        <v>0</v>
      </c>
      <c r="AP18">
        <f t="shared" si="6"/>
        <v>0</v>
      </c>
      <c r="AQ18">
        <f t="shared" si="7"/>
        <v>0</v>
      </c>
      <c r="AR18">
        <f t="shared" si="8"/>
        <v>0</v>
      </c>
      <c r="AS18">
        <f t="shared" si="9"/>
        <v>0</v>
      </c>
      <c r="AT18">
        <f t="shared" si="10"/>
        <v>0</v>
      </c>
      <c r="AU18">
        <f t="shared" si="11"/>
        <v>0</v>
      </c>
      <c r="AV18">
        <f t="shared" si="12"/>
        <v>0</v>
      </c>
      <c r="AW18">
        <f t="shared" si="13"/>
        <v>0</v>
      </c>
      <c r="AX18">
        <f t="shared" si="14"/>
        <v>0</v>
      </c>
      <c r="AY18">
        <f t="shared" si="15"/>
        <v>0</v>
      </c>
      <c r="AZ18">
        <f t="shared" si="16"/>
        <v>0</v>
      </c>
      <c r="BA18">
        <f t="shared" si="17"/>
        <v>0</v>
      </c>
      <c r="BB18">
        <f t="shared" si="18"/>
        <v>0</v>
      </c>
      <c r="BC18">
        <f t="shared" si="19"/>
        <v>0</v>
      </c>
      <c r="BD18">
        <f t="shared" si="20"/>
        <v>0</v>
      </c>
      <c r="BE18" s="22">
        <f t="shared" ref="BE18:BR18" si="34">BD18+LARGE($AO18:$BC18,BE$4)</f>
        <v>0</v>
      </c>
      <c r="BF18" s="22">
        <f t="shared" si="34"/>
        <v>0</v>
      </c>
      <c r="BG18" s="22">
        <f t="shared" si="34"/>
        <v>0</v>
      </c>
      <c r="BH18" s="22">
        <f t="shared" si="34"/>
        <v>0</v>
      </c>
      <c r="BI18" s="22">
        <f t="shared" si="34"/>
        <v>0</v>
      </c>
      <c r="BJ18" s="22">
        <f t="shared" si="34"/>
        <v>0</v>
      </c>
      <c r="BK18" s="22">
        <f t="shared" si="34"/>
        <v>0</v>
      </c>
      <c r="BL18" s="22">
        <f t="shared" si="34"/>
        <v>0</v>
      </c>
      <c r="BM18" s="22">
        <f t="shared" si="34"/>
        <v>0</v>
      </c>
      <c r="BN18" s="22">
        <f t="shared" si="34"/>
        <v>0</v>
      </c>
      <c r="BO18" s="22">
        <f t="shared" si="34"/>
        <v>0</v>
      </c>
      <c r="BP18" s="22">
        <f t="shared" si="34"/>
        <v>0</v>
      </c>
      <c r="BQ18" s="22">
        <f t="shared" si="34"/>
        <v>0</v>
      </c>
      <c r="BR18" s="22">
        <f t="shared" si="34"/>
        <v>0</v>
      </c>
    </row>
    <row r="19" spans="1:70" ht="16.5">
      <c r="A19" s="14" t="s">
        <v>1083</v>
      </c>
      <c r="B19" s="32" t="str">
        <f>IF(ISNA(VLOOKUP(A19,'Licenciés Jeunes 2023'!A:C,3,0)),"",VLOOKUP(A19,'Licenciés Jeunes 2023'!A:C,3,0))</f>
        <v/>
      </c>
      <c r="C19" s="32" t="str">
        <f>IF(ISNA(VLOOKUP(A19,'Licenciés Jeunes 2023'!A:C,2,0)),"",VLOOKUP(A19,'Licenciés Jeunes 2023'!A:C,2,0))</f>
        <v/>
      </c>
      <c r="D19" s="32" t="str">
        <f>IF(ISNA(VLOOKUP(A19,'Licenciés Jeunes 2023'!A:F,6,0)),"",VLOOKUP(A19,'Licenciés Jeunes 2023'!A:F,6,0))</f>
        <v/>
      </c>
      <c r="E19" s="6"/>
      <c r="F19" s="2">
        <f>IF(E$2="Bike &amp; Run",IF(ISNA(VLOOKUP(E19,Paramètres!$B$3:$C$56,2,FALSE)),0,VLOOKUP(E19,Paramètres!$B$3:$C$56,2,FALSE)*Paramètres!$K$3),IF(OR(E19="",OR($D19="",$D19="NL",$D19="HORS LIGUE")),0,VLOOKUP(IF(OR(E19="",OR($D19="",$D19="NL",$D19="HORS LIGUE")),"",COUNTIFS($D$5:$D$72,"&lt;&gt;"&amp;"",$D$5:$D$72,"&lt;&gt;"&amp;"NL",$D$5:$D$72,"&lt;&gt;"&amp;"HORS LIGUE",E$5:E$72,"&lt;"&amp;E19)+1),Paramètres!$B$3:$C$56,2,FALSE)*Paramètres!$K$3))</f>
        <v>0</v>
      </c>
      <c r="G19" s="4"/>
      <c r="H19" s="2">
        <f>IF(G$2="Bike &amp; Run",IF(ISNA(VLOOKUP(G19,Paramètres!$B$3:$C$56,2,FALSE)),0,VLOOKUP(G19,Paramètres!$B$3:$C$56,2,FALSE)*Paramètres!$K$4),IF(OR(G19="",OR($D19="",$D19="NL",$D19="HORS LIGUE")),0,VLOOKUP(IF(OR(G19="",OR($D19="",$D19="NL",$D19="HORS LIGUE")),"",COUNTIFS($D$5:$D$72,"&lt;&gt;"&amp;"",$D$5:$D$72,"&lt;&gt;"&amp;"NL",$D$5:$D$72,"&lt;&gt;"&amp;"HORS LIGUE",G$5:G$72,"&lt;"&amp;G19)+1),Paramètres!$B$3:$C$56,2,FALSE)*Paramètres!$K$4))</f>
        <v>0</v>
      </c>
      <c r="I19" s="36"/>
      <c r="J19" s="2">
        <f>IF(I$2="Bike &amp; Run",IF(ISNA(VLOOKUP(I19,Paramètres!$B$3:$C$56,2,FALSE)),0,VLOOKUP(I19,Paramètres!$B$3:$C$56,2,FALSE)*Paramètres!$K$5),IF(OR(I19="",OR($D19="",$D19="NL",$D19="HORS LIGUE")),0,VLOOKUP(IF(OR(I19="",OR($D19="",$D19="NL",$D19="HORS LIGUE")),"",COUNTIFS($D$5:$D$72,"&lt;&gt;"&amp;"",$D$5:$D$72,"&lt;&gt;"&amp;"NL",$D$5:$D$72,"&lt;&gt;"&amp;"HORS LIGUE",I$5:I$72,"&lt;"&amp;I19)+1),Paramètres!$B$3:$C$56,2,FALSE)*Paramètres!$K$5))</f>
        <v>0</v>
      </c>
      <c r="K19" s="4"/>
      <c r="L19" s="2">
        <f>IF(K$2="Bike &amp; Run",IF(ISNA(VLOOKUP(K19,Paramètres!$B$3:$C$56,2,FALSE)),0,VLOOKUP(K19,Paramètres!$B$3:$C$56,2,FALSE)*Paramètres!$K$6),IF(OR(K19="",OR($D19="",$D19="NL",$D19="HORS LIGUE")),0,VLOOKUP(IF(OR(K19="",OR($D19="",$D19="NL",$D19="HORS LIGUE")),"",COUNTIFS($D$5:$D$72,"&lt;&gt;"&amp;"",$D$5:$D$72,"&lt;&gt;"&amp;"NL",$D$5:$D$72,"&lt;&gt;"&amp;"HORS LIGUE",K$5:K$72,"&lt;"&amp;K19)+1),Paramètres!$B$3:$C$56,2,FALSE)*Paramètres!$K$6))</f>
        <v>0</v>
      </c>
      <c r="M19" s="4"/>
      <c r="N19" s="2">
        <f>IF(M$2="Bike &amp; Run",IF(ISNA(VLOOKUP(M19,Paramètres!$B$3:$C$56,2,FALSE)),0,VLOOKUP(M19,Paramètres!$B$3:$C$56,2,FALSE)*Paramètres!$K$7),IF(OR(M19="",OR($D19="",$D19="NL",$D19="HORS LIGUE")),0,VLOOKUP(IF(OR(M19="",OR($D19="",$D19="NL",$D19="HORS LIGUE")),"",COUNTIFS($D$5:$D$72,"&lt;&gt;"&amp;"",$D$5:$D$72,"&lt;&gt;"&amp;"NL",$D$5:$D$72,"&lt;&gt;"&amp;"HORS LIGUE",M$5:M$72,"&lt;"&amp;M19)+1),Paramètres!$B$3:$C$56,2,FALSE)*Paramètres!$K$7))</f>
        <v>0</v>
      </c>
      <c r="O19" s="46"/>
      <c r="P19" s="2">
        <f>IF(O$2="Bike &amp; Run",IF(ISNA(VLOOKUP(O19,Paramètres!$B$3:$C$56,2,FALSE)),0,VLOOKUP(O19,Paramètres!$B$3:$C$56,2,FALSE)*Paramètres!$K$8),IF(OR(O19="",OR($D19="",$D19="NL",$D19="HORS LIGUE")),0,VLOOKUP(IF(OR(O19="",OR($D19="",$D19="NL",$D19="HORS LIGUE")),"",COUNTIFS($D$5:$D$72,"&lt;&gt;"&amp;"",$D$5:$D$72,"&lt;&gt;"&amp;"NL",$D$5:$D$72,"&lt;&gt;"&amp;"HORS LIGUE",O$5:O$72,"&lt;"&amp;O19)+1),Paramètres!$B$3:$C$56,2,FALSE)*Paramètres!$K$8))</f>
        <v>0</v>
      </c>
      <c r="Q19" s="46"/>
      <c r="R19" s="2">
        <f>IF(Q$2="Bike &amp; Run",IF(ISNA(VLOOKUP(Q19,Paramètres!$B$3:$C$56,2,FALSE)),0,VLOOKUP(Q19,Paramètres!$B$3:$C$56,2,FALSE)*Paramètres!$K$9),IF(OR(Q19="",OR($D19="",$D19="NL",$D19="HORS LIGUE")),0,VLOOKUP(IF(OR(Q19="",OR($D19="",$D19="NL",$D19="HORS LIGUE")),"",COUNTIFS($D$5:$D$72,"&lt;&gt;"&amp;"",$D$5:$D$72,"&lt;&gt;"&amp;"NL",$D$5:$D$72,"&lt;&gt;"&amp;"HORS LIGUE",Q$5:Q$72,"&lt;"&amp;Q19)+1),Paramètres!$B$3:$C$56,2,FALSE)*Paramètres!$K$9))</f>
        <v>0</v>
      </c>
      <c r="S19" s="46"/>
      <c r="T19" s="2">
        <f>IF(S$2="Bike &amp; Run",IF(ISNA(VLOOKUP(S19,Paramètres!$B$3:$C$56,2,FALSE)),0,VLOOKUP(S19,Paramètres!$B$3:$C$56,2,FALSE)*Paramètres!$K$10),IF(OR(S19="",OR($D19="",$D19="NL",$D19="HORS LIGUE")),0,VLOOKUP(IF(OR(S19="",OR($D19="",$D19="NL",$D19="HORS LIGUE")),"",COUNTIFS($D$5:$D$72,"&lt;&gt;"&amp;"",$D$5:$D$72,"&lt;&gt;"&amp;"NL",$D$5:$D$72,"&lt;&gt;"&amp;"HORS LIGUE",S$5:S$72,"&lt;"&amp;S19)+1),Paramètres!$B$3:$C$56,2,FALSE)*Paramètres!$K$10))</f>
        <v>0</v>
      </c>
      <c r="U19" s="46"/>
      <c r="V19" s="2">
        <f>IF(U$2="Bike &amp; Run",IF(ISNA(VLOOKUP(U19,Paramètres!$B$3:$C$56,2,FALSE)),0,VLOOKUP(U19,Paramètres!$B$3:$C$56,2,FALSE)*Paramètres!$K$11),IF(OR(U19="",OR($D19="",$D19="NL",$D19="HORS LIGUE")),0,VLOOKUP(IF(OR(U19="",OR($D19="",$D19="NL",$D19="HORS LIGUE")),"",COUNTIFS($D$5:$D$72,"&lt;&gt;"&amp;"",$D$5:$D$72,"&lt;&gt;"&amp;"NL",$D$5:$D$72,"&lt;&gt;"&amp;"HORS LIGUE",U$5:U$72,"&lt;"&amp;U19)+1),Paramètres!$B$3:$C$56,2,FALSE)*Paramètres!$K$11))</f>
        <v>0</v>
      </c>
      <c r="W19" s="46"/>
      <c r="X19" s="2">
        <f>IF(W$2="Bike &amp; Run",IF(ISNA(VLOOKUP(W19,Paramètres!$B$3:$C$56,2,FALSE)),0,VLOOKUP(W19,Paramètres!$B$3:$C$56,2,FALSE)*Paramètres!$K$12),IF(OR(W19="",OR($D19="",$D19="NL",$D19="HORS LIGUE")),0,VLOOKUP(IF(OR(W19="",OR($D19="",$D19="NL",$D19="HORS LIGUE")),"",COUNTIFS($D$5:$D$72,"&lt;&gt;"&amp;"",$D$5:$D$72,"&lt;&gt;"&amp;"NL",$D$5:$D$72,"&lt;&gt;"&amp;"HORS LIGUE",W$5:W$72,"&lt;"&amp;W19)+1),Paramètres!$B$3:$C$56,2,FALSE)*Paramètres!$K$12))</f>
        <v>0</v>
      </c>
      <c r="Y19" s="46"/>
      <c r="Z19" s="2">
        <f>IF(Y$2="Bike &amp; Run",IF(ISNA(VLOOKUP(Y19,Paramètres!$B$3:$C$56,2,FALSE)),0,VLOOKUP(Y19,Paramètres!$B$3:$C$56,2,FALSE)*Paramètres!$K$13),IF(OR(Y19="",OR($D19="",$D19="NL",$D19="HORS LIGUE")),0,VLOOKUP(IF(OR(Y19="",OR($D19="",$D19="NL",$D19="HORS LIGUE")),"",COUNTIFS($D$5:$D$72,"&lt;&gt;"&amp;"",$D$5:$D$72,"&lt;&gt;"&amp;"NL",$D$5:$D$72,"&lt;&gt;"&amp;"HORS LIGUE",Y$5:Y$72,"&lt;"&amp;Y19)+1),Paramètres!$B$3:$C$56,2,FALSE)*Paramètres!$K$13))</f>
        <v>0</v>
      </c>
      <c r="AA19" s="46"/>
      <c r="AB19" s="2">
        <f>IF(AA$2="Bike &amp; Run",IF(ISNA(VLOOKUP(AA19,Paramètres!$B$3:$C$56,2,FALSE)),0,VLOOKUP(AA19,Paramètres!$B$3:$C$56,2,FALSE)*Paramètres!$K$14),IF(OR(AA19="",OR($D19="",$D19="NL",$D19="HORS LIGUE")),0,VLOOKUP(IF(OR(AA19="",OR($D19="",$D19="NL",$D19="HORS LIGUE")),"",COUNTIFS($D$5:$D$72,"&lt;&gt;"&amp;"",$D$5:$D$72,"&lt;&gt;"&amp;"NL",$D$5:$D$72,"&lt;&gt;"&amp;"HORS LIGUE",AA$5:AA$72,"&lt;"&amp;AA19)+1),Paramètres!$B$3:$C$56,2,FALSE)*Paramètres!$K$14))</f>
        <v>0</v>
      </c>
      <c r="AC19" s="46"/>
      <c r="AD19" s="2">
        <f>IF(AC$2="Bike &amp; Run",IF(ISNA(VLOOKUP(AC19,Paramètres!$B$3:$C$56,2,FALSE)),0,VLOOKUP(AC19,Paramètres!$B$3:$C$56,2,FALSE)*Paramètres!$K$15),IF(OR(AC19="",OR($D19="",$D19="NL",$D19="HORS LIGUE")),0,VLOOKUP(IF(OR(AC19="",OR($D19="",$D19="NL",$D19="HORS LIGUE")),"",COUNTIFS($D$5:$D$72,"&lt;&gt;"&amp;"",$D$5:$D$72,"&lt;&gt;"&amp;"NL",$D$5:$D$72,"&lt;&gt;"&amp;"HORS LIGUE",AC$5:AC$72,"&lt;"&amp;AC19)+1),Paramètres!$B$3:$C$56,2,FALSE)*Paramètres!$K$15))</f>
        <v>0</v>
      </c>
      <c r="AE19" s="46"/>
      <c r="AF19" s="2">
        <f>IF(AE$2="Bike &amp; Run",IF(ISNA(VLOOKUP(AE19,Paramètres!$B$3:$C$56,2,FALSE)),0,VLOOKUP(AE19,Paramètres!$B$3:$C$56,2,FALSE)*Paramètres!$K$16),IF(OR(AE19="",OR($D19="",$D19="NL",$D19="HORS LIGUE")),0,VLOOKUP(IF(OR(AE19="",OR($D19="",$D19="NL",$D19="HORS LIGUE")),"",COUNTIFS($D$5:$D$72,"&lt;&gt;"&amp;"",$D$5:$D$72,"&lt;&gt;"&amp;"NL",$D$5:$D$72,"&lt;&gt;"&amp;"HORS LIGUE",AE$5:AE$72,"&lt;"&amp;AE19)+1),Paramètres!$B$3:$C$56,2,FALSE)*Paramètres!$K$16))</f>
        <v>0</v>
      </c>
      <c r="AG19" s="46"/>
      <c r="AH19" s="2">
        <f>IF(AG$2="Bike &amp; Run",IF(ISNA(VLOOKUP(AG19,Paramètres!$B$3:$C$56,2,FALSE)),0,VLOOKUP(AG19,Paramètres!$B$3:$C$56,2,FALSE)*Paramètres!$K$17),IF(OR(AG19="",OR($D19="",$D19="NL",$D19="HORS LIGUE")),0,VLOOKUP(IF(OR(AG19="",OR($D19="",$D19="NL",$D19="HORS LIGUE")),"",COUNTIFS($D$5:$D$72,"&lt;&gt;"&amp;"",$D$5:$D$72,"&lt;&gt;"&amp;"NL",$D$5:$D$72,"&lt;&gt;"&amp;"HORS LIGUE",AG$5:AG$72,"&lt;"&amp;AG19)+1),Paramètres!$B$3:$C$56,2,FALSE)*Paramètres!$K$17))</f>
        <v>0</v>
      </c>
      <c r="AI19" s="40">
        <f t="shared" si="0"/>
        <v>0</v>
      </c>
      <c r="AJ19" s="3" t="str">
        <f t="shared" si="1"/>
        <v/>
      </c>
      <c r="AK19" s="5">
        <f t="shared" si="2"/>
        <v>0</v>
      </c>
      <c r="AL19" s="41">
        <f t="shared" si="3"/>
        <v>0</v>
      </c>
      <c r="AM19" s="33" t="str">
        <f t="shared" si="4"/>
        <v/>
      </c>
      <c r="AO19" s="22">
        <f t="shared" si="5"/>
        <v>0</v>
      </c>
      <c r="AP19">
        <f t="shared" si="6"/>
        <v>0</v>
      </c>
      <c r="AQ19">
        <f t="shared" si="7"/>
        <v>0</v>
      </c>
      <c r="AR19">
        <f t="shared" si="8"/>
        <v>0</v>
      </c>
      <c r="AS19">
        <f t="shared" si="9"/>
        <v>0</v>
      </c>
      <c r="AT19">
        <f t="shared" si="10"/>
        <v>0</v>
      </c>
      <c r="AU19">
        <f t="shared" si="11"/>
        <v>0</v>
      </c>
      <c r="AV19">
        <f t="shared" si="12"/>
        <v>0</v>
      </c>
      <c r="AW19">
        <f t="shared" si="13"/>
        <v>0</v>
      </c>
      <c r="AX19">
        <f t="shared" si="14"/>
        <v>0</v>
      </c>
      <c r="AY19">
        <f t="shared" si="15"/>
        <v>0</v>
      </c>
      <c r="AZ19">
        <f t="shared" si="16"/>
        <v>0</v>
      </c>
      <c r="BA19">
        <f t="shared" si="17"/>
        <v>0</v>
      </c>
      <c r="BB19">
        <f t="shared" si="18"/>
        <v>0</v>
      </c>
      <c r="BC19">
        <f t="shared" si="19"/>
        <v>0</v>
      </c>
      <c r="BD19">
        <f t="shared" si="20"/>
        <v>0</v>
      </c>
      <c r="BE19" s="22">
        <f t="shared" ref="BE19:BR19" si="35">BD19+LARGE($AO19:$BC19,BE$4)</f>
        <v>0</v>
      </c>
      <c r="BF19" s="22">
        <f t="shared" si="35"/>
        <v>0</v>
      </c>
      <c r="BG19" s="22">
        <f t="shared" si="35"/>
        <v>0</v>
      </c>
      <c r="BH19" s="22">
        <f t="shared" si="35"/>
        <v>0</v>
      </c>
      <c r="BI19" s="22">
        <f t="shared" si="35"/>
        <v>0</v>
      </c>
      <c r="BJ19" s="22">
        <f t="shared" si="35"/>
        <v>0</v>
      </c>
      <c r="BK19" s="22">
        <f t="shared" si="35"/>
        <v>0</v>
      </c>
      <c r="BL19" s="22">
        <f t="shared" si="35"/>
        <v>0</v>
      </c>
      <c r="BM19" s="22">
        <f t="shared" si="35"/>
        <v>0</v>
      </c>
      <c r="BN19" s="22">
        <f t="shared" si="35"/>
        <v>0</v>
      </c>
      <c r="BO19" s="22">
        <f t="shared" si="35"/>
        <v>0</v>
      </c>
      <c r="BP19" s="22">
        <f t="shared" si="35"/>
        <v>0</v>
      </c>
      <c r="BQ19" s="22">
        <f t="shared" si="35"/>
        <v>0</v>
      </c>
      <c r="BR19" s="22">
        <f t="shared" si="35"/>
        <v>0</v>
      </c>
    </row>
    <row r="20" spans="1:70" ht="16.5">
      <c r="A20" s="14" t="s">
        <v>1118</v>
      </c>
      <c r="B20" s="32" t="str">
        <f>IF(ISNA(VLOOKUP(A20,'Licenciés Jeunes 2023'!A:C,3,0)),"",VLOOKUP(A20,'Licenciés Jeunes 2023'!A:C,3,0))</f>
        <v/>
      </c>
      <c r="C20" s="32" t="str">
        <f>IF(ISNA(VLOOKUP(A20,'Licenciés Jeunes 2023'!A:C,2,0)),"",VLOOKUP(A20,'Licenciés Jeunes 2023'!A:C,2,0))</f>
        <v/>
      </c>
      <c r="D20" s="32" t="str">
        <f>IF(ISNA(VLOOKUP(A20,'Licenciés Jeunes 2023'!A:F,6,0)),"",VLOOKUP(A20,'Licenciés Jeunes 2023'!A:F,6,0))</f>
        <v/>
      </c>
      <c r="E20" s="6"/>
      <c r="F20" s="2">
        <f>IF(E$2="Bike &amp; Run",IF(ISNA(VLOOKUP(E20,Paramètres!$B$3:$C$56,2,FALSE)),0,VLOOKUP(E20,Paramètres!$B$3:$C$56,2,FALSE)*Paramètres!$K$3),IF(OR(E20="",OR($D20="",$D20="NL",$D20="HORS LIGUE")),0,VLOOKUP(IF(OR(E20="",OR($D20="",$D20="NL",$D20="HORS LIGUE")),"",COUNTIFS($D$5:$D$72,"&lt;&gt;"&amp;"",$D$5:$D$72,"&lt;&gt;"&amp;"NL",$D$5:$D$72,"&lt;&gt;"&amp;"HORS LIGUE",E$5:E$72,"&lt;"&amp;E20)+1),Paramètres!$B$3:$C$56,2,FALSE)*Paramètres!$K$3))</f>
        <v>0</v>
      </c>
      <c r="G20" s="4"/>
      <c r="H20" s="2">
        <f>IF(G$2="Bike &amp; Run",IF(ISNA(VLOOKUP(G20,Paramètres!$B$3:$C$56,2,FALSE)),0,VLOOKUP(G20,Paramètres!$B$3:$C$56,2,FALSE)*Paramètres!$K$4),IF(OR(G20="",OR($D20="",$D20="NL",$D20="HORS LIGUE")),0,VLOOKUP(IF(OR(G20="",OR($D20="",$D20="NL",$D20="HORS LIGUE")),"",COUNTIFS($D$5:$D$72,"&lt;&gt;"&amp;"",$D$5:$D$72,"&lt;&gt;"&amp;"NL",$D$5:$D$72,"&lt;&gt;"&amp;"HORS LIGUE",G$5:G$72,"&lt;"&amp;G20)+1),Paramètres!$B$3:$C$56,2,FALSE)*Paramètres!$K$4))</f>
        <v>0</v>
      </c>
      <c r="I20" s="36"/>
      <c r="J20" s="2">
        <f>IF(I$2="Bike &amp; Run",IF(ISNA(VLOOKUP(I20,Paramètres!$B$3:$C$56,2,FALSE)),0,VLOOKUP(I20,Paramètres!$B$3:$C$56,2,FALSE)*Paramètres!$K$5),IF(OR(I20="",OR($D20="",$D20="NL",$D20="HORS LIGUE")),0,VLOOKUP(IF(OR(I20="",OR($D20="",$D20="NL",$D20="HORS LIGUE")),"",COUNTIFS($D$5:$D$72,"&lt;&gt;"&amp;"",$D$5:$D$72,"&lt;&gt;"&amp;"NL",$D$5:$D$72,"&lt;&gt;"&amp;"HORS LIGUE",I$5:I$72,"&lt;"&amp;I20)+1),Paramètres!$B$3:$C$56,2,FALSE)*Paramètres!$K$5))</f>
        <v>0</v>
      </c>
      <c r="K20" s="4"/>
      <c r="L20" s="2">
        <f>IF(K$2="Bike &amp; Run",IF(ISNA(VLOOKUP(K20,Paramètres!$B$3:$C$56,2,FALSE)),0,VLOOKUP(K20,Paramètres!$B$3:$C$56,2,FALSE)*Paramètres!$K$6),IF(OR(K20="",OR($D20="",$D20="NL",$D20="HORS LIGUE")),0,VLOOKUP(IF(OR(K20="",OR($D20="",$D20="NL",$D20="HORS LIGUE")),"",COUNTIFS($D$5:$D$72,"&lt;&gt;"&amp;"",$D$5:$D$72,"&lt;&gt;"&amp;"NL",$D$5:$D$72,"&lt;&gt;"&amp;"HORS LIGUE",K$5:K$72,"&lt;"&amp;K20)+1),Paramètres!$B$3:$C$56,2,FALSE)*Paramètres!$K$6))</f>
        <v>0</v>
      </c>
      <c r="M20" s="4"/>
      <c r="N20" s="2">
        <f>IF(M$2="Bike &amp; Run",IF(ISNA(VLOOKUP(M20,Paramètres!$B$3:$C$56,2,FALSE)),0,VLOOKUP(M20,Paramètres!$B$3:$C$56,2,FALSE)*Paramètres!$K$7),IF(OR(M20="",OR($D20="",$D20="NL",$D20="HORS LIGUE")),0,VLOOKUP(IF(OR(M20="",OR($D20="",$D20="NL",$D20="HORS LIGUE")),"",COUNTIFS($D$5:$D$72,"&lt;&gt;"&amp;"",$D$5:$D$72,"&lt;&gt;"&amp;"NL",$D$5:$D$72,"&lt;&gt;"&amp;"HORS LIGUE",M$5:M$72,"&lt;"&amp;M20)+1),Paramètres!$B$3:$C$56,2,FALSE)*Paramètres!$K$7))</f>
        <v>0</v>
      </c>
      <c r="O20" s="46"/>
      <c r="P20" s="2">
        <f>IF(O$2="Bike &amp; Run",IF(ISNA(VLOOKUP(O20,Paramètres!$B$3:$C$56,2,FALSE)),0,VLOOKUP(O20,Paramètres!$B$3:$C$56,2,FALSE)*Paramètres!$K$8),IF(OR(O20="",OR($D20="",$D20="NL",$D20="HORS LIGUE")),0,VLOOKUP(IF(OR(O20="",OR($D20="",$D20="NL",$D20="HORS LIGUE")),"",COUNTIFS($D$5:$D$72,"&lt;&gt;"&amp;"",$D$5:$D$72,"&lt;&gt;"&amp;"NL",$D$5:$D$72,"&lt;&gt;"&amp;"HORS LIGUE",O$5:O$72,"&lt;"&amp;O20)+1),Paramètres!$B$3:$C$56,2,FALSE)*Paramètres!$K$8))</f>
        <v>0</v>
      </c>
      <c r="Q20" s="46"/>
      <c r="R20" s="2">
        <f>IF(Q$2="Bike &amp; Run",IF(ISNA(VLOOKUP(Q20,Paramètres!$B$3:$C$56,2,FALSE)),0,VLOOKUP(Q20,Paramètres!$B$3:$C$56,2,FALSE)*Paramètres!$K$9),IF(OR(Q20="",OR($D20="",$D20="NL",$D20="HORS LIGUE")),0,VLOOKUP(IF(OR(Q20="",OR($D20="",$D20="NL",$D20="HORS LIGUE")),"",COUNTIFS($D$5:$D$72,"&lt;&gt;"&amp;"",$D$5:$D$72,"&lt;&gt;"&amp;"NL",$D$5:$D$72,"&lt;&gt;"&amp;"HORS LIGUE",Q$5:Q$72,"&lt;"&amp;Q20)+1),Paramètres!$B$3:$C$56,2,FALSE)*Paramètres!$K$9))</f>
        <v>0</v>
      </c>
      <c r="S20" s="46"/>
      <c r="T20" s="2">
        <f>IF(S$2="Bike &amp; Run",IF(ISNA(VLOOKUP(S20,Paramètres!$B$3:$C$56,2,FALSE)),0,VLOOKUP(S20,Paramètres!$B$3:$C$56,2,FALSE)*Paramètres!$K$10),IF(OR(S20="",OR($D20="",$D20="NL",$D20="HORS LIGUE")),0,VLOOKUP(IF(OR(S20="",OR($D20="",$D20="NL",$D20="HORS LIGUE")),"",COUNTIFS($D$5:$D$72,"&lt;&gt;"&amp;"",$D$5:$D$72,"&lt;&gt;"&amp;"NL",$D$5:$D$72,"&lt;&gt;"&amp;"HORS LIGUE",S$5:S$72,"&lt;"&amp;S20)+1),Paramètres!$B$3:$C$56,2,FALSE)*Paramètres!$K$10))</f>
        <v>0</v>
      </c>
      <c r="U20" s="46"/>
      <c r="V20" s="2">
        <f>IF(U$2="Bike &amp; Run",IF(ISNA(VLOOKUP(U20,Paramètres!$B$3:$C$56,2,FALSE)),0,VLOOKUP(U20,Paramètres!$B$3:$C$56,2,FALSE)*Paramètres!$K$11),IF(OR(U20="",OR($D20="",$D20="NL",$D20="HORS LIGUE")),0,VLOOKUP(IF(OR(U20="",OR($D20="",$D20="NL",$D20="HORS LIGUE")),"",COUNTIFS($D$5:$D$72,"&lt;&gt;"&amp;"",$D$5:$D$72,"&lt;&gt;"&amp;"NL",$D$5:$D$72,"&lt;&gt;"&amp;"HORS LIGUE",U$5:U$72,"&lt;"&amp;U20)+1),Paramètres!$B$3:$C$56,2,FALSE)*Paramètres!$K$11))</f>
        <v>0</v>
      </c>
      <c r="W20" s="46"/>
      <c r="X20" s="2">
        <f>IF(W$2="Bike &amp; Run",IF(ISNA(VLOOKUP(W20,Paramètres!$B$3:$C$56,2,FALSE)),0,VLOOKUP(W20,Paramètres!$B$3:$C$56,2,FALSE)*Paramètres!$K$12),IF(OR(W20="",OR($D20="",$D20="NL",$D20="HORS LIGUE")),0,VLOOKUP(IF(OR(W20="",OR($D20="",$D20="NL",$D20="HORS LIGUE")),"",COUNTIFS($D$5:$D$72,"&lt;&gt;"&amp;"",$D$5:$D$72,"&lt;&gt;"&amp;"NL",$D$5:$D$72,"&lt;&gt;"&amp;"HORS LIGUE",W$5:W$72,"&lt;"&amp;W20)+1),Paramètres!$B$3:$C$56,2,FALSE)*Paramètres!$K$12))</f>
        <v>0</v>
      </c>
      <c r="Y20" s="46"/>
      <c r="Z20" s="2">
        <f>IF(Y$2="Bike &amp; Run",IF(ISNA(VLOOKUP(Y20,Paramètres!$B$3:$C$56,2,FALSE)),0,VLOOKUP(Y20,Paramètres!$B$3:$C$56,2,FALSE)*Paramètres!$K$13),IF(OR(Y20="",OR($D20="",$D20="NL",$D20="HORS LIGUE")),0,VLOOKUP(IF(OR(Y20="",OR($D20="",$D20="NL",$D20="HORS LIGUE")),"",COUNTIFS($D$5:$D$72,"&lt;&gt;"&amp;"",$D$5:$D$72,"&lt;&gt;"&amp;"NL",$D$5:$D$72,"&lt;&gt;"&amp;"HORS LIGUE",Y$5:Y$72,"&lt;"&amp;Y20)+1),Paramètres!$B$3:$C$56,2,FALSE)*Paramètres!$K$13))</f>
        <v>0</v>
      </c>
      <c r="AA20" s="46"/>
      <c r="AB20" s="2">
        <f>IF(AA$2="Bike &amp; Run",IF(ISNA(VLOOKUP(AA20,Paramètres!$B$3:$C$56,2,FALSE)),0,VLOOKUP(AA20,Paramètres!$B$3:$C$56,2,FALSE)*Paramètres!$K$14),IF(OR(AA20="",OR($D20="",$D20="NL",$D20="HORS LIGUE")),0,VLOOKUP(IF(OR(AA20="",OR($D20="",$D20="NL",$D20="HORS LIGUE")),"",COUNTIFS($D$5:$D$72,"&lt;&gt;"&amp;"",$D$5:$D$72,"&lt;&gt;"&amp;"NL",$D$5:$D$72,"&lt;&gt;"&amp;"HORS LIGUE",AA$5:AA$72,"&lt;"&amp;AA20)+1),Paramètres!$B$3:$C$56,2,FALSE)*Paramètres!$K$14))</f>
        <v>0</v>
      </c>
      <c r="AC20" s="46"/>
      <c r="AD20" s="2">
        <f>IF(AC$2="Bike &amp; Run",IF(ISNA(VLOOKUP(AC20,Paramètres!$B$3:$C$56,2,FALSE)),0,VLOOKUP(AC20,Paramètres!$B$3:$C$56,2,FALSE)*Paramètres!$K$15),IF(OR(AC20="",OR($D20="",$D20="NL",$D20="HORS LIGUE")),0,VLOOKUP(IF(OR(AC20="",OR($D20="",$D20="NL",$D20="HORS LIGUE")),"",COUNTIFS($D$5:$D$72,"&lt;&gt;"&amp;"",$D$5:$D$72,"&lt;&gt;"&amp;"NL",$D$5:$D$72,"&lt;&gt;"&amp;"HORS LIGUE",AC$5:AC$72,"&lt;"&amp;AC20)+1),Paramètres!$B$3:$C$56,2,FALSE)*Paramètres!$K$15))</f>
        <v>0</v>
      </c>
      <c r="AE20" s="46"/>
      <c r="AF20" s="2">
        <f>IF(AE$2="Bike &amp; Run",IF(ISNA(VLOOKUP(AE20,Paramètres!$B$3:$C$56,2,FALSE)),0,VLOOKUP(AE20,Paramètres!$B$3:$C$56,2,FALSE)*Paramètres!$K$16),IF(OR(AE20="",OR($D20="",$D20="NL",$D20="HORS LIGUE")),0,VLOOKUP(IF(OR(AE20="",OR($D20="",$D20="NL",$D20="HORS LIGUE")),"",COUNTIFS($D$5:$D$72,"&lt;&gt;"&amp;"",$D$5:$D$72,"&lt;&gt;"&amp;"NL",$D$5:$D$72,"&lt;&gt;"&amp;"HORS LIGUE",AE$5:AE$72,"&lt;"&amp;AE20)+1),Paramètres!$B$3:$C$56,2,FALSE)*Paramètres!$K$16))</f>
        <v>0</v>
      </c>
      <c r="AG20" s="46"/>
      <c r="AH20" s="2">
        <f>IF(AG$2="Bike &amp; Run",IF(ISNA(VLOOKUP(AG20,Paramètres!$B$3:$C$56,2,FALSE)),0,VLOOKUP(AG20,Paramètres!$B$3:$C$56,2,FALSE)*Paramètres!$K$17),IF(OR(AG20="",OR($D20="",$D20="NL",$D20="HORS LIGUE")),0,VLOOKUP(IF(OR(AG20="",OR($D20="",$D20="NL",$D20="HORS LIGUE")),"",COUNTIFS($D$5:$D$72,"&lt;&gt;"&amp;"",$D$5:$D$72,"&lt;&gt;"&amp;"NL",$D$5:$D$72,"&lt;&gt;"&amp;"HORS LIGUE",AG$5:AG$72,"&lt;"&amp;AG20)+1),Paramètres!$B$3:$C$56,2,FALSE)*Paramètres!$K$17))</f>
        <v>0</v>
      </c>
      <c r="AI20" s="40">
        <f t="shared" si="0"/>
        <v>0</v>
      </c>
      <c r="AJ20" s="3" t="str">
        <f t="shared" si="1"/>
        <v/>
      </c>
      <c r="AK20" s="5">
        <f t="shared" si="2"/>
        <v>0</v>
      </c>
      <c r="AL20" s="41">
        <f t="shared" si="3"/>
        <v>0</v>
      </c>
      <c r="AM20" s="33" t="str">
        <f t="shared" si="4"/>
        <v/>
      </c>
      <c r="AO20" s="22">
        <f t="shared" si="5"/>
        <v>0</v>
      </c>
      <c r="AP20">
        <f t="shared" si="6"/>
        <v>0</v>
      </c>
      <c r="AQ20">
        <f t="shared" si="7"/>
        <v>0</v>
      </c>
      <c r="AR20">
        <f t="shared" si="8"/>
        <v>0</v>
      </c>
      <c r="AS20">
        <f t="shared" si="9"/>
        <v>0</v>
      </c>
      <c r="AT20">
        <f t="shared" si="10"/>
        <v>0</v>
      </c>
      <c r="AU20">
        <f t="shared" si="11"/>
        <v>0</v>
      </c>
      <c r="AV20">
        <f t="shared" si="12"/>
        <v>0</v>
      </c>
      <c r="AW20">
        <f t="shared" si="13"/>
        <v>0</v>
      </c>
      <c r="AX20">
        <f t="shared" si="14"/>
        <v>0</v>
      </c>
      <c r="AY20">
        <f t="shared" si="15"/>
        <v>0</v>
      </c>
      <c r="AZ20">
        <f t="shared" si="16"/>
        <v>0</v>
      </c>
      <c r="BA20">
        <f t="shared" si="17"/>
        <v>0</v>
      </c>
      <c r="BB20">
        <f t="shared" si="18"/>
        <v>0</v>
      </c>
      <c r="BC20">
        <f t="shared" si="19"/>
        <v>0</v>
      </c>
      <c r="BD20">
        <f t="shared" si="20"/>
        <v>0</v>
      </c>
      <c r="BE20" s="22">
        <f t="shared" ref="BE20:BR20" si="36">BD20+LARGE($AO20:$BC20,BE$4)</f>
        <v>0</v>
      </c>
      <c r="BF20" s="22">
        <f t="shared" si="36"/>
        <v>0</v>
      </c>
      <c r="BG20" s="22">
        <f t="shared" si="36"/>
        <v>0</v>
      </c>
      <c r="BH20" s="22">
        <f t="shared" si="36"/>
        <v>0</v>
      </c>
      <c r="BI20" s="22">
        <f t="shared" si="36"/>
        <v>0</v>
      </c>
      <c r="BJ20" s="22">
        <f t="shared" si="36"/>
        <v>0</v>
      </c>
      <c r="BK20" s="22">
        <f t="shared" si="36"/>
        <v>0</v>
      </c>
      <c r="BL20" s="22">
        <f t="shared" si="36"/>
        <v>0</v>
      </c>
      <c r="BM20" s="22">
        <f t="shared" si="36"/>
        <v>0</v>
      </c>
      <c r="BN20" s="22">
        <f t="shared" si="36"/>
        <v>0</v>
      </c>
      <c r="BO20" s="22">
        <f t="shared" si="36"/>
        <v>0</v>
      </c>
      <c r="BP20" s="22">
        <f t="shared" si="36"/>
        <v>0</v>
      </c>
      <c r="BQ20" s="22">
        <f t="shared" si="36"/>
        <v>0</v>
      </c>
      <c r="BR20" s="22">
        <f t="shared" si="36"/>
        <v>0</v>
      </c>
    </row>
    <row r="21" spans="1:70" ht="16.5">
      <c r="A21" s="14"/>
      <c r="B21" s="32" t="str">
        <f>IF(ISNA(VLOOKUP(A21,'Licenciés Jeunes 2023'!A:C,3,0)),"",VLOOKUP(A21,'Licenciés Jeunes 2023'!A:C,3,0))</f>
        <v/>
      </c>
      <c r="C21" s="32" t="str">
        <f>IF(ISNA(VLOOKUP(A21,'Licenciés Jeunes 2023'!A:C,2,0)),"",VLOOKUP(A21,'Licenciés Jeunes 2023'!A:C,2,0))</f>
        <v/>
      </c>
      <c r="D21" s="32" t="str">
        <f>IF(ISNA(VLOOKUP(A21,'Licenciés Jeunes 2023'!A:F,6,0)),"",VLOOKUP(A21,'Licenciés Jeunes 2023'!A:F,6,0))</f>
        <v/>
      </c>
      <c r="E21" s="6"/>
      <c r="F21" s="2">
        <f>IF(E$2="Bike &amp; Run",IF(ISNA(VLOOKUP(E21,Paramètres!$B$3:$C$56,2,FALSE)),0,VLOOKUP(E21,Paramètres!$B$3:$C$56,2,FALSE)*Paramètres!$K$3),IF(OR(E21="",OR($D21="",$D21="NL",$D21="HORS LIGUE")),0,VLOOKUP(IF(OR(E21="",OR($D21="",$D21="NL",$D21="HORS LIGUE")),"",COUNTIFS($D$5:$D$72,"&lt;&gt;"&amp;"",$D$5:$D$72,"&lt;&gt;"&amp;"NL",$D$5:$D$72,"&lt;&gt;"&amp;"HORS LIGUE",E$5:E$72,"&lt;"&amp;E21)+1),Paramètres!$B$3:$C$56,2,FALSE)*Paramètres!$K$3))</f>
        <v>0</v>
      </c>
      <c r="G21" s="4"/>
      <c r="H21" s="2">
        <f>IF(G$2="Bike &amp; Run",IF(ISNA(VLOOKUP(G21,Paramètres!$B$3:$C$56,2,FALSE)),0,VLOOKUP(G21,Paramètres!$B$3:$C$56,2,FALSE)*Paramètres!$K$4),IF(OR(G21="",OR($D21="",$D21="NL",$D21="HORS LIGUE")),0,VLOOKUP(IF(OR(G21="",OR($D21="",$D21="NL",$D21="HORS LIGUE")),"",COUNTIFS($D$5:$D$72,"&lt;&gt;"&amp;"",$D$5:$D$72,"&lt;&gt;"&amp;"NL",$D$5:$D$72,"&lt;&gt;"&amp;"HORS LIGUE",G$5:G$72,"&lt;"&amp;G21)+1),Paramètres!$B$3:$C$56,2,FALSE)*Paramètres!$K$4))</f>
        <v>0</v>
      </c>
      <c r="I21" s="36"/>
      <c r="J21" s="2">
        <f>IF(I$2="Bike &amp; Run",IF(ISNA(VLOOKUP(I21,Paramètres!$B$3:$C$56,2,FALSE)),0,VLOOKUP(I21,Paramètres!$B$3:$C$56,2,FALSE)*Paramètres!$K$5),IF(OR(I21="",OR($D21="",$D21="NL",$D21="HORS LIGUE")),0,VLOOKUP(IF(OR(I21="",OR($D21="",$D21="NL",$D21="HORS LIGUE")),"",COUNTIFS($D$5:$D$72,"&lt;&gt;"&amp;"",$D$5:$D$72,"&lt;&gt;"&amp;"NL",$D$5:$D$72,"&lt;&gt;"&amp;"HORS LIGUE",I$5:I$72,"&lt;"&amp;I21)+1),Paramètres!$B$3:$C$56,2,FALSE)*Paramètres!$K$5))</f>
        <v>0</v>
      </c>
      <c r="K21" s="4"/>
      <c r="L21" s="2">
        <f>IF(K$2="Bike &amp; Run",IF(ISNA(VLOOKUP(K21,Paramètres!$B$3:$C$56,2,FALSE)),0,VLOOKUP(K21,Paramètres!$B$3:$C$56,2,FALSE)*Paramètres!$K$6),IF(OR(K21="",OR($D21="",$D21="NL",$D21="HORS LIGUE")),0,VLOOKUP(IF(OR(K21="",OR($D21="",$D21="NL",$D21="HORS LIGUE")),"",COUNTIFS($D$5:$D$72,"&lt;&gt;"&amp;"",$D$5:$D$72,"&lt;&gt;"&amp;"NL",$D$5:$D$72,"&lt;&gt;"&amp;"HORS LIGUE",K$5:K$72,"&lt;"&amp;K21)+1),Paramètres!$B$3:$C$56,2,FALSE)*Paramètres!$K$6))</f>
        <v>0</v>
      </c>
      <c r="M21" s="4"/>
      <c r="N21" s="2">
        <f>IF(M$2="Bike &amp; Run",IF(ISNA(VLOOKUP(M21,Paramètres!$B$3:$C$56,2,FALSE)),0,VLOOKUP(M21,Paramètres!$B$3:$C$56,2,FALSE)*Paramètres!$K$7),IF(OR(M21="",OR($D21="",$D21="NL",$D21="HORS LIGUE")),0,VLOOKUP(IF(OR(M21="",OR($D21="",$D21="NL",$D21="HORS LIGUE")),"",COUNTIFS($D$5:$D$72,"&lt;&gt;"&amp;"",$D$5:$D$72,"&lt;&gt;"&amp;"NL",$D$5:$D$72,"&lt;&gt;"&amp;"HORS LIGUE",M$5:M$72,"&lt;"&amp;M21)+1),Paramètres!$B$3:$C$56,2,FALSE)*Paramètres!$K$7))</f>
        <v>0</v>
      </c>
      <c r="O21" s="46"/>
      <c r="P21" s="2">
        <f>IF(O$2="Bike &amp; Run",IF(ISNA(VLOOKUP(O21,Paramètres!$B$3:$C$56,2,FALSE)),0,VLOOKUP(O21,Paramètres!$B$3:$C$56,2,FALSE)*Paramètres!$K$8),IF(OR(O21="",OR($D21="",$D21="NL",$D21="HORS LIGUE")),0,VLOOKUP(IF(OR(O21="",OR($D21="",$D21="NL",$D21="HORS LIGUE")),"",COUNTIFS($D$5:$D$72,"&lt;&gt;"&amp;"",$D$5:$D$72,"&lt;&gt;"&amp;"NL",$D$5:$D$72,"&lt;&gt;"&amp;"HORS LIGUE",O$5:O$72,"&lt;"&amp;O21)+1),Paramètres!$B$3:$C$56,2,FALSE)*Paramètres!$K$8))</f>
        <v>0</v>
      </c>
      <c r="Q21" s="46"/>
      <c r="R21" s="2">
        <f>IF(Q$2="Bike &amp; Run",IF(ISNA(VLOOKUP(Q21,Paramètres!$B$3:$C$56,2,FALSE)),0,VLOOKUP(Q21,Paramètres!$B$3:$C$56,2,FALSE)*Paramètres!$K$9),IF(OR(Q21="",OR($D21="",$D21="NL",$D21="HORS LIGUE")),0,VLOOKUP(IF(OR(Q21="",OR($D21="",$D21="NL",$D21="HORS LIGUE")),"",COUNTIFS($D$5:$D$72,"&lt;&gt;"&amp;"",$D$5:$D$72,"&lt;&gt;"&amp;"NL",$D$5:$D$72,"&lt;&gt;"&amp;"HORS LIGUE",Q$5:Q$72,"&lt;"&amp;Q21)+1),Paramètres!$B$3:$C$56,2,FALSE)*Paramètres!$K$9))</f>
        <v>0</v>
      </c>
      <c r="S21" s="46"/>
      <c r="T21" s="2">
        <f>IF(S$2="Bike &amp; Run",IF(ISNA(VLOOKUP(S21,Paramètres!$B$3:$C$56,2,FALSE)),0,VLOOKUP(S21,Paramètres!$B$3:$C$56,2,FALSE)*Paramètres!$K$10),IF(OR(S21="",OR($D21="",$D21="NL",$D21="HORS LIGUE")),0,VLOOKUP(IF(OR(S21="",OR($D21="",$D21="NL",$D21="HORS LIGUE")),"",COUNTIFS($D$5:$D$72,"&lt;&gt;"&amp;"",$D$5:$D$72,"&lt;&gt;"&amp;"NL",$D$5:$D$72,"&lt;&gt;"&amp;"HORS LIGUE",S$5:S$72,"&lt;"&amp;S21)+1),Paramètres!$B$3:$C$56,2,FALSE)*Paramètres!$K$10))</f>
        <v>0</v>
      </c>
      <c r="U21" s="46"/>
      <c r="V21" s="2">
        <f>IF(U$2="Bike &amp; Run",IF(ISNA(VLOOKUP(U21,Paramètres!$B$3:$C$56,2,FALSE)),0,VLOOKUP(U21,Paramètres!$B$3:$C$56,2,FALSE)*Paramètres!$K$11),IF(OR(U21="",OR($D21="",$D21="NL",$D21="HORS LIGUE")),0,VLOOKUP(IF(OR(U21="",OR($D21="",$D21="NL",$D21="HORS LIGUE")),"",COUNTIFS($D$5:$D$72,"&lt;&gt;"&amp;"",$D$5:$D$72,"&lt;&gt;"&amp;"NL",$D$5:$D$72,"&lt;&gt;"&amp;"HORS LIGUE",U$5:U$72,"&lt;"&amp;U21)+1),Paramètres!$B$3:$C$56,2,FALSE)*Paramètres!$K$11))</f>
        <v>0</v>
      </c>
      <c r="W21" s="46"/>
      <c r="X21" s="2">
        <f>IF(W$2="Bike &amp; Run",IF(ISNA(VLOOKUP(W21,Paramètres!$B$3:$C$56,2,FALSE)),0,VLOOKUP(W21,Paramètres!$B$3:$C$56,2,FALSE)*Paramètres!$K$12),IF(OR(W21="",OR($D21="",$D21="NL",$D21="HORS LIGUE")),0,VLOOKUP(IF(OR(W21="",OR($D21="",$D21="NL",$D21="HORS LIGUE")),"",COUNTIFS($D$5:$D$72,"&lt;&gt;"&amp;"",$D$5:$D$72,"&lt;&gt;"&amp;"NL",$D$5:$D$72,"&lt;&gt;"&amp;"HORS LIGUE",W$5:W$72,"&lt;"&amp;W21)+1),Paramètres!$B$3:$C$56,2,FALSE)*Paramètres!$K$12))</f>
        <v>0</v>
      </c>
      <c r="Y21" s="46"/>
      <c r="Z21" s="2">
        <f>IF(Y$2="Bike &amp; Run",IF(ISNA(VLOOKUP(Y21,Paramètres!$B$3:$C$56,2,FALSE)),0,VLOOKUP(Y21,Paramètres!$B$3:$C$56,2,FALSE)*Paramètres!$K$13),IF(OR(Y21="",OR($D21="",$D21="NL",$D21="HORS LIGUE")),0,VLOOKUP(IF(OR(Y21="",OR($D21="",$D21="NL",$D21="HORS LIGUE")),"",COUNTIFS($D$5:$D$72,"&lt;&gt;"&amp;"",$D$5:$D$72,"&lt;&gt;"&amp;"NL",$D$5:$D$72,"&lt;&gt;"&amp;"HORS LIGUE",Y$5:Y$72,"&lt;"&amp;Y21)+1),Paramètres!$B$3:$C$56,2,FALSE)*Paramètres!$K$13))</f>
        <v>0</v>
      </c>
      <c r="AA21" s="46"/>
      <c r="AB21" s="2">
        <f>IF(AA$2="Bike &amp; Run",IF(ISNA(VLOOKUP(AA21,Paramètres!$B$3:$C$56,2,FALSE)),0,VLOOKUP(AA21,Paramètres!$B$3:$C$56,2,FALSE)*Paramètres!$K$14),IF(OR(AA21="",OR($D21="",$D21="NL",$D21="HORS LIGUE")),0,VLOOKUP(IF(OR(AA21="",OR($D21="",$D21="NL",$D21="HORS LIGUE")),"",COUNTIFS($D$5:$D$72,"&lt;&gt;"&amp;"",$D$5:$D$72,"&lt;&gt;"&amp;"NL",$D$5:$D$72,"&lt;&gt;"&amp;"HORS LIGUE",AA$5:AA$72,"&lt;"&amp;AA21)+1),Paramètres!$B$3:$C$56,2,FALSE)*Paramètres!$K$14))</f>
        <v>0</v>
      </c>
      <c r="AC21" s="46"/>
      <c r="AD21" s="2">
        <f>IF(AC$2="Bike &amp; Run",IF(ISNA(VLOOKUP(AC21,Paramètres!$B$3:$C$56,2,FALSE)),0,VLOOKUP(AC21,Paramètres!$B$3:$C$56,2,FALSE)*Paramètres!$K$15),IF(OR(AC21="",OR($D21="",$D21="NL",$D21="HORS LIGUE")),0,VLOOKUP(IF(OR(AC21="",OR($D21="",$D21="NL",$D21="HORS LIGUE")),"",COUNTIFS($D$5:$D$72,"&lt;&gt;"&amp;"",$D$5:$D$72,"&lt;&gt;"&amp;"NL",$D$5:$D$72,"&lt;&gt;"&amp;"HORS LIGUE",AC$5:AC$72,"&lt;"&amp;AC21)+1),Paramètres!$B$3:$C$56,2,FALSE)*Paramètres!$K$15))</f>
        <v>0</v>
      </c>
      <c r="AE21" s="46"/>
      <c r="AF21" s="2">
        <f>IF(AE$2="Bike &amp; Run",IF(ISNA(VLOOKUP(AE21,Paramètres!$B$3:$C$56,2,FALSE)),0,VLOOKUP(AE21,Paramètres!$B$3:$C$56,2,FALSE)*Paramètres!$K$16),IF(OR(AE21="",OR($D21="",$D21="NL",$D21="HORS LIGUE")),0,VLOOKUP(IF(OR(AE21="",OR($D21="",$D21="NL",$D21="HORS LIGUE")),"",COUNTIFS($D$5:$D$72,"&lt;&gt;"&amp;"",$D$5:$D$72,"&lt;&gt;"&amp;"NL",$D$5:$D$72,"&lt;&gt;"&amp;"HORS LIGUE",AE$5:AE$72,"&lt;"&amp;AE21)+1),Paramètres!$B$3:$C$56,2,FALSE)*Paramètres!$K$16))</f>
        <v>0</v>
      </c>
      <c r="AG21" s="46"/>
      <c r="AH21" s="2">
        <f>IF(AG$2="Bike &amp; Run",IF(ISNA(VLOOKUP(AG21,Paramètres!$B$3:$C$56,2,FALSE)),0,VLOOKUP(AG21,Paramètres!$B$3:$C$56,2,FALSE)*Paramètres!$K$17),IF(OR(AG21="",OR($D21="",$D21="NL",$D21="HORS LIGUE")),0,VLOOKUP(IF(OR(AG21="",OR($D21="",$D21="NL",$D21="HORS LIGUE")),"",COUNTIFS($D$5:$D$72,"&lt;&gt;"&amp;"",$D$5:$D$72,"&lt;&gt;"&amp;"NL",$D$5:$D$72,"&lt;&gt;"&amp;"HORS LIGUE",AG$5:AG$72,"&lt;"&amp;AG21)+1),Paramètres!$B$3:$C$56,2,FALSE)*Paramètres!$K$17))</f>
        <v>0</v>
      </c>
      <c r="AI21" s="40">
        <f t="shared" si="0"/>
        <v>0</v>
      </c>
      <c r="AJ21" s="3" t="str">
        <f t="shared" si="1"/>
        <v/>
      </c>
      <c r="AK21" s="5">
        <f t="shared" si="2"/>
        <v>0</v>
      </c>
      <c r="AL21" s="41">
        <f t="shared" si="3"/>
        <v>0</v>
      </c>
      <c r="AM21" s="33" t="str">
        <f t="shared" si="4"/>
        <v/>
      </c>
      <c r="AO21" s="22">
        <f t="shared" si="5"/>
        <v>0</v>
      </c>
      <c r="AP21">
        <f t="shared" si="6"/>
        <v>0</v>
      </c>
      <c r="AQ21">
        <f t="shared" si="7"/>
        <v>0</v>
      </c>
      <c r="AR21">
        <f t="shared" si="8"/>
        <v>0</v>
      </c>
      <c r="AS21">
        <f t="shared" si="9"/>
        <v>0</v>
      </c>
      <c r="AT21">
        <f t="shared" si="10"/>
        <v>0</v>
      </c>
      <c r="AU21">
        <f t="shared" si="11"/>
        <v>0</v>
      </c>
      <c r="AV21">
        <f t="shared" si="12"/>
        <v>0</v>
      </c>
      <c r="AW21">
        <f t="shared" si="13"/>
        <v>0</v>
      </c>
      <c r="AX21">
        <f t="shared" si="14"/>
        <v>0</v>
      </c>
      <c r="AY21">
        <f t="shared" si="15"/>
        <v>0</v>
      </c>
      <c r="AZ21">
        <f t="shared" si="16"/>
        <v>0</v>
      </c>
      <c r="BA21">
        <f t="shared" si="17"/>
        <v>0</v>
      </c>
      <c r="BB21">
        <f t="shared" si="18"/>
        <v>0</v>
      </c>
      <c r="BC21">
        <f t="shared" si="19"/>
        <v>0</v>
      </c>
      <c r="BD21">
        <f t="shared" si="20"/>
        <v>0</v>
      </c>
      <c r="BE21" s="22">
        <f t="shared" ref="BE21:BR21" si="37">BD21+LARGE($AO21:$BC21,BE$4)</f>
        <v>0</v>
      </c>
      <c r="BF21" s="22">
        <f t="shared" si="37"/>
        <v>0</v>
      </c>
      <c r="BG21" s="22">
        <f t="shared" si="37"/>
        <v>0</v>
      </c>
      <c r="BH21" s="22">
        <f t="shared" si="37"/>
        <v>0</v>
      </c>
      <c r="BI21" s="22">
        <f t="shared" si="37"/>
        <v>0</v>
      </c>
      <c r="BJ21" s="22">
        <f t="shared" si="37"/>
        <v>0</v>
      </c>
      <c r="BK21" s="22">
        <f t="shared" si="37"/>
        <v>0</v>
      </c>
      <c r="BL21" s="22">
        <f t="shared" si="37"/>
        <v>0</v>
      </c>
      <c r="BM21" s="22">
        <f t="shared" si="37"/>
        <v>0</v>
      </c>
      <c r="BN21" s="22">
        <f t="shared" si="37"/>
        <v>0</v>
      </c>
      <c r="BO21" s="22">
        <f t="shared" si="37"/>
        <v>0</v>
      </c>
      <c r="BP21" s="22">
        <f t="shared" si="37"/>
        <v>0</v>
      </c>
      <c r="BQ21" s="22">
        <f t="shared" si="37"/>
        <v>0</v>
      </c>
      <c r="BR21" s="22">
        <f t="shared" si="37"/>
        <v>0</v>
      </c>
    </row>
    <row r="22" spans="1:70" ht="16.5">
      <c r="A22" s="14"/>
      <c r="B22" s="32" t="str">
        <f>IF(ISNA(VLOOKUP(A22,'Licenciés Jeunes 2023'!A:C,3,0)),"",VLOOKUP(A22,'Licenciés Jeunes 2023'!A:C,3,0))</f>
        <v/>
      </c>
      <c r="C22" s="32" t="str">
        <f>IF(ISNA(VLOOKUP(A22,'Licenciés Jeunes 2023'!A:C,2,0)),"",VLOOKUP(A22,'Licenciés Jeunes 2023'!A:C,2,0))</f>
        <v/>
      </c>
      <c r="D22" s="32" t="str">
        <f>IF(ISNA(VLOOKUP(A22,'Licenciés Jeunes 2023'!A:F,6,0)),"",VLOOKUP(A22,'Licenciés Jeunes 2023'!A:F,6,0))</f>
        <v/>
      </c>
      <c r="E22" s="6"/>
      <c r="F22" s="2">
        <f>IF(E$2="Bike &amp; Run",IF(ISNA(VLOOKUP(E22,Paramètres!$B$3:$C$56,2,FALSE)),0,VLOOKUP(E22,Paramètres!$B$3:$C$56,2,FALSE)*Paramètres!$K$3),IF(OR(E22="",OR($D22="",$D22="NL",$D22="HORS LIGUE")),0,VLOOKUP(IF(OR(E22="",OR($D22="",$D22="NL",$D22="HORS LIGUE")),"",COUNTIFS($D$5:$D$72,"&lt;&gt;"&amp;"",$D$5:$D$72,"&lt;&gt;"&amp;"NL",$D$5:$D$72,"&lt;&gt;"&amp;"HORS LIGUE",E$5:E$72,"&lt;"&amp;E22)+1),Paramètres!$B$3:$C$56,2,FALSE)*Paramètres!$K$3))</f>
        <v>0</v>
      </c>
      <c r="G22" s="4"/>
      <c r="H22" s="2">
        <f>IF(G$2="Bike &amp; Run",IF(ISNA(VLOOKUP(G22,Paramètres!$B$3:$C$56,2,FALSE)),0,VLOOKUP(G22,Paramètres!$B$3:$C$56,2,FALSE)*Paramètres!$K$4),IF(OR(G22="",OR($D22="",$D22="NL",$D22="HORS LIGUE")),0,VLOOKUP(IF(OR(G22="",OR($D22="",$D22="NL",$D22="HORS LIGUE")),"",COUNTIFS($D$5:$D$72,"&lt;&gt;"&amp;"",$D$5:$D$72,"&lt;&gt;"&amp;"NL",$D$5:$D$72,"&lt;&gt;"&amp;"HORS LIGUE",G$5:G$72,"&lt;"&amp;G22)+1),Paramètres!$B$3:$C$56,2,FALSE)*Paramètres!$K$4))</f>
        <v>0</v>
      </c>
      <c r="I22" s="36"/>
      <c r="J22" s="2">
        <f>IF(I$2="Bike &amp; Run",IF(ISNA(VLOOKUP(I22,Paramètres!$B$3:$C$56,2,FALSE)),0,VLOOKUP(I22,Paramètres!$B$3:$C$56,2,FALSE)*Paramètres!$K$5),IF(OR(I22="",OR($D22="",$D22="NL",$D22="HORS LIGUE")),0,VLOOKUP(IF(OR(I22="",OR($D22="",$D22="NL",$D22="HORS LIGUE")),"",COUNTIFS($D$5:$D$72,"&lt;&gt;"&amp;"",$D$5:$D$72,"&lt;&gt;"&amp;"NL",$D$5:$D$72,"&lt;&gt;"&amp;"HORS LIGUE",I$5:I$72,"&lt;"&amp;I22)+1),Paramètres!$B$3:$C$56,2,FALSE)*Paramètres!$K$5))</f>
        <v>0</v>
      </c>
      <c r="K22" s="4"/>
      <c r="L22" s="2">
        <f>IF(K$2="Bike &amp; Run",IF(ISNA(VLOOKUP(K22,Paramètres!$B$3:$C$56,2,FALSE)),0,VLOOKUP(K22,Paramètres!$B$3:$C$56,2,FALSE)*Paramètres!$K$6),IF(OR(K22="",OR($D22="",$D22="NL",$D22="HORS LIGUE")),0,VLOOKUP(IF(OR(K22="",OR($D22="",$D22="NL",$D22="HORS LIGUE")),"",COUNTIFS($D$5:$D$72,"&lt;&gt;"&amp;"",$D$5:$D$72,"&lt;&gt;"&amp;"NL",$D$5:$D$72,"&lt;&gt;"&amp;"HORS LIGUE",K$5:K$72,"&lt;"&amp;K22)+1),Paramètres!$B$3:$C$56,2,FALSE)*Paramètres!$K$6))</f>
        <v>0</v>
      </c>
      <c r="M22" s="4"/>
      <c r="N22" s="2">
        <f>IF(M$2="Bike &amp; Run",IF(ISNA(VLOOKUP(M22,Paramètres!$B$3:$C$56,2,FALSE)),0,VLOOKUP(M22,Paramètres!$B$3:$C$56,2,FALSE)*Paramètres!$K$7),IF(OR(M22="",OR($D22="",$D22="NL",$D22="HORS LIGUE")),0,VLOOKUP(IF(OR(M22="",OR($D22="",$D22="NL",$D22="HORS LIGUE")),"",COUNTIFS($D$5:$D$72,"&lt;&gt;"&amp;"",$D$5:$D$72,"&lt;&gt;"&amp;"NL",$D$5:$D$72,"&lt;&gt;"&amp;"HORS LIGUE",M$5:M$72,"&lt;"&amp;M22)+1),Paramètres!$B$3:$C$56,2,FALSE)*Paramètres!$K$7))</f>
        <v>0</v>
      </c>
      <c r="O22" s="46"/>
      <c r="P22" s="2">
        <f>IF(O$2="Bike &amp; Run",IF(ISNA(VLOOKUP(O22,Paramètres!$B$3:$C$56,2,FALSE)),0,VLOOKUP(O22,Paramètres!$B$3:$C$56,2,FALSE)*Paramètres!$K$8),IF(OR(O22="",OR($D22="",$D22="NL",$D22="HORS LIGUE")),0,VLOOKUP(IF(OR(O22="",OR($D22="",$D22="NL",$D22="HORS LIGUE")),"",COUNTIFS($D$5:$D$72,"&lt;&gt;"&amp;"",$D$5:$D$72,"&lt;&gt;"&amp;"NL",$D$5:$D$72,"&lt;&gt;"&amp;"HORS LIGUE",O$5:O$72,"&lt;"&amp;O22)+1),Paramètres!$B$3:$C$56,2,FALSE)*Paramètres!$K$8))</f>
        <v>0</v>
      </c>
      <c r="Q22" s="46"/>
      <c r="R22" s="2">
        <f>IF(Q$2="Bike &amp; Run",IF(ISNA(VLOOKUP(Q22,Paramètres!$B$3:$C$56,2,FALSE)),0,VLOOKUP(Q22,Paramètres!$B$3:$C$56,2,FALSE)*Paramètres!$K$9),IF(OR(Q22="",OR($D22="",$D22="NL",$D22="HORS LIGUE")),0,VLOOKUP(IF(OR(Q22="",OR($D22="",$D22="NL",$D22="HORS LIGUE")),"",COUNTIFS($D$5:$D$72,"&lt;&gt;"&amp;"",$D$5:$D$72,"&lt;&gt;"&amp;"NL",$D$5:$D$72,"&lt;&gt;"&amp;"HORS LIGUE",Q$5:Q$72,"&lt;"&amp;Q22)+1),Paramètres!$B$3:$C$56,2,FALSE)*Paramètres!$K$9))</f>
        <v>0</v>
      </c>
      <c r="S22" s="46"/>
      <c r="T22" s="2">
        <f>IF(S$2="Bike &amp; Run",IF(ISNA(VLOOKUP(S22,Paramètres!$B$3:$C$56,2,FALSE)),0,VLOOKUP(S22,Paramètres!$B$3:$C$56,2,FALSE)*Paramètres!$K$10),IF(OR(S22="",OR($D22="",$D22="NL",$D22="HORS LIGUE")),0,VLOOKUP(IF(OR(S22="",OR($D22="",$D22="NL",$D22="HORS LIGUE")),"",COUNTIFS($D$5:$D$72,"&lt;&gt;"&amp;"",$D$5:$D$72,"&lt;&gt;"&amp;"NL",$D$5:$D$72,"&lt;&gt;"&amp;"HORS LIGUE",S$5:S$72,"&lt;"&amp;S22)+1),Paramètres!$B$3:$C$56,2,FALSE)*Paramètres!$K$10))</f>
        <v>0</v>
      </c>
      <c r="U22" s="46"/>
      <c r="V22" s="2">
        <f>IF(U$2="Bike &amp; Run",IF(ISNA(VLOOKUP(U22,Paramètres!$B$3:$C$56,2,FALSE)),0,VLOOKUP(U22,Paramètres!$B$3:$C$56,2,FALSE)*Paramètres!$K$11),IF(OR(U22="",OR($D22="",$D22="NL",$D22="HORS LIGUE")),0,VLOOKUP(IF(OR(U22="",OR($D22="",$D22="NL",$D22="HORS LIGUE")),"",COUNTIFS($D$5:$D$72,"&lt;&gt;"&amp;"",$D$5:$D$72,"&lt;&gt;"&amp;"NL",$D$5:$D$72,"&lt;&gt;"&amp;"HORS LIGUE",U$5:U$72,"&lt;"&amp;U22)+1),Paramètres!$B$3:$C$56,2,FALSE)*Paramètres!$K$11))</f>
        <v>0</v>
      </c>
      <c r="W22" s="46"/>
      <c r="X22" s="2">
        <f>IF(W$2="Bike &amp; Run",IF(ISNA(VLOOKUP(W22,Paramètres!$B$3:$C$56,2,FALSE)),0,VLOOKUP(W22,Paramètres!$B$3:$C$56,2,FALSE)*Paramètres!$K$12),IF(OR(W22="",OR($D22="",$D22="NL",$D22="HORS LIGUE")),0,VLOOKUP(IF(OR(W22="",OR($D22="",$D22="NL",$D22="HORS LIGUE")),"",COUNTIFS($D$5:$D$72,"&lt;&gt;"&amp;"",$D$5:$D$72,"&lt;&gt;"&amp;"NL",$D$5:$D$72,"&lt;&gt;"&amp;"HORS LIGUE",W$5:W$72,"&lt;"&amp;W22)+1),Paramètres!$B$3:$C$56,2,FALSE)*Paramètres!$K$12))</f>
        <v>0</v>
      </c>
      <c r="Y22" s="46"/>
      <c r="Z22" s="2">
        <f>IF(Y$2="Bike &amp; Run",IF(ISNA(VLOOKUP(Y22,Paramètres!$B$3:$C$56,2,FALSE)),0,VLOOKUP(Y22,Paramètres!$B$3:$C$56,2,FALSE)*Paramètres!$K$13),IF(OR(Y22="",OR($D22="",$D22="NL",$D22="HORS LIGUE")),0,VLOOKUP(IF(OR(Y22="",OR($D22="",$D22="NL",$D22="HORS LIGUE")),"",COUNTIFS($D$5:$D$72,"&lt;&gt;"&amp;"",$D$5:$D$72,"&lt;&gt;"&amp;"NL",$D$5:$D$72,"&lt;&gt;"&amp;"HORS LIGUE",Y$5:Y$72,"&lt;"&amp;Y22)+1),Paramètres!$B$3:$C$56,2,FALSE)*Paramètres!$K$13))</f>
        <v>0</v>
      </c>
      <c r="AA22" s="46"/>
      <c r="AB22" s="2">
        <f>IF(AA$2="Bike &amp; Run",IF(ISNA(VLOOKUP(AA22,Paramètres!$B$3:$C$56,2,FALSE)),0,VLOOKUP(AA22,Paramètres!$B$3:$C$56,2,FALSE)*Paramètres!$K$14),IF(OR(AA22="",OR($D22="",$D22="NL",$D22="HORS LIGUE")),0,VLOOKUP(IF(OR(AA22="",OR($D22="",$D22="NL",$D22="HORS LIGUE")),"",COUNTIFS($D$5:$D$72,"&lt;&gt;"&amp;"",$D$5:$D$72,"&lt;&gt;"&amp;"NL",$D$5:$D$72,"&lt;&gt;"&amp;"HORS LIGUE",AA$5:AA$72,"&lt;"&amp;AA22)+1),Paramètres!$B$3:$C$56,2,FALSE)*Paramètres!$K$14))</f>
        <v>0</v>
      </c>
      <c r="AC22" s="46"/>
      <c r="AD22" s="2">
        <f>IF(AC$2="Bike &amp; Run",IF(ISNA(VLOOKUP(AC22,Paramètres!$B$3:$C$56,2,FALSE)),0,VLOOKUP(AC22,Paramètres!$B$3:$C$56,2,FALSE)*Paramètres!$K$15),IF(OR(AC22="",OR($D22="",$D22="NL",$D22="HORS LIGUE")),0,VLOOKUP(IF(OR(AC22="",OR($D22="",$D22="NL",$D22="HORS LIGUE")),"",COUNTIFS($D$5:$D$72,"&lt;&gt;"&amp;"",$D$5:$D$72,"&lt;&gt;"&amp;"NL",$D$5:$D$72,"&lt;&gt;"&amp;"HORS LIGUE",AC$5:AC$72,"&lt;"&amp;AC22)+1),Paramètres!$B$3:$C$56,2,FALSE)*Paramètres!$K$15))</f>
        <v>0</v>
      </c>
      <c r="AE22" s="46"/>
      <c r="AF22" s="2">
        <f>IF(AE$2="Bike &amp; Run",IF(ISNA(VLOOKUP(AE22,Paramètres!$B$3:$C$56,2,FALSE)),0,VLOOKUP(AE22,Paramètres!$B$3:$C$56,2,FALSE)*Paramètres!$K$16),IF(OR(AE22="",OR($D22="",$D22="NL",$D22="HORS LIGUE")),0,VLOOKUP(IF(OR(AE22="",OR($D22="",$D22="NL",$D22="HORS LIGUE")),"",COUNTIFS($D$5:$D$72,"&lt;&gt;"&amp;"",$D$5:$D$72,"&lt;&gt;"&amp;"NL",$D$5:$D$72,"&lt;&gt;"&amp;"HORS LIGUE",AE$5:AE$72,"&lt;"&amp;AE22)+1),Paramètres!$B$3:$C$56,2,FALSE)*Paramètres!$K$16))</f>
        <v>0</v>
      </c>
      <c r="AG22" s="46"/>
      <c r="AH22" s="2">
        <f>IF(AG$2="Bike &amp; Run",IF(ISNA(VLOOKUP(AG22,Paramètres!$B$3:$C$56,2,FALSE)),0,VLOOKUP(AG22,Paramètres!$B$3:$C$56,2,FALSE)*Paramètres!$K$17),IF(OR(AG22="",OR($D22="",$D22="NL",$D22="HORS LIGUE")),0,VLOOKUP(IF(OR(AG22="",OR($D22="",$D22="NL",$D22="HORS LIGUE")),"",COUNTIFS($D$5:$D$72,"&lt;&gt;"&amp;"",$D$5:$D$72,"&lt;&gt;"&amp;"NL",$D$5:$D$72,"&lt;&gt;"&amp;"HORS LIGUE",AG$5:AG$72,"&lt;"&amp;AG22)+1),Paramètres!$B$3:$C$56,2,FALSE)*Paramètres!$K$17))</f>
        <v>0</v>
      </c>
      <c r="AI22" s="40">
        <f t="shared" si="0"/>
        <v>0</v>
      </c>
      <c r="AJ22" s="3" t="str">
        <f t="shared" si="1"/>
        <v/>
      </c>
      <c r="AK22" s="5">
        <f t="shared" si="2"/>
        <v>0</v>
      </c>
      <c r="AL22" s="41">
        <f t="shared" si="3"/>
        <v>0</v>
      </c>
      <c r="AM22" s="33" t="str">
        <f t="shared" si="4"/>
        <v/>
      </c>
      <c r="AO22" s="22">
        <f t="shared" si="5"/>
        <v>0</v>
      </c>
      <c r="AP22">
        <f t="shared" si="6"/>
        <v>0</v>
      </c>
      <c r="AQ22">
        <f t="shared" si="7"/>
        <v>0</v>
      </c>
      <c r="AR22">
        <f t="shared" si="8"/>
        <v>0</v>
      </c>
      <c r="AS22">
        <f t="shared" si="9"/>
        <v>0</v>
      </c>
      <c r="AT22">
        <f t="shared" si="10"/>
        <v>0</v>
      </c>
      <c r="AU22">
        <f t="shared" si="11"/>
        <v>0</v>
      </c>
      <c r="AV22">
        <f t="shared" si="12"/>
        <v>0</v>
      </c>
      <c r="AW22">
        <f t="shared" si="13"/>
        <v>0</v>
      </c>
      <c r="AX22">
        <f t="shared" si="14"/>
        <v>0</v>
      </c>
      <c r="AY22">
        <f t="shared" si="15"/>
        <v>0</v>
      </c>
      <c r="AZ22">
        <f t="shared" si="16"/>
        <v>0</v>
      </c>
      <c r="BA22">
        <f t="shared" si="17"/>
        <v>0</v>
      </c>
      <c r="BB22">
        <f t="shared" si="18"/>
        <v>0</v>
      </c>
      <c r="BC22">
        <f t="shared" si="19"/>
        <v>0</v>
      </c>
      <c r="BD22">
        <f t="shared" si="20"/>
        <v>0</v>
      </c>
      <c r="BE22" s="22">
        <f t="shared" ref="BE22:BR22" si="38">BD22+LARGE($AO22:$BC22,BE$4)</f>
        <v>0</v>
      </c>
      <c r="BF22" s="22">
        <f t="shared" si="38"/>
        <v>0</v>
      </c>
      <c r="BG22" s="22">
        <f t="shared" si="38"/>
        <v>0</v>
      </c>
      <c r="BH22" s="22">
        <f t="shared" si="38"/>
        <v>0</v>
      </c>
      <c r="BI22" s="22">
        <f t="shared" si="38"/>
        <v>0</v>
      </c>
      <c r="BJ22" s="22">
        <f t="shared" si="38"/>
        <v>0</v>
      </c>
      <c r="BK22" s="22">
        <f t="shared" si="38"/>
        <v>0</v>
      </c>
      <c r="BL22" s="22">
        <f t="shared" si="38"/>
        <v>0</v>
      </c>
      <c r="BM22" s="22">
        <f t="shared" si="38"/>
        <v>0</v>
      </c>
      <c r="BN22" s="22">
        <f t="shared" si="38"/>
        <v>0</v>
      </c>
      <c r="BO22" s="22">
        <f t="shared" si="38"/>
        <v>0</v>
      </c>
      <c r="BP22" s="22">
        <f t="shared" si="38"/>
        <v>0</v>
      </c>
      <c r="BQ22" s="22">
        <f t="shared" si="38"/>
        <v>0</v>
      </c>
      <c r="BR22" s="22">
        <f t="shared" si="38"/>
        <v>0</v>
      </c>
    </row>
    <row r="23" spans="1:70" ht="16.5">
      <c r="A23" s="14"/>
      <c r="B23" s="32" t="str">
        <f>IF(ISNA(VLOOKUP(A23,'Licenciés Jeunes 2023'!A:C,3,0)),"",VLOOKUP(A23,'Licenciés Jeunes 2023'!A:C,3,0))</f>
        <v/>
      </c>
      <c r="C23" s="32" t="str">
        <f>IF(ISNA(VLOOKUP(A23,'Licenciés Jeunes 2023'!A:C,2,0)),"",VLOOKUP(A23,'Licenciés Jeunes 2023'!A:C,2,0))</f>
        <v/>
      </c>
      <c r="D23" s="32" t="str">
        <f>IF(ISNA(VLOOKUP(A23,'Licenciés Jeunes 2023'!A:F,6,0)),"",VLOOKUP(A23,'Licenciés Jeunes 2023'!A:F,6,0))</f>
        <v/>
      </c>
      <c r="E23" s="6"/>
      <c r="F23" s="2">
        <f>IF(E$2="Bike &amp; Run",IF(ISNA(VLOOKUP(E23,Paramètres!$B$3:$C$56,2,FALSE)),0,VLOOKUP(E23,Paramètres!$B$3:$C$56,2,FALSE)*Paramètres!$K$3),IF(OR(E23="",OR($D23="",$D23="NL",$D23="HORS LIGUE")),0,VLOOKUP(IF(OR(E23="",OR($D23="",$D23="NL",$D23="HORS LIGUE")),"",COUNTIFS($D$5:$D$72,"&lt;&gt;"&amp;"",$D$5:$D$72,"&lt;&gt;"&amp;"NL",$D$5:$D$72,"&lt;&gt;"&amp;"HORS LIGUE",E$5:E$72,"&lt;"&amp;E23)+1),Paramètres!$B$3:$C$56,2,FALSE)*Paramètres!$K$3))</f>
        <v>0</v>
      </c>
      <c r="G23" s="4"/>
      <c r="H23" s="2">
        <f>IF(G$2="Bike &amp; Run",IF(ISNA(VLOOKUP(G23,Paramètres!$B$3:$C$56,2,FALSE)),0,VLOOKUP(G23,Paramètres!$B$3:$C$56,2,FALSE)*Paramètres!$K$4),IF(OR(G23="",OR($D23="",$D23="NL",$D23="HORS LIGUE")),0,VLOOKUP(IF(OR(G23="",OR($D23="",$D23="NL",$D23="HORS LIGUE")),"",COUNTIFS($D$5:$D$72,"&lt;&gt;"&amp;"",$D$5:$D$72,"&lt;&gt;"&amp;"NL",$D$5:$D$72,"&lt;&gt;"&amp;"HORS LIGUE",G$5:G$72,"&lt;"&amp;G23)+1),Paramètres!$B$3:$C$56,2,FALSE)*Paramètres!$K$4))</f>
        <v>0</v>
      </c>
      <c r="I23" s="36"/>
      <c r="J23" s="2">
        <f>IF(I$2="Bike &amp; Run",IF(ISNA(VLOOKUP(I23,Paramètres!$B$3:$C$56,2,FALSE)),0,VLOOKUP(I23,Paramètres!$B$3:$C$56,2,FALSE)*Paramètres!$K$5),IF(OR(I23="",OR($D23="",$D23="NL",$D23="HORS LIGUE")),0,VLOOKUP(IF(OR(I23="",OR($D23="",$D23="NL",$D23="HORS LIGUE")),"",COUNTIFS($D$5:$D$72,"&lt;&gt;"&amp;"",$D$5:$D$72,"&lt;&gt;"&amp;"NL",$D$5:$D$72,"&lt;&gt;"&amp;"HORS LIGUE",I$5:I$72,"&lt;"&amp;I23)+1),Paramètres!$B$3:$C$56,2,FALSE)*Paramètres!$K$5))</f>
        <v>0</v>
      </c>
      <c r="K23" s="4"/>
      <c r="L23" s="2">
        <f>IF(K$2="Bike &amp; Run",IF(ISNA(VLOOKUP(K23,Paramètres!$B$3:$C$56,2,FALSE)),0,VLOOKUP(K23,Paramètres!$B$3:$C$56,2,FALSE)*Paramètres!$K$6),IF(OR(K23="",OR($D23="",$D23="NL",$D23="HORS LIGUE")),0,VLOOKUP(IF(OR(K23="",OR($D23="",$D23="NL",$D23="HORS LIGUE")),"",COUNTIFS($D$5:$D$72,"&lt;&gt;"&amp;"",$D$5:$D$72,"&lt;&gt;"&amp;"NL",$D$5:$D$72,"&lt;&gt;"&amp;"HORS LIGUE",K$5:K$72,"&lt;"&amp;K23)+1),Paramètres!$B$3:$C$56,2,FALSE)*Paramètres!$K$6))</f>
        <v>0</v>
      </c>
      <c r="M23" s="4"/>
      <c r="N23" s="2">
        <f>IF(M$2="Bike &amp; Run",IF(ISNA(VLOOKUP(M23,Paramètres!$B$3:$C$56,2,FALSE)),0,VLOOKUP(M23,Paramètres!$B$3:$C$56,2,FALSE)*Paramètres!$K$7),IF(OR(M23="",OR($D23="",$D23="NL",$D23="HORS LIGUE")),0,VLOOKUP(IF(OR(M23="",OR($D23="",$D23="NL",$D23="HORS LIGUE")),"",COUNTIFS($D$5:$D$72,"&lt;&gt;"&amp;"",$D$5:$D$72,"&lt;&gt;"&amp;"NL",$D$5:$D$72,"&lt;&gt;"&amp;"HORS LIGUE",M$5:M$72,"&lt;"&amp;M23)+1),Paramètres!$B$3:$C$56,2,FALSE)*Paramètres!$K$7))</f>
        <v>0</v>
      </c>
      <c r="O23" s="46"/>
      <c r="P23" s="2">
        <f>IF(O$2="Bike &amp; Run",IF(ISNA(VLOOKUP(O23,Paramètres!$B$3:$C$56,2,FALSE)),0,VLOOKUP(O23,Paramètres!$B$3:$C$56,2,FALSE)*Paramètres!$K$8),IF(OR(O23="",OR($D23="",$D23="NL",$D23="HORS LIGUE")),0,VLOOKUP(IF(OR(O23="",OR($D23="",$D23="NL",$D23="HORS LIGUE")),"",COUNTIFS($D$5:$D$72,"&lt;&gt;"&amp;"",$D$5:$D$72,"&lt;&gt;"&amp;"NL",$D$5:$D$72,"&lt;&gt;"&amp;"HORS LIGUE",O$5:O$72,"&lt;"&amp;O23)+1),Paramètres!$B$3:$C$56,2,FALSE)*Paramètres!$K$8))</f>
        <v>0</v>
      </c>
      <c r="Q23" s="46"/>
      <c r="R23" s="2">
        <f>IF(Q$2="Bike &amp; Run",IF(ISNA(VLOOKUP(Q23,Paramètres!$B$3:$C$56,2,FALSE)),0,VLOOKUP(Q23,Paramètres!$B$3:$C$56,2,FALSE)*Paramètres!$K$9),IF(OR(Q23="",OR($D23="",$D23="NL",$D23="HORS LIGUE")),0,VLOOKUP(IF(OR(Q23="",OR($D23="",$D23="NL",$D23="HORS LIGUE")),"",COUNTIFS($D$5:$D$72,"&lt;&gt;"&amp;"",$D$5:$D$72,"&lt;&gt;"&amp;"NL",$D$5:$D$72,"&lt;&gt;"&amp;"HORS LIGUE",Q$5:Q$72,"&lt;"&amp;Q23)+1),Paramètres!$B$3:$C$56,2,FALSE)*Paramètres!$K$9))</f>
        <v>0</v>
      </c>
      <c r="S23" s="46"/>
      <c r="T23" s="2">
        <f>IF(S$2="Bike &amp; Run",IF(ISNA(VLOOKUP(S23,Paramètres!$B$3:$C$56,2,FALSE)),0,VLOOKUP(S23,Paramètres!$B$3:$C$56,2,FALSE)*Paramètres!$K$10),IF(OR(S23="",OR($D23="",$D23="NL",$D23="HORS LIGUE")),0,VLOOKUP(IF(OR(S23="",OR($D23="",$D23="NL",$D23="HORS LIGUE")),"",COUNTIFS($D$5:$D$72,"&lt;&gt;"&amp;"",$D$5:$D$72,"&lt;&gt;"&amp;"NL",$D$5:$D$72,"&lt;&gt;"&amp;"HORS LIGUE",S$5:S$72,"&lt;"&amp;S23)+1),Paramètres!$B$3:$C$56,2,FALSE)*Paramètres!$K$10))</f>
        <v>0</v>
      </c>
      <c r="U23" s="46"/>
      <c r="V23" s="2">
        <f>IF(U$2="Bike &amp; Run",IF(ISNA(VLOOKUP(U23,Paramètres!$B$3:$C$56,2,FALSE)),0,VLOOKUP(U23,Paramètres!$B$3:$C$56,2,FALSE)*Paramètres!$K$11),IF(OR(U23="",OR($D23="",$D23="NL",$D23="HORS LIGUE")),0,VLOOKUP(IF(OR(U23="",OR($D23="",$D23="NL",$D23="HORS LIGUE")),"",COUNTIFS($D$5:$D$72,"&lt;&gt;"&amp;"",$D$5:$D$72,"&lt;&gt;"&amp;"NL",$D$5:$D$72,"&lt;&gt;"&amp;"HORS LIGUE",U$5:U$72,"&lt;"&amp;U23)+1),Paramètres!$B$3:$C$56,2,FALSE)*Paramètres!$K$11))</f>
        <v>0</v>
      </c>
      <c r="W23" s="46"/>
      <c r="X23" s="2">
        <f>IF(W$2="Bike &amp; Run",IF(ISNA(VLOOKUP(W23,Paramètres!$B$3:$C$56,2,FALSE)),0,VLOOKUP(W23,Paramètres!$B$3:$C$56,2,FALSE)*Paramètres!$K$12),IF(OR(W23="",OR($D23="",$D23="NL",$D23="HORS LIGUE")),0,VLOOKUP(IF(OR(W23="",OR($D23="",$D23="NL",$D23="HORS LIGUE")),"",COUNTIFS($D$5:$D$72,"&lt;&gt;"&amp;"",$D$5:$D$72,"&lt;&gt;"&amp;"NL",$D$5:$D$72,"&lt;&gt;"&amp;"HORS LIGUE",W$5:W$72,"&lt;"&amp;W23)+1),Paramètres!$B$3:$C$56,2,FALSE)*Paramètres!$K$12))</f>
        <v>0</v>
      </c>
      <c r="Y23" s="46"/>
      <c r="Z23" s="2">
        <f>IF(Y$2="Bike &amp; Run",IF(ISNA(VLOOKUP(Y23,Paramètres!$B$3:$C$56,2,FALSE)),0,VLOOKUP(Y23,Paramètres!$B$3:$C$56,2,FALSE)*Paramètres!$K$13),IF(OR(Y23="",OR($D23="",$D23="NL",$D23="HORS LIGUE")),0,VLOOKUP(IF(OR(Y23="",OR($D23="",$D23="NL",$D23="HORS LIGUE")),"",COUNTIFS($D$5:$D$72,"&lt;&gt;"&amp;"",$D$5:$D$72,"&lt;&gt;"&amp;"NL",$D$5:$D$72,"&lt;&gt;"&amp;"HORS LIGUE",Y$5:Y$72,"&lt;"&amp;Y23)+1),Paramètres!$B$3:$C$56,2,FALSE)*Paramètres!$K$13))</f>
        <v>0</v>
      </c>
      <c r="AA23" s="46"/>
      <c r="AB23" s="2">
        <f>IF(AA$2="Bike &amp; Run",IF(ISNA(VLOOKUP(AA23,Paramètres!$B$3:$C$56,2,FALSE)),0,VLOOKUP(AA23,Paramètres!$B$3:$C$56,2,FALSE)*Paramètres!$K$14),IF(OR(AA23="",OR($D23="",$D23="NL",$D23="HORS LIGUE")),0,VLOOKUP(IF(OR(AA23="",OR($D23="",$D23="NL",$D23="HORS LIGUE")),"",COUNTIFS($D$5:$D$72,"&lt;&gt;"&amp;"",$D$5:$D$72,"&lt;&gt;"&amp;"NL",$D$5:$D$72,"&lt;&gt;"&amp;"HORS LIGUE",AA$5:AA$72,"&lt;"&amp;AA23)+1),Paramètres!$B$3:$C$56,2,FALSE)*Paramètres!$K$14))</f>
        <v>0</v>
      </c>
      <c r="AC23" s="46"/>
      <c r="AD23" s="2">
        <f>IF(AC$2="Bike &amp; Run",IF(ISNA(VLOOKUP(AC23,Paramètres!$B$3:$C$56,2,FALSE)),0,VLOOKUP(AC23,Paramètres!$B$3:$C$56,2,FALSE)*Paramètres!$K$15),IF(OR(AC23="",OR($D23="",$D23="NL",$D23="HORS LIGUE")),0,VLOOKUP(IF(OR(AC23="",OR($D23="",$D23="NL",$D23="HORS LIGUE")),"",COUNTIFS($D$5:$D$72,"&lt;&gt;"&amp;"",$D$5:$D$72,"&lt;&gt;"&amp;"NL",$D$5:$D$72,"&lt;&gt;"&amp;"HORS LIGUE",AC$5:AC$72,"&lt;"&amp;AC23)+1),Paramètres!$B$3:$C$56,2,FALSE)*Paramètres!$K$15))</f>
        <v>0</v>
      </c>
      <c r="AE23" s="46"/>
      <c r="AF23" s="2">
        <f>IF(AE$2="Bike &amp; Run",IF(ISNA(VLOOKUP(AE23,Paramètres!$B$3:$C$56,2,FALSE)),0,VLOOKUP(AE23,Paramètres!$B$3:$C$56,2,FALSE)*Paramètres!$K$16),IF(OR(AE23="",OR($D23="",$D23="NL",$D23="HORS LIGUE")),0,VLOOKUP(IF(OR(AE23="",OR($D23="",$D23="NL",$D23="HORS LIGUE")),"",COUNTIFS($D$5:$D$72,"&lt;&gt;"&amp;"",$D$5:$D$72,"&lt;&gt;"&amp;"NL",$D$5:$D$72,"&lt;&gt;"&amp;"HORS LIGUE",AE$5:AE$72,"&lt;"&amp;AE23)+1),Paramètres!$B$3:$C$56,2,FALSE)*Paramètres!$K$16))</f>
        <v>0</v>
      </c>
      <c r="AG23" s="46"/>
      <c r="AH23" s="2">
        <f>IF(AG$2="Bike &amp; Run",IF(ISNA(VLOOKUP(AG23,Paramètres!$B$3:$C$56,2,FALSE)),0,VLOOKUP(AG23,Paramètres!$B$3:$C$56,2,FALSE)*Paramètres!$K$17),IF(OR(AG23="",OR($D23="",$D23="NL",$D23="HORS LIGUE")),0,VLOOKUP(IF(OR(AG23="",OR($D23="",$D23="NL",$D23="HORS LIGUE")),"",COUNTIFS($D$5:$D$72,"&lt;&gt;"&amp;"",$D$5:$D$72,"&lt;&gt;"&amp;"NL",$D$5:$D$72,"&lt;&gt;"&amp;"HORS LIGUE",AG$5:AG$72,"&lt;"&amp;AG23)+1),Paramètres!$B$3:$C$56,2,FALSE)*Paramètres!$K$17))</f>
        <v>0</v>
      </c>
      <c r="AI23" s="40">
        <f t="shared" si="0"/>
        <v>0</v>
      </c>
      <c r="AJ23" s="3" t="str">
        <f t="shared" si="1"/>
        <v/>
      </c>
      <c r="AK23" s="5">
        <f t="shared" si="2"/>
        <v>0</v>
      </c>
      <c r="AL23" s="41">
        <f t="shared" si="3"/>
        <v>0</v>
      </c>
      <c r="AM23" s="33" t="str">
        <f t="shared" si="4"/>
        <v/>
      </c>
      <c r="AO23" s="22">
        <f t="shared" si="5"/>
        <v>0</v>
      </c>
      <c r="AP23">
        <f t="shared" si="6"/>
        <v>0</v>
      </c>
      <c r="AQ23">
        <f t="shared" si="7"/>
        <v>0</v>
      </c>
      <c r="AR23">
        <f t="shared" si="8"/>
        <v>0</v>
      </c>
      <c r="AS23">
        <f t="shared" si="9"/>
        <v>0</v>
      </c>
      <c r="AT23">
        <f t="shared" si="10"/>
        <v>0</v>
      </c>
      <c r="AU23">
        <f t="shared" si="11"/>
        <v>0</v>
      </c>
      <c r="AV23">
        <f t="shared" si="12"/>
        <v>0</v>
      </c>
      <c r="AW23">
        <f t="shared" si="13"/>
        <v>0</v>
      </c>
      <c r="AX23">
        <f t="shared" si="14"/>
        <v>0</v>
      </c>
      <c r="AY23">
        <f t="shared" si="15"/>
        <v>0</v>
      </c>
      <c r="AZ23">
        <f t="shared" si="16"/>
        <v>0</v>
      </c>
      <c r="BA23">
        <f t="shared" si="17"/>
        <v>0</v>
      </c>
      <c r="BB23">
        <f t="shared" si="18"/>
        <v>0</v>
      </c>
      <c r="BC23">
        <f t="shared" si="19"/>
        <v>0</v>
      </c>
      <c r="BD23">
        <f t="shared" si="20"/>
        <v>0</v>
      </c>
      <c r="BE23" s="22">
        <f t="shared" ref="BE23:BR23" si="39">BD23+LARGE($AO23:$BC23,BE$4)</f>
        <v>0</v>
      </c>
      <c r="BF23" s="22">
        <f t="shared" si="39"/>
        <v>0</v>
      </c>
      <c r="BG23" s="22">
        <f t="shared" si="39"/>
        <v>0</v>
      </c>
      <c r="BH23" s="22">
        <f t="shared" si="39"/>
        <v>0</v>
      </c>
      <c r="BI23" s="22">
        <f t="shared" si="39"/>
        <v>0</v>
      </c>
      <c r="BJ23" s="22">
        <f t="shared" si="39"/>
        <v>0</v>
      </c>
      <c r="BK23" s="22">
        <f t="shared" si="39"/>
        <v>0</v>
      </c>
      <c r="BL23" s="22">
        <f t="shared" si="39"/>
        <v>0</v>
      </c>
      <c r="BM23" s="22">
        <f t="shared" si="39"/>
        <v>0</v>
      </c>
      <c r="BN23" s="22">
        <f t="shared" si="39"/>
        <v>0</v>
      </c>
      <c r="BO23" s="22">
        <f t="shared" si="39"/>
        <v>0</v>
      </c>
      <c r="BP23" s="22">
        <f t="shared" si="39"/>
        <v>0</v>
      </c>
      <c r="BQ23" s="22">
        <f t="shared" si="39"/>
        <v>0</v>
      </c>
      <c r="BR23" s="22">
        <f t="shared" si="39"/>
        <v>0</v>
      </c>
    </row>
    <row r="24" spans="1:70" ht="16.5">
      <c r="A24" s="14"/>
      <c r="B24" s="32" t="str">
        <f>IF(ISNA(VLOOKUP(A24,'Licenciés Jeunes 2023'!A:C,3,0)),"",VLOOKUP(A24,'Licenciés Jeunes 2023'!A:C,3,0))</f>
        <v/>
      </c>
      <c r="C24" s="32" t="str">
        <f>IF(ISNA(VLOOKUP(A24,'Licenciés Jeunes 2023'!A:C,2,0)),"",VLOOKUP(A24,'Licenciés Jeunes 2023'!A:C,2,0))</f>
        <v/>
      </c>
      <c r="D24" s="32" t="str">
        <f>IF(ISNA(VLOOKUP(A24,'Licenciés Jeunes 2023'!A:F,6,0)),"",VLOOKUP(A24,'Licenciés Jeunes 2023'!A:F,6,0))</f>
        <v/>
      </c>
      <c r="E24" s="6"/>
      <c r="F24" s="2">
        <f>IF(E$2="Bike &amp; Run",IF(ISNA(VLOOKUP(E24,Paramètres!$B$3:$C$56,2,FALSE)),0,VLOOKUP(E24,Paramètres!$B$3:$C$56,2,FALSE)*Paramètres!$K$3),IF(OR(E24="",OR($D24="",$D24="NL",$D24="HORS LIGUE")),0,VLOOKUP(IF(OR(E24="",OR($D24="",$D24="NL",$D24="HORS LIGUE")),"",COUNTIFS($D$5:$D$72,"&lt;&gt;"&amp;"",$D$5:$D$72,"&lt;&gt;"&amp;"NL",$D$5:$D$72,"&lt;&gt;"&amp;"HORS LIGUE",E$5:E$72,"&lt;"&amp;E24)+1),Paramètres!$B$3:$C$56,2,FALSE)*Paramètres!$K$3))</f>
        <v>0</v>
      </c>
      <c r="G24" s="4"/>
      <c r="H24" s="2">
        <f>IF(G$2="Bike &amp; Run",IF(ISNA(VLOOKUP(G24,Paramètres!$B$3:$C$56,2,FALSE)),0,VLOOKUP(G24,Paramètres!$B$3:$C$56,2,FALSE)*Paramètres!$K$4),IF(OR(G24="",OR($D24="",$D24="NL",$D24="HORS LIGUE")),0,VLOOKUP(IF(OR(G24="",OR($D24="",$D24="NL",$D24="HORS LIGUE")),"",COUNTIFS($D$5:$D$72,"&lt;&gt;"&amp;"",$D$5:$D$72,"&lt;&gt;"&amp;"NL",$D$5:$D$72,"&lt;&gt;"&amp;"HORS LIGUE",G$5:G$72,"&lt;"&amp;G24)+1),Paramètres!$B$3:$C$56,2,FALSE)*Paramètres!$K$4))</f>
        <v>0</v>
      </c>
      <c r="I24" s="36"/>
      <c r="J24" s="2">
        <f>IF(I$2="Bike &amp; Run",IF(ISNA(VLOOKUP(I24,Paramètres!$B$3:$C$56,2,FALSE)),0,VLOOKUP(I24,Paramètres!$B$3:$C$56,2,FALSE)*Paramètres!$K$5),IF(OR(I24="",OR($D24="",$D24="NL",$D24="HORS LIGUE")),0,VLOOKUP(IF(OR(I24="",OR($D24="",$D24="NL",$D24="HORS LIGUE")),"",COUNTIFS($D$5:$D$72,"&lt;&gt;"&amp;"",$D$5:$D$72,"&lt;&gt;"&amp;"NL",$D$5:$D$72,"&lt;&gt;"&amp;"HORS LIGUE",I$5:I$72,"&lt;"&amp;I24)+1),Paramètres!$B$3:$C$56,2,FALSE)*Paramètres!$K$5))</f>
        <v>0</v>
      </c>
      <c r="K24" s="4"/>
      <c r="L24" s="2">
        <f>IF(K$2="Bike &amp; Run",IF(ISNA(VLOOKUP(K24,Paramètres!$B$3:$C$56,2,FALSE)),0,VLOOKUP(K24,Paramètres!$B$3:$C$56,2,FALSE)*Paramètres!$K$6),IF(OR(K24="",OR($D24="",$D24="NL",$D24="HORS LIGUE")),0,VLOOKUP(IF(OR(K24="",OR($D24="",$D24="NL",$D24="HORS LIGUE")),"",COUNTIFS($D$5:$D$72,"&lt;&gt;"&amp;"",$D$5:$D$72,"&lt;&gt;"&amp;"NL",$D$5:$D$72,"&lt;&gt;"&amp;"HORS LIGUE",K$5:K$72,"&lt;"&amp;K24)+1),Paramètres!$B$3:$C$56,2,FALSE)*Paramètres!$K$6))</f>
        <v>0</v>
      </c>
      <c r="M24" s="4"/>
      <c r="N24" s="2">
        <f>IF(M$2="Bike &amp; Run",IF(ISNA(VLOOKUP(M24,Paramètres!$B$3:$C$56,2,FALSE)),0,VLOOKUP(M24,Paramètres!$B$3:$C$56,2,FALSE)*Paramètres!$K$7),IF(OR(M24="",OR($D24="",$D24="NL",$D24="HORS LIGUE")),0,VLOOKUP(IF(OR(M24="",OR($D24="",$D24="NL",$D24="HORS LIGUE")),"",COUNTIFS($D$5:$D$72,"&lt;&gt;"&amp;"",$D$5:$D$72,"&lt;&gt;"&amp;"NL",$D$5:$D$72,"&lt;&gt;"&amp;"HORS LIGUE",M$5:M$72,"&lt;"&amp;M24)+1),Paramètres!$B$3:$C$56,2,FALSE)*Paramètres!$K$7))</f>
        <v>0</v>
      </c>
      <c r="O24" s="46"/>
      <c r="P24" s="2">
        <f>IF(O$2="Bike &amp; Run",IF(ISNA(VLOOKUP(O24,Paramètres!$B$3:$C$56,2,FALSE)),0,VLOOKUP(O24,Paramètres!$B$3:$C$56,2,FALSE)*Paramètres!$K$8),IF(OR(O24="",OR($D24="",$D24="NL",$D24="HORS LIGUE")),0,VLOOKUP(IF(OR(O24="",OR($D24="",$D24="NL",$D24="HORS LIGUE")),"",COUNTIFS($D$5:$D$72,"&lt;&gt;"&amp;"",$D$5:$D$72,"&lt;&gt;"&amp;"NL",$D$5:$D$72,"&lt;&gt;"&amp;"HORS LIGUE",O$5:O$72,"&lt;"&amp;O24)+1),Paramètres!$B$3:$C$56,2,FALSE)*Paramètres!$K$8))</f>
        <v>0</v>
      </c>
      <c r="Q24" s="46"/>
      <c r="R24" s="2">
        <f>IF(Q$2="Bike &amp; Run",IF(ISNA(VLOOKUP(Q24,Paramètres!$B$3:$C$56,2,FALSE)),0,VLOOKUP(Q24,Paramètres!$B$3:$C$56,2,FALSE)*Paramètres!$K$9),IF(OR(Q24="",OR($D24="",$D24="NL",$D24="HORS LIGUE")),0,VLOOKUP(IF(OR(Q24="",OR($D24="",$D24="NL",$D24="HORS LIGUE")),"",COUNTIFS($D$5:$D$72,"&lt;&gt;"&amp;"",$D$5:$D$72,"&lt;&gt;"&amp;"NL",$D$5:$D$72,"&lt;&gt;"&amp;"HORS LIGUE",Q$5:Q$72,"&lt;"&amp;Q24)+1),Paramètres!$B$3:$C$56,2,FALSE)*Paramètres!$K$9))</f>
        <v>0</v>
      </c>
      <c r="S24" s="46"/>
      <c r="T24" s="2">
        <f>IF(S$2="Bike &amp; Run",IF(ISNA(VLOOKUP(S24,Paramètres!$B$3:$C$56,2,FALSE)),0,VLOOKUP(S24,Paramètres!$B$3:$C$56,2,FALSE)*Paramètres!$K$10),IF(OR(S24="",OR($D24="",$D24="NL",$D24="HORS LIGUE")),0,VLOOKUP(IF(OR(S24="",OR($D24="",$D24="NL",$D24="HORS LIGUE")),"",COUNTIFS($D$5:$D$72,"&lt;&gt;"&amp;"",$D$5:$D$72,"&lt;&gt;"&amp;"NL",$D$5:$D$72,"&lt;&gt;"&amp;"HORS LIGUE",S$5:S$72,"&lt;"&amp;S24)+1),Paramètres!$B$3:$C$56,2,FALSE)*Paramètres!$K$10))</f>
        <v>0</v>
      </c>
      <c r="U24" s="46"/>
      <c r="V24" s="2">
        <f>IF(U$2="Bike &amp; Run",IF(ISNA(VLOOKUP(U24,Paramètres!$B$3:$C$56,2,FALSE)),0,VLOOKUP(U24,Paramètres!$B$3:$C$56,2,FALSE)*Paramètres!$K$11),IF(OR(U24="",OR($D24="",$D24="NL",$D24="HORS LIGUE")),0,VLOOKUP(IF(OR(U24="",OR($D24="",$D24="NL",$D24="HORS LIGUE")),"",COUNTIFS($D$5:$D$72,"&lt;&gt;"&amp;"",$D$5:$D$72,"&lt;&gt;"&amp;"NL",$D$5:$D$72,"&lt;&gt;"&amp;"HORS LIGUE",U$5:U$72,"&lt;"&amp;U24)+1),Paramètres!$B$3:$C$56,2,FALSE)*Paramètres!$K$11))</f>
        <v>0</v>
      </c>
      <c r="W24" s="46"/>
      <c r="X24" s="2">
        <f>IF(W$2="Bike &amp; Run",IF(ISNA(VLOOKUP(W24,Paramètres!$B$3:$C$56,2,FALSE)),0,VLOOKUP(W24,Paramètres!$B$3:$C$56,2,FALSE)*Paramètres!$K$12),IF(OR(W24="",OR($D24="",$D24="NL",$D24="HORS LIGUE")),0,VLOOKUP(IF(OR(W24="",OR($D24="",$D24="NL",$D24="HORS LIGUE")),"",COUNTIFS($D$5:$D$72,"&lt;&gt;"&amp;"",$D$5:$D$72,"&lt;&gt;"&amp;"NL",$D$5:$D$72,"&lt;&gt;"&amp;"HORS LIGUE",W$5:W$72,"&lt;"&amp;W24)+1),Paramètres!$B$3:$C$56,2,FALSE)*Paramètres!$K$12))</f>
        <v>0</v>
      </c>
      <c r="Y24" s="46"/>
      <c r="Z24" s="2">
        <f>IF(Y$2="Bike &amp; Run",IF(ISNA(VLOOKUP(Y24,Paramètres!$B$3:$C$56,2,FALSE)),0,VLOOKUP(Y24,Paramètres!$B$3:$C$56,2,FALSE)*Paramètres!$K$13),IF(OR(Y24="",OR($D24="",$D24="NL",$D24="HORS LIGUE")),0,VLOOKUP(IF(OR(Y24="",OR($D24="",$D24="NL",$D24="HORS LIGUE")),"",COUNTIFS($D$5:$D$72,"&lt;&gt;"&amp;"",$D$5:$D$72,"&lt;&gt;"&amp;"NL",$D$5:$D$72,"&lt;&gt;"&amp;"HORS LIGUE",Y$5:Y$72,"&lt;"&amp;Y24)+1),Paramètres!$B$3:$C$56,2,FALSE)*Paramètres!$K$13))</f>
        <v>0</v>
      </c>
      <c r="AA24" s="46"/>
      <c r="AB24" s="2">
        <f>IF(AA$2="Bike &amp; Run",IF(ISNA(VLOOKUP(AA24,Paramètres!$B$3:$C$56,2,FALSE)),0,VLOOKUP(AA24,Paramètres!$B$3:$C$56,2,FALSE)*Paramètres!$K$14),IF(OR(AA24="",OR($D24="",$D24="NL",$D24="HORS LIGUE")),0,VLOOKUP(IF(OR(AA24="",OR($D24="",$D24="NL",$D24="HORS LIGUE")),"",COUNTIFS($D$5:$D$72,"&lt;&gt;"&amp;"",$D$5:$D$72,"&lt;&gt;"&amp;"NL",$D$5:$D$72,"&lt;&gt;"&amp;"HORS LIGUE",AA$5:AA$72,"&lt;"&amp;AA24)+1),Paramètres!$B$3:$C$56,2,FALSE)*Paramètres!$K$14))</f>
        <v>0</v>
      </c>
      <c r="AC24" s="46"/>
      <c r="AD24" s="2">
        <f>IF(AC$2="Bike &amp; Run",IF(ISNA(VLOOKUP(AC24,Paramètres!$B$3:$C$56,2,FALSE)),0,VLOOKUP(AC24,Paramètres!$B$3:$C$56,2,FALSE)*Paramètres!$K$15),IF(OR(AC24="",OR($D24="",$D24="NL",$D24="HORS LIGUE")),0,VLOOKUP(IF(OR(AC24="",OR($D24="",$D24="NL",$D24="HORS LIGUE")),"",COUNTIFS($D$5:$D$72,"&lt;&gt;"&amp;"",$D$5:$D$72,"&lt;&gt;"&amp;"NL",$D$5:$D$72,"&lt;&gt;"&amp;"HORS LIGUE",AC$5:AC$72,"&lt;"&amp;AC24)+1),Paramètres!$B$3:$C$56,2,FALSE)*Paramètres!$K$15))</f>
        <v>0</v>
      </c>
      <c r="AE24" s="46"/>
      <c r="AF24" s="2">
        <f>IF(AE$2="Bike &amp; Run",IF(ISNA(VLOOKUP(AE24,Paramètres!$B$3:$C$56,2,FALSE)),0,VLOOKUP(AE24,Paramètres!$B$3:$C$56,2,FALSE)*Paramètres!$K$16),IF(OR(AE24="",OR($D24="",$D24="NL",$D24="HORS LIGUE")),0,VLOOKUP(IF(OR(AE24="",OR($D24="",$D24="NL",$D24="HORS LIGUE")),"",COUNTIFS($D$5:$D$72,"&lt;&gt;"&amp;"",$D$5:$D$72,"&lt;&gt;"&amp;"NL",$D$5:$D$72,"&lt;&gt;"&amp;"HORS LIGUE",AE$5:AE$72,"&lt;"&amp;AE24)+1),Paramètres!$B$3:$C$56,2,FALSE)*Paramètres!$K$16))</f>
        <v>0</v>
      </c>
      <c r="AG24" s="46"/>
      <c r="AH24" s="2">
        <f>IF(AG$2="Bike &amp; Run",IF(ISNA(VLOOKUP(AG24,Paramètres!$B$3:$C$56,2,FALSE)),0,VLOOKUP(AG24,Paramètres!$B$3:$C$56,2,FALSE)*Paramètres!$K$17),IF(OR(AG24="",OR($D24="",$D24="NL",$D24="HORS LIGUE")),0,VLOOKUP(IF(OR(AG24="",OR($D24="",$D24="NL",$D24="HORS LIGUE")),"",COUNTIFS($D$5:$D$72,"&lt;&gt;"&amp;"",$D$5:$D$72,"&lt;&gt;"&amp;"NL",$D$5:$D$72,"&lt;&gt;"&amp;"HORS LIGUE",AG$5:AG$72,"&lt;"&amp;AG24)+1),Paramètres!$B$3:$C$56,2,FALSE)*Paramètres!$K$17))</f>
        <v>0</v>
      </c>
      <c r="AI24" s="40">
        <f t="shared" si="0"/>
        <v>0</v>
      </c>
      <c r="AJ24" s="3" t="str">
        <f t="shared" si="1"/>
        <v/>
      </c>
      <c r="AK24" s="5">
        <f t="shared" si="2"/>
        <v>0</v>
      </c>
      <c r="AL24" s="41">
        <f t="shared" si="3"/>
        <v>0</v>
      </c>
      <c r="AM24" s="33" t="str">
        <f t="shared" si="4"/>
        <v/>
      </c>
      <c r="AO24" s="22">
        <f t="shared" si="5"/>
        <v>0</v>
      </c>
      <c r="AP24">
        <f t="shared" si="6"/>
        <v>0</v>
      </c>
      <c r="AQ24">
        <f t="shared" si="7"/>
        <v>0</v>
      </c>
      <c r="AR24">
        <f t="shared" si="8"/>
        <v>0</v>
      </c>
      <c r="AS24">
        <f t="shared" si="9"/>
        <v>0</v>
      </c>
      <c r="AT24">
        <f t="shared" si="10"/>
        <v>0</v>
      </c>
      <c r="AU24">
        <f t="shared" si="11"/>
        <v>0</v>
      </c>
      <c r="AV24">
        <f t="shared" si="12"/>
        <v>0</v>
      </c>
      <c r="AW24">
        <f t="shared" si="13"/>
        <v>0</v>
      </c>
      <c r="AX24">
        <f t="shared" si="14"/>
        <v>0</v>
      </c>
      <c r="AY24">
        <f t="shared" si="15"/>
        <v>0</v>
      </c>
      <c r="AZ24">
        <f t="shared" si="16"/>
        <v>0</v>
      </c>
      <c r="BA24">
        <f t="shared" si="17"/>
        <v>0</v>
      </c>
      <c r="BB24">
        <f t="shared" si="18"/>
        <v>0</v>
      </c>
      <c r="BC24">
        <f t="shared" si="19"/>
        <v>0</v>
      </c>
      <c r="BD24">
        <f t="shared" si="20"/>
        <v>0</v>
      </c>
      <c r="BE24" s="22">
        <f t="shared" ref="BE24:BR24" si="40">BD24+LARGE($AO24:$BC24,BE$4)</f>
        <v>0</v>
      </c>
      <c r="BF24" s="22">
        <f t="shared" si="40"/>
        <v>0</v>
      </c>
      <c r="BG24" s="22">
        <f t="shared" si="40"/>
        <v>0</v>
      </c>
      <c r="BH24" s="22">
        <f t="shared" si="40"/>
        <v>0</v>
      </c>
      <c r="BI24" s="22">
        <f t="shared" si="40"/>
        <v>0</v>
      </c>
      <c r="BJ24" s="22">
        <f t="shared" si="40"/>
        <v>0</v>
      </c>
      <c r="BK24" s="22">
        <f t="shared" si="40"/>
        <v>0</v>
      </c>
      <c r="BL24" s="22">
        <f t="shared" si="40"/>
        <v>0</v>
      </c>
      <c r="BM24" s="22">
        <f t="shared" si="40"/>
        <v>0</v>
      </c>
      <c r="BN24" s="22">
        <f t="shared" si="40"/>
        <v>0</v>
      </c>
      <c r="BO24" s="22">
        <f t="shared" si="40"/>
        <v>0</v>
      </c>
      <c r="BP24" s="22">
        <f t="shared" si="40"/>
        <v>0</v>
      </c>
      <c r="BQ24" s="22">
        <f t="shared" si="40"/>
        <v>0</v>
      </c>
      <c r="BR24" s="22">
        <f t="shared" si="40"/>
        <v>0</v>
      </c>
    </row>
    <row r="25" spans="1:70" ht="16.5">
      <c r="A25" s="14"/>
      <c r="B25" s="32" t="str">
        <f>IF(ISNA(VLOOKUP(A25,'Licenciés Jeunes 2023'!A:C,3,0)),"",VLOOKUP(A25,'Licenciés Jeunes 2023'!A:C,3,0))</f>
        <v/>
      </c>
      <c r="C25" s="32" t="str">
        <f>IF(ISNA(VLOOKUP(A25,'Licenciés Jeunes 2023'!A:C,2,0)),"",VLOOKUP(A25,'Licenciés Jeunes 2023'!A:C,2,0))</f>
        <v/>
      </c>
      <c r="D25" s="32" t="str">
        <f>IF(ISNA(VLOOKUP(A25,'Licenciés Jeunes 2023'!A:F,6,0)),"",VLOOKUP(A25,'Licenciés Jeunes 2023'!A:F,6,0))</f>
        <v/>
      </c>
      <c r="E25" s="6"/>
      <c r="F25" s="2">
        <f>IF(E$2="Bike &amp; Run",IF(ISNA(VLOOKUP(E25,Paramètres!$B$3:$C$56,2,FALSE)),0,VLOOKUP(E25,Paramètres!$B$3:$C$56,2,FALSE)*Paramètres!$K$3),IF(OR(E25="",OR($D25="",$D25="NL",$D25="HORS LIGUE")),0,VLOOKUP(IF(OR(E25="",OR($D25="",$D25="NL",$D25="HORS LIGUE")),"",COUNTIFS($D$5:$D$72,"&lt;&gt;"&amp;"",$D$5:$D$72,"&lt;&gt;"&amp;"NL",$D$5:$D$72,"&lt;&gt;"&amp;"HORS LIGUE",E$5:E$72,"&lt;"&amp;E25)+1),Paramètres!$B$3:$C$56,2,FALSE)*Paramètres!$K$3))</f>
        <v>0</v>
      </c>
      <c r="G25" s="4"/>
      <c r="H25" s="2">
        <f>IF(G$2="Bike &amp; Run",IF(ISNA(VLOOKUP(G25,Paramètres!$B$3:$C$56,2,FALSE)),0,VLOOKUP(G25,Paramètres!$B$3:$C$56,2,FALSE)*Paramètres!$K$4),IF(OR(G25="",OR($D25="",$D25="NL",$D25="HORS LIGUE")),0,VLOOKUP(IF(OR(G25="",OR($D25="",$D25="NL",$D25="HORS LIGUE")),"",COUNTIFS($D$5:$D$72,"&lt;&gt;"&amp;"",$D$5:$D$72,"&lt;&gt;"&amp;"NL",$D$5:$D$72,"&lt;&gt;"&amp;"HORS LIGUE",G$5:G$72,"&lt;"&amp;G25)+1),Paramètres!$B$3:$C$56,2,FALSE)*Paramètres!$K$4))</f>
        <v>0</v>
      </c>
      <c r="I25" s="36"/>
      <c r="J25" s="2">
        <f>IF(I$2="Bike &amp; Run",IF(ISNA(VLOOKUP(I25,Paramètres!$B$3:$C$56,2,FALSE)),0,VLOOKUP(I25,Paramètres!$B$3:$C$56,2,FALSE)*Paramètres!$K$5),IF(OR(I25="",OR($D25="",$D25="NL",$D25="HORS LIGUE")),0,VLOOKUP(IF(OR(I25="",OR($D25="",$D25="NL",$D25="HORS LIGUE")),"",COUNTIFS($D$5:$D$72,"&lt;&gt;"&amp;"",$D$5:$D$72,"&lt;&gt;"&amp;"NL",$D$5:$D$72,"&lt;&gt;"&amp;"HORS LIGUE",I$5:I$72,"&lt;"&amp;I25)+1),Paramètres!$B$3:$C$56,2,FALSE)*Paramètres!$K$5))</f>
        <v>0</v>
      </c>
      <c r="K25" s="4"/>
      <c r="L25" s="2">
        <f>IF(K$2="Bike &amp; Run",IF(ISNA(VLOOKUP(K25,Paramètres!$B$3:$C$56,2,FALSE)),0,VLOOKUP(K25,Paramètres!$B$3:$C$56,2,FALSE)*Paramètres!$K$6),IF(OR(K25="",OR($D25="",$D25="NL",$D25="HORS LIGUE")),0,VLOOKUP(IF(OR(K25="",OR($D25="",$D25="NL",$D25="HORS LIGUE")),"",COUNTIFS($D$5:$D$72,"&lt;&gt;"&amp;"",$D$5:$D$72,"&lt;&gt;"&amp;"NL",$D$5:$D$72,"&lt;&gt;"&amp;"HORS LIGUE",K$5:K$72,"&lt;"&amp;K25)+1),Paramètres!$B$3:$C$56,2,FALSE)*Paramètres!$K$6))</f>
        <v>0</v>
      </c>
      <c r="M25" s="4"/>
      <c r="N25" s="2">
        <f>IF(M$2="Bike &amp; Run",IF(ISNA(VLOOKUP(M25,Paramètres!$B$3:$C$56,2,FALSE)),0,VLOOKUP(M25,Paramètres!$B$3:$C$56,2,FALSE)*Paramètres!$K$7),IF(OR(M25="",OR($D25="",$D25="NL",$D25="HORS LIGUE")),0,VLOOKUP(IF(OR(M25="",OR($D25="",$D25="NL",$D25="HORS LIGUE")),"",COUNTIFS($D$5:$D$72,"&lt;&gt;"&amp;"",$D$5:$D$72,"&lt;&gt;"&amp;"NL",$D$5:$D$72,"&lt;&gt;"&amp;"HORS LIGUE",M$5:M$72,"&lt;"&amp;M25)+1),Paramètres!$B$3:$C$56,2,FALSE)*Paramètres!$K$7))</f>
        <v>0</v>
      </c>
      <c r="O25" s="46"/>
      <c r="P25" s="2">
        <f>IF(O$2="Bike &amp; Run",IF(ISNA(VLOOKUP(O25,Paramètres!$B$3:$C$56,2,FALSE)),0,VLOOKUP(O25,Paramètres!$B$3:$C$56,2,FALSE)*Paramètres!$K$8),IF(OR(O25="",OR($D25="",$D25="NL",$D25="HORS LIGUE")),0,VLOOKUP(IF(OR(O25="",OR($D25="",$D25="NL",$D25="HORS LIGUE")),"",COUNTIFS($D$5:$D$72,"&lt;&gt;"&amp;"",$D$5:$D$72,"&lt;&gt;"&amp;"NL",$D$5:$D$72,"&lt;&gt;"&amp;"HORS LIGUE",O$5:O$72,"&lt;"&amp;O25)+1),Paramètres!$B$3:$C$56,2,FALSE)*Paramètres!$K$8))</f>
        <v>0</v>
      </c>
      <c r="Q25" s="46"/>
      <c r="R25" s="2">
        <f>IF(Q$2="Bike &amp; Run",IF(ISNA(VLOOKUP(Q25,Paramètres!$B$3:$C$56,2,FALSE)),0,VLOOKUP(Q25,Paramètres!$B$3:$C$56,2,FALSE)*Paramètres!$K$9),IF(OR(Q25="",OR($D25="",$D25="NL",$D25="HORS LIGUE")),0,VLOOKUP(IF(OR(Q25="",OR($D25="",$D25="NL",$D25="HORS LIGUE")),"",COUNTIFS($D$5:$D$72,"&lt;&gt;"&amp;"",$D$5:$D$72,"&lt;&gt;"&amp;"NL",$D$5:$D$72,"&lt;&gt;"&amp;"HORS LIGUE",Q$5:Q$72,"&lt;"&amp;Q25)+1),Paramètres!$B$3:$C$56,2,FALSE)*Paramètres!$K$9))</f>
        <v>0</v>
      </c>
      <c r="S25" s="46"/>
      <c r="T25" s="2">
        <f>IF(S$2="Bike &amp; Run",IF(ISNA(VLOOKUP(S25,Paramètres!$B$3:$C$56,2,FALSE)),0,VLOOKUP(S25,Paramètres!$B$3:$C$56,2,FALSE)*Paramètres!$K$10),IF(OR(S25="",OR($D25="",$D25="NL",$D25="HORS LIGUE")),0,VLOOKUP(IF(OR(S25="",OR($D25="",$D25="NL",$D25="HORS LIGUE")),"",COUNTIFS($D$5:$D$72,"&lt;&gt;"&amp;"",$D$5:$D$72,"&lt;&gt;"&amp;"NL",$D$5:$D$72,"&lt;&gt;"&amp;"HORS LIGUE",S$5:S$72,"&lt;"&amp;S25)+1),Paramètres!$B$3:$C$56,2,FALSE)*Paramètres!$K$10))</f>
        <v>0</v>
      </c>
      <c r="U25" s="46"/>
      <c r="V25" s="2">
        <f>IF(U$2="Bike &amp; Run",IF(ISNA(VLOOKUP(U25,Paramètres!$B$3:$C$56,2,FALSE)),0,VLOOKUP(U25,Paramètres!$B$3:$C$56,2,FALSE)*Paramètres!$K$11),IF(OR(U25="",OR($D25="",$D25="NL",$D25="HORS LIGUE")),0,VLOOKUP(IF(OR(U25="",OR($D25="",$D25="NL",$D25="HORS LIGUE")),"",COUNTIFS($D$5:$D$72,"&lt;&gt;"&amp;"",$D$5:$D$72,"&lt;&gt;"&amp;"NL",$D$5:$D$72,"&lt;&gt;"&amp;"HORS LIGUE",U$5:U$72,"&lt;"&amp;U25)+1),Paramètres!$B$3:$C$56,2,FALSE)*Paramètres!$K$11))</f>
        <v>0</v>
      </c>
      <c r="W25" s="46"/>
      <c r="X25" s="2">
        <f>IF(W$2="Bike &amp; Run",IF(ISNA(VLOOKUP(W25,Paramètres!$B$3:$C$56,2,FALSE)),0,VLOOKUP(W25,Paramètres!$B$3:$C$56,2,FALSE)*Paramètres!$K$12),IF(OR(W25="",OR($D25="",$D25="NL",$D25="HORS LIGUE")),0,VLOOKUP(IF(OR(W25="",OR($D25="",$D25="NL",$D25="HORS LIGUE")),"",COUNTIFS($D$5:$D$72,"&lt;&gt;"&amp;"",$D$5:$D$72,"&lt;&gt;"&amp;"NL",$D$5:$D$72,"&lt;&gt;"&amp;"HORS LIGUE",W$5:W$72,"&lt;"&amp;W25)+1),Paramètres!$B$3:$C$56,2,FALSE)*Paramètres!$K$12))</f>
        <v>0</v>
      </c>
      <c r="Y25" s="46"/>
      <c r="Z25" s="2">
        <f>IF(Y$2="Bike &amp; Run",IF(ISNA(VLOOKUP(Y25,Paramètres!$B$3:$C$56,2,FALSE)),0,VLOOKUP(Y25,Paramètres!$B$3:$C$56,2,FALSE)*Paramètres!$K$13),IF(OR(Y25="",OR($D25="",$D25="NL",$D25="HORS LIGUE")),0,VLOOKUP(IF(OR(Y25="",OR($D25="",$D25="NL",$D25="HORS LIGUE")),"",COUNTIFS($D$5:$D$72,"&lt;&gt;"&amp;"",$D$5:$D$72,"&lt;&gt;"&amp;"NL",$D$5:$D$72,"&lt;&gt;"&amp;"HORS LIGUE",Y$5:Y$72,"&lt;"&amp;Y25)+1),Paramètres!$B$3:$C$56,2,FALSE)*Paramètres!$K$13))</f>
        <v>0</v>
      </c>
      <c r="AA25" s="46"/>
      <c r="AB25" s="2">
        <f>IF(AA$2="Bike &amp; Run",IF(ISNA(VLOOKUP(AA25,Paramètres!$B$3:$C$56,2,FALSE)),0,VLOOKUP(AA25,Paramètres!$B$3:$C$56,2,FALSE)*Paramètres!$K$14),IF(OR(AA25="",OR($D25="",$D25="NL",$D25="HORS LIGUE")),0,VLOOKUP(IF(OR(AA25="",OR($D25="",$D25="NL",$D25="HORS LIGUE")),"",COUNTIFS($D$5:$D$72,"&lt;&gt;"&amp;"",$D$5:$D$72,"&lt;&gt;"&amp;"NL",$D$5:$D$72,"&lt;&gt;"&amp;"HORS LIGUE",AA$5:AA$72,"&lt;"&amp;AA25)+1),Paramètres!$B$3:$C$56,2,FALSE)*Paramètres!$K$14))</f>
        <v>0</v>
      </c>
      <c r="AC25" s="46"/>
      <c r="AD25" s="2">
        <f>IF(AC$2="Bike &amp; Run",IF(ISNA(VLOOKUP(AC25,Paramètres!$B$3:$C$56,2,FALSE)),0,VLOOKUP(AC25,Paramètres!$B$3:$C$56,2,FALSE)*Paramètres!$K$15),IF(OR(AC25="",OR($D25="",$D25="NL",$D25="HORS LIGUE")),0,VLOOKUP(IF(OR(AC25="",OR($D25="",$D25="NL",$D25="HORS LIGUE")),"",COUNTIFS($D$5:$D$72,"&lt;&gt;"&amp;"",$D$5:$D$72,"&lt;&gt;"&amp;"NL",$D$5:$D$72,"&lt;&gt;"&amp;"HORS LIGUE",AC$5:AC$72,"&lt;"&amp;AC25)+1),Paramètres!$B$3:$C$56,2,FALSE)*Paramètres!$K$15))</f>
        <v>0</v>
      </c>
      <c r="AE25" s="46"/>
      <c r="AF25" s="2">
        <f>IF(AE$2="Bike &amp; Run",IF(ISNA(VLOOKUP(AE25,Paramètres!$B$3:$C$56,2,FALSE)),0,VLOOKUP(AE25,Paramètres!$B$3:$C$56,2,FALSE)*Paramètres!$K$16),IF(OR(AE25="",OR($D25="",$D25="NL",$D25="HORS LIGUE")),0,VLOOKUP(IF(OR(AE25="",OR($D25="",$D25="NL",$D25="HORS LIGUE")),"",COUNTIFS($D$5:$D$72,"&lt;&gt;"&amp;"",$D$5:$D$72,"&lt;&gt;"&amp;"NL",$D$5:$D$72,"&lt;&gt;"&amp;"HORS LIGUE",AE$5:AE$72,"&lt;"&amp;AE25)+1),Paramètres!$B$3:$C$56,2,FALSE)*Paramètres!$K$16))</f>
        <v>0</v>
      </c>
      <c r="AG25" s="46"/>
      <c r="AH25" s="2">
        <f>IF(AG$2="Bike &amp; Run",IF(ISNA(VLOOKUP(AG25,Paramètres!$B$3:$C$56,2,FALSE)),0,VLOOKUP(AG25,Paramètres!$B$3:$C$56,2,FALSE)*Paramètres!$K$17),IF(OR(AG25="",OR($D25="",$D25="NL",$D25="HORS LIGUE")),0,VLOOKUP(IF(OR(AG25="",OR($D25="",$D25="NL",$D25="HORS LIGUE")),"",COUNTIFS($D$5:$D$72,"&lt;&gt;"&amp;"",$D$5:$D$72,"&lt;&gt;"&amp;"NL",$D$5:$D$72,"&lt;&gt;"&amp;"HORS LIGUE",AG$5:AG$72,"&lt;"&amp;AG25)+1),Paramètres!$B$3:$C$56,2,FALSE)*Paramètres!$K$17))</f>
        <v>0</v>
      </c>
      <c r="AI25" s="40">
        <f t="shared" si="0"/>
        <v>0</v>
      </c>
      <c r="AJ25" s="3" t="str">
        <f t="shared" si="1"/>
        <v/>
      </c>
      <c r="AK25" s="5">
        <f t="shared" si="2"/>
        <v>0</v>
      </c>
      <c r="AL25" s="41">
        <f t="shared" si="3"/>
        <v>0</v>
      </c>
      <c r="AM25" s="33" t="str">
        <f t="shared" si="4"/>
        <v/>
      </c>
      <c r="AO25" s="22">
        <f t="shared" si="5"/>
        <v>0</v>
      </c>
      <c r="AP25">
        <f t="shared" si="6"/>
        <v>0</v>
      </c>
      <c r="AQ25">
        <f t="shared" si="7"/>
        <v>0</v>
      </c>
      <c r="AR25">
        <f t="shared" si="8"/>
        <v>0</v>
      </c>
      <c r="AS25">
        <f t="shared" si="9"/>
        <v>0</v>
      </c>
      <c r="AT25">
        <f t="shared" si="10"/>
        <v>0</v>
      </c>
      <c r="AU25">
        <f t="shared" si="11"/>
        <v>0</v>
      </c>
      <c r="AV25">
        <f t="shared" si="12"/>
        <v>0</v>
      </c>
      <c r="AW25">
        <f t="shared" si="13"/>
        <v>0</v>
      </c>
      <c r="AX25">
        <f t="shared" si="14"/>
        <v>0</v>
      </c>
      <c r="AY25">
        <f t="shared" si="15"/>
        <v>0</v>
      </c>
      <c r="AZ25">
        <f t="shared" si="16"/>
        <v>0</v>
      </c>
      <c r="BA25">
        <f t="shared" si="17"/>
        <v>0</v>
      </c>
      <c r="BB25">
        <f t="shared" si="18"/>
        <v>0</v>
      </c>
      <c r="BC25">
        <f t="shared" si="19"/>
        <v>0</v>
      </c>
      <c r="BD25">
        <f t="shared" si="20"/>
        <v>0</v>
      </c>
      <c r="BE25" s="22">
        <f t="shared" ref="BE25:BR25" si="41">BD25+LARGE($AO25:$BC25,BE$4)</f>
        <v>0</v>
      </c>
      <c r="BF25" s="22">
        <f t="shared" si="41"/>
        <v>0</v>
      </c>
      <c r="BG25" s="22">
        <f t="shared" si="41"/>
        <v>0</v>
      </c>
      <c r="BH25" s="22">
        <f t="shared" si="41"/>
        <v>0</v>
      </c>
      <c r="BI25" s="22">
        <f t="shared" si="41"/>
        <v>0</v>
      </c>
      <c r="BJ25" s="22">
        <f t="shared" si="41"/>
        <v>0</v>
      </c>
      <c r="BK25" s="22">
        <f t="shared" si="41"/>
        <v>0</v>
      </c>
      <c r="BL25" s="22">
        <f t="shared" si="41"/>
        <v>0</v>
      </c>
      <c r="BM25" s="22">
        <f t="shared" si="41"/>
        <v>0</v>
      </c>
      <c r="BN25" s="22">
        <f t="shared" si="41"/>
        <v>0</v>
      </c>
      <c r="BO25" s="22">
        <f t="shared" si="41"/>
        <v>0</v>
      </c>
      <c r="BP25" s="22">
        <f t="shared" si="41"/>
        <v>0</v>
      </c>
      <c r="BQ25" s="22">
        <f t="shared" si="41"/>
        <v>0</v>
      </c>
      <c r="BR25" s="22">
        <f t="shared" si="41"/>
        <v>0</v>
      </c>
    </row>
    <row r="26" spans="1:70" ht="16.5">
      <c r="A26" s="14"/>
      <c r="B26" s="32" t="str">
        <f>IF(ISNA(VLOOKUP(A26,'Licenciés Jeunes 2023'!A:C,3,0)),"",VLOOKUP(A26,'Licenciés Jeunes 2023'!A:C,3,0))</f>
        <v/>
      </c>
      <c r="C26" s="32" t="str">
        <f>IF(ISNA(VLOOKUP(A26,'Licenciés Jeunes 2023'!A:C,2,0)),"",VLOOKUP(A26,'Licenciés Jeunes 2023'!A:C,2,0))</f>
        <v/>
      </c>
      <c r="D26" s="32" t="str">
        <f>IF(ISNA(VLOOKUP(A26,'Licenciés Jeunes 2023'!A:F,6,0)),"",VLOOKUP(A26,'Licenciés Jeunes 2023'!A:F,6,0))</f>
        <v/>
      </c>
      <c r="E26" s="6"/>
      <c r="F26" s="2">
        <f>IF(E$2="Bike &amp; Run",IF(ISNA(VLOOKUP(E26,Paramètres!$B$3:$C$56,2,FALSE)),0,VLOOKUP(E26,Paramètres!$B$3:$C$56,2,FALSE)*Paramètres!$K$3),IF(OR(E26="",OR($D26="",$D26="NL",$D26="HORS LIGUE")),0,VLOOKUP(IF(OR(E26="",OR($D26="",$D26="NL",$D26="HORS LIGUE")),"",COUNTIFS($D$5:$D$72,"&lt;&gt;"&amp;"",$D$5:$D$72,"&lt;&gt;"&amp;"NL",$D$5:$D$72,"&lt;&gt;"&amp;"HORS LIGUE",E$5:E$72,"&lt;"&amp;E26)+1),Paramètres!$B$3:$C$56,2,FALSE)*Paramètres!$K$3))</f>
        <v>0</v>
      </c>
      <c r="G26" s="4"/>
      <c r="H26" s="2">
        <f>IF(G$2="Bike &amp; Run",IF(ISNA(VLOOKUP(G26,Paramètres!$B$3:$C$56,2,FALSE)),0,VLOOKUP(G26,Paramètres!$B$3:$C$56,2,FALSE)*Paramètres!$K$4),IF(OR(G26="",OR($D26="",$D26="NL",$D26="HORS LIGUE")),0,VLOOKUP(IF(OR(G26="",OR($D26="",$D26="NL",$D26="HORS LIGUE")),"",COUNTIFS($D$5:$D$72,"&lt;&gt;"&amp;"",$D$5:$D$72,"&lt;&gt;"&amp;"NL",$D$5:$D$72,"&lt;&gt;"&amp;"HORS LIGUE",G$5:G$72,"&lt;"&amp;G26)+1),Paramètres!$B$3:$C$56,2,FALSE)*Paramètres!$K$4))</f>
        <v>0</v>
      </c>
      <c r="I26" s="36"/>
      <c r="J26" s="2">
        <f>IF(I$2="Bike &amp; Run",IF(ISNA(VLOOKUP(I26,Paramètres!$B$3:$C$56,2,FALSE)),0,VLOOKUP(I26,Paramètres!$B$3:$C$56,2,FALSE)*Paramètres!$K$5),IF(OR(I26="",OR($D26="",$D26="NL",$D26="HORS LIGUE")),0,VLOOKUP(IF(OR(I26="",OR($D26="",$D26="NL",$D26="HORS LIGUE")),"",COUNTIFS($D$5:$D$72,"&lt;&gt;"&amp;"",$D$5:$D$72,"&lt;&gt;"&amp;"NL",$D$5:$D$72,"&lt;&gt;"&amp;"HORS LIGUE",I$5:I$72,"&lt;"&amp;I26)+1),Paramètres!$B$3:$C$56,2,FALSE)*Paramètres!$K$5))</f>
        <v>0</v>
      </c>
      <c r="K26" s="4"/>
      <c r="L26" s="2">
        <f>IF(K$2="Bike &amp; Run",IF(ISNA(VLOOKUP(K26,Paramètres!$B$3:$C$56,2,FALSE)),0,VLOOKUP(K26,Paramètres!$B$3:$C$56,2,FALSE)*Paramètres!$K$6),IF(OR(K26="",OR($D26="",$D26="NL",$D26="HORS LIGUE")),0,VLOOKUP(IF(OR(K26="",OR($D26="",$D26="NL",$D26="HORS LIGUE")),"",COUNTIFS($D$5:$D$72,"&lt;&gt;"&amp;"",$D$5:$D$72,"&lt;&gt;"&amp;"NL",$D$5:$D$72,"&lt;&gt;"&amp;"HORS LIGUE",K$5:K$72,"&lt;"&amp;K26)+1),Paramètres!$B$3:$C$56,2,FALSE)*Paramètres!$K$6))</f>
        <v>0</v>
      </c>
      <c r="M26" s="4"/>
      <c r="N26" s="2">
        <f>IF(M$2="Bike &amp; Run",IF(ISNA(VLOOKUP(M26,Paramètres!$B$3:$C$56,2,FALSE)),0,VLOOKUP(M26,Paramètres!$B$3:$C$56,2,FALSE)*Paramètres!$K$7),IF(OR(M26="",OR($D26="",$D26="NL",$D26="HORS LIGUE")),0,VLOOKUP(IF(OR(M26="",OR($D26="",$D26="NL",$D26="HORS LIGUE")),"",COUNTIFS($D$5:$D$72,"&lt;&gt;"&amp;"",$D$5:$D$72,"&lt;&gt;"&amp;"NL",$D$5:$D$72,"&lt;&gt;"&amp;"HORS LIGUE",M$5:M$72,"&lt;"&amp;M26)+1),Paramètres!$B$3:$C$56,2,FALSE)*Paramètres!$K$7))</f>
        <v>0</v>
      </c>
      <c r="O26" s="46"/>
      <c r="P26" s="2">
        <f>IF(O$2="Bike &amp; Run",IF(ISNA(VLOOKUP(O26,Paramètres!$B$3:$C$56,2,FALSE)),0,VLOOKUP(O26,Paramètres!$B$3:$C$56,2,FALSE)*Paramètres!$K$8),IF(OR(O26="",OR($D26="",$D26="NL",$D26="HORS LIGUE")),0,VLOOKUP(IF(OR(O26="",OR($D26="",$D26="NL",$D26="HORS LIGUE")),"",COUNTIFS($D$5:$D$72,"&lt;&gt;"&amp;"",$D$5:$D$72,"&lt;&gt;"&amp;"NL",$D$5:$D$72,"&lt;&gt;"&amp;"HORS LIGUE",O$5:O$72,"&lt;"&amp;O26)+1),Paramètres!$B$3:$C$56,2,FALSE)*Paramètres!$K$8))</f>
        <v>0</v>
      </c>
      <c r="Q26" s="46"/>
      <c r="R26" s="2">
        <f>IF(Q$2="Bike &amp; Run",IF(ISNA(VLOOKUP(Q26,Paramètres!$B$3:$C$56,2,FALSE)),0,VLOOKUP(Q26,Paramètres!$B$3:$C$56,2,FALSE)*Paramètres!$K$9),IF(OR(Q26="",OR($D26="",$D26="NL",$D26="HORS LIGUE")),0,VLOOKUP(IF(OR(Q26="",OR($D26="",$D26="NL",$D26="HORS LIGUE")),"",COUNTIFS($D$5:$D$72,"&lt;&gt;"&amp;"",$D$5:$D$72,"&lt;&gt;"&amp;"NL",$D$5:$D$72,"&lt;&gt;"&amp;"HORS LIGUE",Q$5:Q$72,"&lt;"&amp;Q26)+1),Paramètres!$B$3:$C$56,2,FALSE)*Paramètres!$K$9))</f>
        <v>0</v>
      </c>
      <c r="S26" s="46"/>
      <c r="T26" s="2">
        <f>IF(S$2="Bike &amp; Run",IF(ISNA(VLOOKUP(S26,Paramètres!$B$3:$C$56,2,FALSE)),0,VLOOKUP(S26,Paramètres!$B$3:$C$56,2,FALSE)*Paramètres!$K$10),IF(OR(S26="",OR($D26="",$D26="NL",$D26="HORS LIGUE")),0,VLOOKUP(IF(OR(S26="",OR($D26="",$D26="NL",$D26="HORS LIGUE")),"",COUNTIFS($D$5:$D$72,"&lt;&gt;"&amp;"",$D$5:$D$72,"&lt;&gt;"&amp;"NL",$D$5:$D$72,"&lt;&gt;"&amp;"HORS LIGUE",S$5:S$72,"&lt;"&amp;S26)+1),Paramètres!$B$3:$C$56,2,FALSE)*Paramètres!$K$10))</f>
        <v>0</v>
      </c>
      <c r="U26" s="46"/>
      <c r="V26" s="2">
        <f>IF(U$2="Bike &amp; Run",IF(ISNA(VLOOKUP(U26,Paramètres!$B$3:$C$56,2,FALSE)),0,VLOOKUP(U26,Paramètres!$B$3:$C$56,2,FALSE)*Paramètres!$K$11),IF(OR(U26="",OR($D26="",$D26="NL",$D26="HORS LIGUE")),0,VLOOKUP(IF(OR(U26="",OR($D26="",$D26="NL",$D26="HORS LIGUE")),"",COUNTIFS($D$5:$D$72,"&lt;&gt;"&amp;"",$D$5:$D$72,"&lt;&gt;"&amp;"NL",$D$5:$D$72,"&lt;&gt;"&amp;"HORS LIGUE",U$5:U$72,"&lt;"&amp;U26)+1),Paramètres!$B$3:$C$56,2,FALSE)*Paramètres!$K$11))</f>
        <v>0</v>
      </c>
      <c r="W26" s="46"/>
      <c r="X26" s="2">
        <f>IF(W$2="Bike &amp; Run",IF(ISNA(VLOOKUP(W26,Paramètres!$B$3:$C$56,2,FALSE)),0,VLOOKUP(W26,Paramètres!$B$3:$C$56,2,FALSE)*Paramètres!$K$12),IF(OR(W26="",OR($D26="",$D26="NL",$D26="HORS LIGUE")),0,VLOOKUP(IF(OR(W26="",OR($D26="",$D26="NL",$D26="HORS LIGUE")),"",COUNTIFS($D$5:$D$72,"&lt;&gt;"&amp;"",$D$5:$D$72,"&lt;&gt;"&amp;"NL",$D$5:$D$72,"&lt;&gt;"&amp;"HORS LIGUE",W$5:W$72,"&lt;"&amp;W26)+1),Paramètres!$B$3:$C$56,2,FALSE)*Paramètres!$K$12))</f>
        <v>0</v>
      </c>
      <c r="Y26" s="46"/>
      <c r="Z26" s="2">
        <f>IF(Y$2="Bike &amp; Run",IF(ISNA(VLOOKUP(Y26,Paramètres!$B$3:$C$56,2,FALSE)),0,VLOOKUP(Y26,Paramètres!$B$3:$C$56,2,FALSE)*Paramètres!$K$13),IF(OR(Y26="",OR($D26="",$D26="NL",$D26="HORS LIGUE")),0,VLOOKUP(IF(OR(Y26="",OR($D26="",$D26="NL",$D26="HORS LIGUE")),"",COUNTIFS($D$5:$D$72,"&lt;&gt;"&amp;"",$D$5:$D$72,"&lt;&gt;"&amp;"NL",$D$5:$D$72,"&lt;&gt;"&amp;"HORS LIGUE",Y$5:Y$72,"&lt;"&amp;Y26)+1),Paramètres!$B$3:$C$56,2,FALSE)*Paramètres!$K$13))</f>
        <v>0</v>
      </c>
      <c r="AA26" s="46"/>
      <c r="AB26" s="2">
        <f>IF(AA$2="Bike &amp; Run",IF(ISNA(VLOOKUP(AA26,Paramètres!$B$3:$C$56,2,FALSE)),0,VLOOKUP(AA26,Paramètres!$B$3:$C$56,2,FALSE)*Paramètres!$K$14),IF(OR(AA26="",OR($D26="",$D26="NL",$D26="HORS LIGUE")),0,VLOOKUP(IF(OR(AA26="",OR($D26="",$D26="NL",$D26="HORS LIGUE")),"",COUNTIFS($D$5:$D$72,"&lt;&gt;"&amp;"",$D$5:$D$72,"&lt;&gt;"&amp;"NL",$D$5:$D$72,"&lt;&gt;"&amp;"HORS LIGUE",AA$5:AA$72,"&lt;"&amp;AA26)+1),Paramètres!$B$3:$C$56,2,FALSE)*Paramètres!$K$14))</f>
        <v>0</v>
      </c>
      <c r="AC26" s="46"/>
      <c r="AD26" s="2">
        <f>IF(AC$2="Bike &amp; Run",IF(ISNA(VLOOKUP(AC26,Paramètres!$B$3:$C$56,2,FALSE)),0,VLOOKUP(AC26,Paramètres!$B$3:$C$56,2,FALSE)*Paramètres!$K$15),IF(OR(AC26="",OR($D26="",$D26="NL",$D26="HORS LIGUE")),0,VLOOKUP(IF(OR(AC26="",OR($D26="",$D26="NL",$D26="HORS LIGUE")),"",COUNTIFS($D$5:$D$72,"&lt;&gt;"&amp;"",$D$5:$D$72,"&lt;&gt;"&amp;"NL",$D$5:$D$72,"&lt;&gt;"&amp;"HORS LIGUE",AC$5:AC$72,"&lt;"&amp;AC26)+1),Paramètres!$B$3:$C$56,2,FALSE)*Paramètres!$K$15))</f>
        <v>0</v>
      </c>
      <c r="AE26" s="46"/>
      <c r="AF26" s="2">
        <f>IF(AE$2="Bike &amp; Run",IF(ISNA(VLOOKUP(AE26,Paramètres!$B$3:$C$56,2,FALSE)),0,VLOOKUP(AE26,Paramètres!$B$3:$C$56,2,FALSE)*Paramètres!$K$16),IF(OR(AE26="",OR($D26="",$D26="NL",$D26="HORS LIGUE")),0,VLOOKUP(IF(OR(AE26="",OR($D26="",$D26="NL",$D26="HORS LIGUE")),"",COUNTIFS($D$5:$D$72,"&lt;&gt;"&amp;"",$D$5:$D$72,"&lt;&gt;"&amp;"NL",$D$5:$D$72,"&lt;&gt;"&amp;"HORS LIGUE",AE$5:AE$72,"&lt;"&amp;AE26)+1),Paramètres!$B$3:$C$56,2,FALSE)*Paramètres!$K$16))</f>
        <v>0</v>
      </c>
      <c r="AG26" s="46"/>
      <c r="AH26" s="2">
        <f>IF(AG$2="Bike &amp; Run",IF(ISNA(VLOOKUP(AG26,Paramètres!$B$3:$C$56,2,FALSE)),0,VLOOKUP(AG26,Paramètres!$B$3:$C$56,2,FALSE)*Paramètres!$K$17),IF(OR(AG26="",OR($D26="",$D26="NL",$D26="HORS LIGUE")),0,VLOOKUP(IF(OR(AG26="",OR($D26="",$D26="NL",$D26="HORS LIGUE")),"",COUNTIFS($D$5:$D$72,"&lt;&gt;"&amp;"",$D$5:$D$72,"&lt;&gt;"&amp;"NL",$D$5:$D$72,"&lt;&gt;"&amp;"HORS LIGUE",AG$5:AG$72,"&lt;"&amp;AG26)+1),Paramètres!$B$3:$C$56,2,FALSE)*Paramètres!$K$17))</f>
        <v>0</v>
      </c>
      <c r="AI26" s="40">
        <f t="shared" si="0"/>
        <v>0</v>
      </c>
      <c r="AJ26" s="3" t="str">
        <f t="shared" si="1"/>
        <v/>
      </c>
      <c r="AK26" s="5">
        <f t="shared" si="2"/>
        <v>0</v>
      </c>
      <c r="AL26" s="41">
        <f t="shared" si="3"/>
        <v>0</v>
      </c>
      <c r="AM26" s="33" t="str">
        <f t="shared" si="4"/>
        <v/>
      </c>
      <c r="AO26" s="22">
        <f t="shared" si="5"/>
        <v>0</v>
      </c>
      <c r="AP26">
        <f t="shared" si="6"/>
        <v>0</v>
      </c>
      <c r="AQ26">
        <f t="shared" si="7"/>
        <v>0</v>
      </c>
      <c r="AR26">
        <f t="shared" si="8"/>
        <v>0</v>
      </c>
      <c r="AS26">
        <f t="shared" si="9"/>
        <v>0</v>
      </c>
      <c r="AT26">
        <f t="shared" si="10"/>
        <v>0</v>
      </c>
      <c r="AU26">
        <f t="shared" si="11"/>
        <v>0</v>
      </c>
      <c r="AV26">
        <f t="shared" si="12"/>
        <v>0</v>
      </c>
      <c r="AW26">
        <f t="shared" si="13"/>
        <v>0</v>
      </c>
      <c r="AX26">
        <f t="shared" si="14"/>
        <v>0</v>
      </c>
      <c r="AY26">
        <f t="shared" si="15"/>
        <v>0</v>
      </c>
      <c r="AZ26">
        <f t="shared" si="16"/>
        <v>0</v>
      </c>
      <c r="BA26">
        <f t="shared" si="17"/>
        <v>0</v>
      </c>
      <c r="BB26">
        <f t="shared" si="18"/>
        <v>0</v>
      </c>
      <c r="BC26">
        <f t="shared" si="19"/>
        <v>0</v>
      </c>
      <c r="BD26">
        <f t="shared" si="20"/>
        <v>0</v>
      </c>
      <c r="BE26" s="22">
        <f t="shared" ref="BE26:BR26" si="42">BD26+LARGE($AO26:$BC26,BE$4)</f>
        <v>0</v>
      </c>
      <c r="BF26" s="22">
        <f t="shared" si="42"/>
        <v>0</v>
      </c>
      <c r="BG26" s="22">
        <f t="shared" si="42"/>
        <v>0</v>
      </c>
      <c r="BH26" s="22">
        <f t="shared" si="42"/>
        <v>0</v>
      </c>
      <c r="BI26" s="22">
        <f t="shared" si="42"/>
        <v>0</v>
      </c>
      <c r="BJ26" s="22">
        <f t="shared" si="42"/>
        <v>0</v>
      </c>
      <c r="BK26" s="22">
        <f t="shared" si="42"/>
        <v>0</v>
      </c>
      <c r="BL26" s="22">
        <f t="shared" si="42"/>
        <v>0</v>
      </c>
      <c r="BM26" s="22">
        <f t="shared" si="42"/>
        <v>0</v>
      </c>
      <c r="BN26" s="22">
        <f t="shared" si="42"/>
        <v>0</v>
      </c>
      <c r="BO26" s="22">
        <f t="shared" si="42"/>
        <v>0</v>
      </c>
      <c r="BP26" s="22">
        <f t="shared" si="42"/>
        <v>0</v>
      </c>
      <c r="BQ26" s="22">
        <f t="shared" si="42"/>
        <v>0</v>
      </c>
      <c r="BR26" s="22">
        <f t="shared" si="42"/>
        <v>0</v>
      </c>
    </row>
    <row r="27" spans="1:70" ht="16.5">
      <c r="A27" s="14"/>
      <c r="B27" s="32" t="str">
        <f>IF(ISNA(VLOOKUP(A27,'Licenciés Jeunes 2023'!A:C,3,0)),"",VLOOKUP(A27,'Licenciés Jeunes 2023'!A:C,3,0))</f>
        <v/>
      </c>
      <c r="C27" s="32" t="str">
        <f>IF(ISNA(VLOOKUP(A27,'Licenciés Jeunes 2023'!A:C,2,0)),"",VLOOKUP(A27,'Licenciés Jeunes 2023'!A:C,2,0))</f>
        <v/>
      </c>
      <c r="D27" s="32" t="str">
        <f>IF(ISNA(VLOOKUP(A27,'Licenciés Jeunes 2023'!A:F,6,0)),"",VLOOKUP(A27,'Licenciés Jeunes 2023'!A:F,6,0))</f>
        <v/>
      </c>
      <c r="E27" s="6"/>
      <c r="F27" s="2">
        <f>IF(E$2="Bike &amp; Run",IF(ISNA(VLOOKUP(E27,Paramètres!$B$3:$C$56,2,FALSE)),0,VLOOKUP(E27,Paramètres!$B$3:$C$56,2,FALSE)*Paramètres!$K$3),IF(OR(E27="",OR($D27="",$D27="NL",$D27="HORS LIGUE")),0,VLOOKUP(IF(OR(E27="",OR($D27="",$D27="NL",$D27="HORS LIGUE")),"",COUNTIFS($D$5:$D$72,"&lt;&gt;"&amp;"",$D$5:$D$72,"&lt;&gt;"&amp;"NL",$D$5:$D$72,"&lt;&gt;"&amp;"HORS LIGUE",E$5:E$72,"&lt;"&amp;E27)+1),Paramètres!$B$3:$C$56,2,FALSE)*Paramètres!$K$3))</f>
        <v>0</v>
      </c>
      <c r="G27" s="4"/>
      <c r="H27" s="2">
        <f>IF(G$2="Bike &amp; Run",IF(ISNA(VLOOKUP(G27,Paramètres!$B$3:$C$56,2,FALSE)),0,VLOOKUP(G27,Paramètres!$B$3:$C$56,2,FALSE)*Paramètres!$K$4),IF(OR(G27="",OR($D27="",$D27="NL",$D27="HORS LIGUE")),0,VLOOKUP(IF(OR(G27="",OR($D27="",$D27="NL",$D27="HORS LIGUE")),"",COUNTIFS($D$5:$D$72,"&lt;&gt;"&amp;"",$D$5:$D$72,"&lt;&gt;"&amp;"NL",$D$5:$D$72,"&lt;&gt;"&amp;"HORS LIGUE",G$5:G$72,"&lt;"&amp;G27)+1),Paramètres!$B$3:$C$56,2,FALSE)*Paramètres!$K$4))</f>
        <v>0</v>
      </c>
      <c r="I27" s="36"/>
      <c r="J27" s="2">
        <f>IF(I$2="Bike &amp; Run",IF(ISNA(VLOOKUP(I27,Paramètres!$B$3:$C$56,2,FALSE)),0,VLOOKUP(I27,Paramètres!$B$3:$C$56,2,FALSE)*Paramètres!$K$5),IF(OR(I27="",OR($D27="",$D27="NL",$D27="HORS LIGUE")),0,VLOOKUP(IF(OR(I27="",OR($D27="",$D27="NL",$D27="HORS LIGUE")),"",COUNTIFS($D$5:$D$72,"&lt;&gt;"&amp;"",$D$5:$D$72,"&lt;&gt;"&amp;"NL",$D$5:$D$72,"&lt;&gt;"&amp;"HORS LIGUE",I$5:I$72,"&lt;"&amp;I27)+1),Paramètres!$B$3:$C$56,2,FALSE)*Paramètres!$K$5))</f>
        <v>0</v>
      </c>
      <c r="K27" s="4"/>
      <c r="L27" s="2">
        <f>IF(K$2="Bike &amp; Run",IF(ISNA(VLOOKUP(K27,Paramètres!$B$3:$C$56,2,FALSE)),0,VLOOKUP(K27,Paramètres!$B$3:$C$56,2,FALSE)*Paramètres!$K$6),IF(OR(K27="",OR($D27="",$D27="NL",$D27="HORS LIGUE")),0,VLOOKUP(IF(OR(K27="",OR($D27="",$D27="NL",$D27="HORS LIGUE")),"",COUNTIFS($D$5:$D$72,"&lt;&gt;"&amp;"",$D$5:$D$72,"&lt;&gt;"&amp;"NL",$D$5:$D$72,"&lt;&gt;"&amp;"HORS LIGUE",K$5:K$72,"&lt;"&amp;K27)+1),Paramètres!$B$3:$C$56,2,FALSE)*Paramètres!$K$6))</f>
        <v>0</v>
      </c>
      <c r="M27" s="4"/>
      <c r="N27" s="2">
        <f>IF(M$2="Bike &amp; Run",IF(ISNA(VLOOKUP(M27,Paramètres!$B$3:$C$56,2,FALSE)),0,VLOOKUP(M27,Paramètres!$B$3:$C$56,2,FALSE)*Paramètres!$K$7),IF(OR(M27="",OR($D27="",$D27="NL",$D27="HORS LIGUE")),0,VLOOKUP(IF(OR(M27="",OR($D27="",$D27="NL",$D27="HORS LIGUE")),"",COUNTIFS($D$5:$D$72,"&lt;&gt;"&amp;"",$D$5:$D$72,"&lt;&gt;"&amp;"NL",$D$5:$D$72,"&lt;&gt;"&amp;"HORS LIGUE",M$5:M$72,"&lt;"&amp;M27)+1),Paramètres!$B$3:$C$56,2,FALSE)*Paramètres!$K$7))</f>
        <v>0</v>
      </c>
      <c r="O27" s="46"/>
      <c r="P27" s="2">
        <f>IF(O$2="Bike &amp; Run",IF(ISNA(VLOOKUP(O27,Paramètres!$B$3:$C$56,2,FALSE)),0,VLOOKUP(O27,Paramètres!$B$3:$C$56,2,FALSE)*Paramètres!$K$8),IF(OR(O27="",OR($D27="",$D27="NL",$D27="HORS LIGUE")),0,VLOOKUP(IF(OR(O27="",OR($D27="",$D27="NL",$D27="HORS LIGUE")),"",COUNTIFS($D$5:$D$72,"&lt;&gt;"&amp;"",$D$5:$D$72,"&lt;&gt;"&amp;"NL",$D$5:$D$72,"&lt;&gt;"&amp;"HORS LIGUE",O$5:O$72,"&lt;"&amp;O27)+1),Paramètres!$B$3:$C$56,2,FALSE)*Paramètres!$K$8))</f>
        <v>0</v>
      </c>
      <c r="Q27" s="46"/>
      <c r="R27" s="2">
        <f>IF(Q$2="Bike &amp; Run",IF(ISNA(VLOOKUP(Q27,Paramètres!$B$3:$C$56,2,FALSE)),0,VLOOKUP(Q27,Paramètres!$B$3:$C$56,2,FALSE)*Paramètres!$K$9),IF(OR(Q27="",OR($D27="",$D27="NL",$D27="HORS LIGUE")),0,VLOOKUP(IF(OR(Q27="",OR($D27="",$D27="NL",$D27="HORS LIGUE")),"",COUNTIFS($D$5:$D$72,"&lt;&gt;"&amp;"",$D$5:$D$72,"&lt;&gt;"&amp;"NL",$D$5:$D$72,"&lt;&gt;"&amp;"HORS LIGUE",Q$5:Q$72,"&lt;"&amp;Q27)+1),Paramètres!$B$3:$C$56,2,FALSE)*Paramètres!$K$9))</f>
        <v>0</v>
      </c>
      <c r="S27" s="46"/>
      <c r="T27" s="2">
        <f>IF(S$2="Bike &amp; Run",IF(ISNA(VLOOKUP(S27,Paramètres!$B$3:$C$56,2,FALSE)),0,VLOOKUP(S27,Paramètres!$B$3:$C$56,2,FALSE)*Paramètres!$K$10),IF(OR(S27="",OR($D27="",$D27="NL",$D27="HORS LIGUE")),0,VLOOKUP(IF(OR(S27="",OR($D27="",$D27="NL",$D27="HORS LIGUE")),"",COUNTIFS($D$5:$D$72,"&lt;&gt;"&amp;"",$D$5:$D$72,"&lt;&gt;"&amp;"NL",$D$5:$D$72,"&lt;&gt;"&amp;"HORS LIGUE",S$5:S$72,"&lt;"&amp;S27)+1),Paramètres!$B$3:$C$56,2,FALSE)*Paramètres!$K$10))</f>
        <v>0</v>
      </c>
      <c r="U27" s="46"/>
      <c r="V27" s="2">
        <f>IF(U$2="Bike &amp; Run",IF(ISNA(VLOOKUP(U27,Paramètres!$B$3:$C$56,2,FALSE)),0,VLOOKUP(U27,Paramètres!$B$3:$C$56,2,FALSE)*Paramètres!$K$11),IF(OR(U27="",OR($D27="",$D27="NL",$D27="HORS LIGUE")),0,VLOOKUP(IF(OR(U27="",OR($D27="",$D27="NL",$D27="HORS LIGUE")),"",COUNTIFS($D$5:$D$72,"&lt;&gt;"&amp;"",$D$5:$D$72,"&lt;&gt;"&amp;"NL",$D$5:$D$72,"&lt;&gt;"&amp;"HORS LIGUE",U$5:U$72,"&lt;"&amp;U27)+1),Paramètres!$B$3:$C$56,2,FALSE)*Paramètres!$K$11))</f>
        <v>0</v>
      </c>
      <c r="W27" s="46"/>
      <c r="X27" s="2">
        <f>IF(W$2="Bike &amp; Run",IF(ISNA(VLOOKUP(W27,Paramètres!$B$3:$C$56,2,FALSE)),0,VLOOKUP(W27,Paramètres!$B$3:$C$56,2,FALSE)*Paramètres!$K$12),IF(OR(W27="",OR($D27="",$D27="NL",$D27="HORS LIGUE")),0,VLOOKUP(IF(OR(W27="",OR($D27="",$D27="NL",$D27="HORS LIGUE")),"",COUNTIFS($D$5:$D$72,"&lt;&gt;"&amp;"",$D$5:$D$72,"&lt;&gt;"&amp;"NL",$D$5:$D$72,"&lt;&gt;"&amp;"HORS LIGUE",W$5:W$72,"&lt;"&amp;W27)+1),Paramètres!$B$3:$C$56,2,FALSE)*Paramètres!$K$12))</f>
        <v>0</v>
      </c>
      <c r="Y27" s="46"/>
      <c r="Z27" s="2">
        <f>IF(Y$2="Bike &amp; Run",IF(ISNA(VLOOKUP(Y27,Paramètres!$B$3:$C$56,2,FALSE)),0,VLOOKUP(Y27,Paramètres!$B$3:$C$56,2,FALSE)*Paramètres!$K$13),IF(OR(Y27="",OR($D27="",$D27="NL",$D27="HORS LIGUE")),0,VLOOKUP(IF(OR(Y27="",OR($D27="",$D27="NL",$D27="HORS LIGUE")),"",COUNTIFS($D$5:$D$72,"&lt;&gt;"&amp;"",$D$5:$D$72,"&lt;&gt;"&amp;"NL",$D$5:$D$72,"&lt;&gt;"&amp;"HORS LIGUE",Y$5:Y$72,"&lt;"&amp;Y27)+1),Paramètres!$B$3:$C$56,2,FALSE)*Paramètres!$K$13))</f>
        <v>0</v>
      </c>
      <c r="AA27" s="46"/>
      <c r="AB27" s="2">
        <f>IF(AA$2="Bike &amp; Run",IF(ISNA(VLOOKUP(AA27,Paramètres!$B$3:$C$56,2,FALSE)),0,VLOOKUP(AA27,Paramètres!$B$3:$C$56,2,FALSE)*Paramètres!$K$14),IF(OR(AA27="",OR($D27="",$D27="NL",$D27="HORS LIGUE")),0,VLOOKUP(IF(OR(AA27="",OR($D27="",$D27="NL",$D27="HORS LIGUE")),"",COUNTIFS($D$5:$D$72,"&lt;&gt;"&amp;"",$D$5:$D$72,"&lt;&gt;"&amp;"NL",$D$5:$D$72,"&lt;&gt;"&amp;"HORS LIGUE",AA$5:AA$72,"&lt;"&amp;AA27)+1),Paramètres!$B$3:$C$56,2,FALSE)*Paramètres!$K$14))</f>
        <v>0</v>
      </c>
      <c r="AC27" s="46"/>
      <c r="AD27" s="2">
        <f>IF(AC$2="Bike &amp; Run",IF(ISNA(VLOOKUP(AC27,Paramètres!$B$3:$C$56,2,FALSE)),0,VLOOKUP(AC27,Paramètres!$B$3:$C$56,2,FALSE)*Paramètres!$K$15),IF(OR(AC27="",OR($D27="",$D27="NL",$D27="HORS LIGUE")),0,VLOOKUP(IF(OR(AC27="",OR($D27="",$D27="NL",$D27="HORS LIGUE")),"",COUNTIFS($D$5:$D$72,"&lt;&gt;"&amp;"",$D$5:$D$72,"&lt;&gt;"&amp;"NL",$D$5:$D$72,"&lt;&gt;"&amp;"HORS LIGUE",AC$5:AC$72,"&lt;"&amp;AC27)+1),Paramètres!$B$3:$C$56,2,FALSE)*Paramètres!$K$15))</f>
        <v>0</v>
      </c>
      <c r="AE27" s="46"/>
      <c r="AF27" s="2">
        <f>IF(AE$2="Bike &amp; Run",IF(ISNA(VLOOKUP(AE27,Paramètres!$B$3:$C$56,2,FALSE)),0,VLOOKUP(AE27,Paramètres!$B$3:$C$56,2,FALSE)*Paramètres!$K$16),IF(OR(AE27="",OR($D27="",$D27="NL",$D27="HORS LIGUE")),0,VLOOKUP(IF(OR(AE27="",OR($D27="",$D27="NL",$D27="HORS LIGUE")),"",COUNTIFS($D$5:$D$72,"&lt;&gt;"&amp;"",$D$5:$D$72,"&lt;&gt;"&amp;"NL",$D$5:$D$72,"&lt;&gt;"&amp;"HORS LIGUE",AE$5:AE$72,"&lt;"&amp;AE27)+1),Paramètres!$B$3:$C$56,2,FALSE)*Paramètres!$K$16))</f>
        <v>0</v>
      </c>
      <c r="AG27" s="46"/>
      <c r="AH27" s="2">
        <f>IF(AG$2="Bike &amp; Run",IF(ISNA(VLOOKUP(AG27,Paramètres!$B$3:$C$56,2,FALSE)),0,VLOOKUP(AG27,Paramètres!$B$3:$C$56,2,FALSE)*Paramètres!$K$17),IF(OR(AG27="",OR($D27="",$D27="NL",$D27="HORS LIGUE")),0,VLOOKUP(IF(OR(AG27="",OR($D27="",$D27="NL",$D27="HORS LIGUE")),"",COUNTIFS($D$5:$D$72,"&lt;&gt;"&amp;"",$D$5:$D$72,"&lt;&gt;"&amp;"NL",$D$5:$D$72,"&lt;&gt;"&amp;"HORS LIGUE",AG$5:AG$72,"&lt;"&amp;AG27)+1),Paramètres!$B$3:$C$56,2,FALSE)*Paramètres!$K$17))</f>
        <v>0</v>
      </c>
      <c r="AI27" s="40">
        <f t="shared" si="0"/>
        <v>0</v>
      </c>
      <c r="AJ27" s="3" t="str">
        <f t="shared" si="1"/>
        <v/>
      </c>
      <c r="AK27" s="5">
        <f t="shared" si="2"/>
        <v>0</v>
      </c>
      <c r="AL27" s="41">
        <f t="shared" si="3"/>
        <v>0</v>
      </c>
      <c r="AM27" s="33" t="str">
        <f t="shared" si="4"/>
        <v/>
      </c>
      <c r="AO27" s="22">
        <f t="shared" si="5"/>
        <v>0</v>
      </c>
      <c r="AP27">
        <f t="shared" si="6"/>
        <v>0</v>
      </c>
      <c r="AQ27">
        <f t="shared" si="7"/>
        <v>0</v>
      </c>
      <c r="AR27">
        <f t="shared" si="8"/>
        <v>0</v>
      </c>
      <c r="AS27">
        <f t="shared" si="9"/>
        <v>0</v>
      </c>
      <c r="AT27">
        <f t="shared" si="10"/>
        <v>0</v>
      </c>
      <c r="AU27">
        <f t="shared" si="11"/>
        <v>0</v>
      </c>
      <c r="AV27">
        <f t="shared" si="12"/>
        <v>0</v>
      </c>
      <c r="AW27">
        <f t="shared" si="13"/>
        <v>0</v>
      </c>
      <c r="AX27">
        <f t="shared" si="14"/>
        <v>0</v>
      </c>
      <c r="AY27">
        <f t="shared" si="15"/>
        <v>0</v>
      </c>
      <c r="AZ27">
        <f t="shared" si="16"/>
        <v>0</v>
      </c>
      <c r="BA27">
        <f t="shared" si="17"/>
        <v>0</v>
      </c>
      <c r="BB27">
        <f t="shared" si="18"/>
        <v>0</v>
      </c>
      <c r="BC27">
        <f t="shared" si="19"/>
        <v>0</v>
      </c>
      <c r="BD27">
        <f t="shared" si="20"/>
        <v>0</v>
      </c>
      <c r="BE27" s="22">
        <f t="shared" ref="BE27:BR27" si="43">BD27+LARGE($AO27:$BC27,BE$4)</f>
        <v>0</v>
      </c>
      <c r="BF27" s="22">
        <f t="shared" si="43"/>
        <v>0</v>
      </c>
      <c r="BG27" s="22">
        <f t="shared" si="43"/>
        <v>0</v>
      </c>
      <c r="BH27" s="22">
        <f t="shared" si="43"/>
        <v>0</v>
      </c>
      <c r="BI27" s="22">
        <f t="shared" si="43"/>
        <v>0</v>
      </c>
      <c r="BJ27" s="22">
        <f t="shared" si="43"/>
        <v>0</v>
      </c>
      <c r="BK27" s="22">
        <f t="shared" si="43"/>
        <v>0</v>
      </c>
      <c r="BL27" s="22">
        <f t="shared" si="43"/>
        <v>0</v>
      </c>
      <c r="BM27" s="22">
        <f t="shared" si="43"/>
        <v>0</v>
      </c>
      <c r="BN27" s="22">
        <f t="shared" si="43"/>
        <v>0</v>
      </c>
      <c r="BO27" s="22">
        <f t="shared" si="43"/>
        <v>0</v>
      </c>
      <c r="BP27" s="22">
        <f t="shared" si="43"/>
        <v>0</v>
      </c>
      <c r="BQ27" s="22">
        <f t="shared" si="43"/>
        <v>0</v>
      </c>
      <c r="BR27" s="22">
        <f t="shared" si="43"/>
        <v>0</v>
      </c>
    </row>
    <row r="28" spans="1:70" ht="16.5">
      <c r="A28" s="14"/>
      <c r="B28" s="32" t="str">
        <f>IF(ISNA(VLOOKUP(A28,'Licenciés Jeunes 2023'!A:C,3,0)),"",VLOOKUP(A28,'Licenciés Jeunes 2023'!A:C,3,0))</f>
        <v/>
      </c>
      <c r="C28" s="32" t="str">
        <f>IF(ISNA(VLOOKUP(A28,'Licenciés Jeunes 2023'!A:C,2,0)),"",VLOOKUP(A28,'Licenciés Jeunes 2023'!A:C,2,0))</f>
        <v/>
      </c>
      <c r="D28" s="32" t="str">
        <f>IF(ISNA(VLOOKUP(A28,'Licenciés Jeunes 2023'!A:F,6,0)),"",VLOOKUP(A28,'Licenciés Jeunes 2023'!A:F,6,0))</f>
        <v/>
      </c>
      <c r="E28" s="6"/>
      <c r="F28" s="2">
        <f>IF(E$2="Bike &amp; Run",IF(ISNA(VLOOKUP(E28,Paramètres!$B$3:$C$56,2,FALSE)),0,VLOOKUP(E28,Paramètres!$B$3:$C$56,2,FALSE)*Paramètres!$K$3),IF(OR(E28="",OR($D28="",$D28="NL",$D28="HORS LIGUE")),0,VLOOKUP(IF(OR(E28="",OR($D28="",$D28="NL",$D28="HORS LIGUE")),"",COUNTIFS($D$5:$D$72,"&lt;&gt;"&amp;"",$D$5:$D$72,"&lt;&gt;"&amp;"NL",$D$5:$D$72,"&lt;&gt;"&amp;"HORS LIGUE",E$5:E$72,"&lt;"&amp;E28)+1),Paramètres!$B$3:$C$56,2,FALSE)*Paramètres!$K$3))</f>
        <v>0</v>
      </c>
      <c r="G28" s="4"/>
      <c r="H28" s="2">
        <f>IF(G$2="Bike &amp; Run",IF(ISNA(VLOOKUP(G28,Paramètres!$B$3:$C$56,2,FALSE)),0,VLOOKUP(G28,Paramètres!$B$3:$C$56,2,FALSE)*Paramètres!$K$4),IF(OR(G28="",OR($D28="",$D28="NL",$D28="HORS LIGUE")),0,VLOOKUP(IF(OR(G28="",OR($D28="",$D28="NL",$D28="HORS LIGUE")),"",COUNTIFS($D$5:$D$72,"&lt;&gt;"&amp;"",$D$5:$D$72,"&lt;&gt;"&amp;"NL",$D$5:$D$72,"&lt;&gt;"&amp;"HORS LIGUE",G$5:G$72,"&lt;"&amp;G28)+1),Paramètres!$B$3:$C$56,2,FALSE)*Paramètres!$K$4))</f>
        <v>0</v>
      </c>
      <c r="I28" s="36"/>
      <c r="J28" s="2">
        <f>IF(I$2="Bike &amp; Run",IF(ISNA(VLOOKUP(I28,Paramètres!$B$3:$C$56,2,FALSE)),0,VLOOKUP(I28,Paramètres!$B$3:$C$56,2,FALSE)*Paramètres!$K$5),IF(OR(I28="",OR($D28="",$D28="NL",$D28="HORS LIGUE")),0,VLOOKUP(IF(OR(I28="",OR($D28="",$D28="NL",$D28="HORS LIGUE")),"",COUNTIFS($D$5:$D$72,"&lt;&gt;"&amp;"",$D$5:$D$72,"&lt;&gt;"&amp;"NL",$D$5:$D$72,"&lt;&gt;"&amp;"HORS LIGUE",I$5:I$72,"&lt;"&amp;I28)+1),Paramètres!$B$3:$C$56,2,FALSE)*Paramètres!$K$5))</f>
        <v>0</v>
      </c>
      <c r="K28" s="4"/>
      <c r="L28" s="2">
        <f>IF(K$2="Bike &amp; Run",IF(ISNA(VLOOKUP(K28,Paramètres!$B$3:$C$56,2,FALSE)),0,VLOOKUP(K28,Paramètres!$B$3:$C$56,2,FALSE)*Paramètres!$K$6),IF(OR(K28="",OR($D28="",$D28="NL",$D28="HORS LIGUE")),0,VLOOKUP(IF(OR(K28="",OR($D28="",$D28="NL",$D28="HORS LIGUE")),"",COUNTIFS($D$5:$D$72,"&lt;&gt;"&amp;"",$D$5:$D$72,"&lt;&gt;"&amp;"NL",$D$5:$D$72,"&lt;&gt;"&amp;"HORS LIGUE",K$5:K$72,"&lt;"&amp;K28)+1),Paramètres!$B$3:$C$56,2,FALSE)*Paramètres!$K$6))</f>
        <v>0</v>
      </c>
      <c r="M28" s="4"/>
      <c r="N28" s="2">
        <f>IF(M$2="Bike &amp; Run",IF(ISNA(VLOOKUP(M28,Paramètres!$B$3:$C$56,2,FALSE)),0,VLOOKUP(M28,Paramètres!$B$3:$C$56,2,FALSE)*Paramètres!$K$7),IF(OR(M28="",OR($D28="",$D28="NL",$D28="HORS LIGUE")),0,VLOOKUP(IF(OR(M28="",OR($D28="",$D28="NL",$D28="HORS LIGUE")),"",COUNTIFS($D$5:$D$72,"&lt;&gt;"&amp;"",$D$5:$D$72,"&lt;&gt;"&amp;"NL",$D$5:$D$72,"&lt;&gt;"&amp;"HORS LIGUE",M$5:M$72,"&lt;"&amp;M28)+1),Paramètres!$B$3:$C$56,2,FALSE)*Paramètres!$K$7))</f>
        <v>0</v>
      </c>
      <c r="O28" s="46"/>
      <c r="P28" s="2">
        <f>IF(O$2="Bike &amp; Run",IF(ISNA(VLOOKUP(O28,Paramètres!$B$3:$C$56,2,FALSE)),0,VLOOKUP(O28,Paramètres!$B$3:$C$56,2,FALSE)*Paramètres!$K$8),IF(OR(O28="",OR($D28="",$D28="NL",$D28="HORS LIGUE")),0,VLOOKUP(IF(OR(O28="",OR($D28="",$D28="NL",$D28="HORS LIGUE")),"",COUNTIFS($D$5:$D$72,"&lt;&gt;"&amp;"",$D$5:$D$72,"&lt;&gt;"&amp;"NL",$D$5:$D$72,"&lt;&gt;"&amp;"HORS LIGUE",O$5:O$72,"&lt;"&amp;O28)+1),Paramètres!$B$3:$C$56,2,FALSE)*Paramètres!$K$8))</f>
        <v>0</v>
      </c>
      <c r="Q28" s="46"/>
      <c r="R28" s="2">
        <f>IF(Q$2="Bike &amp; Run",IF(ISNA(VLOOKUP(Q28,Paramètres!$B$3:$C$56,2,FALSE)),0,VLOOKUP(Q28,Paramètres!$B$3:$C$56,2,FALSE)*Paramètres!$K$9),IF(OR(Q28="",OR($D28="",$D28="NL",$D28="HORS LIGUE")),0,VLOOKUP(IF(OR(Q28="",OR($D28="",$D28="NL",$D28="HORS LIGUE")),"",COUNTIFS($D$5:$D$72,"&lt;&gt;"&amp;"",$D$5:$D$72,"&lt;&gt;"&amp;"NL",$D$5:$D$72,"&lt;&gt;"&amp;"HORS LIGUE",Q$5:Q$72,"&lt;"&amp;Q28)+1),Paramètres!$B$3:$C$56,2,FALSE)*Paramètres!$K$9))</f>
        <v>0</v>
      </c>
      <c r="S28" s="46"/>
      <c r="T28" s="2">
        <f>IF(S$2="Bike &amp; Run",IF(ISNA(VLOOKUP(S28,Paramètres!$B$3:$C$56,2,FALSE)),0,VLOOKUP(S28,Paramètres!$B$3:$C$56,2,FALSE)*Paramètres!$K$10),IF(OR(S28="",OR($D28="",$D28="NL",$D28="HORS LIGUE")),0,VLOOKUP(IF(OR(S28="",OR($D28="",$D28="NL",$D28="HORS LIGUE")),"",COUNTIFS($D$5:$D$72,"&lt;&gt;"&amp;"",$D$5:$D$72,"&lt;&gt;"&amp;"NL",$D$5:$D$72,"&lt;&gt;"&amp;"HORS LIGUE",S$5:S$72,"&lt;"&amp;S28)+1),Paramètres!$B$3:$C$56,2,FALSE)*Paramètres!$K$10))</f>
        <v>0</v>
      </c>
      <c r="U28" s="46"/>
      <c r="V28" s="2">
        <f>IF(U$2="Bike &amp; Run",IF(ISNA(VLOOKUP(U28,Paramètres!$B$3:$C$56,2,FALSE)),0,VLOOKUP(U28,Paramètres!$B$3:$C$56,2,FALSE)*Paramètres!$K$11),IF(OR(U28="",OR($D28="",$D28="NL",$D28="HORS LIGUE")),0,VLOOKUP(IF(OR(U28="",OR($D28="",$D28="NL",$D28="HORS LIGUE")),"",COUNTIFS($D$5:$D$72,"&lt;&gt;"&amp;"",$D$5:$D$72,"&lt;&gt;"&amp;"NL",$D$5:$D$72,"&lt;&gt;"&amp;"HORS LIGUE",U$5:U$72,"&lt;"&amp;U28)+1),Paramètres!$B$3:$C$56,2,FALSE)*Paramètres!$K$11))</f>
        <v>0</v>
      </c>
      <c r="W28" s="46"/>
      <c r="X28" s="2">
        <f>IF(W$2="Bike &amp; Run",IF(ISNA(VLOOKUP(W28,Paramètres!$B$3:$C$56,2,FALSE)),0,VLOOKUP(W28,Paramètres!$B$3:$C$56,2,FALSE)*Paramètres!$K$12),IF(OR(W28="",OR($D28="",$D28="NL",$D28="HORS LIGUE")),0,VLOOKUP(IF(OR(W28="",OR($D28="",$D28="NL",$D28="HORS LIGUE")),"",COUNTIFS($D$5:$D$72,"&lt;&gt;"&amp;"",$D$5:$D$72,"&lt;&gt;"&amp;"NL",$D$5:$D$72,"&lt;&gt;"&amp;"HORS LIGUE",W$5:W$72,"&lt;"&amp;W28)+1),Paramètres!$B$3:$C$56,2,FALSE)*Paramètres!$K$12))</f>
        <v>0</v>
      </c>
      <c r="Y28" s="46"/>
      <c r="Z28" s="2">
        <f>IF(Y$2="Bike &amp; Run",IF(ISNA(VLOOKUP(Y28,Paramètres!$B$3:$C$56,2,FALSE)),0,VLOOKUP(Y28,Paramètres!$B$3:$C$56,2,FALSE)*Paramètres!$K$13),IF(OR(Y28="",OR($D28="",$D28="NL",$D28="HORS LIGUE")),0,VLOOKUP(IF(OR(Y28="",OR($D28="",$D28="NL",$D28="HORS LIGUE")),"",COUNTIFS($D$5:$D$72,"&lt;&gt;"&amp;"",$D$5:$D$72,"&lt;&gt;"&amp;"NL",$D$5:$D$72,"&lt;&gt;"&amp;"HORS LIGUE",Y$5:Y$72,"&lt;"&amp;Y28)+1),Paramètres!$B$3:$C$56,2,FALSE)*Paramètres!$K$13))</f>
        <v>0</v>
      </c>
      <c r="AA28" s="46"/>
      <c r="AB28" s="2">
        <f>IF(AA$2="Bike &amp; Run",IF(ISNA(VLOOKUP(AA28,Paramètres!$B$3:$C$56,2,FALSE)),0,VLOOKUP(AA28,Paramètres!$B$3:$C$56,2,FALSE)*Paramètres!$K$14),IF(OR(AA28="",OR($D28="",$D28="NL",$D28="HORS LIGUE")),0,VLOOKUP(IF(OR(AA28="",OR($D28="",$D28="NL",$D28="HORS LIGUE")),"",COUNTIFS($D$5:$D$72,"&lt;&gt;"&amp;"",$D$5:$D$72,"&lt;&gt;"&amp;"NL",$D$5:$D$72,"&lt;&gt;"&amp;"HORS LIGUE",AA$5:AA$72,"&lt;"&amp;AA28)+1),Paramètres!$B$3:$C$56,2,FALSE)*Paramètres!$K$14))</f>
        <v>0</v>
      </c>
      <c r="AC28" s="46"/>
      <c r="AD28" s="2">
        <f>IF(AC$2="Bike &amp; Run",IF(ISNA(VLOOKUP(AC28,Paramètres!$B$3:$C$56,2,FALSE)),0,VLOOKUP(AC28,Paramètres!$B$3:$C$56,2,FALSE)*Paramètres!$K$15),IF(OR(AC28="",OR($D28="",$D28="NL",$D28="HORS LIGUE")),0,VLOOKUP(IF(OR(AC28="",OR($D28="",$D28="NL",$D28="HORS LIGUE")),"",COUNTIFS($D$5:$D$72,"&lt;&gt;"&amp;"",$D$5:$D$72,"&lt;&gt;"&amp;"NL",$D$5:$D$72,"&lt;&gt;"&amp;"HORS LIGUE",AC$5:AC$72,"&lt;"&amp;AC28)+1),Paramètres!$B$3:$C$56,2,FALSE)*Paramètres!$K$15))</f>
        <v>0</v>
      </c>
      <c r="AE28" s="46"/>
      <c r="AF28" s="2">
        <f>IF(AE$2="Bike &amp; Run",IF(ISNA(VLOOKUP(AE28,Paramètres!$B$3:$C$56,2,FALSE)),0,VLOOKUP(AE28,Paramètres!$B$3:$C$56,2,FALSE)*Paramètres!$K$16),IF(OR(AE28="",OR($D28="",$D28="NL",$D28="HORS LIGUE")),0,VLOOKUP(IF(OR(AE28="",OR($D28="",$D28="NL",$D28="HORS LIGUE")),"",COUNTIFS($D$5:$D$72,"&lt;&gt;"&amp;"",$D$5:$D$72,"&lt;&gt;"&amp;"NL",$D$5:$D$72,"&lt;&gt;"&amp;"HORS LIGUE",AE$5:AE$72,"&lt;"&amp;AE28)+1),Paramètres!$B$3:$C$56,2,FALSE)*Paramètres!$K$16))</f>
        <v>0</v>
      </c>
      <c r="AG28" s="46"/>
      <c r="AH28" s="2">
        <f>IF(AG$2="Bike &amp; Run",IF(ISNA(VLOOKUP(AG28,Paramètres!$B$3:$C$56,2,FALSE)),0,VLOOKUP(AG28,Paramètres!$B$3:$C$56,2,FALSE)*Paramètres!$K$17),IF(OR(AG28="",OR($D28="",$D28="NL",$D28="HORS LIGUE")),0,VLOOKUP(IF(OR(AG28="",OR($D28="",$D28="NL",$D28="HORS LIGUE")),"",COUNTIFS($D$5:$D$72,"&lt;&gt;"&amp;"",$D$5:$D$72,"&lt;&gt;"&amp;"NL",$D$5:$D$72,"&lt;&gt;"&amp;"HORS LIGUE",AG$5:AG$72,"&lt;"&amp;AG28)+1),Paramètres!$B$3:$C$56,2,FALSE)*Paramètres!$K$17))</f>
        <v>0</v>
      </c>
      <c r="AI28" s="40">
        <f t="shared" si="0"/>
        <v>0</v>
      </c>
      <c r="AJ28" s="3" t="str">
        <f t="shared" si="1"/>
        <v/>
      </c>
      <c r="AK28" s="5">
        <f t="shared" si="2"/>
        <v>0</v>
      </c>
      <c r="AL28" s="41">
        <f t="shared" si="3"/>
        <v>0</v>
      </c>
      <c r="AM28" s="33" t="str">
        <f t="shared" si="4"/>
        <v/>
      </c>
      <c r="AO28" s="22">
        <f t="shared" si="5"/>
        <v>0</v>
      </c>
      <c r="AP28">
        <f t="shared" si="6"/>
        <v>0</v>
      </c>
      <c r="AQ28">
        <f t="shared" si="7"/>
        <v>0</v>
      </c>
      <c r="AR28">
        <f t="shared" si="8"/>
        <v>0</v>
      </c>
      <c r="AS28">
        <f t="shared" si="9"/>
        <v>0</v>
      </c>
      <c r="AT28">
        <f t="shared" si="10"/>
        <v>0</v>
      </c>
      <c r="AU28">
        <f t="shared" si="11"/>
        <v>0</v>
      </c>
      <c r="AV28">
        <f t="shared" si="12"/>
        <v>0</v>
      </c>
      <c r="AW28">
        <f t="shared" si="13"/>
        <v>0</v>
      </c>
      <c r="AX28">
        <f t="shared" si="14"/>
        <v>0</v>
      </c>
      <c r="AY28">
        <f t="shared" si="15"/>
        <v>0</v>
      </c>
      <c r="AZ28">
        <f t="shared" si="16"/>
        <v>0</v>
      </c>
      <c r="BA28">
        <f t="shared" si="17"/>
        <v>0</v>
      </c>
      <c r="BB28">
        <f t="shared" si="18"/>
        <v>0</v>
      </c>
      <c r="BC28">
        <f t="shared" si="19"/>
        <v>0</v>
      </c>
      <c r="BD28">
        <f t="shared" si="20"/>
        <v>0</v>
      </c>
      <c r="BE28" s="22">
        <f t="shared" ref="BE28:BR28" si="44">BD28+LARGE($AO28:$BC28,BE$4)</f>
        <v>0</v>
      </c>
      <c r="BF28" s="22">
        <f t="shared" si="44"/>
        <v>0</v>
      </c>
      <c r="BG28" s="22">
        <f t="shared" si="44"/>
        <v>0</v>
      </c>
      <c r="BH28" s="22">
        <f t="shared" si="44"/>
        <v>0</v>
      </c>
      <c r="BI28" s="22">
        <f t="shared" si="44"/>
        <v>0</v>
      </c>
      <c r="BJ28" s="22">
        <f t="shared" si="44"/>
        <v>0</v>
      </c>
      <c r="BK28" s="22">
        <f t="shared" si="44"/>
        <v>0</v>
      </c>
      <c r="BL28" s="22">
        <f t="shared" si="44"/>
        <v>0</v>
      </c>
      <c r="BM28" s="22">
        <f t="shared" si="44"/>
        <v>0</v>
      </c>
      <c r="BN28" s="22">
        <f t="shared" si="44"/>
        <v>0</v>
      </c>
      <c r="BO28" s="22">
        <f t="shared" si="44"/>
        <v>0</v>
      </c>
      <c r="BP28" s="22">
        <f t="shared" si="44"/>
        <v>0</v>
      </c>
      <c r="BQ28" s="22">
        <f t="shared" si="44"/>
        <v>0</v>
      </c>
      <c r="BR28" s="22">
        <f t="shared" si="44"/>
        <v>0</v>
      </c>
    </row>
    <row r="29" spans="1:70" ht="16.5">
      <c r="A29" s="14"/>
      <c r="B29" s="32" t="str">
        <f>IF(ISNA(VLOOKUP(A29,'Licenciés Jeunes 2023'!A:C,3,0)),"",VLOOKUP(A29,'Licenciés Jeunes 2023'!A:C,3,0))</f>
        <v/>
      </c>
      <c r="C29" s="32" t="str">
        <f>IF(ISNA(VLOOKUP(A29,'Licenciés Jeunes 2023'!A:C,2,0)),"",VLOOKUP(A29,'Licenciés Jeunes 2023'!A:C,2,0))</f>
        <v/>
      </c>
      <c r="D29" s="32" t="str">
        <f>IF(ISNA(VLOOKUP(A29,'Licenciés Jeunes 2023'!A:F,6,0)),"",VLOOKUP(A29,'Licenciés Jeunes 2023'!A:F,6,0))</f>
        <v/>
      </c>
      <c r="E29" s="6"/>
      <c r="F29" s="2">
        <f>IF(E$2="Bike &amp; Run",IF(ISNA(VLOOKUP(E29,Paramètres!$B$3:$C$56,2,FALSE)),0,VLOOKUP(E29,Paramètres!$B$3:$C$56,2,FALSE)*Paramètres!$K$3),IF(OR(E29="",OR($D29="",$D29="NL",$D29="HORS LIGUE")),0,VLOOKUP(IF(OR(E29="",OR($D29="",$D29="NL",$D29="HORS LIGUE")),"",COUNTIFS($D$5:$D$72,"&lt;&gt;"&amp;"",$D$5:$D$72,"&lt;&gt;"&amp;"NL",$D$5:$D$72,"&lt;&gt;"&amp;"HORS LIGUE",E$5:E$72,"&lt;"&amp;E29)+1),Paramètres!$B$3:$C$56,2,FALSE)*Paramètres!$K$3))</f>
        <v>0</v>
      </c>
      <c r="G29" s="4"/>
      <c r="H29" s="2">
        <f>IF(G$2="Bike &amp; Run",IF(ISNA(VLOOKUP(G29,Paramètres!$B$3:$C$56,2,FALSE)),0,VLOOKUP(G29,Paramètres!$B$3:$C$56,2,FALSE)*Paramètres!$K$4),IF(OR(G29="",OR($D29="",$D29="NL",$D29="HORS LIGUE")),0,VLOOKUP(IF(OR(G29="",OR($D29="",$D29="NL",$D29="HORS LIGUE")),"",COUNTIFS($D$5:$D$72,"&lt;&gt;"&amp;"",$D$5:$D$72,"&lt;&gt;"&amp;"NL",$D$5:$D$72,"&lt;&gt;"&amp;"HORS LIGUE",G$5:G$72,"&lt;"&amp;G29)+1),Paramètres!$B$3:$C$56,2,FALSE)*Paramètres!$K$4))</f>
        <v>0</v>
      </c>
      <c r="I29" s="36"/>
      <c r="J29" s="2">
        <f>IF(I$2="Bike &amp; Run",IF(ISNA(VLOOKUP(I29,Paramètres!$B$3:$C$56,2,FALSE)),0,VLOOKUP(I29,Paramètres!$B$3:$C$56,2,FALSE)*Paramètres!$K$5),IF(OR(I29="",OR($D29="",$D29="NL",$D29="HORS LIGUE")),0,VLOOKUP(IF(OR(I29="",OR($D29="",$D29="NL",$D29="HORS LIGUE")),"",COUNTIFS($D$5:$D$72,"&lt;&gt;"&amp;"",$D$5:$D$72,"&lt;&gt;"&amp;"NL",$D$5:$D$72,"&lt;&gt;"&amp;"HORS LIGUE",I$5:I$72,"&lt;"&amp;I29)+1),Paramètres!$B$3:$C$56,2,FALSE)*Paramètres!$K$5))</f>
        <v>0</v>
      </c>
      <c r="K29" s="4"/>
      <c r="L29" s="2">
        <f>IF(K$2="Bike &amp; Run",IF(ISNA(VLOOKUP(K29,Paramètres!$B$3:$C$56,2,FALSE)),0,VLOOKUP(K29,Paramètres!$B$3:$C$56,2,FALSE)*Paramètres!$K$6),IF(OR(K29="",OR($D29="",$D29="NL",$D29="HORS LIGUE")),0,VLOOKUP(IF(OR(K29="",OR($D29="",$D29="NL",$D29="HORS LIGUE")),"",COUNTIFS($D$5:$D$72,"&lt;&gt;"&amp;"",$D$5:$D$72,"&lt;&gt;"&amp;"NL",$D$5:$D$72,"&lt;&gt;"&amp;"HORS LIGUE",K$5:K$72,"&lt;"&amp;K29)+1),Paramètres!$B$3:$C$56,2,FALSE)*Paramètres!$K$6))</f>
        <v>0</v>
      </c>
      <c r="M29" s="4"/>
      <c r="N29" s="2">
        <f>IF(M$2="Bike &amp; Run",IF(ISNA(VLOOKUP(M29,Paramètres!$B$3:$C$56,2,FALSE)),0,VLOOKUP(M29,Paramètres!$B$3:$C$56,2,FALSE)*Paramètres!$K$7),IF(OR(M29="",OR($D29="",$D29="NL",$D29="HORS LIGUE")),0,VLOOKUP(IF(OR(M29="",OR($D29="",$D29="NL",$D29="HORS LIGUE")),"",COUNTIFS($D$5:$D$72,"&lt;&gt;"&amp;"",$D$5:$D$72,"&lt;&gt;"&amp;"NL",$D$5:$D$72,"&lt;&gt;"&amp;"HORS LIGUE",M$5:M$72,"&lt;"&amp;M29)+1),Paramètres!$B$3:$C$56,2,FALSE)*Paramètres!$K$7))</f>
        <v>0</v>
      </c>
      <c r="O29" s="46"/>
      <c r="P29" s="2">
        <f>IF(O$2="Bike &amp; Run",IF(ISNA(VLOOKUP(O29,Paramètres!$B$3:$C$56,2,FALSE)),0,VLOOKUP(O29,Paramètres!$B$3:$C$56,2,FALSE)*Paramètres!$K$8),IF(OR(O29="",OR($D29="",$D29="NL",$D29="HORS LIGUE")),0,VLOOKUP(IF(OR(O29="",OR($D29="",$D29="NL",$D29="HORS LIGUE")),"",COUNTIFS($D$5:$D$72,"&lt;&gt;"&amp;"",$D$5:$D$72,"&lt;&gt;"&amp;"NL",$D$5:$D$72,"&lt;&gt;"&amp;"HORS LIGUE",O$5:O$72,"&lt;"&amp;O29)+1),Paramètres!$B$3:$C$56,2,FALSE)*Paramètres!$K$8))</f>
        <v>0</v>
      </c>
      <c r="Q29" s="46"/>
      <c r="R29" s="2">
        <f>IF(Q$2="Bike &amp; Run",IF(ISNA(VLOOKUP(Q29,Paramètres!$B$3:$C$56,2,FALSE)),0,VLOOKUP(Q29,Paramètres!$B$3:$C$56,2,FALSE)*Paramètres!$K$9),IF(OR(Q29="",OR($D29="",$D29="NL",$D29="HORS LIGUE")),0,VLOOKUP(IF(OR(Q29="",OR($D29="",$D29="NL",$D29="HORS LIGUE")),"",COUNTIFS($D$5:$D$72,"&lt;&gt;"&amp;"",$D$5:$D$72,"&lt;&gt;"&amp;"NL",$D$5:$D$72,"&lt;&gt;"&amp;"HORS LIGUE",Q$5:Q$72,"&lt;"&amp;Q29)+1),Paramètres!$B$3:$C$56,2,FALSE)*Paramètres!$K$9))</f>
        <v>0</v>
      </c>
      <c r="S29" s="46"/>
      <c r="T29" s="2">
        <f>IF(S$2="Bike &amp; Run",IF(ISNA(VLOOKUP(S29,Paramètres!$B$3:$C$56,2,FALSE)),0,VLOOKUP(S29,Paramètres!$B$3:$C$56,2,FALSE)*Paramètres!$K$10),IF(OR(S29="",OR($D29="",$D29="NL",$D29="HORS LIGUE")),0,VLOOKUP(IF(OR(S29="",OR($D29="",$D29="NL",$D29="HORS LIGUE")),"",COUNTIFS($D$5:$D$72,"&lt;&gt;"&amp;"",$D$5:$D$72,"&lt;&gt;"&amp;"NL",$D$5:$D$72,"&lt;&gt;"&amp;"HORS LIGUE",S$5:S$72,"&lt;"&amp;S29)+1),Paramètres!$B$3:$C$56,2,FALSE)*Paramètres!$K$10))</f>
        <v>0</v>
      </c>
      <c r="U29" s="46"/>
      <c r="V29" s="2">
        <f>IF(U$2="Bike &amp; Run",IF(ISNA(VLOOKUP(U29,Paramètres!$B$3:$C$56,2,FALSE)),0,VLOOKUP(U29,Paramètres!$B$3:$C$56,2,FALSE)*Paramètres!$K$11),IF(OR(U29="",OR($D29="",$D29="NL",$D29="HORS LIGUE")),0,VLOOKUP(IF(OR(U29="",OR($D29="",$D29="NL",$D29="HORS LIGUE")),"",COUNTIFS($D$5:$D$72,"&lt;&gt;"&amp;"",$D$5:$D$72,"&lt;&gt;"&amp;"NL",$D$5:$D$72,"&lt;&gt;"&amp;"HORS LIGUE",U$5:U$72,"&lt;"&amp;U29)+1),Paramètres!$B$3:$C$56,2,FALSE)*Paramètres!$K$11))</f>
        <v>0</v>
      </c>
      <c r="W29" s="46"/>
      <c r="X29" s="2">
        <f>IF(W$2="Bike &amp; Run",IF(ISNA(VLOOKUP(W29,Paramètres!$B$3:$C$56,2,FALSE)),0,VLOOKUP(W29,Paramètres!$B$3:$C$56,2,FALSE)*Paramètres!$K$12),IF(OR(W29="",OR($D29="",$D29="NL",$D29="HORS LIGUE")),0,VLOOKUP(IF(OR(W29="",OR($D29="",$D29="NL",$D29="HORS LIGUE")),"",COUNTIFS($D$5:$D$72,"&lt;&gt;"&amp;"",$D$5:$D$72,"&lt;&gt;"&amp;"NL",$D$5:$D$72,"&lt;&gt;"&amp;"HORS LIGUE",W$5:W$72,"&lt;"&amp;W29)+1),Paramètres!$B$3:$C$56,2,FALSE)*Paramètres!$K$12))</f>
        <v>0</v>
      </c>
      <c r="Y29" s="46"/>
      <c r="Z29" s="2">
        <f>IF(Y$2="Bike &amp; Run",IF(ISNA(VLOOKUP(Y29,Paramètres!$B$3:$C$56,2,FALSE)),0,VLOOKUP(Y29,Paramètres!$B$3:$C$56,2,FALSE)*Paramètres!$K$13),IF(OR(Y29="",OR($D29="",$D29="NL",$D29="HORS LIGUE")),0,VLOOKUP(IF(OR(Y29="",OR($D29="",$D29="NL",$D29="HORS LIGUE")),"",COUNTIFS($D$5:$D$72,"&lt;&gt;"&amp;"",$D$5:$D$72,"&lt;&gt;"&amp;"NL",$D$5:$D$72,"&lt;&gt;"&amp;"HORS LIGUE",Y$5:Y$72,"&lt;"&amp;Y29)+1),Paramètres!$B$3:$C$56,2,FALSE)*Paramètres!$K$13))</f>
        <v>0</v>
      </c>
      <c r="AA29" s="46"/>
      <c r="AB29" s="2">
        <f>IF(AA$2="Bike &amp; Run",IF(ISNA(VLOOKUP(AA29,Paramètres!$B$3:$C$56,2,FALSE)),0,VLOOKUP(AA29,Paramètres!$B$3:$C$56,2,FALSE)*Paramètres!$K$14),IF(OR(AA29="",OR($D29="",$D29="NL",$D29="HORS LIGUE")),0,VLOOKUP(IF(OR(AA29="",OR($D29="",$D29="NL",$D29="HORS LIGUE")),"",COUNTIFS($D$5:$D$72,"&lt;&gt;"&amp;"",$D$5:$D$72,"&lt;&gt;"&amp;"NL",$D$5:$D$72,"&lt;&gt;"&amp;"HORS LIGUE",AA$5:AA$72,"&lt;"&amp;AA29)+1),Paramètres!$B$3:$C$56,2,FALSE)*Paramètres!$K$14))</f>
        <v>0</v>
      </c>
      <c r="AC29" s="46"/>
      <c r="AD29" s="2">
        <f>IF(AC$2="Bike &amp; Run",IF(ISNA(VLOOKUP(AC29,Paramètres!$B$3:$C$56,2,FALSE)),0,VLOOKUP(AC29,Paramètres!$B$3:$C$56,2,FALSE)*Paramètres!$K$15),IF(OR(AC29="",OR($D29="",$D29="NL",$D29="HORS LIGUE")),0,VLOOKUP(IF(OR(AC29="",OR($D29="",$D29="NL",$D29="HORS LIGUE")),"",COUNTIFS($D$5:$D$72,"&lt;&gt;"&amp;"",$D$5:$D$72,"&lt;&gt;"&amp;"NL",$D$5:$D$72,"&lt;&gt;"&amp;"HORS LIGUE",AC$5:AC$72,"&lt;"&amp;AC29)+1),Paramètres!$B$3:$C$56,2,FALSE)*Paramètres!$K$15))</f>
        <v>0</v>
      </c>
      <c r="AE29" s="46"/>
      <c r="AF29" s="2">
        <f>IF(AE$2="Bike &amp; Run",IF(ISNA(VLOOKUP(AE29,Paramètres!$B$3:$C$56,2,FALSE)),0,VLOOKUP(AE29,Paramètres!$B$3:$C$56,2,FALSE)*Paramètres!$K$16),IF(OR(AE29="",OR($D29="",$D29="NL",$D29="HORS LIGUE")),0,VLOOKUP(IF(OR(AE29="",OR($D29="",$D29="NL",$D29="HORS LIGUE")),"",COUNTIFS($D$5:$D$72,"&lt;&gt;"&amp;"",$D$5:$D$72,"&lt;&gt;"&amp;"NL",$D$5:$D$72,"&lt;&gt;"&amp;"HORS LIGUE",AE$5:AE$72,"&lt;"&amp;AE29)+1),Paramètres!$B$3:$C$56,2,FALSE)*Paramètres!$K$16))</f>
        <v>0</v>
      </c>
      <c r="AG29" s="46"/>
      <c r="AH29" s="2">
        <f>IF(AG$2="Bike &amp; Run",IF(ISNA(VLOOKUP(AG29,Paramètres!$B$3:$C$56,2,FALSE)),0,VLOOKUP(AG29,Paramètres!$B$3:$C$56,2,FALSE)*Paramètres!$K$17),IF(OR(AG29="",OR($D29="",$D29="NL",$D29="HORS LIGUE")),0,VLOOKUP(IF(OR(AG29="",OR($D29="",$D29="NL",$D29="HORS LIGUE")),"",COUNTIFS($D$5:$D$72,"&lt;&gt;"&amp;"",$D$5:$D$72,"&lt;&gt;"&amp;"NL",$D$5:$D$72,"&lt;&gt;"&amp;"HORS LIGUE",AG$5:AG$72,"&lt;"&amp;AG29)+1),Paramètres!$B$3:$C$56,2,FALSE)*Paramètres!$K$17))</f>
        <v>0</v>
      </c>
      <c r="AI29" s="40">
        <f t="shared" si="0"/>
        <v>0</v>
      </c>
      <c r="AJ29" s="3" t="str">
        <f t="shared" si="1"/>
        <v/>
      </c>
      <c r="AK29" s="5">
        <f t="shared" si="2"/>
        <v>0</v>
      </c>
      <c r="AL29" s="41">
        <f t="shared" si="3"/>
        <v>0</v>
      </c>
      <c r="AM29" s="33" t="str">
        <f t="shared" si="4"/>
        <v/>
      </c>
      <c r="AO29" s="22">
        <f t="shared" si="5"/>
        <v>0</v>
      </c>
      <c r="AP29">
        <f t="shared" si="6"/>
        <v>0</v>
      </c>
      <c r="AQ29">
        <f t="shared" si="7"/>
        <v>0</v>
      </c>
      <c r="AR29">
        <f t="shared" si="8"/>
        <v>0</v>
      </c>
      <c r="AS29">
        <f t="shared" si="9"/>
        <v>0</v>
      </c>
      <c r="AT29">
        <f t="shared" si="10"/>
        <v>0</v>
      </c>
      <c r="AU29">
        <f t="shared" si="11"/>
        <v>0</v>
      </c>
      <c r="AV29">
        <f t="shared" si="12"/>
        <v>0</v>
      </c>
      <c r="AW29">
        <f t="shared" si="13"/>
        <v>0</v>
      </c>
      <c r="AX29">
        <f t="shared" si="14"/>
        <v>0</v>
      </c>
      <c r="AY29">
        <f t="shared" si="15"/>
        <v>0</v>
      </c>
      <c r="AZ29">
        <f t="shared" si="16"/>
        <v>0</v>
      </c>
      <c r="BA29">
        <f t="shared" si="17"/>
        <v>0</v>
      </c>
      <c r="BB29">
        <f t="shared" si="18"/>
        <v>0</v>
      </c>
      <c r="BC29">
        <f t="shared" si="19"/>
        <v>0</v>
      </c>
      <c r="BD29">
        <f t="shared" si="20"/>
        <v>0</v>
      </c>
      <c r="BE29" s="22">
        <f t="shared" ref="BE29:BR29" si="45">BD29+LARGE($AO29:$BC29,BE$4)</f>
        <v>0</v>
      </c>
      <c r="BF29" s="22">
        <f t="shared" si="45"/>
        <v>0</v>
      </c>
      <c r="BG29" s="22">
        <f t="shared" si="45"/>
        <v>0</v>
      </c>
      <c r="BH29" s="22">
        <f t="shared" si="45"/>
        <v>0</v>
      </c>
      <c r="BI29" s="22">
        <f t="shared" si="45"/>
        <v>0</v>
      </c>
      <c r="BJ29" s="22">
        <f t="shared" si="45"/>
        <v>0</v>
      </c>
      <c r="BK29" s="22">
        <f t="shared" si="45"/>
        <v>0</v>
      </c>
      <c r="BL29" s="22">
        <f t="shared" si="45"/>
        <v>0</v>
      </c>
      <c r="BM29" s="22">
        <f t="shared" si="45"/>
        <v>0</v>
      </c>
      <c r="BN29" s="22">
        <f t="shared" si="45"/>
        <v>0</v>
      </c>
      <c r="BO29" s="22">
        <f t="shared" si="45"/>
        <v>0</v>
      </c>
      <c r="BP29" s="22">
        <f t="shared" si="45"/>
        <v>0</v>
      </c>
      <c r="BQ29" s="22">
        <f t="shared" si="45"/>
        <v>0</v>
      </c>
      <c r="BR29" s="22">
        <f t="shared" si="45"/>
        <v>0</v>
      </c>
    </row>
    <row r="30" spans="1:70" ht="16.5">
      <c r="A30" s="14"/>
      <c r="B30" s="32" t="str">
        <f>IF(ISNA(VLOOKUP(A30,'Licenciés Jeunes 2023'!A:C,3,0)),"",VLOOKUP(A30,'Licenciés Jeunes 2023'!A:C,3,0))</f>
        <v/>
      </c>
      <c r="C30" s="32" t="str">
        <f>IF(ISNA(VLOOKUP(A30,'Licenciés Jeunes 2023'!A:C,2,0)),"",VLOOKUP(A30,'Licenciés Jeunes 2023'!A:C,2,0))</f>
        <v/>
      </c>
      <c r="D30" s="32" t="str">
        <f>IF(ISNA(VLOOKUP(A30,'Licenciés Jeunes 2023'!A:F,6,0)),"",VLOOKUP(A30,'Licenciés Jeunes 2023'!A:F,6,0))</f>
        <v/>
      </c>
      <c r="E30" s="6"/>
      <c r="F30" s="2">
        <f>IF(E$2="Bike &amp; Run",IF(ISNA(VLOOKUP(E30,Paramètres!$B$3:$C$56,2,FALSE)),0,VLOOKUP(E30,Paramètres!$B$3:$C$56,2,FALSE)*Paramètres!$K$3),IF(OR(E30="",OR($D30="",$D30="NL",$D30="HORS LIGUE")),0,VLOOKUP(IF(OR(E30="",OR($D30="",$D30="NL",$D30="HORS LIGUE")),"",COUNTIFS($D$5:$D$72,"&lt;&gt;"&amp;"",$D$5:$D$72,"&lt;&gt;"&amp;"NL",$D$5:$D$72,"&lt;&gt;"&amp;"HORS LIGUE",E$5:E$72,"&lt;"&amp;E30)+1),Paramètres!$B$3:$C$56,2,FALSE)*Paramètres!$K$3))</f>
        <v>0</v>
      </c>
      <c r="G30" s="4"/>
      <c r="H30" s="2">
        <f>IF(G$2="Bike &amp; Run",IF(ISNA(VLOOKUP(G30,Paramètres!$B$3:$C$56,2,FALSE)),0,VLOOKUP(G30,Paramètres!$B$3:$C$56,2,FALSE)*Paramètres!$K$4),IF(OR(G30="",OR($D30="",$D30="NL",$D30="HORS LIGUE")),0,VLOOKUP(IF(OR(G30="",OR($D30="",$D30="NL",$D30="HORS LIGUE")),"",COUNTIFS($D$5:$D$72,"&lt;&gt;"&amp;"",$D$5:$D$72,"&lt;&gt;"&amp;"NL",$D$5:$D$72,"&lt;&gt;"&amp;"HORS LIGUE",G$5:G$72,"&lt;"&amp;G30)+1),Paramètres!$B$3:$C$56,2,FALSE)*Paramètres!$K$4))</f>
        <v>0</v>
      </c>
      <c r="I30" s="36"/>
      <c r="J30" s="2">
        <f>IF(I$2="Bike &amp; Run",IF(ISNA(VLOOKUP(I30,Paramètres!$B$3:$C$56,2,FALSE)),0,VLOOKUP(I30,Paramètres!$B$3:$C$56,2,FALSE)*Paramètres!$K$5),IF(OR(I30="",OR($D30="",$D30="NL",$D30="HORS LIGUE")),0,VLOOKUP(IF(OR(I30="",OR($D30="",$D30="NL",$D30="HORS LIGUE")),"",COUNTIFS($D$5:$D$72,"&lt;&gt;"&amp;"",$D$5:$D$72,"&lt;&gt;"&amp;"NL",$D$5:$D$72,"&lt;&gt;"&amp;"HORS LIGUE",I$5:I$72,"&lt;"&amp;I30)+1),Paramètres!$B$3:$C$56,2,FALSE)*Paramètres!$K$5))</f>
        <v>0</v>
      </c>
      <c r="K30" s="4"/>
      <c r="L30" s="2">
        <f>IF(K$2="Bike &amp; Run",IF(ISNA(VLOOKUP(K30,Paramètres!$B$3:$C$56,2,FALSE)),0,VLOOKUP(K30,Paramètres!$B$3:$C$56,2,FALSE)*Paramètres!$K$6),IF(OR(K30="",OR($D30="",$D30="NL",$D30="HORS LIGUE")),0,VLOOKUP(IF(OR(K30="",OR($D30="",$D30="NL",$D30="HORS LIGUE")),"",COUNTIFS($D$5:$D$72,"&lt;&gt;"&amp;"",$D$5:$D$72,"&lt;&gt;"&amp;"NL",$D$5:$D$72,"&lt;&gt;"&amp;"HORS LIGUE",K$5:K$72,"&lt;"&amp;K30)+1),Paramètres!$B$3:$C$56,2,FALSE)*Paramètres!$K$6))</f>
        <v>0</v>
      </c>
      <c r="M30" s="4"/>
      <c r="N30" s="2">
        <f>IF(M$2="Bike &amp; Run",IF(ISNA(VLOOKUP(M30,Paramètres!$B$3:$C$56,2,FALSE)),0,VLOOKUP(M30,Paramètres!$B$3:$C$56,2,FALSE)*Paramètres!$K$7),IF(OR(M30="",OR($D30="",$D30="NL",$D30="HORS LIGUE")),0,VLOOKUP(IF(OR(M30="",OR($D30="",$D30="NL",$D30="HORS LIGUE")),"",COUNTIFS($D$5:$D$72,"&lt;&gt;"&amp;"",$D$5:$D$72,"&lt;&gt;"&amp;"NL",$D$5:$D$72,"&lt;&gt;"&amp;"HORS LIGUE",M$5:M$72,"&lt;"&amp;M30)+1),Paramètres!$B$3:$C$56,2,FALSE)*Paramètres!$K$7))</f>
        <v>0</v>
      </c>
      <c r="O30" s="46"/>
      <c r="P30" s="2">
        <f>IF(O$2="Bike &amp; Run",IF(ISNA(VLOOKUP(O30,Paramètres!$B$3:$C$56,2,FALSE)),0,VLOOKUP(O30,Paramètres!$B$3:$C$56,2,FALSE)*Paramètres!$K$8),IF(OR(O30="",OR($D30="",$D30="NL",$D30="HORS LIGUE")),0,VLOOKUP(IF(OR(O30="",OR($D30="",$D30="NL",$D30="HORS LIGUE")),"",COUNTIFS($D$5:$D$72,"&lt;&gt;"&amp;"",$D$5:$D$72,"&lt;&gt;"&amp;"NL",$D$5:$D$72,"&lt;&gt;"&amp;"HORS LIGUE",O$5:O$72,"&lt;"&amp;O30)+1),Paramètres!$B$3:$C$56,2,FALSE)*Paramètres!$K$8))</f>
        <v>0</v>
      </c>
      <c r="Q30" s="46"/>
      <c r="R30" s="2">
        <f>IF(Q$2="Bike &amp; Run",IF(ISNA(VLOOKUP(Q30,Paramètres!$B$3:$C$56,2,FALSE)),0,VLOOKUP(Q30,Paramètres!$B$3:$C$56,2,FALSE)*Paramètres!$K$9),IF(OR(Q30="",OR($D30="",$D30="NL",$D30="HORS LIGUE")),0,VLOOKUP(IF(OR(Q30="",OR($D30="",$D30="NL",$D30="HORS LIGUE")),"",COUNTIFS($D$5:$D$72,"&lt;&gt;"&amp;"",$D$5:$D$72,"&lt;&gt;"&amp;"NL",$D$5:$D$72,"&lt;&gt;"&amp;"HORS LIGUE",Q$5:Q$72,"&lt;"&amp;Q30)+1),Paramètres!$B$3:$C$56,2,FALSE)*Paramètres!$K$9))</f>
        <v>0</v>
      </c>
      <c r="S30" s="46"/>
      <c r="T30" s="2">
        <f>IF(S$2="Bike &amp; Run",IF(ISNA(VLOOKUP(S30,Paramètres!$B$3:$C$56,2,FALSE)),0,VLOOKUP(S30,Paramètres!$B$3:$C$56,2,FALSE)*Paramètres!$K$10),IF(OR(S30="",OR($D30="",$D30="NL",$D30="HORS LIGUE")),0,VLOOKUP(IF(OR(S30="",OR($D30="",$D30="NL",$D30="HORS LIGUE")),"",COUNTIFS($D$5:$D$72,"&lt;&gt;"&amp;"",$D$5:$D$72,"&lt;&gt;"&amp;"NL",$D$5:$D$72,"&lt;&gt;"&amp;"HORS LIGUE",S$5:S$72,"&lt;"&amp;S30)+1),Paramètres!$B$3:$C$56,2,FALSE)*Paramètres!$K$10))</f>
        <v>0</v>
      </c>
      <c r="U30" s="46"/>
      <c r="V30" s="2">
        <f>IF(U$2="Bike &amp; Run",IF(ISNA(VLOOKUP(U30,Paramètres!$B$3:$C$56,2,FALSE)),0,VLOOKUP(U30,Paramètres!$B$3:$C$56,2,FALSE)*Paramètres!$K$11),IF(OR(U30="",OR($D30="",$D30="NL",$D30="HORS LIGUE")),0,VLOOKUP(IF(OR(U30="",OR($D30="",$D30="NL",$D30="HORS LIGUE")),"",COUNTIFS($D$5:$D$72,"&lt;&gt;"&amp;"",$D$5:$D$72,"&lt;&gt;"&amp;"NL",$D$5:$D$72,"&lt;&gt;"&amp;"HORS LIGUE",U$5:U$72,"&lt;"&amp;U30)+1),Paramètres!$B$3:$C$56,2,FALSE)*Paramètres!$K$11))</f>
        <v>0</v>
      </c>
      <c r="W30" s="46"/>
      <c r="X30" s="2">
        <f>IF(W$2="Bike &amp; Run",IF(ISNA(VLOOKUP(W30,Paramètres!$B$3:$C$56,2,FALSE)),0,VLOOKUP(W30,Paramètres!$B$3:$C$56,2,FALSE)*Paramètres!$K$12),IF(OR(W30="",OR($D30="",$D30="NL",$D30="HORS LIGUE")),0,VLOOKUP(IF(OR(W30="",OR($D30="",$D30="NL",$D30="HORS LIGUE")),"",COUNTIFS($D$5:$D$72,"&lt;&gt;"&amp;"",$D$5:$D$72,"&lt;&gt;"&amp;"NL",$D$5:$D$72,"&lt;&gt;"&amp;"HORS LIGUE",W$5:W$72,"&lt;"&amp;W30)+1),Paramètres!$B$3:$C$56,2,FALSE)*Paramètres!$K$12))</f>
        <v>0</v>
      </c>
      <c r="Y30" s="46"/>
      <c r="Z30" s="2">
        <f>IF(Y$2="Bike &amp; Run",IF(ISNA(VLOOKUP(Y30,Paramètres!$B$3:$C$56,2,FALSE)),0,VLOOKUP(Y30,Paramètres!$B$3:$C$56,2,FALSE)*Paramètres!$K$13),IF(OR(Y30="",OR($D30="",$D30="NL",$D30="HORS LIGUE")),0,VLOOKUP(IF(OR(Y30="",OR($D30="",$D30="NL",$D30="HORS LIGUE")),"",COUNTIFS($D$5:$D$72,"&lt;&gt;"&amp;"",$D$5:$D$72,"&lt;&gt;"&amp;"NL",$D$5:$D$72,"&lt;&gt;"&amp;"HORS LIGUE",Y$5:Y$72,"&lt;"&amp;Y30)+1),Paramètres!$B$3:$C$56,2,FALSE)*Paramètres!$K$13))</f>
        <v>0</v>
      </c>
      <c r="AA30" s="46"/>
      <c r="AB30" s="2">
        <f>IF(AA$2="Bike &amp; Run",IF(ISNA(VLOOKUP(AA30,Paramètres!$B$3:$C$56,2,FALSE)),0,VLOOKUP(AA30,Paramètres!$B$3:$C$56,2,FALSE)*Paramètres!$K$14),IF(OR(AA30="",OR($D30="",$D30="NL",$D30="HORS LIGUE")),0,VLOOKUP(IF(OR(AA30="",OR($D30="",$D30="NL",$D30="HORS LIGUE")),"",COUNTIFS($D$5:$D$72,"&lt;&gt;"&amp;"",$D$5:$D$72,"&lt;&gt;"&amp;"NL",$D$5:$D$72,"&lt;&gt;"&amp;"HORS LIGUE",AA$5:AA$72,"&lt;"&amp;AA30)+1),Paramètres!$B$3:$C$56,2,FALSE)*Paramètres!$K$14))</f>
        <v>0</v>
      </c>
      <c r="AC30" s="46"/>
      <c r="AD30" s="2">
        <f>IF(AC$2="Bike &amp; Run",IF(ISNA(VLOOKUP(AC30,Paramètres!$B$3:$C$56,2,FALSE)),0,VLOOKUP(AC30,Paramètres!$B$3:$C$56,2,FALSE)*Paramètres!$K$15),IF(OR(AC30="",OR($D30="",$D30="NL",$D30="HORS LIGUE")),0,VLOOKUP(IF(OR(AC30="",OR($D30="",$D30="NL",$D30="HORS LIGUE")),"",COUNTIFS($D$5:$D$72,"&lt;&gt;"&amp;"",$D$5:$D$72,"&lt;&gt;"&amp;"NL",$D$5:$D$72,"&lt;&gt;"&amp;"HORS LIGUE",AC$5:AC$72,"&lt;"&amp;AC30)+1),Paramètres!$B$3:$C$56,2,FALSE)*Paramètres!$K$15))</f>
        <v>0</v>
      </c>
      <c r="AE30" s="46"/>
      <c r="AF30" s="2">
        <f>IF(AE$2="Bike &amp; Run",IF(ISNA(VLOOKUP(AE30,Paramètres!$B$3:$C$56,2,FALSE)),0,VLOOKUP(AE30,Paramètres!$B$3:$C$56,2,FALSE)*Paramètres!$K$16),IF(OR(AE30="",OR($D30="",$D30="NL",$D30="HORS LIGUE")),0,VLOOKUP(IF(OR(AE30="",OR($D30="",$D30="NL",$D30="HORS LIGUE")),"",COUNTIFS($D$5:$D$72,"&lt;&gt;"&amp;"",$D$5:$D$72,"&lt;&gt;"&amp;"NL",$D$5:$D$72,"&lt;&gt;"&amp;"HORS LIGUE",AE$5:AE$72,"&lt;"&amp;AE30)+1),Paramètres!$B$3:$C$56,2,FALSE)*Paramètres!$K$16))</f>
        <v>0</v>
      </c>
      <c r="AG30" s="46"/>
      <c r="AH30" s="2">
        <f>IF(AG$2="Bike &amp; Run",IF(ISNA(VLOOKUP(AG30,Paramètres!$B$3:$C$56,2,FALSE)),0,VLOOKUP(AG30,Paramètres!$B$3:$C$56,2,FALSE)*Paramètres!$K$17),IF(OR(AG30="",OR($D30="",$D30="NL",$D30="HORS LIGUE")),0,VLOOKUP(IF(OR(AG30="",OR($D30="",$D30="NL",$D30="HORS LIGUE")),"",COUNTIFS($D$5:$D$72,"&lt;&gt;"&amp;"",$D$5:$D$72,"&lt;&gt;"&amp;"NL",$D$5:$D$72,"&lt;&gt;"&amp;"HORS LIGUE",AG$5:AG$72,"&lt;"&amp;AG30)+1),Paramètres!$B$3:$C$56,2,FALSE)*Paramètres!$K$17))</f>
        <v>0</v>
      </c>
      <c r="AI30" s="40">
        <f t="shared" si="0"/>
        <v>0</v>
      </c>
      <c r="AJ30" s="3" t="str">
        <f t="shared" si="1"/>
        <v/>
      </c>
      <c r="AK30" s="5">
        <f t="shared" si="2"/>
        <v>0</v>
      </c>
      <c r="AL30" s="41">
        <f t="shared" si="3"/>
        <v>0</v>
      </c>
      <c r="AM30" s="33" t="str">
        <f t="shared" si="4"/>
        <v/>
      </c>
      <c r="AO30" s="22">
        <f t="shared" si="5"/>
        <v>0</v>
      </c>
      <c r="AP30">
        <f t="shared" si="6"/>
        <v>0</v>
      </c>
      <c r="AQ30">
        <f t="shared" si="7"/>
        <v>0</v>
      </c>
      <c r="AR30">
        <f t="shared" si="8"/>
        <v>0</v>
      </c>
      <c r="AS30">
        <f t="shared" si="9"/>
        <v>0</v>
      </c>
      <c r="AT30">
        <f t="shared" si="10"/>
        <v>0</v>
      </c>
      <c r="AU30">
        <f t="shared" si="11"/>
        <v>0</v>
      </c>
      <c r="AV30">
        <f t="shared" si="12"/>
        <v>0</v>
      </c>
      <c r="AW30">
        <f t="shared" si="13"/>
        <v>0</v>
      </c>
      <c r="AX30">
        <f t="shared" si="14"/>
        <v>0</v>
      </c>
      <c r="AY30">
        <f t="shared" si="15"/>
        <v>0</v>
      </c>
      <c r="AZ30">
        <f t="shared" si="16"/>
        <v>0</v>
      </c>
      <c r="BA30">
        <f t="shared" si="17"/>
        <v>0</v>
      </c>
      <c r="BB30">
        <f t="shared" si="18"/>
        <v>0</v>
      </c>
      <c r="BC30">
        <f t="shared" si="19"/>
        <v>0</v>
      </c>
      <c r="BD30">
        <f t="shared" si="20"/>
        <v>0</v>
      </c>
      <c r="BE30" s="22">
        <f t="shared" ref="BE30:BR30" si="46">BD30+LARGE($AO30:$BC30,BE$4)</f>
        <v>0</v>
      </c>
      <c r="BF30" s="22">
        <f t="shared" si="46"/>
        <v>0</v>
      </c>
      <c r="BG30" s="22">
        <f t="shared" si="46"/>
        <v>0</v>
      </c>
      <c r="BH30" s="22">
        <f t="shared" si="46"/>
        <v>0</v>
      </c>
      <c r="BI30" s="22">
        <f t="shared" si="46"/>
        <v>0</v>
      </c>
      <c r="BJ30" s="22">
        <f t="shared" si="46"/>
        <v>0</v>
      </c>
      <c r="BK30" s="22">
        <f t="shared" si="46"/>
        <v>0</v>
      </c>
      <c r="BL30" s="22">
        <f t="shared" si="46"/>
        <v>0</v>
      </c>
      <c r="BM30" s="22">
        <f t="shared" si="46"/>
        <v>0</v>
      </c>
      <c r="BN30" s="22">
        <f t="shared" si="46"/>
        <v>0</v>
      </c>
      <c r="BO30" s="22">
        <f t="shared" si="46"/>
        <v>0</v>
      </c>
      <c r="BP30" s="22">
        <f t="shared" si="46"/>
        <v>0</v>
      </c>
      <c r="BQ30" s="22">
        <f t="shared" si="46"/>
        <v>0</v>
      </c>
      <c r="BR30" s="22">
        <f t="shared" si="46"/>
        <v>0</v>
      </c>
    </row>
    <row r="31" spans="1:70" ht="16.5">
      <c r="A31" s="14"/>
      <c r="B31" s="32" t="str">
        <f>IF(ISNA(VLOOKUP(A31,'Licenciés Jeunes 2023'!A:C,3,0)),"",VLOOKUP(A31,'Licenciés Jeunes 2023'!A:C,3,0))</f>
        <v/>
      </c>
      <c r="C31" s="32" t="str">
        <f>IF(ISNA(VLOOKUP(A31,'Licenciés Jeunes 2023'!A:C,2,0)),"",VLOOKUP(A31,'Licenciés Jeunes 2023'!A:C,2,0))</f>
        <v/>
      </c>
      <c r="D31" s="32" t="str">
        <f>IF(ISNA(VLOOKUP(A31,'Licenciés Jeunes 2023'!A:F,6,0)),"",VLOOKUP(A31,'Licenciés Jeunes 2023'!A:F,6,0))</f>
        <v/>
      </c>
      <c r="E31" s="6"/>
      <c r="F31" s="2">
        <f>IF(E$2="Bike &amp; Run",IF(ISNA(VLOOKUP(E31,Paramètres!$B$3:$C$56,2,FALSE)),0,VLOOKUP(E31,Paramètres!$B$3:$C$56,2,FALSE)*Paramètres!$K$3),IF(OR(E31="",OR($D31="",$D31="NL",$D31="HORS LIGUE")),0,VLOOKUP(IF(OR(E31="",OR($D31="",$D31="NL",$D31="HORS LIGUE")),"",COUNTIFS($D$5:$D$72,"&lt;&gt;"&amp;"",$D$5:$D$72,"&lt;&gt;"&amp;"NL",$D$5:$D$72,"&lt;&gt;"&amp;"HORS LIGUE",E$5:E$72,"&lt;"&amp;E31)+1),Paramètres!$B$3:$C$56,2,FALSE)*Paramètres!$K$3))</f>
        <v>0</v>
      </c>
      <c r="G31" s="4"/>
      <c r="H31" s="2">
        <f>IF(G$2="Bike &amp; Run",IF(ISNA(VLOOKUP(G31,Paramètres!$B$3:$C$56,2,FALSE)),0,VLOOKUP(G31,Paramètres!$B$3:$C$56,2,FALSE)*Paramètres!$K$4),IF(OR(G31="",OR($D31="",$D31="NL",$D31="HORS LIGUE")),0,VLOOKUP(IF(OR(G31="",OR($D31="",$D31="NL",$D31="HORS LIGUE")),"",COUNTIFS($D$5:$D$72,"&lt;&gt;"&amp;"",$D$5:$D$72,"&lt;&gt;"&amp;"NL",$D$5:$D$72,"&lt;&gt;"&amp;"HORS LIGUE",G$5:G$72,"&lt;"&amp;G31)+1),Paramètres!$B$3:$C$56,2,FALSE)*Paramètres!$K$4))</f>
        <v>0</v>
      </c>
      <c r="I31" s="36"/>
      <c r="J31" s="2">
        <f>IF(I$2="Bike &amp; Run",IF(ISNA(VLOOKUP(I31,Paramètres!$B$3:$C$56,2,FALSE)),0,VLOOKUP(I31,Paramètres!$B$3:$C$56,2,FALSE)*Paramètres!$K$5),IF(OR(I31="",OR($D31="",$D31="NL",$D31="HORS LIGUE")),0,VLOOKUP(IF(OR(I31="",OR($D31="",$D31="NL",$D31="HORS LIGUE")),"",COUNTIFS($D$5:$D$72,"&lt;&gt;"&amp;"",$D$5:$D$72,"&lt;&gt;"&amp;"NL",$D$5:$D$72,"&lt;&gt;"&amp;"HORS LIGUE",I$5:I$72,"&lt;"&amp;I31)+1),Paramètres!$B$3:$C$56,2,FALSE)*Paramètres!$K$5))</f>
        <v>0</v>
      </c>
      <c r="K31" s="4"/>
      <c r="L31" s="2">
        <f>IF(K$2="Bike &amp; Run",IF(ISNA(VLOOKUP(K31,Paramètres!$B$3:$C$56,2,FALSE)),0,VLOOKUP(K31,Paramètres!$B$3:$C$56,2,FALSE)*Paramètres!$K$6),IF(OR(K31="",OR($D31="",$D31="NL",$D31="HORS LIGUE")),0,VLOOKUP(IF(OR(K31="",OR($D31="",$D31="NL",$D31="HORS LIGUE")),"",COUNTIFS($D$5:$D$72,"&lt;&gt;"&amp;"",$D$5:$D$72,"&lt;&gt;"&amp;"NL",$D$5:$D$72,"&lt;&gt;"&amp;"HORS LIGUE",K$5:K$72,"&lt;"&amp;K31)+1),Paramètres!$B$3:$C$56,2,FALSE)*Paramètres!$K$6))</f>
        <v>0</v>
      </c>
      <c r="M31" s="4"/>
      <c r="N31" s="2">
        <f>IF(M$2="Bike &amp; Run",IF(ISNA(VLOOKUP(M31,Paramètres!$B$3:$C$56,2,FALSE)),0,VLOOKUP(M31,Paramètres!$B$3:$C$56,2,FALSE)*Paramètres!$K$7),IF(OR(M31="",OR($D31="",$D31="NL",$D31="HORS LIGUE")),0,VLOOKUP(IF(OR(M31="",OR($D31="",$D31="NL",$D31="HORS LIGUE")),"",COUNTIFS($D$5:$D$72,"&lt;&gt;"&amp;"",$D$5:$D$72,"&lt;&gt;"&amp;"NL",$D$5:$D$72,"&lt;&gt;"&amp;"HORS LIGUE",M$5:M$72,"&lt;"&amp;M31)+1),Paramètres!$B$3:$C$56,2,FALSE)*Paramètres!$K$7))</f>
        <v>0</v>
      </c>
      <c r="O31" s="46"/>
      <c r="P31" s="2">
        <f>IF(O$2="Bike &amp; Run",IF(ISNA(VLOOKUP(O31,Paramètres!$B$3:$C$56,2,FALSE)),0,VLOOKUP(O31,Paramètres!$B$3:$C$56,2,FALSE)*Paramètres!$K$8),IF(OR(O31="",OR($D31="",$D31="NL",$D31="HORS LIGUE")),0,VLOOKUP(IF(OR(O31="",OR($D31="",$D31="NL",$D31="HORS LIGUE")),"",COUNTIFS($D$5:$D$72,"&lt;&gt;"&amp;"",$D$5:$D$72,"&lt;&gt;"&amp;"NL",$D$5:$D$72,"&lt;&gt;"&amp;"HORS LIGUE",O$5:O$72,"&lt;"&amp;O31)+1),Paramètres!$B$3:$C$56,2,FALSE)*Paramètres!$K$8))</f>
        <v>0</v>
      </c>
      <c r="Q31" s="46"/>
      <c r="R31" s="2">
        <f>IF(Q$2="Bike &amp; Run",IF(ISNA(VLOOKUP(Q31,Paramètres!$B$3:$C$56,2,FALSE)),0,VLOOKUP(Q31,Paramètres!$B$3:$C$56,2,FALSE)*Paramètres!$K$9),IF(OR(Q31="",OR($D31="",$D31="NL",$D31="HORS LIGUE")),0,VLOOKUP(IF(OR(Q31="",OR($D31="",$D31="NL",$D31="HORS LIGUE")),"",COUNTIFS($D$5:$D$72,"&lt;&gt;"&amp;"",$D$5:$D$72,"&lt;&gt;"&amp;"NL",$D$5:$D$72,"&lt;&gt;"&amp;"HORS LIGUE",Q$5:Q$72,"&lt;"&amp;Q31)+1),Paramètres!$B$3:$C$56,2,FALSE)*Paramètres!$K$9))</f>
        <v>0</v>
      </c>
      <c r="S31" s="46"/>
      <c r="T31" s="2">
        <f>IF(S$2="Bike &amp; Run",IF(ISNA(VLOOKUP(S31,Paramètres!$B$3:$C$56,2,FALSE)),0,VLOOKUP(S31,Paramètres!$B$3:$C$56,2,FALSE)*Paramètres!$K$10),IF(OR(S31="",OR($D31="",$D31="NL",$D31="HORS LIGUE")),0,VLOOKUP(IF(OR(S31="",OR($D31="",$D31="NL",$D31="HORS LIGUE")),"",COUNTIFS($D$5:$D$72,"&lt;&gt;"&amp;"",$D$5:$D$72,"&lt;&gt;"&amp;"NL",$D$5:$D$72,"&lt;&gt;"&amp;"HORS LIGUE",S$5:S$72,"&lt;"&amp;S31)+1),Paramètres!$B$3:$C$56,2,FALSE)*Paramètres!$K$10))</f>
        <v>0</v>
      </c>
      <c r="U31" s="46"/>
      <c r="V31" s="2">
        <f>IF(U$2="Bike &amp; Run",IF(ISNA(VLOOKUP(U31,Paramètres!$B$3:$C$56,2,FALSE)),0,VLOOKUP(U31,Paramètres!$B$3:$C$56,2,FALSE)*Paramètres!$K$11),IF(OR(U31="",OR($D31="",$D31="NL",$D31="HORS LIGUE")),0,VLOOKUP(IF(OR(U31="",OR($D31="",$D31="NL",$D31="HORS LIGUE")),"",COUNTIFS($D$5:$D$72,"&lt;&gt;"&amp;"",$D$5:$D$72,"&lt;&gt;"&amp;"NL",$D$5:$D$72,"&lt;&gt;"&amp;"HORS LIGUE",U$5:U$72,"&lt;"&amp;U31)+1),Paramètres!$B$3:$C$56,2,FALSE)*Paramètres!$K$11))</f>
        <v>0</v>
      </c>
      <c r="W31" s="46"/>
      <c r="X31" s="2">
        <f>IF(W$2="Bike &amp; Run",IF(ISNA(VLOOKUP(W31,Paramètres!$B$3:$C$56,2,FALSE)),0,VLOOKUP(W31,Paramètres!$B$3:$C$56,2,FALSE)*Paramètres!$K$12),IF(OR(W31="",OR($D31="",$D31="NL",$D31="HORS LIGUE")),0,VLOOKUP(IF(OR(W31="",OR($D31="",$D31="NL",$D31="HORS LIGUE")),"",COUNTIFS($D$5:$D$72,"&lt;&gt;"&amp;"",$D$5:$D$72,"&lt;&gt;"&amp;"NL",$D$5:$D$72,"&lt;&gt;"&amp;"HORS LIGUE",W$5:W$72,"&lt;"&amp;W31)+1),Paramètres!$B$3:$C$56,2,FALSE)*Paramètres!$K$12))</f>
        <v>0</v>
      </c>
      <c r="Y31" s="46"/>
      <c r="Z31" s="2">
        <f>IF(Y$2="Bike &amp; Run",IF(ISNA(VLOOKUP(Y31,Paramètres!$B$3:$C$56,2,FALSE)),0,VLOOKUP(Y31,Paramètres!$B$3:$C$56,2,FALSE)*Paramètres!$K$13),IF(OR(Y31="",OR($D31="",$D31="NL",$D31="HORS LIGUE")),0,VLOOKUP(IF(OR(Y31="",OR($D31="",$D31="NL",$D31="HORS LIGUE")),"",COUNTIFS($D$5:$D$72,"&lt;&gt;"&amp;"",$D$5:$D$72,"&lt;&gt;"&amp;"NL",$D$5:$D$72,"&lt;&gt;"&amp;"HORS LIGUE",Y$5:Y$72,"&lt;"&amp;Y31)+1),Paramètres!$B$3:$C$56,2,FALSE)*Paramètres!$K$13))</f>
        <v>0</v>
      </c>
      <c r="AA31" s="46"/>
      <c r="AB31" s="2">
        <f>IF(AA$2="Bike &amp; Run",IF(ISNA(VLOOKUP(AA31,Paramètres!$B$3:$C$56,2,FALSE)),0,VLOOKUP(AA31,Paramètres!$B$3:$C$56,2,FALSE)*Paramètres!$K$14),IF(OR(AA31="",OR($D31="",$D31="NL",$D31="HORS LIGUE")),0,VLOOKUP(IF(OR(AA31="",OR($D31="",$D31="NL",$D31="HORS LIGUE")),"",COUNTIFS($D$5:$D$72,"&lt;&gt;"&amp;"",$D$5:$D$72,"&lt;&gt;"&amp;"NL",$D$5:$D$72,"&lt;&gt;"&amp;"HORS LIGUE",AA$5:AA$72,"&lt;"&amp;AA31)+1),Paramètres!$B$3:$C$56,2,FALSE)*Paramètres!$K$14))</f>
        <v>0</v>
      </c>
      <c r="AC31" s="46"/>
      <c r="AD31" s="2">
        <f>IF(AC$2="Bike &amp; Run",IF(ISNA(VLOOKUP(AC31,Paramètres!$B$3:$C$56,2,FALSE)),0,VLOOKUP(AC31,Paramètres!$B$3:$C$56,2,FALSE)*Paramètres!$K$15),IF(OR(AC31="",OR($D31="",$D31="NL",$D31="HORS LIGUE")),0,VLOOKUP(IF(OR(AC31="",OR($D31="",$D31="NL",$D31="HORS LIGUE")),"",COUNTIFS($D$5:$D$72,"&lt;&gt;"&amp;"",$D$5:$D$72,"&lt;&gt;"&amp;"NL",$D$5:$D$72,"&lt;&gt;"&amp;"HORS LIGUE",AC$5:AC$72,"&lt;"&amp;AC31)+1),Paramètres!$B$3:$C$56,2,FALSE)*Paramètres!$K$15))</f>
        <v>0</v>
      </c>
      <c r="AE31" s="46"/>
      <c r="AF31" s="2">
        <f>IF(AE$2="Bike &amp; Run",IF(ISNA(VLOOKUP(AE31,Paramètres!$B$3:$C$56,2,FALSE)),0,VLOOKUP(AE31,Paramètres!$B$3:$C$56,2,FALSE)*Paramètres!$K$16),IF(OR(AE31="",OR($D31="",$D31="NL",$D31="HORS LIGUE")),0,VLOOKUP(IF(OR(AE31="",OR($D31="",$D31="NL",$D31="HORS LIGUE")),"",COUNTIFS($D$5:$D$72,"&lt;&gt;"&amp;"",$D$5:$D$72,"&lt;&gt;"&amp;"NL",$D$5:$D$72,"&lt;&gt;"&amp;"HORS LIGUE",AE$5:AE$72,"&lt;"&amp;AE31)+1),Paramètres!$B$3:$C$56,2,FALSE)*Paramètres!$K$16))</f>
        <v>0</v>
      </c>
      <c r="AG31" s="46"/>
      <c r="AH31" s="2">
        <f>IF(AG$2="Bike &amp; Run",IF(ISNA(VLOOKUP(AG31,Paramètres!$B$3:$C$56,2,FALSE)),0,VLOOKUP(AG31,Paramètres!$B$3:$C$56,2,FALSE)*Paramètres!$K$17),IF(OR(AG31="",OR($D31="",$D31="NL",$D31="HORS LIGUE")),0,VLOOKUP(IF(OR(AG31="",OR($D31="",$D31="NL",$D31="HORS LIGUE")),"",COUNTIFS($D$5:$D$72,"&lt;&gt;"&amp;"",$D$5:$D$72,"&lt;&gt;"&amp;"NL",$D$5:$D$72,"&lt;&gt;"&amp;"HORS LIGUE",AG$5:AG$72,"&lt;"&amp;AG31)+1),Paramètres!$B$3:$C$56,2,FALSE)*Paramètres!$K$17))</f>
        <v>0</v>
      </c>
      <c r="AI31" s="40">
        <f t="shared" si="0"/>
        <v>0</v>
      </c>
      <c r="AJ31" s="3" t="str">
        <f t="shared" si="1"/>
        <v/>
      </c>
      <c r="AK31" s="5">
        <f t="shared" si="2"/>
        <v>0</v>
      </c>
      <c r="AL31" s="41">
        <f t="shared" si="3"/>
        <v>0</v>
      </c>
      <c r="AM31" s="33" t="str">
        <f t="shared" si="4"/>
        <v/>
      </c>
      <c r="AO31" s="22">
        <f t="shared" si="5"/>
        <v>0</v>
      </c>
      <c r="AP31">
        <f t="shared" si="6"/>
        <v>0</v>
      </c>
      <c r="AQ31">
        <f t="shared" si="7"/>
        <v>0</v>
      </c>
      <c r="AR31">
        <f t="shared" si="8"/>
        <v>0</v>
      </c>
      <c r="AS31">
        <f t="shared" si="9"/>
        <v>0</v>
      </c>
      <c r="AT31">
        <f t="shared" si="10"/>
        <v>0</v>
      </c>
      <c r="AU31">
        <f t="shared" si="11"/>
        <v>0</v>
      </c>
      <c r="AV31">
        <f t="shared" si="12"/>
        <v>0</v>
      </c>
      <c r="AW31">
        <f t="shared" si="13"/>
        <v>0</v>
      </c>
      <c r="AX31">
        <f t="shared" si="14"/>
        <v>0</v>
      </c>
      <c r="AY31">
        <f t="shared" si="15"/>
        <v>0</v>
      </c>
      <c r="AZ31">
        <f t="shared" si="16"/>
        <v>0</v>
      </c>
      <c r="BA31">
        <f t="shared" si="17"/>
        <v>0</v>
      </c>
      <c r="BB31">
        <f t="shared" si="18"/>
        <v>0</v>
      </c>
      <c r="BC31">
        <f t="shared" si="19"/>
        <v>0</v>
      </c>
      <c r="BD31">
        <f t="shared" si="20"/>
        <v>0</v>
      </c>
      <c r="BE31" s="22">
        <f t="shared" ref="BE31:BR31" si="47">BD31+LARGE($AO31:$BC31,BE$4)</f>
        <v>0</v>
      </c>
      <c r="BF31" s="22">
        <f t="shared" si="47"/>
        <v>0</v>
      </c>
      <c r="BG31" s="22">
        <f t="shared" si="47"/>
        <v>0</v>
      </c>
      <c r="BH31" s="22">
        <f t="shared" si="47"/>
        <v>0</v>
      </c>
      <c r="BI31" s="22">
        <f t="shared" si="47"/>
        <v>0</v>
      </c>
      <c r="BJ31" s="22">
        <f t="shared" si="47"/>
        <v>0</v>
      </c>
      <c r="BK31" s="22">
        <f t="shared" si="47"/>
        <v>0</v>
      </c>
      <c r="BL31" s="22">
        <f t="shared" si="47"/>
        <v>0</v>
      </c>
      <c r="BM31" s="22">
        <f t="shared" si="47"/>
        <v>0</v>
      </c>
      <c r="BN31" s="22">
        <f t="shared" si="47"/>
        <v>0</v>
      </c>
      <c r="BO31" s="22">
        <f t="shared" si="47"/>
        <v>0</v>
      </c>
      <c r="BP31" s="22">
        <f t="shared" si="47"/>
        <v>0</v>
      </c>
      <c r="BQ31" s="22">
        <f t="shared" si="47"/>
        <v>0</v>
      </c>
      <c r="BR31" s="22">
        <f t="shared" si="47"/>
        <v>0</v>
      </c>
    </row>
    <row r="32" spans="1:70" ht="16.5">
      <c r="A32" s="14"/>
      <c r="B32" s="32" t="str">
        <f>IF(ISNA(VLOOKUP(A32,'Licenciés Jeunes 2023'!A:C,3,0)),"",VLOOKUP(A32,'Licenciés Jeunes 2023'!A:C,3,0))</f>
        <v/>
      </c>
      <c r="C32" s="32" t="str">
        <f>IF(ISNA(VLOOKUP(A32,'Licenciés Jeunes 2023'!A:C,2,0)),"",VLOOKUP(A32,'Licenciés Jeunes 2023'!A:C,2,0))</f>
        <v/>
      </c>
      <c r="D32" s="32" t="str">
        <f>IF(ISNA(VLOOKUP(A32,'Licenciés Jeunes 2023'!A:F,6,0)),"",VLOOKUP(A32,'Licenciés Jeunes 2023'!A:F,6,0))</f>
        <v/>
      </c>
      <c r="E32" s="6"/>
      <c r="F32" s="2">
        <f>IF(E$2="Bike &amp; Run",IF(ISNA(VLOOKUP(E32,Paramètres!$B$3:$C$56,2,FALSE)),0,VLOOKUP(E32,Paramètres!$B$3:$C$56,2,FALSE)*Paramètres!$K$3),IF(OR(E32="",OR($D32="",$D32="NL",$D32="HORS LIGUE")),0,VLOOKUP(IF(OR(E32="",OR($D32="",$D32="NL",$D32="HORS LIGUE")),"",COUNTIFS($D$5:$D$72,"&lt;&gt;"&amp;"",$D$5:$D$72,"&lt;&gt;"&amp;"NL",$D$5:$D$72,"&lt;&gt;"&amp;"HORS LIGUE",E$5:E$72,"&lt;"&amp;E32)+1),Paramètres!$B$3:$C$56,2,FALSE)*Paramètres!$K$3))</f>
        <v>0</v>
      </c>
      <c r="G32" s="4"/>
      <c r="H32" s="2">
        <f>IF(G$2="Bike &amp; Run",IF(ISNA(VLOOKUP(G32,Paramètres!$B$3:$C$56,2,FALSE)),0,VLOOKUP(G32,Paramètres!$B$3:$C$56,2,FALSE)*Paramètres!$K$4),IF(OR(G32="",OR($D32="",$D32="NL",$D32="HORS LIGUE")),0,VLOOKUP(IF(OR(G32="",OR($D32="",$D32="NL",$D32="HORS LIGUE")),"",COUNTIFS($D$5:$D$72,"&lt;&gt;"&amp;"",$D$5:$D$72,"&lt;&gt;"&amp;"NL",$D$5:$D$72,"&lt;&gt;"&amp;"HORS LIGUE",G$5:G$72,"&lt;"&amp;G32)+1),Paramètres!$B$3:$C$56,2,FALSE)*Paramètres!$K$4))</f>
        <v>0</v>
      </c>
      <c r="I32" s="36"/>
      <c r="J32" s="2">
        <f>IF(I$2="Bike &amp; Run",IF(ISNA(VLOOKUP(I32,Paramètres!$B$3:$C$56,2,FALSE)),0,VLOOKUP(I32,Paramètres!$B$3:$C$56,2,FALSE)*Paramètres!$K$5),IF(OR(I32="",OR($D32="",$D32="NL",$D32="HORS LIGUE")),0,VLOOKUP(IF(OR(I32="",OR($D32="",$D32="NL",$D32="HORS LIGUE")),"",COUNTIFS($D$5:$D$72,"&lt;&gt;"&amp;"",$D$5:$D$72,"&lt;&gt;"&amp;"NL",$D$5:$D$72,"&lt;&gt;"&amp;"HORS LIGUE",I$5:I$72,"&lt;"&amp;I32)+1),Paramètres!$B$3:$C$56,2,FALSE)*Paramètres!$K$5))</f>
        <v>0</v>
      </c>
      <c r="K32" s="4"/>
      <c r="L32" s="2">
        <f>IF(K$2="Bike &amp; Run",IF(ISNA(VLOOKUP(K32,Paramètres!$B$3:$C$56,2,FALSE)),0,VLOOKUP(K32,Paramètres!$B$3:$C$56,2,FALSE)*Paramètres!$K$6),IF(OR(K32="",OR($D32="",$D32="NL",$D32="HORS LIGUE")),0,VLOOKUP(IF(OR(K32="",OR($D32="",$D32="NL",$D32="HORS LIGUE")),"",COUNTIFS($D$5:$D$72,"&lt;&gt;"&amp;"",$D$5:$D$72,"&lt;&gt;"&amp;"NL",$D$5:$D$72,"&lt;&gt;"&amp;"HORS LIGUE",K$5:K$72,"&lt;"&amp;K32)+1),Paramètres!$B$3:$C$56,2,FALSE)*Paramètres!$K$6))</f>
        <v>0</v>
      </c>
      <c r="M32" s="4"/>
      <c r="N32" s="2">
        <f>IF(M$2="Bike &amp; Run",IF(ISNA(VLOOKUP(M32,Paramètres!$B$3:$C$56,2,FALSE)),0,VLOOKUP(M32,Paramètres!$B$3:$C$56,2,FALSE)*Paramètres!$K$7),IF(OR(M32="",OR($D32="",$D32="NL",$D32="HORS LIGUE")),0,VLOOKUP(IF(OR(M32="",OR($D32="",$D32="NL",$D32="HORS LIGUE")),"",COUNTIFS($D$5:$D$72,"&lt;&gt;"&amp;"",$D$5:$D$72,"&lt;&gt;"&amp;"NL",$D$5:$D$72,"&lt;&gt;"&amp;"HORS LIGUE",M$5:M$72,"&lt;"&amp;M32)+1),Paramètres!$B$3:$C$56,2,FALSE)*Paramètres!$K$7))</f>
        <v>0</v>
      </c>
      <c r="O32" s="46"/>
      <c r="P32" s="2">
        <f>IF(O$2="Bike &amp; Run",IF(ISNA(VLOOKUP(O32,Paramètres!$B$3:$C$56,2,FALSE)),0,VLOOKUP(O32,Paramètres!$B$3:$C$56,2,FALSE)*Paramètres!$K$8),IF(OR(O32="",OR($D32="",$D32="NL",$D32="HORS LIGUE")),0,VLOOKUP(IF(OR(O32="",OR($D32="",$D32="NL",$D32="HORS LIGUE")),"",COUNTIFS($D$5:$D$72,"&lt;&gt;"&amp;"",$D$5:$D$72,"&lt;&gt;"&amp;"NL",$D$5:$D$72,"&lt;&gt;"&amp;"HORS LIGUE",O$5:O$72,"&lt;"&amp;O32)+1),Paramètres!$B$3:$C$56,2,FALSE)*Paramètres!$K$8))</f>
        <v>0</v>
      </c>
      <c r="Q32" s="46"/>
      <c r="R32" s="2">
        <f>IF(Q$2="Bike &amp; Run",IF(ISNA(VLOOKUP(Q32,Paramètres!$B$3:$C$56,2,FALSE)),0,VLOOKUP(Q32,Paramètres!$B$3:$C$56,2,FALSE)*Paramètres!$K$9),IF(OR(Q32="",OR($D32="",$D32="NL",$D32="HORS LIGUE")),0,VLOOKUP(IF(OR(Q32="",OR($D32="",$D32="NL",$D32="HORS LIGUE")),"",COUNTIFS($D$5:$D$72,"&lt;&gt;"&amp;"",$D$5:$D$72,"&lt;&gt;"&amp;"NL",$D$5:$D$72,"&lt;&gt;"&amp;"HORS LIGUE",Q$5:Q$72,"&lt;"&amp;Q32)+1),Paramètres!$B$3:$C$56,2,FALSE)*Paramètres!$K$9))</f>
        <v>0</v>
      </c>
      <c r="S32" s="46"/>
      <c r="T32" s="2">
        <f>IF(S$2="Bike &amp; Run",IF(ISNA(VLOOKUP(S32,Paramètres!$B$3:$C$56,2,FALSE)),0,VLOOKUP(S32,Paramètres!$B$3:$C$56,2,FALSE)*Paramètres!$K$10),IF(OR(S32="",OR($D32="",$D32="NL",$D32="HORS LIGUE")),0,VLOOKUP(IF(OR(S32="",OR($D32="",$D32="NL",$D32="HORS LIGUE")),"",COUNTIFS($D$5:$D$72,"&lt;&gt;"&amp;"",$D$5:$D$72,"&lt;&gt;"&amp;"NL",$D$5:$D$72,"&lt;&gt;"&amp;"HORS LIGUE",S$5:S$72,"&lt;"&amp;S32)+1),Paramètres!$B$3:$C$56,2,FALSE)*Paramètres!$K$10))</f>
        <v>0</v>
      </c>
      <c r="U32" s="46"/>
      <c r="V32" s="2">
        <f>IF(U$2="Bike &amp; Run",IF(ISNA(VLOOKUP(U32,Paramètres!$B$3:$C$56,2,FALSE)),0,VLOOKUP(U32,Paramètres!$B$3:$C$56,2,FALSE)*Paramètres!$K$11),IF(OR(U32="",OR($D32="",$D32="NL",$D32="HORS LIGUE")),0,VLOOKUP(IF(OR(U32="",OR($D32="",$D32="NL",$D32="HORS LIGUE")),"",COUNTIFS($D$5:$D$72,"&lt;&gt;"&amp;"",$D$5:$D$72,"&lt;&gt;"&amp;"NL",$D$5:$D$72,"&lt;&gt;"&amp;"HORS LIGUE",U$5:U$72,"&lt;"&amp;U32)+1),Paramètres!$B$3:$C$56,2,FALSE)*Paramètres!$K$11))</f>
        <v>0</v>
      </c>
      <c r="W32" s="46"/>
      <c r="X32" s="2">
        <f>IF(W$2="Bike &amp; Run",IF(ISNA(VLOOKUP(W32,Paramètres!$B$3:$C$56,2,FALSE)),0,VLOOKUP(W32,Paramètres!$B$3:$C$56,2,FALSE)*Paramètres!$K$12),IF(OR(W32="",OR($D32="",$D32="NL",$D32="HORS LIGUE")),0,VLOOKUP(IF(OR(W32="",OR($D32="",$D32="NL",$D32="HORS LIGUE")),"",COUNTIFS($D$5:$D$72,"&lt;&gt;"&amp;"",$D$5:$D$72,"&lt;&gt;"&amp;"NL",$D$5:$D$72,"&lt;&gt;"&amp;"HORS LIGUE",W$5:W$72,"&lt;"&amp;W32)+1),Paramètres!$B$3:$C$56,2,FALSE)*Paramètres!$K$12))</f>
        <v>0</v>
      </c>
      <c r="Y32" s="46"/>
      <c r="Z32" s="2">
        <f>IF(Y$2="Bike &amp; Run",IF(ISNA(VLOOKUP(Y32,Paramètres!$B$3:$C$56,2,FALSE)),0,VLOOKUP(Y32,Paramètres!$B$3:$C$56,2,FALSE)*Paramètres!$K$13),IF(OR(Y32="",OR($D32="",$D32="NL",$D32="HORS LIGUE")),0,VLOOKUP(IF(OR(Y32="",OR($D32="",$D32="NL",$D32="HORS LIGUE")),"",COUNTIFS($D$5:$D$72,"&lt;&gt;"&amp;"",$D$5:$D$72,"&lt;&gt;"&amp;"NL",$D$5:$D$72,"&lt;&gt;"&amp;"HORS LIGUE",Y$5:Y$72,"&lt;"&amp;Y32)+1),Paramètres!$B$3:$C$56,2,FALSE)*Paramètres!$K$13))</f>
        <v>0</v>
      </c>
      <c r="AA32" s="46"/>
      <c r="AB32" s="2">
        <f>IF(AA$2="Bike &amp; Run",IF(ISNA(VLOOKUP(AA32,Paramètres!$B$3:$C$56,2,FALSE)),0,VLOOKUP(AA32,Paramètres!$B$3:$C$56,2,FALSE)*Paramètres!$K$14),IF(OR(AA32="",OR($D32="",$D32="NL",$D32="HORS LIGUE")),0,VLOOKUP(IF(OR(AA32="",OR($D32="",$D32="NL",$D32="HORS LIGUE")),"",COUNTIFS($D$5:$D$72,"&lt;&gt;"&amp;"",$D$5:$D$72,"&lt;&gt;"&amp;"NL",$D$5:$D$72,"&lt;&gt;"&amp;"HORS LIGUE",AA$5:AA$72,"&lt;"&amp;AA32)+1),Paramètres!$B$3:$C$56,2,FALSE)*Paramètres!$K$14))</f>
        <v>0</v>
      </c>
      <c r="AC32" s="46"/>
      <c r="AD32" s="2">
        <f>IF(AC$2="Bike &amp; Run",IF(ISNA(VLOOKUP(AC32,Paramètres!$B$3:$C$56,2,FALSE)),0,VLOOKUP(AC32,Paramètres!$B$3:$C$56,2,FALSE)*Paramètres!$K$15),IF(OR(AC32="",OR($D32="",$D32="NL",$D32="HORS LIGUE")),0,VLOOKUP(IF(OR(AC32="",OR($D32="",$D32="NL",$D32="HORS LIGUE")),"",COUNTIFS($D$5:$D$72,"&lt;&gt;"&amp;"",$D$5:$D$72,"&lt;&gt;"&amp;"NL",$D$5:$D$72,"&lt;&gt;"&amp;"HORS LIGUE",AC$5:AC$72,"&lt;"&amp;AC32)+1),Paramètres!$B$3:$C$56,2,FALSE)*Paramètres!$K$15))</f>
        <v>0</v>
      </c>
      <c r="AE32" s="46"/>
      <c r="AF32" s="2">
        <f>IF(AE$2="Bike &amp; Run",IF(ISNA(VLOOKUP(AE32,Paramètres!$B$3:$C$56,2,FALSE)),0,VLOOKUP(AE32,Paramètres!$B$3:$C$56,2,FALSE)*Paramètres!$K$16),IF(OR(AE32="",OR($D32="",$D32="NL",$D32="HORS LIGUE")),0,VLOOKUP(IF(OR(AE32="",OR($D32="",$D32="NL",$D32="HORS LIGUE")),"",COUNTIFS($D$5:$D$72,"&lt;&gt;"&amp;"",$D$5:$D$72,"&lt;&gt;"&amp;"NL",$D$5:$D$72,"&lt;&gt;"&amp;"HORS LIGUE",AE$5:AE$72,"&lt;"&amp;AE32)+1),Paramètres!$B$3:$C$56,2,FALSE)*Paramètres!$K$16))</f>
        <v>0</v>
      </c>
      <c r="AG32" s="46"/>
      <c r="AH32" s="2">
        <f>IF(AG$2="Bike &amp; Run",IF(ISNA(VLOOKUP(AG32,Paramètres!$B$3:$C$56,2,FALSE)),0,VLOOKUP(AG32,Paramètres!$B$3:$C$56,2,FALSE)*Paramètres!$K$17),IF(OR(AG32="",OR($D32="",$D32="NL",$D32="HORS LIGUE")),0,VLOOKUP(IF(OR(AG32="",OR($D32="",$D32="NL",$D32="HORS LIGUE")),"",COUNTIFS($D$5:$D$72,"&lt;&gt;"&amp;"",$D$5:$D$72,"&lt;&gt;"&amp;"NL",$D$5:$D$72,"&lt;&gt;"&amp;"HORS LIGUE",AG$5:AG$72,"&lt;"&amp;AG32)+1),Paramètres!$B$3:$C$56,2,FALSE)*Paramètres!$K$17))</f>
        <v>0</v>
      </c>
      <c r="AI32" s="40">
        <f t="shared" si="0"/>
        <v>0</v>
      </c>
      <c r="AJ32" s="3" t="str">
        <f t="shared" si="1"/>
        <v/>
      </c>
      <c r="AK32" s="5">
        <f t="shared" si="2"/>
        <v>0</v>
      </c>
      <c r="AL32" s="41">
        <f t="shared" si="3"/>
        <v>0</v>
      </c>
      <c r="AM32" s="33" t="str">
        <f t="shared" si="4"/>
        <v/>
      </c>
      <c r="AO32" s="22">
        <f t="shared" si="5"/>
        <v>0</v>
      </c>
      <c r="AP32">
        <f t="shared" si="6"/>
        <v>0</v>
      </c>
      <c r="AQ32">
        <f t="shared" si="7"/>
        <v>0</v>
      </c>
      <c r="AR32">
        <f t="shared" si="8"/>
        <v>0</v>
      </c>
      <c r="AS32">
        <f t="shared" si="9"/>
        <v>0</v>
      </c>
      <c r="AT32">
        <f t="shared" si="10"/>
        <v>0</v>
      </c>
      <c r="AU32">
        <f t="shared" si="11"/>
        <v>0</v>
      </c>
      <c r="AV32">
        <f t="shared" si="12"/>
        <v>0</v>
      </c>
      <c r="AW32">
        <f t="shared" si="13"/>
        <v>0</v>
      </c>
      <c r="AX32">
        <f t="shared" si="14"/>
        <v>0</v>
      </c>
      <c r="AY32">
        <f t="shared" si="15"/>
        <v>0</v>
      </c>
      <c r="AZ32">
        <f t="shared" si="16"/>
        <v>0</v>
      </c>
      <c r="BA32">
        <f t="shared" si="17"/>
        <v>0</v>
      </c>
      <c r="BB32">
        <f t="shared" si="18"/>
        <v>0</v>
      </c>
      <c r="BC32">
        <f t="shared" si="19"/>
        <v>0</v>
      </c>
      <c r="BD32">
        <f t="shared" si="20"/>
        <v>0</v>
      </c>
      <c r="BE32" s="22">
        <f t="shared" ref="BE32:BR32" si="48">BD32+LARGE($AO32:$BC32,BE$4)</f>
        <v>0</v>
      </c>
      <c r="BF32" s="22">
        <f t="shared" si="48"/>
        <v>0</v>
      </c>
      <c r="BG32" s="22">
        <f t="shared" si="48"/>
        <v>0</v>
      </c>
      <c r="BH32" s="22">
        <f t="shared" si="48"/>
        <v>0</v>
      </c>
      <c r="BI32" s="22">
        <f t="shared" si="48"/>
        <v>0</v>
      </c>
      <c r="BJ32" s="22">
        <f t="shared" si="48"/>
        <v>0</v>
      </c>
      <c r="BK32" s="22">
        <f t="shared" si="48"/>
        <v>0</v>
      </c>
      <c r="BL32" s="22">
        <f t="shared" si="48"/>
        <v>0</v>
      </c>
      <c r="BM32" s="22">
        <f t="shared" si="48"/>
        <v>0</v>
      </c>
      <c r="BN32" s="22">
        <f t="shared" si="48"/>
        <v>0</v>
      </c>
      <c r="BO32" s="22">
        <f t="shared" si="48"/>
        <v>0</v>
      </c>
      <c r="BP32" s="22">
        <f t="shared" si="48"/>
        <v>0</v>
      </c>
      <c r="BQ32" s="22">
        <f t="shared" si="48"/>
        <v>0</v>
      </c>
      <c r="BR32" s="22">
        <f t="shared" si="48"/>
        <v>0</v>
      </c>
    </row>
    <row r="33" spans="1:70" ht="16.5">
      <c r="A33" s="14"/>
      <c r="B33" s="32" t="str">
        <f>IF(ISNA(VLOOKUP(A33,'Licenciés Jeunes 2023'!A:C,3,0)),"",VLOOKUP(A33,'Licenciés Jeunes 2023'!A:C,3,0))</f>
        <v/>
      </c>
      <c r="C33" s="32" t="str">
        <f>IF(ISNA(VLOOKUP(A33,'Licenciés Jeunes 2023'!A:C,2,0)),"",VLOOKUP(A33,'Licenciés Jeunes 2023'!A:C,2,0))</f>
        <v/>
      </c>
      <c r="D33" s="32" t="str">
        <f>IF(ISNA(VLOOKUP(A33,'Licenciés Jeunes 2023'!A:F,6,0)),"",VLOOKUP(A33,'Licenciés Jeunes 2023'!A:F,6,0))</f>
        <v/>
      </c>
      <c r="E33" s="6"/>
      <c r="F33" s="2">
        <f>IF(E$2="Bike &amp; Run",IF(ISNA(VLOOKUP(E33,Paramètres!$B$3:$C$56,2,FALSE)),0,VLOOKUP(E33,Paramètres!$B$3:$C$56,2,FALSE)*Paramètres!$K$3),IF(OR(E33="",OR($D33="",$D33="NL",$D33="HORS LIGUE")),0,VLOOKUP(IF(OR(E33="",OR($D33="",$D33="NL",$D33="HORS LIGUE")),"",COUNTIFS($D$5:$D$72,"&lt;&gt;"&amp;"",$D$5:$D$72,"&lt;&gt;"&amp;"NL",$D$5:$D$72,"&lt;&gt;"&amp;"HORS LIGUE",E$5:E$72,"&lt;"&amp;E33)+1),Paramètres!$B$3:$C$56,2,FALSE)*Paramètres!$K$3))</f>
        <v>0</v>
      </c>
      <c r="G33" s="4"/>
      <c r="H33" s="2">
        <f>IF(G$2="Bike &amp; Run",IF(ISNA(VLOOKUP(G33,Paramètres!$B$3:$C$56,2,FALSE)),0,VLOOKUP(G33,Paramètres!$B$3:$C$56,2,FALSE)*Paramètres!$K$4),IF(OR(G33="",OR($D33="",$D33="NL",$D33="HORS LIGUE")),0,VLOOKUP(IF(OR(G33="",OR($D33="",$D33="NL",$D33="HORS LIGUE")),"",COUNTIFS($D$5:$D$72,"&lt;&gt;"&amp;"",$D$5:$D$72,"&lt;&gt;"&amp;"NL",$D$5:$D$72,"&lt;&gt;"&amp;"HORS LIGUE",G$5:G$72,"&lt;"&amp;G33)+1),Paramètres!$B$3:$C$56,2,FALSE)*Paramètres!$K$4))</f>
        <v>0</v>
      </c>
      <c r="I33" s="36"/>
      <c r="J33" s="2">
        <f>IF(I$2="Bike &amp; Run",IF(ISNA(VLOOKUP(I33,Paramètres!$B$3:$C$56,2,FALSE)),0,VLOOKUP(I33,Paramètres!$B$3:$C$56,2,FALSE)*Paramètres!$K$5),IF(OR(I33="",OR($D33="",$D33="NL",$D33="HORS LIGUE")),0,VLOOKUP(IF(OR(I33="",OR($D33="",$D33="NL",$D33="HORS LIGUE")),"",COUNTIFS($D$5:$D$72,"&lt;&gt;"&amp;"",$D$5:$D$72,"&lt;&gt;"&amp;"NL",$D$5:$D$72,"&lt;&gt;"&amp;"HORS LIGUE",I$5:I$72,"&lt;"&amp;I33)+1),Paramètres!$B$3:$C$56,2,FALSE)*Paramètres!$K$5))</f>
        <v>0</v>
      </c>
      <c r="K33" s="4"/>
      <c r="L33" s="2">
        <f>IF(K$2="Bike &amp; Run",IF(ISNA(VLOOKUP(K33,Paramètres!$B$3:$C$56,2,FALSE)),0,VLOOKUP(K33,Paramètres!$B$3:$C$56,2,FALSE)*Paramètres!$K$6),IF(OR(K33="",OR($D33="",$D33="NL",$D33="HORS LIGUE")),0,VLOOKUP(IF(OR(K33="",OR($D33="",$D33="NL",$D33="HORS LIGUE")),"",COUNTIFS($D$5:$D$72,"&lt;&gt;"&amp;"",$D$5:$D$72,"&lt;&gt;"&amp;"NL",$D$5:$D$72,"&lt;&gt;"&amp;"HORS LIGUE",K$5:K$72,"&lt;"&amp;K33)+1),Paramètres!$B$3:$C$56,2,FALSE)*Paramètres!$K$6))</f>
        <v>0</v>
      </c>
      <c r="M33" s="4"/>
      <c r="N33" s="2">
        <f>IF(M$2="Bike &amp; Run",IF(ISNA(VLOOKUP(M33,Paramètres!$B$3:$C$56,2,FALSE)),0,VLOOKUP(M33,Paramètres!$B$3:$C$56,2,FALSE)*Paramètres!$K$7),IF(OR(M33="",OR($D33="",$D33="NL",$D33="HORS LIGUE")),0,VLOOKUP(IF(OR(M33="",OR($D33="",$D33="NL",$D33="HORS LIGUE")),"",COUNTIFS($D$5:$D$72,"&lt;&gt;"&amp;"",$D$5:$D$72,"&lt;&gt;"&amp;"NL",$D$5:$D$72,"&lt;&gt;"&amp;"HORS LIGUE",M$5:M$72,"&lt;"&amp;M33)+1),Paramètres!$B$3:$C$56,2,FALSE)*Paramètres!$K$7))</f>
        <v>0</v>
      </c>
      <c r="O33" s="46"/>
      <c r="P33" s="2">
        <f>IF(O$2="Bike &amp; Run",IF(ISNA(VLOOKUP(O33,Paramètres!$B$3:$C$56,2,FALSE)),0,VLOOKUP(O33,Paramètres!$B$3:$C$56,2,FALSE)*Paramètres!$K$8),IF(OR(O33="",OR($D33="",$D33="NL",$D33="HORS LIGUE")),0,VLOOKUP(IF(OR(O33="",OR($D33="",$D33="NL",$D33="HORS LIGUE")),"",COUNTIFS($D$5:$D$72,"&lt;&gt;"&amp;"",$D$5:$D$72,"&lt;&gt;"&amp;"NL",$D$5:$D$72,"&lt;&gt;"&amp;"HORS LIGUE",O$5:O$72,"&lt;"&amp;O33)+1),Paramètres!$B$3:$C$56,2,FALSE)*Paramètres!$K$8))</f>
        <v>0</v>
      </c>
      <c r="Q33" s="46"/>
      <c r="R33" s="2">
        <f>IF(Q$2="Bike &amp; Run",IF(ISNA(VLOOKUP(Q33,Paramètres!$B$3:$C$56,2,FALSE)),0,VLOOKUP(Q33,Paramètres!$B$3:$C$56,2,FALSE)*Paramètres!$K$9),IF(OR(Q33="",OR($D33="",$D33="NL",$D33="HORS LIGUE")),0,VLOOKUP(IF(OR(Q33="",OR($D33="",$D33="NL",$D33="HORS LIGUE")),"",COUNTIFS($D$5:$D$72,"&lt;&gt;"&amp;"",$D$5:$D$72,"&lt;&gt;"&amp;"NL",$D$5:$D$72,"&lt;&gt;"&amp;"HORS LIGUE",Q$5:Q$72,"&lt;"&amp;Q33)+1),Paramètres!$B$3:$C$56,2,FALSE)*Paramètres!$K$9))</f>
        <v>0</v>
      </c>
      <c r="S33" s="46"/>
      <c r="T33" s="2">
        <f>IF(S$2="Bike &amp; Run",IF(ISNA(VLOOKUP(S33,Paramètres!$B$3:$C$56,2,FALSE)),0,VLOOKUP(S33,Paramètres!$B$3:$C$56,2,FALSE)*Paramètres!$K$10),IF(OR(S33="",OR($D33="",$D33="NL",$D33="HORS LIGUE")),0,VLOOKUP(IF(OR(S33="",OR($D33="",$D33="NL",$D33="HORS LIGUE")),"",COUNTIFS($D$5:$D$72,"&lt;&gt;"&amp;"",$D$5:$D$72,"&lt;&gt;"&amp;"NL",$D$5:$D$72,"&lt;&gt;"&amp;"HORS LIGUE",S$5:S$72,"&lt;"&amp;S33)+1),Paramètres!$B$3:$C$56,2,FALSE)*Paramètres!$K$10))</f>
        <v>0</v>
      </c>
      <c r="U33" s="46"/>
      <c r="V33" s="2">
        <f>IF(U$2="Bike &amp; Run",IF(ISNA(VLOOKUP(U33,Paramètres!$B$3:$C$56,2,FALSE)),0,VLOOKUP(U33,Paramètres!$B$3:$C$56,2,FALSE)*Paramètres!$K$11),IF(OR(U33="",OR($D33="",$D33="NL",$D33="HORS LIGUE")),0,VLOOKUP(IF(OR(U33="",OR($D33="",$D33="NL",$D33="HORS LIGUE")),"",COUNTIFS($D$5:$D$72,"&lt;&gt;"&amp;"",$D$5:$D$72,"&lt;&gt;"&amp;"NL",$D$5:$D$72,"&lt;&gt;"&amp;"HORS LIGUE",U$5:U$72,"&lt;"&amp;U33)+1),Paramètres!$B$3:$C$56,2,FALSE)*Paramètres!$K$11))</f>
        <v>0</v>
      </c>
      <c r="W33" s="46"/>
      <c r="X33" s="2">
        <f>IF(W$2="Bike &amp; Run",IF(ISNA(VLOOKUP(W33,Paramètres!$B$3:$C$56,2,FALSE)),0,VLOOKUP(W33,Paramètres!$B$3:$C$56,2,FALSE)*Paramètres!$K$12),IF(OR(W33="",OR($D33="",$D33="NL",$D33="HORS LIGUE")),0,VLOOKUP(IF(OR(W33="",OR($D33="",$D33="NL",$D33="HORS LIGUE")),"",COUNTIFS($D$5:$D$72,"&lt;&gt;"&amp;"",$D$5:$D$72,"&lt;&gt;"&amp;"NL",$D$5:$D$72,"&lt;&gt;"&amp;"HORS LIGUE",W$5:W$72,"&lt;"&amp;W33)+1),Paramètres!$B$3:$C$56,2,FALSE)*Paramètres!$K$12))</f>
        <v>0</v>
      </c>
      <c r="Y33" s="46"/>
      <c r="Z33" s="2">
        <f>IF(Y$2="Bike &amp; Run",IF(ISNA(VLOOKUP(Y33,Paramètres!$B$3:$C$56,2,FALSE)),0,VLOOKUP(Y33,Paramètres!$B$3:$C$56,2,FALSE)*Paramètres!$K$13),IF(OR(Y33="",OR($D33="",$D33="NL",$D33="HORS LIGUE")),0,VLOOKUP(IF(OR(Y33="",OR($D33="",$D33="NL",$D33="HORS LIGUE")),"",COUNTIFS($D$5:$D$72,"&lt;&gt;"&amp;"",$D$5:$D$72,"&lt;&gt;"&amp;"NL",$D$5:$D$72,"&lt;&gt;"&amp;"HORS LIGUE",Y$5:Y$72,"&lt;"&amp;Y33)+1),Paramètres!$B$3:$C$56,2,FALSE)*Paramètres!$K$13))</f>
        <v>0</v>
      </c>
      <c r="AA33" s="46"/>
      <c r="AB33" s="2">
        <f>IF(AA$2="Bike &amp; Run",IF(ISNA(VLOOKUP(AA33,Paramètres!$B$3:$C$56,2,FALSE)),0,VLOOKUP(AA33,Paramètres!$B$3:$C$56,2,FALSE)*Paramètres!$K$14),IF(OR(AA33="",OR($D33="",$D33="NL",$D33="HORS LIGUE")),0,VLOOKUP(IF(OR(AA33="",OR($D33="",$D33="NL",$D33="HORS LIGUE")),"",COUNTIFS($D$5:$D$72,"&lt;&gt;"&amp;"",$D$5:$D$72,"&lt;&gt;"&amp;"NL",$D$5:$D$72,"&lt;&gt;"&amp;"HORS LIGUE",AA$5:AA$72,"&lt;"&amp;AA33)+1),Paramètres!$B$3:$C$56,2,FALSE)*Paramètres!$K$14))</f>
        <v>0</v>
      </c>
      <c r="AC33" s="46"/>
      <c r="AD33" s="2">
        <f>IF(AC$2="Bike &amp; Run",IF(ISNA(VLOOKUP(AC33,Paramètres!$B$3:$C$56,2,FALSE)),0,VLOOKUP(AC33,Paramètres!$B$3:$C$56,2,FALSE)*Paramètres!$K$15),IF(OR(AC33="",OR($D33="",$D33="NL",$D33="HORS LIGUE")),0,VLOOKUP(IF(OR(AC33="",OR($D33="",$D33="NL",$D33="HORS LIGUE")),"",COUNTIFS($D$5:$D$72,"&lt;&gt;"&amp;"",$D$5:$D$72,"&lt;&gt;"&amp;"NL",$D$5:$D$72,"&lt;&gt;"&amp;"HORS LIGUE",AC$5:AC$72,"&lt;"&amp;AC33)+1),Paramètres!$B$3:$C$56,2,FALSE)*Paramètres!$K$15))</f>
        <v>0</v>
      </c>
      <c r="AE33" s="46"/>
      <c r="AF33" s="2">
        <f>IF(AE$2="Bike &amp; Run",IF(ISNA(VLOOKUP(AE33,Paramètres!$B$3:$C$56,2,FALSE)),0,VLOOKUP(AE33,Paramètres!$B$3:$C$56,2,FALSE)*Paramètres!$K$16),IF(OR(AE33="",OR($D33="",$D33="NL",$D33="HORS LIGUE")),0,VLOOKUP(IF(OR(AE33="",OR($D33="",$D33="NL",$D33="HORS LIGUE")),"",COUNTIFS($D$5:$D$72,"&lt;&gt;"&amp;"",$D$5:$D$72,"&lt;&gt;"&amp;"NL",$D$5:$D$72,"&lt;&gt;"&amp;"HORS LIGUE",AE$5:AE$72,"&lt;"&amp;AE33)+1),Paramètres!$B$3:$C$56,2,FALSE)*Paramètres!$K$16))</f>
        <v>0</v>
      </c>
      <c r="AG33" s="46"/>
      <c r="AH33" s="2">
        <f>IF(AG$2="Bike &amp; Run",IF(ISNA(VLOOKUP(AG33,Paramètres!$B$3:$C$56,2,FALSE)),0,VLOOKUP(AG33,Paramètres!$B$3:$C$56,2,FALSE)*Paramètres!$K$17),IF(OR(AG33="",OR($D33="",$D33="NL",$D33="HORS LIGUE")),0,VLOOKUP(IF(OR(AG33="",OR($D33="",$D33="NL",$D33="HORS LIGUE")),"",COUNTIFS($D$5:$D$72,"&lt;&gt;"&amp;"",$D$5:$D$72,"&lt;&gt;"&amp;"NL",$D$5:$D$72,"&lt;&gt;"&amp;"HORS LIGUE",AG$5:AG$72,"&lt;"&amp;AG33)+1),Paramètres!$B$3:$C$56,2,FALSE)*Paramètres!$K$17))</f>
        <v>0</v>
      </c>
      <c r="AI33" s="40">
        <f t="shared" si="0"/>
        <v>0</v>
      </c>
      <c r="AJ33" s="3" t="str">
        <f t="shared" si="1"/>
        <v/>
      </c>
      <c r="AK33" s="5">
        <f t="shared" si="2"/>
        <v>0</v>
      </c>
      <c r="AL33" s="41">
        <f t="shared" si="3"/>
        <v>0</v>
      </c>
      <c r="AM33" s="33" t="str">
        <f t="shared" si="4"/>
        <v/>
      </c>
      <c r="AO33" s="22">
        <f t="shared" si="5"/>
        <v>0</v>
      </c>
      <c r="AP33">
        <f t="shared" si="6"/>
        <v>0</v>
      </c>
      <c r="AQ33">
        <f t="shared" si="7"/>
        <v>0</v>
      </c>
      <c r="AR33">
        <f t="shared" si="8"/>
        <v>0</v>
      </c>
      <c r="AS33">
        <f t="shared" si="9"/>
        <v>0</v>
      </c>
      <c r="AT33">
        <f t="shared" si="10"/>
        <v>0</v>
      </c>
      <c r="AU33">
        <f t="shared" si="11"/>
        <v>0</v>
      </c>
      <c r="AV33">
        <f t="shared" si="12"/>
        <v>0</v>
      </c>
      <c r="AW33">
        <f t="shared" si="13"/>
        <v>0</v>
      </c>
      <c r="AX33">
        <f t="shared" si="14"/>
        <v>0</v>
      </c>
      <c r="AY33">
        <f t="shared" si="15"/>
        <v>0</v>
      </c>
      <c r="AZ33">
        <f t="shared" si="16"/>
        <v>0</v>
      </c>
      <c r="BA33">
        <f t="shared" si="17"/>
        <v>0</v>
      </c>
      <c r="BB33">
        <f t="shared" si="18"/>
        <v>0</v>
      </c>
      <c r="BC33">
        <f t="shared" si="19"/>
        <v>0</v>
      </c>
      <c r="BD33">
        <f t="shared" si="20"/>
        <v>0</v>
      </c>
      <c r="BE33" s="22">
        <f t="shared" ref="BE33:BR33" si="49">BD33+LARGE($AO33:$BC33,BE$4)</f>
        <v>0</v>
      </c>
      <c r="BF33" s="22">
        <f t="shared" si="49"/>
        <v>0</v>
      </c>
      <c r="BG33" s="22">
        <f t="shared" si="49"/>
        <v>0</v>
      </c>
      <c r="BH33" s="22">
        <f t="shared" si="49"/>
        <v>0</v>
      </c>
      <c r="BI33" s="22">
        <f t="shared" si="49"/>
        <v>0</v>
      </c>
      <c r="BJ33" s="22">
        <f t="shared" si="49"/>
        <v>0</v>
      </c>
      <c r="BK33" s="22">
        <f t="shared" si="49"/>
        <v>0</v>
      </c>
      <c r="BL33" s="22">
        <f t="shared" si="49"/>
        <v>0</v>
      </c>
      <c r="BM33" s="22">
        <f t="shared" si="49"/>
        <v>0</v>
      </c>
      <c r="BN33" s="22">
        <f t="shared" si="49"/>
        <v>0</v>
      </c>
      <c r="BO33" s="22">
        <f t="shared" si="49"/>
        <v>0</v>
      </c>
      <c r="BP33" s="22">
        <f t="shared" si="49"/>
        <v>0</v>
      </c>
      <c r="BQ33" s="22">
        <f t="shared" si="49"/>
        <v>0</v>
      </c>
      <c r="BR33" s="22">
        <f t="shared" si="49"/>
        <v>0</v>
      </c>
    </row>
    <row r="34" spans="1:70" ht="16.5">
      <c r="A34" s="14"/>
      <c r="B34" s="32" t="str">
        <f>IF(ISNA(VLOOKUP(A34,'Licenciés Jeunes 2023'!A:C,3,0)),"",VLOOKUP(A34,'Licenciés Jeunes 2023'!A:C,3,0))</f>
        <v/>
      </c>
      <c r="C34" s="32" t="str">
        <f>IF(ISNA(VLOOKUP(A34,'Licenciés Jeunes 2023'!A:C,2,0)),"",VLOOKUP(A34,'Licenciés Jeunes 2023'!A:C,2,0))</f>
        <v/>
      </c>
      <c r="D34" s="32" t="str">
        <f>IF(ISNA(VLOOKUP(A34,'Licenciés Jeunes 2023'!A:F,6,0)),"",VLOOKUP(A34,'Licenciés Jeunes 2023'!A:F,6,0))</f>
        <v/>
      </c>
      <c r="E34" s="6"/>
      <c r="F34" s="2">
        <f>IF(E$2="Bike &amp; Run",IF(ISNA(VLOOKUP(E34,Paramètres!$B$3:$C$56,2,FALSE)),0,VLOOKUP(E34,Paramètres!$B$3:$C$56,2,FALSE)*Paramètres!$K$3),IF(OR(E34="",OR($D34="",$D34="NL",$D34="HORS LIGUE")),0,VLOOKUP(IF(OR(E34="",OR($D34="",$D34="NL",$D34="HORS LIGUE")),"",COUNTIFS($D$5:$D$72,"&lt;&gt;"&amp;"",$D$5:$D$72,"&lt;&gt;"&amp;"NL",$D$5:$D$72,"&lt;&gt;"&amp;"HORS LIGUE",E$5:E$72,"&lt;"&amp;E34)+1),Paramètres!$B$3:$C$56,2,FALSE)*Paramètres!$K$3))</f>
        <v>0</v>
      </c>
      <c r="G34" s="4"/>
      <c r="H34" s="2">
        <f>IF(G$2="Bike &amp; Run",IF(ISNA(VLOOKUP(G34,Paramètres!$B$3:$C$56,2,FALSE)),0,VLOOKUP(G34,Paramètres!$B$3:$C$56,2,FALSE)*Paramètres!$K$4),IF(OR(G34="",OR($D34="",$D34="NL",$D34="HORS LIGUE")),0,VLOOKUP(IF(OR(G34="",OR($D34="",$D34="NL",$D34="HORS LIGUE")),"",COUNTIFS($D$5:$D$72,"&lt;&gt;"&amp;"",$D$5:$D$72,"&lt;&gt;"&amp;"NL",$D$5:$D$72,"&lt;&gt;"&amp;"HORS LIGUE",G$5:G$72,"&lt;"&amp;G34)+1),Paramètres!$B$3:$C$56,2,FALSE)*Paramètres!$K$4))</f>
        <v>0</v>
      </c>
      <c r="I34" s="36"/>
      <c r="J34" s="2">
        <f>IF(I$2="Bike &amp; Run",IF(ISNA(VLOOKUP(I34,Paramètres!$B$3:$C$56,2,FALSE)),0,VLOOKUP(I34,Paramètres!$B$3:$C$56,2,FALSE)*Paramètres!$K$5),IF(OR(I34="",OR($D34="",$D34="NL",$D34="HORS LIGUE")),0,VLOOKUP(IF(OR(I34="",OR($D34="",$D34="NL",$D34="HORS LIGUE")),"",COUNTIFS($D$5:$D$72,"&lt;&gt;"&amp;"",$D$5:$D$72,"&lt;&gt;"&amp;"NL",$D$5:$D$72,"&lt;&gt;"&amp;"HORS LIGUE",I$5:I$72,"&lt;"&amp;I34)+1),Paramètres!$B$3:$C$56,2,FALSE)*Paramètres!$K$5))</f>
        <v>0</v>
      </c>
      <c r="K34" s="4"/>
      <c r="L34" s="2">
        <f>IF(K$2="Bike &amp; Run",IF(ISNA(VLOOKUP(K34,Paramètres!$B$3:$C$56,2,FALSE)),0,VLOOKUP(K34,Paramètres!$B$3:$C$56,2,FALSE)*Paramètres!$K$6),IF(OR(K34="",OR($D34="",$D34="NL",$D34="HORS LIGUE")),0,VLOOKUP(IF(OR(K34="",OR($D34="",$D34="NL",$D34="HORS LIGUE")),"",COUNTIFS($D$5:$D$72,"&lt;&gt;"&amp;"",$D$5:$D$72,"&lt;&gt;"&amp;"NL",$D$5:$D$72,"&lt;&gt;"&amp;"HORS LIGUE",K$5:K$72,"&lt;"&amp;K34)+1),Paramètres!$B$3:$C$56,2,FALSE)*Paramètres!$K$6))</f>
        <v>0</v>
      </c>
      <c r="M34" s="4"/>
      <c r="N34" s="2">
        <f>IF(M$2="Bike &amp; Run",IF(ISNA(VLOOKUP(M34,Paramètres!$B$3:$C$56,2,FALSE)),0,VLOOKUP(M34,Paramètres!$B$3:$C$56,2,FALSE)*Paramètres!$K$7),IF(OR(M34="",OR($D34="",$D34="NL",$D34="HORS LIGUE")),0,VLOOKUP(IF(OR(M34="",OR($D34="",$D34="NL",$D34="HORS LIGUE")),"",COUNTIFS($D$5:$D$72,"&lt;&gt;"&amp;"",$D$5:$D$72,"&lt;&gt;"&amp;"NL",$D$5:$D$72,"&lt;&gt;"&amp;"HORS LIGUE",M$5:M$72,"&lt;"&amp;M34)+1),Paramètres!$B$3:$C$56,2,FALSE)*Paramètres!$K$7))</f>
        <v>0</v>
      </c>
      <c r="O34" s="46"/>
      <c r="P34" s="2">
        <f>IF(O$2="Bike &amp; Run",IF(ISNA(VLOOKUP(O34,Paramètres!$B$3:$C$56,2,FALSE)),0,VLOOKUP(O34,Paramètres!$B$3:$C$56,2,FALSE)*Paramètres!$K$8),IF(OR(O34="",OR($D34="",$D34="NL",$D34="HORS LIGUE")),0,VLOOKUP(IF(OR(O34="",OR($D34="",$D34="NL",$D34="HORS LIGUE")),"",COUNTIFS($D$5:$D$72,"&lt;&gt;"&amp;"",$D$5:$D$72,"&lt;&gt;"&amp;"NL",$D$5:$D$72,"&lt;&gt;"&amp;"HORS LIGUE",O$5:O$72,"&lt;"&amp;O34)+1),Paramètres!$B$3:$C$56,2,FALSE)*Paramètres!$K$8))</f>
        <v>0</v>
      </c>
      <c r="Q34" s="46"/>
      <c r="R34" s="2">
        <f>IF(Q$2="Bike &amp; Run",IF(ISNA(VLOOKUP(Q34,Paramètres!$B$3:$C$56,2,FALSE)),0,VLOOKUP(Q34,Paramètres!$B$3:$C$56,2,FALSE)*Paramètres!$K$9),IF(OR(Q34="",OR($D34="",$D34="NL",$D34="HORS LIGUE")),0,VLOOKUP(IF(OR(Q34="",OR($D34="",$D34="NL",$D34="HORS LIGUE")),"",COUNTIFS($D$5:$D$72,"&lt;&gt;"&amp;"",$D$5:$D$72,"&lt;&gt;"&amp;"NL",$D$5:$D$72,"&lt;&gt;"&amp;"HORS LIGUE",Q$5:Q$72,"&lt;"&amp;Q34)+1),Paramètres!$B$3:$C$56,2,FALSE)*Paramètres!$K$9))</f>
        <v>0</v>
      </c>
      <c r="S34" s="46"/>
      <c r="T34" s="2">
        <f>IF(S$2="Bike &amp; Run",IF(ISNA(VLOOKUP(S34,Paramètres!$B$3:$C$56,2,FALSE)),0,VLOOKUP(S34,Paramètres!$B$3:$C$56,2,FALSE)*Paramètres!$K$10),IF(OR(S34="",OR($D34="",$D34="NL",$D34="HORS LIGUE")),0,VLOOKUP(IF(OR(S34="",OR($D34="",$D34="NL",$D34="HORS LIGUE")),"",COUNTIFS($D$5:$D$72,"&lt;&gt;"&amp;"",$D$5:$D$72,"&lt;&gt;"&amp;"NL",$D$5:$D$72,"&lt;&gt;"&amp;"HORS LIGUE",S$5:S$72,"&lt;"&amp;S34)+1),Paramètres!$B$3:$C$56,2,FALSE)*Paramètres!$K$10))</f>
        <v>0</v>
      </c>
      <c r="U34" s="46"/>
      <c r="V34" s="2">
        <f>IF(U$2="Bike &amp; Run",IF(ISNA(VLOOKUP(U34,Paramètres!$B$3:$C$56,2,FALSE)),0,VLOOKUP(U34,Paramètres!$B$3:$C$56,2,FALSE)*Paramètres!$K$11),IF(OR(U34="",OR($D34="",$D34="NL",$D34="HORS LIGUE")),0,VLOOKUP(IF(OR(U34="",OR($D34="",$D34="NL",$D34="HORS LIGUE")),"",COUNTIFS($D$5:$D$72,"&lt;&gt;"&amp;"",$D$5:$D$72,"&lt;&gt;"&amp;"NL",$D$5:$D$72,"&lt;&gt;"&amp;"HORS LIGUE",U$5:U$72,"&lt;"&amp;U34)+1),Paramètres!$B$3:$C$56,2,FALSE)*Paramètres!$K$11))</f>
        <v>0</v>
      </c>
      <c r="W34" s="46"/>
      <c r="X34" s="2">
        <f>IF(W$2="Bike &amp; Run",IF(ISNA(VLOOKUP(W34,Paramètres!$B$3:$C$56,2,FALSE)),0,VLOOKUP(W34,Paramètres!$B$3:$C$56,2,FALSE)*Paramètres!$K$12),IF(OR(W34="",OR($D34="",$D34="NL",$D34="HORS LIGUE")),0,VLOOKUP(IF(OR(W34="",OR($D34="",$D34="NL",$D34="HORS LIGUE")),"",COUNTIFS($D$5:$D$72,"&lt;&gt;"&amp;"",$D$5:$D$72,"&lt;&gt;"&amp;"NL",$D$5:$D$72,"&lt;&gt;"&amp;"HORS LIGUE",W$5:W$72,"&lt;"&amp;W34)+1),Paramètres!$B$3:$C$56,2,FALSE)*Paramètres!$K$12))</f>
        <v>0</v>
      </c>
      <c r="Y34" s="46"/>
      <c r="Z34" s="2">
        <f>IF(Y$2="Bike &amp; Run",IF(ISNA(VLOOKUP(Y34,Paramètres!$B$3:$C$56,2,FALSE)),0,VLOOKUP(Y34,Paramètres!$B$3:$C$56,2,FALSE)*Paramètres!$K$13),IF(OR(Y34="",OR($D34="",$D34="NL",$D34="HORS LIGUE")),0,VLOOKUP(IF(OR(Y34="",OR($D34="",$D34="NL",$D34="HORS LIGUE")),"",COUNTIFS($D$5:$D$72,"&lt;&gt;"&amp;"",$D$5:$D$72,"&lt;&gt;"&amp;"NL",$D$5:$D$72,"&lt;&gt;"&amp;"HORS LIGUE",Y$5:Y$72,"&lt;"&amp;Y34)+1),Paramètres!$B$3:$C$56,2,FALSE)*Paramètres!$K$13))</f>
        <v>0</v>
      </c>
      <c r="AA34" s="46"/>
      <c r="AB34" s="2">
        <f>IF(AA$2="Bike &amp; Run",IF(ISNA(VLOOKUP(AA34,Paramètres!$B$3:$C$56,2,FALSE)),0,VLOOKUP(AA34,Paramètres!$B$3:$C$56,2,FALSE)*Paramètres!$K$14),IF(OR(AA34="",OR($D34="",$D34="NL",$D34="HORS LIGUE")),0,VLOOKUP(IF(OR(AA34="",OR($D34="",$D34="NL",$D34="HORS LIGUE")),"",COUNTIFS($D$5:$D$72,"&lt;&gt;"&amp;"",$D$5:$D$72,"&lt;&gt;"&amp;"NL",$D$5:$D$72,"&lt;&gt;"&amp;"HORS LIGUE",AA$5:AA$72,"&lt;"&amp;AA34)+1),Paramètres!$B$3:$C$56,2,FALSE)*Paramètres!$K$14))</f>
        <v>0</v>
      </c>
      <c r="AC34" s="46"/>
      <c r="AD34" s="2">
        <f>IF(AC$2="Bike &amp; Run",IF(ISNA(VLOOKUP(AC34,Paramètres!$B$3:$C$56,2,FALSE)),0,VLOOKUP(AC34,Paramètres!$B$3:$C$56,2,FALSE)*Paramètres!$K$15),IF(OR(AC34="",OR($D34="",$D34="NL",$D34="HORS LIGUE")),0,VLOOKUP(IF(OR(AC34="",OR($D34="",$D34="NL",$D34="HORS LIGUE")),"",COUNTIFS($D$5:$D$72,"&lt;&gt;"&amp;"",$D$5:$D$72,"&lt;&gt;"&amp;"NL",$D$5:$D$72,"&lt;&gt;"&amp;"HORS LIGUE",AC$5:AC$72,"&lt;"&amp;AC34)+1),Paramètres!$B$3:$C$56,2,FALSE)*Paramètres!$K$15))</f>
        <v>0</v>
      </c>
      <c r="AE34" s="46"/>
      <c r="AF34" s="2">
        <f>IF(AE$2="Bike &amp; Run",IF(ISNA(VLOOKUP(AE34,Paramètres!$B$3:$C$56,2,FALSE)),0,VLOOKUP(AE34,Paramètres!$B$3:$C$56,2,FALSE)*Paramètres!$K$16),IF(OR(AE34="",OR($D34="",$D34="NL",$D34="HORS LIGUE")),0,VLOOKUP(IF(OR(AE34="",OR($D34="",$D34="NL",$D34="HORS LIGUE")),"",COUNTIFS($D$5:$D$72,"&lt;&gt;"&amp;"",$D$5:$D$72,"&lt;&gt;"&amp;"NL",$D$5:$D$72,"&lt;&gt;"&amp;"HORS LIGUE",AE$5:AE$72,"&lt;"&amp;AE34)+1),Paramètres!$B$3:$C$56,2,FALSE)*Paramètres!$K$16))</f>
        <v>0</v>
      </c>
      <c r="AG34" s="46"/>
      <c r="AH34" s="2">
        <f>IF(AG$2="Bike &amp; Run",IF(ISNA(VLOOKUP(AG34,Paramètres!$B$3:$C$56,2,FALSE)),0,VLOOKUP(AG34,Paramètres!$B$3:$C$56,2,FALSE)*Paramètres!$K$17),IF(OR(AG34="",OR($D34="",$D34="NL",$D34="HORS LIGUE")),0,VLOOKUP(IF(OR(AG34="",OR($D34="",$D34="NL",$D34="HORS LIGUE")),"",COUNTIFS($D$5:$D$72,"&lt;&gt;"&amp;"",$D$5:$D$72,"&lt;&gt;"&amp;"NL",$D$5:$D$72,"&lt;&gt;"&amp;"HORS LIGUE",AG$5:AG$72,"&lt;"&amp;AG34)+1),Paramètres!$B$3:$C$56,2,FALSE)*Paramètres!$K$17))</f>
        <v>0</v>
      </c>
      <c r="AI34" s="40">
        <f t="shared" si="0"/>
        <v>0</v>
      </c>
      <c r="AJ34" s="3" t="str">
        <f t="shared" si="1"/>
        <v/>
      </c>
      <c r="AK34" s="5">
        <f t="shared" si="2"/>
        <v>0</v>
      </c>
      <c r="AL34" s="41">
        <f t="shared" si="3"/>
        <v>0</v>
      </c>
      <c r="AM34" s="33" t="str">
        <f t="shared" si="4"/>
        <v/>
      </c>
      <c r="AO34" s="22">
        <f t="shared" si="5"/>
        <v>0</v>
      </c>
      <c r="AP34">
        <f t="shared" si="6"/>
        <v>0</v>
      </c>
      <c r="AQ34">
        <f t="shared" si="7"/>
        <v>0</v>
      </c>
      <c r="AR34">
        <f t="shared" si="8"/>
        <v>0</v>
      </c>
      <c r="AS34">
        <f t="shared" si="9"/>
        <v>0</v>
      </c>
      <c r="AT34">
        <f t="shared" si="10"/>
        <v>0</v>
      </c>
      <c r="AU34">
        <f t="shared" si="11"/>
        <v>0</v>
      </c>
      <c r="AV34">
        <f t="shared" si="12"/>
        <v>0</v>
      </c>
      <c r="AW34">
        <f t="shared" si="13"/>
        <v>0</v>
      </c>
      <c r="AX34">
        <f t="shared" si="14"/>
        <v>0</v>
      </c>
      <c r="AY34">
        <f t="shared" si="15"/>
        <v>0</v>
      </c>
      <c r="AZ34">
        <f t="shared" si="16"/>
        <v>0</v>
      </c>
      <c r="BA34">
        <f t="shared" si="17"/>
        <v>0</v>
      </c>
      <c r="BB34">
        <f t="shared" si="18"/>
        <v>0</v>
      </c>
      <c r="BC34">
        <f t="shared" si="19"/>
        <v>0</v>
      </c>
      <c r="BD34">
        <f t="shared" si="20"/>
        <v>0</v>
      </c>
      <c r="BE34" s="22">
        <f t="shared" ref="BE34:BR34" si="50">BD34+LARGE($AO34:$BC34,BE$4)</f>
        <v>0</v>
      </c>
      <c r="BF34" s="22">
        <f t="shared" si="50"/>
        <v>0</v>
      </c>
      <c r="BG34" s="22">
        <f t="shared" si="50"/>
        <v>0</v>
      </c>
      <c r="BH34" s="22">
        <f t="shared" si="50"/>
        <v>0</v>
      </c>
      <c r="BI34" s="22">
        <f t="shared" si="50"/>
        <v>0</v>
      </c>
      <c r="BJ34" s="22">
        <f t="shared" si="50"/>
        <v>0</v>
      </c>
      <c r="BK34" s="22">
        <f t="shared" si="50"/>
        <v>0</v>
      </c>
      <c r="BL34" s="22">
        <f t="shared" si="50"/>
        <v>0</v>
      </c>
      <c r="BM34" s="22">
        <f t="shared" si="50"/>
        <v>0</v>
      </c>
      <c r="BN34" s="22">
        <f t="shared" si="50"/>
        <v>0</v>
      </c>
      <c r="BO34" s="22">
        <f t="shared" si="50"/>
        <v>0</v>
      </c>
      <c r="BP34" s="22">
        <f t="shared" si="50"/>
        <v>0</v>
      </c>
      <c r="BQ34" s="22">
        <f t="shared" si="50"/>
        <v>0</v>
      </c>
      <c r="BR34" s="22">
        <f t="shared" si="50"/>
        <v>0</v>
      </c>
    </row>
    <row r="35" spans="1:70" ht="16.5">
      <c r="A35" s="14"/>
      <c r="B35" s="32" t="str">
        <f>IF(ISNA(VLOOKUP(A35,'Licenciés Jeunes 2023'!A:C,3,0)),"",VLOOKUP(A35,'Licenciés Jeunes 2023'!A:C,3,0))</f>
        <v/>
      </c>
      <c r="C35" s="32" t="str">
        <f>IF(ISNA(VLOOKUP(A35,'Licenciés Jeunes 2023'!A:C,2,0)),"",VLOOKUP(A35,'Licenciés Jeunes 2023'!A:C,2,0))</f>
        <v/>
      </c>
      <c r="D35" s="32" t="str">
        <f>IF(ISNA(VLOOKUP(A35,'Licenciés Jeunes 2023'!A:F,6,0)),"",VLOOKUP(A35,'Licenciés Jeunes 2023'!A:F,6,0))</f>
        <v/>
      </c>
      <c r="E35" s="6"/>
      <c r="F35" s="2">
        <f>IF(E$2="Bike &amp; Run",IF(ISNA(VLOOKUP(E35,Paramètres!$B$3:$C$56,2,FALSE)),0,VLOOKUP(E35,Paramètres!$B$3:$C$56,2,FALSE)*Paramètres!$K$3),IF(OR(E35="",OR($D35="",$D35="NL",$D35="HORS LIGUE")),0,VLOOKUP(IF(OR(E35="",OR($D35="",$D35="NL",$D35="HORS LIGUE")),"",COUNTIFS($D$5:$D$72,"&lt;&gt;"&amp;"",$D$5:$D$72,"&lt;&gt;"&amp;"NL",$D$5:$D$72,"&lt;&gt;"&amp;"HORS LIGUE",E$5:E$72,"&lt;"&amp;E35)+1),Paramètres!$B$3:$C$56,2,FALSE)*Paramètres!$K$3))</f>
        <v>0</v>
      </c>
      <c r="G35" s="4"/>
      <c r="H35" s="2">
        <f>IF(G$2="Bike &amp; Run",IF(ISNA(VLOOKUP(G35,Paramètres!$B$3:$C$56,2,FALSE)),0,VLOOKUP(G35,Paramètres!$B$3:$C$56,2,FALSE)*Paramètres!$K$4),IF(OR(G35="",OR($D35="",$D35="NL",$D35="HORS LIGUE")),0,VLOOKUP(IF(OR(G35="",OR($D35="",$D35="NL",$D35="HORS LIGUE")),"",COUNTIFS($D$5:$D$72,"&lt;&gt;"&amp;"",$D$5:$D$72,"&lt;&gt;"&amp;"NL",$D$5:$D$72,"&lt;&gt;"&amp;"HORS LIGUE",G$5:G$72,"&lt;"&amp;G35)+1),Paramètres!$B$3:$C$56,2,FALSE)*Paramètres!$K$4))</f>
        <v>0</v>
      </c>
      <c r="I35" s="36"/>
      <c r="J35" s="2">
        <f>IF(I$2="Bike &amp; Run",IF(ISNA(VLOOKUP(I35,Paramètres!$B$3:$C$56,2,FALSE)),0,VLOOKUP(I35,Paramètres!$B$3:$C$56,2,FALSE)*Paramètres!$K$5),IF(OR(I35="",OR($D35="",$D35="NL",$D35="HORS LIGUE")),0,VLOOKUP(IF(OR(I35="",OR($D35="",$D35="NL",$D35="HORS LIGUE")),"",COUNTIFS($D$5:$D$72,"&lt;&gt;"&amp;"",$D$5:$D$72,"&lt;&gt;"&amp;"NL",$D$5:$D$72,"&lt;&gt;"&amp;"HORS LIGUE",I$5:I$72,"&lt;"&amp;I35)+1),Paramètres!$B$3:$C$56,2,FALSE)*Paramètres!$K$5))</f>
        <v>0</v>
      </c>
      <c r="K35" s="4"/>
      <c r="L35" s="2">
        <f>IF(K$2="Bike &amp; Run",IF(ISNA(VLOOKUP(K35,Paramètres!$B$3:$C$56,2,FALSE)),0,VLOOKUP(K35,Paramètres!$B$3:$C$56,2,FALSE)*Paramètres!$K$6),IF(OR(K35="",OR($D35="",$D35="NL",$D35="HORS LIGUE")),0,VLOOKUP(IF(OR(K35="",OR($D35="",$D35="NL",$D35="HORS LIGUE")),"",COUNTIFS($D$5:$D$72,"&lt;&gt;"&amp;"",$D$5:$D$72,"&lt;&gt;"&amp;"NL",$D$5:$D$72,"&lt;&gt;"&amp;"HORS LIGUE",K$5:K$72,"&lt;"&amp;K35)+1),Paramètres!$B$3:$C$56,2,FALSE)*Paramètres!$K$6))</f>
        <v>0</v>
      </c>
      <c r="M35" s="4"/>
      <c r="N35" s="2">
        <f>IF(M$2="Bike &amp; Run",IF(ISNA(VLOOKUP(M35,Paramètres!$B$3:$C$56,2,FALSE)),0,VLOOKUP(M35,Paramètres!$B$3:$C$56,2,FALSE)*Paramètres!$K$7),IF(OR(M35="",OR($D35="",$D35="NL",$D35="HORS LIGUE")),0,VLOOKUP(IF(OR(M35="",OR($D35="",$D35="NL",$D35="HORS LIGUE")),"",COUNTIFS($D$5:$D$72,"&lt;&gt;"&amp;"",$D$5:$D$72,"&lt;&gt;"&amp;"NL",$D$5:$D$72,"&lt;&gt;"&amp;"HORS LIGUE",M$5:M$72,"&lt;"&amp;M35)+1),Paramètres!$B$3:$C$56,2,FALSE)*Paramètres!$K$7))</f>
        <v>0</v>
      </c>
      <c r="O35" s="46"/>
      <c r="P35" s="2">
        <f>IF(O$2="Bike &amp; Run",IF(ISNA(VLOOKUP(O35,Paramètres!$B$3:$C$56,2,FALSE)),0,VLOOKUP(O35,Paramètres!$B$3:$C$56,2,FALSE)*Paramètres!$K$8),IF(OR(O35="",OR($D35="",$D35="NL",$D35="HORS LIGUE")),0,VLOOKUP(IF(OR(O35="",OR($D35="",$D35="NL",$D35="HORS LIGUE")),"",COUNTIFS($D$5:$D$72,"&lt;&gt;"&amp;"",$D$5:$D$72,"&lt;&gt;"&amp;"NL",$D$5:$D$72,"&lt;&gt;"&amp;"HORS LIGUE",O$5:O$72,"&lt;"&amp;O35)+1),Paramètres!$B$3:$C$56,2,FALSE)*Paramètres!$K$8))</f>
        <v>0</v>
      </c>
      <c r="Q35" s="46"/>
      <c r="R35" s="2">
        <f>IF(Q$2="Bike &amp; Run",IF(ISNA(VLOOKUP(Q35,Paramètres!$B$3:$C$56,2,FALSE)),0,VLOOKUP(Q35,Paramètres!$B$3:$C$56,2,FALSE)*Paramètres!$K$9),IF(OR(Q35="",OR($D35="",$D35="NL",$D35="HORS LIGUE")),0,VLOOKUP(IF(OR(Q35="",OR($D35="",$D35="NL",$D35="HORS LIGUE")),"",COUNTIFS($D$5:$D$72,"&lt;&gt;"&amp;"",$D$5:$D$72,"&lt;&gt;"&amp;"NL",$D$5:$D$72,"&lt;&gt;"&amp;"HORS LIGUE",Q$5:Q$72,"&lt;"&amp;Q35)+1),Paramètres!$B$3:$C$56,2,FALSE)*Paramètres!$K$9))</f>
        <v>0</v>
      </c>
      <c r="S35" s="46"/>
      <c r="T35" s="2">
        <f>IF(S$2="Bike &amp; Run",IF(ISNA(VLOOKUP(S35,Paramètres!$B$3:$C$56,2,FALSE)),0,VLOOKUP(S35,Paramètres!$B$3:$C$56,2,FALSE)*Paramètres!$K$10),IF(OR(S35="",OR($D35="",$D35="NL",$D35="HORS LIGUE")),0,VLOOKUP(IF(OR(S35="",OR($D35="",$D35="NL",$D35="HORS LIGUE")),"",COUNTIFS($D$5:$D$72,"&lt;&gt;"&amp;"",$D$5:$D$72,"&lt;&gt;"&amp;"NL",$D$5:$D$72,"&lt;&gt;"&amp;"HORS LIGUE",S$5:S$72,"&lt;"&amp;S35)+1),Paramètres!$B$3:$C$56,2,FALSE)*Paramètres!$K$10))</f>
        <v>0</v>
      </c>
      <c r="U35" s="46"/>
      <c r="V35" s="2">
        <f>IF(U$2="Bike &amp; Run",IF(ISNA(VLOOKUP(U35,Paramètres!$B$3:$C$56,2,FALSE)),0,VLOOKUP(U35,Paramètres!$B$3:$C$56,2,FALSE)*Paramètres!$K$11),IF(OR(U35="",OR($D35="",$D35="NL",$D35="HORS LIGUE")),0,VLOOKUP(IF(OR(U35="",OR($D35="",$D35="NL",$D35="HORS LIGUE")),"",COUNTIFS($D$5:$D$72,"&lt;&gt;"&amp;"",$D$5:$D$72,"&lt;&gt;"&amp;"NL",$D$5:$D$72,"&lt;&gt;"&amp;"HORS LIGUE",U$5:U$72,"&lt;"&amp;U35)+1),Paramètres!$B$3:$C$56,2,FALSE)*Paramètres!$K$11))</f>
        <v>0</v>
      </c>
      <c r="W35" s="46"/>
      <c r="X35" s="2">
        <f>IF(W$2="Bike &amp; Run",IF(ISNA(VLOOKUP(W35,Paramètres!$B$3:$C$56,2,FALSE)),0,VLOOKUP(W35,Paramètres!$B$3:$C$56,2,FALSE)*Paramètres!$K$12),IF(OR(W35="",OR($D35="",$D35="NL",$D35="HORS LIGUE")),0,VLOOKUP(IF(OR(W35="",OR($D35="",$D35="NL",$D35="HORS LIGUE")),"",COUNTIFS($D$5:$D$72,"&lt;&gt;"&amp;"",$D$5:$D$72,"&lt;&gt;"&amp;"NL",$D$5:$D$72,"&lt;&gt;"&amp;"HORS LIGUE",W$5:W$72,"&lt;"&amp;W35)+1),Paramètres!$B$3:$C$56,2,FALSE)*Paramètres!$K$12))</f>
        <v>0</v>
      </c>
      <c r="Y35" s="46"/>
      <c r="Z35" s="2">
        <f>IF(Y$2="Bike &amp; Run",IF(ISNA(VLOOKUP(Y35,Paramètres!$B$3:$C$56,2,FALSE)),0,VLOOKUP(Y35,Paramètres!$B$3:$C$56,2,FALSE)*Paramètres!$K$13),IF(OR(Y35="",OR($D35="",$D35="NL",$D35="HORS LIGUE")),0,VLOOKUP(IF(OR(Y35="",OR($D35="",$D35="NL",$D35="HORS LIGUE")),"",COUNTIFS($D$5:$D$72,"&lt;&gt;"&amp;"",$D$5:$D$72,"&lt;&gt;"&amp;"NL",$D$5:$D$72,"&lt;&gt;"&amp;"HORS LIGUE",Y$5:Y$72,"&lt;"&amp;Y35)+1),Paramètres!$B$3:$C$56,2,FALSE)*Paramètres!$K$13))</f>
        <v>0</v>
      </c>
      <c r="AA35" s="46"/>
      <c r="AB35" s="2">
        <f>IF(AA$2="Bike &amp; Run",IF(ISNA(VLOOKUP(AA35,Paramètres!$B$3:$C$56,2,FALSE)),0,VLOOKUP(AA35,Paramètres!$B$3:$C$56,2,FALSE)*Paramètres!$K$14),IF(OR(AA35="",OR($D35="",$D35="NL",$D35="HORS LIGUE")),0,VLOOKUP(IF(OR(AA35="",OR($D35="",$D35="NL",$D35="HORS LIGUE")),"",COUNTIFS($D$5:$D$72,"&lt;&gt;"&amp;"",$D$5:$D$72,"&lt;&gt;"&amp;"NL",$D$5:$D$72,"&lt;&gt;"&amp;"HORS LIGUE",AA$5:AA$72,"&lt;"&amp;AA35)+1),Paramètres!$B$3:$C$56,2,FALSE)*Paramètres!$K$14))</f>
        <v>0</v>
      </c>
      <c r="AC35" s="46"/>
      <c r="AD35" s="2">
        <f>IF(AC$2="Bike &amp; Run",IF(ISNA(VLOOKUP(AC35,Paramètres!$B$3:$C$56,2,FALSE)),0,VLOOKUP(AC35,Paramètres!$B$3:$C$56,2,FALSE)*Paramètres!$K$15),IF(OR(AC35="",OR($D35="",$D35="NL",$D35="HORS LIGUE")),0,VLOOKUP(IF(OR(AC35="",OR($D35="",$D35="NL",$D35="HORS LIGUE")),"",COUNTIFS($D$5:$D$72,"&lt;&gt;"&amp;"",$D$5:$D$72,"&lt;&gt;"&amp;"NL",$D$5:$D$72,"&lt;&gt;"&amp;"HORS LIGUE",AC$5:AC$72,"&lt;"&amp;AC35)+1),Paramètres!$B$3:$C$56,2,FALSE)*Paramètres!$K$15))</f>
        <v>0</v>
      </c>
      <c r="AE35" s="46"/>
      <c r="AF35" s="2">
        <f>IF(AE$2="Bike &amp; Run",IF(ISNA(VLOOKUP(AE35,Paramètres!$B$3:$C$56,2,FALSE)),0,VLOOKUP(AE35,Paramètres!$B$3:$C$56,2,FALSE)*Paramètres!$K$16),IF(OR(AE35="",OR($D35="",$D35="NL",$D35="HORS LIGUE")),0,VLOOKUP(IF(OR(AE35="",OR($D35="",$D35="NL",$D35="HORS LIGUE")),"",COUNTIFS($D$5:$D$72,"&lt;&gt;"&amp;"",$D$5:$D$72,"&lt;&gt;"&amp;"NL",$D$5:$D$72,"&lt;&gt;"&amp;"HORS LIGUE",AE$5:AE$72,"&lt;"&amp;AE35)+1),Paramètres!$B$3:$C$56,2,FALSE)*Paramètres!$K$16))</f>
        <v>0</v>
      </c>
      <c r="AG35" s="46"/>
      <c r="AH35" s="2">
        <f>IF(AG$2="Bike &amp; Run",IF(ISNA(VLOOKUP(AG35,Paramètres!$B$3:$C$56,2,FALSE)),0,VLOOKUP(AG35,Paramètres!$B$3:$C$56,2,FALSE)*Paramètres!$K$17),IF(OR(AG35="",OR($D35="",$D35="NL",$D35="HORS LIGUE")),0,VLOOKUP(IF(OR(AG35="",OR($D35="",$D35="NL",$D35="HORS LIGUE")),"",COUNTIFS($D$5:$D$72,"&lt;&gt;"&amp;"",$D$5:$D$72,"&lt;&gt;"&amp;"NL",$D$5:$D$72,"&lt;&gt;"&amp;"HORS LIGUE",AG$5:AG$72,"&lt;"&amp;AG35)+1),Paramètres!$B$3:$C$56,2,FALSE)*Paramètres!$K$17))</f>
        <v>0</v>
      </c>
      <c r="AI35" s="40">
        <f t="shared" si="0"/>
        <v>0</v>
      </c>
      <c r="AJ35" s="3" t="str">
        <f t="shared" si="1"/>
        <v/>
      </c>
      <c r="AK35" s="5">
        <f t="shared" si="2"/>
        <v>0</v>
      </c>
      <c r="AL35" s="41">
        <f t="shared" si="3"/>
        <v>0</v>
      </c>
      <c r="AM35" s="33" t="str">
        <f t="shared" si="4"/>
        <v/>
      </c>
      <c r="AO35" s="22">
        <f t="shared" si="5"/>
        <v>0</v>
      </c>
      <c r="AP35">
        <f t="shared" si="6"/>
        <v>0</v>
      </c>
      <c r="AQ35">
        <f t="shared" si="7"/>
        <v>0</v>
      </c>
      <c r="AR35">
        <f t="shared" si="8"/>
        <v>0</v>
      </c>
      <c r="AS35">
        <f t="shared" si="9"/>
        <v>0</v>
      </c>
      <c r="AT35">
        <f t="shared" si="10"/>
        <v>0</v>
      </c>
      <c r="AU35">
        <f t="shared" si="11"/>
        <v>0</v>
      </c>
      <c r="AV35">
        <f t="shared" si="12"/>
        <v>0</v>
      </c>
      <c r="AW35">
        <f t="shared" si="13"/>
        <v>0</v>
      </c>
      <c r="AX35">
        <f t="shared" si="14"/>
        <v>0</v>
      </c>
      <c r="AY35">
        <f t="shared" si="15"/>
        <v>0</v>
      </c>
      <c r="AZ35">
        <f t="shared" si="16"/>
        <v>0</v>
      </c>
      <c r="BA35">
        <f t="shared" si="17"/>
        <v>0</v>
      </c>
      <c r="BB35">
        <f t="shared" si="18"/>
        <v>0</v>
      </c>
      <c r="BC35">
        <f t="shared" si="19"/>
        <v>0</v>
      </c>
      <c r="BD35">
        <f t="shared" si="20"/>
        <v>0</v>
      </c>
      <c r="BE35" s="22">
        <f t="shared" ref="BE35:BR35" si="51">BD35+LARGE($AO35:$BC35,BE$4)</f>
        <v>0</v>
      </c>
      <c r="BF35" s="22">
        <f t="shared" si="51"/>
        <v>0</v>
      </c>
      <c r="BG35" s="22">
        <f t="shared" si="51"/>
        <v>0</v>
      </c>
      <c r="BH35" s="22">
        <f t="shared" si="51"/>
        <v>0</v>
      </c>
      <c r="BI35" s="22">
        <f t="shared" si="51"/>
        <v>0</v>
      </c>
      <c r="BJ35" s="22">
        <f t="shared" si="51"/>
        <v>0</v>
      </c>
      <c r="BK35" s="22">
        <f t="shared" si="51"/>
        <v>0</v>
      </c>
      <c r="BL35" s="22">
        <f t="shared" si="51"/>
        <v>0</v>
      </c>
      <c r="BM35" s="22">
        <f t="shared" si="51"/>
        <v>0</v>
      </c>
      <c r="BN35" s="22">
        <f t="shared" si="51"/>
        <v>0</v>
      </c>
      <c r="BO35" s="22">
        <f t="shared" si="51"/>
        <v>0</v>
      </c>
      <c r="BP35" s="22">
        <f t="shared" si="51"/>
        <v>0</v>
      </c>
      <c r="BQ35" s="22">
        <f t="shared" si="51"/>
        <v>0</v>
      </c>
      <c r="BR35" s="22">
        <f t="shared" si="51"/>
        <v>0</v>
      </c>
    </row>
    <row r="36" spans="1:70" ht="16.5">
      <c r="A36" s="14"/>
      <c r="B36" s="32" t="str">
        <f>IF(ISNA(VLOOKUP(A36,'Licenciés Jeunes 2023'!A:C,3,0)),"",VLOOKUP(A36,'Licenciés Jeunes 2023'!A:C,3,0))</f>
        <v/>
      </c>
      <c r="C36" s="32" t="str">
        <f>IF(ISNA(VLOOKUP(A36,'Licenciés Jeunes 2023'!A:C,2,0)),"",VLOOKUP(A36,'Licenciés Jeunes 2023'!A:C,2,0))</f>
        <v/>
      </c>
      <c r="D36" s="32" t="str">
        <f>IF(ISNA(VLOOKUP(A36,'Licenciés Jeunes 2023'!A:F,6,0)),"",VLOOKUP(A36,'Licenciés Jeunes 2023'!A:F,6,0))</f>
        <v/>
      </c>
      <c r="E36" s="6"/>
      <c r="F36" s="2">
        <f>IF(E$2="Bike &amp; Run",IF(ISNA(VLOOKUP(E36,Paramètres!$B$3:$C$56,2,FALSE)),0,VLOOKUP(E36,Paramètres!$B$3:$C$56,2,FALSE)*Paramètres!$K$3),IF(OR(E36="",OR($D36="",$D36="NL",$D36="HORS LIGUE")),0,VLOOKUP(IF(OR(E36="",OR($D36="",$D36="NL",$D36="HORS LIGUE")),"",COUNTIFS($D$5:$D$72,"&lt;&gt;"&amp;"",$D$5:$D$72,"&lt;&gt;"&amp;"NL",$D$5:$D$72,"&lt;&gt;"&amp;"HORS LIGUE",E$5:E$72,"&lt;"&amp;E36)+1),Paramètres!$B$3:$C$56,2,FALSE)*Paramètres!$K$3))</f>
        <v>0</v>
      </c>
      <c r="G36" s="4"/>
      <c r="H36" s="2">
        <f>IF(G$2="Bike &amp; Run",IF(ISNA(VLOOKUP(G36,Paramètres!$B$3:$C$56,2,FALSE)),0,VLOOKUP(G36,Paramètres!$B$3:$C$56,2,FALSE)*Paramètres!$K$4),IF(OR(G36="",OR($D36="",$D36="NL",$D36="HORS LIGUE")),0,VLOOKUP(IF(OR(G36="",OR($D36="",$D36="NL",$D36="HORS LIGUE")),"",COUNTIFS($D$5:$D$72,"&lt;&gt;"&amp;"",$D$5:$D$72,"&lt;&gt;"&amp;"NL",$D$5:$D$72,"&lt;&gt;"&amp;"HORS LIGUE",G$5:G$72,"&lt;"&amp;G36)+1),Paramètres!$B$3:$C$56,2,FALSE)*Paramètres!$K$4))</f>
        <v>0</v>
      </c>
      <c r="I36" s="36"/>
      <c r="J36" s="2">
        <f>IF(I$2="Bike &amp; Run",IF(ISNA(VLOOKUP(I36,Paramètres!$B$3:$C$56,2,FALSE)),0,VLOOKUP(I36,Paramètres!$B$3:$C$56,2,FALSE)*Paramètres!$K$5),IF(OR(I36="",OR($D36="",$D36="NL",$D36="HORS LIGUE")),0,VLOOKUP(IF(OR(I36="",OR($D36="",$D36="NL",$D36="HORS LIGUE")),"",COUNTIFS($D$5:$D$72,"&lt;&gt;"&amp;"",$D$5:$D$72,"&lt;&gt;"&amp;"NL",$D$5:$D$72,"&lt;&gt;"&amp;"HORS LIGUE",I$5:I$72,"&lt;"&amp;I36)+1),Paramètres!$B$3:$C$56,2,FALSE)*Paramètres!$K$5))</f>
        <v>0</v>
      </c>
      <c r="K36" s="4"/>
      <c r="L36" s="2">
        <f>IF(K$2="Bike &amp; Run",IF(ISNA(VLOOKUP(K36,Paramètres!$B$3:$C$56,2,FALSE)),0,VLOOKUP(K36,Paramètres!$B$3:$C$56,2,FALSE)*Paramètres!$K$6),IF(OR(K36="",OR($D36="",$D36="NL",$D36="HORS LIGUE")),0,VLOOKUP(IF(OR(K36="",OR($D36="",$D36="NL",$D36="HORS LIGUE")),"",COUNTIFS($D$5:$D$72,"&lt;&gt;"&amp;"",$D$5:$D$72,"&lt;&gt;"&amp;"NL",$D$5:$D$72,"&lt;&gt;"&amp;"HORS LIGUE",K$5:K$72,"&lt;"&amp;K36)+1),Paramètres!$B$3:$C$56,2,FALSE)*Paramètres!$K$6))</f>
        <v>0</v>
      </c>
      <c r="M36" s="4"/>
      <c r="N36" s="2">
        <f>IF(M$2="Bike &amp; Run",IF(ISNA(VLOOKUP(M36,Paramètres!$B$3:$C$56,2,FALSE)),0,VLOOKUP(M36,Paramètres!$B$3:$C$56,2,FALSE)*Paramètres!$K$7),IF(OR(M36="",OR($D36="",$D36="NL",$D36="HORS LIGUE")),0,VLOOKUP(IF(OR(M36="",OR($D36="",$D36="NL",$D36="HORS LIGUE")),"",COUNTIFS($D$5:$D$72,"&lt;&gt;"&amp;"",$D$5:$D$72,"&lt;&gt;"&amp;"NL",$D$5:$D$72,"&lt;&gt;"&amp;"HORS LIGUE",M$5:M$72,"&lt;"&amp;M36)+1),Paramètres!$B$3:$C$56,2,FALSE)*Paramètres!$K$7))</f>
        <v>0</v>
      </c>
      <c r="O36" s="46"/>
      <c r="P36" s="2">
        <f>IF(O$2="Bike &amp; Run",IF(ISNA(VLOOKUP(O36,Paramètres!$B$3:$C$56,2,FALSE)),0,VLOOKUP(O36,Paramètres!$B$3:$C$56,2,FALSE)*Paramètres!$K$8),IF(OR(O36="",OR($D36="",$D36="NL",$D36="HORS LIGUE")),0,VLOOKUP(IF(OR(O36="",OR($D36="",$D36="NL",$D36="HORS LIGUE")),"",COUNTIFS($D$5:$D$72,"&lt;&gt;"&amp;"",$D$5:$D$72,"&lt;&gt;"&amp;"NL",$D$5:$D$72,"&lt;&gt;"&amp;"HORS LIGUE",O$5:O$72,"&lt;"&amp;O36)+1),Paramètres!$B$3:$C$56,2,FALSE)*Paramètres!$K$8))</f>
        <v>0</v>
      </c>
      <c r="Q36" s="46"/>
      <c r="R36" s="2">
        <f>IF(Q$2="Bike &amp; Run",IF(ISNA(VLOOKUP(Q36,Paramètres!$B$3:$C$56,2,FALSE)),0,VLOOKUP(Q36,Paramètres!$B$3:$C$56,2,FALSE)*Paramètres!$K$9),IF(OR(Q36="",OR($D36="",$D36="NL",$D36="HORS LIGUE")),0,VLOOKUP(IF(OR(Q36="",OR($D36="",$D36="NL",$D36="HORS LIGUE")),"",COUNTIFS($D$5:$D$72,"&lt;&gt;"&amp;"",$D$5:$D$72,"&lt;&gt;"&amp;"NL",$D$5:$D$72,"&lt;&gt;"&amp;"HORS LIGUE",Q$5:Q$72,"&lt;"&amp;Q36)+1),Paramètres!$B$3:$C$56,2,FALSE)*Paramètres!$K$9))</f>
        <v>0</v>
      </c>
      <c r="S36" s="46"/>
      <c r="T36" s="2">
        <f>IF(S$2="Bike &amp; Run",IF(ISNA(VLOOKUP(S36,Paramètres!$B$3:$C$56,2,FALSE)),0,VLOOKUP(S36,Paramètres!$B$3:$C$56,2,FALSE)*Paramètres!$K$10),IF(OR(S36="",OR($D36="",$D36="NL",$D36="HORS LIGUE")),0,VLOOKUP(IF(OR(S36="",OR($D36="",$D36="NL",$D36="HORS LIGUE")),"",COUNTIFS($D$5:$D$72,"&lt;&gt;"&amp;"",$D$5:$D$72,"&lt;&gt;"&amp;"NL",$D$5:$D$72,"&lt;&gt;"&amp;"HORS LIGUE",S$5:S$72,"&lt;"&amp;S36)+1),Paramètres!$B$3:$C$56,2,FALSE)*Paramètres!$K$10))</f>
        <v>0</v>
      </c>
      <c r="U36" s="46"/>
      <c r="V36" s="2">
        <f>IF(U$2="Bike &amp; Run",IF(ISNA(VLOOKUP(U36,Paramètres!$B$3:$C$56,2,FALSE)),0,VLOOKUP(U36,Paramètres!$B$3:$C$56,2,FALSE)*Paramètres!$K$11),IF(OR(U36="",OR($D36="",$D36="NL",$D36="HORS LIGUE")),0,VLOOKUP(IF(OR(U36="",OR($D36="",$D36="NL",$D36="HORS LIGUE")),"",COUNTIFS($D$5:$D$72,"&lt;&gt;"&amp;"",$D$5:$D$72,"&lt;&gt;"&amp;"NL",$D$5:$D$72,"&lt;&gt;"&amp;"HORS LIGUE",U$5:U$72,"&lt;"&amp;U36)+1),Paramètres!$B$3:$C$56,2,FALSE)*Paramètres!$K$11))</f>
        <v>0</v>
      </c>
      <c r="W36" s="46"/>
      <c r="X36" s="2">
        <f>IF(W$2="Bike &amp; Run",IF(ISNA(VLOOKUP(W36,Paramètres!$B$3:$C$56,2,FALSE)),0,VLOOKUP(W36,Paramètres!$B$3:$C$56,2,FALSE)*Paramètres!$K$12),IF(OR(W36="",OR($D36="",$D36="NL",$D36="HORS LIGUE")),0,VLOOKUP(IF(OR(W36="",OR($D36="",$D36="NL",$D36="HORS LIGUE")),"",COUNTIFS($D$5:$D$72,"&lt;&gt;"&amp;"",$D$5:$D$72,"&lt;&gt;"&amp;"NL",$D$5:$D$72,"&lt;&gt;"&amp;"HORS LIGUE",W$5:W$72,"&lt;"&amp;W36)+1),Paramètres!$B$3:$C$56,2,FALSE)*Paramètres!$K$12))</f>
        <v>0</v>
      </c>
      <c r="Y36" s="46"/>
      <c r="Z36" s="2">
        <f>IF(Y$2="Bike &amp; Run",IF(ISNA(VLOOKUP(Y36,Paramètres!$B$3:$C$56,2,FALSE)),0,VLOOKUP(Y36,Paramètres!$B$3:$C$56,2,FALSE)*Paramètres!$K$13),IF(OR(Y36="",OR($D36="",$D36="NL",$D36="HORS LIGUE")),0,VLOOKUP(IF(OR(Y36="",OR($D36="",$D36="NL",$D36="HORS LIGUE")),"",COUNTIFS($D$5:$D$72,"&lt;&gt;"&amp;"",$D$5:$D$72,"&lt;&gt;"&amp;"NL",$D$5:$D$72,"&lt;&gt;"&amp;"HORS LIGUE",Y$5:Y$72,"&lt;"&amp;Y36)+1),Paramètres!$B$3:$C$56,2,FALSE)*Paramètres!$K$13))</f>
        <v>0</v>
      </c>
      <c r="AA36" s="46"/>
      <c r="AB36" s="2">
        <f>IF(AA$2="Bike &amp; Run",IF(ISNA(VLOOKUP(AA36,Paramètres!$B$3:$C$56,2,FALSE)),0,VLOOKUP(AA36,Paramètres!$B$3:$C$56,2,FALSE)*Paramètres!$K$14),IF(OR(AA36="",OR($D36="",$D36="NL",$D36="HORS LIGUE")),0,VLOOKUP(IF(OR(AA36="",OR($D36="",$D36="NL",$D36="HORS LIGUE")),"",COUNTIFS($D$5:$D$72,"&lt;&gt;"&amp;"",$D$5:$D$72,"&lt;&gt;"&amp;"NL",$D$5:$D$72,"&lt;&gt;"&amp;"HORS LIGUE",AA$5:AA$72,"&lt;"&amp;AA36)+1),Paramètres!$B$3:$C$56,2,FALSE)*Paramètres!$K$14))</f>
        <v>0</v>
      </c>
      <c r="AC36" s="46"/>
      <c r="AD36" s="2">
        <f>IF(AC$2="Bike &amp; Run",IF(ISNA(VLOOKUP(AC36,Paramètres!$B$3:$C$56,2,FALSE)),0,VLOOKUP(AC36,Paramètres!$B$3:$C$56,2,FALSE)*Paramètres!$K$15),IF(OR(AC36="",OR($D36="",$D36="NL",$D36="HORS LIGUE")),0,VLOOKUP(IF(OR(AC36="",OR($D36="",$D36="NL",$D36="HORS LIGUE")),"",COUNTIFS($D$5:$D$72,"&lt;&gt;"&amp;"",$D$5:$D$72,"&lt;&gt;"&amp;"NL",$D$5:$D$72,"&lt;&gt;"&amp;"HORS LIGUE",AC$5:AC$72,"&lt;"&amp;AC36)+1),Paramètres!$B$3:$C$56,2,FALSE)*Paramètres!$K$15))</f>
        <v>0</v>
      </c>
      <c r="AE36" s="46"/>
      <c r="AF36" s="2">
        <f>IF(AE$2="Bike &amp; Run",IF(ISNA(VLOOKUP(AE36,Paramètres!$B$3:$C$56,2,FALSE)),0,VLOOKUP(AE36,Paramètres!$B$3:$C$56,2,FALSE)*Paramètres!$K$16),IF(OR(AE36="",OR($D36="",$D36="NL",$D36="HORS LIGUE")),0,VLOOKUP(IF(OR(AE36="",OR($D36="",$D36="NL",$D36="HORS LIGUE")),"",COUNTIFS($D$5:$D$72,"&lt;&gt;"&amp;"",$D$5:$D$72,"&lt;&gt;"&amp;"NL",$D$5:$D$72,"&lt;&gt;"&amp;"HORS LIGUE",AE$5:AE$72,"&lt;"&amp;AE36)+1),Paramètres!$B$3:$C$56,2,FALSE)*Paramètres!$K$16))</f>
        <v>0</v>
      </c>
      <c r="AG36" s="46"/>
      <c r="AH36" s="2">
        <f>IF(AG$2="Bike &amp; Run",IF(ISNA(VLOOKUP(AG36,Paramètres!$B$3:$C$56,2,FALSE)),0,VLOOKUP(AG36,Paramètres!$B$3:$C$56,2,FALSE)*Paramètres!$K$17),IF(OR(AG36="",OR($D36="",$D36="NL",$D36="HORS LIGUE")),0,VLOOKUP(IF(OR(AG36="",OR($D36="",$D36="NL",$D36="HORS LIGUE")),"",COUNTIFS($D$5:$D$72,"&lt;&gt;"&amp;"",$D$5:$D$72,"&lt;&gt;"&amp;"NL",$D$5:$D$72,"&lt;&gt;"&amp;"HORS LIGUE",AG$5:AG$72,"&lt;"&amp;AG36)+1),Paramètres!$B$3:$C$56,2,FALSE)*Paramètres!$K$17))</f>
        <v>0</v>
      </c>
      <c r="AI36" s="40">
        <f t="shared" si="0"/>
        <v>0</v>
      </c>
      <c r="AJ36" s="3" t="str">
        <f t="shared" si="1"/>
        <v/>
      </c>
      <c r="AK36" s="5">
        <f t="shared" si="2"/>
        <v>0</v>
      </c>
      <c r="AL36" s="41">
        <f t="shared" si="3"/>
        <v>0</v>
      </c>
      <c r="AM36" s="33" t="str">
        <f t="shared" si="4"/>
        <v/>
      </c>
      <c r="AO36" s="22">
        <f t="shared" si="5"/>
        <v>0</v>
      </c>
      <c r="AP36">
        <f t="shared" si="6"/>
        <v>0</v>
      </c>
      <c r="AQ36">
        <f t="shared" si="7"/>
        <v>0</v>
      </c>
      <c r="AR36">
        <f t="shared" si="8"/>
        <v>0</v>
      </c>
      <c r="AS36">
        <f t="shared" si="9"/>
        <v>0</v>
      </c>
      <c r="AT36">
        <f t="shared" si="10"/>
        <v>0</v>
      </c>
      <c r="AU36">
        <f t="shared" si="11"/>
        <v>0</v>
      </c>
      <c r="AV36">
        <f t="shared" si="12"/>
        <v>0</v>
      </c>
      <c r="AW36">
        <f t="shared" si="13"/>
        <v>0</v>
      </c>
      <c r="AX36">
        <f t="shared" si="14"/>
        <v>0</v>
      </c>
      <c r="AY36">
        <f t="shared" si="15"/>
        <v>0</v>
      </c>
      <c r="AZ36">
        <f t="shared" si="16"/>
        <v>0</v>
      </c>
      <c r="BA36">
        <f t="shared" si="17"/>
        <v>0</v>
      </c>
      <c r="BB36">
        <f t="shared" si="18"/>
        <v>0</v>
      </c>
      <c r="BC36">
        <f t="shared" si="19"/>
        <v>0</v>
      </c>
      <c r="BD36">
        <f t="shared" si="20"/>
        <v>0</v>
      </c>
      <c r="BE36" s="22">
        <f t="shared" ref="BE36:BR36" si="52">BD36+LARGE($AO36:$BC36,BE$4)</f>
        <v>0</v>
      </c>
      <c r="BF36" s="22">
        <f t="shared" si="52"/>
        <v>0</v>
      </c>
      <c r="BG36" s="22">
        <f t="shared" si="52"/>
        <v>0</v>
      </c>
      <c r="BH36" s="22">
        <f t="shared" si="52"/>
        <v>0</v>
      </c>
      <c r="BI36" s="22">
        <f t="shared" si="52"/>
        <v>0</v>
      </c>
      <c r="BJ36" s="22">
        <f t="shared" si="52"/>
        <v>0</v>
      </c>
      <c r="BK36" s="22">
        <f t="shared" si="52"/>
        <v>0</v>
      </c>
      <c r="BL36" s="22">
        <f t="shared" si="52"/>
        <v>0</v>
      </c>
      <c r="BM36" s="22">
        <f t="shared" si="52"/>
        <v>0</v>
      </c>
      <c r="BN36" s="22">
        <f t="shared" si="52"/>
        <v>0</v>
      </c>
      <c r="BO36" s="22">
        <f t="shared" si="52"/>
        <v>0</v>
      </c>
      <c r="BP36" s="22">
        <f t="shared" si="52"/>
        <v>0</v>
      </c>
      <c r="BQ36" s="22">
        <f t="shared" si="52"/>
        <v>0</v>
      </c>
      <c r="BR36" s="22">
        <f t="shared" si="52"/>
        <v>0</v>
      </c>
    </row>
    <row r="37" spans="1:70" ht="16.5">
      <c r="A37" s="14"/>
      <c r="B37" s="32" t="str">
        <f>IF(ISNA(VLOOKUP(A37,'Licenciés Jeunes 2023'!A:C,3,0)),"",VLOOKUP(A37,'Licenciés Jeunes 2023'!A:C,3,0))</f>
        <v/>
      </c>
      <c r="C37" s="32" t="str">
        <f>IF(ISNA(VLOOKUP(A37,'Licenciés Jeunes 2023'!A:C,2,0)),"",VLOOKUP(A37,'Licenciés Jeunes 2023'!A:C,2,0))</f>
        <v/>
      </c>
      <c r="D37" s="32" t="str">
        <f>IF(ISNA(VLOOKUP(A37,'Licenciés Jeunes 2023'!A:F,6,0)),"",VLOOKUP(A37,'Licenciés Jeunes 2023'!A:F,6,0))</f>
        <v/>
      </c>
      <c r="E37" s="6"/>
      <c r="F37" s="2">
        <f>IF(E$2="Bike &amp; Run",IF(ISNA(VLOOKUP(E37,Paramètres!$B$3:$C$56,2,FALSE)),0,VLOOKUP(E37,Paramètres!$B$3:$C$56,2,FALSE)*Paramètres!$K$3),IF(OR(E37="",OR($D37="",$D37="NL",$D37="HORS LIGUE")),0,VLOOKUP(IF(OR(E37="",OR($D37="",$D37="NL",$D37="HORS LIGUE")),"",COUNTIFS($D$5:$D$72,"&lt;&gt;"&amp;"",$D$5:$D$72,"&lt;&gt;"&amp;"NL",$D$5:$D$72,"&lt;&gt;"&amp;"HORS LIGUE",E$5:E$72,"&lt;"&amp;E37)+1),Paramètres!$B$3:$C$56,2,FALSE)*Paramètres!$K$3))</f>
        <v>0</v>
      </c>
      <c r="G37" s="4"/>
      <c r="H37" s="2">
        <f>IF(G$2="Bike &amp; Run",IF(ISNA(VLOOKUP(G37,Paramètres!$B$3:$C$56,2,FALSE)),0,VLOOKUP(G37,Paramètres!$B$3:$C$56,2,FALSE)*Paramètres!$K$4),IF(OR(G37="",OR($D37="",$D37="NL",$D37="HORS LIGUE")),0,VLOOKUP(IF(OR(G37="",OR($D37="",$D37="NL",$D37="HORS LIGUE")),"",COUNTIFS($D$5:$D$72,"&lt;&gt;"&amp;"",$D$5:$D$72,"&lt;&gt;"&amp;"NL",$D$5:$D$72,"&lt;&gt;"&amp;"HORS LIGUE",G$5:G$72,"&lt;"&amp;G37)+1),Paramètres!$B$3:$C$56,2,FALSE)*Paramètres!$K$4))</f>
        <v>0</v>
      </c>
      <c r="I37" s="36"/>
      <c r="J37" s="2">
        <f>IF(I$2="Bike &amp; Run",IF(ISNA(VLOOKUP(I37,Paramètres!$B$3:$C$56,2,FALSE)),0,VLOOKUP(I37,Paramètres!$B$3:$C$56,2,FALSE)*Paramètres!$K$5),IF(OR(I37="",OR($D37="",$D37="NL",$D37="HORS LIGUE")),0,VLOOKUP(IF(OR(I37="",OR($D37="",$D37="NL",$D37="HORS LIGUE")),"",COUNTIFS($D$5:$D$72,"&lt;&gt;"&amp;"",$D$5:$D$72,"&lt;&gt;"&amp;"NL",$D$5:$D$72,"&lt;&gt;"&amp;"HORS LIGUE",I$5:I$72,"&lt;"&amp;I37)+1),Paramètres!$B$3:$C$56,2,FALSE)*Paramètres!$K$5))</f>
        <v>0</v>
      </c>
      <c r="K37" s="4"/>
      <c r="L37" s="2">
        <f>IF(K$2="Bike &amp; Run",IF(ISNA(VLOOKUP(K37,Paramètres!$B$3:$C$56,2,FALSE)),0,VLOOKUP(K37,Paramètres!$B$3:$C$56,2,FALSE)*Paramètres!$K$6),IF(OR(K37="",OR($D37="",$D37="NL",$D37="HORS LIGUE")),0,VLOOKUP(IF(OR(K37="",OR($D37="",$D37="NL",$D37="HORS LIGUE")),"",COUNTIFS($D$5:$D$72,"&lt;&gt;"&amp;"",$D$5:$D$72,"&lt;&gt;"&amp;"NL",$D$5:$D$72,"&lt;&gt;"&amp;"HORS LIGUE",K$5:K$72,"&lt;"&amp;K37)+1),Paramètres!$B$3:$C$56,2,FALSE)*Paramètres!$K$6))</f>
        <v>0</v>
      </c>
      <c r="M37" s="4"/>
      <c r="N37" s="2">
        <f>IF(M$2="Bike &amp; Run",IF(ISNA(VLOOKUP(M37,Paramètres!$B$3:$C$56,2,FALSE)),0,VLOOKUP(M37,Paramètres!$B$3:$C$56,2,FALSE)*Paramètres!$K$7),IF(OR(M37="",OR($D37="",$D37="NL",$D37="HORS LIGUE")),0,VLOOKUP(IF(OR(M37="",OR($D37="",$D37="NL",$D37="HORS LIGUE")),"",COUNTIFS($D$5:$D$72,"&lt;&gt;"&amp;"",$D$5:$D$72,"&lt;&gt;"&amp;"NL",$D$5:$D$72,"&lt;&gt;"&amp;"HORS LIGUE",M$5:M$72,"&lt;"&amp;M37)+1),Paramètres!$B$3:$C$56,2,FALSE)*Paramètres!$K$7))</f>
        <v>0</v>
      </c>
      <c r="O37" s="46"/>
      <c r="P37" s="2">
        <f>IF(O$2="Bike &amp; Run",IF(ISNA(VLOOKUP(O37,Paramètres!$B$3:$C$56,2,FALSE)),0,VLOOKUP(O37,Paramètres!$B$3:$C$56,2,FALSE)*Paramètres!$K$8),IF(OR(O37="",OR($D37="",$D37="NL",$D37="HORS LIGUE")),0,VLOOKUP(IF(OR(O37="",OR($D37="",$D37="NL",$D37="HORS LIGUE")),"",COUNTIFS($D$5:$D$72,"&lt;&gt;"&amp;"",$D$5:$D$72,"&lt;&gt;"&amp;"NL",$D$5:$D$72,"&lt;&gt;"&amp;"HORS LIGUE",O$5:O$72,"&lt;"&amp;O37)+1),Paramètres!$B$3:$C$56,2,FALSE)*Paramètres!$K$8))</f>
        <v>0</v>
      </c>
      <c r="Q37" s="46"/>
      <c r="R37" s="2">
        <f>IF(Q$2="Bike &amp; Run",IF(ISNA(VLOOKUP(Q37,Paramètres!$B$3:$C$56,2,FALSE)),0,VLOOKUP(Q37,Paramètres!$B$3:$C$56,2,FALSE)*Paramètres!$K$9),IF(OR(Q37="",OR($D37="",$D37="NL",$D37="HORS LIGUE")),0,VLOOKUP(IF(OR(Q37="",OR($D37="",$D37="NL",$D37="HORS LIGUE")),"",COUNTIFS($D$5:$D$72,"&lt;&gt;"&amp;"",$D$5:$D$72,"&lt;&gt;"&amp;"NL",$D$5:$D$72,"&lt;&gt;"&amp;"HORS LIGUE",Q$5:Q$72,"&lt;"&amp;Q37)+1),Paramètres!$B$3:$C$56,2,FALSE)*Paramètres!$K$9))</f>
        <v>0</v>
      </c>
      <c r="S37" s="46"/>
      <c r="T37" s="2">
        <f>IF(S$2="Bike &amp; Run",IF(ISNA(VLOOKUP(S37,Paramètres!$B$3:$C$56,2,FALSE)),0,VLOOKUP(S37,Paramètres!$B$3:$C$56,2,FALSE)*Paramètres!$K$10),IF(OR(S37="",OR($D37="",$D37="NL",$D37="HORS LIGUE")),0,VLOOKUP(IF(OR(S37="",OR($D37="",$D37="NL",$D37="HORS LIGUE")),"",COUNTIFS($D$5:$D$72,"&lt;&gt;"&amp;"",$D$5:$D$72,"&lt;&gt;"&amp;"NL",$D$5:$D$72,"&lt;&gt;"&amp;"HORS LIGUE",S$5:S$72,"&lt;"&amp;S37)+1),Paramètres!$B$3:$C$56,2,FALSE)*Paramètres!$K$10))</f>
        <v>0</v>
      </c>
      <c r="U37" s="46"/>
      <c r="V37" s="2">
        <f>IF(U$2="Bike &amp; Run",IF(ISNA(VLOOKUP(U37,Paramètres!$B$3:$C$56,2,FALSE)),0,VLOOKUP(U37,Paramètres!$B$3:$C$56,2,FALSE)*Paramètres!$K$11),IF(OR(U37="",OR($D37="",$D37="NL",$D37="HORS LIGUE")),0,VLOOKUP(IF(OR(U37="",OR($D37="",$D37="NL",$D37="HORS LIGUE")),"",COUNTIFS($D$5:$D$72,"&lt;&gt;"&amp;"",$D$5:$D$72,"&lt;&gt;"&amp;"NL",$D$5:$D$72,"&lt;&gt;"&amp;"HORS LIGUE",U$5:U$72,"&lt;"&amp;U37)+1),Paramètres!$B$3:$C$56,2,FALSE)*Paramètres!$K$11))</f>
        <v>0</v>
      </c>
      <c r="W37" s="46"/>
      <c r="X37" s="2">
        <f>IF(W$2="Bike &amp; Run",IF(ISNA(VLOOKUP(W37,Paramètres!$B$3:$C$56,2,FALSE)),0,VLOOKUP(W37,Paramètres!$B$3:$C$56,2,FALSE)*Paramètres!$K$12),IF(OR(W37="",OR($D37="",$D37="NL",$D37="HORS LIGUE")),0,VLOOKUP(IF(OR(W37="",OR($D37="",$D37="NL",$D37="HORS LIGUE")),"",COUNTIFS($D$5:$D$72,"&lt;&gt;"&amp;"",$D$5:$D$72,"&lt;&gt;"&amp;"NL",$D$5:$D$72,"&lt;&gt;"&amp;"HORS LIGUE",W$5:W$72,"&lt;"&amp;W37)+1),Paramètres!$B$3:$C$56,2,FALSE)*Paramètres!$K$12))</f>
        <v>0</v>
      </c>
      <c r="Y37" s="46"/>
      <c r="Z37" s="2">
        <f>IF(Y$2="Bike &amp; Run",IF(ISNA(VLOOKUP(Y37,Paramètres!$B$3:$C$56,2,FALSE)),0,VLOOKUP(Y37,Paramètres!$B$3:$C$56,2,FALSE)*Paramètres!$K$13),IF(OR(Y37="",OR($D37="",$D37="NL",$D37="HORS LIGUE")),0,VLOOKUP(IF(OR(Y37="",OR($D37="",$D37="NL",$D37="HORS LIGUE")),"",COUNTIFS($D$5:$D$72,"&lt;&gt;"&amp;"",$D$5:$D$72,"&lt;&gt;"&amp;"NL",$D$5:$D$72,"&lt;&gt;"&amp;"HORS LIGUE",Y$5:Y$72,"&lt;"&amp;Y37)+1),Paramètres!$B$3:$C$56,2,FALSE)*Paramètres!$K$13))</f>
        <v>0</v>
      </c>
      <c r="AA37" s="46"/>
      <c r="AB37" s="2">
        <f>IF(AA$2="Bike &amp; Run",IF(ISNA(VLOOKUP(AA37,Paramètres!$B$3:$C$56,2,FALSE)),0,VLOOKUP(AA37,Paramètres!$B$3:$C$56,2,FALSE)*Paramètres!$K$14),IF(OR(AA37="",OR($D37="",$D37="NL",$D37="HORS LIGUE")),0,VLOOKUP(IF(OR(AA37="",OR($D37="",$D37="NL",$D37="HORS LIGUE")),"",COUNTIFS($D$5:$D$72,"&lt;&gt;"&amp;"",$D$5:$D$72,"&lt;&gt;"&amp;"NL",$D$5:$D$72,"&lt;&gt;"&amp;"HORS LIGUE",AA$5:AA$72,"&lt;"&amp;AA37)+1),Paramètres!$B$3:$C$56,2,FALSE)*Paramètres!$K$14))</f>
        <v>0</v>
      </c>
      <c r="AC37" s="46"/>
      <c r="AD37" s="2">
        <f>IF(AC$2="Bike &amp; Run",IF(ISNA(VLOOKUP(AC37,Paramètres!$B$3:$C$56,2,FALSE)),0,VLOOKUP(AC37,Paramètres!$B$3:$C$56,2,FALSE)*Paramètres!$K$15),IF(OR(AC37="",OR($D37="",$D37="NL",$D37="HORS LIGUE")),0,VLOOKUP(IF(OR(AC37="",OR($D37="",$D37="NL",$D37="HORS LIGUE")),"",COUNTIFS($D$5:$D$72,"&lt;&gt;"&amp;"",$D$5:$D$72,"&lt;&gt;"&amp;"NL",$D$5:$D$72,"&lt;&gt;"&amp;"HORS LIGUE",AC$5:AC$72,"&lt;"&amp;AC37)+1),Paramètres!$B$3:$C$56,2,FALSE)*Paramètres!$K$15))</f>
        <v>0</v>
      </c>
      <c r="AE37" s="46"/>
      <c r="AF37" s="2">
        <f>IF(AE$2="Bike &amp; Run",IF(ISNA(VLOOKUP(AE37,Paramètres!$B$3:$C$56,2,FALSE)),0,VLOOKUP(AE37,Paramètres!$B$3:$C$56,2,FALSE)*Paramètres!$K$16),IF(OR(AE37="",OR($D37="",$D37="NL",$D37="HORS LIGUE")),0,VLOOKUP(IF(OR(AE37="",OR($D37="",$D37="NL",$D37="HORS LIGUE")),"",COUNTIFS($D$5:$D$72,"&lt;&gt;"&amp;"",$D$5:$D$72,"&lt;&gt;"&amp;"NL",$D$5:$D$72,"&lt;&gt;"&amp;"HORS LIGUE",AE$5:AE$72,"&lt;"&amp;AE37)+1),Paramètres!$B$3:$C$56,2,FALSE)*Paramètres!$K$16))</f>
        <v>0</v>
      </c>
      <c r="AG37" s="46"/>
      <c r="AH37" s="2">
        <f>IF(AG$2="Bike &amp; Run",IF(ISNA(VLOOKUP(AG37,Paramètres!$B$3:$C$56,2,FALSE)),0,VLOOKUP(AG37,Paramètres!$B$3:$C$56,2,FALSE)*Paramètres!$K$17),IF(OR(AG37="",OR($D37="",$D37="NL",$D37="HORS LIGUE")),0,VLOOKUP(IF(OR(AG37="",OR($D37="",$D37="NL",$D37="HORS LIGUE")),"",COUNTIFS($D$5:$D$72,"&lt;&gt;"&amp;"",$D$5:$D$72,"&lt;&gt;"&amp;"NL",$D$5:$D$72,"&lt;&gt;"&amp;"HORS LIGUE",AG$5:AG$72,"&lt;"&amp;AG37)+1),Paramètres!$B$3:$C$56,2,FALSE)*Paramètres!$K$17))</f>
        <v>0</v>
      </c>
      <c r="AI37" s="40">
        <f t="shared" ref="AI37:AI68" si="53">F37+H37+J37+L37+N37+P37+R37+T37+V37+X37+Z37+AB37+AD37+AF37+AH37</f>
        <v>0</v>
      </c>
      <c r="AJ37" s="3" t="str">
        <f t="shared" ref="AJ37:AJ68" si="54">IF(AI37&lt;&gt;0,RANK(AI37,$AI$5:$AI$72),"")</f>
        <v/>
      </c>
      <c r="AK37" s="5">
        <f t="shared" ref="AK37:AK72" si="55">COUNTA(E37,G37,I37,K37,M37,O37,Q37,S37,U37,W37,Y37,AA37,AC37,AE37,AG37)</f>
        <v>0</v>
      </c>
      <c r="AL37" s="41">
        <f t="shared" ref="AL37:AL72" si="56">HLOOKUP($AL$2,$BD$4:$BR$72,ROW(A37)-3,FALSE)</f>
        <v>0</v>
      </c>
      <c r="AM37" s="33" t="str">
        <f t="shared" ref="AM37:AM68" si="57">IF(AL37&lt;&gt;0,RANK(AL37,$AL$5:$AL$72),"")</f>
        <v/>
      </c>
      <c r="AO37" s="22">
        <f t="shared" ref="AO37:AO72" si="58">F37</f>
        <v>0</v>
      </c>
      <c r="AP37">
        <f t="shared" ref="AP37:AP72" si="59">H37</f>
        <v>0</v>
      </c>
      <c r="AQ37">
        <f t="shared" ref="AQ37:AQ72" si="60">J37</f>
        <v>0</v>
      </c>
      <c r="AR37">
        <f t="shared" ref="AR37:AR72" si="61">L37</f>
        <v>0</v>
      </c>
      <c r="AS37">
        <f t="shared" ref="AS37:AS72" si="62">N37</f>
        <v>0</v>
      </c>
      <c r="AT37">
        <f t="shared" ref="AT37:AT72" si="63">P37</f>
        <v>0</v>
      </c>
      <c r="AU37">
        <f t="shared" ref="AU37:AU72" si="64">R37</f>
        <v>0</v>
      </c>
      <c r="AV37">
        <f t="shared" ref="AV37:AV72" si="65">T37</f>
        <v>0</v>
      </c>
      <c r="AW37">
        <f t="shared" ref="AW37:AW72" si="66">V37</f>
        <v>0</v>
      </c>
      <c r="AX37">
        <f t="shared" ref="AX37:AX72" si="67">X37</f>
        <v>0</v>
      </c>
      <c r="AY37">
        <f t="shared" ref="AY37:AY72" si="68">Z37</f>
        <v>0</v>
      </c>
      <c r="AZ37">
        <f t="shared" ref="AZ37:AZ72" si="69">AB37</f>
        <v>0</v>
      </c>
      <c r="BA37">
        <f t="shared" ref="BA37:BA72" si="70">AD37</f>
        <v>0</v>
      </c>
      <c r="BB37">
        <f t="shared" ref="BB37:BB72" si="71">AF37</f>
        <v>0</v>
      </c>
      <c r="BC37">
        <f t="shared" ref="BC37:BC72" si="72">AH37</f>
        <v>0</v>
      </c>
      <c r="BD37">
        <f t="shared" ref="BD37:BD72" si="73">LARGE($AO37:$BC37,BD$4)</f>
        <v>0</v>
      </c>
      <c r="BE37" s="22">
        <f t="shared" ref="BE37:BR37" si="74">BD37+LARGE($AO37:$BC37,BE$4)</f>
        <v>0</v>
      </c>
      <c r="BF37" s="22">
        <f t="shared" si="74"/>
        <v>0</v>
      </c>
      <c r="BG37" s="22">
        <f t="shared" si="74"/>
        <v>0</v>
      </c>
      <c r="BH37" s="22">
        <f t="shared" si="74"/>
        <v>0</v>
      </c>
      <c r="BI37" s="22">
        <f t="shared" si="74"/>
        <v>0</v>
      </c>
      <c r="BJ37" s="22">
        <f t="shared" si="74"/>
        <v>0</v>
      </c>
      <c r="BK37" s="22">
        <f t="shared" si="74"/>
        <v>0</v>
      </c>
      <c r="BL37" s="22">
        <f t="shared" si="74"/>
        <v>0</v>
      </c>
      <c r="BM37" s="22">
        <f t="shared" si="74"/>
        <v>0</v>
      </c>
      <c r="BN37" s="22">
        <f t="shared" si="74"/>
        <v>0</v>
      </c>
      <c r="BO37" s="22">
        <f t="shared" si="74"/>
        <v>0</v>
      </c>
      <c r="BP37" s="22">
        <f t="shared" si="74"/>
        <v>0</v>
      </c>
      <c r="BQ37" s="22">
        <f t="shared" si="74"/>
        <v>0</v>
      </c>
      <c r="BR37" s="22">
        <f t="shared" si="74"/>
        <v>0</v>
      </c>
    </row>
    <row r="38" spans="1:70" ht="16.5">
      <c r="A38" s="14"/>
      <c r="B38" s="32" t="str">
        <f>IF(ISNA(VLOOKUP(A38,'Licenciés Jeunes 2023'!A:C,3,0)),"",VLOOKUP(A38,'Licenciés Jeunes 2023'!A:C,3,0))</f>
        <v/>
      </c>
      <c r="C38" s="32" t="str">
        <f>IF(ISNA(VLOOKUP(A38,'Licenciés Jeunes 2023'!A:C,2,0)),"",VLOOKUP(A38,'Licenciés Jeunes 2023'!A:C,2,0))</f>
        <v/>
      </c>
      <c r="D38" s="32" t="str">
        <f>IF(ISNA(VLOOKUP(A38,'Licenciés Jeunes 2023'!A:F,6,0)),"",VLOOKUP(A38,'Licenciés Jeunes 2023'!A:F,6,0))</f>
        <v/>
      </c>
      <c r="E38" s="6"/>
      <c r="F38" s="2">
        <f>IF(E$2="Bike &amp; Run",IF(ISNA(VLOOKUP(E38,Paramètres!$B$3:$C$56,2,FALSE)),0,VLOOKUP(E38,Paramètres!$B$3:$C$56,2,FALSE)*Paramètres!$K$3),IF(OR(E38="",OR($D38="",$D38="NL",$D38="HORS LIGUE")),0,VLOOKUP(IF(OR(E38="",OR($D38="",$D38="NL",$D38="HORS LIGUE")),"",COUNTIFS($D$5:$D$72,"&lt;&gt;"&amp;"",$D$5:$D$72,"&lt;&gt;"&amp;"NL",$D$5:$D$72,"&lt;&gt;"&amp;"HORS LIGUE",E$5:E$72,"&lt;"&amp;E38)+1),Paramètres!$B$3:$C$56,2,FALSE)*Paramètres!$K$3))</f>
        <v>0</v>
      </c>
      <c r="G38" s="4"/>
      <c r="H38" s="2">
        <f>IF(G$2="Bike &amp; Run",IF(ISNA(VLOOKUP(G38,Paramètres!$B$3:$C$56,2,FALSE)),0,VLOOKUP(G38,Paramètres!$B$3:$C$56,2,FALSE)*Paramètres!$K$4),IF(OR(G38="",OR($D38="",$D38="NL",$D38="HORS LIGUE")),0,VLOOKUP(IF(OR(G38="",OR($D38="",$D38="NL",$D38="HORS LIGUE")),"",COUNTIFS($D$5:$D$72,"&lt;&gt;"&amp;"",$D$5:$D$72,"&lt;&gt;"&amp;"NL",$D$5:$D$72,"&lt;&gt;"&amp;"HORS LIGUE",G$5:G$72,"&lt;"&amp;G38)+1),Paramètres!$B$3:$C$56,2,FALSE)*Paramètres!$K$4))</f>
        <v>0</v>
      </c>
      <c r="I38" s="36"/>
      <c r="J38" s="2">
        <f>IF(I$2="Bike &amp; Run",IF(ISNA(VLOOKUP(I38,Paramètres!$B$3:$C$56,2,FALSE)),0,VLOOKUP(I38,Paramètres!$B$3:$C$56,2,FALSE)*Paramètres!$K$5),IF(OR(I38="",OR($D38="",$D38="NL",$D38="HORS LIGUE")),0,VLOOKUP(IF(OR(I38="",OR($D38="",$D38="NL",$D38="HORS LIGUE")),"",COUNTIFS($D$5:$D$72,"&lt;&gt;"&amp;"",$D$5:$D$72,"&lt;&gt;"&amp;"NL",$D$5:$D$72,"&lt;&gt;"&amp;"HORS LIGUE",I$5:I$72,"&lt;"&amp;I38)+1),Paramètres!$B$3:$C$56,2,FALSE)*Paramètres!$K$5))</f>
        <v>0</v>
      </c>
      <c r="K38" s="4"/>
      <c r="L38" s="2">
        <f>IF(K$2="Bike &amp; Run",IF(ISNA(VLOOKUP(K38,Paramètres!$B$3:$C$56,2,FALSE)),0,VLOOKUP(K38,Paramètres!$B$3:$C$56,2,FALSE)*Paramètres!$K$6),IF(OR(K38="",OR($D38="",$D38="NL",$D38="HORS LIGUE")),0,VLOOKUP(IF(OR(K38="",OR($D38="",$D38="NL",$D38="HORS LIGUE")),"",COUNTIFS($D$5:$D$72,"&lt;&gt;"&amp;"",$D$5:$D$72,"&lt;&gt;"&amp;"NL",$D$5:$D$72,"&lt;&gt;"&amp;"HORS LIGUE",K$5:K$72,"&lt;"&amp;K38)+1),Paramètres!$B$3:$C$56,2,FALSE)*Paramètres!$K$6))</f>
        <v>0</v>
      </c>
      <c r="M38" s="4"/>
      <c r="N38" s="2">
        <f>IF(M$2="Bike &amp; Run",IF(ISNA(VLOOKUP(M38,Paramètres!$B$3:$C$56,2,FALSE)),0,VLOOKUP(M38,Paramètres!$B$3:$C$56,2,FALSE)*Paramètres!$K$7),IF(OR(M38="",OR($D38="",$D38="NL",$D38="HORS LIGUE")),0,VLOOKUP(IF(OR(M38="",OR($D38="",$D38="NL",$D38="HORS LIGUE")),"",COUNTIFS($D$5:$D$72,"&lt;&gt;"&amp;"",$D$5:$D$72,"&lt;&gt;"&amp;"NL",$D$5:$D$72,"&lt;&gt;"&amp;"HORS LIGUE",M$5:M$72,"&lt;"&amp;M38)+1),Paramètres!$B$3:$C$56,2,FALSE)*Paramètres!$K$7))</f>
        <v>0</v>
      </c>
      <c r="O38" s="46"/>
      <c r="P38" s="2">
        <f>IF(O$2="Bike &amp; Run",IF(ISNA(VLOOKUP(O38,Paramètres!$B$3:$C$56,2,FALSE)),0,VLOOKUP(O38,Paramètres!$B$3:$C$56,2,FALSE)*Paramètres!$K$8),IF(OR(O38="",OR($D38="",$D38="NL",$D38="HORS LIGUE")),0,VLOOKUP(IF(OR(O38="",OR($D38="",$D38="NL",$D38="HORS LIGUE")),"",COUNTIFS($D$5:$D$72,"&lt;&gt;"&amp;"",$D$5:$D$72,"&lt;&gt;"&amp;"NL",$D$5:$D$72,"&lt;&gt;"&amp;"HORS LIGUE",O$5:O$72,"&lt;"&amp;O38)+1),Paramètres!$B$3:$C$56,2,FALSE)*Paramètres!$K$8))</f>
        <v>0</v>
      </c>
      <c r="Q38" s="46"/>
      <c r="R38" s="2">
        <f>IF(Q$2="Bike &amp; Run",IF(ISNA(VLOOKUP(Q38,Paramètres!$B$3:$C$56,2,FALSE)),0,VLOOKUP(Q38,Paramètres!$B$3:$C$56,2,FALSE)*Paramètres!$K$9),IF(OR(Q38="",OR($D38="",$D38="NL",$D38="HORS LIGUE")),0,VLOOKUP(IF(OR(Q38="",OR($D38="",$D38="NL",$D38="HORS LIGUE")),"",COUNTIFS($D$5:$D$72,"&lt;&gt;"&amp;"",$D$5:$D$72,"&lt;&gt;"&amp;"NL",$D$5:$D$72,"&lt;&gt;"&amp;"HORS LIGUE",Q$5:Q$72,"&lt;"&amp;Q38)+1),Paramètres!$B$3:$C$56,2,FALSE)*Paramètres!$K$9))</f>
        <v>0</v>
      </c>
      <c r="S38" s="46"/>
      <c r="T38" s="2">
        <f>IF(S$2="Bike &amp; Run",IF(ISNA(VLOOKUP(S38,Paramètres!$B$3:$C$56,2,FALSE)),0,VLOOKUP(S38,Paramètres!$B$3:$C$56,2,FALSE)*Paramètres!$K$10),IF(OR(S38="",OR($D38="",$D38="NL",$D38="HORS LIGUE")),0,VLOOKUP(IF(OR(S38="",OR($D38="",$D38="NL",$D38="HORS LIGUE")),"",COUNTIFS($D$5:$D$72,"&lt;&gt;"&amp;"",$D$5:$D$72,"&lt;&gt;"&amp;"NL",$D$5:$D$72,"&lt;&gt;"&amp;"HORS LIGUE",S$5:S$72,"&lt;"&amp;S38)+1),Paramètres!$B$3:$C$56,2,FALSE)*Paramètres!$K$10))</f>
        <v>0</v>
      </c>
      <c r="U38" s="46"/>
      <c r="V38" s="2">
        <f>IF(U$2="Bike &amp; Run",IF(ISNA(VLOOKUP(U38,Paramètres!$B$3:$C$56,2,FALSE)),0,VLOOKUP(U38,Paramètres!$B$3:$C$56,2,FALSE)*Paramètres!$K$11),IF(OR(U38="",OR($D38="",$D38="NL",$D38="HORS LIGUE")),0,VLOOKUP(IF(OR(U38="",OR($D38="",$D38="NL",$D38="HORS LIGUE")),"",COUNTIFS($D$5:$D$72,"&lt;&gt;"&amp;"",$D$5:$D$72,"&lt;&gt;"&amp;"NL",$D$5:$D$72,"&lt;&gt;"&amp;"HORS LIGUE",U$5:U$72,"&lt;"&amp;U38)+1),Paramètres!$B$3:$C$56,2,FALSE)*Paramètres!$K$11))</f>
        <v>0</v>
      </c>
      <c r="W38" s="46"/>
      <c r="X38" s="2">
        <f>IF(W$2="Bike &amp; Run",IF(ISNA(VLOOKUP(W38,Paramètres!$B$3:$C$56,2,FALSE)),0,VLOOKUP(W38,Paramètres!$B$3:$C$56,2,FALSE)*Paramètres!$K$12),IF(OR(W38="",OR($D38="",$D38="NL",$D38="HORS LIGUE")),0,VLOOKUP(IF(OR(W38="",OR($D38="",$D38="NL",$D38="HORS LIGUE")),"",COUNTIFS($D$5:$D$72,"&lt;&gt;"&amp;"",$D$5:$D$72,"&lt;&gt;"&amp;"NL",$D$5:$D$72,"&lt;&gt;"&amp;"HORS LIGUE",W$5:W$72,"&lt;"&amp;W38)+1),Paramètres!$B$3:$C$56,2,FALSE)*Paramètres!$K$12))</f>
        <v>0</v>
      </c>
      <c r="Y38" s="46"/>
      <c r="Z38" s="2">
        <f>IF(Y$2="Bike &amp; Run",IF(ISNA(VLOOKUP(Y38,Paramètres!$B$3:$C$56,2,FALSE)),0,VLOOKUP(Y38,Paramètres!$B$3:$C$56,2,FALSE)*Paramètres!$K$13),IF(OR(Y38="",OR($D38="",$D38="NL",$D38="HORS LIGUE")),0,VLOOKUP(IF(OR(Y38="",OR($D38="",$D38="NL",$D38="HORS LIGUE")),"",COUNTIFS($D$5:$D$72,"&lt;&gt;"&amp;"",$D$5:$D$72,"&lt;&gt;"&amp;"NL",$D$5:$D$72,"&lt;&gt;"&amp;"HORS LIGUE",Y$5:Y$72,"&lt;"&amp;Y38)+1),Paramètres!$B$3:$C$56,2,FALSE)*Paramètres!$K$13))</f>
        <v>0</v>
      </c>
      <c r="AA38" s="46"/>
      <c r="AB38" s="2">
        <f>IF(AA$2="Bike &amp; Run",IF(ISNA(VLOOKUP(AA38,Paramètres!$B$3:$C$56,2,FALSE)),0,VLOOKUP(AA38,Paramètres!$B$3:$C$56,2,FALSE)*Paramètres!$K$14),IF(OR(AA38="",OR($D38="",$D38="NL",$D38="HORS LIGUE")),0,VLOOKUP(IF(OR(AA38="",OR($D38="",$D38="NL",$D38="HORS LIGUE")),"",COUNTIFS($D$5:$D$72,"&lt;&gt;"&amp;"",$D$5:$D$72,"&lt;&gt;"&amp;"NL",$D$5:$D$72,"&lt;&gt;"&amp;"HORS LIGUE",AA$5:AA$72,"&lt;"&amp;AA38)+1),Paramètres!$B$3:$C$56,2,FALSE)*Paramètres!$K$14))</f>
        <v>0</v>
      </c>
      <c r="AC38" s="46"/>
      <c r="AD38" s="2">
        <f>IF(AC$2="Bike &amp; Run",IF(ISNA(VLOOKUP(AC38,Paramètres!$B$3:$C$56,2,FALSE)),0,VLOOKUP(AC38,Paramètres!$B$3:$C$56,2,FALSE)*Paramètres!$K$15),IF(OR(AC38="",OR($D38="",$D38="NL",$D38="HORS LIGUE")),0,VLOOKUP(IF(OR(AC38="",OR($D38="",$D38="NL",$D38="HORS LIGUE")),"",COUNTIFS($D$5:$D$72,"&lt;&gt;"&amp;"",$D$5:$D$72,"&lt;&gt;"&amp;"NL",$D$5:$D$72,"&lt;&gt;"&amp;"HORS LIGUE",AC$5:AC$72,"&lt;"&amp;AC38)+1),Paramètres!$B$3:$C$56,2,FALSE)*Paramètres!$K$15))</f>
        <v>0</v>
      </c>
      <c r="AE38" s="46"/>
      <c r="AF38" s="2">
        <f>IF(AE$2="Bike &amp; Run",IF(ISNA(VLOOKUP(AE38,Paramètres!$B$3:$C$56,2,FALSE)),0,VLOOKUP(AE38,Paramètres!$B$3:$C$56,2,FALSE)*Paramètres!$K$16),IF(OR(AE38="",OR($D38="",$D38="NL",$D38="HORS LIGUE")),0,VLOOKUP(IF(OR(AE38="",OR($D38="",$D38="NL",$D38="HORS LIGUE")),"",COUNTIFS($D$5:$D$72,"&lt;&gt;"&amp;"",$D$5:$D$72,"&lt;&gt;"&amp;"NL",$D$5:$D$72,"&lt;&gt;"&amp;"HORS LIGUE",AE$5:AE$72,"&lt;"&amp;AE38)+1),Paramètres!$B$3:$C$56,2,FALSE)*Paramètres!$K$16))</f>
        <v>0</v>
      </c>
      <c r="AG38" s="46"/>
      <c r="AH38" s="2">
        <f>IF(AG$2="Bike &amp; Run",IF(ISNA(VLOOKUP(AG38,Paramètres!$B$3:$C$56,2,FALSE)),0,VLOOKUP(AG38,Paramètres!$B$3:$C$56,2,FALSE)*Paramètres!$K$17),IF(OR(AG38="",OR($D38="",$D38="NL",$D38="HORS LIGUE")),0,VLOOKUP(IF(OR(AG38="",OR($D38="",$D38="NL",$D38="HORS LIGUE")),"",COUNTIFS($D$5:$D$72,"&lt;&gt;"&amp;"",$D$5:$D$72,"&lt;&gt;"&amp;"NL",$D$5:$D$72,"&lt;&gt;"&amp;"HORS LIGUE",AG$5:AG$72,"&lt;"&amp;AG38)+1),Paramètres!$B$3:$C$56,2,FALSE)*Paramètres!$K$17))</f>
        <v>0</v>
      </c>
      <c r="AI38" s="40">
        <f t="shared" si="53"/>
        <v>0</v>
      </c>
      <c r="AJ38" s="3" t="str">
        <f t="shared" si="54"/>
        <v/>
      </c>
      <c r="AK38" s="5">
        <f t="shared" si="55"/>
        <v>0</v>
      </c>
      <c r="AL38" s="41">
        <f t="shared" si="56"/>
        <v>0</v>
      </c>
      <c r="AM38" s="33" t="str">
        <f t="shared" si="57"/>
        <v/>
      </c>
      <c r="AO38" s="22">
        <f t="shared" si="58"/>
        <v>0</v>
      </c>
      <c r="AP38">
        <f t="shared" si="59"/>
        <v>0</v>
      </c>
      <c r="AQ38">
        <f t="shared" si="60"/>
        <v>0</v>
      </c>
      <c r="AR38">
        <f t="shared" si="61"/>
        <v>0</v>
      </c>
      <c r="AS38">
        <f t="shared" si="62"/>
        <v>0</v>
      </c>
      <c r="AT38">
        <f t="shared" si="63"/>
        <v>0</v>
      </c>
      <c r="AU38">
        <f t="shared" si="64"/>
        <v>0</v>
      </c>
      <c r="AV38">
        <f t="shared" si="65"/>
        <v>0</v>
      </c>
      <c r="AW38">
        <f t="shared" si="66"/>
        <v>0</v>
      </c>
      <c r="AX38">
        <f t="shared" si="67"/>
        <v>0</v>
      </c>
      <c r="AY38">
        <f t="shared" si="68"/>
        <v>0</v>
      </c>
      <c r="AZ38">
        <f t="shared" si="69"/>
        <v>0</v>
      </c>
      <c r="BA38">
        <f t="shared" si="70"/>
        <v>0</v>
      </c>
      <c r="BB38">
        <f t="shared" si="71"/>
        <v>0</v>
      </c>
      <c r="BC38">
        <f t="shared" si="72"/>
        <v>0</v>
      </c>
      <c r="BD38">
        <f t="shared" si="73"/>
        <v>0</v>
      </c>
      <c r="BE38" s="22">
        <f t="shared" ref="BE38:BR38" si="75">BD38+LARGE($AO38:$BC38,BE$4)</f>
        <v>0</v>
      </c>
      <c r="BF38" s="22">
        <f t="shared" si="75"/>
        <v>0</v>
      </c>
      <c r="BG38" s="22">
        <f t="shared" si="75"/>
        <v>0</v>
      </c>
      <c r="BH38" s="22">
        <f t="shared" si="75"/>
        <v>0</v>
      </c>
      <c r="BI38" s="22">
        <f t="shared" si="75"/>
        <v>0</v>
      </c>
      <c r="BJ38" s="22">
        <f t="shared" si="75"/>
        <v>0</v>
      </c>
      <c r="BK38" s="22">
        <f t="shared" si="75"/>
        <v>0</v>
      </c>
      <c r="BL38" s="22">
        <f t="shared" si="75"/>
        <v>0</v>
      </c>
      <c r="BM38" s="22">
        <f t="shared" si="75"/>
        <v>0</v>
      </c>
      <c r="BN38" s="22">
        <f t="shared" si="75"/>
        <v>0</v>
      </c>
      <c r="BO38" s="22">
        <f t="shared" si="75"/>
        <v>0</v>
      </c>
      <c r="BP38" s="22">
        <f t="shared" si="75"/>
        <v>0</v>
      </c>
      <c r="BQ38" s="22">
        <f t="shared" si="75"/>
        <v>0</v>
      </c>
      <c r="BR38" s="22">
        <f t="shared" si="75"/>
        <v>0</v>
      </c>
    </row>
    <row r="39" spans="1:70" ht="16.5">
      <c r="A39" s="14"/>
      <c r="B39" s="32" t="str">
        <f>IF(ISNA(VLOOKUP(A39,'Licenciés Jeunes 2023'!A:C,3,0)),"",VLOOKUP(A39,'Licenciés Jeunes 2023'!A:C,3,0))</f>
        <v/>
      </c>
      <c r="C39" s="32" t="str">
        <f>IF(ISNA(VLOOKUP(A39,'Licenciés Jeunes 2023'!A:C,2,0)),"",VLOOKUP(A39,'Licenciés Jeunes 2023'!A:C,2,0))</f>
        <v/>
      </c>
      <c r="D39" s="32" t="str">
        <f>IF(ISNA(VLOOKUP(A39,'Licenciés Jeunes 2023'!A:F,6,0)),"",VLOOKUP(A39,'Licenciés Jeunes 2023'!A:F,6,0))</f>
        <v/>
      </c>
      <c r="E39" s="6"/>
      <c r="F39" s="2">
        <f>IF(E$2="Bike &amp; Run",IF(ISNA(VLOOKUP(E39,Paramètres!$B$3:$C$56,2,FALSE)),0,VLOOKUP(E39,Paramètres!$B$3:$C$56,2,FALSE)*Paramètres!$K$3),IF(OR(E39="",OR($D39="",$D39="NL",$D39="HORS LIGUE")),0,VLOOKUP(IF(OR(E39="",OR($D39="",$D39="NL",$D39="HORS LIGUE")),"",COUNTIFS($D$5:$D$72,"&lt;&gt;"&amp;"",$D$5:$D$72,"&lt;&gt;"&amp;"NL",$D$5:$D$72,"&lt;&gt;"&amp;"HORS LIGUE",E$5:E$72,"&lt;"&amp;E39)+1),Paramètres!$B$3:$C$56,2,FALSE)*Paramètres!$K$3))</f>
        <v>0</v>
      </c>
      <c r="G39" s="4"/>
      <c r="H39" s="2">
        <f>IF(G$2="Bike &amp; Run",IF(ISNA(VLOOKUP(G39,Paramètres!$B$3:$C$56,2,FALSE)),0,VLOOKUP(G39,Paramètres!$B$3:$C$56,2,FALSE)*Paramètres!$K$4),IF(OR(G39="",OR($D39="",$D39="NL",$D39="HORS LIGUE")),0,VLOOKUP(IF(OR(G39="",OR($D39="",$D39="NL",$D39="HORS LIGUE")),"",COUNTIFS($D$5:$D$72,"&lt;&gt;"&amp;"",$D$5:$D$72,"&lt;&gt;"&amp;"NL",$D$5:$D$72,"&lt;&gt;"&amp;"HORS LIGUE",G$5:G$72,"&lt;"&amp;G39)+1),Paramètres!$B$3:$C$56,2,FALSE)*Paramètres!$K$4))</f>
        <v>0</v>
      </c>
      <c r="I39" s="36"/>
      <c r="J39" s="2">
        <f>IF(I$2="Bike &amp; Run",IF(ISNA(VLOOKUP(I39,Paramètres!$B$3:$C$56,2,FALSE)),0,VLOOKUP(I39,Paramètres!$B$3:$C$56,2,FALSE)*Paramètres!$K$5),IF(OR(I39="",OR($D39="",$D39="NL",$D39="HORS LIGUE")),0,VLOOKUP(IF(OR(I39="",OR($D39="",$D39="NL",$D39="HORS LIGUE")),"",COUNTIFS($D$5:$D$72,"&lt;&gt;"&amp;"",$D$5:$D$72,"&lt;&gt;"&amp;"NL",$D$5:$D$72,"&lt;&gt;"&amp;"HORS LIGUE",I$5:I$72,"&lt;"&amp;I39)+1),Paramètres!$B$3:$C$56,2,FALSE)*Paramètres!$K$5))</f>
        <v>0</v>
      </c>
      <c r="K39" s="4"/>
      <c r="L39" s="2">
        <f>IF(K$2="Bike &amp; Run",IF(ISNA(VLOOKUP(K39,Paramètres!$B$3:$C$56,2,FALSE)),0,VLOOKUP(K39,Paramètres!$B$3:$C$56,2,FALSE)*Paramètres!$K$6),IF(OR(K39="",OR($D39="",$D39="NL",$D39="HORS LIGUE")),0,VLOOKUP(IF(OR(K39="",OR($D39="",$D39="NL",$D39="HORS LIGUE")),"",COUNTIFS($D$5:$D$72,"&lt;&gt;"&amp;"",$D$5:$D$72,"&lt;&gt;"&amp;"NL",$D$5:$D$72,"&lt;&gt;"&amp;"HORS LIGUE",K$5:K$72,"&lt;"&amp;K39)+1),Paramètres!$B$3:$C$56,2,FALSE)*Paramètres!$K$6))</f>
        <v>0</v>
      </c>
      <c r="M39" s="4"/>
      <c r="N39" s="2">
        <f>IF(M$2="Bike &amp; Run",IF(ISNA(VLOOKUP(M39,Paramètres!$B$3:$C$56,2,FALSE)),0,VLOOKUP(M39,Paramètres!$B$3:$C$56,2,FALSE)*Paramètres!$K$7),IF(OR(M39="",OR($D39="",$D39="NL",$D39="HORS LIGUE")),0,VLOOKUP(IF(OR(M39="",OR($D39="",$D39="NL",$D39="HORS LIGUE")),"",COUNTIFS($D$5:$D$72,"&lt;&gt;"&amp;"",$D$5:$D$72,"&lt;&gt;"&amp;"NL",$D$5:$D$72,"&lt;&gt;"&amp;"HORS LIGUE",M$5:M$72,"&lt;"&amp;M39)+1),Paramètres!$B$3:$C$56,2,FALSE)*Paramètres!$K$7))</f>
        <v>0</v>
      </c>
      <c r="O39" s="46"/>
      <c r="P39" s="2">
        <f>IF(O$2="Bike &amp; Run",IF(ISNA(VLOOKUP(O39,Paramètres!$B$3:$C$56,2,FALSE)),0,VLOOKUP(O39,Paramètres!$B$3:$C$56,2,FALSE)*Paramètres!$K$8),IF(OR(O39="",OR($D39="",$D39="NL",$D39="HORS LIGUE")),0,VLOOKUP(IF(OR(O39="",OR($D39="",$D39="NL",$D39="HORS LIGUE")),"",COUNTIFS($D$5:$D$72,"&lt;&gt;"&amp;"",$D$5:$D$72,"&lt;&gt;"&amp;"NL",$D$5:$D$72,"&lt;&gt;"&amp;"HORS LIGUE",O$5:O$72,"&lt;"&amp;O39)+1),Paramètres!$B$3:$C$56,2,FALSE)*Paramètres!$K$8))</f>
        <v>0</v>
      </c>
      <c r="Q39" s="46"/>
      <c r="R39" s="2">
        <f>IF(Q$2="Bike &amp; Run",IF(ISNA(VLOOKUP(Q39,Paramètres!$B$3:$C$56,2,FALSE)),0,VLOOKUP(Q39,Paramètres!$B$3:$C$56,2,FALSE)*Paramètres!$K$9),IF(OR(Q39="",OR($D39="",$D39="NL",$D39="HORS LIGUE")),0,VLOOKUP(IF(OR(Q39="",OR($D39="",$D39="NL",$D39="HORS LIGUE")),"",COUNTIFS($D$5:$D$72,"&lt;&gt;"&amp;"",$D$5:$D$72,"&lt;&gt;"&amp;"NL",$D$5:$D$72,"&lt;&gt;"&amp;"HORS LIGUE",Q$5:Q$72,"&lt;"&amp;Q39)+1),Paramètres!$B$3:$C$56,2,FALSE)*Paramètres!$K$9))</f>
        <v>0</v>
      </c>
      <c r="S39" s="46"/>
      <c r="T39" s="2">
        <f>IF(S$2="Bike &amp; Run",IF(ISNA(VLOOKUP(S39,Paramètres!$B$3:$C$56,2,FALSE)),0,VLOOKUP(S39,Paramètres!$B$3:$C$56,2,FALSE)*Paramètres!$K$10),IF(OR(S39="",OR($D39="",$D39="NL",$D39="HORS LIGUE")),0,VLOOKUP(IF(OR(S39="",OR($D39="",$D39="NL",$D39="HORS LIGUE")),"",COUNTIFS($D$5:$D$72,"&lt;&gt;"&amp;"",$D$5:$D$72,"&lt;&gt;"&amp;"NL",$D$5:$D$72,"&lt;&gt;"&amp;"HORS LIGUE",S$5:S$72,"&lt;"&amp;S39)+1),Paramètres!$B$3:$C$56,2,FALSE)*Paramètres!$K$10))</f>
        <v>0</v>
      </c>
      <c r="U39" s="46"/>
      <c r="V39" s="2">
        <f>IF(U$2="Bike &amp; Run",IF(ISNA(VLOOKUP(U39,Paramètres!$B$3:$C$56,2,FALSE)),0,VLOOKUP(U39,Paramètres!$B$3:$C$56,2,FALSE)*Paramètres!$K$11),IF(OR(U39="",OR($D39="",$D39="NL",$D39="HORS LIGUE")),0,VLOOKUP(IF(OR(U39="",OR($D39="",$D39="NL",$D39="HORS LIGUE")),"",COUNTIFS($D$5:$D$72,"&lt;&gt;"&amp;"",$D$5:$D$72,"&lt;&gt;"&amp;"NL",$D$5:$D$72,"&lt;&gt;"&amp;"HORS LIGUE",U$5:U$72,"&lt;"&amp;U39)+1),Paramètres!$B$3:$C$56,2,FALSE)*Paramètres!$K$11))</f>
        <v>0</v>
      </c>
      <c r="W39" s="46"/>
      <c r="X39" s="2">
        <f>IF(W$2="Bike &amp; Run",IF(ISNA(VLOOKUP(W39,Paramètres!$B$3:$C$56,2,FALSE)),0,VLOOKUP(W39,Paramètres!$B$3:$C$56,2,FALSE)*Paramètres!$K$12),IF(OR(W39="",OR($D39="",$D39="NL",$D39="HORS LIGUE")),0,VLOOKUP(IF(OR(W39="",OR($D39="",$D39="NL",$D39="HORS LIGUE")),"",COUNTIFS($D$5:$D$72,"&lt;&gt;"&amp;"",$D$5:$D$72,"&lt;&gt;"&amp;"NL",$D$5:$D$72,"&lt;&gt;"&amp;"HORS LIGUE",W$5:W$72,"&lt;"&amp;W39)+1),Paramètres!$B$3:$C$56,2,FALSE)*Paramètres!$K$12))</f>
        <v>0</v>
      </c>
      <c r="Y39" s="46"/>
      <c r="Z39" s="2">
        <f>IF(Y$2="Bike &amp; Run",IF(ISNA(VLOOKUP(Y39,Paramètres!$B$3:$C$56,2,FALSE)),0,VLOOKUP(Y39,Paramètres!$B$3:$C$56,2,FALSE)*Paramètres!$K$13),IF(OR(Y39="",OR($D39="",$D39="NL",$D39="HORS LIGUE")),0,VLOOKUP(IF(OR(Y39="",OR($D39="",$D39="NL",$D39="HORS LIGUE")),"",COUNTIFS($D$5:$D$72,"&lt;&gt;"&amp;"",$D$5:$D$72,"&lt;&gt;"&amp;"NL",$D$5:$D$72,"&lt;&gt;"&amp;"HORS LIGUE",Y$5:Y$72,"&lt;"&amp;Y39)+1),Paramètres!$B$3:$C$56,2,FALSE)*Paramètres!$K$13))</f>
        <v>0</v>
      </c>
      <c r="AA39" s="46"/>
      <c r="AB39" s="2">
        <f>IF(AA$2="Bike &amp; Run",IF(ISNA(VLOOKUP(AA39,Paramètres!$B$3:$C$56,2,FALSE)),0,VLOOKUP(AA39,Paramètres!$B$3:$C$56,2,FALSE)*Paramètres!$K$14),IF(OR(AA39="",OR($D39="",$D39="NL",$D39="HORS LIGUE")),0,VLOOKUP(IF(OR(AA39="",OR($D39="",$D39="NL",$D39="HORS LIGUE")),"",COUNTIFS($D$5:$D$72,"&lt;&gt;"&amp;"",$D$5:$D$72,"&lt;&gt;"&amp;"NL",$D$5:$D$72,"&lt;&gt;"&amp;"HORS LIGUE",AA$5:AA$72,"&lt;"&amp;AA39)+1),Paramètres!$B$3:$C$56,2,FALSE)*Paramètres!$K$14))</f>
        <v>0</v>
      </c>
      <c r="AC39" s="46"/>
      <c r="AD39" s="2">
        <f>IF(AC$2="Bike &amp; Run",IF(ISNA(VLOOKUP(AC39,Paramètres!$B$3:$C$56,2,FALSE)),0,VLOOKUP(AC39,Paramètres!$B$3:$C$56,2,FALSE)*Paramètres!$K$15),IF(OR(AC39="",OR($D39="",$D39="NL",$D39="HORS LIGUE")),0,VLOOKUP(IF(OR(AC39="",OR($D39="",$D39="NL",$D39="HORS LIGUE")),"",COUNTIFS($D$5:$D$72,"&lt;&gt;"&amp;"",$D$5:$D$72,"&lt;&gt;"&amp;"NL",$D$5:$D$72,"&lt;&gt;"&amp;"HORS LIGUE",AC$5:AC$72,"&lt;"&amp;AC39)+1),Paramètres!$B$3:$C$56,2,FALSE)*Paramètres!$K$15))</f>
        <v>0</v>
      </c>
      <c r="AE39" s="46"/>
      <c r="AF39" s="2">
        <f>IF(AE$2="Bike &amp; Run",IF(ISNA(VLOOKUP(AE39,Paramètres!$B$3:$C$56,2,FALSE)),0,VLOOKUP(AE39,Paramètres!$B$3:$C$56,2,FALSE)*Paramètres!$K$16),IF(OR(AE39="",OR($D39="",$D39="NL",$D39="HORS LIGUE")),0,VLOOKUP(IF(OR(AE39="",OR($D39="",$D39="NL",$D39="HORS LIGUE")),"",COUNTIFS($D$5:$D$72,"&lt;&gt;"&amp;"",$D$5:$D$72,"&lt;&gt;"&amp;"NL",$D$5:$D$72,"&lt;&gt;"&amp;"HORS LIGUE",AE$5:AE$72,"&lt;"&amp;AE39)+1),Paramètres!$B$3:$C$56,2,FALSE)*Paramètres!$K$16))</f>
        <v>0</v>
      </c>
      <c r="AG39" s="46"/>
      <c r="AH39" s="2">
        <f>IF(AG$2="Bike &amp; Run",IF(ISNA(VLOOKUP(AG39,Paramètres!$B$3:$C$56,2,FALSE)),0,VLOOKUP(AG39,Paramètres!$B$3:$C$56,2,FALSE)*Paramètres!$K$17),IF(OR(AG39="",OR($D39="",$D39="NL",$D39="HORS LIGUE")),0,VLOOKUP(IF(OR(AG39="",OR($D39="",$D39="NL",$D39="HORS LIGUE")),"",COUNTIFS($D$5:$D$72,"&lt;&gt;"&amp;"",$D$5:$D$72,"&lt;&gt;"&amp;"NL",$D$5:$D$72,"&lt;&gt;"&amp;"HORS LIGUE",AG$5:AG$72,"&lt;"&amp;AG39)+1),Paramètres!$B$3:$C$56,2,FALSE)*Paramètres!$K$17))</f>
        <v>0</v>
      </c>
      <c r="AI39" s="40">
        <f t="shared" si="53"/>
        <v>0</v>
      </c>
      <c r="AJ39" s="3" t="str">
        <f t="shared" si="54"/>
        <v/>
      </c>
      <c r="AK39" s="5">
        <f t="shared" si="55"/>
        <v>0</v>
      </c>
      <c r="AL39" s="41">
        <f t="shared" si="56"/>
        <v>0</v>
      </c>
      <c r="AM39" s="33" t="str">
        <f t="shared" si="57"/>
        <v/>
      </c>
      <c r="AO39" s="22">
        <f t="shared" si="58"/>
        <v>0</v>
      </c>
      <c r="AP39">
        <f t="shared" si="59"/>
        <v>0</v>
      </c>
      <c r="AQ39">
        <f t="shared" si="60"/>
        <v>0</v>
      </c>
      <c r="AR39">
        <f t="shared" si="61"/>
        <v>0</v>
      </c>
      <c r="AS39">
        <f t="shared" si="62"/>
        <v>0</v>
      </c>
      <c r="AT39">
        <f t="shared" si="63"/>
        <v>0</v>
      </c>
      <c r="AU39">
        <f t="shared" si="64"/>
        <v>0</v>
      </c>
      <c r="AV39">
        <f t="shared" si="65"/>
        <v>0</v>
      </c>
      <c r="AW39">
        <f t="shared" si="66"/>
        <v>0</v>
      </c>
      <c r="AX39">
        <f t="shared" si="67"/>
        <v>0</v>
      </c>
      <c r="AY39">
        <f t="shared" si="68"/>
        <v>0</v>
      </c>
      <c r="AZ39">
        <f t="shared" si="69"/>
        <v>0</v>
      </c>
      <c r="BA39">
        <f t="shared" si="70"/>
        <v>0</v>
      </c>
      <c r="BB39">
        <f t="shared" si="71"/>
        <v>0</v>
      </c>
      <c r="BC39">
        <f t="shared" si="72"/>
        <v>0</v>
      </c>
      <c r="BD39">
        <f t="shared" si="73"/>
        <v>0</v>
      </c>
      <c r="BE39" s="22">
        <f t="shared" ref="BE39:BR39" si="76">BD39+LARGE($AO39:$BC39,BE$4)</f>
        <v>0</v>
      </c>
      <c r="BF39" s="22">
        <f t="shared" si="76"/>
        <v>0</v>
      </c>
      <c r="BG39" s="22">
        <f t="shared" si="76"/>
        <v>0</v>
      </c>
      <c r="BH39" s="22">
        <f t="shared" si="76"/>
        <v>0</v>
      </c>
      <c r="BI39" s="22">
        <f t="shared" si="76"/>
        <v>0</v>
      </c>
      <c r="BJ39" s="22">
        <f t="shared" si="76"/>
        <v>0</v>
      </c>
      <c r="BK39" s="22">
        <f t="shared" si="76"/>
        <v>0</v>
      </c>
      <c r="BL39" s="22">
        <f t="shared" si="76"/>
        <v>0</v>
      </c>
      <c r="BM39" s="22">
        <f t="shared" si="76"/>
        <v>0</v>
      </c>
      <c r="BN39" s="22">
        <f t="shared" si="76"/>
        <v>0</v>
      </c>
      <c r="BO39" s="22">
        <f t="shared" si="76"/>
        <v>0</v>
      </c>
      <c r="BP39" s="22">
        <f t="shared" si="76"/>
        <v>0</v>
      </c>
      <c r="BQ39" s="22">
        <f t="shared" si="76"/>
        <v>0</v>
      </c>
      <c r="BR39" s="22">
        <f t="shared" si="76"/>
        <v>0</v>
      </c>
    </row>
    <row r="40" spans="1:70" ht="16.5">
      <c r="A40" s="14"/>
      <c r="B40" s="32" t="str">
        <f>IF(ISNA(VLOOKUP(A40,'Licenciés Jeunes 2023'!A:C,3,0)),"",VLOOKUP(A40,'Licenciés Jeunes 2023'!A:C,3,0))</f>
        <v/>
      </c>
      <c r="C40" s="32" t="str">
        <f>IF(ISNA(VLOOKUP(A40,'Licenciés Jeunes 2023'!A:C,2,0)),"",VLOOKUP(A40,'Licenciés Jeunes 2023'!A:C,2,0))</f>
        <v/>
      </c>
      <c r="D40" s="32" t="str">
        <f>IF(ISNA(VLOOKUP(A40,'Licenciés Jeunes 2023'!A:F,6,0)),"",VLOOKUP(A40,'Licenciés Jeunes 2023'!A:F,6,0))</f>
        <v/>
      </c>
      <c r="E40" s="6"/>
      <c r="F40" s="2">
        <f>IF(E$2="Bike &amp; Run",IF(ISNA(VLOOKUP(E40,Paramètres!$B$3:$C$56,2,FALSE)),0,VLOOKUP(E40,Paramètres!$B$3:$C$56,2,FALSE)*Paramètres!$K$3),IF(OR(E40="",OR($D40="",$D40="NL",$D40="HORS LIGUE")),0,VLOOKUP(IF(OR(E40="",OR($D40="",$D40="NL",$D40="HORS LIGUE")),"",COUNTIFS($D$5:$D$72,"&lt;&gt;"&amp;"",$D$5:$D$72,"&lt;&gt;"&amp;"NL",$D$5:$D$72,"&lt;&gt;"&amp;"HORS LIGUE",E$5:E$72,"&lt;"&amp;E40)+1),Paramètres!$B$3:$C$56,2,FALSE)*Paramètres!$K$3))</f>
        <v>0</v>
      </c>
      <c r="G40" s="4"/>
      <c r="H40" s="2">
        <f>IF(G$2="Bike &amp; Run",IF(ISNA(VLOOKUP(G40,Paramètres!$B$3:$C$56,2,FALSE)),0,VLOOKUP(G40,Paramètres!$B$3:$C$56,2,FALSE)*Paramètres!$K$4),IF(OR(G40="",OR($D40="",$D40="NL",$D40="HORS LIGUE")),0,VLOOKUP(IF(OR(G40="",OR($D40="",$D40="NL",$D40="HORS LIGUE")),"",COUNTIFS($D$5:$D$72,"&lt;&gt;"&amp;"",$D$5:$D$72,"&lt;&gt;"&amp;"NL",$D$5:$D$72,"&lt;&gt;"&amp;"HORS LIGUE",G$5:G$72,"&lt;"&amp;G40)+1),Paramètres!$B$3:$C$56,2,FALSE)*Paramètres!$K$4))</f>
        <v>0</v>
      </c>
      <c r="I40" s="36"/>
      <c r="J40" s="2">
        <f>IF(I$2="Bike &amp; Run",IF(ISNA(VLOOKUP(I40,Paramètres!$B$3:$C$56,2,FALSE)),0,VLOOKUP(I40,Paramètres!$B$3:$C$56,2,FALSE)*Paramètres!$K$5),IF(OR(I40="",OR($D40="",$D40="NL",$D40="HORS LIGUE")),0,VLOOKUP(IF(OR(I40="",OR($D40="",$D40="NL",$D40="HORS LIGUE")),"",COUNTIFS($D$5:$D$72,"&lt;&gt;"&amp;"",$D$5:$D$72,"&lt;&gt;"&amp;"NL",$D$5:$D$72,"&lt;&gt;"&amp;"HORS LIGUE",I$5:I$72,"&lt;"&amp;I40)+1),Paramètres!$B$3:$C$56,2,FALSE)*Paramètres!$K$5))</f>
        <v>0</v>
      </c>
      <c r="K40" s="4"/>
      <c r="L40" s="2">
        <f>IF(K$2="Bike &amp; Run",IF(ISNA(VLOOKUP(K40,Paramètres!$B$3:$C$56,2,FALSE)),0,VLOOKUP(K40,Paramètres!$B$3:$C$56,2,FALSE)*Paramètres!$K$6),IF(OR(K40="",OR($D40="",$D40="NL",$D40="HORS LIGUE")),0,VLOOKUP(IF(OR(K40="",OR($D40="",$D40="NL",$D40="HORS LIGUE")),"",COUNTIFS($D$5:$D$72,"&lt;&gt;"&amp;"",$D$5:$D$72,"&lt;&gt;"&amp;"NL",$D$5:$D$72,"&lt;&gt;"&amp;"HORS LIGUE",K$5:K$72,"&lt;"&amp;K40)+1),Paramètres!$B$3:$C$56,2,FALSE)*Paramètres!$K$6))</f>
        <v>0</v>
      </c>
      <c r="M40" s="4"/>
      <c r="N40" s="2">
        <f>IF(M$2="Bike &amp; Run",IF(ISNA(VLOOKUP(M40,Paramètres!$B$3:$C$56,2,FALSE)),0,VLOOKUP(M40,Paramètres!$B$3:$C$56,2,FALSE)*Paramètres!$K$7),IF(OR(M40="",OR($D40="",$D40="NL",$D40="HORS LIGUE")),0,VLOOKUP(IF(OR(M40="",OR($D40="",$D40="NL",$D40="HORS LIGUE")),"",COUNTIFS($D$5:$D$72,"&lt;&gt;"&amp;"",$D$5:$D$72,"&lt;&gt;"&amp;"NL",$D$5:$D$72,"&lt;&gt;"&amp;"HORS LIGUE",M$5:M$72,"&lt;"&amp;M40)+1),Paramètres!$B$3:$C$56,2,FALSE)*Paramètres!$K$7))</f>
        <v>0</v>
      </c>
      <c r="O40" s="46"/>
      <c r="P40" s="2">
        <f>IF(O$2="Bike &amp; Run",IF(ISNA(VLOOKUP(O40,Paramètres!$B$3:$C$56,2,FALSE)),0,VLOOKUP(O40,Paramètres!$B$3:$C$56,2,FALSE)*Paramètres!$K$8),IF(OR(O40="",OR($D40="",$D40="NL",$D40="HORS LIGUE")),0,VLOOKUP(IF(OR(O40="",OR($D40="",$D40="NL",$D40="HORS LIGUE")),"",COUNTIFS($D$5:$D$72,"&lt;&gt;"&amp;"",$D$5:$D$72,"&lt;&gt;"&amp;"NL",$D$5:$D$72,"&lt;&gt;"&amp;"HORS LIGUE",O$5:O$72,"&lt;"&amp;O40)+1),Paramètres!$B$3:$C$56,2,FALSE)*Paramètres!$K$8))</f>
        <v>0</v>
      </c>
      <c r="Q40" s="46"/>
      <c r="R40" s="2">
        <f>IF(Q$2="Bike &amp; Run",IF(ISNA(VLOOKUP(Q40,Paramètres!$B$3:$C$56,2,FALSE)),0,VLOOKUP(Q40,Paramètres!$B$3:$C$56,2,FALSE)*Paramètres!$K$9),IF(OR(Q40="",OR($D40="",$D40="NL",$D40="HORS LIGUE")),0,VLOOKUP(IF(OR(Q40="",OR($D40="",$D40="NL",$D40="HORS LIGUE")),"",COUNTIFS($D$5:$D$72,"&lt;&gt;"&amp;"",$D$5:$D$72,"&lt;&gt;"&amp;"NL",$D$5:$D$72,"&lt;&gt;"&amp;"HORS LIGUE",Q$5:Q$72,"&lt;"&amp;Q40)+1),Paramètres!$B$3:$C$56,2,FALSE)*Paramètres!$K$9))</f>
        <v>0</v>
      </c>
      <c r="S40" s="46"/>
      <c r="T40" s="2">
        <f>IF(S$2="Bike &amp; Run",IF(ISNA(VLOOKUP(S40,Paramètres!$B$3:$C$56,2,FALSE)),0,VLOOKUP(S40,Paramètres!$B$3:$C$56,2,FALSE)*Paramètres!$K$10),IF(OR(S40="",OR($D40="",$D40="NL",$D40="HORS LIGUE")),0,VLOOKUP(IF(OR(S40="",OR($D40="",$D40="NL",$D40="HORS LIGUE")),"",COUNTIFS($D$5:$D$72,"&lt;&gt;"&amp;"",$D$5:$D$72,"&lt;&gt;"&amp;"NL",$D$5:$D$72,"&lt;&gt;"&amp;"HORS LIGUE",S$5:S$72,"&lt;"&amp;S40)+1),Paramètres!$B$3:$C$56,2,FALSE)*Paramètres!$K$10))</f>
        <v>0</v>
      </c>
      <c r="U40" s="46"/>
      <c r="V40" s="2">
        <f>IF(U$2="Bike &amp; Run",IF(ISNA(VLOOKUP(U40,Paramètres!$B$3:$C$56,2,FALSE)),0,VLOOKUP(U40,Paramètres!$B$3:$C$56,2,FALSE)*Paramètres!$K$11),IF(OR(U40="",OR($D40="",$D40="NL",$D40="HORS LIGUE")),0,VLOOKUP(IF(OR(U40="",OR($D40="",$D40="NL",$D40="HORS LIGUE")),"",COUNTIFS($D$5:$D$72,"&lt;&gt;"&amp;"",$D$5:$D$72,"&lt;&gt;"&amp;"NL",$D$5:$D$72,"&lt;&gt;"&amp;"HORS LIGUE",U$5:U$72,"&lt;"&amp;U40)+1),Paramètres!$B$3:$C$56,2,FALSE)*Paramètres!$K$11))</f>
        <v>0</v>
      </c>
      <c r="W40" s="46"/>
      <c r="X40" s="2">
        <f>IF(W$2="Bike &amp; Run",IF(ISNA(VLOOKUP(W40,Paramètres!$B$3:$C$56,2,FALSE)),0,VLOOKUP(W40,Paramètres!$B$3:$C$56,2,FALSE)*Paramètres!$K$12),IF(OR(W40="",OR($D40="",$D40="NL",$D40="HORS LIGUE")),0,VLOOKUP(IF(OR(W40="",OR($D40="",$D40="NL",$D40="HORS LIGUE")),"",COUNTIFS($D$5:$D$72,"&lt;&gt;"&amp;"",$D$5:$D$72,"&lt;&gt;"&amp;"NL",$D$5:$D$72,"&lt;&gt;"&amp;"HORS LIGUE",W$5:W$72,"&lt;"&amp;W40)+1),Paramètres!$B$3:$C$56,2,FALSE)*Paramètres!$K$12))</f>
        <v>0</v>
      </c>
      <c r="Y40" s="46"/>
      <c r="Z40" s="2">
        <f>IF(Y$2="Bike &amp; Run",IF(ISNA(VLOOKUP(Y40,Paramètres!$B$3:$C$56,2,FALSE)),0,VLOOKUP(Y40,Paramètres!$B$3:$C$56,2,FALSE)*Paramètres!$K$13),IF(OR(Y40="",OR($D40="",$D40="NL",$D40="HORS LIGUE")),0,VLOOKUP(IF(OR(Y40="",OR($D40="",$D40="NL",$D40="HORS LIGUE")),"",COUNTIFS($D$5:$D$72,"&lt;&gt;"&amp;"",$D$5:$D$72,"&lt;&gt;"&amp;"NL",$D$5:$D$72,"&lt;&gt;"&amp;"HORS LIGUE",Y$5:Y$72,"&lt;"&amp;Y40)+1),Paramètres!$B$3:$C$56,2,FALSE)*Paramètres!$K$13))</f>
        <v>0</v>
      </c>
      <c r="AA40" s="46"/>
      <c r="AB40" s="2">
        <f>IF(AA$2="Bike &amp; Run",IF(ISNA(VLOOKUP(AA40,Paramètres!$B$3:$C$56,2,FALSE)),0,VLOOKUP(AA40,Paramètres!$B$3:$C$56,2,FALSE)*Paramètres!$K$14),IF(OR(AA40="",OR($D40="",$D40="NL",$D40="HORS LIGUE")),0,VLOOKUP(IF(OR(AA40="",OR($D40="",$D40="NL",$D40="HORS LIGUE")),"",COUNTIFS($D$5:$D$72,"&lt;&gt;"&amp;"",$D$5:$D$72,"&lt;&gt;"&amp;"NL",$D$5:$D$72,"&lt;&gt;"&amp;"HORS LIGUE",AA$5:AA$72,"&lt;"&amp;AA40)+1),Paramètres!$B$3:$C$56,2,FALSE)*Paramètres!$K$14))</f>
        <v>0</v>
      </c>
      <c r="AC40" s="46"/>
      <c r="AD40" s="2">
        <f>IF(AC$2="Bike &amp; Run",IF(ISNA(VLOOKUP(AC40,Paramètres!$B$3:$C$56,2,FALSE)),0,VLOOKUP(AC40,Paramètres!$B$3:$C$56,2,FALSE)*Paramètres!$K$15),IF(OR(AC40="",OR($D40="",$D40="NL",$D40="HORS LIGUE")),0,VLOOKUP(IF(OR(AC40="",OR($D40="",$D40="NL",$D40="HORS LIGUE")),"",COUNTIFS($D$5:$D$72,"&lt;&gt;"&amp;"",$D$5:$D$72,"&lt;&gt;"&amp;"NL",$D$5:$D$72,"&lt;&gt;"&amp;"HORS LIGUE",AC$5:AC$72,"&lt;"&amp;AC40)+1),Paramètres!$B$3:$C$56,2,FALSE)*Paramètres!$K$15))</f>
        <v>0</v>
      </c>
      <c r="AE40" s="46"/>
      <c r="AF40" s="2">
        <f>IF(AE$2="Bike &amp; Run",IF(ISNA(VLOOKUP(AE40,Paramètres!$B$3:$C$56,2,FALSE)),0,VLOOKUP(AE40,Paramètres!$B$3:$C$56,2,FALSE)*Paramètres!$K$16),IF(OR(AE40="",OR($D40="",$D40="NL",$D40="HORS LIGUE")),0,VLOOKUP(IF(OR(AE40="",OR($D40="",$D40="NL",$D40="HORS LIGUE")),"",COUNTIFS($D$5:$D$72,"&lt;&gt;"&amp;"",$D$5:$D$72,"&lt;&gt;"&amp;"NL",$D$5:$D$72,"&lt;&gt;"&amp;"HORS LIGUE",AE$5:AE$72,"&lt;"&amp;AE40)+1),Paramètres!$B$3:$C$56,2,FALSE)*Paramètres!$K$16))</f>
        <v>0</v>
      </c>
      <c r="AG40" s="46"/>
      <c r="AH40" s="2">
        <f>IF(AG$2="Bike &amp; Run",IF(ISNA(VLOOKUP(AG40,Paramètres!$B$3:$C$56,2,FALSE)),0,VLOOKUP(AG40,Paramètres!$B$3:$C$56,2,FALSE)*Paramètres!$K$17),IF(OR(AG40="",OR($D40="",$D40="NL",$D40="HORS LIGUE")),0,VLOOKUP(IF(OR(AG40="",OR($D40="",$D40="NL",$D40="HORS LIGUE")),"",COUNTIFS($D$5:$D$72,"&lt;&gt;"&amp;"",$D$5:$D$72,"&lt;&gt;"&amp;"NL",$D$5:$D$72,"&lt;&gt;"&amp;"HORS LIGUE",AG$5:AG$72,"&lt;"&amp;AG40)+1),Paramètres!$B$3:$C$56,2,FALSE)*Paramètres!$K$17))</f>
        <v>0</v>
      </c>
      <c r="AI40" s="40">
        <f t="shared" si="53"/>
        <v>0</v>
      </c>
      <c r="AJ40" s="3" t="str">
        <f t="shared" si="54"/>
        <v/>
      </c>
      <c r="AK40" s="5">
        <f t="shared" si="55"/>
        <v>0</v>
      </c>
      <c r="AL40" s="41">
        <f t="shared" si="56"/>
        <v>0</v>
      </c>
      <c r="AM40" s="33" t="str">
        <f t="shared" si="57"/>
        <v/>
      </c>
      <c r="AO40" s="22">
        <f t="shared" si="58"/>
        <v>0</v>
      </c>
      <c r="AP40">
        <f t="shared" si="59"/>
        <v>0</v>
      </c>
      <c r="AQ40">
        <f t="shared" si="60"/>
        <v>0</v>
      </c>
      <c r="AR40">
        <f t="shared" si="61"/>
        <v>0</v>
      </c>
      <c r="AS40">
        <f t="shared" si="62"/>
        <v>0</v>
      </c>
      <c r="AT40">
        <f t="shared" si="63"/>
        <v>0</v>
      </c>
      <c r="AU40">
        <f t="shared" si="64"/>
        <v>0</v>
      </c>
      <c r="AV40">
        <f t="shared" si="65"/>
        <v>0</v>
      </c>
      <c r="AW40">
        <f t="shared" si="66"/>
        <v>0</v>
      </c>
      <c r="AX40">
        <f t="shared" si="67"/>
        <v>0</v>
      </c>
      <c r="AY40">
        <f t="shared" si="68"/>
        <v>0</v>
      </c>
      <c r="AZ40">
        <f t="shared" si="69"/>
        <v>0</v>
      </c>
      <c r="BA40">
        <f t="shared" si="70"/>
        <v>0</v>
      </c>
      <c r="BB40">
        <f t="shared" si="71"/>
        <v>0</v>
      </c>
      <c r="BC40">
        <f t="shared" si="72"/>
        <v>0</v>
      </c>
      <c r="BD40">
        <f t="shared" si="73"/>
        <v>0</v>
      </c>
      <c r="BE40" s="22">
        <f t="shared" ref="BE40:BR40" si="77">BD40+LARGE($AO40:$BC40,BE$4)</f>
        <v>0</v>
      </c>
      <c r="BF40" s="22">
        <f t="shared" si="77"/>
        <v>0</v>
      </c>
      <c r="BG40" s="22">
        <f t="shared" si="77"/>
        <v>0</v>
      </c>
      <c r="BH40" s="22">
        <f t="shared" si="77"/>
        <v>0</v>
      </c>
      <c r="BI40" s="22">
        <f t="shared" si="77"/>
        <v>0</v>
      </c>
      <c r="BJ40" s="22">
        <f t="shared" si="77"/>
        <v>0</v>
      </c>
      <c r="BK40" s="22">
        <f t="shared" si="77"/>
        <v>0</v>
      </c>
      <c r="BL40" s="22">
        <f t="shared" si="77"/>
        <v>0</v>
      </c>
      <c r="BM40" s="22">
        <f t="shared" si="77"/>
        <v>0</v>
      </c>
      <c r="BN40" s="22">
        <f t="shared" si="77"/>
        <v>0</v>
      </c>
      <c r="BO40" s="22">
        <f t="shared" si="77"/>
        <v>0</v>
      </c>
      <c r="BP40" s="22">
        <f t="shared" si="77"/>
        <v>0</v>
      </c>
      <c r="BQ40" s="22">
        <f t="shared" si="77"/>
        <v>0</v>
      </c>
      <c r="BR40" s="22">
        <f t="shared" si="77"/>
        <v>0</v>
      </c>
    </row>
    <row r="41" spans="1:70" ht="16.5">
      <c r="A41" s="14"/>
      <c r="B41" s="32" t="str">
        <f>IF(ISNA(VLOOKUP(A41,'Licenciés Jeunes 2023'!A:C,3,0)),"",VLOOKUP(A41,'Licenciés Jeunes 2023'!A:C,3,0))</f>
        <v/>
      </c>
      <c r="C41" s="32" t="str">
        <f>IF(ISNA(VLOOKUP(A41,'Licenciés Jeunes 2023'!A:C,2,0)),"",VLOOKUP(A41,'Licenciés Jeunes 2023'!A:C,2,0))</f>
        <v/>
      </c>
      <c r="D41" s="32" t="str">
        <f>IF(ISNA(VLOOKUP(A41,'Licenciés Jeunes 2023'!A:F,6,0)),"",VLOOKUP(A41,'Licenciés Jeunes 2023'!A:F,6,0))</f>
        <v/>
      </c>
      <c r="E41" s="6"/>
      <c r="F41" s="2">
        <f>IF(E$2="Bike &amp; Run",IF(ISNA(VLOOKUP(E41,Paramètres!$B$3:$C$56,2,FALSE)),0,VLOOKUP(E41,Paramètres!$B$3:$C$56,2,FALSE)*Paramètres!$K$3),IF(OR(E41="",OR($D41="",$D41="NL",$D41="HORS LIGUE")),0,VLOOKUP(IF(OR(E41="",OR($D41="",$D41="NL",$D41="HORS LIGUE")),"",COUNTIFS($D$5:$D$72,"&lt;&gt;"&amp;"",$D$5:$D$72,"&lt;&gt;"&amp;"NL",$D$5:$D$72,"&lt;&gt;"&amp;"HORS LIGUE",E$5:E$72,"&lt;"&amp;E41)+1),Paramètres!$B$3:$C$56,2,FALSE)*Paramètres!$K$3))</f>
        <v>0</v>
      </c>
      <c r="G41" s="4"/>
      <c r="H41" s="2">
        <f>IF(G$2="Bike &amp; Run",IF(ISNA(VLOOKUP(G41,Paramètres!$B$3:$C$56,2,FALSE)),0,VLOOKUP(G41,Paramètres!$B$3:$C$56,2,FALSE)*Paramètres!$K$4),IF(OR(G41="",OR($D41="",$D41="NL",$D41="HORS LIGUE")),0,VLOOKUP(IF(OR(G41="",OR($D41="",$D41="NL",$D41="HORS LIGUE")),"",COUNTIFS($D$5:$D$72,"&lt;&gt;"&amp;"",$D$5:$D$72,"&lt;&gt;"&amp;"NL",$D$5:$D$72,"&lt;&gt;"&amp;"HORS LIGUE",G$5:G$72,"&lt;"&amp;G41)+1),Paramètres!$B$3:$C$56,2,FALSE)*Paramètres!$K$4))</f>
        <v>0</v>
      </c>
      <c r="I41" s="36"/>
      <c r="J41" s="2">
        <f>IF(I$2="Bike &amp; Run",IF(ISNA(VLOOKUP(I41,Paramètres!$B$3:$C$56,2,FALSE)),0,VLOOKUP(I41,Paramètres!$B$3:$C$56,2,FALSE)*Paramètres!$K$5),IF(OR(I41="",OR($D41="",$D41="NL",$D41="HORS LIGUE")),0,VLOOKUP(IF(OR(I41="",OR($D41="",$D41="NL",$D41="HORS LIGUE")),"",COUNTIFS($D$5:$D$72,"&lt;&gt;"&amp;"",$D$5:$D$72,"&lt;&gt;"&amp;"NL",$D$5:$D$72,"&lt;&gt;"&amp;"HORS LIGUE",I$5:I$72,"&lt;"&amp;I41)+1),Paramètres!$B$3:$C$56,2,FALSE)*Paramètres!$K$5))</f>
        <v>0</v>
      </c>
      <c r="K41" s="4"/>
      <c r="L41" s="2">
        <f>IF(K$2="Bike &amp; Run",IF(ISNA(VLOOKUP(K41,Paramètres!$B$3:$C$56,2,FALSE)),0,VLOOKUP(K41,Paramètres!$B$3:$C$56,2,FALSE)*Paramètres!$K$6),IF(OR(K41="",OR($D41="",$D41="NL",$D41="HORS LIGUE")),0,VLOOKUP(IF(OR(K41="",OR($D41="",$D41="NL",$D41="HORS LIGUE")),"",COUNTIFS($D$5:$D$72,"&lt;&gt;"&amp;"",$D$5:$D$72,"&lt;&gt;"&amp;"NL",$D$5:$D$72,"&lt;&gt;"&amp;"HORS LIGUE",K$5:K$72,"&lt;"&amp;K41)+1),Paramètres!$B$3:$C$56,2,FALSE)*Paramètres!$K$6))</f>
        <v>0</v>
      </c>
      <c r="M41" s="4"/>
      <c r="N41" s="2">
        <f>IF(M$2="Bike &amp; Run",IF(ISNA(VLOOKUP(M41,Paramètres!$B$3:$C$56,2,FALSE)),0,VLOOKUP(M41,Paramètres!$B$3:$C$56,2,FALSE)*Paramètres!$K$7),IF(OR(M41="",OR($D41="",$D41="NL",$D41="HORS LIGUE")),0,VLOOKUP(IF(OR(M41="",OR($D41="",$D41="NL",$D41="HORS LIGUE")),"",COUNTIFS($D$5:$D$72,"&lt;&gt;"&amp;"",$D$5:$D$72,"&lt;&gt;"&amp;"NL",$D$5:$D$72,"&lt;&gt;"&amp;"HORS LIGUE",M$5:M$72,"&lt;"&amp;M41)+1),Paramètres!$B$3:$C$56,2,FALSE)*Paramètres!$K$7))</f>
        <v>0</v>
      </c>
      <c r="O41" s="46"/>
      <c r="P41" s="2">
        <f>IF(O$2="Bike &amp; Run",IF(ISNA(VLOOKUP(O41,Paramètres!$B$3:$C$56,2,FALSE)),0,VLOOKUP(O41,Paramètres!$B$3:$C$56,2,FALSE)*Paramètres!$K$8),IF(OR(O41="",OR($D41="",$D41="NL",$D41="HORS LIGUE")),0,VLOOKUP(IF(OR(O41="",OR($D41="",$D41="NL",$D41="HORS LIGUE")),"",COUNTIFS($D$5:$D$72,"&lt;&gt;"&amp;"",$D$5:$D$72,"&lt;&gt;"&amp;"NL",$D$5:$D$72,"&lt;&gt;"&amp;"HORS LIGUE",O$5:O$72,"&lt;"&amp;O41)+1),Paramètres!$B$3:$C$56,2,FALSE)*Paramètres!$K$8))</f>
        <v>0</v>
      </c>
      <c r="Q41" s="46"/>
      <c r="R41" s="2">
        <f>IF(Q$2="Bike &amp; Run",IF(ISNA(VLOOKUP(Q41,Paramètres!$B$3:$C$56,2,FALSE)),0,VLOOKUP(Q41,Paramètres!$B$3:$C$56,2,FALSE)*Paramètres!$K$9),IF(OR(Q41="",OR($D41="",$D41="NL",$D41="HORS LIGUE")),0,VLOOKUP(IF(OR(Q41="",OR($D41="",$D41="NL",$D41="HORS LIGUE")),"",COUNTIFS($D$5:$D$72,"&lt;&gt;"&amp;"",$D$5:$D$72,"&lt;&gt;"&amp;"NL",$D$5:$D$72,"&lt;&gt;"&amp;"HORS LIGUE",Q$5:Q$72,"&lt;"&amp;Q41)+1),Paramètres!$B$3:$C$56,2,FALSE)*Paramètres!$K$9))</f>
        <v>0</v>
      </c>
      <c r="S41" s="46"/>
      <c r="T41" s="2">
        <f>IF(S$2="Bike &amp; Run",IF(ISNA(VLOOKUP(S41,Paramètres!$B$3:$C$56,2,FALSE)),0,VLOOKUP(S41,Paramètres!$B$3:$C$56,2,FALSE)*Paramètres!$K$10),IF(OR(S41="",OR($D41="",$D41="NL",$D41="HORS LIGUE")),0,VLOOKUP(IF(OR(S41="",OR($D41="",$D41="NL",$D41="HORS LIGUE")),"",COUNTIFS($D$5:$D$72,"&lt;&gt;"&amp;"",$D$5:$D$72,"&lt;&gt;"&amp;"NL",$D$5:$D$72,"&lt;&gt;"&amp;"HORS LIGUE",S$5:S$72,"&lt;"&amp;S41)+1),Paramètres!$B$3:$C$56,2,FALSE)*Paramètres!$K$10))</f>
        <v>0</v>
      </c>
      <c r="U41" s="46"/>
      <c r="V41" s="2">
        <f>IF(U$2="Bike &amp; Run",IF(ISNA(VLOOKUP(U41,Paramètres!$B$3:$C$56,2,FALSE)),0,VLOOKUP(U41,Paramètres!$B$3:$C$56,2,FALSE)*Paramètres!$K$11),IF(OR(U41="",OR($D41="",$D41="NL",$D41="HORS LIGUE")),0,VLOOKUP(IF(OR(U41="",OR($D41="",$D41="NL",$D41="HORS LIGUE")),"",COUNTIFS($D$5:$D$72,"&lt;&gt;"&amp;"",$D$5:$D$72,"&lt;&gt;"&amp;"NL",$D$5:$D$72,"&lt;&gt;"&amp;"HORS LIGUE",U$5:U$72,"&lt;"&amp;U41)+1),Paramètres!$B$3:$C$56,2,FALSE)*Paramètres!$K$11))</f>
        <v>0</v>
      </c>
      <c r="W41" s="46"/>
      <c r="X41" s="2">
        <f>IF(W$2="Bike &amp; Run",IF(ISNA(VLOOKUP(W41,Paramètres!$B$3:$C$56,2,FALSE)),0,VLOOKUP(W41,Paramètres!$B$3:$C$56,2,FALSE)*Paramètres!$K$12),IF(OR(W41="",OR($D41="",$D41="NL",$D41="HORS LIGUE")),0,VLOOKUP(IF(OR(W41="",OR($D41="",$D41="NL",$D41="HORS LIGUE")),"",COUNTIFS($D$5:$D$72,"&lt;&gt;"&amp;"",$D$5:$D$72,"&lt;&gt;"&amp;"NL",$D$5:$D$72,"&lt;&gt;"&amp;"HORS LIGUE",W$5:W$72,"&lt;"&amp;W41)+1),Paramètres!$B$3:$C$56,2,FALSE)*Paramètres!$K$12))</f>
        <v>0</v>
      </c>
      <c r="Y41" s="46"/>
      <c r="Z41" s="2">
        <f>IF(Y$2="Bike &amp; Run",IF(ISNA(VLOOKUP(Y41,Paramètres!$B$3:$C$56,2,FALSE)),0,VLOOKUP(Y41,Paramètres!$B$3:$C$56,2,FALSE)*Paramètres!$K$13),IF(OR(Y41="",OR($D41="",$D41="NL",$D41="HORS LIGUE")),0,VLOOKUP(IF(OR(Y41="",OR($D41="",$D41="NL",$D41="HORS LIGUE")),"",COUNTIFS($D$5:$D$72,"&lt;&gt;"&amp;"",$D$5:$D$72,"&lt;&gt;"&amp;"NL",$D$5:$D$72,"&lt;&gt;"&amp;"HORS LIGUE",Y$5:Y$72,"&lt;"&amp;Y41)+1),Paramètres!$B$3:$C$56,2,FALSE)*Paramètres!$K$13))</f>
        <v>0</v>
      </c>
      <c r="AA41" s="46"/>
      <c r="AB41" s="2">
        <f>IF(AA$2="Bike &amp; Run",IF(ISNA(VLOOKUP(AA41,Paramètres!$B$3:$C$56,2,FALSE)),0,VLOOKUP(AA41,Paramètres!$B$3:$C$56,2,FALSE)*Paramètres!$K$14),IF(OR(AA41="",OR($D41="",$D41="NL",$D41="HORS LIGUE")),0,VLOOKUP(IF(OR(AA41="",OR($D41="",$D41="NL",$D41="HORS LIGUE")),"",COUNTIFS($D$5:$D$72,"&lt;&gt;"&amp;"",$D$5:$D$72,"&lt;&gt;"&amp;"NL",$D$5:$D$72,"&lt;&gt;"&amp;"HORS LIGUE",AA$5:AA$72,"&lt;"&amp;AA41)+1),Paramètres!$B$3:$C$56,2,FALSE)*Paramètres!$K$14))</f>
        <v>0</v>
      </c>
      <c r="AC41" s="46"/>
      <c r="AD41" s="2">
        <f>IF(AC$2="Bike &amp; Run",IF(ISNA(VLOOKUP(AC41,Paramètres!$B$3:$C$56,2,FALSE)),0,VLOOKUP(AC41,Paramètres!$B$3:$C$56,2,FALSE)*Paramètres!$K$15),IF(OR(AC41="",OR($D41="",$D41="NL",$D41="HORS LIGUE")),0,VLOOKUP(IF(OR(AC41="",OR($D41="",$D41="NL",$D41="HORS LIGUE")),"",COUNTIFS($D$5:$D$72,"&lt;&gt;"&amp;"",$D$5:$D$72,"&lt;&gt;"&amp;"NL",$D$5:$D$72,"&lt;&gt;"&amp;"HORS LIGUE",AC$5:AC$72,"&lt;"&amp;AC41)+1),Paramètres!$B$3:$C$56,2,FALSE)*Paramètres!$K$15))</f>
        <v>0</v>
      </c>
      <c r="AE41" s="46"/>
      <c r="AF41" s="2">
        <f>IF(AE$2="Bike &amp; Run",IF(ISNA(VLOOKUP(AE41,Paramètres!$B$3:$C$56,2,FALSE)),0,VLOOKUP(AE41,Paramètres!$B$3:$C$56,2,FALSE)*Paramètres!$K$16),IF(OR(AE41="",OR($D41="",$D41="NL",$D41="HORS LIGUE")),0,VLOOKUP(IF(OR(AE41="",OR($D41="",$D41="NL",$D41="HORS LIGUE")),"",COUNTIFS($D$5:$D$72,"&lt;&gt;"&amp;"",$D$5:$D$72,"&lt;&gt;"&amp;"NL",$D$5:$D$72,"&lt;&gt;"&amp;"HORS LIGUE",AE$5:AE$72,"&lt;"&amp;AE41)+1),Paramètres!$B$3:$C$56,2,FALSE)*Paramètres!$K$16))</f>
        <v>0</v>
      </c>
      <c r="AG41" s="46"/>
      <c r="AH41" s="2">
        <f>IF(AG$2="Bike &amp; Run",IF(ISNA(VLOOKUP(AG41,Paramètres!$B$3:$C$56,2,FALSE)),0,VLOOKUP(AG41,Paramètres!$B$3:$C$56,2,FALSE)*Paramètres!$K$17),IF(OR(AG41="",OR($D41="",$D41="NL",$D41="HORS LIGUE")),0,VLOOKUP(IF(OR(AG41="",OR($D41="",$D41="NL",$D41="HORS LIGUE")),"",COUNTIFS($D$5:$D$72,"&lt;&gt;"&amp;"",$D$5:$D$72,"&lt;&gt;"&amp;"NL",$D$5:$D$72,"&lt;&gt;"&amp;"HORS LIGUE",AG$5:AG$72,"&lt;"&amp;AG41)+1),Paramètres!$B$3:$C$56,2,FALSE)*Paramètres!$K$17))</f>
        <v>0</v>
      </c>
      <c r="AI41" s="40">
        <f t="shared" si="53"/>
        <v>0</v>
      </c>
      <c r="AJ41" s="3" t="str">
        <f t="shared" si="54"/>
        <v/>
      </c>
      <c r="AK41" s="5">
        <f t="shared" si="55"/>
        <v>0</v>
      </c>
      <c r="AL41" s="41">
        <f t="shared" si="56"/>
        <v>0</v>
      </c>
      <c r="AM41" s="33" t="str">
        <f t="shared" si="57"/>
        <v/>
      </c>
      <c r="AO41" s="22">
        <f t="shared" si="58"/>
        <v>0</v>
      </c>
      <c r="AP41">
        <f t="shared" si="59"/>
        <v>0</v>
      </c>
      <c r="AQ41">
        <f t="shared" si="60"/>
        <v>0</v>
      </c>
      <c r="AR41">
        <f t="shared" si="61"/>
        <v>0</v>
      </c>
      <c r="AS41">
        <f t="shared" si="62"/>
        <v>0</v>
      </c>
      <c r="AT41">
        <f t="shared" si="63"/>
        <v>0</v>
      </c>
      <c r="AU41">
        <f t="shared" si="64"/>
        <v>0</v>
      </c>
      <c r="AV41">
        <f t="shared" si="65"/>
        <v>0</v>
      </c>
      <c r="AW41">
        <f t="shared" si="66"/>
        <v>0</v>
      </c>
      <c r="AX41">
        <f t="shared" si="67"/>
        <v>0</v>
      </c>
      <c r="AY41">
        <f t="shared" si="68"/>
        <v>0</v>
      </c>
      <c r="AZ41">
        <f t="shared" si="69"/>
        <v>0</v>
      </c>
      <c r="BA41">
        <f t="shared" si="70"/>
        <v>0</v>
      </c>
      <c r="BB41">
        <f t="shared" si="71"/>
        <v>0</v>
      </c>
      <c r="BC41">
        <f t="shared" si="72"/>
        <v>0</v>
      </c>
      <c r="BD41">
        <f t="shared" si="73"/>
        <v>0</v>
      </c>
      <c r="BE41" s="22">
        <f t="shared" ref="BE41:BR41" si="78">BD41+LARGE($AO41:$BC41,BE$4)</f>
        <v>0</v>
      </c>
      <c r="BF41" s="22">
        <f t="shared" si="78"/>
        <v>0</v>
      </c>
      <c r="BG41" s="22">
        <f t="shared" si="78"/>
        <v>0</v>
      </c>
      <c r="BH41" s="22">
        <f t="shared" si="78"/>
        <v>0</v>
      </c>
      <c r="BI41" s="22">
        <f t="shared" si="78"/>
        <v>0</v>
      </c>
      <c r="BJ41" s="22">
        <f t="shared" si="78"/>
        <v>0</v>
      </c>
      <c r="BK41" s="22">
        <f t="shared" si="78"/>
        <v>0</v>
      </c>
      <c r="BL41" s="22">
        <f t="shared" si="78"/>
        <v>0</v>
      </c>
      <c r="BM41" s="22">
        <f t="shared" si="78"/>
        <v>0</v>
      </c>
      <c r="BN41" s="22">
        <f t="shared" si="78"/>
        <v>0</v>
      </c>
      <c r="BO41" s="22">
        <f t="shared" si="78"/>
        <v>0</v>
      </c>
      <c r="BP41" s="22">
        <f t="shared" si="78"/>
        <v>0</v>
      </c>
      <c r="BQ41" s="22">
        <f t="shared" si="78"/>
        <v>0</v>
      </c>
      <c r="BR41" s="22">
        <f t="shared" si="78"/>
        <v>0</v>
      </c>
    </row>
    <row r="42" spans="1:70" ht="16.5">
      <c r="A42" s="14"/>
      <c r="B42" s="32" t="str">
        <f>IF(ISNA(VLOOKUP(A42,'Licenciés Jeunes 2023'!A:C,3,0)),"",VLOOKUP(A42,'Licenciés Jeunes 2023'!A:C,3,0))</f>
        <v/>
      </c>
      <c r="C42" s="32" t="str">
        <f>IF(ISNA(VLOOKUP(A42,'Licenciés Jeunes 2023'!A:C,2,0)),"",VLOOKUP(A42,'Licenciés Jeunes 2023'!A:C,2,0))</f>
        <v/>
      </c>
      <c r="D42" s="32" t="str">
        <f>IF(ISNA(VLOOKUP(A42,'Licenciés Jeunes 2023'!A:F,6,0)),"",VLOOKUP(A42,'Licenciés Jeunes 2023'!A:F,6,0))</f>
        <v/>
      </c>
      <c r="E42" s="6"/>
      <c r="F42" s="2">
        <f>IF(E$2="Bike &amp; Run",IF(ISNA(VLOOKUP(E42,Paramètres!$B$3:$C$56,2,FALSE)),0,VLOOKUP(E42,Paramètres!$B$3:$C$56,2,FALSE)*Paramètres!$K$3),IF(OR(E42="",OR($D42="",$D42="NL",$D42="HORS LIGUE")),0,VLOOKUP(IF(OR(E42="",OR($D42="",$D42="NL",$D42="HORS LIGUE")),"",COUNTIFS($D$5:$D$72,"&lt;&gt;"&amp;"",$D$5:$D$72,"&lt;&gt;"&amp;"NL",$D$5:$D$72,"&lt;&gt;"&amp;"HORS LIGUE",E$5:E$72,"&lt;"&amp;E42)+1),Paramètres!$B$3:$C$56,2,FALSE)*Paramètres!$K$3))</f>
        <v>0</v>
      </c>
      <c r="G42" s="4"/>
      <c r="H42" s="2">
        <f>IF(G$2="Bike &amp; Run",IF(ISNA(VLOOKUP(G42,Paramètres!$B$3:$C$56,2,FALSE)),0,VLOOKUP(G42,Paramètres!$B$3:$C$56,2,FALSE)*Paramètres!$K$4),IF(OR(G42="",OR($D42="",$D42="NL",$D42="HORS LIGUE")),0,VLOOKUP(IF(OR(G42="",OR($D42="",$D42="NL",$D42="HORS LIGUE")),"",COUNTIFS($D$5:$D$72,"&lt;&gt;"&amp;"",$D$5:$D$72,"&lt;&gt;"&amp;"NL",$D$5:$D$72,"&lt;&gt;"&amp;"HORS LIGUE",G$5:G$72,"&lt;"&amp;G42)+1),Paramètres!$B$3:$C$56,2,FALSE)*Paramètres!$K$4))</f>
        <v>0</v>
      </c>
      <c r="I42" s="36"/>
      <c r="J42" s="2">
        <f>IF(I$2="Bike &amp; Run",IF(ISNA(VLOOKUP(I42,Paramètres!$B$3:$C$56,2,FALSE)),0,VLOOKUP(I42,Paramètres!$B$3:$C$56,2,FALSE)*Paramètres!$K$5),IF(OR(I42="",OR($D42="",$D42="NL",$D42="HORS LIGUE")),0,VLOOKUP(IF(OR(I42="",OR($D42="",$D42="NL",$D42="HORS LIGUE")),"",COUNTIFS($D$5:$D$72,"&lt;&gt;"&amp;"",$D$5:$D$72,"&lt;&gt;"&amp;"NL",$D$5:$D$72,"&lt;&gt;"&amp;"HORS LIGUE",I$5:I$72,"&lt;"&amp;I42)+1),Paramètres!$B$3:$C$56,2,FALSE)*Paramètres!$K$5))</f>
        <v>0</v>
      </c>
      <c r="K42" s="4"/>
      <c r="L42" s="2">
        <f>IF(K$2="Bike &amp; Run",IF(ISNA(VLOOKUP(K42,Paramètres!$B$3:$C$56,2,FALSE)),0,VLOOKUP(K42,Paramètres!$B$3:$C$56,2,FALSE)*Paramètres!$K$6),IF(OR(K42="",OR($D42="",$D42="NL",$D42="HORS LIGUE")),0,VLOOKUP(IF(OR(K42="",OR($D42="",$D42="NL",$D42="HORS LIGUE")),"",COUNTIFS($D$5:$D$72,"&lt;&gt;"&amp;"",$D$5:$D$72,"&lt;&gt;"&amp;"NL",$D$5:$D$72,"&lt;&gt;"&amp;"HORS LIGUE",K$5:K$72,"&lt;"&amp;K42)+1),Paramètres!$B$3:$C$56,2,FALSE)*Paramètres!$K$6))</f>
        <v>0</v>
      </c>
      <c r="M42" s="4"/>
      <c r="N42" s="2">
        <f>IF(M$2="Bike &amp; Run",IF(ISNA(VLOOKUP(M42,Paramètres!$B$3:$C$56,2,FALSE)),0,VLOOKUP(M42,Paramètres!$B$3:$C$56,2,FALSE)*Paramètres!$K$7),IF(OR(M42="",OR($D42="",$D42="NL",$D42="HORS LIGUE")),0,VLOOKUP(IF(OR(M42="",OR($D42="",$D42="NL",$D42="HORS LIGUE")),"",COUNTIFS($D$5:$D$72,"&lt;&gt;"&amp;"",$D$5:$D$72,"&lt;&gt;"&amp;"NL",$D$5:$D$72,"&lt;&gt;"&amp;"HORS LIGUE",M$5:M$72,"&lt;"&amp;M42)+1),Paramètres!$B$3:$C$56,2,FALSE)*Paramètres!$K$7))</f>
        <v>0</v>
      </c>
      <c r="O42" s="46"/>
      <c r="P42" s="2">
        <f>IF(O$2="Bike &amp; Run",IF(ISNA(VLOOKUP(O42,Paramètres!$B$3:$C$56,2,FALSE)),0,VLOOKUP(O42,Paramètres!$B$3:$C$56,2,FALSE)*Paramètres!$K$8),IF(OR(O42="",OR($D42="",$D42="NL",$D42="HORS LIGUE")),0,VLOOKUP(IF(OR(O42="",OR($D42="",$D42="NL",$D42="HORS LIGUE")),"",COUNTIFS($D$5:$D$72,"&lt;&gt;"&amp;"",$D$5:$D$72,"&lt;&gt;"&amp;"NL",$D$5:$D$72,"&lt;&gt;"&amp;"HORS LIGUE",O$5:O$72,"&lt;"&amp;O42)+1),Paramètres!$B$3:$C$56,2,FALSE)*Paramètres!$K$8))</f>
        <v>0</v>
      </c>
      <c r="Q42" s="46"/>
      <c r="R42" s="2">
        <f>IF(Q$2="Bike &amp; Run",IF(ISNA(VLOOKUP(Q42,Paramètres!$B$3:$C$56,2,FALSE)),0,VLOOKUP(Q42,Paramètres!$B$3:$C$56,2,FALSE)*Paramètres!$K$9),IF(OR(Q42="",OR($D42="",$D42="NL",$D42="HORS LIGUE")),0,VLOOKUP(IF(OR(Q42="",OR($D42="",$D42="NL",$D42="HORS LIGUE")),"",COUNTIFS($D$5:$D$72,"&lt;&gt;"&amp;"",$D$5:$D$72,"&lt;&gt;"&amp;"NL",$D$5:$D$72,"&lt;&gt;"&amp;"HORS LIGUE",Q$5:Q$72,"&lt;"&amp;Q42)+1),Paramètres!$B$3:$C$56,2,FALSE)*Paramètres!$K$9))</f>
        <v>0</v>
      </c>
      <c r="S42" s="46"/>
      <c r="T42" s="2">
        <f>IF(S$2="Bike &amp; Run",IF(ISNA(VLOOKUP(S42,Paramètres!$B$3:$C$56,2,FALSE)),0,VLOOKUP(S42,Paramètres!$B$3:$C$56,2,FALSE)*Paramètres!$K$10),IF(OR(S42="",OR($D42="",$D42="NL",$D42="HORS LIGUE")),0,VLOOKUP(IF(OR(S42="",OR($D42="",$D42="NL",$D42="HORS LIGUE")),"",COUNTIFS($D$5:$D$72,"&lt;&gt;"&amp;"",$D$5:$D$72,"&lt;&gt;"&amp;"NL",$D$5:$D$72,"&lt;&gt;"&amp;"HORS LIGUE",S$5:S$72,"&lt;"&amp;S42)+1),Paramètres!$B$3:$C$56,2,FALSE)*Paramètres!$K$10))</f>
        <v>0</v>
      </c>
      <c r="U42" s="46"/>
      <c r="V42" s="2">
        <f>IF(U$2="Bike &amp; Run",IF(ISNA(VLOOKUP(U42,Paramètres!$B$3:$C$56,2,FALSE)),0,VLOOKUP(U42,Paramètres!$B$3:$C$56,2,FALSE)*Paramètres!$K$11),IF(OR(U42="",OR($D42="",$D42="NL",$D42="HORS LIGUE")),0,VLOOKUP(IF(OR(U42="",OR($D42="",$D42="NL",$D42="HORS LIGUE")),"",COUNTIFS($D$5:$D$72,"&lt;&gt;"&amp;"",$D$5:$D$72,"&lt;&gt;"&amp;"NL",$D$5:$D$72,"&lt;&gt;"&amp;"HORS LIGUE",U$5:U$72,"&lt;"&amp;U42)+1),Paramètres!$B$3:$C$56,2,FALSE)*Paramètres!$K$11))</f>
        <v>0</v>
      </c>
      <c r="W42" s="46"/>
      <c r="X42" s="2">
        <f>IF(W$2="Bike &amp; Run",IF(ISNA(VLOOKUP(W42,Paramètres!$B$3:$C$56,2,FALSE)),0,VLOOKUP(W42,Paramètres!$B$3:$C$56,2,FALSE)*Paramètres!$K$12),IF(OR(W42="",OR($D42="",$D42="NL",$D42="HORS LIGUE")),0,VLOOKUP(IF(OR(W42="",OR($D42="",$D42="NL",$D42="HORS LIGUE")),"",COUNTIFS($D$5:$D$72,"&lt;&gt;"&amp;"",$D$5:$D$72,"&lt;&gt;"&amp;"NL",$D$5:$D$72,"&lt;&gt;"&amp;"HORS LIGUE",W$5:W$72,"&lt;"&amp;W42)+1),Paramètres!$B$3:$C$56,2,FALSE)*Paramètres!$K$12))</f>
        <v>0</v>
      </c>
      <c r="Y42" s="46"/>
      <c r="Z42" s="2">
        <f>IF(Y$2="Bike &amp; Run",IF(ISNA(VLOOKUP(Y42,Paramètres!$B$3:$C$56,2,FALSE)),0,VLOOKUP(Y42,Paramètres!$B$3:$C$56,2,FALSE)*Paramètres!$K$13),IF(OR(Y42="",OR($D42="",$D42="NL",$D42="HORS LIGUE")),0,VLOOKUP(IF(OR(Y42="",OR($D42="",$D42="NL",$D42="HORS LIGUE")),"",COUNTIFS($D$5:$D$72,"&lt;&gt;"&amp;"",$D$5:$D$72,"&lt;&gt;"&amp;"NL",$D$5:$D$72,"&lt;&gt;"&amp;"HORS LIGUE",Y$5:Y$72,"&lt;"&amp;Y42)+1),Paramètres!$B$3:$C$56,2,FALSE)*Paramètres!$K$13))</f>
        <v>0</v>
      </c>
      <c r="AA42" s="46"/>
      <c r="AB42" s="2">
        <f>IF(AA$2="Bike &amp; Run",IF(ISNA(VLOOKUP(AA42,Paramètres!$B$3:$C$56,2,FALSE)),0,VLOOKUP(AA42,Paramètres!$B$3:$C$56,2,FALSE)*Paramètres!$K$14),IF(OR(AA42="",OR($D42="",$D42="NL",$D42="HORS LIGUE")),0,VLOOKUP(IF(OR(AA42="",OR($D42="",$D42="NL",$D42="HORS LIGUE")),"",COUNTIFS($D$5:$D$72,"&lt;&gt;"&amp;"",$D$5:$D$72,"&lt;&gt;"&amp;"NL",$D$5:$D$72,"&lt;&gt;"&amp;"HORS LIGUE",AA$5:AA$72,"&lt;"&amp;AA42)+1),Paramètres!$B$3:$C$56,2,FALSE)*Paramètres!$K$14))</f>
        <v>0</v>
      </c>
      <c r="AC42" s="46"/>
      <c r="AD42" s="2">
        <f>IF(AC$2="Bike &amp; Run",IF(ISNA(VLOOKUP(AC42,Paramètres!$B$3:$C$56,2,FALSE)),0,VLOOKUP(AC42,Paramètres!$B$3:$C$56,2,FALSE)*Paramètres!$K$15),IF(OR(AC42="",OR($D42="",$D42="NL",$D42="HORS LIGUE")),0,VLOOKUP(IF(OR(AC42="",OR($D42="",$D42="NL",$D42="HORS LIGUE")),"",COUNTIFS($D$5:$D$72,"&lt;&gt;"&amp;"",$D$5:$D$72,"&lt;&gt;"&amp;"NL",$D$5:$D$72,"&lt;&gt;"&amp;"HORS LIGUE",AC$5:AC$72,"&lt;"&amp;AC42)+1),Paramètres!$B$3:$C$56,2,FALSE)*Paramètres!$K$15))</f>
        <v>0</v>
      </c>
      <c r="AE42" s="46"/>
      <c r="AF42" s="2">
        <f>IF(AE$2="Bike &amp; Run",IF(ISNA(VLOOKUP(AE42,Paramètres!$B$3:$C$56,2,FALSE)),0,VLOOKUP(AE42,Paramètres!$B$3:$C$56,2,FALSE)*Paramètres!$K$16),IF(OR(AE42="",OR($D42="",$D42="NL",$D42="HORS LIGUE")),0,VLOOKUP(IF(OR(AE42="",OR($D42="",$D42="NL",$D42="HORS LIGUE")),"",COUNTIFS($D$5:$D$72,"&lt;&gt;"&amp;"",$D$5:$D$72,"&lt;&gt;"&amp;"NL",$D$5:$D$72,"&lt;&gt;"&amp;"HORS LIGUE",AE$5:AE$72,"&lt;"&amp;AE42)+1),Paramètres!$B$3:$C$56,2,FALSE)*Paramètres!$K$16))</f>
        <v>0</v>
      </c>
      <c r="AG42" s="46"/>
      <c r="AH42" s="2">
        <f>IF(AG$2="Bike &amp; Run",IF(ISNA(VLOOKUP(AG42,Paramètres!$B$3:$C$56,2,FALSE)),0,VLOOKUP(AG42,Paramètres!$B$3:$C$56,2,FALSE)*Paramètres!$K$17),IF(OR(AG42="",OR($D42="",$D42="NL",$D42="HORS LIGUE")),0,VLOOKUP(IF(OR(AG42="",OR($D42="",$D42="NL",$D42="HORS LIGUE")),"",COUNTIFS($D$5:$D$72,"&lt;&gt;"&amp;"",$D$5:$D$72,"&lt;&gt;"&amp;"NL",$D$5:$D$72,"&lt;&gt;"&amp;"HORS LIGUE",AG$5:AG$72,"&lt;"&amp;AG42)+1),Paramètres!$B$3:$C$56,2,FALSE)*Paramètres!$K$17))</f>
        <v>0</v>
      </c>
      <c r="AI42" s="40">
        <f t="shared" si="53"/>
        <v>0</v>
      </c>
      <c r="AJ42" s="3" t="str">
        <f t="shared" si="54"/>
        <v/>
      </c>
      <c r="AK42" s="5">
        <f t="shared" si="55"/>
        <v>0</v>
      </c>
      <c r="AL42" s="41">
        <f t="shared" si="56"/>
        <v>0</v>
      </c>
      <c r="AM42" s="33" t="str">
        <f t="shared" si="57"/>
        <v/>
      </c>
      <c r="AO42" s="22">
        <f t="shared" si="58"/>
        <v>0</v>
      </c>
      <c r="AP42">
        <f t="shared" si="59"/>
        <v>0</v>
      </c>
      <c r="AQ42">
        <f t="shared" si="60"/>
        <v>0</v>
      </c>
      <c r="AR42">
        <f t="shared" si="61"/>
        <v>0</v>
      </c>
      <c r="AS42">
        <f t="shared" si="62"/>
        <v>0</v>
      </c>
      <c r="AT42">
        <f t="shared" si="63"/>
        <v>0</v>
      </c>
      <c r="AU42">
        <f t="shared" si="64"/>
        <v>0</v>
      </c>
      <c r="AV42">
        <f t="shared" si="65"/>
        <v>0</v>
      </c>
      <c r="AW42">
        <f t="shared" si="66"/>
        <v>0</v>
      </c>
      <c r="AX42">
        <f t="shared" si="67"/>
        <v>0</v>
      </c>
      <c r="AY42">
        <f t="shared" si="68"/>
        <v>0</v>
      </c>
      <c r="AZ42">
        <f t="shared" si="69"/>
        <v>0</v>
      </c>
      <c r="BA42">
        <f t="shared" si="70"/>
        <v>0</v>
      </c>
      <c r="BB42">
        <f t="shared" si="71"/>
        <v>0</v>
      </c>
      <c r="BC42">
        <f t="shared" si="72"/>
        <v>0</v>
      </c>
      <c r="BD42">
        <f t="shared" si="73"/>
        <v>0</v>
      </c>
      <c r="BE42" s="22">
        <f t="shared" ref="BE42:BR42" si="79">BD42+LARGE($AO42:$BC42,BE$4)</f>
        <v>0</v>
      </c>
      <c r="BF42" s="22">
        <f t="shared" si="79"/>
        <v>0</v>
      </c>
      <c r="BG42" s="22">
        <f t="shared" si="79"/>
        <v>0</v>
      </c>
      <c r="BH42" s="22">
        <f t="shared" si="79"/>
        <v>0</v>
      </c>
      <c r="BI42" s="22">
        <f t="shared" si="79"/>
        <v>0</v>
      </c>
      <c r="BJ42" s="22">
        <f t="shared" si="79"/>
        <v>0</v>
      </c>
      <c r="BK42" s="22">
        <f t="shared" si="79"/>
        <v>0</v>
      </c>
      <c r="BL42" s="22">
        <f t="shared" si="79"/>
        <v>0</v>
      </c>
      <c r="BM42" s="22">
        <f t="shared" si="79"/>
        <v>0</v>
      </c>
      <c r="BN42" s="22">
        <f t="shared" si="79"/>
        <v>0</v>
      </c>
      <c r="BO42" s="22">
        <f t="shared" si="79"/>
        <v>0</v>
      </c>
      <c r="BP42" s="22">
        <f t="shared" si="79"/>
        <v>0</v>
      </c>
      <c r="BQ42" s="22">
        <f t="shared" si="79"/>
        <v>0</v>
      </c>
      <c r="BR42" s="22">
        <f t="shared" si="79"/>
        <v>0</v>
      </c>
    </row>
    <row r="43" spans="1:70" ht="16.5">
      <c r="A43" s="14"/>
      <c r="B43" s="32" t="str">
        <f>IF(ISNA(VLOOKUP(A43,'Licenciés Jeunes 2023'!A:C,3,0)),"",VLOOKUP(A43,'Licenciés Jeunes 2023'!A:C,3,0))</f>
        <v/>
      </c>
      <c r="C43" s="32" t="str">
        <f>IF(ISNA(VLOOKUP(A43,'Licenciés Jeunes 2023'!A:C,2,0)),"",VLOOKUP(A43,'Licenciés Jeunes 2023'!A:C,2,0))</f>
        <v/>
      </c>
      <c r="D43" s="32" t="str">
        <f>IF(ISNA(VLOOKUP(A43,'Licenciés Jeunes 2023'!A:F,6,0)),"",VLOOKUP(A43,'Licenciés Jeunes 2023'!A:F,6,0))</f>
        <v/>
      </c>
      <c r="E43" s="6"/>
      <c r="F43" s="2">
        <f>IF(E$2="Bike &amp; Run",IF(ISNA(VLOOKUP(E43,Paramètres!$B$3:$C$56,2,FALSE)),0,VLOOKUP(E43,Paramètres!$B$3:$C$56,2,FALSE)*Paramètres!$K$3),IF(OR(E43="",OR($D43="",$D43="NL",$D43="HORS LIGUE")),0,VLOOKUP(IF(OR(E43="",OR($D43="",$D43="NL",$D43="HORS LIGUE")),"",COUNTIFS($D$5:$D$72,"&lt;&gt;"&amp;"",$D$5:$D$72,"&lt;&gt;"&amp;"NL",$D$5:$D$72,"&lt;&gt;"&amp;"HORS LIGUE",E$5:E$72,"&lt;"&amp;E43)+1),Paramètres!$B$3:$C$56,2,FALSE)*Paramètres!$K$3))</f>
        <v>0</v>
      </c>
      <c r="G43" s="4"/>
      <c r="H43" s="2">
        <f>IF(G$2="Bike &amp; Run",IF(ISNA(VLOOKUP(G43,Paramètres!$B$3:$C$56,2,FALSE)),0,VLOOKUP(G43,Paramètres!$B$3:$C$56,2,FALSE)*Paramètres!$K$4),IF(OR(G43="",OR($D43="",$D43="NL",$D43="HORS LIGUE")),0,VLOOKUP(IF(OR(G43="",OR($D43="",$D43="NL",$D43="HORS LIGUE")),"",COUNTIFS($D$5:$D$72,"&lt;&gt;"&amp;"",$D$5:$D$72,"&lt;&gt;"&amp;"NL",$D$5:$D$72,"&lt;&gt;"&amp;"HORS LIGUE",G$5:G$72,"&lt;"&amp;G43)+1),Paramètres!$B$3:$C$56,2,FALSE)*Paramètres!$K$4))</f>
        <v>0</v>
      </c>
      <c r="I43" s="36"/>
      <c r="J43" s="2">
        <f>IF(I$2="Bike &amp; Run",IF(ISNA(VLOOKUP(I43,Paramètres!$B$3:$C$56,2,FALSE)),0,VLOOKUP(I43,Paramètres!$B$3:$C$56,2,FALSE)*Paramètres!$K$5),IF(OR(I43="",OR($D43="",$D43="NL",$D43="HORS LIGUE")),0,VLOOKUP(IF(OR(I43="",OR($D43="",$D43="NL",$D43="HORS LIGUE")),"",COUNTIFS($D$5:$D$72,"&lt;&gt;"&amp;"",$D$5:$D$72,"&lt;&gt;"&amp;"NL",$D$5:$D$72,"&lt;&gt;"&amp;"HORS LIGUE",I$5:I$72,"&lt;"&amp;I43)+1),Paramètres!$B$3:$C$56,2,FALSE)*Paramètres!$K$5))</f>
        <v>0</v>
      </c>
      <c r="K43" s="4"/>
      <c r="L43" s="2">
        <f>IF(K$2="Bike &amp; Run",IF(ISNA(VLOOKUP(K43,Paramètres!$B$3:$C$56,2,FALSE)),0,VLOOKUP(K43,Paramètres!$B$3:$C$56,2,FALSE)*Paramètres!$K$6),IF(OR(K43="",OR($D43="",$D43="NL",$D43="HORS LIGUE")),0,VLOOKUP(IF(OR(K43="",OR($D43="",$D43="NL",$D43="HORS LIGUE")),"",COUNTIFS($D$5:$D$72,"&lt;&gt;"&amp;"",$D$5:$D$72,"&lt;&gt;"&amp;"NL",$D$5:$D$72,"&lt;&gt;"&amp;"HORS LIGUE",K$5:K$72,"&lt;"&amp;K43)+1),Paramètres!$B$3:$C$56,2,FALSE)*Paramètres!$K$6))</f>
        <v>0</v>
      </c>
      <c r="M43" s="4"/>
      <c r="N43" s="2">
        <f>IF(M$2="Bike &amp; Run",IF(ISNA(VLOOKUP(M43,Paramètres!$B$3:$C$56,2,FALSE)),0,VLOOKUP(M43,Paramètres!$B$3:$C$56,2,FALSE)*Paramètres!$K$7),IF(OR(M43="",OR($D43="",$D43="NL",$D43="HORS LIGUE")),0,VLOOKUP(IF(OR(M43="",OR($D43="",$D43="NL",$D43="HORS LIGUE")),"",COUNTIFS($D$5:$D$72,"&lt;&gt;"&amp;"",$D$5:$D$72,"&lt;&gt;"&amp;"NL",$D$5:$D$72,"&lt;&gt;"&amp;"HORS LIGUE",M$5:M$72,"&lt;"&amp;M43)+1),Paramètres!$B$3:$C$56,2,FALSE)*Paramètres!$K$7))</f>
        <v>0</v>
      </c>
      <c r="O43" s="46"/>
      <c r="P43" s="2">
        <f>IF(O$2="Bike &amp; Run",IF(ISNA(VLOOKUP(O43,Paramètres!$B$3:$C$56,2,FALSE)),0,VLOOKUP(O43,Paramètres!$B$3:$C$56,2,FALSE)*Paramètres!$K$8),IF(OR(O43="",OR($D43="",$D43="NL",$D43="HORS LIGUE")),0,VLOOKUP(IF(OR(O43="",OR($D43="",$D43="NL",$D43="HORS LIGUE")),"",COUNTIFS($D$5:$D$72,"&lt;&gt;"&amp;"",$D$5:$D$72,"&lt;&gt;"&amp;"NL",$D$5:$D$72,"&lt;&gt;"&amp;"HORS LIGUE",O$5:O$72,"&lt;"&amp;O43)+1),Paramètres!$B$3:$C$56,2,FALSE)*Paramètres!$K$8))</f>
        <v>0</v>
      </c>
      <c r="Q43" s="46"/>
      <c r="R43" s="2">
        <f>IF(Q$2="Bike &amp; Run",IF(ISNA(VLOOKUP(Q43,Paramètres!$B$3:$C$56,2,FALSE)),0,VLOOKUP(Q43,Paramètres!$B$3:$C$56,2,FALSE)*Paramètres!$K$9),IF(OR(Q43="",OR($D43="",$D43="NL",$D43="HORS LIGUE")),0,VLOOKUP(IF(OR(Q43="",OR($D43="",$D43="NL",$D43="HORS LIGUE")),"",COUNTIFS($D$5:$D$72,"&lt;&gt;"&amp;"",$D$5:$D$72,"&lt;&gt;"&amp;"NL",$D$5:$D$72,"&lt;&gt;"&amp;"HORS LIGUE",Q$5:Q$72,"&lt;"&amp;Q43)+1),Paramètres!$B$3:$C$56,2,FALSE)*Paramètres!$K$9))</f>
        <v>0</v>
      </c>
      <c r="S43" s="46"/>
      <c r="T43" s="2">
        <f>IF(S$2="Bike &amp; Run",IF(ISNA(VLOOKUP(S43,Paramètres!$B$3:$C$56,2,FALSE)),0,VLOOKUP(S43,Paramètres!$B$3:$C$56,2,FALSE)*Paramètres!$K$10),IF(OR(S43="",OR($D43="",$D43="NL",$D43="HORS LIGUE")),0,VLOOKUP(IF(OR(S43="",OR($D43="",$D43="NL",$D43="HORS LIGUE")),"",COUNTIFS($D$5:$D$72,"&lt;&gt;"&amp;"",$D$5:$D$72,"&lt;&gt;"&amp;"NL",$D$5:$D$72,"&lt;&gt;"&amp;"HORS LIGUE",S$5:S$72,"&lt;"&amp;S43)+1),Paramètres!$B$3:$C$56,2,FALSE)*Paramètres!$K$10))</f>
        <v>0</v>
      </c>
      <c r="U43" s="46"/>
      <c r="V43" s="2">
        <f>IF(U$2="Bike &amp; Run",IF(ISNA(VLOOKUP(U43,Paramètres!$B$3:$C$56,2,FALSE)),0,VLOOKUP(U43,Paramètres!$B$3:$C$56,2,FALSE)*Paramètres!$K$11),IF(OR(U43="",OR($D43="",$D43="NL",$D43="HORS LIGUE")),0,VLOOKUP(IF(OR(U43="",OR($D43="",$D43="NL",$D43="HORS LIGUE")),"",COUNTIFS($D$5:$D$72,"&lt;&gt;"&amp;"",$D$5:$D$72,"&lt;&gt;"&amp;"NL",$D$5:$D$72,"&lt;&gt;"&amp;"HORS LIGUE",U$5:U$72,"&lt;"&amp;U43)+1),Paramètres!$B$3:$C$56,2,FALSE)*Paramètres!$K$11))</f>
        <v>0</v>
      </c>
      <c r="W43" s="46"/>
      <c r="X43" s="2">
        <f>IF(W$2="Bike &amp; Run",IF(ISNA(VLOOKUP(W43,Paramètres!$B$3:$C$56,2,FALSE)),0,VLOOKUP(W43,Paramètres!$B$3:$C$56,2,FALSE)*Paramètres!$K$12),IF(OR(W43="",OR($D43="",$D43="NL",$D43="HORS LIGUE")),0,VLOOKUP(IF(OR(W43="",OR($D43="",$D43="NL",$D43="HORS LIGUE")),"",COUNTIFS($D$5:$D$72,"&lt;&gt;"&amp;"",$D$5:$D$72,"&lt;&gt;"&amp;"NL",$D$5:$D$72,"&lt;&gt;"&amp;"HORS LIGUE",W$5:W$72,"&lt;"&amp;W43)+1),Paramètres!$B$3:$C$56,2,FALSE)*Paramètres!$K$12))</f>
        <v>0</v>
      </c>
      <c r="Y43" s="46"/>
      <c r="Z43" s="2">
        <f>IF(Y$2="Bike &amp; Run",IF(ISNA(VLOOKUP(Y43,Paramètres!$B$3:$C$56,2,FALSE)),0,VLOOKUP(Y43,Paramètres!$B$3:$C$56,2,FALSE)*Paramètres!$K$13),IF(OR(Y43="",OR($D43="",$D43="NL",$D43="HORS LIGUE")),0,VLOOKUP(IF(OR(Y43="",OR($D43="",$D43="NL",$D43="HORS LIGUE")),"",COUNTIFS($D$5:$D$72,"&lt;&gt;"&amp;"",$D$5:$D$72,"&lt;&gt;"&amp;"NL",$D$5:$D$72,"&lt;&gt;"&amp;"HORS LIGUE",Y$5:Y$72,"&lt;"&amp;Y43)+1),Paramètres!$B$3:$C$56,2,FALSE)*Paramètres!$K$13))</f>
        <v>0</v>
      </c>
      <c r="AA43" s="46"/>
      <c r="AB43" s="2">
        <f>IF(AA$2="Bike &amp; Run",IF(ISNA(VLOOKUP(AA43,Paramètres!$B$3:$C$56,2,FALSE)),0,VLOOKUP(AA43,Paramètres!$B$3:$C$56,2,FALSE)*Paramètres!$K$14),IF(OR(AA43="",OR($D43="",$D43="NL",$D43="HORS LIGUE")),0,VLOOKUP(IF(OR(AA43="",OR($D43="",$D43="NL",$D43="HORS LIGUE")),"",COUNTIFS($D$5:$D$72,"&lt;&gt;"&amp;"",$D$5:$D$72,"&lt;&gt;"&amp;"NL",$D$5:$D$72,"&lt;&gt;"&amp;"HORS LIGUE",AA$5:AA$72,"&lt;"&amp;AA43)+1),Paramètres!$B$3:$C$56,2,FALSE)*Paramètres!$K$14))</f>
        <v>0</v>
      </c>
      <c r="AC43" s="46"/>
      <c r="AD43" s="2">
        <f>IF(AC$2="Bike &amp; Run",IF(ISNA(VLOOKUP(AC43,Paramètres!$B$3:$C$56,2,FALSE)),0,VLOOKUP(AC43,Paramètres!$B$3:$C$56,2,FALSE)*Paramètres!$K$15),IF(OR(AC43="",OR($D43="",$D43="NL",$D43="HORS LIGUE")),0,VLOOKUP(IF(OR(AC43="",OR($D43="",$D43="NL",$D43="HORS LIGUE")),"",COUNTIFS($D$5:$D$72,"&lt;&gt;"&amp;"",$D$5:$D$72,"&lt;&gt;"&amp;"NL",$D$5:$D$72,"&lt;&gt;"&amp;"HORS LIGUE",AC$5:AC$72,"&lt;"&amp;AC43)+1),Paramètres!$B$3:$C$56,2,FALSE)*Paramètres!$K$15))</f>
        <v>0</v>
      </c>
      <c r="AE43" s="46"/>
      <c r="AF43" s="2">
        <f>IF(AE$2="Bike &amp; Run",IF(ISNA(VLOOKUP(AE43,Paramètres!$B$3:$C$56,2,FALSE)),0,VLOOKUP(AE43,Paramètres!$B$3:$C$56,2,FALSE)*Paramètres!$K$16),IF(OR(AE43="",OR($D43="",$D43="NL",$D43="HORS LIGUE")),0,VLOOKUP(IF(OR(AE43="",OR($D43="",$D43="NL",$D43="HORS LIGUE")),"",COUNTIFS($D$5:$D$72,"&lt;&gt;"&amp;"",$D$5:$D$72,"&lt;&gt;"&amp;"NL",$D$5:$D$72,"&lt;&gt;"&amp;"HORS LIGUE",AE$5:AE$72,"&lt;"&amp;AE43)+1),Paramètres!$B$3:$C$56,2,FALSE)*Paramètres!$K$16))</f>
        <v>0</v>
      </c>
      <c r="AG43" s="46"/>
      <c r="AH43" s="2">
        <f>IF(AG$2="Bike &amp; Run",IF(ISNA(VLOOKUP(AG43,Paramètres!$B$3:$C$56,2,FALSE)),0,VLOOKUP(AG43,Paramètres!$B$3:$C$56,2,FALSE)*Paramètres!$K$17),IF(OR(AG43="",OR($D43="",$D43="NL",$D43="HORS LIGUE")),0,VLOOKUP(IF(OR(AG43="",OR($D43="",$D43="NL",$D43="HORS LIGUE")),"",COUNTIFS($D$5:$D$72,"&lt;&gt;"&amp;"",$D$5:$D$72,"&lt;&gt;"&amp;"NL",$D$5:$D$72,"&lt;&gt;"&amp;"HORS LIGUE",AG$5:AG$72,"&lt;"&amp;AG43)+1),Paramètres!$B$3:$C$56,2,FALSE)*Paramètres!$K$17))</f>
        <v>0</v>
      </c>
      <c r="AI43" s="40">
        <f t="shared" si="53"/>
        <v>0</v>
      </c>
      <c r="AJ43" s="3" t="str">
        <f t="shared" si="54"/>
        <v/>
      </c>
      <c r="AK43" s="5">
        <f t="shared" si="55"/>
        <v>0</v>
      </c>
      <c r="AL43" s="41">
        <f t="shared" si="56"/>
        <v>0</v>
      </c>
      <c r="AM43" s="33" t="str">
        <f t="shared" si="57"/>
        <v/>
      </c>
      <c r="AO43" s="22">
        <f t="shared" si="58"/>
        <v>0</v>
      </c>
      <c r="AP43">
        <f t="shared" si="59"/>
        <v>0</v>
      </c>
      <c r="AQ43">
        <f t="shared" si="60"/>
        <v>0</v>
      </c>
      <c r="AR43">
        <f t="shared" si="61"/>
        <v>0</v>
      </c>
      <c r="AS43">
        <f t="shared" si="62"/>
        <v>0</v>
      </c>
      <c r="AT43">
        <f t="shared" si="63"/>
        <v>0</v>
      </c>
      <c r="AU43">
        <f t="shared" si="64"/>
        <v>0</v>
      </c>
      <c r="AV43">
        <f t="shared" si="65"/>
        <v>0</v>
      </c>
      <c r="AW43">
        <f t="shared" si="66"/>
        <v>0</v>
      </c>
      <c r="AX43">
        <f t="shared" si="67"/>
        <v>0</v>
      </c>
      <c r="AY43">
        <f t="shared" si="68"/>
        <v>0</v>
      </c>
      <c r="AZ43">
        <f t="shared" si="69"/>
        <v>0</v>
      </c>
      <c r="BA43">
        <f t="shared" si="70"/>
        <v>0</v>
      </c>
      <c r="BB43">
        <f t="shared" si="71"/>
        <v>0</v>
      </c>
      <c r="BC43">
        <f t="shared" si="72"/>
        <v>0</v>
      </c>
      <c r="BD43">
        <f t="shared" si="73"/>
        <v>0</v>
      </c>
      <c r="BE43" s="22">
        <f t="shared" ref="BE43:BR43" si="80">BD43+LARGE($AO43:$BC43,BE$4)</f>
        <v>0</v>
      </c>
      <c r="BF43" s="22">
        <f t="shared" si="80"/>
        <v>0</v>
      </c>
      <c r="BG43" s="22">
        <f t="shared" si="80"/>
        <v>0</v>
      </c>
      <c r="BH43" s="22">
        <f t="shared" si="80"/>
        <v>0</v>
      </c>
      <c r="BI43" s="22">
        <f t="shared" si="80"/>
        <v>0</v>
      </c>
      <c r="BJ43" s="22">
        <f t="shared" si="80"/>
        <v>0</v>
      </c>
      <c r="BK43" s="22">
        <f t="shared" si="80"/>
        <v>0</v>
      </c>
      <c r="BL43" s="22">
        <f t="shared" si="80"/>
        <v>0</v>
      </c>
      <c r="BM43" s="22">
        <f t="shared" si="80"/>
        <v>0</v>
      </c>
      <c r="BN43" s="22">
        <f t="shared" si="80"/>
        <v>0</v>
      </c>
      <c r="BO43" s="22">
        <f t="shared" si="80"/>
        <v>0</v>
      </c>
      <c r="BP43" s="22">
        <f t="shared" si="80"/>
        <v>0</v>
      </c>
      <c r="BQ43" s="22">
        <f t="shared" si="80"/>
        <v>0</v>
      </c>
      <c r="BR43" s="22">
        <f t="shared" si="80"/>
        <v>0</v>
      </c>
    </row>
    <row r="44" spans="1:70" ht="16.5">
      <c r="A44" s="14"/>
      <c r="B44" s="32" t="str">
        <f>IF(ISNA(VLOOKUP(A44,'Licenciés Jeunes 2023'!A:C,3,0)),"",VLOOKUP(A44,'Licenciés Jeunes 2023'!A:C,3,0))</f>
        <v/>
      </c>
      <c r="C44" s="32" t="str">
        <f>IF(ISNA(VLOOKUP(A44,'Licenciés Jeunes 2023'!A:C,2,0)),"",VLOOKUP(A44,'Licenciés Jeunes 2023'!A:C,2,0))</f>
        <v/>
      </c>
      <c r="D44" s="32" t="str">
        <f>IF(ISNA(VLOOKUP(A44,'Licenciés Jeunes 2023'!A:F,6,0)),"",VLOOKUP(A44,'Licenciés Jeunes 2023'!A:F,6,0))</f>
        <v/>
      </c>
      <c r="E44" s="6"/>
      <c r="F44" s="2">
        <f>IF(E$2="Bike &amp; Run",IF(ISNA(VLOOKUP(E44,Paramètres!$B$3:$C$56,2,FALSE)),0,VLOOKUP(E44,Paramètres!$B$3:$C$56,2,FALSE)*Paramètres!$K$3),IF(OR(E44="",OR($D44="",$D44="NL",$D44="HORS LIGUE")),0,VLOOKUP(IF(OR(E44="",OR($D44="",$D44="NL",$D44="HORS LIGUE")),"",COUNTIFS($D$5:$D$72,"&lt;&gt;"&amp;"",$D$5:$D$72,"&lt;&gt;"&amp;"NL",$D$5:$D$72,"&lt;&gt;"&amp;"HORS LIGUE",E$5:E$72,"&lt;"&amp;E44)+1),Paramètres!$B$3:$C$56,2,FALSE)*Paramètres!$K$3))</f>
        <v>0</v>
      </c>
      <c r="G44" s="4"/>
      <c r="H44" s="2">
        <f>IF(G$2="Bike &amp; Run",IF(ISNA(VLOOKUP(G44,Paramètres!$B$3:$C$56,2,FALSE)),0,VLOOKUP(G44,Paramètres!$B$3:$C$56,2,FALSE)*Paramètres!$K$4),IF(OR(G44="",OR($D44="",$D44="NL",$D44="HORS LIGUE")),0,VLOOKUP(IF(OR(G44="",OR($D44="",$D44="NL",$D44="HORS LIGUE")),"",COUNTIFS($D$5:$D$72,"&lt;&gt;"&amp;"",$D$5:$D$72,"&lt;&gt;"&amp;"NL",$D$5:$D$72,"&lt;&gt;"&amp;"HORS LIGUE",G$5:G$72,"&lt;"&amp;G44)+1),Paramètres!$B$3:$C$56,2,FALSE)*Paramètres!$K$4))</f>
        <v>0</v>
      </c>
      <c r="I44" s="36"/>
      <c r="J44" s="2">
        <f>IF(I$2="Bike &amp; Run",IF(ISNA(VLOOKUP(I44,Paramètres!$B$3:$C$56,2,FALSE)),0,VLOOKUP(I44,Paramètres!$B$3:$C$56,2,FALSE)*Paramètres!$K$5),IF(OR(I44="",OR($D44="",$D44="NL",$D44="HORS LIGUE")),0,VLOOKUP(IF(OR(I44="",OR($D44="",$D44="NL",$D44="HORS LIGUE")),"",COUNTIFS($D$5:$D$72,"&lt;&gt;"&amp;"",$D$5:$D$72,"&lt;&gt;"&amp;"NL",$D$5:$D$72,"&lt;&gt;"&amp;"HORS LIGUE",I$5:I$72,"&lt;"&amp;I44)+1),Paramètres!$B$3:$C$56,2,FALSE)*Paramètres!$K$5))</f>
        <v>0</v>
      </c>
      <c r="K44" s="4"/>
      <c r="L44" s="2">
        <f>IF(K$2="Bike &amp; Run",IF(ISNA(VLOOKUP(K44,Paramètres!$B$3:$C$56,2,FALSE)),0,VLOOKUP(K44,Paramètres!$B$3:$C$56,2,FALSE)*Paramètres!$K$6),IF(OR(K44="",OR($D44="",$D44="NL",$D44="HORS LIGUE")),0,VLOOKUP(IF(OR(K44="",OR($D44="",$D44="NL",$D44="HORS LIGUE")),"",COUNTIFS($D$5:$D$72,"&lt;&gt;"&amp;"",$D$5:$D$72,"&lt;&gt;"&amp;"NL",$D$5:$D$72,"&lt;&gt;"&amp;"HORS LIGUE",K$5:K$72,"&lt;"&amp;K44)+1),Paramètres!$B$3:$C$56,2,FALSE)*Paramètres!$K$6))</f>
        <v>0</v>
      </c>
      <c r="M44" s="4"/>
      <c r="N44" s="2">
        <f>IF(M$2="Bike &amp; Run",IF(ISNA(VLOOKUP(M44,Paramètres!$B$3:$C$56,2,FALSE)),0,VLOOKUP(M44,Paramètres!$B$3:$C$56,2,FALSE)*Paramètres!$K$7),IF(OR(M44="",OR($D44="",$D44="NL",$D44="HORS LIGUE")),0,VLOOKUP(IF(OR(M44="",OR($D44="",$D44="NL",$D44="HORS LIGUE")),"",COUNTIFS($D$5:$D$72,"&lt;&gt;"&amp;"",$D$5:$D$72,"&lt;&gt;"&amp;"NL",$D$5:$D$72,"&lt;&gt;"&amp;"HORS LIGUE",M$5:M$72,"&lt;"&amp;M44)+1),Paramètres!$B$3:$C$56,2,FALSE)*Paramètres!$K$7))</f>
        <v>0</v>
      </c>
      <c r="O44" s="46"/>
      <c r="P44" s="2">
        <f>IF(O$2="Bike &amp; Run",IF(ISNA(VLOOKUP(O44,Paramètres!$B$3:$C$56,2,FALSE)),0,VLOOKUP(O44,Paramètres!$B$3:$C$56,2,FALSE)*Paramètres!$K$8),IF(OR(O44="",OR($D44="",$D44="NL",$D44="HORS LIGUE")),0,VLOOKUP(IF(OR(O44="",OR($D44="",$D44="NL",$D44="HORS LIGUE")),"",COUNTIFS($D$5:$D$72,"&lt;&gt;"&amp;"",$D$5:$D$72,"&lt;&gt;"&amp;"NL",$D$5:$D$72,"&lt;&gt;"&amp;"HORS LIGUE",O$5:O$72,"&lt;"&amp;O44)+1),Paramètres!$B$3:$C$56,2,FALSE)*Paramètres!$K$8))</f>
        <v>0</v>
      </c>
      <c r="Q44" s="46"/>
      <c r="R44" s="2">
        <f>IF(Q$2="Bike &amp; Run",IF(ISNA(VLOOKUP(Q44,Paramètres!$B$3:$C$56,2,FALSE)),0,VLOOKUP(Q44,Paramètres!$B$3:$C$56,2,FALSE)*Paramètres!$K$9),IF(OR(Q44="",OR($D44="",$D44="NL",$D44="HORS LIGUE")),0,VLOOKUP(IF(OR(Q44="",OR($D44="",$D44="NL",$D44="HORS LIGUE")),"",COUNTIFS($D$5:$D$72,"&lt;&gt;"&amp;"",$D$5:$D$72,"&lt;&gt;"&amp;"NL",$D$5:$D$72,"&lt;&gt;"&amp;"HORS LIGUE",Q$5:Q$72,"&lt;"&amp;Q44)+1),Paramètres!$B$3:$C$56,2,FALSE)*Paramètres!$K$9))</f>
        <v>0</v>
      </c>
      <c r="S44" s="46"/>
      <c r="T44" s="2">
        <f>IF(S$2="Bike &amp; Run",IF(ISNA(VLOOKUP(S44,Paramètres!$B$3:$C$56,2,FALSE)),0,VLOOKUP(S44,Paramètres!$B$3:$C$56,2,FALSE)*Paramètres!$K$10),IF(OR(S44="",OR($D44="",$D44="NL",$D44="HORS LIGUE")),0,VLOOKUP(IF(OR(S44="",OR($D44="",$D44="NL",$D44="HORS LIGUE")),"",COUNTIFS($D$5:$D$72,"&lt;&gt;"&amp;"",$D$5:$D$72,"&lt;&gt;"&amp;"NL",$D$5:$D$72,"&lt;&gt;"&amp;"HORS LIGUE",S$5:S$72,"&lt;"&amp;S44)+1),Paramètres!$B$3:$C$56,2,FALSE)*Paramètres!$K$10))</f>
        <v>0</v>
      </c>
      <c r="U44" s="46"/>
      <c r="V44" s="2">
        <f>IF(U$2="Bike &amp; Run",IF(ISNA(VLOOKUP(U44,Paramètres!$B$3:$C$56,2,FALSE)),0,VLOOKUP(U44,Paramètres!$B$3:$C$56,2,FALSE)*Paramètres!$K$11),IF(OR(U44="",OR($D44="",$D44="NL",$D44="HORS LIGUE")),0,VLOOKUP(IF(OR(U44="",OR($D44="",$D44="NL",$D44="HORS LIGUE")),"",COUNTIFS($D$5:$D$72,"&lt;&gt;"&amp;"",$D$5:$D$72,"&lt;&gt;"&amp;"NL",$D$5:$D$72,"&lt;&gt;"&amp;"HORS LIGUE",U$5:U$72,"&lt;"&amp;U44)+1),Paramètres!$B$3:$C$56,2,FALSE)*Paramètres!$K$11))</f>
        <v>0</v>
      </c>
      <c r="W44" s="46"/>
      <c r="X44" s="2">
        <f>IF(W$2="Bike &amp; Run",IF(ISNA(VLOOKUP(W44,Paramètres!$B$3:$C$56,2,FALSE)),0,VLOOKUP(W44,Paramètres!$B$3:$C$56,2,FALSE)*Paramètres!$K$12),IF(OR(W44="",OR($D44="",$D44="NL",$D44="HORS LIGUE")),0,VLOOKUP(IF(OR(W44="",OR($D44="",$D44="NL",$D44="HORS LIGUE")),"",COUNTIFS($D$5:$D$72,"&lt;&gt;"&amp;"",$D$5:$D$72,"&lt;&gt;"&amp;"NL",$D$5:$D$72,"&lt;&gt;"&amp;"HORS LIGUE",W$5:W$72,"&lt;"&amp;W44)+1),Paramètres!$B$3:$C$56,2,FALSE)*Paramètres!$K$12))</f>
        <v>0</v>
      </c>
      <c r="Y44" s="46"/>
      <c r="Z44" s="2">
        <f>IF(Y$2="Bike &amp; Run",IF(ISNA(VLOOKUP(Y44,Paramètres!$B$3:$C$56,2,FALSE)),0,VLOOKUP(Y44,Paramètres!$B$3:$C$56,2,FALSE)*Paramètres!$K$13),IF(OR(Y44="",OR($D44="",$D44="NL",$D44="HORS LIGUE")),0,VLOOKUP(IF(OR(Y44="",OR($D44="",$D44="NL",$D44="HORS LIGUE")),"",COUNTIFS($D$5:$D$72,"&lt;&gt;"&amp;"",$D$5:$D$72,"&lt;&gt;"&amp;"NL",$D$5:$D$72,"&lt;&gt;"&amp;"HORS LIGUE",Y$5:Y$72,"&lt;"&amp;Y44)+1),Paramètres!$B$3:$C$56,2,FALSE)*Paramètres!$K$13))</f>
        <v>0</v>
      </c>
      <c r="AA44" s="46"/>
      <c r="AB44" s="2">
        <f>IF(AA$2="Bike &amp; Run",IF(ISNA(VLOOKUP(AA44,Paramètres!$B$3:$C$56,2,FALSE)),0,VLOOKUP(AA44,Paramètres!$B$3:$C$56,2,FALSE)*Paramètres!$K$14),IF(OR(AA44="",OR($D44="",$D44="NL",$D44="HORS LIGUE")),0,VLOOKUP(IF(OR(AA44="",OR($D44="",$D44="NL",$D44="HORS LIGUE")),"",COUNTIFS($D$5:$D$72,"&lt;&gt;"&amp;"",$D$5:$D$72,"&lt;&gt;"&amp;"NL",$D$5:$D$72,"&lt;&gt;"&amp;"HORS LIGUE",AA$5:AA$72,"&lt;"&amp;AA44)+1),Paramètres!$B$3:$C$56,2,FALSE)*Paramètres!$K$14))</f>
        <v>0</v>
      </c>
      <c r="AC44" s="46"/>
      <c r="AD44" s="2">
        <f>IF(AC$2="Bike &amp; Run",IF(ISNA(VLOOKUP(AC44,Paramètres!$B$3:$C$56,2,FALSE)),0,VLOOKUP(AC44,Paramètres!$B$3:$C$56,2,FALSE)*Paramètres!$K$15),IF(OR(AC44="",OR($D44="",$D44="NL",$D44="HORS LIGUE")),0,VLOOKUP(IF(OR(AC44="",OR($D44="",$D44="NL",$D44="HORS LIGUE")),"",COUNTIFS($D$5:$D$72,"&lt;&gt;"&amp;"",$D$5:$D$72,"&lt;&gt;"&amp;"NL",$D$5:$D$72,"&lt;&gt;"&amp;"HORS LIGUE",AC$5:AC$72,"&lt;"&amp;AC44)+1),Paramètres!$B$3:$C$56,2,FALSE)*Paramètres!$K$15))</f>
        <v>0</v>
      </c>
      <c r="AE44" s="46"/>
      <c r="AF44" s="2">
        <f>IF(AE$2="Bike &amp; Run",IF(ISNA(VLOOKUP(AE44,Paramètres!$B$3:$C$56,2,FALSE)),0,VLOOKUP(AE44,Paramètres!$B$3:$C$56,2,FALSE)*Paramètres!$K$16),IF(OR(AE44="",OR($D44="",$D44="NL",$D44="HORS LIGUE")),0,VLOOKUP(IF(OR(AE44="",OR($D44="",$D44="NL",$D44="HORS LIGUE")),"",COUNTIFS($D$5:$D$72,"&lt;&gt;"&amp;"",$D$5:$D$72,"&lt;&gt;"&amp;"NL",$D$5:$D$72,"&lt;&gt;"&amp;"HORS LIGUE",AE$5:AE$72,"&lt;"&amp;AE44)+1),Paramètres!$B$3:$C$56,2,FALSE)*Paramètres!$K$16))</f>
        <v>0</v>
      </c>
      <c r="AG44" s="46"/>
      <c r="AH44" s="2">
        <f>IF(AG$2="Bike &amp; Run",IF(ISNA(VLOOKUP(AG44,Paramètres!$B$3:$C$56,2,FALSE)),0,VLOOKUP(AG44,Paramètres!$B$3:$C$56,2,FALSE)*Paramètres!$K$17),IF(OR(AG44="",OR($D44="",$D44="NL",$D44="HORS LIGUE")),0,VLOOKUP(IF(OR(AG44="",OR($D44="",$D44="NL",$D44="HORS LIGUE")),"",COUNTIFS($D$5:$D$72,"&lt;&gt;"&amp;"",$D$5:$D$72,"&lt;&gt;"&amp;"NL",$D$5:$D$72,"&lt;&gt;"&amp;"HORS LIGUE",AG$5:AG$72,"&lt;"&amp;AG44)+1),Paramètres!$B$3:$C$56,2,FALSE)*Paramètres!$K$17))</f>
        <v>0</v>
      </c>
      <c r="AI44" s="40">
        <f t="shared" si="53"/>
        <v>0</v>
      </c>
      <c r="AJ44" s="3" t="str">
        <f t="shared" si="54"/>
        <v/>
      </c>
      <c r="AK44" s="5">
        <f t="shared" si="55"/>
        <v>0</v>
      </c>
      <c r="AL44" s="41">
        <f t="shared" si="56"/>
        <v>0</v>
      </c>
      <c r="AM44" s="33" t="str">
        <f t="shared" si="57"/>
        <v/>
      </c>
      <c r="AO44" s="22">
        <f t="shared" si="58"/>
        <v>0</v>
      </c>
      <c r="AP44">
        <f t="shared" si="59"/>
        <v>0</v>
      </c>
      <c r="AQ44">
        <f t="shared" si="60"/>
        <v>0</v>
      </c>
      <c r="AR44">
        <f t="shared" si="61"/>
        <v>0</v>
      </c>
      <c r="AS44">
        <f t="shared" si="62"/>
        <v>0</v>
      </c>
      <c r="AT44">
        <f t="shared" si="63"/>
        <v>0</v>
      </c>
      <c r="AU44">
        <f t="shared" si="64"/>
        <v>0</v>
      </c>
      <c r="AV44">
        <f t="shared" si="65"/>
        <v>0</v>
      </c>
      <c r="AW44">
        <f t="shared" si="66"/>
        <v>0</v>
      </c>
      <c r="AX44">
        <f t="shared" si="67"/>
        <v>0</v>
      </c>
      <c r="AY44">
        <f t="shared" si="68"/>
        <v>0</v>
      </c>
      <c r="AZ44">
        <f t="shared" si="69"/>
        <v>0</v>
      </c>
      <c r="BA44">
        <f t="shared" si="70"/>
        <v>0</v>
      </c>
      <c r="BB44">
        <f t="shared" si="71"/>
        <v>0</v>
      </c>
      <c r="BC44">
        <f t="shared" si="72"/>
        <v>0</v>
      </c>
      <c r="BD44">
        <f t="shared" si="73"/>
        <v>0</v>
      </c>
      <c r="BE44" s="22">
        <f t="shared" ref="BE44:BR44" si="81">BD44+LARGE($AO44:$BC44,BE$4)</f>
        <v>0</v>
      </c>
      <c r="BF44" s="22">
        <f t="shared" si="81"/>
        <v>0</v>
      </c>
      <c r="BG44" s="22">
        <f t="shared" si="81"/>
        <v>0</v>
      </c>
      <c r="BH44" s="22">
        <f t="shared" si="81"/>
        <v>0</v>
      </c>
      <c r="BI44" s="22">
        <f t="shared" si="81"/>
        <v>0</v>
      </c>
      <c r="BJ44" s="22">
        <f t="shared" si="81"/>
        <v>0</v>
      </c>
      <c r="BK44" s="22">
        <f t="shared" si="81"/>
        <v>0</v>
      </c>
      <c r="BL44" s="22">
        <f t="shared" si="81"/>
        <v>0</v>
      </c>
      <c r="BM44" s="22">
        <f t="shared" si="81"/>
        <v>0</v>
      </c>
      <c r="BN44" s="22">
        <f t="shared" si="81"/>
        <v>0</v>
      </c>
      <c r="BO44" s="22">
        <f t="shared" si="81"/>
        <v>0</v>
      </c>
      <c r="BP44" s="22">
        <f t="shared" si="81"/>
        <v>0</v>
      </c>
      <c r="BQ44" s="22">
        <f t="shared" si="81"/>
        <v>0</v>
      </c>
      <c r="BR44" s="22">
        <f t="shared" si="81"/>
        <v>0</v>
      </c>
    </row>
    <row r="45" spans="1:70" ht="16.5">
      <c r="A45" s="14"/>
      <c r="B45" s="32" t="str">
        <f>IF(ISNA(VLOOKUP(A45,'Licenciés Jeunes 2023'!A:C,3,0)),"",VLOOKUP(A45,'Licenciés Jeunes 2023'!A:C,3,0))</f>
        <v/>
      </c>
      <c r="C45" s="32" t="str">
        <f>IF(ISNA(VLOOKUP(A45,'Licenciés Jeunes 2023'!A:C,2,0)),"",VLOOKUP(A45,'Licenciés Jeunes 2023'!A:C,2,0))</f>
        <v/>
      </c>
      <c r="D45" s="32" t="str">
        <f>IF(ISNA(VLOOKUP(A45,'Licenciés Jeunes 2023'!A:F,6,0)),"",VLOOKUP(A45,'Licenciés Jeunes 2023'!A:F,6,0))</f>
        <v/>
      </c>
      <c r="E45" s="6"/>
      <c r="F45" s="2">
        <f>IF(E$2="Bike &amp; Run",IF(ISNA(VLOOKUP(E45,Paramètres!$B$3:$C$56,2,FALSE)),0,VLOOKUP(E45,Paramètres!$B$3:$C$56,2,FALSE)*Paramètres!$K$3),IF(OR(E45="",OR($D45="",$D45="NL",$D45="HORS LIGUE")),0,VLOOKUP(IF(OR(E45="",OR($D45="",$D45="NL",$D45="HORS LIGUE")),"",COUNTIFS($D$5:$D$72,"&lt;&gt;"&amp;"",$D$5:$D$72,"&lt;&gt;"&amp;"NL",$D$5:$D$72,"&lt;&gt;"&amp;"HORS LIGUE",E$5:E$72,"&lt;"&amp;E45)+1),Paramètres!$B$3:$C$56,2,FALSE)*Paramètres!$K$3))</f>
        <v>0</v>
      </c>
      <c r="G45" s="4"/>
      <c r="H45" s="2">
        <f>IF(G$2="Bike &amp; Run",IF(ISNA(VLOOKUP(G45,Paramètres!$B$3:$C$56,2,FALSE)),0,VLOOKUP(G45,Paramètres!$B$3:$C$56,2,FALSE)*Paramètres!$K$4),IF(OR(G45="",OR($D45="",$D45="NL",$D45="HORS LIGUE")),0,VLOOKUP(IF(OR(G45="",OR($D45="",$D45="NL",$D45="HORS LIGUE")),"",COUNTIFS($D$5:$D$72,"&lt;&gt;"&amp;"",$D$5:$D$72,"&lt;&gt;"&amp;"NL",$D$5:$D$72,"&lt;&gt;"&amp;"HORS LIGUE",G$5:G$72,"&lt;"&amp;G45)+1),Paramètres!$B$3:$C$56,2,FALSE)*Paramètres!$K$4))</f>
        <v>0</v>
      </c>
      <c r="I45" s="36"/>
      <c r="J45" s="2">
        <f>IF(I$2="Bike &amp; Run",IF(ISNA(VLOOKUP(I45,Paramètres!$B$3:$C$56,2,FALSE)),0,VLOOKUP(I45,Paramètres!$B$3:$C$56,2,FALSE)*Paramètres!$K$5),IF(OR(I45="",OR($D45="",$D45="NL",$D45="HORS LIGUE")),0,VLOOKUP(IF(OR(I45="",OR($D45="",$D45="NL",$D45="HORS LIGUE")),"",COUNTIFS($D$5:$D$72,"&lt;&gt;"&amp;"",$D$5:$D$72,"&lt;&gt;"&amp;"NL",$D$5:$D$72,"&lt;&gt;"&amp;"HORS LIGUE",I$5:I$72,"&lt;"&amp;I45)+1),Paramètres!$B$3:$C$56,2,FALSE)*Paramètres!$K$5))</f>
        <v>0</v>
      </c>
      <c r="K45" s="4"/>
      <c r="L45" s="2">
        <f>IF(K$2="Bike &amp; Run",IF(ISNA(VLOOKUP(K45,Paramètres!$B$3:$C$56,2,FALSE)),0,VLOOKUP(K45,Paramètres!$B$3:$C$56,2,FALSE)*Paramètres!$K$6),IF(OR(K45="",OR($D45="",$D45="NL",$D45="HORS LIGUE")),0,VLOOKUP(IF(OR(K45="",OR($D45="",$D45="NL",$D45="HORS LIGUE")),"",COUNTIFS($D$5:$D$72,"&lt;&gt;"&amp;"",$D$5:$D$72,"&lt;&gt;"&amp;"NL",$D$5:$D$72,"&lt;&gt;"&amp;"HORS LIGUE",K$5:K$72,"&lt;"&amp;K45)+1),Paramètres!$B$3:$C$56,2,FALSE)*Paramètres!$K$6))</f>
        <v>0</v>
      </c>
      <c r="M45" s="4"/>
      <c r="N45" s="2">
        <f>IF(M$2="Bike &amp; Run",IF(ISNA(VLOOKUP(M45,Paramètres!$B$3:$C$56,2,FALSE)),0,VLOOKUP(M45,Paramètres!$B$3:$C$56,2,FALSE)*Paramètres!$K$7),IF(OR(M45="",OR($D45="",$D45="NL",$D45="HORS LIGUE")),0,VLOOKUP(IF(OR(M45="",OR($D45="",$D45="NL",$D45="HORS LIGUE")),"",COUNTIFS($D$5:$D$72,"&lt;&gt;"&amp;"",$D$5:$D$72,"&lt;&gt;"&amp;"NL",$D$5:$D$72,"&lt;&gt;"&amp;"HORS LIGUE",M$5:M$72,"&lt;"&amp;M45)+1),Paramètres!$B$3:$C$56,2,FALSE)*Paramètres!$K$7))</f>
        <v>0</v>
      </c>
      <c r="O45" s="46"/>
      <c r="P45" s="2">
        <f>IF(O$2="Bike &amp; Run",IF(ISNA(VLOOKUP(O45,Paramètres!$B$3:$C$56,2,FALSE)),0,VLOOKUP(O45,Paramètres!$B$3:$C$56,2,FALSE)*Paramètres!$K$8),IF(OR(O45="",OR($D45="",$D45="NL",$D45="HORS LIGUE")),0,VLOOKUP(IF(OR(O45="",OR($D45="",$D45="NL",$D45="HORS LIGUE")),"",COUNTIFS($D$5:$D$72,"&lt;&gt;"&amp;"",$D$5:$D$72,"&lt;&gt;"&amp;"NL",$D$5:$D$72,"&lt;&gt;"&amp;"HORS LIGUE",O$5:O$72,"&lt;"&amp;O45)+1),Paramètres!$B$3:$C$56,2,FALSE)*Paramètres!$K$8))</f>
        <v>0</v>
      </c>
      <c r="Q45" s="46"/>
      <c r="R45" s="2">
        <f>IF(Q$2="Bike &amp; Run",IF(ISNA(VLOOKUP(Q45,Paramètres!$B$3:$C$56,2,FALSE)),0,VLOOKUP(Q45,Paramètres!$B$3:$C$56,2,FALSE)*Paramètres!$K$9),IF(OR(Q45="",OR($D45="",$D45="NL",$D45="HORS LIGUE")),0,VLOOKUP(IF(OR(Q45="",OR($D45="",$D45="NL",$D45="HORS LIGUE")),"",COUNTIFS($D$5:$D$72,"&lt;&gt;"&amp;"",$D$5:$D$72,"&lt;&gt;"&amp;"NL",$D$5:$D$72,"&lt;&gt;"&amp;"HORS LIGUE",Q$5:Q$72,"&lt;"&amp;Q45)+1),Paramètres!$B$3:$C$56,2,FALSE)*Paramètres!$K$9))</f>
        <v>0</v>
      </c>
      <c r="S45" s="46"/>
      <c r="T45" s="2">
        <f>IF(S$2="Bike &amp; Run",IF(ISNA(VLOOKUP(S45,Paramètres!$B$3:$C$56,2,FALSE)),0,VLOOKUP(S45,Paramètres!$B$3:$C$56,2,FALSE)*Paramètres!$K$10),IF(OR(S45="",OR($D45="",$D45="NL",$D45="HORS LIGUE")),0,VLOOKUP(IF(OR(S45="",OR($D45="",$D45="NL",$D45="HORS LIGUE")),"",COUNTIFS($D$5:$D$72,"&lt;&gt;"&amp;"",$D$5:$D$72,"&lt;&gt;"&amp;"NL",$D$5:$D$72,"&lt;&gt;"&amp;"HORS LIGUE",S$5:S$72,"&lt;"&amp;S45)+1),Paramètres!$B$3:$C$56,2,FALSE)*Paramètres!$K$10))</f>
        <v>0</v>
      </c>
      <c r="U45" s="46"/>
      <c r="V45" s="2">
        <f>IF(U$2="Bike &amp; Run",IF(ISNA(VLOOKUP(U45,Paramètres!$B$3:$C$56,2,FALSE)),0,VLOOKUP(U45,Paramètres!$B$3:$C$56,2,FALSE)*Paramètres!$K$11),IF(OR(U45="",OR($D45="",$D45="NL",$D45="HORS LIGUE")),0,VLOOKUP(IF(OR(U45="",OR($D45="",$D45="NL",$D45="HORS LIGUE")),"",COUNTIFS($D$5:$D$72,"&lt;&gt;"&amp;"",$D$5:$D$72,"&lt;&gt;"&amp;"NL",$D$5:$D$72,"&lt;&gt;"&amp;"HORS LIGUE",U$5:U$72,"&lt;"&amp;U45)+1),Paramètres!$B$3:$C$56,2,FALSE)*Paramètres!$K$11))</f>
        <v>0</v>
      </c>
      <c r="W45" s="46"/>
      <c r="X45" s="2">
        <f>IF(W$2="Bike &amp; Run",IF(ISNA(VLOOKUP(W45,Paramètres!$B$3:$C$56,2,FALSE)),0,VLOOKUP(W45,Paramètres!$B$3:$C$56,2,FALSE)*Paramètres!$K$12),IF(OR(W45="",OR($D45="",$D45="NL",$D45="HORS LIGUE")),0,VLOOKUP(IF(OR(W45="",OR($D45="",$D45="NL",$D45="HORS LIGUE")),"",COUNTIFS($D$5:$D$72,"&lt;&gt;"&amp;"",$D$5:$D$72,"&lt;&gt;"&amp;"NL",$D$5:$D$72,"&lt;&gt;"&amp;"HORS LIGUE",W$5:W$72,"&lt;"&amp;W45)+1),Paramètres!$B$3:$C$56,2,FALSE)*Paramètres!$K$12))</f>
        <v>0</v>
      </c>
      <c r="Y45" s="46"/>
      <c r="Z45" s="2">
        <f>IF(Y$2="Bike &amp; Run",IF(ISNA(VLOOKUP(Y45,Paramètres!$B$3:$C$56,2,FALSE)),0,VLOOKUP(Y45,Paramètres!$B$3:$C$56,2,FALSE)*Paramètres!$K$13),IF(OR(Y45="",OR($D45="",$D45="NL",$D45="HORS LIGUE")),0,VLOOKUP(IF(OR(Y45="",OR($D45="",$D45="NL",$D45="HORS LIGUE")),"",COUNTIFS($D$5:$D$72,"&lt;&gt;"&amp;"",$D$5:$D$72,"&lt;&gt;"&amp;"NL",$D$5:$D$72,"&lt;&gt;"&amp;"HORS LIGUE",Y$5:Y$72,"&lt;"&amp;Y45)+1),Paramètres!$B$3:$C$56,2,FALSE)*Paramètres!$K$13))</f>
        <v>0</v>
      </c>
      <c r="AA45" s="46"/>
      <c r="AB45" s="2">
        <f>IF(AA$2="Bike &amp; Run",IF(ISNA(VLOOKUP(AA45,Paramètres!$B$3:$C$56,2,FALSE)),0,VLOOKUP(AA45,Paramètres!$B$3:$C$56,2,FALSE)*Paramètres!$K$14),IF(OR(AA45="",OR($D45="",$D45="NL",$D45="HORS LIGUE")),0,VLOOKUP(IF(OR(AA45="",OR($D45="",$D45="NL",$D45="HORS LIGUE")),"",COUNTIFS($D$5:$D$72,"&lt;&gt;"&amp;"",$D$5:$D$72,"&lt;&gt;"&amp;"NL",$D$5:$D$72,"&lt;&gt;"&amp;"HORS LIGUE",AA$5:AA$72,"&lt;"&amp;AA45)+1),Paramètres!$B$3:$C$56,2,FALSE)*Paramètres!$K$14))</f>
        <v>0</v>
      </c>
      <c r="AC45" s="46"/>
      <c r="AD45" s="2">
        <f>IF(AC$2="Bike &amp; Run",IF(ISNA(VLOOKUP(AC45,Paramètres!$B$3:$C$56,2,FALSE)),0,VLOOKUP(AC45,Paramètres!$B$3:$C$56,2,FALSE)*Paramètres!$K$15),IF(OR(AC45="",OR($D45="",$D45="NL",$D45="HORS LIGUE")),0,VLOOKUP(IF(OR(AC45="",OR($D45="",$D45="NL",$D45="HORS LIGUE")),"",COUNTIFS($D$5:$D$72,"&lt;&gt;"&amp;"",$D$5:$D$72,"&lt;&gt;"&amp;"NL",$D$5:$D$72,"&lt;&gt;"&amp;"HORS LIGUE",AC$5:AC$72,"&lt;"&amp;AC45)+1),Paramètres!$B$3:$C$56,2,FALSE)*Paramètres!$K$15))</f>
        <v>0</v>
      </c>
      <c r="AE45" s="46"/>
      <c r="AF45" s="2">
        <f>IF(AE$2="Bike &amp; Run",IF(ISNA(VLOOKUP(AE45,Paramètres!$B$3:$C$56,2,FALSE)),0,VLOOKUP(AE45,Paramètres!$B$3:$C$56,2,FALSE)*Paramètres!$K$16),IF(OR(AE45="",OR($D45="",$D45="NL",$D45="HORS LIGUE")),0,VLOOKUP(IF(OR(AE45="",OR($D45="",$D45="NL",$D45="HORS LIGUE")),"",COUNTIFS($D$5:$D$72,"&lt;&gt;"&amp;"",$D$5:$D$72,"&lt;&gt;"&amp;"NL",$D$5:$D$72,"&lt;&gt;"&amp;"HORS LIGUE",AE$5:AE$72,"&lt;"&amp;AE45)+1),Paramètres!$B$3:$C$56,2,FALSE)*Paramètres!$K$16))</f>
        <v>0</v>
      </c>
      <c r="AG45" s="46"/>
      <c r="AH45" s="2">
        <f>IF(AG$2="Bike &amp; Run",IF(ISNA(VLOOKUP(AG45,Paramètres!$B$3:$C$56,2,FALSE)),0,VLOOKUP(AG45,Paramètres!$B$3:$C$56,2,FALSE)*Paramètres!$K$17),IF(OR(AG45="",OR($D45="",$D45="NL",$D45="HORS LIGUE")),0,VLOOKUP(IF(OR(AG45="",OR($D45="",$D45="NL",$D45="HORS LIGUE")),"",COUNTIFS($D$5:$D$72,"&lt;&gt;"&amp;"",$D$5:$D$72,"&lt;&gt;"&amp;"NL",$D$5:$D$72,"&lt;&gt;"&amp;"HORS LIGUE",AG$5:AG$72,"&lt;"&amp;AG45)+1),Paramètres!$B$3:$C$56,2,FALSE)*Paramètres!$K$17))</f>
        <v>0</v>
      </c>
      <c r="AI45" s="40">
        <f t="shared" si="53"/>
        <v>0</v>
      </c>
      <c r="AJ45" s="3" t="str">
        <f t="shared" si="54"/>
        <v/>
      </c>
      <c r="AK45" s="5">
        <f t="shared" si="55"/>
        <v>0</v>
      </c>
      <c r="AL45" s="41">
        <f t="shared" si="56"/>
        <v>0</v>
      </c>
      <c r="AM45" s="33" t="str">
        <f t="shared" si="57"/>
        <v/>
      </c>
      <c r="AO45" s="22">
        <f t="shared" si="58"/>
        <v>0</v>
      </c>
      <c r="AP45">
        <f t="shared" si="59"/>
        <v>0</v>
      </c>
      <c r="AQ45">
        <f t="shared" si="60"/>
        <v>0</v>
      </c>
      <c r="AR45">
        <f t="shared" si="61"/>
        <v>0</v>
      </c>
      <c r="AS45">
        <f t="shared" si="62"/>
        <v>0</v>
      </c>
      <c r="AT45">
        <f t="shared" si="63"/>
        <v>0</v>
      </c>
      <c r="AU45">
        <f t="shared" si="64"/>
        <v>0</v>
      </c>
      <c r="AV45">
        <f t="shared" si="65"/>
        <v>0</v>
      </c>
      <c r="AW45">
        <f t="shared" si="66"/>
        <v>0</v>
      </c>
      <c r="AX45">
        <f t="shared" si="67"/>
        <v>0</v>
      </c>
      <c r="AY45">
        <f t="shared" si="68"/>
        <v>0</v>
      </c>
      <c r="AZ45">
        <f t="shared" si="69"/>
        <v>0</v>
      </c>
      <c r="BA45">
        <f t="shared" si="70"/>
        <v>0</v>
      </c>
      <c r="BB45">
        <f t="shared" si="71"/>
        <v>0</v>
      </c>
      <c r="BC45">
        <f t="shared" si="72"/>
        <v>0</v>
      </c>
      <c r="BD45">
        <f t="shared" si="73"/>
        <v>0</v>
      </c>
      <c r="BE45" s="22">
        <f t="shared" ref="BE45:BR45" si="82">BD45+LARGE($AO45:$BC45,BE$4)</f>
        <v>0</v>
      </c>
      <c r="BF45" s="22">
        <f t="shared" si="82"/>
        <v>0</v>
      </c>
      <c r="BG45" s="22">
        <f t="shared" si="82"/>
        <v>0</v>
      </c>
      <c r="BH45" s="22">
        <f t="shared" si="82"/>
        <v>0</v>
      </c>
      <c r="BI45" s="22">
        <f t="shared" si="82"/>
        <v>0</v>
      </c>
      <c r="BJ45" s="22">
        <f t="shared" si="82"/>
        <v>0</v>
      </c>
      <c r="BK45" s="22">
        <f t="shared" si="82"/>
        <v>0</v>
      </c>
      <c r="BL45" s="22">
        <f t="shared" si="82"/>
        <v>0</v>
      </c>
      <c r="BM45" s="22">
        <f t="shared" si="82"/>
        <v>0</v>
      </c>
      <c r="BN45" s="22">
        <f t="shared" si="82"/>
        <v>0</v>
      </c>
      <c r="BO45" s="22">
        <f t="shared" si="82"/>
        <v>0</v>
      </c>
      <c r="BP45" s="22">
        <f t="shared" si="82"/>
        <v>0</v>
      </c>
      <c r="BQ45" s="22">
        <f t="shared" si="82"/>
        <v>0</v>
      </c>
      <c r="BR45" s="22">
        <f t="shared" si="82"/>
        <v>0</v>
      </c>
    </row>
    <row r="46" spans="1:70" ht="16.5">
      <c r="A46" s="14"/>
      <c r="B46" s="32" t="str">
        <f>IF(ISNA(VLOOKUP(A46,'Licenciés Jeunes 2023'!A:C,3,0)),"",VLOOKUP(A46,'Licenciés Jeunes 2023'!A:C,3,0))</f>
        <v/>
      </c>
      <c r="C46" s="32" t="str">
        <f>IF(ISNA(VLOOKUP(A46,'Licenciés Jeunes 2023'!A:C,2,0)),"",VLOOKUP(A46,'Licenciés Jeunes 2023'!A:C,2,0))</f>
        <v/>
      </c>
      <c r="D46" s="32" t="str">
        <f>IF(ISNA(VLOOKUP(A46,'Licenciés Jeunes 2023'!A:F,6,0)),"",VLOOKUP(A46,'Licenciés Jeunes 2023'!A:F,6,0))</f>
        <v/>
      </c>
      <c r="E46" s="6"/>
      <c r="F46" s="2">
        <f>IF(E$2="Bike &amp; Run",IF(ISNA(VLOOKUP(E46,Paramètres!$B$3:$C$56,2,FALSE)),0,VLOOKUP(E46,Paramètres!$B$3:$C$56,2,FALSE)*Paramètres!$K$3),IF(OR(E46="",OR($D46="",$D46="NL",$D46="HORS LIGUE")),0,VLOOKUP(IF(OR(E46="",OR($D46="",$D46="NL",$D46="HORS LIGUE")),"",COUNTIFS($D$5:$D$72,"&lt;&gt;"&amp;"",$D$5:$D$72,"&lt;&gt;"&amp;"NL",$D$5:$D$72,"&lt;&gt;"&amp;"HORS LIGUE",E$5:E$72,"&lt;"&amp;E46)+1),Paramètres!$B$3:$C$56,2,FALSE)*Paramètres!$K$3))</f>
        <v>0</v>
      </c>
      <c r="G46" s="4"/>
      <c r="H46" s="2">
        <f>IF(G$2="Bike &amp; Run",IF(ISNA(VLOOKUP(G46,Paramètres!$B$3:$C$56,2,FALSE)),0,VLOOKUP(G46,Paramètres!$B$3:$C$56,2,FALSE)*Paramètres!$K$4),IF(OR(G46="",OR($D46="",$D46="NL",$D46="HORS LIGUE")),0,VLOOKUP(IF(OR(G46="",OR($D46="",$D46="NL",$D46="HORS LIGUE")),"",COUNTIFS($D$5:$D$72,"&lt;&gt;"&amp;"",$D$5:$D$72,"&lt;&gt;"&amp;"NL",$D$5:$D$72,"&lt;&gt;"&amp;"HORS LIGUE",G$5:G$72,"&lt;"&amp;G46)+1),Paramètres!$B$3:$C$56,2,FALSE)*Paramètres!$K$4))</f>
        <v>0</v>
      </c>
      <c r="I46" s="36"/>
      <c r="J46" s="2">
        <f>IF(I$2="Bike &amp; Run",IF(ISNA(VLOOKUP(I46,Paramètres!$B$3:$C$56,2,FALSE)),0,VLOOKUP(I46,Paramètres!$B$3:$C$56,2,FALSE)*Paramètres!$K$5),IF(OR(I46="",OR($D46="",$D46="NL",$D46="HORS LIGUE")),0,VLOOKUP(IF(OR(I46="",OR($D46="",$D46="NL",$D46="HORS LIGUE")),"",COUNTIFS($D$5:$D$72,"&lt;&gt;"&amp;"",$D$5:$D$72,"&lt;&gt;"&amp;"NL",$D$5:$D$72,"&lt;&gt;"&amp;"HORS LIGUE",I$5:I$72,"&lt;"&amp;I46)+1),Paramètres!$B$3:$C$56,2,FALSE)*Paramètres!$K$5))</f>
        <v>0</v>
      </c>
      <c r="K46" s="4"/>
      <c r="L46" s="2">
        <f>IF(K$2="Bike &amp; Run",IF(ISNA(VLOOKUP(K46,Paramètres!$B$3:$C$56,2,FALSE)),0,VLOOKUP(K46,Paramètres!$B$3:$C$56,2,FALSE)*Paramètres!$K$6),IF(OR(K46="",OR($D46="",$D46="NL",$D46="HORS LIGUE")),0,VLOOKUP(IF(OR(K46="",OR($D46="",$D46="NL",$D46="HORS LIGUE")),"",COUNTIFS($D$5:$D$72,"&lt;&gt;"&amp;"",$D$5:$D$72,"&lt;&gt;"&amp;"NL",$D$5:$D$72,"&lt;&gt;"&amp;"HORS LIGUE",K$5:K$72,"&lt;"&amp;K46)+1),Paramètres!$B$3:$C$56,2,FALSE)*Paramètres!$K$6))</f>
        <v>0</v>
      </c>
      <c r="M46" s="4"/>
      <c r="N46" s="2">
        <f>IF(M$2="Bike &amp; Run",IF(ISNA(VLOOKUP(M46,Paramètres!$B$3:$C$56,2,FALSE)),0,VLOOKUP(M46,Paramètres!$B$3:$C$56,2,FALSE)*Paramètres!$K$7),IF(OR(M46="",OR($D46="",$D46="NL",$D46="HORS LIGUE")),0,VLOOKUP(IF(OR(M46="",OR($D46="",$D46="NL",$D46="HORS LIGUE")),"",COUNTIFS($D$5:$D$72,"&lt;&gt;"&amp;"",$D$5:$D$72,"&lt;&gt;"&amp;"NL",$D$5:$D$72,"&lt;&gt;"&amp;"HORS LIGUE",M$5:M$72,"&lt;"&amp;M46)+1),Paramètres!$B$3:$C$56,2,FALSE)*Paramètres!$K$7))</f>
        <v>0</v>
      </c>
      <c r="O46" s="46"/>
      <c r="P46" s="2">
        <f>IF(O$2="Bike &amp; Run",IF(ISNA(VLOOKUP(O46,Paramètres!$B$3:$C$56,2,FALSE)),0,VLOOKUP(O46,Paramètres!$B$3:$C$56,2,FALSE)*Paramètres!$K$8),IF(OR(O46="",OR($D46="",$D46="NL",$D46="HORS LIGUE")),0,VLOOKUP(IF(OR(O46="",OR($D46="",$D46="NL",$D46="HORS LIGUE")),"",COUNTIFS($D$5:$D$72,"&lt;&gt;"&amp;"",$D$5:$D$72,"&lt;&gt;"&amp;"NL",$D$5:$D$72,"&lt;&gt;"&amp;"HORS LIGUE",O$5:O$72,"&lt;"&amp;O46)+1),Paramètres!$B$3:$C$56,2,FALSE)*Paramètres!$K$8))</f>
        <v>0</v>
      </c>
      <c r="Q46" s="46"/>
      <c r="R46" s="2">
        <f>IF(Q$2="Bike &amp; Run",IF(ISNA(VLOOKUP(Q46,Paramètres!$B$3:$C$56,2,FALSE)),0,VLOOKUP(Q46,Paramètres!$B$3:$C$56,2,FALSE)*Paramètres!$K$9),IF(OR(Q46="",OR($D46="",$D46="NL",$D46="HORS LIGUE")),0,VLOOKUP(IF(OR(Q46="",OR($D46="",$D46="NL",$D46="HORS LIGUE")),"",COUNTIFS($D$5:$D$72,"&lt;&gt;"&amp;"",$D$5:$D$72,"&lt;&gt;"&amp;"NL",$D$5:$D$72,"&lt;&gt;"&amp;"HORS LIGUE",Q$5:Q$72,"&lt;"&amp;Q46)+1),Paramètres!$B$3:$C$56,2,FALSE)*Paramètres!$K$9))</f>
        <v>0</v>
      </c>
      <c r="S46" s="46"/>
      <c r="T46" s="2">
        <f>IF(S$2="Bike &amp; Run",IF(ISNA(VLOOKUP(S46,Paramètres!$B$3:$C$56,2,FALSE)),0,VLOOKUP(S46,Paramètres!$B$3:$C$56,2,FALSE)*Paramètres!$K$10),IF(OR(S46="",OR($D46="",$D46="NL",$D46="HORS LIGUE")),0,VLOOKUP(IF(OR(S46="",OR($D46="",$D46="NL",$D46="HORS LIGUE")),"",COUNTIFS($D$5:$D$72,"&lt;&gt;"&amp;"",$D$5:$D$72,"&lt;&gt;"&amp;"NL",$D$5:$D$72,"&lt;&gt;"&amp;"HORS LIGUE",S$5:S$72,"&lt;"&amp;S46)+1),Paramètres!$B$3:$C$56,2,FALSE)*Paramètres!$K$10))</f>
        <v>0</v>
      </c>
      <c r="U46" s="46"/>
      <c r="V46" s="2">
        <f>IF(U$2="Bike &amp; Run",IF(ISNA(VLOOKUP(U46,Paramètres!$B$3:$C$56,2,FALSE)),0,VLOOKUP(U46,Paramètres!$B$3:$C$56,2,FALSE)*Paramètres!$K$11),IF(OR(U46="",OR($D46="",$D46="NL",$D46="HORS LIGUE")),0,VLOOKUP(IF(OR(U46="",OR($D46="",$D46="NL",$D46="HORS LIGUE")),"",COUNTIFS($D$5:$D$72,"&lt;&gt;"&amp;"",$D$5:$D$72,"&lt;&gt;"&amp;"NL",$D$5:$D$72,"&lt;&gt;"&amp;"HORS LIGUE",U$5:U$72,"&lt;"&amp;U46)+1),Paramètres!$B$3:$C$56,2,FALSE)*Paramètres!$K$11))</f>
        <v>0</v>
      </c>
      <c r="W46" s="46"/>
      <c r="X46" s="2">
        <f>IF(W$2="Bike &amp; Run",IF(ISNA(VLOOKUP(W46,Paramètres!$B$3:$C$56,2,FALSE)),0,VLOOKUP(W46,Paramètres!$B$3:$C$56,2,FALSE)*Paramètres!$K$12),IF(OR(W46="",OR($D46="",$D46="NL",$D46="HORS LIGUE")),0,VLOOKUP(IF(OR(W46="",OR($D46="",$D46="NL",$D46="HORS LIGUE")),"",COUNTIFS($D$5:$D$72,"&lt;&gt;"&amp;"",$D$5:$D$72,"&lt;&gt;"&amp;"NL",$D$5:$D$72,"&lt;&gt;"&amp;"HORS LIGUE",W$5:W$72,"&lt;"&amp;W46)+1),Paramètres!$B$3:$C$56,2,FALSE)*Paramètres!$K$12))</f>
        <v>0</v>
      </c>
      <c r="Y46" s="46"/>
      <c r="Z46" s="2">
        <f>IF(Y$2="Bike &amp; Run",IF(ISNA(VLOOKUP(Y46,Paramètres!$B$3:$C$56,2,FALSE)),0,VLOOKUP(Y46,Paramètres!$B$3:$C$56,2,FALSE)*Paramètres!$K$13),IF(OR(Y46="",OR($D46="",$D46="NL",$D46="HORS LIGUE")),0,VLOOKUP(IF(OR(Y46="",OR($D46="",$D46="NL",$D46="HORS LIGUE")),"",COUNTIFS($D$5:$D$72,"&lt;&gt;"&amp;"",$D$5:$D$72,"&lt;&gt;"&amp;"NL",$D$5:$D$72,"&lt;&gt;"&amp;"HORS LIGUE",Y$5:Y$72,"&lt;"&amp;Y46)+1),Paramètres!$B$3:$C$56,2,FALSE)*Paramètres!$K$13))</f>
        <v>0</v>
      </c>
      <c r="AA46" s="46"/>
      <c r="AB46" s="2">
        <f>IF(AA$2="Bike &amp; Run",IF(ISNA(VLOOKUP(AA46,Paramètres!$B$3:$C$56,2,FALSE)),0,VLOOKUP(AA46,Paramètres!$B$3:$C$56,2,FALSE)*Paramètres!$K$14),IF(OR(AA46="",OR($D46="",$D46="NL",$D46="HORS LIGUE")),0,VLOOKUP(IF(OR(AA46="",OR($D46="",$D46="NL",$D46="HORS LIGUE")),"",COUNTIFS($D$5:$D$72,"&lt;&gt;"&amp;"",$D$5:$D$72,"&lt;&gt;"&amp;"NL",$D$5:$D$72,"&lt;&gt;"&amp;"HORS LIGUE",AA$5:AA$72,"&lt;"&amp;AA46)+1),Paramètres!$B$3:$C$56,2,FALSE)*Paramètres!$K$14))</f>
        <v>0</v>
      </c>
      <c r="AC46" s="46"/>
      <c r="AD46" s="2">
        <f>IF(AC$2="Bike &amp; Run",IF(ISNA(VLOOKUP(AC46,Paramètres!$B$3:$C$56,2,FALSE)),0,VLOOKUP(AC46,Paramètres!$B$3:$C$56,2,FALSE)*Paramètres!$K$15),IF(OR(AC46="",OR($D46="",$D46="NL",$D46="HORS LIGUE")),0,VLOOKUP(IF(OR(AC46="",OR($D46="",$D46="NL",$D46="HORS LIGUE")),"",COUNTIFS($D$5:$D$72,"&lt;&gt;"&amp;"",$D$5:$D$72,"&lt;&gt;"&amp;"NL",$D$5:$D$72,"&lt;&gt;"&amp;"HORS LIGUE",AC$5:AC$72,"&lt;"&amp;AC46)+1),Paramètres!$B$3:$C$56,2,FALSE)*Paramètres!$K$15))</f>
        <v>0</v>
      </c>
      <c r="AE46" s="46"/>
      <c r="AF46" s="2">
        <f>IF(AE$2="Bike &amp; Run",IF(ISNA(VLOOKUP(AE46,Paramètres!$B$3:$C$56,2,FALSE)),0,VLOOKUP(AE46,Paramètres!$B$3:$C$56,2,FALSE)*Paramètres!$K$16),IF(OR(AE46="",OR($D46="",$D46="NL",$D46="HORS LIGUE")),0,VLOOKUP(IF(OR(AE46="",OR($D46="",$D46="NL",$D46="HORS LIGUE")),"",COUNTIFS($D$5:$D$72,"&lt;&gt;"&amp;"",$D$5:$D$72,"&lt;&gt;"&amp;"NL",$D$5:$D$72,"&lt;&gt;"&amp;"HORS LIGUE",AE$5:AE$72,"&lt;"&amp;AE46)+1),Paramètres!$B$3:$C$56,2,FALSE)*Paramètres!$K$16))</f>
        <v>0</v>
      </c>
      <c r="AG46" s="46"/>
      <c r="AH46" s="2">
        <f>IF(AG$2="Bike &amp; Run",IF(ISNA(VLOOKUP(AG46,Paramètres!$B$3:$C$56,2,FALSE)),0,VLOOKUP(AG46,Paramètres!$B$3:$C$56,2,FALSE)*Paramètres!$K$17),IF(OR(AG46="",OR($D46="",$D46="NL",$D46="HORS LIGUE")),0,VLOOKUP(IF(OR(AG46="",OR($D46="",$D46="NL",$D46="HORS LIGUE")),"",COUNTIFS($D$5:$D$72,"&lt;&gt;"&amp;"",$D$5:$D$72,"&lt;&gt;"&amp;"NL",$D$5:$D$72,"&lt;&gt;"&amp;"HORS LIGUE",AG$5:AG$72,"&lt;"&amp;AG46)+1),Paramètres!$B$3:$C$56,2,FALSE)*Paramètres!$K$17))</f>
        <v>0</v>
      </c>
      <c r="AI46" s="40">
        <f t="shared" si="53"/>
        <v>0</v>
      </c>
      <c r="AJ46" s="3" t="str">
        <f t="shared" si="54"/>
        <v/>
      </c>
      <c r="AK46" s="5">
        <f t="shared" si="55"/>
        <v>0</v>
      </c>
      <c r="AL46" s="41">
        <f t="shared" si="56"/>
        <v>0</v>
      </c>
      <c r="AM46" s="33" t="str">
        <f t="shared" si="57"/>
        <v/>
      </c>
      <c r="AO46" s="22">
        <f t="shared" si="58"/>
        <v>0</v>
      </c>
      <c r="AP46">
        <f t="shared" si="59"/>
        <v>0</v>
      </c>
      <c r="AQ46">
        <f t="shared" si="60"/>
        <v>0</v>
      </c>
      <c r="AR46">
        <f t="shared" si="61"/>
        <v>0</v>
      </c>
      <c r="AS46">
        <f t="shared" si="62"/>
        <v>0</v>
      </c>
      <c r="AT46">
        <f t="shared" si="63"/>
        <v>0</v>
      </c>
      <c r="AU46">
        <f t="shared" si="64"/>
        <v>0</v>
      </c>
      <c r="AV46">
        <f t="shared" si="65"/>
        <v>0</v>
      </c>
      <c r="AW46">
        <f t="shared" si="66"/>
        <v>0</v>
      </c>
      <c r="AX46">
        <f t="shared" si="67"/>
        <v>0</v>
      </c>
      <c r="AY46">
        <f t="shared" si="68"/>
        <v>0</v>
      </c>
      <c r="AZ46">
        <f t="shared" si="69"/>
        <v>0</v>
      </c>
      <c r="BA46">
        <f t="shared" si="70"/>
        <v>0</v>
      </c>
      <c r="BB46">
        <f t="shared" si="71"/>
        <v>0</v>
      </c>
      <c r="BC46">
        <f t="shared" si="72"/>
        <v>0</v>
      </c>
      <c r="BD46">
        <f t="shared" si="73"/>
        <v>0</v>
      </c>
      <c r="BE46" s="22">
        <f t="shared" ref="BE46:BR46" si="83">BD46+LARGE($AO46:$BC46,BE$4)</f>
        <v>0</v>
      </c>
      <c r="BF46" s="22">
        <f t="shared" si="83"/>
        <v>0</v>
      </c>
      <c r="BG46" s="22">
        <f t="shared" si="83"/>
        <v>0</v>
      </c>
      <c r="BH46" s="22">
        <f t="shared" si="83"/>
        <v>0</v>
      </c>
      <c r="BI46" s="22">
        <f t="shared" si="83"/>
        <v>0</v>
      </c>
      <c r="BJ46" s="22">
        <f t="shared" si="83"/>
        <v>0</v>
      </c>
      <c r="BK46" s="22">
        <f t="shared" si="83"/>
        <v>0</v>
      </c>
      <c r="BL46" s="22">
        <f t="shared" si="83"/>
        <v>0</v>
      </c>
      <c r="BM46" s="22">
        <f t="shared" si="83"/>
        <v>0</v>
      </c>
      <c r="BN46" s="22">
        <f t="shared" si="83"/>
        <v>0</v>
      </c>
      <c r="BO46" s="22">
        <f t="shared" si="83"/>
        <v>0</v>
      </c>
      <c r="BP46" s="22">
        <f t="shared" si="83"/>
        <v>0</v>
      </c>
      <c r="BQ46" s="22">
        <f t="shared" si="83"/>
        <v>0</v>
      </c>
      <c r="BR46" s="22">
        <f t="shared" si="83"/>
        <v>0</v>
      </c>
    </row>
    <row r="47" spans="1:70" ht="16.5">
      <c r="A47" s="14"/>
      <c r="B47" s="32" t="str">
        <f>IF(ISNA(VLOOKUP(A47,'Licenciés Jeunes 2023'!A:C,3,0)),"",VLOOKUP(A47,'Licenciés Jeunes 2023'!A:C,3,0))</f>
        <v/>
      </c>
      <c r="C47" s="32" t="str">
        <f>IF(ISNA(VLOOKUP(A47,'Licenciés Jeunes 2023'!A:C,2,0)),"",VLOOKUP(A47,'Licenciés Jeunes 2023'!A:C,2,0))</f>
        <v/>
      </c>
      <c r="D47" s="32" t="str">
        <f>IF(ISNA(VLOOKUP(A47,'Licenciés Jeunes 2023'!A:F,6,0)),"",VLOOKUP(A47,'Licenciés Jeunes 2023'!A:F,6,0))</f>
        <v/>
      </c>
      <c r="E47" s="6"/>
      <c r="F47" s="2">
        <f>IF(E$2="Bike &amp; Run",IF(ISNA(VLOOKUP(E47,Paramètres!$B$3:$C$56,2,FALSE)),0,VLOOKUP(E47,Paramètres!$B$3:$C$56,2,FALSE)*Paramètres!$K$3),IF(OR(E47="",OR($D47="",$D47="NL",$D47="HORS LIGUE")),0,VLOOKUP(IF(OR(E47="",OR($D47="",$D47="NL",$D47="HORS LIGUE")),"",COUNTIFS($D$5:$D$72,"&lt;&gt;"&amp;"",$D$5:$D$72,"&lt;&gt;"&amp;"NL",$D$5:$D$72,"&lt;&gt;"&amp;"HORS LIGUE",E$5:E$72,"&lt;"&amp;E47)+1),Paramètres!$B$3:$C$56,2,FALSE)*Paramètres!$K$3))</f>
        <v>0</v>
      </c>
      <c r="G47" s="4"/>
      <c r="H47" s="2">
        <f>IF(G$2="Bike &amp; Run",IF(ISNA(VLOOKUP(G47,Paramètres!$B$3:$C$56,2,FALSE)),0,VLOOKUP(G47,Paramètres!$B$3:$C$56,2,FALSE)*Paramètres!$K$4),IF(OR(G47="",OR($D47="",$D47="NL",$D47="HORS LIGUE")),0,VLOOKUP(IF(OR(G47="",OR($D47="",$D47="NL",$D47="HORS LIGUE")),"",COUNTIFS($D$5:$D$72,"&lt;&gt;"&amp;"",$D$5:$D$72,"&lt;&gt;"&amp;"NL",$D$5:$D$72,"&lt;&gt;"&amp;"HORS LIGUE",G$5:G$72,"&lt;"&amp;G47)+1),Paramètres!$B$3:$C$56,2,FALSE)*Paramètres!$K$4))</f>
        <v>0</v>
      </c>
      <c r="I47" s="36"/>
      <c r="J47" s="2">
        <f>IF(I$2="Bike &amp; Run",IF(ISNA(VLOOKUP(I47,Paramètres!$B$3:$C$56,2,FALSE)),0,VLOOKUP(I47,Paramètres!$B$3:$C$56,2,FALSE)*Paramètres!$K$5),IF(OR(I47="",OR($D47="",$D47="NL",$D47="HORS LIGUE")),0,VLOOKUP(IF(OR(I47="",OR($D47="",$D47="NL",$D47="HORS LIGUE")),"",COUNTIFS($D$5:$D$72,"&lt;&gt;"&amp;"",$D$5:$D$72,"&lt;&gt;"&amp;"NL",$D$5:$D$72,"&lt;&gt;"&amp;"HORS LIGUE",I$5:I$72,"&lt;"&amp;I47)+1),Paramètres!$B$3:$C$56,2,FALSE)*Paramètres!$K$5))</f>
        <v>0</v>
      </c>
      <c r="K47" s="4"/>
      <c r="L47" s="2">
        <f>IF(K$2="Bike &amp; Run",IF(ISNA(VLOOKUP(K47,Paramètres!$B$3:$C$56,2,FALSE)),0,VLOOKUP(K47,Paramètres!$B$3:$C$56,2,FALSE)*Paramètres!$K$6),IF(OR(K47="",OR($D47="",$D47="NL",$D47="HORS LIGUE")),0,VLOOKUP(IF(OR(K47="",OR($D47="",$D47="NL",$D47="HORS LIGUE")),"",COUNTIFS($D$5:$D$72,"&lt;&gt;"&amp;"",$D$5:$D$72,"&lt;&gt;"&amp;"NL",$D$5:$D$72,"&lt;&gt;"&amp;"HORS LIGUE",K$5:K$72,"&lt;"&amp;K47)+1),Paramètres!$B$3:$C$56,2,FALSE)*Paramètres!$K$6))</f>
        <v>0</v>
      </c>
      <c r="M47" s="4"/>
      <c r="N47" s="2">
        <f>IF(M$2="Bike &amp; Run",IF(ISNA(VLOOKUP(M47,Paramètres!$B$3:$C$56,2,FALSE)),0,VLOOKUP(M47,Paramètres!$B$3:$C$56,2,FALSE)*Paramètres!$K$7),IF(OR(M47="",OR($D47="",$D47="NL",$D47="HORS LIGUE")),0,VLOOKUP(IF(OR(M47="",OR($D47="",$D47="NL",$D47="HORS LIGUE")),"",COUNTIFS($D$5:$D$72,"&lt;&gt;"&amp;"",$D$5:$D$72,"&lt;&gt;"&amp;"NL",$D$5:$D$72,"&lt;&gt;"&amp;"HORS LIGUE",M$5:M$72,"&lt;"&amp;M47)+1),Paramètres!$B$3:$C$56,2,FALSE)*Paramètres!$K$7))</f>
        <v>0</v>
      </c>
      <c r="O47" s="46"/>
      <c r="P47" s="2">
        <f>IF(O$2="Bike &amp; Run",IF(ISNA(VLOOKUP(O47,Paramètres!$B$3:$C$56,2,FALSE)),0,VLOOKUP(O47,Paramètres!$B$3:$C$56,2,FALSE)*Paramètres!$K$8),IF(OR(O47="",OR($D47="",$D47="NL",$D47="HORS LIGUE")),0,VLOOKUP(IF(OR(O47="",OR($D47="",$D47="NL",$D47="HORS LIGUE")),"",COUNTIFS($D$5:$D$72,"&lt;&gt;"&amp;"",$D$5:$D$72,"&lt;&gt;"&amp;"NL",$D$5:$D$72,"&lt;&gt;"&amp;"HORS LIGUE",O$5:O$72,"&lt;"&amp;O47)+1),Paramètres!$B$3:$C$56,2,FALSE)*Paramètres!$K$8))</f>
        <v>0</v>
      </c>
      <c r="Q47" s="46"/>
      <c r="R47" s="2">
        <f>IF(Q$2="Bike &amp; Run",IF(ISNA(VLOOKUP(Q47,Paramètres!$B$3:$C$56,2,FALSE)),0,VLOOKUP(Q47,Paramètres!$B$3:$C$56,2,FALSE)*Paramètres!$K$9),IF(OR(Q47="",OR($D47="",$D47="NL",$D47="HORS LIGUE")),0,VLOOKUP(IF(OR(Q47="",OR($D47="",$D47="NL",$D47="HORS LIGUE")),"",COUNTIFS($D$5:$D$72,"&lt;&gt;"&amp;"",$D$5:$D$72,"&lt;&gt;"&amp;"NL",$D$5:$D$72,"&lt;&gt;"&amp;"HORS LIGUE",Q$5:Q$72,"&lt;"&amp;Q47)+1),Paramètres!$B$3:$C$56,2,FALSE)*Paramètres!$K$9))</f>
        <v>0</v>
      </c>
      <c r="S47" s="46"/>
      <c r="T47" s="2">
        <f>IF(S$2="Bike &amp; Run",IF(ISNA(VLOOKUP(S47,Paramètres!$B$3:$C$56,2,FALSE)),0,VLOOKUP(S47,Paramètres!$B$3:$C$56,2,FALSE)*Paramètres!$K$10),IF(OR(S47="",OR($D47="",$D47="NL",$D47="HORS LIGUE")),0,VLOOKUP(IF(OR(S47="",OR($D47="",$D47="NL",$D47="HORS LIGUE")),"",COUNTIFS($D$5:$D$72,"&lt;&gt;"&amp;"",$D$5:$D$72,"&lt;&gt;"&amp;"NL",$D$5:$D$72,"&lt;&gt;"&amp;"HORS LIGUE",S$5:S$72,"&lt;"&amp;S47)+1),Paramètres!$B$3:$C$56,2,FALSE)*Paramètres!$K$10))</f>
        <v>0</v>
      </c>
      <c r="U47" s="46"/>
      <c r="V47" s="2">
        <f>IF(U$2="Bike &amp; Run",IF(ISNA(VLOOKUP(U47,Paramètres!$B$3:$C$56,2,FALSE)),0,VLOOKUP(U47,Paramètres!$B$3:$C$56,2,FALSE)*Paramètres!$K$11),IF(OR(U47="",OR($D47="",$D47="NL",$D47="HORS LIGUE")),0,VLOOKUP(IF(OR(U47="",OR($D47="",$D47="NL",$D47="HORS LIGUE")),"",COUNTIFS($D$5:$D$72,"&lt;&gt;"&amp;"",$D$5:$D$72,"&lt;&gt;"&amp;"NL",$D$5:$D$72,"&lt;&gt;"&amp;"HORS LIGUE",U$5:U$72,"&lt;"&amp;U47)+1),Paramètres!$B$3:$C$56,2,FALSE)*Paramètres!$K$11))</f>
        <v>0</v>
      </c>
      <c r="W47" s="46"/>
      <c r="X47" s="2">
        <f>IF(W$2="Bike &amp; Run",IF(ISNA(VLOOKUP(W47,Paramètres!$B$3:$C$56,2,FALSE)),0,VLOOKUP(W47,Paramètres!$B$3:$C$56,2,FALSE)*Paramètres!$K$12),IF(OR(W47="",OR($D47="",$D47="NL",$D47="HORS LIGUE")),0,VLOOKUP(IF(OR(W47="",OR($D47="",$D47="NL",$D47="HORS LIGUE")),"",COUNTIFS($D$5:$D$72,"&lt;&gt;"&amp;"",$D$5:$D$72,"&lt;&gt;"&amp;"NL",$D$5:$D$72,"&lt;&gt;"&amp;"HORS LIGUE",W$5:W$72,"&lt;"&amp;W47)+1),Paramètres!$B$3:$C$56,2,FALSE)*Paramètres!$K$12))</f>
        <v>0</v>
      </c>
      <c r="Y47" s="46"/>
      <c r="Z47" s="2">
        <f>IF(Y$2="Bike &amp; Run",IF(ISNA(VLOOKUP(Y47,Paramètres!$B$3:$C$56,2,FALSE)),0,VLOOKUP(Y47,Paramètres!$B$3:$C$56,2,FALSE)*Paramètres!$K$13),IF(OR(Y47="",OR($D47="",$D47="NL",$D47="HORS LIGUE")),0,VLOOKUP(IF(OR(Y47="",OR($D47="",$D47="NL",$D47="HORS LIGUE")),"",COUNTIFS($D$5:$D$72,"&lt;&gt;"&amp;"",$D$5:$D$72,"&lt;&gt;"&amp;"NL",$D$5:$D$72,"&lt;&gt;"&amp;"HORS LIGUE",Y$5:Y$72,"&lt;"&amp;Y47)+1),Paramètres!$B$3:$C$56,2,FALSE)*Paramètres!$K$13))</f>
        <v>0</v>
      </c>
      <c r="AA47" s="46"/>
      <c r="AB47" s="2">
        <f>IF(AA$2="Bike &amp; Run",IF(ISNA(VLOOKUP(AA47,Paramètres!$B$3:$C$56,2,FALSE)),0,VLOOKUP(AA47,Paramètres!$B$3:$C$56,2,FALSE)*Paramètres!$K$14),IF(OR(AA47="",OR($D47="",$D47="NL",$D47="HORS LIGUE")),0,VLOOKUP(IF(OR(AA47="",OR($D47="",$D47="NL",$D47="HORS LIGUE")),"",COUNTIFS($D$5:$D$72,"&lt;&gt;"&amp;"",$D$5:$D$72,"&lt;&gt;"&amp;"NL",$D$5:$D$72,"&lt;&gt;"&amp;"HORS LIGUE",AA$5:AA$72,"&lt;"&amp;AA47)+1),Paramètres!$B$3:$C$56,2,FALSE)*Paramètres!$K$14))</f>
        <v>0</v>
      </c>
      <c r="AC47" s="46"/>
      <c r="AD47" s="2">
        <f>IF(AC$2="Bike &amp; Run",IF(ISNA(VLOOKUP(AC47,Paramètres!$B$3:$C$56,2,FALSE)),0,VLOOKUP(AC47,Paramètres!$B$3:$C$56,2,FALSE)*Paramètres!$K$15),IF(OR(AC47="",OR($D47="",$D47="NL",$D47="HORS LIGUE")),0,VLOOKUP(IF(OR(AC47="",OR($D47="",$D47="NL",$D47="HORS LIGUE")),"",COUNTIFS($D$5:$D$72,"&lt;&gt;"&amp;"",$D$5:$D$72,"&lt;&gt;"&amp;"NL",$D$5:$D$72,"&lt;&gt;"&amp;"HORS LIGUE",AC$5:AC$72,"&lt;"&amp;AC47)+1),Paramètres!$B$3:$C$56,2,FALSE)*Paramètres!$K$15))</f>
        <v>0</v>
      </c>
      <c r="AE47" s="46"/>
      <c r="AF47" s="2">
        <f>IF(AE$2="Bike &amp; Run",IF(ISNA(VLOOKUP(AE47,Paramètres!$B$3:$C$56,2,FALSE)),0,VLOOKUP(AE47,Paramètres!$B$3:$C$56,2,FALSE)*Paramètres!$K$16),IF(OR(AE47="",OR($D47="",$D47="NL",$D47="HORS LIGUE")),0,VLOOKUP(IF(OR(AE47="",OR($D47="",$D47="NL",$D47="HORS LIGUE")),"",COUNTIFS($D$5:$D$72,"&lt;&gt;"&amp;"",$D$5:$D$72,"&lt;&gt;"&amp;"NL",$D$5:$D$72,"&lt;&gt;"&amp;"HORS LIGUE",AE$5:AE$72,"&lt;"&amp;AE47)+1),Paramètres!$B$3:$C$56,2,FALSE)*Paramètres!$K$16))</f>
        <v>0</v>
      </c>
      <c r="AG47" s="46"/>
      <c r="AH47" s="2">
        <f>IF(AG$2="Bike &amp; Run",IF(ISNA(VLOOKUP(AG47,Paramètres!$B$3:$C$56,2,FALSE)),0,VLOOKUP(AG47,Paramètres!$B$3:$C$56,2,FALSE)*Paramètres!$K$17),IF(OR(AG47="",OR($D47="",$D47="NL",$D47="HORS LIGUE")),0,VLOOKUP(IF(OR(AG47="",OR($D47="",$D47="NL",$D47="HORS LIGUE")),"",COUNTIFS($D$5:$D$72,"&lt;&gt;"&amp;"",$D$5:$D$72,"&lt;&gt;"&amp;"NL",$D$5:$D$72,"&lt;&gt;"&amp;"HORS LIGUE",AG$5:AG$72,"&lt;"&amp;AG47)+1),Paramètres!$B$3:$C$56,2,FALSE)*Paramètres!$K$17))</f>
        <v>0</v>
      </c>
      <c r="AI47" s="40">
        <f t="shared" si="53"/>
        <v>0</v>
      </c>
      <c r="AJ47" s="3" t="str">
        <f t="shared" si="54"/>
        <v/>
      </c>
      <c r="AK47" s="5">
        <f t="shared" si="55"/>
        <v>0</v>
      </c>
      <c r="AL47" s="41">
        <f t="shared" si="56"/>
        <v>0</v>
      </c>
      <c r="AM47" s="33" t="str">
        <f t="shared" si="57"/>
        <v/>
      </c>
      <c r="AO47" s="22">
        <f t="shared" si="58"/>
        <v>0</v>
      </c>
      <c r="AP47">
        <f t="shared" si="59"/>
        <v>0</v>
      </c>
      <c r="AQ47">
        <f t="shared" si="60"/>
        <v>0</v>
      </c>
      <c r="AR47">
        <f t="shared" si="61"/>
        <v>0</v>
      </c>
      <c r="AS47">
        <f t="shared" si="62"/>
        <v>0</v>
      </c>
      <c r="AT47">
        <f t="shared" si="63"/>
        <v>0</v>
      </c>
      <c r="AU47">
        <f t="shared" si="64"/>
        <v>0</v>
      </c>
      <c r="AV47">
        <f t="shared" si="65"/>
        <v>0</v>
      </c>
      <c r="AW47">
        <f t="shared" si="66"/>
        <v>0</v>
      </c>
      <c r="AX47">
        <f t="shared" si="67"/>
        <v>0</v>
      </c>
      <c r="AY47">
        <f t="shared" si="68"/>
        <v>0</v>
      </c>
      <c r="AZ47">
        <f t="shared" si="69"/>
        <v>0</v>
      </c>
      <c r="BA47">
        <f t="shared" si="70"/>
        <v>0</v>
      </c>
      <c r="BB47">
        <f t="shared" si="71"/>
        <v>0</v>
      </c>
      <c r="BC47">
        <f t="shared" si="72"/>
        <v>0</v>
      </c>
      <c r="BD47">
        <f t="shared" si="73"/>
        <v>0</v>
      </c>
      <c r="BE47" s="22">
        <f t="shared" ref="BE47:BR47" si="84">BD47+LARGE($AO47:$BC47,BE$4)</f>
        <v>0</v>
      </c>
      <c r="BF47" s="22">
        <f t="shared" si="84"/>
        <v>0</v>
      </c>
      <c r="BG47" s="22">
        <f t="shared" si="84"/>
        <v>0</v>
      </c>
      <c r="BH47" s="22">
        <f t="shared" si="84"/>
        <v>0</v>
      </c>
      <c r="BI47" s="22">
        <f t="shared" si="84"/>
        <v>0</v>
      </c>
      <c r="BJ47" s="22">
        <f t="shared" si="84"/>
        <v>0</v>
      </c>
      <c r="BK47" s="22">
        <f t="shared" si="84"/>
        <v>0</v>
      </c>
      <c r="BL47" s="22">
        <f t="shared" si="84"/>
        <v>0</v>
      </c>
      <c r="BM47" s="22">
        <f t="shared" si="84"/>
        <v>0</v>
      </c>
      <c r="BN47" s="22">
        <f t="shared" si="84"/>
        <v>0</v>
      </c>
      <c r="BO47" s="22">
        <f t="shared" si="84"/>
        <v>0</v>
      </c>
      <c r="BP47" s="22">
        <f t="shared" si="84"/>
        <v>0</v>
      </c>
      <c r="BQ47" s="22">
        <f t="shared" si="84"/>
        <v>0</v>
      </c>
      <c r="BR47" s="22">
        <f t="shared" si="84"/>
        <v>0</v>
      </c>
    </row>
    <row r="48" spans="1:70" ht="16.5">
      <c r="A48" s="14"/>
      <c r="B48" s="32" t="str">
        <f>IF(ISNA(VLOOKUP(A48,'Licenciés Jeunes 2023'!A:C,3,0)),"",VLOOKUP(A48,'Licenciés Jeunes 2023'!A:C,3,0))</f>
        <v/>
      </c>
      <c r="C48" s="32" t="str">
        <f>IF(ISNA(VLOOKUP(A48,'Licenciés Jeunes 2023'!A:C,2,0)),"",VLOOKUP(A48,'Licenciés Jeunes 2023'!A:C,2,0))</f>
        <v/>
      </c>
      <c r="D48" s="32" t="str">
        <f>IF(ISNA(VLOOKUP(A48,'Licenciés Jeunes 2023'!A:F,6,0)),"",VLOOKUP(A48,'Licenciés Jeunes 2023'!A:F,6,0))</f>
        <v/>
      </c>
      <c r="E48" s="6"/>
      <c r="F48" s="2">
        <f>IF(E$2="Bike &amp; Run",IF(ISNA(VLOOKUP(E48,Paramètres!$B$3:$C$56,2,FALSE)),0,VLOOKUP(E48,Paramètres!$B$3:$C$56,2,FALSE)*Paramètres!$K$3),IF(OR(E48="",OR($D48="",$D48="NL",$D48="HORS LIGUE")),0,VLOOKUP(IF(OR(E48="",OR($D48="",$D48="NL",$D48="HORS LIGUE")),"",COUNTIFS($D$5:$D$72,"&lt;&gt;"&amp;"",$D$5:$D$72,"&lt;&gt;"&amp;"NL",$D$5:$D$72,"&lt;&gt;"&amp;"HORS LIGUE",E$5:E$72,"&lt;"&amp;E48)+1),Paramètres!$B$3:$C$56,2,FALSE)*Paramètres!$K$3))</f>
        <v>0</v>
      </c>
      <c r="G48" s="4"/>
      <c r="H48" s="2">
        <f>IF(G$2="Bike &amp; Run",IF(ISNA(VLOOKUP(G48,Paramètres!$B$3:$C$56,2,FALSE)),0,VLOOKUP(G48,Paramètres!$B$3:$C$56,2,FALSE)*Paramètres!$K$4),IF(OR(G48="",OR($D48="",$D48="NL",$D48="HORS LIGUE")),0,VLOOKUP(IF(OR(G48="",OR($D48="",$D48="NL",$D48="HORS LIGUE")),"",COUNTIFS($D$5:$D$72,"&lt;&gt;"&amp;"",$D$5:$D$72,"&lt;&gt;"&amp;"NL",$D$5:$D$72,"&lt;&gt;"&amp;"HORS LIGUE",G$5:G$72,"&lt;"&amp;G48)+1),Paramètres!$B$3:$C$56,2,FALSE)*Paramètres!$K$4))</f>
        <v>0</v>
      </c>
      <c r="I48" s="36"/>
      <c r="J48" s="2">
        <f>IF(I$2="Bike &amp; Run",IF(ISNA(VLOOKUP(I48,Paramètres!$B$3:$C$56,2,FALSE)),0,VLOOKUP(I48,Paramètres!$B$3:$C$56,2,FALSE)*Paramètres!$K$5),IF(OR(I48="",OR($D48="",$D48="NL",$D48="HORS LIGUE")),0,VLOOKUP(IF(OR(I48="",OR($D48="",$D48="NL",$D48="HORS LIGUE")),"",COUNTIFS($D$5:$D$72,"&lt;&gt;"&amp;"",$D$5:$D$72,"&lt;&gt;"&amp;"NL",$D$5:$D$72,"&lt;&gt;"&amp;"HORS LIGUE",I$5:I$72,"&lt;"&amp;I48)+1),Paramètres!$B$3:$C$56,2,FALSE)*Paramètres!$K$5))</f>
        <v>0</v>
      </c>
      <c r="K48" s="4"/>
      <c r="L48" s="2">
        <f>IF(K$2="Bike &amp; Run",IF(ISNA(VLOOKUP(K48,Paramètres!$B$3:$C$56,2,FALSE)),0,VLOOKUP(K48,Paramètres!$B$3:$C$56,2,FALSE)*Paramètres!$K$6),IF(OR(K48="",OR($D48="",$D48="NL",$D48="HORS LIGUE")),0,VLOOKUP(IF(OR(K48="",OR($D48="",$D48="NL",$D48="HORS LIGUE")),"",COUNTIFS($D$5:$D$72,"&lt;&gt;"&amp;"",$D$5:$D$72,"&lt;&gt;"&amp;"NL",$D$5:$D$72,"&lt;&gt;"&amp;"HORS LIGUE",K$5:K$72,"&lt;"&amp;K48)+1),Paramètres!$B$3:$C$56,2,FALSE)*Paramètres!$K$6))</f>
        <v>0</v>
      </c>
      <c r="M48" s="4"/>
      <c r="N48" s="2">
        <f>IF(M$2="Bike &amp; Run",IF(ISNA(VLOOKUP(M48,Paramètres!$B$3:$C$56,2,FALSE)),0,VLOOKUP(M48,Paramètres!$B$3:$C$56,2,FALSE)*Paramètres!$K$7),IF(OR(M48="",OR($D48="",$D48="NL",$D48="HORS LIGUE")),0,VLOOKUP(IF(OR(M48="",OR($D48="",$D48="NL",$D48="HORS LIGUE")),"",COUNTIFS($D$5:$D$72,"&lt;&gt;"&amp;"",$D$5:$D$72,"&lt;&gt;"&amp;"NL",$D$5:$D$72,"&lt;&gt;"&amp;"HORS LIGUE",M$5:M$72,"&lt;"&amp;M48)+1),Paramètres!$B$3:$C$56,2,FALSE)*Paramètres!$K$7))</f>
        <v>0</v>
      </c>
      <c r="O48" s="46"/>
      <c r="P48" s="2">
        <f>IF(O$2="Bike &amp; Run",IF(ISNA(VLOOKUP(O48,Paramètres!$B$3:$C$56,2,FALSE)),0,VLOOKUP(O48,Paramètres!$B$3:$C$56,2,FALSE)*Paramètres!$K$8),IF(OR(O48="",OR($D48="",$D48="NL",$D48="HORS LIGUE")),0,VLOOKUP(IF(OR(O48="",OR($D48="",$D48="NL",$D48="HORS LIGUE")),"",COUNTIFS($D$5:$D$72,"&lt;&gt;"&amp;"",$D$5:$D$72,"&lt;&gt;"&amp;"NL",$D$5:$D$72,"&lt;&gt;"&amp;"HORS LIGUE",O$5:O$72,"&lt;"&amp;O48)+1),Paramètres!$B$3:$C$56,2,FALSE)*Paramètres!$K$8))</f>
        <v>0</v>
      </c>
      <c r="Q48" s="46"/>
      <c r="R48" s="2">
        <f>IF(Q$2="Bike &amp; Run",IF(ISNA(VLOOKUP(Q48,Paramètres!$B$3:$C$56,2,FALSE)),0,VLOOKUP(Q48,Paramètres!$B$3:$C$56,2,FALSE)*Paramètres!$K$9),IF(OR(Q48="",OR($D48="",$D48="NL",$D48="HORS LIGUE")),0,VLOOKUP(IF(OR(Q48="",OR($D48="",$D48="NL",$D48="HORS LIGUE")),"",COUNTIFS($D$5:$D$72,"&lt;&gt;"&amp;"",$D$5:$D$72,"&lt;&gt;"&amp;"NL",$D$5:$D$72,"&lt;&gt;"&amp;"HORS LIGUE",Q$5:Q$72,"&lt;"&amp;Q48)+1),Paramètres!$B$3:$C$56,2,FALSE)*Paramètres!$K$9))</f>
        <v>0</v>
      </c>
      <c r="S48" s="46"/>
      <c r="T48" s="2">
        <f>IF(S$2="Bike &amp; Run",IF(ISNA(VLOOKUP(S48,Paramètres!$B$3:$C$56,2,FALSE)),0,VLOOKUP(S48,Paramètres!$B$3:$C$56,2,FALSE)*Paramètres!$K$10),IF(OR(S48="",OR($D48="",$D48="NL",$D48="HORS LIGUE")),0,VLOOKUP(IF(OR(S48="",OR($D48="",$D48="NL",$D48="HORS LIGUE")),"",COUNTIFS($D$5:$D$72,"&lt;&gt;"&amp;"",$D$5:$D$72,"&lt;&gt;"&amp;"NL",$D$5:$D$72,"&lt;&gt;"&amp;"HORS LIGUE",S$5:S$72,"&lt;"&amp;S48)+1),Paramètres!$B$3:$C$56,2,FALSE)*Paramètres!$K$10))</f>
        <v>0</v>
      </c>
      <c r="U48" s="46"/>
      <c r="V48" s="2">
        <f>IF(U$2="Bike &amp; Run",IF(ISNA(VLOOKUP(U48,Paramètres!$B$3:$C$56,2,FALSE)),0,VLOOKUP(U48,Paramètres!$B$3:$C$56,2,FALSE)*Paramètres!$K$11),IF(OR(U48="",OR($D48="",$D48="NL",$D48="HORS LIGUE")),0,VLOOKUP(IF(OR(U48="",OR($D48="",$D48="NL",$D48="HORS LIGUE")),"",COUNTIFS($D$5:$D$72,"&lt;&gt;"&amp;"",$D$5:$D$72,"&lt;&gt;"&amp;"NL",$D$5:$D$72,"&lt;&gt;"&amp;"HORS LIGUE",U$5:U$72,"&lt;"&amp;U48)+1),Paramètres!$B$3:$C$56,2,FALSE)*Paramètres!$K$11))</f>
        <v>0</v>
      </c>
      <c r="W48" s="46"/>
      <c r="X48" s="2">
        <f>IF(W$2="Bike &amp; Run",IF(ISNA(VLOOKUP(W48,Paramètres!$B$3:$C$56,2,FALSE)),0,VLOOKUP(W48,Paramètres!$B$3:$C$56,2,FALSE)*Paramètres!$K$12),IF(OR(W48="",OR($D48="",$D48="NL",$D48="HORS LIGUE")),0,VLOOKUP(IF(OR(W48="",OR($D48="",$D48="NL",$D48="HORS LIGUE")),"",COUNTIFS($D$5:$D$72,"&lt;&gt;"&amp;"",$D$5:$D$72,"&lt;&gt;"&amp;"NL",$D$5:$D$72,"&lt;&gt;"&amp;"HORS LIGUE",W$5:W$72,"&lt;"&amp;W48)+1),Paramètres!$B$3:$C$56,2,FALSE)*Paramètres!$K$12))</f>
        <v>0</v>
      </c>
      <c r="Y48" s="46"/>
      <c r="Z48" s="2">
        <f>IF(Y$2="Bike &amp; Run",IF(ISNA(VLOOKUP(Y48,Paramètres!$B$3:$C$56,2,FALSE)),0,VLOOKUP(Y48,Paramètres!$B$3:$C$56,2,FALSE)*Paramètres!$K$13),IF(OR(Y48="",OR($D48="",$D48="NL",$D48="HORS LIGUE")),0,VLOOKUP(IF(OR(Y48="",OR($D48="",$D48="NL",$D48="HORS LIGUE")),"",COUNTIFS($D$5:$D$72,"&lt;&gt;"&amp;"",$D$5:$D$72,"&lt;&gt;"&amp;"NL",$D$5:$D$72,"&lt;&gt;"&amp;"HORS LIGUE",Y$5:Y$72,"&lt;"&amp;Y48)+1),Paramètres!$B$3:$C$56,2,FALSE)*Paramètres!$K$13))</f>
        <v>0</v>
      </c>
      <c r="AA48" s="46"/>
      <c r="AB48" s="2">
        <f>IF(AA$2="Bike &amp; Run",IF(ISNA(VLOOKUP(AA48,Paramètres!$B$3:$C$56,2,FALSE)),0,VLOOKUP(AA48,Paramètres!$B$3:$C$56,2,FALSE)*Paramètres!$K$14),IF(OR(AA48="",OR($D48="",$D48="NL",$D48="HORS LIGUE")),0,VLOOKUP(IF(OR(AA48="",OR($D48="",$D48="NL",$D48="HORS LIGUE")),"",COUNTIFS($D$5:$D$72,"&lt;&gt;"&amp;"",$D$5:$D$72,"&lt;&gt;"&amp;"NL",$D$5:$D$72,"&lt;&gt;"&amp;"HORS LIGUE",AA$5:AA$72,"&lt;"&amp;AA48)+1),Paramètres!$B$3:$C$56,2,FALSE)*Paramètres!$K$14))</f>
        <v>0</v>
      </c>
      <c r="AC48" s="46"/>
      <c r="AD48" s="2">
        <f>IF(AC$2="Bike &amp; Run",IF(ISNA(VLOOKUP(AC48,Paramètres!$B$3:$C$56,2,FALSE)),0,VLOOKUP(AC48,Paramètres!$B$3:$C$56,2,FALSE)*Paramètres!$K$15),IF(OR(AC48="",OR($D48="",$D48="NL",$D48="HORS LIGUE")),0,VLOOKUP(IF(OR(AC48="",OR($D48="",$D48="NL",$D48="HORS LIGUE")),"",COUNTIFS($D$5:$D$72,"&lt;&gt;"&amp;"",$D$5:$D$72,"&lt;&gt;"&amp;"NL",$D$5:$D$72,"&lt;&gt;"&amp;"HORS LIGUE",AC$5:AC$72,"&lt;"&amp;AC48)+1),Paramètres!$B$3:$C$56,2,FALSE)*Paramètres!$K$15))</f>
        <v>0</v>
      </c>
      <c r="AE48" s="46"/>
      <c r="AF48" s="2">
        <f>IF(AE$2="Bike &amp; Run",IF(ISNA(VLOOKUP(AE48,Paramètres!$B$3:$C$56,2,FALSE)),0,VLOOKUP(AE48,Paramètres!$B$3:$C$56,2,FALSE)*Paramètres!$K$16),IF(OR(AE48="",OR($D48="",$D48="NL",$D48="HORS LIGUE")),0,VLOOKUP(IF(OR(AE48="",OR($D48="",$D48="NL",$D48="HORS LIGUE")),"",COUNTIFS($D$5:$D$72,"&lt;&gt;"&amp;"",$D$5:$D$72,"&lt;&gt;"&amp;"NL",$D$5:$D$72,"&lt;&gt;"&amp;"HORS LIGUE",AE$5:AE$72,"&lt;"&amp;AE48)+1),Paramètres!$B$3:$C$56,2,FALSE)*Paramètres!$K$16))</f>
        <v>0</v>
      </c>
      <c r="AG48" s="46"/>
      <c r="AH48" s="2">
        <f>IF(AG$2="Bike &amp; Run",IF(ISNA(VLOOKUP(AG48,Paramètres!$B$3:$C$56,2,FALSE)),0,VLOOKUP(AG48,Paramètres!$B$3:$C$56,2,FALSE)*Paramètres!$K$17),IF(OR(AG48="",OR($D48="",$D48="NL",$D48="HORS LIGUE")),0,VLOOKUP(IF(OR(AG48="",OR($D48="",$D48="NL",$D48="HORS LIGUE")),"",COUNTIFS($D$5:$D$72,"&lt;&gt;"&amp;"",$D$5:$D$72,"&lt;&gt;"&amp;"NL",$D$5:$D$72,"&lt;&gt;"&amp;"HORS LIGUE",AG$5:AG$72,"&lt;"&amp;AG48)+1),Paramètres!$B$3:$C$56,2,FALSE)*Paramètres!$K$17))</f>
        <v>0</v>
      </c>
      <c r="AI48" s="40">
        <f t="shared" si="53"/>
        <v>0</v>
      </c>
      <c r="AJ48" s="3" t="str">
        <f t="shared" si="54"/>
        <v/>
      </c>
      <c r="AK48" s="5">
        <f t="shared" si="55"/>
        <v>0</v>
      </c>
      <c r="AL48" s="41">
        <f t="shared" si="56"/>
        <v>0</v>
      </c>
      <c r="AM48" s="33" t="str">
        <f t="shared" si="57"/>
        <v/>
      </c>
      <c r="AO48" s="22">
        <f t="shared" si="58"/>
        <v>0</v>
      </c>
      <c r="AP48">
        <f t="shared" si="59"/>
        <v>0</v>
      </c>
      <c r="AQ48">
        <f t="shared" si="60"/>
        <v>0</v>
      </c>
      <c r="AR48">
        <f t="shared" si="61"/>
        <v>0</v>
      </c>
      <c r="AS48">
        <f t="shared" si="62"/>
        <v>0</v>
      </c>
      <c r="AT48">
        <f t="shared" si="63"/>
        <v>0</v>
      </c>
      <c r="AU48">
        <f t="shared" si="64"/>
        <v>0</v>
      </c>
      <c r="AV48">
        <f t="shared" si="65"/>
        <v>0</v>
      </c>
      <c r="AW48">
        <f t="shared" si="66"/>
        <v>0</v>
      </c>
      <c r="AX48">
        <f t="shared" si="67"/>
        <v>0</v>
      </c>
      <c r="AY48">
        <f t="shared" si="68"/>
        <v>0</v>
      </c>
      <c r="AZ48">
        <f t="shared" si="69"/>
        <v>0</v>
      </c>
      <c r="BA48">
        <f t="shared" si="70"/>
        <v>0</v>
      </c>
      <c r="BB48">
        <f t="shared" si="71"/>
        <v>0</v>
      </c>
      <c r="BC48">
        <f t="shared" si="72"/>
        <v>0</v>
      </c>
      <c r="BD48">
        <f t="shared" si="73"/>
        <v>0</v>
      </c>
      <c r="BE48" s="22">
        <f t="shared" ref="BE48:BR48" si="85">BD48+LARGE($AO48:$BC48,BE$4)</f>
        <v>0</v>
      </c>
      <c r="BF48" s="22">
        <f t="shared" si="85"/>
        <v>0</v>
      </c>
      <c r="BG48" s="22">
        <f t="shared" si="85"/>
        <v>0</v>
      </c>
      <c r="BH48" s="22">
        <f t="shared" si="85"/>
        <v>0</v>
      </c>
      <c r="BI48" s="22">
        <f t="shared" si="85"/>
        <v>0</v>
      </c>
      <c r="BJ48" s="22">
        <f t="shared" si="85"/>
        <v>0</v>
      </c>
      <c r="BK48" s="22">
        <f t="shared" si="85"/>
        <v>0</v>
      </c>
      <c r="BL48" s="22">
        <f t="shared" si="85"/>
        <v>0</v>
      </c>
      <c r="BM48" s="22">
        <f t="shared" si="85"/>
        <v>0</v>
      </c>
      <c r="BN48" s="22">
        <f t="shared" si="85"/>
        <v>0</v>
      </c>
      <c r="BO48" s="22">
        <f t="shared" si="85"/>
        <v>0</v>
      </c>
      <c r="BP48" s="22">
        <f t="shared" si="85"/>
        <v>0</v>
      </c>
      <c r="BQ48" s="22">
        <f t="shared" si="85"/>
        <v>0</v>
      </c>
      <c r="BR48" s="22">
        <f t="shared" si="85"/>
        <v>0</v>
      </c>
    </row>
    <row r="49" spans="1:70" ht="16.5">
      <c r="A49" s="14"/>
      <c r="B49" s="32" t="str">
        <f>IF(ISNA(VLOOKUP(A49,'Licenciés Jeunes 2023'!A:C,3,0)),"",VLOOKUP(A49,'Licenciés Jeunes 2023'!A:C,3,0))</f>
        <v/>
      </c>
      <c r="C49" s="32" t="str">
        <f>IF(ISNA(VLOOKUP(A49,'Licenciés Jeunes 2023'!A:C,2,0)),"",VLOOKUP(A49,'Licenciés Jeunes 2023'!A:C,2,0))</f>
        <v/>
      </c>
      <c r="D49" s="32" t="str">
        <f>IF(ISNA(VLOOKUP(A49,'Licenciés Jeunes 2023'!A:F,6,0)),"",VLOOKUP(A49,'Licenciés Jeunes 2023'!A:F,6,0))</f>
        <v/>
      </c>
      <c r="E49" s="6"/>
      <c r="F49" s="2">
        <f>IF(E$2="Bike &amp; Run",IF(ISNA(VLOOKUP(E49,Paramètres!$B$3:$C$56,2,FALSE)),0,VLOOKUP(E49,Paramètres!$B$3:$C$56,2,FALSE)*Paramètres!$K$3),IF(OR(E49="",OR($D49="",$D49="NL",$D49="HORS LIGUE")),0,VLOOKUP(IF(OR(E49="",OR($D49="",$D49="NL",$D49="HORS LIGUE")),"",COUNTIFS($D$5:$D$72,"&lt;&gt;"&amp;"",$D$5:$D$72,"&lt;&gt;"&amp;"NL",$D$5:$D$72,"&lt;&gt;"&amp;"HORS LIGUE",E$5:E$72,"&lt;"&amp;E49)+1),Paramètres!$B$3:$C$56,2,FALSE)*Paramètres!$K$3))</f>
        <v>0</v>
      </c>
      <c r="G49" s="4"/>
      <c r="H49" s="2">
        <f>IF(G$2="Bike &amp; Run",IF(ISNA(VLOOKUP(G49,Paramètres!$B$3:$C$56,2,FALSE)),0,VLOOKUP(G49,Paramètres!$B$3:$C$56,2,FALSE)*Paramètres!$K$4),IF(OR(G49="",OR($D49="",$D49="NL",$D49="HORS LIGUE")),0,VLOOKUP(IF(OR(G49="",OR($D49="",$D49="NL",$D49="HORS LIGUE")),"",COUNTIFS($D$5:$D$72,"&lt;&gt;"&amp;"",$D$5:$D$72,"&lt;&gt;"&amp;"NL",$D$5:$D$72,"&lt;&gt;"&amp;"HORS LIGUE",G$5:G$72,"&lt;"&amp;G49)+1),Paramètres!$B$3:$C$56,2,FALSE)*Paramètres!$K$4))</f>
        <v>0</v>
      </c>
      <c r="I49" s="36"/>
      <c r="J49" s="2">
        <f>IF(I$2="Bike &amp; Run",IF(ISNA(VLOOKUP(I49,Paramètres!$B$3:$C$56,2,FALSE)),0,VLOOKUP(I49,Paramètres!$B$3:$C$56,2,FALSE)*Paramètres!$K$5),IF(OR(I49="",OR($D49="",$D49="NL",$D49="HORS LIGUE")),0,VLOOKUP(IF(OR(I49="",OR($D49="",$D49="NL",$D49="HORS LIGUE")),"",COUNTIFS($D$5:$D$72,"&lt;&gt;"&amp;"",$D$5:$D$72,"&lt;&gt;"&amp;"NL",$D$5:$D$72,"&lt;&gt;"&amp;"HORS LIGUE",I$5:I$72,"&lt;"&amp;I49)+1),Paramètres!$B$3:$C$56,2,FALSE)*Paramètres!$K$5))</f>
        <v>0</v>
      </c>
      <c r="K49" s="4"/>
      <c r="L49" s="2">
        <f>IF(K$2="Bike &amp; Run",IF(ISNA(VLOOKUP(K49,Paramètres!$B$3:$C$56,2,FALSE)),0,VLOOKUP(K49,Paramètres!$B$3:$C$56,2,FALSE)*Paramètres!$K$6),IF(OR(K49="",OR($D49="",$D49="NL",$D49="HORS LIGUE")),0,VLOOKUP(IF(OR(K49="",OR($D49="",$D49="NL",$D49="HORS LIGUE")),"",COUNTIFS($D$5:$D$72,"&lt;&gt;"&amp;"",$D$5:$D$72,"&lt;&gt;"&amp;"NL",$D$5:$D$72,"&lt;&gt;"&amp;"HORS LIGUE",K$5:K$72,"&lt;"&amp;K49)+1),Paramètres!$B$3:$C$56,2,FALSE)*Paramètres!$K$6))</f>
        <v>0</v>
      </c>
      <c r="M49" s="4"/>
      <c r="N49" s="2">
        <f>IF(M$2="Bike &amp; Run",IF(ISNA(VLOOKUP(M49,Paramètres!$B$3:$C$56,2,FALSE)),0,VLOOKUP(M49,Paramètres!$B$3:$C$56,2,FALSE)*Paramètres!$K$7),IF(OR(M49="",OR($D49="",$D49="NL",$D49="HORS LIGUE")),0,VLOOKUP(IF(OR(M49="",OR($D49="",$D49="NL",$D49="HORS LIGUE")),"",COUNTIFS($D$5:$D$72,"&lt;&gt;"&amp;"",$D$5:$D$72,"&lt;&gt;"&amp;"NL",$D$5:$D$72,"&lt;&gt;"&amp;"HORS LIGUE",M$5:M$72,"&lt;"&amp;M49)+1),Paramètres!$B$3:$C$56,2,FALSE)*Paramètres!$K$7))</f>
        <v>0</v>
      </c>
      <c r="O49" s="46"/>
      <c r="P49" s="2">
        <f>IF(O$2="Bike &amp; Run",IF(ISNA(VLOOKUP(O49,Paramètres!$B$3:$C$56,2,FALSE)),0,VLOOKUP(O49,Paramètres!$B$3:$C$56,2,FALSE)*Paramètres!$K$8),IF(OR(O49="",OR($D49="",$D49="NL",$D49="HORS LIGUE")),0,VLOOKUP(IF(OR(O49="",OR($D49="",$D49="NL",$D49="HORS LIGUE")),"",COUNTIFS($D$5:$D$72,"&lt;&gt;"&amp;"",$D$5:$D$72,"&lt;&gt;"&amp;"NL",$D$5:$D$72,"&lt;&gt;"&amp;"HORS LIGUE",O$5:O$72,"&lt;"&amp;O49)+1),Paramètres!$B$3:$C$56,2,FALSE)*Paramètres!$K$8))</f>
        <v>0</v>
      </c>
      <c r="Q49" s="46"/>
      <c r="R49" s="2">
        <f>IF(Q$2="Bike &amp; Run",IF(ISNA(VLOOKUP(Q49,Paramètres!$B$3:$C$56,2,FALSE)),0,VLOOKUP(Q49,Paramètres!$B$3:$C$56,2,FALSE)*Paramètres!$K$9),IF(OR(Q49="",OR($D49="",$D49="NL",$D49="HORS LIGUE")),0,VLOOKUP(IF(OR(Q49="",OR($D49="",$D49="NL",$D49="HORS LIGUE")),"",COUNTIFS($D$5:$D$72,"&lt;&gt;"&amp;"",$D$5:$D$72,"&lt;&gt;"&amp;"NL",$D$5:$D$72,"&lt;&gt;"&amp;"HORS LIGUE",Q$5:Q$72,"&lt;"&amp;Q49)+1),Paramètres!$B$3:$C$56,2,FALSE)*Paramètres!$K$9))</f>
        <v>0</v>
      </c>
      <c r="S49" s="46"/>
      <c r="T49" s="2">
        <f>IF(S$2="Bike &amp; Run",IF(ISNA(VLOOKUP(S49,Paramètres!$B$3:$C$56,2,FALSE)),0,VLOOKUP(S49,Paramètres!$B$3:$C$56,2,FALSE)*Paramètres!$K$10),IF(OR(S49="",OR($D49="",$D49="NL",$D49="HORS LIGUE")),0,VLOOKUP(IF(OR(S49="",OR($D49="",$D49="NL",$D49="HORS LIGUE")),"",COUNTIFS($D$5:$D$72,"&lt;&gt;"&amp;"",$D$5:$D$72,"&lt;&gt;"&amp;"NL",$D$5:$D$72,"&lt;&gt;"&amp;"HORS LIGUE",S$5:S$72,"&lt;"&amp;S49)+1),Paramètres!$B$3:$C$56,2,FALSE)*Paramètres!$K$10))</f>
        <v>0</v>
      </c>
      <c r="U49" s="46"/>
      <c r="V49" s="2">
        <f>IF(U$2="Bike &amp; Run",IF(ISNA(VLOOKUP(U49,Paramètres!$B$3:$C$56,2,FALSE)),0,VLOOKUP(U49,Paramètres!$B$3:$C$56,2,FALSE)*Paramètres!$K$11),IF(OR(U49="",OR($D49="",$D49="NL",$D49="HORS LIGUE")),0,VLOOKUP(IF(OR(U49="",OR($D49="",$D49="NL",$D49="HORS LIGUE")),"",COUNTIFS($D$5:$D$72,"&lt;&gt;"&amp;"",$D$5:$D$72,"&lt;&gt;"&amp;"NL",$D$5:$D$72,"&lt;&gt;"&amp;"HORS LIGUE",U$5:U$72,"&lt;"&amp;U49)+1),Paramètres!$B$3:$C$56,2,FALSE)*Paramètres!$K$11))</f>
        <v>0</v>
      </c>
      <c r="W49" s="46"/>
      <c r="X49" s="2">
        <f>IF(W$2="Bike &amp; Run",IF(ISNA(VLOOKUP(W49,Paramètres!$B$3:$C$56,2,FALSE)),0,VLOOKUP(W49,Paramètres!$B$3:$C$56,2,FALSE)*Paramètres!$K$12),IF(OR(W49="",OR($D49="",$D49="NL",$D49="HORS LIGUE")),0,VLOOKUP(IF(OR(W49="",OR($D49="",$D49="NL",$D49="HORS LIGUE")),"",COUNTIFS($D$5:$D$72,"&lt;&gt;"&amp;"",$D$5:$D$72,"&lt;&gt;"&amp;"NL",$D$5:$D$72,"&lt;&gt;"&amp;"HORS LIGUE",W$5:W$72,"&lt;"&amp;W49)+1),Paramètres!$B$3:$C$56,2,FALSE)*Paramètres!$K$12))</f>
        <v>0</v>
      </c>
      <c r="Y49" s="46"/>
      <c r="Z49" s="2">
        <f>IF(Y$2="Bike &amp; Run",IF(ISNA(VLOOKUP(Y49,Paramètres!$B$3:$C$56,2,FALSE)),0,VLOOKUP(Y49,Paramètres!$B$3:$C$56,2,FALSE)*Paramètres!$K$13),IF(OR(Y49="",OR($D49="",$D49="NL",$D49="HORS LIGUE")),0,VLOOKUP(IF(OR(Y49="",OR($D49="",$D49="NL",$D49="HORS LIGUE")),"",COUNTIFS($D$5:$D$72,"&lt;&gt;"&amp;"",$D$5:$D$72,"&lt;&gt;"&amp;"NL",$D$5:$D$72,"&lt;&gt;"&amp;"HORS LIGUE",Y$5:Y$72,"&lt;"&amp;Y49)+1),Paramètres!$B$3:$C$56,2,FALSE)*Paramètres!$K$13))</f>
        <v>0</v>
      </c>
      <c r="AA49" s="46"/>
      <c r="AB49" s="2">
        <f>IF(AA$2="Bike &amp; Run",IF(ISNA(VLOOKUP(AA49,Paramètres!$B$3:$C$56,2,FALSE)),0,VLOOKUP(AA49,Paramètres!$B$3:$C$56,2,FALSE)*Paramètres!$K$14),IF(OR(AA49="",OR($D49="",$D49="NL",$D49="HORS LIGUE")),0,VLOOKUP(IF(OR(AA49="",OR($D49="",$D49="NL",$D49="HORS LIGUE")),"",COUNTIFS($D$5:$D$72,"&lt;&gt;"&amp;"",$D$5:$D$72,"&lt;&gt;"&amp;"NL",$D$5:$D$72,"&lt;&gt;"&amp;"HORS LIGUE",AA$5:AA$72,"&lt;"&amp;AA49)+1),Paramètres!$B$3:$C$56,2,FALSE)*Paramètres!$K$14))</f>
        <v>0</v>
      </c>
      <c r="AC49" s="46"/>
      <c r="AD49" s="2">
        <f>IF(AC$2="Bike &amp; Run",IF(ISNA(VLOOKUP(AC49,Paramètres!$B$3:$C$56,2,FALSE)),0,VLOOKUP(AC49,Paramètres!$B$3:$C$56,2,FALSE)*Paramètres!$K$15),IF(OR(AC49="",OR($D49="",$D49="NL",$D49="HORS LIGUE")),0,VLOOKUP(IF(OR(AC49="",OR($D49="",$D49="NL",$D49="HORS LIGUE")),"",COUNTIFS($D$5:$D$72,"&lt;&gt;"&amp;"",$D$5:$D$72,"&lt;&gt;"&amp;"NL",$D$5:$D$72,"&lt;&gt;"&amp;"HORS LIGUE",AC$5:AC$72,"&lt;"&amp;AC49)+1),Paramètres!$B$3:$C$56,2,FALSE)*Paramètres!$K$15))</f>
        <v>0</v>
      </c>
      <c r="AE49" s="46"/>
      <c r="AF49" s="2">
        <f>IF(AE$2="Bike &amp; Run",IF(ISNA(VLOOKUP(AE49,Paramètres!$B$3:$C$56,2,FALSE)),0,VLOOKUP(AE49,Paramètres!$B$3:$C$56,2,FALSE)*Paramètres!$K$16),IF(OR(AE49="",OR($D49="",$D49="NL",$D49="HORS LIGUE")),0,VLOOKUP(IF(OR(AE49="",OR($D49="",$D49="NL",$D49="HORS LIGUE")),"",COUNTIFS($D$5:$D$72,"&lt;&gt;"&amp;"",$D$5:$D$72,"&lt;&gt;"&amp;"NL",$D$5:$D$72,"&lt;&gt;"&amp;"HORS LIGUE",AE$5:AE$72,"&lt;"&amp;AE49)+1),Paramètres!$B$3:$C$56,2,FALSE)*Paramètres!$K$16))</f>
        <v>0</v>
      </c>
      <c r="AG49" s="46"/>
      <c r="AH49" s="2">
        <f>IF(AG$2="Bike &amp; Run",IF(ISNA(VLOOKUP(AG49,Paramètres!$B$3:$C$56,2,FALSE)),0,VLOOKUP(AG49,Paramètres!$B$3:$C$56,2,FALSE)*Paramètres!$K$17),IF(OR(AG49="",OR($D49="",$D49="NL",$D49="HORS LIGUE")),0,VLOOKUP(IF(OR(AG49="",OR($D49="",$D49="NL",$D49="HORS LIGUE")),"",COUNTIFS($D$5:$D$72,"&lt;&gt;"&amp;"",$D$5:$D$72,"&lt;&gt;"&amp;"NL",$D$5:$D$72,"&lt;&gt;"&amp;"HORS LIGUE",AG$5:AG$72,"&lt;"&amp;AG49)+1),Paramètres!$B$3:$C$56,2,FALSE)*Paramètres!$K$17))</f>
        <v>0</v>
      </c>
      <c r="AI49" s="40">
        <f t="shared" si="53"/>
        <v>0</v>
      </c>
      <c r="AJ49" s="3" t="str">
        <f t="shared" si="54"/>
        <v/>
      </c>
      <c r="AK49" s="5">
        <f t="shared" si="55"/>
        <v>0</v>
      </c>
      <c r="AL49" s="41">
        <f t="shared" si="56"/>
        <v>0</v>
      </c>
      <c r="AM49" s="33" t="str">
        <f t="shared" si="57"/>
        <v/>
      </c>
      <c r="AO49" s="22">
        <f t="shared" si="58"/>
        <v>0</v>
      </c>
      <c r="AP49">
        <f t="shared" si="59"/>
        <v>0</v>
      </c>
      <c r="AQ49">
        <f t="shared" si="60"/>
        <v>0</v>
      </c>
      <c r="AR49">
        <f t="shared" si="61"/>
        <v>0</v>
      </c>
      <c r="AS49">
        <f t="shared" si="62"/>
        <v>0</v>
      </c>
      <c r="AT49">
        <f t="shared" si="63"/>
        <v>0</v>
      </c>
      <c r="AU49">
        <f t="shared" si="64"/>
        <v>0</v>
      </c>
      <c r="AV49">
        <f t="shared" si="65"/>
        <v>0</v>
      </c>
      <c r="AW49">
        <f t="shared" si="66"/>
        <v>0</v>
      </c>
      <c r="AX49">
        <f t="shared" si="67"/>
        <v>0</v>
      </c>
      <c r="AY49">
        <f t="shared" si="68"/>
        <v>0</v>
      </c>
      <c r="AZ49">
        <f t="shared" si="69"/>
        <v>0</v>
      </c>
      <c r="BA49">
        <f t="shared" si="70"/>
        <v>0</v>
      </c>
      <c r="BB49">
        <f t="shared" si="71"/>
        <v>0</v>
      </c>
      <c r="BC49">
        <f t="shared" si="72"/>
        <v>0</v>
      </c>
      <c r="BD49">
        <f t="shared" si="73"/>
        <v>0</v>
      </c>
      <c r="BE49" s="22">
        <f t="shared" ref="BE49:BR49" si="86">BD49+LARGE($AO49:$BC49,BE$4)</f>
        <v>0</v>
      </c>
      <c r="BF49" s="22">
        <f t="shared" si="86"/>
        <v>0</v>
      </c>
      <c r="BG49" s="22">
        <f t="shared" si="86"/>
        <v>0</v>
      </c>
      <c r="BH49" s="22">
        <f t="shared" si="86"/>
        <v>0</v>
      </c>
      <c r="BI49" s="22">
        <f t="shared" si="86"/>
        <v>0</v>
      </c>
      <c r="BJ49" s="22">
        <f t="shared" si="86"/>
        <v>0</v>
      </c>
      <c r="BK49" s="22">
        <f t="shared" si="86"/>
        <v>0</v>
      </c>
      <c r="BL49" s="22">
        <f t="shared" si="86"/>
        <v>0</v>
      </c>
      <c r="BM49" s="22">
        <f t="shared" si="86"/>
        <v>0</v>
      </c>
      <c r="BN49" s="22">
        <f t="shared" si="86"/>
        <v>0</v>
      </c>
      <c r="BO49" s="22">
        <f t="shared" si="86"/>
        <v>0</v>
      </c>
      <c r="BP49" s="22">
        <f t="shared" si="86"/>
        <v>0</v>
      </c>
      <c r="BQ49" s="22">
        <f t="shared" si="86"/>
        <v>0</v>
      </c>
      <c r="BR49" s="22">
        <f t="shared" si="86"/>
        <v>0</v>
      </c>
    </row>
    <row r="50" spans="1:70" ht="16.5">
      <c r="A50" s="14"/>
      <c r="B50" s="32" t="str">
        <f>IF(ISNA(VLOOKUP(A50,'Licenciés Jeunes 2023'!A:C,3,0)),"",VLOOKUP(A50,'Licenciés Jeunes 2023'!A:C,3,0))</f>
        <v/>
      </c>
      <c r="C50" s="32" t="str">
        <f>IF(ISNA(VLOOKUP(A50,'Licenciés Jeunes 2023'!A:C,2,0)),"",VLOOKUP(A50,'Licenciés Jeunes 2023'!A:C,2,0))</f>
        <v/>
      </c>
      <c r="D50" s="32" t="str">
        <f>IF(ISNA(VLOOKUP(A50,'Licenciés Jeunes 2023'!A:F,6,0)),"",VLOOKUP(A50,'Licenciés Jeunes 2023'!A:F,6,0))</f>
        <v/>
      </c>
      <c r="E50" s="6"/>
      <c r="F50" s="2">
        <f>IF(E$2="Bike &amp; Run",IF(ISNA(VLOOKUP(E50,Paramètres!$B$3:$C$56,2,FALSE)),0,VLOOKUP(E50,Paramètres!$B$3:$C$56,2,FALSE)*Paramètres!$K$3),IF(OR(E50="",OR($D50="",$D50="NL",$D50="HORS LIGUE")),0,VLOOKUP(IF(OR(E50="",OR($D50="",$D50="NL",$D50="HORS LIGUE")),"",COUNTIFS($D$5:$D$72,"&lt;&gt;"&amp;"",$D$5:$D$72,"&lt;&gt;"&amp;"NL",$D$5:$D$72,"&lt;&gt;"&amp;"HORS LIGUE",E$5:E$72,"&lt;"&amp;E50)+1),Paramètres!$B$3:$C$56,2,FALSE)*Paramètres!$K$3))</f>
        <v>0</v>
      </c>
      <c r="G50" s="4"/>
      <c r="H50" s="2">
        <f>IF(G$2="Bike &amp; Run",IF(ISNA(VLOOKUP(G50,Paramètres!$B$3:$C$56,2,FALSE)),0,VLOOKUP(G50,Paramètres!$B$3:$C$56,2,FALSE)*Paramètres!$K$4),IF(OR(G50="",OR($D50="",$D50="NL",$D50="HORS LIGUE")),0,VLOOKUP(IF(OR(G50="",OR($D50="",$D50="NL",$D50="HORS LIGUE")),"",COUNTIFS($D$5:$D$72,"&lt;&gt;"&amp;"",$D$5:$D$72,"&lt;&gt;"&amp;"NL",$D$5:$D$72,"&lt;&gt;"&amp;"HORS LIGUE",G$5:G$72,"&lt;"&amp;G50)+1),Paramètres!$B$3:$C$56,2,FALSE)*Paramètres!$K$4))</f>
        <v>0</v>
      </c>
      <c r="I50" s="36"/>
      <c r="J50" s="2">
        <f>IF(I$2="Bike &amp; Run",IF(ISNA(VLOOKUP(I50,Paramètres!$B$3:$C$56,2,FALSE)),0,VLOOKUP(I50,Paramètres!$B$3:$C$56,2,FALSE)*Paramètres!$K$5),IF(OR(I50="",OR($D50="",$D50="NL",$D50="HORS LIGUE")),0,VLOOKUP(IF(OR(I50="",OR($D50="",$D50="NL",$D50="HORS LIGUE")),"",COUNTIFS($D$5:$D$72,"&lt;&gt;"&amp;"",$D$5:$D$72,"&lt;&gt;"&amp;"NL",$D$5:$D$72,"&lt;&gt;"&amp;"HORS LIGUE",I$5:I$72,"&lt;"&amp;I50)+1),Paramètres!$B$3:$C$56,2,FALSE)*Paramètres!$K$5))</f>
        <v>0</v>
      </c>
      <c r="K50" s="4"/>
      <c r="L50" s="2">
        <f>IF(K$2="Bike &amp; Run",IF(ISNA(VLOOKUP(K50,Paramètres!$B$3:$C$56,2,FALSE)),0,VLOOKUP(K50,Paramètres!$B$3:$C$56,2,FALSE)*Paramètres!$K$6),IF(OR(K50="",OR($D50="",$D50="NL",$D50="HORS LIGUE")),0,VLOOKUP(IF(OR(K50="",OR($D50="",$D50="NL",$D50="HORS LIGUE")),"",COUNTIFS($D$5:$D$72,"&lt;&gt;"&amp;"",$D$5:$D$72,"&lt;&gt;"&amp;"NL",$D$5:$D$72,"&lt;&gt;"&amp;"HORS LIGUE",K$5:K$72,"&lt;"&amp;K50)+1),Paramètres!$B$3:$C$56,2,FALSE)*Paramètres!$K$6))</f>
        <v>0</v>
      </c>
      <c r="M50" s="4"/>
      <c r="N50" s="2">
        <f>IF(M$2="Bike &amp; Run",IF(ISNA(VLOOKUP(M50,Paramètres!$B$3:$C$56,2,FALSE)),0,VLOOKUP(M50,Paramètres!$B$3:$C$56,2,FALSE)*Paramètres!$K$7),IF(OR(M50="",OR($D50="",$D50="NL",$D50="HORS LIGUE")),0,VLOOKUP(IF(OR(M50="",OR($D50="",$D50="NL",$D50="HORS LIGUE")),"",COUNTIFS($D$5:$D$72,"&lt;&gt;"&amp;"",$D$5:$D$72,"&lt;&gt;"&amp;"NL",$D$5:$D$72,"&lt;&gt;"&amp;"HORS LIGUE",M$5:M$72,"&lt;"&amp;M50)+1),Paramètres!$B$3:$C$56,2,FALSE)*Paramètres!$K$7))</f>
        <v>0</v>
      </c>
      <c r="O50" s="46"/>
      <c r="P50" s="2">
        <f>IF(O$2="Bike &amp; Run",IF(ISNA(VLOOKUP(O50,Paramètres!$B$3:$C$56,2,FALSE)),0,VLOOKUP(O50,Paramètres!$B$3:$C$56,2,FALSE)*Paramètres!$K$8),IF(OR(O50="",OR($D50="",$D50="NL",$D50="HORS LIGUE")),0,VLOOKUP(IF(OR(O50="",OR($D50="",$D50="NL",$D50="HORS LIGUE")),"",COUNTIFS($D$5:$D$72,"&lt;&gt;"&amp;"",$D$5:$D$72,"&lt;&gt;"&amp;"NL",$D$5:$D$72,"&lt;&gt;"&amp;"HORS LIGUE",O$5:O$72,"&lt;"&amp;O50)+1),Paramètres!$B$3:$C$56,2,FALSE)*Paramètres!$K$8))</f>
        <v>0</v>
      </c>
      <c r="Q50" s="46"/>
      <c r="R50" s="2">
        <f>IF(Q$2="Bike &amp; Run",IF(ISNA(VLOOKUP(Q50,Paramètres!$B$3:$C$56,2,FALSE)),0,VLOOKUP(Q50,Paramètres!$B$3:$C$56,2,FALSE)*Paramètres!$K$9),IF(OR(Q50="",OR($D50="",$D50="NL",$D50="HORS LIGUE")),0,VLOOKUP(IF(OR(Q50="",OR($D50="",$D50="NL",$D50="HORS LIGUE")),"",COUNTIFS($D$5:$D$72,"&lt;&gt;"&amp;"",$D$5:$D$72,"&lt;&gt;"&amp;"NL",$D$5:$D$72,"&lt;&gt;"&amp;"HORS LIGUE",Q$5:Q$72,"&lt;"&amp;Q50)+1),Paramètres!$B$3:$C$56,2,FALSE)*Paramètres!$K$9))</f>
        <v>0</v>
      </c>
      <c r="S50" s="46"/>
      <c r="T50" s="2">
        <f>IF(S$2="Bike &amp; Run",IF(ISNA(VLOOKUP(S50,Paramètres!$B$3:$C$56,2,FALSE)),0,VLOOKUP(S50,Paramètres!$B$3:$C$56,2,FALSE)*Paramètres!$K$10),IF(OR(S50="",OR($D50="",$D50="NL",$D50="HORS LIGUE")),0,VLOOKUP(IF(OR(S50="",OR($D50="",$D50="NL",$D50="HORS LIGUE")),"",COUNTIFS($D$5:$D$72,"&lt;&gt;"&amp;"",$D$5:$D$72,"&lt;&gt;"&amp;"NL",$D$5:$D$72,"&lt;&gt;"&amp;"HORS LIGUE",S$5:S$72,"&lt;"&amp;S50)+1),Paramètres!$B$3:$C$56,2,FALSE)*Paramètres!$K$10))</f>
        <v>0</v>
      </c>
      <c r="U50" s="46"/>
      <c r="V50" s="2">
        <f>IF(U$2="Bike &amp; Run",IF(ISNA(VLOOKUP(U50,Paramètres!$B$3:$C$56,2,FALSE)),0,VLOOKUP(U50,Paramètres!$B$3:$C$56,2,FALSE)*Paramètres!$K$11),IF(OR(U50="",OR($D50="",$D50="NL",$D50="HORS LIGUE")),0,VLOOKUP(IF(OR(U50="",OR($D50="",$D50="NL",$D50="HORS LIGUE")),"",COUNTIFS($D$5:$D$72,"&lt;&gt;"&amp;"",$D$5:$D$72,"&lt;&gt;"&amp;"NL",$D$5:$D$72,"&lt;&gt;"&amp;"HORS LIGUE",U$5:U$72,"&lt;"&amp;U50)+1),Paramètres!$B$3:$C$56,2,FALSE)*Paramètres!$K$11))</f>
        <v>0</v>
      </c>
      <c r="W50" s="46"/>
      <c r="X50" s="2">
        <f>IF(W$2="Bike &amp; Run",IF(ISNA(VLOOKUP(W50,Paramètres!$B$3:$C$56,2,FALSE)),0,VLOOKUP(W50,Paramètres!$B$3:$C$56,2,FALSE)*Paramètres!$K$12),IF(OR(W50="",OR($D50="",$D50="NL",$D50="HORS LIGUE")),0,VLOOKUP(IF(OR(W50="",OR($D50="",$D50="NL",$D50="HORS LIGUE")),"",COUNTIFS($D$5:$D$72,"&lt;&gt;"&amp;"",$D$5:$D$72,"&lt;&gt;"&amp;"NL",$D$5:$D$72,"&lt;&gt;"&amp;"HORS LIGUE",W$5:W$72,"&lt;"&amp;W50)+1),Paramètres!$B$3:$C$56,2,FALSE)*Paramètres!$K$12))</f>
        <v>0</v>
      </c>
      <c r="Y50" s="46"/>
      <c r="Z50" s="2">
        <f>IF(Y$2="Bike &amp; Run",IF(ISNA(VLOOKUP(Y50,Paramètres!$B$3:$C$56,2,FALSE)),0,VLOOKUP(Y50,Paramètres!$B$3:$C$56,2,FALSE)*Paramètres!$K$13),IF(OR(Y50="",OR($D50="",$D50="NL",$D50="HORS LIGUE")),0,VLOOKUP(IF(OR(Y50="",OR($D50="",$D50="NL",$D50="HORS LIGUE")),"",COUNTIFS($D$5:$D$72,"&lt;&gt;"&amp;"",$D$5:$D$72,"&lt;&gt;"&amp;"NL",$D$5:$D$72,"&lt;&gt;"&amp;"HORS LIGUE",Y$5:Y$72,"&lt;"&amp;Y50)+1),Paramètres!$B$3:$C$56,2,FALSE)*Paramètres!$K$13))</f>
        <v>0</v>
      </c>
      <c r="AA50" s="46"/>
      <c r="AB50" s="2">
        <f>IF(AA$2="Bike &amp; Run",IF(ISNA(VLOOKUP(AA50,Paramètres!$B$3:$C$56,2,FALSE)),0,VLOOKUP(AA50,Paramètres!$B$3:$C$56,2,FALSE)*Paramètres!$K$14),IF(OR(AA50="",OR($D50="",$D50="NL",$D50="HORS LIGUE")),0,VLOOKUP(IF(OR(AA50="",OR($D50="",$D50="NL",$D50="HORS LIGUE")),"",COUNTIFS($D$5:$D$72,"&lt;&gt;"&amp;"",$D$5:$D$72,"&lt;&gt;"&amp;"NL",$D$5:$D$72,"&lt;&gt;"&amp;"HORS LIGUE",AA$5:AA$72,"&lt;"&amp;AA50)+1),Paramètres!$B$3:$C$56,2,FALSE)*Paramètres!$K$14))</f>
        <v>0</v>
      </c>
      <c r="AC50" s="46"/>
      <c r="AD50" s="2">
        <f>IF(AC$2="Bike &amp; Run",IF(ISNA(VLOOKUP(AC50,Paramètres!$B$3:$C$56,2,FALSE)),0,VLOOKUP(AC50,Paramètres!$B$3:$C$56,2,FALSE)*Paramètres!$K$15),IF(OR(AC50="",OR($D50="",$D50="NL",$D50="HORS LIGUE")),0,VLOOKUP(IF(OR(AC50="",OR($D50="",$D50="NL",$D50="HORS LIGUE")),"",COUNTIFS($D$5:$D$72,"&lt;&gt;"&amp;"",$D$5:$D$72,"&lt;&gt;"&amp;"NL",$D$5:$D$72,"&lt;&gt;"&amp;"HORS LIGUE",AC$5:AC$72,"&lt;"&amp;AC50)+1),Paramètres!$B$3:$C$56,2,FALSE)*Paramètres!$K$15))</f>
        <v>0</v>
      </c>
      <c r="AE50" s="46"/>
      <c r="AF50" s="2">
        <f>IF(AE$2="Bike &amp; Run",IF(ISNA(VLOOKUP(AE50,Paramètres!$B$3:$C$56,2,FALSE)),0,VLOOKUP(AE50,Paramètres!$B$3:$C$56,2,FALSE)*Paramètres!$K$16),IF(OR(AE50="",OR($D50="",$D50="NL",$D50="HORS LIGUE")),0,VLOOKUP(IF(OR(AE50="",OR($D50="",$D50="NL",$D50="HORS LIGUE")),"",COUNTIFS($D$5:$D$72,"&lt;&gt;"&amp;"",$D$5:$D$72,"&lt;&gt;"&amp;"NL",$D$5:$D$72,"&lt;&gt;"&amp;"HORS LIGUE",AE$5:AE$72,"&lt;"&amp;AE50)+1),Paramètres!$B$3:$C$56,2,FALSE)*Paramètres!$K$16))</f>
        <v>0</v>
      </c>
      <c r="AG50" s="46"/>
      <c r="AH50" s="2">
        <f>IF(AG$2="Bike &amp; Run",IF(ISNA(VLOOKUP(AG50,Paramètres!$B$3:$C$56,2,FALSE)),0,VLOOKUP(AG50,Paramètres!$B$3:$C$56,2,FALSE)*Paramètres!$K$17),IF(OR(AG50="",OR($D50="",$D50="NL",$D50="HORS LIGUE")),0,VLOOKUP(IF(OR(AG50="",OR($D50="",$D50="NL",$D50="HORS LIGUE")),"",COUNTIFS($D$5:$D$72,"&lt;&gt;"&amp;"",$D$5:$D$72,"&lt;&gt;"&amp;"NL",$D$5:$D$72,"&lt;&gt;"&amp;"HORS LIGUE",AG$5:AG$72,"&lt;"&amp;AG50)+1),Paramètres!$B$3:$C$56,2,FALSE)*Paramètres!$K$17))</f>
        <v>0</v>
      </c>
      <c r="AI50" s="40">
        <f t="shared" si="53"/>
        <v>0</v>
      </c>
      <c r="AJ50" s="3" t="str">
        <f t="shared" si="54"/>
        <v/>
      </c>
      <c r="AK50" s="5">
        <f t="shared" si="55"/>
        <v>0</v>
      </c>
      <c r="AL50" s="41">
        <f t="shared" si="56"/>
        <v>0</v>
      </c>
      <c r="AM50" s="33" t="str">
        <f t="shared" si="57"/>
        <v/>
      </c>
      <c r="AO50" s="22">
        <f t="shared" si="58"/>
        <v>0</v>
      </c>
      <c r="AP50">
        <f t="shared" si="59"/>
        <v>0</v>
      </c>
      <c r="AQ50">
        <f t="shared" si="60"/>
        <v>0</v>
      </c>
      <c r="AR50">
        <f t="shared" si="61"/>
        <v>0</v>
      </c>
      <c r="AS50">
        <f t="shared" si="62"/>
        <v>0</v>
      </c>
      <c r="AT50">
        <f t="shared" si="63"/>
        <v>0</v>
      </c>
      <c r="AU50">
        <f t="shared" si="64"/>
        <v>0</v>
      </c>
      <c r="AV50">
        <f t="shared" si="65"/>
        <v>0</v>
      </c>
      <c r="AW50">
        <f t="shared" si="66"/>
        <v>0</v>
      </c>
      <c r="AX50">
        <f t="shared" si="67"/>
        <v>0</v>
      </c>
      <c r="AY50">
        <f t="shared" si="68"/>
        <v>0</v>
      </c>
      <c r="AZ50">
        <f t="shared" si="69"/>
        <v>0</v>
      </c>
      <c r="BA50">
        <f t="shared" si="70"/>
        <v>0</v>
      </c>
      <c r="BB50">
        <f t="shared" si="71"/>
        <v>0</v>
      </c>
      <c r="BC50">
        <f t="shared" si="72"/>
        <v>0</v>
      </c>
      <c r="BD50">
        <f t="shared" si="73"/>
        <v>0</v>
      </c>
      <c r="BE50" s="22">
        <f t="shared" ref="BE50:BR50" si="87">BD50+LARGE($AO50:$BC50,BE$4)</f>
        <v>0</v>
      </c>
      <c r="BF50" s="22">
        <f t="shared" si="87"/>
        <v>0</v>
      </c>
      <c r="BG50" s="22">
        <f t="shared" si="87"/>
        <v>0</v>
      </c>
      <c r="BH50" s="22">
        <f t="shared" si="87"/>
        <v>0</v>
      </c>
      <c r="BI50" s="22">
        <f t="shared" si="87"/>
        <v>0</v>
      </c>
      <c r="BJ50" s="22">
        <f t="shared" si="87"/>
        <v>0</v>
      </c>
      <c r="BK50" s="22">
        <f t="shared" si="87"/>
        <v>0</v>
      </c>
      <c r="BL50" s="22">
        <f t="shared" si="87"/>
        <v>0</v>
      </c>
      <c r="BM50" s="22">
        <f t="shared" si="87"/>
        <v>0</v>
      </c>
      <c r="BN50" s="22">
        <f t="shared" si="87"/>
        <v>0</v>
      </c>
      <c r="BO50" s="22">
        <f t="shared" si="87"/>
        <v>0</v>
      </c>
      <c r="BP50" s="22">
        <f t="shared" si="87"/>
        <v>0</v>
      </c>
      <c r="BQ50" s="22">
        <f t="shared" si="87"/>
        <v>0</v>
      </c>
      <c r="BR50" s="22">
        <f t="shared" si="87"/>
        <v>0</v>
      </c>
    </row>
    <row r="51" spans="1:70" ht="16.5">
      <c r="A51" s="14"/>
      <c r="B51" s="32" t="str">
        <f>IF(ISNA(VLOOKUP(A51,'Licenciés Jeunes 2023'!A:C,3,0)),"",VLOOKUP(A51,'Licenciés Jeunes 2023'!A:C,3,0))</f>
        <v/>
      </c>
      <c r="C51" s="32" t="str">
        <f>IF(ISNA(VLOOKUP(A51,'Licenciés Jeunes 2023'!A:C,2,0)),"",VLOOKUP(A51,'Licenciés Jeunes 2023'!A:C,2,0))</f>
        <v/>
      </c>
      <c r="D51" s="32" t="str">
        <f>IF(ISNA(VLOOKUP(A51,'Licenciés Jeunes 2023'!A:F,6,0)),"",VLOOKUP(A51,'Licenciés Jeunes 2023'!A:F,6,0))</f>
        <v/>
      </c>
      <c r="E51" s="6"/>
      <c r="F51" s="2">
        <f>IF(E$2="Bike &amp; Run",IF(ISNA(VLOOKUP(E51,Paramètres!$B$3:$C$56,2,FALSE)),0,VLOOKUP(E51,Paramètres!$B$3:$C$56,2,FALSE)*Paramètres!$K$3),IF(OR(E51="",OR($D51="",$D51="NL",$D51="HORS LIGUE")),0,VLOOKUP(IF(OR(E51="",OR($D51="",$D51="NL",$D51="HORS LIGUE")),"",COUNTIFS($D$5:$D$72,"&lt;&gt;"&amp;"",$D$5:$D$72,"&lt;&gt;"&amp;"NL",$D$5:$D$72,"&lt;&gt;"&amp;"HORS LIGUE",E$5:E$72,"&lt;"&amp;E51)+1),Paramètres!$B$3:$C$56,2,FALSE)*Paramètres!$K$3))</f>
        <v>0</v>
      </c>
      <c r="G51" s="4"/>
      <c r="H51" s="2">
        <f>IF(G$2="Bike &amp; Run",IF(ISNA(VLOOKUP(G51,Paramètres!$B$3:$C$56,2,FALSE)),0,VLOOKUP(G51,Paramètres!$B$3:$C$56,2,FALSE)*Paramètres!$K$4),IF(OR(G51="",OR($D51="",$D51="NL",$D51="HORS LIGUE")),0,VLOOKUP(IF(OR(G51="",OR($D51="",$D51="NL",$D51="HORS LIGUE")),"",COUNTIFS($D$5:$D$72,"&lt;&gt;"&amp;"",$D$5:$D$72,"&lt;&gt;"&amp;"NL",$D$5:$D$72,"&lt;&gt;"&amp;"HORS LIGUE",G$5:G$72,"&lt;"&amp;G51)+1),Paramètres!$B$3:$C$56,2,FALSE)*Paramètres!$K$4))</f>
        <v>0</v>
      </c>
      <c r="I51" s="36"/>
      <c r="J51" s="2">
        <f>IF(I$2="Bike &amp; Run",IF(ISNA(VLOOKUP(I51,Paramètres!$B$3:$C$56,2,FALSE)),0,VLOOKUP(I51,Paramètres!$B$3:$C$56,2,FALSE)*Paramètres!$K$5),IF(OR(I51="",OR($D51="",$D51="NL",$D51="HORS LIGUE")),0,VLOOKUP(IF(OR(I51="",OR($D51="",$D51="NL",$D51="HORS LIGUE")),"",COUNTIFS($D$5:$D$72,"&lt;&gt;"&amp;"",$D$5:$D$72,"&lt;&gt;"&amp;"NL",$D$5:$D$72,"&lt;&gt;"&amp;"HORS LIGUE",I$5:I$72,"&lt;"&amp;I51)+1),Paramètres!$B$3:$C$56,2,FALSE)*Paramètres!$K$5))</f>
        <v>0</v>
      </c>
      <c r="K51" s="4"/>
      <c r="L51" s="2">
        <f>IF(K$2="Bike &amp; Run",IF(ISNA(VLOOKUP(K51,Paramètres!$B$3:$C$56,2,FALSE)),0,VLOOKUP(K51,Paramètres!$B$3:$C$56,2,FALSE)*Paramètres!$K$6),IF(OR(K51="",OR($D51="",$D51="NL",$D51="HORS LIGUE")),0,VLOOKUP(IF(OR(K51="",OR($D51="",$D51="NL",$D51="HORS LIGUE")),"",COUNTIFS($D$5:$D$72,"&lt;&gt;"&amp;"",$D$5:$D$72,"&lt;&gt;"&amp;"NL",$D$5:$D$72,"&lt;&gt;"&amp;"HORS LIGUE",K$5:K$72,"&lt;"&amp;K51)+1),Paramètres!$B$3:$C$56,2,FALSE)*Paramètres!$K$6))</f>
        <v>0</v>
      </c>
      <c r="M51" s="4"/>
      <c r="N51" s="2">
        <f>IF(M$2="Bike &amp; Run",IF(ISNA(VLOOKUP(M51,Paramètres!$B$3:$C$56,2,FALSE)),0,VLOOKUP(M51,Paramètres!$B$3:$C$56,2,FALSE)*Paramètres!$K$7),IF(OR(M51="",OR($D51="",$D51="NL",$D51="HORS LIGUE")),0,VLOOKUP(IF(OR(M51="",OR($D51="",$D51="NL",$D51="HORS LIGUE")),"",COUNTIFS($D$5:$D$72,"&lt;&gt;"&amp;"",$D$5:$D$72,"&lt;&gt;"&amp;"NL",$D$5:$D$72,"&lt;&gt;"&amp;"HORS LIGUE",M$5:M$72,"&lt;"&amp;M51)+1),Paramètres!$B$3:$C$56,2,FALSE)*Paramètres!$K$7))</f>
        <v>0</v>
      </c>
      <c r="O51" s="46"/>
      <c r="P51" s="2">
        <f>IF(O$2="Bike &amp; Run",IF(ISNA(VLOOKUP(O51,Paramètres!$B$3:$C$56,2,FALSE)),0,VLOOKUP(O51,Paramètres!$B$3:$C$56,2,FALSE)*Paramètres!$K$8),IF(OR(O51="",OR($D51="",$D51="NL",$D51="HORS LIGUE")),0,VLOOKUP(IF(OR(O51="",OR($D51="",$D51="NL",$D51="HORS LIGUE")),"",COUNTIFS($D$5:$D$72,"&lt;&gt;"&amp;"",$D$5:$D$72,"&lt;&gt;"&amp;"NL",$D$5:$D$72,"&lt;&gt;"&amp;"HORS LIGUE",O$5:O$72,"&lt;"&amp;O51)+1),Paramètres!$B$3:$C$56,2,FALSE)*Paramètres!$K$8))</f>
        <v>0</v>
      </c>
      <c r="Q51" s="46"/>
      <c r="R51" s="2">
        <f>IF(Q$2="Bike &amp; Run",IF(ISNA(VLOOKUP(Q51,Paramètres!$B$3:$C$56,2,FALSE)),0,VLOOKUP(Q51,Paramètres!$B$3:$C$56,2,FALSE)*Paramètres!$K$9),IF(OR(Q51="",OR($D51="",$D51="NL",$D51="HORS LIGUE")),0,VLOOKUP(IF(OR(Q51="",OR($D51="",$D51="NL",$D51="HORS LIGUE")),"",COUNTIFS($D$5:$D$72,"&lt;&gt;"&amp;"",$D$5:$D$72,"&lt;&gt;"&amp;"NL",$D$5:$D$72,"&lt;&gt;"&amp;"HORS LIGUE",Q$5:Q$72,"&lt;"&amp;Q51)+1),Paramètres!$B$3:$C$56,2,FALSE)*Paramètres!$K$9))</f>
        <v>0</v>
      </c>
      <c r="S51" s="46"/>
      <c r="T51" s="2">
        <f>IF(S$2="Bike &amp; Run",IF(ISNA(VLOOKUP(S51,Paramètres!$B$3:$C$56,2,FALSE)),0,VLOOKUP(S51,Paramètres!$B$3:$C$56,2,FALSE)*Paramètres!$K$10),IF(OR(S51="",OR($D51="",$D51="NL",$D51="HORS LIGUE")),0,VLOOKUP(IF(OR(S51="",OR($D51="",$D51="NL",$D51="HORS LIGUE")),"",COUNTIFS($D$5:$D$72,"&lt;&gt;"&amp;"",$D$5:$D$72,"&lt;&gt;"&amp;"NL",$D$5:$D$72,"&lt;&gt;"&amp;"HORS LIGUE",S$5:S$72,"&lt;"&amp;S51)+1),Paramètres!$B$3:$C$56,2,FALSE)*Paramètres!$K$10))</f>
        <v>0</v>
      </c>
      <c r="U51" s="46"/>
      <c r="V51" s="2">
        <f>IF(U$2="Bike &amp; Run",IF(ISNA(VLOOKUP(U51,Paramètres!$B$3:$C$56,2,FALSE)),0,VLOOKUP(U51,Paramètres!$B$3:$C$56,2,FALSE)*Paramètres!$K$11),IF(OR(U51="",OR($D51="",$D51="NL",$D51="HORS LIGUE")),0,VLOOKUP(IF(OR(U51="",OR($D51="",$D51="NL",$D51="HORS LIGUE")),"",COUNTIFS($D$5:$D$72,"&lt;&gt;"&amp;"",$D$5:$D$72,"&lt;&gt;"&amp;"NL",$D$5:$D$72,"&lt;&gt;"&amp;"HORS LIGUE",U$5:U$72,"&lt;"&amp;U51)+1),Paramètres!$B$3:$C$56,2,FALSE)*Paramètres!$K$11))</f>
        <v>0</v>
      </c>
      <c r="W51" s="46"/>
      <c r="X51" s="2">
        <f>IF(W$2="Bike &amp; Run",IF(ISNA(VLOOKUP(W51,Paramètres!$B$3:$C$56,2,FALSE)),0,VLOOKUP(W51,Paramètres!$B$3:$C$56,2,FALSE)*Paramètres!$K$12),IF(OR(W51="",OR($D51="",$D51="NL",$D51="HORS LIGUE")),0,VLOOKUP(IF(OR(W51="",OR($D51="",$D51="NL",$D51="HORS LIGUE")),"",COUNTIFS($D$5:$D$72,"&lt;&gt;"&amp;"",$D$5:$D$72,"&lt;&gt;"&amp;"NL",$D$5:$D$72,"&lt;&gt;"&amp;"HORS LIGUE",W$5:W$72,"&lt;"&amp;W51)+1),Paramètres!$B$3:$C$56,2,FALSE)*Paramètres!$K$12))</f>
        <v>0</v>
      </c>
      <c r="Y51" s="46"/>
      <c r="Z51" s="2">
        <f>IF(Y$2="Bike &amp; Run",IF(ISNA(VLOOKUP(Y51,Paramètres!$B$3:$C$56,2,FALSE)),0,VLOOKUP(Y51,Paramètres!$B$3:$C$56,2,FALSE)*Paramètres!$K$13),IF(OR(Y51="",OR($D51="",$D51="NL",$D51="HORS LIGUE")),0,VLOOKUP(IF(OR(Y51="",OR($D51="",$D51="NL",$D51="HORS LIGUE")),"",COUNTIFS($D$5:$D$72,"&lt;&gt;"&amp;"",$D$5:$D$72,"&lt;&gt;"&amp;"NL",$D$5:$D$72,"&lt;&gt;"&amp;"HORS LIGUE",Y$5:Y$72,"&lt;"&amp;Y51)+1),Paramètres!$B$3:$C$56,2,FALSE)*Paramètres!$K$13))</f>
        <v>0</v>
      </c>
      <c r="AA51" s="46"/>
      <c r="AB51" s="2">
        <f>IF(AA$2="Bike &amp; Run",IF(ISNA(VLOOKUP(AA51,Paramètres!$B$3:$C$56,2,FALSE)),0,VLOOKUP(AA51,Paramètres!$B$3:$C$56,2,FALSE)*Paramètres!$K$14),IF(OR(AA51="",OR($D51="",$D51="NL",$D51="HORS LIGUE")),0,VLOOKUP(IF(OR(AA51="",OR($D51="",$D51="NL",$D51="HORS LIGUE")),"",COUNTIFS($D$5:$D$72,"&lt;&gt;"&amp;"",$D$5:$D$72,"&lt;&gt;"&amp;"NL",$D$5:$D$72,"&lt;&gt;"&amp;"HORS LIGUE",AA$5:AA$72,"&lt;"&amp;AA51)+1),Paramètres!$B$3:$C$56,2,FALSE)*Paramètres!$K$14))</f>
        <v>0</v>
      </c>
      <c r="AC51" s="46"/>
      <c r="AD51" s="2">
        <f>IF(AC$2="Bike &amp; Run",IF(ISNA(VLOOKUP(AC51,Paramètres!$B$3:$C$56,2,FALSE)),0,VLOOKUP(AC51,Paramètres!$B$3:$C$56,2,FALSE)*Paramètres!$K$15),IF(OR(AC51="",OR($D51="",$D51="NL",$D51="HORS LIGUE")),0,VLOOKUP(IF(OR(AC51="",OR($D51="",$D51="NL",$D51="HORS LIGUE")),"",COUNTIFS($D$5:$D$72,"&lt;&gt;"&amp;"",$D$5:$D$72,"&lt;&gt;"&amp;"NL",$D$5:$D$72,"&lt;&gt;"&amp;"HORS LIGUE",AC$5:AC$72,"&lt;"&amp;AC51)+1),Paramètres!$B$3:$C$56,2,FALSE)*Paramètres!$K$15))</f>
        <v>0</v>
      </c>
      <c r="AE51" s="46"/>
      <c r="AF51" s="2">
        <f>IF(AE$2="Bike &amp; Run",IF(ISNA(VLOOKUP(AE51,Paramètres!$B$3:$C$56,2,FALSE)),0,VLOOKUP(AE51,Paramètres!$B$3:$C$56,2,FALSE)*Paramètres!$K$16),IF(OR(AE51="",OR($D51="",$D51="NL",$D51="HORS LIGUE")),0,VLOOKUP(IF(OR(AE51="",OR($D51="",$D51="NL",$D51="HORS LIGUE")),"",COUNTIFS($D$5:$D$72,"&lt;&gt;"&amp;"",$D$5:$D$72,"&lt;&gt;"&amp;"NL",$D$5:$D$72,"&lt;&gt;"&amp;"HORS LIGUE",AE$5:AE$72,"&lt;"&amp;AE51)+1),Paramètres!$B$3:$C$56,2,FALSE)*Paramètres!$K$16))</f>
        <v>0</v>
      </c>
      <c r="AG51" s="46"/>
      <c r="AH51" s="2">
        <f>IF(AG$2="Bike &amp; Run",IF(ISNA(VLOOKUP(AG51,Paramètres!$B$3:$C$56,2,FALSE)),0,VLOOKUP(AG51,Paramètres!$B$3:$C$56,2,FALSE)*Paramètres!$K$17),IF(OR(AG51="",OR($D51="",$D51="NL",$D51="HORS LIGUE")),0,VLOOKUP(IF(OR(AG51="",OR($D51="",$D51="NL",$D51="HORS LIGUE")),"",COUNTIFS($D$5:$D$72,"&lt;&gt;"&amp;"",$D$5:$D$72,"&lt;&gt;"&amp;"NL",$D$5:$D$72,"&lt;&gt;"&amp;"HORS LIGUE",AG$5:AG$72,"&lt;"&amp;AG51)+1),Paramètres!$B$3:$C$56,2,FALSE)*Paramètres!$K$17))</f>
        <v>0</v>
      </c>
      <c r="AI51" s="40">
        <f t="shared" si="53"/>
        <v>0</v>
      </c>
      <c r="AJ51" s="3" t="str">
        <f t="shared" si="54"/>
        <v/>
      </c>
      <c r="AK51" s="5">
        <f t="shared" si="55"/>
        <v>0</v>
      </c>
      <c r="AL51" s="41">
        <f t="shared" si="56"/>
        <v>0</v>
      </c>
      <c r="AM51" s="33" t="str">
        <f t="shared" si="57"/>
        <v/>
      </c>
      <c r="AO51" s="22">
        <f t="shared" si="58"/>
        <v>0</v>
      </c>
      <c r="AP51">
        <f t="shared" si="59"/>
        <v>0</v>
      </c>
      <c r="AQ51">
        <f t="shared" si="60"/>
        <v>0</v>
      </c>
      <c r="AR51">
        <f t="shared" si="61"/>
        <v>0</v>
      </c>
      <c r="AS51">
        <f t="shared" si="62"/>
        <v>0</v>
      </c>
      <c r="AT51">
        <f t="shared" si="63"/>
        <v>0</v>
      </c>
      <c r="AU51">
        <f t="shared" si="64"/>
        <v>0</v>
      </c>
      <c r="AV51">
        <f t="shared" si="65"/>
        <v>0</v>
      </c>
      <c r="AW51">
        <f t="shared" si="66"/>
        <v>0</v>
      </c>
      <c r="AX51">
        <f t="shared" si="67"/>
        <v>0</v>
      </c>
      <c r="AY51">
        <f t="shared" si="68"/>
        <v>0</v>
      </c>
      <c r="AZ51">
        <f t="shared" si="69"/>
        <v>0</v>
      </c>
      <c r="BA51">
        <f t="shared" si="70"/>
        <v>0</v>
      </c>
      <c r="BB51">
        <f t="shared" si="71"/>
        <v>0</v>
      </c>
      <c r="BC51">
        <f t="shared" si="72"/>
        <v>0</v>
      </c>
      <c r="BD51">
        <f t="shared" si="73"/>
        <v>0</v>
      </c>
      <c r="BE51" s="22">
        <f t="shared" ref="BE51:BR51" si="88">BD51+LARGE($AO51:$BC51,BE$4)</f>
        <v>0</v>
      </c>
      <c r="BF51" s="22">
        <f t="shared" si="88"/>
        <v>0</v>
      </c>
      <c r="BG51" s="22">
        <f t="shared" si="88"/>
        <v>0</v>
      </c>
      <c r="BH51" s="22">
        <f t="shared" si="88"/>
        <v>0</v>
      </c>
      <c r="BI51" s="22">
        <f t="shared" si="88"/>
        <v>0</v>
      </c>
      <c r="BJ51" s="22">
        <f t="shared" si="88"/>
        <v>0</v>
      </c>
      <c r="BK51" s="22">
        <f t="shared" si="88"/>
        <v>0</v>
      </c>
      <c r="BL51" s="22">
        <f t="shared" si="88"/>
        <v>0</v>
      </c>
      <c r="BM51" s="22">
        <f t="shared" si="88"/>
        <v>0</v>
      </c>
      <c r="BN51" s="22">
        <f t="shared" si="88"/>
        <v>0</v>
      </c>
      <c r="BO51" s="22">
        <f t="shared" si="88"/>
        <v>0</v>
      </c>
      <c r="BP51" s="22">
        <f t="shared" si="88"/>
        <v>0</v>
      </c>
      <c r="BQ51" s="22">
        <f t="shared" si="88"/>
        <v>0</v>
      </c>
      <c r="BR51" s="22">
        <f t="shared" si="88"/>
        <v>0</v>
      </c>
    </row>
    <row r="52" spans="1:70" ht="16.5">
      <c r="A52" s="14"/>
      <c r="B52" s="32" t="str">
        <f>IF(ISNA(VLOOKUP(A52,'Licenciés Jeunes 2023'!A:C,3,0)),"",VLOOKUP(A52,'Licenciés Jeunes 2023'!A:C,3,0))</f>
        <v/>
      </c>
      <c r="C52" s="32" t="str">
        <f>IF(ISNA(VLOOKUP(A52,'Licenciés Jeunes 2023'!A:C,2,0)),"",VLOOKUP(A52,'Licenciés Jeunes 2023'!A:C,2,0))</f>
        <v/>
      </c>
      <c r="D52" s="32" t="str">
        <f>IF(ISNA(VLOOKUP(A52,'Licenciés Jeunes 2023'!A:F,6,0)),"",VLOOKUP(A52,'Licenciés Jeunes 2023'!A:F,6,0))</f>
        <v/>
      </c>
      <c r="E52" s="6"/>
      <c r="F52" s="2">
        <f>IF(E$2="Bike &amp; Run",IF(ISNA(VLOOKUP(E52,Paramètres!$B$3:$C$56,2,FALSE)),0,VLOOKUP(E52,Paramètres!$B$3:$C$56,2,FALSE)*Paramètres!$K$3),IF(OR(E52="",OR($D52="",$D52="NL",$D52="HORS LIGUE")),0,VLOOKUP(IF(OR(E52="",OR($D52="",$D52="NL",$D52="HORS LIGUE")),"",COUNTIFS($D$5:$D$72,"&lt;&gt;"&amp;"",$D$5:$D$72,"&lt;&gt;"&amp;"NL",$D$5:$D$72,"&lt;&gt;"&amp;"HORS LIGUE",E$5:E$72,"&lt;"&amp;E52)+1),Paramètres!$B$3:$C$56,2,FALSE)*Paramètres!$K$3))</f>
        <v>0</v>
      </c>
      <c r="G52" s="4"/>
      <c r="H52" s="2">
        <f>IF(G$2="Bike &amp; Run",IF(ISNA(VLOOKUP(G52,Paramètres!$B$3:$C$56,2,FALSE)),0,VLOOKUP(G52,Paramètres!$B$3:$C$56,2,FALSE)*Paramètres!$K$4),IF(OR(G52="",OR($D52="",$D52="NL",$D52="HORS LIGUE")),0,VLOOKUP(IF(OR(G52="",OR($D52="",$D52="NL",$D52="HORS LIGUE")),"",COUNTIFS($D$5:$D$72,"&lt;&gt;"&amp;"",$D$5:$D$72,"&lt;&gt;"&amp;"NL",$D$5:$D$72,"&lt;&gt;"&amp;"HORS LIGUE",G$5:G$72,"&lt;"&amp;G52)+1),Paramètres!$B$3:$C$56,2,FALSE)*Paramètres!$K$4))</f>
        <v>0</v>
      </c>
      <c r="I52" s="36"/>
      <c r="J52" s="2">
        <f>IF(I$2="Bike &amp; Run",IF(ISNA(VLOOKUP(I52,Paramètres!$B$3:$C$56,2,FALSE)),0,VLOOKUP(I52,Paramètres!$B$3:$C$56,2,FALSE)*Paramètres!$K$5),IF(OR(I52="",OR($D52="",$D52="NL",$D52="HORS LIGUE")),0,VLOOKUP(IF(OR(I52="",OR($D52="",$D52="NL",$D52="HORS LIGUE")),"",COUNTIFS($D$5:$D$72,"&lt;&gt;"&amp;"",$D$5:$D$72,"&lt;&gt;"&amp;"NL",$D$5:$D$72,"&lt;&gt;"&amp;"HORS LIGUE",I$5:I$72,"&lt;"&amp;I52)+1),Paramètres!$B$3:$C$56,2,FALSE)*Paramètres!$K$5))</f>
        <v>0</v>
      </c>
      <c r="K52" s="4"/>
      <c r="L52" s="2">
        <f>IF(K$2="Bike &amp; Run",IF(ISNA(VLOOKUP(K52,Paramètres!$B$3:$C$56,2,FALSE)),0,VLOOKUP(K52,Paramètres!$B$3:$C$56,2,FALSE)*Paramètres!$K$6),IF(OR(K52="",OR($D52="",$D52="NL",$D52="HORS LIGUE")),0,VLOOKUP(IF(OR(K52="",OR($D52="",$D52="NL",$D52="HORS LIGUE")),"",COUNTIFS($D$5:$D$72,"&lt;&gt;"&amp;"",$D$5:$D$72,"&lt;&gt;"&amp;"NL",$D$5:$D$72,"&lt;&gt;"&amp;"HORS LIGUE",K$5:K$72,"&lt;"&amp;K52)+1),Paramètres!$B$3:$C$56,2,FALSE)*Paramètres!$K$6))</f>
        <v>0</v>
      </c>
      <c r="M52" s="4"/>
      <c r="N52" s="2">
        <f>IF(M$2="Bike &amp; Run",IF(ISNA(VLOOKUP(M52,Paramètres!$B$3:$C$56,2,FALSE)),0,VLOOKUP(M52,Paramètres!$B$3:$C$56,2,FALSE)*Paramètres!$K$7),IF(OR(M52="",OR($D52="",$D52="NL",$D52="HORS LIGUE")),0,VLOOKUP(IF(OR(M52="",OR($D52="",$D52="NL",$D52="HORS LIGUE")),"",COUNTIFS($D$5:$D$72,"&lt;&gt;"&amp;"",$D$5:$D$72,"&lt;&gt;"&amp;"NL",$D$5:$D$72,"&lt;&gt;"&amp;"HORS LIGUE",M$5:M$72,"&lt;"&amp;M52)+1),Paramètres!$B$3:$C$56,2,FALSE)*Paramètres!$K$7))</f>
        <v>0</v>
      </c>
      <c r="O52" s="46"/>
      <c r="P52" s="2">
        <f>IF(O$2="Bike &amp; Run",IF(ISNA(VLOOKUP(O52,Paramètres!$B$3:$C$56,2,FALSE)),0,VLOOKUP(O52,Paramètres!$B$3:$C$56,2,FALSE)*Paramètres!$K$8),IF(OR(O52="",OR($D52="",$D52="NL",$D52="HORS LIGUE")),0,VLOOKUP(IF(OR(O52="",OR($D52="",$D52="NL",$D52="HORS LIGUE")),"",COUNTIFS($D$5:$D$72,"&lt;&gt;"&amp;"",$D$5:$D$72,"&lt;&gt;"&amp;"NL",$D$5:$D$72,"&lt;&gt;"&amp;"HORS LIGUE",O$5:O$72,"&lt;"&amp;O52)+1),Paramètres!$B$3:$C$56,2,FALSE)*Paramètres!$K$8))</f>
        <v>0</v>
      </c>
      <c r="Q52" s="46"/>
      <c r="R52" s="2">
        <f>IF(Q$2="Bike &amp; Run",IF(ISNA(VLOOKUP(Q52,Paramètres!$B$3:$C$56,2,FALSE)),0,VLOOKUP(Q52,Paramètres!$B$3:$C$56,2,FALSE)*Paramètres!$K$9),IF(OR(Q52="",OR($D52="",$D52="NL",$D52="HORS LIGUE")),0,VLOOKUP(IF(OR(Q52="",OR($D52="",$D52="NL",$D52="HORS LIGUE")),"",COUNTIFS($D$5:$D$72,"&lt;&gt;"&amp;"",$D$5:$D$72,"&lt;&gt;"&amp;"NL",$D$5:$D$72,"&lt;&gt;"&amp;"HORS LIGUE",Q$5:Q$72,"&lt;"&amp;Q52)+1),Paramètres!$B$3:$C$56,2,FALSE)*Paramètres!$K$9))</f>
        <v>0</v>
      </c>
      <c r="S52" s="46"/>
      <c r="T52" s="2">
        <f>IF(S$2="Bike &amp; Run",IF(ISNA(VLOOKUP(S52,Paramètres!$B$3:$C$56,2,FALSE)),0,VLOOKUP(S52,Paramètres!$B$3:$C$56,2,FALSE)*Paramètres!$K$10),IF(OR(S52="",OR($D52="",$D52="NL",$D52="HORS LIGUE")),0,VLOOKUP(IF(OR(S52="",OR($D52="",$D52="NL",$D52="HORS LIGUE")),"",COUNTIFS($D$5:$D$72,"&lt;&gt;"&amp;"",$D$5:$D$72,"&lt;&gt;"&amp;"NL",$D$5:$D$72,"&lt;&gt;"&amp;"HORS LIGUE",S$5:S$72,"&lt;"&amp;S52)+1),Paramètres!$B$3:$C$56,2,FALSE)*Paramètres!$K$10))</f>
        <v>0</v>
      </c>
      <c r="U52" s="46"/>
      <c r="V52" s="2">
        <f>IF(U$2="Bike &amp; Run",IF(ISNA(VLOOKUP(U52,Paramètres!$B$3:$C$56,2,FALSE)),0,VLOOKUP(U52,Paramètres!$B$3:$C$56,2,FALSE)*Paramètres!$K$11),IF(OR(U52="",OR($D52="",$D52="NL",$D52="HORS LIGUE")),0,VLOOKUP(IF(OR(U52="",OR($D52="",$D52="NL",$D52="HORS LIGUE")),"",COUNTIFS($D$5:$D$72,"&lt;&gt;"&amp;"",$D$5:$D$72,"&lt;&gt;"&amp;"NL",$D$5:$D$72,"&lt;&gt;"&amp;"HORS LIGUE",U$5:U$72,"&lt;"&amp;U52)+1),Paramètres!$B$3:$C$56,2,FALSE)*Paramètres!$K$11))</f>
        <v>0</v>
      </c>
      <c r="W52" s="46"/>
      <c r="X52" s="2">
        <f>IF(W$2="Bike &amp; Run",IF(ISNA(VLOOKUP(W52,Paramètres!$B$3:$C$56,2,FALSE)),0,VLOOKUP(W52,Paramètres!$B$3:$C$56,2,FALSE)*Paramètres!$K$12),IF(OR(W52="",OR($D52="",$D52="NL",$D52="HORS LIGUE")),0,VLOOKUP(IF(OR(W52="",OR($D52="",$D52="NL",$D52="HORS LIGUE")),"",COUNTIFS($D$5:$D$72,"&lt;&gt;"&amp;"",$D$5:$D$72,"&lt;&gt;"&amp;"NL",$D$5:$D$72,"&lt;&gt;"&amp;"HORS LIGUE",W$5:W$72,"&lt;"&amp;W52)+1),Paramètres!$B$3:$C$56,2,FALSE)*Paramètres!$K$12))</f>
        <v>0</v>
      </c>
      <c r="Y52" s="46"/>
      <c r="Z52" s="2">
        <f>IF(Y$2="Bike &amp; Run",IF(ISNA(VLOOKUP(Y52,Paramètres!$B$3:$C$56,2,FALSE)),0,VLOOKUP(Y52,Paramètres!$B$3:$C$56,2,FALSE)*Paramètres!$K$13),IF(OR(Y52="",OR($D52="",$D52="NL",$D52="HORS LIGUE")),0,VLOOKUP(IF(OR(Y52="",OR($D52="",$D52="NL",$D52="HORS LIGUE")),"",COUNTIFS($D$5:$D$72,"&lt;&gt;"&amp;"",$D$5:$D$72,"&lt;&gt;"&amp;"NL",$D$5:$D$72,"&lt;&gt;"&amp;"HORS LIGUE",Y$5:Y$72,"&lt;"&amp;Y52)+1),Paramètres!$B$3:$C$56,2,FALSE)*Paramètres!$K$13))</f>
        <v>0</v>
      </c>
      <c r="AA52" s="46"/>
      <c r="AB52" s="2">
        <f>IF(AA$2="Bike &amp; Run",IF(ISNA(VLOOKUP(AA52,Paramètres!$B$3:$C$56,2,FALSE)),0,VLOOKUP(AA52,Paramètres!$B$3:$C$56,2,FALSE)*Paramètres!$K$14),IF(OR(AA52="",OR($D52="",$D52="NL",$D52="HORS LIGUE")),0,VLOOKUP(IF(OR(AA52="",OR($D52="",$D52="NL",$D52="HORS LIGUE")),"",COUNTIFS($D$5:$D$72,"&lt;&gt;"&amp;"",$D$5:$D$72,"&lt;&gt;"&amp;"NL",$D$5:$D$72,"&lt;&gt;"&amp;"HORS LIGUE",AA$5:AA$72,"&lt;"&amp;AA52)+1),Paramètres!$B$3:$C$56,2,FALSE)*Paramètres!$K$14))</f>
        <v>0</v>
      </c>
      <c r="AC52" s="46"/>
      <c r="AD52" s="2">
        <f>IF(AC$2="Bike &amp; Run",IF(ISNA(VLOOKUP(AC52,Paramètres!$B$3:$C$56,2,FALSE)),0,VLOOKUP(AC52,Paramètres!$B$3:$C$56,2,FALSE)*Paramètres!$K$15),IF(OR(AC52="",OR($D52="",$D52="NL",$D52="HORS LIGUE")),0,VLOOKUP(IF(OR(AC52="",OR($D52="",$D52="NL",$D52="HORS LIGUE")),"",COUNTIFS($D$5:$D$72,"&lt;&gt;"&amp;"",$D$5:$D$72,"&lt;&gt;"&amp;"NL",$D$5:$D$72,"&lt;&gt;"&amp;"HORS LIGUE",AC$5:AC$72,"&lt;"&amp;AC52)+1),Paramètres!$B$3:$C$56,2,FALSE)*Paramètres!$K$15))</f>
        <v>0</v>
      </c>
      <c r="AE52" s="46"/>
      <c r="AF52" s="2">
        <f>IF(AE$2="Bike &amp; Run",IF(ISNA(VLOOKUP(AE52,Paramètres!$B$3:$C$56,2,FALSE)),0,VLOOKUP(AE52,Paramètres!$B$3:$C$56,2,FALSE)*Paramètres!$K$16),IF(OR(AE52="",OR($D52="",$D52="NL",$D52="HORS LIGUE")),0,VLOOKUP(IF(OR(AE52="",OR($D52="",$D52="NL",$D52="HORS LIGUE")),"",COUNTIFS($D$5:$D$72,"&lt;&gt;"&amp;"",$D$5:$D$72,"&lt;&gt;"&amp;"NL",$D$5:$D$72,"&lt;&gt;"&amp;"HORS LIGUE",AE$5:AE$72,"&lt;"&amp;AE52)+1),Paramètres!$B$3:$C$56,2,FALSE)*Paramètres!$K$16))</f>
        <v>0</v>
      </c>
      <c r="AG52" s="46"/>
      <c r="AH52" s="2">
        <f>IF(AG$2="Bike &amp; Run",IF(ISNA(VLOOKUP(AG52,Paramètres!$B$3:$C$56,2,FALSE)),0,VLOOKUP(AG52,Paramètres!$B$3:$C$56,2,FALSE)*Paramètres!$K$17),IF(OR(AG52="",OR($D52="",$D52="NL",$D52="HORS LIGUE")),0,VLOOKUP(IF(OR(AG52="",OR($D52="",$D52="NL",$D52="HORS LIGUE")),"",COUNTIFS($D$5:$D$72,"&lt;&gt;"&amp;"",$D$5:$D$72,"&lt;&gt;"&amp;"NL",$D$5:$D$72,"&lt;&gt;"&amp;"HORS LIGUE",AG$5:AG$72,"&lt;"&amp;AG52)+1),Paramètres!$B$3:$C$56,2,FALSE)*Paramètres!$K$17))</f>
        <v>0</v>
      </c>
      <c r="AI52" s="40">
        <f t="shared" si="53"/>
        <v>0</v>
      </c>
      <c r="AJ52" s="3" t="str">
        <f t="shared" si="54"/>
        <v/>
      </c>
      <c r="AK52" s="5">
        <f t="shared" si="55"/>
        <v>0</v>
      </c>
      <c r="AL52" s="41">
        <f t="shared" si="56"/>
        <v>0</v>
      </c>
      <c r="AM52" s="33" t="str">
        <f t="shared" si="57"/>
        <v/>
      </c>
      <c r="AO52" s="22">
        <f t="shared" si="58"/>
        <v>0</v>
      </c>
      <c r="AP52">
        <f t="shared" si="59"/>
        <v>0</v>
      </c>
      <c r="AQ52">
        <f t="shared" si="60"/>
        <v>0</v>
      </c>
      <c r="AR52">
        <f t="shared" si="61"/>
        <v>0</v>
      </c>
      <c r="AS52">
        <f t="shared" si="62"/>
        <v>0</v>
      </c>
      <c r="AT52">
        <f t="shared" si="63"/>
        <v>0</v>
      </c>
      <c r="AU52">
        <f t="shared" si="64"/>
        <v>0</v>
      </c>
      <c r="AV52">
        <f t="shared" si="65"/>
        <v>0</v>
      </c>
      <c r="AW52">
        <f t="shared" si="66"/>
        <v>0</v>
      </c>
      <c r="AX52">
        <f t="shared" si="67"/>
        <v>0</v>
      </c>
      <c r="AY52">
        <f t="shared" si="68"/>
        <v>0</v>
      </c>
      <c r="AZ52">
        <f t="shared" si="69"/>
        <v>0</v>
      </c>
      <c r="BA52">
        <f t="shared" si="70"/>
        <v>0</v>
      </c>
      <c r="BB52">
        <f t="shared" si="71"/>
        <v>0</v>
      </c>
      <c r="BC52">
        <f t="shared" si="72"/>
        <v>0</v>
      </c>
      <c r="BD52">
        <f t="shared" si="73"/>
        <v>0</v>
      </c>
      <c r="BE52" s="22">
        <f t="shared" ref="BE52:BR52" si="89">BD52+LARGE($AO52:$BC52,BE$4)</f>
        <v>0</v>
      </c>
      <c r="BF52" s="22">
        <f t="shared" si="89"/>
        <v>0</v>
      </c>
      <c r="BG52" s="22">
        <f t="shared" si="89"/>
        <v>0</v>
      </c>
      <c r="BH52" s="22">
        <f t="shared" si="89"/>
        <v>0</v>
      </c>
      <c r="BI52" s="22">
        <f t="shared" si="89"/>
        <v>0</v>
      </c>
      <c r="BJ52" s="22">
        <f t="shared" si="89"/>
        <v>0</v>
      </c>
      <c r="BK52" s="22">
        <f t="shared" si="89"/>
        <v>0</v>
      </c>
      <c r="BL52" s="22">
        <f t="shared" si="89"/>
        <v>0</v>
      </c>
      <c r="BM52" s="22">
        <f t="shared" si="89"/>
        <v>0</v>
      </c>
      <c r="BN52" s="22">
        <f t="shared" si="89"/>
        <v>0</v>
      </c>
      <c r="BO52" s="22">
        <f t="shared" si="89"/>
        <v>0</v>
      </c>
      <c r="BP52" s="22">
        <f t="shared" si="89"/>
        <v>0</v>
      </c>
      <c r="BQ52" s="22">
        <f t="shared" si="89"/>
        <v>0</v>
      </c>
      <c r="BR52" s="22">
        <f t="shared" si="89"/>
        <v>0</v>
      </c>
    </row>
    <row r="53" spans="1:70" ht="16.5">
      <c r="A53" s="14"/>
      <c r="B53" s="32" t="str">
        <f>IF(ISNA(VLOOKUP(A53,'Licenciés Jeunes 2023'!A:C,3,0)),"",VLOOKUP(A53,'Licenciés Jeunes 2023'!A:C,3,0))</f>
        <v/>
      </c>
      <c r="C53" s="32" t="str">
        <f>IF(ISNA(VLOOKUP(A53,'Licenciés Jeunes 2023'!A:C,2,0)),"",VLOOKUP(A53,'Licenciés Jeunes 2023'!A:C,2,0))</f>
        <v/>
      </c>
      <c r="D53" s="32" t="str">
        <f>IF(ISNA(VLOOKUP(A53,'Licenciés Jeunes 2023'!A:F,6,0)),"",VLOOKUP(A53,'Licenciés Jeunes 2023'!A:F,6,0))</f>
        <v/>
      </c>
      <c r="E53" s="6"/>
      <c r="F53" s="2">
        <f>IF(E$2="Bike &amp; Run",IF(ISNA(VLOOKUP(E53,Paramètres!$B$3:$C$56,2,FALSE)),0,VLOOKUP(E53,Paramètres!$B$3:$C$56,2,FALSE)*Paramètres!$K$3),IF(OR(E53="",OR($D53="",$D53="NL",$D53="HORS LIGUE")),0,VLOOKUP(IF(OR(E53="",OR($D53="",$D53="NL",$D53="HORS LIGUE")),"",COUNTIFS($D$5:$D$72,"&lt;&gt;"&amp;"",$D$5:$D$72,"&lt;&gt;"&amp;"NL",$D$5:$D$72,"&lt;&gt;"&amp;"HORS LIGUE",E$5:E$72,"&lt;"&amp;E53)+1),Paramètres!$B$3:$C$56,2,FALSE)*Paramètres!$K$3))</f>
        <v>0</v>
      </c>
      <c r="G53" s="4"/>
      <c r="H53" s="2">
        <f>IF(G$2="Bike &amp; Run",IF(ISNA(VLOOKUP(G53,Paramètres!$B$3:$C$56,2,FALSE)),0,VLOOKUP(G53,Paramètres!$B$3:$C$56,2,FALSE)*Paramètres!$K$4),IF(OR(G53="",OR($D53="",$D53="NL",$D53="HORS LIGUE")),0,VLOOKUP(IF(OR(G53="",OR($D53="",$D53="NL",$D53="HORS LIGUE")),"",COUNTIFS($D$5:$D$72,"&lt;&gt;"&amp;"",$D$5:$D$72,"&lt;&gt;"&amp;"NL",$D$5:$D$72,"&lt;&gt;"&amp;"HORS LIGUE",G$5:G$72,"&lt;"&amp;G53)+1),Paramètres!$B$3:$C$56,2,FALSE)*Paramètres!$K$4))</f>
        <v>0</v>
      </c>
      <c r="I53" s="36"/>
      <c r="J53" s="2">
        <f>IF(I$2="Bike &amp; Run",IF(ISNA(VLOOKUP(I53,Paramètres!$B$3:$C$56,2,FALSE)),0,VLOOKUP(I53,Paramètres!$B$3:$C$56,2,FALSE)*Paramètres!$K$5),IF(OR(I53="",OR($D53="",$D53="NL",$D53="HORS LIGUE")),0,VLOOKUP(IF(OR(I53="",OR($D53="",$D53="NL",$D53="HORS LIGUE")),"",COUNTIFS($D$5:$D$72,"&lt;&gt;"&amp;"",$D$5:$D$72,"&lt;&gt;"&amp;"NL",$D$5:$D$72,"&lt;&gt;"&amp;"HORS LIGUE",I$5:I$72,"&lt;"&amp;I53)+1),Paramètres!$B$3:$C$56,2,FALSE)*Paramètres!$K$5))</f>
        <v>0</v>
      </c>
      <c r="K53" s="4"/>
      <c r="L53" s="2">
        <f>IF(K$2="Bike &amp; Run",IF(ISNA(VLOOKUP(K53,Paramètres!$B$3:$C$56,2,FALSE)),0,VLOOKUP(K53,Paramètres!$B$3:$C$56,2,FALSE)*Paramètres!$K$6),IF(OR(K53="",OR($D53="",$D53="NL",$D53="HORS LIGUE")),0,VLOOKUP(IF(OR(K53="",OR($D53="",$D53="NL",$D53="HORS LIGUE")),"",COUNTIFS($D$5:$D$72,"&lt;&gt;"&amp;"",$D$5:$D$72,"&lt;&gt;"&amp;"NL",$D$5:$D$72,"&lt;&gt;"&amp;"HORS LIGUE",K$5:K$72,"&lt;"&amp;K53)+1),Paramètres!$B$3:$C$56,2,FALSE)*Paramètres!$K$6))</f>
        <v>0</v>
      </c>
      <c r="M53" s="4"/>
      <c r="N53" s="2">
        <f>IF(M$2="Bike &amp; Run",IF(ISNA(VLOOKUP(M53,Paramètres!$B$3:$C$56,2,FALSE)),0,VLOOKUP(M53,Paramètres!$B$3:$C$56,2,FALSE)*Paramètres!$K$7),IF(OR(M53="",OR($D53="",$D53="NL",$D53="HORS LIGUE")),0,VLOOKUP(IF(OR(M53="",OR($D53="",$D53="NL",$D53="HORS LIGUE")),"",COUNTIFS($D$5:$D$72,"&lt;&gt;"&amp;"",$D$5:$D$72,"&lt;&gt;"&amp;"NL",$D$5:$D$72,"&lt;&gt;"&amp;"HORS LIGUE",M$5:M$72,"&lt;"&amp;M53)+1),Paramètres!$B$3:$C$56,2,FALSE)*Paramètres!$K$7))</f>
        <v>0</v>
      </c>
      <c r="O53" s="46"/>
      <c r="P53" s="2">
        <f>IF(O$2="Bike &amp; Run",IF(ISNA(VLOOKUP(O53,Paramètres!$B$3:$C$56,2,FALSE)),0,VLOOKUP(O53,Paramètres!$B$3:$C$56,2,FALSE)*Paramètres!$K$8),IF(OR(O53="",OR($D53="",$D53="NL",$D53="HORS LIGUE")),0,VLOOKUP(IF(OR(O53="",OR($D53="",$D53="NL",$D53="HORS LIGUE")),"",COUNTIFS($D$5:$D$72,"&lt;&gt;"&amp;"",$D$5:$D$72,"&lt;&gt;"&amp;"NL",$D$5:$D$72,"&lt;&gt;"&amp;"HORS LIGUE",O$5:O$72,"&lt;"&amp;O53)+1),Paramètres!$B$3:$C$56,2,FALSE)*Paramètres!$K$8))</f>
        <v>0</v>
      </c>
      <c r="Q53" s="46"/>
      <c r="R53" s="2">
        <f>IF(Q$2="Bike &amp; Run",IF(ISNA(VLOOKUP(Q53,Paramètres!$B$3:$C$56,2,FALSE)),0,VLOOKUP(Q53,Paramètres!$B$3:$C$56,2,FALSE)*Paramètres!$K$9),IF(OR(Q53="",OR($D53="",$D53="NL",$D53="HORS LIGUE")),0,VLOOKUP(IF(OR(Q53="",OR($D53="",$D53="NL",$D53="HORS LIGUE")),"",COUNTIFS($D$5:$D$72,"&lt;&gt;"&amp;"",$D$5:$D$72,"&lt;&gt;"&amp;"NL",$D$5:$D$72,"&lt;&gt;"&amp;"HORS LIGUE",Q$5:Q$72,"&lt;"&amp;Q53)+1),Paramètres!$B$3:$C$56,2,FALSE)*Paramètres!$K$9))</f>
        <v>0</v>
      </c>
      <c r="S53" s="46"/>
      <c r="T53" s="2">
        <f>IF(S$2="Bike &amp; Run",IF(ISNA(VLOOKUP(S53,Paramètres!$B$3:$C$56,2,FALSE)),0,VLOOKUP(S53,Paramètres!$B$3:$C$56,2,FALSE)*Paramètres!$K$10),IF(OR(S53="",OR($D53="",$D53="NL",$D53="HORS LIGUE")),0,VLOOKUP(IF(OR(S53="",OR($D53="",$D53="NL",$D53="HORS LIGUE")),"",COUNTIFS($D$5:$D$72,"&lt;&gt;"&amp;"",$D$5:$D$72,"&lt;&gt;"&amp;"NL",$D$5:$D$72,"&lt;&gt;"&amp;"HORS LIGUE",S$5:S$72,"&lt;"&amp;S53)+1),Paramètres!$B$3:$C$56,2,FALSE)*Paramètres!$K$10))</f>
        <v>0</v>
      </c>
      <c r="U53" s="46"/>
      <c r="V53" s="2">
        <f>IF(U$2="Bike &amp; Run",IF(ISNA(VLOOKUP(U53,Paramètres!$B$3:$C$56,2,FALSE)),0,VLOOKUP(U53,Paramètres!$B$3:$C$56,2,FALSE)*Paramètres!$K$11),IF(OR(U53="",OR($D53="",$D53="NL",$D53="HORS LIGUE")),0,VLOOKUP(IF(OR(U53="",OR($D53="",$D53="NL",$D53="HORS LIGUE")),"",COUNTIFS($D$5:$D$72,"&lt;&gt;"&amp;"",$D$5:$D$72,"&lt;&gt;"&amp;"NL",$D$5:$D$72,"&lt;&gt;"&amp;"HORS LIGUE",U$5:U$72,"&lt;"&amp;U53)+1),Paramètres!$B$3:$C$56,2,FALSE)*Paramètres!$K$11))</f>
        <v>0</v>
      </c>
      <c r="W53" s="46"/>
      <c r="X53" s="2">
        <f>IF(W$2="Bike &amp; Run",IF(ISNA(VLOOKUP(W53,Paramètres!$B$3:$C$56,2,FALSE)),0,VLOOKUP(W53,Paramètres!$B$3:$C$56,2,FALSE)*Paramètres!$K$12),IF(OR(W53="",OR($D53="",$D53="NL",$D53="HORS LIGUE")),0,VLOOKUP(IF(OR(W53="",OR($D53="",$D53="NL",$D53="HORS LIGUE")),"",COUNTIFS($D$5:$D$72,"&lt;&gt;"&amp;"",$D$5:$D$72,"&lt;&gt;"&amp;"NL",$D$5:$D$72,"&lt;&gt;"&amp;"HORS LIGUE",W$5:W$72,"&lt;"&amp;W53)+1),Paramètres!$B$3:$C$56,2,FALSE)*Paramètres!$K$12))</f>
        <v>0</v>
      </c>
      <c r="Y53" s="46"/>
      <c r="Z53" s="2">
        <f>IF(Y$2="Bike &amp; Run",IF(ISNA(VLOOKUP(Y53,Paramètres!$B$3:$C$56,2,FALSE)),0,VLOOKUP(Y53,Paramètres!$B$3:$C$56,2,FALSE)*Paramètres!$K$13),IF(OR(Y53="",OR($D53="",$D53="NL",$D53="HORS LIGUE")),0,VLOOKUP(IF(OR(Y53="",OR($D53="",$D53="NL",$D53="HORS LIGUE")),"",COUNTIFS($D$5:$D$72,"&lt;&gt;"&amp;"",$D$5:$D$72,"&lt;&gt;"&amp;"NL",$D$5:$D$72,"&lt;&gt;"&amp;"HORS LIGUE",Y$5:Y$72,"&lt;"&amp;Y53)+1),Paramètres!$B$3:$C$56,2,FALSE)*Paramètres!$K$13))</f>
        <v>0</v>
      </c>
      <c r="AA53" s="46"/>
      <c r="AB53" s="2">
        <f>IF(AA$2="Bike &amp; Run",IF(ISNA(VLOOKUP(AA53,Paramètres!$B$3:$C$56,2,FALSE)),0,VLOOKUP(AA53,Paramètres!$B$3:$C$56,2,FALSE)*Paramètres!$K$14),IF(OR(AA53="",OR($D53="",$D53="NL",$D53="HORS LIGUE")),0,VLOOKUP(IF(OR(AA53="",OR($D53="",$D53="NL",$D53="HORS LIGUE")),"",COUNTIFS($D$5:$D$72,"&lt;&gt;"&amp;"",$D$5:$D$72,"&lt;&gt;"&amp;"NL",$D$5:$D$72,"&lt;&gt;"&amp;"HORS LIGUE",AA$5:AA$72,"&lt;"&amp;AA53)+1),Paramètres!$B$3:$C$56,2,FALSE)*Paramètres!$K$14))</f>
        <v>0</v>
      </c>
      <c r="AC53" s="46"/>
      <c r="AD53" s="2">
        <f>IF(AC$2="Bike &amp; Run",IF(ISNA(VLOOKUP(AC53,Paramètres!$B$3:$C$56,2,FALSE)),0,VLOOKUP(AC53,Paramètres!$B$3:$C$56,2,FALSE)*Paramètres!$K$15),IF(OR(AC53="",OR($D53="",$D53="NL",$D53="HORS LIGUE")),0,VLOOKUP(IF(OR(AC53="",OR($D53="",$D53="NL",$D53="HORS LIGUE")),"",COUNTIFS($D$5:$D$72,"&lt;&gt;"&amp;"",$D$5:$D$72,"&lt;&gt;"&amp;"NL",$D$5:$D$72,"&lt;&gt;"&amp;"HORS LIGUE",AC$5:AC$72,"&lt;"&amp;AC53)+1),Paramètres!$B$3:$C$56,2,FALSE)*Paramètres!$K$15))</f>
        <v>0</v>
      </c>
      <c r="AE53" s="46"/>
      <c r="AF53" s="2">
        <f>IF(AE$2="Bike &amp; Run",IF(ISNA(VLOOKUP(AE53,Paramètres!$B$3:$C$56,2,FALSE)),0,VLOOKUP(AE53,Paramètres!$B$3:$C$56,2,FALSE)*Paramètres!$K$16),IF(OR(AE53="",OR($D53="",$D53="NL",$D53="HORS LIGUE")),0,VLOOKUP(IF(OR(AE53="",OR($D53="",$D53="NL",$D53="HORS LIGUE")),"",COUNTIFS($D$5:$D$72,"&lt;&gt;"&amp;"",$D$5:$D$72,"&lt;&gt;"&amp;"NL",$D$5:$D$72,"&lt;&gt;"&amp;"HORS LIGUE",AE$5:AE$72,"&lt;"&amp;AE53)+1),Paramètres!$B$3:$C$56,2,FALSE)*Paramètres!$K$16))</f>
        <v>0</v>
      </c>
      <c r="AG53" s="46"/>
      <c r="AH53" s="2">
        <f>IF(AG$2="Bike &amp; Run",IF(ISNA(VLOOKUP(AG53,Paramètres!$B$3:$C$56,2,FALSE)),0,VLOOKUP(AG53,Paramètres!$B$3:$C$56,2,FALSE)*Paramètres!$K$17),IF(OR(AG53="",OR($D53="",$D53="NL",$D53="HORS LIGUE")),0,VLOOKUP(IF(OR(AG53="",OR($D53="",$D53="NL",$D53="HORS LIGUE")),"",COUNTIFS($D$5:$D$72,"&lt;&gt;"&amp;"",$D$5:$D$72,"&lt;&gt;"&amp;"NL",$D$5:$D$72,"&lt;&gt;"&amp;"HORS LIGUE",AG$5:AG$72,"&lt;"&amp;AG53)+1),Paramètres!$B$3:$C$56,2,FALSE)*Paramètres!$K$17))</f>
        <v>0</v>
      </c>
      <c r="AI53" s="40">
        <f t="shared" si="53"/>
        <v>0</v>
      </c>
      <c r="AJ53" s="3" t="str">
        <f t="shared" si="54"/>
        <v/>
      </c>
      <c r="AK53" s="5">
        <f t="shared" si="55"/>
        <v>0</v>
      </c>
      <c r="AL53" s="41">
        <f t="shared" si="56"/>
        <v>0</v>
      </c>
      <c r="AM53" s="33" t="str">
        <f t="shared" si="57"/>
        <v/>
      </c>
      <c r="AO53" s="22">
        <f t="shared" si="58"/>
        <v>0</v>
      </c>
      <c r="AP53">
        <f t="shared" si="59"/>
        <v>0</v>
      </c>
      <c r="AQ53">
        <f t="shared" si="60"/>
        <v>0</v>
      </c>
      <c r="AR53">
        <f t="shared" si="61"/>
        <v>0</v>
      </c>
      <c r="AS53">
        <f t="shared" si="62"/>
        <v>0</v>
      </c>
      <c r="AT53">
        <f t="shared" si="63"/>
        <v>0</v>
      </c>
      <c r="AU53">
        <f t="shared" si="64"/>
        <v>0</v>
      </c>
      <c r="AV53">
        <f t="shared" si="65"/>
        <v>0</v>
      </c>
      <c r="AW53">
        <f t="shared" si="66"/>
        <v>0</v>
      </c>
      <c r="AX53">
        <f t="shared" si="67"/>
        <v>0</v>
      </c>
      <c r="AY53">
        <f t="shared" si="68"/>
        <v>0</v>
      </c>
      <c r="AZ53">
        <f t="shared" si="69"/>
        <v>0</v>
      </c>
      <c r="BA53">
        <f t="shared" si="70"/>
        <v>0</v>
      </c>
      <c r="BB53">
        <f t="shared" si="71"/>
        <v>0</v>
      </c>
      <c r="BC53">
        <f t="shared" si="72"/>
        <v>0</v>
      </c>
      <c r="BD53">
        <f t="shared" si="73"/>
        <v>0</v>
      </c>
      <c r="BE53" s="22">
        <f t="shared" ref="BE53:BR53" si="90">BD53+LARGE($AO53:$BC53,BE$4)</f>
        <v>0</v>
      </c>
      <c r="BF53" s="22">
        <f t="shared" si="90"/>
        <v>0</v>
      </c>
      <c r="BG53" s="22">
        <f t="shared" si="90"/>
        <v>0</v>
      </c>
      <c r="BH53" s="22">
        <f t="shared" si="90"/>
        <v>0</v>
      </c>
      <c r="BI53" s="22">
        <f t="shared" si="90"/>
        <v>0</v>
      </c>
      <c r="BJ53" s="22">
        <f t="shared" si="90"/>
        <v>0</v>
      </c>
      <c r="BK53" s="22">
        <f t="shared" si="90"/>
        <v>0</v>
      </c>
      <c r="BL53" s="22">
        <f t="shared" si="90"/>
        <v>0</v>
      </c>
      <c r="BM53" s="22">
        <f t="shared" si="90"/>
        <v>0</v>
      </c>
      <c r="BN53" s="22">
        <f t="shared" si="90"/>
        <v>0</v>
      </c>
      <c r="BO53" s="22">
        <f t="shared" si="90"/>
        <v>0</v>
      </c>
      <c r="BP53" s="22">
        <f t="shared" si="90"/>
        <v>0</v>
      </c>
      <c r="BQ53" s="22">
        <f t="shared" si="90"/>
        <v>0</v>
      </c>
      <c r="BR53" s="22">
        <f t="shared" si="90"/>
        <v>0</v>
      </c>
    </row>
    <row r="54" spans="1:70" ht="16.5">
      <c r="A54" s="14"/>
      <c r="B54" s="32" t="str">
        <f>IF(ISNA(VLOOKUP(A54,'Licenciés Jeunes 2023'!A:C,3,0)),"",VLOOKUP(A54,'Licenciés Jeunes 2023'!A:C,3,0))</f>
        <v/>
      </c>
      <c r="C54" s="32" t="str">
        <f>IF(ISNA(VLOOKUP(A54,'Licenciés Jeunes 2023'!A:C,2,0)),"",VLOOKUP(A54,'Licenciés Jeunes 2023'!A:C,2,0))</f>
        <v/>
      </c>
      <c r="D54" s="32" t="str">
        <f>IF(ISNA(VLOOKUP(A54,'Licenciés Jeunes 2023'!A:F,6,0)),"",VLOOKUP(A54,'Licenciés Jeunes 2023'!A:F,6,0))</f>
        <v/>
      </c>
      <c r="E54" s="6"/>
      <c r="F54" s="2">
        <f>IF(E$2="Bike &amp; Run",IF(ISNA(VLOOKUP(E54,Paramètres!$B$3:$C$56,2,FALSE)),0,VLOOKUP(E54,Paramètres!$B$3:$C$56,2,FALSE)*Paramètres!$K$3),IF(OR(E54="",OR($D54="",$D54="NL",$D54="HORS LIGUE")),0,VLOOKUP(IF(OR(E54="",OR($D54="",$D54="NL",$D54="HORS LIGUE")),"",COUNTIFS($D$5:$D$72,"&lt;&gt;"&amp;"",$D$5:$D$72,"&lt;&gt;"&amp;"NL",$D$5:$D$72,"&lt;&gt;"&amp;"HORS LIGUE",E$5:E$72,"&lt;"&amp;E54)+1),Paramètres!$B$3:$C$56,2,FALSE)*Paramètres!$K$3))</f>
        <v>0</v>
      </c>
      <c r="G54" s="4"/>
      <c r="H54" s="2">
        <f>IF(G$2="Bike &amp; Run",IF(ISNA(VLOOKUP(G54,Paramètres!$B$3:$C$56,2,FALSE)),0,VLOOKUP(G54,Paramètres!$B$3:$C$56,2,FALSE)*Paramètres!$K$4),IF(OR(G54="",OR($D54="",$D54="NL",$D54="HORS LIGUE")),0,VLOOKUP(IF(OR(G54="",OR($D54="",$D54="NL",$D54="HORS LIGUE")),"",COUNTIFS($D$5:$D$72,"&lt;&gt;"&amp;"",$D$5:$D$72,"&lt;&gt;"&amp;"NL",$D$5:$D$72,"&lt;&gt;"&amp;"HORS LIGUE",G$5:G$72,"&lt;"&amp;G54)+1),Paramètres!$B$3:$C$56,2,FALSE)*Paramètres!$K$4))</f>
        <v>0</v>
      </c>
      <c r="I54" s="36"/>
      <c r="J54" s="2">
        <f>IF(I$2="Bike &amp; Run",IF(ISNA(VLOOKUP(I54,Paramètres!$B$3:$C$56,2,FALSE)),0,VLOOKUP(I54,Paramètres!$B$3:$C$56,2,FALSE)*Paramètres!$K$5),IF(OR(I54="",OR($D54="",$D54="NL",$D54="HORS LIGUE")),0,VLOOKUP(IF(OR(I54="",OR($D54="",$D54="NL",$D54="HORS LIGUE")),"",COUNTIFS($D$5:$D$72,"&lt;&gt;"&amp;"",$D$5:$D$72,"&lt;&gt;"&amp;"NL",$D$5:$D$72,"&lt;&gt;"&amp;"HORS LIGUE",I$5:I$72,"&lt;"&amp;I54)+1),Paramètres!$B$3:$C$56,2,FALSE)*Paramètres!$K$5))</f>
        <v>0</v>
      </c>
      <c r="K54" s="4"/>
      <c r="L54" s="2">
        <f>IF(K$2="Bike &amp; Run",IF(ISNA(VLOOKUP(K54,Paramètres!$B$3:$C$56,2,FALSE)),0,VLOOKUP(K54,Paramètres!$B$3:$C$56,2,FALSE)*Paramètres!$K$6),IF(OR(K54="",OR($D54="",$D54="NL",$D54="HORS LIGUE")),0,VLOOKUP(IF(OR(K54="",OR($D54="",$D54="NL",$D54="HORS LIGUE")),"",COUNTIFS($D$5:$D$72,"&lt;&gt;"&amp;"",$D$5:$D$72,"&lt;&gt;"&amp;"NL",$D$5:$D$72,"&lt;&gt;"&amp;"HORS LIGUE",K$5:K$72,"&lt;"&amp;K54)+1),Paramètres!$B$3:$C$56,2,FALSE)*Paramètres!$K$6))</f>
        <v>0</v>
      </c>
      <c r="M54" s="4"/>
      <c r="N54" s="2">
        <f>IF(M$2="Bike &amp; Run",IF(ISNA(VLOOKUP(M54,Paramètres!$B$3:$C$56,2,FALSE)),0,VLOOKUP(M54,Paramètres!$B$3:$C$56,2,FALSE)*Paramètres!$K$7),IF(OR(M54="",OR($D54="",$D54="NL",$D54="HORS LIGUE")),0,VLOOKUP(IF(OR(M54="",OR($D54="",$D54="NL",$D54="HORS LIGUE")),"",COUNTIFS($D$5:$D$72,"&lt;&gt;"&amp;"",$D$5:$D$72,"&lt;&gt;"&amp;"NL",$D$5:$D$72,"&lt;&gt;"&amp;"HORS LIGUE",M$5:M$72,"&lt;"&amp;M54)+1),Paramètres!$B$3:$C$56,2,FALSE)*Paramètres!$K$7))</f>
        <v>0</v>
      </c>
      <c r="O54" s="46"/>
      <c r="P54" s="2">
        <f>IF(O$2="Bike &amp; Run",IF(ISNA(VLOOKUP(O54,Paramètres!$B$3:$C$56,2,FALSE)),0,VLOOKUP(O54,Paramètres!$B$3:$C$56,2,FALSE)*Paramètres!$K$8),IF(OR(O54="",OR($D54="",$D54="NL",$D54="HORS LIGUE")),0,VLOOKUP(IF(OR(O54="",OR($D54="",$D54="NL",$D54="HORS LIGUE")),"",COUNTIFS($D$5:$D$72,"&lt;&gt;"&amp;"",$D$5:$D$72,"&lt;&gt;"&amp;"NL",$D$5:$D$72,"&lt;&gt;"&amp;"HORS LIGUE",O$5:O$72,"&lt;"&amp;O54)+1),Paramètres!$B$3:$C$56,2,FALSE)*Paramètres!$K$8))</f>
        <v>0</v>
      </c>
      <c r="Q54" s="46"/>
      <c r="R54" s="2">
        <f>IF(Q$2="Bike &amp; Run",IF(ISNA(VLOOKUP(Q54,Paramètres!$B$3:$C$56,2,FALSE)),0,VLOOKUP(Q54,Paramètres!$B$3:$C$56,2,FALSE)*Paramètres!$K$9),IF(OR(Q54="",OR($D54="",$D54="NL",$D54="HORS LIGUE")),0,VLOOKUP(IF(OR(Q54="",OR($D54="",$D54="NL",$D54="HORS LIGUE")),"",COUNTIFS($D$5:$D$72,"&lt;&gt;"&amp;"",$D$5:$D$72,"&lt;&gt;"&amp;"NL",$D$5:$D$72,"&lt;&gt;"&amp;"HORS LIGUE",Q$5:Q$72,"&lt;"&amp;Q54)+1),Paramètres!$B$3:$C$56,2,FALSE)*Paramètres!$K$9))</f>
        <v>0</v>
      </c>
      <c r="S54" s="46"/>
      <c r="T54" s="2">
        <f>IF(S$2="Bike &amp; Run",IF(ISNA(VLOOKUP(S54,Paramètres!$B$3:$C$56,2,FALSE)),0,VLOOKUP(S54,Paramètres!$B$3:$C$56,2,FALSE)*Paramètres!$K$10),IF(OR(S54="",OR($D54="",$D54="NL",$D54="HORS LIGUE")),0,VLOOKUP(IF(OR(S54="",OR($D54="",$D54="NL",$D54="HORS LIGUE")),"",COUNTIFS($D$5:$D$72,"&lt;&gt;"&amp;"",$D$5:$D$72,"&lt;&gt;"&amp;"NL",$D$5:$D$72,"&lt;&gt;"&amp;"HORS LIGUE",S$5:S$72,"&lt;"&amp;S54)+1),Paramètres!$B$3:$C$56,2,FALSE)*Paramètres!$K$10))</f>
        <v>0</v>
      </c>
      <c r="U54" s="46"/>
      <c r="V54" s="2">
        <f>IF(U$2="Bike &amp; Run",IF(ISNA(VLOOKUP(U54,Paramètres!$B$3:$C$56,2,FALSE)),0,VLOOKUP(U54,Paramètres!$B$3:$C$56,2,FALSE)*Paramètres!$K$11),IF(OR(U54="",OR($D54="",$D54="NL",$D54="HORS LIGUE")),0,VLOOKUP(IF(OR(U54="",OR($D54="",$D54="NL",$D54="HORS LIGUE")),"",COUNTIFS($D$5:$D$72,"&lt;&gt;"&amp;"",$D$5:$D$72,"&lt;&gt;"&amp;"NL",$D$5:$D$72,"&lt;&gt;"&amp;"HORS LIGUE",U$5:U$72,"&lt;"&amp;U54)+1),Paramètres!$B$3:$C$56,2,FALSE)*Paramètres!$K$11))</f>
        <v>0</v>
      </c>
      <c r="W54" s="46"/>
      <c r="X54" s="2">
        <f>IF(W$2="Bike &amp; Run",IF(ISNA(VLOOKUP(W54,Paramètres!$B$3:$C$56,2,FALSE)),0,VLOOKUP(W54,Paramètres!$B$3:$C$56,2,FALSE)*Paramètres!$K$12),IF(OR(W54="",OR($D54="",$D54="NL",$D54="HORS LIGUE")),0,VLOOKUP(IF(OR(W54="",OR($D54="",$D54="NL",$D54="HORS LIGUE")),"",COUNTIFS($D$5:$D$72,"&lt;&gt;"&amp;"",$D$5:$D$72,"&lt;&gt;"&amp;"NL",$D$5:$D$72,"&lt;&gt;"&amp;"HORS LIGUE",W$5:W$72,"&lt;"&amp;W54)+1),Paramètres!$B$3:$C$56,2,FALSE)*Paramètres!$K$12))</f>
        <v>0</v>
      </c>
      <c r="Y54" s="46"/>
      <c r="Z54" s="2">
        <f>IF(Y$2="Bike &amp; Run",IF(ISNA(VLOOKUP(Y54,Paramètres!$B$3:$C$56,2,FALSE)),0,VLOOKUP(Y54,Paramètres!$B$3:$C$56,2,FALSE)*Paramètres!$K$13),IF(OR(Y54="",OR($D54="",$D54="NL",$D54="HORS LIGUE")),0,VLOOKUP(IF(OR(Y54="",OR($D54="",$D54="NL",$D54="HORS LIGUE")),"",COUNTIFS($D$5:$D$72,"&lt;&gt;"&amp;"",$D$5:$D$72,"&lt;&gt;"&amp;"NL",$D$5:$D$72,"&lt;&gt;"&amp;"HORS LIGUE",Y$5:Y$72,"&lt;"&amp;Y54)+1),Paramètres!$B$3:$C$56,2,FALSE)*Paramètres!$K$13))</f>
        <v>0</v>
      </c>
      <c r="AA54" s="46"/>
      <c r="AB54" s="2">
        <f>IF(AA$2="Bike &amp; Run",IF(ISNA(VLOOKUP(AA54,Paramètres!$B$3:$C$56,2,FALSE)),0,VLOOKUP(AA54,Paramètres!$B$3:$C$56,2,FALSE)*Paramètres!$K$14),IF(OR(AA54="",OR($D54="",$D54="NL",$D54="HORS LIGUE")),0,VLOOKUP(IF(OR(AA54="",OR($D54="",$D54="NL",$D54="HORS LIGUE")),"",COUNTIFS($D$5:$D$72,"&lt;&gt;"&amp;"",$D$5:$D$72,"&lt;&gt;"&amp;"NL",$D$5:$D$72,"&lt;&gt;"&amp;"HORS LIGUE",AA$5:AA$72,"&lt;"&amp;AA54)+1),Paramètres!$B$3:$C$56,2,FALSE)*Paramètres!$K$14))</f>
        <v>0</v>
      </c>
      <c r="AC54" s="46"/>
      <c r="AD54" s="2">
        <f>IF(AC$2="Bike &amp; Run",IF(ISNA(VLOOKUP(AC54,Paramètres!$B$3:$C$56,2,FALSE)),0,VLOOKUP(AC54,Paramètres!$B$3:$C$56,2,FALSE)*Paramètres!$K$15),IF(OR(AC54="",OR($D54="",$D54="NL",$D54="HORS LIGUE")),0,VLOOKUP(IF(OR(AC54="",OR($D54="",$D54="NL",$D54="HORS LIGUE")),"",COUNTIFS($D$5:$D$72,"&lt;&gt;"&amp;"",$D$5:$D$72,"&lt;&gt;"&amp;"NL",$D$5:$D$72,"&lt;&gt;"&amp;"HORS LIGUE",AC$5:AC$72,"&lt;"&amp;AC54)+1),Paramètres!$B$3:$C$56,2,FALSE)*Paramètres!$K$15))</f>
        <v>0</v>
      </c>
      <c r="AE54" s="46"/>
      <c r="AF54" s="2">
        <f>IF(AE$2="Bike &amp; Run",IF(ISNA(VLOOKUP(AE54,Paramètres!$B$3:$C$56,2,FALSE)),0,VLOOKUP(AE54,Paramètres!$B$3:$C$56,2,FALSE)*Paramètres!$K$16),IF(OR(AE54="",OR($D54="",$D54="NL",$D54="HORS LIGUE")),0,VLOOKUP(IF(OR(AE54="",OR($D54="",$D54="NL",$D54="HORS LIGUE")),"",COUNTIFS($D$5:$D$72,"&lt;&gt;"&amp;"",$D$5:$D$72,"&lt;&gt;"&amp;"NL",$D$5:$D$72,"&lt;&gt;"&amp;"HORS LIGUE",AE$5:AE$72,"&lt;"&amp;AE54)+1),Paramètres!$B$3:$C$56,2,FALSE)*Paramètres!$K$16))</f>
        <v>0</v>
      </c>
      <c r="AG54" s="46"/>
      <c r="AH54" s="2">
        <f>IF(AG$2="Bike &amp; Run",IF(ISNA(VLOOKUP(AG54,Paramètres!$B$3:$C$56,2,FALSE)),0,VLOOKUP(AG54,Paramètres!$B$3:$C$56,2,FALSE)*Paramètres!$K$17),IF(OR(AG54="",OR($D54="",$D54="NL",$D54="HORS LIGUE")),0,VLOOKUP(IF(OR(AG54="",OR($D54="",$D54="NL",$D54="HORS LIGUE")),"",COUNTIFS($D$5:$D$72,"&lt;&gt;"&amp;"",$D$5:$D$72,"&lt;&gt;"&amp;"NL",$D$5:$D$72,"&lt;&gt;"&amp;"HORS LIGUE",AG$5:AG$72,"&lt;"&amp;AG54)+1),Paramètres!$B$3:$C$56,2,FALSE)*Paramètres!$K$17))</f>
        <v>0</v>
      </c>
      <c r="AI54" s="40">
        <f t="shared" si="53"/>
        <v>0</v>
      </c>
      <c r="AJ54" s="3" t="str">
        <f t="shared" si="54"/>
        <v/>
      </c>
      <c r="AK54" s="5">
        <f t="shared" si="55"/>
        <v>0</v>
      </c>
      <c r="AL54" s="41">
        <f t="shared" si="56"/>
        <v>0</v>
      </c>
      <c r="AM54" s="33" t="str">
        <f t="shared" si="57"/>
        <v/>
      </c>
      <c r="AO54" s="22">
        <f t="shared" si="58"/>
        <v>0</v>
      </c>
      <c r="AP54">
        <f t="shared" si="59"/>
        <v>0</v>
      </c>
      <c r="AQ54">
        <f t="shared" si="60"/>
        <v>0</v>
      </c>
      <c r="AR54">
        <f t="shared" si="61"/>
        <v>0</v>
      </c>
      <c r="AS54">
        <f t="shared" si="62"/>
        <v>0</v>
      </c>
      <c r="AT54">
        <f t="shared" si="63"/>
        <v>0</v>
      </c>
      <c r="AU54">
        <f t="shared" si="64"/>
        <v>0</v>
      </c>
      <c r="AV54">
        <f t="shared" si="65"/>
        <v>0</v>
      </c>
      <c r="AW54">
        <f t="shared" si="66"/>
        <v>0</v>
      </c>
      <c r="AX54">
        <f t="shared" si="67"/>
        <v>0</v>
      </c>
      <c r="AY54">
        <f t="shared" si="68"/>
        <v>0</v>
      </c>
      <c r="AZ54">
        <f t="shared" si="69"/>
        <v>0</v>
      </c>
      <c r="BA54">
        <f t="shared" si="70"/>
        <v>0</v>
      </c>
      <c r="BB54">
        <f t="shared" si="71"/>
        <v>0</v>
      </c>
      <c r="BC54">
        <f t="shared" si="72"/>
        <v>0</v>
      </c>
      <c r="BD54">
        <f t="shared" si="73"/>
        <v>0</v>
      </c>
      <c r="BE54" s="22">
        <f t="shared" ref="BE54:BR54" si="91">BD54+LARGE($AO54:$BC54,BE$4)</f>
        <v>0</v>
      </c>
      <c r="BF54" s="22">
        <f t="shared" si="91"/>
        <v>0</v>
      </c>
      <c r="BG54" s="22">
        <f t="shared" si="91"/>
        <v>0</v>
      </c>
      <c r="BH54" s="22">
        <f t="shared" si="91"/>
        <v>0</v>
      </c>
      <c r="BI54" s="22">
        <f t="shared" si="91"/>
        <v>0</v>
      </c>
      <c r="BJ54" s="22">
        <f t="shared" si="91"/>
        <v>0</v>
      </c>
      <c r="BK54" s="22">
        <f t="shared" si="91"/>
        <v>0</v>
      </c>
      <c r="BL54" s="22">
        <f t="shared" si="91"/>
        <v>0</v>
      </c>
      <c r="BM54" s="22">
        <f t="shared" si="91"/>
        <v>0</v>
      </c>
      <c r="BN54" s="22">
        <f t="shared" si="91"/>
        <v>0</v>
      </c>
      <c r="BO54" s="22">
        <f t="shared" si="91"/>
        <v>0</v>
      </c>
      <c r="BP54" s="22">
        <f t="shared" si="91"/>
        <v>0</v>
      </c>
      <c r="BQ54" s="22">
        <f t="shared" si="91"/>
        <v>0</v>
      </c>
      <c r="BR54" s="22">
        <f t="shared" si="91"/>
        <v>0</v>
      </c>
    </row>
    <row r="55" spans="1:70" ht="16.5">
      <c r="A55" s="14"/>
      <c r="B55" s="32" t="str">
        <f>IF(ISNA(VLOOKUP(A55,'Licenciés Jeunes 2023'!A:C,3,0)),"",VLOOKUP(A55,'Licenciés Jeunes 2023'!A:C,3,0))</f>
        <v/>
      </c>
      <c r="C55" s="32" t="str">
        <f>IF(ISNA(VLOOKUP(A55,'Licenciés Jeunes 2023'!A:C,2,0)),"",VLOOKUP(A55,'Licenciés Jeunes 2023'!A:C,2,0))</f>
        <v/>
      </c>
      <c r="D55" s="32" t="str">
        <f>IF(ISNA(VLOOKUP(A55,'Licenciés Jeunes 2023'!A:F,6,0)),"",VLOOKUP(A55,'Licenciés Jeunes 2023'!A:F,6,0))</f>
        <v/>
      </c>
      <c r="E55" s="6"/>
      <c r="F55" s="2">
        <f>IF(E$2="Bike &amp; Run",IF(ISNA(VLOOKUP(E55,Paramètres!$B$3:$C$56,2,FALSE)),0,VLOOKUP(E55,Paramètres!$B$3:$C$56,2,FALSE)*Paramètres!$K$3),IF(OR(E55="",OR($D55="",$D55="NL",$D55="HORS LIGUE")),0,VLOOKUP(IF(OR(E55="",OR($D55="",$D55="NL",$D55="HORS LIGUE")),"",COUNTIFS($D$5:$D$72,"&lt;&gt;"&amp;"",$D$5:$D$72,"&lt;&gt;"&amp;"NL",$D$5:$D$72,"&lt;&gt;"&amp;"HORS LIGUE",E$5:E$72,"&lt;"&amp;E55)+1),Paramètres!$B$3:$C$56,2,FALSE)*Paramètres!$K$3))</f>
        <v>0</v>
      </c>
      <c r="G55" s="4"/>
      <c r="H55" s="2">
        <f>IF(G$2="Bike &amp; Run",IF(ISNA(VLOOKUP(G55,Paramètres!$B$3:$C$56,2,FALSE)),0,VLOOKUP(G55,Paramètres!$B$3:$C$56,2,FALSE)*Paramètres!$K$4),IF(OR(G55="",OR($D55="",$D55="NL",$D55="HORS LIGUE")),0,VLOOKUP(IF(OR(G55="",OR($D55="",$D55="NL",$D55="HORS LIGUE")),"",COUNTIFS($D$5:$D$72,"&lt;&gt;"&amp;"",$D$5:$D$72,"&lt;&gt;"&amp;"NL",$D$5:$D$72,"&lt;&gt;"&amp;"HORS LIGUE",G$5:G$72,"&lt;"&amp;G55)+1),Paramètres!$B$3:$C$56,2,FALSE)*Paramètres!$K$4))</f>
        <v>0</v>
      </c>
      <c r="I55" s="36"/>
      <c r="J55" s="2">
        <f>IF(I$2="Bike &amp; Run",IF(ISNA(VLOOKUP(I55,Paramètres!$B$3:$C$56,2,FALSE)),0,VLOOKUP(I55,Paramètres!$B$3:$C$56,2,FALSE)*Paramètres!$K$5),IF(OR(I55="",OR($D55="",$D55="NL",$D55="HORS LIGUE")),0,VLOOKUP(IF(OR(I55="",OR($D55="",$D55="NL",$D55="HORS LIGUE")),"",COUNTIFS($D$5:$D$72,"&lt;&gt;"&amp;"",$D$5:$D$72,"&lt;&gt;"&amp;"NL",$D$5:$D$72,"&lt;&gt;"&amp;"HORS LIGUE",I$5:I$72,"&lt;"&amp;I55)+1),Paramètres!$B$3:$C$56,2,FALSE)*Paramètres!$K$5))</f>
        <v>0</v>
      </c>
      <c r="K55" s="4"/>
      <c r="L55" s="2">
        <f>IF(K$2="Bike &amp; Run",IF(ISNA(VLOOKUP(K55,Paramètres!$B$3:$C$56,2,FALSE)),0,VLOOKUP(K55,Paramètres!$B$3:$C$56,2,FALSE)*Paramètres!$K$6),IF(OR(K55="",OR($D55="",$D55="NL",$D55="HORS LIGUE")),0,VLOOKUP(IF(OR(K55="",OR($D55="",$D55="NL",$D55="HORS LIGUE")),"",COUNTIFS($D$5:$D$72,"&lt;&gt;"&amp;"",$D$5:$D$72,"&lt;&gt;"&amp;"NL",$D$5:$D$72,"&lt;&gt;"&amp;"HORS LIGUE",K$5:K$72,"&lt;"&amp;K55)+1),Paramètres!$B$3:$C$56,2,FALSE)*Paramètres!$K$6))</f>
        <v>0</v>
      </c>
      <c r="M55" s="4"/>
      <c r="N55" s="2">
        <f>IF(M$2="Bike &amp; Run",IF(ISNA(VLOOKUP(M55,Paramètres!$B$3:$C$56,2,FALSE)),0,VLOOKUP(M55,Paramètres!$B$3:$C$56,2,FALSE)*Paramètres!$K$7),IF(OR(M55="",OR($D55="",$D55="NL",$D55="HORS LIGUE")),0,VLOOKUP(IF(OR(M55="",OR($D55="",$D55="NL",$D55="HORS LIGUE")),"",COUNTIFS($D$5:$D$72,"&lt;&gt;"&amp;"",$D$5:$D$72,"&lt;&gt;"&amp;"NL",$D$5:$D$72,"&lt;&gt;"&amp;"HORS LIGUE",M$5:M$72,"&lt;"&amp;M55)+1),Paramètres!$B$3:$C$56,2,FALSE)*Paramètres!$K$7))</f>
        <v>0</v>
      </c>
      <c r="O55" s="46"/>
      <c r="P55" s="2">
        <f>IF(O$2="Bike &amp; Run",IF(ISNA(VLOOKUP(O55,Paramètres!$B$3:$C$56,2,FALSE)),0,VLOOKUP(O55,Paramètres!$B$3:$C$56,2,FALSE)*Paramètres!$K$8),IF(OR(O55="",OR($D55="",$D55="NL",$D55="HORS LIGUE")),0,VLOOKUP(IF(OR(O55="",OR($D55="",$D55="NL",$D55="HORS LIGUE")),"",COUNTIFS($D$5:$D$72,"&lt;&gt;"&amp;"",$D$5:$D$72,"&lt;&gt;"&amp;"NL",$D$5:$D$72,"&lt;&gt;"&amp;"HORS LIGUE",O$5:O$72,"&lt;"&amp;O55)+1),Paramètres!$B$3:$C$56,2,FALSE)*Paramètres!$K$8))</f>
        <v>0</v>
      </c>
      <c r="Q55" s="46"/>
      <c r="R55" s="2">
        <f>IF(Q$2="Bike &amp; Run",IF(ISNA(VLOOKUP(Q55,Paramètres!$B$3:$C$56,2,FALSE)),0,VLOOKUP(Q55,Paramètres!$B$3:$C$56,2,FALSE)*Paramètres!$K$9),IF(OR(Q55="",OR($D55="",$D55="NL",$D55="HORS LIGUE")),0,VLOOKUP(IF(OR(Q55="",OR($D55="",$D55="NL",$D55="HORS LIGUE")),"",COUNTIFS($D$5:$D$72,"&lt;&gt;"&amp;"",$D$5:$D$72,"&lt;&gt;"&amp;"NL",$D$5:$D$72,"&lt;&gt;"&amp;"HORS LIGUE",Q$5:Q$72,"&lt;"&amp;Q55)+1),Paramètres!$B$3:$C$56,2,FALSE)*Paramètres!$K$9))</f>
        <v>0</v>
      </c>
      <c r="S55" s="46"/>
      <c r="T55" s="2">
        <f>IF(S$2="Bike &amp; Run",IF(ISNA(VLOOKUP(S55,Paramètres!$B$3:$C$56,2,FALSE)),0,VLOOKUP(S55,Paramètres!$B$3:$C$56,2,FALSE)*Paramètres!$K$10),IF(OR(S55="",OR($D55="",$D55="NL",$D55="HORS LIGUE")),0,VLOOKUP(IF(OR(S55="",OR($D55="",$D55="NL",$D55="HORS LIGUE")),"",COUNTIFS($D$5:$D$72,"&lt;&gt;"&amp;"",$D$5:$D$72,"&lt;&gt;"&amp;"NL",$D$5:$D$72,"&lt;&gt;"&amp;"HORS LIGUE",S$5:S$72,"&lt;"&amp;S55)+1),Paramètres!$B$3:$C$56,2,FALSE)*Paramètres!$K$10))</f>
        <v>0</v>
      </c>
      <c r="U55" s="46"/>
      <c r="V55" s="2">
        <f>IF(U$2="Bike &amp; Run",IF(ISNA(VLOOKUP(U55,Paramètres!$B$3:$C$56,2,FALSE)),0,VLOOKUP(U55,Paramètres!$B$3:$C$56,2,FALSE)*Paramètres!$K$11),IF(OR(U55="",OR($D55="",$D55="NL",$D55="HORS LIGUE")),0,VLOOKUP(IF(OR(U55="",OR($D55="",$D55="NL",$D55="HORS LIGUE")),"",COUNTIFS($D$5:$D$72,"&lt;&gt;"&amp;"",$D$5:$D$72,"&lt;&gt;"&amp;"NL",$D$5:$D$72,"&lt;&gt;"&amp;"HORS LIGUE",U$5:U$72,"&lt;"&amp;U55)+1),Paramètres!$B$3:$C$56,2,FALSE)*Paramètres!$K$11))</f>
        <v>0</v>
      </c>
      <c r="W55" s="46"/>
      <c r="X55" s="2">
        <f>IF(W$2="Bike &amp; Run",IF(ISNA(VLOOKUP(W55,Paramètres!$B$3:$C$56,2,FALSE)),0,VLOOKUP(W55,Paramètres!$B$3:$C$56,2,FALSE)*Paramètres!$K$12),IF(OR(W55="",OR($D55="",$D55="NL",$D55="HORS LIGUE")),0,VLOOKUP(IF(OR(W55="",OR($D55="",$D55="NL",$D55="HORS LIGUE")),"",COUNTIFS($D$5:$D$72,"&lt;&gt;"&amp;"",$D$5:$D$72,"&lt;&gt;"&amp;"NL",$D$5:$D$72,"&lt;&gt;"&amp;"HORS LIGUE",W$5:W$72,"&lt;"&amp;W55)+1),Paramètres!$B$3:$C$56,2,FALSE)*Paramètres!$K$12))</f>
        <v>0</v>
      </c>
      <c r="Y55" s="46"/>
      <c r="Z55" s="2">
        <f>IF(Y$2="Bike &amp; Run",IF(ISNA(VLOOKUP(Y55,Paramètres!$B$3:$C$56,2,FALSE)),0,VLOOKUP(Y55,Paramètres!$B$3:$C$56,2,FALSE)*Paramètres!$K$13),IF(OR(Y55="",OR($D55="",$D55="NL",$D55="HORS LIGUE")),0,VLOOKUP(IF(OR(Y55="",OR($D55="",$D55="NL",$D55="HORS LIGUE")),"",COUNTIFS($D$5:$D$72,"&lt;&gt;"&amp;"",$D$5:$D$72,"&lt;&gt;"&amp;"NL",$D$5:$D$72,"&lt;&gt;"&amp;"HORS LIGUE",Y$5:Y$72,"&lt;"&amp;Y55)+1),Paramètres!$B$3:$C$56,2,FALSE)*Paramètres!$K$13))</f>
        <v>0</v>
      </c>
      <c r="AA55" s="46"/>
      <c r="AB55" s="2">
        <f>IF(AA$2="Bike &amp; Run",IF(ISNA(VLOOKUP(AA55,Paramètres!$B$3:$C$56,2,FALSE)),0,VLOOKUP(AA55,Paramètres!$B$3:$C$56,2,FALSE)*Paramètres!$K$14),IF(OR(AA55="",OR($D55="",$D55="NL",$D55="HORS LIGUE")),0,VLOOKUP(IF(OR(AA55="",OR($D55="",$D55="NL",$D55="HORS LIGUE")),"",COUNTIFS($D$5:$D$72,"&lt;&gt;"&amp;"",$D$5:$D$72,"&lt;&gt;"&amp;"NL",$D$5:$D$72,"&lt;&gt;"&amp;"HORS LIGUE",AA$5:AA$72,"&lt;"&amp;AA55)+1),Paramètres!$B$3:$C$56,2,FALSE)*Paramètres!$K$14))</f>
        <v>0</v>
      </c>
      <c r="AC55" s="46"/>
      <c r="AD55" s="2">
        <f>IF(AC$2="Bike &amp; Run",IF(ISNA(VLOOKUP(AC55,Paramètres!$B$3:$C$56,2,FALSE)),0,VLOOKUP(AC55,Paramètres!$B$3:$C$56,2,FALSE)*Paramètres!$K$15),IF(OR(AC55="",OR($D55="",$D55="NL",$D55="HORS LIGUE")),0,VLOOKUP(IF(OR(AC55="",OR($D55="",$D55="NL",$D55="HORS LIGUE")),"",COUNTIFS($D$5:$D$72,"&lt;&gt;"&amp;"",$D$5:$D$72,"&lt;&gt;"&amp;"NL",$D$5:$D$72,"&lt;&gt;"&amp;"HORS LIGUE",AC$5:AC$72,"&lt;"&amp;AC55)+1),Paramètres!$B$3:$C$56,2,FALSE)*Paramètres!$K$15))</f>
        <v>0</v>
      </c>
      <c r="AE55" s="46"/>
      <c r="AF55" s="2">
        <f>IF(AE$2="Bike &amp; Run",IF(ISNA(VLOOKUP(AE55,Paramètres!$B$3:$C$56,2,FALSE)),0,VLOOKUP(AE55,Paramètres!$B$3:$C$56,2,FALSE)*Paramètres!$K$16),IF(OR(AE55="",OR($D55="",$D55="NL",$D55="HORS LIGUE")),0,VLOOKUP(IF(OR(AE55="",OR($D55="",$D55="NL",$D55="HORS LIGUE")),"",COUNTIFS($D$5:$D$72,"&lt;&gt;"&amp;"",$D$5:$D$72,"&lt;&gt;"&amp;"NL",$D$5:$D$72,"&lt;&gt;"&amp;"HORS LIGUE",AE$5:AE$72,"&lt;"&amp;AE55)+1),Paramètres!$B$3:$C$56,2,FALSE)*Paramètres!$K$16))</f>
        <v>0</v>
      </c>
      <c r="AG55" s="46"/>
      <c r="AH55" s="2">
        <f>IF(AG$2="Bike &amp; Run",IF(ISNA(VLOOKUP(AG55,Paramètres!$B$3:$C$56,2,FALSE)),0,VLOOKUP(AG55,Paramètres!$B$3:$C$56,2,FALSE)*Paramètres!$K$17),IF(OR(AG55="",OR($D55="",$D55="NL",$D55="HORS LIGUE")),0,VLOOKUP(IF(OR(AG55="",OR($D55="",$D55="NL",$D55="HORS LIGUE")),"",COUNTIFS($D$5:$D$72,"&lt;&gt;"&amp;"",$D$5:$D$72,"&lt;&gt;"&amp;"NL",$D$5:$D$72,"&lt;&gt;"&amp;"HORS LIGUE",AG$5:AG$72,"&lt;"&amp;AG55)+1),Paramètres!$B$3:$C$56,2,FALSE)*Paramètres!$K$17))</f>
        <v>0</v>
      </c>
      <c r="AI55" s="40">
        <f t="shared" si="53"/>
        <v>0</v>
      </c>
      <c r="AJ55" s="3" t="str">
        <f t="shared" si="54"/>
        <v/>
      </c>
      <c r="AK55" s="5">
        <f t="shared" si="55"/>
        <v>0</v>
      </c>
      <c r="AL55" s="41">
        <f t="shared" si="56"/>
        <v>0</v>
      </c>
      <c r="AM55" s="33" t="str">
        <f t="shared" si="57"/>
        <v/>
      </c>
      <c r="AO55" s="22">
        <f t="shared" si="58"/>
        <v>0</v>
      </c>
      <c r="AP55">
        <f t="shared" si="59"/>
        <v>0</v>
      </c>
      <c r="AQ55">
        <f t="shared" si="60"/>
        <v>0</v>
      </c>
      <c r="AR55">
        <f t="shared" si="61"/>
        <v>0</v>
      </c>
      <c r="AS55">
        <f t="shared" si="62"/>
        <v>0</v>
      </c>
      <c r="AT55">
        <f t="shared" si="63"/>
        <v>0</v>
      </c>
      <c r="AU55">
        <f t="shared" si="64"/>
        <v>0</v>
      </c>
      <c r="AV55">
        <f t="shared" si="65"/>
        <v>0</v>
      </c>
      <c r="AW55">
        <f t="shared" si="66"/>
        <v>0</v>
      </c>
      <c r="AX55">
        <f t="shared" si="67"/>
        <v>0</v>
      </c>
      <c r="AY55">
        <f t="shared" si="68"/>
        <v>0</v>
      </c>
      <c r="AZ55">
        <f t="shared" si="69"/>
        <v>0</v>
      </c>
      <c r="BA55">
        <f t="shared" si="70"/>
        <v>0</v>
      </c>
      <c r="BB55">
        <f t="shared" si="71"/>
        <v>0</v>
      </c>
      <c r="BC55">
        <f t="shared" si="72"/>
        <v>0</v>
      </c>
      <c r="BD55">
        <f t="shared" si="73"/>
        <v>0</v>
      </c>
      <c r="BE55" s="22">
        <f t="shared" ref="BE55:BR55" si="92">BD55+LARGE($AO55:$BC55,BE$4)</f>
        <v>0</v>
      </c>
      <c r="BF55" s="22">
        <f t="shared" si="92"/>
        <v>0</v>
      </c>
      <c r="BG55" s="22">
        <f t="shared" si="92"/>
        <v>0</v>
      </c>
      <c r="BH55" s="22">
        <f t="shared" si="92"/>
        <v>0</v>
      </c>
      <c r="BI55" s="22">
        <f t="shared" si="92"/>
        <v>0</v>
      </c>
      <c r="BJ55" s="22">
        <f t="shared" si="92"/>
        <v>0</v>
      </c>
      <c r="BK55" s="22">
        <f t="shared" si="92"/>
        <v>0</v>
      </c>
      <c r="BL55" s="22">
        <f t="shared" si="92"/>
        <v>0</v>
      </c>
      <c r="BM55" s="22">
        <f t="shared" si="92"/>
        <v>0</v>
      </c>
      <c r="BN55" s="22">
        <f t="shared" si="92"/>
        <v>0</v>
      </c>
      <c r="BO55" s="22">
        <f t="shared" si="92"/>
        <v>0</v>
      </c>
      <c r="BP55" s="22">
        <f t="shared" si="92"/>
        <v>0</v>
      </c>
      <c r="BQ55" s="22">
        <f t="shared" si="92"/>
        <v>0</v>
      </c>
      <c r="BR55" s="22">
        <f t="shared" si="92"/>
        <v>0</v>
      </c>
    </row>
    <row r="56" spans="1:70" ht="16.5">
      <c r="A56" s="14"/>
      <c r="B56" s="32" t="str">
        <f>IF(ISNA(VLOOKUP(A56,'Licenciés Jeunes 2023'!A:C,3,0)),"",VLOOKUP(A56,'Licenciés Jeunes 2023'!A:C,3,0))</f>
        <v/>
      </c>
      <c r="C56" s="32" t="str">
        <f>IF(ISNA(VLOOKUP(A56,'Licenciés Jeunes 2023'!A:C,2,0)),"",VLOOKUP(A56,'Licenciés Jeunes 2023'!A:C,2,0))</f>
        <v/>
      </c>
      <c r="D56" s="32" t="str">
        <f>IF(ISNA(VLOOKUP(A56,'Licenciés Jeunes 2023'!A:F,6,0)),"",VLOOKUP(A56,'Licenciés Jeunes 2023'!A:F,6,0))</f>
        <v/>
      </c>
      <c r="E56" s="6"/>
      <c r="F56" s="2">
        <f>IF(E$2="Bike &amp; Run",IF(ISNA(VLOOKUP(E56,Paramètres!$B$3:$C$56,2,FALSE)),0,VLOOKUP(E56,Paramètres!$B$3:$C$56,2,FALSE)*Paramètres!$K$3),IF(OR(E56="",OR($D56="",$D56="NL",$D56="HORS LIGUE")),0,VLOOKUP(IF(OR(E56="",OR($D56="",$D56="NL",$D56="HORS LIGUE")),"",COUNTIFS($D$5:$D$72,"&lt;&gt;"&amp;"",$D$5:$D$72,"&lt;&gt;"&amp;"NL",$D$5:$D$72,"&lt;&gt;"&amp;"HORS LIGUE",E$5:E$72,"&lt;"&amp;E56)+1),Paramètres!$B$3:$C$56,2,FALSE)*Paramètres!$K$3))</f>
        <v>0</v>
      </c>
      <c r="G56" s="4"/>
      <c r="H56" s="2">
        <f>IF(G$2="Bike &amp; Run",IF(ISNA(VLOOKUP(G56,Paramètres!$B$3:$C$56,2,FALSE)),0,VLOOKUP(G56,Paramètres!$B$3:$C$56,2,FALSE)*Paramètres!$K$4),IF(OR(G56="",OR($D56="",$D56="NL",$D56="HORS LIGUE")),0,VLOOKUP(IF(OR(G56="",OR($D56="",$D56="NL",$D56="HORS LIGUE")),"",COUNTIFS($D$5:$D$72,"&lt;&gt;"&amp;"",$D$5:$D$72,"&lt;&gt;"&amp;"NL",$D$5:$D$72,"&lt;&gt;"&amp;"HORS LIGUE",G$5:G$72,"&lt;"&amp;G56)+1),Paramètres!$B$3:$C$56,2,FALSE)*Paramètres!$K$4))</f>
        <v>0</v>
      </c>
      <c r="I56" s="36"/>
      <c r="J56" s="2">
        <f>IF(I$2="Bike &amp; Run",IF(ISNA(VLOOKUP(I56,Paramètres!$B$3:$C$56,2,FALSE)),0,VLOOKUP(I56,Paramètres!$B$3:$C$56,2,FALSE)*Paramètres!$K$5),IF(OR(I56="",OR($D56="",$D56="NL",$D56="HORS LIGUE")),0,VLOOKUP(IF(OR(I56="",OR($D56="",$D56="NL",$D56="HORS LIGUE")),"",COUNTIFS($D$5:$D$72,"&lt;&gt;"&amp;"",$D$5:$D$72,"&lt;&gt;"&amp;"NL",$D$5:$D$72,"&lt;&gt;"&amp;"HORS LIGUE",I$5:I$72,"&lt;"&amp;I56)+1),Paramètres!$B$3:$C$56,2,FALSE)*Paramètres!$K$5))</f>
        <v>0</v>
      </c>
      <c r="K56" s="4"/>
      <c r="L56" s="2">
        <f>IF(K$2="Bike &amp; Run",IF(ISNA(VLOOKUP(K56,Paramètres!$B$3:$C$56,2,FALSE)),0,VLOOKUP(K56,Paramètres!$B$3:$C$56,2,FALSE)*Paramètres!$K$6),IF(OR(K56="",OR($D56="",$D56="NL",$D56="HORS LIGUE")),0,VLOOKUP(IF(OR(K56="",OR($D56="",$D56="NL",$D56="HORS LIGUE")),"",COUNTIFS($D$5:$D$72,"&lt;&gt;"&amp;"",$D$5:$D$72,"&lt;&gt;"&amp;"NL",$D$5:$D$72,"&lt;&gt;"&amp;"HORS LIGUE",K$5:K$72,"&lt;"&amp;K56)+1),Paramètres!$B$3:$C$56,2,FALSE)*Paramètres!$K$6))</f>
        <v>0</v>
      </c>
      <c r="M56" s="4"/>
      <c r="N56" s="2">
        <f>IF(M$2="Bike &amp; Run",IF(ISNA(VLOOKUP(M56,Paramètres!$B$3:$C$56,2,FALSE)),0,VLOOKUP(M56,Paramètres!$B$3:$C$56,2,FALSE)*Paramètres!$K$7),IF(OR(M56="",OR($D56="",$D56="NL",$D56="HORS LIGUE")),0,VLOOKUP(IF(OR(M56="",OR($D56="",$D56="NL",$D56="HORS LIGUE")),"",COUNTIFS($D$5:$D$72,"&lt;&gt;"&amp;"",$D$5:$D$72,"&lt;&gt;"&amp;"NL",$D$5:$D$72,"&lt;&gt;"&amp;"HORS LIGUE",M$5:M$72,"&lt;"&amp;M56)+1),Paramètres!$B$3:$C$56,2,FALSE)*Paramètres!$K$7))</f>
        <v>0</v>
      </c>
      <c r="O56" s="46"/>
      <c r="P56" s="2">
        <f>IF(O$2="Bike &amp; Run",IF(ISNA(VLOOKUP(O56,Paramètres!$B$3:$C$56,2,FALSE)),0,VLOOKUP(O56,Paramètres!$B$3:$C$56,2,FALSE)*Paramètres!$K$8),IF(OR(O56="",OR($D56="",$D56="NL",$D56="HORS LIGUE")),0,VLOOKUP(IF(OR(O56="",OR($D56="",$D56="NL",$D56="HORS LIGUE")),"",COUNTIFS($D$5:$D$72,"&lt;&gt;"&amp;"",$D$5:$D$72,"&lt;&gt;"&amp;"NL",$D$5:$D$72,"&lt;&gt;"&amp;"HORS LIGUE",O$5:O$72,"&lt;"&amp;O56)+1),Paramètres!$B$3:$C$56,2,FALSE)*Paramètres!$K$8))</f>
        <v>0</v>
      </c>
      <c r="Q56" s="46"/>
      <c r="R56" s="2">
        <f>IF(Q$2="Bike &amp; Run",IF(ISNA(VLOOKUP(Q56,Paramètres!$B$3:$C$56,2,FALSE)),0,VLOOKUP(Q56,Paramètres!$B$3:$C$56,2,FALSE)*Paramètres!$K$9),IF(OR(Q56="",OR($D56="",$D56="NL",$D56="HORS LIGUE")),0,VLOOKUP(IF(OR(Q56="",OR($D56="",$D56="NL",$D56="HORS LIGUE")),"",COUNTIFS($D$5:$D$72,"&lt;&gt;"&amp;"",$D$5:$D$72,"&lt;&gt;"&amp;"NL",$D$5:$D$72,"&lt;&gt;"&amp;"HORS LIGUE",Q$5:Q$72,"&lt;"&amp;Q56)+1),Paramètres!$B$3:$C$56,2,FALSE)*Paramètres!$K$9))</f>
        <v>0</v>
      </c>
      <c r="S56" s="46"/>
      <c r="T56" s="2">
        <f>IF(S$2="Bike &amp; Run",IF(ISNA(VLOOKUP(S56,Paramètres!$B$3:$C$56,2,FALSE)),0,VLOOKUP(S56,Paramètres!$B$3:$C$56,2,FALSE)*Paramètres!$K$10),IF(OR(S56="",OR($D56="",$D56="NL",$D56="HORS LIGUE")),0,VLOOKUP(IF(OR(S56="",OR($D56="",$D56="NL",$D56="HORS LIGUE")),"",COUNTIFS($D$5:$D$72,"&lt;&gt;"&amp;"",$D$5:$D$72,"&lt;&gt;"&amp;"NL",$D$5:$D$72,"&lt;&gt;"&amp;"HORS LIGUE",S$5:S$72,"&lt;"&amp;S56)+1),Paramètres!$B$3:$C$56,2,FALSE)*Paramètres!$K$10))</f>
        <v>0</v>
      </c>
      <c r="U56" s="46"/>
      <c r="V56" s="2">
        <f>IF(U$2="Bike &amp; Run",IF(ISNA(VLOOKUP(U56,Paramètres!$B$3:$C$56,2,FALSE)),0,VLOOKUP(U56,Paramètres!$B$3:$C$56,2,FALSE)*Paramètres!$K$11),IF(OR(U56="",OR($D56="",$D56="NL",$D56="HORS LIGUE")),0,VLOOKUP(IF(OR(U56="",OR($D56="",$D56="NL",$D56="HORS LIGUE")),"",COUNTIFS($D$5:$D$72,"&lt;&gt;"&amp;"",$D$5:$D$72,"&lt;&gt;"&amp;"NL",$D$5:$D$72,"&lt;&gt;"&amp;"HORS LIGUE",U$5:U$72,"&lt;"&amp;U56)+1),Paramètres!$B$3:$C$56,2,FALSE)*Paramètres!$K$11))</f>
        <v>0</v>
      </c>
      <c r="W56" s="46"/>
      <c r="X56" s="2">
        <f>IF(W$2="Bike &amp; Run",IF(ISNA(VLOOKUP(W56,Paramètres!$B$3:$C$56,2,FALSE)),0,VLOOKUP(W56,Paramètres!$B$3:$C$56,2,FALSE)*Paramètres!$K$12),IF(OR(W56="",OR($D56="",$D56="NL",$D56="HORS LIGUE")),0,VLOOKUP(IF(OR(W56="",OR($D56="",$D56="NL",$D56="HORS LIGUE")),"",COUNTIFS($D$5:$D$72,"&lt;&gt;"&amp;"",$D$5:$D$72,"&lt;&gt;"&amp;"NL",$D$5:$D$72,"&lt;&gt;"&amp;"HORS LIGUE",W$5:W$72,"&lt;"&amp;W56)+1),Paramètres!$B$3:$C$56,2,FALSE)*Paramètres!$K$12))</f>
        <v>0</v>
      </c>
      <c r="Y56" s="46"/>
      <c r="Z56" s="2">
        <f>IF(Y$2="Bike &amp; Run",IF(ISNA(VLOOKUP(Y56,Paramètres!$B$3:$C$56,2,FALSE)),0,VLOOKUP(Y56,Paramètres!$B$3:$C$56,2,FALSE)*Paramètres!$K$13),IF(OR(Y56="",OR($D56="",$D56="NL",$D56="HORS LIGUE")),0,VLOOKUP(IF(OR(Y56="",OR($D56="",$D56="NL",$D56="HORS LIGUE")),"",COUNTIFS($D$5:$D$72,"&lt;&gt;"&amp;"",$D$5:$D$72,"&lt;&gt;"&amp;"NL",$D$5:$D$72,"&lt;&gt;"&amp;"HORS LIGUE",Y$5:Y$72,"&lt;"&amp;Y56)+1),Paramètres!$B$3:$C$56,2,FALSE)*Paramètres!$K$13))</f>
        <v>0</v>
      </c>
      <c r="AA56" s="46"/>
      <c r="AB56" s="2">
        <f>IF(AA$2="Bike &amp; Run",IF(ISNA(VLOOKUP(AA56,Paramètres!$B$3:$C$56,2,FALSE)),0,VLOOKUP(AA56,Paramètres!$B$3:$C$56,2,FALSE)*Paramètres!$K$14),IF(OR(AA56="",OR($D56="",$D56="NL",$D56="HORS LIGUE")),0,VLOOKUP(IF(OR(AA56="",OR($D56="",$D56="NL",$D56="HORS LIGUE")),"",COUNTIFS($D$5:$D$72,"&lt;&gt;"&amp;"",$D$5:$D$72,"&lt;&gt;"&amp;"NL",$D$5:$D$72,"&lt;&gt;"&amp;"HORS LIGUE",AA$5:AA$72,"&lt;"&amp;AA56)+1),Paramètres!$B$3:$C$56,2,FALSE)*Paramètres!$K$14))</f>
        <v>0</v>
      </c>
      <c r="AC56" s="46"/>
      <c r="AD56" s="2">
        <f>IF(AC$2="Bike &amp; Run",IF(ISNA(VLOOKUP(AC56,Paramètres!$B$3:$C$56,2,FALSE)),0,VLOOKUP(AC56,Paramètres!$B$3:$C$56,2,FALSE)*Paramètres!$K$15),IF(OR(AC56="",OR($D56="",$D56="NL",$D56="HORS LIGUE")),0,VLOOKUP(IF(OR(AC56="",OR($D56="",$D56="NL",$D56="HORS LIGUE")),"",COUNTIFS($D$5:$D$72,"&lt;&gt;"&amp;"",$D$5:$D$72,"&lt;&gt;"&amp;"NL",$D$5:$D$72,"&lt;&gt;"&amp;"HORS LIGUE",AC$5:AC$72,"&lt;"&amp;AC56)+1),Paramètres!$B$3:$C$56,2,FALSE)*Paramètres!$K$15))</f>
        <v>0</v>
      </c>
      <c r="AE56" s="46"/>
      <c r="AF56" s="2">
        <f>IF(AE$2="Bike &amp; Run",IF(ISNA(VLOOKUP(AE56,Paramètres!$B$3:$C$56,2,FALSE)),0,VLOOKUP(AE56,Paramètres!$B$3:$C$56,2,FALSE)*Paramètres!$K$16),IF(OR(AE56="",OR($D56="",$D56="NL",$D56="HORS LIGUE")),0,VLOOKUP(IF(OR(AE56="",OR($D56="",$D56="NL",$D56="HORS LIGUE")),"",COUNTIFS($D$5:$D$72,"&lt;&gt;"&amp;"",$D$5:$D$72,"&lt;&gt;"&amp;"NL",$D$5:$D$72,"&lt;&gt;"&amp;"HORS LIGUE",AE$5:AE$72,"&lt;"&amp;AE56)+1),Paramètres!$B$3:$C$56,2,FALSE)*Paramètres!$K$16))</f>
        <v>0</v>
      </c>
      <c r="AG56" s="46"/>
      <c r="AH56" s="2">
        <f>IF(AG$2="Bike &amp; Run",IF(ISNA(VLOOKUP(AG56,Paramètres!$B$3:$C$56,2,FALSE)),0,VLOOKUP(AG56,Paramètres!$B$3:$C$56,2,FALSE)*Paramètres!$K$17),IF(OR(AG56="",OR($D56="",$D56="NL",$D56="HORS LIGUE")),0,VLOOKUP(IF(OR(AG56="",OR($D56="",$D56="NL",$D56="HORS LIGUE")),"",COUNTIFS($D$5:$D$72,"&lt;&gt;"&amp;"",$D$5:$D$72,"&lt;&gt;"&amp;"NL",$D$5:$D$72,"&lt;&gt;"&amp;"HORS LIGUE",AG$5:AG$72,"&lt;"&amp;AG56)+1),Paramètres!$B$3:$C$56,2,FALSE)*Paramètres!$K$17))</f>
        <v>0</v>
      </c>
      <c r="AI56" s="40">
        <f t="shared" si="53"/>
        <v>0</v>
      </c>
      <c r="AJ56" s="3" t="str">
        <f t="shared" si="54"/>
        <v/>
      </c>
      <c r="AK56" s="5">
        <f t="shared" si="55"/>
        <v>0</v>
      </c>
      <c r="AL56" s="41">
        <f t="shared" si="56"/>
        <v>0</v>
      </c>
      <c r="AM56" s="33" t="str">
        <f t="shared" si="57"/>
        <v/>
      </c>
      <c r="AO56" s="22">
        <f t="shared" si="58"/>
        <v>0</v>
      </c>
      <c r="AP56">
        <f t="shared" si="59"/>
        <v>0</v>
      </c>
      <c r="AQ56">
        <f t="shared" si="60"/>
        <v>0</v>
      </c>
      <c r="AR56">
        <f t="shared" si="61"/>
        <v>0</v>
      </c>
      <c r="AS56">
        <f t="shared" si="62"/>
        <v>0</v>
      </c>
      <c r="AT56">
        <f t="shared" si="63"/>
        <v>0</v>
      </c>
      <c r="AU56">
        <f t="shared" si="64"/>
        <v>0</v>
      </c>
      <c r="AV56">
        <f t="shared" si="65"/>
        <v>0</v>
      </c>
      <c r="AW56">
        <f t="shared" si="66"/>
        <v>0</v>
      </c>
      <c r="AX56">
        <f t="shared" si="67"/>
        <v>0</v>
      </c>
      <c r="AY56">
        <f t="shared" si="68"/>
        <v>0</v>
      </c>
      <c r="AZ56">
        <f t="shared" si="69"/>
        <v>0</v>
      </c>
      <c r="BA56">
        <f t="shared" si="70"/>
        <v>0</v>
      </c>
      <c r="BB56">
        <f t="shared" si="71"/>
        <v>0</v>
      </c>
      <c r="BC56">
        <f t="shared" si="72"/>
        <v>0</v>
      </c>
      <c r="BD56">
        <f t="shared" si="73"/>
        <v>0</v>
      </c>
      <c r="BE56" s="22">
        <f t="shared" ref="BE56:BR56" si="93">BD56+LARGE($AO56:$BC56,BE$4)</f>
        <v>0</v>
      </c>
      <c r="BF56" s="22">
        <f t="shared" si="93"/>
        <v>0</v>
      </c>
      <c r="BG56" s="22">
        <f t="shared" si="93"/>
        <v>0</v>
      </c>
      <c r="BH56" s="22">
        <f t="shared" si="93"/>
        <v>0</v>
      </c>
      <c r="BI56" s="22">
        <f t="shared" si="93"/>
        <v>0</v>
      </c>
      <c r="BJ56" s="22">
        <f t="shared" si="93"/>
        <v>0</v>
      </c>
      <c r="BK56" s="22">
        <f t="shared" si="93"/>
        <v>0</v>
      </c>
      <c r="BL56" s="22">
        <f t="shared" si="93"/>
        <v>0</v>
      </c>
      <c r="BM56" s="22">
        <f t="shared" si="93"/>
        <v>0</v>
      </c>
      <c r="BN56" s="22">
        <f t="shared" si="93"/>
        <v>0</v>
      </c>
      <c r="BO56" s="22">
        <f t="shared" si="93"/>
        <v>0</v>
      </c>
      <c r="BP56" s="22">
        <f t="shared" si="93"/>
        <v>0</v>
      </c>
      <c r="BQ56" s="22">
        <f t="shared" si="93"/>
        <v>0</v>
      </c>
      <c r="BR56" s="22">
        <f t="shared" si="93"/>
        <v>0</v>
      </c>
    </row>
    <row r="57" spans="1:70" ht="16.5">
      <c r="A57" s="14"/>
      <c r="B57" s="32" t="str">
        <f>IF(ISNA(VLOOKUP(A57,'Licenciés Jeunes 2023'!A:C,3,0)),"",VLOOKUP(A57,'Licenciés Jeunes 2023'!A:C,3,0))</f>
        <v/>
      </c>
      <c r="C57" s="32" t="str">
        <f>IF(ISNA(VLOOKUP(A57,'Licenciés Jeunes 2023'!A:C,2,0)),"",VLOOKUP(A57,'Licenciés Jeunes 2023'!A:C,2,0))</f>
        <v/>
      </c>
      <c r="D57" s="32" t="str">
        <f>IF(ISNA(VLOOKUP(A57,'Licenciés Jeunes 2023'!A:F,6,0)),"",VLOOKUP(A57,'Licenciés Jeunes 2023'!A:F,6,0))</f>
        <v/>
      </c>
      <c r="E57" s="6"/>
      <c r="F57" s="2">
        <f>IF(E$2="Bike &amp; Run",IF(ISNA(VLOOKUP(E57,Paramètres!$B$3:$C$56,2,FALSE)),0,VLOOKUP(E57,Paramètres!$B$3:$C$56,2,FALSE)*Paramètres!$K$3),IF(OR(E57="",OR($D57="",$D57="NL",$D57="HORS LIGUE")),0,VLOOKUP(IF(OR(E57="",OR($D57="",$D57="NL",$D57="HORS LIGUE")),"",COUNTIFS($D$5:$D$72,"&lt;&gt;"&amp;"",$D$5:$D$72,"&lt;&gt;"&amp;"NL",$D$5:$D$72,"&lt;&gt;"&amp;"HORS LIGUE",E$5:E$72,"&lt;"&amp;E57)+1),Paramètres!$B$3:$C$56,2,FALSE)*Paramètres!$K$3))</f>
        <v>0</v>
      </c>
      <c r="G57" s="4"/>
      <c r="H57" s="2">
        <f>IF(G$2="Bike &amp; Run",IF(ISNA(VLOOKUP(G57,Paramètres!$B$3:$C$56,2,FALSE)),0,VLOOKUP(G57,Paramètres!$B$3:$C$56,2,FALSE)*Paramètres!$K$4),IF(OR(G57="",OR($D57="",$D57="NL",$D57="HORS LIGUE")),0,VLOOKUP(IF(OR(G57="",OR($D57="",$D57="NL",$D57="HORS LIGUE")),"",COUNTIFS($D$5:$D$72,"&lt;&gt;"&amp;"",$D$5:$D$72,"&lt;&gt;"&amp;"NL",$D$5:$D$72,"&lt;&gt;"&amp;"HORS LIGUE",G$5:G$72,"&lt;"&amp;G57)+1),Paramètres!$B$3:$C$56,2,FALSE)*Paramètres!$K$4))</f>
        <v>0</v>
      </c>
      <c r="I57" s="36"/>
      <c r="J57" s="2">
        <f>IF(I$2="Bike &amp; Run",IF(ISNA(VLOOKUP(I57,Paramètres!$B$3:$C$56,2,FALSE)),0,VLOOKUP(I57,Paramètres!$B$3:$C$56,2,FALSE)*Paramètres!$K$5),IF(OR(I57="",OR($D57="",$D57="NL",$D57="HORS LIGUE")),0,VLOOKUP(IF(OR(I57="",OR($D57="",$D57="NL",$D57="HORS LIGUE")),"",COUNTIFS($D$5:$D$72,"&lt;&gt;"&amp;"",$D$5:$D$72,"&lt;&gt;"&amp;"NL",$D$5:$D$72,"&lt;&gt;"&amp;"HORS LIGUE",I$5:I$72,"&lt;"&amp;I57)+1),Paramètres!$B$3:$C$56,2,FALSE)*Paramètres!$K$5))</f>
        <v>0</v>
      </c>
      <c r="K57" s="4"/>
      <c r="L57" s="2">
        <f>IF(K$2="Bike &amp; Run",IF(ISNA(VLOOKUP(K57,Paramètres!$B$3:$C$56,2,FALSE)),0,VLOOKUP(K57,Paramètres!$B$3:$C$56,2,FALSE)*Paramètres!$K$6),IF(OR(K57="",OR($D57="",$D57="NL",$D57="HORS LIGUE")),0,VLOOKUP(IF(OR(K57="",OR($D57="",$D57="NL",$D57="HORS LIGUE")),"",COUNTIFS($D$5:$D$72,"&lt;&gt;"&amp;"",$D$5:$D$72,"&lt;&gt;"&amp;"NL",$D$5:$D$72,"&lt;&gt;"&amp;"HORS LIGUE",K$5:K$72,"&lt;"&amp;K57)+1),Paramètres!$B$3:$C$56,2,FALSE)*Paramètres!$K$6))</f>
        <v>0</v>
      </c>
      <c r="M57" s="4"/>
      <c r="N57" s="2">
        <f>IF(M$2="Bike &amp; Run",IF(ISNA(VLOOKUP(M57,Paramètres!$B$3:$C$56,2,FALSE)),0,VLOOKUP(M57,Paramètres!$B$3:$C$56,2,FALSE)*Paramètres!$K$7),IF(OR(M57="",OR($D57="",$D57="NL",$D57="HORS LIGUE")),0,VLOOKUP(IF(OR(M57="",OR($D57="",$D57="NL",$D57="HORS LIGUE")),"",COUNTIFS($D$5:$D$72,"&lt;&gt;"&amp;"",$D$5:$D$72,"&lt;&gt;"&amp;"NL",$D$5:$D$72,"&lt;&gt;"&amp;"HORS LIGUE",M$5:M$72,"&lt;"&amp;M57)+1),Paramètres!$B$3:$C$56,2,FALSE)*Paramètres!$K$7))</f>
        <v>0</v>
      </c>
      <c r="O57" s="46"/>
      <c r="P57" s="2">
        <f>IF(O$2="Bike &amp; Run",IF(ISNA(VLOOKUP(O57,Paramètres!$B$3:$C$56,2,FALSE)),0,VLOOKUP(O57,Paramètres!$B$3:$C$56,2,FALSE)*Paramètres!$K$8),IF(OR(O57="",OR($D57="",$D57="NL",$D57="HORS LIGUE")),0,VLOOKUP(IF(OR(O57="",OR($D57="",$D57="NL",$D57="HORS LIGUE")),"",COUNTIFS($D$5:$D$72,"&lt;&gt;"&amp;"",$D$5:$D$72,"&lt;&gt;"&amp;"NL",$D$5:$D$72,"&lt;&gt;"&amp;"HORS LIGUE",O$5:O$72,"&lt;"&amp;O57)+1),Paramètres!$B$3:$C$56,2,FALSE)*Paramètres!$K$8))</f>
        <v>0</v>
      </c>
      <c r="Q57" s="46"/>
      <c r="R57" s="2">
        <f>IF(Q$2="Bike &amp; Run",IF(ISNA(VLOOKUP(Q57,Paramètres!$B$3:$C$56,2,FALSE)),0,VLOOKUP(Q57,Paramètres!$B$3:$C$56,2,FALSE)*Paramètres!$K$9),IF(OR(Q57="",OR($D57="",$D57="NL",$D57="HORS LIGUE")),0,VLOOKUP(IF(OR(Q57="",OR($D57="",$D57="NL",$D57="HORS LIGUE")),"",COUNTIFS($D$5:$D$72,"&lt;&gt;"&amp;"",$D$5:$D$72,"&lt;&gt;"&amp;"NL",$D$5:$D$72,"&lt;&gt;"&amp;"HORS LIGUE",Q$5:Q$72,"&lt;"&amp;Q57)+1),Paramètres!$B$3:$C$56,2,FALSE)*Paramètres!$K$9))</f>
        <v>0</v>
      </c>
      <c r="S57" s="46"/>
      <c r="T57" s="2">
        <f>IF(S$2="Bike &amp; Run",IF(ISNA(VLOOKUP(S57,Paramètres!$B$3:$C$56,2,FALSE)),0,VLOOKUP(S57,Paramètres!$B$3:$C$56,2,FALSE)*Paramètres!$K$10),IF(OR(S57="",OR($D57="",$D57="NL",$D57="HORS LIGUE")),0,VLOOKUP(IF(OR(S57="",OR($D57="",$D57="NL",$D57="HORS LIGUE")),"",COUNTIFS($D$5:$D$72,"&lt;&gt;"&amp;"",$D$5:$D$72,"&lt;&gt;"&amp;"NL",$D$5:$D$72,"&lt;&gt;"&amp;"HORS LIGUE",S$5:S$72,"&lt;"&amp;S57)+1),Paramètres!$B$3:$C$56,2,FALSE)*Paramètres!$K$10))</f>
        <v>0</v>
      </c>
      <c r="U57" s="46"/>
      <c r="V57" s="2">
        <f>IF(U$2="Bike &amp; Run",IF(ISNA(VLOOKUP(U57,Paramètres!$B$3:$C$56,2,FALSE)),0,VLOOKUP(U57,Paramètres!$B$3:$C$56,2,FALSE)*Paramètres!$K$11),IF(OR(U57="",OR($D57="",$D57="NL",$D57="HORS LIGUE")),0,VLOOKUP(IF(OR(U57="",OR($D57="",$D57="NL",$D57="HORS LIGUE")),"",COUNTIFS($D$5:$D$72,"&lt;&gt;"&amp;"",$D$5:$D$72,"&lt;&gt;"&amp;"NL",$D$5:$D$72,"&lt;&gt;"&amp;"HORS LIGUE",U$5:U$72,"&lt;"&amp;U57)+1),Paramètres!$B$3:$C$56,2,FALSE)*Paramètres!$K$11))</f>
        <v>0</v>
      </c>
      <c r="W57" s="46"/>
      <c r="X57" s="2">
        <f>IF(W$2="Bike &amp; Run",IF(ISNA(VLOOKUP(W57,Paramètres!$B$3:$C$56,2,FALSE)),0,VLOOKUP(W57,Paramètres!$B$3:$C$56,2,FALSE)*Paramètres!$K$12),IF(OR(W57="",OR($D57="",$D57="NL",$D57="HORS LIGUE")),0,VLOOKUP(IF(OR(W57="",OR($D57="",$D57="NL",$D57="HORS LIGUE")),"",COUNTIFS($D$5:$D$72,"&lt;&gt;"&amp;"",$D$5:$D$72,"&lt;&gt;"&amp;"NL",$D$5:$D$72,"&lt;&gt;"&amp;"HORS LIGUE",W$5:W$72,"&lt;"&amp;W57)+1),Paramètres!$B$3:$C$56,2,FALSE)*Paramètres!$K$12))</f>
        <v>0</v>
      </c>
      <c r="Y57" s="46"/>
      <c r="Z57" s="2">
        <f>IF(Y$2="Bike &amp; Run",IF(ISNA(VLOOKUP(Y57,Paramètres!$B$3:$C$56,2,FALSE)),0,VLOOKUP(Y57,Paramètres!$B$3:$C$56,2,FALSE)*Paramètres!$K$13),IF(OR(Y57="",OR($D57="",$D57="NL",$D57="HORS LIGUE")),0,VLOOKUP(IF(OR(Y57="",OR($D57="",$D57="NL",$D57="HORS LIGUE")),"",COUNTIFS($D$5:$D$72,"&lt;&gt;"&amp;"",$D$5:$D$72,"&lt;&gt;"&amp;"NL",$D$5:$D$72,"&lt;&gt;"&amp;"HORS LIGUE",Y$5:Y$72,"&lt;"&amp;Y57)+1),Paramètres!$B$3:$C$56,2,FALSE)*Paramètres!$K$13))</f>
        <v>0</v>
      </c>
      <c r="AA57" s="46"/>
      <c r="AB57" s="2">
        <f>IF(AA$2="Bike &amp; Run",IF(ISNA(VLOOKUP(AA57,Paramètres!$B$3:$C$56,2,FALSE)),0,VLOOKUP(AA57,Paramètres!$B$3:$C$56,2,FALSE)*Paramètres!$K$14),IF(OR(AA57="",OR($D57="",$D57="NL",$D57="HORS LIGUE")),0,VLOOKUP(IF(OR(AA57="",OR($D57="",$D57="NL",$D57="HORS LIGUE")),"",COUNTIFS($D$5:$D$72,"&lt;&gt;"&amp;"",$D$5:$D$72,"&lt;&gt;"&amp;"NL",$D$5:$D$72,"&lt;&gt;"&amp;"HORS LIGUE",AA$5:AA$72,"&lt;"&amp;AA57)+1),Paramètres!$B$3:$C$56,2,FALSE)*Paramètres!$K$14))</f>
        <v>0</v>
      </c>
      <c r="AC57" s="46"/>
      <c r="AD57" s="2">
        <f>IF(AC$2="Bike &amp; Run",IF(ISNA(VLOOKUP(AC57,Paramètres!$B$3:$C$56,2,FALSE)),0,VLOOKUP(AC57,Paramètres!$B$3:$C$56,2,FALSE)*Paramètres!$K$15),IF(OR(AC57="",OR($D57="",$D57="NL",$D57="HORS LIGUE")),0,VLOOKUP(IF(OR(AC57="",OR($D57="",$D57="NL",$D57="HORS LIGUE")),"",COUNTIFS($D$5:$D$72,"&lt;&gt;"&amp;"",$D$5:$D$72,"&lt;&gt;"&amp;"NL",$D$5:$D$72,"&lt;&gt;"&amp;"HORS LIGUE",AC$5:AC$72,"&lt;"&amp;AC57)+1),Paramètres!$B$3:$C$56,2,FALSE)*Paramètres!$K$15))</f>
        <v>0</v>
      </c>
      <c r="AE57" s="46"/>
      <c r="AF57" s="2">
        <f>IF(AE$2="Bike &amp; Run",IF(ISNA(VLOOKUP(AE57,Paramètres!$B$3:$C$56,2,FALSE)),0,VLOOKUP(AE57,Paramètres!$B$3:$C$56,2,FALSE)*Paramètres!$K$16),IF(OR(AE57="",OR($D57="",$D57="NL",$D57="HORS LIGUE")),0,VLOOKUP(IF(OR(AE57="",OR($D57="",$D57="NL",$D57="HORS LIGUE")),"",COUNTIFS($D$5:$D$72,"&lt;&gt;"&amp;"",$D$5:$D$72,"&lt;&gt;"&amp;"NL",$D$5:$D$72,"&lt;&gt;"&amp;"HORS LIGUE",AE$5:AE$72,"&lt;"&amp;AE57)+1),Paramètres!$B$3:$C$56,2,FALSE)*Paramètres!$K$16))</f>
        <v>0</v>
      </c>
      <c r="AG57" s="46"/>
      <c r="AH57" s="2">
        <f>IF(AG$2="Bike &amp; Run",IF(ISNA(VLOOKUP(AG57,Paramètres!$B$3:$C$56,2,FALSE)),0,VLOOKUP(AG57,Paramètres!$B$3:$C$56,2,FALSE)*Paramètres!$K$17),IF(OR(AG57="",OR($D57="",$D57="NL",$D57="HORS LIGUE")),0,VLOOKUP(IF(OR(AG57="",OR($D57="",$D57="NL",$D57="HORS LIGUE")),"",COUNTIFS($D$5:$D$72,"&lt;&gt;"&amp;"",$D$5:$D$72,"&lt;&gt;"&amp;"NL",$D$5:$D$72,"&lt;&gt;"&amp;"HORS LIGUE",AG$5:AG$72,"&lt;"&amp;AG57)+1),Paramètres!$B$3:$C$56,2,FALSE)*Paramètres!$K$17))</f>
        <v>0</v>
      </c>
      <c r="AI57" s="40">
        <f t="shared" si="53"/>
        <v>0</v>
      </c>
      <c r="AJ57" s="3" t="str">
        <f t="shared" si="54"/>
        <v/>
      </c>
      <c r="AK57" s="5">
        <f t="shared" si="55"/>
        <v>0</v>
      </c>
      <c r="AL57" s="41">
        <f t="shared" si="56"/>
        <v>0</v>
      </c>
      <c r="AM57" s="33" t="str">
        <f t="shared" si="57"/>
        <v/>
      </c>
      <c r="AO57" s="22">
        <f t="shared" si="58"/>
        <v>0</v>
      </c>
      <c r="AP57">
        <f t="shared" si="59"/>
        <v>0</v>
      </c>
      <c r="AQ57">
        <f t="shared" si="60"/>
        <v>0</v>
      </c>
      <c r="AR57">
        <f t="shared" si="61"/>
        <v>0</v>
      </c>
      <c r="AS57">
        <f t="shared" si="62"/>
        <v>0</v>
      </c>
      <c r="AT57">
        <f t="shared" si="63"/>
        <v>0</v>
      </c>
      <c r="AU57">
        <f t="shared" si="64"/>
        <v>0</v>
      </c>
      <c r="AV57">
        <f t="shared" si="65"/>
        <v>0</v>
      </c>
      <c r="AW57">
        <f t="shared" si="66"/>
        <v>0</v>
      </c>
      <c r="AX57">
        <f t="shared" si="67"/>
        <v>0</v>
      </c>
      <c r="AY57">
        <f t="shared" si="68"/>
        <v>0</v>
      </c>
      <c r="AZ57">
        <f t="shared" si="69"/>
        <v>0</v>
      </c>
      <c r="BA57">
        <f t="shared" si="70"/>
        <v>0</v>
      </c>
      <c r="BB57">
        <f t="shared" si="71"/>
        <v>0</v>
      </c>
      <c r="BC57">
        <f t="shared" si="72"/>
        <v>0</v>
      </c>
      <c r="BD57">
        <f t="shared" si="73"/>
        <v>0</v>
      </c>
      <c r="BE57" s="22">
        <f t="shared" ref="BE57:BR57" si="94">BD57+LARGE($AO57:$BC57,BE$4)</f>
        <v>0</v>
      </c>
      <c r="BF57" s="22">
        <f t="shared" si="94"/>
        <v>0</v>
      </c>
      <c r="BG57" s="22">
        <f t="shared" si="94"/>
        <v>0</v>
      </c>
      <c r="BH57" s="22">
        <f t="shared" si="94"/>
        <v>0</v>
      </c>
      <c r="BI57" s="22">
        <f t="shared" si="94"/>
        <v>0</v>
      </c>
      <c r="BJ57" s="22">
        <f t="shared" si="94"/>
        <v>0</v>
      </c>
      <c r="BK57" s="22">
        <f t="shared" si="94"/>
        <v>0</v>
      </c>
      <c r="BL57" s="22">
        <f t="shared" si="94"/>
        <v>0</v>
      </c>
      <c r="BM57" s="22">
        <f t="shared" si="94"/>
        <v>0</v>
      </c>
      <c r="BN57" s="22">
        <f t="shared" si="94"/>
        <v>0</v>
      </c>
      <c r="BO57" s="22">
        <f t="shared" si="94"/>
        <v>0</v>
      </c>
      <c r="BP57" s="22">
        <f t="shared" si="94"/>
        <v>0</v>
      </c>
      <c r="BQ57" s="22">
        <f t="shared" si="94"/>
        <v>0</v>
      </c>
      <c r="BR57" s="22">
        <f t="shared" si="94"/>
        <v>0</v>
      </c>
    </row>
    <row r="58" spans="1:70" ht="16.5">
      <c r="A58" s="14"/>
      <c r="B58" s="32" t="str">
        <f>IF(ISNA(VLOOKUP(A58,'Licenciés Jeunes 2023'!A:C,3,0)),"",VLOOKUP(A58,'Licenciés Jeunes 2023'!A:C,3,0))</f>
        <v/>
      </c>
      <c r="C58" s="32" t="str">
        <f>IF(ISNA(VLOOKUP(A58,'Licenciés Jeunes 2023'!A:C,2,0)),"",VLOOKUP(A58,'Licenciés Jeunes 2023'!A:C,2,0))</f>
        <v/>
      </c>
      <c r="D58" s="32" t="str">
        <f>IF(ISNA(VLOOKUP(A58,'Licenciés Jeunes 2023'!A:F,6,0)),"",VLOOKUP(A58,'Licenciés Jeunes 2023'!A:F,6,0))</f>
        <v/>
      </c>
      <c r="E58" s="6"/>
      <c r="F58" s="2">
        <f>IF(E$2="Bike &amp; Run",IF(ISNA(VLOOKUP(E58,Paramètres!$B$3:$C$56,2,FALSE)),0,VLOOKUP(E58,Paramètres!$B$3:$C$56,2,FALSE)*Paramètres!$K$3),IF(OR(E58="",OR($D58="",$D58="NL",$D58="HORS LIGUE")),0,VLOOKUP(IF(OR(E58="",OR($D58="",$D58="NL",$D58="HORS LIGUE")),"",COUNTIFS($D$5:$D$72,"&lt;&gt;"&amp;"",$D$5:$D$72,"&lt;&gt;"&amp;"NL",$D$5:$D$72,"&lt;&gt;"&amp;"HORS LIGUE",E$5:E$72,"&lt;"&amp;E58)+1),Paramètres!$B$3:$C$56,2,FALSE)*Paramètres!$K$3))</f>
        <v>0</v>
      </c>
      <c r="G58" s="4"/>
      <c r="H58" s="2">
        <f>IF(G$2="Bike &amp; Run",IF(ISNA(VLOOKUP(G58,Paramètres!$B$3:$C$56,2,FALSE)),0,VLOOKUP(G58,Paramètres!$B$3:$C$56,2,FALSE)*Paramètres!$K$4),IF(OR(G58="",OR($D58="",$D58="NL",$D58="HORS LIGUE")),0,VLOOKUP(IF(OR(G58="",OR($D58="",$D58="NL",$D58="HORS LIGUE")),"",COUNTIFS($D$5:$D$72,"&lt;&gt;"&amp;"",$D$5:$D$72,"&lt;&gt;"&amp;"NL",$D$5:$D$72,"&lt;&gt;"&amp;"HORS LIGUE",G$5:G$72,"&lt;"&amp;G58)+1),Paramètres!$B$3:$C$56,2,FALSE)*Paramètres!$K$4))</f>
        <v>0</v>
      </c>
      <c r="I58" s="36"/>
      <c r="J58" s="2">
        <f>IF(I$2="Bike &amp; Run",IF(ISNA(VLOOKUP(I58,Paramètres!$B$3:$C$56,2,FALSE)),0,VLOOKUP(I58,Paramètres!$B$3:$C$56,2,FALSE)*Paramètres!$K$5),IF(OR(I58="",OR($D58="",$D58="NL",$D58="HORS LIGUE")),0,VLOOKUP(IF(OR(I58="",OR($D58="",$D58="NL",$D58="HORS LIGUE")),"",COUNTIFS($D$5:$D$72,"&lt;&gt;"&amp;"",$D$5:$D$72,"&lt;&gt;"&amp;"NL",$D$5:$D$72,"&lt;&gt;"&amp;"HORS LIGUE",I$5:I$72,"&lt;"&amp;I58)+1),Paramètres!$B$3:$C$56,2,FALSE)*Paramètres!$K$5))</f>
        <v>0</v>
      </c>
      <c r="K58" s="4"/>
      <c r="L58" s="2">
        <f>IF(K$2="Bike &amp; Run",IF(ISNA(VLOOKUP(K58,Paramètres!$B$3:$C$56,2,FALSE)),0,VLOOKUP(K58,Paramètres!$B$3:$C$56,2,FALSE)*Paramètres!$K$6),IF(OR(K58="",OR($D58="",$D58="NL",$D58="HORS LIGUE")),0,VLOOKUP(IF(OR(K58="",OR($D58="",$D58="NL",$D58="HORS LIGUE")),"",COUNTIFS($D$5:$D$72,"&lt;&gt;"&amp;"",$D$5:$D$72,"&lt;&gt;"&amp;"NL",$D$5:$D$72,"&lt;&gt;"&amp;"HORS LIGUE",K$5:K$72,"&lt;"&amp;K58)+1),Paramètres!$B$3:$C$56,2,FALSE)*Paramètres!$K$6))</f>
        <v>0</v>
      </c>
      <c r="M58" s="4"/>
      <c r="N58" s="2">
        <f>IF(M$2="Bike &amp; Run",IF(ISNA(VLOOKUP(M58,Paramètres!$B$3:$C$56,2,FALSE)),0,VLOOKUP(M58,Paramètres!$B$3:$C$56,2,FALSE)*Paramètres!$K$7),IF(OR(M58="",OR($D58="",$D58="NL",$D58="HORS LIGUE")),0,VLOOKUP(IF(OR(M58="",OR($D58="",$D58="NL",$D58="HORS LIGUE")),"",COUNTIFS($D$5:$D$72,"&lt;&gt;"&amp;"",$D$5:$D$72,"&lt;&gt;"&amp;"NL",$D$5:$D$72,"&lt;&gt;"&amp;"HORS LIGUE",M$5:M$72,"&lt;"&amp;M58)+1),Paramètres!$B$3:$C$56,2,FALSE)*Paramètres!$K$7))</f>
        <v>0</v>
      </c>
      <c r="O58" s="46"/>
      <c r="P58" s="2">
        <f>IF(O$2="Bike &amp; Run",IF(ISNA(VLOOKUP(O58,Paramètres!$B$3:$C$56,2,FALSE)),0,VLOOKUP(O58,Paramètres!$B$3:$C$56,2,FALSE)*Paramètres!$K$8),IF(OR(O58="",OR($D58="",$D58="NL",$D58="HORS LIGUE")),0,VLOOKUP(IF(OR(O58="",OR($D58="",$D58="NL",$D58="HORS LIGUE")),"",COUNTIFS($D$5:$D$72,"&lt;&gt;"&amp;"",$D$5:$D$72,"&lt;&gt;"&amp;"NL",$D$5:$D$72,"&lt;&gt;"&amp;"HORS LIGUE",O$5:O$72,"&lt;"&amp;O58)+1),Paramètres!$B$3:$C$56,2,FALSE)*Paramètres!$K$8))</f>
        <v>0</v>
      </c>
      <c r="Q58" s="46"/>
      <c r="R58" s="2">
        <f>IF(Q$2="Bike &amp; Run",IF(ISNA(VLOOKUP(Q58,Paramètres!$B$3:$C$56,2,FALSE)),0,VLOOKUP(Q58,Paramètres!$B$3:$C$56,2,FALSE)*Paramètres!$K$9),IF(OR(Q58="",OR($D58="",$D58="NL",$D58="HORS LIGUE")),0,VLOOKUP(IF(OR(Q58="",OR($D58="",$D58="NL",$D58="HORS LIGUE")),"",COUNTIFS($D$5:$D$72,"&lt;&gt;"&amp;"",$D$5:$D$72,"&lt;&gt;"&amp;"NL",$D$5:$D$72,"&lt;&gt;"&amp;"HORS LIGUE",Q$5:Q$72,"&lt;"&amp;Q58)+1),Paramètres!$B$3:$C$56,2,FALSE)*Paramètres!$K$9))</f>
        <v>0</v>
      </c>
      <c r="S58" s="46"/>
      <c r="T58" s="2">
        <f>IF(S$2="Bike &amp; Run",IF(ISNA(VLOOKUP(S58,Paramètres!$B$3:$C$56,2,FALSE)),0,VLOOKUP(S58,Paramètres!$B$3:$C$56,2,FALSE)*Paramètres!$K$10),IF(OR(S58="",OR($D58="",$D58="NL",$D58="HORS LIGUE")),0,VLOOKUP(IF(OR(S58="",OR($D58="",$D58="NL",$D58="HORS LIGUE")),"",COUNTIFS($D$5:$D$72,"&lt;&gt;"&amp;"",$D$5:$D$72,"&lt;&gt;"&amp;"NL",$D$5:$D$72,"&lt;&gt;"&amp;"HORS LIGUE",S$5:S$72,"&lt;"&amp;S58)+1),Paramètres!$B$3:$C$56,2,FALSE)*Paramètres!$K$10))</f>
        <v>0</v>
      </c>
      <c r="U58" s="46"/>
      <c r="V58" s="2">
        <f>IF(U$2="Bike &amp; Run",IF(ISNA(VLOOKUP(U58,Paramètres!$B$3:$C$56,2,FALSE)),0,VLOOKUP(U58,Paramètres!$B$3:$C$56,2,FALSE)*Paramètres!$K$11),IF(OR(U58="",OR($D58="",$D58="NL",$D58="HORS LIGUE")),0,VLOOKUP(IF(OR(U58="",OR($D58="",$D58="NL",$D58="HORS LIGUE")),"",COUNTIFS($D$5:$D$72,"&lt;&gt;"&amp;"",$D$5:$D$72,"&lt;&gt;"&amp;"NL",$D$5:$D$72,"&lt;&gt;"&amp;"HORS LIGUE",U$5:U$72,"&lt;"&amp;U58)+1),Paramètres!$B$3:$C$56,2,FALSE)*Paramètres!$K$11))</f>
        <v>0</v>
      </c>
      <c r="W58" s="46"/>
      <c r="X58" s="2">
        <f>IF(W$2="Bike &amp; Run",IF(ISNA(VLOOKUP(W58,Paramètres!$B$3:$C$56,2,FALSE)),0,VLOOKUP(W58,Paramètres!$B$3:$C$56,2,FALSE)*Paramètres!$K$12),IF(OR(W58="",OR($D58="",$D58="NL",$D58="HORS LIGUE")),0,VLOOKUP(IF(OR(W58="",OR($D58="",$D58="NL",$D58="HORS LIGUE")),"",COUNTIFS($D$5:$D$72,"&lt;&gt;"&amp;"",$D$5:$D$72,"&lt;&gt;"&amp;"NL",$D$5:$D$72,"&lt;&gt;"&amp;"HORS LIGUE",W$5:W$72,"&lt;"&amp;W58)+1),Paramètres!$B$3:$C$56,2,FALSE)*Paramètres!$K$12))</f>
        <v>0</v>
      </c>
      <c r="Y58" s="46"/>
      <c r="Z58" s="2">
        <f>IF(Y$2="Bike &amp; Run",IF(ISNA(VLOOKUP(Y58,Paramètres!$B$3:$C$56,2,FALSE)),0,VLOOKUP(Y58,Paramètres!$B$3:$C$56,2,FALSE)*Paramètres!$K$13),IF(OR(Y58="",OR($D58="",$D58="NL",$D58="HORS LIGUE")),0,VLOOKUP(IF(OR(Y58="",OR($D58="",$D58="NL",$D58="HORS LIGUE")),"",COUNTIFS($D$5:$D$72,"&lt;&gt;"&amp;"",$D$5:$D$72,"&lt;&gt;"&amp;"NL",$D$5:$D$72,"&lt;&gt;"&amp;"HORS LIGUE",Y$5:Y$72,"&lt;"&amp;Y58)+1),Paramètres!$B$3:$C$56,2,FALSE)*Paramètres!$K$13))</f>
        <v>0</v>
      </c>
      <c r="AA58" s="46"/>
      <c r="AB58" s="2">
        <f>IF(AA$2="Bike &amp; Run",IF(ISNA(VLOOKUP(AA58,Paramètres!$B$3:$C$56,2,FALSE)),0,VLOOKUP(AA58,Paramètres!$B$3:$C$56,2,FALSE)*Paramètres!$K$14),IF(OR(AA58="",OR($D58="",$D58="NL",$D58="HORS LIGUE")),0,VLOOKUP(IF(OR(AA58="",OR($D58="",$D58="NL",$D58="HORS LIGUE")),"",COUNTIFS($D$5:$D$72,"&lt;&gt;"&amp;"",$D$5:$D$72,"&lt;&gt;"&amp;"NL",$D$5:$D$72,"&lt;&gt;"&amp;"HORS LIGUE",AA$5:AA$72,"&lt;"&amp;AA58)+1),Paramètres!$B$3:$C$56,2,FALSE)*Paramètres!$K$14))</f>
        <v>0</v>
      </c>
      <c r="AC58" s="46"/>
      <c r="AD58" s="2">
        <f>IF(AC$2="Bike &amp; Run",IF(ISNA(VLOOKUP(AC58,Paramètres!$B$3:$C$56,2,FALSE)),0,VLOOKUP(AC58,Paramètres!$B$3:$C$56,2,FALSE)*Paramètres!$K$15),IF(OR(AC58="",OR($D58="",$D58="NL",$D58="HORS LIGUE")),0,VLOOKUP(IF(OR(AC58="",OR($D58="",$D58="NL",$D58="HORS LIGUE")),"",COUNTIFS($D$5:$D$72,"&lt;&gt;"&amp;"",$D$5:$D$72,"&lt;&gt;"&amp;"NL",$D$5:$D$72,"&lt;&gt;"&amp;"HORS LIGUE",AC$5:AC$72,"&lt;"&amp;AC58)+1),Paramètres!$B$3:$C$56,2,FALSE)*Paramètres!$K$15))</f>
        <v>0</v>
      </c>
      <c r="AE58" s="46"/>
      <c r="AF58" s="2">
        <f>IF(AE$2="Bike &amp; Run",IF(ISNA(VLOOKUP(AE58,Paramètres!$B$3:$C$56,2,FALSE)),0,VLOOKUP(AE58,Paramètres!$B$3:$C$56,2,FALSE)*Paramètres!$K$16),IF(OR(AE58="",OR($D58="",$D58="NL",$D58="HORS LIGUE")),0,VLOOKUP(IF(OR(AE58="",OR($D58="",$D58="NL",$D58="HORS LIGUE")),"",COUNTIFS($D$5:$D$72,"&lt;&gt;"&amp;"",$D$5:$D$72,"&lt;&gt;"&amp;"NL",$D$5:$D$72,"&lt;&gt;"&amp;"HORS LIGUE",AE$5:AE$72,"&lt;"&amp;AE58)+1),Paramètres!$B$3:$C$56,2,FALSE)*Paramètres!$K$16))</f>
        <v>0</v>
      </c>
      <c r="AG58" s="46"/>
      <c r="AH58" s="2">
        <f>IF(AG$2="Bike &amp; Run",IF(ISNA(VLOOKUP(AG58,Paramètres!$B$3:$C$56,2,FALSE)),0,VLOOKUP(AG58,Paramètres!$B$3:$C$56,2,FALSE)*Paramètres!$K$17),IF(OR(AG58="",OR($D58="",$D58="NL",$D58="HORS LIGUE")),0,VLOOKUP(IF(OR(AG58="",OR($D58="",$D58="NL",$D58="HORS LIGUE")),"",COUNTIFS($D$5:$D$72,"&lt;&gt;"&amp;"",$D$5:$D$72,"&lt;&gt;"&amp;"NL",$D$5:$D$72,"&lt;&gt;"&amp;"HORS LIGUE",AG$5:AG$72,"&lt;"&amp;AG58)+1),Paramètres!$B$3:$C$56,2,FALSE)*Paramètres!$K$17))</f>
        <v>0</v>
      </c>
      <c r="AI58" s="40">
        <f t="shared" si="53"/>
        <v>0</v>
      </c>
      <c r="AJ58" s="3" t="str">
        <f t="shared" si="54"/>
        <v/>
      </c>
      <c r="AK58" s="5">
        <f t="shared" si="55"/>
        <v>0</v>
      </c>
      <c r="AL58" s="41">
        <f t="shared" si="56"/>
        <v>0</v>
      </c>
      <c r="AM58" s="33" t="str">
        <f t="shared" si="57"/>
        <v/>
      </c>
      <c r="AO58" s="22">
        <f t="shared" si="58"/>
        <v>0</v>
      </c>
      <c r="AP58">
        <f t="shared" si="59"/>
        <v>0</v>
      </c>
      <c r="AQ58">
        <f t="shared" si="60"/>
        <v>0</v>
      </c>
      <c r="AR58">
        <f t="shared" si="61"/>
        <v>0</v>
      </c>
      <c r="AS58">
        <f t="shared" si="62"/>
        <v>0</v>
      </c>
      <c r="AT58">
        <f t="shared" si="63"/>
        <v>0</v>
      </c>
      <c r="AU58">
        <f t="shared" si="64"/>
        <v>0</v>
      </c>
      <c r="AV58">
        <f t="shared" si="65"/>
        <v>0</v>
      </c>
      <c r="AW58">
        <f t="shared" si="66"/>
        <v>0</v>
      </c>
      <c r="AX58">
        <f t="shared" si="67"/>
        <v>0</v>
      </c>
      <c r="AY58">
        <f t="shared" si="68"/>
        <v>0</v>
      </c>
      <c r="AZ58">
        <f t="shared" si="69"/>
        <v>0</v>
      </c>
      <c r="BA58">
        <f t="shared" si="70"/>
        <v>0</v>
      </c>
      <c r="BB58">
        <f t="shared" si="71"/>
        <v>0</v>
      </c>
      <c r="BC58">
        <f t="shared" si="72"/>
        <v>0</v>
      </c>
      <c r="BD58">
        <f t="shared" si="73"/>
        <v>0</v>
      </c>
      <c r="BE58" s="22">
        <f t="shared" ref="BE58:BR58" si="95">BD58+LARGE($AO58:$BC58,BE$4)</f>
        <v>0</v>
      </c>
      <c r="BF58" s="22">
        <f t="shared" si="95"/>
        <v>0</v>
      </c>
      <c r="BG58" s="22">
        <f t="shared" si="95"/>
        <v>0</v>
      </c>
      <c r="BH58" s="22">
        <f t="shared" si="95"/>
        <v>0</v>
      </c>
      <c r="BI58" s="22">
        <f t="shared" si="95"/>
        <v>0</v>
      </c>
      <c r="BJ58" s="22">
        <f t="shared" si="95"/>
        <v>0</v>
      </c>
      <c r="BK58" s="22">
        <f t="shared" si="95"/>
        <v>0</v>
      </c>
      <c r="BL58" s="22">
        <f t="shared" si="95"/>
        <v>0</v>
      </c>
      <c r="BM58" s="22">
        <f t="shared" si="95"/>
        <v>0</v>
      </c>
      <c r="BN58" s="22">
        <f t="shared" si="95"/>
        <v>0</v>
      </c>
      <c r="BO58" s="22">
        <f t="shared" si="95"/>
        <v>0</v>
      </c>
      <c r="BP58" s="22">
        <f t="shared" si="95"/>
        <v>0</v>
      </c>
      <c r="BQ58" s="22">
        <f t="shared" si="95"/>
        <v>0</v>
      </c>
      <c r="BR58" s="22">
        <f t="shared" si="95"/>
        <v>0</v>
      </c>
    </row>
    <row r="59" spans="1:70" ht="16.5">
      <c r="A59" s="14"/>
      <c r="B59" s="32" t="str">
        <f>IF(ISNA(VLOOKUP(A59,'Licenciés Jeunes 2023'!A:C,3,0)),"",VLOOKUP(A59,'Licenciés Jeunes 2023'!A:C,3,0))</f>
        <v/>
      </c>
      <c r="C59" s="32" t="str">
        <f>IF(ISNA(VLOOKUP(A59,'Licenciés Jeunes 2023'!A:C,2,0)),"",VLOOKUP(A59,'Licenciés Jeunes 2023'!A:C,2,0))</f>
        <v/>
      </c>
      <c r="D59" s="32" t="str">
        <f>IF(ISNA(VLOOKUP(A59,'Licenciés Jeunes 2023'!A:F,6,0)),"",VLOOKUP(A59,'Licenciés Jeunes 2023'!A:F,6,0))</f>
        <v/>
      </c>
      <c r="E59" s="6"/>
      <c r="F59" s="2">
        <f>IF(E$2="Bike &amp; Run",IF(ISNA(VLOOKUP(E59,Paramètres!$B$3:$C$56,2,FALSE)),0,VLOOKUP(E59,Paramètres!$B$3:$C$56,2,FALSE)*Paramètres!$K$3),IF(OR(E59="",OR($D59="",$D59="NL",$D59="HORS LIGUE")),0,VLOOKUP(IF(OR(E59="",OR($D59="",$D59="NL",$D59="HORS LIGUE")),"",COUNTIFS($D$5:$D$72,"&lt;&gt;"&amp;"",$D$5:$D$72,"&lt;&gt;"&amp;"NL",$D$5:$D$72,"&lt;&gt;"&amp;"HORS LIGUE",E$5:E$72,"&lt;"&amp;E59)+1),Paramètres!$B$3:$C$56,2,FALSE)*Paramètres!$K$3))</f>
        <v>0</v>
      </c>
      <c r="G59" s="4"/>
      <c r="H59" s="2">
        <f>IF(G$2="Bike &amp; Run",IF(ISNA(VLOOKUP(G59,Paramètres!$B$3:$C$56,2,FALSE)),0,VLOOKUP(G59,Paramètres!$B$3:$C$56,2,FALSE)*Paramètres!$K$4),IF(OR(G59="",OR($D59="",$D59="NL",$D59="HORS LIGUE")),0,VLOOKUP(IF(OR(G59="",OR($D59="",$D59="NL",$D59="HORS LIGUE")),"",COUNTIFS($D$5:$D$72,"&lt;&gt;"&amp;"",$D$5:$D$72,"&lt;&gt;"&amp;"NL",$D$5:$D$72,"&lt;&gt;"&amp;"HORS LIGUE",G$5:G$72,"&lt;"&amp;G59)+1),Paramètres!$B$3:$C$56,2,FALSE)*Paramètres!$K$4))</f>
        <v>0</v>
      </c>
      <c r="I59" s="36"/>
      <c r="J59" s="2">
        <f>IF(I$2="Bike &amp; Run",IF(ISNA(VLOOKUP(I59,Paramètres!$B$3:$C$56,2,FALSE)),0,VLOOKUP(I59,Paramètres!$B$3:$C$56,2,FALSE)*Paramètres!$K$5),IF(OR(I59="",OR($D59="",$D59="NL",$D59="HORS LIGUE")),0,VLOOKUP(IF(OR(I59="",OR($D59="",$D59="NL",$D59="HORS LIGUE")),"",COUNTIFS($D$5:$D$72,"&lt;&gt;"&amp;"",$D$5:$D$72,"&lt;&gt;"&amp;"NL",$D$5:$D$72,"&lt;&gt;"&amp;"HORS LIGUE",I$5:I$72,"&lt;"&amp;I59)+1),Paramètres!$B$3:$C$56,2,FALSE)*Paramètres!$K$5))</f>
        <v>0</v>
      </c>
      <c r="K59" s="4"/>
      <c r="L59" s="2">
        <f>IF(K$2="Bike &amp; Run",IF(ISNA(VLOOKUP(K59,Paramètres!$B$3:$C$56,2,FALSE)),0,VLOOKUP(K59,Paramètres!$B$3:$C$56,2,FALSE)*Paramètres!$K$6),IF(OR(K59="",OR($D59="",$D59="NL",$D59="HORS LIGUE")),0,VLOOKUP(IF(OR(K59="",OR($D59="",$D59="NL",$D59="HORS LIGUE")),"",COUNTIFS($D$5:$D$72,"&lt;&gt;"&amp;"",$D$5:$D$72,"&lt;&gt;"&amp;"NL",$D$5:$D$72,"&lt;&gt;"&amp;"HORS LIGUE",K$5:K$72,"&lt;"&amp;K59)+1),Paramètres!$B$3:$C$56,2,FALSE)*Paramètres!$K$6))</f>
        <v>0</v>
      </c>
      <c r="M59" s="4"/>
      <c r="N59" s="2">
        <f>IF(M$2="Bike &amp; Run",IF(ISNA(VLOOKUP(M59,Paramètres!$B$3:$C$56,2,FALSE)),0,VLOOKUP(M59,Paramètres!$B$3:$C$56,2,FALSE)*Paramètres!$K$7),IF(OR(M59="",OR($D59="",$D59="NL",$D59="HORS LIGUE")),0,VLOOKUP(IF(OR(M59="",OR($D59="",$D59="NL",$D59="HORS LIGUE")),"",COUNTIFS($D$5:$D$72,"&lt;&gt;"&amp;"",$D$5:$D$72,"&lt;&gt;"&amp;"NL",$D$5:$D$72,"&lt;&gt;"&amp;"HORS LIGUE",M$5:M$72,"&lt;"&amp;M59)+1),Paramètres!$B$3:$C$56,2,FALSE)*Paramètres!$K$7))</f>
        <v>0</v>
      </c>
      <c r="O59" s="46"/>
      <c r="P59" s="2">
        <f>IF(O$2="Bike &amp; Run",IF(ISNA(VLOOKUP(O59,Paramètres!$B$3:$C$56,2,FALSE)),0,VLOOKUP(O59,Paramètres!$B$3:$C$56,2,FALSE)*Paramètres!$K$8),IF(OR(O59="",OR($D59="",$D59="NL",$D59="HORS LIGUE")),0,VLOOKUP(IF(OR(O59="",OR($D59="",$D59="NL",$D59="HORS LIGUE")),"",COUNTIFS($D$5:$D$72,"&lt;&gt;"&amp;"",$D$5:$D$72,"&lt;&gt;"&amp;"NL",$D$5:$D$72,"&lt;&gt;"&amp;"HORS LIGUE",O$5:O$72,"&lt;"&amp;O59)+1),Paramètres!$B$3:$C$56,2,FALSE)*Paramètres!$K$8))</f>
        <v>0</v>
      </c>
      <c r="Q59" s="46"/>
      <c r="R59" s="2">
        <f>IF(Q$2="Bike &amp; Run",IF(ISNA(VLOOKUP(Q59,Paramètres!$B$3:$C$56,2,FALSE)),0,VLOOKUP(Q59,Paramètres!$B$3:$C$56,2,FALSE)*Paramètres!$K$9),IF(OR(Q59="",OR($D59="",$D59="NL",$D59="HORS LIGUE")),0,VLOOKUP(IF(OR(Q59="",OR($D59="",$D59="NL",$D59="HORS LIGUE")),"",COUNTIFS($D$5:$D$72,"&lt;&gt;"&amp;"",$D$5:$D$72,"&lt;&gt;"&amp;"NL",$D$5:$D$72,"&lt;&gt;"&amp;"HORS LIGUE",Q$5:Q$72,"&lt;"&amp;Q59)+1),Paramètres!$B$3:$C$56,2,FALSE)*Paramètres!$K$9))</f>
        <v>0</v>
      </c>
      <c r="S59" s="46"/>
      <c r="T59" s="2">
        <f>IF(S$2="Bike &amp; Run",IF(ISNA(VLOOKUP(S59,Paramètres!$B$3:$C$56,2,FALSE)),0,VLOOKUP(S59,Paramètres!$B$3:$C$56,2,FALSE)*Paramètres!$K$10),IF(OR(S59="",OR($D59="",$D59="NL",$D59="HORS LIGUE")),0,VLOOKUP(IF(OR(S59="",OR($D59="",$D59="NL",$D59="HORS LIGUE")),"",COUNTIFS($D$5:$D$72,"&lt;&gt;"&amp;"",$D$5:$D$72,"&lt;&gt;"&amp;"NL",$D$5:$D$72,"&lt;&gt;"&amp;"HORS LIGUE",S$5:S$72,"&lt;"&amp;S59)+1),Paramètres!$B$3:$C$56,2,FALSE)*Paramètres!$K$10))</f>
        <v>0</v>
      </c>
      <c r="U59" s="46"/>
      <c r="V59" s="2">
        <f>IF(U$2="Bike &amp; Run",IF(ISNA(VLOOKUP(U59,Paramètres!$B$3:$C$56,2,FALSE)),0,VLOOKUP(U59,Paramètres!$B$3:$C$56,2,FALSE)*Paramètres!$K$11),IF(OR(U59="",OR($D59="",$D59="NL",$D59="HORS LIGUE")),0,VLOOKUP(IF(OR(U59="",OR($D59="",$D59="NL",$D59="HORS LIGUE")),"",COUNTIFS($D$5:$D$72,"&lt;&gt;"&amp;"",$D$5:$D$72,"&lt;&gt;"&amp;"NL",$D$5:$D$72,"&lt;&gt;"&amp;"HORS LIGUE",U$5:U$72,"&lt;"&amp;U59)+1),Paramètres!$B$3:$C$56,2,FALSE)*Paramètres!$K$11))</f>
        <v>0</v>
      </c>
      <c r="W59" s="46"/>
      <c r="X59" s="2">
        <f>IF(W$2="Bike &amp; Run",IF(ISNA(VLOOKUP(W59,Paramètres!$B$3:$C$56,2,FALSE)),0,VLOOKUP(W59,Paramètres!$B$3:$C$56,2,FALSE)*Paramètres!$K$12),IF(OR(W59="",OR($D59="",$D59="NL",$D59="HORS LIGUE")),0,VLOOKUP(IF(OR(W59="",OR($D59="",$D59="NL",$D59="HORS LIGUE")),"",COUNTIFS($D$5:$D$72,"&lt;&gt;"&amp;"",$D$5:$D$72,"&lt;&gt;"&amp;"NL",$D$5:$D$72,"&lt;&gt;"&amp;"HORS LIGUE",W$5:W$72,"&lt;"&amp;W59)+1),Paramètres!$B$3:$C$56,2,FALSE)*Paramètres!$K$12))</f>
        <v>0</v>
      </c>
      <c r="Y59" s="46"/>
      <c r="Z59" s="2">
        <f>IF(Y$2="Bike &amp; Run",IF(ISNA(VLOOKUP(Y59,Paramètres!$B$3:$C$56,2,FALSE)),0,VLOOKUP(Y59,Paramètres!$B$3:$C$56,2,FALSE)*Paramètres!$K$13),IF(OR(Y59="",OR($D59="",$D59="NL",$D59="HORS LIGUE")),0,VLOOKUP(IF(OR(Y59="",OR($D59="",$D59="NL",$D59="HORS LIGUE")),"",COUNTIFS($D$5:$D$72,"&lt;&gt;"&amp;"",$D$5:$D$72,"&lt;&gt;"&amp;"NL",$D$5:$D$72,"&lt;&gt;"&amp;"HORS LIGUE",Y$5:Y$72,"&lt;"&amp;Y59)+1),Paramètres!$B$3:$C$56,2,FALSE)*Paramètres!$K$13))</f>
        <v>0</v>
      </c>
      <c r="AA59" s="46"/>
      <c r="AB59" s="2">
        <f>IF(AA$2="Bike &amp; Run",IF(ISNA(VLOOKUP(AA59,Paramètres!$B$3:$C$56,2,FALSE)),0,VLOOKUP(AA59,Paramètres!$B$3:$C$56,2,FALSE)*Paramètres!$K$14),IF(OR(AA59="",OR($D59="",$D59="NL",$D59="HORS LIGUE")),0,VLOOKUP(IF(OR(AA59="",OR($D59="",$D59="NL",$D59="HORS LIGUE")),"",COUNTIFS($D$5:$D$72,"&lt;&gt;"&amp;"",$D$5:$D$72,"&lt;&gt;"&amp;"NL",$D$5:$D$72,"&lt;&gt;"&amp;"HORS LIGUE",AA$5:AA$72,"&lt;"&amp;AA59)+1),Paramètres!$B$3:$C$56,2,FALSE)*Paramètres!$K$14))</f>
        <v>0</v>
      </c>
      <c r="AC59" s="46"/>
      <c r="AD59" s="2">
        <f>IF(AC$2="Bike &amp; Run",IF(ISNA(VLOOKUP(AC59,Paramètres!$B$3:$C$56,2,FALSE)),0,VLOOKUP(AC59,Paramètres!$B$3:$C$56,2,FALSE)*Paramètres!$K$15),IF(OR(AC59="",OR($D59="",$D59="NL",$D59="HORS LIGUE")),0,VLOOKUP(IF(OR(AC59="",OR($D59="",$D59="NL",$D59="HORS LIGUE")),"",COUNTIFS($D$5:$D$72,"&lt;&gt;"&amp;"",$D$5:$D$72,"&lt;&gt;"&amp;"NL",$D$5:$D$72,"&lt;&gt;"&amp;"HORS LIGUE",AC$5:AC$72,"&lt;"&amp;AC59)+1),Paramètres!$B$3:$C$56,2,FALSE)*Paramètres!$K$15))</f>
        <v>0</v>
      </c>
      <c r="AE59" s="46"/>
      <c r="AF59" s="2">
        <f>IF(AE$2="Bike &amp; Run",IF(ISNA(VLOOKUP(AE59,Paramètres!$B$3:$C$56,2,FALSE)),0,VLOOKUP(AE59,Paramètres!$B$3:$C$56,2,FALSE)*Paramètres!$K$16),IF(OR(AE59="",OR($D59="",$D59="NL",$D59="HORS LIGUE")),0,VLOOKUP(IF(OR(AE59="",OR($D59="",$D59="NL",$D59="HORS LIGUE")),"",COUNTIFS($D$5:$D$72,"&lt;&gt;"&amp;"",$D$5:$D$72,"&lt;&gt;"&amp;"NL",$D$5:$D$72,"&lt;&gt;"&amp;"HORS LIGUE",AE$5:AE$72,"&lt;"&amp;AE59)+1),Paramètres!$B$3:$C$56,2,FALSE)*Paramètres!$K$16))</f>
        <v>0</v>
      </c>
      <c r="AG59" s="46"/>
      <c r="AH59" s="2">
        <f>IF(AG$2="Bike &amp; Run",IF(ISNA(VLOOKUP(AG59,Paramètres!$B$3:$C$56,2,FALSE)),0,VLOOKUP(AG59,Paramètres!$B$3:$C$56,2,FALSE)*Paramètres!$K$17),IF(OR(AG59="",OR($D59="",$D59="NL",$D59="HORS LIGUE")),0,VLOOKUP(IF(OR(AG59="",OR($D59="",$D59="NL",$D59="HORS LIGUE")),"",COUNTIFS($D$5:$D$72,"&lt;&gt;"&amp;"",$D$5:$D$72,"&lt;&gt;"&amp;"NL",$D$5:$D$72,"&lt;&gt;"&amp;"HORS LIGUE",AG$5:AG$72,"&lt;"&amp;AG59)+1),Paramètres!$B$3:$C$56,2,FALSE)*Paramètres!$K$17))</f>
        <v>0</v>
      </c>
      <c r="AI59" s="40">
        <f t="shared" si="53"/>
        <v>0</v>
      </c>
      <c r="AJ59" s="3" t="str">
        <f t="shared" si="54"/>
        <v/>
      </c>
      <c r="AK59" s="5">
        <f t="shared" si="55"/>
        <v>0</v>
      </c>
      <c r="AL59" s="41">
        <f t="shared" si="56"/>
        <v>0</v>
      </c>
      <c r="AM59" s="33" t="str">
        <f t="shared" si="57"/>
        <v/>
      </c>
      <c r="AO59" s="22">
        <f t="shared" si="58"/>
        <v>0</v>
      </c>
      <c r="AP59">
        <f t="shared" si="59"/>
        <v>0</v>
      </c>
      <c r="AQ59">
        <f t="shared" si="60"/>
        <v>0</v>
      </c>
      <c r="AR59">
        <f t="shared" si="61"/>
        <v>0</v>
      </c>
      <c r="AS59">
        <f t="shared" si="62"/>
        <v>0</v>
      </c>
      <c r="AT59">
        <f t="shared" si="63"/>
        <v>0</v>
      </c>
      <c r="AU59">
        <f t="shared" si="64"/>
        <v>0</v>
      </c>
      <c r="AV59">
        <f t="shared" si="65"/>
        <v>0</v>
      </c>
      <c r="AW59">
        <f t="shared" si="66"/>
        <v>0</v>
      </c>
      <c r="AX59">
        <f t="shared" si="67"/>
        <v>0</v>
      </c>
      <c r="AY59">
        <f t="shared" si="68"/>
        <v>0</v>
      </c>
      <c r="AZ59">
        <f t="shared" si="69"/>
        <v>0</v>
      </c>
      <c r="BA59">
        <f t="shared" si="70"/>
        <v>0</v>
      </c>
      <c r="BB59">
        <f t="shared" si="71"/>
        <v>0</v>
      </c>
      <c r="BC59">
        <f t="shared" si="72"/>
        <v>0</v>
      </c>
      <c r="BD59">
        <f t="shared" si="73"/>
        <v>0</v>
      </c>
      <c r="BE59" s="22">
        <f t="shared" ref="BE59:BR59" si="96">BD59+LARGE($AO59:$BC59,BE$4)</f>
        <v>0</v>
      </c>
      <c r="BF59" s="22">
        <f t="shared" si="96"/>
        <v>0</v>
      </c>
      <c r="BG59" s="22">
        <f t="shared" si="96"/>
        <v>0</v>
      </c>
      <c r="BH59" s="22">
        <f t="shared" si="96"/>
        <v>0</v>
      </c>
      <c r="BI59" s="22">
        <f t="shared" si="96"/>
        <v>0</v>
      </c>
      <c r="BJ59" s="22">
        <f t="shared" si="96"/>
        <v>0</v>
      </c>
      <c r="BK59" s="22">
        <f t="shared" si="96"/>
        <v>0</v>
      </c>
      <c r="BL59" s="22">
        <f t="shared" si="96"/>
        <v>0</v>
      </c>
      <c r="BM59" s="22">
        <f t="shared" si="96"/>
        <v>0</v>
      </c>
      <c r="BN59" s="22">
        <f t="shared" si="96"/>
        <v>0</v>
      </c>
      <c r="BO59" s="22">
        <f t="shared" si="96"/>
        <v>0</v>
      </c>
      <c r="BP59" s="22">
        <f t="shared" si="96"/>
        <v>0</v>
      </c>
      <c r="BQ59" s="22">
        <f t="shared" si="96"/>
        <v>0</v>
      </c>
      <c r="BR59" s="22">
        <f t="shared" si="96"/>
        <v>0</v>
      </c>
    </row>
    <row r="60" spans="1:70" ht="16.5">
      <c r="A60" s="14"/>
      <c r="B60" s="32" t="str">
        <f>IF(ISNA(VLOOKUP(A60,'Licenciés Jeunes 2023'!A:C,3,0)),"",VLOOKUP(A60,'Licenciés Jeunes 2023'!A:C,3,0))</f>
        <v/>
      </c>
      <c r="C60" s="32" t="str">
        <f>IF(ISNA(VLOOKUP(A60,'Licenciés Jeunes 2023'!A:C,2,0)),"",VLOOKUP(A60,'Licenciés Jeunes 2023'!A:C,2,0))</f>
        <v/>
      </c>
      <c r="D60" s="32" t="str">
        <f>IF(ISNA(VLOOKUP(A60,'Licenciés Jeunes 2023'!A:F,6,0)),"",VLOOKUP(A60,'Licenciés Jeunes 2023'!A:F,6,0))</f>
        <v/>
      </c>
      <c r="E60" s="6"/>
      <c r="F60" s="2">
        <f>IF(E$2="Bike &amp; Run",IF(ISNA(VLOOKUP(E60,Paramètres!$B$3:$C$56,2,FALSE)),0,VLOOKUP(E60,Paramètres!$B$3:$C$56,2,FALSE)*Paramètres!$K$3),IF(OR(E60="",OR($D60="",$D60="NL",$D60="HORS LIGUE")),0,VLOOKUP(IF(OR(E60="",OR($D60="",$D60="NL",$D60="HORS LIGUE")),"",COUNTIFS($D$5:$D$72,"&lt;&gt;"&amp;"",$D$5:$D$72,"&lt;&gt;"&amp;"NL",$D$5:$D$72,"&lt;&gt;"&amp;"HORS LIGUE",E$5:E$72,"&lt;"&amp;E60)+1),Paramètres!$B$3:$C$56,2,FALSE)*Paramètres!$K$3))</f>
        <v>0</v>
      </c>
      <c r="G60" s="4"/>
      <c r="H60" s="2">
        <f>IF(G$2="Bike &amp; Run",IF(ISNA(VLOOKUP(G60,Paramètres!$B$3:$C$56,2,FALSE)),0,VLOOKUP(G60,Paramètres!$B$3:$C$56,2,FALSE)*Paramètres!$K$4),IF(OR(G60="",OR($D60="",$D60="NL",$D60="HORS LIGUE")),0,VLOOKUP(IF(OR(G60="",OR($D60="",$D60="NL",$D60="HORS LIGUE")),"",COUNTIFS($D$5:$D$72,"&lt;&gt;"&amp;"",$D$5:$D$72,"&lt;&gt;"&amp;"NL",$D$5:$D$72,"&lt;&gt;"&amp;"HORS LIGUE",G$5:G$72,"&lt;"&amp;G60)+1),Paramètres!$B$3:$C$56,2,FALSE)*Paramètres!$K$4))</f>
        <v>0</v>
      </c>
      <c r="I60" s="36"/>
      <c r="J60" s="2">
        <f>IF(I$2="Bike &amp; Run",IF(ISNA(VLOOKUP(I60,Paramètres!$B$3:$C$56,2,FALSE)),0,VLOOKUP(I60,Paramètres!$B$3:$C$56,2,FALSE)*Paramètres!$K$5),IF(OR(I60="",OR($D60="",$D60="NL",$D60="HORS LIGUE")),0,VLOOKUP(IF(OR(I60="",OR($D60="",$D60="NL",$D60="HORS LIGUE")),"",COUNTIFS($D$5:$D$72,"&lt;&gt;"&amp;"",$D$5:$D$72,"&lt;&gt;"&amp;"NL",$D$5:$D$72,"&lt;&gt;"&amp;"HORS LIGUE",I$5:I$72,"&lt;"&amp;I60)+1),Paramètres!$B$3:$C$56,2,FALSE)*Paramètres!$K$5))</f>
        <v>0</v>
      </c>
      <c r="K60" s="4"/>
      <c r="L60" s="2">
        <f>IF(K$2="Bike &amp; Run",IF(ISNA(VLOOKUP(K60,Paramètres!$B$3:$C$56,2,FALSE)),0,VLOOKUP(K60,Paramètres!$B$3:$C$56,2,FALSE)*Paramètres!$K$6),IF(OR(K60="",OR($D60="",$D60="NL",$D60="HORS LIGUE")),0,VLOOKUP(IF(OR(K60="",OR($D60="",$D60="NL",$D60="HORS LIGUE")),"",COUNTIFS($D$5:$D$72,"&lt;&gt;"&amp;"",$D$5:$D$72,"&lt;&gt;"&amp;"NL",$D$5:$D$72,"&lt;&gt;"&amp;"HORS LIGUE",K$5:K$72,"&lt;"&amp;K60)+1),Paramètres!$B$3:$C$56,2,FALSE)*Paramètres!$K$6))</f>
        <v>0</v>
      </c>
      <c r="M60" s="4"/>
      <c r="N60" s="2">
        <f>IF(M$2="Bike &amp; Run",IF(ISNA(VLOOKUP(M60,Paramètres!$B$3:$C$56,2,FALSE)),0,VLOOKUP(M60,Paramètres!$B$3:$C$56,2,FALSE)*Paramètres!$K$7),IF(OR(M60="",OR($D60="",$D60="NL",$D60="HORS LIGUE")),0,VLOOKUP(IF(OR(M60="",OR($D60="",$D60="NL",$D60="HORS LIGUE")),"",COUNTIFS($D$5:$D$72,"&lt;&gt;"&amp;"",$D$5:$D$72,"&lt;&gt;"&amp;"NL",$D$5:$D$72,"&lt;&gt;"&amp;"HORS LIGUE",M$5:M$72,"&lt;"&amp;M60)+1),Paramètres!$B$3:$C$56,2,FALSE)*Paramètres!$K$7))</f>
        <v>0</v>
      </c>
      <c r="O60" s="46"/>
      <c r="P60" s="2">
        <f>IF(O$2="Bike &amp; Run",IF(ISNA(VLOOKUP(O60,Paramètres!$B$3:$C$56,2,FALSE)),0,VLOOKUP(O60,Paramètres!$B$3:$C$56,2,FALSE)*Paramètres!$K$8),IF(OR(O60="",OR($D60="",$D60="NL",$D60="HORS LIGUE")),0,VLOOKUP(IF(OR(O60="",OR($D60="",$D60="NL",$D60="HORS LIGUE")),"",COUNTIFS($D$5:$D$72,"&lt;&gt;"&amp;"",$D$5:$D$72,"&lt;&gt;"&amp;"NL",$D$5:$D$72,"&lt;&gt;"&amp;"HORS LIGUE",O$5:O$72,"&lt;"&amp;O60)+1),Paramètres!$B$3:$C$56,2,FALSE)*Paramètres!$K$8))</f>
        <v>0</v>
      </c>
      <c r="Q60" s="46"/>
      <c r="R60" s="2">
        <f>IF(Q$2="Bike &amp; Run",IF(ISNA(VLOOKUP(Q60,Paramètres!$B$3:$C$56,2,FALSE)),0,VLOOKUP(Q60,Paramètres!$B$3:$C$56,2,FALSE)*Paramètres!$K$9),IF(OR(Q60="",OR($D60="",$D60="NL",$D60="HORS LIGUE")),0,VLOOKUP(IF(OR(Q60="",OR($D60="",$D60="NL",$D60="HORS LIGUE")),"",COUNTIFS($D$5:$D$72,"&lt;&gt;"&amp;"",$D$5:$D$72,"&lt;&gt;"&amp;"NL",$D$5:$D$72,"&lt;&gt;"&amp;"HORS LIGUE",Q$5:Q$72,"&lt;"&amp;Q60)+1),Paramètres!$B$3:$C$56,2,FALSE)*Paramètres!$K$9))</f>
        <v>0</v>
      </c>
      <c r="S60" s="46"/>
      <c r="T60" s="2">
        <f>IF(S$2="Bike &amp; Run",IF(ISNA(VLOOKUP(S60,Paramètres!$B$3:$C$56,2,FALSE)),0,VLOOKUP(S60,Paramètres!$B$3:$C$56,2,FALSE)*Paramètres!$K$10),IF(OR(S60="",OR($D60="",$D60="NL",$D60="HORS LIGUE")),0,VLOOKUP(IF(OR(S60="",OR($D60="",$D60="NL",$D60="HORS LIGUE")),"",COUNTIFS($D$5:$D$72,"&lt;&gt;"&amp;"",$D$5:$D$72,"&lt;&gt;"&amp;"NL",$D$5:$D$72,"&lt;&gt;"&amp;"HORS LIGUE",S$5:S$72,"&lt;"&amp;S60)+1),Paramètres!$B$3:$C$56,2,FALSE)*Paramètres!$K$10))</f>
        <v>0</v>
      </c>
      <c r="U60" s="46"/>
      <c r="V60" s="2">
        <f>IF(U$2="Bike &amp; Run",IF(ISNA(VLOOKUP(U60,Paramètres!$B$3:$C$56,2,FALSE)),0,VLOOKUP(U60,Paramètres!$B$3:$C$56,2,FALSE)*Paramètres!$K$11),IF(OR(U60="",OR($D60="",$D60="NL",$D60="HORS LIGUE")),0,VLOOKUP(IF(OR(U60="",OR($D60="",$D60="NL",$D60="HORS LIGUE")),"",COUNTIFS($D$5:$D$72,"&lt;&gt;"&amp;"",$D$5:$D$72,"&lt;&gt;"&amp;"NL",$D$5:$D$72,"&lt;&gt;"&amp;"HORS LIGUE",U$5:U$72,"&lt;"&amp;U60)+1),Paramètres!$B$3:$C$56,2,FALSE)*Paramètres!$K$11))</f>
        <v>0</v>
      </c>
      <c r="W60" s="46"/>
      <c r="X60" s="2">
        <f>IF(W$2="Bike &amp; Run",IF(ISNA(VLOOKUP(W60,Paramètres!$B$3:$C$56,2,FALSE)),0,VLOOKUP(W60,Paramètres!$B$3:$C$56,2,FALSE)*Paramètres!$K$12),IF(OR(W60="",OR($D60="",$D60="NL",$D60="HORS LIGUE")),0,VLOOKUP(IF(OR(W60="",OR($D60="",$D60="NL",$D60="HORS LIGUE")),"",COUNTIFS($D$5:$D$72,"&lt;&gt;"&amp;"",$D$5:$D$72,"&lt;&gt;"&amp;"NL",$D$5:$D$72,"&lt;&gt;"&amp;"HORS LIGUE",W$5:W$72,"&lt;"&amp;W60)+1),Paramètres!$B$3:$C$56,2,FALSE)*Paramètres!$K$12))</f>
        <v>0</v>
      </c>
      <c r="Y60" s="46"/>
      <c r="Z60" s="2">
        <f>IF(Y$2="Bike &amp; Run",IF(ISNA(VLOOKUP(Y60,Paramètres!$B$3:$C$56,2,FALSE)),0,VLOOKUP(Y60,Paramètres!$B$3:$C$56,2,FALSE)*Paramètres!$K$13),IF(OR(Y60="",OR($D60="",$D60="NL",$D60="HORS LIGUE")),0,VLOOKUP(IF(OR(Y60="",OR($D60="",$D60="NL",$D60="HORS LIGUE")),"",COUNTIFS($D$5:$D$72,"&lt;&gt;"&amp;"",$D$5:$D$72,"&lt;&gt;"&amp;"NL",$D$5:$D$72,"&lt;&gt;"&amp;"HORS LIGUE",Y$5:Y$72,"&lt;"&amp;Y60)+1),Paramètres!$B$3:$C$56,2,FALSE)*Paramètres!$K$13))</f>
        <v>0</v>
      </c>
      <c r="AA60" s="46"/>
      <c r="AB60" s="2">
        <f>IF(AA$2="Bike &amp; Run",IF(ISNA(VLOOKUP(AA60,Paramètres!$B$3:$C$56,2,FALSE)),0,VLOOKUP(AA60,Paramètres!$B$3:$C$56,2,FALSE)*Paramètres!$K$14),IF(OR(AA60="",OR($D60="",$D60="NL",$D60="HORS LIGUE")),0,VLOOKUP(IF(OR(AA60="",OR($D60="",$D60="NL",$D60="HORS LIGUE")),"",COUNTIFS($D$5:$D$72,"&lt;&gt;"&amp;"",$D$5:$D$72,"&lt;&gt;"&amp;"NL",$D$5:$D$72,"&lt;&gt;"&amp;"HORS LIGUE",AA$5:AA$72,"&lt;"&amp;AA60)+1),Paramètres!$B$3:$C$56,2,FALSE)*Paramètres!$K$14))</f>
        <v>0</v>
      </c>
      <c r="AC60" s="46"/>
      <c r="AD60" s="2">
        <f>IF(AC$2="Bike &amp; Run",IF(ISNA(VLOOKUP(AC60,Paramètres!$B$3:$C$56,2,FALSE)),0,VLOOKUP(AC60,Paramètres!$B$3:$C$56,2,FALSE)*Paramètres!$K$15),IF(OR(AC60="",OR($D60="",$D60="NL",$D60="HORS LIGUE")),0,VLOOKUP(IF(OR(AC60="",OR($D60="",$D60="NL",$D60="HORS LIGUE")),"",COUNTIFS($D$5:$D$72,"&lt;&gt;"&amp;"",$D$5:$D$72,"&lt;&gt;"&amp;"NL",$D$5:$D$72,"&lt;&gt;"&amp;"HORS LIGUE",AC$5:AC$72,"&lt;"&amp;AC60)+1),Paramètres!$B$3:$C$56,2,FALSE)*Paramètres!$K$15))</f>
        <v>0</v>
      </c>
      <c r="AE60" s="46"/>
      <c r="AF60" s="2">
        <f>IF(AE$2="Bike &amp; Run",IF(ISNA(VLOOKUP(AE60,Paramètres!$B$3:$C$56,2,FALSE)),0,VLOOKUP(AE60,Paramètres!$B$3:$C$56,2,FALSE)*Paramètres!$K$16),IF(OR(AE60="",OR($D60="",$D60="NL",$D60="HORS LIGUE")),0,VLOOKUP(IF(OR(AE60="",OR($D60="",$D60="NL",$D60="HORS LIGUE")),"",COUNTIFS($D$5:$D$72,"&lt;&gt;"&amp;"",$D$5:$D$72,"&lt;&gt;"&amp;"NL",$D$5:$D$72,"&lt;&gt;"&amp;"HORS LIGUE",AE$5:AE$72,"&lt;"&amp;AE60)+1),Paramètres!$B$3:$C$56,2,FALSE)*Paramètres!$K$16))</f>
        <v>0</v>
      </c>
      <c r="AG60" s="46"/>
      <c r="AH60" s="2">
        <f>IF(AG$2="Bike &amp; Run",IF(ISNA(VLOOKUP(AG60,Paramètres!$B$3:$C$56,2,FALSE)),0,VLOOKUP(AG60,Paramètres!$B$3:$C$56,2,FALSE)*Paramètres!$K$17),IF(OR(AG60="",OR($D60="",$D60="NL",$D60="HORS LIGUE")),0,VLOOKUP(IF(OR(AG60="",OR($D60="",$D60="NL",$D60="HORS LIGUE")),"",COUNTIFS($D$5:$D$72,"&lt;&gt;"&amp;"",$D$5:$D$72,"&lt;&gt;"&amp;"NL",$D$5:$D$72,"&lt;&gt;"&amp;"HORS LIGUE",AG$5:AG$72,"&lt;"&amp;AG60)+1),Paramètres!$B$3:$C$56,2,FALSE)*Paramètres!$K$17))</f>
        <v>0</v>
      </c>
      <c r="AI60" s="40">
        <f t="shared" si="53"/>
        <v>0</v>
      </c>
      <c r="AJ60" s="3" t="str">
        <f t="shared" si="54"/>
        <v/>
      </c>
      <c r="AK60" s="5">
        <f t="shared" si="55"/>
        <v>0</v>
      </c>
      <c r="AL60" s="41">
        <f t="shared" si="56"/>
        <v>0</v>
      </c>
      <c r="AM60" s="33" t="str">
        <f t="shared" si="57"/>
        <v/>
      </c>
      <c r="AO60" s="22">
        <f t="shared" si="58"/>
        <v>0</v>
      </c>
      <c r="AP60">
        <f t="shared" si="59"/>
        <v>0</v>
      </c>
      <c r="AQ60">
        <f t="shared" si="60"/>
        <v>0</v>
      </c>
      <c r="AR60">
        <f t="shared" si="61"/>
        <v>0</v>
      </c>
      <c r="AS60">
        <f t="shared" si="62"/>
        <v>0</v>
      </c>
      <c r="AT60">
        <f t="shared" si="63"/>
        <v>0</v>
      </c>
      <c r="AU60">
        <f t="shared" si="64"/>
        <v>0</v>
      </c>
      <c r="AV60">
        <f t="shared" si="65"/>
        <v>0</v>
      </c>
      <c r="AW60">
        <f t="shared" si="66"/>
        <v>0</v>
      </c>
      <c r="AX60">
        <f t="shared" si="67"/>
        <v>0</v>
      </c>
      <c r="AY60">
        <f t="shared" si="68"/>
        <v>0</v>
      </c>
      <c r="AZ60">
        <f t="shared" si="69"/>
        <v>0</v>
      </c>
      <c r="BA60">
        <f t="shared" si="70"/>
        <v>0</v>
      </c>
      <c r="BB60">
        <f t="shared" si="71"/>
        <v>0</v>
      </c>
      <c r="BC60">
        <f t="shared" si="72"/>
        <v>0</v>
      </c>
      <c r="BD60">
        <f t="shared" si="73"/>
        <v>0</v>
      </c>
      <c r="BE60" s="22">
        <f t="shared" ref="BE60:BR60" si="97">BD60+LARGE($AO60:$BC60,BE$4)</f>
        <v>0</v>
      </c>
      <c r="BF60" s="22">
        <f t="shared" si="97"/>
        <v>0</v>
      </c>
      <c r="BG60" s="22">
        <f t="shared" si="97"/>
        <v>0</v>
      </c>
      <c r="BH60" s="22">
        <f t="shared" si="97"/>
        <v>0</v>
      </c>
      <c r="BI60" s="22">
        <f t="shared" si="97"/>
        <v>0</v>
      </c>
      <c r="BJ60" s="22">
        <f t="shared" si="97"/>
        <v>0</v>
      </c>
      <c r="BK60" s="22">
        <f t="shared" si="97"/>
        <v>0</v>
      </c>
      <c r="BL60" s="22">
        <f t="shared" si="97"/>
        <v>0</v>
      </c>
      <c r="BM60" s="22">
        <f t="shared" si="97"/>
        <v>0</v>
      </c>
      <c r="BN60" s="22">
        <f t="shared" si="97"/>
        <v>0</v>
      </c>
      <c r="BO60" s="22">
        <f t="shared" si="97"/>
        <v>0</v>
      </c>
      <c r="BP60" s="22">
        <f t="shared" si="97"/>
        <v>0</v>
      </c>
      <c r="BQ60" s="22">
        <f t="shared" si="97"/>
        <v>0</v>
      </c>
      <c r="BR60" s="22">
        <f t="shared" si="97"/>
        <v>0</v>
      </c>
    </row>
    <row r="61" spans="1:70" ht="16.5">
      <c r="A61" s="14"/>
      <c r="B61" s="32" t="str">
        <f>IF(ISNA(VLOOKUP(A61,'Licenciés Jeunes 2023'!A:C,3,0)),"",VLOOKUP(A61,'Licenciés Jeunes 2023'!A:C,3,0))</f>
        <v/>
      </c>
      <c r="C61" s="32" t="str">
        <f>IF(ISNA(VLOOKUP(A61,'Licenciés Jeunes 2023'!A:C,2,0)),"",VLOOKUP(A61,'Licenciés Jeunes 2023'!A:C,2,0))</f>
        <v/>
      </c>
      <c r="D61" s="32" t="str">
        <f>IF(ISNA(VLOOKUP(A61,'Licenciés Jeunes 2023'!A:F,6,0)),"",VLOOKUP(A61,'Licenciés Jeunes 2023'!A:F,6,0))</f>
        <v/>
      </c>
      <c r="E61" s="6"/>
      <c r="F61" s="2">
        <f>IF(E$2="Bike &amp; Run",IF(ISNA(VLOOKUP(E61,Paramètres!$B$3:$C$56,2,FALSE)),0,VLOOKUP(E61,Paramètres!$B$3:$C$56,2,FALSE)*Paramètres!$K$3),IF(OR(E61="",OR($D61="",$D61="NL",$D61="HORS LIGUE")),0,VLOOKUP(IF(OR(E61="",OR($D61="",$D61="NL",$D61="HORS LIGUE")),"",COUNTIFS($D$5:$D$72,"&lt;&gt;"&amp;"",$D$5:$D$72,"&lt;&gt;"&amp;"NL",$D$5:$D$72,"&lt;&gt;"&amp;"HORS LIGUE",E$5:E$72,"&lt;"&amp;E61)+1),Paramètres!$B$3:$C$56,2,FALSE)*Paramètres!$K$3))</f>
        <v>0</v>
      </c>
      <c r="G61" s="4"/>
      <c r="H61" s="2">
        <f>IF(G$2="Bike &amp; Run",IF(ISNA(VLOOKUP(G61,Paramètres!$B$3:$C$56,2,FALSE)),0,VLOOKUP(G61,Paramètres!$B$3:$C$56,2,FALSE)*Paramètres!$K$4),IF(OR(G61="",OR($D61="",$D61="NL",$D61="HORS LIGUE")),0,VLOOKUP(IF(OR(G61="",OR($D61="",$D61="NL",$D61="HORS LIGUE")),"",COUNTIFS($D$5:$D$72,"&lt;&gt;"&amp;"",$D$5:$D$72,"&lt;&gt;"&amp;"NL",$D$5:$D$72,"&lt;&gt;"&amp;"HORS LIGUE",G$5:G$72,"&lt;"&amp;G61)+1),Paramètres!$B$3:$C$56,2,FALSE)*Paramètres!$K$4))</f>
        <v>0</v>
      </c>
      <c r="I61" s="36"/>
      <c r="J61" s="2">
        <f>IF(I$2="Bike &amp; Run",IF(ISNA(VLOOKUP(I61,Paramètres!$B$3:$C$56,2,FALSE)),0,VLOOKUP(I61,Paramètres!$B$3:$C$56,2,FALSE)*Paramètres!$K$5),IF(OR(I61="",OR($D61="",$D61="NL",$D61="HORS LIGUE")),0,VLOOKUP(IF(OR(I61="",OR($D61="",$D61="NL",$D61="HORS LIGUE")),"",COUNTIFS($D$5:$D$72,"&lt;&gt;"&amp;"",$D$5:$D$72,"&lt;&gt;"&amp;"NL",$D$5:$D$72,"&lt;&gt;"&amp;"HORS LIGUE",I$5:I$72,"&lt;"&amp;I61)+1),Paramètres!$B$3:$C$56,2,FALSE)*Paramètres!$K$5))</f>
        <v>0</v>
      </c>
      <c r="K61" s="4"/>
      <c r="L61" s="2">
        <f>IF(K$2="Bike &amp; Run",IF(ISNA(VLOOKUP(K61,Paramètres!$B$3:$C$56,2,FALSE)),0,VLOOKUP(K61,Paramètres!$B$3:$C$56,2,FALSE)*Paramètres!$K$6),IF(OR(K61="",OR($D61="",$D61="NL",$D61="HORS LIGUE")),0,VLOOKUP(IF(OR(K61="",OR($D61="",$D61="NL",$D61="HORS LIGUE")),"",COUNTIFS($D$5:$D$72,"&lt;&gt;"&amp;"",$D$5:$D$72,"&lt;&gt;"&amp;"NL",$D$5:$D$72,"&lt;&gt;"&amp;"HORS LIGUE",K$5:K$72,"&lt;"&amp;K61)+1),Paramètres!$B$3:$C$56,2,FALSE)*Paramètres!$K$6))</f>
        <v>0</v>
      </c>
      <c r="M61" s="4"/>
      <c r="N61" s="2">
        <f>IF(M$2="Bike &amp; Run",IF(ISNA(VLOOKUP(M61,Paramètres!$B$3:$C$56,2,FALSE)),0,VLOOKUP(M61,Paramètres!$B$3:$C$56,2,FALSE)*Paramètres!$K$7),IF(OR(M61="",OR($D61="",$D61="NL",$D61="HORS LIGUE")),0,VLOOKUP(IF(OR(M61="",OR($D61="",$D61="NL",$D61="HORS LIGUE")),"",COUNTIFS($D$5:$D$72,"&lt;&gt;"&amp;"",$D$5:$D$72,"&lt;&gt;"&amp;"NL",$D$5:$D$72,"&lt;&gt;"&amp;"HORS LIGUE",M$5:M$72,"&lt;"&amp;M61)+1),Paramètres!$B$3:$C$56,2,FALSE)*Paramètres!$K$7))</f>
        <v>0</v>
      </c>
      <c r="O61" s="46"/>
      <c r="P61" s="2">
        <f>IF(O$2="Bike &amp; Run",IF(ISNA(VLOOKUP(O61,Paramètres!$B$3:$C$56,2,FALSE)),0,VLOOKUP(O61,Paramètres!$B$3:$C$56,2,FALSE)*Paramètres!$K$8),IF(OR(O61="",OR($D61="",$D61="NL",$D61="HORS LIGUE")),0,VLOOKUP(IF(OR(O61="",OR($D61="",$D61="NL",$D61="HORS LIGUE")),"",COUNTIFS($D$5:$D$72,"&lt;&gt;"&amp;"",$D$5:$D$72,"&lt;&gt;"&amp;"NL",$D$5:$D$72,"&lt;&gt;"&amp;"HORS LIGUE",O$5:O$72,"&lt;"&amp;O61)+1),Paramètres!$B$3:$C$56,2,FALSE)*Paramètres!$K$8))</f>
        <v>0</v>
      </c>
      <c r="Q61" s="46"/>
      <c r="R61" s="2">
        <f>IF(Q$2="Bike &amp; Run",IF(ISNA(VLOOKUP(Q61,Paramètres!$B$3:$C$56,2,FALSE)),0,VLOOKUP(Q61,Paramètres!$B$3:$C$56,2,FALSE)*Paramètres!$K$9),IF(OR(Q61="",OR($D61="",$D61="NL",$D61="HORS LIGUE")),0,VLOOKUP(IF(OR(Q61="",OR($D61="",$D61="NL",$D61="HORS LIGUE")),"",COUNTIFS($D$5:$D$72,"&lt;&gt;"&amp;"",$D$5:$D$72,"&lt;&gt;"&amp;"NL",$D$5:$D$72,"&lt;&gt;"&amp;"HORS LIGUE",Q$5:Q$72,"&lt;"&amp;Q61)+1),Paramètres!$B$3:$C$56,2,FALSE)*Paramètres!$K$9))</f>
        <v>0</v>
      </c>
      <c r="S61" s="46"/>
      <c r="T61" s="2">
        <f>IF(S$2="Bike &amp; Run",IF(ISNA(VLOOKUP(S61,Paramètres!$B$3:$C$56,2,FALSE)),0,VLOOKUP(S61,Paramètres!$B$3:$C$56,2,FALSE)*Paramètres!$K$10),IF(OR(S61="",OR($D61="",$D61="NL",$D61="HORS LIGUE")),0,VLOOKUP(IF(OR(S61="",OR($D61="",$D61="NL",$D61="HORS LIGUE")),"",COUNTIFS($D$5:$D$72,"&lt;&gt;"&amp;"",$D$5:$D$72,"&lt;&gt;"&amp;"NL",$D$5:$D$72,"&lt;&gt;"&amp;"HORS LIGUE",S$5:S$72,"&lt;"&amp;S61)+1),Paramètres!$B$3:$C$56,2,FALSE)*Paramètres!$K$10))</f>
        <v>0</v>
      </c>
      <c r="U61" s="46"/>
      <c r="V61" s="2">
        <f>IF(U$2="Bike &amp; Run",IF(ISNA(VLOOKUP(U61,Paramètres!$B$3:$C$56,2,FALSE)),0,VLOOKUP(U61,Paramètres!$B$3:$C$56,2,FALSE)*Paramètres!$K$11),IF(OR(U61="",OR($D61="",$D61="NL",$D61="HORS LIGUE")),0,VLOOKUP(IF(OR(U61="",OR($D61="",$D61="NL",$D61="HORS LIGUE")),"",COUNTIFS($D$5:$D$72,"&lt;&gt;"&amp;"",$D$5:$D$72,"&lt;&gt;"&amp;"NL",$D$5:$D$72,"&lt;&gt;"&amp;"HORS LIGUE",U$5:U$72,"&lt;"&amp;U61)+1),Paramètres!$B$3:$C$56,2,FALSE)*Paramètres!$K$11))</f>
        <v>0</v>
      </c>
      <c r="W61" s="46"/>
      <c r="X61" s="2">
        <f>IF(W$2="Bike &amp; Run",IF(ISNA(VLOOKUP(W61,Paramètres!$B$3:$C$56,2,FALSE)),0,VLOOKUP(W61,Paramètres!$B$3:$C$56,2,FALSE)*Paramètres!$K$12),IF(OR(W61="",OR($D61="",$D61="NL",$D61="HORS LIGUE")),0,VLOOKUP(IF(OR(W61="",OR($D61="",$D61="NL",$D61="HORS LIGUE")),"",COUNTIFS($D$5:$D$72,"&lt;&gt;"&amp;"",$D$5:$D$72,"&lt;&gt;"&amp;"NL",$D$5:$D$72,"&lt;&gt;"&amp;"HORS LIGUE",W$5:W$72,"&lt;"&amp;W61)+1),Paramètres!$B$3:$C$56,2,FALSE)*Paramètres!$K$12))</f>
        <v>0</v>
      </c>
      <c r="Y61" s="46"/>
      <c r="Z61" s="2">
        <f>IF(Y$2="Bike &amp; Run",IF(ISNA(VLOOKUP(Y61,Paramètres!$B$3:$C$56,2,FALSE)),0,VLOOKUP(Y61,Paramètres!$B$3:$C$56,2,FALSE)*Paramètres!$K$13),IF(OR(Y61="",OR($D61="",$D61="NL",$D61="HORS LIGUE")),0,VLOOKUP(IF(OR(Y61="",OR($D61="",$D61="NL",$D61="HORS LIGUE")),"",COUNTIFS($D$5:$D$72,"&lt;&gt;"&amp;"",$D$5:$D$72,"&lt;&gt;"&amp;"NL",$D$5:$D$72,"&lt;&gt;"&amp;"HORS LIGUE",Y$5:Y$72,"&lt;"&amp;Y61)+1),Paramètres!$B$3:$C$56,2,FALSE)*Paramètres!$K$13))</f>
        <v>0</v>
      </c>
      <c r="AA61" s="46"/>
      <c r="AB61" s="2">
        <f>IF(AA$2="Bike &amp; Run",IF(ISNA(VLOOKUP(AA61,Paramètres!$B$3:$C$56,2,FALSE)),0,VLOOKUP(AA61,Paramètres!$B$3:$C$56,2,FALSE)*Paramètres!$K$14),IF(OR(AA61="",OR($D61="",$D61="NL",$D61="HORS LIGUE")),0,VLOOKUP(IF(OR(AA61="",OR($D61="",$D61="NL",$D61="HORS LIGUE")),"",COUNTIFS($D$5:$D$72,"&lt;&gt;"&amp;"",$D$5:$D$72,"&lt;&gt;"&amp;"NL",$D$5:$D$72,"&lt;&gt;"&amp;"HORS LIGUE",AA$5:AA$72,"&lt;"&amp;AA61)+1),Paramètres!$B$3:$C$56,2,FALSE)*Paramètres!$K$14))</f>
        <v>0</v>
      </c>
      <c r="AC61" s="46"/>
      <c r="AD61" s="2">
        <f>IF(AC$2="Bike &amp; Run",IF(ISNA(VLOOKUP(AC61,Paramètres!$B$3:$C$56,2,FALSE)),0,VLOOKUP(AC61,Paramètres!$B$3:$C$56,2,FALSE)*Paramètres!$K$15),IF(OR(AC61="",OR($D61="",$D61="NL",$D61="HORS LIGUE")),0,VLOOKUP(IF(OR(AC61="",OR($D61="",$D61="NL",$D61="HORS LIGUE")),"",COUNTIFS($D$5:$D$72,"&lt;&gt;"&amp;"",$D$5:$D$72,"&lt;&gt;"&amp;"NL",$D$5:$D$72,"&lt;&gt;"&amp;"HORS LIGUE",AC$5:AC$72,"&lt;"&amp;AC61)+1),Paramètres!$B$3:$C$56,2,FALSE)*Paramètres!$K$15))</f>
        <v>0</v>
      </c>
      <c r="AE61" s="46"/>
      <c r="AF61" s="2">
        <f>IF(AE$2="Bike &amp; Run",IF(ISNA(VLOOKUP(AE61,Paramètres!$B$3:$C$56,2,FALSE)),0,VLOOKUP(AE61,Paramètres!$B$3:$C$56,2,FALSE)*Paramètres!$K$16),IF(OR(AE61="",OR($D61="",$D61="NL",$D61="HORS LIGUE")),0,VLOOKUP(IF(OR(AE61="",OR($D61="",$D61="NL",$D61="HORS LIGUE")),"",COUNTIFS($D$5:$D$72,"&lt;&gt;"&amp;"",$D$5:$D$72,"&lt;&gt;"&amp;"NL",$D$5:$D$72,"&lt;&gt;"&amp;"HORS LIGUE",AE$5:AE$72,"&lt;"&amp;AE61)+1),Paramètres!$B$3:$C$56,2,FALSE)*Paramètres!$K$16))</f>
        <v>0</v>
      </c>
      <c r="AG61" s="46"/>
      <c r="AH61" s="2">
        <f>IF(AG$2="Bike &amp; Run",IF(ISNA(VLOOKUP(AG61,Paramètres!$B$3:$C$56,2,FALSE)),0,VLOOKUP(AG61,Paramètres!$B$3:$C$56,2,FALSE)*Paramètres!$K$17),IF(OR(AG61="",OR($D61="",$D61="NL",$D61="HORS LIGUE")),0,VLOOKUP(IF(OR(AG61="",OR($D61="",$D61="NL",$D61="HORS LIGUE")),"",COUNTIFS($D$5:$D$72,"&lt;&gt;"&amp;"",$D$5:$D$72,"&lt;&gt;"&amp;"NL",$D$5:$D$72,"&lt;&gt;"&amp;"HORS LIGUE",AG$5:AG$72,"&lt;"&amp;AG61)+1),Paramètres!$B$3:$C$56,2,FALSE)*Paramètres!$K$17))</f>
        <v>0</v>
      </c>
      <c r="AI61" s="40">
        <f t="shared" si="53"/>
        <v>0</v>
      </c>
      <c r="AJ61" s="3" t="str">
        <f t="shared" si="54"/>
        <v/>
      </c>
      <c r="AK61" s="5">
        <f t="shared" si="55"/>
        <v>0</v>
      </c>
      <c r="AL61" s="41">
        <f t="shared" si="56"/>
        <v>0</v>
      </c>
      <c r="AM61" s="33" t="str">
        <f t="shared" si="57"/>
        <v/>
      </c>
      <c r="AO61" s="22">
        <f t="shared" si="58"/>
        <v>0</v>
      </c>
      <c r="AP61">
        <f t="shared" si="59"/>
        <v>0</v>
      </c>
      <c r="AQ61">
        <f t="shared" si="60"/>
        <v>0</v>
      </c>
      <c r="AR61">
        <f t="shared" si="61"/>
        <v>0</v>
      </c>
      <c r="AS61">
        <f t="shared" si="62"/>
        <v>0</v>
      </c>
      <c r="AT61">
        <f t="shared" si="63"/>
        <v>0</v>
      </c>
      <c r="AU61">
        <f t="shared" si="64"/>
        <v>0</v>
      </c>
      <c r="AV61">
        <f t="shared" si="65"/>
        <v>0</v>
      </c>
      <c r="AW61">
        <f t="shared" si="66"/>
        <v>0</v>
      </c>
      <c r="AX61">
        <f t="shared" si="67"/>
        <v>0</v>
      </c>
      <c r="AY61">
        <f t="shared" si="68"/>
        <v>0</v>
      </c>
      <c r="AZ61">
        <f t="shared" si="69"/>
        <v>0</v>
      </c>
      <c r="BA61">
        <f t="shared" si="70"/>
        <v>0</v>
      </c>
      <c r="BB61">
        <f t="shared" si="71"/>
        <v>0</v>
      </c>
      <c r="BC61">
        <f t="shared" si="72"/>
        <v>0</v>
      </c>
      <c r="BD61">
        <f t="shared" si="73"/>
        <v>0</v>
      </c>
      <c r="BE61" s="22">
        <f t="shared" ref="BE61:BR61" si="98">BD61+LARGE($AO61:$BC61,BE$4)</f>
        <v>0</v>
      </c>
      <c r="BF61" s="22">
        <f t="shared" si="98"/>
        <v>0</v>
      </c>
      <c r="BG61" s="22">
        <f t="shared" si="98"/>
        <v>0</v>
      </c>
      <c r="BH61" s="22">
        <f t="shared" si="98"/>
        <v>0</v>
      </c>
      <c r="BI61" s="22">
        <f t="shared" si="98"/>
        <v>0</v>
      </c>
      <c r="BJ61" s="22">
        <f t="shared" si="98"/>
        <v>0</v>
      </c>
      <c r="BK61" s="22">
        <f t="shared" si="98"/>
        <v>0</v>
      </c>
      <c r="BL61" s="22">
        <f t="shared" si="98"/>
        <v>0</v>
      </c>
      <c r="BM61" s="22">
        <f t="shared" si="98"/>
        <v>0</v>
      </c>
      <c r="BN61" s="22">
        <f t="shared" si="98"/>
        <v>0</v>
      </c>
      <c r="BO61" s="22">
        <f t="shared" si="98"/>
        <v>0</v>
      </c>
      <c r="BP61" s="22">
        <f t="shared" si="98"/>
        <v>0</v>
      </c>
      <c r="BQ61" s="22">
        <f t="shared" si="98"/>
        <v>0</v>
      </c>
      <c r="BR61" s="22">
        <f t="shared" si="98"/>
        <v>0</v>
      </c>
    </row>
    <row r="62" spans="1:70" ht="16.5">
      <c r="A62" s="14"/>
      <c r="B62" s="32" t="str">
        <f>IF(ISNA(VLOOKUP(A62,'Licenciés Jeunes 2023'!A:C,3,0)),"",VLOOKUP(A62,'Licenciés Jeunes 2023'!A:C,3,0))</f>
        <v/>
      </c>
      <c r="C62" s="32" t="str">
        <f>IF(ISNA(VLOOKUP(A62,'Licenciés Jeunes 2023'!A:C,2,0)),"",VLOOKUP(A62,'Licenciés Jeunes 2023'!A:C,2,0))</f>
        <v/>
      </c>
      <c r="D62" s="32" t="str">
        <f>IF(ISNA(VLOOKUP(A62,'Licenciés Jeunes 2023'!A:F,6,0)),"",VLOOKUP(A62,'Licenciés Jeunes 2023'!A:F,6,0))</f>
        <v/>
      </c>
      <c r="E62" s="6"/>
      <c r="F62" s="2">
        <f>IF(E$2="Bike &amp; Run",IF(ISNA(VLOOKUP(E62,Paramètres!$B$3:$C$56,2,FALSE)),0,VLOOKUP(E62,Paramètres!$B$3:$C$56,2,FALSE)*Paramètres!$K$3),IF(OR(E62="",OR($D62="",$D62="NL",$D62="HORS LIGUE")),0,VLOOKUP(IF(OR(E62="",OR($D62="",$D62="NL",$D62="HORS LIGUE")),"",COUNTIFS($D$5:$D$72,"&lt;&gt;"&amp;"",$D$5:$D$72,"&lt;&gt;"&amp;"NL",$D$5:$D$72,"&lt;&gt;"&amp;"HORS LIGUE",E$5:E$72,"&lt;"&amp;E62)+1),Paramètres!$B$3:$C$56,2,FALSE)*Paramètres!$K$3))</f>
        <v>0</v>
      </c>
      <c r="G62" s="4"/>
      <c r="H62" s="2">
        <f>IF(G$2="Bike &amp; Run",IF(ISNA(VLOOKUP(G62,Paramètres!$B$3:$C$56,2,FALSE)),0,VLOOKUP(G62,Paramètres!$B$3:$C$56,2,FALSE)*Paramètres!$K$4),IF(OR(G62="",OR($D62="",$D62="NL",$D62="HORS LIGUE")),0,VLOOKUP(IF(OR(G62="",OR($D62="",$D62="NL",$D62="HORS LIGUE")),"",COUNTIFS($D$5:$D$72,"&lt;&gt;"&amp;"",$D$5:$D$72,"&lt;&gt;"&amp;"NL",$D$5:$D$72,"&lt;&gt;"&amp;"HORS LIGUE",G$5:G$72,"&lt;"&amp;G62)+1),Paramètres!$B$3:$C$56,2,FALSE)*Paramètres!$K$4))</f>
        <v>0</v>
      </c>
      <c r="I62" s="36"/>
      <c r="J62" s="2">
        <f>IF(I$2="Bike &amp; Run",IF(ISNA(VLOOKUP(I62,Paramètres!$B$3:$C$56,2,FALSE)),0,VLOOKUP(I62,Paramètres!$B$3:$C$56,2,FALSE)*Paramètres!$K$5),IF(OR(I62="",OR($D62="",$D62="NL",$D62="HORS LIGUE")),0,VLOOKUP(IF(OR(I62="",OR($D62="",$D62="NL",$D62="HORS LIGUE")),"",COUNTIFS($D$5:$D$72,"&lt;&gt;"&amp;"",$D$5:$D$72,"&lt;&gt;"&amp;"NL",$D$5:$D$72,"&lt;&gt;"&amp;"HORS LIGUE",I$5:I$72,"&lt;"&amp;I62)+1),Paramètres!$B$3:$C$56,2,FALSE)*Paramètres!$K$5))</f>
        <v>0</v>
      </c>
      <c r="K62" s="4"/>
      <c r="L62" s="2">
        <f>IF(K$2="Bike &amp; Run",IF(ISNA(VLOOKUP(K62,Paramètres!$B$3:$C$56,2,FALSE)),0,VLOOKUP(K62,Paramètres!$B$3:$C$56,2,FALSE)*Paramètres!$K$6),IF(OR(K62="",OR($D62="",$D62="NL",$D62="HORS LIGUE")),0,VLOOKUP(IF(OR(K62="",OR($D62="",$D62="NL",$D62="HORS LIGUE")),"",COUNTIFS($D$5:$D$72,"&lt;&gt;"&amp;"",$D$5:$D$72,"&lt;&gt;"&amp;"NL",$D$5:$D$72,"&lt;&gt;"&amp;"HORS LIGUE",K$5:K$72,"&lt;"&amp;K62)+1),Paramètres!$B$3:$C$56,2,FALSE)*Paramètres!$K$6))</f>
        <v>0</v>
      </c>
      <c r="M62" s="4"/>
      <c r="N62" s="2">
        <f>IF(M$2="Bike &amp; Run",IF(ISNA(VLOOKUP(M62,Paramètres!$B$3:$C$56,2,FALSE)),0,VLOOKUP(M62,Paramètres!$B$3:$C$56,2,FALSE)*Paramètres!$K$7),IF(OR(M62="",OR($D62="",$D62="NL",$D62="HORS LIGUE")),0,VLOOKUP(IF(OR(M62="",OR($D62="",$D62="NL",$D62="HORS LIGUE")),"",COUNTIFS($D$5:$D$72,"&lt;&gt;"&amp;"",$D$5:$D$72,"&lt;&gt;"&amp;"NL",$D$5:$D$72,"&lt;&gt;"&amp;"HORS LIGUE",M$5:M$72,"&lt;"&amp;M62)+1),Paramètres!$B$3:$C$56,2,FALSE)*Paramètres!$K$7))</f>
        <v>0</v>
      </c>
      <c r="O62" s="46"/>
      <c r="P62" s="2">
        <f>IF(O$2="Bike &amp; Run",IF(ISNA(VLOOKUP(O62,Paramètres!$B$3:$C$56,2,FALSE)),0,VLOOKUP(O62,Paramètres!$B$3:$C$56,2,FALSE)*Paramètres!$K$8),IF(OR(O62="",OR($D62="",$D62="NL",$D62="HORS LIGUE")),0,VLOOKUP(IF(OR(O62="",OR($D62="",$D62="NL",$D62="HORS LIGUE")),"",COUNTIFS($D$5:$D$72,"&lt;&gt;"&amp;"",$D$5:$D$72,"&lt;&gt;"&amp;"NL",$D$5:$D$72,"&lt;&gt;"&amp;"HORS LIGUE",O$5:O$72,"&lt;"&amp;O62)+1),Paramètres!$B$3:$C$56,2,FALSE)*Paramètres!$K$8))</f>
        <v>0</v>
      </c>
      <c r="Q62" s="46"/>
      <c r="R62" s="2">
        <f>IF(Q$2="Bike &amp; Run",IF(ISNA(VLOOKUP(Q62,Paramètres!$B$3:$C$56,2,FALSE)),0,VLOOKUP(Q62,Paramètres!$B$3:$C$56,2,FALSE)*Paramètres!$K$9),IF(OR(Q62="",OR($D62="",$D62="NL",$D62="HORS LIGUE")),0,VLOOKUP(IF(OR(Q62="",OR($D62="",$D62="NL",$D62="HORS LIGUE")),"",COUNTIFS($D$5:$D$72,"&lt;&gt;"&amp;"",$D$5:$D$72,"&lt;&gt;"&amp;"NL",$D$5:$D$72,"&lt;&gt;"&amp;"HORS LIGUE",Q$5:Q$72,"&lt;"&amp;Q62)+1),Paramètres!$B$3:$C$56,2,FALSE)*Paramètres!$K$9))</f>
        <v>0</v>
      </c>
      <c r="S62" s="46"/>
      <c r="T62" s="2">
        <f>IF(S$2="Bike &amp; Run",IF(ISNA(VLOOKUP(S62,Paramètres!$B$3:$C$56,2,FALSE)),0,VLOOKUP(S62,Paramètres!$B$3:$C$56,2,FALSE)*Paramètres!$K$10),IF(OR(S62="",OR($D62="",$D62="NL",$D62="HORS LIGUE")),0,VLOOKUP(IF(OR(S62="",OR($D62="",$D62="NL",$D62="HORS LIGUE")),"",COUNTIFS($D$5:$D$72,"&lt;&gt;"&amp;"",$D$5:$D$72,"&lt;&gt;"&amp;"NL",$D$5:$D$72,"&lt;&gt;"&amp;"HORS LIGUE",S$5:S$72,"&lt;"&amp;S62)+1),Paramètres!$B$3:$C$56,2,FALSE)*Paramètres!$K$10))</f>
        <v>0</v>
      </c>
      <c r="U62" s="46"/>
      <c r="V62" s="2">
        <f>IF(U$2="Bike &amp; Run",IF(ISNA(VLOOKUP(U62,Paramètres!$B$3:$C$56,2,FALSE)),0,VLOOKUP(U62,Paramètres!$B$3:$C$56,2,FALSE)*Paramètres!$K$11),IF(OR(U62="",OR($D62="",$D62="NL",$D62="HORS LIGUE")),0,VLOOKUP(IF(OR(U62="",OR($D62="",$D62="NL",$D62="HORS LIGUE")),"",COUNTIFS($D$5:$D$72,"&lt;&gt;"&amp;"",$D$5:$D$72,"&lt;&gt;"&amp;"NL",$D$5:$D$72,"&lt;&gt;"&amp;"HORS LIGUE",U$5:U$72,"&lt;"&amp;U62)+1),Paramètres!$B$3:$C$56,2,FALSE)*Paramètres!$K$11))</f>
        <v>0</v>
      </c>
      <c r="W62" s="46"/>
      <c r="X62" s="2">
        <f>IF(W$2="Bike &amp; Run",IF(ISNA(VLOOKUP(W62,Paramètres!$B$3:$C$56,2,FALSE)),0,VLOOKUP(W62,Paramètres!$B$3:$C$56,2,FALSE)*Paramètres!$K$12),IF(OR(W62="",OR($D62="",$D62="NL",$D62="HORS LIGUE")),0,VLOOKUP(IF(OR(W62="",OR($D62="",$D62="NL",$D62="HORS LIGUE")),"",COUNTIFS($D$5:$D$72,"&lt;&gt;"&amp;"",$D$5:$D$72,"&lt;&gt;"&amp;"NL",$D$5:$D$72,"&lt;&gt;"&amp;"HORS LIGUE",W$5:W$72,"&lt;"&amp;W62)+1),Paramètres!$B$3:$C$56,2,FALSE)*Paramètres!$K$12))</f>
        <v>0</v>
      </c>
      <c r="Y62" s="46"/>
      <c r="Z62" s="2">
        <f>IF(Y$2="Bike &amp; Run",IF(ISNA(VLOOKUP(Y62,Paramètres!$B$3:$C$56,2,FALSE)),0,VLOOKUP(Y62,Paramètres!$B$3:$C$56,2,FALSE)*Paramètres!$K$13),IF(OR(Y62="",OR($D62="",$D62="NL",$D62="HORS LIGUE")),0,VLOOKUP(IF(OR(Y62="",OR($D62="",$D62="NL",$D62="HORS LIGUE")),"",COUNTIFS($D$5:$D$72,"&lt;&gt;"&amp;"",$D$5:$D$72,"&lt;&gt;"&amp;"NL",$D$5:$D$72,"&lt;&gt;"&amp;"HORS LIGUE",Y$5:Y$72,"&lt;"&amp;Y62)+1),Paramètres!$B$3:$C$56,2,FALSE)*Paramètres!$K$13))</f>
        <v>0</v>
      </c>
      <c r="AA62" s="46"/>
      <c r="AB62" s="2">
        <f>IF(AA$2="Bike &amp; Run",IF(ISNA(VLOOKUP(AA62,Paramètres!$B$3:$C$56,2,FALSE)),0,VLOOKUP(AA62,Paramètres!$B$3:$C$56,2,FALSE)*Paramètres!$K$14),IF(OR(AA62="",OR($D62="",$D62="NL",$D62="HORS LIGUE")),0,VLOOKUP(IF(OR(AA62="",OR($D62="",$D62="NL",$D62="HORS LIGUE")),"",COUNTIFS($D$5:$D$72,"&lt;&gt;"&amp;"",$D$5:$D$72,"&lt;&gt;"&amp;"NL",$D$5:$D$72,"&lt;&gt;"&amp;"HORS LIGUE",AA$5:AA$72,"&lt;"&amp;AA62)+1),Paramètres!$B$3:$C$56,2,FALSE)*Paramètres!$K$14))</f>
        <v>0</v>
      </c>
      <c r="AC62" s="46"/>
      <c r="AD62" s="2">
        <f>IF(AC$2="Bike &amp; Run",IF(ISNA(VLOOKUP(AC62,Paramètres!$B$3:$C$56,2,FALSE)),0,VLOOKUP(AC62,Paramètres!$B$3:$C$56,2,FALSE)*Paramètres!$K$15),IF(OR(AC62="",OR($D62="",$D62="NL",$D62="HORS LIGUE")),0,VLOOKUP(IF(OR(AC62="",OR($D62="",$D62="NL",$D62="HORS LIGUE")),"",COUNTIFS($D$5:$D$72,"&lt;&gt;"&amp;"",$D$5:$D$72,"&lt;&gt;"&amp;"NL",$D$5:$D$72,"&lt;&gt;"&amp;"HORS LIGUE",AC$5:AC$72,"&lt;"&amp;AC62)+1),Paramètres!$B$3:$C$56,2,FALSE)*Paramètres!$K$15))</f>
        <v>0</v>
      </c>
      <c r="AE62" s="46"/>
      <c r="AF62" s="2">
        <f>IF(AE$2="Bike &amp; Run",IF(ISNA(VLOOKUP(AE62,Paramètres!$B$3:$C$56,2,FALSE)),0,VLOOKUP(AE62,Paramètres!$B$3:$C$56,2,FALSE)*Paramètres!$K$16),IF(OR(AE62="",OR($D62="",$D62="NL",$D62="HORS LIGUE")),0,VLOOKUP(IF(OR(AE62="",OR($D62="",$D62="NL",$D62="HORS LIGUE")),"",COUNTIFS($D$5:$D$72,"&lt;&gt;"&amp;"",$D$5:$D$72,"&lt;&gt;"&amp;"NL",$D$5:$D$72,"&lt;&gt;"&amp;"HORS LIGUE",AE$5:AE$72,"&lt;"&amp;AE62)+1),Paramètres!$B$3:$C$56,2,FALSE)*Paramètres!$K$16))</f>
        <v>0</v>
      </c>
      <c r="AG62" s="46"/>
      <c r="AH62" s="2">
        <f>IF(AG$2="Bike &amp; Run",IF(ISNA(VLOOKUP(AG62,Paramètres!$B$3:$C$56,2,FALSE)),0,VLOOKUP(AG62,Paramètres!$B$3:$C$56,2,FALSE)*Paramètres!$K$17),IF(OR(AG62="",OR($D62="",$D62="NL",$D62="HORS LIGUE")),0,VLOOKUP(IF(OR(AG62="",OR($D62="",$D62="NL",$D62="HORS LIGUE")),"",COUNTIFS($D$5:$D$72,"&lt;&gt;"&amp;"",$D$5:$D$72,"&lt;&gt;"&amp;"NL",$D$5:$D$72,"&lt;&gt;"&amp;"HORS LIGUE",AG$5:AG$72,"&lt;"&amp;AG62)+1),Paramètres!$B$3:$C$56,2,FALSE)*Paramètres!$K$17))</f>
        <v>0</v>
      </c>
      <c r="AI62" s="40">
        <f t="shared" si="53"/>
        <v>0</v>
      </c>
      <c r="AJ62" s="3" t="str">
        <f t="shared" si="54"/>
        <v/>
      </c>
      <c r="AK62" s="5">
        <f t="shared" si="55"/>
        <v>0</v>
      </c>
      <c r="AL62" s="41">
        <f t="shared" si="56"/>
        <v>0</v>
      </c>
      <c r="AM62" s="33" t="str">
        <f t="shared" si="57"/>
        <v/>
      </c>
      <c r="AO62" s="22">
        <f t="shared" si="58"/>
        <v>0</v>
      </c>
      <c r="AP62">
        <f t="shared" si="59"/>
        <v>0</v>
      </c>
      <c r="AQ62">
        <f t="shared" si="60"/>
        <v>0</v>
      </c>
      <c r="AR62">
        <f t="shared" si="61"/>
        <v>0</v>
      </c>
      <c r="AS62">
        <f t="shared" si="62"/>
        <v>0</v>
      </c>
      <c r="AT62">
        <f t="shared" si="63"/>
        <v>0</v>
      </c>
      <c r="AU62">
        <f t="shared" si="64"/>
        <v>0</v>
      </c>
      <c r="AV62">
        <f t="shared" si="65"/>
        <v>0</v>
      </c>
      <c r="AW62">
        <f t="shared" si="66"/>
        <v>0</v>
      </c>
      <c r="AX62">
        <f t="shared" si="67"/>
        <v>0</v>
      </c>
      <c r="AY62">
        <f t="shared" si="68"/>
        <v>0</v>
      </c>
      <c r="AZ62">
        <f t="shared" si="69"/>
        <v>0</v>
      </c>
      <c r="BA62">
        <f t="shared" si="70"/>
        <v>0</v>
      </c>
      <c r="BB62">
        <f t="shared" si="71"/>
        <v>0</v>
      </c>
      <c r="BC62">
        <f t="shared" si="72"/>
        <v>0</v>
      </c>
      <c r="BD62">
        <f t="shared" si="73"/>
        <v>0</v>
      </c>
      <c r="BE62" s="22">
        <f t="shared" ref="BE62:BR62" si="99">BD62+LARGE($AO62:$BC62,BE$4)</f>
        <v>0</v>
      </c>
      <c r="BF62" s="22">
        <f t="shared" si="99"/>
        <v>0</v>
      </c>
      <c r="BG62" s="22">
        <f t="shared" si="99"/>
        <v>0</v>
      </c>
      <c r="BH62" s="22">
        <f t="shared" si="99"/>
        <v>0</v>
      </c>
      <c r="BI62" s="22">
        <f t="shared" si="99"/>
        <v>0</v>
      </c>
      <c r="BJ62" s="22">
        <f t="shared" si="99"/>
        <v>0</v>
      </c>
      <c r="BK62" s="22">
        <f t="shared" si="99"/>
        <v>0</v>
      </c>
      <c r="BL62" s="22">
        <f t="shared" si="99"/>
        <v>0</v>
      </c>
      <c r="BM62" s="22">
        <f t="shared" si="99"/>
        <v>0</v>
      </c>
      <c r="BN62" s="22">
        <f t="shared" si="99"/>
        <v>0</v>
      </c>
      <c r="BO62" s="22">
        <f t="shared" si="99"/>
        <v>0</v>
      </c>
      <c r="BP62" s="22">
        <f t="shared" si="99"/>
        <v>0</v>
      </c>
      <c r="BQ62" s="22">
        <f t="shared" si="99"/>
        <v>0</v>
      </c>
      <c r="BR62" s="22">
        <f t="shared" si="99"/>
        <v>0</v>
      </c>
    </row>
    <row r="63" spans="1:70" ht="16.5">
      <c r="A63" s="14"/>
      <c r="B63" s="32" t="str">
        <f>IF(ISNA(VLOOKUP(A63,'Licenciés Jeunes 2023'!A:C,3,0)),"",VLOOKUP(A63,'Licenciés Jeunes 2023'!A:C,3,0))</f>
        <v/>
      </c>
      <c r="C63" s="32" t="str">
        <f>IF(ISNA(VLOOKUP(A63,'Licenciés Jeunes 2023'!A:C,2,0)),"",VLOOKUP(A63,'Licenciés Jeunes 2023'!A:C,2,0))</f>
        <v/>
      </c>
      <c r="D63" s="32" t="str">
        <f>IF(ISNA(VLOOKUP(A63,'Licenciés Jeunes 2023'!A:F,6,0)),"",VLOOKUP(A63,'Licenciés Jeunes 2023'!A:F,6,0))</f>
        <v/>
      </c>
      <c r="E63" s="6"/>
      <c r="F63" s="2">
        <f>IF(E$2="Bike &amp; Run",IF(ISNA(VLOOKUP(E63,Paramètres!$B$3:$C$56,2,FALSE)),0,VLOOKUP(E63,Paramètres!$B$3:$C$56,2,FALSE)*Paramètres!$K$3),IF(OR(E63="",OR($D63="",$D63="NL",$D63="HORS LIGUE")),0,VLOOKUP(IF(OR(E63="",OR($D63="",$D63="NL",$D63="HORS LIGUE")),"",COUNTIFS($D$5:$D$72,"&lt;&gt;"&amp;"",$D$5:$D$72,"&lt;&gt;"&amp;"NL",$D$5:$D$72,"&lt;&gt;"&amp;"HORS LIGUE",E$5:E$72,"&lt;"&amp;E63)+1),Paramètres!$B$3:$C$56,2,FALSE)*Paramètres!$K$3))</f>
        <v>0</v>
      </c>
      <c r="G63" s="4"/>
      <c r="H63" s="2">
        <f>IF(G$2="Bike &amp; Run",IF(ISNA(VLOOKUP(G63,Paramètres!$B$3:$C$56,2,FALSE)),0,VLOOKUP(G63,Paramètres!$B$3:$C$56,2,FALSE)*Paramètres!$K$4),IF(OR(G63="",OR($D63="",$D63="NL",$D63="HORS LIGUE")),0,VLOOKUP(IF(OR(G63="",OR($D63="",$D63="NL",$D63="HORS LIGUE")),"",COUNTIFS($D$5:$D$72,"&lt;&gt;"&amp;"",$D$5:$D$72,"&lt;&gt;"&amp;"NL",$D$5:$D$72,"&lt;&gt;"&amp;"HORS LIGUE",G$5:G$72,"&lt;"&amp;G63)+1),Paramètres!$B$3:$C$56,2,FALSE)*Paramètres!$K$4))</f>
        <v>0</v>
      </c>
      <c r="I63" s="36"/>
      <c r="J63" s="2">
        <f>IF(I$2="Bike &amp; Run",IF(ISNA(VLOOKUP(I63,Paramètres!$B$3:$C$56,2,FALSE)),0,VLOOKUP(I63,Paramètres!$B$3:$C$56,2,FALSE)*Paramètres!$K$5),IF(OR(I63="",OR($D63="",$D63="NL",$D63="HORS LIGUE")),0,VLOOKUP(IF(OR(I63="",OR($D63="",$D63="NL",$D63="HORS LIGUE")),"",COUNTIFS($D$5:$D$72,"&lt;&gt;"&amp;"",$D$5:$D$72,"&lt;&gt;"&amp;"NL",$D$5:$D$72,"&lt;&gt;"&amp;"HORS LIGUE",I$5:I$72,"&lt;"&amp;I63)+1),Paramètres!$B$3:$C$56,2,FALSE)*Paramètres!$K$5))</f>
        <v>0</v>
      </c>
      <c r="K63" s="4"/>
      <c r="L63" s="2">
        <f>IF(K$2="Bike &amp; Run",IF(ISNA(VLOOKUP(K63,Paramètres!$B$3:$C$56,2,FALSE)),0,VLOOKUP(K63,Paramètres!$B$3:$C$56,2,FALSE)*Paramètres!$K$6),IF(OR(K63="",OR($D63="",$D63="NL",$D63="HORS LIGUE")),0,VLOOKUP(IF(OR(K63="",OR($D63="",$D63="NL",$D63="HORS LIGUE")),"",COUNTIFS($D$5:$D$72,"&lt;&gt;"&amp;"",$D$5:$D$72,"&lt;&gt;"&amp;"NL",$D$5:$D$72,"&lt;&gt;"&amp;"HORS LIGUE",K$5:K$72,"&lt;"&amp;K63)+1),Paramètres!$B$3:$C$56,2,FALSE)*Paramètres!$K$6))</f>
        <v>0</v>
      </c>
      <c r="M63" s="4"/>
      <c r="N63" s="2">
        <f>IF(M$2="Bike &amp; Run",IF(ISNA(VLOOKUP(M63,Paramètres!$B$3:$C$56,2,FALSE)),0,VLOOKUP(M63,Paramètres!$B$3:$C$56,2,FALSE)*Paramètres!$K$7),IF(OR(M63="",OR($D63="",$D63="NL",$D63="HORS LIGUE")),0,VLOOKUP(IF(OR(M63="",OR($D63="",$D63="NL",$D63="HORS LIGUE")),"",COUNTIFS($D$5:$D$72,"&lt;&gt;"&amp;"",$D$5:$D$72,"&lt;&gt;"&amp;"NL",$D$5:$D$72,"&lt;&gt;"&amp;"HORS LIGUE",M$5:M$72,"&lt;"&amp;M63)+1),Paramètres!$B$3:$C$56,2,FALSE)*Paramètres!$K$7))</f>
        <v>0</v>
      </c>
      <c r="O63" s="46"/>
      <c r="P63" s="2">
        <f>IF(O$2="Bike &amp; Run",IF(ISNA(VLOOKUP(O63,Paramètres!$B$3:$C$56,2,FALSE)),0,VLOOKUP(O63,Paramètres!$B$3:$C$56,2,FALSE)*Paramètres!$K$8),IF(OR(O63="",OR($D63="",$D63="NL",$D63="HORS LIGUE")),0,VLOOKUP(IF(OR(O63="",OR($D63="",$D63="NL",$D63="HORS LIGUE")),"",COUNTIFS($D$5:$D$72,"&lt;&gt;"&amp;"",$D$5:$D$72,"&lt;&gt;"&amp;"NL",$D$5:$D$72,"&lt;&gt;"&amp;"HORS LIGUE",O$5:O$72,"&lt;"&amp;O63)+1),Paramètres!$B$3:$C$56,2,FALSE)*Paramètres!$K$8))</f>
        <v>0</v>
      </c>
      <c r="Q63" s="46"/>
      <c r="R63" s="2">
        <f>IF(Q$2="Bike &amp; Run",IF(ISNA(VLOOKUP(Q63,Paramètres!$B$3:$C$56,2,FALSE)),0,VLOOKUP(Q63,Paramètres!$B$3:$C$56,2,FALSE)*Paramètres!$K$9),IF(OR(Q63="",OR($D63="",$D63="NL",$D63="HORS LIGUE")),0,VLOOKUP(IF(OR(Q63="",OR($D63="",$D63="NL",$D63="HORS LIGUE")),"",COUNTIFS($D$5:$D$72,"&lt;&gt;"&amp;"",$D$5:$D$72,"&lt;&gt;"&amp;"NL",$D$5:$D$72,"&lt;&gt;"&amp;"HORS LIGUE",Q$5:Q$72,"&lt;"&amp;Q63)+1),Paramètres!$B$3:$C$56,2,FALSE)*Paramètres!$K$9))</f>
        <v>0</v>
      </c>
      <c r="S63" s="46"/>
      <c r="T63" s="2">
        <f>IF(S$2="Bike &amp; Run",IF(ISNA(VLOOKUP(S63,Paramètres!$B$3:$C$56,2,FALSE)),0,VLOOKUP(S63,Paramètres!$B$3:$C$56,2,FALSE)*Paramètres!$K$10),IF(OR(S63="",OR($D63="",$D63="NL",$D63="HORS LIGUE")),0,VLOOKUP(IF(OR(S63="",OR($D63="",$D63="NL",$D63="HORS LIGUE")),"",COUNTIFS($D$5:$D$72,"&lt;&gt;"&amp;"",$D$5:$D$72,"&lt;&gt;"&amp;"NL",$D$5:$D$72,"&lt;&gt;"&amp;"HORS LIGUE",S$5:S$72,"&lt;"&amp;S63)+1),Paramètres!$B$3:$C$56,2,FALSE)*Paramètres!$K$10))</f>
        <v>0</v>
      </c>
      <c r="U63" s="46"/>
      <c r="V63" s="2">
        <f>IF(U$2="Bike &amp; Run",IF(ISNA(VLOOKUP(U63,Paramètres!$B$3:$C$56,2,FALSE)),0,VLOOKUP(U63,Paramètres!$B$3:$C$56,2,FALSE)*Paramètres!$K$11),IF(OR(U63="",OR($D63="",$D63="NL",$D63="HORS LIGUE")),0,VLOOKUP(IF(OR(U63="",OR($D63="",$D63="NL",$D63="HORS LIGUE")),"",COUNTIFS($D$5:$D$72,"&lt;&gt;"&amp;"",$D$5:$D$72,"&lt;&gt;"&amp;"NL",$D$5:$D$72,"&lt;&gt;"&amp;"HORS LIGUE",U$5:U$72,"&lt;"&amp;U63)+1),Paramètres!$B$3:$C$56,2,FALSE)*Paramètres!$K$11))</f>
        <v>0</v>
      </c>
      <c r="W63" s="46"/>
      <c r="X63" s="2">
        <f>IF(W$2="Bike &amp; Run",IF(ISNA(VLOOKUP(W63,Paramètres!$B$3:$C$56,2,FALSE)),0,VLOOKUP(W63,Paramètres!$B$3:$C$56,2,FALSE)*Paramètres!$K$12),IF(OR(W63="",OR($D63="",$D63="NL",$D63="HORS LIGUE")),0,VLOOKUP(IF(OR(W63="",OR($D63="",$D63="NL",$D63="HORS LIGUE")),"",COUNTIFS($D$5:$D$72,"&lt;&gt;"&amp;"",$D$5:$D$72,"&lt;&gt;"&amp;"NL",$D$5:$D$72,"&lt;&gt;"&amp;"HORS LIGUE",W$5:W$72,"&lt;"&amp;W63)+1),Paramètres!$B$3:$C$56,2,FALSE)*Paramètres!$K$12))</f>
        <v>0</v>
      </c>
      <c r="Y63" s="46"/>
      <c r="Z63" s="2">
        <f>IF(Y$2="Bike &amp; Run",IF(ISNA(VLOOKUP(Y63,Paramètres!$B$3:$C$56,2,FALSE)),0,VLOOKUP(Y63,Paramètres!$B$3:$C$56,2,FALSE)*Paramètres!$K$13),IF(OR(Y63="",OR($D63="",$D63="NL",$D63="HORS LIGUE")),0,VLOOKUP(IF(OR(Y63="",OR($D63="",$D63="NL",$D63="HORS LIGUE")),"",COUNTIFS($D$5:$D$72,"&lt;&gt;"&amp;"",$D$5:$D$72,"&lt;&gt;"&amp;"NL",$D$5:$D$72,"&lt;&gt;"&amp;"HORS LIGUE",Y$5:Y$72,"&lt;"&amp;Y63)+1),Paramètres!$B$3:$C$56,2,FALSE)*Paramètres!$K$13))</f>
        <v>0</v>
      </c>
      <c r="AA63" s="46"/>
      <c r="AB63" s="2">
        <f>IF(AA$2="Bike &amp; Run",IF(ISNA(VLOOKUP(AA63,Paramètres!$B$3:$C$56,2,FALSE)),0,VLOOKUP(AA63,Paramètres!$B$3:$C$56,2,FALSE)*Paramètres!$K$14),IF(OR(AA63="",OR($D63="",$D63="NL",$D63="HORS LIGUE")),0,VLOOKUP(IF(OR(AA63="",OR($D63="",$D63="NL",$D63="HORS LIGUE")),"",COUNTIFS($D$5:$D$72,"&lt;&gt;"&amp;"",$D$5:$D$72,"&lt;&gt;"&amp;"NL",$D$5:$D$72,"&lt;&gt;"&amp;"HORS LIGUE",AA$5:AA$72,"&lt;"&amp;AA63)+1),Paramètres!$B$3:$C$56,2,FALSE)*Paramètres!$K$14))</f>
        <v>0</v>
      </c>
      <c r="AC63" s="46"/>
      <c r="AD63" s="2">
        <f>IF(AC$2="Bike &amp; Run",IF(ISNA(VLOOKUP(AC63,Paramètres!$B$3:$C$56,2,FALSE)),0,VLOOKUP(AC63,Paramètres!$B$3:$C$56,2,FALSE)*Paramètres!$K$15),IF(OR(AC63="",OR($D63="",$D63="NL",$D63="HORS LIGUE")),0,VLOOKUP(IF(OR(AC63="",OR($D63="",$D63="NL",$D63="HORS LIGUE")),"",COUNTIFS($D$5:$D$72,"&lt;&gt;"&amp;"",$D$5:$D$72,"&lt;&gt;"&amp;"NL",$D$5:$D$72,"&lt;&gt;"&amp;"HORS LIGUE",AC$5:AC$72,"&lt;"&amp;AC63)+1),Paramètres!$B$3:$C$56,2,FALSE)*Paramètres!$K$15))</f>
        <v>0</v>
      </c>
      <c r="AE63" s="46"/>
      <c r="AF63" s="2">
        <f>IF(AE$2="Bike &amp; Run",IF(ISNA(VLOOKUP(AE63,Paramètres!$B$3:$C$56,2,FALSE)),0,VLOOKUP(AE63,Paramètres!$B$3:$C$56,2,FALSE)*Paramètres!$K$16),IF(OR(AE63="",OR($D63="",$D63="NL",$D63="HORS LIGUE")),0,VLOOKUP(IF(OR(AE63="",OR($D63="",$D63="NL",$D63="HORS LIGUE")),"",COUNTIFS($D$5:$D$72,"&lt;&gt;"&amp;"",$D$5:$D$72,"&lt;&gt;"&amp;"NL",$D$5:$D$72,"&lt;&gt;"&amp;"HORS LIGUE",AE$5:AE$72,"&lt;"&amp;AE63)+1),Paramètres!$B$3:$C$56,2,FALSE)*Paramètres!$K$16))</f>
        <v>0</v>
      </c>
      <c r="AG63" s="46"/>
      <c r="AH63" s="2">
        <f>IF(AG$2="Bike &amp; Run",IF(ISNA(VLOOKUP(AG63,Paramètres!$B$3:$C$56,2,FALSE)),0,VLOOKUP(AG63,Paramètres!$B$3:$C$56,2,FALSE)*Paramètres!$K$17),IF(OR(AG63="",OR($D63="",$D63="NL",$D63="HORS LIGUE")),0,VLOOKUP(IF(OR(AG63="",OR($D63="",$D63="NL",$D63="HORS LIGUE")),"",COUNTIFS($D$5:$D$72,"&lt;&gt;"&amp;"",$D$5:$D$72,"&lt;&gt;"&amp;"NL",$D$5:$D$72,"&lt;&gt;"&amp;"HORS LIGUE",AG$5:AG$72,"&lt;"&amp;AG63)+1),Paramètres!$B$3:$C$56,2,FALSE)*Paramètres!$K$17))</f>
        <v>0</v>
      </c>
      <c r="AI63" s="40">
        <f t="shared" si="53"/>
        <v>0</v>
      </c>
      <c r="AJ63" s="3" t="str">
        <f t="shared" si="54"/>
        <v/>
      </c>
      <c r="AK63" s="5">
        <f t="shared" si="55"/>
        <v>0</v>
      </c>
      <c r="AL63" s="41">
        <f t="shared" si="56"/>
        <v>0</v>
      </c>
      <c r="AM63" s="33" t="str">
        <f t="shared" si="57"/>
        <v/>
      </c>
      <c r="AO63" s="22">
        <f t="shared" si="58"/>
        <v>0</v>
      </c>
      <c r="AP63">
        <f t="shared" si="59"/>
        <v>0</v>
      </c>
      <c r="AQ63">
        <f t="shared" si="60"/>
        <v>0</v>
      </c>
      <c r="AR63">
        <f t="shared" si="61"/>
        <v>0</v>
      </c>
      <c r="AS63">
        <f t="shared" si="62"/>
        <v>0</v>
      </c>
      <c r="AT63">
        <f t="shared" si="63"/>
        <v>0</v>
      </c>
      <c r="AU63">
        <f t="shared" si="64"/>
        <v>0</v>
      </c>
      <c r="AV63">
        <f t="shared" si="65"/>
        <v>0</v>
      </c>
      <c r="AW63">
        <f t="shared" si="66"/>
        <v>0</v>
      </c>
      <c r="AX63">
        <f t="shared" si="67"/>
        <v>0</v>
      </c>
      <c r="AY63">
        <f t="shared" si="68"/>
        <v>0</v>
      </c>
      <c r="AZ63">
        <f t="shared" si="69"/>
        <v>0</v>
      </c>
      <c r="BA63">
        <f t="shared" si="70"/>
        <v>0</v>
      </c>
      <c r="BB63">
        <f t="shared" si="71"/>
        <v>0</v>
      </c>
      <c r="BC63">
        <f t="shared" si="72"/>
        <v>0</v>
      </c>
      <c r="BD63">
        <f t="shared" si="73"/>
        <v>0</v>
      </c>
      <c r="BE63" s="22">
        <f t="shared" ref="BE63:BR63" si="100">BD63+LARGE($AO63:$BC63,BE$4)</f>
        <v>0</v>
      </c>
      <c r="BF63" s="22">
        <f t="shared" si="100"/>
        <v>0</v>
      </c>
      <c r="BG63" s="22">
        <f t="shared" si="100"/>
        <v>0</v>
      </c>
      <c r="BH63" s="22">
        <f t="shared" si="100"/>
        <v>0</v>
      </c>
      <c r="BI63" s="22">
        <f t="shared" si="100"/>
        <v>0</v>
      </c>
      <c r="BJ63" s="22">
        <f t="shared" si="100"/>
        <v>0</v>
      </c>
      <c r="BK63" s="22">
        <f t="shared" si="100"/>
        <v>0</v>
      </c>
      <c r="BL63" s="22">
        <f t="shared" si="100"/>
        <v>0</v>
      </c>
      <c r="BM63" s="22">
        <f t="shared" si="100"/>
        <v>0</v>
      </c>
      <c r="BN63" s="22">
        <f t="shared" si="100"/>
        <v>0</v>
      </c>
      <c r="BO63" s="22">
        <f t="shared" si="100"/>
        <v>0</v>
      </c>
      <c r="BP63" s="22">
        <f t="shared" si="100"/>
        <v>0</v>
      </c>
      <c r="BQ63" s="22">
        <f t="shared" si="100"/>
        <v>0</v>
      </c>
      <c r="BR63" s="22">
        <f t="shared" si="100"/>
        <v>0</v>
      </c>
    </row>
    <row r="64" spans="1:70" ht="16.5">
      <c r="A64" s="14"/>
      <c r="B64" s="32" t="str">
        <f>IF(ISNA(VLOOKUP(A64,'Licenciés Jeunes 2023'!A:C,3,0)),"",VLOOKUP(A64,'Licenciés Jeunes 2023'!A:C,3,0))</f>
        <v/>
      </c>
      <c r="C64" s="32" t="str">
        <f>IF(ISNA(VLOOKUP(A64,'Licenciés Jeunes 2023'!A:C,2,0)),"",VLOOKUP(A64,'Licenciés Jeunes 2023'!A:C,2,0))</f>
        <v/>
      </c>
      <c r="D64" s="32" t="str">
        <f>IF(ISNA(VLOOKUP(A64,'Licenciés Jeunes 2023'!A:F,6,0)),"",VLOOKUP(A64,'Licenciés Jeunes 2023'!A:F,6,0))</f>
        <v/>
      </c>
      <c r="E64" s="6"/>
      <c r="F64" s="2">
        <f>IF(E$2="Bike &amp; Run",IF(ISNA(VLOOKUP(E64,Paramètres!$B$3:$C$56,2,FALSE)),0,VLOOKUP(E64,Paramètres!$B$3:$C$56,2,FALSE)*Paramètres!$K$3),IF(OR(E64="",OR($D64="",$D64="NL",$D64="HORS LIGUE")),0,VLOOKUP(IF(OR(E64="",OR($D64="",$D64="NL",$D64="HORS LIGUE")),"",COUNTIFS($D$5:$D$72,"&lt;&gt;"&amp;"",$D$5:$D$72,"&lt;&gt;"&amp;"NL",$D$5:$D$72,"&lt;&gt;"&amp;"HORS LIGUE",E$5:E$72,"&lt;"&amp;E64)+1),Paramètres!$B$3:$C$56,2,FALSE)*Paramètres!$K$3))</f>
        <v>0</v>
      </c>
      <c r="G64" s="4"/>
      <c r="H64" s="2">
        <f>IF(G$2="Bike &amp; Run",IF(ISNA(VLOOKUP(G64,Paramètres!$B$3:$C$56,2,FALSE)),0,VLOOKUP(G64,Paramètres!$B$3:$C$56,2,FALSE)*Paramètres!$K$4),IF(OR(G64="",OR($D64="",$D64="NL",$D64="HORS LIGUE")),0,VLOOKUP(IF(OR(G64="",OR($D64="",$D64="NL",$D64="HORS LIGUE")),"",COUNTIFS($D$5:$D$72,"&lt;&gt;"&amp;"",$D$5:$D$72,"&lt;&gt;"&amp;"NL",$D$5:$D$72,"&lt;&gt;"&amp;"HORS LIGUE",G$5:G$72,"&lt;"&amp;G64)+1),Paramètres!$B$3:$C$56,2,FALSE)*Paramètres!$K$4))</f>
        <v>0</v>
      </c>
      <c r="I64" s="36"/>
      <c r="J64" s="2">
        <f>IF(I$2="Bike &amp; Run",IF(ISNA(VLOOKUP(I64,Paramètres!$B$3:$C$56,2,FALSE)),0,VLOOKUP(I64,Paramètres!$B$3:$C$56,2,FALSE)*Paramètres!$K$5),IF(OR(I64="",OR($D64="",$D64="NL",$D64="HORS LIGUE")),0,VLOOKUP(IF(OR(I64="",OR($D64="",$D64="NL",$D64="HORS LIGUE")),"",COUNTIFS($D$5:$D$72,"&lt;&gt;"&amp;"",$D$5:$D$72,"&lt;&gt;"&amp;"NL",$D$5:$D$72,"&lt;&gt;"&amp;"HORS LIGUE",I$5:I$72,"&lt;"&amp;I64)+1),Paramètres!$B$3:$C$56,2,FALSE)*Paramètres!$K$5))</f>
        <v>0</v>
      </c>
      <c r="K64" s="4"/>
      <c r="L64" s="2">
        <f>IF(K$2="Bike &amp; Run",IF(ISNA(VLOOKUP(K64,Paramètres!$B$3:$C$56,2,FALSE)),0,VLOOKUP(K64,Paramètres!$B$3:$C$56,2,FALSE)*Paramètres!$K$6),IF(OR(K64="",OR($D64="",$D64="NL",$D64="HORS LIGUE")),0,VLOOKUP(IF(OR(K64="",OR($D64="",$D64="NL",$D64="HORS LIGUE")),"",COUNTIFS($D$5:$D$72,"&lt;&gt;"&amp;"",$D$5:$D$72,"&lt;&gt;"&amp;"NL",$D$5:$D$72,"&lt;&gt;"&amp;"HORS LIGUE",K$5:K$72,"&lt;"&amp;K64)+1),Paramètres!$B$3:$C$56,2,FALSE)*Paramètres!$K$6))</f>
        <v>0</v>
      </c>
      <c r="M64" s="4"/>
      <c r="N64" s="2">
        <f>IF(M$2="Bike &amp; Run",IF(ISNA(VLOOKUP(M64,Paramètres!$B$3:$C$56,2,FALSE)),0,VLOOKUP(M64,Paramètres!$B$3:$C$56,2,FALSE)*Paramètres!$K$7),IF(OR(M64="",OR($D64="",$D64="NL",$D64="HORS LIGUE")),0,VLOOKUP(IF(OR(M64="",OR($D64="",$D64="NL",$D64="HORS LIGUE")),"",COUNTIFS($D$5:$D$72,"&lt;&gt;"&amp;"",$D$5:$D$72,"&lt;&gt;"&amp;"NL",$D$5:$D$72,"&lt;&gt;"&amp;"HORS LIGUE",M$5:M$72,"&lt;"&amp;M64)+1),Paramètres!$B$3:$C$56,2,FALSE)*Paramètres!$K$7))</f>
        <v>0</v>
      </c>
      <c r="O64" s="46"/>
      <c r="P64" s="2">
        <f>IF(O$2="Bike &amp; Run",IF(ISNA(VLOOKUP(O64,Paramètres!$B$3:$C$56,2,FALSE)),0,VLOOKUP(O64,Paramètres!$B$3:$C$56,2,FALSE)*Paramètres!$K$8),IF(OR(O64="",OR($D64="",$D64="NL",$D64="HORS LIGUE")),0,VLOOKUP(IF(OR(O64="",OR($D64="",$D64="NL",$D64="HORS LIGUE")),"",COUNTIFS($D$5:$D$72,"&lt;&gt;"&amp;"",$D$5:$D$72,"&lt;&gt;"&amp;"NL",$D$5:$D$72,"&lt;&gt;"&amp;"HORS LIGUE",O$5:O$72,"&lt;"&amp;O64)+1),Paramètres!$B$3:$C$56,2,FALSE)*Paramètres!$K$8))</f>
        <v>0</v>
      </c>
      <c r="Q64" s="46"/>
      <c r="R64" s="2">
        <f>IF(Q$2="Bike &amp; Run",IF(ISNA(VLOOKUP(Q64,Paramètres!$B$3:$C$56,2,FALSE)),0,VLOOKUP(Q64,Paramètres!$B$3:$C$56,2,FALSE)*Paramètres!$K$9),IF(OR(Q64="",OR($D64="",$D64="NL",$D64="HORS LIGUE")),0,VLOOKUP(IF(OR(Q64="",OR($D64="",$D64="NL",$D64="HORS LIGUE")),"",COUNTIFS($D$5:$D$72,"&lt;&gt;"&amp;"",$D$5:$D$72,"&lt;&gt;"&amp;"NL",$D$5:$D$72,"&lt;&gt;"&amp;"HORS LIGUE",Q$5:Q$72,"&lt;"&amp;Q64)+1),Paramètres!$B$3:$C$56,2,FALSE)*Paramètres!$K$9))</f>
        <v>0</v>
      </c>
      <c r="S64" s="46"/>
      <c r="T64" s="2">
        <f>IF(S$2="Bike &amp; Run",IF(ISNA(VLOOKUP(S64,Paramètres!$B$3:$C$56,2,FALSE)),0,VLOOKUP(S64,Paramètres!$B$3:$C$56,2,FALSE)*Paramètres!$K$10),IF(OR(S64="",OR($D64="",$D64="NL",$D64="HORS LIGUE")),0,VLOOKUP(IF(OR(S64="",OR($D64="",$D64="NL",$D64="HORS LIGUE")),"",COUNTIFS($D$5:$D$72,"&lt;&gt;"&amp;"",$D$5:$D$72,"&lt;&gt;"&amp;"NL",$D$5:$D$72,"&lt;&gt;"&amp;"HORS LIGUE",S$5:S$72,"&lt;"&amp;S64)+1),Paramètres!$B$3:$C$56,2,FALSE)*Paramètres!$K$10))</f>
        <v>0</v>
      </c>
      <c r="U64" s="46"/>
      <c r="V64" s="2">
        <f>IF(U$2="Bike &amp; Run",IF(ISNA(VLOOKUP(U64,Paramètres!$B$3:$C$56,2,FALSE)),0,VLOOKUP(U64,Paramètres!$B$3:$C$56,2,FALSE)*Paramètres!$K$11),IF(OR(U64="",OR($D64="",$D64="NL",$D64="HORS LIGUE")),0,VLOOKUP(IF(OR(U64="",OR($D64="",$D64="NL",$D64="HORS LIGUE")),"",COUNTIFS($D$5:$D$72,"&lt;&gt;"&amp;"",$D$5:$D$72,"&lt;&gt;"&amp;"NL",$D$5:$D$72,"&lt;&gt;"&amp;"HORS LIGUE",U$5:U$72,"&lt;"&amp;U64)+1),Paramètres!$B$3:$C$56,2,FALSE)*Paramètres!$K$11))</f>
        <v>0</v>
      </c>
      <c r="W64" s="46"/>
      <c r="X64" s="2">
        <f>IF(W$2="Bike &amp; Run",IF(ISNA(VLOOKUP(W64,Paramètres!$B$3:$C$56,2,FALSE)),0,VLOOKUP(W64,Paramètres!$B$3:$C$56,2,FALSE)*Paramètres!$K$12),IF(OR(W64="",OR($D64="",$D64="NL",$D64="HORS LIGUE")),0,VLOOKUP(IF(OR(W64="",OR($D64="",$D64="NL",$D64="HORS LIGUE")),"",COUNTIFS($D$5:$D$72,"&lt;&gt;"&amp;"",$D$5:$D$72,"&lt;&gt;"&amp;"NL",$D$5:$D$72,"&lt;&gt;"&amp;"HORS LIGUE",W$5:W$72,"&lt;"&amp;W64)+1),Paramètres!$B$3:$C$56,2,FALSE)*Paramètres!$K$12))</f>
        <v>0</v>
      </c>
      <c r="Y64" s="46"/>
      <c r="Z64" s="2">
        <f>IF(Y$2="Bike &amp; Run",IF(ISNA(VLOOKUP(Y64,Paramètres!$B$3:$C$56,2,FALSE)),0,VLOOKUP(Y64,Paramètres!$B$3:$C$56,2,FALSE)*Paramètres!$K$13),IF(OR(Y64="",OR($D64="",$D64="NL",$D64="HORS LIGUE")),0,VLOOKUP(IF(OR(Y64="",OR($D64="",$D64="NL",$D64="HORS LIGUE")),"",COUNTIFS($D$5:$D$72,"&lt;&gt;"&amp;"",$D$5:$D$72,"&lt;&gt;"&amp;"NL",$D$5:$D$72,"&lt;&gt;"&amp;"HORS LIGUE",Y$5:Y$72,"&lt;"&amp;Y64)+1),Paramètres!$B$3:$C$56,2,FALSE)*Paramètres!$K$13))</f>
        <v>0</v>
      </c>
      <c r="AA64" s="46"/>
      <c r="AB64" s="2">
        <f>IF(AA$2="Bike &amp; Run",IF(ISNA(VLOOKUP(AA64,Paramètres!$B$3:$C$56,2,FALSE)),0,VLOOKUP(AA64,Paramètres!$B$3:$C$56,2,FALSE)*Paramètres!$K$14),IF(OR(AA64="",OR($D64="",$D64="NL",$D64="HORS LIGUE")),0,VLOOKUP(IF(OR(AA64="",OR($D64="",$D64="NL",$D64="HORS LIGUE")),"",COUNTIFS($D$5:$D$72,"&lt;&gt;"&amp;"",$D$5:$D$72,"&lt;&gt;"&amp;"NL",$D$5:$D$72,"&lt;&gt;"&amp;"HORS LIGUE",AA$5:AA$72,"&lt;"&amp;AA64)+1),Paramètres!$B$3:$C$56,2,FALSE)*Paramètres!$K$14))</f>
        <v>0</v>
      </c>
      <c r="AC64" s="46"/>
      <c r="AD64" s="2">
        <f>IF(AC$2="Bike &amp; Run",IF(ISNA(VLOOKUP(AC64,Paramètres!$B$3:$C$56,2,FALSE)),0,VLOOKUP(AC64,Paramètres!$B$3:$C$56,2,FALSE)*Paramètres!$K$15),IF(OR(AC64="",OR($D64="",$D64="NL",$D64="HORS LIGUE")),0,VLOOKUP(IF(OR(AC64="",OR($D64="",$D64="NL",$D64="HORS LIGUE")),"",COUNTIFS($D$5:$D$72,"&lt;&gt;"&amp;"",$D$5:$D$72,"&lt;&gt;"&amp;"NL",$D$5:$D$72,"&lt;&gt;"&amp;"HORS LIGUE",AC$5:AC$72,"&lt;"&amp;AC64)+1),Paramètres!$B$3:$C$56,2,FALSE)*Paramètres!$K$15))</f>
        <v>0</v>
      </c>
      <c r="AE64" s="46"/>
      <c r="AF64" s="2">
        <f>IF(AE$2="Bike &amp; Run",IF(ISNA(VLOOKUP(AE64,Paramètres!$B$3:$C$56,2,FALSE)),0,VLOOKUP(AE64,Paramètres!$B$3:$C$56,2,FALSE)*Paramètres!$K$16),IF(OR(AE64="",OR($D64="",$D64="NL",$D64="HORS LIGUE")),0,VLOOKUP(IF(OR(AE64="",OR($D64="",$D64="NL",$D64="HORS LIGUE")),"",COUNTIFS($D$5:$D$72,"&lt;&gt;"&amp;"",$D$5:$D$72,"&lt;&gt;"&amp;"NL",$D$5:$D$72,"&lt;&gt;"&amp;"HORS LIGUE",AE$5:AE$72,"&lt;"&amp;AE64)+1),Paramètres!$B$3:$C$56,2,FALSE)*Paramètres!$K$16))</f>
        <v>0</v>
      </c>
      <c r="AG64" s="46"/>
      <c r="AH64" s="2">
        <f>IF(AG$2="Bike &amp; Run",IF(ISNA(VLOOKUP(AG64,Paramètres!$B$3:$C$56,2,FALSE)),0,VLOOKUP(AG64,Paramètres!$B$3:$C$56,2,FALSE)*Paramètres!$K$17),IF(OR(AG64="",OR($D64="",$D64="NL",$D64="HORS LIGUE")),0,VLOOKUP(IF(OR(AG64="",OR($D64="",$D64="NL",$D64="HORS LIGUE")),"",COUNTIFS($D$5:$D$72,"&lt;&gt;"&amp;"",$D$5:$D$72,"&lt;&gt;"&amp;"NL",$D$5:$D$72,"&lt;&gt;"&amp;"HORS LIGUE",AG$5:AG$72,"&lt;"&amp;AG64)+1),Paramètres!$B$3:$C$56,2,FALSE)*Paramètres!$K$17))</f>
        <v>0</v>
      </c>
      <c r="AI64" s="40">
        <f t="shared" si="53"/>
        <v>0</v>
      </c>
      <c r="AJ64" s="3" t="str">
        <f t="shared" si="54"/>
        <v/>
      </c>
      <c r="AK64" s="5">
        <f t="shared" si="55"/>
        <v>0</v>
      </c>
      <c r="AL64" s="41">
        <f t="shared" si="56"/>
        <v>0</v>
      </c>
      <c r="AM64" s="33" t="str">
        <f t="shared" si="57"/>
        <v/>
      </c>
      <c r="AO64" s="22">
        <f t="shared" si="58"/>
        <v>0</v>
      </c>
      <c r="AP64">
        <f t="shared" si="59"/>
        <v>0</v>
      </c>
      <c r="AQ64">
        <f t="shared" si="60"/>
        <v>0</v>
      </c>
      <c r="AR64">
        <f t="shared" si="61"/>
        <v>0</v>
      </c>
      <c r="AS64">
        <f t="shared" si="62"/>
        <v>0</v>
      </c>
      <c r="AT64">
        <f t="shared" si="63"/>
        <v>0</v>
      </c>
      <c r="AU64">
        <f t="shared" si="64"/>
        <v>0</v>
      </c>
      <c r="AV64">
        <f t="shared" si="65"/>
        <v>0</v>
      </c>
      <c r="AW64">
        <f t="shared" si="66"/>
        <v>0</v>
      </c>
      <c r="AX64">
        <f t="shared" si="67"/>
        <v>0</v>
      </c>
      <c r="AY64">
        <f t="shared" si="68"/>
        <v>0</v>
      </c>
      <c r="AZ64">
        <f t="shared" si="69"/>
        <v>0</v>
      </c>
      <c r="BA64">
        <f t="shared" si="70"/>
        <v>0</v>
      </c>
      <c r="BB64">
        <f t="shared" si="71"/>
        <v>0</v>
      </c>
      <c r="BC64">
        <f t="shared" si="72"/>
        <v>0</v>
      </c>
      <c r="BD64">
        <f t="shared" si="73"/>
        <v>0</v>
      </c>
      <c r="BE64" s="22">
        <f t="shared" ref="BE64:BR64" si="101">BD64+LARGE($AO64:$BC64,BE$4)</f>
        <v>0</v>
      </c>
      <c r="BF64" s="22">
        <f t="shared" si="101"/>
        <v>0</v>
      </c>
      <c r="BG64" s="22">
        <f t="shared" si="101"/>
        <v>0</v>
      </c>
      <c r="BH64" s="22">
        <f t="shared" si="101"/>
        <v>0</v>
      </c>
      <c r="BI64" s="22">
        <f t="shared" si="101"/>
        <v>0</v>
      </c>
      <c r="BJ64" s="22">
        <f t="shared" si="101"/>
        <v>0</v>
      </c>
      <c r="BK64" s="22">
        <f t="shared" si="101"/>
        <v>0</v>
      </c>
      <c r="BL64" s="22">
        <f t="shared" si="101"/>
        <v>0</v>
      </c>
      <c r="BM64" s="22">
        <f t="shared" si="101"/>
        <v>0</v>
      </c>
      <c r="BN64" s="22">
        <f t="shared" si="101"/>
        <v>0</v>
      </c>
      <c r="BO64" s="22">
        <f t="shared" si="101"/>
        <v>0</v>
      </c>
      <c r="BP64" s="22">
        <f t="shared" si="101"/>
        <v>0</v>
      </c>
      <c r="BQ64" s="22">
        <f t="shared" si="101"/>
        <v>0</v>
      </c>
      <c r="BR64" s="22">
        <f t="shared" si="101"/>
        <v>0</v>
      </c>
    </row>
    <row r="65" spans="1:70" ht="16.5">
      <c r="A65" s="14"/>
      <c r="B65" s="32" t="str">
        <f>IF(ISNA(VLOOKUP(A65,'Licenciés Jeunes 2023'!A:C,3,0)),"",VLOOKUP(A65,'Licenciés Jeunes 2023'!A:C,3,0))</f>
        <v/>
      </c>
      <c r="C65" s="32" t="str">
        <f>IF(ISNA(VLOOKUP(A65,'Licenciés Jeunes 2023'!A:C,2,0)),"",VLOOKUP(A65,'Licenciés Jeunes 2023'!A:C,2,0))</f>
        <v/>
      </c>
      <c r="D65" s="32" t="str">
        <f>IF(ISNA(VLOOKUP(A65,'Licenciés Jeunes 2023'!A:F,6,0)),"",VLOOKUP(A65,'Licenciés Jeunes 2023'!A:F,6,0))</f>
        <v/>
      </c>
      <c r="E65" s="6"/>
      <c r="F65" s="2">
        <f>IF(E$2="Bike &amp; Run",IF(ISNA(VLOOKUP(E65,Paramètres!$B$3:$C$56,2,FALSE)),0,VLOOKUP(E65,Paramètres!$B$3:$C$56,2,FALSE)*Paramètres!$K$3),IF(OR(E65="",OR($D65="",$D65="NL",$D65="HORS LIGUE")),0,VLOOKUP(IF(OR(E65="",OR($D65="",$D65="NL",$D65="HORS LIGUE")),"",COUNTIFS($D$5:$D$72,"&lt;&gt;"&amp;"",$D$5:$D$72,"&lt;&gt;"&amp;"NL",$D$5:$D$72,"&lt;&gt;"&amp;"HORS LIGUE",E$5:E$72,"&lt;"&amp;E65)+1),Paramètres!$B$3:$C$56,2,FALSE)*Paramètres!$K$3))</f>
        <v>0</v>
      </c>
      <c r="G65" s="4"/>
      <c r="H65" s="2">
        <f>IF(G$2="Bike &amp; Run",IF(ISNA(VLOOKUP(G65,Paramètres!$B$3:$C$56,2,FALSE)),0,VLOOKUP(G65,Paramètres!$B$3:$C$56,2,FALSE)*Paramètres!$K$4),IF(OR(G65="",OR($D65="",$D65="NL",$D65="HORS LIGUE")),0,VLOOKUP(IF(OR(G65="",OR($D65="",$D65="NL",$D65="HORS LIGUE")),"",COUNTIFS($D$5:$D$72,"&lt;&gt;"&amp;"",$D$5:$D$72,"&lt;&gt;"&amp;"NL",$D$5:$D$72,"&lt;&gt;"&amp;"HORS LIGUE",G$5:G$72,"&lt;"&amp;G65)+1),Paramètres!$B$3:$C$56,2,FALSE)*Paramètres!$K$4))</f>
        <v>0</v>
      </c>
      <c r="I65" s="36"/>
      <c r="J65" s="2">
        <f>IF(I$2="Bike &amp; Run",IF(ISNA(VLOOKUP(I65,Paramètres!$B$3:$C$56,2,FALSE)),0,VLOOKUP(I65,Paramètres!$B$3:$C$56,2,FALSE)*Paramètres!$K$5),IF(OR(I65="",OR($D65="",$D65="NL",$D65="HORS LIGUE")),0,VLOOKUP(IF(OR(I65="",OR($D65="",$D65="NL",$D65="HORS LIGUE")),"",COUNTIFS($D$5:$D$72,"&lt;&gt;"&amp;"",$D$5:$D$72,"&lt;&gt;"&amp;"NL",$D$5:$D$72,"&lt;&gt;"&amp;"HORS LIGUE",I$5:I$72,"&lt;"&amp;I65)+1),Paramètres!$B$3:$C$56,2,FALSE)*Paramètres!$K$5))</f>
        <v>0</v>
      </c>
      <c r="K65" s="4"/>
      <c r="L65" s="2">
        <f>IF(K$2="Bike &amp; Run",IF(ISNA(VLOOKUP(K65,Paramètres!$B$3:$C$56,2,FALSE)),0,VLOOKUP(K65,Paramètres!$B$3:$C$56,2,FALSE)*Paramètres!$K$6),IF(OR(K65="",OR($D65="",$D65="NL",$D65="HORS LIGUE")),0,VLOOKUP(IF(OR(K65="",OR($D65="",$D65="NL",$D65="HORS LIGUE")),"",COUNTIFS($D$5:$D$72,"&lt;&gt;"&amp;"",$D$5:$D$72,"&lt;&gt;"&amp;"NL",$D$5:$D$72,"&lt;&gt;"&amp;"HORS LIGUE",K$5:K$72,"&lt;"&amp;K65)+1),Paramètres!$B$3:$C$56,2,FALSE)*Paramètres!$K$6))</f>
        <v>0</v>
      </c>
      <c r="M65" s="4"/>
      <c r="N65" s="2">
        <f>IF(M$2="Bike &amp; Run",IF(ISNA(VLOOKUP(M65,Paramètres!$B$3:$C$56,2,FALSE)),0,VLOOKUP(M65,Paramètres!$B$3:$C$56,2,FALSE)*Paramètres!$K$7),IF(OR(M65="",OR($D65="",$D65="NL",$D65="HORS LIGUE")),0,VLOOKUP(IF(OR(M65="",OR($D65="",$D65="NL",$D65="HORS LIGUE")),"",COUNTIFS($D$5:$D$72,"&lt;&gt;"&amp;"",$D$5:$D$72,"&lt;&gt;"&amp;"NL",$D$5:$D$72,"&lt;&gt;"&amp;"HORS LIGUE",M$5:M$72,"&lt;"&amp;M65)+1),Paramètres!$B$3:$C$56,2,FALSE)*Paramètres!$K$7))</f>
        <v>0</v>
      </c>
      <c r="O65" s="46"/>
      <c r="P65" s="2">
        <f>IF(O$2="Bike &amp; Run",IF(ISNA(VLOOKUP(O65,Paramètres!$B$3:$C$56,2,FALSE)),0,VLOOKUP(O65,Paramètres!$B$3:$C$56,2,FALSE)*Paramètres!$K$8),IF(OR(O65="",OR($D65="",$D65="NL",$D65="HORS LIGUE")),0,VLOOKUP(IF(OR(O65="",OR($D65="",$D65="NL",$D65="HORS LIGUE")),"",COUNTIFS($D$5:$D$72,"&lt;&gt;"&amp;"",$D$5:$D$72,"&lt;&gt;"&amp;"NL",$D$5:$D$72,"&lt;&gt;"&amp;"HORS LIGUE",O$5:O$72,"&lt;"&amp;O65)+1),Paramètres!$B$3:$C$56,2,FALSE)*Paramètres!$K$8))</f>
        <v>0</v>
      </c>
      <c r="Q65" s="46"/>
      <c r="R65" s="2">
        <f>IF(Q$2="Bike &amp; Run",IF(ISNA(VLOOKUP(Q65,Paramètres!$B$3:$C$56,2,FALSE)),0,VLOOKUP(Q65,Paramètres!$B$3:$C$56,2,FALSE)*Paramètres!$K$9),IF(OR(Q65="",OR($D65="",$D65="NL",$D65="HORS LIGUE")),0,VLOOKUP(IF(OR(Q65="",OR($D65="",$D65="NL",$D65="HORS LIGUE")),"",COUNTIFS($D$5:$D$72,"&lt;&gt;"&amp;"",$D$5:$D$72,"&lt;&gt;"&amp;"NL",$D$5:$D$72,"&lt;&gt;"&amp;"HORS LIGUE",Q$5:Q$72,"&lt;"&amp;Q65)+1),Paramètres!$B$3:$C$56,2,FALSE)*Paramètres!$K$9))</f>
        <v>0</v>
      </c>
      <c r="S65" s="46"/>
      <c r="T65" s="2">
        <f>IF(S$2="Bike &amp; Run",IF(ISNA(VLOOKUP(S65,Paramètres!$B$3:$C$56,2,FALSE)),0,VLOOKUP(S65,Paramètres!$B$3:$C$56,2,FALSE)*Paramètres!$K$10),IF(OR(S65="",OR($D65="",$D65="NL",$D65="HORS LIGUE")),0,VLOOKUP(IF(OR(S65="",OR($D65="",$D65="NL",$D65="HORS LIGUE")),"",COUNTIFS($D$5:$D$72,"&lt;&gt;"&amp;"",$D$5:$D$72,"&lt;&gt;"&amp;"NL",$D$5:$D$72,"&lt;&gt;"&amp;"HORS LIGUE",S$5:S$72,"&lt;"&amp;S65)+1),Paramètres!$B$3:$C$56,2,FALSE)*Paramètres!$K$10))</f>
        <v>0</v>
      </c>
      <c r="U65" s="46"/>
      <c r="V65" s="2">
        <f>IF(U$2="Bike &amp; Run",IF(ISNA(VLOOKUP(U65,Paramètres!$B$3:$C$56,2,FALSE)),0,VLOOKUP(U65,Paramètres!$B$3:$C$56,2,FALSE)*Paramètres!$K$11),IF(OR(U65="",OR($D65="",$D65="NL",$D65="HORS LIGUE")),0,VLOOKUP(IF(OR(U65="",OR($D65="",$D65="NL",$D65="HORS LIGUE")),"",COUNTIFS($D$5:$D$72,"&lt;&gt;"&amp;"",$D$5:$D$72,"&lt;&gt;"&amp;"NL",$D$5:$D$72,"&lt;&gt;"&amp;"HORS LIGUE",U$5:U$72,"&lt;"&amp;U65)+1),Paramètres!$B$3:$C$56,2,FALSE)*Paramètres!$K$11))</f>
        <v>0</v>
      </c>
      <c r="W65" s="46"/>
      <c r="X65" s="2">
        <f>IF(W$2="Bike &amp; Run",IF(ISNA(VLOOKUP(W65,Paramètres!$B$3:$C$56,2,FALSE)),0,VLOOKUP(W65,Paramètres!$B$3:$C$56,2,FALSE)*Paramètres!$K$12),IF(OR(W65="",OR($D65="",$D65="NL",$D65="HORS LIGUE")),0,VLOOKUP(IF(OR(W65="",OR($D65="",$D65="NL",$D65="HORS LIGUE")),"",COUNTIFS($D$5:$D$72,"&lt;&gt;"&amp;"",$D$5:$D$72,"&lt;&gt;"&amp;"NL",$D$5:$D$72,"&lt;&gt;"&amp;"HORS LIGUE",W$5:W$72,"&lt;"&amp;W65)+1),Paramètres!$B$3:$C$56,2,FALSE)*Paramètres!$K$12))</f>
        <v>0</v>
      </c>
      <c r="Y65" s="46"/>
      <c r="Z65" s="2">
        <f>IF(Y$2="Bike &amp; Run",IF(ISNA(VLOOKUP(Y65,Paramètres!$B$3:$C$56,2,FALSE)),0,VLOOKUP(Y65,Paramètres!$B$3:$C$56,2,FALSE)*Paramètres!$K$13),IF(OR(Y65="",OR($D65="",$D65="NL",$D65="HORS LIGUE")),0,VLOOKUP(IF(OR(Y65="",OR($D65="",$D65="NL",$D65="HORS LIGUE")),"",COUNTIFS($D$5:$D$72,"&lt;&gt;"&amp;"",$D$5:$D$72,"&lt;&gt;"&amp;"NL",$D$5:$D$72,"&lt;&gt;"&amp;"HORS LIGUE",Y$5:Y$72,"&lt;"&amp;Y65)+1),Paramètres!$B$3:$C$56,2,FALSE)*Paramètres!$K$13))</f>
        <v>0</v>
      </c>
      <c r="AA65" s="46"/>
      <c r="AB65" s="2">
        <f>IF(AA$2="Bike &amp; Run",IF(ISNA(VLOOKUP(AA65,Paramètres!$B$3:$C$56,2,FALSE)),0,VLOOKUP(AA65,Paramètres!$B$3:$C$56,2,FALSE)*Paramètres!$K$14),IF(OR(AA65="",OR($D65="",$D65="NL",$D65="HORS LIGUE")),0,VLOOKUP(IF(OR(AA65="",OR($D65="",$D65="NL",$D65="HORS LIGUE")),"",COUNTIFS($D$5:$D$72,"&lt;&gt;"&amp;"",$D$5:$D$72,"&lt;&gt;"&amp;"NL",$D$5:$D$72,"&lt;&gt;"&amp;"HORS LIGUE",AA$5:AA$72,"&lt;"&amp;AA65)+1),Paramètres!$B$3:$C$56,2,FALSE)*Paramètres!$K$14))</f>
        <v>0</v>
      </c>
      <c r="AC65" s="46"/>
      <c r="AD65" s="2">
        <f>IF(AC$2="Bike &amp; Run",IF(ISNA(VLOOKUP(AC65,Paramètres!$B$3:$C$56,2,FALSE)),0,VLOOKUP(AC65,Paramètres!$B$3:$C$56,2,FALSE)*Paramètres!$K$15),IF(OR(AC65="",OR($D65="",$D65="NL",$D65="HORS LIGUE")),0,VLOOKUP(IF(OR(AC65="",OR($D65="",$D65="NL",$D65="HORS LIGUE")),"",COUNTIFS($D$5:$D$72,"&lt;&gt;"&amp;"",$D$5:$D$72,"&lt;&gt;"&amp;"NL",$D$5:$D$72,"&lt;&gt;"&amp;"HORS LIGUE",AC$5:AC$72,"&lt;"&amp;AC65)+1),Paramètres!$B$3:$C$56,2,FALSE)*Paramètres!$K$15))</f>
        <v>0</v>
      </c>
      <c r="AE65" s="46"/>
      <c r="AF65" s="2">
        <f>IF(AE$2="Bike &amp; Run",IF(ISNA(VLOOKUP(AE65,Paramètres!$B$3:$C$56,2,FALSE)),0,VLOOKUP(AE65,Paramètres!$B$3:$C$56,2,FALSE)*Paramètres!$K$16),IF(OR(AE65="",OR($D65="",$D65="NL",$D65="HORS LIGUE")),0,VLOOKUP(IF(OR(AE65="",OR($D65="",$D65="NL",$D65="HORS LIGUE")),"",COUNTIFS($D$5:$D$72,"&lt;&gt;"&amp;"",$D$5:$D$72,"&lt;&gt;"&amp;"NL",$D$5:$D$72,"&lt;&gt;"&amp;"HORS LIGUE",AE$5:AE$72,"&lt;"&amp;AE65)+1),Paramètres!$B$3:$C$56,2,FALSE)*Paramètres!$K$16))</f>
        <v>0</v>
      </c>
      <c r="AG65" s="46"/>
      <c r="AH65" s="2">
        <f>IF(AG$2="Bike &amp; Run",IF(ISNA(VLOOKUP(AG65,Paramètres!$B$3:$C$56,2,FALSE)),0,VLOOKUP(AG65,Paramètres!$B$3:$C$56,2,FALSE)*Paramètres!$K$17),IF(OR(AG65="",OR($D65="",$D65="NL",$D65="HORS LIGUE")),0,VLOOKUP(IF(OR(AG65="",OR($D65="",$D65="NL",$D65="HORS LIGUE")),"",COUNTIFS($D$5:$D$72,"&lt;&gt;"&amp;"",$D$5:$D$72,"&lt;&gt;"&amp;"NL",$D$5:$D$72,"&lt;&gt;"&amp;"HORS LIGUE",AG$5:AG$72,"&lt;"&amp;AG65)+1),Paramètres!$B$3:$C$56,2,FALSE)*Paramètres!$K$17))</f>
        <v>0</v>
      </c>
      <c r="AI65" s="40">
        <f t="shared" si="53"/>
        <v>0</v>
      </c>
      <c r="AJ65" s="3" t="str">
        <f t="shared" si="54"/>
        <v/>
      </c>
      <c r="AK65" s="5">
        <f t="shared" si="55"/>
        <v>0</v>
      </c>
      <c r="AL65" s="41">
        <f t="shared" si="56"/>
        <v>0</v>
      </c>
      <c r="AM65" s="33" t="str">
        <f t="shared" si="57"/>
        <v/>
      </c>
      <c r="AO65" s="22">
        <f t="shared" si="58"/>
        <v>0</v>
      </c>
      <c r="AP65">
        <f t="shared" si="59"/>
        <v>0</v>
      </c>
      <c r="AQ65">
        <f t="shared" si="60"/>
        <v>0</v>
      </c>
      <c r="AR65">
        <f t="shared" si="61"/>
        <v>0</v>
      </c>
      <c r="AS65">
        <f t="shared" si="62"/>
        <v>0</v>
      </c>
      <c r="AT65">
        <f t="shared" si="63"/>
        <v>0</v>
      </c>
      <c r="AU65">
        <f t="shared" si="64"/>
        <v>0</v>
      </c>
      <c r="AV65">
        <f t="shared" si="65"/>
        <v>0</v>
      </c>
      <c r="AW65">
        <f t="shared" si="66"/>
        <v>0</v>
      </c>
      <c r="AX65">
        <f t="shared" si="67"/>
        <v>0</v>
      </c>
      <c r="AY65">
        <f t="shared" si="68"/>
        <v>0</v>
      </c>
      <c r="AZ65">
        <f t="shared" si="69"/>
        <v>0</v>
      </c>
      <c r="BA65">
        <f t="shared" si="70"/>
        <v>0</v>
      </c>
      <c r="BB65">
        <f t="shared" si="71"/>
        <v>0</v>
      </c>
      <c r="BC65">
        <f t="shared" si="72"/>
        <v>0</v>
      </c>
      <c r="BD65">
        <f t="shared" si="73"/>
        <v>0</v>
      </c>
      <c r="BE65" s="22">
        <f t="shared" ref="BE65:BR65" si="102">BD65+LARGE($AO65:$BC65,BE$4)</f>
        <v>0</v>
      </c>
      <c r="BF65" s="22">
        <f t="shared" si="102"/>
        <v>0</v>
      </c>
      <c r="BG65" s="22">
        <f t="shared" si="102"/>
        <v>0</v>
      </c>
      <c r="BH65" s="22">
        <f t="shared" si="102"/>
        <v>0</v>
      </c>
      <c r="BI65" s="22">
        <f t="shared" si="102"/>
        <v>0</v>
      </c>
      <c r="BJ65" s="22">
        <f t="shared" si="102"/>
        <v>0</v>
      </c>
      <c r="BK65" s="22">
        <f t="shared" si="102"/>
        <v>0</v>
      </c>
      <c r="BL65" s="22">
        <f t="shared" si="102"/>
        <v>0</v>
      </c>
      <c r="BM65" s="22">
        <f t="shared" si="102"/>
        <v>0</v>
      </c>
      <c r="BN65" s="22">
        <f t="shared" si="102"/>
        <v>0</v>
      </c>
      <c r="BO65" s="22">
        <f t="shared" si="102"/>
        <v>0</v>
      </c>
      <c r="BP65" s="22">
        <f t="shared" si="102"/>
        <v>0</v>
      </c>
      <c r="BQ65" s="22">
        <f t="shared" si="102"/>
        <v>0</v>
      </c>
      <c r="BR65" s="22">
        <f t="shared" si="102"/>
        <v>0</v>
      </c>
    </row>
    <row r="66" spans="1:70" ht="16.5">
      <c r="A66" s="14"/>
      <c r="B66" s="32" t="str">
        <f>IF(ISNA(VLOOKUP(A66,'Licenciés Jeunes 2023'!A:C,3,0)),"",VLOOKUP(A66,'Licenciés Jeunes 2023'!A:C,3,0))</f>
        <v/>
      </c>
      <c r="C66" s="32" t="str">
        <f>IF(ISNA(VLOOKUP(A66,'Licenciés Jeunes 2023'!A:C,2,0)),"",VLOOKUP(A66,'Licenciés Jeunes 2023'!A:C,2,0))</f>
        <v/>
      </c>
      <c r="D66" s="32" t="str">
        <f>IF(ISNA(VLOOKUP(A66,'Licenciés Jeunes 2023'!A:F,6,0)),"",VLOOKUP(A66,'Licenciés Jeunes 2023'!A:F,6,0))</f>
        <v/>
      </c>
      <c r="E66" s="6"/>
      <c r="F66" s="2">
        <f>IF(E$2="Bike &amp; Run",IF(ISNA(VLOOKUP(E66,Paramètres!$B$3:$C$56,2,FALSE)),0,VLOOKUP(E66,Paramètres!$B$3:$C$56,2,FALSE)*Paramètres!$K$3),IF(OR(E66="",OR($D66="",$D66="NL",$D66="HORS LIGUE")),0,VLOOKUP(IF(OR(E66="",OR($D66="",$D66="NL",$D66="HORS LIGUE")),"",COUNTIFS($D$5:$D$72,"&lt;&gt;"&amp;"",$D$5:$D$72,"&lt;&gt;"&amp;"NL",$D$5:$D$72,"&lt;&gt;"&amp;"HORS LIGUE",E$5:E$72,"&lt;"&amp;E66)+1),Paramètres!$B$3:$C$56,2,FALSE)*Paramètres!$K$3))</f>
        <v>0</v>
      </c>
      <c r="G66" s="4"/>
      <c r="H66" s="2">
        <f>IF(G$2="Bike &amp; Run",IF(ISNA(VLOOKUP(G66,Paramètres!$B$3:$C$56,2,FALSE)),0,VLOOKUP(G66,Paramètres!$B$3:$C$56,2,FALSE)*Paramètres!$K$4),IF(OR(G66="",OR($D66="",$D66="NL",$D66="HORS LIGUE")),0,VLOOKUP(IF(OR(G66="",OR($D66="",$D66="NL",$D66="HORS LIGUE")),"",COUNTIFS($D$5:$D$72,"&lt;&gt;"&amp;"",$D$5:$D$72,"&lt;&gt;"&amp;"NL",$D$5:$D$72,"&lt;&gt;"&amp;"HORS LIGUE",G$5:G$72,"&lt;"&amp;G66)+1),Paramètres!$B$3:$C$56,2,FALSE)*Paramètres!$K$4))</f>
        <v>0</v>
      </c>
      <c r="I66" s="36"/>
      <c r="J66" s="2">
        <f>IF(I$2="Bike &amp; Run",IF(ISNA(VLOOKUP(I66,Paramètres!$B$3:$C$56,2,FALSE)),0,VLOOKUP(I66,Paramètres!$B$3:$C$56,2,FALSE)*Paramètres!$K$5),IF(OR(I66="",OR($D66="",$D66="NL",$D66="HORS LIGUE")),0,VLOOKUP(IF(OR(I66="",OR($D66="",$D66="NL",$D66="HORS LIGUE")),"",COUNTIFS($D$5:$D$72,"&lt;&gt;"&amp;"",$D$5:$D$72,"&lt;&gt;"&amp;"NL",$D$5:$D$72,"&lt;&gt;"&amp;"HORS LIGUE",I$5:I$72,"&lt;"&amp;I66)+1),Paramètres!$B$3:$C$56,2,FALSE)*Paramètres!$K$5))</f>
        <v>0</v>
      </c>
      <c r="K66" s="4"/>
      <c r="L66" s="2">
        <f>IF(K$2="Bike &amp; Run",IF(ISNA(VLOOKUP(K66,Paramètres!$B$3:$C$56,2,FALSE)),0,VLOOKUP(K66,Paramètres!$B$3:$C$56,2,FALSE)*Paramètres!$K$6),IF(OR(K66="",OR($D66="",$D66="NL",$D66="HORS LIGUE")),0,VLOOKUP(IF(OR(K66="",OR($D66="",$D66="NL",$D66="HORS LIGUE")),"",COUNTIFS($D$5:$D$72,"&lt;&gt;"&amp;"",$D$5:$D$72,"&lt;&gt;"&amp;"NL",$D$5:$D$72,"&lt;&gt;"&amp;"HORS LIGUE",K$5:K$72,"&lt;"&amp;K66)+1),Paramètres!$B$3:$C$56,2,FALSE)*Paramètres!$K$6))</f>
        <v>0</v>
      </c>
      <c r="M66" s="4"/>
      <c r="N66" s="2">
        <f>IF(M$2="Bike &amp; Run",IF(ISNA(VLOOKUP(M66,Paramètres!$B$3:$C$56,2,FALSE)),0,VLOOKUP(M66,Paramètres!$B$3:$C$56,2,FALSE)*Paramètres!$K$7),IF(OR(M66="",OR($D66="",$D66="NL",$D66="HORS LIGUE")),0,VLOOKUP(IF(OR(M66="",OR($D66="",$D66="NL",$D66="HORS LIGUE")),"",COUNTIFS($D$5:$D$72,"&lt;&gt;"&amp;"",$D$5:$D$72,"&lt;&gt;"&amp;"NL",$D$5:$D$72,"&lt;&gt;"&amp;"HORS LIGUE",M$5:M$72,"&lt;"&amp;M66)+1),Paramètres!$B$3:$C$56,2,FALSE)*Paramètres!$K$7))</f>
        <v>0</v>
      </c>
      <c r="O66" s="46"/>
      <c r="P66" s="2">
        <f>IF(O$2="Bike &amp; Run",IF(ISNA(VLOOKUP(O66,Paramètres!$B$3:$C$56,2,FALSE)),0,VLOOKUP(O66,Paramètres!$B$3:$C$56,2,FALSE)*Paramètres!$K$8),IF(OR(O66="",OR($D66="",$D66="NL",$D66="HORS LIGUE")),0,VLOOKUP(IF(OR(O66="",OR($D66="",$D66="NL",$D66="HORS LIGUE")),"",COUNTIFS($D$5:$D$72,"&lt;&gt;"&amp;"",$D$5:$D$72,"&lt;&gt;"&amp;"NL",$D$5:$D$72,"&lt;&gt;"&amp;"HORS LIGUE",O$5:O$72,"&lt;"&amp;O66)+1),Paramètres!$B$3:$C$56,2,FALSE)*Paramètres!$K$8))</f>
        <v>0</v>
      </c>
      <c r="Q66" s="46"/>
      <c r="R66" s="2">
        <f>IF(Q$2="Bike &amp; Run",IF(ISNA(VLOOKUP(Q66,Paramètres!$B$3:$C$56,2,FALSE)),0,VLOOKUP(Q66,Paramètres!$B$3:$C$56,2,FALSE)*Paramètres!$K$9),IF(OR(Q66="",OR($D66="",$D66="NL",$D66="HORS LIGUE")),0,VLOOKUP(IF(OR(Q66="",OR($D66="",$D66="NL",$D66="HORS LIGUE")),"",COUNTIFS($D$5:$D$72,"&lt;&gt;"&amp;"",$D$5:$D$72,"&lt;&gt;"&amp;"NL",$D$5:$D$72,"&lt;&gt;"&amp;"HORS LIGUE",Q$5:Q$72,"&lt;"&amp;Q66)+1),Paramètres!$B$3:$C$56,2,FALSE)*Paramètres!$K$9))</f>
        <v>0</v>
      </c>
      <c r="S66" s="46"/>
      <c r="T66" s="2">
        <f>IF(S$2="Bike &amp; Run",IF(ISNA(VLOOKUP(S66,Paramètres!$B$3:$C$56,2,FALSE)),0,VLOOKUP(S66,Paramètres!$B$3:$C$56,2,FALSE)*Paramètres!$K$10),IF(OR(S66="",OR($D66="",$D66="NL",$D66="HORS LIGUE")),0,VLOOKUP(IF(OR(S66="",OR($D66="",$D66="NL",$D66="HORS LIGUE")),"",COUNTIFS($D$5:$D$72,"&lt;&gt;"&amp;"",$D$5:$D$72,"&lt;&gt;"&amp;"NL",$D$5:$D$72,"&lt;&gt;"&amp;"HORS LIGUE",S$5:S$72,"&lt;"&amp;S66)+1),Paramètres!$B$3:$C$56,2,FALSE)*Paramètres!$K$10))</f>
        <v>0</v>
      </c>
      <c r="U66" s="46"/>
      <c r="V66" s="2">
        <f>IF(U$2="Bike &amp; Run",IF(ISNA(VLOOKUP(U66,Paramètres!$B$3:$C$56,2,FALSE)),0,VLOOKUP(U66,Paramètres!$B$3:$C$56,2,FALSE)*Paramètres!$K$11),IF(OR(U66="",OR($D66="",$D66="NL",$D66="HORS LIGUE")),0,VLOOKUP(IF(OR(U66="",OR($D66="",$D66="NL",$D66="HORS LIGUE")),"",COUNTIFS($D$5:$D$72,"&lt;&gt;"&amp;"",$D$5:$D$72,"&lt;&gt;"&amp;"NL",$D$5:$D$72,"&lt;&gt;"&amp;"HORS LIGUE",U$5:U$72,"&lt;"&amp;U66)+1),Paramètres!$B$3:$C$56,2,FALSE)*Paramètres!$K$11))</f>
        <v>0</v>
      </c>
      <c r="W66" s="46"/>
      <c r="X66" s="2">
        <f>IF(W$2="Bike &amp; Run",IF(ISNA(VLOOKUP(W66,Paramètres!$B$3:$C$56,2,FALSE)),0,VLOOKUP(W66,Paramètres!$B$3:$C$56,2,FALSE)*Paramètres!$K$12),IF(OR(W66="",OR($D66="",$D66="NL",$D66="HORS LIGUE")),0,VLOOKUP(IF(OR(W66="",OR($D66="",$D66="NL",$D66="HORS LIGUE")),"",COUNTIFS($D$5:$D$72,"&lt;&gt;"&amp;"",$D$5:$D$72,"&lt;&gt;"&amp;"NL",$D$5:$D$72,"&lt;&gt;"&amp;"HORS LIGUE",W$5:W$72,"&lt;"&amp;W66)+1),Paramètres!$B$3:$C$56,2,FALSE)*Paramètres!$K$12))</f>
        <v>0</v>
      </c>
      <c r="Y66" s="46"/>
      <c r="Z66" s="2">
        <f>IF(Y$2="Bike &amp; Run",IF(ISNA(VLOOKUP(Y66,Paramètres!$B$3:$C$56,2,FALSE)),0,VLOOKUP(Y66,Paramètres!$B$3:$C$56,2,FALSE)*Paramètres!$K$13),IF(OR(Y66="",OR($D66="",$D66="NL",$D66="HORS LIGUE")),0,VLOOKUP(IF(OR(Y66="",OR($D66="",$D66="NL",$D66="HORS LIGUE")),"",COUNTIFS($D$5:$D$72,"&lt;&gt;"&amp;"",$D$5:$D$72,"&lt;&gt;"&amp;"NL",$D$5:$D$72,"&lt;&gt;"&amp;"HORS LIGUE",Y$5:Y$72,"&lt;"&amp;Y66)+1),Paramètres!$B$3:$C$56,2,FALSE)*Paramètres!$K$13))</f>
        <v>0</v>
      </c>
      <c r="AA66" s="46"/>
      <c r="AB66" s="2">
        <f>IF(AA$2="Bike &amp; Run",IF(ISNA(VLOOKUP(AA66,Paramètres!$B$3:$C$56,2,FALSE)),0,VLOOKUP(AA66,Paramètres!$B$3:$C$56,2,FALSE)*Paramètres!$K$14),IF(OR(AA66="",OR($D66="",$D66="NL",$D66="HORS LIGUE")),0,VLOOKUP(IF(OR(AA66="",OR($D66="",$D66="NL",$D66="HORS LIGUE")),"",COUNTIFS($D$5:$D$72,"&lt;&gt;"&amp;"",$D$5:$D$72,"&lt;&gt;"&amp;"NL",$D$5:$D$72,"&lt;&gt;"&amp;"HORS LIGUE",AA$5:AA$72,"&lt;"&amp;AA66)+1),Paramètres!$B$3:$C$56,2,FALSE)*Paramètres!$K$14))</f>
        <v>0</v>
      </c>
      <c r="AC66" s="46"/>
      <c r="AD66" s="2">
        <f>IF(AC$2="Bike &amp; Run",IF(ISNA(VLOOKUP(AC66,Paramètres!$B$3:$C$56,2,FALSE)),0,VLOOKUP(AC66,Paramètres!$B$3:$C$56,2,FALSE)*Paramètres!$K$15),IF(OR(AC66="",OR($D66="",$D66="NL",$D66="HORS LIGUE")),0,VLOOKUP(IF(OR(AC66="",OR($D66="",$D66="NL",$D66="HORS LIGUE")),"",COUNTIFS($D$5:$D$72,"&lt;&gt;"&amp;"",$D$5:$D$72,"&lt;&gt;"&amp;"NL",$D$5:$D$72,"&lt;&gt;"&amp;"HORS LIGUE",AC$5:AC$72,"&lt;"&amp;AC66)+1),Paramètres!$B$3:$C$56,2,FALSE)*Paramètres!$K$15))</f>
        <v>0</v>
      </c>
      <c r="AE66" s="46"/>
      <c r="AF66" s="2">
        <f>IF(AE$2="Bike &amp; Run",IF(ISNA(VLOOKUP(AE66,Paramètres!$B$3:$C$56,2,FALSE)),0,VLOOKUP(AE66,Paramètres!$B$3:$C$56,2,FALSE)*Paramètres!$K$16),IF(OR(AE66="",OR($D66="",$D66="NL",$D66="HORS LIGUE")),0,VLOOKUP(IF(OR(AE66="",OR($D66="",$D66="NL",$D66="HORS LIGUE")),"",COUNTIFS($D$5:$D$72,"&lt;&gt;"&amp;"",$D$5:$D$72,"&lt;&gt;"&amp;"NL",$D$5:$D$72,"&lt;&gt;"&amp;"HORS LIGUE",AE$5:AE$72,"&lt;"&amp;AE66)+1),Paramètres!$B$3:$C$56,2,FALSE)*Paramètres!$K$16))</f>
        <v>0</v>
      </c>
      <c r="AG66" s="46"/>
      <c r="AH66" s="2">
        <f>IF(AG$2="Bike &amp; Run",IF(ISNA(VLOOKUP(AG66,Paramètres!$B$3:$C$56,2,FALSE)),0,VLOOKUP(AG66,Paramètres!$B$3:$C$56,2,FALSE)*Paramètres!$K$17),IF(OR(AG66="",OR($D66="",$D66="NL",$D66="HORS LIGUE")),0,VLOOKUP(IF(OR(AG66="",OR($D66="",$D66="NL",$D66="HORS LIGUE")),"",COUNTIFS($D$5:$D$72,"&lt;&gt;"&amp;"",$D$5:$D$72,"&lt;&gt;"&amp;"NL",$D$5:$D$72,"&lt;&gt;"&amp;"HORS LIGUE",AG$5:AG$72,"&lt;"&amp;AG66)+1),Paramètres!$B$3:$C$56,2,FALSE)*Paramètres!$K$17))</f>
        <v>0</v>
      </c>
      <c r="AI66" s="40">
        <f t="shared" si="53"/>
        <v>0</v>
      </c>
      <c r="AJ66" s="3" t="str">
        <f t="shared" si="54"/>
        <v/>
      </c>
      <c r="AK66" s="5">
        <f t="shared" si="55"/>
        <v>0</v>
      </c>
      <c r="AL66" s="41">
        <f t="shared" si="56"/>
        <v>0</v>
      </c>
      <c r="AM66" s="33" t="str">
        <f t="shared" si="57"/>
        <v/>
      </c>
      <c r="AO66" s="22">
        <f t="shared" si="58"/>
        <v>0</v>
      </c>
      <c r="AP66">
        <f t="shared" si="59"/>
        <v>0</v>
      </c>
      <c r="AQ66">
        <f t="shared" si="60"/>
        <v>0</v>
      </c>
      <c r="AR66">
        <f t="shared" si="61"/>
        <v>0</v>
      </c>
      <c r="AS66">
        <f t="shared" si="62"/>
        <v>0</v>
      </c>
      <c r="AT66">
        <f t="shared" si="63"/>
        <v>0</v>
      </c>
      <c r="AU66">
        <f t="shared" si="64"/>
        <v>0</v>
      </c>
      <c r="AV66">
        <f t="shared" si="65"/>
        <v>0</v>
      </c>
      <c r="AW66">
        <f t="shared" si="66"/>
        <v>0</v>
      </c>
      <c r="AX66">
        <f t="shared" si="67"/>
        <v>0</v>
      </c>
      <c r="AY66">
        <f t="shared" si="68"/>
        <v>0</v>
      </c>
      <c r="AZ66">
        <f t="shared" si="69"/>
        <v>0</v>
      </c>
      <c r="BA66">
        <f t="shared" si="70"/>
        <v>0</v>
      </c>
      <c r="BB66">
        <f t="shared" si="71"/>
        <v>0</v>
      </c>
      <c r="BC66">
        <f t="shared" si="72"/>
        <v>0</v>
      </c>
      <c r="BD66">
        <f t="shared" si="73"/>
        <v>0</v>
      </c>
      <c r="BE66" s="22">
        <f t="shared" ref="BE66:BR66" si="103">BD66+LARGE($AO66:$BC66,BE$4)</f>
        <v>0</v>
      </c>
      <c r="BF66" s="22">
        <f t="shared" si="103"/>
        <v>0</v>
      </c>
      <c r="BG66" s="22">
        <f t="shared" si="103"/>
        <v>0</v>
      </c>
      <c r="BH66" s="22">
        <f t="shared" si="103"/>
        <v>0</v>
      </c>
      <c r="BI66" s="22">
        <f t="shared" si="103"/>
        <v>0</v>
      </c>
      <c r="BJ66" s="22">
        <f t="shared" si="103"/>
        <v>0</v>
      </c>
      <c r="BK66" s="22">
        <f t="shared" si="103"/>
        <v>0</v>
      </c>
      <c r="BL66" s="22">
        <f t="shared" si="103"/>
        <v>0</v>
      </c>
      <c r="BM66" s="22">
        <f t="shared" si="103"/>
        <v>0</v>
      </c>
      <c r="BN66" s="22">
        <f t="shared" si="103"/>
        <v>0</v>
      </c>
      <c r="BO66" s="22">
        <f t="shared" si="103"/>
        <v>0</v>
      </c>
      <c r="BP66" s="22">
        <f t="shared" si="103"/>
        <v>0</v>
      </c>
      <c r="BQ66" s="22">
        <f t="shared" si="103"/>
        <v>0</v>
      </c>
      <c r="BR66" s="22">
        <f t="shared" si="103"/>
        <v>0</v>
      </c>
    </row>
    <row r="67" spans="1:70" ht="16.5">
      <c r="A67" s="14"/>
      <c r="B67" s="32" t="str">
        <f>IF(ISNA(VLOOKUP(A67,'Licenciés Jeunes 2023'!A:C,3,0)),"",VLOOKUP(A67,'Licenciés Jeunes 2023'!A:C,3,0))</f>
        <v/>
      </c>
      <c r="C67" s="32" t="str">
        <f>IF(ISNA(VLOOKUP(A67,'Licenciés Jeunes 2023'!A:C,2,0)),"",VLOOKUP(A67,'Licenciés Jeunes 2023'!A:C,2,0))</f>
        <v/>
      </c>
      <c r="D67" s="32" t="str">
        <f>IF(ISNA(VLOOKUP(A67,'Licenciés Jeunes 2023'!A:F,6,0)),"",VLOOKUP(A67,'Licenciés Jeunes 2023'!A:F,6,0))</f>
        <v/>
      </c>
      <c r="E67" s="6"/>
      <c r="F67" s="2">
        <f>IF(E$2="Bike &amp; Run",IF(ISNA(VLOOKUP(E67,Paramètres!$B$3:$C$56,2,FALSE)),0,VLOOKUP(E67,Paramètres!$B$3:$C$56,2,FALSE)*Paramètres!$K$3),IF(OR(E67="",OR($D67="",$D67="NL",$D67="HORS LIGUE")),0,VLOOKUP(IF(OR(E67="",OR($D67="",$D67="NL",$D67="HORS LIGUE")),"",COUNTIFS($D$5:$D$72,"&lt;&gt;"&amp;"",$D$5:$D$72,"&lt;&gt;"&amp;"NL",$D$5:$D$72,"&lt;&gt;"&amp;"HORS LIGUE",E$5:E$72,"&lt;"&amp;E67)+1),Paramètres!$B$3:$C$56,2,FALSE)*Paramètres!$K$3))</f>
        <v>0</v>
      </c>
      <c r="G67" s="4"/>
      <c r="H67" s="2">
        <f>IF(G$2="Bike &amp; Run",IF(ISNA(VLOOKUP(G67,Paramètres!$B$3:$C$56,2,FALSE)),0,VLOOKUP(G67,Paramètres!$B$3:$C$56,2,FALSE)*Paramètres!$K$4),IF(OR(G67="",OR($D67="",$D67="NL",$D67="HORS LIGUE")),0,VLOOKUP(IF(OR(G67="",OR($D67="",$D67="NL",$D67="HORS LIGUE")),"",COUNTIFS($D$5:$D$72,"&lt;&gt;"&amp;"",$D$5:$D$72,"&lt;&gt;"&amp;"NL",$D$5:$D$72,"&lt;&gt;"&amp;"HORS LIGUE",G$5:G$72,"&lt;"&amp;G67)+1),Paramètres!$B$3:$C$56,2,FALSE)*Paramètres!$K$4))</f>
        <v>0</v>
      </c>
      <c r="I67" s="36"/>
      <c r="J67" s="2">
        <f>IF(I$2="Bike &amp; Run",IF(ISNA(VLOOKUP(I67,Paramètres!$B$3:$C$56,2,FALSE)),0,VLOOKUP(I67,Paramètres!$B$3:$C$56,2,FALSE)*Paramètres!$K$5),IF(OR(I67="",OR($D67="",$D67="NL",$D67="HORS LIGUE")),0,VLOOKUP(IF(OR(I67="",OR($D67="",$D67="NL",$D67="HORS LIGUE")),"",COUNTIFS($D$5:$D$72,"&lt;&gt;"&amp;"",$D$5:$D$72,"&lt;&gt;"&amp;"NL",$D$5:$D$72,"&lt;&gt;"&amp;"HORS LIGUE",I$5:I$72,"&lt;"&amp;I67)+1),Paramètres!$B$3:$C$56,2,FALSE)*Paramètres!$K$5))</f>
        <v>0</v>
      </c>
      <c r="K67" s="4"/>
      <c r="L67" s="2">
        <f>IF(K$2="Bike &amp; Run",IF(ISNA(VLOOKUP(K67,Paramètres!$B$3:$C$56,2,FALSE)),0,VLOOKUP(K67,Paramètres!$B$3:$C$56,2,FALSE)*Paramètres!$K$6),IF(OR(K67="",OR($D67="",$D67="NL",$D67="HORS LIGUE")),0,VLOOKUP(IF(OR(K67="",OR($D67="",$D67="NL",$D67="HORS LIGUE")),"",COUNTIFS($D$5:$D$72,"&lt;&gt;"&amp;"",$D$5:$D$72,"&lt;&gt;"&amp;"NL",$D$5:$D$72,"&lt;&gt;"&amp;"HORS LIGUE",K$5:K$72,"&lt;"&amp;K67)+1),Paramètres!$B$3:$C$56,2,FALSE)*Paramètres!$K$6))</f>
        <v>0</v>
      </c>
      <c r="M67" s="4"/>
      <c r="N67" s="2">
        <f>IF(M$2="Bike &amp; Run",IF(ISNA(VLOOKUP(M67,Paramètres!$B$3:$C$56,2,FALSE)),0,VLOOKUP(M67,Paramètres!$B$3:$C$56,2,FALSE)*Paramètres!$K$7),IF(OR(M67="",OR($D67="",$D67="NL",$D67="HORS LIGUE")),0,VLOOKUP(IF(OR(M67="",OR($D67="",$D67="NL",$D67="HORS LIGUE")),"",COUNTIFS($D$5:$D$72,"&lt;&gt;"&amp;"",$D$5:$D$72,"&lt;&gt;"&amp;"NL",$D$5:$D$72,"&lt;&gt;"&amp;"HORS LIGUE",M$5:M$72,"&lt;"&amp;M67)+1),Paramètres!$B$3:$C$56,2,FALSE)*Paramètres!$K$7))</f>
        <v>0</v>
      </c>
      <c r="O67" s="46"/>
      <c r="P67" s="2">
        <f>IF(O$2="Bike &amp; Run",IF(ISNA(VLOOKUP(O67,Paramètres!$B$3:$C$56,2,FALSE)),0,VLOOKUP(O67,Paramètres!$B$3:$C$56,2,FALSE)*Paramètres!$K$8),IF(OR(O67="",OR($D67="",$D67="NL",$D67="HORS LIGUE")),0,VLOOKUP(IF(OR(O67="",OR($D67="",$D67="NL",$D67="HORS LIGUE")),"",COUNTIFS($D$5:$D$72,"&lt;&gt;"&amp;"",$D$5:$D$72,"&lt;&gt;"&amp;"NL",$D$5:$D$72,"&lt;&gt;"&amp;"HORS LIGUE",O$5:O$72,"&lt;"&amp;O67)+1),Paramètres!$B$3:$C$56,2,FALSE)*Paramètres!$K$8))</f>
        <v>0</v>
      </c>
      <c r="Q67" s="46"/>
      <c r="R67" s="2">
        <f>IF(Q$2="Bike &amp; Run",IF(ISNA(VLOOKUP(Q67,Paramètres!$B$3:$C$56,2,FALSE)),0,VLOOKUP(Q67,Paramètres!$B$3:$C$56,2,FALSE)*Paramètres!$K$9),IF(OR(Q67="",OR($D67="",$D67="NL",$D67="HORS LIGUE")),0,VLOOKUP(IF(OR(Q67="",OR($D67="",$D67="NL",$D67="HORS LIGUE")),"",COUNTIFS($D$5:$D$72,"&lt;&gt;"&amp;"",$D$5:$D$72,"&lt;&gt;"&amp;"NL",$D$5:$D$72,"&lt;&gt;"&amp;"HORS LIGUE",Q$5:Q$72,"&lt;"&amp;Q67)+1),Paramètres!$B$3:$C$56,2,FALSE)*Paramètres!$K$9))</f>
        <v>0</v>
      </c>
      <c r="S67" s="46"/>
      <c r="T67" s="2">
        <f>IF(S$2="Bike &amp; Run",IF(ISNA(VLOOKUP(S67,Paramètres!$B$3:$C$56,2,FALSE)),0,VLOOKUP(S67,Paramètres!$B$3:$C$56,2,FALSE)*Paramètres!$K$10),IF(OR(S67="",OR($D67="",$D67="NL",$D67="HORS LIGUE")),0,VLOOKUP(IF(OR(S67="",OR($D67="",$D67="NL",$D67="HORS LIGUE")),"",COUNTIFS($D$5:$D$72,"&lt;&gt;"&amp;"",$D$5:$D$72,"&lt;&gt;"&amp;"NL",$D$5:$D$72,"&lt;&gt;"&amp;"HORS LIGUE",S$5:S$72,"&lt;"&amp;S67)+1),Paramètres!$B$3:$C$56,2,FALSE)*Paramètres!$K$10))</f>
        <v>0</v>
      </c>
      <c r="U67" s="46"/>
      <c r="V67" s="2">
        <f>IF(U$2="Bike &amp; Run",IF(ISNA(VLOOKUP(U67,Paramètres!$B$3:$C$56,2,FALSE)),0,VLOOKUP(U67,Paramètres!$B$3:$C$56,2,FALSE)*Paramètres!$K$11),IF(OR(U67="",OR($D67="",$D67="NL",$D67="HORS LIGUE")),0,VLOOKUP(IF(OR(U67="",OR($D67="",$D67="NL",$D67="HORS LIGUE")),"",COUNTIFS($D$5:$D$72,"&lt;&gt;"&amp;"",$D$5:$D$72,"&lt;&gt;"&amp;"NL",$D$5:$D$72,"&lt;&gt;"&amp;"HORS LIGUE",U$5:U$72,"&lt;"&amp;U67)+1),Paramètres!$B$3:$C$56,2,FALSE)*Paramètres!$K$11))</f>
        <v>0</v>
      </c>
      <c r="W67" s="46"/>
      <c r="X67" s="2">
        <f>IF(W$2="Bike &amp; Run",IF(ISNA(VLOOKUP(W67,Paramètres!$B$3:$C$56,2,FALSE)),0,VLOOKUP(W67,Paramètres!$B$3:$C$56,2,FALSE)*Paramètres!$K$12),IF(OR(W67="",OR($D67="",$D67="NL",$D67="HORS LIGUE")),0,VLOOKUP(IF(OR(W67="",OR($D67="",$D67="NL",$D67="HORS LIGUE")),"",COUNTIFS($D$5:$D$72,"&lt;&gt;"&amp;"",$D$5:$D$72,"&lt;&gt;"&amp;"NL",$D$5:$D$72,"&lt;&gt;"&amp;"HORS LIGUE",W$5:W$72,"&lt;"&amp;W67)+1),Paramètres!$B$3:$C$56,2,FALSE)*Paramètres!$K$12))</f>
        <v>0</v>
      </c>
      <c r="Y67" s="46"/>
      <c r="Z67" s="2">
        <f>IF(Y$2="Bike &amp; Run",IF(ISNA(VLOOKUP(Y67,Paramètres!$B$3:$C$56,2,FALSE)),0,VLOOKUP(Y67,Paramètres!$B$3:$C$56,2,FALSE)*Paramètres!$K$13),IF(OR(Y67="",OR($D67="",$D67="NL",$D67="HORS LIGUE")),0,VLOOKUP(IF(OR(Y67="",OR($D67="",$D67="NL",$D67="HORS LIGUE")),"",COUNTIFS($D$5:$D$72,"&lt;&gt;"&amp;"",$D$5:$D$72,"&lt;&gt;"&amp;"NL",$D$5:$D$72,"&lt;&gt;"&amp;"HORS LIGUE",Y$5:Y$72,"&lt;"&amp;Y67)+1),Paramètres!$B$3:$C$56,2,FALSE)*Paramètres!$K$13))</f>
        <v>0</v>
      </c>
      <c r="AA67" s="46"/>
      <c r="AB67" s="2">
        <f>IF(AA$2="Bike &amp; Run",IF(ISNA(VLOOKUP(AA67,Paramètres!$B$3:$C$56,2,FALSE)),0,VLOOKUP(AA67,Paramètres!$B$3:$C$56,2,FALSE)*Paramètres!$K$14),IF(OR(AA67="",OR($D67="",$D67="NL",$D67="HORS LIGUE")),0,VLOOKUP(IF(OR(AA67="",OR($D67="",$D67="NL",$D67="HORS LIGUE")),"",COUNTIFS($D$5:$D$72,"&lt;&gt;"&amp;"",$D$5:$D$72,"&lt;&gt;"&amp;"NL",$D$5:$D$72,"&lt;&gt;"&amp;"HORS LIGUE",AA$5:AA$72,"&lt;"&amp;AA67)+1),Paramètres!$B$3:$C$56,2,FALSE)*Paramètres!$K$14))</f>
        <v>0</v>
      </c>
      <c r="AC67" s="46"/>
      <c r="AD67" s="2">
        <f>IF(AC$2="Bike &amp; Run",IF(ISNA(VLOOKUP(AC67,Paramètres!$B$3:$C$56,2,FALSE)),0,VLOOKUP(AC67,Paramètres!$B$3:$C$56,2,FALSE)*Paramètres!$K$15),IF(OR(AC67="",OR($D67="",$D67="NL",$D67="HORS LIGUE")),0,VLOOKUP(IF(OR(AC67="",OR($D67="",$D67="NL",$D67="HORS LIGUE")),"",COUNTIFS($D$5:$D$72,"&lt;&gt;"&amp;"",$D$5:$D$72,"&lt;&gt;"&amp;"NL",$D$5:$D$72,"&lt;&gt;"&amp;"HORS LIGUE",AC$5:AC$72,"&lt;"&amp;AC67)+1),Paramètres!$B$3:$C$56,2,FALSE)*Paramètres!$K$15))</f>
        <v>0</v>
      </c>
      <c r="AE67" s="46"/>
      <c r="AF67" s="2">
        <f>IF(AE$2="Bike &amp; Run",IF(ISNA(VLOOKUP(AE67,Paramètres!$B$3:$C$56,2,FALSE)),0,VLOOKUP(AE67,Paramètres!$B$3:$C$56,2,FALSE)*Paramètres!$K$16),IF(OR(AE67="",OR($D67="",$D67="NL",$D67="HORS LIGUE")),0,VLOOKUP(IF(OR(AE67="",OR($D67="",$D67="NL",$D67="HORS LIGUE")),"",COUNTIFS($D$5:$D$72,"&lt;&gt;"&amp;"",$D$5:$D$72,"&lt;&gt;"&amp;"NL",$D$5:$D$72,"&lt;&gt;"&amp;"HORS LIGUE",AE$5:AE$72,"&lt;"&amp;AE67)+1),Paramètres!$B$3:$C$56,2,FALSE)*Paramètres!$K$16))</f>
        <v>0</v>
      </c>
      <c r="AG67" s="46"/>
      <c r="AH67" s="2">
        <f>IF(AG$2="Bike &amp; Run",IF(ISNA(VLOOKUP(AG67,Paramètres!$B$3:$C$56,2,FALSE)),0,VLOOKUP(AG67,Paramètres!$B$3:$C$56,2,FALSE)*Paramètres!$K$17),IF(OR(AG67="",OR($D67="",$D67="NL",$D67="HORS LIGUE")),0,VLOOKUP(IF(OR(AG67="",OR($D67="",$D67="NL",$D67="HORS LIGUE")),"",COUNTIFS($D$5:$D$72,"&lt;&gt;"&amp;"",$D$5:$D$72,"&lt;&gt;"&amp;"NL",$D$5:$D$72,"&lt;&gt;"&amp;"HORS LIGUE",AG$5:AG$72,"&lt;"&amp;AG67)+1),Paramètres!$B$3:$C$56,2,FALSE)*Paramètres!$K$17))</f>
        <v>0</v>
      </c>
      <c r="AI67" s="40">
        <f t="shared" si="53"/>
        <v>0</v>
      </c>
      <c r="AJ67" s="3" t="str">
        <f t="shared" si="54"/>
        <v/>
      </c>
      <c r="AK67" s="5">
        <f t="shared" si="55"/>
        <v>0</v>
      </c>
      <c r="AL67" s="41">
        <f t="shared" si="56"/>
        <v>0</v>
      </c>
      <c r="AM67" s="33" t="str">
        <f t="shared" si="57"/>
        <v/>
      </c>
      <c r="AO67" s="22">
        <f t="shared" si="58"/>
        <v>0</v>
      </c>
      <c r="AP67">
        <f t="shared" si="59"/>
        <v>0</v>
      </c>
      <c r="AQ67">
        <f t="shared" si="60"/>
        <v>0</v>
      </c>
      <c r="AR67">
        <f t="shared" si="61"/>
        <v>0</v>
      </c>
      <c r="AS67">
        <f t="shared" si="62"/>
        <v>0</v>
      </c>
      <c r="AT67">
        <f t="shared" si="63"/>
        <v>0</v>
      </c>
      <c r="AU67">
        <f t="shared" si="64"/>
        <v>0</v>
      </c>
      <c r="AV67">
        <f t="shared" si="65"/>
        <v>0</v>
      </c>
      <c r="AW67">
        <f t="shared" si="66"/>
        <v>0</v>
      </c>
      <c r="AX67">
        <f t="shared" si="67"/>
        <v>0</v>
      </c>
      <c r="AY67">
        <f t="shared" si="68"/>
        <v>0</v>
      </c>
      <c r="AZ67">
        <f t="shared" si="69"/>
        <v>0</v>
      </c>
      <c r="BA67">
        <f t="shared" si="70"/>
        <v>0</v>
      </c>
      <c r="BB67">
        <f t="shared" si="71"/>
        <v>0</v>
      </c>
      <c r="BC67">
        <f t="shared" si="72"/>
        <v>0</v>
      </c>
      <c r="BD67">
        <f t="shared" si="73"/>
        <v>0</v>
      </c>
      <c r="BE67" s="22">
        <f t="shared" ref="BE67:BR67" si="104">BD67+LARGE($AO67:$BC67,BE$4)</f>
        <v>0</v>
      </c>
      <c r="BF67" s="22">
        <f t="shared" si="104"/>
        <v>0</v>
      </c>
      <c r="BG67" s="22">
        <f t="shared" si="104"/>
        <v>0</v>
      </c>
      <c r="BH67" s="22">
        <f t="shared" si="104"/>
        <v>0</v>
      </c>
      <c r="BI67" s="22">
        <f t="shared" si="104"/>
        <v>0</v>
      </c>
      <c r="BJ67" s="22">
        <f t="shared" si="104"/>
        <v>0</v>
      </c>
      <c r="BK67" s="22">
        <f t="shared" si="104"/>
        <v>0</v>
      </c>
      <c r="BL67" s="22">
        <f t="shared" si="104"/>
        <v>0</v>
      </c>
      <c r="BM67" s="22">
        <f t="shared" si="104"/>
        <v>0</v>
      </c>
      <c r="BN67" s="22">
        <f t="shared" si="104"/>
        <v>0</v>
      </c>
      <c r="BO67" s="22">
        <f t="shared" si="104"/>
        <v>0</v>
      </c>
      <c r="BP67" s="22">
        <f t="shared" si="104"/>
        <v>0</v>
      </c>
      <c r="BQ67" s="22">
        <f t="shared" si="104"/>
        <v>0</v>
      </c>
      <c r="BR67" s="22">
        <f t="shared" si="104"/>
        <v>0</v>
      </c>
    </row>
    <row r="68" spans="1:70" ht="16.5">
      <c r="A68" s="14"/>
      <c r="B68" s="32" t="str">
        <f>IF(ISNA(VLOOKUP(A68,'Licenciés Jeunes 2023'!A:C,3,0)),"",VLOOKUP(A68,'Licenciés Jeunes 2023'!A:C,3,0))</f>
        <v/>
      </c>
      <c r="C68" s="32" t="str">
        <f>IF(ISNA(VLOOKUP(A68,'Licenciés Jeunes 2023'!A:C,2,0)),"",VLOOKUP(A68,'Licenciés Jeunes 2023'!A:C,2,0))</f>
        <v/>
      </c>
      <c r="D68" s="32" t="str">
        <f>IF(ISNA(VLOOKUP(A68,'Licenciés Jeunes 2023'!A:F,6,0)),"",VLOOKUP(A68,'Licenciés Jeunes 2023'!A:F,6,0))</f>
        <v/>
      </c>
      <c r="E68" s="6"/>
      <c r="F68" s="2">
        <f>IF(E$2="Bike &amp; Run",IF(ISNA(VLOOKUP(E68,Paramètres!$B$3:$C$56,2,FALSE)),0,VLOOKUP(E68,Paramètres!$B$3:$C$56,2,FALSE)*Paramètres!$K$3),IF(OR(E68="",OR($D68="",$D68="NL",$D68="HORS LIGUE")),0,VLOOKUP(IF(OR(E68="",OR($D68="",$D68="NL",$D68="HORS LIGUE")),"",COUNTIFS($D$5:$D$72,"&lt;&gt;"&amp;"",$D$5:$D$72,"&lt;&gt;"&amp;"NL",$D$5:$D$72,"&lt;&gt;"&amp;"HORS LIGUE",E$5:E$72,"&lt;"&amp;E68)+1),Paramètres!$B$3:$C$56,2,FALSE)*Paramètres!$K$3))</f>
        <v>0</v>
      </c>
      <c r="G68" s="4"/>
      <c r="H68" s="2">
        <f>IF(G$2="Bike &amp; Run",IF(ISNA(VLOOKUP(G68,Paramètres!$B$3:$C$56,2,FALSE)),0,VLOOKUP(G68,Paramètres!$B$3:$C$56,2,FALSE)*Paramètres!$K$4),IF(OR(G68="",OR($D68="",$D68="NL",$D68="HORS LIGUE")),0,VLOOKUP(IF(OR(G68="",OR($D68="",$D68="NL",$D68="HORS LIGUE")),"",COUNTIFS($D$5:$D$72,"&lt;&gt;"&amp;"",$D$5:$D$72,"&lt;&gt;"&amp;"NL",$D$5:$D$72,"&lt;&gt;"&amp;"HORS LIGUE",G$5:G$72,"&lt;"&amp;G68)+1),Paramètres!$B$3:$C$56,2,FALSE)*Paramètres!$K$4))</f>
        <v>0</v>
      </c>
      <c r="I68" s="36"/>
      <c r="J68" s="2">
        <f>IF(I$2="Bike &amp; Run",IF(ISNA(VLOOKUP(I68,Paramètres!$B$3:$C$56,2,FALSE)),0,VLOOKUP(I68,Paramètres!$B$3:$C$56,2,FALSE)*Paramètres!$K$5),IF(OR(I68="",OR($D68="",$D68="NL",$D68="HORS LIGUE")),0,VLOOKUP(IF(OR(I68="",OR($D68="",$D68="NL",$D68="HORS LIGUE")),"",COUNTIFS($D$5:$D$72,"&lt;&gt;"&amp;"",$D$5:$D$72,"&lt;&gt;"&amp;"NL",$D$5:$D$72,"&lt;&gt;"&amp;"HORS LIGUE",I$5:I$72,"&lt;"&amp;I68)+1),Paramètres!$B$3:$C$56,2,FALSE)*Paramètres!$K$5))</f>
        <v>0</v>
      </c>
      <c r="K68" s="4"/>
      <c r="L68" s="2">
        <f>IF(K$2="Bike &amp; Run",IF(ISNA(VLOOKUP(K68,Paramètres!$B$3:$C$56,2,FALSE)),0,VLOOKUP(K68,Paramètres!$B$3:$C$56,2,FALSE)*Paramètres!$K$6),IF(OR(K68="",OR($D68="",$D68="NL",$D68="HORS LIGUE")),0,VLOOKUP(IF(OR(K68="",OR($D68="",$D68="NL",$D68="HORS LIGUE")),"",COUNTIFS($D$5:$D$72,"&lt;&gt;"&amp;"",$D$5:$D$72,"&lt;&gt;"&amp;"NL",$D$5:$D$72,"&lt;&gt;"&amp;"HORS LIGUE",K$5:K$72,"&lt;"&amp;K68)+1),Paramètres!$B$3:$C$56,2,FALSE)*Paramètres!$K$6))</f>
        <v>0</v>
      </c>
      <c r="M68" s="4"/>
      <c r="N68" s="2">
        <f>IF(M$2="Bike &amp; Run",IF(ISNA(VLOOKUP(M68,Paramètres!$B$3:$C$56,2,FALSE)),0,VLOOKUP(M68,Paramètres!$B$3:$C$56,2,FALSE)*Paramètres!$K$7),IF(OR(M68="",OR($D68="",$D68="NL",$D68="HORS LIGUE")),0,VLOOKUP(IF(OR(M68="",OR($D68="",$D68="NL",$D68="HORS LIGUE")),"",COUNTIFS($D$5:$D$72,"&lt;&gt;"&amp;"",$D$5:$D$72,"&lt;&gt;"&amp;"NL",$D$5:$D$72,"&lt;&gt;"&amp;"HORS LIGUE",M$5:M$72,"&lt;"&amp;M68)+1),Paramètres!$B$3:$C$56,2,FALSE)*Paramètres!$K$7))</f>
        <v>0</v>
      </c>
      <c r="O68" s="46"/>
      <c r="P68" s="2">
        <f>IF(O$2="Bike &amp; Run",IF(ISNA(VLOOKUP(O68,Paramètres!$B$3:$C$56,2,FALSE)),0,VLOOKUP(O68,Paramètres!$B$3:$C$56,2,FALSE)*Paramètres!$K$8),IF(OR(O68="",OR($D68="",$D68="NL",$D68="HORS LIGUE")),0,VLOOKUP(IF(OR(O68="",OR($D68="",$D68="NL",$D68="HORS LIGUE")),"",COUNTIFS($D$5:$D$72,"&lt;&gt;"&amp;"",$D$5:$D$72,"&lt;&gt;"&amp;"NL",$D$5:$D$72,"&lt;&gt;"&amp;"HORS LIGUE",O$5:O$72,"&lt;"&amp;O68)+1),Paramètres!$B$3:$C$56,2,FALSE)*Paramètres!$K$8))</f>
        <v>0</v>
      </c>
      <c r="Q68" s="46"/>
      <c r="R68" s="2">
        <f>IF(Q$2="Bike &amp; Run",IF(ISNA(VLOOKUP(Q68,Paramètres!$B$3:$C$56,2,FALSE)),0,VLOOKUP(Q68,Paramètres!$B$3:$C$56,2,FALSE)*Paramètres!$K$9),IF(OR(Q68="",OR($D68="",$D68="NL",$D68="HORS LIGUE")),0,VLOOKUP(IF(OR(Q68="",OR($D68="",$D68="NL",$D68="HORS LIGUE")),"",COUNTIFS($D$5:$D$72,"&lt;&gt;"&amp;"",$D$5:$D$72,"&lt;&gt;"&amp;"NL",$D$5:$D$72,"&lt;&gt;"&amp;"HORS LIGUE",Q$5:Q$72,"&lt;"&amp;Q68)+1),Paramètres!$B$3:$C$56,2,FALSE)*Paramètres!$K$9))</f>
        <v>0</v>
      </c>
      <c r="S68" s="46"/>
      <c r="T68" s="2">
        <f>IF(S$2="Bike &amp; Run",IF(ISNA(VLOOKUP(S68,Paramètres!$B$3:$C$56,2,FALSE)),0,VLOOKUP(S68,Paramètres!$B$3:$C$56,2,FALSE)*Paramètres!$K$10),IF(OR(S68="",OR($D68="",$D68="NL",$D68="HORS LIGUE")),0,VLOOKUP(IF(OR(S68="",OR($D68="",$D68="NL",$D68="HORS LIGUE")),"",COUNTIFS($D$5:$D$72,"&lt;&gt;"&amp;"",$D$5:$D$72,"&lt;&gt;"&amp;"NL",$D$5:$D$72,"&lt;&gt;"&amp;"HORS LIGUE",S$5:S$72,"&lt;"&amp;S68)+1),Paramètres!$B$3:$C$56,2,FALSE)*Paramètres!$K$10))</f>
        <v>0</v>
      </c>
      <c r="U68" s="46"/>
      <c r="V68" s="2">
        <f>IF(U$2="Bike &amp; Run",IF(ISNA(VLOOKUP(U68,Paramètres!$B$3:$C$56,2,FALSE)),0,VLOOKUP(U68,Paramètres!$B$3:$C$56,2,FALSE)*Paramètres!$K$11),IF(OR(U68="",OR($D68="",$D68="NL",$D68="HORS LIGUE")),0,VLOOKUP(IF(OR(U68="",OR($D68="",$D68="NL",$D68="HORS LIGUE")),"",COUNTIFS($D$5:$D$72,"&lt;&gt;"&amp;"",$D$5:$D$72,"&lt;&gt;"&amp;"NL",$D$5:$D$72,"&lt;&gt;"&amp;"HORS LIGUE",U$5:U$72,"&lt;"&amp;U68)+1),Paramètres!$B$3:$C$56,2,FALSE)*Paramètres!$K$11))</f>
        <v>0</v>
      </c>
      <c r="W68" s="46"/>
      <c r="X68" s="2">
        <f>IF(W$2="Bike &amp; Run",IF(ISNA(VLOOKUP(W68,Paramètres!$B$3:$C$56,2,FALSE)),0,VLOOKUP(W68,Paramètres!$B$3:$C$56,2,FALSE)*Paramètres!$K$12),IF(OR(W68="",OR($D68="",$D68="NL",$D68="HORS LIGUE")),0,VLOOKUP(IF(OR(W68="",OR($D68="",$D68="NL",$D68="HORS LIGUE")),"",COUNTIFS($D$5:$D$72,"&lt;&gt;"&amp;"",$D$5:$D$72,"&lt;&gt;"&amp;"NL",$D$5:$D$72,"&lt;&gt;"&amp;"HORS LIGUE",W$5:W$72,"&lt;"&amp;W68)+1),Paramètres!$B$3:$C$56,2,FALSE)*Paramètres!$K$12))</f>
        <v>0</v>
      </c>
      <c r="Y68" s="46"/>
      <c r="Z68" s="2">
        <f>IF(Y$2="Bike &amp; Run",IF(ISNA(VLOOKUP(Y68,Paramètres!$B$3:$C$56,2,FALSE)),0,VLOOKUP(Y68,Paramètres!$B$3:$C$56,2,FALSE)*Paramètres!$K$13),IF(OR(Y68="",OR($D68="",$D68="NL",$D68="HORS LIGUE")),0,VLOOKUP(IF(OR(Y68="",OR($D68="",$D68="NL",$D68="HORS LIGUE")),"",COUNTIFS($D$5:$D$72,"&lt;&gt;"&amp;"",$D$5:$D$72,"&lt;&gt;"&amp;"NL",$D$5:$D$72,"&lt;&gt;"&amp;"HORS LIGUE",Y$5:Y$72,"&lt;"&amp;Y68)+1),Paramètres!$B$3:$C$56,2,FALSE)*Paramètres!$K$13))</f>
        <v>0</v>
      </c>
      <c r="AA68" s="46"/>
      <c r="AB68" s="2">
        <f>IF(AA$2="Bike &amp; Run",IF(ISNA(VLOOKUP(AA68,Paramètres!$B$3:$C$56,2,FALSE)),0,VLOOKUP(AA68,Paramètres!$B$3:$C$56,2,FALSE)*Paramètres!$K$14),IF(OR(AA68="",OR($D68="",$D68="NL",$D68="HORS LIGUE")),0,VLOOKUP(IF(OR(AA68="",OR($D68="",$D68="NL",$D68="HORS LIGUE")),"",COUNTIFS($D$5:$D$72,"&lt;&gt;"&amp;"",$D$5:$D$72,"&lt;&gt;"&amp;"NL",$D$5:$D$72,"&lt;&gt;"&amp;"HORS LIGUE",AA$5:AA$72,"&lt;"&amp;AA68)+1),Paramètres!$B$3:$C$56,2,FALSE)*Paramètres!$K$14))</f>
        <v>0</v>
      </c>
      <c r="AC68" s="46"/>
      <c r="AD68" s="2">
        <f>IF(AC$2="Bike &amp; Run",IF(ISNA(VLOOKUP(AC68,Paramètres!$B$3:$C$56,2,FALSE)),0,VLOOKUP(AC68,Paramètres!$B$3:$C$56,2,FALSE)*Paramètres!$K$15),IF(OR(AC68="",OR($D68="",$D68="NL",$D68="HORS LIGUE")),0,VLOOKUP(IF(OR(AC68="",OR($D68="",$D68="NL",$D68="HORS LIGUE")),"",COUNTIFS($D$5:$D$72,"&lt;&gt;"&amp;"",$D$5:$D$72,"&lt;&gt;"&amp;"NL",$D$5:$D$72,"&lt;&gt;"&amp;"HORS LIGUE",AC$5:AC$72,"&lt;"&amp;AC68)+1),Paramètres!$B$3:$C$56,2,FALSE)*Paramètres!$K$15))</f>
        <v>0</v>
      </c>
      <c r="AE68" s="46"/>
      <c r="AF68" s="2">
        <f>IF(AE$2="Bike &amp; Run",IF(ISNA(VLOOKUP(AE68,Paramètres!$B$3:$C$56,2,FALSE)),0,VLOOKUP(AE68,Paramètres!$B$3:$C$56,2,FALSE)*Paramètres!$K$16),IF(OR(AE68="",OR($D68="",$D68="NL",$D68="HORS LIGUE")),0,VLOOKUP(IF(OR(AE68="",OR($D68="",$D68="NL",$D68="HORS LIGUE")),"",COUNTIFS($D$5:$D$72,"&lt;&gt;"&amp;"",$D$5:$D$72,"&lt;&gt;"&amp;"NL",$D$5:$D$72,"&lt;&gt;"&amp;"HORS LIGUE",AE$5:AE$72,"&lt;"&amp;AE68)+1),Paramètres!$B$3:$C$56,2,FALSE)*Paramètres!$K$16))</f>
        <v>0</v>
      </c>
      <c r="AG68" s="46"/>
      <c r="AH68" s="2">
        <f>IF(AG$2="Bike &amp; Run",IF(ISNA(VLOOKUP(AG68,Paramètres!$B$3:$C$56,2,FALSE)),0,VLOOKUP(AG68,Paramètres!$B$3:$C$56,2,FALSE)*Paramètres!$K$17),IF(OR(AG68="",OR($D68="",$D68="NL",$D68="HORS LIGUE")),0,VLOOKUP(IF(OR(AG68="",OR($D68="",$D68="NL",$D68="HORS LIGUE")),"",COUNTIFS($D$5:$D$72,"&lt;&gt;"&amp;"",$D$5:$D$72,"&lt;&gt;"&amp;"NL",$D$5:$D$72,"&lt;&gt;"&amp;"HORS LIGUE",AG$5:AG$72,"&lt;"&amp;AG68)+1),Paramètres!$B$3:$C$56,2,FALSE)*Paramètres!$K$17))</f>
        <v>0</v>
      </c>
      <c r="AI68" s="40">
        <f t="shared" si="53"/>
        <v>0</v>
      </c>
      <c r="AJ68" s="3" t="str">
        <f t="shared" si="54"/>
        <v/>
      </c>
      <c r="AK68" s="5">
        <f t="shared" si="55"/>
        <v>0</v>
      </c>
      <c r="AL68" s="41">
        <f t="shared" si="56"/>
        <v>0</v>
      </c>
      <c r="AM68" s="33" t="str">
        <f t="shared" si="57"/>
        <v/>
      </c>
      <c r="AO68" s="22">
        <f t="shared" si="58"/>
        <v>0</v>
      </c>
      <c r="AP68">
        <f t="shared" si="59"/>
        <v>0</v>
      </c>
      <c r="AQ68">
        <f t="shared" si="60"/>
        <v>0</v>
      </c>
      <c r="AR68">
        <f t="shared" si="61"/>
        <v>0</v>
      </c>
      <c r="AS68">
        <f t="shared" si="62"/>
        <v>0</v>
      </c>
      <c r="AT68">
        <f t="shared" si="63"/>
        <v>0</v>
      </c>
      <c r="AU68">
        <f t="shared" si="64"/>
        <v>0</v>
      </c>
      <c r="AV68">
        <f t="shared" si="65"/>
        <v>0</v>
      </c>
      <c r="AW68">
        <f t="shared" si="66"/>
        <v>0</v>
      </c>
      <c r="AX68">
        <f t="shared" si="67"/>
        <v>0</v>
      </c>
      <c r="AY68">
        <f t="shared" si="68"/>
        <v>0</v>
      </c>
      <c r="AZ68">
        <f t="shared" si="69"/>
        <v>0</v>
      </c>
      <c r="BA68">
        <f t="shared" si="70"/>
        <v>0</v>
      </c>
      <c r="BB68">
        <f t="shared" si="71"/>
        <v>0</v>
      </c>
      <c r="BC68">
        <f t="shared" si="72"/>
        <v>0</v>
      </c>
      <c r="BD68">
        <f t="shared" si="73"/>
        <v>0</v>
      </c>
      <c r="BE68" s="22">
        <f t="shared" ref="BE68:BR68" si="105">BD68+LARGE($AO68:$BC68,BE$4)</f>
        <v>0</v>
      </c>
      <c r="BF68" s="22">
        <f t="shared" si="105"/>
        <v>0</v>
      </c>
      <c r="BG68" s="22">
        <f t="shared" si="105"/>
        <v>0</v>
      </c>
      <c r="BH68" s="22">
        <f t="shared" si="105"/>
        <v>0</v>
      </c>
      <c r="BI68" s="22">
        <f t="shared" si="105"/>
        <v>0</v>
      </c>
      <c r="BJ68" s="22">
        <f t="shared" si="105"/>
        <v>0</v>
      </c>
      <c r="BK68" s="22">
        <f t="shared" si="105"/>
        <v>0</v>
      </c>
      <c r="BL68" s="22">
        <f t="shared" si="105"/>
        <v>0</v>
      </c>
      <c r="BM68" s="22">
        <f t="shared" si="105"/>
        <v>0</v>
      </c>
      <c r="BN68" s="22">
        <f t="shared" si="105"/>
        <v>0</v>
      </c>
      <c r="BO68" s="22">
        <f t="shared" si="105"/>
        <v>0</v>
      </c>
      <c r="BP68" s="22">
        <f t="shared" si="105"/>
        <v>0</v>
      </c>
      <c r="BQ68" s="22">
        <f t="shared" si="105"/>
        <v>0</v>
      </c>
      <c r="BR68" s="22">
        <f t="shared" si="105"/>
        <v>0</v>
      </c>
    </row>
    <row r="69" spans="1:70" ht="16.5">
      <c r="A69" s="14"/>
      <c r="B69" s="32" t="str">
        <f>IF(ISNA(VLOOKUP(A69,'Licenciés Jeunes 2023'!A:C,3,0)),"",VLOOKUP(A69,'Licenciés Jeunes 2023'!A:C,3,0))</f>
        <v/>
      </c>
      <c r="C69" s="32" t="str">
        <f>IF(ISNA(VLOOKUP(A69,'Licenciés Jeunes 2023'!A:C,2,0)),"",VLOOKUP(A69,'Licenciés Jeunes 2023'!A:C,2,0))</f>
        <v/>
      </c>
      <c r="D69" s="32" t="str">
        <f>IF(ISNA(VLOOKUP(A69,'Licenciés Jeunes 2023'!A:F,6,0)),"",VLOOKUP(A69,'Licenciés Jeunes 2023'!A:F,6,0))</f>
        <v/>
      </c>
      <c r="E69" s="6"/>
      <c r="F69" s="2">
        <f>IF(E$2="Bike &amp; Run",IF(ISNA(VLOOKUP(E69,Paramètres!$B$3:$C$56,2,FALSE)),0,VLOOKUP(E69,Paramètres!$B$3:$C$56,2,FALSE)*Paramètres!$K$3),IF(OR(E69="",OR($D69="",$D69="NL",$D69="HORS LIGUE")),0,VLOOKUP(IF(OR(E69="",OR($D69="",$D69="NL",$D69="HORS LIGUE")),"",COUNTIFS($D$5:$D$72,"&lt;&gt;"&amp;"",$D$5:$D$72,"&lt;&gt;"&amp;"NL",$D$5:$D$72,"&lt;&gt;"&amp;"HORS LIGUE",E$5:E$72,"&lt;"&amp;E69)+1),Paramètres!$B$3:$C$56,2,FALSE)*Paramètres!$K$3))</f>
        <v>0</v>
      </c>
      <c r="G69" s="4"/>
      <c r="H69" s="2">
        <f>IF(G$2="Bike &amp; Run",IF(ISNA(VLOOKUP(G69,Paramètres!$B$3:$C$56,2,FALSE)),0,VLOOKUP(G69,Paramètres!$B$3:$C$56,2,FALSE)*Paramètres!$K$4),IF(OR(G69="",OR($D69="",$D69="NL",$D69="HORS LIGUE")),0,VLOOKUP(IF(OR(G69="",OR($D69="",$D69="NL",$D69="HORS LIGUE")),"",COUNTIFS($D$5:$D$72,"&lt;&gt;"&amp;"",$D$5:$D$72,"&lt;&gt;"&amp;"NL",$D$5:$D$72,"&lt;&gt;"&amp;"HORS LIGUE",G$5:G$72,"&lt;"&amp;G69)+1),Paramètres!$B$3:$C$56,2,FALSE)*Paramètres!$K$4))</f>
        <v>0</v>
      </c>
      <c r="I69" s="36"/>
      <c r="J69" s="2">
        <f>IF(I$2="Bike &amp; Run",IF(ISNA(VLOOKUP(I69,Paramètres!$B$3:$C$56,2,FALSE)),0,VLOOKUP(I69,Paramètres!$B$3:$C$56,2,FALSE)*Paramètres!$K$5),IF(OR(I69="",OR($D69="",$D69="NL",$D69="HORS LIGUE")),0,VLOOKUP(IF(OR(I69="",OR($D69="",$D69="NL",$D69="HORS LIGUE")),"",COUNTIFS($D$5:$D$72,"&lt;&gt;"&amp;"",$D$5:$D$72,"&lt;&gt;"&amp;"NL",$D$5:$D$72,"&lt;&gt;"&amp;"HORS LIGUE",I$5:I$72,"&lt;"&amp;I69)+1),Paramètres!$B$3:$C$56,2,FALSE)*Paramètres!$K$5))</f>
        <v>0</v>
      </c>
      <c r="K69" s="4"/>
      <c r="L69" s="2">
        <f>IF(K$2="Bike &amp; Run",IF(ISNA(VLOOKUP(K69,Paramètres!$B$3:$C$56,2,FALSE)),0,VLOOKUP(K69,Paramètres!$B$3:$C$56,2,FALSE)*Paramètres!$K$6),IF(OR(K69="",OR($D69="",$D69="NL",$D69="HORS LIGUE")),0,VLOOKUP(IF(OR(K69="",OR($D69="",$D69="NL",$D69="HORS LIGUE")),"",COUNTIFS($D$5:$D$72,"&lt;&gt;"&amp;"",$D$5:$D$72,"&lt;&gt;"&amp;"NL",$D$5:$D$72,"&lt;&gt;"&amp;"HORS LIGUE",K$5:K$72,"&lt;"&amp;K69)+1),Paramètres!$B$3:$C$56,2,FALSE)*Paramètres!$K$6))</f>
        <v>0</v>
      </c>
      <c r="M69" s="4"/>
      <c r="N69" s="2">
        <f>IF(M$2="Bike &amp; Run",IF(ISNA(VLOOKUP(M69,Paramètres!$B$3:$C$56,2,FALSE)),0,VLOOKUP(M69,Paramètres!$B$3:$C$56,2,FALSE)*Paramètres!$K$7),IF(OR(M69="",OR($D69="",$D69="NL",$D69="HORS LIGUE")),0,VLOOKUP(IF(OR(M69="",OR($D69="",$D69="NL",$D69="HORS LIGUE")),"",COUNTIFS($D$5:$D$72,"&lt;&gt;"&amp;"",$D$5:$D$72,"&lt;&gt;"&amp;"NL",$D$5:$D$72,"&lt;&gt;"&amp;"HORS LIGUE",M$5:M$72,"&lt;"&amp;M69)+1),Paramètres!$B$3:$C$56,2,FALSE)*Paramètres!$K$7))</f>
        <v>0</v>
      </c>
      <c r="O69" s="46"/>
      <c r="P69" s="2">
        <f>IF(O$2="Bike &amp; Run",IF(ISNA(VLOOKUP(O69,Paramètres!$B$3:$C$56,2,FALSE)),0,VLOOKUP(O69,Paramètres!$B$3:$C$56,2,FALSE)*Paramètres!$K$8),IF(OR(O69="",OR($D69="",$D69="NL",$D69="HORS LIGUE")),0,VLOOKUP(IF(OR(O69="",OR($D69="",$D69="NL",$D69="HORS LIGUE")),"",COUNTIFS($D$5:$D$72,"&lt;&gt;"&amp;"",$D$5:$D$72,"&lt;&gt;"&amp;"NL",$D$5:$D$72,"&lt;&gt;"&amp;"HORS LIGUE",O$5:O$72,"&lt;"&amp;O69)+1),Paramètres!$B$3:$C$56,2,FALSE)*Paramètres!$K$8))</f>
        <v>0</v>
      </c>
      <c r="Q69" s="46"/>
      <c r="R69" s="2">
        <f>IF(Q$2="Bike &amp; Run",IF(ISNA(VLOOKUP(Q69,Paramètres!$B$3:$C$56,2,FALSE)),0,VLOOKUP(Q69,Paramètres!$B$3:$C$56,2,FALSE)*Paramètres!$K$9),IF(OR(Q69="",OR($D69="",$D69="NL",$D69="HORS LIGUE")),0,VLOOKUP(IF(OR(Q69="",OR($D69="",$D69="NL",$D69="HORS LIGUE")),"",COUNTIFS($D$5:$D$72,"&lt;&gt;"&amp;"",$D$5:$D$72,"&lt;&gt;"&amp;"NL",$D$5:$D$72,"&lt;&gt;"&amp;"HORS LIGUE",Q$5:Q$72,"&lt;"&amp;Q69)+1),Paramètres!$B$3:$C$56,2,FALSE)*Paramètres!$K$9))</f>
        <v>0</v>
      </c>
      <c r="S69" s="46"/>
      <c r="T69" s="2">
        <f>IF(S$2="Bike &amp; Run",IF(ISNA(VLOOKUP(S69,Paramètres!$B$3:$C$56,2,FALSE)),0,VLOOKUP(S69,Paramètres!$B$3:$C$56,2,FALSE)*Paramètres!$K$10),IF(OR(S69="",OR($D69="",$D69="NL",$D69="HORS LIGUE")),0,VLOOKUP(IF(OR(S69="",OR($D69="",$D69="NL",$D69="HORS LIGUE")),"",COUNTIFS($D$5:$D$72,"&lt;&gt;"&amp;"",$D$5:$D$72,"&lt;&gt;"&amp;"NL",$D$5:$D$72,"&lt;&gt;"&amp;"HORS LIGUE",S$5:S$72,"&lt;"&amp;S69)+1),Paramètres!$B$3:$C$56,2,FALSE)*Paramètres!$K$10))</f>
        <v>0</v>
      </c>
      <c r="U69" s="46"/>
      <c r="V69" s="2">
        <f>IF(U$2="Bike &amp; Run",IF(ISNA(VLOOKUP(U69,Paramètres!$B$3:$C$56,2,FALSE)),0,VLOOKUP(U69,Paramètres!$B$3:$C$56,2,FALSE)*Paramètres!$K$11),IF(OR(U69="",OR($D69="",$D69="NL",$D69="HORS LIGUE")),0,VLOOKUP(IF(OR(U69="",OR($D69="",$D69="NL",$D69="HORS LIGUE")),"",COUNTIFS($D$5:$D$72,"&lt;&gt;"&amp;"",$D$5:$D$72,"&lt;&gt;"&amp;"NL",$D$5:$D$72,"&lt;&gt;"&amp;"HORS LIGUE",U$5:U$72,"&lt;"&amp;U69)+1),Paramètres!$B$3:$C$56,2,FALSE)*Paramètres!$K$11))</f>
        <v>0</v>
      </c>
      <c r="W69" s="46"/>
      <c r="X69" s="2">
        <f>IF(W$2="Bike &amp; Run",IF(ISNA(VLOOKUP(W69,Paramètres!$B$3:$C$56,2,FALSE)),0,VLOOKUP(W69,Paramètres!$B$3:$C$56,2,FALSE)*Paramètres!$K$12),IF(OR(W69="",OR($D69="",$D69="NL",$D69="HORS LIGUE")),0,VLOOKUP(IF(OR(W69="",OR($D69="",$D69="NL",$D69="HORS LIGUE")),"",COUNTIFS($D$5:$D$72,"&lt;&gt;"&amp;"",$D$5:$D$72,"&lt;&gt;"&amp;"NL",$D$5:$D$72,"&lt;&gt;"&amp;"HORS LIGUE",W$5:W$72,"&lt;"&amp;W69)+1),Paramètres!$B$3:$C$56,2,FALSE)*Paramètres!$K$12))</f>
        <v>0</v>
      </c>
      <c r="Y69" s="46"/>
      <c r="Z69" s="2">
        <f>IF(Y$2="Bike &amp; Run",IF(ISNA(VLOOKUP(Y69,Paramètres!$B$3:$C$56,2,FALSE)),0,VLOOKUP(Y69,Paramètres!$B$3:$C$56,2,FALSE)*Paramètres!$K$13),IF(OR(Y69="",OR($D69="",$D69="NL",$D69="HORS LIGUE")),0,VLOOKUP(IF(OR(Y69="",OR($D69="",$D69="NL",$D69="HORS LIGUE")),"",COUNTIFS($D$5:$D$72,"&lt;&gt;"&amp;"",$D$5:$D$72,"&lt;&gt;"&amp;"NL",$D$5:$D$72,"&lt;&gt;"&amp;"HORS LIGUE",Y$5:Y$72,"&lt;"&amp;Y69)+1),Paramètres!$B$3:$C$56,2,FALSE)*Paramètres!$K$13))</f>
        <v>0</v>
      </c>
      <c r="AA69" s="46"/>
      <c r="AB69" s="2">
        <f>IF(AA$2="Bike &amp; Run",IF(ISNA(VLOOKUP(AA69,Paramètres!$B$3:$C$56,2,FALSE)),0,VLOOKUP(AA69,Paramètres!$B$3:$C$56,2,FALSE)*Paramètres!$K$14),IF(OR(AA69="",OR($D69="",$D69="NL",$D69="HORS LIGUE")),0,VLOOKUP(IF(OR(AA69="",OR($D69="",$D69="NL",$D69="HORS LIGUE")),"",COUNTIFS($D$5:$D$72,"&lt;&gt;"&amp;"",$D$5:$D$72,"&lt;&gt;"&amp;"NL",$D$5:$D$72,"&lt;&gt;"&amp;"HORS LIGUE",AA$5:AA$72,"&lt;"&amp;AA69)+1),Paramètres!$B$3:$C$56,2,FALSE)*Paramètres!$K$14))</f>
        <v>0</v>
      </c>
      <c r="AC69" s="46"/>
      <c r="AD69" s="2">
        <f>IF(AC$2="Bike &amp; Run",IF(ISNA(VLOOKUP(AC69,Paramètres!$B$3:$C$56,2,FALSE)),0,VLOOKUP(AC69,Paramètres!$B$3:$C$56,2,FALSE)*Paramètres!$K$15),IF(OR(AC69="",OR($D69="",$D69="NL",$D69="HORS LIGUE")),0,VLOOKUP(IF(OR(AC69="",OR($D69="",$D69="NL",$D69="HORS LIGUE")),"",COUNTIFS($D$5:$D$72,"&lt;&gt;"&amp;"",$D$5:$D$72,"&lt;&gt;"&amp;"NL",$D$5:$D$72,"&lt;&gt;"&amp;"HORS LIGUE",AC$5:AC$72,"&lt;"&amp;AC69)+1),Paramètres!$B$3:$C$56,2,FALSE)*Paramètres!$K$15))</f>
        <v>0</v>
      </c>
      <c r="AE69" s="46"/>
      <c r="AF69" s="2">
        <f>IF(AE$2="Bike &amp; Run",IF(ISNA(VLOOKUP(AE69,Paramètres!$B$3:$C$56,2,FALSE)),0,VLOOKUP(AE69,Paramètres!$B$3:$C$56,2,FALSE)*Paramètres!$K$16),IF(OR(AE69="",OR($D69="",$D69="NL",$D69="HORS LIGUE")),0,VLOOKUP(IF(OR(AE69="",OR($D69="",$D69="NL",$D69="HORS LIGUE")),"",COUNTIFS($D$5:$D$72,"&lt;&gt;"&amp;"",$D$5:$D$72,"&lt;&gt;"&amp;"NL",$D$5:$D$72,"&lt;&gt;"&amp;"HORS LIGUE",AE$5:AE$72,"&lt;"&amp;AE69)+1),Paramètres!$B$3:$C$56,2,FALSE)*Paramètres!$K$16))</f>
        <v>0</v>
      </c>
      <c r="AG69" s="46"/>
      <c r="AH69" s="2">
        <f>IF(AG$2="Bike &amp; Run",IF(ISNA(VLOOKUP(AG69,Paramètres!$B$3:$C$56,2,FALSE)),0,VLOOKUP(AG69,Paramètres!$B$3:$C$56,2,FALSE)*Paramètres!$K$17),IF(OR(AG69="",OR($D69="",$D69="NL",$D69="HORS LIGUE")),0,VLOOKUP(IF(OR(AG69="",OR($D69="",$D69="NL",$D69="HORS LIGUE")),"",COUNTIFS($D$5:$D$72,"&lt;&gt;"&amp;"",$D$5:$D$72,"&lt;&gt;"&amp;"NL",$D$5:$D$72,"&lt;&gt;"&amp;"HORS LIGUE",AG$5:AG$72,"&lt;"&amp;AG69)+1),Paramètres!$B$3:$C$56,2,FALSE)*Paramètres!$K$17))</f>
        <v>0</v>
      </c>
      <c r="AI69" s="40">
        <f t="shared" ref="AI69:AI72" si="106">F69+H69+J69+L69+N69+P69+R69+T69+V69+X69+Z69+AB69+AD69+AF69+AH69</f>
        <v>0</v>
      </c>
      <c r="AJ69" s="3" t="str">
        <f t="shared" ref="AJ69:AJ72" si="107">IF(AI69&lt;&gt;0,RANK(AI69,$AI$5:$AI$72),"")</f>
        <v/>
      </c>
      <c r="AK69" s="5">
        <f t="shared" si="55"/>
        <v>0</v>
      </c>
      <c r="AL69" s="41">
        <f t="shared" si="56"/>
        <v>0</v>
      </c>
      <c r="AM69" s="33" t="str">
        <f t="shared" ref="AM69:AM72" si="108">IF(AL69&lt;&gt;0,RANK(AL69,$AL$5:$AL$72),"")</f>
        <v/>
      </c>
      <c r="AO69" s="22">
        <f t="shared" si="58"/>
        <v>0</v>
      </c>
      <c r="AP69">
        <f t="shared" si="59"/>
        <v>0</v>
      </c>
      <c r="AQ69">
        <f t="shared" si="60"/>
        <v>0</v>
      </c>
      <c r="AR69">
        <f t="shared" si="61"/>
        <v>0</v>
      </c>
      <c r="AS69">
        <f t="shared" si="62"/>
        <v>0</v>
      </c>
      <c r="AT69">
        <f t="shared" si="63"/>
        <v>0</v>
      </c>
      <c r="AU69">
        <f t="shared" si="64"/>
        <v>0</v>
      </c>
      <c r="AV69">
        <f t="shared" si="65"/>
        <v>0</v>
      </c>
      <c r="AW69">
        <f t="shared" si="66"/>
        <v>0</v>
      </c>
      <c r="AX69">
        <f t="shared" si="67"/>
        <v>0</v>
      </c>
      <c r="AY69">
        <f t="shared" si="68"/>
        <v>0</v>
      </c>
      <c r="AZ69">
        <f t="shared" si="69"/>
        <v>0</v>
      </c>
      <c r="BA69">
        <f t="shared" si="70"/>
        <v>0</v>
      </c>
      <c r="BB69">
        <f t="shared" si="71"/>
        <v>0</v>
      </c>
      <c r="BC69">
        <f t="shared" si="72"/>
        <v>0</v>
      </c>
      <c r="BD69">
        <f t="shared" si="73"/>
        <v>0</v>
      </c>
      <c r="BE69" s="22">
        <f t="shared" ref="BE69:BR69" si="109">BD69+LARGE($AO69:$BC69,BE$4)</f>
        <v>0</v>
      </c>
      <c r="BF69" s="22">
        <f t="shared" si="109"/>
        <v>0</v>
      </c>
      <c r="BG69" s="22">
        <f t="shared" si="109"/>
        <v>0</v>
      </c>
      <c r="BH69" s="22">
        <f t="shared" si="109"/>
        <v>0</v>
      </c>
      <c r="BI69" s="22">
        <f t="shared" si="109"/>
        <v>0</v>
      </c>
      <c r="BJ69" s="22">
        <f t="shared" si="109"/>
        <v>0</v>
      </c>
      <c r="BK69" s="22">
        <f t="shared" si="109"/>
        <v>0</v>
      </c>
      <c r="BL69" s="22">
        <f t="shared" si="109"/>
        <v>0</v>
      </c>
      <c r="BM69" s="22">
        <f t="shared" si="109"/>
        <v>0</v>
      </c>
      <c r="BN69" s="22">
        <f t="shared" si="109"/>
        <v>0</v>
      </c>
      <c r="BO69" s="22">
        <f t="shared" si="109"/>
        <v>0</v>
      </c>
      <c r="BP69" s="22">
        <f t="shared" si="109"/>
        <v>0</v>
      </c>
      <c r="BQ69" s="22">
        <f t="shared" si="109"/>
        <v>0</v>
      </c>
      <c r="BR69" s="22">
        <f t="shared" si="109"/>
        <v>0</v>
      </c>
    </row>
    <row r="70" spans="1:70" ht="16.5">
      <c r="A70" s="14"/>
      <c r="B70" s="32" t="str">
        <f>IF(ISNA(VLOOKUP(A70,'Licenciés Jeunes 2023'!A:C,3,0)),"",VLOOKUP(A70,'Licenciés Jeunes 2023'!A:C,3,0))</f>
        <v/>
      </c>
      <c r="C70" s="32" t="str">
        <f>IF(ISNA(VLOOKUP(A70,'Licenciés Jeunes 2023'!A:C,2,0)),"",VLOOKUP(A70,'Licenciés Jeunes 2023'!A:C,2,0))</f>
        <v/>
      </c>
      <c r="D70" s="32" t="str">
        <f>IF(ISNA(VLOOKUP(A70,'Licenciés Jeunes 2023'!A:F,6,0)),"",VLOOKUP(A70,'Licenciés Jeunes 2023'!A:F,6,0))</f>
        <v/>
      </c>
      <c r="E70" s="6"/>
      <c r="F70" s="2">
        <f>IF(E$2="Bike &amp; Run",IF(ISNA(VLOOKUP(E70,Paramètres!$B$3:$C$56,2,FALSE)),0,VLOOKUP(E70,Paramètres!$B$3:$C$56,2,FALSE)*Paramètres!$K$3),IF(OR(E70="",OR($D70="",$D70="NL",$D70="HORS LIGUE")),0,VLOOKUP(IF(OR(E70="",OR($D70="",$D70="NL",$D70="HORS LIGUE")),"",COUNTIFS($D$5:$D$72,"&lt;&gt;"&amp;"",$D$5:$D$72,"&lt;&gt;"&amp;"NL",$D$5:$D$72,"&lt;&gt;"&amp;"HORS LIGUE",E$5:E$72,"&lt;"&amp;E70)+1),Paramètres!$B$3:$C$56,2,FALSE)*Paramètres!$K$3))</f>
        <v>0</v>
      </c>
      <c r="G70" s="4"/>
      <c r="H70" s="2">
        <f>IF(G$2="Bike &amp; Run",IF(ISNA(VLOOKUP(G70,Paramètres!$B$3:$C$56,2,FALSE)),0,VLOOKUP(G70,Paramètres!$B$3:$C$56,2,FALSE)*Paramètres!$K$4),IF(OR(G70="",OR($D70="",$D70="NL",$D70="HORS LIGUE")),0,VLOOKUP(IF(OR(G70="",OR($D70="",$D70="NL",$D70="HORS LIGUE")),"",COUNTIFS($D$5:$D$72,"&lt;&gt;"&amp;"",$D$5:$D$72,"&lt;&gt;"&amp;"NL",$D$5:$D$72,"&lt;&gt;"&amp;"HORS LIGUE",G$5:G$72,"&lt;"&amp;G70)+1),Paramètres!$B$3:$C$56,2,FALSE)*Paramètres!$K$4))</f>
        <v>0</v>
      </c>
      <c r="I70" s="36"/>
      <c r="J70" s="2">
        <f>IF(I$2="Bike &amp; Run",IF(ISNA(VLOOKUP(I70,Paramètres!$B$3:$C$56,2,FALSE)),0,VLOOKUP(I70,Paramètres!$B$3:$C$56,2,FALSE)*Paramètres!$K$5),IF(OR(I70="",OR($D70="",$D70="NL",$D70="HORS LIGUE")),0,VLOOKUP(IF(OR(I70="",OR($D70="",$D70="NL",$D70="HORS LIGUE")),"",COUNTIFS($D$5:$D$72,"&lt;&gt;"&amp;"",$D$5:$D$72,"&lt;&gt;"&amp;"NL",$D$5:$D$72,"&lt;&gt;"&amp;"HORS LIGUE",I$5:I$72,"&lt;"&amp;I70)+1),Paramètres!$B$3:$C$56,2,FALSE)*Paramètres!$K$5))</f>
        <v>0</v>
      </c>
      <c r="K70" s="4"/>
      <c r="L70" s="2">
        <f>IF(K$2="Bike &amp; Run",IF(ISNA(VLOOKUP(K70,Paramètres!$B$3:$C$56,2,FALSE)),0,VLOOKUP(K70,Paramètres!$B$3:$C$56,2,FALSE)*Paramètres!$K$6),IF(OR(K70="",OR($D70="",$D70="NL",$D70="HORS LIGUE")),0,VLOOKUP(IF(OR(K70="",OR($D70="",$D70="NL",$D70="HORS LIGUE")),"",COUNTIFS($D$5:$D$72,"&lt;&gt;"&amp;"",$D$5:$D$72,"&lt;&gt;"&amp;"NL",$D$5:$D$72,"&lt;&gt;"&amp;"HORS LIGUE",K$5:K$72,"&lt;"&amp;K70)+1),Paramètres!$B$3:$C$56,2,FALSE)*Paramètres!$K$6))</f>
        <v>0</v>
      </c>
      <c r="M70" s="4"/>
      <c r="N70" s="2">
        <f>IF(M$2="Bike &amp; Run",IF(ISNA(VLOOKUP(M70,Paramètres!$B$3:$C$56,2,FALSE)),0,VLOOKUP(M70,Paramètres!$B$3:$C$56,2,FALSE)*Paramètres!$K$7),IF(OR(M70="",OR($D70="",$D70="NL",$D70="HORS LIGUE")),0,VLOOKUP(IF(OR(M70="",OR($D70="",$D70="NL",$D70="HORS LIGUE")),"",COUNTIFS($D$5:$D$72,"&lt;&gt;"&amp;"",$D$5:$D$72,"&lt;&gt;"&amp;"NL",$D$5:$D$72,"&lt;&gt;"&amp;"HORS LIGUE",M$5:M$72,"&lt;"&amp;M70)+1),Paramètres!$B$3:$C$56,2,FALSE)*Paramètres!$K$7))</f>
        <v>0</v>
      </c>
      <c r="O70" s="46"/>
      <c r="P70" s="2">
        <f>IF(O$2="Bike &amp; Run",IF(ISNA(VLOOKUP(O70,Paramètres!$B$3:$C$56,2,FALSE)),0,VLOOKUP(O70,Paramètres!$B$3:$C$56,2,FALSE)*Paramètres!$K$8),IF(OR(O70="",OR($D70="",$D70="NL",$D70="HORS LIGUE")),0,VLOOKUP(IF(OR(O70="",OR($D70="",$D70="NL",$D70="HORS LIGUE")),"",COUNTIFS($D$5:$D$72,"&lt;&gt;"&amp;"",$D$5:$D$72,"&lt;&gt;"&amp;"NL",$D$5:$D$72,"&lt;&gt;"&amp;"HORS LIGUE",O$5:O$72,"&lt;"&amp;O70)+1),Paramètres!$B$3:$C$56,2,FALSE)*Paramètres!$K$8))</f>
        <v>0</v>
      </c>
      <c r="Q70" s="46"/>
      <c r="R70" s="2">
        <f>IF(Q$2="Bike &amp; Run",IF(ISNA(VLOOKUP(Q70,Paramètres!$B$3:$C$56,2,FALSE)),0,VLOOKUP(Q70,Paramètres!$B$3:$C$56,2,FALSE)*Paramètres!$K$9),IF(OR(Q70="",OR($D70="",$D70="NL",$D70="HORS LIGUE")),0,VLOOKUP(IF(OR(Q70="",OR($D70="",$D70="NL",$D70="HORS LIGUE")),"",COUNTIFS($D$5:$D$72,"&lt;&gt;"&amp;"",$D$5:$D$72,"&lt;&gt;"&amp;"NL",$D$5:$D$72,"&lt;&gt;"&amp;"HORS LIGUE",Q$5:Q$72,"&lt;"&amp;Q70)+1),Paramètres!$B$3:$C$56,2,FALSE)*Paramètres!$K$9))</f>
        <v>0</v>
      </c>
      <c r="S70" s="46"/>
      <c r="T70" s="2">
        <f>IF(S$2="Bike &amp; Run",IF(ISNA(VLOOKUP(S70,Paramètres!$B$3:$C$56,2,FALSE)),0,VLOOKUP(S70,Paramètres!$B$3:$C$56,2,FALSE)*Paramètres!$K$10),IF(OR(S70="",OR($D70="",$D70="NL",$D70="HORS LIGUE")),0,VLOOKUP(IF(OR(S70="",OR($D70="",$D70="NL",$D70="HORS LIGUE")),"",COUNTIFS($D$5:$D$72,"&lt;&gt;"&amp;"",$D$5:$D$72,"&lt;&gt;"&amp;"NL",$D$5:$D$72,"&lt;&gt;"&amp;"HORS LIGUE",S$5:S$72,"&lt;"&amp;S70)+1),Paramètres!$B$3:$C$56,2,FALSE)*Paramètres!$K$10))</f>
        <v>0</v>
      </c>
      <c r="U70" s="46"/>
      <c r="V70" s="2">
        <f>IF(U$2="Bike &amp; Run",IF(ISNA(VLOOKUP(U70,Paramètres!$B$3:$C$56,2,FALSE)),0,VLOOKUP(U70,Paramètres!$B$3:$C$56,2,FALSE)*Paramètres!$K$11),IF(OR(U70="",OR($D70="",$D70="NL",$D70="HORS LIGUE")),0,VLOOKUP(IF(OR(U70="",OR($D70="",$D70="NL",$D70="HORS LIGUE")),"",COUNTIFS($D$5:$D$72,"&lt;&gt;"&amp;"",$D$5:$D$72,"&lt;&gt;"&amp;"NL",$D$5:$D$72,"&lt;&gt;"&amp;"HORS LIGUE",U$5:U$72,"&lt;"&amp;U70)+1),Paramètres!$B$3:$C$56,2,FALSE)*Paramètres!$K$11))</f>
        <v>0</v>
      </c>
      <c r="W70" s="46"/>
      <c r="X70" s="2">
        <f>IF(W$2="Bike &amp; Run",IF(ISNA(VLOOKUP(W70,Paramètres!$B$3:$C$56,2,FALSE)),0,VLOOKUP(W70,Paramètres!$B$3:$C$56,2,FALSE)*Paramètres!$K$12),IF(OR(W70="",OR($D70="",$D70="NL",$D70="HORS LIGUE")),0,VLOOKUP(IF(OR(W70="",OR($D70="",$D70="NL",$D70="HORS LIGUE")),"",COUNTIFS($D$5:$D$72,"&lt;&gt;"&amp;"",$D$5:$D$72,"&lt;&gt;"&amp;"NL",$D$5:$D$72,"&lt;&gt;"&amp;"HORS LIGUE",W$5:W$72,"&lt;"&amp;W70)+1),Paramètres!$B$3:$C$56,2,FALSE)*Paramètres!$K$12))</f>
        <v>0</v>
      </c>
      <c r="Y70" s="46"/>
      <c r="Z70" s="2">
        <f>IF(Y$2="Bike &amp; Run",IF(ISNA(VLOOKUP(Y70,Paramètres!$B$3:$C$56,2,FALSE)),0,VLOOKUP(Y70,Paramètres!$B$3:$C$56,2,FALSE)*Paramètres!$K$13),IF(OR(Y70="",OR($D70="",$D70="NL",$D70="HORS LIGUE")),0,VLOOKUP(IF(OR(Y70="",OR($D70="",$D70="NL",$D70="HORS LIGUE")),"",COUNTIFS($D$5:$D$72,"&lt;&gt;"&amp;"",$D$5:$D$72,"&lt;&gt;"&amp;"NL",$D$5:$D$72,"&lt;&gt;"&amp;"HORS LIGUE",Y$5:Y$72,"&lt;"&amp;Y70)+1),Paramètres!$B$3:$C$56,2,FALSE)*Paramètres!$K$13))</f>
        <v>0</v>
      </c>
      <c r="AA70" s="46"/>
      <c r="AB70" s="2">
        <f>IF(AA$2="Bike &amp; Run",IF(ISNA(VLOOKUP(AA70,Paramètres!$B$3:$C$56,2,FALSE)),0,VLOOKUP(AA70,Paramètres!$B$3:$C$56,2,FALSE)*Paramètres!$K$14),IF(OR(AA70="",OR($D70="",$D70="NL",$D70="HORS LIGUE")),0,VLOOKUP(IF(OR(AA70="",OR($D70="",$D70="NL",$D70="HORS LIGUE")),"",COUNTIFS($D$5:$D$72,"&lt;&gt;"&amp;"",$D$5:$D$72,"&lt;&gt;"&amp;"NL",$D$5:$D$72,"&lt;&gt;"&amp;"HORS LIGUE",AA$5:AA$72,"&lt;"&amp;AA70)+1),Paramètres!$B$3:$C$56,2,FALSE)*Paramètres!$K$14))</f>
        <v>0</v>
      </c>
      <c r="AC70" s="46"/>
      <c r="AD70" s="2">
        <f>IF(AC$2="Bike &amp; Run",IF(ISNA(VLOOKUP(AC70,Paramètres!$B$3:$C$56,2,FALSE)),0,VLOOKUP(AC70,Paramètres!$B$3:$C$56,2,FALSE)*Paramètres!$K$15),IF(OR(AC70="",OR($D70="",$D70="NL",$D70="HORS LIGUE")),0,VLOOKUP(IF(OR(AC70="",OR($D70="",$D70="NL",$D70="HORS LIGUE")),"",COUNTIFS($D$5:$D$72,"&lt;&gt;"&amp;"",$D$5:$D$72,"&lt;&gt;"&amp;"NL",$D$5:$D$72,"&lt;&gt;"&amp;"HORS LIGUE",AC$5:AC$72,"&lt;"&amp;AC70)+1),Paramètres!$B$3:$C$56,2,FALSE)*Paramètres!$K$15))</f>
        <v>0</v>
      </c>
      <c r="AE70" s="46"/>
      <c r="AF70" s="2">
        <f>IF(AE$2="Bike &amp; Run",IF(ISNA(VLOOKUP(AE70,Paramètres!$B$3:$C$56,2,FALSE)),0,VLOOKUP(AE70,Paramètres!$B$3:$C$56,2,FALSE)*Paramètres!$K$16),IF(OR(AE70="",OR($D70="",$D70="NL",$D70="HORS LIGUE")),0,VLOOKUP(IF(OR(AE70="",OR($D70="",$D70="NL",$D70="HORS LIGUE")),"",COUNTIFS($D$5:$D$72,"&lt;&gt;"&amp;"",$D$5:$D$72,"&lt;&gt;"&amp;"NL",$D$5:$D$72,"&lt;&gt;"&amp;"HORS LIGUE",AE$5:AE$72,"&lt;"&amp;AE70)+1),Paramètres!$B$3:$C$56,2,FALSE)*Paramètres!$K$16))</f>
        <v>0</v>
      </c>
      <c r="AG70" s="46"/>
      <c r="AH70" s="2">
        <f>IF(AG$2="Bike &amp; Run",IF(ISNA(VLOOKUP(AG70,Paramètres!$B$3:$C$56,2,FALSE)),0,VLOOKUP(AG70,Paramètres!$B$3:$C$56,2,FALSE)*Paramètres!$K$17),IF(OR(AG70="",OR($D70="",$D70="NL",$D70="HORS LIGUE")),0,VLOOKUP(IF(OR(AG70="",OR($D70="",$D70="NL",$D70="HORS LIGUE")),"",COUNTIFS($D$5:$D$72,"&lt;&gt;"&amp;"",$D$5:$D$72,"&lt;&gt;"&amp;"NL",$D$5:$D$72,"&lt;&gt;"&amp;"HORS LIGUE",AG$5:AG$72,"&lt;"&amp;AG70)+1),Paramètres!$B$3:$C$56,2,FALSE)*Paramètres!$K$17))</f>
        <v>0</v>
      </c>
      <c r="AI70" s="40">
        <f t="shared" si="106"/>
        <v>0</v>
      </c>
      <c r="AJ70" s="3" t="str">
        <f t="shared" si="107"/>
        <v/>
      </c>
      <c r="AK70" s="5">
        <f t="shared" si="55"/>
        <v>0</v>
      </c>
      <c r="AL70" s="41">
        <f t="shared" si="56"/>
        <v>0</v>
      </c>
      <c r="AM70" s="33" t="str">
        <f t="shared" si="108"/>
        <v/>
      </c>
      <c r="AO70" s="22">
        <f t="shared" si="58"/>
        <v>0</v>
      </c>
      <c r="AP70">
        <f t="shared" si="59"/>
        <v>0</v>
      </c>
      <c r="AQ70">
        <f t="shared" si="60"/>
        <v>0</v>
      </c>
      <c r="AR70">
        <f t="shared" si="61"/>
        <v>0</v>
      </c>
      <c r="AS70">
        <f t="shared" si="62"/>
        <v>0</v>
      </c>
      <c r="AT70">
        <f t="shared" si="63"/>
        <v>0</v>
      </c>
      <c r="AU70">
        <f t="shared" si="64"/>
        <v>0</v>
      </c>
      <c r="AV70">
        <f t="shared" si="65"/>
        <v>0</v>
      </c>
      <c r="AW70">
        <f t="shared" si="66"/>
        <v>0</v>
      </c>
      <c r="AX70">
        <f t="shared" si="67"/>
        <v>0</v>
      </c>
      <c r="AY70">
        <f t="shared" si="68"/>
        <v>0</v>
      </c>
      <c r="AZ70">
        <f t="shared" si="69"/>
        <v>0</v>
      </c>
      <c r="BA70">
        <f t="shared" si="70"/>
        <v>0</v>
      </c>
      <c r="BB70">
        <f t="shared" si="71"/>
        <v>0</v>
      </c>
      <c r="BC70">
        <f t="shared" si="72"/>
        <v>0</v>
      </c>
      <c r="BD70">
        <f t="shared" si="73"/>
        <v>0</v>
      </c>
      <c r="BE70" s="22">
        <f t="shared" ref="BE70:BR70" si="110">BD70+LARGE($AO70:$BC70,BE$4)</f>
        <v>0</v>
      </c>
      <c r="BF70" s="22">
        <f t="shared" si="110"/>
        <v>0</v>
      </c>
      <c r="BG70" s="22">
        <f t="shared" si="110"/>
        <v>0</v>
      </c>
      <c r="BH70" s="22">
        <f t="shared" si="110"/>
        <v>0</v>
      </c>
      <c r="BI70" s="22">
        <f t="shared" si="110"/>
        <v>0</v>
      </c>
      <c r="BJ70" s="22">
        <f t="shared" si="110"/>
        <v>0</v>
      </c>
      <c r="BK70" s="22">
        <f t="shared" si="110"/>
        <v>0</v>
      </c>
      <c r="BL70" s="22">
        <f t="shared" si="110"/>
        <v>0</v>
      </c>
      <c r="BM70" s="22">
        <f t="shared" si="110"/>
        <v>0</v>
      </c>
      <c r="BN70" s="22">
        <f t="shared" si="110"/>
        <v>0</v>
      </c>
      <c r="BO70" s="22">
        <f t="shared" si="110"/>
        <v>0</v>
      </c>
      <c r="BP70" s="22">
        <f t="shared" si="110"/>
        <v>0</v>
      </c>
      <c r="BQ70" s="22">
        <f t="shared" si="110"/>
        <v>0</v>
      </c>
      <c r="BR70" s="22">
        <f t="shared" si="110"/>
        <v>0</v>
      </c>
    </row>
    <row r="71" spans="1:70" ht="16.5">
      <c r="A71" s="14"/>
      <c r="B71" s="32" t="str">
        <f>IF(ISNA(VLOOKUP(A71,'Licenciés Jeunes 2023'!A:C,3,0)),"",VLOOKUP(A71,'Licenciés Jeunes 2023'!A:C,3,0))</f>
        <v/>
      </c>
      <c r="C71" s="32" t="str">
        <f>IF(ISNA(VLOOKUP(A71,'Licenciés Jeunes 2023'!A:C,2,0)),"",VLOOKUP(A71,'Licenciés Jeunes 2023'!A:C,2,0))</f>
        <v/>
      </c>
      <c r="D71" s="32" t="str">
        <f>IF(ISNA(VLOOKUP(A71,'Licenciés Jeunes 2023'!A:F,6,0)),"",VLOOKUP(A71,'Licenciés Jeunes 2023'!A:F,6,0))</f>
        <v/>
      </c>
      <c r="E71" s="6"/>
      <c r="F71" s="2">
        <f>IF(E$2="Bike &amp; Run",IF(ISNA(VLOOKUP(E71,Paramètres!$B$3:$C$56,2,FALSE)),0,VLOOKUP(E71,Paramètres!$B$3:$C$56,2,FALSE)*Paramètres!$K$3),IF(OR(E71="",OR($D71="",$D71="NL",$D71="HORS LIGUE")),0,VLOOKUP(IF(OR(E71="",OR($D71="",$D71="NL",$D71="HORS LIGUE")),"",COUNTIFS($D$5:$D$72,"&lt;&gt;"&amp;"",$D$5:$D$72,"&lt;&gt;"&amp;"NL",$D$5:$D$72,"&lt;&gt;"&amp;"HORS LIGUE",E$5:E$72,"&lt;"&amp;E71)+1),Paramètres!$B$3:$C$56,2,FALSE)*Paramètres!$K$3))</f>
        <v>0</v>
      </c>
      <c r="G71" s="4"/>
      <c r="H71" s="2">
        <f>IF(G$2="Bike &amp; Run",IF(ISNA(VLOOKUP(G71,Paramètres!$B$3:$C$56,2,FALSE)),0,VLOOKUP(G71,Paramètres!$B$3:$C$56,2,FALSE)*Paramètres!$K$4),IF(OR(G71="",OR($D71="",$D71="NL",$D71="HORS LIGUE")),0,VLOOKUP(IF(OR(G71="",OR($D71="",$D71="NL",$D71="HORS LIGUE")),"",COUNTIFS($D$5:$D$72,"&lt;&gt;"&amp;"",$D$5:$D$72,"&lt;&gt;"&amp;"NL",$D$5:$D$72,"&lt;&gt;"&amp;"HORS LIGUE",G$5:G$72,"&lt;"&amp;G71)+1),Paramètres!$B$3:$C$56,2,FALSE)*Paramètres!$K$4))</f>
        <v>0</v>
      </c>
      <c r="I71" s="36"/>
      <c r="J71" s="2">
        <f>IF(I$2="Bike &amp; Run",IF(ISNA(VLOOKUP(I71,Paramètres!$B$3:$C$56,2,FALSE)),0,VLOOKUP(I71,Paramètres!$B$3:$C$56,2,FALSE)*Paramètres!$K$5),IF(OR(I71="",OR($D71="",$D71="NL",$D71="HORS LIGUE")),0,VLOOKUP(IF(OR(I71="",OR($D71="",$D71="NL",$D71="HORS LIGUE")),"",COUNTIFS($D$5:$D$72,"&lt;&gt;"&amp;"",$D$5:$D$72,"&lt;&gt;"&amp;"NL",$D$5:$D$72,"&lt;&gt;"&amp;"HORS LIGUE",I$5:I$72,"&lt;"&amp;I71)+1),Paramètres!$B$3:$C$56,2,FALSE)*Paramètres!$K$5))</f>
        <v>0</v>
      </c>
      <c r="K71" s="4"/>
      <c r="L71" s="2">
        <f>IF(K$2="Bike &amp; Run",IF(ISNA(VLOOKUP(K71,Paramètres!$B$3:$C$56,2,FALSE)),0,VLOOKUP(K71,Paramètres!$B$3:$C$56,2,FALSE)*Paramètres!$K$6),IF(OR(K71="",OR($D71="",$D71="NL",$D71="HORS LIGUE")),0,VLOOKUP(IF(OR(K71="",OR($D71="",$D71="NL",$D71="HORS LIGUE")),"",COUNTIFS($D$5:$D$72,"&lt;&gt;"&amp;"",$D$5:$D$72,"&lt;&gt;"&amp;"NL",$D$5:$D$72,"&lt;&gt;"&amp;"HORS LIGUE",K$5:K$72,"&lt;"&amp;K71)+1),Paramètres!$B$3:$C$56,2,FALSE)*Paramètres!$K$6))</f>
        <v>0</v>
      </c>
      <c r="M71" s="4"/>
      <c r="N71" s="2">
        <f>IF(M$2="Bike &amp; Run",IF(ISNA(VLOOKUP(M71,Paramètres!$B$3:$C$56,2,FALSE)),0,VLOOKUP(M71,Paramètres!$B$3:$C$56,2,FALSE)*Paramètres!$K$7),IF(OR(M71="",OR($D71="",$D71="NL",$D71="HORS LIGUE")),0,VLOOKUP(IF(OR(M71="",OR($D71="",$D71="NL",$D71="HORS LIGUE")),"",COUNTIFS($D$5:$D$72,"&lt;&gt;"&amp;"",$D$5:$D$72,"&lt;&gt;"&amp;"NL",$D$5:$D$72,"&lt;&gt;"&amp;"HORS LIGUE",M$5:M$72,"&lt;"&amp;M71)+1),Paramètres!$B$3:$C$56,2,FALSE)*Paramètres!$K$7))</f>
        <v>0</v>
      </c>
      <c r="O71" s="46"/>
      <c r="P71" s="2">
        <f>IF(O$2="Bike &amp; Run",IF(ISNA(VLOOKUP(O71,Paramètres!$B$3:$C$56,2,FALSE)),0,VLOOKUP(O71,Paramètres!$B$3:$C$56,2,FALSE)*Paramètres!$K$8),IF(OR(O71="",OR($D71="",$D71="NL",$D71="HORS LIGUE")),0,VLOOKUP(IF(OR(O71="",OR($D71="",$D71="NL",$D71="HORS LIGUE")),"",COUNTIFS($D$5:$D$72,"&lt;&gt;"&amp;"",$D$5:$D$72,"&lt;&gt;"&amp;"NL",$D$5:$D$72,"&lt;&gt;"&amp;"HORS LIGUE",O$5:O$72,"&lt;"&amp;O71)+1),Paramètres!$B$3:$C$56,2,FALSE)*Paramètres!$K$8))</f>
        <v>0</v>
      </c>
      <c r="Q71" s="46"/>
      <c r="R71" s="2">
        <f>IF(Q$2="Bike &amp; Run",IF(ISNA(VLOOKUP(Q71,Paramètres!$B$3:$C$56,2,FALSE)),0,VLOOKUP(Q71,Paramètres!$B$3:$C$56,2,FALSE)*Paramètres!$K$9),IF(OR(Q71="",OR($D71="",$D71="NL",$D71="HORS LIGUE")),0,VLOOKUP(IF(OR(Q71="",OR($D71="",$D71="NL",$D71="HORS LIGUE")),"",COUNTIFS($D$5:$D$72,"&lt;&gt;"&amp;"",$D$5:$D$72,"&lt;&gt;"&amp;"NL",$D$5:$D$72,"&lt;&gt;"&amp;"HORS LIGUE",Q$5:Q$72,"&lt;"&amp;Q71)+1),Paramètres!$B$3:$C$56,2,FALSE)*Paramètres!$K$9))</f>
        <v>0</v>
      </c>
      <c r="S71" s="46"/>
      <c r="T71" s="2">
        <f>IF(S$2="Bike &amp; Run",IF(ISNA(VLOOKUP(S71,Paramètres!$B$3:$C$56,2,FALSE)),0,VLOOKUP(S71,Paramètres!$B$3:$C$56,2,FALSE)*Paramètres!$K$10),IF(OR(S71="",OR($D71="",$D71="NL",$D71="HORS LIGUE")),0,VLOOKUP(IF(OR(S71="",OR($D71="",$D71="NL",$D71="HORS LIGUE")),"",COUNTIFS($D$5:$D$72,"&lt;&gt;"&amp;"",$D$5:$D$72,"&lt;&gt;"&amp;"NL",$D$5:$D$72,"&lt;&gt;"&amp;"HORS LIGUE",S$5:S$72,"&lt;"&amp;S71)+1),Paramètres!$B$3:$C$56,2,FALSE)*Paramètres!$K$10))</f>
        <v>0</v>
      </c>
      <c r="U71" s="46"/>
      <c r="V71" s="2">
        <f>IF(U$2="Bike &amp; Run",IF(ISNA(VLOOKUP(U71,Paramètres!$B$3:$C$56,2,FALSE)),0,VLOOKUP(U71,Paramètres!$B$3:$C$56,2,FALSE)*Paramètres!$K$11),IF(OR(U71="",OR($D71="",$D71="NL",$D71="HORS LIGUE")),0,VLOOKUP(IF(OR(U71="",OR($D71="",$D71="NL",$D71="HORS LIGUE")),"",COUNTIFS($D$5:$D$72,"&lt;&gt;"&amp;"",$D$5:$D$72,"&lt;&gt;"&amp;"NL",$D$5:$D$72,"&lt;&gt;"&amp;"HORS LIGUE",U$5:U$72,"&lt;"&amp;U71)+1),Paramètres!$B$3:$C$56,2,FALSE)*Paramètres!$K$11))</f>
        <v>0</v>
      </c>
      <c r="W71" s="46"/>
      <c r="X71" s="2">
        <f>IF(W$2="Bike &amp; Run",IF(ISNA(VLOOKUP(W71,Paramètres!$B$3:$C$56,2,FALSE)),0,VLOOKUP(W71,Paramètres!$B$3:$C$56,2,FALSE)*Paramètres!$K$12),IF(OR(W71="",OR($D71="",$D71="NL",$D71="HORS LIGUE")),0,VLOOKUP(IF(OR(W71="",OR($D71="",$D71="NL",$D71="HORS LIGUE")),"",COUNTIFS($D$5:$D$72,"&lt;&gt;"&amp;"",$D$5:$D$72,"&lt;&gt;"&amp;"NL",$D$5:$D$72,"&lt;&gt;"&amp;"HORS LIGUE",W$5:W$72,"&lt;"&amp;W71)+1),Paramètres!$B$3:$C$56,2,FALSE)*Paramètres!$K$12))</f>
        <v>0</v>
      </c>
      <c r="Y71" s="46"/>
      <c r="Z71" s="2">
        <f>IF(Y$2="Bike &amp; Run",IF(ISNA(VLOOKUP(Y71,Paramètres!$B$3:$C$56,2,FALSE)),0,VLOOKUP(Y71,Paramètres!$B$3:$C$56,2,FALSE)*Paramètres!$K$13),IF(OR(Y71="",OR($D71="",$D71="NL",$D71="HORS LIGUE")),0,VLOOKUP(IF(OR(Y71="",OR($D71="",$D71="NL",$D71="HORS LIGUE")),"",COUNTIFS($D$5:$D$72,"&lt;&gt;"&amp;"",$D$5:$D$72,"&lt;&gt;"&amp;"NL",$D$5:$D$72,"&lt;&gt;"&amp;"HORS LIGUE",Y$5:Y$72,"&lt;"&amp;Y71)+1),Paramètres!$B$3:$C$56,2,FALSE)*Paramètres!$K$13))</f>
        <v>0</v>
      </c>
      <c r="AA71" s="46"/>
      <c r="AB71" s="2">
        <f>IF(AA$2="Bike &amp; Run",IF(ISNA(VLOOKUP(AA71,Paramètres!$B$3:$C$56,2,FALSE)),0,VLOOKUP(AA71,Paramètres!$B$3:$C$56,2,FALSE)*Paramètres!$K$14),IF(OR(AA71="",OR($D71="",$D71="NL",$D71="HORS LIGUE")),0,VLOOKUP(IF(OR(AA71="",OR($D71="",$D71="NL",$D71="HORS LIGUE")),"",COUNTIFS($D$5:$D$72,"&lt;&gt;"&amp;"",$D$5:$D$72,"&lt;&gt;"&amp;"NL",$D$5:$D$72,"&lt;&gt;"&amp;"HORS LIGUE",AA$5:AA$72,"&lt;"&amp;AA71)+1),Paramètres!$B$3:$C$56,2,FALSE)*Paramètres!$K$14))</f>
        <v>0</v>
      </c>
      <c r="AC71" s="46"/>
      <c r="AD71" s="2">
        <f>IF(AC$2="Bike &amp; Run",IF(ISNA(VLOOKUP(AC71,Paramètres!$B$3:$C$56,2,FALSE)),0,VLOOKUP(AC71,Paramètres!$B$3:$C$56,2,FALSE)*Paramètres!$K$15),IF(OR(AC71="",OR($D71="",$D71="NL",$D71="HORS LIGUE")),0,VLOOKUP(IF(OR(AC71="",OR($D71="",$D71="NL",$D71="HORS LIGUE")),"",COUNTIFS($D$5:$D$72,"&lt;&gt;"&amp;"",$D$5:$D$72,"&lt;&gt;"&amp;"NL",$D$5:$D$72,"&lt;&gt;"&amp;"HORS LIGUE",AC$5:AC$72,"&lt;"&amp;AC71)+1),Paramètres!$B$3:$C$56,2,FALSE)*Paramètres!$K$15))</f>
        <v>0</v>
      </c>
      <c r="AE71" s="46"/>
      <c r="AF71" s="2">
        <f>IF(AE$2="Bike &amp; Run",IF(ISNA(VLOOKUP(AE71,Paramètres!$B$3:$C$56,2,FALSE)),0,VLOOKUP(AE71,Paramètres!$B$3:$C$56,2,FALSE)*Paramètres!$K$16),IF(OR(AE71="",OR($D71="",$D71="NL",$D71="HORS LIGUE")),0,VLOOKUP(IF(OR(AE71="",OR($D71="",$D71="NL",$D71="HORS LIGUE")),"",COUNTIFS($D$5:$D$72,"&lt;&gt;"&amp;"",$D$5:$D$72,"&lt;&gt;"&amp;"NL",$D$5:$D$72,"&lt;&gt;"&amp;"HORS LIGUE",AE$5:AE$72,"&lt;"&amp;AE71)+1),Paramètres!$B$3:$C$56,2,FALSE)*Paramètres!$K$16))</f>
        <v>0</v>
      </c>
      <c r="AG71" s="46"/>
      <c r="AH71" s="2">
        <f>IF(AG$2="Bike &amp; Run",IF(ISNA(VLOOKUP(AG71,Paramètres!$B$3:$C$56,2,FALSE)),0,VLOOKUP(AG71,Paramètres!$B$3:$C$56,2,FALSE)*Paramètres!$K$17),IF(OR(AG71="",OR($D71="",$D71="NL",$D71="HORS LIGUE")),0,VLOOKUP(IF(OR(AG71="",OR($D71="",$D71="NL",$D71="HORS LIGUE")),"",COUNTIFS($D$5:$D$72,"&lt;&gt;"&amp;"",$D$5:$D$72,"&lt;&gt;"&amp;"NL",$D$5:$D$72,"&lt;&gt;"&amp;"HORS LIGUE",AG$5:AG$72,"&lt;"&amp;AG71)+1),Paramètres!$B$3:$C$56,2,FALSE)*Paramètres!$K$17))</f>
        <v>0</v>
      </c>
      <c r="AI71" s="40">
        <f t="shared" si="106"/>
        <v>0</v>
      </c>
      <c r="AJ71" s="3" t="str">
        <f t="shared" si="107"/>
        <v/>
      </c>
      <c r="AK71" s="5">
        <f t="shared" si="55"/>
        <v>0</v>
      </c>
      <c r="AL71" s="41">
        <f t="shared" si="56"/>
        <v>0</v>
      </c>
      <c r="AM71" s="33" t="str">
        <f t="shared" si="108"/>
        <v/>
      </c>
      <c r="AO71" s="22">
        <f t="shared" si="58"/>
        <v>0</v>
      </c>
      <c r="AP71">
        <f t="shared" si="59"/>
        <v>0</v>
      </c>
      <c r="AQ71">
        <f t="shared" si="60"/>
        <v>0</v>
      </c>
      <c r="AR71">
        <f t="shared" si="61"/>
        <v>0</v>
      </c>
      <c r="AS71">
        <f t="shared" si="62"/>
        <v>0</v>
      </c>
      <c r="AT71">
        <f t="shared" si="63"/>
        <v>0</v>
      </c>
      <c r="AU71">
        <f t="shared" si="64"/>
        <v>0</v>
      </c>
      <c r="AV71">
        <f t="shared" si="65"/>
        <v>0</v>
      </c>
      <c r="AW71">
        <f t="shared" si="66"/>
        <v>0</v>
      </c>
      <c r="AX71">
        <f t="shared" si="67"/>
        <v>0</v>
      </c>
      <c r="AY71">
        <f t="shared" si="68"/>
        <v>0</v>
      </c>
      <c r="AZ71">
        <f t="shared" si="69"/>
        <v>0</v>
      </c>
      <c r="BA71">
        <f t="shared" si="70"/>
        <v>0</v>
      </c>
      <c r="BB71">
        <f t="shared" si="71"/>
        <v>0</v>
      </c>
      <c r="BC71">
        <f t="shared" si="72"/>
        <v>0</v>
      </c>
      <c r="BD71">
        <f t="shared" si="73"/>
        <v>0</v>
      </c>
      <c r="BE71" s="22">
        <f t="shared" ref="BE71:BR71" si="111">BD71+LARGE($AO71:$BC71,BE$4)</f>
        <v>0</v>
      </c>
      <c r="BF71" s="22">
        <f t="shared" si="111"/>
        <v>0</v>
      </c>
      <c r="BG71" s="22">
        <f t="shared" si="111"/>
        <v>0</v>
      </c>
      <c r="BH71" s="22">
        <f t="shared" si="111"/>
        <v>0</v>
      </c>
      <c r="BI71" s="22">
        <f t="shared" si="111"/>
        <v>0</v>
      </c>
      <c r="BJ71" s="22">
        <f t="shared" si="111"/>
        <v>0</v>
      </c>
      <c r="BK71" s="22">
        <f t="shared" si="111"/>
        <v>0</v>
      </c>
      <c r="BL71" s="22">
        <f t="shared" si="111"/>
        <v>0</v>
      </c>
      <c r="BM71" s="22">
        <f t="shared" si="111"/>
        <v>0</v>
      </c>
      <c r="BN71" s="22">
        <f t="shared" si="111"/>
        <v>0</v>
      </c>
      <c r="BO71" s="22">
        <f t="shared" si="111"/>
        <v>0</v>
      </c>
      <c r="BP71" s="22">
        <f t="shared" si="111"/>
        <v>0</v>
      </c>
      <c r="BQ71" s="22">
        <f t="shared" si="111"/>
        <v>0</v>
      </c>
      <c r="BR71" s="22">
        <f t="shared" si="111"/>
        <v>0</v>
      </c>
    </row>
    <row r="72" spans="1:70" ht="16.5">
      <c r="A72" s="14"/>
      <c r="B72" s="32" t="str">
        <f>IF(ISNA(VLOOKUP(A72,'Licenciés Jeunes 2023'!A:C,3,0)),"",VLOOKUP(A72,'Licenciés Jeunes 2023'!A:C,3,0))</f>
        <v/>
      </c>
      <c r="C72" s="32" t="str">
        <f>IF(ISNA(VLOOKUP(A72,'Licenciés Jeunes 2023'!A:C,2,0)),"",VLOOKUP(A72,'Licenciés Jeunes 2023'!A:C,2,0))</f>
        <v/>
      </c>
      <c r="D72" s="32" t="str">
        <f>IF(ISNA(VLOOKUP(A72,'Licenciés Jeunes 2023'!A:F,6,0)),"",VLOOKUP(A72,'Licenciés Jeunes 2023'!A:F,6,0))</f>
        <v/>
      </c>
      <c r="E72" s="6"/>
      <c r="F72" s="2">
        <f>IF(E$2="Bike &amp; Run",IF(ISNA(VLOOKUP(E72,Paramètres!$B$3:$C$56,2,FALSE)),0,VLOOKUP(E72,Paramètres!$B$3:$C$56,2,FALSE)*Paramètres!$K$3),IF(OR(E72="",OR($D72="",$D72="NL",$D72="HORS LIGUE")),0,VLOOKUP(IF(OR(E72="",OR($D72="",$D72="NL",$D72="HORS LIGUE")),"",COUNTIFS($D$5:$D$72,"&lt;&gt;"&amp;"",$D$5:$D$72,"&lt;&gt;"&amp;"NL",$D$5:$D$72,"&lt;&gt;"&amp;"HORS LIGUE",E$5:E$72,"&lt;"&amp;E72)+1),Paramètres!$B$3:$C$56,2,FALSE)*Paramètres!$K$3))</f>
        <v>0</v>
      </c>
      <c r="G72" s="4"/>
      <c r="H72" s="2">
        <f>IF(G$2="Bike &amp; Run",IF(ISNA(VLOOKUP(G72,Paramètres!$B$3:$C$56,2,FALSE)),0,VLOOKUP(G72,Paramètres!$B$3:$C$56,2,FALSE)*Paramètres!$K$4),IF(OR(G72="",OR($D72="",$D72="NL",$D72="HORS LIGUE")),0,VLOOKUP(IF(OR(G72="",OR($D72="",$D72="NL",$D72="HORS LIGUE")),"",COUNTIFS($D$5:$D$72,"&lt;&gt;"&amp;"",$D$5:$D$72,"&lt;&gt;"&amp;"NL",$D$5:$D$72,"&lt;&gt;"&amp;"HORS LIGUE",G$5:G$72,"&lt;"&amp;G72)+1),Paramètres!$B$3:$C$56,2,FALSE)*Paramètres!$K$4))</f>
        <v>0</v>
      </c>
      <c r="I72" s="36"/>
      <c r="J72" s="2">
        <f>IF(I$2="Bike &amp; Run",IF(ISNA(VLOOKUP(I72,Paramètres!$B$3:$C$56,2,FALSE)),0,VLOOKUP(I72,Paramètres!$B$3:$C$56,2,FALSE)*Paramètres!$K$5),IF(OR(I72="",OR($D72="",$D72="NL",$D72="HORS LIGUE")),0,VLOOKUP(IF(OR(I72="",OR($D72="",$D72="NL",$D72="HORS LIGUE")),"",COUNTIFS($D$5:$D$72,"&lt;&gt;"&amp;"",$D$5:$D$72,"&lt;&gt;"&amp;"NL",$D$5:$D$72,"&lt;&gt;"&amp;"HORS LIGUE",I$5:I$72,"&lt;"&amp;I72)+1),Paramètres!$B$3:$C$56,2,FALSE)*Paramètres!$K$5))</f>
        <v>0</v>
      </c>
      <c r="K72" s="4"/>
      <c r="L72" s="2">
        <f>IF(K$2="Bike &amp; Run",IF(ISNA(VLOOKUP(K72,Paramètres!$B$3:$C$56,2,FALSE)),0,VLOOKUP(K72,Paramètres!$B$3:$C$56,2,FALSE)*Paramètres!$K$6),IF(OR(K72="",OR($D72="",$D72="NL",$D72="HORS LIGUE")),0,VLOOKUP(IF(OR(K72="",OR($D72="",$D72="NL",$D72="HORS LIGUE")),"",COUNTIFS($D$5:$D$72,"&lt;&gt;"&amp;"",$D$5:$D$72,"&lt;&gt;"&amp;"NL",$D$5:$D$72,"&lt;&gt;"&amp;"HORS LIGUE",K$5:K$72,"&lt;"&amp;K72)+1),Paramètres!$B$3:$C$56,2,FALSE)*Paramètres!$K$6))</f>
        <v>0</v>
      </c>
      <c r="M72" s="4"/>
      <c r="N72" s="2">
        <f>IF(M$2="Bike &amp; Run",IF(ISNA(VLOOKUP(M72,Paramètres!$B$3:$C$56,2,FALSE)),0,VLOOKUP(M72,Paramètres!$B$3:$C$56,2,FALSE)*Paramètres!$K$7),IF(OR(M72="",OR($D72="",$D72="NL",$D72="HORS LIGUE")),0,VLOOKUP(IF(OR(M72="",OR($D72="",$D72="NL",$D72="HORS LIGUE")),"",COUNTIFS($D$5:$D$72,"&lt;&gt;"&amp;"",$D$5:$D$72,"&lt;&gt;"&amp;"NL",$D$5:$D$72,"&lt;&gt;"&amp;"HORS LIGUE",M$5:M$72,"&lt;"&amp;M72)+1),Paramètres!$B$3:$C$56,2,FALSE)*Paramètres!$K$7))</f>
        <v>0</v>
      </c>
      <c r="O72" s="46"/>
      <c r="P72" s="2">
        <f>IF(O$2="Bike &amp; Run",IF(ISNA(VLOOKUP(O72,Paramètres!$B$3:$C$56,2,FALSE)),0,VLOOKUP(O72,Paramètres!$B$3:$C$56,2,FALSE)*Paramètres!$K$8),IF(OR(O72="",OR($D72="",$D72="NL",$D72="HORS LIGUE")),0,VLOOKUP(IF(OR(O72="",OR($D72="",$D72="NL",$D72="HORS LIGUE")),"",COUNTIFS($D$5:$D$72,"&lt;&gt;"&amp;"",$D$5:$D$72,"&lt;&gt;"&amp;"NL",$D$5:$D$72,"&lt;&gt;"&amp;"HORS LIGUE",O$5:O$72,"&lt;"&amp;O72)+1),Paramètres!$B$3:$C$56,2,FALSE)*Paramètres!$K$8))</f>
        <v>0</v>
      </c>
      <c r="Q72" s="46"/>
      <c r="R72" s="2">
        <f>IF(Q$2="Bike &amp; Run",IF(ISNA(VLOOKUP(Q72,Paramètres!$B$3:$C$56,2,FALSE)),0,VLOOKUP(Q72,Paramètres!$B$3:$C$56,2,FALSE)*Paramètres!$K$9),IF(OR(Q72="",OR($D72="",$D72="NL",$D72="HORS LIGUE")),0,VLOOKUP(IF(OR(Q72="",OR($D72="",$D72="NL",$D72="HORS LIGUE")),"",COUNTIFS($D$5:$D$72,"&lt;&gt;"&amp;"",$D$5:$D$72,"&lt;&gt;"&amp;"NL",$D$5:$D$72,"&lt;&gt;"&amp;"HORS LIGUE",Q$5:Q$72,"&lt;"&amp;Q72)+1),Paramètres!$B$3:$C$56,2,FALSE)*Paramètres!$K$9))</f>
        <v>0</v>
      </c>
      <c r="S72" s="46"/>
      <c r="T72" s="2">
        <f>IF(S$2="Bike &amp; Run",IF(ISNA(VLOOKUP(S72,Paramètres!$B$3:$C$56,2,FALSE)),0,VLOOKUP(S72,Paramètres!$B$3:$C$56,2,FALSE)*Paramètres!$K$10),IF(OR(S72="",OR($D72="",$D72="NL",$D72="HORS LIGUE")),0,VLOOKUP(IF(OR(S72="",OR($D72="",$D72="NL",$D72="HORS LIGUE")),"",COUNTIFS($D$5:$D$72,"&lt;&gt;"&amp;"",$D$5:$D$72,"&lt;&gt;"&amp;"NL",$D$5:$D$72,"&lt;&gt;"&amp;"HORS LIGUE",S$5:S$72,"&lt;"&amp;S72)+1),Paramètres!$B$3:$C$56,2,FALSE)*Paramètres!$K$10))</f>
        <v>0</v>
      </c>
      <c r="U72" s="46"/>
      <c r="V72" s="2">
        <f>IF(U$2="Bike &amp; Run",IF(ISNA(VLOOKUP(U72,Paramètres!$B$3:$C$56,2,FALSE)),0,VLOOKUP(U72,Paramètres!$B$3:$C$56,2,FALSE)*Paramètres!$K$11),IF(OR(U72="",OR($D72="",$D72="NL",$D72="HORS LIGUE")),0,VLOOKUP(IF(OR(U72="",OR($D72="",$D72="NL",$D72="HORS LIGUE")),"",COUNTIFS($D$5:$D$72,"&lt;&gt;"&amp;"",$D$5:$D$72,"&lt;&gt;"&amp;"NL",$D$5:$D$72,"&lt;&gt;"&amp;"HORS LIGUE",U$5:U$72,"&lt;"&amp;U72)+1),Paramètres!$B$3:$C$56,2,FALSE)*Paramètres!$K$11))</f>
        <v>0</v>
      </c>
      <c r="W72" s="46"/>
      <c r="X72" s="2">
        <f>IF(W$2="Bike &amp; Run",IF(ISNA(VLOOKUP(W72,Paramètres!$B$3:$C$56,2,FALSE)),0,VLOOKUP(W72,Paramètres!$B$3:$C$56,2,FALSE)*Paramètres!$K$12),IF(OR(W72="",OR($D72="",$D72="NL",$D72="HORS LIGUE")),0,VLOOKUP(IF(OR(W72="",OR($D72="",$D72="NL",$D72="HORS LIGUE")),"",COUNTIFS($D$5:$D$72,"&lt;&gt;"&amp;"",$D$5:$D$72,"&lt;&gt;"&amp;"NL",$D$5:$D$72,"&lt;&gt;"&amp;"HORS LIGUE",W$5:W$72,"&lt;"&amp;W72)+1),Paramètres!$B$3:$C$56,2,FALSE)*Paramètres!$K$12))</f>
        <v>0</v>
      </c>
      <c r="Y72" s="46"/>
      <c r="Z72" s="2">
        <f>IF(Y$2="Bike &amp; Run",IF(ISNA(VLOOKUP(Y72,Paramètres!$B$3:$C$56,2,FALSE)),0,VLOOKUP(Y72,Paramètres!$B$3:$C$56,2,FALSE)*Paramètres!$K$13),IF(OR(Y72="",OR($D72="",$D72="NL",$D72="HORS LIGUE")),0,VLOOKUP(IF(OR(Y72="",OR($D72="",$D72="NL",$D72="HORS LIGUE")),"",COUNTIFS($D$5:$D$72,"&lt;&gt;"&amp;"",$D$5:$D$72,"&lt;&gt;"&amp;"NL",$D$5:$D$72,"&lt;&gt;"&amp;"HORS LIGUE",Y$5:Y$72,"&lt;"&amp;Y72)+1),Paramètres!$B$3:$C$56,2,FALSE)*Paramètres!$K$13))</f>
        <v>0</v>
      </c>
      <c r="AA72" s="46"/>
      <c r="AB72" s="2">
        <f>IF(AA$2="Bike &amp; Run",IF(ISNA(VLOOKUP(AA72,Paramètres!$B$3:$C$56,2,FALSE)),0,VLOOKUP(AA72,Paramètres!$B$3:$C$56,2,FALSE)*Paramètres!$K$14),IF(OR(AA72="",OR($D72="",$D72="NL",$D72="HORS LIGUE")),0,VLOOKUP(IF(OR(AA72="",OR($D72="",$D72="NL",$D72="HORS LIGUE")),"",COUNTIFS($D$5:$D$72,"&lt;&gt;"&amp;"",$D$5:$D$72,"&lt;&gt;"&amp;"NL",$D$5:$D$72,"&lt;&gt;"&amp;"HORS LIGUE",AA$5:AA$72,"&lt;"&amp;AA72)+1),Paramètres!$B$3:$C$56,2,FALSE)*Paramètres!$K$14))</f>
        <v>0</v>
      </c>
      <c r="AC72" s="46"/>
      <c r="AD72" s="2">
        <f>IF(AC$2="Bike &amp; Run",IF(ISNA(VLOOKUP(AC72,Paramètres!$B$3:$C$56,2,FALSE)),0,VLOOKUP(AC72,Paramètres!$B$3:$C$56,2,FALSE)*Paramètres!$K$15),IF(OR(AC72="",OR($D72="",$D72="NL",$D72="HORS LIGUE")),0,VLOOKUP(IF(OR(AC72="",OR($D72="",$D72="NL",$D72="HORS LIGUE")),"",COUNTIFS($D$5:$D$72,"&lt;&gt;"&amp;"",$D$5:$D$72,"&lt;&gt;"&amp;"NL",$D$5:$D$72,"&lt;&gt;"&amp;"HORS LIGUE",AC$5:AC$72,"&lt;"&amp;AC72)+1),Paramètres!$B$3:$C$56,2,FALSE)*Paramètres!$K$15))</f>
        <v>0</v>
      </c>
      <c r="AE72" s="46"/>
      <c r="AF72" s="2">
        <f>IF(AE$2="Bike &amp; Run",IF(ISNA(VLOOKUP(AE72,Paramètres!$B$3:$C$56,2,FALSE)),0,VLOOKUP(AE72,Paramètres!$B$3:$C$56,2,FALSE)*Paramètres!$K$16),IF(OR(AE72="",OR($D72="",$D72="NL",$D72="HORS LIGUE")),0,VLOOKUP(IF(OR(AE72="",OR($D72="",$D72="NL",$D72="HORS LIGUE")),"",COUNTIFS($D$5:$D$72,"&lt;&gt;"&amp;"",$D$5:$D$72,"&lt;&gt;"&amp;"NL",$D$5:$D$72,"&lt;&gt;"&amp;"HORS LIGUE",AE$5:AE$72,"&lt;"&amp;AE72)+1),Paramètres!$B$3:$C$56,2,FALSE)*Paramètres!$K$16))</f>
        <v>0</v>
      </c>
      <c r="AG72" s="46"/>
      <c r="AH72" s="2">
        <f>IF(AG$2="Bike &amp; Run",IF(ISNA(VLOOKUP(AG72,Paramètres!$B$3:$C$56,2,FALSE)),0,VLOOKUP(AG72,Paramètres!$B$3:$C$56,2,FALSE)*Paramètres!$K$17),IF(OR(AG72="",OR($D72="",$D72="NL",$D72="HORS LIGUE")),0,VLOOKUP(IF(OR(AG72="",OR($D72="",$D72="NL",$D72="HORS LIGUE")),"",COUNTIFS($D$5:$D$72,"&lt;&gt;"&amp;"",$D$5:$D$72,"&lt;&gt;"&amp;"NL",$D$5:$D$72,"&lt;&gt;"&amp;"HORS LIGUE",AG$5:AG$72,"&lt;"&amp;AG72)+1),Paramètres!$B$3:$C$56,2,FALSE)*Paramètres!$K$17))</f>
        <v>0</v>
      </c>
      <c r="AI72" s="40">
        <f t="shared" si="106"/>
        <v>0</v>
      </c>
      <c r="AJ72" s="3" t="str">
        <f t="shared" si="107"/>
        <v/>
      </c>
      <c r="AK72" s="5">
        <f t="shared" si="55"/>
        <v>0</v>
      </c>
      <c r="AL72" s="41">
        <f t="shared" si="56"/>
        <v>0</v>
      </c>
      <c r="AM72" s="33" t="str">
        <f t="shared" si="108"/>
        <v/>
      </c>
      <c r="AO72" s="22">
        <f t="shared" si="58"/>
        <v>0</v>
      </c>
      <c r="AP72">
        <f t="shared" si="59"/>
        <v>0</v>
      </c>
      <c r="AQ72">
        <f t="shared" si="60"/>
        <v>0</v>
      </c>
      <c r="AR72">
        <f t="shared" si="61"/>
        <v>0</v>
      </c>
      <c r="AS72">
        <f t="shared" si="62"/>
        <v>0</v>
      </c>
      <c r="AT72">
        <f t="shared" si="63"/>
        <v>0</v>
      </c>
      <c r="AU72">
        <f t="shared" si="64"/>
        <v>0</v>
      </c>
      <c r="AV72">
        <f t="shared" si="65"/>
        <v>0</v>
      </c>
      <c r="AW72">
        <f t="shared" si="66"/>
        <v>0</v>
      </c>
      <c r="AX72">
        <f t="shared" si="67"/>
        <v>0</v>
      </c>
      <c r="AY72">
        <f t="shared" si="68"/>
        <v>0</v>
      </c>
      <c r="AZ72">
        <f t="shared" si="69"/>
        <v>0</v>
      </c>
      <c r="BA72">
        <f t="shared" si="70"/>
        <v>0</v>
      </c>
      <c r="BB72">
        <f t="shared" si="71"/>
        <v>0</v>
      </c>
      <c r="BC72">
        <f t="shared" si="72"/>
        <v>0</v>
      </c>
      <c r="BD72">
        <f t="shared" si="73"/>
        <v>0</v>
      </c>
      <c r="BE72" s="22">
        <f t="shared" ref="BE72:BR72" si="112">BD72+LARGE($AO72:$BC72,BE$4)</f>
        <v>0</v>
      </c>
      <c r="BF72" s="22">
        <f t="shared" si="112"/>
        <v>0</v>
      </c>
      <c r="BG72" s="22">
        <f t="shared" si="112"/>
        <v>0</v>
      </c>
      <c r="BH72" s="22">
        <f t="shared" si="112"/>
        <v>0</v>
      </c>
      <c r="BI72" s="22">
        <f t="shared" si="112"/>
        <v>0</v>
      </c>
      <c r="BJ72" s="22">
        <f t="shared" si="112"/>
        <v>0</v>
      </c>
      <c r="BK72" s="22">
        <f t="shared" si="112"/>
        <v>0</v>
      </c>
      <c r="BL72" s="22">
        <f t="shared" si="112"/>
        <v>0</v>
      </c>
      <c r="BM72" s="22">
        <f t="shared" si="112"/>
        <v>0</v>
      </c>
      <c r="BN72" s="22">
        <f t="shared" si="112"/>
        <v>0</v>
      </c>
      <c r="BO72" s="22">
        <f t="shared" si="112"/>
        <v>0</v>
      </c>
      <c r="BP72" s="22">
        <f t="shared" si="112"/>
        <v>0</v>
      </c>
      <c r="BQ72" s="22">
        <f t="shared" si="112"/>
        <v>0</v>
      </c>
      <c r="BR72" s="22">
        <f t="shared" si="112"/>
        <v>0</v>
      </c>
    </row>
  </sheetData>
  <sheetProtection selectLockedCells="1" selectUnlockedCells="1"/>
  <sortState xmlns:xlrd2="http://schemas.microsoft.com/office/spreadsheetml/2017/richdata2" ref="A5:AM72">
    <sortCondition ref="E4:E72"/>
  </sortState>
  <mergeCells count="52">
    <mergeCell ref="U1:V1"/>
    <mergeCell ref="A1:A3"/>
    <mergeCell ref="B1:C3"/>
    <mergeCell ref="D1:D3"/>
    <mergeCell ref="E1:F1"/>
    <mergeCell ref="G1:H1"/>
    <mergeCell ref="I1:J1"/>
    <mergeCell ref="K1:L1"/>
    <mergeCell ref="M1:N1"/>
    <mergeCell ref="O1:P1"/>
    <mergeCell ref="Q1:R1"/>
    <mergeCell ref="S1:T1"/>
    <mergeCell ref="O3:P3"/>
    <mergeCell ref="Q3:R3"/>
    <mergeCell ref="S3:T3"/>
    <mergeCell ref="E3:F3"/>
    <mergeCell ref="AI1:AM1"/>
    <mergeCell ref="E2:F2"/>
    <mergeCell ref="G2:H2"/>
    <mergeCell ref="I2:J2"/>
    <mergeCell ref="K2:L2"/>
    <mergeCell ref="M2:N2"/>
    <mergeCell ref="O2:P2"/>
    <mergeCell ref="Q2:R2"/>
    <mergeCell ref="S2:T2"/>
    <mergeCell ref="U2:V2"/>
    <mergeCell ref="W1:X1"/>
    <mergeCell ref="Y1:Z1"/>
    <mergeCell ref="AA1:AB1"/>
    <mergeCell ref="AC1:AD1"/>
    <mergeCell ref="AE1:AF1"/>
    <mergeCell ref="AG1:AH1"/>
    <mergeCell ref="G3:H3"/>
    <mergeCell ref="I3:J3"/>
    <mergeCell ref="K3:L3"/>
    <mergeCell ref="M3:N3"/>
    <mergeCell ref="AG3:AH3"/>
    <mergeCell ref="BD3:BR3"/>
    <mergeCell ref="U3:V3"/>
    <mergeCell ref="W3:X3"/>
    <mergeCell ref="Y3:Z3"/>
    <mergeCell ref="AA3:AB3"/>
    <mergeCell ref="AC3:AD3"/>
    <mergeCell ref="AE3:AF3"/>
    <mergeCell ref="AI2:AK3"/>
    <mergeCell ref="AL2:AM3"/>
    <mergeCell ref="AA2:AB2"/>
    <mergeCell ref="AC2:AD2"/>
    <mergeCell ref="AE2:AF2"/>
    <mergeCell ref="AG2:AH2"/>
    <mergeCell ref="W2:X2"/>
    <mergeCell ref="Y2:Z2"/>
  </mergeCells>
  <dataValidations count="2">
    <dataValidation type="list" allowBlank="1" showInputMessage="1" sqref="A5:A72" xr:uid="{00000000-0002-0000-0000-000000000000}">
      <formula1>IF(A5&lt;&gt;"",OFFSET(F_licences,MATCH(A5&amp;"*",F_licences,0)-1,,COUNTIF(F_licences,A5&amp;"*"),1),F_licences)</formula1>
    </dataValidation>
    <dataValidation type="list" allowBlank="1" showInputMessage="1" showErrorMessage="1" sqref="D5:D72" xr:uid="{00000000-0002-0000-0000-000001000000}">
      <formula1>liste_clubs</formula1>
    </dataValidation>
  </dataValidations>
  <pageMargins left="0.78749999999999998" right="0.78749999999999998" top="1.0249999999999999" bottom="1.0249999999999999" header="0.78749999999999998" footer="0.78749999999999998"/>
  <pageSetup paperSize="9" orientation="portrait" useFirstPageNumber="1" horizontalDpi="300" verticalDpi="300" r:id="rId1"/>
  <headerFooter alignWithMargins="0">
    <oddHeader>&amp;C&amp;A</oddHeader>
    <oddFooter>&amp;C&amp;"Calibri"&amp;11&amp;K000000Page &amp;P_x000D_&amp;1#&amp;"Calibri"&amp;10&amp;K0078D7C1 - Interne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Feuil37"/>
  <dimension ref="A1:BR72"/>
  <sheetViews>
    <sheetView workbookViewId="0">
      <selection activeCell="H12" sqref="H12"/>
    </sheetView>
  </sheetViews>
  <sheetFormatPr baseColWidth="10" defaultColWidth="11" defaultRowHeight="12.5"/>
  <cols>
    <col min="1" max="1" width="23.36328125" bestFit="1" customWidth="1"/>
    <col min="2" max="2" width="19" bestFit="1" customWidth="1"/>
    <col min="3" max="3" width="9.6328125" bestFit="1" customWidth="1"/>
    <col min="4" max="4" width="39.1796875" bestFit="1" customWidth="1"/>
    <col min="5" max="5" width="4.1796875" customWidth="1"/>
    <col min="6" max="6" width="7" customWidth="1"/>
    <col min="7" max="7" width="4.1796875" customWidth="1"/>
    <col min="8" max="8" width="7.36328125" customWidth="1"/>
    <col min="9" max="9" width="4.1796875" customWidth="1"/>
    <col min="10" max="10" width="7.36328125" customWidth="1"/>
    <col min="11" max="11" width="4.1796875" customWidth="1"/>
    <col min="12" max="12" width="7.36328125" customWidth="1"/>
    <col min="13" max="13" width="4.1796875" customWidth="1"/>
    <col min="14" max="34" width="7.36328125" customWidth="1"/>
    <col min="35" max="40" width="11" customWidth="1"/>
    <col min="41" max="41" width="11" hidden="1" customWidth="1"/>
    <col min="42" max="70" width="0" hidden="1" customWidth="1"/>
  </cols>
  <sheetData>
    <row r="1" spans="1:70" ht="32.25" customHeight="1">
      <c r="A1" s="86"/>
      <c r="B1" s="89" t="s">
        <v>372</v>
      </c>
      <c r="C1" s="89"/>
      <c r="D1" s="92"/>
      <c r="E1" s="85">
        <f>IF(Paramètres!H3&lt;&gt;"",Paramètres!H3,"")</f>
        <v>44989</v>
      </c>
      <c r="F1" s="85"/>
      <c r="G1" s="85">
        <f>IF(Paramètres!H4&lt;&gt;"",Paramètres!H4,"")</f>
        <v>45011</v>
      </c>
      <c r="H1" s="85"/>
      <c r="I1" s="85">
        <f>IF(Paramètres!H5&lt;&gt;"",Paramètres!H5,"")</f>
        <v>45060</v>
      </c>
      <c r="J1" s="85"/>
      <c r="K1" s="85">
        <f>IF(Paramètres!H6&lt;&gt;"",Paramètres!H6,"")</f>
        <v>45103</v>
      </c>
      <c r="L1" s="85"/>
      <c r="M1" s="85">
        <f>IF(Paramètres!H7&lt;&gt;"",Paramètres!H7,"")</f>
        <v>44744</v>
      </c>
      <c r="N1" s="85"/>
      <c r="O1" s="85" t="str">
        <f>IF(Paramètres!H8&lt;&gt;"",Paramètres!H8,"")</f>
        <v/>
      </c>
      <c r="P1" s="85"/>
      <c r="Q1" s="85" t="str">
        <f>IF(Paramètres!H9&lt;&gt;"",Paramètres!H9,"")</f>
        <v/>
      </c>
      <c r="R1" s="85"/>
      <c r="S1" s="85" t="str">
        <f>IF(Paramètres!H10&lt;&gt;"",Paramètres!H10,"")</f>
        <v/>
      </c>
      <c r="T1" s="85"/>
      <c r="U1" s="85" t="str">
        <f>IF(Paramètres!H11&lt;&gt;"",Paramètres!H11,"")</f>
        <v/>
      </c>
      <c r="V1" s="85"/>
      <c r="W1" s="85" t="str">
        <f>IF(Paramètres!H12&lt;&gt;"",Paramètres!H12,"")</f>
        <v/>
      </c>
      <c r="X1" s="85"/>
      <c r="Y1" s="85" t="str">
        <f>IF(Paramètres!H13&lt;&gt;"",Paramètres!H13,"")</f>
        <v/>
      </c>
      <c r="Z1" s="85"/>
      <c r="AA1" s="85" t="str">
        <f>IF(Paramètres!H14&lt;&gt;"",Paramètres!H14,"")</f>
        <v/>
      </c>
      <c r="AB1" s="85"/>
      <c r="AC1" s="85" t="str">
        <f>IF(Paramètres!H15&lt;&gt;"",Paramètres!H15,"")</f>
        <v/>
      </c>
      <c r="AD1" s="85"/>
      <c r="AE1" s="85" t="str">
        <f>IF(Paramètres!H16&lt;&gt;"",Paramètres!H16,"")</f>
        <v/>
      </c>
      <c r="AF1" s="85"/>
      <c r="AG1" s="85" t="str">
        <f>IF(Paramètres!H17&lt;&gt;"",Paramètres!H17,"")</f>
        <v/>
      </c>
      <c r="AH1" s="79"/>
      <c r="AI1" s="84" t="s">
        <v>0</v>
      </c>
      <c r="AJ1" s="84"/>
      <c r="AK1" s="84"/>
      <c r="AL1" s="84"/>
      <c r="AM1" s="84"/>
    </row>
    <row r="2" spans="1:70" ht="32.25" customHeight="1">
      <c r="A2" s="87"/>
      <c r="B2" s="90"/>
      <c r="C2" s="90"/>
      <c r="D2" s="93"/>
      <c r="E2" s="79" t="str">
        <f>IF(E1&lt;&gt;"",Paramètres!I3,"")</f>
        <v>Class Triathlon</v>
      </c>
      <c r="F2" s="80"/>
      <c r="G2" s="79" t="str">
        <f>IF(G1&lt;&gt;"",Paramètres!I4,"")</f>
        <v>Duathlon</v>
      </c>
      <c r="H2" s="80"/>
      <c r="I2" s="79" t="str">
        <f>IF(I1&lt;&gt;"",Paramètres!I5,"")</f>
        <v>Triathlon</v>
      </c>
      <c r="J2" s="80"/>
      <c r="K2" s="79" t="str">
        <f>IF(K1&lt;&gt;"",Paramètres!I6,"")</f>
        <v>Aquathlon</v>
      </c>
      <c r="L2" s="80"/>
      <c r="M2" s="79" t="str">
        <f>IF(M1&lt;&gt;"",Paramètres!I7,"")</f>
        <v>Aquathlon</v>
      </c>
      <c r="N2" s="80"/>
      <c r="O2" s="79" t="str">
        <f>IF(O1&lt;&gt;"",Paramètres!I8,"")</f>
        <v/>
      </c>
      <c r="P2" s="80"/>
      <c r="Q2" s="79" t="str">
        <f>IF(Q1&lt;&gt;"",Paramètres!I9,"")</f>
        <v/>
      </c>
      <c r="R2" s="80"/>
      <c r="S2" s="79" t="str">
        <f>IF(S1&lt;&gt;"",Paramètres!I10,"")</f>
        <v/>
      </c>
      <c r="T2" s="80"/>
      <c r="U2" s="79" t="str">
        <f>IF(U1&lt;&gt;"",Paramètres!I11,"")</f>
        <v/>
      </c>
      <c r="V2" s="80"/>
      <c r="W2" s="79" t="str">
        <f>IF(W1&lt;&gt;"",Paramètres!I12,"")</f>
        <v/>
      </c>
      <c r="X2" s="80"/>
      <c r="Y2" s="79" t="str">
        <f>IF(Y1&lt;&gt;"",Paramètres!I13,"")</f>
        <v/>
      </c>
      <c r="Z2" s="80"/>
      <c r="AA2" s="79" t="str">
        <f>IF(AA1&lt;&gt;"",Paramètres!I14,"")</f>
        <v/>
      </c>
      <c r="AB2" s="80"/>
      <c r="AC2" s="79" t="str">
        <f>IF(AC1&lt;&gt;"",Paramètres!I15,"")</f>
        <v/>
      </c>
      <c r="AD2" s="80"/>
      <c r="AE2" s="79" t="str">
        <f>IF(AE1&lt;&gt;"",Paramètres!I16,"")</f>
        <v/>
      </c>
      <c r="AF2" s="80"/>
      <c r="AG2" s="79" t="str">
        <f>IF(AG1&lt;&gt;"",Paramètres!I17,"")</f>
        <v/>
      </c>
      <c r="AH2" s="83"/>
      <c r="AI2" s="81" t="s">
        <v>401</v>
      </c>
      <c r="AJ2" s="81"/>
      <c r="AK2" s="81"/>
      <c r="AL2" s="82">
        <f>Paramètres!Q4</f>
        <v>4</v>
      </c>
      <c r="AM2" s="82"/>
    </row>
    <row r="3" spans="1:70" ht="44.25" customHeight="1">
      <c r="A3" s="88"/>
      <c r="B3" s="91"/>
      <c r="C3" s="91"/>
      <c r="D3" s="94"/>
      <c r="E3" s="79" t="str">
        <f>IF(E1&lt;&gt;"",Paramètres!J3,"")</f>
        <v>Joué-les-Tours (37)</v>
      </c>
      <c r="F3" s="80"/>
      <c r="G3" s="79" t="str">
        <f>IF(G1&lt;&gt;"",Paramètres!J4,"")</f>
        <v>Saint-Cyr-sur-Loire (37)</v>
      </c>
      <c r="H3" s="80"/>
      <c r="I3" s="79" t="str">
        <f>IF(I1&lt;&gt;"",Paramètres!J5,"")</f>
        <v>St Grégoire (35)</v>
      </c>
      <c r="J3" s="80"/>
      <c r="K3" s="79" t="str">
        <f>IF(K1&lt;&gt;"",Paramètres!J6,"")</f>
        <v>St Nazaire (44)</v>
      </c>
      <c r="L3" s="80"/>
      <c r="M3" s="79" t="str">
        <f>IF(M1&lt;&gt;"",Paramètres!J7,"")</f>
        <v>St Laurent Nouan (41)</v>
      </c>
      <c r="N3" s="80"/>
      <c r="O3" s="79" t="str">
        <f>IF(O1&lt;&gt;"",Paramètres!J8,"")</f>
        <v/>
      </c>
      <c r="P3" s="80"/>
      <c r="Q3" s="79" t="str">
        <f>IF(Q1&lt;&gt;"",Paramètres!J9,"")</f>
        <v/>
      </c>
      <c r="R3" s="80"/>
      <c r="S3" s="79" t="str">
        <f>IF(S1&lt;&gt;"",Paramètres!J10,"")</f>
        <v/>
      </c>
      <c r="T3" s="80"/>
      <c r="U3" s="79" t="str">
        <f>IF(U1&lt;&gt;"",Paramètres!J11,"")</f>
        <v/>
      </c>
      <c r="V3" s="80"/>
      <c r="W3" s="79" t="str">
        <f>IF(W1&lt;&gt;"",Paramètres!J12,"")</f>
        <v/>
      </c>
      <c r="X3" s="80"/>
      <c r="Y3" s="79" t="str">
        <f>IF(Y1&lt;&gt;"",Paramètres!J13,"")</f>
        <v/>
      </c>
      <c r="Z3" s="80"/>
      <c r="AA3" s="79" t="str">
        <f>IF(AA1&lt;&gt;"",Paramètres!J14,"")</f>
        <v/>
      </c>
      <c r="AB3" s="80"/>
      <c r="AC3" s="79" t="str">
        <f>IF(AC1&lt;&gt;"",Paramètres!J15,"")</f>
        <v/>
      </c>
      <c r="AD3" s="80"/>
      <c r="AE3" s="79" t="str">
        <f>IF(AE1&lt;&gt;"",Paramètres!J16,"")</f>
        <v/>
      </c>
      <c r="AF3" s="80"/>
      <c r="AG3" s="79" t="str">
        <f>IF(AG1&lt;&gt;"",Paramètres!J17,"")</f>
        <v/>
      </c>
      <c r="AH3" s="80"/>
      <c r="AI3" s="81"/>
      <c r="AJ3" s="81"/>
      <c r="AK3" s="81"/>
      <c r="AL3" s="82"/>
      <c r="AM3" s="82"/>
      <c r="BD3" s="78" t="s">
        <v>417</v>
      </c>
      <c r="BE3" s="78"/>
      <c r="BF3" s="78"/>
      <c r="BG3" s="78"/>
      <c r="BH3" s="78"/>
      <c r="BI3" s="78"/>
      <c r="BJ3" s="78"/>
      <c r="BK3" s="78"/>
      <c r="BL3" s="78"/>
      <c r="BM3" s="78"/>
      <c r="BN3" s="78"/>
      <c r="BO3" s="78"/>
      <c r="BP3" s="78"/>
      <c r="BQ3" s="78"/>
      <c r="BR3" s="78"/>
    </row>
    <row r="4" spans="1:70" ht="38.25" customHeight="1">
      <c r="A4" s="31" t="s">
        <v>308</v>
      </c>
      <c r="B4" s="31" t="s">
        <v>70</v>
      </c>
      <c r="C4" s="31" t="s">
        <v>1</v>
      </c>
      <c r="D4" s="31" t="s">
        <v>2</v>
      </c>
      <c r="E4" s="1" t="s">
        <v>3</v>
      </c>
      <c r="F4" s="2" t="s">
        <v>4</v>
      </c>
      <c r="G4" s="1" t="s">
        <v>3</v>
      </c>
      <c r="H4" s="2" t="s">
        <v>4</v>
      </c>
      <c r="I4" s="35" t="s">
        <v>3</v>
      </c>
      <c r="J4" s="2" t="s">
        <v>4</v>
      </c>
      <c r="K4" s="1" t="s">
        <v>3</v>
      </c>
      <c r="L4" s="2" t="s">
        <v>4</v>
      </c>
      <c r="M4" s="1" t="s">
        <v>3</v>
      </c>
      <c r="N4" s="2" t="s">
        <v>4</v>
      </c>
      <c r="O4" s="1" t="s">
        <v>3</v>
      </c>
      <c r="P4" s="2" t="s">
        <v>4</v>
      </c>
      <c r="Q4" s="1" t="s">
        <v>3</v>
      </c>
      <c r="R4" s="2" t="s">
        <v>4</v>
      </c>
      <c r="S4" s="1" t="s">
        <v>3</v>
      </c>
      <c r="T4" s="2" t="s">
        <v>4</v>
      </c>
      <c r="U4" s="1" t="s">
        <v>3</v>
      </c>
      <c r="V4" s="2" t="s">
        <v>4</v>
      </c>
      <c r="W4" s="1" t="s">
        <v>3</v>
      </c>
      <c r="X4" s="2" t="s">
        <v>4</v>
      </c>
      <c r="Y4" s="1" t="s">
        <v>3</v>
      </c>
      <c r="Z4" s="2" t="s">
        <v>4</v>
      </c>
      <c r="AA4" s="1" t="s">
        <v>3</v>
      </c>
      <c r="AB4" s="2" t="s">
        <v>4</v>
      </c>
      <c r="AC4" s="1" t="s">
        <v>3</v>
      </c>
      <c r="AD4" s="2" t="s">
        <v>4</v>
      </c>
      <c r="AE4" s="1" t="s">
        <v>3</v>
      </c>
      <c r="AF4" s="2" t="s">
        <v>4</v>
      </c>
      <c r="AG4" s="1" t="s">
        <v>3</v>
      </c>
      <c r="AH4" s="2" t="s">
        <v>4</v>
      </c>
      <c r="AI4" s="52" t="s">
        <v>5</v>
      </c>
      <c r="AJ4" s="53" t="s">
        <v>6</v>
      </c>
      <c r="AK4" s="54" t="s">
        <v>416</v>
      </c>
      <c r="AL4" s="55" t="str">
        <f>"PTS ("&amp;AL2&amp;" meilleurs résultats)"</f>
        <v>PTS (4 meilleurs résultats)</v>
      </c>
      <c r="AM4" s="56" t="str">
        <f>"CLT (" &amp; AL2 &amp;" meilleurs résultats)"</f>
        <v>CLT (4 meilleurs résultats)</v>
      </c>
      <c r="AO4" s="7" t="s">
        <v>47</v>
      </c>
      <c r="AP4" s="7" t="s">
        <v>48</v>
      </c>
      <c r="AQ4" s="7" t="s">
        <v>49</v>
      </c>
      <c r="AR4" s="7" t="s">
        <v>50</v>
      </c>
      <c r="AS4" s="7" t="s">
        <v>51</v>
      </c>
      <c r="AT4" s="7" t="s">
        <v>391</v>
      </c>
      <c r="AU4" s="7" t="s">
        <v>392</v>
      </c>
      <c r="AV4" s="7" t="s">
        <v>393</v>
      </c>
      <c r="AW4" s="7" t="s">
        <v>394</v>
      </c>
      <c r="AX4" s="7" t="s">
        <v>395</v>
      </c>
      <c r="AY4" s="7" t="s">
        <v>396</v>
      </c>
      <c r="AZ4" s="7" t="s">
        <v>397</v>
      </c>
      <c r="BA4" s="7" t="s">
        <v>398</v>
      </c>
      <c r="BB4" s="7" t="s">
        <v>399</v>
      </c>
      <c r="BC4" s="7" t="s">
        <v>400</v>
      </c>
      <c r="BD4" s="57">
        <v>1</v>
      </c>
      <c r="BE4" s="57">
        <v>2</v>
      </c>
      <c r="BF4" s="57">
        <v>3</v>
      </c>
      <c r="BG4" s="57">
        <v>4</v>
      </c>
      <c r="BH4" s="57">
        <v>5</v>
      </c>
      <c r="BI4" s="57">
        <v>6</v>
      </c>
      <c r="BJ4" s="57">
        <v>7</v>
      </c>
      <c r="BK4" s="57">
        <v>8</v>
      </c>
      <c r="BL4" s="57">
        <v>9</v>
      </c>
      <c r="BM4" s="57">
        <v>10</v>
      </c>
      <c r="BN4" s="57">
        <v>11</v>
      </c>
      <c r="BO4" s="57">
        <v>12</v>
      </c>
      <c r="BP4" s="57">
        <v>13</v>
      </c>
      <c r="BQ4" s="57">
        <v>14</v>
      </c>
      <c r="BR4" s="57">
        <v>15</v>
      </c>
    </row>
    <row r="5" spans="1:70" ht="16.5">
      <c r="A5" s="14" t="s">
        <v>828</v>
      </c>
      <c r="B5" s="32" t="str">
        <f>IF(ISNA(VLOOKUP(A5,'Licenciés Jeunes 2023'!A:C,3,0)),"",VLOOKUP(A5,'Licenciés Jeunes 2023'!A:C,3,0))</f>
        <v/>
      </c>
      <c r="C5" s="32" t="str">
        <f>IF(ISNA(VLOOKUP(A5,'Licenciés Jeunes 2023'!A:C,2,0)),"",VLOOKUP(A5,'Licenciés Jeunes 2023'!A:C,2,0))</f>
        <v/>
      </c>
      <c r="D5" s="32" t="str">
        <f>IF(ISNA(VLOOKUP(A5,'Licenciés Jeunes 2023'!A:F,6,0)),"",VLOOKUP(A5,'Licenciés Jeunes 2023'!A:F,6,0))</f>
        <v/>
      </c>
      <c r="E5" s="6"/>
      <c r="F5" s="2">
        <f>IF(E$2="Bike &amp; Run",IF(ISNA(VLOOKUP(E5,Paramètres!$B$3:$C$56,2,FALSE)),0,VLOOKUP(E5,Paramètres!$B$3:$C$56,2,FALSE)*Paramètres!$K$3),IF(OR(E5="",OR($D5="",$D5="NL",$D5="HORS LIGUE")),0,VLOOKUP(IF(OR(E5="",OR($D5="",$D5="NL",$D5="HORS LIGUE")),"",COUNTIFS($D$5:$D$72,"&lt;&gt;"&amp;"",$D$5:$D$72,"&lt;&gt;"&amp;"NL",$D$5:$D$72,"&lt;&gt;"&amp;"HORS LIGUE",E$5:E$72,"&lt;"&amp;E5)+1),Paramètres!$B$3:$C$56,2,FALSE)*Paramètres!$K$3))</f>
        <v>0</v>
      </c>
      <c r="G5" s="4"/>
      <c r="H5" s="2">
        <f>IF(G$2="Bike &amp; Run",IF(ISNA(VLOOKUP(G5,Paramètres!$B$3:$C$56,2,FALSE)),0,VLOOKUP(G5,Paramètres!$B$3:$C$56,2,FALSE)*Paramètres!$K$4),IF(OR(G5="",OR($D5="",$D5="NL",$D5="HORS LIGUE")),0,VLOOKUP(IF(OR(G5="",OR($D5="",$D5="NL",$D5="HORS LIGUE")),"",COUNTIFS($D$5:$D$72,"&lt;&gt;"&amp;"",$D$5:$D$72,"&lt;&gt;"&amp;"NL",$D$5:$D$72,"&lt;&gt;"&amp;"HORS LIGUE",G$5:G$72,"&lt;"&amp;G5)+1),Paramètres!$B$3:$C$56,2,FALSE)*Paramètres!$K$4))</f>
        <v>0</v>
      </c>
      <c r="I5" s="36"/>
      <c r="J5" s="2">
        <f>IF(I$2="Bike &amp; Run",IF(ISNA(VLOOKUP(I5,Paramètres!$B$3:$C$56,2,FALSE)),0,VLOOKUP(I5,Paramètres!$B$3:$C$56,2,FALSE)*Paramètres!$K$5),IF(OR(I5="",OR($D5="",$D5="NL",$D5="HORS LIGUE")),0,VLOOKUP(IF(OR(I5="",OR($D5="",$D5="NL",$D5="HORS LIGUE")),"",COUNTIFS($D$5:$D$72,"&lt;&gt;"&amp;"",$D$5:$D$72,"&lt;&gt;"&amp;"NL",$D$5:$D$72,"&lt;&gt;"&amp;"HORS LIGUE",I$5:I$72,"&lt;"&amp;I5)+1),Paramètres!$B$3:$C$56,2,FALSE)*Paramètres!$K$5))</f>
        <v>0</v>
      </c>
      <c r="K5" s="4"/>
      <c r="L5" s="2">
        <f>IF(K$2="Bike &amp; Run",IF(ISNA(VLOOKUP(K5,Paramètres!$B$3:$C$56,2,FALSE)),0,VLOOKUP(K5,Paramètres!$B$3:$C$56,2,FALSE)*Paramètres!$K$6),IF(OR(K5="",OR($D5="",$D5="NL",$D5="HORS LIGUE")),0,VLOOKUP(IF(OR(K5="",OR($D5="",$D5="NL",$D5="HORS LIGUE")),"",COUNTIFS($D$5:$D$72,"&lt;&gt;"&amp;"",$D$5:$D$72,"&lt;&gt;"&amp;"NL",$D$5:$D$72,"&lt;&gt;"&amp;"HORS LIGUE",K$5:K$72,"&lt;"&amp;K5)+1),Paramètres!$B$3:$C$56,2,FALSE)*Paramètres!$K$6))</f>
        <v>0</v>
      </c>
      <c r="M5" s="4"/>
      <c r="N5" s="2">
        <f>IF(M$2="Bike &amp; Run",IF(ISNA(VLOOKUP(M5,Paramètres!$B$3:$C$56,2,FALSE)),0,VLOOKUP(M5,Paramètres!$B$3:$C$56,2,FALSE)*Paramètres!$K$7),IF(OR(M5="",OR($D5="",$D5="NL",$D5="HORS LIGUE")),0,VLOOKUP(IF(OR(M5="",OR($D5="",$D5="NL",$D5="HORS LIGUE")),"",COUNTIFS($D$5:$D$72,"&lt;&gt;"&amp;"",$D$5:$D$72,"&lt;&gt;"&amp;"NL",$D$5:$D$72,"&lt;&gt;"&amp;"HORS LIGUE",M$5:M$72,"&lt;"&amp;M5)+1),Paramètres!$B$3:$C$56,2,FALSE)*Paramètres!$K$7))</f>
        <v>0</v>
      </c>
      <c r="O5" s="46"/>
      <c r="P5" s="2">
        <f>IF(O$2="Bike &amp; Run",IF(ISNA(VLOOKUP(O5,Paramètres!$B$3:$C$56,2,FALSE)),0,VLOOKUP(O5,Paramètres!$B$3:$C$56,2,FALSE)*Paramètres!$K$8),IF(OR(O5="",OR($D5="",$D5="NL",$D5="HORS LIGUE")),0,VLOOKUP(IF(OR(O5="",OR($D5="",$D5="NL",$D5="HORS LIGUE")),"",COUNTIFS($D$5:$D$72,"&lt;&gt;"&amp;"",$D$5:$D$72,"&lt;&gt;"&amp;"NL",$D$5:$D$72,"&lt;&gt;"&amp;"HORS LIGUE",O$5:O$72,"&lt;"&amp;O5)+1),Paramètres!$B$3:$C$56,2,FALSE)*Paramètres!$K$8))</f>
        <v>0</v>
      </c>
      <c r="Q5" s="46"/>
      <c r="R5" s="2">
        <f>IF(Q$2="Bike &amp; Run",IF(ISNA(VLOOKUP(Q5,Paramètres!$B$3:$C$56,2,FALSE)),0,VLOOKUP(Q5,Paramètres!$B$3:$C$56,2,FALSE)*Paramètres!$K$9),IF(OR(Q5="",OR($D5="",$D5="NL",$D5="HORS LIGUE")),0,VLOOKUP(IF(OR(Q5="",OR($D5="",$D5="NL",$D5="HORS LIGUE")),"",COUNTIFS($D$5:$D$72,"&lt;&gt;"&amp;"",$D$5:$D$72,"&lt;&gt;"&amp;"NL",$D$5:$D$72,"&lt;&gt;"&amp;"HORS LIGUE",Q$5:Q$72,"&lt;"&amp;Q5)+1),Paramètres!$B$3:$C$56,2,FALSE)*Paramètres!$K$9))</f>
        <v>0</v>
      </c>
      <c r="S5" s="46"/>
      <c r="T5" s="2">
        <f>IF(S$2="Bike &amp; Run",IF(ISNA(VLOOKUP(S5,Paramètres!$B$3:$C$56,2,FALSE)),0,VLOOKUP(S5,Paramètres!$B$3:$C$56,2,FALSE)*Paramètres!$K$10),IF(OR(S5="",OR($D5="",$D5="NL",$D5="HORS LIGUE")),0,VLOOKUP(IF(OR(S5="",OR($D5="",$D5="NL",$D5="HORS LIGUE")),"",COUNTIFS($D$5:$D$72,"&lt;&gt;"&amp;"",$D$5:$D$72,"&lt;&gt;"&amp;"NL",$D$5:$D$72,"&lt;&gt;"&amp;"HORS LIGUE",S$5:S$72,"&lt;"&amp;S5)+1),Paramètres!$B$3:$C$56,2,FALSE)*Paramètres!$K$10))</f>
        <v>0</v>
      </c>
      <c r="U5" s="46"/>
      <c r="V5" s="2">
        <f>IF(U$2="Bike &amp; Run",IF(ISNA(VLOOKUP(U5,Paramètres!$B$3:$C$56,2,FALSE)),0,VLOOKUP(U5,Paramètres!$B$3:$C$56,2,FALSE)*Paramètres!$K$11),IF(OR(U5="",OR($D5="",$D5="NL",$D5="HORS LIGUE")),0,VLOOKUP(IF(OR(U5="",OR($D5="",$D5="NL",$D5="HORS LIGUE")),"",COUNTIFS($D$5:$D$72,"&lt;&gt;"&amp;"",$D$5:$D$72,"&lt;&gt;"&amp;"NL",$D$5:$D$72,"&lt;&gt;"&amp;"HORS LIGUE",U$5:U$72,"&lt;"&amp;U5)+1),Paramètres!$B$3:$C$56,2,FALSE)*Paramètres!$K$11))</f>
        <v>0</v>
      </c>
      <c r="W5" s="46"/>
      <c r="X5" s="2">
        <f>IF(W$2="Bike &amp; Run",IF(ISNA(VLOOKUP(W5,Paramètres!$B$3:$C$56,2,FALSE)),0,VLOOKUP(W5,Paramètres!$B$3:$C$56,2,FALSE)*Paramètres!$K$12),IF(OR(W5="",OR($D5="",$D5="NL",$D5="HORS LIGUE")),0,VLOOKUP(IF(OR(W5="",OR($D5="",$D5="NL",$D5="HORS LIGUE")),"",COUNTIFS($D$5:$D$72,"&lt;&gt;"&amp;"",$D$5:$D$72,"&lt;&gt;"&amp;"NL",$D$5:$D$72,"&lt;&gt;"&amp;"HORS LIGUE",W$5:W$72,"&lt;"&amp;W5)+1),Paramètres!$B$3:$C$56,2,FALSE)*Paramètres!$K$12))</f>
        <v>0</v>
      </c>
      <c r="Y5" s="46"/>
      <c r="Z5" s="2">
        <f>IF(Y$2="Bike &amp; Run",IF(ISNA(VLOOKUP(Y5,Paramètres!$B$3:$C$56,2,FALSE)),0,VLOOKUP(Y5,Paramètres!$B$3:$C$56,2,FALSE)*Paramètres!$K$13),IF(OR(Y5="",OR($D5="",$D5="NL",$D5="HORS LIGUE")),0,VLOOKUP(IF(OR(Y5="",OR($D5="",$D5="NL",$D5="HORS LIGUE")),"",COUNTIFS($D$5:$D$72,"&lt;&gt;"&amp;"",$D$5:$D$72,"&lt;&gt;"&amp;"NL",$D$5:$D$72,"&lt;&gt;"&amp;"HORS LIGUE",Y$5:Y$72,"&lt;"&amp;Y5)+1),Paramètres!$B$3:$C$56,2,FALSE)*Paramètres!$K$13))</f>
        <v>0</v>
      </c>
      <c r="AA5" s="46"/>
      <c r="AB5" s="2">
        <f>IF(AA$2="Bike &amp; Run",IF(ISNA(VLOOKUP(AA5,Paramètres!$B$3:$C$56,2,FALSE)),0,VLOOKUP(AA5,Paramètres!$B$3:$C$56,2,FALSE)*Paramètres!$K$14),IF(OR(AA5="",OR($D5="",$D5="NL",$D5="HORS LIGUE")),0,VLOOKUP(IF(OR(AA5="",OR($D5="",$D5="NL",$D5="HORS LIGUE")),"",COUNTIFS($D$5:$D$72,"&lt;&gt;"&amp;"",$D$5:$D$72,"&lt;&gt;"&amp;"NL",$D$5:$D$72,"&lt;&gt;"&amp;"HORS LIGUE",AA$5:AA$72,"&lt;"&amp;AA5)+1),Paramètres!$B$3:$C$56,2,FALSE)*Paramètres!$K$14))</f>
        <v>0</v>
      </c>
      <c r="AC5" s="46"/>
      <c r="AD5" s="2">
        <f>IF(AC$2="Bike &amp; Run",IF(ISNA(VLOOKUP(AC5,Paramètres!$B$3:$C$56,2,FALSE)),0,VLOOKUP(AC5,Paramètres!$B$3:$C$56,2,FALSE)*Paramètres!$K$15),IF(OR(AC5="",OR($D5="",$D5="NL",$D5="HORS LIGUE")),0,VLOOKUP(IF(OR(AC5="",OR($D5="",$D5="NL",$D5="HORS LIGUE")),"",COUNTIFS($D$5:$D$72,"&lt;&gt;"&amp;"",$D$5:$D$72,"&lt;&gt;"&amp;"NL",$D$5:$D$72,"&lt;&gt;"&amp;"HORS LIGUE",AC$5:AC$72,"&lt;"&amp;AC5)+1),Paramètres!$B$3:$C$56,2,FALSE)*Paramètres!$K$15))</f>
        <v>0</v>
      </c>
      <c r="AE5" s="46"/>
      <c r="AF5" s="2">
        <f>IF(AE$2="Bike &amp; Run",IF(ISNA(VLOOKUP(AE5,Paramètres!$B$3:$C$56,2,FALSE)),0,VLOOKUP(AE5,Paramètres!$B$3:$C$56,2,FALSE)*Paramètres!$K$16),IF(OR(AE5="",OR($D5="",$D5="NL",$D5="HORS LIGUE")),0,VLOOKUP(IF(OR(AE5="",OR($D5="",$D5="NL",$D5="HORS LIGUE")),"",COUNTIFS($D$5:$D$72,"&lt;&gt;"&amp;"",$D$5:$D$72,"&lt;&gt;"&amp;"NL",$D$5:$D$72,"&lt;&gt;"&amp;"HORS LIGUE",AE$5:AE$72,"&lt;"&amp;AE5)+1),Paramètres!$B$3:$C$56,2,FALSE)*Paramètres!$K$16))</f>
        <v>0</v>
      </c>
      <c r="AG5" s="46"/>
      <c r="AH5" s="2">
        <f>IF(AG$2="Bike &amp; Run",IF(ISNA(VLOOKUP(AG5,Paramètres!$B$3:$C$56,2,FALSE)),0,VLOOKUP(AG5,Paramètres!$B$3:$C$56,2,FALSE)*Paramètres!$K$17),IF(OR(AG5="",OR($D5="",$D5="NL",$D5="HORS LIGUE")),0,VLOOKUP(IF(OR(AG5="",OR($D5="",$D5="NL",$D5="HORS LIGUE")),"",COUNTIFS($D$5:$D$72,"&lt;&gt;"&amp;"",$D$5:$D$72,"&lt;&gt;"&amp;"NL",$D$5:$D$72,"&lt;&gt;"&amp;"HORS LIGUE",AG$5:AG$72,"&lt;"&amp;AG5)+1),Paramètres!$B$3:$C$56,2,FALSE)*Paramètres!$K$17))</f>
        <v>0</v>
      </c>
      <c r="AI5" s="40">
        <f t="shared" ref="AI5:AI36" si="0">F5+H5+J5+L5+N5+P5+R5+T5+V5+X5+Z5+AB5+AD5+AF5+AH5</f>
        <v>0</v>
      </c>
      <c r="AJ5" s="3" t="str">
        <f t="shared" ref="AJ5:AJ36" si="1">IF(AI5&lt;&gt;0,RANK(AI5,$AI$5:$AI$72),"")</f>
        <v/>
      </c>
      <c r="AK5" s="5">
        <f t="shared" ref="AK5:AK36" si="2">COUNTA(E5,G5,I5,K5,M5,O5,Q5,S5,U5,W5,Y5,AA5,AC5,AE5,AG5)</f>
        <v>0</v>
      </c>
      <c r="AL5" s="41">
        <f t="shared" ref="AL5:AL36" si="3">HLOOKUP($AL$2,$BD$4:$BR$72,ROW(A5)-3,FALSE)</f>
        <v>0</v>
      </c>
      <c r="AM5" s="33" t="str">
        <f t="shared" ref="AM5:AM36" si="4">IF(AL5&lt;&gt;0,RANK(AL5,$AL$5:$AL$72),"")</f>
        <v/>
      </c>
      <c r="AO5" s="22">
        <f t="shared" ref="AO5:AO36" si="5">F5</f>
        <v>0</v>
      </c>
      <c r="AP5">
        <f t="shared" ref="AP5:AP36" si="6">H5</f>
        <v>0</v>
      </c>
      <c r="AQ5">
        <f t="shared" ref="AQ5:AQ36" si="7">J5</f>
        <v>0</v>
      </c>
      <c r="AR5">
        <f t="shared" ref="AR5:AR36" si="8">L5</f>
        <v>0</v>
      </c>
      <c r="AS5">
        <f t="shared" ref="AS5:AS36" si="9">N5</f>
        <v>0</v>
      </c>
      <c r="AT5">
        <f t="shared" ref="AT5:AT36" si="10">P5</f>
        <v>0</v>
      </c>
      <c r="AU5">
        <f t="shared" ref="AU5:AU36" si="11">R5</f>
        <v>0</v>
      </c>
      <c r="AV5">
        <f t="shared" ref="AV5:AV36" si="12">T5</f>
        <v>0</v>
      </c>
      <c r="AW5">
        <f t="shared" ref="AW5:AW36" si="13">V5</f>
        <v>0</v>
      </c>
      <c r="AX5">
        <f t="shared" ref="AX5:AX36" si="14">X5</f>
        <v>0</v>
      </c>
      <c r="AY5">
        <f t="shared" ref="AY5:AY36" si="15">Z5</f>
        <v>0</v>
      </c>
      <c r="AZ5">
        <f t="shared" ref="AZ5:AZ36" si="16">AB5</f>
        <v>0</v>
      </c>
      <c r="BA5">
        <f t="shared" ref="BA5:BA36" si="17">AD5</f>
        <v>0</v>
      </c>
      <c r="BB5">
        <f t="shared" ref="BB5:BB36" si="18">AF5</f>
        <v>0</v>
      </c>
      <c r="BC5">
        <f t="shared" ref="BC5:BC36" si="19">AH5</f>
        <v>0</v>
      </c>
      <c r="BD5">
        <f t="shared" ref="BD5:BD36" si="20">LARGE($AO5:$BC5,BD$4)</f>
        <v>0</v>
      </c>
      <c r="BE5" s="22">
        <f t="shared" ref="BE5:BR5" si="21">BD5+LARGE($AO5:$BC5,BE$4)</f>
        <v>0</v>
      </c>
      <c r="BF5" s="22">
        <f t="shared" si="21"/>
        <v>0</v>
      </c>
      <c r="BG5" s="22">
        <f t="shared" si="21"/>
        <v>0</v>
      </c>
      <c r="BH5" s="22">
        <f t="shared" si="21"/>
        <v>0</v>
      </c>
      <c r="BI5" s="22">
        <f t="shared" si="21"/>
        <v>0</v>
      </c>
      <c r="BJ5" s="22">
        <f t="shared" si="21"/>
        <v>0</v>
      </c>
      <c r="BK5" s="22">
        <f t="shared" si="21"/>
        <v>0</v>
      </c>
      <c r="BL5" s="22">
        <f t="shared" si="21"/>
        <v>0</v>
      </c>
      <c r="BM5" s="22">
        <f t="shared" si="21"/>
        <v>0</v>
      </c>
      <c r="BN5" s="22">
        <f t="shared" si="21"/>
        <v>0</v>
      </c>
      <c r="BO5" s="22">
        <f t="shared" si="21"/>
        <v>0</v>
      </c>
      <c r="BP5" s="22">
        <f t="shared" si="21"/>
        <v>0</v>
      </c>
      <c r="BQ5" s="22">
        <f t="shared" si="21"/>
        <v>0</v>
      </c>
      <c r="BR5" s="22">
        <f t="shared" si="21"/>
        <v>0</v>
      </c>
    </row>
    <row r="6" spans="1:70" ht="16.5">
      <c r="A6" s="14" t="s">
        <v>830</v>
      </c>
      <c r="B6" s="32" t="str">
        <f>IF(ISNA(VLOOKUP(A6,'Licenciés Jeunes 2023'!A:C,3,0)),"",VLOOKUP(A6,'Licenciés Jeunes 2023'!A:C,3,0))</f>
        <v/>
      </c>
      <c r="C6" s="32" t="str">
        <f>IF(ISNA(VLOOKUP(A6,'Licenciés Jeunes 2023'!A:C,2,0)),"",VLOOKUP(A6,'Licenciés Jeunes 2023'!A:C,2,0))</f>
        <v/>
      </c>
      <c r="D6" s="32" t="str">
        <f>IF(ISNA(VLOOKUP(A6,'Licenciés Jeunes 2023'!A:F,6,0)),"",VLOOKUP(A6,'Licenciés Jeunes 2023'!A:F,6,0))</f>
        <v/>
      </c>
      <c r="E6" s="6"/>
      <c r="F6" s="2">
        <f>IF(E$2="Bike &amp; Run",IF(ISNA(VLOOKUP(E6,Paramètres!$B$3:$C$56,2,FALSE)),0,VLOOKUP(E6,Paramètres!$B$3:$C$56,2,FALSE)*Paramètres!$K$3),IF(OR(E6="",OR($D6="",$D6="NL",$D6="HORS LIGUE")),0,VLOOKUP(IF(OR(E6="",OR($D6="",$D6="NL",$D6="HORS LIGUE")),"",COUNTIFS($D$5:$D$72,"&lt;&gt;"&amp;"",$D$5:$D$72,"&lt;&gt;"&amp;"NL",$D$5:$D$72,"&lt;&gt;"&amp;"HORS LIGUE",E$5:E$72,"&lt;"&amp;E6)+1),Paramètres!$B$3:$C$56,2,FALSE)*Paramètres!$K$3))</f>
        <v>0</v>
      </c>
      <c r="G6" s="4"/>
      <c r="H6" s="2">
        <f>IF(G$2="Bike &amp; Run",IF(ISNA(VLOOKUP(G6,Paramètres!$B$3:$C$56,2,FALSE)),0,VLOOKUP(G6,Paramètres!$B$3:$C$56,2,FALSE)*Paramètres!$K$4),IF(OR(G6="",OR($D6="",$D6="NL",$D6="HORS LIGUE")),0,VLOOKUP(IF(OR(G6="",OR($D6="",$D6="NL",$D6="HORS LIGUE")),"",COUNTIFS($D$5:$D$72,"&lt;&gt;"&amp;"",$D$5:$D$72,"&lt;&gt;"&amp;"NL",$D$5:$D$72,"&lt;&gt;"&amp;"HORS LIGUE",G$5:G$72,"&lt;"&amp;G6)+1),Paramètres!$B$3:$C$56,2,FALSE)*Paramètres!$K$4))</f>
        <v>0</v>
      </c>
      <c r="I6" s="36"/>
      <c r="J6" s="2">
        <f>IF(I$2="Bike &amp; Run",IF(ISNA(VLOOKUP(I6,Paramètres!$B$3:$C$56,2,FALSE)),0,VLOOKUP(I6,Paramètres!$B$3:$C$56,2,FALSE)*Paramètres!$K$5),IF(OR(I6="",OR($D6="",$D6="NL",$D6="HORS LIGUE")),0,VLOOKUP(IF(OR(I6="",OR($D6="",$D6="NL",$D6="HORS LIGUE")),"",COUNTIFS($D$5:$D$72,"&lt;&gt;"&amp;"",$D$5:$D$72,"&lt;&gt;"&amp;"NL",$D$5:$D$72,"&lt;&gt;"&amp;"HORS LIGUE",I$5:I$72,"&lt;"&amp;I6)+1),Paramètres!$B$3:$C$56,2,FALSE)*Paramètres!$K$5))</f>
        <v>0</v>
      </c>
      <c r="K6" s="4"/>
      <c r="L6" s="2">
        <f>IF(K$2="Bike &amp; Run",IF(ISNA(VLOOKUP(K6,Paramètres!$B$3:$C$56,2,FALSE)),0,VLOOKUP(K6,Paramètres!$B$3:$C$56,2,FALSE)*Paramètres!$K$6),IF(OR(K6="",OR($D6="",$D6="NL",$D6="HORS LIGUE")),0,VLOOKUP(IF(OR(K6="",OR($D6="",$D6="NL",$D6="HORS LIGUE")),"",COUNTIFS($D$5:$D$72,"&lt;&gt;"&amp;"",$D$5:$D$72,"&lt;&gt;"&amp;"NL",$D$5:$D$72,"&lt;&gt;"&amp;"HORS LIGUE",K$5:K$72,"&lt;"&amp;K6)+1),Paramètres!$B$3:$C$56,2,FALSE)*Paramètres!$K$6))</f>
        <v>0</v>
      </c>
      <c r="M6" s="4"/>
      <c r="N6" s="2">
        <f>IF(M$2="Bike &amp; Run",IF(ISNA(VLOOKUP(M6,Paramètres!$B$3:$C$56,2,FALSE)),0,VLOOKUP(M6,Paramètres!$B$3:$C$56,2,FALSE)*Paramètres!$K$7),IF(OR(M6="",OR($D6="",$D6="NL",$D6="HORS LIGUE")),0,VLOOKUP(IF(OR(M6="",OR($D6="",$D6="NL",$D6="HORS LIGUE")),"",COUNTIFS($D$5:$D$72,"&lt;&gt;"&amp;"",$D$5:$D$72,"&lt;&gt;"&amp;"NL",$D$5:$D$72,"&lt;&gt;"&amp;"HORS LIGUE",M$5:M$72,"&lt;"&amp;M6)+1),Paramètres!$B$3:$C$56,2,FALSE)*Paramètres!$K$7))</f>
        <v>0</v>
      </c>
      <c r="O6" s="46"/>
      <c r="P6" s="2">
        <f>IF(O$2="Bike &amp; Run",IF(ISNA(VLOOKUP(O6,Paramètres!$B$3:$C$56,2,FALSE)),0,VLOOKUP(O6,Paramètres!$B$3:$C$56,2,FALSE)*Paramètres!$K$8),IF(OR(O6="",OR($D6="",$D6="NL",$D6="HORS LIGUE")),0,VLOOKUP(IF(OR(O6="",OR($D6="",$D6="NL",$D6="HORS LIGUE")),"",COUNTIFS($D$5:$D$72,"&lt;&gt;"&amp;"",$D$5:$D$72,"&lt;&gt;"&amp;"NL",$D$5:$D$72,"&lt;&gt;"&amp;"HORS LIGUE",O$5:O$72,"&lt;"&amp;O6)+1),Paramètres!$B$3:$C$56,2,FALSE)*Paramètres!$K$8))</f>
        <v>0</v>
      </c>
      <c r="Q6" s="46"/>
      <c r="R6" s="2">
        <f>IF(Q$2="Bike &amp; Run",IF(ISNA(VLOOKUP(Q6,Paramètres!$B$3:$C$56,2,FALSE)),0,VLOOKUP(Q6,Paramètres!$B$3:$C$56,2,FALSE)*Paramètres!$K$9),IF(OR(Q6="",OR($D6="",$D6="NL",$D6="HORS LIGUE")),0,VLOOKUP(IF(OR(Q6="",OR($D6="",$D6="NL",$D6="HORS LIGUE")),"",COUNTIFS($D$5:$D$72,"&lt;&gt;"&amp;"",$D$5:$D$72,"&lt;&gt;"&amp;"NL",$D$5:$D$72,"&lt;&gt;"&amp;"HORS LIGUE",Q$5:Q$72,"&lt;"&amp;Q6)+1),Paramètres!$B$3:$C$56,2,FALSE)*Paramètres!$K$9))</f>
        <v>0</v>
      </c>
      <c r="S6" s="46"/>
      <c r="T6" s="2">
        <f>IF(S$2="Bike &amp; Run",IF(ISNA(VLOOKUP(S6,Paramètres!$B$3:$C$56,2,FALSE)),0,VLOOKUP(S6,Paramètres!$B$3:$C$56,2,FALSE)*Paramètres!$K$10),IF(OR(S6="",OR($D6="",$D6="NL",$D6="HORS LIGUE")),0,VLOOKUP(IF(OR(S6="",OR($D6="",$D6="NL",$D6="HORS LIGUE")),"",COUNTIFS($D$5:$D$72,"&lt;&gt;"&amp;"",$D$5:$D$72,"&lt;&gt;"&amp;"NL",$D$5:$D$72,"&lt;&gt;"&amp;"HORS LIGUE",S$5:S$72,"&lt;"&amp;S6)+1),Paramètres!$B$3:$C$56,2,FALSE)*Paramètres!$K$10))</f>
        <v>0</v>
      </c>
      <c r="U6" s="46"/>
      <c r="V6" s="2">
        <f>IF(U$2="Bike &amp; Run",IF(ISNA(VLOOKUP(U6,Paramètres!$B$3:$C$56,2,FALSE)),0,VLOOKUP(U6,Paramètres!$B$3:$C$56,2,FALSE)*Paramètres!$K$11),IF(OR(U6="",OR($D6="",$D6="NL",$D6="HORS LIGUE")),0,VLOOKUP(IF(OR(U6="",OR($D6="",$D6="NL",$D6="HORS LIGUE")),"",COUNTIFS($D$5:$D$72,"&lt;&gt;"&amp;"",$D$5:$D$72,"&lt;&gt;"&amp;"NL",$D$5:$D$72,"&lt;&gt;"&amp;"HORS LIGUE",U$5:U$72,"&lt;"&amp;U6)+1),Paramètres!$B$3:$C$56,2,FALSE)*Paramètres!$K$11))</f>
        <v>0</v>
      </c>
      <c r="W6" s="46"/>
      <c r="X6" s="2">
        <f>IF(W$2="Bike &amp; Run",IF(ISNA(VLOOKUP(W6,Paramètres!$B$3:$C$56,2,FALSE)),0,VLOOKUP(W6,Paramètres!$B$3:$C$56,2,FALSE)*Paramètres!$K$12),IF(OR(W6="",OR($D6="",$D6="NL",$D6="HORS LIGUE")),0,VLOOKUP(IF(OR(W6="",OR($D6="",$D6="NL",$D6="HORS LIGUE")),"",COUNTIFS($D$5:$D$72,"&lt;&gt;"&amp;"",$D$5:$D$72,"&lt;&gt;"&amp;"NL",$D$5:$D$72,"&lt;&gt;"&amp;"HORS LIGUE",W$5:W$72,"&lt;"&amp;W6)+1),Paramètres!$B$3:$C$56,2,FALSE)*Paramètres!$K$12))</f>
        <v>0</v>
      </c>
      <c r="Y6" s="46"/>
      <c r="Z6" s="2">
        <f>IF(Y$2="Bike &amp; Run",IF(ISNA(VLOOKUP(Y6,Paramètres!$B$3:$C$56,2,FALSE)),0,VLOOKUP(Y6,Paramètres!$B$3:$C$56,2,FALSE)*Paramètres!$K$13),IF(OR(Y6="",OR($D6="",$D6="NL",$D6="HORS LIGUE")),0,VLOOKUP(IF(OR(Y6="",OR($D6="",$D6="NL",$D6="HORS LIGUE")),"",COUNTIFS($D$5:$D$72,"&lt;&gt;"&amp;"",$D$5:$D$72,"&lt;&gt;"&amp;"NL",$D$5:$D$72,"&lt;&gt;"&amp;"HORS LIGUE",Y$5:Y$72,"&lt;"&amp;Y6)+1),Paramètres!$B$3:$C$56,2,FALSE)*Paramètres!$K$13))</f>
        <v>0</v>
      </c>
      <c r="AA6" s="46"/>
      <c r="AB6" s="2">
        <f>IF(AA$2="Bike &amp; Run",IF(ISNA(VLOOKUP(AA6,Paramètres!$B$3:$C$56,2,FALSE)),0,VLOOKUP(AA6,Paramètres!$B$3:$C$56,2,FALSE)*Paramètres!$K$14),IF(OR(AA6="",OR($D6="",$D6="NL",$D6="HORS LIGUE")),0,VLOOKUP(IF(OR(AA6="",OR($D6="",$D6="NL",$D6="HORS LIGUE")),"",COUNTIFS($D$5:$D$72,"&lt;&gt;"&amp;"",$D$5:$D$72,"&lt;&gt;"&amp;"NL",$D$5:$D$72,"&lt;&gt;"&amp;"HORS LIGUE",AA$5:AA$72,"&lt;"&amp;AA6)+1),Paramètres!$B$3:$C$56,2,FALSE)*Paramètres!$K$14))</f>
        <v>0</v>
      </c>
      <c r="AC6" s="46"/>
      <c r="AD6" s="2">
        <f>IF(AC$2="Bike &amp; Run",IF(ISNA(VLOOKUP(AC6,Paramètres!$B$3:$C$56,2,FALSE)),0,VLOOKUP(AC6,Paramètres!$B$3:$C$56,2,FALSE)*Paramètres!$K$15),IF(OR(AC6="",OR($D6="",$D6="NL",$D6="HORS LIGUE")),0,VLOOKUP(IF(OR(AC6="",OR($D6="",$D6="NL",$D6="HORS LIGUE")),"",COUNTIFS($D$5:$D$72,"&lt;&gt;"&amp;"",$D$5:$D$72,"&lt;&gt;"&amp;"NL",$D$5:$D$72,"&lt;&gt;"&amp;"HORS LIGUE",AC$5:AC$72,"&lt;"&amp;AC6)+1),Paramètres!$B$3:$C$56,2,FALSE)*Paramètres!$K$15))</f>
        <v>0</v>
      </c>
      <c r="AE6" s="46"/>
      <c r="AF6" s="2">
        <f>IF(AE$2="Bike &amp; Run",IF(ISNA(VLOOKUP(AE6,Paramètres!$B$3:$C$56,2,FALSE)),0,VLOOKUP(AE6,Paramètres!$B$3:$C$56,2,FALSE)*Paramètres!$K$16),IF(OR(AE6="",OR($D6="",$D6="NL",$D6="HORS LIGUE")),0,VLOOKUP(IF(OR(AE6="",OR($D6="",$D6="NL",$D6="HORS LIGUE")),"",COUNTIFS($D$5:$D$72,"&lt;&gt;"&amp;"",$D$5:$D$72,"&lt;&gt;"&amp;"NL",$D$5:$D$72,"&lt;&gt;"&amp;"HORS LIGUE",AE$5:AE$72,"&lt;"&amp;AE6)+1),Paramètres!$B$3:$C$56,2,FALSE)*Paramètres!$K$16))</f>
        <v>0</v>
      </c>
      <c r="AG6" s="46"/>
      <c r="AH6" s="2">
        <f>IF(AG$2="Bike &amp; Run",IF(ISNA(VLOOKUP(AG6,Paramètres!$B$3:$C$56,2,FALSE)),0,VLOOKUP(AG6,Paramètres!$B$3:$C$56,2,FALSE)*Paramètres!$K$17),IF(OR(AG6="",OR($D6="",$D6="NL",$D6="HORS LIGUE")),0,VLOOKUP(IF(OR(AG6="",OR($D6="",$D6="NL",$D6="HORS LIGUE")),"",COUNTIFS($D$5:$D$72,"&lt;&gt;"&amp;"",$D$5:$D$72,"&lt;&gt;"&amp;"NL",$D$5:$D$72,"&lt;&gt;"&amp;"HORS LIGUE",AG$5:AG$72,"&lt;"&amp;AG6)+1),Paramètres!$B$3:$C$56,2,FALSE)*Paramètres!$K$17))</f>
        <v>0</v>
      </c>
      <c r="AI6" s="40">
        <f t="shared" si="0"/>
        <v>0</v>
      </c>
      <c r="AJ6" s="3" t="str">
        <f t="shared" si="1"/>
        <v/>
      </c>
      <c r="AK6" s="5">
        <f t="shared" si="2"/>
        <v>0</v>
      </c>
      <c r="AL6" s="41">
        <f t="shared" si="3"/>
        <v>0</v>
      </c>
      <c r="AM6" s="33" t="str">
        <f t="shared" si="4"/>
        <v/>
      </c>
      <c r="AO6" s="22">
        <f t="shared" si="5"/>
        <v>0</v>
      </c>
      <c r="AP6">
        <f t="shared" si="6"/>
        <v>0</v>
      </c>
      <c r="AQ6">
        <f t="shared" si="7"/>
        <v>0</v>
      </c>
      <c r="AR6">
        <f t="shared" si="8"/>
        <v>0</v>
      </c>
      <c r="AS6">
        <f t="shared" si="9"/>
        <v>0</v>
      </c>
      <c r="AT6">
        <f t="shared" si="10"/>
        <v>0</v>
      </c>
      <c r="AU6">
        <f t="shared" si="11"/>
        <v>0</v>
      </c>
      <c r="AV6">
        <f t="shared" si="12"/>
        <v>0</v>
      </c>
      <c r="AW6">
        <f t="shared" si="13"/>
        <v>0</v>
      </c>
      <c r="AX6">
        <f t="shared" si="14"/>
        <v>0</v>
      </c>
      <c r="AY6">
        <f t="shared" si="15"/>
        <v>0</v>
      </c>
      <c r="AZ6">
        <f t="shared" si="16"/>
        <v>0</v>
      </c>
      <c r="BA6">
        <f t="shared" si="17"/>
        <v>0</v>
      </c>
      <c r="BB6">
        <f t="shared" si="18"/>
        <v>0</v>
      </c>
      <c r="BC6">
        <f t="shared" si="19"/>
        <v>0</v>
      </c>
      <c r="BD6">
        <f t="shared" si="20"/>
        <v>0</v>
      </c>
      <c r="BE6" s="22">
        <f t="shared" ref="BE6:BR6" si="22">BD6+LARGE($AO6:$BC6,BE$4)</f>
        <v>0</v>
      </c>
      <c r="BF6" s="22">
        <f t="shared" si="22"/>
        <v>0</v>
      </c>
      <c r="BG6" s="22">
        <f t="shared" si="22"/>
        <v>0</v>
      </c>
      <c r="BH6" s="22">
        <f t="shared" si="22"/>
        <v>0</v>
      </c>
      <c r="BI6" s="22">
        <f t="shared" si="22"/>
        <v>0</v>
      </c>
      <c r="BJ6" s="22">
        <f t="shared" si="22"/>
        <v>0</v>
      </c>
      <c r="BK6" s="22">
        <f t="shared" si="22"/>
        <v>0</v>
      </c>
      <c r="BL6" s="22">
        <f t="shared" si="22"/>
        <v>0</v>
      </c>
      <c r="BM6" s="22">
        <f t="shared" si="22"/>
        <v>0</v>
      </c>
      <c r="BN6" s="22">
        <f t="shared" si="22"/>
        <v>0</v>
      </c>
      <c r="BO6" s="22">
        <f t="shared" si="22"/>
        <v>0</v>
      </c>
      <c r="BP6" s="22">
        <f t="shared" si="22"/>
        <v>0</v>
      </c>
      <c r="BQ6" s="22">
        <f t="shared" si="22"/>
        <v>0</v>
      </c>
      <c r="BR6" s="22">
        <f t="shared" si="22"/>
        <v>0</v>
      </c>
    </row>
    <row r="7" spans="1:70" ht="16.5">
      <c r="A7" s="14" t="s">
        <v>985</v>
      </c>
      <c r="B7" s="32" t="str">
        <f>IF(ISNA(VLOOKUP(A7,'Licenciés Jeunes 2023'!A:C,3,0)),"",VLOOKUP(A7,'Licenciés Jeunes 2023'!A:C,3,0))</f>
        <v/>
      </c>
      <c r="C7" s="32" t="str">
        <f>IF(ISNA(VLOOKUP(A7,'Licenciés Jeunes 2023'!A:C,2,0)),"",VLOOKUP(A7,'Licenciés Jeunes 2023'!A:C,2,0))</f>
        <v/>
      </c>
      <c r="D7" s="32" t="str">
        <f>IF(ISNA(VLOOKUP(A7,'Licenciés Jeunes 2023'!A:F,6,0)),"",VLOOKUP(A7,'Licenciés Jeunes 2023'!A:F,6,0))</f>
        <v/>
      </c>
      <c r="E7" s="6"/>
      <c r="F7" s="2">
        <f>IF(E$2="Bike &amp; Run",IF(ISNA(VLOOKUP(E7,Paramètres!$B$3:$C$56,2,FALSE)),0,VLOOKUP(E7,Paramètres!$B$3:$C$56,2,FALSE)*Paramètres!$K$3),IF(OR(E7="",OR($D7="",$D7="NL",$D7="HORS LIGUE")),0,VLOOKUP(IF(OR(E7="",OR($D7="",$D7="NL",$D7="HORS LIGUE")),"",COUNTIFS($D$5:$D$72,"&lt;&gt;"&amp;"",$D$5:$D$72,"&lt;&gt;"&amp;"NL",$D$5:$D$72,"&lt;&gt;"&amp;"HORS LIGUE",E$5:E$72,"&lt;"&amp;E7)+1),Paramètres!$B$3:$C$56,2,FALSE)*Paramètres!$K$3))</f>
        <v>0</v>
      </c>
      <c r="G7" s="4"/>
      <c r="H7" s="2">
        <f>IF(G$2="Bike &amp; Run",IF(ISNA(VLOOKUP(G7,Paramètres!$B$3:$C$56,2,FALSE)),0,VLOOKUP(G7,Paramètres!$B$3:$C$56,2,FALSE)*Paramètres!$K$4),IF(OR(G7="",OR($D7="",$D7="NL",$D7="HORS LIGUE")),0,VLOOKUP(IF(OR(G7="",OR($D7="",$D7="NL",$D7="HORS LIGUE")),"",COUNTIFS($D$5:$D$72,"&lt;&gt;"&amp;"",$D$5:$D$72,"&lt;&gt;"&amp;"NL",$D$5:$D$72,"&lt;&gt;"&amp;"HORS LIGUE",G$5:G$72,"&lt;"&amp;G7)+1),Paramètres!$B$3:$C$56,2,FALSE)*Paramètres!$K$4))</f>
        <v>0</v>
      </c>
      <c r="I7" s="36"/>
      <c r="J7" s="2">
        <f>IF(I$2="Bike &amp; Run",IF(ISNA(VLOOKUP(I7,Paramètres!$B$3:$C$56,2,FALSE)),0,VLOOKUP(I7,Paramètres!$B$3:$C$56,2,FALSE)*Paramètres!$K$5),IF(OR(I7="",OR($D7="",$D7="NL",$D7="HORS LIGUE")),0,VLOOKUP(IF(OR(I7="",OR($D7="",$D7="NL",$D7="HORS LIGUE")),"",COUNTIFS($D$5:$D$72,"&lt;&gt;"&amp;"",$D$5:$D$72,"&lt;&gt;"&amp;"NL",$D$5:$D$72,"&lt;&gt;"&amp;"HORS LIGUE",I$5:I$72,"&lt;"&amp;I7)+1),Paramètres!$B$3:$C$56,2,FALSE)*Paramètres!$K$5))</f>
        <v>0</v>
      </c>
      <c r="K7" s="4"/>
      <c r="L7" s="2">
        <f>IF(K$2="Bike &amp; Run",IF(ISNA(VLOOKUP(K7,Paramètres!$B$3:$C$56,2,FALSE)),0,VLOOKUP(K7,Paramètres!$B$3:$C$56,2,FALSE)*Paramètres!$K$6),IF(OR(K7="",OR($D7="",$D7="NL",$D7="HORS LIGUE")),0,VLOOKUP(IF(OR(K7="",OR($D7="",$D7="NL",$D7="HORS LIGUE")),"",COUNTIFS($D$5:$D$72,"&lt;&gt;"&amp;"",$D$5:$D$72,"&lt;&gt;"&amp;"NL",$D$5:$D$72,"&lt;&gt;"&amp;"HORS LIGUE",K$5:K$72,"&lt;"&amp;K7)+1),Paramètres!$B$3:$C$56,2,FALSE)*Paramètres!$K$6))</f>
        <v>0</v>
      </c>
      <c r="M7" s="4"/>
      <c r="N7" s="2">
        <f>IF(M$2="Bike &amp; Run",IF(ISNA(VLOOKUP(M7,Paramètres!$B$3:$C$56,2,FALSE)),0,VLOOKUP(M7,Paramètres!$B$3:$C$56,2,FALSE)*Paramètres!$K$7),IF(OR(M7="",OR($D7="",$D7="NL",$D7="HORS LIGUE")),0,VLOOKUP(IF(OR(M7="",OR($D7="",$D7="NL",$D7="HORS LIGUE")),"",COUNTIFS($D$5:$D$72,"&lt;&gt;"&amp;"",$D$5:$D$72,"&lt;&gt;"&amp;"NL",$D$5:$D$72,"&lt;&gt;"&amp;"HORS LIGUE",M$5:M$72,"&lt;"&amp;M7)+1),Paramètres!$B$3:$C$56,2,FALSE)*Paramètres!$K$7))</f>
        <v>0</v>
      </c>
      <c r="O7" s="46"/>
      <c r="P7" s="2">
        <f>IF(O$2="Bike &amp; Run",IF(ISNA(VLOOKUP(O7,Paramètres!$B$3:$C$56,2,FALSE)),0,VLOOKUP(O7,Paramètres!$B$3:$C$56,2,FALSE)*Paramètres!$K$8),IF(OR(O7="",OR($D7="",$D7="NL",$D7="HORS LIGUE")),0,VLOOKUP(IF(OR(O7="",OR($D7="",$D7="NL",$D7="HORS LIGUE")),"",COUNTIFS($D$5:$D$72,"&lt;&gt;"&amp;"",$D$5:$D$72,"&lt;&gt;"&amp;"NL",$D$5:$D$72,"&lt;&gt;"&amp;"HORS LIGUE",O$5:O$72,"&lt;"&amp;O7)+1),Paramètres!$B$3:$C$56,2,FALSE)*Paramètres!$K$8))</f>
        <v>0</v>
      </c>
      <c r="Q7" s="46"/>
      <c r="R7" s="2">
        <f>IF(Q$2="Bike &amp; Run",IF(ISNA(VLOOKUP(Q7,Paramètres!$B$3:$C$56,2,FALSE)),0,VLOOKUP(Q7,Paramètres!$B$3:$C$56,2,FALSE)*Paramètres!$K$9),IF(OR(Q7="",OR($D7="",$D7="NL",$D7="HORS LIGUE")),0,VLOOKUP(IF(OR(Q7="",OR($D7="",$D7="NL",$D7="HORS LIGUE")),"",COUNTIFS($D$5:$D$72,"&lt;&gt;"&amp;"",$D$5:$D$72,"&lt;&gt;"&amp;"NL",$D$5:$D$72,"&lt;&gt;"&amp;"HORS LIGUE",Q$5:Q$72,"&lt;"&amp;Q7)+1),Paramètres!$B$3:$C$56,2,FALSE)*Paramètres!$K$9))</f>
        <v>0</v>
      </c>
      <c r="S7" s="46"/>
      <c r="T7" s="2">
        <f>IF(S$2="Bike &amp; Run",IF(ISNA(VLOOKUP(S7,Paramètres!$B$3:$C$56,2,FALSE)),0,VLOOKUP(S7,Paramètres!$B$3:$C$56,2,FALSE)*Paramètres!$K$10),IF(OR(S7="",OR($D7="",$D7="NL",$D7="HORS LIGUE")),0,VLOOKUP(IF(OR(S7="",OR($D7="",$D7="NL",$D7="HORS LIGUE")),"",COUNTIFS($D$5:$D$72,"&lt;&gt;"&amp;"",$D$5:$D$72,"&lt;&gt;"&amp;"NL",$D$5:$D$72,"&lt;&gt;"&amp;"HORS LIGUE",S$5:S$72,"&lt;"&amp;S7)+1),Paramètres!$B$3:$C$56,2,FALSE)*Paramètres!$K$10))</f>
        <v>0</v>
      </c>
      <c r="U7" s="46"/>
      <c r="V7" s="2">
        <f>IF(U$2="Bike &amp; Run",IF(ISNA(VLOOKUP(U7,Paramètres!$B$3:$C$56,2,FALSE)),0,VLOOKUP(U7,Paramètres!$B$3:$C$56,2,FALSE)*Paramètres!$K$11),IF(OR(U7="",OR($D7="",$D7="NL",$D7="HORS LIGUE")),0,VLOOKUP(IF(OR(U7="",OR($D7="",$D7="NL",$D7="HORS LIGUE")),"",COUNTIFS($D$5:$D$72,"&lt;&gt;"&amp;"",$D$5:$D$72,"&lt;&gt;"&amp;"NL",$D$5:$D$72,"&lt;&gt;"&amp;"HORS LIGUE",U$5:U$72,"&lt;"&amp;U7)+1),Paramètres!$B$3:$C$56,2,FALSE)*Paramètres!$K$11))</f>
        <v>0</v>
      </c>
      <c r="W7" s="46"/>
      <c r="X7" s="2">
        <f>IF(W$2="Bike &amp; Run",IF(ISNA(VLOOKUP(W7,Paramètres!$B$3:$C$56,2,FALSE)),0,VLOOKUP(W7,Paramètres!$B$3:$C$56,2,FALSE)*Paramètres!$K$12),IF(OR(W7="",OR($D7="",$D7="NL",$D7="HORS LIGUE")),0,VLOOKUP(IF(OR(W7="",OR($D7="",$D7="NL",$D7="HORS LIGUE")),"",COUNTIFS($D$5:$D$72,"&lt;&gt;"&amp;"",$D$5:$D$72,"&lt;&gt;"&amp;"NL",$D$5:$D$72,"&lt;&gt;"&amp;"HORS LIGUE",W$5:W$72,"&lt;"&amp;W7)+1),Paramètres!$B$3:$C$56,2,FALSE)*Paramètres!$K$12))</f>
        <v>0</v>
      </c>
      <c r="Y7" s="46"/>
      <c r="Z7" s="2">
        <f>IF(Y$2="Bike &amp; Run",IF(ISNA(VLOOKUP(Y7,Paramètres!$B$3:$C$56,2,FALSE)),0,VLOOKUP(Y7,Paramètres!$B$3:$C$56,2,FALSE)*Paramètres!$K$13),IF(OR(Y7="",OR($D7="",$D7="NL",$D7="HORS LIGUE")),0,VLOOKUP(IF(OR(Y7="",OR($D7="",$D7="NL",$D7="HORS LIGUE")),"",COUNTIFS($D$5:$D$72,"&lt;&gt;"&amp;"",$D$5:$D$72,"&lt;&gt;"&amp;"NL",$D$5:$D$72,"&lt;&gt;"&amp;"HORS LIGUE",Y$5:Y$72,"&lt;"&amp;Y7)+1),Paramètres!$B$3:$C$56,2,FALSE)*Paramètres!$K$13))</f>
        <v>0</v>
      </c>
      <c r="AA7" s="46"/>
      <c r="AB7" s="2">
        <f>IF(AA$2="Bike &amp; Run",IF(ISNA(VLOOKUP(AA7,Paramètres!$B$3:$C$56,2,FALSE)),0,VLOOKUP(AA7,Paramètres!$B$3:$C$56,2,FALSE)*Paramètres!$K$14),IF(OR(AA7="",OR($D7="",$D7="NL",$D7="HORS LIGUE")),0,VLOOKUP(IF(OR(AA7="",OR($D7="",$D7="NL",$D7="HORS LIGUE")),"",COUNTIFS($D$5:$D$72,"&lt;&gt;"&amp;"",$D$5:$D$72,"&lt;&gt;"&amp;"NL",$D$5:$D$72,"&lt;&gt;"&amp;"HORS LIGUE",AA$5:AA$72,"&lt;"&amp;AA7)+1),Paramètres!$B$3:$C$56,2,FALSE)*Paramètres!$K$14))</f>
        <v>0</v>
      </c>
      <c r="AC7" s="46"/>
      <c r="AD7" s="2">
        <f>IF(AC$2="Bike &amp; Run",IF(ISNA(VLOOKUP(AC7,Paramètres!$B$3:$C$56,2,FALSE)),0,VLOOKUP(AC7,Paramètres!$B$3:$C$56,2,FALSE)*Paramètres!$K$15),IF(OR(AC7="",OR($D7="",$D7="NL",$D7="HORS LIGUE")),0,VLOOKUP(IF(OR(AC7="",OR($D7="",$D7="NL",$D7="HORS LIGUE")),"",COUNTIFS($D$5:$D$72,"&lt;&gt;"&amp;"",$D$5:$D$72,"&lt;&gt;"&amp;"NL",$D$5:$D$72,"&lt;&gt;"&amp;"HORS LIGUE",AC$5:AC$72,"&lt;"&amp;AC7)+1),Paramètres!$B$3:$C$56,2,FALSE)*Paramètres!$K$15))</f>
        <v>0</v>
      </c>
      <c r="AE7" s="46"/>
      <c r="AF7" s="2">
        <f>IF(AE$2="Bike &amp; Run",IF(ISNA(VLOOKUP(AE7,Paramètres!$B$3:$C$56,2,FALSE)),0,VLOOKUP(AE7,Paramètres!$B$3:$C$56,2,FALSE)*Paramètres!$K$16),IF(OR(AE7="",OR($D7="",$D7="NL",$D7="HORS LIGUE")),0,VLOOKUP(IF(OR(AE7="",OR($D7="",$D7="NL",$D7="HORS LIGUE")),"",COUNTIFS($D$5:$D$72,"&lt;&gt;"&amp;"",$D$5:$D$72,"&lt;&gt;"&amp;"NL",$D$5:$D$72,"&lt;&gt;"&amp;"HORS LIGUE",AE$5:AE$72,"&lt;"&amp;AE7)+1),Paramètres!$B$3:$C$56,2,FALSE)*Paramètres!$K$16))</f>
        <v>0</v>
      </c>
      <c r="AG7" s="46"/>
      <c r="AH7" s="2">
        <f>IF(AG$2="Bike &amp; Run",IF(ISNA(VLOOKUP(AG7,Paramètres!$B$3:$C$56,2,FALSE)),0,VLOOKUP(AG7,Paramètres!$B$3:$C$56,2,FALSE)*Paramètres!$K$17),IF(OR(AG7="",OR($D7="",$D7="NL",$D7="HORS LIGUE")),0,VLOOKUP(IF(OR(AG7="",OR($D7="",$D7="NL",$D7="HORS LIGUE")),"",COUNTIFS($D$5:$D$72,"&lt;&gt;"&amp;"",$D$5:$D$72,"&lt;&gt;"&amp;"NL",$D$5:$D$72,"&lt;&gt;"&amp;"HORS LIGUE",AG$5:AG$72,"&lt;"&amp;AG7)+1),Paramètres!$B$3:$C$56,2,FALSE)*Paramètres!$K$17))</f>
        <v>0</v>
      </c>
      <c r="AI7" s="40">
        <f t="shared" si="0"/>
        <v>0</v>
      </c>
      <c r="AJ7" s="3" t="str">
        <f t="shared" si="1"/>
        <v/>
      </c>
      <c r="AK7" s="5">
        <f t="shared" si="2"/>
        <v>0</v>
      </c>
      <c r="AL7" s="41">
        <f t="shared" si="3"/>
        <v>0</v>
      </c>
      <c r="AM7" s="33" t="str">
        <f t="shared" si="4"/>
        <v/>
      </c>
      <c r="AO7" s="22">
        <f t="shared" si="5"/>
        <v>0</v>
      </c>
      <c r="AP7">
        <f t="shared" si="6"/>
        <v>0</v>
      </c>
      <c r="AQ7">
        <f t="shared" si="7"/>
        <v>0</v>
      </c>
      <c r="AR7">
        <f t="shared" si="8"/>
        <v>0</v>
      </c>
      <c r="AS7">
        <f t="shared" si="9"/>
        <v>0</v>
      </c>
      <c r="AT7">
        <f t="shared" si="10"/>
        <v>0</v>
      </c>
      <c r="AU7">
        <f t="shared" si="11"/>
        <v>0</v>
      </c>
      <c r="AV7">
        <f t="shared" si="12"/>
        <v>0</v>
      </c>
      <c r="AW7">
        <f t="shared" si="13"/>
        <v>0</v>
      </c>
      <c r="AX7">
        <f t="shared" si="14"/>
        <v>0</v>
      </c>
      <c r="AY7">
        <f t="shared" si="15"/>
        <v>0</v>
      </c>
      <c r="AZ7">
        <f t="shared" si="16"/>
        <v>0</v>
      </c>
      <c r="BA7">
        <f t="shared" si="17"/>
        <v>0</v>
      </c>
      <c r="BB7">
        <f t="shared" si="18"/>
        <v>0</v>
      </c>
      <c r="BC7">
        <f t="shared" si="19"/>
        <v>0</v>
      </c>
      <c r="BD7">
        <f t="shared" si="20"/>
        <v>0</v>
      </c>
      <c r="BE7" s="22">
        <f t="shared" ref="BE7:BR7" si="23">BD7+LARGE($AO7:$BC7,BE$4)</f>
        <v>0</v>
      </c>
      <c r="BF7" s="22">
        <f t="shared" si="23"/>
        <v>0</v>
      </c>
      <c r="BG7" s="22">
        <f t="shared" si="23"/>
        <v>0</v>
      </c>
      <c r="BH7" s="22">
        <f t="shared" si="23"/>
        <v>0</v>
      </c>
      <c r="BI7" s="22">
        <f t="shared" si="23"/>
        <v>0</v>
      </c>
      <c r="BJ7" s="22">
        <f t="shared" si="23"/>
        <v>0</v>
      </c>
      <c r="BK7" s="22">
        <f t="shared" si="23"/>
        <v>0</v>
      </c>
      <c r="BL7" s="22">
        <f t="shared" si="23"/>
        <v>0</v>
      </c>
      <c r="BM7" s="22">
        <f t="shared" si="23"/>
        <v>0</v>
      </c>
      <c r="BN7" s="22">
        <f t="shared" si="23"/>
        <v>0</v>
      </c>
      <c r="BO7" s="22">
        <f t="shared" si="23"/>
        <v>0</v>
      </c>
      <c r="BP7" s="22">
        <f t="shared" si="23"/>
        <v>0</v>
      </c>
      <c r="BQ7" s="22">
        <f t="shared" si="23"/>
        <v>0</v>
      </c>
      <c r="BR7" s="22">
        <f t="shared" si="23"/>
        <v>0</v>
      </c>
    </row>
    <row r="8" spans="1:70" ht="16.5">
      <c r="A8" s="14" t="s">
        <v>650</v>
      </c>
      <c r="B8" s="32" t="str">
        <f>IF(ISNA(VLOOKUP(A8,'Licenciés Jeunes 2023'!A:C,3,0)),"",VLOOKUP(A8,'Licenciés Jeunes 2023'!A:C,3,0))</f>
        <v/>
      </c>
      <c r="C8" s="32" t="str">
        <f>IF(ISNA(VLOOKUP(A8,'Licenciés Jeunes 2023'!A:C,2,0)),"",VLOOKUP(A8,'Licenciés Jeunes 2023'!A:C,2,0))</f>
        <v/>
      </c>
      <c r="D8" s="32" t="str">
        <f>IF(ISNA(VLOOKUP(A8,'Licenciés Jeunes 2023'!A:F,6,0)),"",VLOOKUP(A8,'Licenciés Jeunes 2023'!A:F,6,0))</f>
        <v/>
      </c>
      <c r="E8" s="6"/>
      <c r="F8" s="2">
        <f>IF(E$2="Bike &amp; Run",IF(ISNA(VLOOKUP(E8,Paramètres!$B$3:$C$56,2,FALSE)),0,VLOOKUP(E8,Paramètres!$B$3:$C$56,2,FALSE)*Paramètres!$K$3),IF(OR(E8="",OR($D8="",$D8="NL",$D8="HORS LIGUE")),0,VLOOKUP(IF(OR(E8="",OR($D8="",$D8="NL",$D8="HORS LIGUE")),"",COUNTIFS($D$5:$D$72,"&lt;&gt;"&amp;"",$D$5:$D$72,"&lt;&gt;"&amp;"NL",$D$5:$D$72,"&lt;&gt;"&amp;"HORS LIGUE",E$5:E$72,"&lt;"&amp;E8)+1),Paramètres!$B$3:$C$56,2,FALSE)*Paramètres!$K$3))</f>
        <v>0</v>
      </c>
      <c r="G8" s="4"/>
      <c r="H8" s="2">
        <f>IF(G$2="Bike &amp; Run",IF(ISNA(VLOOKUP(G8,Paramètres!$B$3:$C$56,2,FALSE)),0,VLOOKUP(G8,Paramètres!$B$3:$C$56,2,FALSE)*Paramètres!$K$4),IF(OR(G8="",OR($D8="",$D8="NL",$D8="HORS LIGUE")),0,VLOOKUP(IF(OR(G8="",OR($D8="",$D8="NL",$D8="HORS LIGUE")),"",COUNTIFS($D$5:$D$72,"&lt;&gt;"&amp;"",$D$5:$D$72,"&lt;&gt;"&amp;"NL",$D$5:$D$72,"&lt;&gt;"&amp;"HORS LIGUE",G$5:G$72,"&lt;"&amp;G8)+1),Paramètres!$B$3:$C$56,2,FALSE)*Paramètres!$K$4))</f>
        <v>0</v>
      </c>
      <c r="I8" s="36"/>
      <c r="J8" s="2">
        <f>IF(I$2="Bike &amp; Run",IF(ISNA(VLOOKUP(I8,Paramètres!$B$3:$C$56,2,FALSE)),0,VLOOKUP(I8,Paramètres!$B$3:$C$56,2,FALSE)*Paramètres!$K$5),IF(OR(I8="",OR($D8="",$D8="NL",$D8="HORS LIGUE")),0,VLOOKUP(IF(OR(I8="",OR($D8="",$D8="NL",$D8="HORS LIGUE")),"",COUNTIFS($D$5:$D$72,"&lt;&gt;"&amp;"",$D$5:$D$72,"&lt;&gt;"&amp;"NL",$D$5:$D$72,"&lt;&gt;"&amp;"HORS LIGUE",I$5:I$72,"&lt;"&amp;I8)+1),Paramètres!$B$3:$C$56,2,FALSE)*Paramètres!$K$5))</f>
        <v>0</v>
      </c>
      <c r="K8" s="4"/>
      <c r="L8" s="2">
        <f>IF(K$2="Bike &amp; Run",IF(ISNA(VLOOKUP(K8,Paramètres!$B$3:$C$56,2,FALSE)),0,VLOOKUP(K8,Paramètres!$B$3:$C$56,2,FALSE)*Paramètres!$K$6),IF(OR(K8="",OR($D8="",$D8="NL",$D8="HORS LIGUE")),0,VLOOKUP(IF(OR(K8="",OR($D8="",$D8="NL",$D8="HORS LIGUE")),"",COUNTIFS($D$5:$D$72,"&lt;&gt;"&amp;"",$D$5:$D$72,"&lt;&gt;"&amp;"NL",$D$5:$D$72,"&lt;&gt;"&amp;"HORS LIGUE",K$5:K$72,"&lt;"&amp;K8)+1),Paramètres!$B$3:$C$56,2,FALSE)*Paramètres!$K$6))</f>
        <v>0</v>
      </c>
      <c r="M8" s="4"/>
      <c r="N8" s="2">
        <f>IF(M$2="Bike &amp; Run",IF(ISNA(VLOOKUP(M8,Paramètres!$B$3:$C$56,2,FALSE)),0,VLOOKUP(M8,Paramètres!$B$3:$C$56,2,FALSE)*Paramètres!$K$7),IF(OR(M8="",OR($D8="",$D8="NL",$D8="HORS LIGUE")),0,VLOOKUP(IF(OR(M8="",OR($D8="",$D8="NL",$D8="HORS LIGUE")),"",COUNTIFS($D$5:$D$72,"&lt;&gt;"&amp;"",$D$5:$D$72,"&lt;&gt;"&amp;"NL",$D$5:$D$72,"&lt;&gt;"&amp;"HORS LIGUE",M$5:M$72,"&lt;"&amp;M8)+1),Paramètres!$B$3:$C$56,2,FALSE)*Paramètres!$K$7))</f>
        <v>0</v>
      </c>
      <c r="O8" s="46"/>
      <c r="P8" s="2">
        <f>IF(O$2="Bike &amp; Run",IF(ISNA(VLOOKUP(O8,Paramètres!$B$3:$C$56,2,FALSE)),0,VLOOKUP(O8,Paramètres!$B$3:$C$56,2,FALSE)*Paramètres!$K$8),IF(OR(O8="",OR($D8="",$D8="NL",$D8="HORS LIGUE")),0,VLOOKUP(IF(OR(O8="",OR($D8="",$D8="NL",$D8="HORS LIGUE")),"",COUNTIFS($D$5:$D$72,"&lt;&gt;"&amp;"",$D$5:$D$72,"&lt;&gt;"&amp;"NL",$D$5:$D$72,"&lt;&gt;"&amp;"HORS LIGUE",O$5:O$72,"&lt;"&amp;O8)+1),Paramètres!$B$3:$C$56,2,FALSE)*Paramètres!$K$8))</f>
        <v>0</v>
      </c>
      <c r="Q8" s="46"/>
      <c r="R8" s="2">
        <f>IF(Q$2="Bike &amp; Run",IF(ISNA(VLOOKUP(Q8,Paramètres!$B$3:$C$56,2,FALSE)),0,VLOOKUP(Q8,Paramètres!$B$3:$C$56,2,FALSE)*Paramètres!$K$9),IF(OR(Q8="",OR($D8="",$D8="NL",$D8="HORS LIGUE")),0,VLOOKUP(IF(OR(Q8="",OR($D8="",$D8="NL",$D8="HORS LIGUE")),"",COUNTIFS($D$5:$D$72,"&lt;&gt;"&amp;"",$D$5:$D$72,"&lt;&gt;"&amp;"NL",$D$5:$D$72,"&lt;&gt;"&amp;"HORS LIGUE",Q$5:Q$72,"&lt;"&amp;Q8)+1),Paramètres!$B$3:$C$56,2,FALSE)*Paramètres!$K$9))</f>
        <v>0</v>
      </c>
      <c r="S8" s="46"/>
      <c r="T8" s="2">
        <f>IF(S$2="Bike &amp; Run",IF(ISNA(VLOOKUP(S8,Paramètres!$B$3:$C$56,2,FALSE)),0,VLOOKUP(S8,Paramètres!$B$3:$C$56,2,FALSE)*Paramètres!$K$10),IF(OR(S8="",OR($D8="",$D8="NL",$D8="HORS LIGUE")),0,VLOOKUP(IF(OR(S8="",OR($D8="",$D8="NL",$D8="HORS LIGUE")),"",COUNTIFS($D$5:$D$72,"&lt;&gt;"&amp;"",$D$5:$D$72,"&lt;&gt;"&amp;"NL",$D$5:$D$72,"&lt;&gt;"&amp;"HORS LIGUE",S$5:S$72,"&lt;"&amp;S8)+1),Paramètres!$B$3:$C$56,2,FALSE)*Paramètres!$K$10))</f>
        <v>0</v>
      </c>
      <c r="U8" s="46"/>
      <c r="V8" s="2">
        <f>IF(U$2="Bike &amp; Run",IF(ISNA(VLOOKUP(U8,Paramètres!$B$3:$C$56,2,FALSE)),0,VLOOKUP(U8,Paramètres!$B$3:$C$56,2,FALSE)*Paramètres!$K$11),IF(OR(U8="",OR($D8="",$D8="NL",$D8="HORS LIGUE")),0,VLOOKUP(IF(OR(U8="",OR($D8="",$D8="NL",$D8="HORS LIGUE")),"",COUNTIFS($D$5:$D$72,"&lt;&gt;"&amp;"",$D$5:$D$72,"&lt;&gt;"&amp;"NL",$D$5:$D$72,"&lt;&gt;"&amp;"HORS LIGUE",U$5:U$72,"&lt;"&amp;U8)+1),Paramètres!$B$3:$C$56,2,FALSE)*Paramètres!$K$11))</f>
        <v>0</v>
      </c>
      <c r="W8" s="46"/>
      <c r="X8" s="2">
        <f>IF(W$2="Bike &amp; Run",IF(ISNA(VLOOKUP(W8,Paramètres!$B$3:$C$56,2,FALSE)),0,VLOOKUP(W8,Paramètres!$B$3:$C$56,2,FALSE)*Paramètres!$K$12),IF(OR(W8="",OR($D8="",$D8="NL",$D8="HORS LIGUE")),0,VLOOKUP(IF(OR(W8="",OR($D8="",$D8="NL",$D8="HORS LIGUE")),"",COUNTIFS($D$5:$D$72,"&lt;&gt;"&amp;"",$D$5:$D$72,"&lt;&gt;"&amp;"NL",$D$5:$D$72,"&lt;&gt;"&amp;"HORS LIGUE",W$5:W$72,"&lt;"&amp;W8)+1),Paramètres!$B$3:$C$56,2,FALSE)*Paramètres!$K$12))</f>
        <v>0</v>
      </c>
      <c r="Y8" s="46"/>
      <c r="Z8" s="2">
        <f>IF(Y$2="Bike &amp; Run",IF(ISNA(VLOOKUP(Y8,Paramètres!$B$3:$C$56,2,FALSE)),0,VLOOKUP(Y8,Paramètres!$B$3:$C$56,2,FALSE)*Paramètres!$K$13),IF(OR(Y8="",OR($D8="",$D8="NL",$D8="HORS LIGUE")),0,VLOOKUP(IF(OR(Y8="",OR($D8="",$D8="NL",$D8="HORS LIGUE")),"",COUNTIFS($D$5:$D$72,"&lt;&gt;"&amp;"",$D$5:$D$72,"&lt;&gt;"&amp;"NL",$D$5:$D$72,"&lt;&gt;"&amp;"HORS LIGUE",Y$5:Y$72,"&lt;"&amp;Y8)+1),Paramètres!$B$3:$C$56,2,FALSE)*Paramètres!$K$13))</f>
        <v>0</v>
      </c>
      <c r="AA8" s="46"/>
      <c r="AB8" s="2">
        <f>IF(AA$2="Bike &amp; Run",IF(ISNA(VLOOKUP(AA8,Paramètres!$B$3:$C$56,2,FALSE)),0,VLOOKUP(AA8,Paramètres!$B$3:$C$56,2,FALSE)*Paramètres!$K$14),IF(OR(AA8="",OR($D8="",$D8="NL",$D8="HORS LIGUE")),0,VLOOKUP(IF(OR(AA8="",OR($D8="",$D8="NL",$D8="HORS LIGUE")),"",COUNTIFS($D$5:$D$72,"&lt;&gt;"&amp;"",$D$5:$D$72,"&lt;&gt;"&amp;"NL",$D$5:$D$72,"&lt;&gt;"&amp;"HORS LIGUE",AA$5:AA$72,"&lt;"&amp;AA8)+1),Paramètres!$B$3:$C$56,2,FALSE)*Paramètres!$K$14))</f>
        <v>0</v>
      </c>
      <c r="AC8" s="46"/>
      <c r="AD8" s="2">
        <f>IF(AC$2="Bike &amp; Run",IF(ISNA(VLOOKUP(AC8,Paramètres!$B$3:$C$56,2,FALSE)),0,VLOOKUP(AC8,Paramètres!$B$3:$C$56,2,FALSE)*Paramètres!$K$15),IF(OR(AC8="",OR($D8="",$D8="NL",$D8="HORS LIGUE")),0,VLOOKUP(IF(OR(AC8="",OR($D8="",$D8="NL",$D8="HORS LIGUE")),"",COUNTIFS($D$5:$D$72,"&lt;&gt;"&amp;"",$D$5:$D$72,"&lt;&gt;"&amp;"NL",$D$5:$D$72,"&lt;&gt;"&amp;"HORS LIGUE",AC$5:AC$72,"&lt;"&amp;AC8)+1),Paramètres!$B$3:$C$56,2,FALSE)*Paramètres!$K$15))</f>
        <v>0</v>
      </c>
      <c r="AE8" s="46"/>
      <c r="AF8" s="2">
        <f>IF(AE$2="Bike &amp; Run",IF(ISNA(VLOOKUP(AE8,Paramètres!$B$3:$C$56,2,FALSE)),0,VLOOKUP(AE8,Paramètres!$B$3:$C$56,2,FALSE)*Paramètres!$K$16),IF(OR(AE8="",OR($D8="",$D8="NL",$D8="HORS LIGUE")),0,VLOOKUP(IF(OR(AE8="",OR($D8="",$D8="NL",$D8="HORS LIGUE")),"",COUNTIFS($D$5:$D$72,"&lt;&gt;"&amp;"",$D$5:$D$72,"&lt;&gt;"&amp;"NL",$D$5:$D$72,"&lt;&gt;"&amp;"HORS LIGUE",AE$5:AE$72,"&lt;"&amp;AE8)+1),Paramètres!$B$3:$C$56,2,FALSE)*Paramètres!$K$16))</f>
        <v>0</v>
      </c>
      <c r="AG8" s="46"/>
      <c r="AH8" s="2">
        <f>IF(AG$2="Bike &amp; Run",IF(ISNA(VLOOKUP(AG8,Paramètres!$B$3:$C$56,2,FALSE)),0,VLOOKUP(AG8,Paramètres!$B$3:$C$56,2,FALSE)*Paramètres!$K$17),IF(OR(AG8="",OR($D8="",$D8="NL",$D8="HORS LIGUE")),0,VLOOKUP(IF(OR(AG8="",OR($D8="",$D8="NL",$D8="HORS LIGUE")),"",COUNTIFS($D$5:$D$72,"&lt;&gt;"&amp;"",$D$5:$D$72,"&lt;&gt;"&amp;"NL",$D$5:$D$72,"&lt;&gt;"&amp;"HORS LIGUE",AG$5:AG$72,"&lt;"&amp;AG8)+1),Paramètres!$B$3:$C$56,2,FALSE)*Paramètres!$K$17))</f>
        <v>0</v>
      </c>
      <c r="AI8" s="40">
        <f t="shared" si="0"/>
        <v>0</v>
      </c>
      <c r="AJ8" s="3" t="str">
        <f t="shared" si="1"/>
        <v/>
      </c>
      <c r="AK8" s="5">
        <f t="shared" si="2"/>
        <v>0</v>
      </c>
      <c r="AL8" s="41">
        <f t="shared" si="3"/>
        <v>0</v>
      </c>
      <c r="AM8" s="33" t="str">
        <f t="shared" si="4"/>
        <v/>
      </c>
      <c r="AO8" s="22">
        <f t="shared" si="5"/>
        <v>0</v>
      </c>
      <c r="AP8">
        <f t="shared" si="6"/>
        <v>0</v>
      </c>
      <c r="AQ8">
        <f t="shared" si="7"/>
        <v>0</v>
      </c>
      <c r="AR8">
        <f t="shared" si="8"/>
        <v>0</v>
      </c>
      <c r="AS8">
        <f t="shared" si="9"/>
        <v>0</v>
      </c>
      <c r="AT8">
        <f t="shared" si="10"/>
        <v>0</v>
      </c>
      <c r="AU8">
        <f t="shared" si="11"/>
        <v>0</v>
      </c>
      <c r="AV8">
        <f t="shared" si="12"/>
        <v>0</v>
      </c>
      <c r="AW8">
        <f t="shared" si="13"/>
        <v>0</v>
      </c>
      <c r="AX8">
        <f t="shared" si="14"/>
        <v>0</v>
      </c>
      <c r="AY8">
        <f t="shared" si="15"/>
        <v>0</v>
      </c>
      <c r="AZ8">
        <f t="shared" si="16"/>
        <v>0</v>
      </c>
      <c r="BA8">
        <f t="shared" si="17"/>
        <v>0</v>
      </c>
      <c r="BB8">
        <f t="shared" si="18"/>
        <v>0</v>
      </c>
      <c r="BC8">
        <f t="shared" si="19"/>
        <v>0</v>
      </c>
      <c r="BD8">
        <f t="shared" si="20"/>
        <v>0</v>
      </c>
      <c r="BE8" s="22">
        <f t="shared" ref="BE8:BR8" si="24">BD8+LARGE($AO8:$BC8,BE$4)</f>
        <v>0</v>
      </c>
      <c r="BF8" s="22">
        <f t="shared" si="24"/>
        <v>0</v>
      </c>
      <c r="BG8" s="22">
        <f t="shared" si="24"/>
        <v>0</v>
      </c>
      <c r="BH8" s="22">
        <f t="shared" si="24"/>
        <v>0</v>
      </c>
      <c r="BI8" s="22">
        <f t="shared" si="24"/>
        <v>0</v>
      </c>
      <c r="BJ8" s="22">
        <f t="shared" si="24"/>
        <v>0</v>
      </c>
      <c r="BK8" s="22">
        <f t="shared" si="24"/>
        <v>0</v>
      </c>
      <c r="BL8" s="22">
        <f t="shared" si="24"/>
        <v>0</v>
      </c>
      <c r="BM8" s="22">
        <f t="shared" si="24"/>
        <v>0</v>
      </c>
      <c r="BN8" s="22">
        <f t="shared" si="24"/>
        <v>0</v>
      </c>
      <c r="BO8" s="22">
        <f t="shared" si="24"/>
        <v>0</v>
      </c>
      <c r="BP8" s="22">
        <f t="shared" si="24"/>
        <v>0</v>
      </c>
      <c r="BQ8" s="22">
        <f t="shared" si="24"/>
        <v>0</v>
      </c>
      <c r="BR8" s="22">
        <f t="shared" si="24"/>
        <v>0</v>
      </c>
    </row>
    <row r="9" spans="1:70" ht="16.5">
      <c r="A9" s="14" t="s">
        <v>658</v>
      </c>
      <c r="B9" s="32" t="str">
        <f>IF(ISNA(VLOOKUP(A9,'Licenciés Jeunes 2023'!A:C,3,0)),"",VLOOKUP(A9,'Licenciés Jeunes 2023'!A:C,3,0))</f>
        <v/>
      </c>
      <c r="C9" s="32" t="str">
        <f>IF(ISNA(VLOOKUP(A9,'Licenciés Jeunes 2023'!A:C,2,0)),"",VLOOKUP(A9,'Licenciés Jeunes 2023'!A:C,2,0))</f>
        <v/>
      </c>
      <c r="D9" s="32" t="str">
        <f>IF(ISNA(VLOOKUP(A9,'Licenciés Jeunes 2023'!A:F,6,0)),"",VLOOKUP(A9,'Licenciés Jeunes 2023'!A:F,6,0))</f>
        <v/>
      </c>
      <c r="E9" s="6"/>
      <c r="F9" s="2">
        <f>IF(E$2="Bike &amp; Run",IF(ISNA(VLOOKUP(E9,Paramètres!$B$3:$C$56,2,FALSE)),0,VLOOKUP(E9,Paramètres!$B$3:$C$56,2,FALSE)*Paramètres!$K$3),IF(OR(E9="",OR($D9="",$D9="NL",$D9="HORS LIGUE")),0,VLOOKUP(IF(OR(E9="",OR($D9="",$D9="NL",$D9="HORS LIGUE")),"",COUNTIFS($D$5:$D$72,"&lt;&gt;"&amp;"",$D$5:$D$72,"&lt;&gt;"&amp;"NL",$D$5:$D$72,"&lt;&gt;"&amp;"HORS LIGUE",E$5:E$72,"&lt;"&amp;E9)+1),Paramètres!$B$3:$C$56,2,FALSE)*Paramètres!$K$3))</f>
        <v>0</v>
      </c>
      <c r="G9" s="4"/>
      <c r="H9" s="2">
        <f>IF(G$2="Bike &amp; Run",IF(ISNA(VLOOKUP(G9,Paramètres!$B$3:$C$56,2,FALSE)),0,VLOOKUP(G9,Paramètres!$B$3:$C$56,2,FALSE)*Paramètres!$K$4),IF(OR(G9="",OR($D9="",$D9="NL",$D9="HORS LIGUE")),0,VLOOKUP(IF(OR(G9="",OR($D9="",$D9="NL",$D9="HORS LIGUE")),"",COUNTIFS($D$5:$D$72,"&lt;&gt;"&amp;"",$D$5:$D$72,"&lt;&gt;"&amp;"NL",$D$5:$D$72,"&lt;&gt;"&amp;"HORS LIGUE",G$5:G$72,"&lt;"&amp;G9)+1),Paramètres!$B$3:$C$56,2,FALSE)*Paramètres!$K$4))</f>
        <v>0</v>
      </c>
      <c r="I9" s="36"/>
      <c r="J9" s="2">
        <f>IF(I$2="Bike &amp; Run",IF(ISNA(VLOOKUP(I9,Paramètres!$B$3:$C$56,2,FALSE)),0,VLOOKUP(I9,Paramètres!$B$3:$C$56,2,FALSE)*Paramètres!$K$5),IF(OR(I9="",OR($D9="",$D9="NL",$D9="HORS LIGUE")),0,VLOOKUP(IF(OR(I9="",OR($D9="",$D9="NL",$D9="HORS LIGUE")),"",COUNTIFS($D$5:$D$72,"&lt;&gt;"&amp;"",$D$5:$D$72,"&lt;&gt;"&amp;"NL",$D$5:$D$72,"&lt;&gt;"&amp;"HORS LIGUE",I$5:I$72,"&lt;"&amp;I9)+1),Paramètres!$B$3:$C$56,2,FALSE)*Paramètres!$K$5))</f>
        <v>0</v>
      </c>
      <c r="K9" s="4"/>
      <c r="L9" s="2">
        <f>IF(K$2="Bike &amp; Run",IF(ISNA(VLOOKUP(K9,Paramètres!$B$3:$C$56,2,FALSE)),0,VLOOKUP(K9,Paramètres!$B$3:$C$56,2,FALSE)*Paramètres!$K$6),IF(OR(K9="",OR($D9="",$D9="NL",$D9="HORS LIGUE")),0,VLOOKUP(IF(OR(K9="",OR($D9="",$D9="NL",$D9="HORS LIGUE")),"",COUNTIFS($D$5:$D$72,"&lt;&gt;"&amp;"",$D$5:$D$72,"&lt;&gt;"&amp;"NL",$D$5:$D$72,"&lt;&gt;"&amp;"HORS LIGUE",K$5:K$72,"&lt;"&amp;K9)+1),Paramètres!$B$3:$C$56,2,FALSE)*Paramètres!$K$6))</f>
        <v>0</v>
      </c>
      <c r="M9" s="4"/>
      <c r="N9" s="2">
        <f>IF(M$2="Bike &amp; Run",IF(ISNA(VLOOKUP(M9,Paramètres!$B$3:$C$56,2,FALSE)),0,VLOOKUP(M9,Paramètres!$B$3:$C$56,2,FALSE)*Paramètres!$K$7),IF(OR(M9="",OR($D9="",$D9="NL",$D9="HORS LIGUE")),0,VLOOKUP(IF(OR(M9="",OR($D9="",$D9="NL",$D9="HORS LIGUE")),"",COUNTIFS($D$5:$D$72,"&lt;&gt;"&amp;"",$D$5:$D$72,"&lt;&gt;"&amp;"NL",$D$5:$D$72,"&lt;&gt;"&amp;"HORS LIGUE",M$5:M$72,"&lt;"&amp;M9)+1),Paramètres!$B$3:$C$56,2,FALSE)*Paramètres!$K$7))</f>
        <v>0</v>
      </c>
      <c r="O9" s="46"/>
      <c r="P9" s="2">
        <f>IF(O$2="Bike &amp; Run",IF(ISNA(VLOOKUP(O9,Paramètres!$B$3:$C$56,2,FALSE)),0,VLOOKUP(O9,Paramètres!$B$3:$C$56,2,FALSE)*Paramètres!$K$8),IF(OR(O9="",OR($D9="",$D9="NL",$D9="HORS LIGUE")),0,VLOOKUP(IF(OR(O9="",OR($D9="",$D9="NL",$D9="HORS LIGUE")),"",COUNTIFS($D$5:$D$72,"&lt;&gt;"&amp;"",$D$5:$D$72,"&lt;&gt;"&amp;"NL",$D$5:$D$72,"&lt;&gt;"&amp;"HORS LIGUE",O$5:O$72,"&lt;"&amp;O9)+1),Paramètres!$B$3:$C$56,2,FALSE)*Paramètres!$K$8))</f>
        <v>0</v>
      </c>
      <c r="Q9" s="46"/>
      <c r="R9" s="2">
        <f>IF(Q$2="Bike &amp; Run",IF(ISNA(VLOOKUP(Q9,Paramètres!$B$3:$C$56,2,FALSE)),0,VLOOKUP(Q9,Paramètres!$B$3:$C$56,2,FALSE)*Paramètres!$K$9),IF(OR(Q9="",OR($D9="",$D9="NL",$D9="HORS LIGUE")),0,VLOOKUP(IF(OR(Q9="",OR($D9="",$D9="NL",$D9="HORS LIGUE")),"",COUNTIFS($D$5:$D$72,"&lt;&gt;"&amp;"",$D$5:$D$72,"&lt;&gt;"&amp;"NL",$D$5:$D$72,"&lt;&gt;"&amp;"HORS LIGUE",Q$5:Q$72,"&lt;"&amp;Q9)+1),Paramètres!$B$3:$C$56,2,FALSE)*Paramètres!$K$9))</f>
        <v>0</v>
      </c>
      <c r="S9" s="46"/>
      <c r="T9" s="2">
        <f>IF(S$2="Bike &amp; Run",IF(ISNA(VLOOKUP(S9,Paramètres!$B$3:$C$56,2,FALSE)),0,VLOOKUP(S9,Paramètres!$B$3:$C$56,2,FALSE)*Paramètres!$K$10),IF(OR(S9="",OR($D9="",$D9="NL",$D9="HORS LIGUE")),0,VLOOKUP(IF(OR(S9="",OR($D9="",$D9="NL",$D9="HORS LIGUE")),"",COUNTIFS($D$5:$D$72,"&lt;&gt;"&amp;"",$D$5:$D$72,"&lt;&gt;"&amp;"NL",$D$5:$D$72,"&lt;&gt;"&amp;"HORS LIGUE",S$5:S$72,"&lt;"&amp;S9)+1),Paramètres!$B$3:$C$56,2,FALSE)*Paramètres!$K$10))</f>
        <v>0</v>
      </c>
      <c r="U9" s="46"/>
      <c r="V9" s="2">
        <f>IF(U$2="Bike &amp; Run",IF(ISNA(VLOOKUP(U9,Paramètres!$B$3:$C$56,2,FALSE)),0,VLOOKUP(U9,Paramètres!$B$3:$C$56,2,FALSE)*Paramètres!$K$11),IF(OR(U9="",OR($D9="",$D9="NL",$D9="HORS LIGUE")),0,VLOOKUP(IF(OR(U9="",OR($D9="",$D9="NL",$D9="HORS LIGUE")),"",COUNTIFS($D$5:$D$72,"&lt;&gt;"&amp;"",$D$5:$D$72,"&lt;&gt;"&amp;"NL",$D$5:$D$72,"&lt;&gt;"&amp;"HORS LIGUE",U$5:U$72,"&lt;"&amp;U9)+1),Paramètres!$B$3:$C$56,2,FALSE)*Paramètres!$K$11))</f>
        <v>0</v>
      </c>
      <c r="W9" s="46"/>
      <c r="X9" s="2">
        <f>IF(W$2="Bike &amp; Run",IF(ISNA(VLOOKUP(W9,Paramètres!$B$3:$C$56,2,FALSE)),0,VLOOKUP(W9,Paramètres!$B$3:$C$56,2,FALSE)*Paramètres!$K$12),IF(OR(W9="",OR($D9="",$D9="NL",$D9="HORS LIGUE")),0,VLOOKUP(IF(OR(W9="",OR($D9="",$D9="NL",$D9="HORS LIGUE")),"",COUNTIFS($D$5:$D$72,"&lt;&gt;"&amp;"",$D$5:$D$72,"&lt;&gt;"&amp;"NL",$D$5:$D$72,"&lt;&gt;"&amp;"HORS LIGUE",W$5:W$72,"&lt;"&amp;W9)+1),Paramètres!$B$3:$C$56,2,FALSE)*Paramètres!$K$12))</f>
        <v>0</v>
      </c>
      <c r="Y9" s="46"/>
      <c r="Z9" s="2">
        <f>IF(Y$2="Bike &amp; Run",IF(ISNA(VLOOKUP(Y9,Paramètres!$B$3:$C$56,2,FALSE)),0,VLOOKUP(Y9,Paramètres!$B$3:$C$56,2,FALSE)*Paramètres!$K$13),IF(OR(Y9="",OR($D9="",$D9="NL",$D9="HORS LIGUE")),0,VLOOKUP(IF(OR(Y9="",OR($D9="",$D9="NL",$D9="HORS LIGUE")),"",COUNTIFS($D$5:$D$72,"&lt;&gt;"&amp;"",$D$5:$D$72,"&lt;&gt;"&amp;"NL",$D$5:$D$72,"&lt;&gt;"&amp;"HORS LIGUE",Y$5:Y$72,"&lt;"&amp;Y9)+1),Paramètres!$B$3:$C$56,2,FALSE)*Paramètres!$K$13))</f>
        <v>0</v>
      </c>
      <c r="AA9" s="46"/>
      <c r="AB9" s="2">
        <f>IF(AA$2="Bike &amp; Run",IF(ISNA(VLOOKUP(AA9,Paramètres!$B$3:$C$56,2,FALSE)),0,VLOOKUP(AA9,Paramètres!$B$3:$C$56,2,FALSE)*Paramètres!$K$14),IF(OR(AA9="",OR($D9="",$D9="NL",$D9="HORS LIGUE")),0,VLOOKUP(IF(OR(AA9="",OR($D9="",$D9="NL",$D9="HORS LIGUE")),"",COUNTIFS($D$5:$D$72,"&lt;&gt;"&amp;"",$D$5:$D$72,"&lt;&gt;"&amp;"NL",$D$5:$D$72,"&lt;&gt;"&amp;"HORS LIGUE",AA$5:AA$72,"&lt;"&amp;AA9)+1),Paramètres!$B$3:$C$56,2,FALSE)*Paramètres!$K$14))</f>
        <v>0</v>
      </c>
      <c r="AC9" s="46"/>
      <c r="AD9" s="2">
        <f>IF(AC$2="Bike &amp; Run",IF(ISNA(VLOOKUP(AC9,Paramètres!$B$3:$C$56,2,FALSE)),0,VLOOKUP(AC9,Paramètres!$B$3:$C$56,2,FALSE)*Paramètres!$K$15),IF(OR(AC9="",OR($D9="",$D9="NL",$D9="HORS LIGUE")),0,VLOOKUP(IF(OR(AC9="",OR($D9="",$D9="NL",$D9="HORS LIGUE")),"",COUNTIFS($D$5:$D$72,"&lt;&gt;"&amp;"",$D$5:$D$72,"&lt;&gt;"&amp;"NL",$D$5:$D$72,"&lt;&gt;"&amp;"HORS LIGUE",AC$5:AC$72,"&lt;"&amp;AC9)+1),Paramètres!$B$3:$C$56,2,FALSE)*Paramètres!$K$15))</f>
        <v>0</v>
      </c>
      <c r="AE9" s="46"/>
      <c r="AF9" s="2">
        <f>IF(AE$2="Bike &amp; Run",IF(ISNA(VLOOKUP(AE9,Paramètres!$B$3:$C$56,2,FALSE)),0,VLOOKUP(AE9,Paramètres!$B$3:$C$56,2,FALSE)*Paramètres!$K$16),IF(OR(AE9="",OR($D9="",$D9="NL",$D9="HORS LIGUE")),0,VLOOKUP(IF(OR(AE9="",OR($D9="",$D9="NL",$D9="HORS LIGUE")),"",COUNTIFS($D$5:$D$72,"&lt;&gt;"&amp;"",$D$5:$D$72,"&lt;&gt;"&amp;"NL",$D$5:$D$72,"&lt;&gt;"&amp;"HORS LIGUE",AE$5:AE$72,"&lt;"&amp;AE9)+1),Paramètres!$B$3:$C$56,2,FALSE)*Paramètres!$K$16))</f>
        <v>0</v>
      </c>
      <c r="AG9" s="46"/>
      <c r="AH9" s="2">
        <f>IF(AG$2="Bike &amp; Run",IF(ISNA(VLOOKUP(AG9,Paramètres!$B$3:$C$56,2,FALSE)),0,VLOOKUP(AG9,Paramètres!$B$3:$C$56,2,FALSE)*Paramètres!$K$17),IF(OR(AG9="",OR($D9="",$D9="NL",$D9="HORS LIGUE")),0,VLOOKUP(IF(OR(AG9="",OR($D9="",$D9="NL",$D9="HORS LIGUE")),"",COUNTIFS($D$5:$D$72,"&lt;&gt;"&amp;"",$D$5:$D$72,"&lt;&gt;"&amp;"NL",$D$5:$D$72,"&lt;&gt;"&amp;"HORS LIGUE",AG$5:AG$72,"&lt;"&amp;AG9)+1),Paramètres!$B$3:$C$56,2,FALSE)*Paramètres!$K$17))</f>
        <v>0</v>
      </c>
      <c r="AI9" s="40">
        <f t="shared" si="0"/>
        <v>0</v>
      </c>
      <c r="AJ9" s="3" t="str">
        <f t="shared" si="1"/>
        <v/>
      </c>
      <c r="AK9" s="5">
        <f t="shared" si="2"/>
        <v>0</v>
      </c>
      <c r="AL9" s="41">
        <f t="shared" si="3"/>
        <v>0</v>
      </c>
      <c r="AM9" s="33" t="str">
        <f t="shared" si="4"/>
        <v/>
      </c>
      <c r="AO9" s="22">
        <f t="shared" si="5"/>
        <v>0</v>
      </c>
      <c r="AP9">
        <f t="shared" si="6"/>
        <v>0</v>
      </c>
      <c r="AQ9">
        <f t="shared" si="7"/>
        <v>0</v>
      </c>
      <c r="AR9">
        <f t="shared" si="8"/>
        <v>0</v>
      </c>
      <c r="AS9">
        <f t="shared" si="9"/>
        <v>0</v>
      </c>
      <c r="AT9">
        <f t="shared" si="10"/>
        <v>0</v>
      </c>
      <c r="AU9">
        <f t="shared" si="11"/>
        <v>0</v>
      </c>
      <c r="AV9">
        <f t="shared" si="12"/>
        <v>0</v>
      </c>
      <c r="AW9">
        <f t="shared" si="13"/>
        <v>0</v>
      </c>
      <c r="AX9">
        <f t="shared" si="14"/>
        <v>0</v>
      </c>
      <c r="AY9">
        <f t="shared" si="15"/>
        <v>0</v>
      </c>
      <c r="AZ9">
        <f t="shared" si="16"/>
        <v>0</v>
      </c>
      <c r="BA9">
        <f t="shared" si="17"/>
        <v>0</v>
      </c>
      <c r="BB9">
        <f t="shared" si="18"/>
        <v>0</v>
      </c>
      <c r="BC9">
        <f t="shared" si="19"/>
        <v>0</v>
      </c>
      <c r="BD9">
        <f t="shared" si="20"/>
        <v>0</v>
      </c>
      <c r="BE9" s="22">
        <f t="shared" ref="BE9:BR9" si="25">BD9+LARGE($AO9:$BC9,BE$4)</f>
        <v>0</v>
      </c>
      <c r="BF9" s="22">
        <f t="shared" si="25"/>
        <v>0</v>
      </c>
      <c r="BG9" s="22">
        <f t="shared" si="25"/>
        <v>0</v>
      </c>
      <c r="BH9" s="22">
        <f t="shared" si="25"/>
        <v>0</v>
      </c>
      <c r="BI9" s="22">
        <f t="shared" si="25"/>
        <v>0</v>
      </c>
      <c r="BJ9" s="22">
        <f t="shared" si="25"/>
        <v>0</v>
      </c>
      <c r="BK9" s="22">
        <f t="shared" si="25"/>
        <v>0</v>
      </c>
      <c r="BL9" s="22">
        <f t="shared" si="25"/>
        <v>0</v>
      </c>
      <c r="BM9" s="22">
        <f t="shared" si="25"/>
        <v>0</v>
      </c>
      <c r="BN9" s="22">
        <f t="shared" si="25"/>
        <v>0</v>
      </c>
      <c r="BO9" s="22">
        <f t="shared" si="25"/>
        <v>0</v>
      </c>
      <c r="BP9" s="22">
        <f t="shared" si="25"/>
        <v>0</v>
      </c>
      <c r="BQ9" s="22">
        <f t="shared" si="25"/>
        <v>0</v>
      </c>
      <c r="BR9" s="22">
        <f t="shared" si="25"/>
        <v>0</v>
      </c>
    </row>
    <row r="10" spans="1:70" ht="16.5">
      <c r="A10" s="14" t="s">
        <v>663</v>
      </c>
      <c r="B10" s="32" t="str">
        <f>IF(ISNA(VLOOKUP(A10,'Licenciés Jeunes 2023'!A:C,3,0)),"",VLOOKUP(A10,'Licenciés Jeunes 2023'!A:C,3,0))</f>
        <v/>
      </c>
      <c r="C10" s="32" t="str">
        <f>IF(ISNA(VLOOKUP(A10,'Licenciés Jeunes 2023'!A:C,2,0)),"",VLOOKUP(A10,'Licenciés Jeunes 2023'!A:C,2,0))</f>
        <v/>
      </c>
      <c r="D10" s="32" t="str">
        <f>IF(ISNA(VLOOKUP(A10,'Licenciés Jeunes 2023'!A:F,6,0)),"",VLOOKUP(A10,'Licenciés Jeunes 2023'!A:F,6,0))</f>
        <v/>
      </c>
      <c r="E10" s="6"/>
      <c r="F10" s="2">
        <f>IF(E$2="Bike &amp; Run",IF(ISNA(VLOOKUP(E10,Paramètres!$B$3:$C$56,2,FALSE)),0,VLOOKUP(E10,Paramètres!$B$3:$C$56,2,FALSE)*Paramètres!$K$3),IF(OR(E10="",OR($D10="",$D10="NL",$D10="HORS LIGUE")),0,VLOOKUP(IF(OR(E10="",OR($D10="",$D10="NL",$D10="HORS LIGUE")),"",COUNTIFS($D$5:$D$72,"&lt;&gt;"&amp;"",$D$5:$D$72,"&lt;&gt;"&amp;"NL",$D$5:$D$72,"&lt;&gt;"&amp;"HORS LIGUE",E$5:E$72,"&lt;"&amp;E10)+1),Paramètres!$B$3:$C$56,2,FALSE)*Paramètres!$K$3))</f>
        <v>0</v>
      </c>
      <c r="G10" s="4"/>
      <c r="H10" s="2">
        <f>IF(G$2="Bike &amp; Run",IF(ISNA(VLOOKUP(G10,Paramètres!$B$3:$C$56,2,FALSE)),0,VLOOKUP(G10,Paramètres!$B$3:$C$56,2,FALSE)*Paramètres!$K$4),IF(OR(G10="",OR($D10="",$D10="NL",$D10="HORS LIGUE")),0,VLOOKUP(IF(OR(G10="",OR($D10="",$D10="NL",$D10="HORS LIGUE")),"",COUNTIFS($D$5:$D$72,"&lt;&gt;"&amp;"",$D$5:$D$72,"&lt;&gt;"&amp;"NL",$D$5:$D$72,"&lt;&gt;"&amp;"HORS LIGUE",G$5:G$72,"&lt;"&amp;G10)+1),Paramètres!$B$3:$C$56,2,FALSE)*Paramètres!$K$4))</f>
        <v>0</v>
      </c>
      <c r="I10" s="36"/>
      <c r="J10" s="2">
        <f>IF(I$2="Bike &amp; Run",IF(ISNA(VLOOKUP(I10,Paramètres!$B$3:$C$56,2,FALSE)),0,VLOOKUP(I10,Paramètres!$B$3:$C$56,2,FALSE)*Paramètres!$K$5),IF(OR(I10="",OR($D10="",$D10="NL",$D10="HORS LIGUE")),0,VLOOKUP(IF(OR(I10="",OR($D10="",$D10="NL",$D10="HORS LIGUE")),"",COUNTIFS($D$5:$D$72,"&lt;&gt;"&amp;"",$D$5:$D$72,"&lt;&gt;"&amp;"NL",$D$5:$D$72,"&lt;&gt;"&amp;"HORS LIGUE",I$5:I$72,"&lt;"&amp;I10)+1),Paramètres!$B$3:$C$56,2,FALSE)*Paramètres!$K$5))</f>
        <v>0</v>
      </c>
      <c r="K10" s="4"/>
      <c r="L10" s="2">
        <f>IF(K$2="Bike &amp; Run",IF(ISNA(VLOOKUP(K10,Paramètres!$B$3:$C$56,2,FALSE)),0,VLOOKUP(K10,Paramètres!$B$3:$C$56,2,FALSE)*Paramètres!$K$6),IF(OR(K10="",OR($D10="",$D10="NL",$D10="HORS LIGUE")),0,VLOOKUP(IF(OR(K10="",OR($D10="",$D10="NL",$D10="HORS LIGUE")),"",COUNTIFS($D$5:$D$72,"&lt;&gt;"&amp;"",$D$5:$D$72,"&lt;&gt;"&amp;"NL",$D$5:$D$72,"&lt;&gt;"&amp;"HORS LIGUE",K$5:K$72,"&lt;"&amp;K10)+1),Paramètres!$B$3:$C$56,2,FALSE)*Paramètres!$K$6))</f>
        <v>0</v>
      </c>
      <c r="M10" s="4"/>
      <c r="N10" s="2">
        <f>IF(M$2="Bike &amp; Run",IF(ISNA(VLOOKUP(M10,Paramètres!$B$3:$C$56,2,FALSE)),0,VLOOKUP(M10,Paramètres!$B$3:$C$56,2,FALSE)*Paramètres!$K$7),IF(OR(M10="",OR($D10="",$D10="NL",$D10="HORS LIGUE")),0,VLOOKUP(IF(OR(M10="",OR($D10="",$D10="NL",$D10="HORS LIGUE")),"",COUNTIFS($D$5:$D$72,"&lt;&gt;"&amp;"",$D$5:$D$72,"&lt;&gt;"&amp;"NL",$D$5:$D$72,"&lt;&gt;"&amp;"HORS LIGUE",M$5:M$72,"&lt;"&amp;M10)+1),Paramètres!$B$3:$C$56,2,FALSE)*Paramètres!$K$7))</f>
        <v>0</v>
      </c>
      <c r="O10" s="46"/>
      <c r="P10" s="2">
        <f>IF(O$2="Bike &amp; Run",IF(ISNA(VLOOKUP(O10,Paramètres!$B$3:$C$56,2,FALSE)),0,VLOOKUP(O10,Paramètres!$B$3:$C$56,2,FALSE)*Paramètres!$K$8),IF(OR(O10="",OR($D10="",$D10="NL",$D10="HORS LIGUE")),0,VLOOKUP(IF(OR(O10="",OR($D10="",$D10="NL",$D10="HORS LIGUE")),"",COUNTIFS($D$5:$D$72,"&lt;&gt;"&amp;"",$D$5:$D$72,"&lt;&gt;"&amp;"NL",$D$5:$D$72,"&lt;&gt;"&amp;"HORS LIGUE",O$5:O$72,"&lt;"&amp;O10)+1),Paramètres!$B$3:$C$56,2,FALSE)*Paramètres!$K$8))</f>
        <v>0</v>
      </c>
      <c r="Q10" s="46"/>
      <c r="R10" s="2">
        <f>IF(Q$2="Bike &amp; Run",IF(ISNA(VLOOKUP(Q10,Paramètres!$B$3:$C$56,2,FALSE)),0,VLOOKUP(Q10,Paramètres!$B$3:$C$56,2,FALSE)*Paramètres!$K$9),IF(OR(Q10="",OR($D10="",$D10="NL",$D10="HORS LIGUE")),0,VLOOKUP(IF(OR(Q10="",OR($D10="",$D10="NL",$D10="HORS LIGUE")),"",COUNTIFS($D$5:$D$72,"&lt;&gt;"&amp;"",$D$5:$D$72,"&lt;&gt;"&amp;"NL",$D$5:$D$72,"&lt;&gt;"&amp;"HORS LIGUE",Q$5:Q$72,"&lt;"&amp;Q10)+1),Paramètres!$B$3:$C$56,2,FALSE)*Paramètres!$K$9))</f>
        <v>0</v>
      </c>
      <c r="S10" s="46"/>
      <c r="T10" s="2">
        <f>IF(S$2="Bike &amp; Run",IF(ISNA(VLOOKUP(S10,Paramètres!$B$3:$C$56,2,FALSE)),0,VLOOKUP(S10,Paramètres!$B$3:$C$56,2,FALSE)*Paramètres!$K$10),IF(OR(S10="",OR($D10="",$D10="NL",$D10="HORS LIGUE")),0,VLOOKUP(IF(OR(S10="",OR($D10="",$D10="NL",$D10="HORS LIGUE")),"",COUNTIFS($D$5:$D$72,"&lt;&gt;"&amp;"",$D$5:$D$72,"&lt;&gt;"&amp;"NL",$D$5:$D$72,"&lt;&gt;"&amp;"HORS LIGUE",S$5:S$72,"&lt;"&amp;S10)+1),Paramètres!$B$3:$C$56,2,FALSE)*Paramètres!$K$10))</f>
        <v>0</v>
      </c>
      <c r="U10" s="46"/>
      <c r="V10" s="2">
        <f>IF(U$2="Bike &amp; Run",IF(ISNA(VLOOKUP(U10,Paramètres!$B$3:$C$56,2,FALSE)),0,VLOOKUP(U10,Paramètres!$B$3:$C$56,2,FALSE)*Paramètres!$K$11),IF(OR(U10="",OR($D10="",$D10="NL",$D10="HORS LIGUE")),0,VLOOKUP(IF(OR(U10="",OR($D10="",$D10="NL",$D10="HORS LIGUE")),"",COUNTIFS($D$5:$D$72,"&lt;&gt;"&amp;"",$D$5:$D$72,"&lt;&gt;"&amp;"NL",$D$5:$D$72,"&lt;&gt;"&amp;"HORS LIGUE",U$5:U$72,"&lt;"&amp;U10)+1),Paramètres!$B$3:$C$56,2,FALSE)*Paramètres!$K$11))</f>
        <v>0</v>
      </c>
      <c r="W10" s="46"/>
      <c r="X10" s="2">
        <f>IF(W$2="Bike &amp; Run",IF(ISNA(VLOOKUP(W10,Paramètres!$B$3:$C$56,2,FALSE)),0,VLOOKUP(W10,Paramètres!$B$3:$C$56,2,FALSE)*Paramètres!$K$12),IF(OR(W10="",OR($D10="",$D10="NL",$D10="HORS LIGUE")),0,VLOOKUP(IF(OR(W10="",OR($D10="",$D10="NL",$D10="HORS LIGUE")),"",COUNTIFS($D$5:$D$72,"&lt;&gt;"&amp;"",$D$5:$D$72,"&lt;&gt;"&amp;"NL",$D$5:$D$72,"&lt;&gt;"&amp;"HORS LIGUE",W$5:W$72,"&lt;"&amp;W10)+1),Paramètres!$B$3:$C$56,2,FALSE)*Paramètres!$K$12))</f>
        <v>0</v>
      </c>
      <c r="Y10" s="46"/>
      <c r="Z10" s="2">
        <f>IF(Y$2="Bike &amp; Run",IF(ISNA(VLOOKUP(Y10,Paramètres!$B$3:$C$56,2,FALSE)),0,VLOOKUP(Y10,Paramètres!$B$3:$C$56,2,FALSE)*Paramètres!$K$13),IF(OR(Y10="",OR($D10="",$D10="NL",$D10="HORS LIGUE")),0,VLOOKUP(IF(OR(Y10="",OR($D10="",$D10="NL",$D10="HORS LIGUE")),"",COUNTIFS($D$5:$D$72,"&lt;&gt;"&amp;"",$D$5:$D$72,"&lt;&gt;"&amp;"NL",$D$5:$D$72,"&lt;&gt;"&amp;"HORS LIGUE",Y$5:Y$72,"&lt;"&amp;Y10)+1),Paramètres!$B$3:$C$56,2,FALSE)*Paramètres!$K$13))</f>
        <v>0</v>
      </c>
      <c r="AA10" s="46"/>
      <c r="AB10" s="2">
        <f>IF(AA$2="Bike &amp; Run",IF(ISNA(VLOOKUP(AA10,Paramètres!$B$3:$C$56,2,FALSE)),0,VLOOKUP(AA10,Paramètres!$B$3:$C$56,2,FALSE)*Paramètres!$K$14),IF(OR(AA10="",OR($D10="",$D10="NL",$D10="HORS LIGUE")),0,VLOOKUP(IF(OR(AA10="",OR($D10="",$D10="NL",$D10="HORS LIGUE")),"",COUNTIFS($D$5:$D$72,"&lt;&gt;"&amp;"",$D$5:$D$72,"&lt;&gt;"&amp;"NL",$D$5:$D$72,"&lt;&gt;"&amp;"HORS LIGUE",AA$5:AA$72,"&lt;"&amp;AA10)+1),Paramètres!$B$3:$C$56,2,FALSE)*Paramètres!$K$14))</f>
        <v>0</v>
      </c>
      <c r="AC10" s="46"/>
      <c r="AD10" s="2">
        <f>IF(AC$2="Bike &amp; Run",IF(ISNA(VLOOKUP(AC10,Paramètres!$B$3:$C$56,2,FALSE)),0,VLOOKUP(AC10,Paramètres!$B$3:$C$56,2,FALSE)*Paramètres!$K$15),IF(OR(AC10="",OR($D10="",$D10="NL",$D10="HORS LIGUE")),0,VLOOKUP(IF(OR(AC10="",OR($D10="",$D10="NL",$D10="HORS LIGUE")),"",COUNTIFS($D$5:$D$72,"&lt;&gt;"&amp;"",$D$5:$D$72,"&lt;&gt;"&amp;"NL",$D$5:$D$72,"&lt;&gt;"&amp;"HORS LIGUE",AC$5:AC$72,"&lt;"&amp;AC10)+1),Paramètres!$B$3:$C$56,2,FALSE)*Paramètres!$K$15))</f>
        <v>0</v>
      </c>
      <c r="AE10" s="46"/>
      <c r="AF10" s="2">
        <f>IF(AE$2="Bike &amp; Run",IF(ISNA(VLOOKUP(AE10,Paramètres!$B$3:$C$56,2,FALSE)),0,VLOOKUP(AE10,Paramètres!$B$3:$C$56,2,FALSE)*Paramètres!$K$16),IF(OR(AE10="",OR($D10="",$D10="NL",$D10="HORS LIGUE")),0,VLOOKUP(IF(OR(AE10="",OR($D10="",$D10="NL",$D10="HORS LIGUE")),"",COUNTIFS($D$5:$D$72,"&lt;&gt;"&amp;"",$D$5:$D$72,"&lt;&gt;"&amp;"NL",$D$5:$D$72,"&lt;&gt;"&amp;"HORS LIGUE",AE$5:AE$72,"&lt;"&amp;AE10)+1),Paramètres!$B$3:$C$56,2,FALSE)*Paramètres!$K$16))</f>
        <v>0</v>
      </c>
      <c r="AG10" s="46"/>
      <c r="AH10" s="2">
        <f>IF(AG$2="Bike &amp; Run",IF(ISNA(VLOOKUP(AG10,Paramètres!$B$3:$C$56,2,FALSE)),0,VLOOKUP(AG10,Paramètres!$B$3:$C$56,2,FALSE)*Paramètres!$K$17),IF(OR(AG10="",OR($D10="",$D10="NL",$D10="HORS LIGUE")),0,VLOOKUP(IF(OR(AG10="",OR($D10="",$D10="NL",$D10="HORS LIGUE")),"",COUNTIFS($D$5:$D$72,"&lt;&gt;"&amp;"",$D$5:$D$72,"&lt;&gt;"&amp;"NL",$D$5:$D$72,"&lt;&gt;"&amp;"HORS LIGUE",AG$5:AG$72,"&lt;"&amp;AG10)+1),Paramètres!$B$3:$C$56,2,FALSE)*Paramètres!$K$17))</f>
        <v>0</v>
      </c>
      <c r="AI10" s="40">
        <f t="shared" si="0"/>
        <v>0</v>
      </c>
      <c r="AJ10" s="3" t="str">
        <f t="shared" si="1"/>
        <v/>
      </c>
      <c r="AK10" s="5">
        <f t="shared" si="2"/>
        <v>0</v>
      </c>
      <c r="AL10" s="41">
        <f t="shared" si="3"/>
        <v>0</v>
      </c>
      <c r="AM10" s="33" t="str">
        <f t="shared" si="4"/>
        <v/>
      </c>
      <c r="AO10" s="22">
        <f t="shared" si="5"/>
        <v>0</v>
      </c>
      <c r="AP10">
        <f t="shared" si="6"/>
        <v>0</v>
      </c>
      <c r="AQ10">
        <f t="shared" si="7"/>
        <v>0</v>
      </c>
      <c r="AR10">
        <f t="shared" si="8"/>
        <v>0</v>
      </c>
      <c r="AS10">
        <f t="shared" si="9"/>
        <v>0</v>
      </c>
      <c r="AT10">
        <f t="shared" si="10"/>
        <v>0</v>
      </c>
      <c r="AU10">
        <f t="shared" si="11"/>
        <v>0</v>
      </c>
      <c r="AV10">
        <f t="shared" si="12"/>
        <v>0</v>
      </c>
      <c r="AW10">
        <f t="shared" si="13"/>
        <v>0</v>
      </c>
      <c r="AX10">
        <f t="shared" si="14"/>
        <v>0</v>
      </c>
      <c r="AY10">
        <f t="shared" si="15"/>
        <v>0</v>
      </c>
      <c r="AZ10">
        <f t="shared" si="16"/>
        <v>0</v>
      </c>
      <c r="BA10">
        <f t="shared" si="17"/>
        <v>0</v>
      </c>
      <c r="BB10">
        <f t="shared" si="18"/>
        <v>0</v>
      </c>
      <c r="BC10">
        <f t="shared" si="19"/>
        <v>0</v>
      </c>
      <c r="BD10">
        <f t="shared" si="20"/>
        <v>0</v>
      </c>
      <c r="BE10" s="22">
        <f t="shared" ref="BE10:BR10" si="26">BD10+LARGE($AO10:$BC10,BE$4)</f>
        <v>0</v>
      </c>
      <c r="BF10" s="22">
        <f t="shared" si="26"/>
        <v>0</v>
      </c>
      <c r="BG10" s="22">
        <f t="shared" si="26"/>
        <v>0</v>
      </c>
      <c r="BH10" s="22">
        <f t="shared" si="26"/>
        <v>0</v>
      </c>
      <c r="BI10" s="22">
        <f t="shared" si="26"/>
        <v>0</v>
      </c>
      <c r="BJ10" s="22">
        <f t="shared" si="26"/>
        <v>0</v>
      </c>
      <c r="BK10" s="22">
        <f t="shared" si="26"/>
        <v>0</v>
      </c>
      <c r="BL10" s="22">
        <f t="shared" si="26"/>
        <v>0</v>
      </c>
      <c r="BM10" s="22">
        <f t="shared" si="26"/>
        <v>0</v>
      </c>
      <c r="BN10" s="22">
        <f t="shared" si="26"/>
        <v>0</v>
      </c>
      <c r="BO10" s="22">
        <f t="shared" si="26"/>
        <v>0</v>
      </c>
      <c r="BP10" s="22">
        <f t="shared" si="26"/>
        <v>0</v>
      </c>
      <c r="BQ10" s="22">
        <f t="shared" si="26"/>
        <v>0</v>
      </c>
      <c r="BR10" s="22">
        <f t="shared" si="26"/>
        <v>0</v>
      </c>
    </row>
    <row r="11" spans="1:70" ht="16.5">
      <c r="A11" s="14" t="s">
        <v>683</v>
      </c>
      <c r="B11" s="32" t="str">
        <f>IF(ISNA(VLOOKUP(A11,'Licenciés Jeunes 2023'!A:C,3,0)),"",VLOOKUP(A11,'Licenciés Jeunes 2023'!A:C,3,0))</f>
        <v/>
      </c>
      <c r="C11" s="32" t="str">
        <f>IF(ISNA(VLOOKUP(A11,'Licenciés Jeunes 2023'!A:C,2,0)),"",VLOOKUP(A11,'Licenciés Jeunes 2023'!A:C,2,0))</f>
        <v/>
      </c>
      <c r="D11" s="32" t="str">
        <f>IF(ISNA(VLOOKUP(A11,'Licenciés Jeunes 2023'!A:F,6,0)),"",VLOOKUP(A11,'Licenciés Jeunes 2023'!A:F,6,0))</f>
        <v/>
      </c>
      <c r="E11" s="6"/>
      <c r="F11" s="2">
        <f>IF(E$2="Bike &amp; Run",IF(ISNA(VLOOKUP(E11,Paramètres!$B$3:$C$56,2,FALSE)),0,VLOOKUP(E11,Paramètres!$B$3:$C$56,2,FALSE)*Paramètres!$K$3),IF(OR(E11="",OR($D11="",$D11="NL",$D11="HORS LIGUE")),0,VLOOKUP(IF(OR(E11="",OR($D11="",$D11="NL",$D11="HORS LIGUE")),"",COUNTIFS($D$5:$D$72,"&lt;&gt;"&amp;"",$D$5:$D$72,"&lt;&gt;"&amp;"NL",$D$5:$D$72,"&lt;&gt;"&amp;"HORS LIGUE",E$5:E$72,"&lt;"&amp;E11)+1),Paramètres!$B$3:$C$56,2,FALSE)*Paramètres!$K$3))</f>
        <v>0</v>
      </c>
      <c r="G11" s="4"/>
      <c r="H11" s="2">
        <f>IF(G$2="Bike &amp; Run",IF(ISNA(VLOOKUP(G11,Paramètres!$B$3:$C$56,2,FALSE)),0,VLOOKUP(G11,Paramètres!$B$3:$C$56,2,FALSE)*Paramètres!$K$4),IF(OR(G11="",OR($D11="",$D11="NL",$D11="HORS LIGUE")),0,VLOOKUP(IF(OR(G11="",OR($D11="",$D11="NL",$D11="HORS LIGUE")),"",COUNTIFS($D$5:$D$72,"&lt;&gt;"&amp;"",$D$5:$D$72,"&lt;&gt;"&amp;"NL",$D$5:$D$72,"&lt;&gt;"&amp;"HORS LIGUE",G$5:G$72,"&lt;"&amp;G11)+1),Paramètres!$B$3:$C$56,2,FALSE)*Paramètres!$K$4))</f>
        <v>0</v>
      </c>
      <c r="I11" s="36"/>
      <c r="J11" s="2">
        <f>IF(I$2="Bike &amp; Run",IF(ISNA(VLOOKUP(I11,Paramètres!$B$3:$C$56,2,FALSE)),0,VLOOKUP(I11,Paramètres!$B$3:$C$56,2,FALSE)*Paramètres!$K$5),IF(OR(I11="",OR($D11="",$D11="NL",$D11="HORS LIGUE")),0,VLOOKUP(IF(OR(I11="",OR($D11="",$D11="NL",$D11="HORS LIGUE")),"",COUNTIFS($D$5:$D$72,"&lt;&gt;"&amp;"",$D$5:$D$72,"&lt;&gt;"&amp;"NL",$D$5:$D$72,"&lt;&gt;"&amp;"HORS LIGUE",I$5:I$72,"&lt;"&amp;I11)+1),Paramètres!$B$3:$C$56,2,FALSE)*Paramètres!$K$5))</f>
        <v>0</v>
      </c>
      <c r="K11" s="4"/>
      <c r="L11" s="2">
        <f>IF(K$2="Bike &amp; Run",IF(ISNA(VLOOKUP(K11,Paramètres!$B$3:$C$56,2,FALSE)),0,VLOOKUP(K11,Paramètres!$B$3:$C$56,2,FALSE)*Paramètres!$K$6),IF(OR(K11="",OR($D11="",$D11="NL",$D11="HORS LIGUE")),0,VLOOKUP(IF(OR(K11="",OR($D11="",$D11="NL",$D11="HORS LIGUE")),"",COUNTIFS($D$5:$D$72,"&lt;&gt;"&amp;"",$D$5:$D$72,"&lt;&gt;"&amp;"NL",$D$5:$D$72,"&lt;&gt;"&amp;"HORS LIGUE",K$5:K$72,"&lt;"&amp;K11)+1),Paramètres!$B$3:$C$56,2,FALSE)*Paramètres!$K$6))</f>
        <v>0</v>
      </c>
      <c r="M11" s="4"/>
      <c r="N11" s="2">
        <f>IF(M$2="Bike &amp; Run",IF(ISNA(VLOOKUP(M11,Paramètres!$B$3:$C$56,2,FALSE)),0,VLOOKUP(M11,Paramètres!$B$3:$C$56,2,FALSE)*Paramètres!$K$7),IF(OR(M11="",OR($D11="",$D11="NL",$D11="HORS LIGUE")),0,VLOOKUP(IF(OR(M11="",OR($D11="",$D11="NL",$D11="HORS LIGUE")),"",COUNTIFS($D$5:$D$72,"&lt;&gt;"&amp;"",$D$5:$D$72,"&lt;&gt;"&amp;"NL",$D$5:$D$72,"&lt;&gt;"&amp;"HORS LIGUE",M$5:M$72,"&lt;"&amp;M11)+1),Paramètres!$B$3:$C$56,2,FALSE)*Paramètres!$K$7))</f>
        <v>0</v>
      </c>
      <c r="O11" s="46"/>
      <c r="P11" s="2">
        <f>IF(O$2="Bike &amp; Run",IF(ISNA(VLOOKUP(O11,Paramètres!$B$3:$C$56,2,FALSE)),0,VLOOKUP(O11,Paramètres!$B$3:$C$56,2,FALSE)*Paramètres!$K$8),IF(OR(O11="",OR($D11="",$D11="NL",$D11="HORS LIGUE")),0,VLOOKUP(IF(OR(O11="",OR($D11="",$D11="NL",$D11="HORS LIGUE")),"",COUNTIFS($D$5:$D$72,"&lt;&gt;"&amp;"",$D$5:$D$72,"&lt;&gt;"&amp;"NL",$D$5:$D$72,"&lt;&gt;"&amp;"HORS LIGUE",O$5:O$72,"&lt;"&amp;O11)+1),Paramètres!$B$3:$C$56,2,FALSE)*Paramètres!$K$8))</f>
        <v>0</v>
      </c>
      <c r="Q11" s="46"/>
      <c r="R11" s="2">
        <f>IF(Q$2="Bike &amp; Run",IF(ISNA(VLOOKUP(Q11,Paramètres!$B$3:$C$56,2,FALSE)),0,VLOOKUP(Q11,Paramètres!$B$3:$C$56,2,FALSE)*Paramètres!$K$9),IF(OR(Q11="",OR($D11="",$D11="NL",$D11="HORS LIGUE")),0,VLOOKUP(IF(OR(Q11="",OR($D11="",$D11="NL",$D11="HORS LIGUE")),"",COUNTIFS($D$5:$D$72,"&lt;&gt;"&amp;"",$D$5:$D$72,"&lt;&gt;"&amp;"NL",$D$5:$D$72,"&lt;&gt;"&amp;"HORS LIGUE",Q$5:Q$72,"&lt;"&amp;Q11)+1),Paramètres!$B$3:$C$56,2,FALSE)*Paramètres!$K$9))</f>
        <v>0</v>
      </c>
      <c r="S11" s="46"/>
      <c r="T11" s="2">
        <f>IF(S$2="Bike &amp; Run",IF(ISNA(VLOOKUP(S11,Paramètres!$B$3:$C$56,2,FALSE)),0,VLOOKUP(S11,Paramètres!$B$3:$C$56,2,FALSE)*Paramètres!$K$10),IF(OR(S11="",OR($D11="",$D11="NL",$D11="HORS LIGUE")),0,VLOOKUP(IF(OR(S11="",OR($D11="",$D11="NL",$D11="HORS LIGUE")),"",COUNTIFS($D$5:$D$72,"&lt;&gt;"&amp;"",$D$5:$D$72,"&lt;&gt;"&amp;"NL",$D$5:$D$72,"&lt;&gt;"&amp;"HORS LIGUE",S$5:S$72,"&lt;"&amp;S11)+1),Paramètres!$B$3:$C$56,2,FALSE)*Paramètres!$K$10))</f>
        <v>0</v>
      </c>
      <c r="U11" s="46"/>
      <c r="V11" s="2">
        <f>IF(U$2="Bike &amp; Run",IF(ISNA(VLOOKUP(U11,Paramètres!$B$3:$C$56,2,FALSE)),0,VLOOKUP(U11,Paramètres!$B$3:$C$56,2,FALSE)*Paramètres!$K$11),IF(OR(U11="",OR($D11="",$D11="NL",$D11="HORS LIGUE")),0,VLOOKUP(IF(OR(U11="",OR($D11="",$D11="NL",$D11="HORS LIGUE")),"",COUNTIFS($D$5:$D$72,"&lt;&gt;"&amp;"",$D$5:$D$72,"&lt;&gt;"&amp;"NL",$D$5:$D$72,"&lt;&gt;"&amp;"HORS LIGUE",U$5:U$72,"&lt;"&amp;U11)+1),Paramètres!$B$3:$C$56,2,FALSE)*Paramètres!$K$11))</f>
        <v>0</v>
      </c>
      <c r="W11" s="46"/>
      <c r="X11" s="2">
        <f>IF(W$2="Bike &amp; Run",IF(ISNA(VLOOKUP(W11,Paramètres!$B$3:$C$56,2,FALSE)),0,VLOOKUP(W11,Paramètres!$B$3:$C$56,2,FALSE)*Paramètres!$K$12),IF(OR(W11="",OR($D11="",$D11="NL",$D11="HORS LIGUE")),0,VLOOKUP(IF(OR(W11="",OR($D11="",$D11="NL",$D11="HORS LIGUE")),"",COUNTIFS($D$5:$D$72,"&lt;&gt;"&amp;"",$D$5:$D$72,"&lt;&gt;"&amp;"NL",$D$5:$D$72,"&lt;&gt;"&amp;"HORS LIGUE",W$5:W$72,"&lt;"&amp;W11)+1),Paramètres!$B$3:$C$56,2,FALSE)*Paramètres!$K$12))</f>
        <v>0</v>
      </c>
      <c r="Y11" s="46"/>
      <c r="Z11" s="2">
        <f>IF(Y$2="Bike &amp; Run",IF(ISNA(VLOOKUP(Y11,Paramètres!$B$3:$C$56,2,FALSE)),0,VLOOKUP(Y11,Paramètres!$B$3:$C$56,2,FALSE)*Paramètres!$K$13),IF(OR(Y11="",OR($D11="",$D11="NL",$D11="HORS LIGUE")),0,VLOOKUP(IF(OR(Y11="",OR($D11="",$D11="NL",$D11="HORS LIGUE")),"",COUNTIFS($D$5:$D$72,"&lt;&gt;"&amp;"",$D$5:$D$72,"&lt;&gt;"&amp;"NL",$D$5:$D$72,"&lt;&gt;"&amp;"HORS LIGUE",Y$5:Y$72,"&lt;"&amp;Y11)+1),Paramètres!$B$3:$C$56,2,FALSE)*Paramètres!$K$13))</f>
        <v>0</v>
      </c>
      <c r="AA11" s="46"/>
      <c r="AB11" s="2">
        <f>IF(AA$2="Bike &amp; Run",IF(ISNA(VLOOKUP(AA11,Paramètres!$B$3:$C$56,2,FALSE)),0,VLOOKUP(AA11,Paramètres!$B$3:$C$56,2,FALSE)*Paramètres!$K$14),IF(OR(AA11="",OR($D11="",$D11="NL",$D11="HORS LIGUE")),0,VLOOKUP(IF(OR(AA11="",OR($D11="",$D11="NL",$D11="HORS LIGUE")),"",COUNTIFS($D$5:$D$72,"&lt;&gt;"&amp;"",$D$5:$D$72,"&lt;&gt;"&amp;"NL",$D$5:$D$72,"&lt;&gt;"&amp;"HORS LIGUE",AA$5:AA$72,"&lt;"&amp;AA11)+1),Paramètres!$B$3:$C$56,2,FALSE)*Paramètres!$K$14))</f>
        <v>0</v>
      </c>
      <c r="AC11" s="46"/>
      <c r="AD11" s="2">
        <f>IF(AC$2="Bike &amp; Run",IF(ISNA(VLOOKUP(AC11,Paramètres!$B$3:$C$56,2,FALSE)),0,VLOOKUP(AC11,Paramètres!$B$3:$C$56,2,FALSE)*Paramètres!$K$15),IF(OR(AC11="",OR($D11="",$D11="NL",$D11="HORS LIGUE")),0,VLOOKUP(IF(OR(AC11="",OR($D11="",$D11="NL",$D11="HORS LIGUE")),"",COUNTIFS($D$5:$D$72,"&lt;&gt;"&amp;"",$D$5:$D$72,"&lt;&gt;"&amp;"NL",$D$5:$D$72,"&lt;&gt;"&amp;"HORS LIGUE",AC$5:AC$72,"&lt;"&amp;AC11)+1),Paramètres!$B$3:$C$56,2,FALSE)*Paramètres!$K$15))</f>
        <v>0</v>
      </c>
      <c r="AE11" s="46"/>
      <c r="AF11" s="2">
        <f>IF(AE$2="Bike &amp; Run",IF(ISNA(VLOOKUP(AE11,Paramètres!$B$3:$C$56,2,FALSE)),0,VLOOKUP(AE11,Paramètres!$B$3:$C$56,2,FALSE)*Paramètres!$K$16),IF(OR(AE11="",OR($D11="",$D11="NL",$D11="HORS LIGUE")),0,VLOOKUP(IF(OR(AE11="",OR($D11="",$D11="NL",$D11="HORS LIGUE")),"",COUNTIFS($D$5:$D$72,"&lt;&gt;"&amp;"",$D$5:$D$72,"&lt;&gt;"&amp;"NL",$D$5:$D$72,"&lt;&gt;"&amp;"HORS LIGUE",AE$5:AE$72,"&lt;"&amp;AE11)+1),Paramètres!$B$3:$C$56,2,FALSE)*Paramètres!$K$16))</f>
        <v>0</v>
      </c>
      <c r="AG11" s="46"/>
      <c r="AH11" s="2">
        <f>IF(AG$2="Bike &amp; Run",IF(ISNA(VLOOKUP(AG11,Paramètres!$B$3:$C$56,2,FALSE)),0,VLOOKUP(AG11,Paramètres!$B$3:$C$56,2,FALSE)*Paramètres!$K$17),IF(OR(AG11="",OR($D11="",$D11="NL",$D11="HORS LIGUE")),0,VLOOKUP(IF(OR(AG11="",OR($D11="",$D11="NL",$D11="HORS LIGUE")),"",COUNTIFS($D$5:$D$72,"&lt;&gt;"&amp;"",$D$5:$D$72,"&lt;&gt;"&amp;"NL",$D$5:$D$72,"&lt;&gt;"&amp;"HORS LIGUE",AG$5:AG$72,"&lt;"&amp;AG11)+1),Paramètres!$B$3:$C$56,2,FALSE)*Paramètres!$K$17))</f>
        <v>0</v>
      </c>
      <c r="AI11" s="40">
        <f t="shared" si="0"/>
        <v>0</v>
      </c>
      <c r="AJ11" s="3" t="str">
        <f t="shared" si="1"/>
        <v/>
      </c>
      <c r="AK11" s="5">
        <f t="shared" si="2"/>
        <v>0</v>
      </c>
      <c r="AL11" s="41">
        <f t="shared" si="3"/>
        <v>0</v>
      </c>
      <c r="AM11" s="33" t="str">
        <f t="shared" si="4"/>
        <v/>
      </c>
      <c r="AO11" s="22">
        <f t="shared" si="5"/>
        <v>0</v>
      </c>
      <c r="AP11">
        <f t="shared" si="6"/>
        <v>0</v>
      </c>
      <c r="AQ11">
        <f t="shared" si="7"/>
        <v>0</v>
      </c>
      <c r="AR11">
        <f t="shared" si="8"/>
        <v>0</v>
      </c>
      <c r="AS11">
        <f t="shared" si="9"/>
        <v>0</v>
      </c>
      <c r="AT11">
        <f t="shared" si="10"/>
        <v>0</v>
      </c>
      <c r="AU11">
        <f t="shared" si="11"/>
        <v>0</v>
      </c>
      <c r="AV11">
        <f t="shared" si="12"/>
        <v>0</v>
      </c>
      <c r="AW11">
        <f t="shared" si="13"/>
        <v>0</v>
      </c>
      <c r="AX11">
        <f t="shared" si="14"/>
        <v>0</v>
      </c>
      <c r="AY11">
        <f t="shared" si="15"/>
        <v>0</v>
      </c>
      <c r="AZ11">
        <f t="shared" si="16"/>
        <v>0</v>
      </c>
      <c r="BA11">
        <f t="shared" si="17"/>
        <v>0</v>
      </c>
      <c r="BB11">
        <f t="shared" si="18"/>
        <v>0</v>
      </c>
      <c r="BC11">
        <f t="shared" si="19"/>
        <v>0</v>
      </c>
      <c r="BD11">
        <f t="shared" si="20"/>
        <v>0</v>
      </c>
      <c r="BE11" s="22">
        <f t="shared" ref="BE11:BR11" si="27">BD11+LARGE($AO11:$BC11,BE$4)</f>
        <v>0</v>
      </c>
      <c r="BF11" s="22">
        <f t="shared" si="27"/>
        <v>0</v>
      </c>
      <c r="BG11" s="22">
        <f t="shared" si="27"/>
        <v>0</v>
      </c>
      <c r="BH11" s="22">
        <f t="shared" si="27"/>
        <v>0</v>
      </c>
      <c r="BI11" s="22">
        <f t="shared" si="27"/>
        <v>0</v>
      </c>
      <c r="BJ11" s="22">
        <f t="shared" si="27"/>
        <v>0</v>
      </c>
      <c r="BK11" s="22">
        <f t="shared" si="27"/>
        <v>0</v>
      </c>
      <c r="BL11" s="22">
        <f t="shared" si="27"/>
        <v>0</v>
      </c>
      <c r="BM11" s="22">
        <f t="shared" si="27"/>
        <v>0</v>
      </c>
      <c r="BN11" s="22">
        <f t="shared" si="27"/>
        <v>0</v>
      </c>
      <c r="BO11" s="22">
        <f t="shared" si="27"/>
        <v>0</v>
      </c>
      <c r="BP11" s="22">
        <f t="shared" si="27"/>
        <v>0</v>
      </c>
      <c r="BQ11" s="22">
        <f t="shared" si="27"/>
        <v>0</v>
      </c>
      <c r="BR11" s="22">
        <f t="shared" si="27"/>
        <v>0</v>
      </c>
    </row>
    <row r="12" spans="1:70" ht="16.5">
      <c r="A12" s="14" t="s">
        <v>699</v>
      </c>
      <c r="B12" s="32" t="str">
        <f>IF(ISNA(VLOOKUP(A12,'Licenciés Jeunes 2023'!A:C,3,0)),"",VLOOKUP(A12,'Licenciés Jeunes 2023'!A:C,3,0))</f>
        <v/>
      </c>
      <c r="C12" s="32" t="str">
        <f>IF(ISNA(VLOOKUP(A12,'Licenciés Jeunes 2023'!A:C,2,0)),"",VLOOKUP(A12,'Licenciés Jeunes 2023'!A:C,2,0))</f>
        <v/>
      </c>
      <c r="D12" s="32" t="str">
        <f>IF(ISNA(VLOOKUP(A12,'Licenciés Jeunes 2023'!A:F,6,0)),"",VLOOKUP(A12,'Licenciés Jeunes 2023'!A:F,6,0))</f>
        <v/>
      </c>
      <c r="E12" s="6"/>
      <c r="F12" s="2">
        <f>IF(E$2="Bike &amp; Run",IF(ISNA(VLOOKUP(E12,Paramètres!$B$3:$C$56,2,FALSE)),0,VLOOKUP(E12,Paramètres!$B$3:$C$56,2,FALSE)*Paramètres!$K$3),IF(OR(E12="",OR($D12="",$D12="NL",$D12="HORS LIGUE")),0,VLOOKUP(IF(OR(E12="",OR($D12="",$D12="NL",$D12="HORS LIGUE")),"",COUNTIFS($D$5:$D$72,"&lt;&gt;"&amp;"",$D$5:$D$72,"&lt;&gt;"&amp;"NL",$D$5:$D$72,"&lt;&gt;"&amp;"HORS LIGUE",E$5:E$72,"&lt;"&amp;E12)+1),Paramètres!$B$3:$C$56,2,FALSE)*Paramètres!$K$3))</f>
        <v>0</v>
      </c>
      <c r="G12" s="4"/>
      <c r="H12" s="2">
        <f>IF(G$2="Bike &amp; Run",IF(ISNA(VLOOKUP(G12,Paramètres!$B$3:$C$56,2,FALSE)),0,VLOOKUP(G12,Paramètres!$B$3:$C$56,2,FALSE)*Paramètres!$K$4),IF(OR(G12="",OR($D12="",$D12="NL",$D12="HORS LIGUE")),0,VLOOKUP(IF(OR(G12="",OR($D12="",$D12="NL",$D12="HORS LIGUE")),"",COUNTIFS($D$5:$D$72,"&lt;&gt;"&amp;"",$D$5:$D$72,"&lt;&gt;"&amp;"NL",$D$5:$D$72,"&lt;&gt;"&amp;"HORS LIGUE",G$5:G$72,"&lt;"&amp;G12)+1),Paramètres!$B$3:$C$56,2,FALSE)*Paramètres!$K$4))</f>
        <v>0</v>
      </c>
      <c r="I12" s="36"/>
      <c r="J12" s="2">
        <f>IF(I$2="Bike &amp; Run",IF(ISNA(VLOOKUP(I12,Paramètres!$B$3:$C$56,2,FALSE)),0,VLOOKUP(I12,Paramètres!$B$3:$C$56,2,FALSE)*Paramètres!$K$5),IF(OR(I12="",OR($D12="",$D12="NL",$D12="HORS LIGUE")),0,VLOOKUP(IF(OR(I12="",OR($D12="",$D12="NL",$D12="HORS LIGUE")),"",COUNTIFS($D$5:$D$72,"&lt;&gt;"&amp;"",$D$5:$D$72,"&lt;&gt;"&amp;"NL",$D$5:$D$72,"&lt;&gt;"&amp;"HORS LIGUE",I$5:I$72,"&lt;"&amp;I12)+1),Paramètres!$B$3:$C$56,2,FALSE)*Paramètres!$K$5))</f>
        <v>0</v>
      </c>
      <c r="K12" s="4"/>
      <c r="L12" s="2">
        <f>IF(K$2="Bike &amp; Run",IF(ISNA(VLOOKUP(K12,Paramètres!$B$3:$C$56,2,FALSE)),0,VLOOKUP(K12,Paramètres!$B$3:$C$56,2,FALSE)*Paramètres!$K$6),IF(OR(K12="",OR($D12="",$D12="NL",$D12="HORS LIGUE")),0,VLOOKUP(IF(OR(K12="",OR($D12="",$D12="NL",$D12="HORS LIGUE")),"",COUNTIFS($D$5:$D$72,"&lt;&gt;"&amp;"",$D$5:$D$72,"&lt;&gt;"&amp;"NL",$D$5:$D$72,"&lt;&gt;"&amp;"HORS LIGUE",K$5:K$72,"&lt;"&amp;K12)+1),Paramètres!$B$3:$C$56,2,FALSE)*Paramètres!$K$6))</f>
        <v>0</v>
      </c>
      <c r="M12" s="4"/>
      <c r="N12" s="2">
        <f>IF(M$2="Bike &amp; Run",IF(ISNA(VLOOKUP(M12,Paramètres!$B$3:$C$56,2,FALSE)),0,VLOOKUP(M12,Paramètres!$B$3:$C$56,2,FALSE)*Paramètres!$K$7),IF(OR(M12="",OR($D12="",$D12="NL",$D12="HORS LIGUE")),0,VLOOKUP(IF(OR(M12="",OR($D12="",$D12="NL",$D12="HORS LIGUE")),"",COUNTIFS($D$5:$D$72,"&lt;&gt;"&amp;"",$D$5:$D$72,"&lt;&gt;"&amp;"NL",$D$5:$D$72,"&lt;&gt;"&amp;"HORS LIGUE",M$5:M$72,"&lt;"&amp;M12)+1),Paramètres!$B$3:$C$56,2,FALSE)*Paramètres!$K$7))</f>
        <v>0</v>
      </c>
      <c r="O12" s="46"/>
      <c r="P12" s="2">
        <f>IF(O$2="Bike &amp; Run",IF(ISNA(VLOOKUP(O12,Paramètres!$B$3:$C$56,2,FALSE)),0,VLOOKUP(O12,Paramètres!$B$3:$C$56,2,FALSE)*Paramètres!$K$8),IF(OR(O12="",OR($D12="",$D12="NL",$D12="HORS LIGUE")),0,VLOOKUP(IF(OR(O12="",OR($D12="",$D12="NL",$D12="HORS LIGUE")),"",COUNTIFS($D$5:$D$72,"&lt;&gt;"&amp;"",$D$5:$D$72,"&lt;&gt;"&amp;"NL",$D$5:$D$72,"&lt;&gt;"&amp;"HORS LIGUE",O$5:O$72,"&lt;"&amp;O12)+1),Paramètres!$B$3:$C$56,2,FALSE)*Paramètres!$K$8))</f>
        <v>0</v>
      </c>
      <c r="Q12" s="46"/>
      <c r="R12" s="2">
        <f>IF(Q$2="Bike &amp; Run",IF(ISNA(VLOOKUP(Q12,Paramètres!$B$3:$C$56,2,FALSE)),0,VLOOKUP(Q12,Paramètres!$B$3:$C$56,2,FALSE)*Paramètres!$K$9),IF(OR(Q12="",OR($D12="",$D12="NL",$D12="HORS LIGUE")),0,VLOOKUP(IF(OR(Q12="",OR($D12="",$D12="NL",$D12="HORS LIGUE")),"",COUNTIFS($D$5:$D$72,"&lt;&gt;"&amp;"",$D$5:$D$72,"&lt;&gt;"&amp;"NL",$D$5:$D$72,"&lt;&gt;"&amp;"HORS LIGUE",Q$5:Q$72,"&lt;"&amp;Q12)+1),Paramètres!$B$3:$C$56,2,FALSE)*Paramètres!$K$9))</f>
        <v>0</v>
      </c>
      <c r="S12" s="46"/>
      <c r="T12" s="2">
        <f>IF(S$2="Bike &amp; Run",IF(ISNA(VLOOKUP(S12,Paramètres!$B$3:$C$56,2,FALSE)),0,VLOOKUP(S12,Paramètres!$B$3:$C$56,2,FALSE)*Paramètres!$K$10),IF(OR(S12="",OR($D12="",$D12="NL",$D12="HORS LIGUE")),0,VLOOKUP(IF(OR(S12="",OR($D12="",$D12="NL",$D12="HORS LIGUE")),"",COUNTIFS($D$5:$D$72,"&lt;&gt;"&amp;"",$D$5:$D$72,"&lt;&gt;"&amp;"NL",$D$5:$D$72,"&lt;&gt;"&amp;"HORS LIGUE",S$5:S$72,"&lt;"&amp;S12)+1),Paramètres!$B$3:$C$56,2,FALSE)*Paramètres!$K$10))</f>
        <v>0</v>
      </c>
      <c r="U12" s="46"/>
      <c r="V12" s="2">
        <f>IF(U$2="Bike &amp; Run",IF(ISNA(VLOOKUP(U12,Paramètres!$B$3:$C$56,2,FALSE)),0,VLOOKUP(U12,Paramètres!$B$3:$C$56,2,FALSE)*Paramètres!$K$11),IF(OR(U12="",OR($D12="",$D12="NL",$D12="HORS LIGUE")),0,VLOOKUP(IF(OR(U12="",OR($D12="",$D12="NL",$D12="HORS LIGUE")),"",COUNTIFS($D$5:$D$72,"&lt;&gt;"&amp;"",$D$5:$D$72,"&lt;&gt;"&amp;"NL",$D$5:$D$72,"&lt;&gt;"&amp;"HORS LIGUE",U$5:U$72,"&lt;"&amp;U12)+1),Paramètres!$B$3:$C$56,2,FALSE)*Paramètres!$K$11))</f>
        <v>0</v>
      </c>
      <c r="W12" s="46"/>
      <c r="X12" s="2">
        <f>IF(W$2="Bike &amp; Run",IF(ISNA(VLOOKUP(W12,Paramètres!$B$3:$C$56,2,FALSE)),0,VLOOKUP(W12,Paramètres!$B$3:$C$56,2,FALSE)*Paramètres!$K$12),IF(OR(W12="",OR($D12="",$D12="NL",$D12="HORS LIGUE")),0,VLOOKUP(IF(OR(W12="",OR($D12="",$D12="NL",$D12="HORS LIGUE")),"",COUNTIFS($D$5:$D$72,"&lt;&gt;"&amp;"",$D$5:$D$72,"&lt;&gt;"&amp;"NL",$D$5:$D$72,"&lt;&gt;"&amp;"HORS LIGUE",W$5:W$72,"&lt;"&amp;W12)+1),Paramètres!$B$3:$C$56,2,FALSE)*Paramètres!$K$12))</f>
        <v>0</v>
      </c>
      <c r="Y12" s="46"/>
      <c r="Z12" s="2">
        <f>IF(Y$2="Bike &amp; Run",IF(ISNA(VLOOKUP(Y12,Paramètres!$B$3:$C$56,2,FALSE)),0,VLOOKUP(Y12,Paramètres!$B$3:$C$56,2,FALSE)*Paramètres!$K$13),IF(OR(Y12="",OR($D12="",$D12="NL",$D12="HORS LIGUE")),0,VLOOKUP(IF(OR(Y12="",OR($D12="",$D12="NL",$D12="HORS LIGUE")),"",COUNTIFS($D$5:$D$72,"&lt;&gt;"&amp;"",$D$5:$D$72,"&lt;&gt;"&amp;"NL",$D$5:$D$72,"&lt;&gt;"&amp;"HORS LIGUE",Y$5:Y$72,"&lt;"&amp;Y12)+1),Paramètres!$B$3:$C$56,2,FALSE)*Paramètres!$K$13))</f>
        <v>0</v>
      </c>
      <c r="AA12" s="46"/>
      <c r="AB12" s="2">
        <f>IF(AA$2="Bike &amp; Run",IF(ISNA(VLOOKUP(AA12,Paramètres!$B$3:$C$56,2,FALSE)),0,VLOOKUP(AA12,Paramètres!$B$3:$C$56,2,FALSE)*Paramètres!$K$14),IF(OR(AA12="",OR($D12="",$D12="NL",$D12="HORS LIGUE")),0,VLOOKUP(IF(OR(AA12="",OR($D12="",$D12="NL",$D12="HORS LIGUE")),"",COUNTIFS($D$5:$D$72,"&lt;&gt;"&amp;"",$D$5:$D$72,"&lt;&gt;"&amp;"NL",$D$5:$D$72,"&lt;&gt;"&amp;"HORS LIGUE",AA$5:AA$72,"&lt;"&amp;AA12)+1),Paramètres!$B$3:$C$56,2,FALSE)*Paramètres!$K$14))</f>
        <v>0</v>
      </c>
      <c r="AC12" s="46"/>
      <c r="AD12" s="2">
        <f>IF(AC$2="Bike &amp; Run",IF(ISNA(VLOOKUP(AC12,Paramètres!$B$3:$C$56,2,FALSE)),0,VLOOKUP(AC12,Paramètres!$B$3:$C$56,2,FALSE)*Paramètres!$K$15),IF(OR(AC12="",OR($D12="",$D12="NL",$D12="HORS LIGUE")),0,VLOOKUP(IF(OR(AC12="",OR($D12="",$D12="NL",$D12="HORS LIGUE")),"",COUNTIFS($D$5:$D$72,"&lt;&gt;"&amp;"",$D$5:$D$72,"&lt;&gt;"&amp;"NL",$D$5:$D$72,"&lt;&gt;"&amp;"HORS LIGUE",AC$5:AC$72,"&lt;"&amp;AC12)+1),Paramètres!$B$3:$C$56,2,FALSE)*Paramètres!$K$15))</f>
        <v>0</v>
      </c>
      <c r="AE12" s="46"/>
      <c r="AF12" s="2">
        <f>IF(AE$2="Bike &amp; Run",IF(ISNA(VLOOKUP(AE12,Paramètres!$B$3:$C$56,2,FALSE)),0,VLOOKUP(AE12,Paramètres!$B$3:$C$56,2,FALSE)*Paramètres!$K$16),IF(OR(AE12="",OR($D12="",$D12="NL",$D12="HORS LIGUE")),0,VLOOKUP(IF(OR(AE12="",OR($D12="",$D12="NL",$D12="HORS LIGUE")),"",COUNTIFS($D$5:$D$72,"&lt;&gt;"&amp;"",$D$5:$D$72,"&lt;&gt;"&amp;"NL",$D$5:$D$72,"&lt;&gt;"&amp;"HORS LIGUE",AE$5:AE$72,"&lt;"&amp;AE12)+1),Paramètres!$B$3:$C$56,2,FALSE)*Paramètres!$K$16))</f>
        <v>0</v>
      </c>
      <c r="AG12" s="46"/>
      <c r="AH12" s="2">
        <f>IF(AG$2="Bike &amp; Run",IF(ISNA(VLOOKUP(AG12,Paramètres!$B$3:$C$56,2,FALSE)),0,VLOOKUP(AG12,Paramètres!$B$3:$C$56,2,FALSE)*Paramètres!$K$17),IF(OR(AG12="",OR($D12="",$D12="NL",$D12="HORS LIGUE")),0,VLOOKUP(IF(OR(AG12="",OR($D12="",$D12="NL",$D12="HORS LIGUE")),"",COUNTIFS($D$5:$D$72,"&lt;&gt;"&amp;"",$D$5:$D$72,"&lt;&gt;"&amp;"NL",$D$5:$D$72,"&lt;&gt;"&amp;"HORS LIGUE",AG$5:AG$72,"&lt;"&amp;AG12)+1),Paramètres!$B$3:$C$56,2,FALSE)*Paramètres!$K$17))</f>
        <v>0</v>
      </c>
      <c r="AI12" s="40">
        <f t="shared" si="0"/>
        <v>0</v>
      </c>
      <c r="AJ12" s="3" t="str">
        <f t="shared" si="1"/>
        <v/>
      </c>
      <c r="AK12" s="5">
        <f t="shared" si="2"/>
        <v>0</v>
      </c>
      <c r="AL12" s="41">
        <f t="shared" si="3"/>
        <v>0</v>
      </c>
      <c r="AM12" s="33" t="str">
        <f t="shared" si="4"/>
        <v/>
      </c>
      <c r="AO12" s="22">
        <f t="shared" si="5"/>
        <v>0</v>
      </c>
      <c r="AP12">
        <f t="shared" si="6"/>
        <v>0</v>
      </c>
      <c r="AQ12">
        <f t="shared" si="7"/>
        <v>0</v>
      </c>
      <c r="AR12">
        <f t="shared" si="8"/>
        <v>0</v>
      </c>
      <c r="AS12">
        <f t="shared" si="9"/>
        <v>0</v>
      </c>
      <c r="AT12">
        <f t="shared" si="10"/>
        <v>0</v>
      </c>
      <c r="AU12">
        <f t="shared" si="11"/>
        <v>0</v>
      </c>
      <c r="AV12">
        <f t="shared" si="12"/>
        <v>0</v>
      </c>
      <c r="AW12">
        <f t="shared" si="13"/>
        <v>0</v>
      </c>
      <c r="AX12">
        <f t="shared" si="14"/>
        <v>0</v>
      </c>
      <c r="AY12">
        <f t="shared" si="15"/>
        <v>0</v>
      </c>
      <c r="AZ12">
        <f t="shared" si="16"/>
        <v>0</v>
      </c>
      <c r="BA12">
        <f t="shared" si="17"/>
        <v>0</v>
      </c>
      <c r="BB12">
        <f t="shared" si="18"/>
        <v>0</v>
      </c>
      <c r="BC12">
        <f t="shared" si="19"/>
        <v>0</v>
      </c>
      <c r="BD12">
        <f t="shared" si="20"/>
        <v>0</v>
      </c>
      <c r="BE12" s="22">
        <f t="shared" ref="BE12:BR12" si="28">BD12+LARGE($AO12:$BC12,BE$4)</f>
        <v>0</v>
      </c>
      <c r="BF12" s="22">
        <f t="shared" si="28"/>
        <v>0</v>
      </c>
      <c r="BG12" s="22">
        <f t="shared" si="28"/>
        <v>0</v>
      </c>
      <c r="BH12" s="22">
        <f t="shared" si="28"/>
        <v>0</v>
      </c>
      <c r="BI12" s="22">
        <f t="shared" si="28"/>
        <v>0</v>
      </c>
      <c r="BJ12" s="22">
        <f t="shared" si="28"/>
        <v>0</v>
      </c>
      <c r="BK12" s="22">
        <f t="shared" si="28"/>
        <v>0</v>
      </c>
      <c r="BL12" s="22">
        <f t="shared" si="28"/>
        <v>0</v>
      </c>
      <c r="BM12" s="22">
        <f t="shared" si="28"/>
        <v>0</v>
      </c>
      <c r="BN12" s="22">
        <f t="shared" si="28"/>
        <v>0</v>
      </c>
      <c r="BO12" s="22">
        <f t="shared" si="28"/>
        <v>0</v>
      </c>
      <c r="BP12" s="22">
        <f t="shared" si="28"/>
        <v>0</v>
      </c>
      <c r="BQ12" s="22">
        <f t="shared" si="28"/>
        <v>0</v>
      </c>
      <c r="BR12" s="22">
        <f t="shared" si="28"/>
        <v>0</v>
      </c>
    </row>
    <row r="13" spans="1:70" ht="16.5">
      <c r="A13" s="14" t="s">
        <v>715</v>
      </c>
      <c r="B13" s="32" t="str">
        <f>IF(ISNA(VLOOKUP(A13,'Licenciés Jeunes 2023'!A:C,3,0)),"",VLOOKUP(A13,'Licenciés Jeunes 2023'!A:C,3,0))</f>
        <v/>
      </c>
      <c r="C13" s="32" t="str">
        <f>IF(ISNA(VLOOKUP(A13,'Licenciés Jeunes 2023'!A:C,2,0)),"",VLOOKUP(A13,'Licenciés Jeunes 2023'!A:C,2,0))</f>
        <v/>
      </c>
      <c r="D13" s="32" t="str">
        <f>IF(ISNA(VLOOKUP(A13,'Licenciés Jeunes 2023'!A:F,6,0)),"",VLOOKUP(A13,'Licenciés Jeunes 2023'!A:F,6,0))</f>
        <v/>
      </c>
      <c r="E13" s="6"/>
      <c r="F13" s="64">
        <f>IF(E$2="Bike &amp; Run",IF(ISNA(VLOOKUP(E13,Paramètres!$B$3:$C$56,2,FALSE)),0,VLOOKUP(E13,Paramètres!$B$3:$C$56,2,FALSE)*Paramètres!$K$3),IF(OR(E13="",OR($D13="",$D13="NL",$D13="HORS LIGUE")),0,VLOOKUP(IF(OR(E13="",OR($D13="",$D13="NL",$D13="HORS LIGUE")),"",COUNTIFS($D$5:$D$72,"&lt;&gt;"&amp;"",$D$5:$D$72,"&lt;&gt;"&amp;"NL",$D$5:$D$72,"&lt;&gt;"&amp;"HORS LIGUE",E$5:E$72,"&lt;"&amp;E13)+1),Paramètres!$B$3:$C$56,2,FALSE)*Paramètres!$K$3))</f>
        <v>0</v>
      </c>
      <c r="G13" s="4"/>
      <c r="H13" s="2">
        <f>IF(G$2="Bike &amp; Run",IF(ISNA(VLOOKUP(G13,Paramètres!$B$3:$C$56,2,FALSE)),0,VLOOKUP(G13,Paramètres!$B$3:$C$56,2,FALSE)*Paramètres!$K$4),IF(OR(G13="",OR($D13="",$D13="NL",$D13="HORS LIGUE")),0,VLOOKUP(IF(OR(G13="",OR($D13="",$D13="NL",$D13="HORS LIGUE")),"",COUNTIFS($D$5:$D$72,"&lt;&gt;"&amp;"",$D$5:$D$72,"&lt;&gt;"&amp;"NL",$D$5:$D$72,"&lt;&gt;"&amp;"HORS LIGUE",G$5:G$72,"&lt;"&amp;G13)+1),Paramètres!$B$3:$C$56,2,FALSE)*Paramètres!$K$4))</f>
        <v>0</v>
      </c>
      <c r="I13" s="36"/>
      <c r="J13" s="2">
        <f>IF(I$2="Bike &amp; Run",IF(ISNA(VLOOKUP(I13,Paramètres!$B$3:$C$56,2,FALSE)),0,VLOOKUP(I13,Paramètres!$B$3:$C$56,2,FALSE)*Paramètres!$K$5),IF(OR(I13="",OR($D13="",$D13="NL",$D13="HORS LIGUE")),0,VLOOKUP(IF(OR(I13="",OR($D13="",$D13="NL",$D13="HORS LIGUE")),"",COUNTIFS($D$5:$D$72,"&lt;&gt;"&amp;"",$D$5:$D$72,"&lt;&gt;"&amp;"NL",$D$5:$D$72,"&lt;&gt;"&amp;"HORS LIGUE",I$5:I$72,"&lt;"&amp;I13)+1),Paramètres!$B$3:$C$56,2,FALSE)*Paramètres!$K$5))</f>
        <v>0</v>
      </c>
      <c r="K13" s="4"/>
      <c r="L13" s="2">
        <f>IF(K$2="Bike &amp; Run",IF(ISNA(VLOOKUP(K13,Paramètres!$B$3:$C$56,2,FALSE)),0,VLOOKUP(K13,Paramètres!$B$3:$C$56,2,FALSE)*Paramètres!$K$6),IF(OR(K13="",OR($D13="",$D13="NL",$D13="HORS LIGUE")),0,VLOOKUP(IF(OR(K13="",OR($D13="",$D13="NL",$D13="HORS LIGUE")),"",COUNTIFS($D$5:$D$72,"&lt;&gt;"&amp;"",$D$5:$D$72,"&lt;&gt;"&amp;"NL",$D$5:$D$72,"&lt;&gt;"&amp;"HORS LIGUE",K$5:K$72,"&lt;"&amp;K13)+1),Paramètres!$B$3:$C$56,2,FALSE)*Paramètres!$K$6))</f>
        <v>0</v>
      </c>
      <c r="M13" s="4"/>
      <c r="N13" s="2">
        <f>IF(M$2="Bike &amp; Run",IF(ISNA(VLOOKUP(M13,Paramètres!$B$3:$C$56,2,FALSE)),0,VLOOKUP(M13,Paramètres!$B$3:$C$56,2,FALSE)*Paramètres!$K$7),IF(OR(M13="",OR($D13="",$D13="NL",$D13="HORS LIGUE")),0,VLOOKUP(IF(OR(M13="",OR($D13="",$D13="NL",$D13="HORS LIGUE")),"",COUNTIFS($D$5:$D$72,"&lt;&gt;"&amp;"",$D$5:$D$72,"&lt;&gt;"&amp;"NL",$D$5:$D$72,"&lt;&gt;"&amp;"HORS LIGUE",M$5:M$72,"&lt;"&amp;M13)+1),Paramètres!$B$3:$C$56,2,FALSE)*Paramètres!$K$7))</f>
        <v>0</v>
      </c>
      <c r="O13" s="46"/>
      <c r="P13" s="2">
        <f>IF(O$2="Bike &amp; Run",IF(ISNA(VLOOKUP(O13,Paramètres!$B$3:$C$56,2,FALSE)),0,VLOOKUP(O13,Paramètres!$B$3:$C$56,2,FALSE)*Paramètres!$K$8),IF(OR(O13="",OR($D13="",$D13="NL",$D13="HORS LIGUE")),0,VLOOKUP(IF(OR(O13="",OR($D13="",$D13="NL",$D13="HORS LIGUE")),"",COUNTIFS($D$5:$D$72,"&lt;&gt;"&amp;"",$D$5:$D$72,"&lt;&gt;"&amp;"NL",$D$5:$D$72,"&lt;&gt;"&amp;"HORS LIGUE",O$5:O$72,"&lt;"&amp;O13)+1),Paramètres!$B$3:$C$56,2,FALSE)*Paramètres!$K$8))</f>
        <v>0</v>
      </c>
      <c r="Q13" s="46"/>
      <c r="R13" s="2">
        <f>IF(Q$2="Bike &amp; Run",IF(ISNA(VLOOKUP(Q13,Paramètres!$B$3:$C$56,2,FALSE)),0,VLOOKUP(Q13,Paramètres!$B$3:$C$56,2,FALSE)*Paramètres!$K$9),IF(OR(Q13="",OR($D13="",$D13="NL",$D13="HORS LIGUE")),0,VLOOKUP(IF(OR(Q13="",OR($D13="",$D13="NL",$D13="HORS LIGUE")),"",COUNTIFS($D$5:$D$72,"&lt;&gt;"&amp;"",$D$5:$D$72,"&lt;&gt;"&amp;"NL",$D$5:$D$72,"&lt;&gt;"&amp;"HORS LIGUE",Q$5:Q$72,"&lt;"&amp;Q13)+1),Paramètres!$B$3:$C$56,2,FALSE)*Paramètres!$K$9))</f>
        <v>0</v>
      </c>
      <c r="S13" s="46"/>
      <c r="T13" s="2">
        <f>IF(S$2="Bike &amp; Run",IF(ISNA(VLOOKUP(S13,Paramètres!$B$3:$C$56,2,FALSE)),0,VLOOKUP(S13,Paramètres!$B$3:$C$56,2,FALSE)*Paramètres!$K$10),IF(OR(S13="",OR($D13="",$D13="NL",$D13="HORS LIGUE")),0,VLOOKUP(IF(OR(S13="",OR($D13="",$D13="NL",$D13="HORS LIGUE")),"",COUNTIFS($D$5:$D$72,"&lt;&gt;"&amp;"",$D$5:$D$72,"&lt;&gt;"&amp;"NL",$D$5:$D$72,"&lt;&gt;"&amp;"HORS LIGUE",S$5:S$72,"&lt;"&amp;S13)+1),Paramètres!$B$3:$C$56,2,FALSE)*Paramètres!$K$10))</f>
        <v>0</v>
      </c>
      <c r="U13" s="46"/>
      <c r="V13" s="2">
        <f>IF(U$2="Bike &amp; Run",IF(ISNA(VLOOKUP(U13,Paramètres!$B$3:$C$56,2,FALSE)),0,VLOOKUP(U13,Paramètres!$B$3:$C$56,2,FALSE)*Paramètres!$K$11),IF(OR(U13="",OR($D13="",$D13="NL",$D13="HORS LIGUE")),0,VLOOKUP(IF(OR(U13="",OR($D13="",$D13="NL",$D13="HORS LIGUE")),"",COUNTIFS($D$5:$D$72,"&lt;&gt;"&amp;"",$D$5:$D$72,"&lt;&gt;"&amp;"NL",$D$5:$D$72,"&lt;&gt;"&amp;"HORS LIGUE",U$5:U$72,"&lt;"&amp;U13)+1),Paramètres!$B$3:$C$56,2,FALSE)*Paramètres!$K$11))</f>
        <v>0</v>
      </c>
      <c r="W13" s="46"/>
      <c r="X13" s="2">
        <f>IF(W$2="Bike &amp; Run",IF(ISNA(VLOOKUP(W13,Paramètres!$B$3:$C$56,2,FALSE)),0,VLOOKUP(W13,Paramètres!$B$3:$C$56,2,FALSE)*Paramètres!$K$12),IF(OR(W13="",OR($D13="",$D13="NL",$D13="HORS LIGUE")),0,VLOOKUP(IF(OR(W13="",OR($D13="",$D13="NL",$D13="HORS LIGUE")),"",COUNTIFS($D$5:$D$72,"&lt;&gt;"&amp;"",$D$5:$D$72,"&lt;&gt;"&amp;"NL",$D$5:$D$72,"&lt;&gt;"&amp;"HORS LIGUE",W$5:W$72,"&lt;"&amp;W13)+1),Paramètres!$B$3:$C$56,2,FALSE)*Paramètres!$K$12))</f>
        <v>0</v>
      </c>
      <c r="Y13" s="46"/>
      <c r="Z13" s="2">
        <f>IF(Y$2="Bike &amp; Run",IF(ISNA(VLOOKUP(Y13,Paramètres!$B$3:$C$56,2,FALSE)),0,VLOOKUP(Y13,Paramètres!$B$3:$C$56,2,FALSE)*Paramètres!$K$13),IF(OR(Y13="",OR($D13="",$D13="NL",$D13="HORS LIGUE")),0,VLOOKUP(IF(OR(Y13="",OR($D13="",$D13="NL",$D13="HORS LIGUE")),"",COUNTIFS($D$5:$D$72,"&lt;&gt;"&amp;"",$D$5:$D$72,"&lt;&gt;"&amp;"NL",$D$5:$D$72,"&lt;&gt;"&amp;"HORS LIGUE",Y$5:Y$72,"&lt;"&amp;Y13)+1),Paramètres!$B$3:$C$56,2,FALSE)*Paramètres!$K$13))</f>
        <v>0</v>
      </c>
      <c r="AA13" s="46"/>
      <c r="AB13" s="2">
        <f>IF(AA$2="Bike &amp; Run",IF(ISNA(VLOOKUP(AA13,Paramètres!$B$3:$C$56,2,FALSE)),0,VLOOKUP(AA13,Paramètres!$B$3:$C$56,2,FALSE)*Paramètres!$K$14),IF(OR(AA13="",OR($D13="",$D13="NL",$D13="HORS LIGUE")),0,VLOOKUP(IF(OR(AA13="",OR($D13="",$D13="NL",$D13="HORS LIGUE")),"",COUNTIFS($D$5:$D$72,"&lt;&gt;"&amp;"",$D$5:$D$72,"&lt;&gt;"&amp;"NL",$D$5:$D$72,"&lt;&gt;"&amp;"HORS LIGUE",AA$5:AA$72,"&lt;"&amp;AA13)+1),Paramètres!$B$3:$C$56,2,FALSE)*Paramètres!$K$14))</f>
        <v>0</v>
      </c>
      <c r="AC13" s="46"/>
      <c r="AD13" s="2">
        <f>IF(AC$2="Bike &amp; Run",IF(ISNA(VLOOKUP(AC13,Paramètres!$B$3:$C$56,2,FALSE)),0,VLOOKUP(AC13,Paramètres!$B$3:$C$56,2,FALSE)*Paramètres!$K$15),IF(OR(AC13="",OR($D13="",$D13="NL",$D13="HORS LIGUE")),0,VLOOKUP(IF(OR(AC13="",OR($D13="",$D13="NL",$D13="HORS LIGUE")),"",COUNTIFS($D$5:$D$72,"&lt;&gt;"&amp;"",$D$5:$D$72,"&lt;&gt;"&amp;"NL",$D$5:$D$72,"&lt;&gt;"&amp;"HORS LIGUE",AC$5:AC$72,"&lt;"&amp;AC13)+1),Paramètres!$B$3:$C$56,2,FALSE)*Paramètres!$K$15))</f>
        <v>0</v>
      </c>
      <c r="AE13" s="46"/>
      <c r="AF13" s="2">
        <f>IF(AE$2="Bike &amp; Run",IF(ISNA(VLOOKUP(AE13,Paramètres!$B$3:$C$56,2,FALSE)),0,VLOOKUP(AE13,Paramètres!$B$3:$C$56,2,FALSE)*Paramètres!$K$16),IF(OR(AE13="",OR($D13="",$D13="NL",$D13="HORS LIGUE")),0,VLOOKUP(IF(OR(AE13="",OR($D13="",$D13="NL",$D13="HORS LIGUE")),"",COUNTIFS($D$5:$D$72,"&lt;&gt;"&amp;"",$D$5:$D$72,"&lt;&gt;"&amp;"NL",$D$5:$D$72,"&lt;&gt;"&amp;"HORS LIGUE",AE$5:AE$72,"&lt;"&amp;AE13)+1),Paramètres!$B$3:$C$56,2,FALSE)*Paramètres!$K$16))</f>
        <v>0</v>
      </c>
      <c r="AG13" s="46"/>
      <c r="AH13" s="2">
        <f>IF(AG$2="Bike &amp; Run",IF(ISNA(VLOOKUP(AG13,Paramètres!$B$3:$C$56,2,FALSE)),0,VLOOKUP(AG13,Paramètres!$B$3:$C$56,2,FALSE)*Paramètres!$K$17),IF(OR(AG13="",OR($D13="",$D13="NL",$D13="HORS LIGUE")),0,VLOOKUP(IF(OR(AG13="",OR($D13="",$D13="NL",$D13="HORS LIGUE")),"",COUNTIFS($D$5:$D$72,"&lt;&gt;"&amp;"",$D$5:$D$72,"&lt;&gt;"&amp;"NL",$D$5:$D$72,"&lt;&gt;"&amp;"HORS LIGUE",AG$5:AG$72,"&lt;"&amp;AG13)+1),Paramètres!$B$3:$C$56,2,FALSE)*Paramètres!$K$17))</f>
        <v>0</v>
      </c>
      <c r="AI13" s="40">
        <f t="shared" si="0"/>
        <v>0</v>
      </c>
      <c r="AJ13" s="3" t="str">
        <f t="shared" si="1"/>
        <v/>
      </c>
      <c r="AK13" s="5">
        <f t="shared" si="2"/>
        <v>0</v>
      </c>
      <c r="AL13" s="41">
        <f t="shared" si="3"/>
        <v>0</v>
      </c>
      <c r="AM13" s="33" t="str">
        <f t="shared" si="4"/>
        <v/>
      </c>
      <c r="AO13" s="22">
        <f t="shared" si="5"/>
        <v>0</v>
      </c>
      <c r="AP13">
        <f t="shared" si="6"/>
        <v>0</v>
      </c>
      <c r="AQ13">
        <f t="shared" si="7"/>
        <v>0</v>
      </c>
      <c r="AR13">
        <f t="shared" si="8"/>
        <v>0</v>
      </c>
      <c r="AS13">
        <f t="shared" si="9"/>
        <v>0</v>
      </c>
      <c r="AT13">
        <f t="shared" si="10"/>
        <v>0</v>
      </c>
      <c r="AU13">
        <f t="shared" si="11"/>
        <v>0</v>
      </c>
      <c r="AV13">
        <f t="shared" si="12"/>
        <v>0</v>
      </c>
      <c r="AW13">
        <f t="shared" si="13"/>
        <v>0</v>
      </c>
      <c r="AX13">
        <f t="shared" si="14"/>
        <v>0</v>
      </c>
      <c r="AY13">
        <f t="shared" si="15"/>
        <v>0</v>
      </c>
      <c r="AZ13">
        <f t="shared" si="16"/>
        <v>0</v>
      </c>
      <c r="BA13">
        <f t="shared" si="17"/>
        <v>0</v>
      </c>
      <c r="BB13">
        <f t="shared" si="18"/>
        <v>0</v>
      </c>
      <c r="BC13">
        <f t="shared" si="19"/>
        <v>0</v>
      </c>
      <c r="BD13">
        <f t="shared" si="20"/>
        <v>0</v>
      </c>
      <c r="BE13" s="22">
        <f t="shared" ref="BE13:BR13" si="29">BD13+LARGE($AO13:$BC13,BE$4)</f>
        <v>0</v>
      </c>
      <c r="BF13" s="22">
        <f t="shared" si="29"/>
        <v>0</v>
      </c>
      <c r="BG13" s="22">
        <f t="shared" si="29"/>
        <v>0</v>
      </c>
      <c r="BH13" s="22">
        <f t="shared" si="29"/>
        <v>0</v>
      </c>
      <c r="BI13" s="22">
        <f t="shared" si="29"/>
        <v>0</v>
      </c>
      <c r="BJ13" s="22">
        <f t="shared" si="29"/>
        <v>0</v>
      </c>
      <c r="BK13" s="22">
        <f t="shared" si="29"/>
        <v>0</v>
      </c>
      <c r="BL13" s="22">
        <f t="shared" si="29"/>
        <v>0</v>
      </c>
      <c r="BM13" s="22">
        <f t="shared" si="29"/>
        <v>0</v>
      </c>
      <c r="BN13" s="22">
        <f t="shared" si="29"/>
        <v>0</v>
      </c>
      <c r="BO13" s="22">
        <f t="shared" si="29"/>
        <v>0</v>
      </c>
      <c r="BP13" s="22">
        <f t="shared" si="29"/>
        <v>0</v>
      </c>
      <c r="BQ13" s="22">
        <f t="shared" si="29"/>
        <v>0</v>
      </c>
      <c r="BR13" s="22">
        <f t="shared" si="29"/>
        <v>0</v>
      </c>
    </row>
    <row r="14" spans="1:70" ht="16.5">
      <c r="A14" s="14" t="s">
        <v>752</v>
      </c>
      <c r="B14" s="32" t="str">
        <f>IF(ISNA(VLOOKUP(A14,'Licenciés Jeunes 2023'!A:C,3,0)),"",VLOOKUP(A14,'Licenciés Jeunes 2023'!A:C,3,0))</f>
        <v/>
      </c>
      <c r="C14" s="32" t="str">
        <f>IF(ISNA(VLOOKUP(A14,'Licenciés Jeunes 2023'!A:C,2,0)),"",VLOOKUP(A14,'Licenciés Jeunes 2023'!A:C,2,0))</f>
        <v/>
      </c>
      <c r="D14" s="32" t="str">
        <f>IF(ISNA(VLOOKUP(A14,'Licenciés Jeunes 2023'!A:F,6,0)),"",VLOOKUP(A14,'Licenciés Jeunes 2023'!A:F,6,0))</f>
        <v/>
      </c>
      <c r="E14" s="6"/>
      <c r="F14" s="64">
        <f>IF(E$2="Bike &amp; Run",IF(ISNA(VLOOKUP(E14,Paramètres!$B$3:$C$56,2,FALSE)),0,VLOOKUP(E14,Paramètres!$B$3:$C$56,2,FALSE)*Paramètres!$K$3),IF(OR(E14="",OR($D14="",$D14="NL",$D14="HORS LIGUE")),0,VLOOKUP(IF(OR(E14="",OR($D14="",$D14="NL",$D14="HORS LIGUE")),"",COUNTIFS($D$5:$D$72,"&lt;&gt;"&amp;"",$D$5:$D$72,"&lt;&gt;"&amp;"NL",$D$5:$D$72,"&lt;&gt;"&amp;"HORS LIGUE",E$5:E$72,"&lt;"&amp;E14)+1),Paramètres!$B$3:$C$56,2,FALSE)*Paramètres!$K$3))</f>
        <v>0</v>
      </c>
      <c r="G14" s="4"/>
      <c r="H14" s="2">
        <f>IF(G$2="Bike &amp; Run",IF(ISNA(VLOOKUP(G14,Paramètres!$B$3:$C$56,2,FALSE)),0,VLOOKUP(G14,Paramètres!$B$3:$C$56,2,FALSE)*Paramètres!$K$4),IF(OR(G14="",OR($D14="",$D14="NL",$D14="HORS LIGUE")),0,VLOOKUP(IF(OR(G14="",OR($D14="",$D14="NL",$D14="HORS LIGUE")),"",COUNTIFS($D$5:$D$72,"&lt;&gt;"&amp;"",$D$5:$D$72,"&lt;&gt;"&amp;"NL",$D$5:$D$72,"&lt;&gt;"&amp;"HORS LIGUE",G$5:G$72,"&lt;"&amp;G14)+1),Paramètres!$B$3:$C$56,2,FALSE)*Paramètres!$K$4))</f>
        <v>0</v>
      </c>
      <c r="I14" s="36"/>
      <c r="J14" s="2">
        <f>IF(I$2="Bike &amp; Run",IF(ISNA(VLOOKUP(I14,Paramètres!$B$3:$C$56,2,FALSE)),0,VLOOKUP(I14,Paramètres!$B$3:$C$56,2,FALSE)*Paramètres!$K$5),IF(OR(I14="",OR($D14="",$D14="NL",$D14="HORS LIGUE")),0,VLOOKUP(IF(OR(I14="",OR($D14="",$D14="NL",$D14="HORS LIGUE")),"",COUNTIFS($D$5:$D$72,"&lt;&gt;"&amp;"",$D$5:$D$72,"&lt;&gt;"&amp;"NL",$D$5:$D$72,"&lt;&gt;"&amp;"HORS LIGUE",I$5:I$72,"&lt;"&amp;I14)+1),Paramètres!$B$3:$C$56,2,FALSE)*Paramètres!$K$5))</f>
        <v>0</v>
      </c>
      <c r="K14" s="4"/>
      <c r="L14" s="2">
        <f>IF(K$2="Bike &amp; Run",IF(ISNA(VLOOKUP(K14,Paramètres!$B$3:$C$56,2,FALSE)),0,VLOOKUP(K14,Paramètres!$B$3:$C$56,2,FALSE)*Paramètres!$K$6),IF(OR(K14="",OR($D14="",$D14="NL",$D14="HORS LIGUE")),0,VLOOKUP(IF(OR(K14="",OR($D14="",$D14="NL",$D14="HORS LIGUE")),"",COUNTIFS($D$5:$D$72,"&lt;&gt;"&amp;"",$D$5:$D$72,"&lt;&gt;"&amp;"NL",$D$5:$D$72,"&lt;&gt;"&amp;"HORS LIGUE",K$5:K$72,"&lt;"&amp;K14)+1),Paramètres!$B$3:$C$56,2,FALSE)*Paramètres!$K$6))</f>
        <v>0</v>
      </c>
      <c r="M14" s="4"/>
      <c r="N14" s="2">
        <f>IF(M$2="Bike &amp; Run",IF(ISNA(VLOOKUP(M14,Paramètres!$B$3:$C$56,2,FALSE)),0,VLOOKUP(M14,Paramètres!$B$3:$C$56,2,FALSE)*Paramètres!$K$7),IF(OR(M14="",OR($D14="",$D14="NL",$D14="HORS LIGUE")),0,VLOOKUP(IF(OR(M14="",OR($D14="",$D14="NL",$D14="HORS LIGUE")),"",COUNTIFS($D$5:$D$72,"&lt;&gt;"&amp;"",$D$5:$D$72,"&lt;&gt;"&amp;"NL",$D$5:$D$72,"&lt;&gt;"&amp;"HORS LIGUE",M$5:M$72,"&lt;"&amp;M14)+1),Paramètres!$B$3:$C$56,2,FALSE)*Paramètres!$K$7))</f>
        <v>0</v>
      </c>
      <c r="O14" s="46"/>
      <c r="P14" s="2">
        <f>IF(O$2="Bike &amp; Run",IF(ISNA(VLOOKUP(O14,Paramètres!$B$3:$C$56,2,FALSE)),0,VLOOKUP(O14,Paramètres!$B$3:$C$56,2,FALSE)*Paramètres!$K$8),IF(OR(O14="",OR($D14="",$D14="NL",$D14="HORS LIGUE")),0,VLOOKUP(IF(OR(O14="",OR($D14="",$D14="NL",$D14="HORS LIGUE")),"",COUNTIFS($D$5:$D$72,"&lt;&gt;"&amp;"",$D$5:$D$72,"&lt;&gt;"&amp;"NL",$D$5:$D$72,"&lt;&gt;"&amp;"HORS LIGUE",O$5:O$72,"&lt;"&amp;O14)+1),Paramètres!$B$3:$C$56,2,FALSE)*Paramètres!$K$8))</f>
        <v>0</v>
      </c>
      <c r="Q14" s="46"/>
      <c r="R14" s="2">
        <f>IF(Q$2="Bike &amp; Run",IF(ISNA(VLOOKUP(Q14,Paramètres!$B$3:$C$56,2,FALSE)),0,VLOOKUP(Q14,Paramètres!$B$3:$C$56,2,FALSE)*Paramètres!$K$9),IF(OR(Q14="",OR($D14="",$D14="NL",$D14="HORS LIGUE")),0,VLOOKUP(IF(OR(Q14="",OR($D14="",$D14="NL",$D14="HORS LIGUE")),"",COUNTIFS($D$5:$D$72,"&lt;&gt;"&amp;"",$D$5:$D$72,"&lt;&gt;"&amp;"NL",$D$5:$D$72,"&lt;&gt;"&amp;"HORS LIGUE",Q$5:Q$72,"&lt;"&amp;Q14)+1),Paramètres!$B$3:$C$56,2,FALSE)*Paramètres!$K$9))</f>
        <v>0</v>
      </c>
      <c r="S14" s="46"/>
      <c r="T14" s="2">
        <f>IF(S$2="Bike &amp; Run",IF(ISNA(VLOOKUP(S14,Paramètres!$B$3:$C$56,2,FALSE)),0,VLOOKUP(S14,Paramètres!$B$3:$C$56,2,FALSE)*Paramètres!$K$10),IF(OR(S14="",OR($D14="",$D14="NL",$D14="HORS LIGUE")),0,VLOOKUP(IF(OR(S14="",OR($D14="",$D14="NL",$D14="HORS LIGUE")),"",COUNTIFS($D$5:$D$72,"&lt;&gt;"&amp;"",$D$5:$D$72,"&lt;&gt;"&amp;"NL",$D$5:$D$72,"&lt;&gt;"&amp;"HORS LIGUE",S$5:S$72,"&lt;"&amp;S14)+1),Paramètres!$B$3:$C$56,2,FALSE)*Paramètres!$K$10))</f>
        <v>0</v>
      </c>
      <c r="U14" s="46"/>
      <c r="V14" s="2">
        <f>IF(U$2="Bike &amp; Run",IF(ISNA(VLOOKUP(U14,Paramètres!$B$3:$C$56,2,FALSE)),0,VLOOKUP(U14,Paramètres!$B$3:$C$56,2,FALSE)*Paramètres!$K$11),IF(OR(U14="",OR($D14="",$D14="NL",$D14="HORS LIGUE")),0,VLOOKUP(IF(OR(U14="",OR($D14="",$D14="NL",$D14="HORS LIGUE")),"",COUNTIFS($D$5:$D$72,"&lt;&gt;"&amp;"",$D$5:$D$72,"&lt;&gt;"&amp;"NL",$D$5:$D$72,"&lt;&gt;"&amp;"HORS LIGUE",U$5:U$72,"&lt;"&amp;U14)+1),Paramètres!$B$3:$C$56,2,FALSE)*Paramètres!$K$11))</f>
        <v>0</v>
      </c>
      <c r="W14" s="46"/>
      <c r="X14" s="2">
        <f>IF(W$2="Bike &amp; Run",IF(ISNA(VLOOKUP(W14,Paramètres!$B$3:$C$56,2,FALSE)),0,VLOOKUP(W14,Paramètres!$B$3:$C$56,2,FALSE)*Paramètres!$K$12),IF(OR(W14="",OR($D14="",$D14="NL",$D14="HORS LIGUE")),0,VLOOKUP(IF(OR(W14="",OR($D14="",$D14="NL",$D14="HORS LIGUE")),"",COUNTIFS($D$5:$D$72,"&lt;&gt;"&amp;"",$D$5:$D$72,"&lt;&gt;"&amp;"NL",$D$5:$D$72,"&lt;&gt;"&amp;"HORS LIGUE",W$5:W$72,"&lt;"&amp;W14)+1),Paramètres!$B$3:$C$56,2,FALSE)*Paramètres!$K$12))</f>
        <v>0</v>
      </c>
      <c r="Y14" s="46"/>
      <c r="Z14" s="2">
        <f>IF(Y$2="Bike &amp; Run",IF(ISNA(VLOOKUP(Y14,Paramètres!$B$3:$C$56,2,FALSE)),0,VLOOKUP(Y14,Paramètres!$B$3:$C$56,2,FALSE)*Paramètres!$K$13),IF(OR(Y14="",OR($D14="",$D14="NL",$D14="HORS LIGUE")),0,VLOOKUP(IF(OR(Y14="",OR($D14="",$D14="NL",$D14="HORS LIGUE")),"",COUNTIFS($D$5:$D$72,"&lt;&gt;"&amp;"",$D$5:$D$72,"&lt;&gt;"&amp;"NL",$D$5:$D$72,"&lt;&gt;"&amp;"HORS LIGUE",Y$5:Y$72,"&lt;"&amp;Y14)+1),Paramètres!$B$3:$C$56,2,FALSE)*Paramètres!$K$13))</f>
        <v>0</v>
      </c>
      <c r="AA14" s="46"/>
      <c r="AB14" s="2">
        <f>IF(AA$2="Bike &amp; Run",IF(ISNA(VLOOKUP(AA14,Paramètres!$B$3:$C$56,2,FALSE)),0,VLOOKUP(AA14,Paramètres!$B$3:$C$56,2,FALSE)*Paramètres!$K$14),IF(OR(AA14="",OR($D14="",$D14="NL",$D14="HORS LIGUE")),0,VLOOKUP(IF(OR(AA14="",OR($D14="",$D14="NL",$D14="HORS LIGUE")),"",COUNTIFS($D$5:$D$72,"&lt;&gt;"&amp;"",$D$5:$D$72,"&lt;&gt;"&amp;"NL",$D$5:$D$72,"&lt;&gt;"&amp;"HORS LIGUE",AA$5:AA$72,"&lt;"&amp;AA14)+1),Paramètres!$B$3:$C$56,2,FALSE)*Paramètres!$K$14))</f>
        <v>0</v>
      </c>
      <c r="AC14" s="46"/>
      <c r="AD14" s="2">
        <f>IF(AC$2="Bike &amp; Run",IF(ISNA(VLOOKUP(AC14,Paramètres!$B$3:$C$56,2,FALSE)),0,VLOOKUP(AC14,Paramètres!$B$3:$C$56,2,FALSE)*Paramètres!$K$15),IF(OR(AC14="",OR($D14="",$D14="NL",$D14="HORS LIGUE")),0,VLOOKUP(IF(OR(AC14="",OR($D14="",$D14="NL",$D14="HORS LIGUE")),"",COUNTIFS($D$5:$D$72,"&lt;&gt;"&amp;"",$D$5:$D$72,"&lt;&gt;"&amp;"NL",$D$5:$D$72,"&lt;&gt;"&amp;"HORS LIGUE",AC$5:AC$72,"&lt;"&amp;AC14)+1),Paramètres!$B$3:$C$56,2,FALSE)*Paramètres!$K$15))</f>
        <v>0</v>
      </c>
      <c r="AE14" s="46"/>
      <c r="AF14" s="2">
        <f>IF(AE$2="Bike &amp; Run",IF(ISNA(VLOOKUP(AE14,Paramètres!$B$3:$C$56,2,FALSE)),0,VLOOKUP(AE14,Paramètres!$B$3:$C$56,2,FALSE)*Paramètres!$K$16),IF(OR(AE14="",OR($D14="",$D14="NL",$D14="HORS LIGUE")),0,VLOOKUP(IF(OR(AE14="",OR($D14="",$D14="NL",$D14="HORS LIGUE")),"",COUNTIFS($D$5:$D$72,"&lt;&gt;"&amp;"",$D$5:$D$72,"&lt;&gt;"&amp;"NL",$D$5:$D$72,"&lt;&gt;"&amp;"HORS LIGUE",AE$5:AE$72,"&lt;"&amp;AE14)+1),Paramètres!$B$3:$C$56,2,FALSE)*Paramètres!$K$16))</f>
        <v>0</v>
      </c>
      <c r="AG14" s="46"/>
      <c r="AH14" s="2">
        <f>IF(AG$2="Bike &amp; Run",IF(ISNA(VLOOKUP(AG14,Paramètres!$B$3:$C$56,2,FALSE)),0,VLOOKUP(AG14,Paramètres!$B$3:$C$56,2,FALSE)*Paramètres!$K$17),IF(OR(AG14="",OR($D14="",$D14="NL",$D14="HORS LIGUE")),0,VLOOKUP(IF(OR(AG14="",OR($D14="",$D14="NL",$D14="HORS LIGUE")),"",COUNTIFS($D$5:$D$72,"&lt;&gt;"&amp;"",$D$5:$D$72,"&lt;&gt;"&amp;"NL",$D$5:$D$72,"&lt;&gt;"&amp;"HORS LIGUE",AG$5:AG$72,"&lt;"&amp;AG14)+1),Paramètres!$B$3:$C$56,2,FALSE)*Paramètres!$K$17))</f>
        <v>0</v>
      </c>
      <c r="AI14" s="40">
        <f t="shared" si="0"/>
        <v>0</v>
      </c>
      <c r="AJ14" s="3" t="str">
        <f t="shared" si="1"/>
        <v/>
      </c>
      <c r="AK14" s="5">
        <f t="shared" si="2"/>
        <v>0</v>
      </c>
      <c r="AL14" s="41">
        <f t="shared" si="3"/>
        <v>0</v>
      </c>
      <c r="AM14" s="33" t="str">
        <f t="shared" si="4"/>
        <v/>
      </c>
      <c r="AO14" s="22">
        <f t="shared" si="5"/>
        <v>0</v>
      </c>
      <c r="AP14">
        <f t="shared" si="6"/>
        <v>0</v>
      </c>
      <c r="AQ14">
        <f t="shared" si="7"/>
        <v>0</v>
      </c>
      <c r="AR14">
        <f t="shared" si="8"/>
        <v>0</v>
      </c>
      <c r="AS14">
        <f t="shared" si="9"/>
        <v>0</v>
      </c>
      <c r="AT14">
        <f t="shared" si="10"/>
        <v>0</v>
      </c>
      <c r="AU14">
        <f t="shared" si="11"/>
        <v>0</v>
      </c>
      <c r="AV14">
        <f t="shared" si="12"/>
        <v>0</v>
      </c>
      <c r="AW14">
        <f t="shared" si="13"/>
        <v>0</v>
      </c>
      <c r="AX14">
        <f t="shared" si="14"/>
        <v>0</v>
      </c>
      <c r="AY14">
        <f t="shared" si="15"/>
        <v>0</v>
      </c>
      <c r="AZ14">
        <f t="shared" si="16"/>
        <v>0</v>
      </c>
      <c r="BA14">
        <f t="shared" si="17"/>
        <v>0</v>
      </c>
      <c r="BB14">
        <f t="shared" si="18"/>
        <v>0</v>
      </c>
      <c r="BC14">
        <f t="shared" si="19"/>
        <v>0</v>
      </c>
      <c r="BD14">
        <f t="shared" si="20"/>
        <v>0</v>
      </c>
      <c r="BE14" s="22">
        <f t="shared" ref="BE14:BR14" si="30">BD14+LARGE($AO14:$BC14,BE$4)</f>
        <v>0</v>
      </c>
      <c r="BF14" s="22">
        <f t="shared" si="30"/>
        <v>0</v>
      </c>
      <c r="BG14" s="22">
        <f t="shared" si="30"/>
        <v>0</v>
      </c>
      <c r="BH14" s="22">
        <f t="shared" si="30"/>
        <v>0</v>
      </c>
      <c r="BI14" s="22">
        <f t="shared" si="30"/>
        <v>0</v>
      </c>
      <c r="BJ14" s="22">
        <f t="shared" si="30"/>
        <v>0</v>
      </c>
      <c r="BK14" s="22">
        <f t="shared" si="30"/>
        <v>0</v>
      </c>
      <c r="BL14" s="22">
        <f t="shared" si="30"/>
        <v>0</v>
      </c>
      <c r="BM14" s="22">
        <f t="shared" si="30"/>
        <v>0</v>
      </c>
      <c r="BN14" s="22">
        <f t="shared" si="30"/>
        <v>0</v>
      </c>
      <c r="BO14" s="22">
        <f t="shared" si="30"/>
        <v>0</v>
      </c>
      <c r="BP14" s="22">
        <f t="shared" si="30"/>
        <v>0</v>
      </c>
      <c r="BQ14" s="22">
        <f t="shared" si="30"/>
        <v>0</v>
      </c>
      <c r="BR14" s="22">
        <f t="shared" si="30"/>
        <v>0</v>
      </c>
    </row>
    <row r="15" spans="1:70" ht="16.5">
      <c r="A15" s="14" t="s">
        <v>818</v>
      </c>
      <c r="B15" s="32" t="str">
        <f>IF(ISNA(VLOOKUP(A15,'Licenciés Jeunes 2023'!A:C,3,0)),"",VLOOKUP(A15,'Licenciés Jeunes 2023'!A:C,3,0))</f>
        <v/>
      </c>
      <c r="C15" s="32" t="str">
        <f>IF(ISNA(VLOOKUP(A15,'Licenciés Jeunes 2023'!A:C,2,0)),"",VLOOKUP(A15,'Licenciés Jeunes 2023'!A:C,2,0))</f>
        <v/>
      </c>
      <c r="D15" s="32" t="str">
        <f>IF(ISNA(VLOOKUP(A15,'Licenciés Jeunes 2023'!A:F,6,0)),"",VLOOKUP(A15,'Licenciés Jeunes 2023'!A:F,6,0))</f>
        <v/>
      </c>
      <c r="E15" s="6"/>
      <c r="F15" s="2">
        <f>IF(E$2="Bike &amp; Run",IF(ISNA(VLOOKUP(E15,Paramètres!$B$3:$C$56,2,FALSE)),0,VLOOKUP(E15,Paramètres!$B$3:$C$56,2,FALSE)*Paramètres!$K$3),IF(OR(E15="",OR($D15="",$D15="NL",$D15="HORS LIGUE")),0,VLOOKUP(IF(OR(E15="",OR($D15="",$D15="NL",$D15="HORS LIGUE")),"",COUNTIFS($D$5:$D$72,"&lt;&gt;"&amp;"",$D$5:$D$72,"&lt;&gt;"&amp;"NL",$D$5:$D$72,"&lt;&gt;"&amp;"HORS LIGUE",E$5:E$72,"&lt;"&amp;E15)+1),Paramètres!$B$3:$C$56,2,FALSE)*Paramètres!$K$3))</f>
        <v>0</v>
      </c>
      <c r="G15" s="4"/>
      <c r="H15" s="2">
        <f>IF(G$2="Bike &amp; Run",IF(ISNA(VLOOKUP(G15,Paramètres!$B$3:$C$56,2,FALSE)),0,VLOOKUP(G15,Paramètres!$B$3:$C$56,2,FALSE)*Paramètres!$K$4),IF(OR(G15="",OR($D15="",$D15="NL",$D15="HORS LIGUE")),0,VLOOKUP(IF(OR(G15="",OR($D15="",$D15="NL",$D15="HORS LIGUE")),"",COUNTIFS($D$5:$D$72,"&lt;&gt;"&amp;"",$D$5:$D$72,"&lt;&gt;"&amp;"NL",$D$5:$D$72,"&lt;&gt;"&amp;"HORS LIGUE",G$5:G$72,"&lt;"&amp;G15)+1),Paramètres!$B$3:$C$56,2,FALSE)*Paramètres!$K$4))</f>
        <v>0</v>
      </c>
      <c r="I15" s="36"/>
      <c r="J15" s="2">
        <f>IF(I$2="Bike &amp; Run",IF(ISNA(VLOOKUP(I15,Paramètres!$B$3:$C$56,2,FALSE)),0,VLOOKUP(I15,Paramètres!$B$3:$C$56,2,FALSE)*Paramètres!$K$5),IF(OR(I15="",OR($D15="",$D15="NL",$D15="HORS LIGUE")),0,VLOOKUP(IF(OR(I15="",OR($D15="",$D15="NL",$D15="HORS LIGUE")),"",COUNTIFS($D$5:$D$72,"&lt;&gt;"&amp;"",$D$5:$D$72,"&lt;&gt;"&amp;"NL",$D$5:$D$72,"&lt;&gt;"&amp;"HORS LIGUE",I$5:I$72,"&lt;"&amp;I15)+1),Paramètres!$B$3:$C$56,2,FALSE)*Paramètres!$K$5))</f>
        <v>0</v>
      </c>
      <c r="K15" s="4"/>
      <c r="L15" s="2">
        <f>IF(K$2="Bike &amp; Run",IF(ISNA(VLOOKUP(K15,Paramètres!$B$3:$C$56,2,FALSE)),0,VLOOKUP(K15,Paramètres!$B$3:$C$56,2,FALSE)*Paramètres!$K$6),IF(OR(K15="",OR($D15="",$D15="NL",$D15="HORS LIGUE")),0,VLOOKUP(IF(OR(K15="",OR($D15="",$D15="NL",$D15="HORS LIGUE")),"",COUNTIFS($D$5:$D$72,"&lt;&gt;"&amp;"",$D$5:$D$72,"&lt;&gt;"&amp;"NL",$D$5:$D$72,"&lt;&gt;"&amp;"HORS LIGUE",K$5:K$72,"&lt;"&amp;K15)+1),Paramètres!$B$3:$C$56,2,FALSE)*Paramètres!$K$6))</f>
        <v>0</v>
      </c>
      <c r="M15" s="4"/>
      <c r="N15" s="2">
        <f>IF(M$2="Bike &amp; Run",IF(ISNA(VLOOKUP(M15,Paramètres!$B$3:$C$56,2,FALSE)),0,VLOOKUP(M15,Paramètres!$B$3:$C$56,2,FALSE)*Paramètres!$K$7),IF(OR(M15="",OR($D15="",$D15="NL",$D15="HORS LIGUE")),0,VLOOKUP(IF(OR(M15="",OR($D15="",$D15="NL",$D15="HORS LIGUE")),"",COUNTIFS($D$5:$D$72,"&lt;&gt;"&amp;"",$D$5:$D$72,"&lt;&gt;"&amp;"NL",$D$5:$D$72,"&lt;&gt;"&amp;"HORS LIGUE",M$5:M$72,"&lt;"&amp;M15)+1),Paramètres!$B$3:$C$56,2,FALSE)*Paramètres!$K$7))</f>
        <v>0</v>
      </c>
      <c r="O15" s="46"/>
      <c r="P15" s="2">
        <f>IF(O$2="Bike &amp; Run",IF(ISNA(VLOOKUP(O15,Paramètres!$B$3:$C$56,2,FALSE)),0,VLOOKUP(O15,Paramètres!$B$3:$C$56,2,FALSE)*Paramètres!$K$8),IF(OR(O15="",OR($D15="",$D15="NL",$D15="HORS LIGUE")),0,VLOOKUP(IF(OR(O15="",OR($D15="",$D15="NL",$D15="HORS LIGUE")),"",COUNTIFS($D$5:$D$72,"&lt;&gt;"&amp;"",$D$5:$D$72,"&lt;&gt;"&amp;"NL",$D$5:$D$72,"&lt;&gt;"&amp;"HORS LIGUE",O$5:O$72,"&lt;"&amp;O15)+1),Paramètres!$B$3:$C$56,2,FALSE)*Paramètres!$K$8))</f>
        <v>0</v>
      </c>
      <c r="Q15" s="46"/>
      <c r="R15" s="2">
        <f>IF(Q$2="Bike &amp; Run",IF(ISNA(VLOOKUP(Q15,Paramètres!$B$3:$C$56,2,FALSE)),0,VLOOKUP(Q15,Paramètres!$B$3:$C$56,2,FALSE)*Paramètres!$K$9),IF(OR(Q15="",OR($D15="",$D15="NL",$D15="HORS LIGUE")),0,VLOOKUP(IF(OR(Q15="",OR($D15="",$D15="NL",$D15="HORS LIGUE")),"",COUNTIFS($D$5:$D$72,"&lt;&gt;"&amp;"",$D$5:$D$72,"&lt;&gt;"&amp;"NL",$D$5:$D$72,"&lt;&gt;"&amp;"HORS LIGUE",Q$5:Q$72,"&lt;"&amp;Q15)+1),Paramètres!$B$3:$C$56,2,FALSE)*Paramètres!$K$9))</f>
        <v>0</v>
      </c>
      <c r="S15" s="46"/>
      <c r="T15" s="2">
        <f>IF(S$2="Bike &amp; Run",IF(ISNA(VLOOKUP(S15,Paramètres!$B$3:$C$56,2,FALSE)),0,VLOOKUP(S15,Paramètres!$B$3:$C$56,2,FALSE)*Paramètres!$K$10),IF(OR(S15="",OR($D15="",$D15="NL",$D15="HORS LIGUE")),0,VLOOKUP(IF(OR(S15="",OR($D15="",$D15="NL",$D15="HORS LIGUE")),"",COUNTIFS($D$5:$D$72,"&lt;&gt;"&amp;"",$D$5:$D$72,"&lt;&gt;"&amp;"NL",$D$5:$D$72,"&lt;&gt;"&amp;"HORS LIGUE",S$5:S$72,"&lt;"&amp;S15)+1),Paramètres!$B$3:$C$56,2,FALSE)*Paramètres!$K$10))</f>
        <v>0</v>
      </c>
      <c r="U15" s="46"/>
      <c r="V15" s="2">
        <f>IF(U$2="Bike &amp; Run",IF(ISNA(VLOOKUP(U15,Paramètres!$B$3:$C$56,2,FALSE)),0,VLOOKUP(U15,Paramètres!$B$3:$C$56,2,FALSE)*Paramètres!$K$11),IF(OR(U15="",OR($D15="",$D15="NL",$D15="HORS LIGUE")),0,VLOOKUP(IF(OR(U15="",OR($D15="",$D15="NL",$D15="HORS LIGUE")),"",COUNTIFS($D$5:$D$72,"&lt;&gt;"&amp;"",$D$5:$D$72,"&lt;&gt;"&amp;"NL",$D$5:$D$72,"&lt;&gt;"&amp;"HORS LIGUE",U$5:U$72,"&lt;"&amp;U15)+1),Paramètres!$B$3:$C$56,2,FALSE)*Paramètres!$K$11))</f>
        <v>0</v>
      </c>
      <c r="W15" s="46"/>
      <c r="X15" s="2">
        <f>IF(W$2="Bike &amp; Run",IF(ISNA(VLOOKUP(W15,Paramètres!$B$3:$C$56,2,FALSE)),0,VLOOKUP(W15,Paramètres!$B$3:$C$56,2,FALSE)*Paramètres!$K$12),IF(OR(W15="",OR($D15="",$D15="NL",$D15="HORS LIGUE")),0,VLOOKUP(IF(OR(W15="",OR($D15="",$D15="NL",$D15="HORS LIGUE")),"",COUNTIFS($D$5:$D$72,"&lt;&gt;"&amp;"",$D$5:$D$72,"&lt;&gt;"&amp;"NL",$D$5:$D$72,"&lt;&gt;"&amp;"HORS LIGUE",W$5:W$72,"&lt;"&amp;W15)+1),Paramètres!$B$3:$C$56,2,FALSE)*Paramètres!$K$12))</f>
        <v>0</v>
      </c>
      <c r="Y15" s="46"/>
      <c r="Z15" s="2">
        <f>IF(Y$2="Bike &amp; Run",IF(ISNA(VLOOKUP(Y15,Paramètres!$B$3:$C$56,2,FALSE)),0,VLOOKUP(Y15,Paramètres!$B$3:$C$56,2,FALSE)*Paramètres!$K$13),IF(OR(Y15="",OR($D15="",$D15="NL",$D15="HORS LIGUE")),0,VLOOKUP(IF(OR(Y15="",OR($D15="",$D15="NL",$D15="HORS LIGUE")),"",COUNTIFS($D$5:$D$72,"&lt;&gt;"&amp;"",$D$5:$D$72,"&lt;&gt;"&amp;"NL",$D$5:$D$72,"&lt;&gt;"&amp;"HORS LIGUE",Y$5:Y$72,"&lt;"&amp;Y15)+1),Paramètres!$B$3:$C$56,2,FALSE)*Paramètres!$K$13))</f>
        <v>0</v>
      </c>
      <c r="AA15" s="46"/>
      <c r="AB15" s="2">
        <f>IF(AA$2="Bike &amp; Run",IF(ISNA(VLOOKUP(AA15,Paramètres!$B$3:$C$56,2,FALSE)),0,VLOOKUP(AA15,Paramètres!$B$3:$C$56,2,FALSE)*Paramètres!$K$14),IF(OR(AA15="",OR($D15="",$D15="NL",$D15="HORS LIGUE")),0,VLOOKUP(IF(OR(AA15="",OR($D15="",$D15="NL",$D15="HORS LIGUE")),"",COUNTIFS($D$5:$D$72,"&lt;&gt;"&amp;"",$D$5:$D$72,"&lt;&gt;"&amp;"NL",$D$5:$D$72,"&lt;&gt;"&amp;"HORS LIGUE",AA$5:AA$72,"&lt;"&amp;AA15)+1),Paramètres!$B$3:$C$56,2,FALSE)*Paramètres!$K$14))</f>
        <v>0</v>
      </c>
      <c r="AC15" s="46"/>
      <c r="AD15" s="2">
        <f>IF(AC$2="Bike &amp; Run",IF(ISNA(VLOOKUP(AC15,Paramètres!$B$3:$C$56,2,FALSE)),0,VLOOKUP(AC15,Paramètres!$B$3:$C$56,2,FALSE)*Paramètres!$K$15),IF(OR(AC15="",OR($D15="",$D15="NL",$D15="HORS LIGUE")),0,VLOOKUP(IF(OR(AC15="",OR($D15="",$D15="NL",$D15="HORS LIGUE")),"",COUNTIFS($D$5:$D$72,"&lt;&gt;"&amp;"",$D$5:$D$72,"&lt;&gt;"&amp;"NL",$D$5:$D$72,"&lt;&gt;"&amp;"HORS LIGUE",AC$5:AC$72,"&lt;"&amp;AC15)+1),Paramètres!$B$3:$C$56,2,FALSE)*Paramètres!$K$15))</f>
        <v>0</v>
      </c>
      <c r="AE15" s="46"/>
      <c r="AF15" s="2">
        <f>IF(AE$2="Bike &amp; Run",IF(ISNA(VLOOKUP(AE15,Paramètres!$B$3:$C$56,2,FALSE)),0,VLOOKUP(AE15,Paramètres!$B$3:$C$56,2,FALSE)*Paramètres!$K$16),IF(OR(AE15="",OR($D15="",$D15="NL",$D15="HORS LIGUE")),0,VLOOKUP(IF(OR(AE15="",OR($D15="",$D15="NL",$D15="HORS LIGUE")),"",COUNTIFS($D$5:$D$72,"&lt;&gt;"&amp;"",$D$5:$D$72,"&lt;&gt;"&amp;"NL",$D$5:$D$72,"&lt;&gt;"&amp;"HORS LIGUE",AE$5:AE$72,"&lt;"&amp;AE15)+1),Paramètres!$B$3:$C$56,2,FALSE)*Paramètres!$K$16))</f>
        <v>0</v>
      </c>
      <c r="AG15" s="46"/>
      <c r="AH15" s="2">
        <f>IF(AG$2="Bike &amp; Run",IF(ISNA(VLOOKUP(AG15,Paramètres!$B$3:$C$56,2,FALSE)),0,VLOOKUP(AG15,Paramètres!$B$3:$C$56,2,FALSE)*Paramètres!$K$17),IF(OR(AG15="",OR($D15="",$D15="NL",$D15="HORS LIGUE")),0,VLOOKUP(IF(OR(AG15="",OR($D15="",$D15="NL",$D15="HORS LIGUE")),"",COUNTIFS($D$5:$D$72,"&lt;&gt;"&amp;"",$D$5:$D$72,"&lt;&gt;"&amp;"NL",$D$5:$D$72,"&lt;&gt;"&amp;"HORS LIGUE",AG$5:AG$72,"&lt;"&amp;AG15)+1),Paramètres!$B$3:$C$56,2,FALSE)*Paramètres!$K$17))</f>
        <v>0</v>
      </c>
      <c r="AI15" s="40">
        <f t="shared" si="0"/>
        <v>0</v>
      </c>
      <c r="AJ15" s="3" t="str">
        <f t="shared" si="1"/>
        <v/>
      </c>
      <c r="AK15" s="5">
        <f t="shared" si="2"/>
        <v>0</v>
      </c>
      <c r="AL15" s="41">
        <f t="shared" si="3"/>
        <v>0</v>
      </c>
      <c r="AM15" s="33" t="str">
        <f t="shared" si="4"/>
        <v/>
      </c>
      <c r="AO15" s="22">
        <f t="shared" si="5"/>
        <v>0</v>
      </c>
      <c r="AP15">
        <f t="shared" si="6"/>
        <v>0</v>
      </c>
      <c r="AQ15">
        <f t="shared" si="7"/>
        <v>0</v>
      </c>
      <c r="AR15">
        <f t="shared" si="8"/>
        <v>0</v>
      </c>
      <c r="AS15">
        <f t="shared" si="9"/>
        <v>0</v>
      </c>
      <c r="AT15">
        <f t="shared" si="10"/>
        <v>0</v>
      </c>
      <c r="AU15">
        <f t="shared" si="11"/>
        <v>0</v>
      </c>
      <c r="AV15">
        <f t="shared" si="12"/>
        <v>0</v>
      </c>
      <c r="AW15">
        <f t="shared" si="13"/>
        <v>0</v>
      </c>
      <c r="AX15">
        <f t="shared" si="14"/>
        <v>0</v>
      </c>
      <c r="AY15">
        <f t="shared" si="15"/>
        <v>0</v>
      </c>
      <c r="AZ15">
        <f t="shared" si="16"/>
        <v>0</v>
      </c>
      <c r="BA15">
        <f t="shared" si="17"/>
        <v>0</v>
      </c>
      <c r="BB15">
        <f t="shared" si="18"/>
        <v>0</v>
      </c>
      <c r="BC15">
        <f t="shared" si="19"/>
        <v>0</v>
      </c>
      <c r="BD15">
        <f t="shared" si="20"/>
        <v>0</v>
      </c>
      <c r="BE15" s="22">
        <f t="shared" ref="BE15:BR15" si="31">BD15+LARGE($AO15:$BC15,BE$4)</f>
        <v>0</v>
      </c>
      <c r="BF15" s="22">
        <f t="shared" si="31"/>
        <v>0</v>
      </c>
      <c r="BG15" s="22">
        <f t="shared" si="31"/>
        <v>0</v>
      </c>
      <c r="BH15" s="22">
        <f t="shared" si="31"/>
        <v>0</v>
      </c>
      <c r="BI15" s="22">
        <f t="shared" si="31"/>
        <v>0</v>
      </c>
      <c r="BJ15" s="22">
        <f t="shared" si="31"/>
        <v>0</v>
      </c>
      <c r="BK15" s="22">
        <f t="shared" si="31"/>
        <v>0</v>
      </c>
      <c r="BL15" s="22">
        <f t="shared" si="31"/>
        <v>0</v>
      </c>
      <c r="BM15" s="22">
        <f t="shared" si="31"/>
        <v>0</v>
      </c>
      <c r="BN15" s="22">
        <f t="shared" si="31"/>
        <v>0</v>
      </c>
      <c r="BO15" s="22">
        <f t="shared" si="31"/>
        <v>0</v>
      </c>
      <c r="BP15" s="22">
        <f t="shared" si="31"/>
        <v>0</v>
      </c>
      <c r="BQ15" s="22">
        <f t="shared" si="31"/>
        <v>0</v>
      </c>
      <c r="BR15" s="22">
        <f t="shared" si="31"/>
        <v>0</v>
      </c>
    </row>
    <row r="16" spans="1:70" ht="16.5">
      <c r="A16" s="14" t="s">
        <v>854</v>
      </c>
      <c r="B16" s="32" t="str">
        <f>IF(ISNA(VLOOKUP(A16,'Licenciés Jeunes 2023'!A:C,3,0)),"",VLOOKUP(A16,'Licenciés Jeunes 2023'!A:C,3,0))</f>
        <v/>
      </c>
      <c r="C16" s="32" t="str">
        <f>IF(ISNA(VLOOKUP(A16,'Licenciés Jeunes 2023'!A:C,2,0)),"",VLOOKUP(A16,'Licenciés Jeunes 2023'!A:C,2,0))</f>
        <v/>
      </c>
      <c r="D16" s="32" t="str">
        <f>IF(ISNA(VLOOKUP(A16,'Licenciés Jeunes 2023'!A:F,6,0)),"",VLOOKUP(A16,'Licenciés Jeunes 2023'!A:F,6,0))</f>
        <v/>
      </c>
      <c r="E16" s="6"/>
      <c r="F16" s="2">
        <f>IF(E$2="Bike &amp; Run",IF(ISNA(VLOOKUP(E16,Paramètres!$B$3:$C$56,2,FALSE)),0,VLOOKUP(E16,Paramètres!$B$3:$C$56,2,FALSE)*Paramètres!$K$3),IF(OR(E16="",OR($D16="",$D16="NL",$D16="HORS LIGUE")),0,VLOOKUP(IF(OR(E16="",OR($D16="",$D16="NL",$D16="HORS LIGUE")),"",COUNTIFS($D$5:$D$72,"&lt;&gt;"&amp;"",$D$5:$D$72,"&lt;&gt;"&amp;"NL",$D$5:$D$72,"&lt;&gt;"&amp;"HORS LIGUE",E$5:E$72,"&lt;"&amp;E16)+1),Paramètres!$B$3:$C$56,2,FALSE)*Paramètres!$K$3))</f>
        <v>0</v>
      </c>
      <c r="G16" s="4"/>
      <c r="H16" s="2">
        <f>IF(G$2="Bike &amp; Run",IF(ISNA(VLOOKUP(G16,Paramètres!$B$3:$C$56,2,FALSE)),0,VLOOKUP(G16,Paramètres!$B$3:$C$56,2,FALSE)*Paramètres!$K$4),IF(OR(G16="",OR($D16="",$D16="NL",$D16="HORS LIGUE")),0,VLOOKUP(IF(OR(G16="",OR($D16="",$D16="NL",$D16="HORS LIGUE")),"",COUNTIFS($D$5:$D$72,"&lt;&gt;"&amp;"",$D$5:$D$72,"&lt;&gt;"&amp;"NL",$D$5:$D$72,"&lt;&gt;"&amp;"HORS LIGUE",G$5:G$72,"&lt;"&amp;G16)+1),Paramètres!$B$3:$C$56,2,FALSE)*Paramètres!$K$4))</f>
        <v>0</v>
      </c>
      <c r="I16" s="36"/>
      <c r="J16" s="2">
        <f>IF(I$2="Bike &amp; Run",IF(ISNA(VLOOKUP(I16,Paramètres!$B$3:$C$56,2,FALSE)),0,VLOOKUP(I16,Paramètres!$B$3:$C$56,2,FALSE)*Paramètres!$K$5),IF(OR(I16="",OR($D16="",$D16="NL",$D16="HORS LIGUE")),0,VLOOKUP(IF(OR(I16="",OR($D16="",$D16="NL",$D16="HORS LIGUE")),"",COUNTIFS($D$5:$D$72,"&lt;&gt;"&amp;"",$D$5:$D$72,"&lt;&gt;"&amp;"NL",$D$5:$D$72,"&lt;&gt;"&amp;"HORS LIGUE",I$5:I$72,"&lt;"&amp;I16)+1),Paramètres!$B$3:$C$56,2,FALSE)*Paramètres!$K$5))</f>
        <v>0</v>
      </c>
      <c r="K16" s="4"/>
      <c r="L16" s="2">
        <f>IF(K$2="Bike &amp; Run",IF(ISNA(VLOOKUP(K16,Paramètres!$B$3:$C$56,2,FALSE)),0,VLOOKUP(K16,Paramètres!$B$3:$C$56,2,FALSE)*Paramètres!$K$6),IF(OR(K16="",OR($D16="",$D16="NL",$D16="HORS LIGUE")),0,VLOOKUP(IF(OR(K16="",OR($D16="",$D16="NL",$D16="HORS LIGUE")),"",COUNTIFS($D$5:$D$72,"&lt;&gt;"&amp;"",$D$5:$D$72,"&lt;&gt;"&amp;"NL",$D$5:$D$72,"&lt;&gt;"&amp;"HORS LIGUE",K$5:K$72,"&lt;"&amp;K16)+1),Paramètres!$B$3:$C$56,2,FALSE)*Paramètres!$K$6))</f>
        <v>0</v>
      </c>
      <c r="M16" s="4"/>
      <c r="N16" s="2">
        <f>IF(M$2="Bike &amp; Run",IF(ISNA(VLOOKUP(M16,Paramètres!$B$3:$C$56,2,FALSE)),0,VLOOKUP(M16,Paramètres!$B$3:$C$56,2,FALSE)*Paramètres!$K$7),IF(OR(M16="",OR($D16="",$D16="NL",$D16="HORS LIGUE")),0,VLOOKUP(IF(OR(M16="",OR($D16="",$D16="NL",$D16="HORS LIGUE")),"",COUNTIFS($D$5:$D$72,"&lt;&gt;"&amp;"",$D$5:$D$72,"&lt;&gt;"&amp;"NL",$D$5:$D$72,"&lt;&gt;"&amp;"HORS LIGUE",M$5:M$72,"&lt;"&amp;M16)+1),Paramètres!$B$3:$C$56,2,FALSE)*Paramètres!$K$7))</f>
        <v>0</v>
      </c>
      <c r="O16" s="46"/>
      <c r="P16" s="2">
        <f>IF(O$2="Bike &amp; Run",IF(ISNA(VLOOKUP(O16,Paramètres!$B$3:$C$56,2,FALSE)),0,VLOOKUP(O16,Paramètres!$B$3:$C$56,2,FALSE)*Paramètres!$K$8),IF(OR(O16="",OR($D16="",$D16="NL",$D16="HORS LIGUE")),0,VLOOKUP(IF(OR(O16="",OR($D16="",$D16="NL",$D16="HORS LIGUE")),"",COUNTIFS($D$5:$D$72,"&lt;&gt;"&amp;"",$D$5:$D$72,"&lt;&gt;"&amp;"NL",$D$5:$D$72,"&lt;&gt;"&amp;"HORS LIGUE",O$5:O$72,"&lt;"&amp;O16)+1),Paramètres!$B$3:$C$56,2,FALSE)*Paramètres!$K$8))</f>
        <v>0</v>
      </c>
      <c r="Q16" s="46"/>
      <c r="R16" s="2">
        <f>IF(Q$2="Bike &amp; Run",IF(ISNA(VLOOKUP(Q16,Paramètres!$B$3:$C$56,2,FALSE)),0,VLOOKUP(Q16,Paramètres!$B$3:$C$56,2,FALSE)*Paramètres!$K$9),IF(OR(Q16="",OR($D16="",$D16="NL",$D16="HORS LIGUE")),0,VLOOKUP(IF(OR(Q16="",OR($D16="",$D16="NL",$D16="HORS LIGUE")),"",COUNTIFS($D$5:$D$72,"&lt;&gt;"&amp;"",$D$5:$D$72,"&lt;&gt;"&amp;"NL",$D$5:$D$72,"&lt;&gt;"&amp;"HORS LIGUE",Q$5:Q$72,"&lt;"&amp;Q16)+1),Paramètres!$B$3:$C$56,2,FALSE)*Paramètres!$K$9))</f>
        <v>0</v>
      </c>
      <c r="S16" s="46"/>
      <c r="T16" s="2">
        <f>IF(S$2="Bike &amp; Run",IF(ISNA(VLOOKUP(S16,Paramètres!$B$3:$C$56,2,FALSE)),0,VLOOKUP(S16,Paramètres!$B$3:$C$56,2,FALSE)*Paramètres!$K$10),IF(OR(S16="",OR($D16="",$D16="NL",$D16="HORS LIGUE")),0,VLOOKUP(IF(OR(S16="",OR($D16="",$D16="NL",$D16="HORS LIGUE")),"",COUNTIFS($D$5:$D$72,"&lt;&gt;"&amp;"",$D$5:$D$72,"&lt;&gt;"&amp;"NL",$D$5:$D$72,"&lt;&gt;"&amp;"HORS LIGUE",S$5:S$72,"&lt;"&amp;S16)+1),Paramètres!$B$3:$C$56,2,FALSE)*Paramètres!$K$10))</f>
        <v>0</v>
      </c>
      <c r="U16" s="46"/>
      <c r="V16" s="2">
        <f>IF(U$2="Bike &amp; Run",IF(ISNA(VLOOKUP(U16,Paramètres!$B$3:$C$56,2,FALSE)),0,VLOOKUP(U16,Paramètres!$B$3:$C$56,2,FALSE)*Paramètres!$K$11),IF(OR(U16="",OR($D16="",$D16="NL",$D16="HORS LIGUE")),0,VLOOKUP(IF(OR(U16="",OR($D16="",$D16="NL",$D16="HORS LIGUE")),"",COUNTIFS($D$5:$D$72,"&lt;&gt;"&amp;"",$D$5:$D$72,"&lt;&gt;"&amp;"NL",$D$5:$D$72,"&lt;&gt;"&amp;"HORS LIGUE",U$5:U$72,"&lt;"&amp;U16)+1),Paramètres!$B$3:$C$56,2,FALSE)*Paramètres!$K$11))</f>
        <v>0</v>
      </c>
      <c r="W16" s="46"/>
      <c r="X16" s="2">
        <f>IF(W$2="Bike &amp; Run",IF(ISNA(VLOOKUP(W16,Paramètres!$B$3:$C$56,2,FALSE)),0,VLOOKUP(W16,Paramètres!$B$3:$C$56,2,FALSE)*Paramètres!$K$12),IF(OR(W16="",OR($D16="",$D16="NL",$D16="HORS LIGUE")),0,VLOOKUP(IF(OR(W16="",OR($D16="",$D16="NL",$D16="HORS LIGUE")),"",COUNTIFS($D$5:$D$72,"&lt;&gt;"&amp;"",$D$5:$D$72,"&lt;&gt;"&amp;"NL",$D$5:$D$72,"&lt;&gt;"&amp;"HORS LIGUE",W$5:W$72,"&lt;"&amp;W16)+1),Paramètres!$B$3:$C$56,2,FALSE)*Paramètres!$K$12))</f>
        <v>0</v>
      </c>
      <c r="Y16" s="46"/>
      <c r="Z16" s="2">
        <f>IF(Y$2="Bike &amp; Run",IF(ISNA(VLOOKUP(Y16,Paramètres!$B$3:$C$56,2,FALSE)),0,VLOOKUP(Y16,Paramètres!$B$3:$C$56,2,FALSE)*Paramètres!$K$13),IF(OR(Y16="",OR($D16="",$D16="NL",$D16="HORS LIGUE")),0,VLOOKUP(IF(OR(Y16="",OR($D16="",$D16="NL",$D16="HORS LIGUE")),"",COUNTIFS($D$5:$D$72,"&lt;&gt;"&amp;"",$D$5:$D$72,"&lt;&gt;"&amp;"NL",$D$5:$D$72,"&lt;&gt;"&amp;"HORS LIGUE",Y$5:Y$72,"&lt;"&amp;Y16)+1),Paramètres!$B$3:$C$56,2,FALSE)*Paramètres!$K$13))</f>
        <v>0</v>
      </c>
      <c r="AA16" s="46"/>
      <c r="AB16" s="2">
        <f>IF(AA$2="Bike &amp; Run",IF(ISNA(VLOOKUP(AA16,Paramètres!$B$3:$C$56,2,FALSE)),0,VLOOKUP(AA16,Paramètres!$B$3:$C$56,2,FALSE)*Paramètres!$K$14),IF(OR(AA16="",OR($D16="",$D16="NL",$D16="HORS LIGUE")),0,VLOOKUP(IF(OR(AA16="",OR($D16="",$D16="NL",$D16="HORS LIGUE")),"",COUNTIFS($D$5:$D$72,"&lt;&gt;"&amp;"",$D$5:$D$72,"&lt;&gt;"&amp;"NL",$D$5:$D$72,"&lt;&gt;"&amp;"HORS LIGUE",AA$5:AA$72,"&lt;"&amp;AA16)+1),Paramètres!$B$3:$C$56,2,FALSE)*Paramètres!$K$14))</f>
        <v>0</v>
      </c>
      <c r="AC16" s="46"/>
      <c r="AD16" s="2">
        <f>IF(AC$2="Bike &amp; Run",IF(ISNA(VLOOKUP(AC16,Paramètres!$B$3:$C$56,2,FALSE)),0,VLOOKUP(AC16,Paramètres!$B$3:$C$56,2,FALSE)*Paramètres!$K$15),IF(OR(AC16="",OR($D16="",$D16="NL",$D16="HORS LIGUE")),0,VLOOKUP(IF(OR(AC16="",OR($D16="",$D16="NL",$D16="HORS LIGUE")),"",COUNTIFS($D$5:$D$72,"&lt;&gt;"&amp;"",$D$5:$D$72,"&lt;&gt;"&amp;"NL",$D$5:$D$72,"&lt;&gt;"&amp;"HORS LIGUE",AC$5:AC$72,"&lt;"&amp;AC16)+1),Paramètres!$B$3:$C$56,2,FALSE)*Paramètres!$K$15))</f>
        <v>0</v>
      </c>
      <c r="AE16" s="46"/>
      <c r="AF16" s="2">
        <f>IF(AE$2="Bike &amp; Run",IF(ISNA(VLOOKUP(AE16,Paramètres!$B$3:$C$56,2,FALSE)),0,VLOOKUP(AE16,Paramètres!$B$3:$C$56,2,FALSE)*Paramètres!$K$16),IF(OR(AE16="",OR($D16="",$D16="NL",$D16="HORS LIGUE")),0,VLOOKUP(IF(OR(AE16="",OR($D16="",$D16="NL",$D16="HORS LIGUE")),"",COUNTIFS($D$5:$D$72,"&lt;&gt;"&amp;"",$D$5:$D$72,"&lt;&gt;"&amp;"NL",$D$5:$D$72,"&lt;&gt;"&amp;"HORS LIGUE",AE$5:AE$72,"&lt;"&amp;AE16)+1),Paramètres!$B$3:$C$56,2,FALSE)*Paramètres!$K$16))</f>
        <v>0</v>
      </c>
      <c r="AG16" s="46"/>
      <c r="AH16" s="2">
        <f>IF(AG$2="Bike &amp; Run",IF(ISNA(VLOOKUP(AG16,Paramètres!$B$3:$C$56,2,FALSE)),0,VLOOKUP(AG16,Paramètres!$B$3:$C$56,2,FALSE)*Paramètres!$K$17),IF(OR(AG16="",OR($D16="",$D16="NL",$D16="HORS LIGUE")),0,VLOOKUP(IF(OR(AG16="",OR($D16="",$D16="NL",$D16="HORS LIGUE")),"",COUNTIFS($D$5:$D$72,"&lt;&gt;"&amp;"",$D$5:$D$72,"&lt;&gt;"&amp;"NL",$D$5:$D$72,"&lt;&gt;"&amp;"HORS LIGUE",AG$5:AG$72,"&lt;"&amp;AG16)+1),Paramètres!$B$3:$C$56,2,FALSE)*Paramètres!$K$17))</f>
        <v>0</v>
      </c>
      <c r="AI16" s="40">
        <f t="shared" si="0"/>
        <v>0</v>
      </c>
      <c r="AJ16" s="3" t="str">
        <f t="shared" si="1"/>
        <v/>
      </c>
      <c r="AK16" s="5">
        <f t="shared" si="2"/>
        <v>0</v>
      </c>
      <c r="AL16" s="41">
        <f t="shared" si="3"/>
        <v>0</v>
      </c>
      <c r="AM16" s="33" t="str">
        <f t="shared" si="4"/>
        <v/>
      </c>
      <c r="AO16" s="22">
        <f t="shared" si="5"/>
        <v>0</v>
      </c>
      <c r="AP16">
        <f t="shared" si="6"/>
        <v>0</v>
      </c>
      <c r="AQ16">
        <f t="shared" si="7"/>
        <v>0</v>
      </c>
      <c r="AR16">
        <f t="shared" si="8"/>
        <v>0</v>
      </c>
      <c r="AS16">
        <f t="shared" si="9"/>
        <v>0</v>
      </c>
      <c r="AT16">
        <f t="shared" si="10"/>
        <v>0</v>
      </c>
      <c r="AU16">
        <f t="shared" si="11"/>
        <v>0</v>
      </c>
      <c r="AV16">
        <f t="shared" si="12"/>
        <v>0</v>
      </c>
      <c r="AW16">
        <f t="shared" si="13"/>
        <v>0</v>
      </c>
      <c r="AX16">
        <f t="shared" si="14"/>
        <v>0</v>
      </c>
      <c r="AY16">
        <f t="shared" si="15"/>
        <v>0</v>
      </c>
      <c r="AZ16">
        <f t="shared" si="16"/>
        <v>0</v>
      </c>
      <c r="BA16">
        <f t="shared" si="17"/>
        <v>0</v>
      </c>
      <c r="BB16">
        <f t="shared" si="18"/>
        <v>0</v>
      </c>
      <c r="BC16">
        <f t="shared" si="19"/>
        <v>0</v>
      </c>
      <c r="BD16">
        <f t="shared" si="20"/>
        <v>0</v>
      </c>
      <c r="BE16" s="22">
        <f t="shared" ref="BE16:BR16" si="32">BD16+LARGE($AO16:$BC16,BE$4)</f>
        <v>0</v>
      </c>
      <c r="BF16" s="22">
        <f t="shared" si="32"/>
        <v>0</v>
      </c>
      <c r="BG16" s="22">
        <f t="shared" si="32"/>
        <v>0</v>
      </c>
      <c r="BH16" s="22">
        <f t="shared" si="32"/>
        <v>0</v>
      </c>
      <c r="BI16" s="22">
        <f t="shared" si="32"/>
        <v>0</v>
      </c>
      <c r="BJ16" s="22">
        <f t="shared" si="32"/>
        <v>0</v>
      </c>
      <c r="BK16" s="22">
        <f t="shared" si="32"/>
        <v>0</v>
      </c>
      <c r="BL16" s="22">
        <f t="shared" si="32"/>
        <v>0</v>
      </c>
      <c r="BM16" s="22">
        <f t="shared" si="32"/>
        <v>0</v>
      </c>
      <c r="BN16" s="22">
        <f t="shared" si="32"/>
        <v>0</v>
      </c>
      <c r="BO16" s="22">
        <f t="shared" si="32"/>
        <v>0</v>
      </c>
      <c r="BP16" s="22">
        <f t="shared" si="32"/>
        <v>0</v>
      </c>
      <c r="BQ16" s="22">
        <f t="shared" si="32"/>
        <v>0</v>
      </c>
      <c r="BR16" s="22">
        <f t="shared" si="32"/>
        <v>0</v>
      </c>
    </row>
    <row r="17" spans="1:70" ht="16.5">
      <c r="A17" s="14" t="s">
        <v>861</v>
      </c>
      <c r="B17" s="32" t="str">
        <f>IF(ISNA(VLOOKUP(A17,'Licenciés Jeunes 2023'!A:C,3,0)),"",VLOOKUP(A17,'Licenciés Jeunes 2023'!A:C,3,0))</f>
        <v/>
      </c>
      <c r="C17" s="32" t="str">
        <f>IF(ISNA(VLOOKUP(A17,'Licenciés Jeunes 2023'!A:C,2,0)),"",VLOOKUP(A17,'Licenciés Jeunes 2023'!A:C,2,0))</f>
        <v/>
      </c>
      <c r="D17" s="32" t="str">
        <f>IF(ISNA(VLOOKUP(A17,'Licenciés Jeunes 2023'!A:F,6,0)),"",VLOOKUP(A17,'Licenciés Jeunes 2023'!A:F,6,0))</f>
        <v/>
      </c>
      <c r="E17" s="6"/>
      <c r="F17" s="2">
        <f>IF(E$2="Bike &amp; Run",IF(ISNA(VLOOKUP(E17,Paramètres!$B$3:$C$56,2,FALSE)),0,VLOOKUP(E17,Paramètres!$B$3:$C$56,2,FALSE)*Paramètres!$K$3),IF(OR(E17="",OR($D17="",$D17="NL",$D17="HORS LIGUE")),0,VLOOKUP(IF(OR(E17="",OR($D17="",$D17="NL",$D17="HORS LIGUE")),"",COUNTIFS($D$5:$D$72,"&lt;&gt;"&amp;"",$D$5:$D$72,"&lt;&gt;"&amp;"NL",$D$5:$D$72,"&lt;&gt;"&amp;"HORS LIGUE",E$5:E$72,"&lt;"&amp;E17)+1),Paramètres!$B$3:$C$56,2,FALSE)*Paramètres!$K$3))</f>
        <v>0</v>
      </c>
      <c r="G17" s="4"/>
      <c r="H17" s="2">
        <f>IF(G$2="Bike &amp; Run",IF(ISNA(VLOOKUP(G17,Paramètres!$B$3:$C$56,2,FALSE)),0,VLOOKUP(G17,Paramètres!$B$3:$C$56,2,FALSE)*Paramètres!$K$4),IF(OR(G17="",OR($D17="",$D17="NL",$D17="HORS LIGUE")),0,VLOOKUP(IF(OR(G17="",OR($D17="",$D17="NL",$D17="HORS LIGUE")),"",COUNTIFS($D$5:$D$72,"&lt;&gt;"&amp;"",$D$5:$D$72,"&lt;&gt;"&amp;"NL",$D$5:$D$72,"&lt;&gt;"&amp;"HORS LIGUE",G$5:G$72,"&lt;"&amp;G17)+1),Paramètres!$B$3:$C$56,2,FALSE)*Paramètres!$K$4))</f>
        <v>0</v>
      </c>
      <c r="I17" s="36"/>
      <c r="J17" s="2">
        <f>IF(I$2="Bike &amp; Run",IF(ISNA(VLOOKUP(I17,Paramètres!$B$3:$C$56,2,FALSE)),0,VLOOKUP(I17,Paramètres!$B$3:$C$56,2,FALSE)*Paramètres!$K$5),IF(OR(I17="",OR($D17="",$D17="NL",$D17="HORS LIGUE")),0,VLOOKUP(IF(OR(I17="",OR($D17="",$D17="NL",$D17="HORS LIGUE")),"",COUNTIFS($D$5:$D$72,"&lt;&gt;"&amp;"",$D$5:$D$72,"&lt;&gt;"&amp;"NL",$D$5:$D$72,"&lt;&gt;"&amp;"HORS LIGUE",I$5:I$72,"&lt;"&amp;I17)+1),Paramètres!$B$3:$C$56,2,FALSE)*Paramètres!$K$5))</f>
        <v>0</v>
      </c>
      <c r="K17" s="4"/>
      <c r="L17" s="2">
        <f>IF(K$2="Bike &amp; Run",IF(ISNA(VLOOKUP(K17,Paramètres!$B$3:$C$56,2,FALSE)),0,VLOOKUP(K17,Paramètres!$B$3:$C$56,2,FALSE)*Paramètres!$K$6),IF(OR(K17="",OR($D17="",$D17="NL",$D17="HORS LIGUE")),0,VLOOKUP(IF(OR(K17="",OR($D17="",$D17="NL",$D17="HORS LIGUE")),"",COUNTIFS($D$5:$D$72,"&lt;&gt;"&amp;"",$D$5:$D$72,"&lt;&gt;"&amp;"NL",$D$5:$D$72,"&lt;&gt;"&amp;"HORS LIGUE",K$5:K$72,"&lt;"&amp;K17)+1),Paramètres!$B$3:$C$56,2,FALSE)*Paramètres!$K$6))</f>
        <v>0</v>
      </c>
      <c r="M17" s="4"/>
      <c r="N17" s="2">
        <f>IF(M$2="Bike &amp; Run",IF(ISNA(VLOOKUP(M17,Paramètres!$B$3:$C$56,2,FALSE)),0,VLOOKUP(M17,Paramètres!$B$3:$C$56,2,FALSE)*Paramètres!$K$7),IF(OR(M17="",OR($D17="",$D17="NL",$D17="HORS LIGUE")),0,VLOOKUP(IF(OR(M17="",OR($D17="",$D17="NL",$D17="HORS LIGUE")),"",COUNTIFS($D$5:$D$72,"&lt;&gt;"&amp;"",$D$5:$D$72,"&lt;&gt;"&amp;"NL",$D$5:$D$72,"&lt;&gt;"&amp;"HORS LIGUE",M$5:M$72,"&lt;"&amp;M17)+1),Paramètres!$B$3:$C$56,2,FALSE)*Paramètres!$K$7))</f>
        <v>0</v>
      </c>
      <c r="O17" s="46"/>
      <c r="P17" s="2">
        <f>IF(O$2="Bike &amp; Run",IF(ISNA(VLOOKUP(O17,Paramètres!$B$3:$C$56,2,FALSE)),0,VLOOKUP(O17,Paramètres!$B$3:$C$56,2,FALSE)*Paramètres!$K$8),IF(OR(O17="",OR($D17="",$D17="NL",$D17="HORS LIGUE")),0,VLOOKUP(IF(OR(O17="",OR($D17="",$D17="NL",$D17="HORS LIGUE")),"",COUNTIFS($D$5:$D$72,"&lt;&gt;"&amp;"",$D$5:$D$72,"&lt;&gt;"&amp;"NL",$D$5:$D$72,"&lt;&gt;"&amp;"HORS LIGUE",O$5:O$72,"&lt;"&amp;O17)+1),Paramètres!$B$3:$C$56,2,FALSE)*Paramètres!$K$8))</f>
        <v>0</v>
      </c>
      <c r="Q17" s="46"/>
      <c r="R17" s="2">
        <f>IF(Q$2="Bike &amp; Run",IF(ISNA(VLOOKUP(Q17,Paramètres!$B$3:$C$56,2,FALSE)),0,VLOOKUP(Q17,Paramètres!$B$3:$C$56,2,FALSE)*Paramètres!$K$9),IF(OR(Q17="",OR($D17="",$D17="NL",$D17="HORS LIGUE")),0,VLOOKUP(IF(OR(Q17="",OR($D17="",$D17="NL",$D17="HORS LIGUE")),"",COUNTIFS($D$5:$D$72,"&lt;&gt;"&amp;"",$D$5:$D$72,"&lt;&gt;"&amp;"NL",$D$5:$D$72,"&lt;&gt;"&amp;"HORS LIGUE",Q$5:Q$72,"&lt;"&amp;Q17)+1),Paramètres!$B$3:$C$56,2,FALSE)*Paramètres!$K$9))</f>
        <v>0</v>
      </c>
      <c r="S17" s="46"/>
      <c r="T17" s="2">
        <f>IF(S$2="Bike &amp; Run",IF(ISNA(VLOOKUP(S17,Paramètres!$B$3:$C$56,2,FALSE)),0,VLOOKUP(S17,Paramètres!$B$3:$C$56,2,FALSE)*Paramètres!$K$10),IF(OR(S17="",OR($D17="",$D17="NL",$D17="HORS LIGUE")),0,VLOOKUP(IF(OR(S17="",OR($D17="",$D17="NL",$D17="HORS LIGUE")),"",COUNTIFS($D$5:$D$72,"&lt;&gt;"&amp;"",$D$5:$D$72,"&lt;&gt;"&amp;"NL",$D$5:$D$72,"&lt;&gt;"&amp;"HORS LIGUE",S$5:S$72,"&lt;"&amp;S17)+1),Paramètres!$B$3:$C$56,2,FALSE)*Paramètres!$K$10))</f>
        <v>0</v>
      </c>
      <c r="U17" s="46"/>
      <c r="V17" s="2">
        <f>IF(U$2="Bike &amp; Run",IF(ISNA(VLOOKUP(U17,Paramètres!$B$3:$C$56,2,FALSE)),0,VLOOKUP(U17,Paramètres!$B$3:$C$56,2,FALSE)*Paramètres!$K$11),IF(OR(U17="",OR($D17="",$D17="NL",$D17="HORS LIGUE")),0,VLOOKUP(IF(OR(U17="",OR($D17="",$D17="NL",$D17="HORS LIGUE")),"",COUNTIFS($D$5:$D$72,"&lt;&gt;"&amp;"",$D$5:$D$72,"&lt;&gt;"&amp;"NL",$D$5:$D$72,"&lt;&gt;"&amp;"HORS LIGUE",U$5:U$72,"&lt;"&amp;U17)+1),Paramètres!$B$3:$C$56,2,FALSE)*Paramètres!$K$11))</f>
        <v>0</v>
      </c>
      <c r="W17" s="46"/>
      <c r="X17" s="2">
        <f>IF(W$2="Bike &amp; Run",IF(ISNA(VLOOKUP(W17,Paramètres!$B$3:$C$56,2,FALSE)),0,VLOOKUP(W17,Paramètres!$B$3:$C$56,2,FALSE)*Paramètres!$K$12),IF(OR(W17="",OR($D17="",$D17="NL",$D17="HORS LIGUE")),0,VLOOKUP(IF(OR(W17="",OR($D17="",$D17="NL",$D17="HORS LIGUE")),"",COUNTIFS($D$5:$D$72,"&lt;&gt;"&amp;"",$D$5:$D$72,"&lt;&gt;"&amp;"NL",$D$5:$D$72,"&lt;&gt;"&amp;"HORS LIGUE",W$5:W$72,"&lt;"&amp;W17)+1),Paramètres!$B$3:$C$56,2,FALSE)*Paramètres!$K$12))</f>
        <v>0</v>
      </c>
      <c r="Y17" s="46"/>
      <c r="Z17" s="2">
        <f>IF(Y$2="Bike &amp; Run",IF(ISNA(VLOOKUP(Y17,Paramètres!$B$3:$C$56,2,FALSE)),0,VLOOKUP(Y17,Paramètres!$B$3:$C$56,2,FALSE)*Paramètres!$K$13),IF(OR(Y17="",OR($D17="",$D17="NL",$D17="HORS LIGUE")),0,VLOOKUP(IF(OR(Y17="",OR($D17="",$D17="NL",$D17="HORS LIGUE")),"",COUNTIFS($D$5:$D$72,"&lt;&gt;"&amp;"",$D$5:$D$72,"&lt;&gt;"&amp;"NL",$D$5:$D$72,"&lt;&gt;"&amp;"HORS LIGUE",Y$5:Y$72,"&lt;"&amp;Y17)+1),Paramètres!$B$3:$C$56,2,FALSE)*Paramètres!$K$13))</f>
        <v>0</v>
      </c>
      <c r="AA17" s="46"/>
      <c r="AB17" s="2">
        <f>IF(AA$2="Bike &amp; Run",IF(ISNA(VLOOKUP(AA17,Paramètres!$B$3:$C$56,2,FALSE)),0,VLOOKUP(AA17,Paramètres!$B$3:$C$56,2,FALSE)*Paramètres!$K$14),IF(OR(AA17="",OR($D17="",$D17="NL",$D17="HORS LIGUE")),0,VLOOKUP(IF(OR(AA17="",OR($D17="",$D17="NL",$D17="HORS LIGUE")),"",COUNTIFS($D$5:$D$72,"&lt;&gt;"&amp;"",$D$5:$D$72,"&lt;&gt;"&amp;"NL",$D$5:$D$72,"&lt;&gt;"&amp;"HORS LIGUE",AA$5:AA$72,"&lt;"&amp;AA17)+1),Paramètres!$B$3:$C$56,2,FALSE)*Paramètres!$K$14))</f>
        <v>0</v>
      </c>
      <c r="AC17" s="46"/>
      <c r="AD17" s="2">
        <f>IF(AC$2="Bike &amp; Run",IF(ISNA(VLOOKUP(AC17,Paramètres!$B$3:$C$56,2,FALSE)),0,VLOOKUP(AC17,Paramètres!$B$3:$C$56,2,FALSE)*Paramètres!$K$15),IF(OR(AC17="",OR($D17="",$D17="NL",$D17="HORS LIGUE")),0,VLOOKUP(IF(OR(AC17="",OR($D17="",$D17="NL",$D17="HORS LIGUE")),"",COUNTIFS($D$5:$D$72,"&lt;&gt;"&amp;"",$D$5:$D$72,"&lt;&gt;"&amp;"NL",$D$5:$D$72,"&lt;&gt;"&amp;"HORS LIGUE",AC$5:AC$72,"&lt;"&amp;AC17)+1),Paramètres!$B$3:$C$56,2,FALSE)*Paramètres!$K$15))</f>
        <v>0</v>
      </c>
      <c r="AE17" s="46"/>
      <c r="AF17" s="2">
        <f>IF(AE$2="Bike &amp; Run",IF(ISNA(VLOOKUP(AE17,Paramètres!$B$3:$C$56,2,FALSE)),0,VLOOKUP(AE17,Paramètres!$B$3:$C$56,2,FALSE)*Paramètres!$K$16),IF(OR(AE17="",OR($D17="",$D17="NL",$D17="HORS LIGUE")),0,VLOOKUP(IF(OR(AE17="",OR($D17="",$D17="NL",$D17="HORS LIGUE")),"",COUNTIFS($D$5:$D$72,"&lt;&gt;"&amp;"",$D$5:$D$72,"&lt;&gt;"&amp;"NL",$D$5:$D$72,"&lt;&gt;"&amp;"HORS LIGUE",AE$5:AE$72,"&lt;"&amp;AE17)+1),Paramètres!$B$3:$C$56,2,FALSE)*Paramètres!$K$16))</f>
        <v>0</v>
      </c>
      <c r="AG17" s="46"/>
      <c r="AH17" s="2">
        <f>IF(AG$2="Bike &amp; Run",IF(ISNA(VLOOKUP(AG17,Paramètres!$B$3:$C$56,2,FALSE)),0,VLOOKUP(AG17,Paramètres!$B$3:$C$56,2,FALSE)*Paramètres!$K$17),IF(OR(AG17="",OR($D17="",$D17="NL",$D17="HORS LIGUE")),0,VLOOKUP(IF(OR(AG17="",OR($D17="",$D17="NL",$D17="HORS LIGUE")),"",COUNTIFS($D$5:$D$72,"&lt;&gt;"&amp;"",$D$5:$D$72,"&lt;&gt;"&amp;"NL",$D$5:$D$72,"&lt;&gt;"&amp;"HORS LIGUE",AG$5:AG$72,"&lt;"&amp;AG17)+1),Paramètres!$B$3:$C$56,2,FALSE)*Paramètres!$K$17))</f>
        <v>0</v>
      </c>
      <c r="AI17" s="40">
        <f t="shared" si="0"/>
        <v>0</v>
      </c>
      <c r="AJ17" s="3" t="str">
        <f t="shared" si="1"/>
        <v/>
      </c>
      <c r="AK17" s="5">
        <f t="shared" si="2"/>
        <v>0</v>
      </c>
      <c r="AL17" s="41">
        <f t="shared" si="3"/>
        <v>0</v>
      </c>
      <c r="AM17" s="33" t="str">
        <f t="shared" si="4"/>
        <v/>
      </c>
      <c r="AO17" s="22">
        <f t="shared" si="5"/>
        <v>0</v>
      </c>
      <c r="AP17">
        <f t="shared" si="6"/>
        <v>0</v>
      </c>
      <c r="AQ17">
        <f t="shared" si="7"/>
        <v>0</v>
      </c>
      <c r="AR17">
        <f t="shared" si="8"/>
        <v>0</v>
      </c>
      <c r="AS17">
        <f t="shared" si="9"/>
        <v>0</v>
      </c>
      <c r="AT17">
        <f t="shared" si="10"/>
        <v>0</v>
      </c>
      <c r="AU17">
        <f t="shared" si="11"/>
        <v>0</v>
      </c>
      <c r="AV17">
        <f t="shared" si="12"/>
        <v>0</v>
      </c>
      <c r="AW17">
        <f t="shared" si="13"/>
        <v>0</v>
      </c>
      <c r="AX17">
        <f t="shared" si="14"/>
        <v>0</v>
      </c>
      <c r="AY17">
        <f t="shared" si="15"/>
        <v>0</v>
      </c>
      <c r="AZ17">
        <f t="shared" si="16"/>
        <v>0</v>
      </c>
      <c r="BA17">
        <f t="shared" si="17"/>
        <v>0</v>
      </c>
      <c r="BB17">
        <f t="shared" si="18"/>
        <v>0</v>
      </c>
      <c r="BC17">
        <f t="shared" si="19"/>
        <v>0</v>
      </c>
      <c r="BD17">
        <f t="shared" si="20"/>
        <v>0</v>
      </c>
      <c r="BE17" s="22">
        <f t="shared" ref="BE17:BR17" si="33">BD17+LARGE($AO17:$BC17,BE$4)</f>
        <v>0</v>
      </c>
      <c r="BF17" s="22">
        <f t="shared" si="33"/>
        <v>0</v>
      </c>
      <c r="BG17" s="22">
        <f t="shared" si="33"/>
        <v>0</v>
      </c>
      <c r="BH17" s="22">
        <f t="shared" si="33"/>
        <v>0</v>
      </c>
      <c r="BI17" s="22">
        <f t="shared" si="33"/>
        <v>0</v>
      </c>
      <c r="BJ17" s="22">
        <f t="shared" si="33"/>
        <v>0</v>
      </c>
      <c r="BK17" s="22">
        <f t="shared" si="33"/>
        <v>0</v>
      </c>
      <c r="BL17" s="22">
        <f t="shared" si="33"/>
        <v>0</v>
      </c>
      <c r="BM17" s="22">
        <f t="shared" si="33"/>
        <v>0</v>
      </c>
      <c r="BN17" s="22">
        <f t="shared" si="33"/>
        <v>0</v>
      </c>
      <c r="BO17" s="22">
        <f t="shared" si="33"/>
        <v>0</v>
      </c>
      <c r="BP17" s="22">
        <f t="shared" si="33"/>
        <v>0</v>
      </c>
      <c r="BQ17" s="22">
        <f t="shared" si="33"/>
        <v>0</v>
      </c>
      <c r="BR17" s="22">
        <f t="shared" si="33"/>
        <v>0</v>
      </c>
    </row>
    <row r="18" spans="1:70" ht="16.5">
      <c r="A18" s="14" t="s">
        <v>972</v>
      </c>
      <c r="B18" s="32" t="str">
        <f>IF(ISNA(VLOOKUP(A18,'Licenciés Jeunes 2023'!A:C,3,0)),"",VLOOKUP(A18,'Licenciés Jeunes 2023'!A:C,3,0))</f>
        <v/>
      </c>
      <c r="C18" s="32" t="str">
        <f>IF(ISNA(VLOOKUP(A18,'Licenciés Jeunes 2023'!A:C,2,0)),"",VLOOKUP(A18,'Licenciés Jeunes 2023'!A:C,2,0))</f>
        <v/>
      </c>
      <c r="D18" s="32" t="str">
        <f>IF(ISNA(VLOOKUP(A18,'Licenciés Jeunes 2023'!A:F,6,0)),"",VLOOKUP(A18,'Licenciés Jeunes 2023'!A:F,6,0))</f>
        <v/>
      </c>
      <c r="E18" s="6"/>
      <c r="F18" s="2">
        <f>IF(E$2="Bike &amp; Run",IF(ISNA(VLOOKUP(E18,Paramètres!$B$3:$C$56,2,FALSE)),0,VLOOKUP(E18,Paramètres!$B$3:$C$56,2,FALSE)*Paramètres!$K$3),IF(OR(E18="",OR($D18="",$D18="NL",$D18="HORS LIGUE")),0,VLOOKUP(IF(OR(E18="",OR($D18="",$D18="NL",$D18="HORS LIGUE")),"",COUNTIFS($D$5:$D$72,"&lt;&gt;"&amp;"",$D$5:$D$72,"&lt;&gt;"&amp;"NL",$D$5:$D$72,"&lt;&gt;"&amp;"HORS LIGUE",E$5:E$72,"&lt;"&amp;E18)+1),Paramètres!$B$3:$C$56,2,FALSE)*Paramètres!$K$3))</f>
        <v>0</v>
      </c>
      <c r="G18" s="4"/>
      <c r="H18" s="2">
        <f>IF(G$2="Bike &amp; Run",IF(ISNA(VLOOKUP(G18,Paramètres!$B$3:$C$56,2,FALSE)),0,VLOOKUP(G18,Paramètres!$B$3:$C$56,2,FALSE)*Paramètres!$K$4),IF(OR(G18="",OR($D18="",$D18="NL",$D18="HORS LIGUE")),0,VLOOKUP(IF(OR(G18="",OR($D18="",$D18="NL",$D18="HORS LIGUE")),"",COUNTIFS($D$5:$D$72,"&lt;&gt;"&amp;"",$D$5:$D$72,"&lt;&gt;"&amp;"NL",$D$5:$D$72,"&lt;&gt;"&amp;"HORS LIGUE",G$5:G$72,"&lt;"&amp;G18)+1),Paramètres!$B$3:$C$56,2,FALSE)*Paramètres!$K$4))</f>
        <v>0</v>
      </c>
      <c r="I18" s="36"/>
      <c r="J18" s="2">
        <f>IF(I$2="Bike &amp; Run",IF(ISNA(VLOOKUP(I18,Paramètres!$B$3:$C$56,2,FALSE)),0,VLOOKUP(I18,Paramètres!$B$3:$C$56,2,FALSE)*Paramètres!$K$5),IF(OR(I18="",OR($D18="",$D18="NL",$D18="HORS LIGUE")),0,VLOOKUP(IF(OR(I18="",OR($D18="",$D18="NL",$D18="HORS LIGUE")),"",COUNTIFS($D$5:$D$72,"&lt;&gt;"&amp;"",$D$5:$D$72,"&lt;&gt;"&amp;"NL",$D$5:$D$72,"&lt;&gt;"&amp;"HORS LIGUE",I$5:I$72,"&lt;"&amp;I18)+1),Paramètres!$B$3:$C$56,2,FALSE)*Paramètres!$K$5))</f>
        <v>0</v>
      </c>
      <c r="K18" s="4"/>
      <c r="L18" s="2">
        <f>IF(K$2="Bike &amp; Run",IF(ISNA(VLOOKUP(K18,Paramètres!$B$3:$C$56,2,FALSE)),0,VLOOKUP(K18,Paramètres!$B$3:$C$56,2,FALSE)*Paramètres!$K$6),IF(OR(K18="",OR($D18="",$D18="NL",$D18="HORS LIGUE")),0,VLOOKUP(IF(OR(K18="",OR($D18="",$D18="NL",$D18="HORS LIGUE")),"",COUNTIFS($D$5:$D$72,"&lt;&gt;"&amp;"",$D$5:$D$72,"&lt;&gt;"&amp;"NL",$D$5:$D$72,"&lt;&gt;"&amp;"HORS LIGUE",K$5:K$72,"&lt;"&amp;K18)+1),Paramètres!$B$3:$C$56,2,FALSE)*Paramètres!$K$6))</f>
        <v>0</v>
      </c>
      <c r="M18" s="4"/>
      <c r="N18" s="2">
        <f>IF(M$2="Bike &amp; Run",IF(ISNA(VLOOKUP(M18,Paramètres!$B$3:$C$56,2,FALSE)),0,VLOOKUP(M18,Paramètres!$B$3:$C$56,2,FALSE)*Paramètres!$K$7),IF(OR(M18="",OR($D18="",$D18="NL",$D18="HORS LIGUE")),0,VLOOKUP(IF(OR(M18="",OR($D18="",$D18="NL",$D18="HORS LIGUE")),"",COUNTIFS($D$5:$D$72,"&lt;&gt;"&amp;"",$D$5:$D$72,"&lt;&gt;"&amp;"NL",$D$5:$D$72,"&lt;&gt;"&amp;"HORS LIGUE",M$5:M$72,"&lt;"&amp;M18)+1),Paramètres!$B$3:$C$56,2,FALSE)*Paramètres!$K$7))</f>
        <v>0</v>
      </c>
      <c r="O18" s="46"/>
      <c r="P18" s="2">
        <f>IF(O$2="Bike &amp; Run",IF(ISNA(VLOOKUP(O18,Paramètres!$B$3:$C$56,2,FALSE)),0,VLOOKUP(O18,Paramètres!$B$3:$C$56,2,FALSE)*Paramètres!$K$8),IF(OR(O18="",OR($D18="",$D18="NL",$D18="HORS LIGUE")),0,VLOOKUP(IF(OR(O18="",OR($D18="",$D18="NL",$D18="HORS LIGUE")),"",COUNTIFS($D$5:$D$72,"&lt;&gt;"&amp;"",$D$5:$D$72,"&lt;&gt;"&amp;"NL",$D$5:$D$72,"&lt;&gt;"&amp;"HORS LIGUE",O$5:O$72,"&lt;"&amp;O18)+1),Paramètres!$B$3:$C$56,2,FALSE)*Paramètres!$K$8))</f>
        <v>0</v>
      </c>
      <c r="Q18" s="46"/>
      <c r="R18" s="2">
        <f>IF(Q$2="Bike &amp; Run",IF(ISNA(VLOOKUP(Q18,Paramètres!$B$3:$C$56,2,FALSE)),0,VLOOKUP(Q18,Paramètres!$B$3:$C$56,2,FALSE)*Paramètres!$K$9),IF(OR(Q18="",OR($D18="",$D18="NL",$D18="HORS LIGUE")),0,VLOOKUP(IF(OR(Q18="",OR($D18="",$D18="NL",$D18="HORS LIGUE")),"",COUNTIFS($D$5:$D$72,"&lt;&gt;"&amp;"",$D$5:$D$72,"&lt;&gt;"&amp;"NL",$D$5:$D$72,"&lt;&gt;"&amp;"HORS LIGUE",Q$5:Q$72,"&lt;"&amp;Q18)+1),Paramètres!$B$3:$C$56,2,FALSE)*Paramètres!$K$9))</f>
        <v>0</v>
      </c>
      <c r="S18" s="46"/>
      <c r="T18" s="2">
        <f>IF(S$2="Bike &amp; Run",IF(ISNA(VLOOKUP(S18,Paramètres!$B$3:$C$56,2,FALSE)),0,VLOOKUP(S18,Paramètres!$B$3:$C$56,2,FALSE)*Paramètres!$K$10),IF(OR(S18="",OR($D18="",$D18="NL",$D18="HORS LIGUE")),0,VLOOKUP(IF(OR(S18="",OR($D18="",$D18="NL",$D18="HORS LIGUE")),"",COUNTIFS($D$5:$D$72,"&lt;&gt;"&amp;"",$D$5:$D$72,"&lt;&gt;"&amp;"NL",$D$5:$D$72,"&lt;&gt;"&amp;"HORS LIGUE",S$5:S$72,"&lt;"&amp;S18)+1),Paramètres!$B$3:$C$56,2,FALSE)*Paramètres!$K$10))</f>
        <v>0</v>
      </c>
      <c r="U18" s="46"/>
      <c r="V18" s="2">
        <f>IF(U$2="Bike &amp; Run",IF(ISNA(VLOOKUP(U18,Paramètres!$B$3:$C$56,2,FALSE)),0,VLOOKUP(U18,Paramètres!$B$3:$C$56,2,FALSE)*Paramètres!$K$11),IF(OR(U18="",OR($D18="",$D18="NL",$D18="HORS LIGUE")),0,VLOOKUP(IF(OR(U18="",OR($D18="",$D18="NL",$D18="HORS LIGUE")),"",COUNTIFS($D$5:$D$72,"&lt;&gt;"&amp;"",$D$5:$D$72,"&lt;&gt;"&amp;"NL",$D$5:$D$72,"&lt;&gt;"&amp;"HORS LIGUE",U$5:U$72,"&lt;"&amp;U18)+1),Paramètres!$B$3:$C$56,2,FALSE)*Paramètres!$K$11))</f>
        <v>0</v>
      </c>
      <c r="W18" s="46"/>
      <c r="X18" s="2">
        <f>IF(W$2="Bike &amp; Run",IF(ISNA(VLOOKUP(W18,Paramètres!$B$3:$C$56,2,FALSE)),0,VLOOKUP(W18,Paramètres!$B$3:$C$56,2,FALSE)*Paramètres!$K$12),IF(OR(W18="",OR($D18="",$D18="NL",$D18="HORS LIGUE")),0,VLOOKUP(IF(OR(W18="",OR($D18="",$D18="NL",$D18="HORS LIGUE")),"",COUNTIFS($D$5:$D$72,"&lt;&gt;"&amp;"",$D$5:$D$72,"&lt;&gt;"&amp;"NL",$D$5:$D$72,"&lt;&gt;"&amp;"HORS LIGUE",W$5:W$72,"&lt;"&amp;W18)+1),Paramètres!$B$3:$C$56,2,FALSE)*Paramètres!$K$12))</f>
        <v>0</v>
      </c>
      <c r="Y18" s="46"/>
      <c r="Z18" s="2">
        <f>IF(Y$2="Bike &amp; Run",IF(ISNA(VLOOKUP(Y18,Paramètres!$B$3:$C$56,2,FALSE)),0,VLOOKUP(Y18,Paramètres!$B$3:$C$56,2,FALSE)*Paramètres!$K$13),IF(OR(Y18="",OR($D18="",$D18="NL",$D18="HORS LIGUE")),0,VLOOKUP(IF(OR(Y18="",OR($D18="",$D18="NL",$D18="HORS LIGUE")),"",COUNTIFS($D$5:$D$72,"&lt;&gt;"&amp;"",$D$5:$D$72,"&lt;&gt;"&amp;"NL",$D$5:$D$72,"&lt;&gt;"&amp;"HORS LIGUE",Y$5:Y$72,"&lt;"&amp;Y18)+1),Paramètres!$B$3:$C$56,2,FALSE)*Paramètres!$K$13))</f>
        <v>0</v>
      </c>
      <c r="AA18" s="46"/>
      <c r="AB18" s="2">
        <f>IF(AA$2="Bike &amp; Run",IF(ISNA(VLOOKUP(AA18,Paramètres!$B$3:$C$56,2,FALSE)),0,VLOOKUP(AA18,Paramètres!$B$3:$C$56,2,FALSE)*Paramètres!$K$14),IF(OR(AA18="",OR($D18="",$D18="NL",$D18="HORS LIGUE")),0,VLOOKUP(IF(OR(AA18="",OR($D18="",$D18="NL",$D18="HORS LIGUE")),"",COUNTIFS($D$5:$D$72,"&lt;&gt;"&amp;"",$D$5:$D$72,"&lt;&gt;"&amp;"NL",$D$5:$D$72,"&lt;&gt;"&amp;"HORS LIGUE",AA$5:AA$72,"&lt;"&amp;AA18)+1),Paramètres!$B$3:$C$56,2,FALSE)*Paramètres!$K$14))</f>
        <v>0</v>
      </c>
      <c r="AC18" s="46"/>
      <c r="AD18" s="2">
        <f>IF(AC$2="Bike &amp; Run",IF(ISNA(VLOOKUP(AC18,Paramètres!$B$3:$C$56,2,FALSE)),0,VLOOKUP(AC18,Paramètres!$B$3:$C$56,2,FALSE)*Paramètres!$K$15),IF(OR(AC18="",OR($D18="",$D18="NL",$D18="HORS LIGUE")),0,VLOOKUP(IF(OR(AC18="",OR($D18="",$D18="NL",$D18="HORS LIGUE")),"",COUNTIFS($D$5:$D$72,"&lt;&gt;"&amp;"",$D$5:$D$72,"&lt;&gt;"&amp;"NL",$D$5:$D$72,"&lt;&gt;"&amp;"HORS LIGUE",AC$5:AC$72,"&lt;"&amp;AC18)+1),Paramètres!$B$3:$C$56,2,FALSE)*Paramètres!$K$15))</f>
        <v>0</v>
      </c>
      <c r="AE18" s="46"/>
      <c r="AF18" s="2">
        <f>IF(AE$2="Bike &amp; Run",IF(ISNA(VLOOKUP(AE18,Paramètres!$B$3:$C$56,2,FALSE)),0,VLOOKUP(AE18,Paramètres!$B$3:$C$56,2,FALSE)*Paramètres!$K$16),IF(OR(AE18="",OR($D18="",$D18="NL",$D18="HORS LIGUE")),0,VLOOKUP(IF(OR(AE18="",OR($D18="",$D18="NL",$D18="HORS LIGUE")),"",COUNTIFS($D$5:$D$72,"&lt;&gt;"&amp;"",$D$5:$D$72,"&lt;&gt;"&amp;"NL",$D$5:$D$72,"&lt;&gt;"&amp;"HORS LIGUE",AE$5:AE$72,"&lt;"&amp;AE18)+1),Paramètres!$B$3:$C$56,2,FALSE)*Paramètres!$K$16))</f>
        <v>0</v>
      </c>
      <c r="AG18" s="46"/>
      <c r="AH18" s="2">
        <f>IF(AG$2="Bike &amp; Run",IF(ISNA(VLOOKUP(AG18,Paramètres!$B$3:$C$56,2,FALSE)),0,VLOOKUP(AG18,Paramètres!$B$3:$C$56,2,FALSE)*Paramètres!$K$17),IF(OR(AG18="",OR($D18="",$D18="NL",$D18="HORS LIGUE")),0,VLOOKUP(IF(OR(AG18="",OR($D18="",$D18="NL",$D18="HORS LIGUE")),"",COUNTIFS($D$5:$D$72,"&lt;&gt;"&amp;"",$D$5:$D$72,"&lt;&gt;"&amp;"NL",$D$5:$D$72,"&lt;&gt;"&amp;"HORS LIGUE",AG$5:AG$72,"&lt;"&amp;AG18)+1),Paramètres!$B$3:$C$56,2,FALSE)*Paramètres!$K$17))</f>
        <v>0</v>
      </c>
      <c r="AI18" s="40">
        <f t="shared" si="0"/>
        <v>0</v>
      </c>
      <c r="AJ18" s="3" t="str">
        <f t="shared" si="1"/>
        <v/>
      </c>
      <c r="AK18" s="5">
        <f t="shared" si="2"/>
        <v>0</v>
      </c>
      <c r="AL18" s="41">
        <f t="shared" si="3"/>
        <v>0</v>
      </c>
      <c r="AM18" s="33" t="str">
        <f t="shared" si="4"/>
        <v/>
      </c>
      <c r="AO18" s="22">
        <f t="shared" si="5"/>
        <v>0</v>
      </c>
      <c r="AP18">
        <f t="shared" si="6"/>
        <v>0</v>
      </c>
      <c r="AQ18">
        <f t="shared" si="7"/>
        <v>0</v>
      </c>
      <c r="AR18">
        <f t="shared" si="8"/>
        <v>0</v>
      </c>
      <c r="AS18">
        <f t="shared" si="9"/>
        <v>0</v>
      </c>
      <c r="AT18">
        <f t="shared" si="10"/>
        <v>0</v>
      </c>
      <c r="AU18">
        <f t="shared" si="11"/>
        <v>0</v>
      </c>
      <c r="AV18">
        <f t="shared" si="12"/>
        <v>0</v>
      </c>
      <c r="AW18">
        <f t="shared" si="13"/>
        <v>0</v>
      </c>
      <c r="AX18">
        <f t="shared" si="14"/>
        <v>0</v>
      </c>
      <c r="AY18">
        <f t="shared" si="15"/>
        <v>0</v>
      </c>
      <c r="AZ18">
        <f t="shared" si="16"/>
        <v>0</v>
      </c>
      <c r="BA18">
        <f t="shared" si="17"/>
        <v>0</v>
      </c>
      <c r="BB18">
        <f t="shared" si="18"/>
        <v>0</v>
      </c>
      <c r="BC18">
        <f t="shared" si="19"/>
        <v>0</v>
      </c>
      <c r="BD18">
        <f t="shared" si="20"/>
        <v>0</v>
      </c>
      <c r="BE18" s="22">
        <f t="shared" ref="BE18:BR18" si="34">BD18+LARGE($AO18:$BC18,BE$4)</f>
        <v>0</v>
      </c>
      <c r="BF18" s="22">
        <f t="shared" si="34"/>
        <v>0</v>
      </c>
      <c r="BG18" s="22">
        <f t="shared" si="34"/>
        <v>0</v>
      </c>
      <c r="BH18" s="22">
        <f t="shared" si="34"/>
        <v>0</v>
      </c>
      <c r="BI18" s="22">
        <f t="shared" si="34"/>
        <v>0</v>
      </c>
      <c r="BJ18" s="22">
        <f t="shared" si="34"/>
        <v>0</v>
      </c>
      <c r="BK18" s="22">
        <f t="shared" si="34"/>
        <v>0</v>
      </c>
      <c r="BL18" s="22">
        <f t="shared" si="34"/>
        <v>0</v>
      </c>
      <c r="BM18" s="22">
        <f t="shared" si="34"/>
        <v>0</v>
      </c>
      <c r="BN18" s="22">
        <f t="shared" si="34"/>
        <v>0</v>
      </c>
      <c r="BO18" s="22">
        <f t="shared" si="34"/>
        <v>0</v>
      </c>
      <c r="BP18" s="22">
        <f t="shared" si="34"/>
        <v>0</v>
      </c>
      <c r="BQ18" s="22">
        <f t="shared" si="34"/>
        <v>0</v>
      </c>
      <c r="BR18" s="22">
        <f t="shared" si="34"/>
        <v>0</v>
      </c>
    </row>
    <row r="19" spans="1:70" ht="16.5">
      <c r="A19" s="14" t="s">
        <v>1132</v>
      </c>
      <c r="B19" s="32" t="str">
        <f>IF(ISNA(VLOOKUP(A19,'Licenciés Jeunes 2023'!A:C,3,0)),"",VLOOKUP(A19,'Licenciés Jeunes 2023'!A:C,3,0))</f>
        <v/>
      </c>
      <c r="C19" s="32" t="str">
        <f>IF(ISNA(VLOOKUP(A19,'Licenciés Jeunes 2023'!A:C,2,0)),"",VLOOKUP(A19,'Licenciés Jeunes 2023'!A:C,2,0))</f>
        <v/>
      </c>
      <c r="D19" s="32" t="str">
        <f>IF(ISNA(VLOOKUP(A19,'Licenciés Jeunes 2023'!A:F,6,0)),"",VLOOKUP(A19,'Licenciés Jeunes 2023'!A:F,6,0))</f>
        <v/>
      </c>
      <c r="E19" s="6"/>
      <c r="F19" s="2">
        <f>IF(E$2="Bike &amp; Run",IF(ISNA(VLOOKUP(E19,Paramètres!$B$3:$C$56,2,FALSE)),0,VLOOKUP(E19,Paramètres!$B$3:$C$56,2,FALSE)*Paramètres!$K$3),IF(OR(E19="",OR($D19="",$D19="NL",$D19="HORS LIGUE")),0,VLOOKUP(IF(OR(E19="",OR($D19="",$D19="NL",$D19="HORS LIGUE")),"",COUNTIFS($D$5:$D$72,"&lt;&gt;"&amp;"",$D$5:$D$72,"&lt;&gt;"&amp;"NL",$D$5:$D$72,"&lt;&gt;"&amp;"HORS LIGUE",E$5:E$72,"&lt;"&amp;E19)+1),Paramètres!$B$3:$C$56,2,FALSE)*Paramètres!$K$3))</f>
        <v>0</v>
      </c>
      <c r="G19" s="4"/>
      <c r="H19" s="2">
        <f>IF(G$2="Bike &amp; Run",IF(ISNA(VLOOKUP(G19,Paramètres!$B$3:$C$56,2,FALSE)),0,VLOOKUP(G19,Paramètres!$B$3:$C$56,2,FALSE)*Paramètres!$K$4),IF(OR(G19="",OR($D19="",$D19="NL",$D19="HORS LIGUE")),0,VLOOKUP(IF(OR(G19="",OR($D19="",$D19="NL",$D19="HORS LIGUE")),"",COUNTIFS($D$5:$D$72,"&lt;&gt;"&amp;"",$D$5:$D$72,"&lt;&gt;"&amp;"NL",$D$5:$D$72,"&lt;&gt;"&amp;"HORS LIGUE",G$5:G$72,"&lt;"&amp;G19)+1),Paramètres!$B$3:$C$56,2,FALSE)*Paramètres!$K$4))</f>
        <v>0</v>
      </c>
      <c r="I19" s="36"/>
      <c r="J19" s="2">
        <f>IF(I$2="Bike &amp; Run",IF(ISNA(VLOOKUP(I19,Paramètres!$B$3:$C$56,2,FALSE)),0,VLOOKUP(I19,Paramètres!$B$3:$C$56,2,FALSE)*Paramètres!$K$5),IF(OR(I19="",OR($D19="",$D19="NL",$D19="HORS LIGUE")),0,VLOOKUP(IF(OR(I19="",OR($D19="",$D19="NL",$D19="HORS LIGUE")),"",COUNTIFS($D$5:$D$72,"&lt;&gt;"&amp;"",$D$5:$D$72,"&lt;&gt;"&amp;"NL",$D$5:$D$72,"&lt;&gt;"&amp;"HORS LIGUE",I$5:I$72,"&lt;"&amp;I19)+1),Paramètres!$B$3:$C$56,2,FALSE)*Paramètres!$K$5))</f>
        <v>0</v>
      </c>
      <c r="K19" s="4"/>
      <c r="L19" s="2">
        <f>IF(K$2="Bike &amp; Run",IF(ISNA(VLOOKUP(K19,Paramètres!$B$3:$C$56,2,FALSE)),0,VLOOKUP(K19,Paramètres!$B$3:$C$56,2,FALSE)*Paramètres!$K$6),IF(OR(K19="",OR($D19="",$D19="NL",$D19="HORS LIGUE")),0,VLOOKUP(IF(OR(K19="",OR($D19="",$D19="NL",$D19="HORS LIGUE")),"",COUNTIFS($D$5:$D$72,"&lt;&gt;"&amp;"",$D$5:$D$72,"&lt;&gt;"&amp;"NL",$D$5:$D$72,"&lt;&gt;"&amp;"HORS LIGUE",K$5:K$72,"&lt;"&amp;K19)+1),Paramètres!$B$3:$C$56,2,FALSE)*Paramètres!$K$6))</f>
        <v>0</v>
      </c>
      <c r="M19" s="4"/>
      <c r="N19" s="2">
        <f>IF(M$2="Bike &amp; Run",IF(ISNA(VLOOKUP(M19,Paramètres!$B$3:$C$56,2,FALSE)),0,VLOOKUP(M19,Paramètres!$B$3:$C$56,2,FALSE)*Paramètres!$K$7),IF(OR(M19="",OR($D19="",$D19="NL",$D19="HORS LIGUE")),0,VLOOKUP(IF(OR(M19="",OR($D19="",$D19="NL",$D19="HORS LIGUE")),"",COUNTIFS($D$5:$D$72,"&lt;&gt;"&amp;"",$D$5:$D$72,"&lt;&gt;"&amp;"NL",$D$5:$D$72,"&lt;&gt;"&amp;"HORS LIGUE",M$5:M$72,"&lt;"&amp;M19)+1),Paramètres!$B$3:$C$56,2,FALSE)*Paramètres!$K$7))</f>
        <v>0</v>
      </c>
      <c r="O19" s="46"/>
      <c r="P19" s="2">
        <f>IF(O$2="Bike &amp; Run",IF(ISNA(VLOOKUP(O19,Paramètres!$B$3:$C$56,2,FALSE)),0,VLOOKUP(O19,Paramètres!$B$3:$C$56,2,FALSE)*Paramètres!$K$8),IF(OR(O19="",OR($D19="",$D19="NL",$D19="HORS LIGUE")),0,VLOOKUP(IF(OR(O19="",OR($D19="",$D19="NL",$D19="HORS LIGUE")),"",COUNTIFS($D$5:$D$72,"&lt;&gt;"&amp;"",$D$5:$D$72,"&lt;&gt;"&amp;"NL",$D$5:$D$72,"&lt;&gt;"&amp;"HORS LIGUE",O$5:O$72,"&lt;"&amp;O19)+1),Paramètres!$B$3:$C$56,2,FALSE)*Paramètres!$K$8))</f>
        <v>0</v>
      </c>
      <c r="Q19" s="46"/>
      <c r="R19" s="2">
        <f>IF(Q$2="Bike &amp; Run",IF(ISNA(VLOOKUP(Q19,Paramètres!$B$3:$C$56,2,FALSE)),0,VLOOKUP(Q19,Paramètres!$B$3:$C$56,2,FALSE)*Paramètres!$K$9),IF(OR(Q19="",OR($D19="",$D19="NL",$D19="HORS LIGUE")),0,VLOOKUP(IF(OR(Q19="",OR($D19="",$D19="NL",$D19="HORS LIGUE")),"",COUNTIFS($D$5:$D$72,"&lt;&gt;"&amp;"",$D$5:$D$72,"&lt;&gt;"&amp;"NL",$D$5:$D$72,"&lt;&gt;"&amp;"HORS LIGUE",Q$5:Q$72,"&lt;"&amp;Q19)+1),Paramètres!$B$3:$C$56,2,FALSE)*Paramètres!$K$9))</f>
        <v>0</v>
      </c>
      <c r="S19" s="46"/>
      <c r="T19" s="2">
        <f>IF(S$2="Bike &amp; Run",IF(ISNA(VLOOKUP(S19,Paramètres!$B$3:$C$56,2,FALSE)),0,VLOOKUP(S19,Paramètres!$B$3:$C$56,2,FALSE)*Paramètres!$K$10),IF(OR(S19="",OR($D19="",$D19="NL",$D19="HORS LIGUE")),0,VLOOKUP(IF(OR(S19="",OR($D19="",$D19="NL",$D19="HORS LIGUE")),"",COUNTIFS($D$5:$D$72,"&lt;&gt;"&amp;"",$D$5:$D$72,"&lt;&gt;"&amp;"NL",$D$5:$D$72,"&lt;&gt;"&amp;"HORS LIGUE",S$5:S$72,"&lt;"&amp;S19)+1),Paramètres!$B$3:$C$56,2,FALSE)*Paramètres!$K$10))</f>
        <v>0</v>
      </c>
      <c r="U19" s="46"/>
      <c r="V19" s="2">
        <f>IF(U$2="Bike &amp; Run",IF(ISNA(VLOOKUP(U19,Paramètres!$B$3:$C$56,2,FALSE)),0,VLOOKUP(U19,Paramètres!$B$3:$C$56,2,FALSE)*Paramètres!$K$11),IF(OR(U19="",OR($D19="",$D19="NL",$D19="HORS LIGUE")),0,VLOOKUP(IF(OR(U19="",OR($D19="",$D19="NL",$D19="HORS LIGUE")),"",COUNTIFS($D$5:$D$72,"&lt;&gt;"&amp;"",$D$5:$D$72,"&lt;&gt;"&amp;"NL",$D$5:$D$72,"&lt;&gt;"&amp;"HORS LIGUE",U$5:U$72,"&lt;"&amp;U19)+1),Paramètres!$B$3:$C$56,2,FALSE)*Paramètres!$K$11))</f>
        <v>0</v>
      </c>
      <c r="W19" s="46"/>
      <c r="X19" s="2">
        <f>IF(W$2="Bike &amp; Run",IF(ISNA(VLOOKUP(W19,Paramètres!$B$3:$C$56,2,FALSE)),0,VLOOKUP(W19,Paramètres!$B$3:$C$56,2,FALSE)*Paramètres!$K$12),IF(OR(W19="",OR($D19="",$D19="NL",$D19="HORS LIGUE")),0,VLOOKUP(IF(OR(W19="",OR($D19="",$D19="NL",$D19="HORS LIGUE")),"",COUNTIFS($D$5:$D$72,"&lt;&gt;"&amp;"",$D$5:$D$72,"&lt;&gt;"&amp;"NL",$D$5:$D$72,"&lt;&gt;"&amp;"HORS LIGUE",W$5:W$72,"&lt;"&amp;W19)+1),Paramètres!$B$3:$C$56,2,FALSE)*Paramètres!$K$12))</f>
        <v>0</v>
      </c>
      <c r="Y19" s="46"/>
      <c r="Z19" s="2">
        <f>IF(Y$2="Bike &amp; Run",IF(ISNA(VLOOKUP(Y19,Paramètres!$B$3:$C$56,2,FALSE)),0,VLOOKUP(Y19,Paramètres!$B$3:$C$56,2,FALSE)*Paramètres!$K$13),IF(OR(Y19="",OR($D19="",$D19="NL",$D19="HORS LIGUE")),0,VLOOKUP(IF(OR(Y19="",OR($D19="",$D19="NL",$D19="HORS LIGUE")),"",COUNTIFS($D$5:$D$72,"&lt;&gt;"&amp;"",$D$5:$D$72,"&lt;&gt;"&amp;"NL",$D$5:$D$72,"&lt;&gt;"&amp;"HORS LIGUE",Y$5:Y$72,"&lt;"&amp;Y19)+1),Paramètres!$B$3:$C$56,2,FALSE)*Paramètres!$K$13))</f>
        <v>0</v>
      </c>
      <c r="AA19" s="46"/>
      <c r="AB19" s="2">
        <f>IF(AA$2="Bike &amp; Run",IF(ISNA(VLOOKUP(AA19,Paramètres!$B$3:$C$56,2,FALSE)),0,VLOOKUP(AA19,Paramètres!$B$3:$C$56,2,FALSE)*Paramètres!$K$14),IF(OR(AA19="",OR($D19="",$D19="NL",$D19="HORS LIGUE")),0,VLOOKUP(IF(OR(AA19="",OR($D19="",$D19="NL",$D19="HORS LIGUE")),"",COUNTIFS($D$5:$D$72,"&lt;&gt;"&amp;"",$D$5:$D$72,"&lt;&gt;"&amp;"NL",$D$5:$D$72,"&lt;&gt;"&amp;"HORS LIGUE",AA$5:AA$72,"&lt;"&amp;AA19)+1),Paramètres!$B$3:$C$56,2,FALSE)*Paramètres!$K$14))</f>
        <v>0</v>
      </c>
      <c r="AC19" s="46"/>
      <c r="AD19" s="2">
        <f>IF(AC$2="Bike &amp; Run",IF(ISNA(VLOOKUP(AC19,Paramètres!$B$3:$C$56,2,FALSE)),0,VLOOKUP(AC19,Paramètres!$B$3:$C$56,2,FALSE)*Paramètres!$K$15),IF(OR(AC19="",OR($D19="",$D19="NL",$D19="HORS LIGUE")),0,VLOOKUP(IF(OR(AC19="",OR($D19="",$D19="NL",$D19="HORS LIGUE")),"",COUNTIFS($D$5:$D$72,"&lt;&gt;"&amp;"",$D$5:$D$72,"&lt;&gt;"&amp;"NL",$D$5:$D$72,"&lt;&gt;"&amp;"HORS LIGUE",AC$5:AC$72,"&lt;"&amp;AC19)+1),Paramètres!$B$3:$C$56,2,FALSE)*Paramètres!$K$15))</f>
        <v>0</v>
      </c>
      <c r="AE19" s="46"/>
      <c r="AF19" s="2">
        <f>IF(AE$2="Bike &amp; Run",IF(ISNA(VLOOKUP(AE19,Paramètres!$B$3:$C$56,2,FALSE)),0,VLOOKUP(AE19,Paramètres!$B$3:$C$56,2,FALSE)*Paramètres!$K$16),IF(OR(AE19="",OR($D19="",$D19="NL",$D19="HORS LIGUE")),0,VLOOKUP(IF(OR(AE19="",OR($D19="",$D19="NL",$D19="HORS LIGUE")),"",COUNTIFS($D$5:$D$72,"&lt;&gt;"&amp;"",$D$5:$D$72,"&lt;&gt;"&amp;"NL",$D$5:$D$72,"&lt;&gt;"&amp;"HORS LIGUE",AE$5:AE$72,"&lt;"&amp;AE19)+1),Paramètres!$B$3:$C$56,2,FALSE)*Paramètres!$K$16))</f>
        <v>0</v>
      </c>
      <c r="AG19" s="46"/>
      <c r="AH19" s="2">
        <f>IF(AG$2="Bike &amp; Run",IF(ISNA(VLOOKUP(AG19,Paramètres!$B$3:$C$56,2,FALSE)),0,VLOOKUP(AG19,Paramètres!$B$3:$C$56,2,FALSE)*Paramètres!$K$17),IF(OR(AG19="",OR($D19="",$D19="NL",$D19="HORS LIGUE")),0,VLOOKUP(IF(OR(AG19="",OR($D19="",$D19="NL",$D19="HORS LIGUE")),"",COUNTIFS($D$5:$D$72,"&lt;&gt;"&amp;"",$D$5:$D$72,"&lt;&gt;"&amp;"NL",$D$5:$D$72,"&lt;&gt;"&amp;"HORS LIGUE",AG$5:AG$72,"&lt;"&amp;AG19)+1),Paramètres!$B$3:$C$56,2,FALSE)*Paramètres!$K$17))</f>
        <v>0</v>
      </c>
      <c r="AI19" s="40">
        <f t="shared" si="0"/>
        <v>0</v>
      </c>
      <c r="AJ19" s="3" t="str">
        <f t="shared" si="1"/>
        <v/>
      </c>
      <c r="AK19" s="5">
        <f t="shared" si="2"/>
        <v>0</v>
      </c>
      <c r="AL19" s="41">
        <f t="shared" si="3"/>
        <v>0</v>
      </c>
      <c r="AM19" s="33" t="str">
        <f t="shared" si="4"/>
        <v/>
      </c>
      <c r="AO19" s="22">
        <f t="shared" si="5"/>
        <v>0</v>
      </c>
      <c r="AP19">
        <f t="shared" si="6"/>
        <v>0</v>
      </c>
      <c r="AQ19">
        <f t="shared" si="7"/>
        <v>0</v>
      </c>
      <c r="AR19">
        <f t="shared" si="8"/>
        <v>0</v>
      </c>
      <c r="AS19">
        <f t="shared" si="9"/>
        <v>0</v>
      </c>
      <c r="AT19">
        <f t="shared" si="10"/>
        <v>0</v>
      </c>
      <c r="AU19">
        <f t="shared" si="11"/>
        <v>0</v>
      </c>
      <c r="AV19">
        <f t="shared" si="12"/>
        <v>0</v>
      </c>
      <c r="AW19">
        <f t="shared" si="13"/>
        <v>0</v>
      </c>
      <c r="AX19">
        <f t="shared" si="14"/>
        <v>0</v>
      </c>
      <c r="AY19">
        <f t="shared" si="15"/>
        <v>0</v>
      </c>
      <c r="AZ19">
        <f t="shared" si="16"/>
        <v>0</v>
      </c>
      <c r="BA19">
        <f t="shared" si="17"/>
        <v>0</v>
      </c>
      <c r="BB19">
        <f t="shared" si="18"/>
        <v>0</v>
      </c>
      <c r="BC19">
        <f t="shared" si="19"/>
        <v>0</v>
      </c>
      <c r="BD19">
        <f t="shared" si="20"/>
        <v>0</v>
      </c>
      <c r="BE19" s="22">
        <f t="shared" ref="BE19:BR19" si="35">BD19+LARGE($AO19:$BC19,BE$4)</f>
        <v>0</v>
      </c>
      <c r="BF19" s="22">
        <f t="shared" si="35"/>
        <v>0</v>
      </c>
      <c r="BG19" s="22">
        <f t="shared" si="35"/>
        <v>0</v>
      </c>
      <c r="BH19" s="22">
        <f t="shared" si="35"/>
        <v>0</v>
      </c>
      <c r="BI19" s="22">
        <f t="shared" si="35"/>
        <v>0</v>
      </c>
      <c r="BJ19" s="22">
        <f t="shared" si="35"/>
        <v>0</v>
      </c>
      <c r="BK19" s="22">
        <f t="shared" si="35"/>
        <v>0</v>
      </c>
      <c r="BL19" s="22">
        <f t="shared" si="35"/>
        <v>0</v>
      </c>
      <c r="BM19" s="22">
        <f t="shared" si="35"/>
        <v>0</v>
      </c>
      <c r="BN19" s="22">
        <f t="shared" si="35"/>
        <v>0</v>
      </c>
      <c r="BO19" s="22">
        <f t="shared" si="35"/>
        <v>0</v>
      </c>
      <c r="BP19" s="22">
        <f t="shared" si="35"/>
        <v>0</v>
      </c>
      <c r="BQ19" s="22">
        <f t="shared" si="35"/>
        <v>0</v>
      </c>
      <c r="BR19" s="22">
        <f t="shared" si="35"/>
        <v>0</v>
      </c>
    </row>
    <row r="20" spans="1:70" ht="16.5">
      <c r="A20" s="63"/>
      <c r="B20" s="32" t="str">
        <f>IF(ISNA(VLOOKUP(A20,'Licenciés Jeunes 2023'!A:C,3,0)),"",VLOOKUP(A20,'Licenciés Jeunes 2023'!A:C,3,0))</f>
        <v/>
      </c>
      <c r="C20" s="32" t="str">
        <f>IF(ISNA(VLOOKUP(A20,'Licenciés Jeunes 2023'!A:C,2,0)),"",VLOOKUP(A20,'Licenciés Jeunes 2023'!A:C,2,0))</f>
        <v/>
      </c>
      <c r="D20" s="32" t="str">
        <f>IF(ISNA(VLOOKUP(A20,'Licenciés Jeunes 2023'!A:F,6,0)),"",VLOOKUP(A20,'Licenciés Jeunes 2023'!A:F,6,0))</f>
        <v/>
      </c>
      <c r="E20" s="6"/>
      <c r="F20" s="2">
        <f>IF(E$2="Bike &amp; Run",IF(ISNA(VLOOKUP(E20,Paramètres!$B$3:$C$56,2,FALSE)),0,VLOOKUP(E20,Paramètres!$B$3:$C$56,2,FALSE)*Paramètres!$K$3),IF(OR(E20="",OR($D20="",$D20="NL",$D20="HORS LIGUE")),0,VLOOKUP(IF(OR(E20="",OR($D20="",$D20="NL",$D20="HORS LIGUE")),"",COUNTIFS($D$5:$D$72,"&lt;&gt;"&amp;"",$D$5:$D$72,"&lt;&gt;"&amp;"NL",$D$5:$D$72,"&lt;&gt;"&amp;"HORS LIGUE",E$5:E$72,"&lt;"&amp;E20)+1),Paramètres!$B$3:$C$56,2,FALSE)*Paramètres!$K$3))</f>
        <v>0</v>
      </c>
      <c r="G20" s="4"/>
      <c r="H20" s="2">
        <f>IF(G$2="Bike &amp; Run",IF(ISNA(VLOOKUP(G20,Paramètres!$B$3:$C$56,2,FALSE)),0,VLOOKUP(G20,Paramètres!$B$3:$C$56,2,FALSE)*Paramètres!$K$4),IF(OR(G20="",OR($D20="",$D20="NL",$D20="HORS LIGUE")),0,VLOOKUP(IF(OR(G20="",OR($D20="",$D20="NL",$D20="HORS LIGUE")),"",COUNTIFS($D$5:$D$72,"&lt;&gt;"&amp;"",$D$5:$D$72,"&lt;&gt;"&amp;"NL",$D$5:$D$72,"&lt;&gt;"&amp;"HORS LIGUE",G$5:G$72,"&lt;"&amp;G20)+1),Paramètres!$B$3:$C$56,2,FALSE)*Paramètres!$K$4))</f>
        <v>0</v>
      </c>
      <c r="I20" s="36"/>
      <c r="J20" s="2">
        <f>IF(I$2="Bike &amp; Run",IF(ISNA(VLOOKUP(I20,Paramètres!$B$3:$C$56,2,FALSE)),0,VLOOKUP(I20,Paramètres!$B$3:$C$56,2,FALSE)*Paramètres!$K$5),IF(OR(I20="",OR($D20="",$D20="NL",$D20="HORS LIGUE")),0,VLOOKUP(IF(OR(I20="",OR($D20="",$D20="NL",$D20="HORS LIGUE")),"",COUNTIFS($D$5:$D$72,"&lt;&gt;"&amp;"",$D$5:$D$72,"&lt;&gt;"&amp;"NL",$D$5:$D$72,"&lt;&gt;"&amp;"HORS LIGUE",I$5:I$72,"&lt;"&amp;I20)+1),Paramètres!$B$3:$C$56,2,FALSE)*Paramètres!$K$5))</f>
        <v>0</v>
      </c>
      <c r="K20" s="4"/>
      <c r="L20" s="2">
        <f>IF(K$2="Bike &amp; Run",IF(ISNA(VLOOKUP(K20,Paramètres!$B$3:$C$56,2,FALSE)),0,VLOOKUP(K20,Paramètres!$B$3:$C$56,2,FALSE)*Paramètres!$K$6),IF(OR(K20="",OR($D20="",$D20="NL",$D20="HORS LIGUE")),0,VLOOKUP(IF(OR(K20="",OR($D20="",$D20="NL",$D20="HORS LIGUE")),"",COUNTIFS($D$5:$D$72,"&lt;&gt;"&amp;"",$D$5:$D$72,"&lt;&gt;"&amp;"NL",$D$5:$D$72,"&lt;&gt;"&amp;"HORS LIGUE",K$5:K$72,"&lt;"&amp;K20)+1),Paramètres!$B$3:$C$56,2,FALSE)*Paramètres!$K$6))</f>
        <v>0</v>
      </c>
      <c r="M20" s="4"/>
      <c r="N20" s="2">
        <f>IF(M$2="Bike &amp; Run",IF(ISNA(VLOOKUP(M20,Paramètres!$B$3:$C$56,2,FALSE)),0,VLOOKUP(M20,Paramètres!$B$3:$C$56,2,FALSE)*Paramètres!$K$7),IF(OR(M20="",OR($D20="",$D20="NL",$D20="HORS LIGUE")),0,VLOOKUP(IF(OR(M20="",OR($D20="",$D20="NL",$D20="HORS LIGUE")),"",COUNTIFS($D$5:$D$72,"&lt;&gt;"&amp;"",$D$5:$D$72,"&lt;&gt;"&amp;"NL",$D$5:$D$72,"&lt;&gt;"&amp;"HORS LIGUE",M$5:M$72,"&lt;"&amp;M20)+1),Paramètres!$B$3:$C$56,2,FALSE)*Paramètres!$K$7))</f>
        <v>0</v>
      </c>
      <c r="O20" s="46"/>
      <c r="P20" s="2">
        <f>IF(O$2="Bike &amp; Run",IF(ISNA(VLOOKUP(O20,Paramètres!$B$3:$C$56,2,FALSE)),0,VLOOKUP(O20,Paramètres!$B$3:$C$56,2,FALSE)*Paramètres!$K$8),IF(OR(O20="",OR($D20="",$D20="NL",$D20="HORS LIGUE")),0,VLOOKUP(IF(OR(O20="",OR($D20="",$D20="NL",$D20="HORS LIGUE")),"",COUNTIFS($D$5:$D$72,"&lt;&gt;"&amp;"",$D$5:$D$72,"&lt;&gt;"&amp;"NL",$D$5:$D$72,"&lt;&gt;"&amp;"HORS LIGUE",O$5:O$72,"&lt;"&amp;O20)+1),Paramètres!$B$3:$C$56,2,FALSE)*Paramètres!$K$8))</f>
        <v>0</v>
      </c>
      <c r="Q20" s="46"/>
      <c r="R20" s="2">
        <f>IF(Q$2="Bike &amp; Run",IF(ISNA(VLOOKUP(Q20,Paramètres!$B$3:$C$56,2,FALSE)),0,VLOOKUP(Q20,Paramètres!$B$3:$C$56,2,FALSE)*Paramètres!$K$9),IF(OR(Q20="",OR($D20="",$D20="NL",$D20="HORS LIGUE")),0,VLOOKUP(IF(OR(Q20="",OR($D20="",$D20="NL",$D20="HORS LIGUE")),"",COUNTIFS($D$5:$D$72,"&lt;&gt;"&amp;"",$D$5:$D$72,"&lt;&gt;"&amp;"NL",$D$5:$D$72,"&lt;&gt;"&amp;"HORS LIGUE",Q$5:Q$72,"&lt;"&amp;Q20)+1),Paramètres!$B$3:$C$56,2,FALSE)*Paramètres!$K$9))</f>
        <v>0</v>
      </c>
      <c r="S20" s="46"/>
      <c r="T20" s="2">
        <f>IF(S$2="Bike &amp; Run",IF(ISNA(VLOOKUP(S20,Paramètres!$B$3:$C$56,2,FALSE)),0,VLOOKUP(S20,Paramètres!$B$3:$C$56,2,FALSE)*Paramètres!$K$10),IF(OR(S20="",OR($D20="",$D20="NL",$D20="HORS LIGUE")),0,VLOOKUP(IF(OR(S20="",OR($D20="",$D20="NL",$D20="HORS LIGUE")),"",COUNTIFS($D$5:$D$72,"&lt;&gt;"&amp;"",$D$5:$D$72,"&lt;&gt;"&amp;"NL",$D$5:$D$72,"&lt;&gt;"&amp;"HORS LIGUE",S$5:S$72,"&lt;"&amp;S20)+1),Paramètres!$B$3:$C$56,2,FALSE)*Paramètres!$K$10))</f>
        <v>0</v>
      </c>
      <c r="U20" s="46"/>
      <c r="V20" s="2">
        <f>IF(U$2="Bike &amp; Run",IF(ISNA(VLOOKUP(U20,Paramètres!$B$3:$C$56,2,FALSE)),0,VLOOKUP(U20,Paramètres!$B$3:$C$56,2,FALSE)*Paramètres!$K$11),IF(OR(U20="",OR($D20="",$D20="NL",$D20="HORS LIGUE")),0,VLOOKUP(IF(OR(U20="",OR($D20="",$D20="NL",$D20="HORS LIGUE")),"",COUNTIFS($D$5:$D$72,"&lt;&gt;"&amp;"",$D$5:$D$72,"&lt;&gt;"&amp;"NL",$D$5:$D$72,"&lt;&gt;"&amp;"HORS LIGUE",U$5:U$72,"&lt;"&amp;U20)+1),Paramètres!$B$3:$C$56,2,FALSE)*Paramètres!$K$11))</f>
        <v>0</v>
      </c>
      <c r="W20" s="46"/>
      <c r="X20" s="2">
        <f>IF(W$2="Bike &amp; Run",IF(ISNA(VLOOKUP(W20,Paramètres!$B$3:$C$56,2,FALSE)),0,VLOOKUP(W20,Paramètres!$B$3:$C$56,2,FALSE)*Paramètres!$K$12),IF(OR(W20="",OR($D20="",$D20="NL",$D20="HORS LIGUE")),0,VLOOKUP(IF(OR(W20="",OR($D20="",$D20="NL",$D20="HORS LIGUE")),"",COUNTIFS($D$5:$D$72,"&lt;&gt;"&amp;"",$D$5:$D$72,"&lt;&gt;"&amp;"NL",$D$5:$D$72,"&lt;&gt;"&amp;"HORS LIGUE",W$5:W$72,"&lt;"&amp;W20)+1),Paramètres!$B$3:$C$56,2,FALSE)*Paramètres!$K$12))</f>
        <v>0</v>
      </c>
      <c r="Y20" s="46"/>
      <c r="Z20" s="2">
        <f>IF(Y$2="Bike &amp; Run",IF(ISNA(VLOOKUP(Y20,Paramètres!$B$3:$C$56,2,FALSE)),0,VLOOKUP(Y20,Paramètres!$B$3:$C$56,2,FALSE)*Paramètres!$K$13),IF(OR(Y20="",OR($D20="",$D20="NL",$D20="HORS LIGUE")),0,VLOOKUP(IF(OR(Y20="",OR($D20="",$D20="NL",$D20="HORS LIGUE")),"",COUNTIFS($D$5:$D$72,"&lt;&gt;"&amp;"",$D$5:$D$72,"&lt;&gt;"&amp;"NL",$D$5:$D$72,"&lt;&gt;"&amp;"HORS LIGUE",Y$5:Y$72,"&lt;"&amp;Y20)+1),Paramètres!$B$3:$C$56,2,FALSE)*Paramètres!$K$13))</f>
        <v>0</v>
      </c>
      <c r="AA20" s="46"/>
      <c r="AB20" s="2">
        <f>IF(AA$2="Bike &amp; Run",IF(ISNA(VLOOKUP(AA20,Paramètres!$B$3:$C$56,2,FALSE)),0,VLOOKUP(AA20,Paramètres!$B$3:$C$56,2,FALSE)*Paramètres!$K$14),IF(OR(AA20="",OR($D20="",$D20="NL",$D20="HORS LIGUE")),0,VLOOKUP(IF(OR(AA20="",OR($D20="",$D20="NL",$D20="HORS LIGUE")),"",COUNTIFS($D$5:$D$72,"&lt;&gt;"&amp;"",$D$5:$D$72,"&lt;&gt;"&amp;"NL",$D$5:$D$72,"&lt;&gt;"&amp;"HORS LIGUE",AA$5:AA$72,"&lt;"&amp;AA20)+1),Paramètres!$B$3:$C$56,2,FALSE)*Paramètres!$K$14))</f>
        <v>0</v>
      </c>
      <c r="AC20" s="46"/>
      <c r="AD20" s="2">
        <f>IF(AC$2="Bike &amp; Run",IF(ISNA(VLOOKUP(AC20,Paramètres!$B$3:$C$56,2,FALSE)),0,VLOOKUP(AC20,Paramètres!$B$3:$C$56,2,FALSE)*Paramètres!$K$15),IF(OR(AC20="",OR($D20="",$D20="NL",$D20="HORS LIGUE")),0,VLOOKUP(IF(OR(AC20="",OR($D20="",$D20="NL",$D20="HORS LIGUE")),"",COUNTIFS($D$5:$D$72,"&lt;&gt;"&amp;"",$D$5:$D$72,"&lt;&gt;"&amp;"NL",$D$5:$D$72,"&lt;&gt;"&amp;"HORS LIGUE",AC$5:AC$72,"&lt;"&amp;AC20)+1),Paramètres!$B$3:$C$56,2,FALSE)*Paramètres!$K$15))</f>
        <v>0</v>
      </c>
      <c r="AE20" s="46"/>
      <c r="AF20" s="2">
        <f>IF(AE$2="Bike &amp; Run",IF(ISNA(VLOOKUP(AE20,Paramètres!$B$3:$C$56,2,FALSE)),0,VLOOKUP(AE20,Paramètres!$B$3:$C$56,2,FALSE)*Paramètres!$K$16),IF(OR(AE20="",OR($D20="",$D20="NL",$D20="HORS LIGUE")),0,VLOOKUP(IF(OR(AE20="",OR($D20="",$D20="NL",$D20="HORS LIGUE")),"",COUNTIFS($D$5:$D$72,"&lt;&gt;"&amp;"",$D$5:$D$72,"&lt;&gt;"&amp;"NL",$D$5:$D$72,"&lt;&gt;"&amp;"HORS LIGUE",AE$5:AE$72,"&lt;"&amp;AE20)+1),Paramètres!$B$3:$C$56,2,FALSE)*Paramètres!$K$16))</f>
        <v>0</v>
      </c>
      <c r="AG20" s="46"/>
      <c r="AH20" s="2">
        <f>IF(AG$2="Bike &amp; Run",IF(ISNA(VLOOKUP(AG20,Paramètres!$B$3:$C$56,2,FALSE)),0,VLOOKUP(AG20,Paramètres!$B$3:$C$56,2,FALSE)*Paramètres!$K$17),IF(OR(AG20="",OR($D20="",$D20="NL",$D20="HORS LIGUE")),0,VLOOKUP(IF(OR(AG20="",OR($D20="",$D20="NL",$D20="HORS LIGUE")),"",COUNTIFS($D$5:$D$72,"&lt;&gt;"&amp;"",$D$5:$D$72,"&lt;&gt;"&amp;"NL",$D$5:$D$72,"&lt;&gt;"&amp;"HORS LIGUE",AG$5:AG$72,"&lt;"&amp;AG20)+1),Paramètres!$B$3:$C$56,2,FALSE)*Paramètres!$K$17))</f>
        <v>0</v>
      </c>
      <c r="AI20" s="40">
        <f t="shared" si="0"/>
        <v>0</v>
      </c>
      <c r="AJ20" s="3" t="str">
        <f t="shared" si="1"/>
        <v/>
      </c>
      <c r="AK20" s="5">
        <f t="shared" si="2"/>
        <v>0</v>
      </c>
      <c r="AL20" s="41">
        <f t="shared" si="3"/>
        <v>0</v>
      </c>
      <c r="AM20" s="33" t="str">
        <f t="shared" si="4"/>
        <v/>
      </c>
      <c r="AO20" s="22">
        <f t="shared" si="5"/>
        <v>0</v>
      </c>
      <c r="AP20">
        <f t="shared" si="6"/>
        <v>0</v>
      </c>
      <c r="AQ20">
        <f t="shared" si="7"/>
        <v>0</v>
      </c>
      <c r="AR20">
        <f t="shared" si="8"/>
        <v>0</v>
      </c>
      <c r="AS20">
        <f t="shared" si="9"/>
        <v>0</v>
      </c>
      <c r="AT20">
        <f t="shared" si="10"/>
        <v>0</v>
      </c>
      <c r="AU20">
        <f t="shared" si="11"/>
        <v>0</v>
      </c>
      <c r="AV20">
        <f t="shared" si="12"/>
        <v>0</v>
      </c>
      <c r="AW20">
        <f t="shared" si="13"/>
        <v>0</v>
      </c>
      <c r="AX20">
        <f t="shared" si="14"/>
        <v>0</v>
      </c>
      <c r="AY20">
        <f t="shared" si="15"/>
        <v>0</v>
      </c>
      <c r="AZ20">
        <f t="shared" si="16"/>
        <v>0</v>
      </c>
      <c r="BA20">
        <f t="shared" si="17"/>
        <v>0</v>
      </c>
      <c r="BB20">
        <f t="shared" si="18"/>
        <v>0</v>
      </c>
      <c r="BC20">
        <f t="shared" si="19"/>
        <v>0</v>
      </c>
      <c r="BD20">
        <f t="shared" si="20"/>
        <v>0</v>
      </c>
      <c r="BE20" s="22">
        <f t="shared" ref="BE20:BR20" si="36">BD20+LARGE($AO20:$BC20,BE$4)</f>
        <v>0</v>
      </c>
      <c r="BF20" s="22">
        <f t="shared" si="36"/>
        <v>0</v>
      </c>
      <c r="BG20" s="22">
        <f t="shared" si="36"/>
        <v>0</v>
      </c>
      <c r="BH20" s="22">
        <f t="shared" si="36"/>
        <v>0</v>
      </c>
      <c r="BI20" s="22">
        <f t="shared" si="36"/>
        <v>0</v>
      </c>
      <c r="BJ20" s="22">
        <f t="shared" si="36"/>
        <v>0</v>
      </c>
      <c r="BK20" s="22">
        <f t="shared" si="36"/>
        <v>0</v>
      </c>
      <c r="BL20" s="22">
        <f t="shared" si="36"/>
        <v>0</v>
      </c>
      <c r="BM20" s="22">
        <f t="shared" si="36"/>
        <v>0</v>
      </c>
      <c r="BN20" s="22">
        <f t="shared" si="36"/>
        <v>0</v>
      </c>
      <c r="BO20" s="22">
        <f t="shared" si="36"/>
        <v>0</v>
      </c>
      <c r="BP20" s="22">
        <f t="shared" si="36"/>
        <v>0</v>
      </c>
      <c r="BQ20" s="22">
        <f t="shared" si="36"/>
        <v>0</v>
      </c>
      <c r="BR20" s="22">
        <f t="shared" si="36"/>
        <v>0</v>
      </c>
    </row>
    <row r="21" spans="1:70" ht="16.5">
      <c r="A21" s="14"/>
      <c r="B21" s="32" t="str">
        <f>IF(ISNA(VLOOKUP(A21,'Licenciés Jeunes 2023'!A:C,3,0)),"",VLOOKUP(A21,'Licenciés Jeunes 2023'!A:C,3,0))</f>
        <v/>
      </c>
      <c r="C21" s="32" t="str">
        <f>IF(ISNA(VLOOKUP(A21,'Licenciés Jeunes 2023'!A:C,2,0)),"",VLOOKUP(A21,'Licenciés Jeunes 2023'!A:C,2,0))</f>
        <v/>
      </c>
      <c r="D21" s="32" t="str">
        <f>IF(ISNA(VLOOKUP(A21,'Licenciés Jeunes 2023'!A:F,6,0)),"",VLOOKUP(A21,'Licenciés Jeunes 2023'!A:F,6,0))</f>
        <v/>
      </c>
      <c r="E21" s="6"/>
      <c r="F21" s="2">
        <f>IF(E$2="Bike &amp; Run",IF(ISNA(VLOOKUP(E21,Paramètres!$B$3:$C$56,2,FALSE)),0,VLOOKUP(E21,Paramètres!$B$3:$C$56,2,FALSE)*Paramètres!$K$3),IF(OR(E21="",OR($D21="",$D21="NL",$D21="HORS LIGUE")),0,VLOOKUP(IF(OR(E21="",OR($D21="",$D21="NL",$D21="HORS LIGUE")),"",COUNTIFS($D$5:$D$72,"&lt;&gt;"&amp;"",$D$5:$D$72,"&lt;&gt;"&amp;"NL",$D$5:$D$72,"&lt;&gt;"&amp;"HORS LIGUE",E$5:E$72,"&lt;"&amp;E21)+1),Paramètres!$B$3:$C$56,2,FALSE)*Paramètres!$K$3))</f>
        <v>0</v>
      </c>
      <c r="G21" s="4"/>
      <c r="H21" s="2">
        <f>IF(G$2="Bike &amp; Run",IF(ISNA(VLOOKUP(G21,Paramètres!$B$3:$C$56,2,FALSE)),0,VLOOKUP(G21,Paramètres!$B$3:$C$56,2,FALSE)*Paramètres!$K$4),IF(OR(G21="",OR($D21="",$D21="NL",$D21="HORS LIGUE")),0,VLOOKUP(IF(OR(G21="",OR($D21="",$D21="NL",$D21="HORS LIGUE")),"",COUNTIFS($D$5:$D$72,"&lt;&gt;"&amp;"",$D$5:$D$72,"&lt;&gt;"&amp;"NL",$D$5:$D$72,"&lt;&gt;"&amp;"HORS LIGUE",G$5:G$72,"&lt;"&amp;G21)+1),Paramètres!$B$3:$C$56,2,FALSE)*Paramètres!$K$4))</f>
        <v>0</v>
      </c>
      <c r="I21" s="36"/>
      <c r="J21" s="2">
        <f>IF(I$2="Bike &amp; Run",IF(ISNA(VLOOKUP(I21,Paramètres!$B$3:$C$56,2,FALSE)),0,VLOOKUP(I21,Paramètres!$B$3:$C$56,2,FALSE)*Paramètres!$K$5),IF(OR(I21="",OR($D21="",$D21="NL",$D21="HORS LIGUE")),0,VLOOKUP(IF(OR(I21="",OR($D21="",$D21="NL",$D21="HORS LIGUE")),"",COUNTIFS($D$5:$D$72,"&lt;&gt;"&amp;"",$D$5:$D$72,"&lt;&gt;"&amp;"NL",$D$5:$D$72,"&lt;&gt;"&amp;"HORS LIGUE",I$5:I$72,"&lt;"&amp;I21)+1),Paramètres!$B$3:$C$56,2,FALSE)*Paramètres!$K$5))</f>
        <v>0</v>
      </c>
      <c r="K21" s="4"/>
      <c r="L21" s="2">
        <f>IF(K$2="Bike &amp; Run",IF(ISNA(VLOOKUP(K21,Paramètres!$B$3:$C$56,2,FALSE)),0,VLOOKUP(K21,Paramètres!$B$3:$C$56,2,FALSE)*Paramètres!$K$6),IF(OR(K21="",OR($D21="",$D21="NL",$D21="HORS LIGUE")),0,VLOOKUP(IF(OR(K21="",OR($D21="",$D21="NL",$D21="HORS LIGUE")),"",COUNTIFS($D$5:$D$72,"&lt;&gt;"&amp;"",$D$5:$D$72,"&lt;&gt;"&amp;"NL",$D$5:$D$72,"&lt;&gt;"&amp;"HORS LIGUE",K$5:K$72,"&lt;"&amp;K21)+1),Paramètres!$B$3:$C$56,2,FALSE)*Paramètres!$K$6))</f>
        <v>0</v>
      </c>
      <c r="M21" s="4"/>
      <c r="N21" s="2">
        <f>IF(M$2="Bike &amp; Run",IF(ISNA(VLOOKUP(M21,Paramètres!$B$3:$C$56,2,FALSE)),0,VLOOKUP(M21,Paramètres!$B$3:$C$56,2,FALSE)*Paramètres!$K$7),IF(OR(M21="",OR($D21="",$D21="NL",$D21="HORS LIGUE")),0,VLOOKUP(IF(OR(M21="",OR($D21="",$D21="NL",$D21="HORS LIGUE")),"",COUNTIFS($D$5:$D$72,"&lt;&gt;"&amp;"",$D$5:$D$72,"&lt;&gt;"&amp;"NL",$D$5:$D$72,"&lt;&gt;"&amp;"HORS LIGUE",M$5:M$72,"&lt;"&amp;M21)+1),Paramètres!$B$3:$C$56,2,FALSE)*Paramètres!$K$7))</f>
        <v>0</v>
      </c>
      <c r="O21" s="46"/>
      <c r="P21" s="2">
        <f>IF(O$2="Bike &amp; Run",IF(ISNA(VLOOKUP(O21,Paramètres!$B$3:$C$56,2,FALSE)),0,VLOOKUP(O21,Paramètres!$B$3:$C$56,2,FALSE)*Paramètres!$K$8),IF(OR(O21="",OR($D21="",$D21="NL",$D21="HORS LIGUE")),0,VLOOKUP(IF(OR(O21="",OR($D21="",$D21="NL",$D21="HORS LIGUE")),"",COUNTIFS($D$5:$D$72,"&lt;&gt;"&amp;"",$D$5:$D$72,"&lt;&gt;"&amp;"NL",$D$5:$D$72,"&lt;&gt;"&amp;"HORS LIGUE",O$5:O$72,"&lt;"&amp;O21)+1),Paramètres!$B$3:$C$56,2,FALSE)*Paramètres!$K$8))</f>
        <v>0</v>
      </c>
      <c r="Q21" s="46"/>
      <c r="R21" s="2">
        <f>IF(Q$2="Bike &amp; Run",IF(ISNA(VLOOKUP(Q21,Paramètres!$B$3:$C$56,2,FALSE)),0,VLOOKUP(Q21,Paramètres!$B$3:$C$56,2,FALSE)*Paramètres!$K$9),IF(OR(Q21="",OR($D21="",$D21="NL",$D21="HORS LIGUE")),0,VLOOKUP(IF(OR(Q21="",OR($D21="",$D21="NL",$D21="HORS LIGUE")),"",COUNTIFS($D$5:$D$72,"&lt;&gt;"&amp;"",$D$5:$D$72,"&lt;&gt;"&amp;"NL",$D$5:$D$72,"&lt;&gt;"&amp;"HORS LIGUE",Q$5:Q$72,"&lt;"&amp;Q21)+1),Paramètres!$B$3:$C$56,2,FALSE)*Paramètres!$K$9))</f>
        <v>0</v>
      </c>
      <c r="S21" s="46"/>
      <c r="T21" s="2">
        <f>IF(S$2="Bike &amp; Run",IF(ISNA(VLOOKUP(S21,Paramètres!$B$3:$C$56,2,FALSE)),0,VLOOKUP(S21,Paramètres!$B$3:$C$56,2,FALSE)*Paramètres!$K$10),IF(OR(S21="",OR($D21="",$D21="NL",$D21="HORS LIGUE")),0,VLOOKUP(IF(OR(S21="",OR($D21="",$D21="NL",$D21="HORS LIGUE")),"",COUNTIFS($D$5:$D$72,"&lt;&gt;"&amp;"",$D$5:$D$72,"&lt;&gt;"&amp;"NL",$D$5:$D$72,"&lt;&gt;"&amp;"HORS LIGUE",S$5:S$72,"&lt;"&amp;S21)+1),Paramètres!$B$3:$C$56,2,FALSE)*Paramètres!$K$10))</f>
        <v>0</v>
      </c>
      <c r="U21" s="46"/>
      <c r="V21" s="2">
        <f>IF(U$2="Bike &amp; Run",IF(ISNA(VLOOKUP(U21,Paramètres!$B$3:$C$56,2,FALSE)),0,VLOOKUP(U21,Paramètres!$B$3:$C$56,2,FALSE)*Paramètres!$K$11),IF(OR(U21="",OR($D21="",$D21="NL",$D21="HORS LIGUE")),0,VLOOKUP(IF(OR(U21="",OR($D21="",$D21="NL",$D21="HORS LIGUE")),"",COUNTIFS($D$5:$D$72,"&lt;&gt;"&amp;"",$D$5:$D$72,"&lt;&gt;"&amp;"NL",$D$5:$D$72,"&lt;&gt;"&amp;"HORS LIGUE",U$5:U$72,"&lt;"&amp;U21)+1),Paramètres!$B$3:$C$56,2,FALSE)*Paramètres!$K$11))</f>
        <v>0</v>
      </c>
      <c r="W21" s="46"/>
      <c r="X21" s="2">
        <f>IF(W$2="Bike &amp; Run",IF(ISNA(VLOOKUP(W21,Paramètres!$B$3:$C$56,2,FALSE)),0,VLOOKUP(W21,Paramètres!$B$3:$C$56,2,FALSE)*Paramètres!$K$12),IF(OR(W21="",OR($D21="",$D21="NL",$D21="HORS LIGUE")),0,VLOOKUP(IF(OR(W21="",OR($D21="",$D21="NL",$D21="HORS LIGUE")),"",COUNTIFS($D$5:$D$72,"&lt;&gt;"&amp;"",$D$5:$D$72,"&lt;&gt;"&amp;"NL",$D$5:$D$72,"&lt;&gt;"&amp;"HORS LIGUE",W$5:W$72,"&lt;"&amp;W21)+1),Paramètres!$B$3:$C$56,2,FALSE)*Paramètres!$K$12))</f>
        <v>0</v>
      </c>
      <c r="Y21" s="46"/>
      <c r="Z21" s="2">
        <f>IF(Y$2="Bike &amp; Run",IF(ISNA(VLOOKUP(Y21,Paramètres!$B$3:$C$56,2,FALSE)),0,VLOOKUP(Y21,Paramètres!$B$3:$C$56,2,FALSE)*Paramètres!$K$13),IF(OR(Y21="",OR($D21="",$D21="NL",$D21="HORS LIGUE")),0,VLOOKUP(IF(OR(Y21="",OR($D21="",$D21="NL",$D21="HORS LIGUE")),"",COUNTIFS($D$5:$D$72,"&lt;&gt;"&amp;"",$D$5:$D$72,"&lt;&gt;"&amp;"NL",$D$5:$D$72,"&lt;&gt;"&amp;"HORS LIGUE",Y$5:Y$72,"&lt;"&amp;Y21)+1),Paramètres!$B$3:$C$56,2,FALSE)*Paramètres!$K$13))</f>
        <v>0</v>
      </c>
      <c r="AA21" s="46"/>
      <c r="AB21" s="2">
        <f>IF(AA$2="Bike &amp; Run",IF(ISNA(VLOOKUP(AA21,Paramètres!$B$3:$C$56,2,FALSE)),0,VLOOKUP(AA21,Paramètres!$B$3:$C$56,2,FALSE)*Paramètres!$K$14),IF(OR(AA21="",OR($D21="",$D21="NL",$D21="HORS LIGUE")),0,VLOOKUP(IF(OR(AA21="",OR($D21="",$D21="NL",$D21="HORS LIGUE")),"",COUNTIFS($D$5:$D$72,"&lt;&gt;"&amp;"",$D$5:$D$72,"&lt;&gt;"&amp;"NL",$D$5:$D$72,"&lt;&gt;"&amp;"HORS LIGUE",AA$5:AA$72,"&lt;"&amp;AA21)+1),Paramètres!$B$3:$C$56,2,FALSE)*Paramètres!$K$14))</f>
        <v>0</v>
      </c>
      <c r="AC21" s="46"/>
      <c r="AD21" s="2">
        <f>IF(AC$2="Bike &amp; Run",IF(ISNA(VLOOKUP(AC21,Paramètres!$B$3:$C$56,2,FALSE)),0,VLOOKUP(AC21,Paramètres!$B$3:$C$56,2,FALSE)*Paramètres!$K$15),IF(OR(AC21="",OR($D21="",$D21="NL",$D21="HORS LIGUE")),0,VLOOKUP(IF(OR(AC21="",OR($D21="",$D21="NL",$D21="HORS LIGUE")),"",COUNTIFS($D$5:$D$72,"&lt;&gt;"&amp;"",$D$5:$D$72,"&lt;&gt;"&amp;"NL",$D$5:$D$72,"&lt;&gt;"&amp;"HORS LIGUE",AC$5:AC$72,"&lt;"&amp;AC21)+1),Paramètres!$B$3:$C$56,2,FALSE)*Paramètres!$K$15))</f>
        <v>0</v>
      </c>
      <c r="AE21" s="46"/>
      <c r="AF21" s="2">
        <f>IF(AE$2="Bike &amp; Run",IF(ISNA(VLOOKUP(AE21,Paramètres!$B$3:$C$56,2,FALSE)),0,VLOOKUP(AE21,Paramètres!$B$3:$C$56,2,FALSE)*Paramètres!$K$16),IF(OR(AE21="",OR($D21="",$D21="NL",$D21="HORS LIGUE")),0,VLOOKUP(IF(OR(AE21="",OR($D21="",$D21="NL",$D21="HORS LIGUE")),"",COUNTIFS($D$5:$D$72,"&lt;&gt;"&amp;"",$D$5:$D$72,"&lt;&gt;"&amp;"NL",$D$5:$D$72,"&lt;&gt;"&amp;"HORS LIGUE",AE$5:AE$72,"&lt;"&amp;AE21)+1),Paramètres!$B$3:$C$56,2,FALSE)*Paramètres!$K$16))</f>
        <v>0</v>
      </c>
      <c r="AG21" s="46"/>
      <c r="AH21" s="2">
        <f>IF(AG$2="Bike &amp; Run",IF(ISNA(VLOOKUP(AG21,Paramètres!$B$3:$C$56,2,FALSE)),0,VLOOKUP(AG21,Paramètres!$B$3:$C$56,2,FALSE)*Paramètres!$K$17),IF(OR(AG21="",OR($D21="",$D21="NL",$D21="HORS LIGUE")),0,VLOOKUP(IF(OR(AG21="",OR($D21="",$D21="NL",$D21="HORS LIGUE")),"",COUNTIFS($D$5:$D$72,"&lt;&gt;"&amp;"",$D$5:$D$72,"&lt;&gt;"&amp;"NL",$D$5:$D$72,"&lt;&gt;"&amp;"HORS LIGUE",AG$5:AG$72,"&lt;"&amp;AG21)+1),Paramètres!$B$3:$C$56,2,FALSE)*Paramètres!$K$17))</f>
        <v>0</v>
      </c>
      <c r="AI21" s="40">
        <f t="shared" si="0"/>
        <v>0</v>
      </c>
      <c r="AJ21" s="3" t="str">
        <f t="shared" si="1"/>
        <v/>
      </c>
      <c r="AK21" s="5">
        <f t="shared" si="2"/>
        <v>0</v>
      </c>
      <c r="AL21" s="41">
        <f t="shared" si="3"/>
        <v>0</v>
      </c>
      <c r="AM21" s="33" t="str">
        <f t="shared" si="4"/>
        <v/>
      </c>
      <c r="AO21" s="22">
        <f t="shared" si="5"/>
        <v>0</v>
      </c>
      <c r="AP21">
        <f t="shared" si="6"/>
        <v>0</v>
      </c>
      <c r="AQ21">
        <f t="shared" si="7"/>
        <v>0</v>
      </c>
      <c r="AR21">
        <f t="shared" si="8"/>
        <v>0</v>
      </c>
      <c r="AS21">
        <f t="shared" si="9"/>
        <v>0</v>
      </c>
      <c r="AT21">
        <f t="shared" si="10"/>
        <v>0</v>
      </c>
      <c r="AU21">
        <f t="shared" si="11"/>
        <v>0</v>
      </c>
      <c r="AV21">
        <f t="shared" si="12"/>
        <v>0</v>
      </c>
      <c r="AW21">
        <f t="shared" si="13"/>
        <v>0</v>
      </c>
      <c r="AX21">
        <f t="shared" si="14"/>
        <v>0</v>
      </c>
      <c r="AY21">
        <f t="shared" si="15"/>
        <v>0</v>
      </c>
      <c r="AZ21">
        <f t="shared" si="16"/>
        <v>0</v>
      </c>
      <c r="BA21">
        <f t="shared" si="17"/>
        <v>0</v>
      </c>
      <c r="BB21">
        <f t="shared" si="18"/>
        <v>0</v>
      </c>
      <c r="BC21">
        <f t="shared" si="19"/>
        <v>0</v>
      </c>
      <c r="BD21">
        <f t="shared" si="20"/>
        <v>0</v>
      </c>
      <c r="BE21" s="22">
        <f t="shared" ref="BE21:BR21" si="37">BD21+LARGE($AO21:$BC21,BE$4)</f>
        <v>0</v>
      </c>
      <c r="BF21" s="22">
        <f t="shared" si="37"/>
        <v>0</v>
      </c>
      <c r="BG21" s="22">
        <f t="shared" si="37"/>
        <v>0</v>
      </c>
      <c r="BH21" s="22">
        <f t="shared" si="37"/>
        <v>0</v>
      </c>
      <c r="BI21" s="22">
        <f t="shared" si="37"/>
        <v>0</v>
      </c>
      <c r="BJ21" s="22">
        <f t="shared" si="37"/>
        <v>0</v>
      </c>
      <c r="BK21" s="22">
        <f t="shared" si="37"/>
        <v>0</v>
      </c>
      <c r="BL21" s="22">
        <f t="shared" si="37"/>
        <v>0</v>
      </c>
      <c r="BM21" s="22">
        <f t="shared" si="37"/>
        <v>0</v>
      </c>
      <c r="BN21" s="22">
        <f t="shared" si="37"/>
        <v>0</v>
      </c>
      <c r="BO21" s="22">
        <f t="shared" si="37"/>
        <v>0</v>
      </c>
      <c r="BP21" s="22">
        <f t="shared" si="37"/>
        <v>0</v>
      </c>
      <c r="BQ21" s="22">
        <f t="shared" si="37"/>
        <v>0</v>
      </c>
      <c r="BR21" s="22">
        <f t="shared" si="37"/>
        <v>0</v>
      </c>
    </row>
    <row r="22" spans="1:70" ht="16.5">
      <c r="A22" s="14"/>
      <c r="B22" s="32" t="str">
        <f>IF(ISNA(VLOOKUP(A22,'Licenciés Jeunes 2023'!A:C,3,0)),"",VLOOKUP(A22,'Licenciés Jeunes 2023'!A:C,3,0))</f>
        <v/>
      </c>
      <c r="C22" s="32" t="str">
        <f>IF(ISNA(VLOOKUP(A22,'Licenciés Jeunes 2023'!A:C,2,0)),"",VLOOKUP(A22,'Licenciés Jeunes 2023'!A:C,2,0))</f>
        <v/>
      </c>
      <c r="D22" s="32" t="str">
        <f>IF(ISNA(VLOOKUP(A22,'Licenciés Jeunes 2023'!A:F,6,0)),"",VLOOKUP(A22,'Licenciés Jeunes 2023'!A:F,6,0))</f>
        <v/>
      </c>
      <c r="E22" s="6"/>
      <c r="F22" s="2">
        <f>IF(E$2="Bike &amp; Run",IF(ISNA(VLOOKUP(E22,Paramètres!$B$3:$C$56,2,FALSE)),0,VLOOKUP(E22,Paramètres!$B$3:$C$56,2,FALSE)*Paramètres!$K$3),IF(OR(E22="",OR($D22="",$D22="NL",$D22="HORS LIGUE")),0,VLOOKUP(IF(OR(E22="",OR($D22="",$D22="NL",$D22="HORS LIGUE")),"",COUNTIFS($D$5:$D$72,"&lt;&gt;"&amp;"",$D$5:$D$72,"&lt;&gt;"&amp;"NL",$D$5:$D$72,"&lt;&gt;"&amp;"HORS LIGUE",E$5:E$72,"&lt;"&amp;E22)+1),Paramètres!$B$3:$C$56,2,FALSE)*Paramètres!$K$3))</f>
        <v>0</v>
      </c>
      <c r="G22" s="4"/>
      <c r="H22" s="2">
        <f>IF(G$2="Bike &amp; Run",IF(ISNA(VLOOKUP(G22,Paramètres!$B$3:$C$56,2,FALSE)),0,VLOOKUP(G22,Paramètres!$B$3:$C$56,2,FALSE)*Paramètres!$K$4),IF(OR(G22="",OR($D22="",$D22="NL",$D22="HORS LIGUE")),0,VLOOKUP(IF(OR(G22="",OR($D22="",$D22="NL",$D22="HORS LIGUE")),"",COUNTIFS($D$5:$D$72,"&lt;&gt;"&amp;"",$D$5:$D$72,"&lt;&gt;"&amp;"NL",$D$5:$D$72,"&lt;&gt;"&amp;"HORS LIGUE",G$5:G$72,"&lt;"&amp;G22)+1),Paramètres!$B$3:$C$56,2,FALSE)*Paramètres!$K$4))</f>
        <v>0</v>
      </c>
      <c r="I22" s="36"/>
      <c r="J22" s="2">
        <f>IF(I$2="Bike &amp; Run",IF(ISNA(VLOOKUP(I22,Paramètres!$B$3:$C$56,2,FALSE)),0,VLOOKUP(I22,Paramètres!$B$3:$C$56,2,FALSE)*Paramètres!$K$5),IF(OR(I22="",OR($D22="",$D22="NL",$D22="HORS LIGUE")),0,VLOOKUP(IF(OR(I22="",OR($D22="",$D22="NL",$D22="HORS LIGUE")),"",COUNTIFS($D$5:$D$72,"&lt;&gt;"&amp;"",$D$5:$D$72,"&lt;&gt;"&amp;"NL",$D$5:$D$72,"&lt;&gt;"&amp;"HORS LIGUE",I$5:I$72,"&lt;"&amp;I22)+1),Paramètres!$B$3:$C$56,2,FALSE)*Paramètres!$K$5))</f>
        <v>0</v>
      </c>
      <c r="K22" s="4"/>
      <c r="L22" s="2">
        <f>IF(K$2="Bike &amp; Run",IF(ISNA(VLOOKUP(K22,Paramètres!$B$3:$C$56,2,FALSE)),0,VLOOKUP(K22,Paramètres!$B$3:$C$56,2,FALSE)*Paramètres!$K$6),IF(OR(K22="",OR($D22="",$D22="NL",$D22="HORS LIGUE")),0,VLOOKUP(IF(OR(K22="",OR($D22="",$D22="NL",$D22="HORS LIGUE")),"",COUNTIFS($D$5:$D$72,"&lt;&gt;"&amp;"",$D$5:$D$72,"&lt;&gt;"&amp;"NL",$D$5:$D$72,"&lt;&gt;"&amp;"HORS LIGUE",K$5:K$72,"&lt;"&amp;K22)+1),Paramètres!$B$3:$C$56,2,FALSE)*Paramètres!$K$6))</f>
        <v>0</v>
      </c>
      <c r="M22" s="4"/>
      <c r="N22" s="2">
        <f>IF(M$2="Bike &amp; Run",IF(ISNA(VLOOKUP(M22,Paramètres!$B$3:$C$56,2,FALSE)),0,VLOOKUP(M22,Paramètres!$B$3:$C$56,2,FALSE)*Paramètres!$K$7),IF(OR(M22="",OR($D22="",$D22="NL",$D22="HORS LIGUE")),0,VLOOKUP(IF(OR(M22="",OR($D22="",$D22="NL",$D22="HORS LIGUE")),"",COUNTIFS($D$5:$D$72,"&lt;&gt;"&amp;"",$D$5:$D$72,"&lt;&gt;"&amp;"NL",$D$5:$D$72,"&lt;&gt;"&amp;"HORS LIGUE",M$5:M$72,"&lt;"&amp;M22)+1),Paramètres!$B$3:$C$56,2,FALSE)*Paramètres!$K$7))</f>
        <v>0</v>
      </c>
      <c r="O22" s="46"/>
      <c r="P22" s="2">
        <f>IF(O$2="Bike &amp; Run",IF(ISNA(VLOOKUP(O22,Paramètres!$B$3:$C$56,2,FALSE)),0,VLOOKUP(O22,Paramètres!$B$3:$C$56,2,FALSE)*Paramètres!$K$8),IF(OR(O22="",OR($D22="",$D22="NL",$D22="HORS LIGUE")),0,VLOOKUP(IF(OR(O22="",OR($D22="",$D22="NL",$D22="HORS LIGUE")),"",COUNTIFS($D$5:$D$72,"&lt;&gt;"&amp;"",$D$5:$D$72,"&lt;&gt;"&amp;"NL",$D$5:$D$72,"&lt;&gt;"&amp;"HORS LIGUE",O$5:O$72,"&lt;"&amp;O22)+1),Paramètres!$B$3:$C$56,2,FALSE)*Paramètres!$K$8))</f>
        <v>0</v>
      </c>
      <c r="Q22" s="46"/>
      <c r="R22" s="2">
        <f>IF(Q$2="Bike &amp; Run",IF(ISNA(VLOOKUP(Q22,Paramètres!$B$3:$C$56,2,FALSE)),0,VLOOKUP(Q22,Paramètres!$B$3:$C$56,2,FALSE)*Paramètres!$K$9),IF(OR(Q22="",OR($D22="",$D22="NL",$D22="HORS LIGUE")),0,VLOOKUP(IF(OR(Q22="",OR($D22="",$D22="NL",$D22="HORS LIGUE")),"",COUNTIFS($D$5:$D$72,"&lt;&gt;"&amp;"",$D$5:$D$72,"&lt;&gt;"&amp;"NL",$D$5:$D$72,"&lt;&gt;"&amp;"HORS LIGUE",Q$5:Q$72,"&lt;"&amp;Q22)+1),Paramètres!$B$3:$C$56,2,FALSE)*Paramètres!$K$9))</f>
        <v>0</v>
      </c>
      <c r="S22" s="46"/>
      <c r="T22" s="2">
        <f>IF(S$2="Bike &amp; Run",IF(ISNA(VLOOKUP(S22,Paramètres!$B$3:$C$56,2,FALSE)),0,VLOOKUP(S22,Paramètres!$B$3:$C$56,2,FALSE)*Paramètres!$K$10),IF(OR(S22="",OR($D22="",$D22="NL",$D22="HORS LIGUE")),0,VLOOKUP(IF(OR(S22="",OR($D22="",$D22="NL",$D22="HORS LIGUE")),"",COUNTIFS($D$5:$D$72,"&lt;&gt;"&amp;"",$D$5:$D$72,"&lt;&gt;"&amp;"NL",$D$5:$D$72,"&lt;&gt;"&amp;"HORS LIGUE",S$5:S$72,"&lt;"&amp;S22)+1),Paramètres!$B$3:$C$56,2,FALSE)*Paramètres!$K$10))</f>
        <v>0</v>
      </c>
      <c r="U22" s="46"/>
      <c r="V22" s="2">
        <f>IF(U$2="Bike &amp; Run",IF(ISNA(VLOOKUP(U22,Paramètres!$B$3:$C$56,2,FALSE)),0,VLOOKUP(U22,Paramètres!$B$3:$C$56,2,FALSE)*Paramètres!$K$11),IF(OR(U22="",OR($D22="",$D22="NL",$D22="HORS LIGUE")),0,VLOOKUP(IF(OR(U22="",OR($D22="",$D22="NL",$D22="HORS LIGUE")),"",COUNTIFS($D$5:$D$72,"&lt;&gt;"&amp;"",$D$5:$D$72,"&lt;&gt;"&amp;"NL",$D$5:$D$72,"&lt;&gt;"&amp;"HORS LIGUE",U$5:U$72,"&lt;"&amp;U22)+1),Paramètres!$B$3:$C$56,2,FALSE)*Paramètres!$K$11))</f>
        <v>0</v>
      </c>
      <c r="W22" s="46"/>
      <c r="X22" s="2">
        <f>IF(W$2="Bike &amp; Run",IF(ISNA(VLOOKUP(W22,Paramètres!$B$3:$C$56,2,FALSE)),0,VLOOKUP(W22,Paramètres!$B$3:$C$56,2,FALSE)*Paramètres!$K$12),IF(OR(W22="",OR($D22="",$D22="NL",$D22="HORS LIGUE")),0,VLOOKUP(IF(OR(W22="",OR($D22="",$D22="NL",$D22="HORS LIGUE")),"",COUNTIFS($D$5:$D$72,"&lt;&gt;"&amp;"",$D$5:$D$72,"&lt;&gt;"&amp;"NL",$D$5:$D$72,"&lt;&gt;"&amp;"HORS LIGUE",W$5:W$72,"&lt;"&amp;W22)+1),Paramètres!$B$3:$C$56,2,FALSE)*Paramètres!$K$12))</f>
        <v>0</v>
      </c>
      <c r="Y22" s="46"/>
      <c r="Z22" s="2">
        <f>IF(Y$2="Bike &amp; Run",IF(ISNA(VLOOKUP(Y22,Paramètres!$B$3:$C$56,2,FALSE)),0,VLOOKUP(Y22,Paramètres!$B$3:$C$56,2,FALSE)*Paramètres!$K$13),IF(OR(Y22="",OR($D22="",$D22="NL",$D22="HORS LIGUE")),0,VLOOKUP(IF(OR(Y22="",OR($D22="",$D22="NL",$D22="HORS LIGUE")),"",COUNTIFS($D$5:$D$72,"&lt;&gt;"&amp;"",$D$5:$D$72,"&lt;&gt;"&amp;"NL",$D$5:$D$72,"&lt;&gt;"&amp;"HORS LIGUE",Y$5:Y$72,"&lt;"&amp;Y22)+1),Paramètres!$B$3:$C$56,2,FALSE)*Paramètres!$K$13))</f>
        <v>0</v>
      </c>
      <c r="AA22" s="46"/>
      <c r="AB22" s="2">
        <f>IF(AA$2="Bike &amp; Run",IF(ISNA(VLOOKUP(AA22,Paramètres!$B$3:$C$56,2,FALSE)),0,VLOOKUP(AA22,Paramètres!$B$3:$C$56,2,FALSE)*Paramètres!$K$14),IF(OR(AA22="",OR($D22="",$D22="NL",$D22="HORS LIGUE")),0,VLOOKUP(IF(OR(AA22="",OR($D22="",$D22="NL",$D22="HORS LIGUE")),"",COUNTIFS($D$5:$D$72,"&lt;&gt;"&amp;"",$D$5:$D$72,"&lt;&gt;"&amp;"NL",$D$5:$D$72,"&lt;&gt;"&amp;"HORS LIGUE",AA$5:AA$72,"&lt;"&amp;AA22)+1),Paramètres!$B$3:$C$56,2,FALSE)*Paramètres!$K$14))</f>
        <v>0</v>
      </c>
      <c r="AC22" s="46"/>
      <c r="AD22" s="2">
        <f>IF(AC$2="Bike &amp; Run",IF(ISNA(VLOOKUP(AC22,Paramètres!$B$3:$C$56,2,FALSE)),0,VLOOKUP(AC22,Paramètres!$B$3:$C$56,2,FALSE)*Paramètres!$K$15),IF(OR(AC22="",OR($D22="",$D22="NL",$D22="HORS LIGUE")),0,VLOOKUP(IF(OR(AC22="",OR($D22="",$D22="NL",$D22="HORS LIGUE")),"",COUNTIFS($D$5:$D$72,"&lt;&gt;"&amp;"",$D$5:$D$72,"&lt;&gt;"&amp;"NL",$D$5:$D$72,"&lt;&gt;"&amp;"HORS LIGUE",AC$5:AC$72,"&lt;"&amp;AC22)+1),Paramètres!$B$3:$C$56,2,FALSE)*Paramètres!$K$15))</f>
        <v>0</v>
      </c>
      <c r="AE22" s="46"/>
      <c r="AF22" s="2">
        <f>IF(AE$2="Bike &amp; Run",IF(ISNA(VLOOKUP(AE22,Paramètres!$B$3:$C$56,2,FALSE)),0,VLOOKUP(AE22,Paramètres!$B$3:$C$56,2,FALSE)*Paramètres!$K$16),IF(OR(AE22="",OR($D22="",$D22="NL",$D22="HORS LIGUE")),0,VLOOKUP(IF(OR(AE22="",OR($D22="",$D22="NL",$D22="HORS LIGUE")),"",COUNTIFS($D$5:$D$72,"&lt;&gt;"&amp;"",$D$5:$D$72,"&lt;&gt;"&amp;"NL",$D$5:$D$72,"&lt;&gt;"&amp;"HORS LIGUE",AE$5:AE$72,"&lt;"&amp;AE22)+1),Paramètres!$B$3:$C$56,2,FALSE)*Paramètres!$K$16))</f>
        <v>0</v>
      </c>
      <c r="AG22" s="46"/>
      <c r="AH22" s="2">
        <f>IF(AG$2="Bike &amp; Run",IF(ISNA(VLOOKUP(AG22,Paramètres!$B$3:$C$56,2,FALSE)),0,VLOOKUP(AG22,Paramètres!$B$3:$C$56,2,FALSE)*Paramètres!$K$17),IF(OR(AG22="",OR($D22="",$D22="NL",$D22="HORS LIGUE")),0,VLOOKUP(IF(OR(AG22="",OR($D22="",$D22="NL",$D22="HORS LIGUE")),"",COUNTIFS($D$5:$D$72,"&lt;&gt;"&amp;"",$D$5:$D$72,"&lt;&gt;"&amp;"NL",$D$5:$D$72,"&lt;&gt;"&amp;"HORS LIGUE",AG$5:AG$72,"&lt;"&amp;AG22)+1),Paramètres!$B$3:$C$56,2,FALSE)*Paramètres!$K$17))</f>
        <v>0</v>
      </c>
      <c r="AI22" s="40">
        <f t="shared" si="0"/>
        <v>0</v>
      </c>
      <c r="AJ22" s="3" t="str">
        <f t="shared" si="1"/>
        <v/>
      </c>
      <c r="AK22" s="5">
        <f t="shared" si="2"/>
        <v>0</v>
      </c>
      <c r="AL22" s="41">
        <f t="shared" si="3"/>
        <v>0</v>
      </c>
      <c r="AM22" s="33" t="str">
        <f t="shared" si="4"/>
        <v/>
      </c>
      <c r="AO22" s="22">
        <f t="shared" si="5"/>
        <v>0</v>
      </c>
      <c r="AP22">
        <f t="shared" si="6"/>
        <v>0</v>
      </c>
      <c r="AQ22">
        <f t="shared" si="7"/>
        <v>0</v>
      </c>
      <c r="AR22">
        <f t="shared" si="8"/>
        <v>0</v>
      </c>
      <c r="AS22">
        <f t="shared" si="9"/>
        <v>0</v>
      </c>
      <c r="AT22">
        <f t="shared" si="10"/>
        <v>0</v>
      </c>
      <c r="AU22">
        <f t="shared" si="11"/>
        <v>0</v>
      </c>
      <c r="AV22">
        <f t="shared" si="12"/>
        <v>0</v>
      </c>
      <c r="AW22">
        <f t="shared" si="13"/>
        <v>0</v>
      </c>
      <c r="AX22">
        <f t="shared" si="14"/>
        <v>0</v>
      </c>
      <c r="AY22">
        <f t="shared" si="15"/>
        <v>0</v>
      </c>
      <c r="AZ22">
        <f t="shared" si="16"/>
        <v>0</v>
      </c>
      <c r="BA22">
        <f t="shared" si="17"/>
        <v>0</v>
      </c>
      <c r="BB22">
        <f t="shared" si="18"/>
        <v>0</v>
      </c>
      <c r="BC22">
        <f t="shared" si="19"/>
        <v>0</v>
      </c>
      <c r="BD22">
        <f t="shared" si="20"/>
        <v>0</v>
      </c>
      <c r="BE22" s="22">
        <f t="shared" ref="BE22:BR22" si="38">BD22+LARGE($AO22:$BC22,BE$4)</f>
        <v>0</v>
      </c>
      <c r="BF22" s="22">
        <f t="shared" si="38"/>
        <v>0</v>
      </c>
      <c r="BG22" s="22">
        <f t="shared" si="38"/>
        <v>0</v>
      </c>
      <c r="BH22" s="22">
        <f t="shared" si="38"/>
        <v>0</v>
      </c>
      <c r="BI22" s="22">
        <f t="shared" si="38"/>
        <v>0</v>
      </c>
      <c r="BJ22" s="22">
        <f t="shared" si="38"/>
        <v>0</v>
      </c>
      <c r="BK22" s="22">
        <f t="shared" si="38"/>
        <v>0</v>
      </c>
      <c r="BL22" s="22">
        <f t="shared" si="38"/>
        <v>0</v>
      </c>
      <c r="BM22" s="22">
        <f t="shared" si="38"/>
        <v>0</v>
      </c>
      <c r="BN22" s="22">
        <f t="shared" si="38"/>
        <v>0</v>
      </c>
      <c r="BO22" s="22">
        <f t="shared" si="38"/>
        <v>0</v>
      </c>
      <c r="BP22" s="22">
        <f t="shared" si="38"/>
        <v>0</v>
      </c>
      <c r="BQ22" s="22">
        <f t="shared" si="38"/>
        <v>0</v>
      </c>
      <c r="BR22" s="22">
        <f t="shared" si="38"/>
        <v>0</v>
      </c>
    </row>
    <row r="23" spans="1:70" ht="16.5">
      <c r="A23" s="14"/>
      <c r="B23" s="32" t="str">
        <f>IF(ISNA(VLOOKUP(A23,'Licenciés Jeunes 2023'!A:C,3,0)),"",VLOOKUP(A23,'Licenciés Jeunes 2023'!A:C,3,0))</f>
        <v/>
      </c>
      <c r="C23" s="32" t="str">
        <f>IF(ISNA(VLOOKUP(A23,'Licenciés Jeunes 2023'!A:C,2,0)),"",VLOOKUP(A23,'Licenciés Jeunes 2023'!A:C,2,0))</f>
        <v/>
      </c>
      <c r="D23" s="32" t="str">
        <f>IF(ISNA(VLOOKUP(A23,'Licenciés Jeunes 2023'!A:F,6,0)),"",VLOOKUP(A23,'Licenciés Jeunes 2023'!A:F,6,0))</f>
        <v/>
      </c>
      <c r="E23" s="6"/>
      <c r="F23" s="2">
        <f>IF(E$2="Bike &amp; Run",IF(ISNA(VLOOKUP(E23,Paramètres!$B$3:$C$56,2,FALSE)),0,VLOOKUP(E23,Paramètres!$B$3:$C$56,2,FALSE)*Paramètres!$K$3),IF(OR(E23="",OR($D23="",$D23="NL",$D23="HORS LIGUE")),0,VLOOKUP(IF(OR(E23="",OR($D23="",$D23="NL",$D23="HORS LIGUE")),"",COUNTIFS($D$5:$D$72,"&lt;&gt;"&amp;"",$D$5:$D$72,"&lt;&gt;"&amp;"NL",$D$5:$D$72,"&lt;&gt;"&amp;"HORS LIGUE",E$5:E$72,"&lt;"&amp;E23)+1),Paramètres!$B$3:$C$56,2,FALSE)*Paramètres!$K$3))</f>
        <v>0</v>
      </c>
      <c r="G23" s="4"/>
      <c r="H23" s="2">
        <f>IF(G$2="Bike &amp; Run",IF(ISNA(VLOOKUP(G23,Paramètres!$B$3:$C$56,2,FALSE)),0,VLOOKUP(G23,Paramètres!$B$3:$C$56,2,FALSE)*Paramètres!$K$4),IF(OR(G23="",OR($D23="",$D23="NL",$D23="HORS LIGUE")),0,VLOOKUP(IF(OR(G23="",OR($D23="",$D23="NL",$D23="HORS LIGUE")),"",COUNTIFS($D$5:$D$72,"&lt;&gt;"&amp;"",$D$5:$D$72,"&lt;&gt;"&amp;"NL",$D$5:$D$72,"&lt;&gt;"&amp;"HORS LIGUE",G$5:G$72,"&lt;"&amp;G23)+1),Paramètres!$B$3:$C$56,2,FALSE)*Paramètres!$K$4))</f>
        <v>0</v>
      </c>
      <c r="I23" s="36"/>
      <c r="J23" s="2">
        <f>IF(I$2="Bike &amp; Run",IF(ISNA(VLOOKUP(I23,Paramètres!$B$3:$C$56,2,FALSE)),0,VLOOKUP(I23,Paramètres!$B$3:$C$56,2,FALSE)*Paramètres!$K$5),IF(OR(I23="",OR($D23="",$D23="NL",$D23="HORS LIGUE")),0,VLOOKUP(IF(OR(I23="",OR($D23="",$D23="NL",$D23="HORS LIGUE")),"",COUNTIFS($D$5:$D$72,"&lt;&gt;"&amp;"",$D$5:$D$72,"&lt;&gt;"&amp;"NL",$D$5:$D$72,"&lt;&gt;"&amp;"HORS LIGUE",I$5:I$72,"&lt;"&amp;I23)+1),Paramètres!$B$3:$C$56,2,FALSE)*Paramètres!$K$5))</f>
        <v>0</v>
      </c>
      <c r="K23" s="4"/>
      <c r="L23" s="2">
        <f>IF(K$2="Bike &amp; Run",IF(ISNA(VLOOKUP(K23,Paramètres!$B$3:$C$56,2,FALSE)),0,VLOOKUP(K23,Paramètres!$B$3:$C$56,2,FALSE)*Paramètres!$K$6),IF(OR(K23="",OR($D23="",$D23="NL",$D23="HORS LIGUE")),0,VLOOKUP(IF(OR(K23="",OR($D23="",$D23="NL",$D23="HORS LIGUE")),"",COUNTIFS($D$5:$D$72,"&lt;&gt;"&amp;"",$D$5:$D$72,"&lt;&gt;"&amp;"NL",$D$5:$D$72,"&lt;&gt;"&amp;"HORS LIGUE",K$5:K$72,"&lt;"&amp;K23)+1),Paramètres!$B$3:$C$56,2,FALSE)*Paramètres!$K$6))</f>
        <v>0</v>
      </c>
      <c r="M23" s="4"/>
      <c r="N23" s="2">
        <f>IF(M$2="Bike &amp; Run",IF(ISNA(VLOOKUP(M23,Paramètres!$B$3:$C$56,2,FALSE)),0,VLOOKUP(M23,Paramètres!$B$3:$C$56,2,FALSE)*Paramètres!$K$7),IF(OR(M23="",OR($D23="",$D23="NL",$D23="HORS LIGUE")),0,VLOOKUP(IF(OR(M23="",OR($D23="",$D23="NL",$D23="HORS LIGUE")),"",COUNTIFS($D$5:$D$72,"&lt;&gt;"&amp;"",$D$5:$D$72,"&lt;&gt;"&amp;"NL",$D$5:$D$72,"&lt;&gt;"&amp;"HORS LIGUE",M$5:M$72,"&lt;"&amp;M23)+1),Paramètres!$B$3:$C$56,2,FALSE)*Paramètres!$K$7))</f>
        <v>0</v>
      </c>
      <c r="O23" s="46"/>
      <c r="P23" s="2">
        <f>IF(O$2="Bike &amp; Run",IF(ISNA(VLOOKUP(O23,Paramètres!$B$3:$C$56,2,FALSE)),0,VLOOKUP(O23,Paramètres!$B$3:$C$56,2,FALSE)*Paramètres!$K$8),IF(OR(O23="",OR($D23="",$D23="NL",$D23="HORS LIGUE")),0,VLOOKUP(IF(OR(O23="",OR($D23="",$D23="NL",$D23="HORS LIGUE")),"",COUNTIFS($D$5:$D$72,"&lt;&gt;"&amp;"",$D$5:$D$72,"&lt;&gt;"&amp;"NL",$D$5:$D$72,"&lt;&gt;"&amp;"HORS LIGUE",O$5:O$72,"&lt;"&amp;O23)+1),Paramètres!$B$3:$C$56,2,FALSE)*Paramètres!$K$8))</f>
        <v>0</v>
      </c>
      <c r="Q23" s="46"/>
      <c r="R23" s="2">
        <f>IF(Q$2="Bike &amp; Run",IF(ISNA(VLOOKUP(Q23,Paramètres!$B$3:$C$56,2,FALSE)),0,VLOOKUP(Q23,Paramètres!$B$3:$C$56,2,FALSE)*Paramètres!$K$9),IF(OR(Q23="",OR($D23="",$D23="NL",$D23="HORS LIGUE")),0,VLOOKUP(IF(OR(Q23="",OR($D23="",$D23="NL",$D23="HORS LIGUE")),"",COUNTIFS($D$5:$D$72,"&lt;&gt;"&amp;"",$D$5:$D$72,"&lt;&gt;"&amp;"NL",$D$5:$D$72,"&lt;&gt;"&amp;"HORS LIGUE",Q$5:Q$72,"&lt;"&amp;Q23)+1),Paramètres!$B$3:$C$56,2,FALSE)*Paramètres!$K$9))</f>
        <v>0</v>
      </c>
      <c r="S23" s="46"/>
      <c r="T23" s="2">
        <f>IF(S$2="Bike &amp; Run",IF(ISNA(VLOOKUP(S23,Paramètres!$B$3:$C$56,2,FALSE)),0,VLOOKUP(S23,Paramètres!$B$3:$C$56,2,FALSE)*Paramètres!$K$10),IF(OR(S23="",OR($D23="",$D23="NL",$D23="HORS LIGUE")),0,VLOOKUP(IF(OR(S23="",OR($D23="",$D23="NL",$D23="HORS LIGUE")),"",COUNTIFS($D$5:$D$72,"&lt;&gt;"&amp;"",$D$5:$D$72,"&lt;&gt;"&amp;"NL",$D$5:$D$72,"&lt;&gt;"&amp;"HORS LIGUE",S$5:S$72,"&lt;"&amp;S23)+1),Paramètres!$B$3:$C$56,2,FALSE)*Paramètres!$K$10))</f>
        <v>0</v>
      </c>
      <c r="U23" s="46"/>
      <c r="V23" s="2">
        <f>IF(U$2="Bike &amp; Run",IF(ISNA(VLOOKUP(U23,Paramètres!$B$3:$C$56,2,FALSE)),0,VLOOKUP(U23,Paramètres!$B$3:$C$56,2,FALSE)*Paramètres!$K$11),IF(OR(U23="",OR($D23="",$D23="NL",$D23="HORS LIGUE")),0,VLOOKUP(IF(OR(U23="",OR($D23="",$D23="NL",$D23="HORS LIGUE")),"",COUNTIFS($D$5:$D$72,"&lt;&gt;"&amp;"",$D$5:$D$72,"&lt;&gt;"&amp;"NL",$D$5:$D$72,"&lt;&gt;"&amp;"HORS LIGUE",U$5:U$72,"&lt;"&amp;U23)+1),Paramètres!$B$3:$C$56,2,FALSE)*Paramètres!$K$11))</f>
        <v>0</v>
      </c>
      <c r="W23" s="46"/>
      <c r="X23" s="2">
        <f>IF(W$2="Bike &amp; Run",IF(ISNA(VLOOKUP(W23,Paramètres!$B$3:$C$56,2,FALSE)),0,VLOOKUP(W23,Paramètres!$B$3:$C$56,2,FALSE)*Paramètres!$K$12),IF(OR(W23="",OR($D23="",$D23="NL",$D23="HORS LIGUE")),0,VLOOKUP(IF(OR(W23="",OR($D23="",$D23="NL",$D23="HORS LIGUE")),"",COUNTIFS($D$5:$D$72,"&lt;&gt;"&amp;"",$D$5:$D$72,"&lt;&gt;"&amp;"NL",$D$5:$D$72,"&lt;&gt;"&amp;"HORS LIGUE",W$5:W$72,"&lt;"&amp;W23)+1),Paramètres!$B$3:$C$56,2,FALSE)*Paramètres!$K$12))</f>
        <v>0</v>
      </c>
      <c r="Y23" s="46"/>
      <c r="Z23" s="2">
        <f>IF(Y$2="Bike &amp; Run",IF(ISNA(VLOOKUP(Y23,Paramètres!$B$3:$C$56,2,FALSE)),0,VLOOKUP(Y23,Paramètres!$B$3:$C$56,2,FALSE)*Paramètres!$K$13),IF(OR(Y23="",OR($D23="",$D23="NL",$D23="HORS LIGUE")),0,VLOOKUP(IF(OR(Y23="",OR($D23="",$D23="NL",$D23="HORS LIGUE")),"",COUNTIFS($D$5:$D$72,"&lt;&gt;"&amp;"",$D$5:$D$72,"&lt;&gt;"&amp;"NL",$D$5:$D$72,"&lt;&gt;"&amp;"HORS LIGUE",Y$5:Y$72,"&lt;"&amp;Y23)+1),Paramètres!$B$3:$C$56,2,FALSE)*Paramètres!$K$13))</f>
        <v>0</v>
      </c>
      <c r="AA23" s="46"/>
      <c r="AB23" s="2">
        <f>IF(AA$2="Bike &amp; Run",IF(ISNA(VLOOKUP(AA23,Paramètres!$B$3:$C$56,2,FALSE)),0,VLOOKUP(AA23,Paramètres!$B$3:$C$56,2,FALSE)*Paramètres!$K$14),IF(OR(AA23="",OR($D23="",$D23="NL",$D23="HORS LIGUE")),0,VLOOKUP(IF(OR(AA23="",OR($D23="",$D23="NL",$D23="HORS LIGUE")),"",COUNTIFS($D$5:$D$72,"&lt;&gt;"&amp;"",$D$5:$D$72,"&lt;&gt;"&amp;"NL",$D$5:$D$72,"&lt;&gt;"&amp;"HORS LIGUE",AA$5:AA$72,"&lt;"&amp;AA23)+1),Paramètres!$B$3:$C$56,2,FALSE)*Paramètres!$K$14))</f>
        <v>0</v>
      </c>
      <c r="AC23" s="46"/>
      <c r="AD23" s="2">
        <f>IF(AC$2="Bike &amp; Run",IF(ISNA(VLOOKUP(AC23,Paramètres!$B$3:$C$56,2,FALSE)),0,VLOOKUP(AC23,Paramètres!$B$3:$C$56,2,FALSE)*Paramètres!$K$15),IF(OR(AC23="",OR($D23="",$D23="NL",$D23="HORS LIGUE")),0,VLOOKUP(IF(OR(AC23="",OR($D23="",$D23="NL",$D23="HORS LIGUE")),"",COUNTIFS($D$5:$D$72,"&lt;&gt;"&amp;"",$D$5:$D$72,"&lt;&gt;"&amp;"NL",$D$5:$D$72,"&lt;&gt;"&amp;"HORS LIGUE",AC$5:AC$72,"&lt;"&amp;AC23)+1),Paramètres!$B$3:$C$56,2,FALSE)*Paramètres!$K$15))</f>
        <v>0</v>
      </c>
      <c r="AE23" s="46"/>
      <c r="AF23" s="2">
        <f>IF(AE$2="Bike &amp; Run",IF(ISNA(VLOOKUP(AE23,Paramètres!$B$3:$C$56,2,FALSE)),0,VLOOKUP(AE23,Paramètres!$B$3:$C$56,2,FALSE)*Paramètres!$K$16),IF(OR(AE23="",OR($D23="",$D23="NL",$D23="HORS LIGUE")),0,VLOOKUP(IF(OR(AE23="",OR($D23="",$D23="NL",$D23="HORS LIGUE")),"",COUNTIFS($D$5:$D$72,"&lt;&gt;"&amp;"",$D$5:$D$72,"&lt;&gt;"&amp;"NL",$D$5:$D$72,"&lt;&gt;"&amp;"HORS LIGUE",AE$5:AE$72,"&lt;"&amp;AE23)+1),Paramètres!$B$3:$C$56,2,FALSE)*Paramètres!$K$16))</f>
        <v>0</v>
      </c>
      <c r="AG23" s="46"/>
      <c r="AH23" s="2">
        <f>IF(AG$2="Bike &amp; Run",IF(ISNA(VLOOKUP(AG23,Paramètres!$B$3:$C$56,2,FALSE)),0,VLOOKUP(AG23,Paramètres!$B$3:$C$56,2,FALSE)*Paramètres!$K$17),IF(OR(AG23="",OR($D23="",$D23="NL",$D23="HORS LIGUE")),0,VLOOKUP(IF(OR(AG23="",OR($D23="",$D23="NL",$D23="HORS LIGUE")),"",COUNTIFS($D$5:$D$72,"&lt;&gt;"&amp;"",$D$5:$D$72,"&lt;&gt;"&amp;"NL",$D$5:$D$72,"&lt;&gt;"&amp;"HORS LIGUE",AG$5:AG$72,"&lt;"&amp;AG23)+1),Paramètres!$B$3:$C$56,2,FALSE)*Paramètres!$K$17))</f>
        <v>0</v>
      </c>
      <c r="AI23" s="40">
        <f t="shared" si="0"/>
        <v>0</v>
      </c>
      <c r="AJ23" s="3" t="str">
        <f t="shared" si="1"/>
        <v/>
      </c>
      <c r="AK23" s="5">
        <f t="shared" si="2"/>
        <v>0</v>
      </c>
      <c r="AL23" s="41">
        <f t="shared" si="3"/>
        <v>0</v>
      </c>
      <c r="AM23" s="33" t="str">
        <f t="shared" si="4"/>
        <v/>
      </c>
      <c r="AO23" s="22">
        <f t="shared" si="5"/>
        <v>0</v>
      </c>
      <c r="AP23">
        <f t="shared" si="6"/>
        <v>0</v>
      </c>
      <c r="AQ23">
        <f t="shared" si="7"/>
        <v>0</v>
      </c>
      <c r="AR23">
        <f t="shared" si="8"/>
        <v>0</v>
      </c>
      <c r="AS23">
        <f t="shared" si="9"/>
        <v>0</v>
      </c>
      <c r="AT23">
        <f t="shared" si="10"/>
        <v>0</v>
      </c>
      <c r="AU23">
        <f t="shared" si="11"/>
        <v>0</v>
      </c>
      <c r="AV23">
        <f t="shared" si="12"/>
        <v>0</v>
      </c>
      <c r="AW23">
        <f t="shared" si="13"/>
        <v>0</v>
      </c>
      <c r="AX23">
        <f t="shared" si="14"/>
        <v>0</v>
      </c>
      <c r="AY23">
        <f t="shared" si="15"/>
        <v>0</v>
      </c>
      <c r="AZ23">
        <f t="shared" si="16"/>
        <v>0</v>
      </c>
      <c r="BA23">
        <f t="shared" si="17"/>
        <v>0</v>
      </c>
      <c r="BB23">
        <f t="shared" si="18"/>
        <v>0</v>
      </c>
      <c r="BC23">
        <f t="shared" si="19"/>
        <v>0</v>
      </c>
      <c r="BD23">
        <f t="shared" si="20"/>
        <v>0</v>
      </c>
      <c r="BE23" s="22">
        <f t="shared" ref="BE23:BR23" si="39">BD23+LARGE($AO23:$BC23,BE$4)</f>
        <v>0</v>
      </c>
      <c r="BF23" s="22">
        <f t="shared" si="39"/>
        <v>0</v>
      </c>
      <c r="BG23" s="22">
        <f t="shared" si="39"/>
        <v>0</v>
      </c>
      <c r="BH23" s="22">
        <f t="shared" si="39"/>
        <v>0</v>
      </c>
      <c r="BI23" s="22">
        <f t="shared" si="39"/>
        <v>0</v>
      </c>
      <c r="BJ23" s="22">
        <f t="shared" si="39"/>
        <v>0</v>
      </c>
      <c r="BK23" s="22">
        <f t="shared" si="39"/>
        <v>0</v>
      </c>
      <c r="BL23" s="22">
        <f t="shared" si="39"/>
        <v>0</v>
      </c>
      <c r="BM23" s="22">
        <f t="shared" si="39"/>
        <v>0</v>
      </c>
      <c r="BN23" s="22">
        <f t="shared" si="39"/>
        <v>0</v>
      </c>
      <c r="BO23" s="22">
        <f t="shared" si="39"/>
        <v>0</v>
      </c>
      <c r="BP23" s="22">
        <f t="shared" si="39"/>
        <v>0</v>
      </c>
      <c r="BQ23" s="22">
        <f t="shared" si="39"/>
        <v>0</v>
      </c>
      <c r="BR23" s="22">
        <f t="shared" si="39"/>
        <v>0</v>
      </c>
    </row>
    <row r="24" spans="1:70" ht="16.5">
      <c r="A24" s="14"/>
      <c r="B24" s="32" t="str">
        <f>IF(ISNA(VLOOKUP(A24,'Licenciés Jeunes 2023'!A:C,3,0)),"",VLOOKUP(A24,'Licenciés Jeunes 2023'!A:C,3,0))</f>
        <v/>
      </c>
      <c r="C24" s="32" t="str">
        <f>IF(ISNA(VLOOKUP(A24,'Licenciés Jeunes 2023'!A:C,2,0)),"",VLOOKUP(A24,'Licenciés Jeunes 2023'!A:C,2,0))</f>
        <v/>
      </c>
      <c r="D24" s="32" t="str">
        <f>IF(ISNA(VLOOKUP(A24,'Licenciés Jeunes 2023'!A:F,6,0)),"",VLOOKUP(A24,'Licenciés Jeunes 2023'!A:F,6,0))</f>
        <v/>
      </c>
      <c r="E24" s="6"/>
      <c r="F24" s="2">
        <f>IF(E$2="Bike &amp; Run",IF(ISNA(VLOOKUP(E24,Paramètres!$B$3:$C$56,2,FALSE)),0,VLOOKUP(E24,Paramètres!$B$3:$C$56,2,FALSE)*Paramètres!$K$3),IF(OR(E24="",OR($D24="",$D24="NL",$D24="HORS LIGUE")),0,VLOOKUP(IF(OR(E24="",OR($D24="",$D24="NL",$D24="HORS LIGUE")),"",COUNTIFS($D$5:$D$72,"&lt;&gt;"&amp;"",$D$5:$D$72,"&lt;&gt;"&amp;"NL",$D$5:$D$72,"&lt;&gt;"&amp;"HORS LIGUE",E$5:E$72,"&lt;"&amp;E24)+1),Paramètres!$B$3:$C$56,2,FALSE)*Paramètres!$K$3))</f>
        <v>0</v>
      </c>
      <c r="G24" s="4"/>
      <c r="H24" s="2">
        <f>IF(G$2="Bike &amp; Run",IF(ISNA(VLOOKUP(G24,Paramètres!$B$3:$C$56,2,FALSE)),0,VLOOKUP(G24,Paramètres!$B$3:$C$56,2,FALSE)*Paramètres!$K$4),IF(OR(G24="",OR($D24="",$D24="NL",$D24="HORS LIGUE")),0,VLOOKUP(IF(OR(G24="",OR($D24="",$D24="NL",$D24="HORS LIGUE")),"",COUNTIFS($D$5:$D$72,"&lt;&gt;"&amp;"",$D$5:$D$72,"&lt;&gt;"&amp;"NL",$D$5:$D$72,"&lt;&gt;"&amp;"HORS LIGUE",G$5:G$72,"&lt;"&amp;G24)+1),Paramètres!$B$3:$C$56,2,FALSE)*Paramètres!$K$4))</f>
        <v>0</v>
      </c>
      <c r="I24" s="36"/>
      <c r="J24" s="2">
        <f>IF(I$2="Bike &amp; Run",IF(ISNA(VLOOKUP(I24,Paramètres!$B$3:$C$56,2,FALSE)),0,VLOOKUP(I24,Paramètres!$B$3:$C$56,2,FALSE)*Paramètres!$K$5),IF(OR(I24="",OR($D24="",$D24="NL",$D24="HORS LIGUE")),0,VLOOKUP(IF(OR(I24="",OR($D24="",$D24="NL",$D24="HORS LIGUE")),"",COUNTIFS($D$5:$D$72,"&lt;&gt;"&amp;"",$D$5:$D$72,"&lt;&gt;"&amp;"NL",$D$5:$D$72,"&lt;&gt;"&amp;"HORS LIGUE",I$5:I$72,"&lt;"&amp;I24)+1),Paramètres!$B$3:$C$56,2,FALSE)*Paramètres!$K$5))</f>
        <v>0</v>
      </c>
      <c r="K24" s="4"/>
      <c r="L24" s="2">
        <f>IF(K$2="Bike &amp; Run",IF(ISNA(VLOOKUP(K24,Paramètres!$B$3:$C$56,2,FALSE)),0,VLOOKUP(K24,Paramètres!$B$3:$C$56,2,FALSE)*Paramètres!$K$6),IF(OR(K24="",OR($D24="",$D24="NL",$D24="HORS LIGUE")),0,VLOOKUP(IF(OR(K24="",OR($D24="",$D24="NL",$D24="HORS LIGUE")),"",COUNTIFS($D$5:$D$72,"&lt;&gt;"&amp;"",$D$5:$D$72,"&lt;&gt;"&amp;"NL",$D$5:$D$72,"&lt;&gt;"&amp;"HORS LIGUE",K$5:K$72,"&lt;"&amp;K24)+1),Paramètres!$B$3:$C$56,2,FALSE)*Paramètres!$K$6))</f>
        <v>0</v>
      </c>
      <c r="M24" s="4"/>
      <c r="N24" s="2">
        <f>IF(M$2="Bike &amp; Run",IF(ISNA(VLOOKUP(M24,Paramètres!$B$3:$C$56,2,FALSE)),0,VLOOKUP(M24,Paramètres!$B$3:$C$56,2,FALSE)*Paramètres!$K$7),IF(OR(M24="",OR($D24="",$D24="NL",$D24="HORS LIGUE")),0,VLOOKUP(IF(OR(M24="",OR($D24="",$D24="NL",$D24="HORS LIGUE")),"",COUNTIFS($D$5:$D$72,"&lt;&gt;"&amp;"",$D$5:$D$72,"&lt;&gt;"&amp;"NL",$D$5:$D$72,"&lt;&gt;"&amp;"HORS LIGUE",M$5:M$72,"&lt;"&amp;M24)+1),Paramètres!$B$3:$C$56,2,FALSE)*Paramètres!$K$7))</f>
        <v>0</v>
      </c>
      <c r="O24" s="46"/>
      <c r="P24" s="2">
        <f>IF(O$2="Bike &amp; Run",IF(ISNA(VLOOKUP(O24,Paramètres!$B$3:$C$56,2,FALSE)),0,VLOOKUP(O24,Paramètres!$B$3:$C$56,2,FALSE)*Paramètres!$K$8),IF(OR(O24="",OR($D24="",$D24="NL",$D24="HORS LIGUE")),0,VLOOKUP(IF(OR(O24="",OR($D24="",$D24="NL",$D24="HORS LIGUE")),"",COUNTIFS($D$5:$D$72,"&lt;&gt;"&amp;"",$D$5:$D$72,"&lt;&gt;"&amp;"NL",$D$5:$D$72,"&lt;&gt;"&amp;"HORS LIGUE",O$5:O$72,"&lt;"&amp;O24)+1),Paramètres!$B$3:$C$56,2,FALSE)*Paramètres!$K$8))</f>
        <v>0</v>
      </c>
      <c r="Q24" s="46"/>
      <c r="R24" s="2">
        <f>IF(Q$2="Bike &amp; Run",IF(ISNA(VLOOKUP(Q24,Paramètres!$B$3:$C$56,2,FALSE)),0,VLOOKUP(Q24,Paramètres!$B$3:$C$56,2,FALSE)*Paramètres!$K$9),IF(OR(Q24="",OR($D24="",$D24="NL",$D24="HORS LIGUE")),0,VLOOKUP(IF(OR(Q24="",OR($D24="",$D24="NL",$D24="HORS LIGUE")),"",COUNTIFS($D$5:$D$72,"&lt;&gt;"&amp;"",$D$5:$D$72,"&lt;&gt;"&amp;"NL",$D$5:$D$72,"&lt;&gt;"&amp;"HORS LIGUE",Q$5:Q$72,"&lt;"&amp;Q24)+1),Paramètres!$B$3:$C$56,2,FALSE)*Paramètres!$K$9))</f>
        <v>0</v>
      </c>
      <c r="S24" s="46"/>
      <c r="T24" s="2">
        <f>IF(S$2="Bike &amp; Run",IF(ISNA(VLOOKUP(S24,Paramètres!$B$3:$C$56,2,FALSE)),0,VLOOKUP(S24,Paramètres!$B$3:$C$56,2,FALSE)*Paramètres!$K$10),IF(OR(S24="",OR($D24="",$D24="NL",$D24="HORS LIGUE")),0,VLOOKUP(IF(OR(S24="",OR($D24="",$D24="NL",$D24="HORS LIGUE")),"",COUNTIFS($D$5:$D$72,"&lt;&gt;"&amp;"",$D$5:$D$72,"&lt;&gt;"&amp;"NL",$D$5:$D$72,"&lt;&gt;"&amp;"HORS LIGUE",S$5:S$72,"&lt;"&amp;S24)+1),Paramètres!$B$3:$C$56,2,FALSE)*Paramètres!$K$10))</f>
        <v>0</v>
      </c>
      <c r="U24" s="46"/>
      <c r="V24" s="2">
        <f>IF(U$2="Bike &amp; Run",IF(ISNA(VLOOKUP(U24,Paramètres!$B$3:$C$56,2,FALSE)),0,VLOOKUP(U24,Paramètres!$B$3:$C$56,2,FALSE)*Paramètres!$K$11),IF(OR(U24="",OR($D24="",$D24="NL",$D24="HORS LIGUE")),0,VLOOKUP(IF(OR(U24="",OR($D24="",$D24="NL",$D24="HORS LIGUE")),"",COUNTIFS($D$5:$D$72,"&lt;&gt;"&amp;"",$D$5:$D$72,"&lt;&gt;"&amp;"NL",$D$5:$D$72,"&lt;&gt;"&amp;"HORS LIGUE",U$5:U$72,"&lt;"&amp;U24)+1),Paramètres!$B$3:$C$56,2,FALSE)*Paramètres!$K$11))</f>
        <v>0</v>
      </c>
      <c r="W24" s="46"/>
      <c r="X24" s="2">
        <f>IF(W$2="Bike &amp; Run",IF(ISNA(VLOOKUP(W24,Paramètres!$B$3:$C$56,2,FALSE)),0,VLOOKUP(W24,Paramètres!$B$3:$C$56,2,FALSE)*Paramètres!$K$12),IF(OR(W24="",OR($D24="",$D24="NL",$D24="HORS LIGUE")),0,VLOOKUP(IF(OR(W24="",OR($D24="",$D24="NL",$D24="HORS LIGUE")),"",COUNTIFS($D$5:$D$72,"&lt;&gt;"&amp;"",$D$5:$D$72,"&lt;&gt;"&amp;"NL",$D$5:$D$72,"&lt;&gt;"&amp;"HORS LIGUE",W$5:W$72,"&lt;"&amp;W24)+1),Paramètres!$B$3:$C$56,2,FALSE)*Paramètres!$K$12))</f>
        <v>0</v>
      </c>
      <c r="Y24" s="46"/>
      <c r="Z24" s="2">
        <f>IF(Y$2="Bike &amp; Run",IF(ISNA(VLOOKUP(Y24,Paramètres!$B$3:$C$56,2,FALSE)),0,VLOOKUP(Y24,Paramètres!$B$3:$C$56,2,FALSE)*Paramètres!$K$13),IF(OR(Y24="",OR($D24="",$D24="NL",$D24="HORS LIGUE")),0,VLOOKUP(IF(OR(Y24="",OR($D24="",$D24="NL",$D24="HORS LIGUE")),"",COUNTIFS($D$5:$D$72,"&lt;&gt;"&amp;"",$D$5:$D$72,"&lt;&gt;"&amp;"NL",$D$5:$D$72,"&lt;&gt;"&amp;"HORS LIGUE",Y$5:Y$72,"&lt;"&amp;Y24)+1),Paramètres!$B$3:$C$56,2,FALSE)*Paramètres!$K$13))</f>
        <v>0</v>
      </c>
      <c r="AA24" s="46"/>
      <c r="AB24" s="2">
        <f>IF(AA$2="Bike &amp; Run",IF(ISNA(VLOOKUP(AA24,Paramètres!$B$3:$C$56,2,FALSE)),0,VLOOKUP(AA24,Paramètres!$B$3:$C$56,2,FALSE)*Paramètres!$K$14),IF(OR(AA24="",OR($D24="",$D24="NL",$D24="HORS LIGUE")),0,VLOOKUP(IF(OR(AA24="",OR($D24="",$D24="NL",$D24="HORS LIGUE")),"",COUNTIFS($D$5:$D$72,"&lt;&gt;"&amp;"",$D$5:$D$72,"&lt;&gt;"&amp;"NL",$D$5:$D$72,"&lt;&gt;"&amp;"HORS LIGUE",AA$5:AA$72,"&lt;"&amp;AA24)+1),Paramètres!$B$3:$C$56,2,FALSE)*Paramètres!$K$14))</f>
        <v>0</v>
      </c>
      <c r="AC24" s="46"/>
      <c r="AD24" s="2">
        <f>IF(AC$2="Bike &amp; Run",IF(ISNA(VLOOKUP(AC24,Paramètres!$B$3:$C$56,2,FALSE)),0,VLOOKUP(AC24,Paramètres!$B$3:$C$56,2,FALSE)*Paramètres!$K$15),IF(OR(AC24="",OR($D24="",$D24="NL",$D24="HORS LIGUE")),0,VLOOKUP(IF(OR(AC24="",OR($D24="",$D24="NL",$D24="HORS LIGUE")),"",COUNTIFS($D$5:$D$72,"&lt;&gt;"&amp;"",$D$5:$D$72,"&lt;&gt;"&amp;"NL",$D$5:$D$72,"&lt;&gt;"&amp;"HORS LIGUE",AC$5:AC$72,"&lt;"&amp;AC24)+1),Paramètres!$B$3:$C$56,2,FALSE)*Paramètres!$K$15))</f>
        <v>0</v>
      </c>
      <c r="AE24" s="46"/>
      <c r="AF24" s="2">
        <f>IF(AE$2="Bike &amp; Run",IF(ISNA(VLOOKUP(AE24,Paramètres!$B$3:$C$56,2,FALSE)),0,VLOOKUP(AE24,Paramètres!$B$3:$C$56,2,FALSE)*Paramètres!$K$16),IF(OR(AE24="",OR($D24="",$D24="NL",$D24="HORS LIGUE")),0,VLOOKUP(IF(OR(AE24="",OR($D24="",$D24="NL",$D24="HORS LIGUE")),"",COUNTIFS($D$5:$D$72,"&lt;&gt;"&amp;"",$D$5:$D$72,"&lt;&gt;"&amp;"NL",$D$5:$D$72,"&lt;&gt;"&amp;"HORS LIGUE",AE$5:AE$72,"&lt;"&amp;AE24)+1),Paramètres!$B$3:$C$56,2,FALSE)*Paramètres!$K$16))</f>
        <v>0</v>
      </c>
      <c r="AG24" s="46"/>
      <c r="AH24" s="2">
        <f>IF(AG$2="Bike &amp; Run",IF(ISNA(VLOOKUP(AG24,Paramètres!$B$3:$C$56,2,FALSE)),0,VLOOKUP(AG24,Paramètres!$B$3:$C$56,2,FALSE)*Paramètres!$K$17),IF(OR(AG24="",OR($D24="",$D24="NL",$D24="HORS LIGUE")),0,VLOOKUP(IF(OR(AG24="",OR($D24="",$D24="NL",$D24="HORS LIGUE")),"",COUNTIFS($D$5:$D$72,"&lt;&gt;"&amp;"",$D$5:$D$72,"&lt;&gt;"&amp;"NL",$D$5:$D$72,"&lt;&gt;"&amp;"HORS LIGUE",AG$5:AG$72,"&lt;"&amp;AG24)+1),Paramètres!$B$3:$C$56,2,FALSE)*Paramètres!$K$17))</f>
        <v>0</v>
      </c>
      <c r="AI24" s="40">
        <f t="shared" si="0"/>
        <v>0</v>
      </c>
      <c r="AJ24" s="3" t="str">
        <f t="shared" si="1"/>
        <v/>
      </c>
      <c r="AK24" s="5">
        <f t="shared" si="2"/>
        <v>0</v>
      </c>
      <c r="AL24" s="41">
        <f t="shared" si="3"/>
        <v>0</v>
      </c>
      <c r="AM24" s="33" t="str">
        <f t="shared" si="4"/>
        <v/>
      </c>
      <c r="AO24" s="22">
        <f t="shared" si="5"/>
        <v>0</v>
      </c>
      <c r="AP24">
        <f t="shared" si="6"/>
        <v>0</v>
      </c>
      <c r="AQ24">
        <f t="shared" si="7"/>
        <v>0</v>
      </c>
      <c r="AR24">
        <f t="shared" si="8"/>
        <v>0</v>
      </c>
      <c r="AS24">
        <f t="shared" si="9"/>
        <v>0</v>
      </c>
      <c r="AT24">
        <f t="shared" si="10"/>
        <v>0</v>
      </c>
      <c r="AU24">
        <f t="shared" si="11"/>
        <v>0</v>
      </c>
      <c r="AV24">
        <f t="shared" si="12"/>
        <v>0</v>
      </c>
      <c r="AW24">
        <f t="shared" si="13"/>
        <v>0</v>
      </c>
      <c r="AX24">
        <f t="shared" si="14"/>
        <v>0</v>
      </c>
      <c r="AY24">
        <f t="shared" si="15"/>
        <v>0</v>
      </c>
      <c r="AZ24">
        <f t="shared" si="16"/>
        <v>0</v>
      </c>
      <c r="BA24">
        <f t="shared" si="17"/>
        <v>0</v>
      </c>
      <c r="BB24">
        <f t="shared" si="18"/>
        <v>0</v>
      </c>
      <c r="BC24">
        <f t="shared" si="19"/>
        <v>0</v>
      </c>
      <c r="BD24">
        <f t="shared" si="20"/>
        <v>0</v>
      </c>
      <c r="BE24" s="22">
        <f t="shared" ref="BE24:BR24" si="40">BD24+LARGE($AO24:$BC24,BE$4)</f>
        <v>0</v>
      </c>
      <c r="BF24" s="22">
        <f t="shared" si="40"/>
        <v>0</v>
      </c>
      <c r="BG24" s="22">
        <f t="shared" si="40"/>
        <v>0</v>
      </c>
      <c r="BH24" s="22">
        <f t="shared" si="40"/>
        <v>0</v>
      </c>
      <c r="BI24" s="22">
        <f t="shared" si="40"/>
        <v>0</v>
      </c>
      <c r="BJ24" s="22">
        <f t="shared" si="40"/>
        <v>0</v>
      </c>
      <c r="BK24" s="22">
        <f t="shared" si="40"/>
        <v>0</v>
      </c>
      <c r="BL24" s="22">
        <f t="shared" si="40"/>
        <v>0</v>
      </c>
      <c r="BM24" s="22">
        <f t="shared" si="40"/>
        <v>0</v>
      </c>
      <c r="BN24" s="22">
        <f t="shared" si="40"/>
        <v>0</v>
      </c>
      <c r="BO24" s="22">
        <f t="shared" si="40"/>
        <v>0</v>
      </c>
      <c r="BP24" s="22">
        <f t="shared" si="40"/>
        <v>0</v>
      </c>
      <c r="BQ24" s="22">
        <f t="shared" si="40"/>
        <v>0</v>
      </c>
      <c r="BR24" s="22">
        <f t="shared" si="40"/>
        <v>0</v>
      </c>
    </row>
    <row r="25" spans="1:70" ht="16.5">
      <c r="A25" s="14"/>
      <c r="B25" s="32" t="str">
        <f>IF(ISNA(VLOOKUP(A25,'Licenciés Jeunes 2023'!A:C,3,0)),"",VLOOKUP(A25,'Licenciés Jeunes 2023'!A:C,3,0))</f>
        <v/>
      </c>
      <c r="C25" s="32" t="str">
        <f>IF(ISNA(VLOOKUP(A25,'Licenciés Jeunes 2023'!A:C,2,0)),"",VLOOKUP(A25,'Licenciés Jeunes 2023'!A:C,2,0))</f>
        <v/>
      </c>
      <c r="D25" s="32" t="str">
        <f>IF(ISNA(VLOOKUP(A25,'Licenciés Jeunes 2023'!A:F,6,0)),"",VLOOKUP(A25,'Licenciés Jeunes 2023'!A:F,6,0))</f>
        <v/>
      </c>
      <c r="E25" s="6"/>
      <c r="F25" s="2">
        <f>IF(E$2="Bike &amp; Run",IF(ISNA(VLOOKUP(E25,Paramètres!$B$3:$C$56,2,FALSE)),0,VLOOKUP(E25,Paramètres!$B$3:$C$56,2,FALSE)*Paramètres!$K$3),IF(OR(E25="",OR($D25="",$D25="NL",$D25="HORS LIGUE")),0,VLOOKUP(IF(OR(E25="",OR($D25="",$D25="NL",$D25="HORS LIGUE")),"",COUNTIFS($D$5:$D$72,"&lt;&gt;"&amp;"",$D$5:$D$72,"&lt;&gt;"&amp;"NL",$D$5:$D$72,"&lt;&gt;"&amp;"HORS LIGUE",E$5:E$72,"&lt;"&amp;E25)+1),Paramètres!$B$3:$C$56,2,FALSE)*Paramètres!$K$3))</f>
        <v>0</v>
      </c>
      <c r="G25" s="4"/>
      <c r="H25" s="2">
        <f>IF(G$2="Bike &amp; Run",IF(ISNA(VLOOKUP(G25,Paramètres!$B$3:$C$56,2,FALSE)),0,VLOOKUP(G25,Paramètres!$B$3:$C$56,2,FALSE)*Paramètres!$K$4),IF(OR(G25="",OR($D25="",$D25="NL",$D25="HORS LIGUE")),0,VLOOKUP(IF(OR(G25="",OR($D25="",$D25="NL",$D25="HORS LIGUE")),"",COUNTIFS($D$5:$D$72,"&lt;&gt;"&amp;"",$D$5:$D$72,"&lt;&gt;"&amp;"NL",$D$5:$D$72,"&lt;&gt;"&amp;"HORS LIGUE",G$5:G$72,"&lt;"&amp;G25)+1),Paramètres!$B$3:$C$56,2,FALSE)*Paramètres!$K$4))</f>
        <v>0</v>
      </c>
      <c r="I25" s="36"/>
      <c r="J25" s="2">
        <f>IF(I$2="Bike &amp; Run",IF(ISNA(VLOOKUP(I25,Paramètres!$B$3:$C$56,2,FALSE)),0,VLOOKUP(I25,Paramètres!$B$3:$C$56,2,FALSE)*Paramètres!$K$5),IF(OR(I25="",OR($D25="",$D25="NL",$D25="HORS LIGUE")),0,VLOOKUP(IF(OR(I25="",OR($D25="",$D25="NL",$D25="HORS LIGUE")),"",COUNTIFS($D$5:$D$72,"&lt;&gt;"&amp;"",$D$5:$D$72,"&lt;&gt;"&amp;"NL",$D$5:$D$72,"&lt;&gt;"&amp;"HORS LIGUE",I$5:I$72,"&lt;"&amp;I25)+1),Paramètres!$B$3:$C$56,2,FALSE)*Paramètres!$K$5))</f>
        <v>0</v>
      </c>
      <c r="K25" s="4"/>
      <c r="L25" s="2">
        <f>IF(K$2="Bike &amp; Run",IF(ISNA(VLOOKUP(K25,Paramètres!$B$3:$C$56,2,FALSE)),0,VLOOKUP(K25,Paramètres!$B$3:$C$56,2,FALSE)*Paramètres!$K$6),IF(OR(K25="",OR($D25="",$D25="NL",$D25="HORS LIGUE")),0,VLOOKUP(IF(OR(K25="",OR($D25="",$D25="NL",$D25="HORS LIGUE")),"",COUNTIFS($D$5:$D$72,"&lt;&gt;"&amp;"",$D$5:$D$72,"&lt;&gt;"&amp;"NL",$D$5:$D$72,"&lt;&gt;"&amp;"HORS LIGUE",K$5:K$72,"&lt;"&amp;K25)+1),Paramètres!$B$3:$C$56,2,FALSE)*Paramètres!$K$6))</f>
        <v>0</v>
      </c>
      <c r="M25" s="4"/>
      <c r="N25" s="2">
        <f>IF(M$2="Bike &amp; Run",IF(ISNA(VLOOKUP(M25,Paramètres!$B$3:$C$56,2,FALSE)),0,VLOOKUP(M25,Paramètres!$B$3:$C$56,2,FALSE)*Paramètres!$K$7),IF(OR(M25="",OR($D25="",$D25="NL",$D25="HORS LIGUE")),0,VLOOKUP(IF(OR(M25="",OR($D25="",$D25="NL",$D25="HORS LIGUE")),"",COUNTIFS($D$5:$D$72,"&lt;&gt;"&amp;"",$D$5:$D$72,"&lt;&gt;"&amp;"NL",$D$5:$D$72,"&lt;&gt;"&amp;"HORS LIGUE",M$5:M$72,"&lt;"&amp;M25)+1),Paramètres!$B$3:$C$56,2,FALSE)*Paramètres!$K$7))</f>
        <v>0</v>
      </c>
      <c r="O25" s="46"/>
      <c r="P25" s="2">
        <f>IF(O$2="Bike &amp; Run",IF(ISNA(VLOOKUP(O25,Paramètres!$B$3:$C$56,2,FALSE)),0,VLOOKUP(O25,Paramètres!$B$3:$C$56,2,FALSE)*Paramètres!$K$8),IF(OR(O25="",OR($D25="",$D25="NL",$D25="HORS LIGUE")),0,VLOOKUP(IF(OR(O25="",OR($D25="",$D25="NL",$D25="HORS LIGUE")),"",COUNTIFS($D$5:$D$72,"&lt;&gt;"&amp;"",$D$5:$D$72,"&lt;&gt;"&amp;"NL",$D$5:$D$72,"&lt;&gt;"&amp;"HORS LIGUE",O$5:O$72,"&lt;"&amp;O25)+1),Paramètres!$B$3:$C$56,2,FALSE)*Paramètres!$K$8))</f>
        <v>0</v>
      </c>
      <c r="Q25" s="46"/>
      <c r="R25" s="2">
        <f>IF(Q$2="Bike &amp; Run",IF(ISNA(VLOOKUP(Q25,Paramètres!$B$3:$C$56,2,FALSE)),0,VLOOKUP(Q25,Paramètres!$B$3:$C$56,2,FALSE)*Paramètres!$K$9),IF(OR(Q25="",OR($D25="",$D25="NL",$D25="HORS LIGUE")),0,VLOOKUP(IF(OR(Q25="",OR($D25="",$D25="NL",$D25="HORS LIGUE")),"",COUNTIFS($D$5:$D$72,"&lt;&gt;"&amp;"",$D$5:$D$72,"&lt;&gt;"&amp;"NL",$D$5:$D$72,"&lt;&gt;"&amp;"HORS LIGUE",Q$5:Q$72,"&lt;"&amp;Q25)+1),Paramètres!$B$3:$C$56,2,FALSE)*Paramètres!$K$9))</f>
        <v>0</v>
      </c>
      <c r="S25" s="46"/>
      <c r="T25" s="2">
        <f>IF(S$2="Bike &amp; Run",IF(ISNA(VLOOKUP(S25,Paramètres!$B$3:$C$56,2,FALSE)),0,VLOOKUP(S25,Paramètres!$B$3:$C$56,2,FALSE)*Paramètres!$K$10),IF(OR(S25="",OR($D25="",$D25="NL",$D25="HORS LIGUE")),0,VLOOKUP(IF(OR(S25="",OR($D25="",$D25="NL",$D25="HORS LIGUE")),"",COUNTIFS($D$5:$D$72,"&lt;&gt;"&amp;"",$D$5:$D$72,"&lt;&gt;"&amp;"NL",$D$5:$D$72,"&lt;&gt;"&amp;"HORS LIGUE",S$5:S$72,"&lt;"&amp;S25)+1),Paramètres!$B$3:$C$56,2,FALSE)*Paramètres!$K$10))</f>
        <v>0</v>
      </c>
      <c r="U25" s="46"/>
      <c r="V25" s="2">
        <f>IF(U$2="Bike &amp; Run",IF(ISNA(VLOOKUP(U25,Paramètres!$B$3:$C$56,2,FALSE)),0,VLOOKUP(U25,Paramètres!$B$3:$C$56,2,FALSE)*Paramètres!$K$11),IF(OR(U25="",OR($D25="",$D25="NL",$D25="HORS LIGUE")),0,VLOOKUP(IF(OR(U25="",OR($D25="",$D25="NL",$D25="HORS LIGUE")),"",COUNTIFS($D$5:$D$72,"&lt;&gt;"&amp;"",$D$5:$D$72,"&lt;&gt;"&amp;"NL",$D$5:$D$72,"&lt;&gt;"&amp;"HORS LIGUE",U$5:U$72,"&lt;"&amp;U25)+1),Paramètres!$B$3:$C$56,2,FALSE)*Paramètres!$K$11))</f>
        <v>0</v>
      </c>
      <c r="W25" s="46"/>
      <c r="X25" s="2">
        <f>IF(W$2="Bike &amp; Run",IF(ISNA(VLOOKUP(W25,Paramètres!$B$3:$C$56,2,FALSE)),0,VLOOKUP(W25,Paramètres!$B$3:$C$56,2,FALSE)*Paramètres!$K$12),IF(OR(W25="",OR($D25="",$D25="NL",$D25="HORS LIGUE")),0,VLOOKUP(IF(OR(W25="",OR($D25="",$D25="NL",$D25="HORS LIGUE")),"",COUNTIFS($D$5:$D$72,"&lt;&gt;"&amp;"",$D$5:$D$72,"&lt;&gt;"&amp;"NL",$D$5:$D$72,"&lt;&gt;"&amp;"HORS LIGUE",W$5:W$72,"&lt;"&amp;W25)+1),Paramètres!$B$3:$C$56,2,FALSE)*Paramètres!$K$12))</f>
        <v>0</v>
      </c>
      <c r="Y25" s="46"/>
      <c r="Z25" s="2">
        <f>IF(Y$2="Bike &amp; Run",IF(ISNA(VLOOKUP(Y25,Paramètres!$B$3:$C$56,2,FALSE)),0,VLOOKUP(Y25,Paramètres!$B$3:$C$56,2,FALSE)*Paramètres!$K$13),IF(OR(Y25="",OR($D25="",$D25="NL",$D25="HORS LIGUE")),0,VLOOKUP(IF(OR(Y25="",OR($D25="",$D25="NL",$D25="HORS LIGUE")),"",COUNTIFS($D$5:$D$72,"&lt;&gt;"&amp;"",$D$5:$D$72,"&lt;&gt;"&amp;"NL",$D$5:$D$72,"&lt;&gt;"&amp;"HORS LIGUE",Y$5:Y$72,"&lt;"&amp;Y25)+1),Paramètres!$B$3:$C$56,2,FALSE)*Paramètres!$K$13))</f>
        <v>0</v>
      </c>
      <c r="AA25" s="46"/>
      <c r="AB25" s="2">
        <f>IF(AA$2="Bike &amp; Run",IF(ISNA(VLOOKUP(AA25,Paramètres!$B$3:$C$56,2,FALSE)),0,VLOOKUP(AA25,Paramètres!$B$3:$C$56,2,FALSE)*Paramètres!$K$14),IF(OR(AA25="",OR($D25="",$D25="NL",$D25="HORS LIGUE")),0,VLOOKUP(IF(OR(AA25="",OR($D25="",$D25="NL",$D25="HORS LIGUE")),"",COUNTIFS($D$5:$D$72,"&lt;&gt;"&amp;"",$D$5:$D$72,"&lt;&gt;"&amp;"NL",$D$5:$D$72,"&lt;&gt;"&amp;"HORS LIGUE",AA$5:AA$72,"&lt;"&amp;AA25)+1),Paramètres!$B$3:$C$56,2,FALSE)*Paramètres!$K$14))</f>
        <v>0</v>
      </c>
      <c r="AC25" s="46"/>
      <c r="AD25" s="2">
        <f>IF(AC$2="Bike &amp; Run",IF(ISNA(VLOOKUP(AC25,Paramètres!$B$3:$C$56,2,FALSE)),0,VLOOKUP(AC25,Paramètres!$B$3:$C$56,2,FALSE)*Paramètres!$K$15),IF(OR(AC25="",OR($D25="",$D25="NL",$D25="HORS LIGUE")),0,VLOOKUP(IF(OR(AC25="",OR($D25="",$D25="NL",$D25="HORS LIGUE")),"",COUNTIFS($D$5:$D$72,"&lt;&gt;"&amp;"",$D$5:$D$72,"&lt;&gt;"&amp;"NL",$D$5:$D$72,"&lt;&gt;"&amp;"HORS LIGUE",AC$5:AC$72,"&lt;"&amp;AC25)+1),Paramètres!$B$3:$C$56,2,FALSE)*Paramètres!$K$15))</f>
        <v>0</v>
      </c>
      <c r="AE25" s="46"/>
      <c r="AF25" s="2">
        <f>IF(AE$2="Bike &amp; Run",IF(ISNA(VLOOKUP(AE25,Paramètres!$B$3:$C$56,2,FALSE)),0,VLOOKUP(AE25,Paramètres!$B$3:$C$56,2,FALSE)*Paramètres!$K$16),IF(OR(AE25="",OR($D25="",$D25="NL",$D25="HORS LIGUE")),0,VLOOKUP(IF(OR(AE25="",OR($D25="",$D25="NL",$D25="HORS LIGUE")),"",COUNTIFS($D$5:$D$72,"&lt;&gt;"&amp;"",$D$5:$D$72,"&lt;&gt;"&amp;"NL",$D$5:$D$72,"&lt;&gt;"&amp;"HORS LIGUE",AE$5:AE$72,"&lt;"&amp;AE25)+1),Paramètres!$B$3:$C$56,2,FALSE)*Paramètres!$K$16))</f>
        <v>0</v>
      </c>
      <c r="AG25" s="46"/>
      <c r="AH25" s="2">
        <f>IF(AG$2="Bike &amp; Run",IF(ISNA(VLOOKUP(AG25,Paramètres!$B$3:$C$56,2,FALSE)),0,VLOOKUP(AG25,Paramètres!$B$3:$C$56,2,FALSE)*Paramètres!$K$17),IF(OR(AG25="",OR($D25="",$D25="NL",$D25="HORS LIGUE")),0,VLOOKUP(IF(OR(AG25="",OR($D25="",$D25="NL",$D25="HORS LIGUE")),"",COUNTIFS($D$5:$D$72,"&lt;&gt;"&amp;"",$D$5:$D$72,"&lt;&gt;"&amp;"NL",$D$5:$D$72,"&lt;&gt;"&amp;"HORS LIGUE",AG$5:AG$72,"&lt;"&amp;AG25)+1),Paramètres!$B$3:$C$56,2,FALSE)*Paramètres!$K$17))</f>
        <v>0</v>
      </c>
      <c r="AI25" s="40">
        <f t="shared" si="0"/>
        <v>0</v>
      </c>
      <c r="AJ25" s="3" t="str">
        <f t="shared" si="1"/>
        <v/>
      </c>
      <c r="AK25" s="5">
        <f t="shared" si="2"/>
        <v>0</v>
      </c>
      <c r="AL25" s="41">
        <f t="shared" si="3"/>
        <v>0</v>
      </c>
      <c r="AM25" s="33" t="str">
        <f t="shared" si="4"/>
        <v/>
      </c>
      <c r="AO25" s="22">
        <f t="shared" si="5"/>
        <v>0</v>
      </c>
      <c r="AP25">
        <f t="shared" si="6"/>
        <v>0</v>
      </c>
      <c r="AQ25">
        <f t="shared" si="7"/>
        <v>0</v>
      </c>
      <c r="AR25">
        <f t="shared" si="8"/>
        <v>0</v>
      </c>
      <c r="AS25">
        <f t="shared" si="9"/>
        <v>0</v>
      </c>
      <c r="AT25">
        <f t="shared" si="10"/>
        <v>0</v>
      </c>
      <c r="AU25">
        <f t="shared" si="11"/>
        <v>0</v>
      </c>
      <c r="AV25">
        <f t="shared" si="12"/>
        <v>0</v>
      </c>
      <c r="AW25">
        <f t="shared" si="13"/>
        <v>0</v>
      </c>
      <c r="AX25">
        <f t="shared" si="14"/>
        <v>0</v>
      </c>
      <c r="AY25">
        <f t="shared" si="15"/>
        <v>0</v>
      </c>
      <c r="AZ25">
        <f t="shared" si="16"/>
        <v>0</v>
      </c>
      <c r="BA25">
        <f t="shared" si="17"/>
        <v>0</v>
      </c>
      <c r="BB25">
        <f t="shared" si="18"/>
        <v>0</v>
      </c>
      <c r="BC25">
        <f t="shared" si="19"/>
        <v>0</v>
      </c>
      <c r="BD25">
        <f t="shared" si="20"/>
        <v>0</v>
      </c>
      <c r="BE25" s="22">
        <f t="shared" ref="BE25:BR25" si="41">BD25+LARGE($AO25:$BC25,BE$4)</f>
        <v>0</v>
      </c>
      <c r="BF25" s="22">
        <f t="shared" si="41"/>
        <v>0</v>
      </c>
      <c r="BG25" s="22">
        <f t="shared" si="41"/>
        <v>0</v>
      </c>
      <c r="BH25" s="22">
        <f t="shared" si="41"/>
        <v>0</v>
      </c>
      <c r="BI25" s="22">
        <f t="shared" si="41"/>
        <v>0</v>
      </c>
      <c r="BJ25" s="22">
        <f t="shared" si="41"/>
        <v>0</v>
      </c>
      <c r="BK25" s="22">
        <f t="shared" si="41"/>
        <v>0</v>
      </c>
      <c r="BL25" s="22">
        <f t="shared" si="41"/>
        <v>0</v>
      </c>
      <c r="BM25" s="22">
        <f t="shared" si="41"/>
        <v>0</v>
      </c>
      <c r="BN25" s="22">
        <f t="shared" si="41"/>
        <v>0</v>
      </c>
      <c r="BO25" s="22">
        <f t="shared" si="41"/>
        <v>0</v>
      </c>
      <c r="BP25" s="22">
        <f t="shared" si="41"/>
        <v>0</v>
      </c>
      <c r="BQ25" s="22">
        <f t="shared" si="41"/>
        <v>0</v>
      </c>
      <c r="BR25" s="22">
        <f t="shared" si="41"/>
        <v>0</v>
      </c>
    </row>
    <row r="26" spans="1:70" ht="16.5">
      <c r="A26" s="14"/>
      <c r="B26" s="32" t="str">
        <f>IF(ISNA(VLOOKUP(A26,'Licenciés Jeunes 2023'!A:C,3,0)),"",VLOOKUP(A26,'Licenciés Jeunes 2023'!A:C,3,0))</f>
        <v/>
      </c>
      <c r="C26" s="32" t="str">
        <f>IF(ISNA(VLOOKUP(A26,'Licenciés Jeunes 2023'!A:C,2,0)),"",VLOOKUP(A26,'Licenciés Jeunes 2023'!A:C,2,0))</f>
        <v/>
      </c>
      <c r="D26" s="32" t="str">
        <f>IF(ISNA(VLOOKUP(A26,'Licenciés Jeunes 2023'!A:F,6,0)),"",VLOOKUP(A26,'Licenciés Jeunes 2023'!A:F,6,0))</f>
        <v/>
      </c>
      <c r="E26" s="6"/>
      <c r="F26" s="2">
        <f>IF(E$2="Bike &amp; Run",IF(ISNA(VLOOKUP(E26,Paramètres!$B$3:$C$56,2,FALSE)),0,VLOOKUP(E26,Paramètres!$B$3:$C$56,2,FALSE)*Paramètres!$K$3),IF(OR(E26="",OR($D26="",$D26="NL",$D26="HORS LIGUE")),0,VLOOKUP(IF(OR(E26="",OR($D26="",$D26="NL",$D26="HORS LIGUE")),"",COUNTIFS($D$5:$D$72,"&lt;&gt;"&amp;"",$D$5:$D$72,"&lt;&gt;"&amp;"NL",$D$5:$D$72,"&lt;&gt;"&amp;"HORS LIGUE",E$5:E$72,"&lt;"&amp;E26)+1),Paramètres!$B$3:$C$56,2,FALSE)*Paramètres!$K$3))</f>
        <v>0</v>
      </c>
      <c r="G26" s="4"/>
      <c r="H26" s="2">
        <f>IF(G$2="Bike &amp; Run",IF(ISNA(VLOOKUP(G26,Paramètres!$B$3:$C$56,2,FALSE)),0,VLOOKUP(G26,Paramètres!$B$3:$C$56,2,FALSE)*Paramètres!$K$4),IF(OR(G26="",OR($D26="",$D26="NL",$D26="HORS LIGUE")),0,VLOOKUP(IF(OR(G26="",OR($D26="",$D26="NL",$D26="HORS LIGUE")),"",COUNTIFS($D$5:$D$72,"&lt;&gt;"&amp;"",$D$5:$D$72,"&lt;&gt;"&amp;"NL",$D$5:$D$72,"&lt;&gt;"&amp;"HORS LIGUE",G$5:G$72,"&lt;"&amp;G26)+1),Paramètres!$B$3:$C$56,2,FALSE)*Paramètres!$K$4))</f>
        <v>0</v>
      </c>
      <c r="I26" s="36"/>
      <c r="J26" s="2">
        <f>IF(I$2="Bike &amp; Run",IF(ISNA(VLOOKUP(I26,Paramètres!$B$3:$C$56,2,FALSE)),0,VLOOKUP(I26,Paramètres!$B$3:$C$56,2,FALSE)*Paramètres!$K$5),IF(OR(I26="",OR($D26="",$D26="NL",$D26="HORS LIGUE")),0,VLOOKUP(IF(OR(I26="",OR($D26="",$D26="NL",$D26="HORS LIGUE")),"",COUNTIFS($D$5:$D$72,"&lt;&gt;"&amp;"",$D$5:$D$72,"&lt;&gt;"&amp;"NL",$D$5:$D$72,"&lt;&gt;"&amp;"HORS LIGUE",I$5:I$72,"&lt;"&amp;I26)+1),Paramètres!$B$3:$C$56,2,FALSE)*Paramètres!$K$5))</f>
        <v>0</v>
      </c>
      <c r="K26" s="4"/>
      <c r="L26" s="2">
        <f>IF(K$2="Bike &amp; Run",IF(ISNA(VLOOKUP(K26,Paramètres!$B$3:$C$56,2,FALSE)),0,VLOOKUP(K26,Paramètres!$B$3:$C$56,2,FALSE)*Paramètres!$K$6),IF(OR(K26="",OR($D26="",$D26="NL",$D26="HORS LIGUE")),0,VLOOKUP(IF(OR(K26="",OR($D26="",$D26="NL",$D26="HORS LIGUE")),"",COUNTIFS($D$5:$D$72,"&lt;&gt;"&amp;"",$D$5:$D$72,"&lt;&gt;"&amp;"NL",$D$5:$D$72,"&lt;&gt;"&amp;"HORS LIGUE",K$5:K$72,"&lt;"&amp;K26)+1),Paramètres!$B$3:$C$56,2,FALSE)*Paramètres!$K$6))</f>
        <v>0</v>
      </c>
      <c r="M26" s="4"/>
      <c r="N26" s="2">
        <f>IF(M$2="Bike &amp; Run",IF(ISNA(VLOOKUP(M26,Paramètres!$B$3:$C$56,2,FALSE)),0,VLOOKUP(M26,Paramètres!$B$3:$C$56,2,FALSE)*Paramètres!$K$7),IF(OR(M26="",OR($D26="",$D26="NL",$D26="HORS LIGUE")),0,VLOOKUP(IF(OR(M26="",OR($D26="",$D26="NL",$D26="HORS LIGUE")),"",COUNTIFS($D$5:$D$72,"&lt;&gt;"&amp;"",$D$5:$D$72,"&lt;&gt;"&amp;"NL",$D$5:$D$72,"&lt;&gt;"&amp;"HORS LIGUE",M$5:M$72,"&lt;"&amp;M26)+1),Paramètres!$B$3:$C$56,2,FALSE)*Paramètres!$K$7))</f>
        <v>0</v>
      </c>
      <c r="O26" s="46"/>
      <c r="P26" s="2">
        <f>IF(O$2="Bike &amp; Run",IF(ISNA(VLOOKUP(O26,Paramètres!$B$3:$C$56,2,FALSE)),0,VLOOKUP(O26,Paramètres!$B$3:$C$56,2,FALSE)*Paramètres!$K$8),IF(OR(O26="",OR($D26="",$D26="NL",$D26="HORS LIGUE")),0,VLOOKUP(IF(OR(O26="",OR($D26="",$D26="NL",$D26="HORS LIGUE")),"",COUNTIFS($D$5:$D$72,"&lt;&gt;"&amp;"",$D$5:$D$72,"&lt;&gt;"&amp;"NL",$D$5:$D$72,"&lt;&gt;"&amp;"HORS LIGUE",O$5:O$72,"&lt;"&amp;O26)+1),Paramètres!$B$3:$C$56,2,FALSE)*Paramètres!$K$8))</f>
        <v>0</v>
      </c>
      <c r="Q26" s="46"/>
      <c r="R26" s="2">
        <f>IF(Q$2="Bike &amp; Run",IF(ISNA(VLOOKUP(Q26,Paramètres!$B$3:$C$56,2,FALSE)),0,VLOOKUP(Q26,Paramètres!$B$3:$C$56,2,FALSE)*Paramètres!$K$9),IF(OR(Q26="",OR($D26="",$D26="NL",$D26="HORS LIGUE")),0,VLOOKUP(IF(OR(Q26="",OR($D26="",$D26="NL",$D26="HORS LIGUE")),"",COUNTIFS($D$5:$D$72,"&lt;&gt;"&amp;"",$D$5:$D$72,"&lt;&gt;"&amp;"NL",$D$5:$D$72,"&lt;&gt;"&amp;"HORS LIGUE",Q$5:Q$72,"&lt;"&amp;Q26)+1),Paramètres!$B$3:$C$56,2,FALSE)*Paramètres!$K$9))</f>
        <v>0</v>
      </c>
      <c r="S26" s="46"/>
      <c r="T26" s="2">
        <f>IF(S$2="Bike &amp; Run",IF(ISNA(VLOOKUP(S26,Paramètres!$B$3:$C$56,2,FALSE)),0,VLOOKUP(S26,Paramètres!$B$3:$C$56,2,FALSE)*Paramètres!$K$10),IF(OR(S26="",OR($D26="",$D26="NL",$D26="HORS LIGUE")),0,VLOOKUP(IF(OR(S26="",OR($D26="",$D26="NL",$D26="HORS LIGUE")),"",COUNTIFS($D$5:$D$72,"&lt;&gt;"&amp;"",$D$5:$D$72,"&lt;&gt;"&amp;"NL",$D$5:$D$72,"&lt;&gt;"&amp;"HORS LIGUE",S$5:S$72,"&lt;"&amp;S26)+1),Paramètres!$B$3:$C$56,2,FALSE)*Paramètres!$K$10))</f>
        <v>0</v>
      </c>
      <c r="U26" s="46"/>
      <c r="V26" s="2">
        <f>IF(U$2="Bike &amp; Run",IF(ISNA(VLOOKUP(U26,Paramètres!$B$3:$C$56,2,FALSE)),0,VLOOKUP(U26,Paramètres!$B$3:$C$56,2,FALSE)*Paramètres!$K$11),IF(OR(U26="",OR($D26="",$D26="NL",$D26="HORS LIGUE")),0,VLOOKUP(IF(OR(U26="",OR($D26="",$D26="NL",$D26="HORS LIGUE")),"",COUNTIFS($D$5:$D$72,"&lt;&gt;"&amp;"",$D$5:$D$72,"&lt;&gt;"&amp;"NL",$D$5:$D$72,"&lt;&gt;"&amp;"HORS LIGUE",U$5:U$72,"&lt;"&amp;U26)+1),Paramètres!$B$3:$C$56,2,FALSE)*Paramètres!$K$11))</f>
        <v>0</v>
      </c>
      <c r="W26" s="46"/>
      <c r="X26" s="2">
        <f>IF(W$2="Bike &amp; Run",IF(ISNA(VLOOKUP(W26,Paramètres!$B$3:$C$56,2,FALSE)),0,VLOOKUP(W26,Paramètres!$B$3:$C$56,2,FALSE)*Paramètres!$K$12),IF(OR(W26="",OR($D26="",$D26="NL",$D26="HORS LIGUE")),0,VLOOKUP(IF(OR(W26="",OR($D26="",$D26="NL",$D26="HORS LIGUE")),"",COUNTIFS($D$5:$D$72,"&lt;&gt;"&amp;"",$D$5:$D$72,"&lt;&gt;"&amp;"NL",$D$5:$D$72,"&lt;&gt;"&amp;"HORS LIGUE",W$5:W$72,"&lt;"&amp;W26)+1),Paramètres!$B$3:$C$56,2,FALSE)*Paramètres!$K$12))</f>
        <v>0</v>
      </c>
      <c r="Y26" s="46"/>
      <c r="Z26" s="2">
        <f>IF(Y$2="Bike &amp; Run",IF(ISNA(VLOOKUP(Y26,Paramètres!$B$3:$C$56,2,FALSE)),0,VLOOKUP(Y26,Paramètres!$B$3:$C$56,2,FALSE)*Paramètres!$K$13),IF(OR(Y26="",OR($D26="",$D26="NL",$D26="HORS LIGUE")),0,VLOOKUP(IF(OR(Y26="",OR($D26="",$D26="NL",$D26="HORS LIGUE")),"",COUNTIFS($D$5:$D$72,"&lt;&gt;"&amp;"",$D$5:$D$72,"&lt;&gt;"&amp;"NL",$D$5:$D$72,"&lt;&gt;"&amp;"HORS LIGUE",Y$5:Y$72,"&lt;"&amp;Y26)+1),Paramètres!$B$3:$C$56,2,FALSE)*Paramètres!$K$13))</f>
        <v>0</v>
      </c>
      <c r="AA26" s="46"/>
      <c r="AB26" s="2">
        <f>IF(AA$2="Bike &amp; Run",IF(ISNA(VLOOKUP(AA26,Paramètres!$B$3:$C$56,2,FALSE)),0,VLOOKUP(AA26,Paramètres!$B$3:$C$56,2,FALSE)*Paramètres!$K$14),IF(OR(AA26="",OR($D26="",$D26="NL",$D26="HORS LIGUE")),0,VLOOKUP(IF(OR(AA26="",OR($D26="",$D26="NL",$D26="HORS LIGUE")),"",COUNTIFS($D$5:$D$72,"&lt;&gt;"&amp;"",$D$5:$D$72,"&lt;&gt;"&amp;"NL",$D$5:$D$72,"&lt;&gt;"&amp;"HORS LIGUE",AA$5:AA$72,"&lt;"&amp;AA26)+1),Paramètres!$B$3:$C$56,2,FALSE)*Paramètres!$K$14))</f>
        <v>0</v>
      </c>
      <c r="AC26" s="46"/>
      <c r="AD26" s="2">
        <f>IF(AC$2="Bike &amp; Run",IF(ISNA(VLOOKUP(AC26,Paramètres!$B$3:$C$56,2,FALSE)),0,VLOOKUP(AC26,Paramètres!$B$3:$C$56,2,FALSE)*Paramètres!$K$15),IF(OR(AC26="",OR($D26="",$D26="NL",$D26="HORS LIGUE")),0,VLOOKUP(IF(OR(AC26="",OR($D26="",$D26="NL",$D26="HORS LIGUE")),"",COUNTIFS($D$5:$D$72,"&lt;&gt;"&amp;"",$D$5:$D$72,"&lt;&gt;"&amp;"NL",$D$5:$D$72,"&lt;&gt;"&amp;"HORS LIGUE",AC$5:AC$72,"&lt;"&amp;AC26)+1),Paramètres!$B$3:$C$56,2,FALSE)*Paramètres!$K$15))</f>
        <v>0</v>
      </c>
      <c r="AE26" s="46"/>
      <c r="AF26" s="2">
        <f>IF(AE$2="Bike &amp; Run",IF(ISNA(VLOOKUP(AE26,Paramètres!$B$3:$C$56,2,FALSE)),0,VLOOKUP(AE26,Paramètres!$B$3:$C$56,2,FALSE)*Paramètres!$K$16),IF(OR(AE26="",OR($D26="",$D26="NL",$D26="HORS LIGUE")),0,VLOOKUP(IF(OR(AE26="",OR($D26="",$D26="NL",$D26="HORS LIGUE")),"",COUNTIFS($D$5:$D$72,"&lt;&gt;"&amp;"",$D$5:$D$72,"&lt;&gt;"&amp;"NL",$D$5:$D$72,"&lt;&gt;"&amp;"HORS LIGUE",AE$5:AE$72,"&lt;"&amp;AE26)+1),Paramètres!$B$3:$C$56,2,FALSE)*Paramètres!$K$16))</f>
        <v>0</v>
      </c>
      <c r="AG26" s="46"/>
      <c r="AH26" s="2">
        <f>IF(AG$2="Bike &amp; Run",IF(ISNA(VLOOKUP(AG26,Paramètres!$B$3:$C$56,2,FALSE)),0,VLOOKUP(AG26,Paramètres!$B$3:$C$56,2,FALSE)*Paramètres!$K$17),IF(OR(AG26="",OR($D26="",$D26="NL",$D26="HORS LIGUE")),0,VLOOKUP(IF(OR(AG26="",OR($D26="",$D26="NL",$D26="HORS LIGUE")),"",COUNTIFS($D$5:$D$72,"&lt;&gt;"&amp;"",$D$5:$D$72,"&lt;&gt;"&amp;"NL",$D$5:$D$72,"&lt;&gt;"&amp;"HORS LIGUE",AG$5:AG$72,"&lt;"&amp;AG26)+1),Paramètres!$B$3:$C$56,2,FALSE)*Paramètres!$K$17))</f>
        <v>0</v>
      </c>
      <c r="AI26" s="40">
        <f t="shared" si="0"/>
        <v>0</v>
      </c>
      <c r="AJ26" s="3" t="str">
        <f t="shared" si="1"/>
        <v/>
      </c>
      <c r="AK26" s="5">
        <f t="shared" si="2"/>
        <v>0</v>
      </c>
      <c r="AL26" s="41">
        <f t="shared" si="3"/>
        <v>0</v>
      </c>
      <c r="AM26" s="33" t="str">
        <f t="shared" si="4"/>
        <v/>
      </c>
      <c r="AO26" s="22">
        <f t="shared" si="5"/>
        <v>0</v>
      </c>
      <c r="AP26">
        <f t="shared" si="6"/>
        <v>0</v>
      </c>
      <c r="AQ26">
        <f t="shared" si="7"/>
        <v>0</v>
      </c>
      <c r="AR26">
        <f t="shared" si="8"/>
        <v>0</v>
      </c>
      <c r="AS26">
        <f t="shared" si="9"/>
        <v>0</v>
      </c>
      <c r="AT26">
        <f t="shared" si="10"/>
        <v>0</v>
      </c>
      <c r="AU26">
        <f t="shared" si="11"/>
        <v>0</v>
      </c>
      <c r="AV26">
        <f t="shared" si="12"/>
        <v>0</v>
      </c>
      <c r="AW26">
        <f t="shared" si="13"/>
        <v>0</v>
      </c>
      <c r="AX26">
        <f t="shared" si="14"/>
        <v>0</v>
      </c>
      <c r="AY26">
        <f t="shared" si="15"/>
        <v>0</v>
      </c>
      <c r="AZ26">
        <f t="shared" si="16"/>
        <v>0</v>
      </c>
      <c r="BA26">
        <f t="shared" si="17"/>
        <v>0</v>
      </c>
      <c r="BB26">
        <f t="shared" si="18"/>
        <v>0</v>
      </c>
      <c r="BC26">
        <f t="shared" si="19"/>
        <v>0</v>
      </c>
      <c r="BD26">
        <f t="shared" si="20"/>
        <v>0</v>
      </c>
      <c r="BE26" s="22">
        <f t="shared" ref="BE26:BR26" si="42">BD26+LARGE($AO26:$BC26,BE$4)</f>
        <v>0</v>
      </c>
      <c r="BF26" s="22">
        <f t="shared" si="42"/>
        <v>0</v>
      </c>
      <c r="BG26" s="22">
        <f t="shared" si="42"/>
        <v>0</v>
      </c>
      <c r="BH26" s="22">
        <f t="shared" si="42"/>
        <v>0</v>
      </c>
      <c r="BI26" s="22">
        <f t="shared" si="42"/>
        <v>0</v>
      </c>
      <c r="BJ26" s="22">
        <f t="shared" si="42"/>
        <v>0</v>
      </c>
      <c r="BK26" s="22">
        <f t="shared" si="42"/>
        <v>0</v>
      </c>
      <c r="BL26" s="22">
        <f t="shared" si="42"/>
        <v>0</v>
      </c>
      <c r="BM26" s="22">
        <f t="shared" si="42"/>
        <v>0</v>
      </c>
      <c r="BN26" s="22">
        <f t="shared" si="42"/>
        <v>0</v>
      </c>
      <c r="BO26" s="22">
        <f t="shared" si="42"/>
        <v>0</v>
      </c>
      <c r="BP26" s="22">
        <f t="shared" si="42"/>
        <v>0</v>
      </c>
      <c r="BQ26" s="22">
        <f t="shared" si="42"/>
        <v>0</v>
      </c>
      <c r="BR26" s="22">
        <f t="shared" si="42"/>
        <v>0</v>
      </c>
    </row>
    <row r="27" spans="1:70" ht="16.5">
      <c r="A27" s="14"/>
      <c r="B27" s="32" t="str">
        <f>IF(ISNA(VLOOKUP(A27,'Licenciés Jeunes 2023'!A:C,3,0)),"",VLOOKUP(A27,'Licenciés Jeunes 2023'!A:C,3,0))</f>
        <v/>
      </c>
      <c r="C27" s="32" t="str">
        <f>IF(ISNA(VLOOKUP(A27,'Licenciés Jeunes 2023'!A:C,2,0)),"",VLOOKUP(A27,'Licenciés Jeunes 2023'!A:C,2,0))</f>
        <v/>
      </c>
      <c r="D27" s="32" t="str">
        <f>IF(ISNA(VLOOKUP(A27,'Licenciés Jeunes 2023'!A:F,6,0)),"",VLOOKUP(A27,'Licenciés Jeunes 2023'!A:F,6,0))</f>
        <v/>
      </c>
      <c r="E27" s="6"/>
      <c r="F27" s="2">
        <f>IF(E$2="Bike &amp; Run",IF(ISNA(VLOOKUP(E27,Paramètres!$B$3:$C$56,2,FALSE)),0,VLOOKUP(E27,Paramètres!$B$3:$C$56,2,FALSE)*Paramètres!$K$3),IF(OR(E27="",OR($D27="",$D27="NL",$D27="HORS LIGUE")),0,VLOOKUP(IF(OR(E27="",OR($D27="",$D27="NL",$D27="HORS LIGUE")),"",COUNTIFS($D$5:$D$72,"&lt;&gt;"&amp;"",$D$5:$D$72,"&lt;&gt;"&amp;"NL",$D$5:$D$72,"&lt;&gt;"&amp;"HORS LIGUE",E$5:E$72,"&lt;"&amp;E27)+1),Paramètres!$B$3:$C$56,2,FALSE)*Paramètres!$K$3))</f>
        <v>0</v>
      </c>
      <c r="G27" s="4"/>
      <c r="H27" s="2">
        <f>IF(G$2="Bike &amp; Run",IF(ISNA(VLOOKUP(G27,Paramètres!$B$3:$C$56,2,FALSE)),0,VLOOKUP(G27,Paramètres!$B$3:$C$56,2,FALSE)*Paramètres!$K$4),IF(OR(G27="",OR($D27="",$D27="NL",$D27="HORS LIGUE")),0,VLOOKUP(IF(OR(G27="",OR($D27="",$D27="NL",$D27="HORS LIGUE")),"",COUNTIFS($D$5:$D$72,"&lt;&gt;"&amp;"",$D$5:$D$72,"&lt;&gt;"&amp;"NL",$D$5:$D$72,"&lt;&gt;"&amp;"HORS LIGUE",G$5:G$72,"&lt;"&amp;G27)+1),Paramètres!$B$3:$C$56,2,FALSE)*Paramètres!$K$4))</f>
        <v>0</v>
      </c>
      <c r="I27" s="36"/>
      <c r="J27" s="2">
        <f>IF(I$2="Bike &amp; Run",IF(ISNA(VLOOKUP(I27,Paramètres!$B$3:$C$56,2,FALSE)),0,VLOOKUP(I27,Paramètres!$B$3:$C$56,2,FALSE)*Paramètres!$K$5),IF(OR(I27="",OR($D27="",$D27="NL",$D27="HORS LIGUE")),0,VLOOKUP(IF(OR(I27="",OR($D27="",$D27="NL",$D27="HORS LIGUE")),"",COUNTIFS($D$5:$D$72,"&lt;&gt;"&amp;"",$D$5:$D$72,"&lt;&gt;"&amp;"NL",$D$5:$D$72,"&lt;&gt;"&amp;"HORS LIGUE",I$5:I$72,"&lt;"&amp;I27)+1),Paramètres!$B$3:$C$56,2,FALSE)*Paramètres!$K$5))</f>
        <v>0</v>
      </c>
      <c r="K27" s="4"/>
      <c r="L27" s="2">
        <f>IF(K$2="Bike &amp; Run",IF(ISNA(VLOOKUP(K27,Paramètres!$B$3:$C$56,2,FALSE)),0,VLOOKUP(K27,Paramètres!$B$3:$C$56,2,FALSE)*Paramètres!$K$6),IF(OR(K27="",OR($D27="",$D27="NL",$D27="HORS LIGUE")),0,VLOOKUP(IF(OR(K27="",OR($D27="",$D27="NL",$D27="HORS LIGUE")),"",COUNTIFS($D$5:$D$72,"&lt;&gt;"&amp;"",$D$5:$D$72,"&lt;&gt;"&amp;"NL",$D$5:$D$72,"&lt;&gt;"&amp;"HORS LIGUE",K$5:K$72,"&lt;"&amp;K27)+1),Paramètres!$B$3:$C$56,2,FALSE)*Paramètres!$K$6))</f>
        <v>0</v>
      </c>
      <c r="M27" s="4"/>
      <c r="N27" s="2">
        <f>IF(M$2="Bike &amp; Run",IF(ISNA(VLOOKUP(M27,Paramètres!$B$3:$C$56,2,FALSE)),0,VLOOKUP(M27,Paramètres!$B$3:$C$56,2,FALSE)*Paramètres!$K$7),IF(OR(M27="",OR($D27="",$D27="NL",$D27="HORS LIGUE")),0,VLOOKUP(IF(OR(M27="",OR($D27="",$D27="NL",$D27="HORS LIGUE")),"",COUNTIFS($D$5:$D$72,"&lt;&gt;"&amp;"",$D$5:$D$72,"&lt;&gt;"&amp;"NL",$D$5:$D$72,"&lt;&gt;"&amp;"HORS LIGUE",M$5:M$72,"&lt;"&amp;M27)+1),Paramètres!$B$3:$C$56,2,FALSE)*Paramètres!$K$7))</f>
        <v>0</v>
      </c>
      <c r="O27" s="46"/>
      <c r="P27" s="2">
        <f>IF(O$2="Bike &amp; Run",IF(ISNA(VLOOKUP(O27,Paramètres!$B$3:$C$56,2,FALSE)),0,VLOOKUP(O27,Paramètres!$B$3:$C$56,2,FALSE)*Paramètres!$K$8),IF(OR(O27="",OR($D27="",$D27="NL",$D27="HORS LIGUE")),0,VLOOKUP(IF(OR(O27="",OR($D27="",$D27="NL",$D27="HORS LIGUE")),"",COUNTIFS($D$5:$D$72,"&lt;&gt;"&amp;"",$D$5:$D$72,"&lt;&gt;"&amp;"NL",$D$5:$D$72,"&lt;&gt;"&amp;"HORS LIGUE",O$5:O$72,"&lt;"&amp;O27)+1),Paramètres!$B$3:$C$56,2,FALSE)*Paramètres!$K$8))</f>
        <v>0</v>
      </c>
      <c r="Q27" s="46"/>
      <c r="R27" s="2">
        <f>IF(Q$2="Bike &amp; Run",IF(ISNA(VLOOKUP(Q27,Paramètres!$B$3:$C$56,2,FALSE)),0,VLOOKUP(Q27,Paramètres!$B$3:$C$56,2,FALSE)*Paramètres!$K$9),IF(OR(Q27="",OR($D27="",$D27="NL",$D27="HORS LIGUE")),0,VLOOKUP(IF(OR(Q27="",OR($D27="",$D27="NL",$D27="HORS LIGUE")),"",COUNTIFS($D$5:$D$72,"&lt;&gt;"&amp;"",$D$5:$D$72,"&lt;&gt;"&amp;"NL",$D$5:$D$72,"&lt;&gt;"&amp;"HORS LIGUE",Q$5:Q$72,"&lt;"&amp;Q27)+1),Paramètres!$B$3:$C$56,2,FALSE)*Paramètres!$K$9))</f>
        <v>0</v>
      </c>
      <c r="S27" s="46"/>
      <c r="T27" s="2">
        <f>IF(S$2="Bike &amp; Run",IF(ISNA(VLOOKUP(S27,Paramètres!$B$3:$C$56,2,FALSE)),0,VLOOKUP(S27,Paramètres!$B$3:$C$56,2,FALSE)*Paramètres!$K$10),IF(OR(S27="",OR($D27="",$D27="NL",$D27="HORS LIGUE")),0,VLOOKUP(IF(OR(S27="",OR($D27="",$D27="NL",$D27="HORS LIGUE")),"",COUNTIFS($D$5:$D$72,"&lt;&gt;"&amp;"",$D$5:$D$72,"&lt;&gt;"&amp;"NL",$D$5:$D$72,"&lt;&gt;"&amp;"HORS LIGUE",S$5:S$72,"&lt;"&amp;S27)+1),Paramètres!$B$3:$C$56,2,FALSE)*Paramètres!$K$10))</f>
        <v>0</v>
      </c>
      <c r="U27" s="46"/>
      <c r="V27" s="2">
        <f>IF(U$2="Bike &amp; Run",IF(ISNA(VLOOKUP(U27,Paramètres!$B$3:$C$56,2,FALSE)),0,VLOOKUP(U27,Paramètres!$B$3:$C$56,2,FALSE)*Paramètres!$K$11),IF(OR(U27="",OR($D27="",$D27="NL",$D27="HORS LIGUE")),0,VLOOKUP(IF(OR(U27="",OR($D27="",$D27="NL",$D27="HORS LIGUE")),"",COUNTIFS($D$5:$D$72,"&lt;&gt;"&amp;"",$D$5:$D$72,"&lt;&gt;"&amp;"NL",$D$5:$D$72,"&lt;&gt;"&amp;"HORS LIGUE",U$5:U$72,"&lt;"&amp;U27)+1),Paramètres!$B$3:$C$56,2,FALSE)*Paramètres!$K$11))</f>
        <v>0</v>
      </c>
      <c r="W27" s="46"/>
      <c r="X27" s="2">
        <f>IF(W$2="Bike &amp; Run",IF(ISNA(VLOOKUP(W27,Paramètres!$B$3:$C$56,2,FALSE)),0,VLOOKUP(W27,Paramètres!$B$3:$C$56,2,FALSE)*Paramètres!$K$12),IF(OR(W27="",OR($D27="",$D27="NL",$D27="HORS LIGUE")),0,VLOOKUP(IF(OR(W27="",OR($D27="",$D27="NL",$D27="HORS LIGUE")),"",COUNTIFS($D$5:$D$72,"&lt;&gt;"&amp;"",$D$5:$D$72,"&lt;&gt;"&amp;"NL",$D$5:$D$72,"&lt;&gt;"&amp;"HORS LIGUE",W$5:W$72,"&lt;"&amp;W27)+1),Paramètres!$B$3:$C$56,2,FALSE)*Paramètres!$K$12))</f>
        <v>0</v>
      </c>
      <c r="Y27" s="46"/>
      <c r="Z27" s="2">
        <f>IF(Y$2="Bike &amp; Run",IF(ISNA(VLOOKUP(Y27,Paramètres!$B$3:$C$56,2,FALSE)),0,VLOOKUP(Y27,Paramètres!$B$3:$C$56,2,FALSE)*Paramètres!$K$13),IF(OR(Y27="",OR($D27="",$D27="NL",$D27="HORS LIGUE")),0,VLOOKUP(IF(OR(Y27="",OR($D27="",$D27="NL",$D27="HORS LIGUE")),"",COUNTIFS($D$5:$D$72,"&lt;&gt;"&amp;"",$D$5:$D$72,"&lt;&gt;"&amp;"NL",$D$5:$D$72,"&lt;&gt;"&amp;"HORS LIGUE",Y$5:Y$72,"&lt;"&amp;Y27)+1),Paramètres!$B$3:$C$56,2,FALSE)*Paramètres!$K$13))</f>
        <v>0</v>
      </c>
      <c r="AA27" s="46"/>
      <c r="AB27" s="2">
        <f>IF(AA$2="Bike &amp; Run",IF(ISNA(VLOOKUP(AA27,Paramètres!$B$3:$C$56,2,FALSE)),0,VLOOKUP(AA27,Paramètres!$B$3:$C$56,2,FALSE)*Paramètres!$K$14),IF(OR(AA27="",OR($D27="",$D27="NL",$D27="HORS LIGUE")),0,VLOOKUP(IF(OR(AA27="",OR($D27="",$D27="NL",$D27="HORS LIGUE")),"",COUNTIFS($D$5:$D$72,"&lt;&gt;"&amp;"",$D$5:$D$72,"&lt;&gt;"&amp;"NL",$D$5:$D$72,"&lt;&gt;"&amp;"HORS LIGUE",AA$5:AA$72,"&lt;"&amp;AA27)+1),Paramètres!$B$3:$C$56,2,FALSE)*Paramètres!$K$14))</f>
        <v>0</v>
      </c>
      <c r="AC27" s="46"/>
      <c r="AD27" s="2">
        <f>IF(AC$2="Bike &amp; Run",IF(ISNA(VLOOKUP(AC27,Paramètres!$B$3:$C$56,2,FALSE)),0,VLOOKUP(AC27,Paramètres!$B$3:$C$56,2,FALSE)*Paramètres!$K$15),IF(OR(AC27="",OR($D27="",$D27="NL",$D27="HORS LIGUE")),0,VLOOKUP(IF(OR(AC27="",OR($D27="",$D27="NL",$D27="HORS LIGUE")),"",COUNTIFS($D$5:$D$72,"&lt;&gt;"&amp;"",$D$5:$D$72,"&lt;&gt;"&amp;"NL",$D$5:$D$72,"&lt;&gt;"&amp;"HORS LIGUE",AC$5:AC$72,"&lt;"&amp;AC27)+1),Paramètres!$B$3:$C$56,2,FALSE)*Paramètres!$K$15))</f>
        <v>0</v>
      </c>
      <c r="AE27" s="46"/>
      <c r="AF27" s="2">
        <f>IF(AE$2="Bike &amp; Run",IF(ISNA(VLOOKUP(AE27,Paramètres!$B$3:$C$56,2,FALSE)),0,VLOOKUP(AE27,Paramètres!$B$3:$C$56,2,FALSE)*Paramètres!$K$16),IF(OR(AE27="",OR($D27="",$D27="NL",$D27="HORS LIGUE")),0,VLOOKUP(IF(OR(AE27="",OR($D27="",$D27="NL",$D27="HORS LIGUE")),"",COUNTIFS($D$5:$D$72,"&lt;&gt;"&amp;"",$D$5:$D$72,"&lt;&gt;"&amp;"NL",$D$5:$D$72,"&lt;&gt;"&amp;"HORS LIGUE",AE$5:AE$72,"&lt;"&amp;AE27)+1),Paramètres!$B$3:$C$56,2,FALSE)*Paramètres!$K$16))</f>
        <v>0</v>
      </c>
      <c r="AG27" s="46"/>
      <c r="AH27" s="2">
        <f>IF(AG$2="Bike &amp; Run",IF(ISNA(VLOOKUP(AG27,Paramètres!$B$3:$C$56,2,FALSE)),0,VLOOKUP(AG27,Paramètres!$B$3:$C$56,2,FALSE)*Paramètres!$K$17),IF(OR(AG27="",OR($D27="",$D27="NL",$D27="HORS LIGUE")),0,VLOOKUP(IF(OR(AG27="",OR($D27="",$D27="NL",$D27="HORS LIGUE")),"",COUNTIFS($D$5:$D$72,"&lt;&gt;"&amp;"",$D$5:$D$72,"&lt;&gt;"&amp;"NL",$D$5:$D$72,"&lt;&gt;"&amp;"HORS LIGUE",AG$5:AG$72,"&lt;"&amp;AG27)+1),Paramètres!$B$3:$C$56,2,FALSE)*Paramètres!$K$17))</f>
        <v>0</v>
      </c>
      <c r="AI27" s="40">
        <f t="shared" si="0"/>
        <v>0</v>
      </c>
      <c r="AJ27" s="3" t="str">
        <f t="shared" si="1"/>
        <v/>
      </c>
      <c r="AK27" s="5">
        <f t="shared" si="2"/>
        <v>0</v>
      </c>
      <c r="AL27" s="41">
        <f t="shared" si="3"/>
        <v>0</v>
      </c>
      <c r="AM27" s="33" t="str">
        <f t="shared" si="4"/>
        <v/>
      </c>
      <c r="AO27" s="22">
        <f t="shared" si="5"/>
        <v>0</v>
      </c>
      <c r="AP27">
        <f t="shared" si="6"/>
        <v>0</v>
      </c>
      <c r="AQ27">
        <f t="shared" si="7"/>
        <v>0</v>
      </c>
      <c r="AR27">
        <f t="shared" si="8"/>
        <v>0</v>
      </c>
      <c r="AS27">
        <f t="shared" si="9"/>
        <v>0</v>
      </c>
      <c r="AT27">
        <f t="shared" si="10"/>
        <v>0</v>
      </c>
      <c r="AU27">
        <f t="shared" si="11"/>
        <v>0</v>
      </c>
      <c r="AV27">
        <f t="shared" si="12"/>
        <v>0</v>
      </c>
      <c r="AW27">
        <f t="shared" si="13"/>
        <v>0</v>
      </c>
      <c r="AX27">
        <f t="shared" si="14"/>
        <v>0</v>
      </c>
      <c r="AY27">
        <f t="shared" si="15"/>
        <v>0</v>
      </c>
      <c r="AZ27">
        <f t="shared" si="16"/>
        <v>0</v>
      </c>
      <c r="BA27">
        <f t="shared" si="17"/>
        <v>0</v>
      </c>
      <c r="BB27">
        <f t="shared" si="18"/>
        <v>0</v>
      </c>
      <c r="BC27">
        <f t="shared" si="19"/>
        <v>0</v>
      </c>
      <c r="BD27">
        <f t="shared" si="20"/>
        <v>0</v>
      </c>
      <c r="BE27" s="22">
        <f t="shared" ref="BE27:BR27" si="43">BD27+LARGE($AO27:$BC27,BE$4)</f>
        <v>0</v>
      </c>
      <c r="BF27" s="22">
        <f t="shared" si="43"/>
        <v>0</v>
      </c>
      <c r="BG27" s="22">
        <f t="shared" si="43"/>
        <v>0</v>
      </c>
      <c r="BH27" s="22">
        <f t="shared" si="43"/>
        <v>0</v>
      </c>
      <c r="BI27" s="22">
        <f t="shared" si="43"/>
        <v>0</v>
      </c>
      <c r="BJ27" s="22">
        <f t="shared" si="43"/>
        <v>0</v>
      </c>
      <c r="BK27" s="22">
        <f t="shared" si="43"/>
        <v>0</v>
      </c>
      <c r="BL27" s="22">
        <f t="shared" si="43"/>
        <v>0</v>
      </c>
      <c r="BM27" s="22">
        <f t="shared" si="43"/>
        <v>0</v>
      </c>
      <c r="BN27" s="22">
        <f t="shared" si="43"/>
        <v>0</v>
      </c>
      <c r="BO27" s="22">
        <f t="shared" si="43"/>
        <v>0</v>
      </c>
      <c r="BP27" s="22">
        <f t="shared" si="43"/>
        <v>0</v>
      </c>
      <c r="BQ27" s="22">
        <f t="shared" si="43"/>
        <v>0</v>
      </c>
      <c r="BR27" s="22">
        <f t="shared" si="43"/>
        <v>0</v>
      </c>
    </row>
    <row r="28" spans="1:70" ht="16.5">
      <c r="A28" s="14"/>
      <c r="B28" s="32" t="str">
        <f>IF(ISNA(VLOOKUP(A28,'Licenciés Jeunes 2023'!A:C,3,0)),"",VLOOKUP(A28,'Licenciés Jeunes 2023'!A:C,3,0))</f>
        <v/>
      </c>
      <c r="C28" s="32" t="str">
        <f>IF(ISNA(VLOOKUP(A28,'Licenciés Jeunes 2023'!A:C,2,0)),"",VLOOKUP(A28,'Licenciés Jeunes 2023'!A:C,2,0))</f>
        <v/>
      </c>
      <c r="D28" s="32" t="str">
        <f>IF(ISNA(VLOOKUP(A28,'Licenciés Jeunes 2023'!A:F,6,0)),"",VLOOKUP(A28,'Licenciés Jeunes 2023'!A:F,6,0))</f>
        <v/>
      </c>
      <c r="E28" s="6"/>
      <c r="F28" s="2">
        <f>IF(E$2="Bike &amp; Run",IF(ISNA(VLOOKUP(E28,Paramètres!$B$3:$C$56,2,FALSE)),0,VLOOKUP(E28,Paramètres!$B$3:$C$56,2,FALSE)*Paramètres!$K$3),IF(OR(E28="",OR($D28="",$D28="NL",$D28="HORS LIGUE")),0,VLOOKUP(IF(OR(E28="",OR($D28="",$D28="NL",$D28="HORS LIGUE")),"",COUNTIFS($D$5:$D$72,"&lt;&gt;"&amp;"",$D$5:$D$72,"&lt;&gt;"&amp;"NL",$D$5:$D$72,"&lt;&gt;"&amp;"HORS LIGUE",E$5:E$72,"&lt;"&amp;E28)+1),Paramètres!$B$3:$C$56,2,FALSE)*Paramètres!$K$3))</f>
        <v>0</v>
      </c>
      <c r="G28" s="4"/>
      <c r="H28" s="2">
        <f>IF(G$2="Bike &amp; Run",IF(ISNA(VLOOKUP(G28,Paramètres!$B$3:$C$56,2,FALSE)),0,VLOOKUP(G28,Paramètres!$B$3:$C$56,2,FALSE)*Paramètres!$K$4),IF(OR(G28="",OR($D28="",$D28="NL",$D28="HORS LIGUE")),0,VLOOKUP(IF(OR(G28="",OR($D28="",$D28="NL",$D28="HORS LIGUE")),"",COUNTIFS($D$5:$D$72,"&lt;&gt;"&amp;"",$D$5:$D$72,"&lt;&gt;"&amp;"NL",$D$5:$D$72,"&lt;&gt;"&amp;"HORS LIGUE",G$5:G$72,"&lt;"&amp;G28)+1),Paramètres!$B$3:$C$56,2,FALSE)*Paramètres!$K$4))</f>
        <v>0</v>
      </c>
      <c r="I28" s="36"/>
      <c r="J28" s="2">
        <f>IF(I$2="Bike &amp; Run",IF(ISNA(VLOOKUP(I28,Paramètres!$B$3:$C$56,2,FALSE)),0,VLOOKUP(I28,Paramètres!$B$3:$C$56,2,FALSE)*Paramètres!$K$5),IF(OR(I28="",OR($D28="",$D28="NL",$D28="HORS LIGUE")),0,VLOOKUP(IF(OR(I28="",OR($D28="",$D28="NL",$D28="HORS LIGUE")),"",COUNTIFS($D$5:$D$72,"&lt;&gt;"&amp;"",$D$5:$D$72,"&lt;&gt;"&amp;"NL",$D$5:$D$72,"&lt;&gt;"&amp;"HORS LIGUE",I$5:I$72,"&lt;"&amp;I28)+1),Paramètres!$B$3:$C$56,2,FALSE)*Paramètres!$K$5))</f>
        <v>0</v>
      </c>
      <c r="K28" s="4"/>
      <c r="L28" s="2">
        <f>IF(K$2="Bike &amp; Run",IF(ISNA(VLOOKUP(K28,Paramètres!$B$3:$C$56,2,FALSE)),0,VLOOKUP(K28,Paramètres!$B$3:$C$56,2,FALSE)*Paramètres!$K$6),IF(OR(K28="",OR($D28="",$D28="NL",$D28="HORS LIGUE")),0,VLOOKUP(IF(OR(K28="",OR($D28="",$D28="NL",$D28="HORS LIGUE")),"",COUNTIFS($D$5:$D$72,"&lt;&gt;"&amp;"",$D$5:$D$72,"&lt;&gt;"&amp;"NL",$D$5:$D$72,"&lt;&gt;"&amp;"HORS LIGUE",K$5:K$72,"&lt;"&amp;K28)+1),Paramètres!$B$3:$C$56,2,FALSE)*Paramètres!$K$6))</f>
        <v>0</v>
      </c>
      <c r="M28" s="4"/>
      <c r="N28" s="2">
        <f>IF(M$2="Bike &amp; Run",IF(ISNA(VLOOKUP(M28,Paramètres!$B$3:$C$56,2,FALSE)),0,VLOOKUP(M28,Paramètres!$B$3:$C$56,2,FALSE)*Paramètres!$K$7),IF(OR(M28="",OR($D28="",$D28="NL",$D28="HORS LIGUE")),0,VLOOKUP(IF(OR(M28="",OR($D28="",$D28="NL",$D28="HORS LIGUE")),"",COUNTIFS($D$5:$D$72,"&lt;&gt;"&amp;"",$D$5:$D$72,"&lt;&gt;"&amp;"NL",$D$5:$D$72,"&lt;&gt;"&amp;"HORS LIGUE",M$5:M$72,"&lt;"&amp;M28)+1),Paramètres!$B$3:$C$56,2,FALSE)*Paramètres!$K$7))</f>
        <v>0</v>
      </c>
      <c r="O28" s="46"/>
      <c r="P28" s="2">
        <f>IF(O$2="Bike &amp; Run",IF(ISNA(VLOOKUP(O28,Paramètres!$B$3:$C$56,2,FALSE)),0,VLOOKUP(O28,Paramètres!$B$3:$C$56,2,FALSE)*Paramètres!$K$8),IF(OR(O28="",OR($D28="",$D28="NL",$D28="HORS LIGUE")),0,VLOOKUP(IF(OR(O28="",OR($D28="",$D28="NL",$D28="HORS LIGUE")),"",COUNTIFS($D$5:$D$72,"&lt;&gt;"&amp;"",$D$5:$D$72,"&lt;&gt;"&amp;"NL",$D$5:$D$72,"&lt;&gt;"&amp;"HORS LIGUE",O$5:O$72,"&lt;"&amp;O28)+1),Paramètres!$B$3:$C$56,2,FALSE)*Paramètres!$K$8))</f>
        <v>0</v>
      </c>
      <c r="Q28" s="46"/>
      <c r="R28" s="2">
        <f>IF(Q$2="Bike &amp; Run",IF(ISNA(VLOOKUP(Q28,Paramètres!$B$3:$C$56,2,FALSE)),0,VLOOKUP(Q28,Paramètres!$B$3:$C$56,2,FALSE)*Paramètres!$K$9),IF(OR(Q28="",OR($D28="",$D28="NL",$D28="HORS LIGUE")),0,VLOOKUP(IF(OR(Q28="",OR($D28="",$D28="NL",$D28="HORS LIGUE")),"",COUNTIFS($D$5:$D$72,"&lt;&gt;"&amp;"",$D$5:$D$72,"&lt;&gt;"&amp;"NL",$D$5:$D$72,"&lt;&gt;"&amp;"HORS LIGUE",Q$5:Q$72,"&lt;"&amp;Q28)+1),Paramètres!$B$3:$C$56,2,FALSE)*Paramètres!$K$9))</f>
        <v>0</v>
      </c>
      <c r="S28" s="46"/>
      <c r="T28" s="2">
        <f>IF(S$2="Bike &amp; Run",IF(ISNA(VLOOKUP(S28,Paramètres!$B$3:$C$56,2,FALSE)),0,VLOOKUP(S28,Paramètres!$B$3:$C$56,2,FALSE)*Paramètres!$K$10),IF(OR(S28="",OR($D28="",$D28="NL",$D28="HORS LIGUE")),0,VLOOKUP(IF(OR(S28="",OR($D28="",$D28="NL",$D28="HORS LIGUE")),"",COUNTIFS($D$5:$D$72,"&lt;&gt;"&amp;"",$D$5:$D$72,"&lt;&gt;"&amp;"NL",$D$5:$D$72,"&lt;&gt;"&amp;"HORS LIGUE",S$5:S$72,"&lt;"&amp;S28)+1),Paramètres!$B$3:$C$56,2,FALSE)*Paramètres!$K$10))</f>
        <v>0</v>
      </c>
      <c r="U28" s="46"/>
      <c r="V28" s="2">
        <f>IF(U$2="Bike &amp; Run",IF(ISNA(VLOOKUP(U28,Paramètres!$B$3:$C$56,2,FALSE)),0,VLOOKUP(U28,Paramètres!$B$3:$C$56,2,FALSE)*Paramètres!$K$11),IF(OR(U28="",OR($D28="",$D28="NL",$D28="HORS LIGUE")),0,VLOOKUP(IF(OR(U28="",OR($D28="",$D28="NL",$D28="HORS LIGUE")),"",COUNTIFS($D$5:$D$72,"&lt;&gt;"&amp;"",$D$5:$D$72,"&lt;&gt;"&amp;"NL",$D$5:$D$72,"&lt;&gt;"&amp;"HORS LIGUE",U$5:U$72,"&lt;"&amp;U28)+1),Paramètres!$B$3:$C$56,2,FALSE)*Paramètres!$K$11))</f>
        <v>0</v>
      </c>
      <c r="W28" s="46"/>
      <c r="X28" s="2">
        <f>IF(W$2="Bike &amp; Run",IF(ISNA(VLOOKUP(W28,Paramètres!$B$3:$C$56,2,FALSE)),0,VLOOKUP(W28,Paramètres!$B$3:$C$56,2,FALSE)*Paramètres!$K$12),IF(OR(W28="",OR($D28="",$D28="NL",$D28="HORS LIGUE")),0,VLOOKUP(IF(OR(W28="",OR($D28="",$D28="NL",$D28="HORS LIGUE")),"",COUNTIFS($D$5:$D$72,"&lt;&gt;"&amp;"",$D$5:$D$72,"&lt;&gt;"&amp;"NL",$D$5:$D$72,"&lt;&gt;"&amp;"HORS LIGUE",W$5:W$72,"&lt;"&amp;W28)+1),Paramètres!$B$3:$C$56,2,FALSE)*Paramètres!$K$12))</f>
        <v>0</v>
      </c>
      <c r="Y28" s="46"/>
      <c r="Z28" s="2">
        <f>IF(Y$2="Bike &amp; Run",IF(ISNA(VLOOKUP(Y28,Paramètres!$B$3:$C$56,2,FALSE)),0,VLOOKUP(Y28,Paramètres!$B$3:$C$56,2,FALSE)*Paramètres!$K$13),IF(OR(Y28="",OR($D28="",$D28="NL",$D28="HORS LIGUE")),0,VLOOKUP(IF(OR(Y28="",OR($D28="",$D28="NL",$D28="HORS LIGUE")),"",COUNTIFS($D$5:$D$72,"&lt;&gt;"&amp;"",$D$5:$D$72,"&lt;&gt;"&amp;"NL",$D$5:$D$72,"&lt;&gt;"&amp;"HORS LIGUE",Y$5:Y$72,"&lt;"&amp;Y28)+1),Paramètres!$B$3:$C$56,2,FALSE)*Paramètres!$K$13))</f>
        <v>0</v>
      </c>
      <c r="AA28" s="46"/>
      <c r="AB28" s="2">
        <f>IF(AA$2="Bike &amp; Run",IF(ISNA(VLOOKUP(AA28,Paramètres!$B$3:$C$56,2,FALSE)),0,VLOOKUP(AA28,Paramètres!$B$3:$C$56,2,FALSE)*Paramètres!$K$14),IF(OR(AA28="",OR($D28="",$D28="NL",$D28="HORS LIGUE")),0,VLOOKUP(IF(OR(AA28="",OR($D28="",$D28="NL",$D28="HORS LIGUE")),"",COUNTIFS($D$5:$D$72,"&lt;&gt;"&amp;"",$D$5:$D$72,"&lt;&gt;"&amp;"NL",$D$5:$D$72,"&lt;&gt;"&amp;"HORS LIGUE",AA$5:AA$72,"&lt;"&amp;AA28)+1),Paramètres!$B$3:$C$56,2,FALSE)*Paramètres!$K$14))</f>
        <v>0</v>
      </c>
      <c r="AC28" s="46"/>
      <c r="AD28" s="2">
        <f>IF(AC$2="Bike &amp; Run",IF(ISNA(VLOOKUP(AC28,Paramètres!$B$3:$C$56,2,FALSE)),0,VLOOKUP(AC28,Paramètres!$B$3:$C$56,2,FALSE)*Paramètres!$K$15),IF(OR(AC28="",OR($D28="",$D28="NL",$D28="HORS LIGUE")),0,VLOOKUP(IF(OR(AC28="",OR($D28="",$D28="NL",$D28="HORS LIGUE")),"",COUNTIFS($D$5:$D$72,"&lt;&gt;"&amp;"",$D$5:$D$72,"&lt;&gt;"&amp;"NL",$D$5:$D$72,"&lt;&gt;"&amp;"HORS LIGUE",AC$5:AC$72,"&lt;"&amp;AC28)+1),Paramètres!$B$3:$C$56,2,FALSE)*Paramètres!$K$15))</f>
        <v>0</v>
      </c>
      <c r="AE28" s="46"/>
      <c r="AF28" s="2">
        <f>IF(AE$2="Bike &amp; Run",IF(ISNA(VLOOKUP(AE28,Paramètres!$B$3:$C$56,2,FALSE)),0,VLOOKUP(AE28,Paramètres!$B$3:$C$56,2,FALSE)*Paramètres!$K$16),IF(OR(AE28="",OR($D28="",$D28="NL",$D28="HORS LIGUE")),0,VLOOKUP(IF(OR(AE28="",OR($D28="",$D28="NL",$D28="HORS LIGUE")),"",COUNTIFS($D$5:$D$72,"&lt;&gt;"&amp;"",$D$5:$D$72,"&lt;&gt;"&amp;"NL",$D$5:$D$72,"&lt;&gt;"&amp;"HORS LIGUE",AE$5:AE$72,"&lt;"&amp;AE28)+1),Paramètres!$B$3:$C$56,2,FALSE)*Paramètres!$K$16))</f>
        <v>0</v>
      </c>
      <c r="AG28" s="46"/>
      <c r="AH28" s="2">
        <f>IF(AG$2="Bike &amp; Run",IF(ISNA(VLOOKUP(AG28,Paramètres!$B$3:$C$56,2,FALSE)),0,VLOOKUP(AG28,Paramètres!$B$3:$C$56,2,FALSE)*Paramètres!$K$17),IF(OR(AG28="",OR($D28="",$D28="NL",$D28="HORS LIGUE")),0,VLOOKUP(IF(OR(AG28="",OR($D28="",$D28="NL",$D28="HORS LIGUE")),"",COUNTIFS($D$5:$D$72,"&lt;&gt;"&amp;"",$D$5:$D$72,"&lt;&gt;"&amp;"NL",$D$5:$D$72,"&lt;&gt;"&amp;"HORS LIGUE",AG$5:AG$72,"&lt;"&amp;AG28)+1),Paramètres!$B$3:$C$56,2,FALSE)*Paramètres!$K$17))</f>
        <v>0</v>
      </c>
      <c r="AI28" s="40">
        <f t="shared" si="0"/>
        <v>0</v>
      </c>
      <c r="AJ28" s="3" t="str">
        <f t="shared" si="1"/>
        <v/>
      </c>
      <c r="AK28" s="5">
        <f t="shared" si="2"/>
        <v>0</v>
      </c>
      <c r="AL28" s="41">
        <f t="shared" si="3"/>
        <v>0</v>
      </c>
      <c r="AM28" s="33" t="str">
        <f t="shared" si="4"/>
        <v/>
      </c>
      <c r="AO28" s="22">
        <f t="shared" si="5"/>
        <v>0</v>
      </c>
      <c r="AP28">
        <f t="shared" si="6"/>
        <v>0</v>
      </c>
      <c r="AQ28">
        <f t="shared" si="7"/>
        <v>0</v>
      </c>
      <c r="AR28">
        <f t="shared" si="8"/>
        <v>0</v>
      </c>
      <c r="AS28">
        <f t="shared" si="9"/>
        <v>0</v>
      </c>
      <c r="AT28">
        <f t="shared" si="10"/>
        <v>0</v>
      </c>
      <c r="AU28">
        <f t="shared" si="11"/>
        <v>0</v>
      </c>
      <c r="AV28">
        <f t="shared" si="12"/>
        <v>0</v>
      </c>
      <c r="AW28">
        <f t="shared" si="13"/>
        <v>0</v>
      </c>
      <c r="AX28">
        <f t="shared" si="14"/>
        <v>0</v>
      </c>
      <c r="AY28">
        <f t="shared" si="15"/>
        <v>0</v>
      </c>
      <c r="AZ28">
        <f t="shared" si="16"/>
        <v>0</v>
      </c>
      <c r="BA28">
        <f t="shared" si="17"/>
        <v>0</v>
      </c>
      <c r="BB28">
        <f t="shared" si="18"/>
        <v>0</v>
      </c>
      <c r="BC28">
        <f t="shared" si="19"/>
        <v>0</v>
      </c>
      <c r="BD28">
        <f t="shared" si="20"/>
        <v>0</v>
      </c>
      <c r="BE28" s="22">
        <f t="shared" ref="BE28:BR28" si="44">BD28+LARGE($AO28:$BC28,BE$4)</f>
        <v>0</v>
      </c>
      <c r="BF28" s="22">
        <f t="shared" si="44"/>
        <v>0</v>
      </c>
      <c r="BG28" s="22">
        <f t="shared" si="44"/>
        <v>0</v>
      </c>
      <c r="BH28" s="22">
        <f t="shared" si="44"/>
        <v>0</v>
      </c>
      <c r="BI28" s="22">
        <f t="shared" si="44"/>
        <v>0</v>
      </c>
      <c r="BJ28" s="22">
        <f t="shared" si="44"/>
        <v>0</v>
      </c>
      <c r="BK28" s="22">
        <f t="shared" si="44"/>
        <v>0</v>
      </c>
      <c r="BL28" s="22">
        <f t="shared" si="44"/>
        <v>0</v>
      </c>
      <c r="BM28" s="22">
        <f t="shared" si="44"/>
        <v>0</v>
      </c>
      <c r="BN28" s="22">
        <f t="shared" si="44"/>
        <v>0</v>
      </c>
      <c r="BO28" s="22">
        <f t="shared" si="44"/>
        <v>0</v>
      </c>
      <c r="BP28" s="22">
        <f t="shared" si="44"/>
        <v>0</v>
      </c>
      <c r="BQ28" s="22">
        <f t="shared" si="44"/>
        <v>0</v>
      </c>
      <c r="BR28" s="22">
        <f t="shared" si="44"/>
        <v>0</v>
      </c>
    </row>
    <row r="29" spans="1:70" ht="16.5">
      <c r="A29" s="14"/>
      <c r="B29" s="32" t="str">
        <f>IF(ISNA(VLOOKUP(A29,'Licenciés Jeunes 2023'!A:C,3,0)),"",VLOOKUP(A29,'Licenciés Jeunes 2023'!A:C,3,0))</f>
        <v/>
      </c>
      <c r="C29" s="32" t="str">
        <f>IF(ISNA(VLOOKUP(A29,'Licenciés Jeunes 2023'!A:C,2,0)),"",VLOOKUP(A29,'Licenciés Jeunes 2023'!A:C,2,0))</f>
        <v/>
      </c>
      <c r="D29" s="32" t="str">
        <f>IF(ISNA(VLOOKUP(A29,'Licenciés Jeunes 2023'!A:F,6,0)),"",VLOOKUP(A29,'Licenciés Jeunes 2023'!A:F,6,0))</f>
        <v/>
      </c>
      <c r="E29" s="6"/>
      <c r="F29" s="2">
        <f>IF(E$2="Bike &amp; Run",IF(ISNA(VLOOKUP(E29,Paramètres!$B$3:$C$56,2,FALSE)),0,VLOOKUP(E29,Paramètres!$B$3:$C$56,2,FALSE)*Paramètres!$K$3),IF(OR(E29="",OR($D29="",$D29="NL",$D29="HORS LIGUE")),0,VLOOKUP(IF(OR(E29="",OR($D29="",$D29="NL",$D29="HORS LIGUE")),"",COUNTIFS($D$5:$D$72,"&lt;&gt;"&amp;"",$D$5:$D$72,"&lt;&gt;"&amp;"NL",$D$5:$D$72,"&lt;&gt;"&amp;"HORS LIGUE",E$5:E$72,"&lt;"&amp;E29)+1),Paramètres!$B$3:$C$56,2,FALSE)*Paramètres!$K$3))</f>
        <v>0</v>
      </c>
      <c r="G29" s="4"/>
      <c r="H29" s="2">
        <f>IF(G$2="Bike &amp; Run",IF(ISNA(VLOOKUP(G29,Paramètres!$B$3:$C$56,2,FALSE)),0,VLOOKUP(G29,Paramètres!$B$3:$C$56,2,FALSE)*Paramètres!$K$4),IF(OR(G29="",OR($D29="",$D29="NL",$D29="HORS LIGUE")),0,VLOOKUP(IF(OR(G29="",OR($D29="",$D29="NL",$D29="HORS LIGUE")),"",COUNTIFS($D$5:$D$72,"&lt;&gt;"&amp;"",$D$5:$D$72,"&lt;&gt;"&amp;"NL",$D$5:$D$72,"&lt;&gt;"&amp;"HORS LIGUE",G$5:G$72,"&lt;"&amp;G29)+1),Paramètres!$B$3:$C$56,2,FALSE)*Paramètres!$K$4))</f>
        <v>0</v>
      </c>
      <c r="I29" s="36"/>
      <c r="J29" s="2">
        <f>IF(I$2="Bike &amp; Run",IF(ISNA(VLOOKUP(I29,Paramètres!$B$3:$C$56,2,FALSE)),0,VLOOKUP(I29,Paramètres!$B$3:$C$56,2,FALSE)*Paramètres!$K$5),IF(OR(I29="",OR($D29="",$D29="NL",$D29="HORS LIGUE")),0,VLOOKUP(IF(OR(I29="",OR($D29="",$D29="NL",$D29="HORS LIGUE")),"",COUNTIFS($D$5:$D$72,"&lt;&gt;"&amp;"",$D$5:$D$72,"&lt;&gt;"&amp;"NL",$D$5:$D$72,"&lt;&gt;"&amp;"HORS LIGUE",I$5:I$72,"&lt;"&amp;I29)+1),Paramètres!$B$3:$C$56,2,FALSE)*Paramètres!$K$5))</f>
        <v>0</v>
      </c>
      <c r="K29" s="4"/>
      <c r="L29" s="2">
        <f>IF(K$2="Bike &amp; Run",IF(ISNA(VLOOKUP(K29,Paramètres!$B$3:$C$56,2,FALSE)),0,VLOOKUP(K29,Paramètres!$B$3:$C$56,2,FALSE)*Paramètres!$K$6),IF(OR(K29="",OR($D29="",$D29="NL",$D29="HORS LIGUE")),0,VLOOKUP(IF(OR(K29="",OR($D29="",$D29="NL",$D29="HORS LIGUE")),"",COUNTIFS($D$5:$D$72,"&lt;&gt;"&amp;"",$D$5:$D$72,"&lt;&gt;"&amp;"NL",$D$5:$D$72,"&lt;&gt;"&amp;"HORS LIGUE",K$5:K$72,"&lt;"&amp;K29)+1),Paramètres!$B$3:$C$56,2,FALSE)*Paramètres!$K$6))</f>
        <v>0</v>
      </c>
      <c r="M29" s="4"/>
      <c r="N29" s="2">
        <f>IF(M$2="Bike &amp; Run",IF(ISNA(VLOOKUP(M29,Paramètres!$B$3:$C$56,2,FALSE)),0,VLOOKUP(M29,Paramètres!$B$3:$C$56,2,FALSE)*Paramètres!$K$7),IF(OR(M29="",OR($D29="",$D29="NL",$D29="HORS LIGUE")),0,VLOOKUP(IF(OR(M29="",OR($D29="",$D29="NL",$D29="HORS LIGUE")),"",COUNTIFS($D$5:$D$72,"&lt;&gt;"&amp;"",$D$5:$D$72,"&lt;&gt;"&amp;"NL",$D$5:$D$72,"&lt;&gt;"&amp;"HORS LIGUE",M$5:M$72,"&lt;"&amp;M29)+1),Paramètres!$B$3:$C$56,2,FALSE)*Paramètres!$K$7))</f>
        <v>0</v>
      </c>
      <c r="O29" s="46"/>
      <c r="P29" s="2">
        <f>IF(O$2="Bike &amp; Run",IF(ISNA(VLOOKUP(O29,Paramètres!$B$3:$C$56,2,FALSE)),0,VLOOKUP(O29,Paramètres!$B$3:$C$56,2,FALSE)*Paramètres!$K$8),IF(OR(O29="",OR($D29="",$D29="NL",$D29="HORS LIGUE")),0,VLOOKUP(IF(OR(O29="",OR($D29="",$D29="NL",$D29="HORS LIGUE")),"",COUNTIFS($D$5:$D$72,"&lt;&gt;"&amp;"",$D$5:$D$72,"&lt;&gt;"&amp;"NL",$D$5:$D$72,"&lt;&gt;"&amp;"HORS LIGUE",O$5:O$72,"&lt;"&amp;O29)+1),Paramètres!$B$3:$C$56,2,FALSE)*Paramètres!$K$8))</f>
        <v>0</v>
      </c>
      <c r="Q29" s="46"/>
      <c r="R29" s="2">
        <f>IF(Q$2="Bike &amp; Run",IF(ISNA(VLOOKUP(Q29,Paramètres!$B$3:$C$56,2,FALSE)),0,VLOOKUP(Q29,Paramètres!$B$3:$C$56,2,FALSE)*Paramètres!$K$9),IF(OR(Q29="",OR($D29="",$D29="NL",$D29="HORS LIGUE")),0,VLOOKUP(IF(OR(Q29="",OR($D29="",$D29="NL",$D29="HORS LIGUE")),"",COUNTIFS($D$5:$D$72,"&lt;&gt;"&amp;"",$D$5:$D$72,"&lt;&gt;"&amp;"NL",$D$5:$D$72,"&lt;&gt;"&amp;"HORS LIGUE",Q$5:Q$72,"&lt;"&amp;Q29)+1),Paramètres!$B$3:$C$56,2,FALSE)*Paramètres!$K$9))</f>
        <v>0</v>
      </c>
      <c r="S29" s="46"/>
      <c r="T29" s="2">
        <f>IF(S$2="Bike &amp; Run",IF(ISNA(VLOOKUP(S29,Paramètres!$B$3:$C$56,2,FALSE)),0,VLOOKUP(S29,Paramètres!$B$3:$C$56,2,FALSE)*Paramètres!$K$10),IF(OR(S29="",OR($D29="",$D29="NL",$D29="HORS LIGUE")),0,VLOOKUP(IF(OR(S29="",OR($D29="",$D29="NL",$D29="HORS LIGUE")),"",COUNTIFS($D$5:$D$72,"&lt;&gt;"&amp;"",$D$5:$D$72,"&lt;&gt;"&amp;"NL",$D$5:$D$72,"&lt;&gt;"&amp;"HORS LIGUE",S$5:S$72,"&lt;"&amp;S29)+1),Paramètres!$B$3:$C$56,2,FALSE)*Paramètres!$K$10))</f>
        <v>0</v>
      </c>
      <c r="U29" s="46"/>
      <c r="V29" s="2">
        <f>IF(U$2="Bike &amp; Run",IF(ISNA(VLOOKUP(U29,Paramètres!$B$3:$C$56,2,FALSE)),0,VLOOKUP(U29,Paramètres!$B$3:$C$56,2,FALSE)*Paramètres!$K$11),IF(OR(U29="",OR($D29="",$D29="NL",$D29="HORS LIGUE")),0,VLOOKUP(IF(OR(U29="",OR($D29="",$D29="NL",$D29="HORS LIGUE")),"",COUNTIFS($D$5:$D$72,"&lt;&gt;"&amp;"",$D$5:$D$72,"&lt;&gt;"&amp;"NL",$D$5:$D$72,"&lt;&gt;"&amp;"HORS LIGUE",U$5:U$72,"&lt;"&amp;U29)+1),Paramètres!$B$3:$C$56,2,FALSE)*Paramètres!$K$11))</f>
        <v>0</v>
      </c>
      <c r="W29" s="46"/>
      <c r="X29" s="2">
        <f>IF(W$2="Bike &amp; Run",IF(ISNA(VLOOKUP(W29,Paramètres!$B$3:$C$56,2,FALSE)),0,VLOOKUP(W29,Paramètres!$B$3:$C$56,2,FALSE)*Paramètres!$K$12),IF(OR(W29="",OR($D29="",$D29="NL",$D29="HORS LIGUE")),0,VLOOKUP(IF(OR(W29="",OR($D29="",$D29="NL",$D29="HORS LIGUE")),"",COUNTIFS($D$5:$D$72,"&lt;&gt;"&amp;"",$D$5:$D$72,"&lt;&gt;"&amp;"NL",$D$5:$D$72,"&lt;&gt;"&amp;"HORS LIGUE",W$5:W$72,"&lt;"&amp;W29)+1),Paramètres!$B$3:$C$56,2,FALSE)*Paramètres!$K$12))</f>
        <v>0</v>
      </c>
      <c r="Y29" s="46"/>
      <c r="Z29" s="2">
        <f>IF(Y$2="Bike &amp; Run",IF(ISNA(VLOOKUP(Y29,Paramètres!$B$3:$C$56,2,FALSE)),0,VLOOKUP(Y29,Paramètres!$B$3:$C$56,2,FALSE)*Paramètres!$K$13),IF(OR(Y29="",OR($D29="",$D29="NL",$D29="HORS LIGUE")),0,VLOOKUP(IF(OR(Y29="",OR($D29="",$D29="NL",$D29="HORS LIGUE")),"",COUNTIFS($D$5:$D$72,"&lt;&gt;"&amp;"",$D$5:$D$72,"&lt;&gt;"&amp;"NL",$D$5:$D$72,"&lt;&gt;"&amp;"HORS LIGUE",Y$5:Y$72,"&lt;"&amp;Y29)+1),Paramètres!$B$3:$C$56,2,FALSE)*Paramètres!$K$13))</f>
        <v>0</v>
      </c>
      <c r="AA29" s="46"/>
      <c r="AB29" s="2">
        <f>IF(AA$2="Bike &amp; Run",IF(ISNA(VLOOKUP(AA29,Paramètres!$B$3:$C$56,2,FALSE)),0,VLOOKUP(AA29,Paramètres!$B$3:$C$56,2,FALSE)*Paramètres!$K$14),IF(OR(AA29="",OR($D29="",$D29="NL",$D29="HORS LIGUE")),0,VLOOKUP(IF(OR(AA29="",OR($D29="",$D29="NL",$D29="HORS LIGUE")),"",COUNTIFS($D$5:$D$72,"&lt;&gt;"&amp;"",$D$5:$D$72,"&lt;&gt;"&amp;"NL",$D$5:$D$72,"&lt;&gt;"&amp;"HORS LIGUE",AA$5:AA$72,"&lt;"&amp;AA29)+1),Paramètres!$B$3:$C$56,2,FALSE)*Paramètres!$K$14))</f>
        <v>0</v>
      </c>
      <c r="AC29" s="46"/>
      <c r="AD29" s="2">
        <f>IF(AC$2="Bike &amp; Run",IF(ISNA(VLOOKUP(AC29,Paramètres!$B$3:$C$56,2,FALSE)),0,VLOOKUP(AC29,Paramètres!$B$3:$C$56,2,FALSE)*Paramètres!$K$15),IF(OR(AC29="",OR($D29="",$D29="NL",$D29="HORS LIGUE")),0,VLOOKUP(IF(OR(AC29="",OR($D29="",$D29="NL",$D29="HORS LIGUE")),"",COUNTIFS($D$5:$D$72,"&lt;&gt;"&amp;"",$D$5:$D$72,"&lt;&gt;"&amp;"NL",$D$5:$D$72,"&lt;&gt;"&amp;"HORS LIGUE",AC$5:AC$72,"&lt;"&amp;AC29)+1),Paramètres!$B$3:$C$56,2,FALSE)*Paramètres!$K$15))</f>
        <v>0</v>
      </c>
      <c r="AE29" s="46"/>
      <c r="AF29" s="2">
        <f>IF(AE$2="Bike &amp; Run",IF(ISNA(VLOOKUP(AE29,Paramètres!$B$3:$C$56,2,FALSE)),0,VLOOKUP(AE29,Paramètres!$B$3:$C$56,2,FALSE)*Paramètres!$K$16),IF(OR(AE29="",OR($D29="",$D29="NL",$D29="HORS LIGUE")),0,VLOOKUP(IF(OR(AE29="",OR($D29="",$D29="NL",$D29="HORS LIGUE")),"",COUNTIFS($D$5:$D$72,"&lt;&gt;"&amp;"",$D$5:$D$72,"&lt;&gt;"&amp;"NL",$D$5:$D$72,"&lt;&gt;"&amp;"HORS LIGUE",AE$5:AE$72,"&lt;"&amp;AE29)+1),Paramètres!$B$3:$C$56,2,FALSE)*Paramètres!$K$16))</f>
        <v>0</v>
      </c>
      <c r="AG29" s="46"/>
      <c r="AH29" s="2">
        <f>IF(AG$2="Bike &amp; Run",IF(ISNA(VLOOKUP(AG29,Paramètres!$B$3:$C$56,2,FALSE)),0,VLOOKUP(AG29,Paramètres!$B$3:$C$56,2,FALSE)*Paramètres!$K$17),IF(OR(AG29="",OR($D29="",$D29="NL",$D29="HORS LIGUE")),0,VLOOKUP(IF(OR(AG29="",OR($D29="",$D29="NL",$D29="HORS LIGUE")),"",COUNTIFS($D$5:$D$72,"&lt;&gt;"&amp;"",$D$5:$D$72,"&lt;&gt;"&amp;"NL",$D$5:$D$72,"&lt;&gt;"&amp;"HORS LIGUE",AG$5:AG$72,"&lt;"&amp;AG29)+1),Paramètres!$B$3:$C$56,2,FALSE)*Paramètres!$K$17))</f>
        <v>0</v>
      </c>
      <c r="AI29" s="40">
        <f t="shared" si="0"/>
        <v>0</v>
      </c>
      <c r="AJ29" s="3" t="str">
        <f t="shared" si="1"/>
        <v/>
      </c>
      <c r="AK29" s="5">
        <f t="shared" si="2"/>
        <v>0</v>
      </c>
      <c r="AL29" s="41">
        <f t="shared" si="3"/>
        <v>0</v>
      </c>
      <c r="AM29" s="33" t="str">
        <f t="shared" si="4"/>
        <v/>
      </c>
      <c r="AO29" s="22">
        <f t="shared" si="5"/>
        <v>0</v>
      </c>
      <c r="AP29">
        <f t="shared" si="6"/>
        <v>0</v>
      </c>
      <c r="AQ29">
        <f t="shared" si="7"/>
        <v>0</v>
      </c>
      <c r="AR29">
        <f t="shared" si="8"/>
        <v>0</v>
      </c>
      <c r="AS29">
        <f t="shared" si="9"/>
        <v>0</v>
      </c>
      <c r="AT29">
        <f t="shared" si="10"/>
        <v>0</v>
      </c>
      <c r="AU29">
        <f t="shared" si="11"/>
        <v>0</v>
      </c>
      <c r="AV29">
        <f t="shared" si="12"/>
        <v>0</v>
      </c>
      <c r="AW29">
        <f t="shared" si="13"/>
        <v>0</v>
      </c>
      <c r="AX29">
        <f t="shared" si="14"/>
        <v>0</v>
      </c>
      <c r="AY29">
        <f t="shared" si="15"/>
        <v>0</v>
      </c>
      <c r="AZ29">
        <f t="shared" si="16"/>
        <v>0</v>
      </c>
      <c r="BA29">
        <f t="shared" si="17"/>
        <v>0</v>
      </c>
      <c r="BB29">
        <f t="shared" si="18"/>
        <v>0</v>
      </c>
      <c r="BC29">
        <f t="shared" si="19"/>
        <v>0</v>
      </c>
      <c r="BD29">
        <f t="shared" si="20"/>
        <v>0</v>
      </c>
      <c r="BE29" s="22">
        <f t="shared" ref="BE29:BR29" si="45">BD29+LARGE($AO29:$BC29,BE$4)</f>
        <v>0</v>
      </c>
      <c r="BF29" s="22">
        <f t="shared" si="45"/>
        <v>0</v>
      </c>
      <c r="BG29" s="22">
        <f t="shared" si="45"/>
        <v>0</v>
      </c>
      <c r="BH29" s="22">
        <f t="shared" si="45"/>
        <v>0</v>
      </c>
      <c r="BI29" s="22">
        <f t="shared" si="45"/>
        <v>0</v>
      </c>
      <c r="BJ29" s="22">
        <f t="shared" si="45"/>
        <v>0</v>
      </c>
      <c r="BK29" s="22">
        <f t="shared" si="45"/>
        <v>0</v>
      </c>
      <c r="BL29" s="22">
        <f t="shared" si="45"/>
        <v>0</v>
      </c>
      <c r="BM29" s="22">
        <f t="shared" si="45"/>
        <v>0</v>
      </c>
      <c r="BN29" s="22">
        <f t="shared" si="45"/>
        <v>0</v>
      </c>
      <c r="BO29" s="22">
        <f t="shared" si="45"/>
        <v>0</v>
      </c>
      <c r="BP29" s="22">
        <f t="shared" si="45"/>
        <v>0</v>
      </c>
      <c r="BQ29" s="22">
        <f t="shared" si="45"/>
        <v>0</v>
      </c>
      <c r="BR29" s="22">
        <f t="shared" si="45"/>
        <v>0</v>
      </c>
    </row>
    <row r="30" spans="1:70" ht="16.5">
      <c r="A30" s="14"/>
      <c r="B30" s="32" t="str">
        <f>IF(ISNA(VLOOKUP(A30,'Licenciés Jeunes 2023'!A:C,3,0)),"",VLOOKUP(A30,'Licenciés Jeunes 2023'!A:C,3,0))</f>
        <v/>
      </c>
      <c r="C30" s="32" t="str">
        <f>IF(ISNA(VLOOKUP(A30,'Licenciés Jeunes 2023'!A:C,2,0)),"",VLOOKUP(A30,'Licenciés Jeunes 2023'!A:C,2,0))</f>
        <v/>
      </c>
      <c r="D30" s="32" t="str">
        <f>IF(ISNA(VLOOKUP(A30,'Licenciés Jeunes 2023'!A:F,6,0)),"",VLOOKUP(A30,'Licenciés Jeunes 2023'!A:F,6,0))</f>
        <v/>
      </c>
      <c r="E30" s="6"/>
      <c r="F30" s="2">
        <f>IF(E$2="Bike &amp; Run",IF(ISNA(VLOOKUP(E30,Paramètres!$B$3:$C$56,2,FALSE)),0,VLOOKUP(E30,Paramètres!$B$3:$C$56,2,FALSE)*Paramètres!$K$3),IF(OR(E30="",OR($D30="",$D30="NL",$D30="HORS LIGUE")),0,VLOOKUP(IF(OR(E30="",OR($D30="",$D30="NL",$D30="HORS LIGUE")),"",COUNTIFS($D$5:$D$72,"&lt;&gt;"&amp;"",$D$5:$D$72,"&lt;&gt;"&amp;"NL",$D$5:$D$72,"&lt;&gt;"&amp;"HORS LIGUE",E$5:E$72,"&lt;"&amp;E30)+1),Paramètres!$B$3:$C$56,2,FALSE)*Paramètres!$K$3))</f>
        <v>0</v>
      </c>
      <c r="G30" s="4"/>
      <c r="H30" s="2">
        <f>IF(G$2="Bike &amp; Run",IF(ISNA(VLOOKUP(G30,Paramètres!$B$3:$C$56,2,FALSE)),0,VLOOKUP(G30,Paramètres!$B$3:$C$56,2,FALSE)*Paramètres!$K$4),IF(OR(G30="",OR($D30="",$D30="NL",$D30="HORS LIGUE")),0,VLOOKUP(IF(OR(G30="",OR($D30="",$D30="NL",$D30="HORS LIGUE")),"",COUNTIFS($D$5:$D$72,"&lt;&gt;"&amp;"",$D$5:$D$72,"&lt;&gt;"&amp;"NL",$D$5:$D$72,"&lt;&gt;"&amp;"HORS LIGUE",G$5:G$72,"&lt;"&amp;G30)+1),Paramètres!$B$3:$C$56,2,FALSE)*Paramètres!$K$4))</f>
        <v>0</v>
      </c>
      <c r="I30" s="36"/>
      <c r="J30" s="2">
        <f>IF(I$2="Bike &amp; Run",IF(ISNA(VLOOKUP(I30,Paramètres!$B$3:$C$56,2,FALSE)),0,VLOOKUP(I30,Paramètres!$B$3:$C$56,2,FALSE)*Paramètres!$K$5),IF(OR(I30="",OR($D30="",$D30="NL",$D30="HORS LIGUE")),0,VLOOKUP(IF(OR(I30="",OR($D30="",$D30="NL",$D30="HORS LIGUE")),"",COUNTIFS($D$5:$D$72,"&lt;&gt;"&amp;"",$D$5:$D$72,"&lt;&gt;"&amp;"NL",$D$5:$D$72,"&lt;&gt;"&amp;"HORS LIGUE",I$5:I$72,"&lt;"&amp;I30)+1),Paramètres!$B$3:$C$56,2,FALSE)*Paramètres!$K$5))</f>
        <v>0</v>
      </c>
      <c r="K30" s="4"/>
      <c r="L30" s="2">
        <f>IF(K$2="Bike &amp; Run",IF(ISNA(VLOOKUP(K30,Paramètres!$B$3:$C$56,2,FALSE)),0,VLOOKUP(K30,Paramètres!$B$3:$C$56,2,FALSE)*Paramètres!$K$6),IF(OR(K30="",OR($D30="",$D30="NL",$D30="HORS LIGUE")),0,VLOOKUP(IF(OR(K30="",OR($D30="",$D30="NL",$D30="HORS LIGUE")),"",COUNTIFS($D$5:$D$72,"&lt;&gt;"&amp;"",$D$5:$D$72,"&lt;&gt;"&amp;"NL",$D$5:$D$72,"&lt;&gt;"&amp;"HORS LIGUE",K$5:K$72,"&lt;"&amp;K30)+1),Paramètres!$B$3:$C$56,2,FALSE)*Paramètres!$K$6))</f>
        <v>0</v>
      </c>
      <c r="M30" s="4"/>
      <c r="N30" s="2">
        <f>IF(M$2="Bike &amp; Run",IF(ISNA(VLOOKUP(M30,Paramètres!$B$3:$C$56,2,FALSE)),0,VLOOKUP(M30,Paramètres!$B$3:$C$56,2,FALSE)*Paramètres!$K$7),IF(OR(M30="",OR($D30="",$D30="NL",$D30="HORS LIGUE")),0,VLOOKUP(IF(OR(M30="",OR($D30="",$D30="NL",$D30="HORS LIGUE")),"",COUNTIFS($D$5:$D$72,"&lt;&gt;"&amp;"",$D$5:$D$72,"&lt;&gt;"&amp;"NL",$D$5:$D$72,"&lt;&gt;"&amp;"HORS LIGUE",M$5:M$72,"&lt;"&amp;M30)+1),Paramètres!$B$3:$C$56,2,FALSE)*Paramètres!$K$7))</f>
        <v>0</v>
      </c>
      <c r="O30" s="46"/>
      <c r="P30" s="2">
        <f>IF(O$2="Bike &amp; Run",IF(ISNA(VLOOKUP(O30,Paramètres!$B$3:$C$56,2,FALSE)),0,VLOOKUP(O30,Paramètres!$B$3:$C$56,2,FALSE)*Paramètres!$K$8),IF(OR(O30="",OR($D30="",$D30="NL",$D30="HORS LIGUE")),0,VLOOKUP(IF(OR(O30="",OR($D30="",$D30="NL",$D30="HORS LIGUE")),"",COUNTIFS($D$5:$D$72,"&lt;&gt;"&amp;"",$D$5:$D$72,"&lt;&gt;"&amp;"NL",$D$5:$D$72,"&lt;&gt;"&amp;"HORS LIGUE",O$5:O$72,"&lt;"&amp;O30)+1),Paramètres!$B$3:$C$56,2,FALSE)*Paramètres!$K$8))</f>
        <v>0</v>
      </c>
      <c r="Q30" s="46"/>
      <c r="R30" s="2">
        <f>IF(Q$2="Bike &amp; Run",IF(ISNA(VLOOKUP(Q30,Paramètres!$B$3:$C$56,2,FALSE)),0,VLOOKUP(Q30,Paramètres!$B$3:$C$56,2,FALSE)*Paramètres!$K$9),IF(OR(Q30="",OR($D30="",$D30="NL",$D30="HORS LIGUE")),0,VLOOKUP(IF(OR(Q30="",OR($D30="",$D30="NL",$D30="HORS LIGUE")),"",COUNTIFS($D$5:$D$72,"&lt;&gt;"&amp;"",$D$5:$D$72,"&lt;&gt;"&amp;"NL",$D$5:$D$72,"&lt;&gt;"&amp;"HORS LIGUE",Q$5:Q$72,"&lt;"&amp;Q30)+1),Paramètres!$B$3:$C$56,2,FALSE)*Paramètres!$K$9))</f>
        <v>0</v>
      </c>
      <c r="S30" s="46"/>
      <c r="T30" s="2">
        <f>IF(S$2="Bike &amp; Run",IF(ISNA(VLOOKUP(S30,Paramètres!$B$3:$C$56,2,FALSE)),0,VLOOKUP(S30,Paramètres!$B$3:$C$56,2,FALSE)*Paramètres!$K$10),IF(OR(S30="",OR($D30="",$D30="NL",$D30="HORS LIGUE")),0,VLOOKUP(IF(OR(S30="",OR($D30="",$D30="NL",$D30="HORS LIGUE")),"",COUNTIFS($D$5:$D$72,"&lt;&gt;"&amp;"",$D$5:$D$72,"&lt;&gt;"&amp;"NL",$D$5:$D$72,"&lt;&gt;"&amp;"HORS LIGUE",S$5:S$72,"&lt;"&amp;S30)+1),Paramètres!$B$3:$C$56,2,FALSE)*Paramètres!$K$10))</f>
        <v>0</v>
      </c>
      <c r="U30" s="46"/>
      <c r="V30" s="2">
        <f>IF(U$2="Bike &amp; Run",IF(ISNA(VLOOKUP(U30,Paramètres!$B$3:$C$56,2,FALSE)),0,VLOOKUP(U30,Paramètres!$B$3:$C$56,2,FALSE)*Paramètres!$K$11),IF(OR(U30="",OR($D30="",$D30="NL",$D30="HORS LIGUE")),0,VLOOKUP(IF(OR(U30="",OR($D30="",$D30="NL",$D30="HORS LIGUE")),"",COUNTIFS($D$5:$D$72,"&lt;&gt;"&amp;"",$D$5:$D$72,"&lt;&gt;"&amp;"NL",$D$5:$D$72,"&lt;&gt;"&amp;"HORS LIGUE",U$5:U$72,"&lt;"&amp;U30)+1),Paramètres!$B$3:$C$56,2,FALSE)*Paramètres!$K$11))</f>
        <v>0</v>
      </c>
      <c r="W30" s="46"/>
      <c r="X30" s="2">
        <f>IF(W$2="Bike &amp; Run",IF(ISNA(VLOOKUP(W30,Paramètres!$B$3:$C$56,2,FALSE)),0,VLOOKUP(W30,Paramètres!$B$3:$C$56,2,FALSE)*Paramètres!$K$12),IF(OR(W30="",OR($D30="",$D30="NL",$D30="HORS LIGUE")),0,VLOOKUP(IF(OR(W30="",OR($D30="",$D30="NL",$D30="HORS LIGUE")),"",COUNTIFS($D$5:$D$72,"&lt;&gt;"&amp;"",$D$5:$D$72,"&lt;&gt;"&amp;"NL",$D$5:$D$72,"&lt;&gt;"&amp;"HORS LIGUE",W$5:W$72,"&lt;"&amp;W30)+1),Paramètres!$B$3:$C$56,2,FALSE)*Paramètres!$K$12))</f>
        <v>0</v>
      </c>
      <c r="Y30" s="46"/>
      <c r="Z30" s="2">
        <f>IF(Y$2="Bike &amp; Run",IF(ISNA(VLOOKUP(Y30,Paramètres!$B$3:$C$56,2,FALSE)),0,VLOOKUP(Y30,Paramètres!$B$3:$C$56,2,FALSE)*Paramètres!$K$13),IF(OR(Y30="",OR($D30="",$D30="NL",$D30="HORS LIGUE")),0,VLOOKUP(IF(OR(Y30="",OR($D30="",$D30="NL",$D30="HORS LIGUE")),"",COUNTIFS($D$5:$D$72,"&lt;&gt;"&amp;"",$D$5:$D$72,"&lt;&gt;"&amp;"NL",$D$5:$D$72,"&lt;&gt;"&amp;"HORS LIGUE",Y$5:Y$72,"&lt;"&amp;Y30)+1),Paramètres!$B$3:$C$56,2,FALSE)*Paramètres!$K$13))</f>
        <v>0</v>
      </c>
      <c r="AA30" s="46"/>
      <c r="AB30" s="2">
        <f>IF(AA$2="Bike &amp; Run",IF(ISNA(VLOOKUP(AA30,Paramètres!$B$3:$C$56,2,FALSE)),0,VLOOKUP(AA30,Paramètres!$B$3:$C$56,2,FALSE)*Paramètres!$K$14),IF(OR(AA30="",OR($D30="",$D30="NL",$D30="HORS LIGUE")),0,VLOOKUP(IF(OR(AA30="",OR($D30="",$D30="NL",$D30="HORS LIGUE")),"",COUNTIFS($D$5:$D$72,"&lt;&gt;"&amp;"",$D$5:$D$72,"&lt;&gt;"&amp;"NL",$D$5:$D$72,"&lt;&gt;"&amp;"HORS LIGUE",AA$5:AA$72,"&lt;"&amp;AA30)+1),Paramètres!$B$3:$C$56,2,FALSE)*Paramètres!$K$14))</f>
        <v>0</v>
      </c>
      <c r="AC30" s="46"/>
      <c r="AD30" s="2">
        <f>IF(AC$2="Bike &amp; Run",IF(ISNA(VLOOKUP(AC30,Paramètres!$B$3:$C$56,2,FALSE)),0,VLOOKUP(AC30,Paramètres!$B$3:$C$56,2,FALSE)*Paramètres!$K$15),IF(OR(AC30="",OR($D30="",$D30="NL",$D30="HORS LIGUE")),0,VLOOKUP(IF(OR(AC30="",OR($D30="",$D30="NL",$D30="HORS LIGUE")),"",COUNTIFS($D$5:$D$72,"&lt;&gt;"&amp;"",$D$5:$D$72,"&lt;&gt;"&amp;"NL",$D$5:$D$72,"&lt;&gt;"&amp;"HORS LIGUE",AC$5:AC$72,"&lt;"&amp;AC30)+1),Paramètres!$B$3:$C$56,2,FALSE)*Paramètres!$K$15))</f>
        <v>0</v>
      </c>
      <c r="AE30" s="46"/>
      <c r="AF30" s="2">
        <f>IF(AE$2="Bike &amp; Run",IF(ISNA(VLOOKUP(AE30,Paramètres!$B$3:$C$56,2,FALSE)),0,VLOOKUP(AE30,Paramètres!$B$3:$C$56,2,FALSE)*Paramètres!$K$16),IF(OR(AE30="",OR($D30="",$D30="NL",$D30="HORS LIGUE")),0,VLOOKUP(IF(OR(AE30="",OR($D30="",$D30="NL",$D30="HORS LIGUE")),"",COUNTIFS($D$5:$D$72,"&lt;&gt;"&amp;"",$D$5:$D$72,"&lt;&gt;"&amp;"NL",$D$5:$D$72,"&lt;&gt;"&amp;"HORS LIGUE",AE$5:AE$72,"&lt;"&amp;AE30)+1),Paramètres!$B$3:$C$56,2,FALSE)*Paramètres!$K$16))</f>
        <v>0</v>
      </c>
      <c r="AG30" s="46"/>
      <c r="AH30" s="2">
        <f>IF(AG$2="Bike &amp; Run",IF(ISNA(VLOOKUP(AG30,Paramètres!$B$3:$C$56,2,FALSE)),0,VLOOKUP(AG30,Paramètres!$B$3:$C$56,2,FALSE)*Paramètres!$K$17),IF(OR(AG30="",OR($D30="",$D30="NL",$D30="HORS LIGUE")),0,VLOOKUP(IF(OR(AG30="",OR($D30="",$D30="NL",$D30="HORS LIGUE")),"",COUNTIFS($D$5:$D$72,"&lt;&gt;"&amp;"",$D$5:$D$72,"&lt;&gt;"&amp;"NL",$D$5:$D$72,"&lt;&gt;"&amp;"HORS LIGUE",AG$5:AG$72,"&lt;"&amp;AG30)+1),Paramètres!$B$3:$C$56,2,FALSE)*Paramètres!$K$17))</f>
        <v>0</v>
      </c>
      <c r="AI30" s="40">
        <f t="shared" si="0"/>
        <v>0</v>
      </c>
      <c r="AJ30" s="3" t="str">
        <f t="shared" si="1"/>
        <v/>
      </c>
      <c r="AK30" s="5">
        <f t="shared" si="2"/>
        <v>0</v>
      </c>
      <c r="AL30" s="41">
        <f t="shared" si="3"/>
        <v>0</v>
      </c>
      <c r="AM30" s="33" t="str">
        <f t="shared" si="4"/>
        <v/>
      </c>
      <c r="AO30" s="22">
        <f t="shared" si="5"/>
        <v>0</v>
      </c>
      <c r="AP30">
        <f t="shared" si="6"/>
        <v>0</v>
      </c>
      <c r="AQ30">
        <f t="shared" si="7"/>
        <v>0</v>
      </c>
      <c r="AR30">
        <f t="shared" si="8"/>
        <v>0</v>
      </c>
      <c r="AS30">
        <f t="shared" si="9"/>
        <v>0</v>
      </c>
      <c r="AT30">
        <f t="shared" si="10"/>
        <v>0</v>
      </c>
      <c r="AU30">
        <f t="shared" si="11"/>
        <v>0</v>
      </c>
      <c r="AV30">
        <f t="shared" si="12"/>
        <v>0</v>
      </c>
      <c r="AW30">
        <f t="shared" si="13"/>
        <v>0</v>
      </c>
      <c r="AX30">
        <f t="shared" si="14"/>
        <v>0</v>
      </c>
      <c r="AY30">
        <f t="shared" si="15"/>
        <v>0</v>
      </c>
      <c r="AZ30">
        <f t="shared" si="16"/>
        <v>0</v>
      </c>
      <c r="BA30">
        <f t="shared" si="17"/>
        <v>0</v>
      </c>
      <c r="BB30">
        <f t="shared" si="18"/>
        <v>0</v>
      </c>
      <c r="BC30">
        <f t="shared" si="19"/>
        <v>0</v>
      </c>
      <c r="BD30">
        <f t="shared" si="20"/>
        <v>0</v>
      </c>
      <c r="BE30" s="22">
        <f t="shared" ref="BE30:BR30" si="46">BD30+LARGE($AO30:$BC30,BE$4)</f>
        <v>0</v>
      </c>
      <c r="BF30" s="22">
        <f t="shared" si="46"/>
        <v>0</v>
      </c>
      <c r="BG30" s="22">
        <f t="shared" si="46"/>
        <v>0</v>
      </c>
      <c r="BH30" s="22">
        <f t="shared" si="46"/>
        <v>0</v>
      </c>
      <c r="BI30" s="22">
        <f t="shared" si="46"/>
        <v>0</v>
      </c>
      <c r="BJ30" s="22">
        <f t="shared" si="46"/>
        <v>0</v>
      </c>
      <c r="BK30" s="22">
        <f t="shared" si="46"/>
        <v>0</v>
      </c>
      <c r="BL30" s="22">
        <f t="shared" si="46"/>
        <v>0</v>
      </c>
      <c r="BM30" s="22">
        <f t="shared" si="46"/>
        <v>0</v>
      </c>
      <c r="BN30" s="22">
        <f t="shared" si="46"/>
        <v>0</v>
      </c>
      <c r="BO30" s="22">
        <f t="shared" si="46"/>
        <v>0</v>
      </c>
      <c r="BP30" s="22">
        <f t="shared" si="46"/>
        <v>0</v>
      </c>
      <c r="BQ30" s="22">
        <f t="shared" si="46"/>
        <v>0</v>
      </c>
      <c r="BR30" s="22">
        <f t="shared" si="46"/>
        <v>0</v>
      </c>
    </row>
    <row r="31" spans="1:70" ht="16.5">
      <c r="A31" s="14"/>
      <c r="B31" s="32" t="str">
        <f>IF(ISNA(VLOOKUP(A31,'Licenciés Jeunes 2023'!A:C,3,0)),"",VLOOKUP(A31,'Licenciés Jeunes 2023'!A:C,3,0))</f>
        <v/>
      </c>
      <c r="C31" s="32" t="str">
        <f>IF(ISNA(VLOOKUP(A31,'Licenciés Jeunes 2023'!A:C,2,0)),"",VLOOKUP(A31,'Licenciés Jeunes 2023'!A:C,2,0))</f>
        <v/>
      </c>
      <c r="D31" s="32" t="str">
        <f>IF(ISNA(VLOOKUP(A31,'Licenciés Jeunes 2023'!A:F,6,0)),"",VLOOKUP(A31,'Licenciés Jeunes 2023'!A:F,6,0))</f>
        <v/>
      </c>
      <c r="E31" s="6"/>
      <c r="F31" s="2">
        <f>IF(E$2="Bike &amp; Run",IF(ISNA(VLOOKUP(E31,Paramètres!$B$3:$C$56,2,FALSE)),0,VLOOKUP(E31,Paramètres!$B$3:$C$56,2,FALSE)*Paramètres!$K$3),IF(OR(E31="",OR($D31="",$D31="NL",$D31="HORS LIGUE")),0,VLOOKUP(IF(OR(E31="",OR($D31="",$D31="NL",$D31="HORS LIGUE")),"",COUNTIFS($D$5:$D$72,"&lt;&gt;"&amp;"",$D$5:$D$72,"&lt;&gt;"&amp;"NL",$D$5:$D$72,"&lt;&gt;"&amp;"HORS LIGUE",E$5:E$72,"&lt;"&amp;E31)+1),Paramètres!$B$3:$C$56,2,FALSE)*Paramètres!$K$3))</f>
        <v>0</v>
      </c>
      <c r="G31" s="4"/>
      <c r="H31" s="2">
        <f>IF(G$2="Bike &amp; Run",IF(ISNA(VLOOKUP(G31,Paramètres!$B$3:$C$56,2,FALSE)),0,VLOOKUP(G31,Paramètres!$B$3:$C$56,2,FALSE)*Paramètres!$K$4),IF(OR(G31="",OR($D31="",$D31="NL",$D31="HORS LIGUE")),0,VLOOKUP(IF(OR(G31="",OR($D31="",$D31="NL",$D31="HORS LIGUE")),"",COUNTIFS($D$5:$D$72,"&lt;&gt;"&amp;"",$D$5:$D$72,"&lt;&gt;"&amp;"NL",$D$5:$D$72,"&lt;&gt;"&amp;"HORS LIGUE",G$5:G$72,"&lt;"&amp;G31)+1),Paramètres!$B$3:$C$56,2,FALSE)*Paramètres!$K$4))</f>
        <v>0</v>
      </c>
      <c r="I31" s="36"/>
      <c r="J31" s="2">
        <f>IF(I$2="Bike &amp; Run",IF(ISNA(VLOOKUP(I31,Paramètres!$B$3:$C$56,2,FALSE)),0,VLOOKUP(I31,Paramètres!$B$3:$C$56,2,FALSE)*Paramètres!$K$5),IF(OR(I31="",OR($D31="",$D31="NL",$D31="HORS LIGUE")),0,VLOOKUP(IF(OR(I31="",OR($D31="",$D31="NL",$D31="HORS LIGUE")),"",COUNTIFS($D$5:$D$72,"&lt;&gt;"&amp;"",$D$5:$D$72,"&lt;&gt;"&amp;"NL",$D$5:$D$72,"&lt;&gt;"&amp;"HORS LIGUE",I$5:I$72,"&lt;"&amp;I31)+1),Paramètres!$B$3:$C$56,2,FALSE)*Paramètres!$K$5))</f>
        <v>0</v>
      </c>
      <c r="K31" s="4"/>
      <c r="L31" s="2">
        <f>IF(K$2="Bike &amp; Run",IF(ISNA(VLOOKUP(K31,Paramètres!$B$3:$C$56,2,FALSE)),0,VLOOKUP(K31,Paramètres!$B$3:$C$56,2,FALSE)*Paramètres!$K$6),IF(OR(K31="",OR($D31="",$D31="NL",$D31="HORS LIGUE")),0,VLOOKUP(IF(OR(K31="",OR($D31="",$D31="NL",$D31="HORS LIGUE")),"",COUNTIFS($D$5:$D$72,"&lt;&gt;"&amp;"",$D$5:$D$72,"&lt;&gt;"&amp;"NL",$D$5:$D$72,"&lt;&gt;"&amp;"HORS LIGUE",K$5:K$72,"&lt;"&amp;K31)+1),Paramètres!$B$3:$C$56,2,FALSE)*Paramètres!$K$6))</f>
        <v>0</v>
      </c>
      <c r="M31" s="4"/>
      <c r="N31" s="2">
        <f>IF(M$2="Bike &amp; Run",IF(ISNA(VLOOKUP(M31,Paramètres!$B$3:$C$56,2,FALSE)),0,VLOOKUP(M31,Paramètres!$B$3:$C$56,2,FALSE)*Paramètres!$K$7),IF(OR(M31="",OR($D31="",$D31="NL",$D31="HORS LIGUE")),0,VLOOKUP(IF(OR(M31="",OR($D31="",$D31="NL",$D31="HORS LIGUE")),"",COUNTIFS($D$5:$D$72,"&lt;&gt;"&amp;"",$D$5:$D$72,"&lt;&gt;"&amp;"NL",$D$5:$D$72,"&lt;&gt;"&amp;"HORS LIGUE",M$5:M$72,"&lt;"&amp;M31)+1),Paramètres!$B$3:$C$56,2,FALSE)*Paramètres!$K$7))</f>
        <v>0</v>
      </c>
      <c r="O31" s="46"/>
      <c r="P31" s="2">
        <f>IF(O$2="Bike &amp; Run",IF(ISNA(VLOOKUP(O31,Paramètres!$B$3:$C$56,2,FALSE)),0,VLOOKUP(O31,Paramètres!$B$3:$C$56,2,FALSE)*Paramètres!$K$8),IF(OR(O31="",OR($D31="",$D31="NL",$D31="HORS LIGUE")),0,VLOOKUP(IF(OR(O31="",OR($D31="",$D31="NL",$D31="HORS LIGUE")),"",COUNTIFS($D$5:$D$72,"&lt;&gt;"&amp;"",$D$5:$D$72,"&lt;&gt;"&amp;"NL",$D$5:$D$72,"&lt;&gt;"&amp;"HORS LIGUE",O$5:O$72,"&lt;"&amp;O31)+1),Paramètres!$B$3:$C$56,2,FALSE)*Paramètres!$K$8))</f>
        <v>0</v>
      </c>
      <c r="Q31" s="46"/>
      <c r="R31" s="2">
        <f>IF(Q$2="Bike &amp; Run",IF(ISNA(VLOOKUP(Q31,Paramètres!$B$3:$C$56,2,FALSE)),0,VLOOKUP(Q31,Paramètres!$B$3:$C$56,2,FALSE)*Paramètres!$K$9),IF(OR(Q31="",OR($D31="",$D31="NL",$D31="HORS LIGUE")),0,VLOOKUP(IF(OR(Q31="",OR($D31="",$D31="NL",$D31="HORS LIGUE")),"",COUNTIFS($D$5:$D$72,"&lt;&gt;"&amp;"",$D$5:$D$72,"&lt;&gt;"&amp;"NL",$D$5:$D$72,"&lt;&gt;"&amp;"HORS LIGUE",Q$5:Q$72,"&lt;"&amp;Q31)+1),Paramètres!$B$3:$C$56,2,FALSE)*Paramètres!$K$9))</f>
        <v>0</v>
      </c>
      <c r="S31" s="46"/>
      <c r="T31" s="2">
        <f>IF(S$2="Bike &amp; Run",IF(ISNA(VLOOKUP(S31,Paramètres!$B$3:$C$56,2,FALSE)),0,VLOOKUP(S31,Paramètres!$B$3:$C$56,2,FALSE)*Paramètres!$K$10),IF(OR(S31="",OR($D31="",$D31="NL",$D31="HORS LIGUE")),0,VLOOKUP(IF(OR(S31="",OR($D31="",$D31="NL",$D31="HORS LIGUE")),"",COUNTIFS($D$5:$D$72,"&lt;&gt;"&amp;"",$D$5:$D$72,"&lt;&gt;"&amp;"NL",$D$5:$D$72,"&lt;&gt;"&amp;"HORS LIGUE",S$5:S$72,"&lt;"&amp;S31)+1),Paramètres!$B$3:$C$56,2,FALSE)*Paramètres!$K$10))</f>
        <v>0</v>
      </c>
      <c r="U31" s="46"/>
      <c r="V31" s="2">
        <f>IF(U$2="Bike &amp; Run",IF(ISNA(VLOOKUP(U31,Paramètres!$B$3:$C$56,2,FALSE)),0,VLOOKUP(U31,Paramètres!$B$3:$C$56,2,FALSE)*Paramètres!$K$11),IF(OR(U31="",OR($D31="",$D31="NL",$D31="HORS LIGUE")),0,VLOOKUP(IF(OR(U31="",OR($D31="",$D31="NL",$D31="HORS LIGUE")),"",COUNTIFS($D$5:$D$72,"&lt;&gt;"&amp;"",$D$5:$D$72,"&lt;&gt;"&amp;"NL",$D$5:$D$72,"&lt;&gt;"&amp;"HORS LIGUE",U$5:U$72,"&lt;"&amp;U31)+1),Paramètres!$B$3:$C$56,2,FALSE)*Paramètres!$K$11))</f>
        <v>0</v>
      </c>
      <c r="W31" s="46"/>
      <c r="X31" s="2">
        <f>IF(W$2="Bike &amp; Run",IF(ISNA(VLOOKUP(W31,Paramètres!$B$3:$C$56,2,FALSE)),0,VLOOKUP(W31,Paramètres!$B$3:$C$56,2,FALSE)*Paramètres!$K$12),IF(OR(W31="",OR($D31="",$D31="NL",$D31="HORS LIGUE")),0,VLOOKUP(IF(OR(W31="",OR($D31="",$D31="NL",$D31="HORS LIGUE")),"",COUNTIFS($D$5:$D$72,"&lt;&gt;"&amp;"",$D$5:$D$72,"&lt;&gt;"&amp;"NL",$D$5:$D$72,"&lt;&gt;"&amp;"HORS LIGUE",W$5:W$72,"&lt;"&amp;W31)+1),Paramètres!$B$3:$C$56,2,FALSE)*Paramètres!$K$12))</f>
        <v>0</v>
      </c>
      <c r="Y31" s="46"/>
      <c r="Z31" s="2">
        <f>IF(Y$2="Bike &amp; Run",IF(ISNA(VLOOKUP(Y31,Paramètres!$B$3:$C$56,2,FALSE)),0,VLOOKUP(Y31,Paramètres!$B$3:$C$56,2,FALSE)*Paramètres!$K$13),IF(OR(Y31="",OR($D31="",$D31="NL",$D31="HORS LIGUE")),0,VLOOKUP(IF(OR(Y31="",OR($D31="",$D31="NL",$D31="HORS LIGUE")),"",COUNTIFS($D$5:$D$72,"&lt;&gt;"&amp;"",$D$5:$D$72,"&lt;&gt;"&amp;"NL",$D$5:$D$72,"&lt;&gt;"&amp;"HORS LIGUE",Y$5:Y$72,"&lt;"&amp;Y31)+1),Paramètres!$B$3:$C$56,2,FALSE)*Paramètres!$K$13))</f>
        <v>0</v>
      </c>
      <c r="AA31" s="46"/>
      <c r="AB31" s="2">
        <f>IF(AA$2="Bike &amp; Run",IF(ISNA(VLOOKUP(AA31,Paramètres!$B$3:$C$56,2,FALSE)),0,VLOOKUP(AA31,Paramètres!$B$3:$C$56,2,FALSE)*Paramètres!$K$14),IF(OR(AA31="",OR($D31="",$D31="NL",$D31="HORS LIGUE")),0,VLOOKUP(IF(OR(AA31="",OR($D31="",$D31="NL",$D31="HORS LIGUE")),"",COUNTIFS($D$5:$D$72,"&lt;&gt;"&amp;"",$D$5:$D$72,"&lt;&gt;"&amp;"NL",$D$5:$D$72,"&lt;&gt;"&amp;"HORS LIGUE",AA$5:AA$72,"&lt;"&amp;AA31)+1),Paramètres!$B$3:$C$56,2,FALSE)*Paramètres!$K$14))</f>
        <v>0</v>
      </c>
      <c r="AC31" s="46"/>
      <c r="AD31" s="2">
        <f>IF(AC$2="Bike &amp; Run",IF(ISNA(VLOOKUP(AC31,Paramètres!$B$3:$C$56,2,FALSE)),0,VLOOKUP(AC31,Paramètres!$B$3:$C$56,2,FALSE)*Paramètres!$K$15),IF(OR(AC31="",OR($D31="",$D31="NL",$D31="HORS LIGUE")),0,VLOOKUP(IF(OR(AC31="",OR($D31="",$D31="NL",$D31="HORS LIGUE")),"",COUNTIFS($D$5:$D$72,"&lt;&gt;"&amp;"",$D$5:$D$72,"&lt;&gt;"&amp;"NL",$D$5:$D$72,"&lt;&gt;"&amp;"HORS LIGUE",AC$5:AC$72,"&lt;"&amp;AC31)+1),Paramètres!$B$3:$C$56,2,FALSE)*Paramètres!$K$15))</f>
        <v>0</v>
      </c>
      <c r="AE31" s="46"/>
      <c r="AF31" s="2">
        <f>IF(AE$2="Bike &amp; Run",IF(ISNA(VLOOKUP(AE31,Paramètres!$B$3:$C$56,2,FALSE)),0,VLOOKUP(AE31,Paramètres!$B$3:$C$56,2,FALSE)*Paramètres!$K$16),IF(OR(AE31="",OR($D31="",$D31="NL",$D31="HORS LIGUE")),0,VLOOKUP(IF(OR(AE31="",OR($D31="",$D31="NL",$D31="HORS LIGUE")),"",COUNTIFS($D$5:$D$72,"&lt;&gt;"&amp;"",$D$5:$D$72,"&lt;&gt;"&amp;"NL",$D$5:$D$72,"&lt;&gt;"&amp;"HORS LIGUE",AE$5:AE$72,"&lt;"&amp;AE31)+1),Paramètres!$B$3:$C$56,2,FALSE)*Paramètres!$K$16))</f>
        <v>0</v>
      </c>
      <c r="AG31" s="46"/>
      <c r="AH31" s="2">
        <f>IF(AG$2="Bike &amp; Run",IF(ISNA(VLOOKUP(AG31,Paramètres!$B$3:$C$56,2,FALSE)),0,VLOOKUP(AG31,Paramètres!$B$3:$C$56,2,FALSE)*Paramètres!$K$17),IF(OR(AG31="",OR($D31="",$D31="NL",$D31="HORS LIGUE")),0,VLOOKUP(IF(OR(AG31="",OR($D31="",$D31="NL",$D31="HORS LIGUE")),"",COUNTIFS($D$5:$D$72,"&lt;&gt;"&amp;"",$D$5:$D$72,"&lt;&gt;"&amp;"NL",$D$5:$D$72,"&lt;&gt;"&amp;"HORS LIGUE",AG$5:AG$72,"&lt;"&amp;AG31)+1),Paramètres!$B$3:$C$56,2,FALSE)*Paramètres!$K$17))</f>
        <v>0</v>
      </c>
      <c r="AI31" s="40">
        <f t="shared" si="0"/>
        <v>0</v>
      </c>
      <c r="AJ31" s="3" t="str">
        <f t="shared" si="1"/>
        <v/>
      </c>
      <c r="AK31" s="5">
        <f t="shared" si="2"/>
        <v>0</v>
      </c>
      <c r="AL31" s="41">
        <f t="shared" si="3"/>
        <v>0</v>
      </c>
      <c r="AM31" s="33" t="str">
        <f t="shared" si="4"/>
        <v/>
      </c>
      <c r="AO31" s="22">
        <f t="shared" si="5"/>
        <v>0</v>
      </c>
      <c r="AP31">
        <f t="shared" si="6"/>
        <v>0</v>
      </c>
      <c r="AQ31">
        <f t="shared" si="7"/>
        <v>0</v>
      </c>
      <c r="AR31">
        <f t="shared" si="8"/>
        <v>0</v>
      </c>
      <c r="AS31">
        <f t="shared" si="9"/>
        <v>0</v>
      </c>
      <c r="AT31">
        <f t="shared" si="10"/>
        <v>0</v>
      </c>
      <c r="AU31">
        <f t="shared" si="11"/>
        <v>0</v>
      </c>
      <c r="AV31">
        <f t="shared" si="12"/>
        <v>0</v>
      </c>
      <c r="AW31">
        <f t="shared" si="13"/>
        <v>0</v>
      </c>
      <c r="AX31">
        <f t="shared" si="14"/>
        <v>0</v>
      </c>
      <c r="AY31">
        <f t="shared" si="15"/>
        <v>0</v>
      </c>
      <c r="AZ31">
        <f t="shared" si="16"/>
        <v>0</v>
      </c>
      <c r="BA31">
        <f t="shared" si="17"/>
        <v>0</v>
      </c>
      <c r="BB31">
        <f t="shared" si="18"/>
        <v>0</v>
      </c>
      <c r="BC31">
        <f t="shared" si="19"/>
        <v>0</v>
      </c>
      <c r="BD31">
        <f t="shared" si="20"/>
        <v>0</v>
      </c>
      <c r="BE31" s="22">
        <f t="shared" ref="BE31:BR31" si="47">BD31+LARGE($AO31:$BC31,BE$4)</f>
        <v>0</v>
      </c>
      <c r="BF31" s="22">
        <f t="shared" si="47"/>
        <v>0</v>
      </c>
      <c r="BG31" s="22">
        <f t="shared" si="47"/>
        <v>0</v>
      </c>
      <c r="BH31" s="22">
        <f t="shared" si="47"/>
        <v>0</v>
      </c>
      <c r="BI31" s="22">
        <f t="shared" si="47"/>
        <v>0</v>
      </c>
      <c r="BJ31" s="22">
        <f t="shared" si="47"/>
        <v>0</v>
      </c>
      <c r="BK31" s="22">
        <f t="shared" si="47"/>
        <v>0</v>
      </c>
      <c r="BL31" s="22">
        <f t="shared" si="47"/>
        <v>0</v>
      </c>
      <c r="BM31" s="22">
        <f t="shared" si="47"/>
        <v>0</v>
      </c>
      <c r="BN31" s="22">
        <f t="shared" si="47"/>
        <v>0</v>
      </c>
      <c r="BO31" s="22">
        <f t="shared" si="47"/>
        <v>0</v>
      </c>
      <c r="BP31" s="22">
        <f t="shared" si="47"/>
        <v>0</v>
      </c>
      <c r="BQ31" s="22">
        <f t="shared" si="47"/>
        <v>0</v>
      </c>
      <c r="BR31" s="22">
        <f t="shared" si="47"/>
        <v>0</v>
      </c>
    </row>
    <row r="32" spans="1:70" ht="16.5">
      <c r="A32" s="14"/>
      <c r="B32" s="32" t="str">
        <f>IF(ISNA(VLOOKUP(A32,'Licenciés Jeunes 2023'!A:C,3,0)),"",VLOOKUP(A32,'Licenciés Jeunes 2023'!A:C,3,0))</f>
        <v/>
      </c>
      <c r="C32" s="32" t="str">
        <f>IF(ISNA(VLOOKUP(A32,'Licenciés Jeunes 2023'!A:C,2,0)),"",VLOOKUP(A32,'Licenciés Jeunes 2023'!A:C,2,0))</f>
        <v/>
      </c>
      <c r="D32" s="32" t="str">
        <f>IF(ISNA(VLOOKUP(A32,'Licenciés Jeunes 2023'!A:F,6,0)),"",VLOOKUP(A32,'Licenciés Jeunes 2023'!A:F,6,0))</f>
        <v/>
      </c>
      <c r="E32" s="6"/>
      <c r="F32" s="2">
        <f>IF(E$2="Bike &amp; Run",IF(ISNA(VLOOKUP(E32,Paramètres!$B$3:$C$56,2,FALSE)),0,VLOOKUP(E32,Paramètres!$B$3:$C$56,2,FALSE)*Paramètres!$K$3),IF(OR(E32="",OR($D32="",$D32="NL",$D32="HORS LIGUE")),0,VLOOKUP(IF(OR(E32="",OR($D32="",$D32="NL",$D32="HORS LIGUE")),"",COUNTIFS($D$5:$D$72,"&lt;&gt;"&amp;"",$D$5:$D$72,"&lt;&gt;"&amp;"NL",$D$5:$D$72,"&lt;&gt;"&amp;"HORS LIGUE",E$5:E$72,"&lt;"&amp;E32)+1),Paramètres!$B$3:$C$56,2,FALSE)*Paramètres!$K$3))</f>
        <v>0</v>
      </c>
      <c r="G32" s="4"/>
      <c r="H32" s="2">
        <f>IF(G$2="Bike &amp; Run",IF(ISNA(VLOOKUP(G32,Paramètres!$B$3:$C$56,2,FALSE)),0,VLOOKUP(G32,Paramètres!$B$3:$C$56,2,FALSE)*Paramètres!$K$4),IF(OR(G32="",OR($D32="",$D32="NL",$D32="HORS LIGUE")),0,VLOOKUP(IF(OR(G32="",OR($D32="",$D32="NL",$D32="HORS LIGUE")),"",COUNTIFS($D$5:$D$72,"&lt;&gt;"&amp;"",$D$5:$D$72,"&lt;&gt;"&amp;"NL",$D$5:$D$72,"&lt;&gt;"&amp;"HORS LIGUE",G$5:G$72,"&lt;"&amp;G32)+1),Paramètres!$B$3:$C$56,2,FALSE)*Paramètres!$K$4))</f>
        <v>0</v>
      </c>
      <c r="I32" s="36"/>
      <c r="J32" s="2">
        <f>IF(I$2="Bike &amp; Run",IF(ISNA(VLOOKUP(I32,Paramètres!$B$3:$C$56,2,FALSE)),0,VLOOKUP(I32,Paramètres!$B$3:$C$56,2,FALSE)*Paramètres!$K$5),IF(OR(I32="",OR($D32="",$D32="NL",$D32="HORS LIGUE")),0,VLOOKUP(IF(OR(I32="",OR($D32="",$D32="NL",$D32="HORS LIGUE")),"",COUNTIFS($D$5:$D$72,"&lt;&gt;"&amp;"",$D$5:$D$72,"&lt;&gt;"&amp;"NL",$D$5:$D$72,"&lt;&gt;"&amp;"HORS LIGUE",I$5:I$72,"&lt;"&amp;I32)+1),Paramètres!$B$3:$C$56,2,FALSE)*Paramètres!$K$5))</f>
        <v>0</v>
      </c>
      <c r="K32" s="4"/>
      <c r="L32" s="2">
        <f>IF(K$2="Bike &amp; Run",IF(ISNA(VLOOKUP(K32,Paramètres!$B$3:$C$56,2,FALSE)),0,VLOOKUP(K32,Paramètres!$B$3:$C$56,2,FALSE)*Paramètres!$K$6),IF(OR(K32="",OR($D32="",$D32="NL",$D32="HORS LIGUE")),0,VLOOKUP(IF(OR(K32="",OR($D32="",$D32="NL",$D32="HORS LIGUE")),"",COUNTIFS($D$5:$D$72,"&lt;&gt;"&amp;"",$D$5:$D$72,"&lt;&gt;"&amp;"NL",$D$5:$D$72,"&lt;&gt;"&amp;"HORS LIGUE",K$5:K$72,"&lt;"&amp;K32)+1),Paramètres!$B$3:$C$56,2,FALSE)*Paramètres!$K$6))</f>
        <v>0</v>
      </c>
      <c r="M32" s="4"/>
      <c r="N32" s="2">
        <f>IF(M$2="Bike &amp; Run",IF(ISNA(VLOOKUP(M32,Paramètres!$B$3:$C$56,2,FALSE)),0,VLOOKUP(M32,Paramètres!$B$3:$C$56,2,FALSE)*Paramètres!$K$7),IF(OR(M32="",OR($D32="",$D32="NL",$D32="HORS LIGUE")),0,VLOOKUP(IF(OR(M32="",OR($D32="",$D32="NL",$D32="HORS LIGUE")),"",COUNTIFS($D$5:$D$72,"&lt;&gt;"&amp;"",$D$5:$D$72,"&lt;&gt;"&amp;"NL",$D$5:$D$72,"&lt;&gt;"&amp;"HORS LIGUE",M$5:M$72,"&lt;"&amp;M32)+1),Paramètres!$B$3:$C$56,2,FALSE)*Paramètres!$K$7))</f>
        <v>0</v>
      </c>
      <c r="O32" s="46"/>
      <c r="P32" s="2">
        <f>IF(O$2="Bike &amp; Run",IF(ISNA(VLOOKUP(O32,Paramètres!$B$3:$C$56,2,FALSE)),0,VLOOKUP(O32,Paramètres!$B$3:$C$56,2,FALSE)*Paramètres!$K$8),IF(OR(O32="",OR($D32="",$D32="NL",$D32="HORS LIGUE")),0,VLOOKUP(IF(OR(O32="",OR($D32="",$D32="NL",$D32="HORS LIGUE")),"",COUNTIFS($D$5:$D$72,"&lt;&gt;"&amp;"",$D$5:$D$72,"&lt;&gt;"&amp;"NL",$D$5:$D$72,"&lt;&gt;"&amp;"HORS LIGUE",O$5:O$72,"&lt;"&amp;O32)+1),Paramètres!$B$3:$C$56,2,FALSE)*Paramètres!$K$8))</f>
        <v>0</v>
      </c>
      <c r="Q32" s="46"/>
      <c r="R32" s="2">
        <f>IF(Q$2="Bike &amp; Run",IF(ISNA(VLOOKUP(Q32,Paramètres!$B$3:$C$56,2,FALSE)),0,VLOOKUP(Q32,Paramètres!$B$3:$C$56,2,FALSE)*Paramètres!$K$9),IF(OR(Q32="",OR($D32="",$D32="NL",$D32="HORS LIGUE")),0,VLOOKUP(IF(OR(Q32="",OR($D32="",$D32="NL",$D32="HORS LIGUE")),"",COUNTIFS($D$5:$D$72,"&lt;&gt;"&amp;"",$D$5:$D$72,"&lt;&gt;"&amp;"NL",$D$5:$D$72,"&lt;&gt;"&amp;"HORS LIGUE",Q$5:Q$72,"&lt;"&amp;Q32)+1),Paramètres!$B$3:$C$56,2,FALSE)*Paramètres!$K$9))</f>
        <v>0</v>
      </c>
      <c r="S32" s="46"/>
      <c r="T32" s="2">
        <f>IF(S$2="Bike &amp; Run",IF(ISNA(VLOOKUP(S32,Paramètres!$B$3:$C$56,2,FALSE)),0,VLOOKUP(S32,Paramètres!$B$3:$C$56,2,FALSE)*Paramètres!$K$10),IF(OR(S32="",OR($D32="",$D32="NL",$D32="HORS LIGUE")),0,VLOOKUP(IF(OR(S32="",OR($D32="",$D32="NL",$D32="HORS LIGUE")),"",COUNTIFS($D$5:$D$72,"&lt;&gt;"&amp;"",$D$5:$D$72,"&lt;&gt;"&amp;"NL",$D$5:$D$72,"&lt;&gt;"&amp;"HORS LIGUE",S$5:S$72,"&lt;"&amp;S32)+1),Paramètres!$B$3:$C$56,2,FALSE)*Paramètres!$K$10))</f>
        <v>0</v>
      </c>
      <c r="U32" s="46"/>
      <c r="V32" s="2">
        <f>IF(U$2="Bike &amp; Run",IF(ISNA(VLOOKUP(U32,Paramètres!$B$3:$C$56,2,FALSE)),0,VLOOKUP(U32,Paramètres!$B$3:$C$56,2,FALSE)*Paramètres!$K$11),IF(OR(U32="",OR($D32="",$D32="NL",$D32="HORS LIGUE")),0,VLOOKUP(IF(OR(U32="",OR($D32="",$D32="NL",$D32="HORS LIGUE")),"",COUNTIFS($D$5:$D$72,"&lt;&gt;"&amp;"",$D$5:$D$72,"&lt;&gt;"&amp;"NL",$D$5:$D$72,"&lt;&gt;"&amp;"HORS LIGUE",U$5:U$72,"&lt;"&amp;U32)+1),Paramètres!$B$3:$C$56,2,FALSE)*Paramètres!$K$11))</f>
        <v>0</v>
      </c>
      <c r="W32" s="46"/>
      <c r="X32" s="2">
        <f>IF(W$2="Bike &amp; Run",IF(ISNA(VLOOKUP(W32,Paramètres!$B$3:$C$56,2,FALSE)),0,VLOOKUP(W32,Paramètres!$B$3:$C$56,2,FALSE)*Paramètres!$K$12),IF(OR(W32="",OR($D32="",$D32="NL",$D32="HORS LIGUE")),0,VLOOKUP(IF(OR(W32="",OR($D32="",$D32="NL",$D32="HORS LIGUE")),"",COUNTIFS($D$5:$D$72,"&lt;&gt;"&amp;"",$D$5:$D$72,"&lt;&gt;"&amp;"NL",$D$5:$D$72,"&lt;&gt;"&amp;"HORS LIGUE",W$5:W$72,"&lt;"&amp;W32)+1),Paramètres!$B$3:$C$56,2,FALSE)*Paramètres!$K$12))</f>
        <v>0</v>
      </c>
      <c r="Y32" s="46"/>
      <c r="Z32" s="2">
        <f>IF(Y$2="Bike &amp; Run",IF(ISNA(VLOOKUP(Y32,Paramètres!$B$3:$C$56,2,FALSE)),0,VLOOKUP(Y32,Paramètres!$B$3:$C$56,2,FALSE)*Paramètres!$K$13),IF(OR(Y32="",OR($D32="",$D32="NL",$D32="HORS LIGUE")),0,VLOOKUP(IF(OR(Y32="",OR($D32="",$D32="NL",$D32="HORS LIGUE")),"",COUNTIFS($D$5:$D$72,"&lt;&gt;"&amp;"",$D$5:$D$72,"&lt;&gt;"&amp;"NL",$D$5:$D$72,"&lt;&gt;"&amp;"HORS LIGUE",Y$5:Y$72,"&lt;"&amp;Y32)+1),Paramètres!$B$3:$C$56,2,FALSE)*Paramètres!$K$13))</f>
        <v>0</v>
      </c>
      <c r="AA32" s="46"/>
      <c r="AB32" s="2">
        <f>IF(AA$2="Bike &amp; Run",IF(ISNA(VLOOKUP(AA32,Paramètres!$B$3:$C$56,2,FALSE)),0,VLOOKUP(AA32,Paramètres!$B$3:$C$56,2,FALSE)*Paramètres!$K$14),IF(OR(AA32="",OR($D32="",$D32="NL",$D32="HORS LIGUE")),0,VLOOKUP(IF(OR(AA32="",OR($D32="",$D32="NL",$D32="HORS LIGUE")),"",COUNTIFS($D$5:$D$72,"&lt;&gt;"&amp;"",$D$5:$D$72,"&lt;&gt;"&amp;"NL",$D$5:$D$72,"&lt;&gt;"&amp;"HORS LIGUE",AA$5:AA$72,"&lt;"&amp;AA32)+1),Paramètres!$B$3:$C$56,2,FALSE)*Paramètres!$K$14))</f>
        <v>0</v>
      </c>
      <c r="AC32" s="46"/>
      <c r="AD32" s="2">
        <f>IF(AC$2="Bike &amp; Run",IF(ISNA(VLOOKUP(AC32,Paramètres!$B$3:$C$56,2,FALSE)),0,VLOOKUP(AC32,Paramètres!$B$3:$C$56,2,FALSE)*Paramètres!$K$15),IF(OR(AC32="",OR($D32="",$D32="NL",$D32="HORS LIGUE")),0,VLOOKUP(IF(OR(AC32="",OR($D32="",$D32="NL",$D32="HORS LIGUE")),"",COUNTIFS($D$5:$D$72,"&lt;&gt;"&amp;"",$D$5:$D$72,"&lt;&gt;"&amp;"NL",$D$5:$D$72,"&lt;&gt;"&amp;"HORS LIGUE",AC$5:AC$72,"&lt;"&amp;AC32)+1),Paramètres!$B$3:$C$56,2,FALSE)*Paramètres!$K$15))</f>
        <v>0</v>
      </c>
      <c r="AE32" s="46"/>
      <c r="AF32" s="2">
        <f>IF(AE$2="Bike &amp; Run",IF(ISNA(VLOOKUP(AE32,Paramètres!$B$3:$C$56,2,FALSE)),0,VLOOKUP(AE32,Paramètres!$B$3:$C$56,2,FALSE)*Paramètres!$K$16),IF(OR(AE32="",OR($D32="",$D32="NL",$D32="HORS LIGUE")),0,VLOOKUP(IF(OR(AE32="",OR($D32="",$D32="NL",$D32="HORS LIGUE")),"",COUNTIFS($D$5:$D$72,"&lt;&gt;"&amp;"",$D$5:$D$72,"&lt;&gt;"&amp;"NL",$D$5:$D$72,"&lt;&gt;"&amp;"HORS LIGUE",AE$5:AE$72,"&lt;"&amp;AE32)+1),Paramètres!$B$3:$C$56,2,FALSE)*Paramètres!$K$16))</f>
        <v>0</v>
      </c>
      <c r="AG32" s="46"/>
      <c r="AH32" s="2">
        <f>IF(AG$2="Bike &amp; Run",IF(ISNA(VLOOKUP(AG32,Paramètres!$B$3:$C$56,2,FALSE)),0,VLOOKUP(AG32,Paramètres!$B$3:$C$56,2,FALSE)*Paramètres!$K$17),IF(OR(AG32="",OR($D32="",$D32="NL",$D32="HORS LIGUE")),0,VLOOKUP(IF(OR(AG32="",OR($D32="",$D32="NL",$D32="HORS LIGUE")),"",COUNTIFS($D$5:$D$72,"&lt;&gt;"&amp;"",$D$5:$D$72,"&lt;&gt;"&amp;"NL",$D$5:$D$72,"&lt;&gt;"&amp;"HORS LIGUE",AG$5:AG$72,"&lt;"&amp;AG32)+1),Paramètres!$B$3:$C$56,2,FALSE)*Paramètres!$K$17))</f>
        <v>0</v>
      </c>
      <c r="AI32" s="40">
        <f t="shared" si="0"/>
        <v>0</v>
      </c>
      <c r="AJ32" s="3" t="str">
        <f t="shared" si="1"/>
        <v/>
      </c>
      <c r="AK32" s="5">
        <f t="shared" si="2"/>
        <v>0</v>
      </c>
      <c r="AL32" s="41">
        <f t="shared" si="3"/>
        <v>0</v>
      </c>
      <c r="AM32" s="33" t="str">
        <f t="shared" si="4"/>
        <v/>
      </c>
      <c r="AO32" s="22">
        <f t="shared" si="5"/>
        <v>0</v>
      </c>
      <c r="AP32">
        <f t="shared" si="6"/>
        <v>0</v>
      </c>
      <c r="AQ32">
        <f t="shared" si="7"/>
        <v>0</v>
      </c>
      <c r="AR32">
        <f t="shared" si="8"/>
        <v>0</v>
      </c>
      <c r="AS32">
        <f t="shared" si="9"/>
        <v>0</v>
      </c>
      <c r="AT32">
        <f t="shared" si="10"/>
        <v>0</v>
      </c>
      <c r="AU32">
        <f t="shared" si="11"/>
        <v>0</v>
      </c>
      <c r="AV32">
        <f t="shared" si="12"/>
        <v>0</v>
      </c>
      <c r="AW32">
        <f t="shared" si="13"/>
        <v>0</v>
      </c>
      <c r="AX32">
        <f t="shared" si="14"/>
        <v>0</v>
      </c>
      <c r="AY32">
        <f t="shared" si="15"/>
        <v>0</v>
      </c>
      <c r="AZ32">
        <f t="shared" si="16"/>
        <v>0</v>
      </c>
      <c r="BA32">
        <f t="shared" si="17"/>
        <v>0</v>
      </c>
      <c r="BB32">
        <f t="shared" si="18"/>
        <v>0</v>
      </c>
      <c r="BC32">
        <f t="shared" si="19"/>
        <v>0</v>
      </c>
      <c r="BD32">
        <f t="shared" si="20"/>
        <v>0</v>
      </c>
      <c r="BE32" s="22">
        <f t="shared" ref="BE32:BR32" si="48">BD32+LARGE($AO32:$BC32,BE$4)</f>
        <v>0</v>
      </c>
      <c r="BF32" s="22">
        <f t="shared" si="48"/>
        <v>0</v>
      </c>
      <c r="BG32" s="22">
        <f t="shared" si="48"/>
        <v>0</v>
      </c>
      <c r="BH32" s="22">
        <f t="shared" si="48"/>
        <v>0</v>
      </c>
      <c r="BI32" s="22">
        <f t="shared" si="48"/>
        <v>0</v>
      </c>
      <c r="BJ32" s="22">
        <f t="shared" si="48"/>
        <v>0</v>
      </c>
      <c r="BK32" s="22">
        <f t="shared" si="48"/>
        <v>0</v>
      </c>
      <c r="BL32" s="22">
        <f t="shared" si="48"/>
        <v>0</v>
      </c>
      <c r="BM32" s="22">
        <f t="shared" si="48"/>
        <v>0</v>
      </c>
      <c r="BN32" s="22">
        <f t="shared" si="48"/>
        <v>0</v>
      </c>
      <c r="BO32" s="22">
        <f t="shared" si="48"/>
        <v>0</v>
      </c>
      <c r="BP32" s="22">
        <f t="shared" si="48"/>
        <v>0</v>
      </c>
      <c r="BQ32" s="22">
        <f t="shared" si="48"/>
        <v>0</v>
      </c>
      <c r="BR32" s="22">
        <f t="shared" si="48"/>
        <v>0</v>
      </c>
    </row>
    <row r="33" spans="1:70" ht="16.5">
      <c r="A33" s="14"/>
      <c r="B33" s="32" t="str">
        <f>IF(ISNA(VLOOKUP(A33,'Licenciés Jeunes 2023'!A:C,3,0)),"",VLOOKUP(A33,'Licenciés Jeunes 2023'!A:C,3,0))</f>
        <v/>
      </c>
      <c r="C33" s="32" t="str">
        <f>IF(ISNA(VLOOKUP(A33,'Licenciés Jeunes 2023'!A:C,2,0)),"",VLOOKUP(A33,'Licenciés Jeunes 2023'!A:C,2,0))</f>
        <v/>
      </c>
      <c r="D33" s="32" t="str">
        <f>IF(ISNA(VLOOKUP(A33,'Licenciés Jeunes 2023'!A:F,6,0)),"",VLOOKUP(A33,'Licenciés Jeunes 2023'!A:F,6,0))</f>
        <v/>
      </c>
      <c r="E33" s="6"/>
      <c r="F33" s="2">
        <f>IF(E$2="Bike &amp; Run",IF(ISNA(VLOOKUP(E33,Paramètres!$B$3:$C$56,2,FALSE)),0,VLOOKUP(E33,Paramètres!$B$3:$C$56,2,FALSE)*Paramètres!$K$3),IF(OR(E33="",OR($D33="",$D33="NL",$D33="HORS LIGUE")),0,VLOOKUP(IF(OR(E33="",OR($D33="",$D33="NL",$D33="HORS LIGUE")),"",COUNTIFS($D$5:$D$72,"&lt;&gt;"&amp;"",$D$5:$D$72,"&lt;&gt;"&amp;"NL",$D$5:$D$72,"&lt;&gt;"&amp;"HORS LIGUE",E$5:E$72,"&lt;"&amp;E33)+1),Paramètres!$B$3:$C$56,2,FALSE)*Paramètres!$K$3))</f>
        <v>0</v>
      </c>
      <c r="G33" s="4"/>
      <c r="H33" s="2">
        <f>IF(G$2="Bike &amp; Run",IF(ISNA(VLOOKUP(G33,Paramètres!$B$3:$C$56,2,FALSE)),0,VLOOKUP(G33,Paramètres!$B$3:$C$56,2,FALSE)*Paramètres!$K$4),IF(OR(G33="",OR($D33="",$D33="NL",$D33="HORS LIGUE")),0,VLOOKUP(IF(OR(G33="",OR($D33="",$D33="NL",$D33="HORS LIGUE")),"",COUNTIFS($D$5:$D$72,"&lt;&gt;"&amp;"",$D$5:$D$72,"&lt;&gt;"&amp;"NL",$D$5:$D$72,"&lt;&gt;"&amp;"HORS LIGUE",G$5:G$72,"&lt;"&amp;G33)+1),Paramètres!$B$3:$C$56,2,FALSE)*Paramètres!$K$4))</f>
        <v>0</v>
      </c>
      <c r="I33" s="36"/>
      <c r="J33" s="2">
        <f>IF(I$2="Bike &amp; Run",IF(ISNA(VLOOKUP(I33,Paramètres!$B$3:$C$56,2,FALSE)),0,VLOOKUP(I33,Paramètres!$B$3:$C$56,2,FALSE)*Paramètres!$K$5),IF(OR(I33="",OR($D33="",$D33="NL",$D33="HORS LIGUE")),0,VLOOKUP(IF(OR(I33="",OR($D33="",$D33="NL",$D33="HORS LIGUE")),"",COUNTIFS($D$5:$D$72,"&lt;&gt;"&amp;"",$D$5:$D$72,"&lt;&gt;"&amp;"NL",$D$5:$D$72,"&lt;&gt;"&amp;"HORS LIGUE",I$5:I$72,"&lt;"&amp;I33)+1),Paramètres!$B$3:$C$56,2,FALSE)*Paramètres!$K$5))</f>
        <v>0</v>
      </c>
      <c r="K33" s="4"/>
      <c r="L33" s="2">
        <f>IF(K$2="Bike &amp; Run",IF(ISNA(VLOOKUP(K33,Paramètres!$B$3:$C$56,2,FALSE)),0,VLOOKUP(K33,Paramètres!$B$3:$C$56,2,FALSE)*Paramètres!$K$6),IF(OR(K33="",OR($D33="",$D33="NL",$D33="HORS LIGUE")),0,VLOOKUP(IF(OR(K33="",OR($D33="",$D33="NL",$D33="HORS LIGUE")),"",COUNTIFS($D$5:$D$72,"&lt;&gt;"&amp;"",$D$5:$D$72,"&lt;&gt;"&amp;"NL",$D$5:$D$72,"&lt;&gt;"&amp;"HORS LIGUE",K$5:K$72,"&lt;"&amp;K33)+1),Paramètres!$B$3:$C$56,2,FALSE)*Paramètres!$K$6))</f>
        <v>0</v>
      </c>
      <c r="M33" s="4"/>
      <c r="N33" s="2">
        <f>IF(M$2="Bike &amp; Run",IF(ISNA(VLOOKUP(M33,Paramètres!$B$3:$C$56,2,FALSE)),0,VLOOKUP(M33,Paramètres!$B$3:$C$56,2,FALSE)*Paramètres!$K$7),IF(OR(M33="",OR($D33="",$D33="NL",$D33="HORS LIGUE")),0,VLOOKUP(IF(OR(M33="",OR($D33="",$D33="NL",$D33="HORS LIGUE")),"",COUNTIFS($D$5:$D$72,"&lt;&gt;"&amp;"",$D$5:$D$72,"&lt;&gt;"&amp;"NL",$D$5:$D$72,"&lt;&gt;"&amp;"HORS LIGUE",M$5:M$72,"&lt;"&amp;M33)+1),Paramètres!$B$3:$C$56,2,FALSE)*Paramètres!$K$7))</f>
        <v>0</v>
      </c>
      <c r="O33" s="46"/>
      <c r="P33" s="2">
        <f>IF(O$2="Bike &amp; Run",IF(ISNA(VLOOKUP(O33,Paramètres!$B$3:$C$56,2,FALSE)),0,VLOOKUP(O33,Paramètres!$B$3:$C$56,2,FALSE)*Paramètres!$K$8),IF(OR(O33="",OR($D33="",$D33="NL",$D33="HORS LIGUE")),0,VLOOKUP(IF(OR(O33="",OR($D33="",$D33="NL",$D33="HORS LIGUE")),"",COUNTIFS($D$5:$D$72,"&lt;&gt;"&amp;"",$D$5:$D$72,"&lt;&gt;"&amp;"NL",$D$5:$D$72,"&lt;&gt;"&amp;"HORS LIGUE",O$5:O$72,"&lt;"&amp;O33)+1),Paramètres!$B$3:$C$56,2,FALSE)*Paramètres!$K$8))</f>
        <v>0</v>
      </c>
      <c r="Q33" s="46"/>
      <c r="R33" s="2">
        <f>IF(Q$2="Bike &amp; Run",IF(ISNA(VLOOKUP(Q33,Paramètres!$B$3:$C$56,2,FALSE)),0,VLOOKUP(Q33,Paramètres!$B$3:$C$56,2,FALSE)*Paramètres!$K$9),IF(OR(Q33="",OR($D33="",$D33="NL",$D33="HORS LIGUE")),0,VLOOKUP(IF(OR(Q33="",OR($D33="",$D33="NL",$D33="HORS LIGUE")),"",COUNTIFS($D$5:$D$72,"&lt;&gt;"&amp;"",$D$5:$D$72,"&lt;&gt;"&amp;"NL",$D$5:$D$72,"&lt;&gt;"&amp;"HORS LIGUE",Q$5:Q$72,"&lt;"&amp;Q33)+1),Paramètres!$B$3:$C$56,2,FALSE)*Paramètres!$K$9))</f>
        <v>0</v>
      </c>
      <c r="S33" s="46"/>
      <c r="T33" s="2">
        <f>IF(S$2="Bike &amp; Run",IF(ISNA(VLOOKUP(S33,Paramètres!$B$3:$C$56,2,FALSE)),0,VLOOKUP(S33,Paramètres!$B$3:$C$56,2,FALSE)*Paramètres!$K$10),IF(OR(S33="",OR($D33="",$D33="NL",$D33="HORS LIGUE")),0,VLOOKUP(IF(OR(S33="",OR($D33="",$D33="NL",$D33="HORS LIGUE")),"",COUNTIFS($D$5:$D$72,"&lt;&gt;"&amp;"",$D$5:$D$72,"&lt;&gt;"&amp;"NL",$D$5:$D$72,"&lt;&gt;"&amp;"HORS LIGUE",S$5:S$72,"&lt;"&amp;S33)+1),Paramètres!$B$3:$C$56,2,FALSE)*Paramètres!$K$10))</f>
        <v>0</v>
      </c>
      <c r="U33" s="46"/>
      <c r="V33" s="2">
        <f>IF(U$2="Bike &amp; Run",IF(ISNA(VLOOKUP(U33,Paramètres!$B$3:$C$56,2,FALSE)),0,VLOOKUP(U33,Paramètres!$B$3:$C$56,2,FALSE)*Paramètres!$K$11),IF(OR(U33="",OR($D33="",$D33="NL",$D33="HORS LIGUE")),0,VLOOKUP(IF(OR(U33="",OR($D33="",$D33="NL",$D33="HORS LIGUE")),"",COUNTIFS($D$5:$D$72,"&lt;&gt;"&amp;"",$D$5:$D$72,"&lt;&gt;"&amp;"NL",$D$5:$D$72,"&lt;&gt;"&amp;"HORS LIGUE",U$5:U$72,"&lt;"&amp;U33)+1),Paramètres!$B$3:$C$56,2,FALSE)*Paramètres!$K$11))</f>
        <v>0</v>
      </c>
      <c r="W33" s="46"/>
      <c r="X33" s="2">
        <f>IF(W$2="Bike &amp; Run",IF(ISNA(VLOOKUP(W33,Paramètres!$B$3:$C$56,2,FALSE)),0,VLOOKUP(W33,Paramètres!$B$3:$C$56,2,FALSE)*Paramètres!$K$12),IF(OR(W33="",OR($D33="",$D33="NL",$D33="HORS LIGUE")),0,VLOOKUP(IF(OR(W33="",OR($D33="",$D33="NL",$D33="HORS LIGUE")),"",COUNTIFS($D$5:$D$72,"&lt;&gt;"&amp;"",$D$5:$D$72,"&lt;&gt;"&amp;"NL",$D$5:$D$72,"&lt;&gt;"&amp;"HORS LIGUE",W$5:W$72,"&lt;"&amp;W33)+1),Paramètres!$B$3:$C$56,2,FALSE)*Paramètres!$K$12))</f>
        <v>0</v>
      </c>
      <c r="Y33" s="46"/>
      <c r="Z33" s="2">
        <f>IF(Y$2="Bike &amp; Run",IF(ISNA(VLOOKUP(Y33,Paramètres!$B$3:$C$56,2,FALSE)),0,VLOOKUP(Y33,Paramètres!$B$3:$C$56,2,FALSE)*Paramètres!$K$13),IF(OR(Y33="",OR($D33="",$D33="NL",$D33="HORS LIGUE")),0,VLOOKUP(IF(OR(Y33="",OR($D33="",$D33="NL",$D33="HORS LIGUE")),"",COUNTIFS($D$5:$D$72,"&lt;&gt;"&amp;"",$D$5:$D$72,"&lt;&gt;"&amp;"NL",$D$5:$D$72,"&lt;&gt;"&amp;"HORS LIGUE",Y$5:Y$72,"&lt;"&amp;Y33)+1),Paramètres!$B$3:$C$56,2,FALSE)*Paramètres!$K$13))</f>
        <v>0</v>
      </c>
      <c r="AA33" s="46"/>
      <c r="AB33" s="2">
        <f>IF(AA$2="Bike &amp; Run",IF(ISNA(VLOOKUP(AA33,Paramètres!$B$3:$C$56,2,FALSE)),0,VLOOKUP(AA33,Paramètres!$B$3:$C$56,2,FALSE)*Paramètres!$K$14),IF(OR(AA33="",OR($D33="",$D33="NL",$D33="HORS LIGUE")),0,VLOOKUP(IF(OR(AA33="",OR($D33="",$D33="NL",$D33="HORS LIGUE")),"",COUNTIFS($D$5:$D$72,"&lt;&gt;"&amp;"",$D$5:$D$72,"&lt;&gt;"&amp;"NL",$D$5:$D$72,"&lt;&gt;"&amp;"HORS LIGUE",AA$5:AA$72,"&lt;"&amp;AA33)+1),Paramètres!$B$3:$C$56,2,FALSE)*Paramètres!$K$14))</f>
        <v>0</v>
      </c>
      <c r="AC33" s="46"/>
      <c r="AD33" s="2">
        <f>IF(AC$2="Bike &amp; Run",IF(ISNA(VLOOKUP(AC33,Paramètres!$B$3:$C$56,2,FALSE)),0,VLOOKUP(AC33,Paramètres!$B$3:$C$56,2,FALSE)*Paramètres!$K$15),IF(OR(AC33="",OR($D33="",$D33="NL",$D33="HORS LIGUE")),0,VLOOKUP(IF(OR(AC33="",OR($D33="",$D33="NL",$D33="HORS LIGUE")),"",COUNTIFS($D$5:$D$72,"&lt;&gt;"&amp;"",$D$5:$D$72,"&lt;&gt;"&amp;"NL",$D$5:$D$72,"&lt;&gt;"&amp;"HORS LIGUE",AC$5:AC$72,"&lt;"&amp;AC33)+1),Paramètres!$B$3:$C$56,2,FALSE)*Paramètres!$K$15))</f>
        <v>0</v>
      </c>
      <c r="AE33" s="46"/>
      <c r="AF33" s="2">
        <f>IF(AE$2="Bike &amp; Run",IF(ISNA(VLOOKUP(AE33,Paramètres!$B$3:$C$56,2,FALSE)),0,VLOOKUP(AE33,Paramètres!$B$3:$C$56,2,FALSE)*Paramètres!$K$16),IF(OR(AE33="",OR($D33="",$D33="NL",$D33="HORS LIGUE")),0,VLOOKUP(IF(OR(AE33="",OR($D33="",$D33="NL",$D33="HORS LIGUE")),"",COUNTIFS($D$5:$D$72,"&lt;&gt;"&amp;"",$D$5:$D$72,"&lt;&gt;"&amp;"NL",$D$5:$D$72,"&lt;&gt;"&amp;"HORS LIGUE",AE$5:AE$72,"&lt;"&amp;AE33)+1),Paramètres!$B$3:$C$56,2,FALSE)*Paramètres!$K$16))</f>
        <v>0</v>
      </c>
      <c r="AG33" s="46"/>
      <c r="AH33" s="2">
        <f>IF(AG$2="Bike &amp; Run",IF(ISNA(VLOOKUP(AG33,Paramètres!$B$3:$C$56,2,FALSE)),0,VLOOKUP(AG33,Paramètres!$B$3:$C$56,2,FALSE)*Paramètres!$K$17),IF(OR(AG33="",OR($D33="",$D33="NL",$D33="HORS LIGUE")),0,VLOOKUP(IF(OR(AG33="",OR($D33="",$D33="NL",$D33="HORS LIGUE")),"",COUNTIFS($D$5:$D$72,"&lt;&gt;"&amp;"",$D$5:$D$72,"&lt;&gt;"&amp;"NL",$D$5:$D$72,"&lt;&gt;"&amp;"HORS LIGUE",AG$5:AG$72,"&lt;"&amp;AG33)+1),Paramètres!$B$3:$C$56,2,FALSE)*Paramètres!$K$17))</f>
        <v>0</v>
      </c>
      <c r="AI33" s="40">
        <f t="shared" si="0"/>
        <v>0</v>
      </c>
      <c r="AJ33" s="3" t="str">
        <f t="shared" si="1"/>
        <v/>
      </c>
      <c r="AK33" s="5">
        <f t="shared" si="2"/>
        <v>0</v>
      </c>
      <c r="AL33" s="41">
        <f t="shared" si="3"/>
        <v>0</v>
      </c>
      <c r="AM33" s="33" t="str">
        <f t="shared" si="4"/>
        <v/>
      </c>
      <c r="AO33" s="22">
        <f t="shared" si="5"/>
        <v>0</v>
      </c>
      <c r="AP33">
        <f t="shared" si="6"/>
        <v>0</v>
      </c>
      <c r="AQ33">
        <f t="shared" si="7"/>
        <v>0</v>
      </c>
      <c r="AR33">
        <f t="shared" si="8"/>
        <v>0</v>
      </c>
      <c r="AS33">
        <f t="shared" si="9"/>
        <v>0</v>
      </c>
      <c r="AT33">
        <f t="shared" si="10"/>
        <v>0</v>
      </c>
      <c r="AU33">
        <f t="shared" si="11"/>
        <v>0</v>
      </c>
      <c r="AV33">
        <f t="shared" si="12"/>
        <v>0</v>
      </c>
      <c r="AW33">
        <f t="shared" si="13"/>
        <v>0</v>
      </c>
      <c r="AX33">
        <f t="shared" si="14"/>
        <v>0</v>
      </c>
      <c r="AY33">
        <f t="shared" si="15"/>
        <v>0</v>
      </c>
      <c r="AZ33">
        <f t="shared" si="16"/>
        <v>0</v>
      </c>
      <c r="BA33">
        <f t="shared" si="17"/>
        <v>0</v>
      </c>
      <c r="BB33">
        <f t="shared" si="18"/>
        <v>0</v>
      </c>
      <c r="BC33">
        <f t="shared" si="19"/>
        <v>0</v>
      </c>
      <c r="BD33">
        <f t="shared" si="20"/>
        <v>0</v>
      </c>
      <c r="BE33" s="22">
        <f t="shared" ref="BE33:BR33" si="49">BD33+LARGE($AO33:$BC33,BE$4)</f>
        <v>0</v>
      </c>
      <c r="BF33" s="22">
        <f t="shared" si="49"/>
        <v>0</v>
      </c>
      <c r="BG33" s="22">
        <f t="shared" si="49"/>
        <v>0</v>
      </c>
      <c r="BH33" s="22">
        <f t="shared" si="49"/>
        <v>0</v>
      </c>
      <c r="BI33" s="22">
        <f t="shared" si="49"/>
        <v>0</v>
      </c>
      <c r="BJ33" s="22">
        <f t="shared" si="49"/>
        <v>0</v>
      </c>
      <c r="BK33" s="22">
        <f t="shared" si="49"/>
        <v>0</v>
      </c>
      <c r="BL33" s="22">
        <f t="shared" si="49"/>
        <v>0</v>
      </c>
      <c r="BM33" s="22">
        <f t="shared" si="49"/>
        <v>0</v>
      </c>
      <c r="BN33" s="22">
        <f t="shared" si="49"/>
        <v>0</v>
      </c>
      <c r="BO33" s="22">
        <f t="shared" si="49"/>
        <v>0</v>
      </c>
      <c r="BP33" s="22">
        <f t="shared" si="49"/>
        <v>0</v>
      </c>
      <c r="BQ33" s="22">
        <f t="shared" si="49"/>
        <v>0</v>
      </c>
      <c r="BR33" s="22">
        <f t="shared" si="49"/>
        <v>0</v>
      </c>
    </row>
    <row r="34" spans="1:70" ht="16.5">
      <c r="A34" s="14"/>
      <c r="B34" s="32" t="str">
        <f>IF(ISNA(VLOOKUP(A34,'Licenciés Jeunes 2023'!A:C,3,0)),"",VLOOKUP(A34,'Licenciés Jeunes 2023'!A:C,3,0))</f>
        <v/>
      </c>
      <c r="C34" s="32" t="str">
        <f>IF(ISNA(VLOOKUP(A34,'Licenciés Jeunes 2023'!A:C,2,0)),"",VLOOKUP(A34,'Licenciés Jeunes 2023'!A:C,2,0))</f>
        <v/>
      </c>
      <c r="D34" s="32" t="str">
        <f>IF(ISNA(VLOOKUP(A34,'Licenciés Jeunes 2023'!A:F,6,0)),"",VLOOKUP(A34,'Licenciés Jeunes 2023'!A:F,6,0))</f>
        <v/>
      </c>
      <c r="E34" s="6"/>
      <c r="F34" s="2">
        <f>IF(E$2="Bike &amp; Run",IF(ISNA(VLOOKUP(E34,Paramètres!$B$3:$C$56,2,FALSE)),0,VLOOKUP(E34,Paramètres!$B$3:$C$56,2,FALSE)*Paramètres!$K$3),IF(OR(E34="",OR($D34="",$D34="NL",$D34="HORS LIGUE")),0,VLOOKUP(IF(OR(E34="",OR($D34="",$D34="NL",$D34="HORS LIGUE")),"",COUNTIFS($D$5:$D$72,"&lt;&gt;"&amp;"",$D$5:$D$72,"&lt;&gt;"&amp;"NL",$D$5:$D$72,"&lt;&gt;"&amp;"HORS LIGUE",E$5:E$72,"&lt;"&amp;E34)+1),Paramètres!$B$3:$C$56,2,FALSE)*Paramètres!$K$3))</f>
        <v>0</v>
      </c>
      <c r="G34" s="4"/>
      <c r="H34" s="2">
        <f>IF(G$2="Bike &amp; Run",IF(ISNA(VLOOKUP(G34,Paramètres!$B$3:$C$56,2,FALSE)),0,VLOOKUP(G34,Paramètres!$B$3:$C$56,2,FALSE)*Paramètres!$K$4),IF(OR(G34="",OR($D34="",$D34="NL",$D34="HORS LIGUE")),0,VLOOKUP(IF(OR(G34="",OR($D34="",$D34="NL",$D34="HORS LIGUE")),"",COUNTIFS($D$5:$D$72,"&lt;&gt;"&amp;"",$D$5:$D$72,"&lt;&gt;"&amp;"NL",$D$5:$D$72,"&lt;&gt;"&amp;"HORS LIGUE",G$5:G$72,"&lt;"&amp;G34)+1),Paramètres!$B$3:$C$56,2,FALSE)*Paramètres!$K$4))</f>
        <v>0</v>
      </c>
      <c r="I34" s="36"/>
      <c r="J34" s="2">
        <f>IF(I$2="Bike &amp; Run",IF(ISNA(VLOOKUP(I34,Paramètres!$B$3:$C$56,2,FALSE)),0,VLOOKUP(I34,Paramètres!$B$3:$C$56,2,FALSE)*Paramètres!$K$5),IF(OR(I34="",OR($D34="",$D34="NL",$D34="HORS LIGUE")),0,VLOOKUP(IF(OR(I34="",OR($D34="",$D34="NL",$D34="HORS LIGUE")),"",COUNTIFS($D$5:$D$72,"&lt;&gt;"&amp;"",$D$5:$D$72,"&lt;&gt;"&amp;"NL",$D$5:$D$72,"&lt;&gt;"&amp;"HORS LIGUE",I$5:I$72,"&lt;"&amp;I34)+1),Paramètres!$B$3:$C$56,2,FALSE)*Paramètres!$K$5))</f>
        <v>0</v>
      </c>
      <c r="K34" s="4"/>
      <c r="L34" s="2">
        <f>IF(K$2="Bike &amp; Run",IF(ISNA(VLOOKUP(K34,Paramètres!$B$3:$C$56,2,FALSE)),0,VLOOKUP(K34,Paramètres!$B$3:$C$56,2,FALSE)*Paramètres!$K$6),IF(OR(K34="",OR($D34="",$D34="NL",$D34="HORS LIGUE")),0,VLOOKUP(IF(OR(K34="",OR($D34="",$D34="NL",$D34="HORS LIGUE")),"",COUNTIFS($D$5:$D$72,"&lt;&gt;"&amp;"",$D$5:$D$72,"&lt;&gt;"&amp;"NL",$D$5:$D$72,"&lt;&gt;"&amp;"HORS LIGUE",K$5:K$72,"&lt;"&amp;K34)+1),Paramètres!$B$3:$C$56,2,FALSE)*Paramètres!$K$6))</f>
        <v>0</v>
      </c>
      <c r="M34" s="4"/>
      <c r="N34" s="2">
        <f>IF(M$2="Bike &amp; Run",IF(ISNA(VLOOKUP(M34,Paramètres!$B$3:$C$56,2,FALSE)),0,VLOOKUP(M34,Paramètres!$B$3:$C$56,2,FALSE)*Paramètres!$K$7),IF(OR(M34="",OR($D34="",$D34="NL",$D34="HORS LIGUE")),0,VLOOKUP(IF(OR(M34="",OR($D34="",$D34="NL",$D34="HORS LIGUE")),"",COUNTIFS($D$5:$D$72,"&lt;&gt;"&amp;"",$D$5:$D$72,"&lt;&gt;"&amp;"NL",$D$5:$D$72,"&lt;&gt;"&amp;"HORS LIGUE",M$5:M$72,"&lt;"&amp;M34)+1),Paramètres!$B$3:$C$56,2,FALSE)*Paramètres!$K$7))</f>
        <v>0</v>
      </c>
      <c r="O34" s="46"/>
      <c r="P34" s="2">
        <f>IF(O$2="Bike &amp; Run",IF(ISNA(VLOOKUP(O34,Paramètres!$B$3:$C$56,2,FALSE)),0,VLOOKUP(O34,Paramètres!$B$3:$C$56,2,FALSE)*Paramètres!$K$8),IF(OR(O34="",OR($D34="",$D34="NL",$D34="HORS LIGUE")),0,VLOOKUP(IF(OR(O34="",OR($D34="",$D34="NL",$D34="HORS LIGUE")),"",COUNTIFS($D$5:$D$72,"&lt;&gt;"&amp;"",$D$5:$D$72,"&lt;&gt;"&amp;"NL",$D$5:$D$72,"&lt;&gt;"&amp;"HORS LIGUE",O$5:O$72,"&lt;"&amp;O34)+1),Paramètres!$B$3:$C$56,2,FALSE)*Paramètres!$K$8))</f>
        <v>0</v>
      </c>
      <c r="Q34" s="46"/>
      <c r="R34" s="2">
        <f>IF(Q$2="Bike &amp; Run",IF(ISNA(VLOOKUP(Q34,Paramètres!$B$3:$C$56,2,FALSE)),0,VLOOKUP(Q34,Paramètres!$B$3:$C$56,2,FALSE)*Paramètres!$K$9),IF(OR(Q34="",OR($D34="",$D34="NL",$D34="HORS LIGUE")),0,VLOOKUP(IF(OR(Q34="",OR($D34="",$D34="NL",$D34="HORS LIGUE")),"",COUNTIFS($D$5:$D$72,"&lt;&gt;"&amp;"",$D$5:$D$72,"&lt;&gt;"&amp;"NL",$D$5:$D$72,"&lt;&gt;"&amp;"HORS LIGUE",Q$5:Q$72,"&lt;"&amp;Q34)+1),Paramètres!$B$3:$C$56,2,FALSE)*Paramètres!$K$9))</f>
        <v>0</v>
      </c>
      <c r="S34" s="46"/>
      <c r="T34" s="2">
        <f>IF(S$2="Bike &amp; Run",IF(ISNA(VLOOKUP(S34,Paramètres!$B$3:$C$56,2,FALSE)),0,VLOOKUP(S34,Paramètres!$B$3:$C$56,2,FALSE)*Paramètres!$K$10),IF(OR(S34="",OR($D34="",$D34="NL",$D34="HORS LIGUE")),0,VLOOKUP(IF(OR(S34="",OR($D34="",$D34="NL",$D34="HORS LIGUE")),"",COUNTIFS($D$5:$D$72,"&lt;&gt;"&amp;"",$D$5:$D$72,"&lt;&gt;"&amp;"NL",$D$5:$D$72,"&lt;&gt;"&amp;"HORS LIGUE",S$5:S$72,"&lt;"&amp;S34)+1),Paramètres!$B$3:$C$56,2,FALSE)*Paramètres!$K$10))</f>
        <v>0</v>
      </c>
      <c r="U34" s="46"/>
      <c r="V34" s="2">
        <f>IF(U$2="Bike &amp; Run",IF(ISNA(VLOOKUP(U34,Paramètres!$B$3:$C$56,2,FALSE)),0,VLOOKUP(U34,Paramètres!$B$3:$C$56,2,FALSE)*Paramètres!$K$11),IF(OR(U34="",OR($D34="",$D34="NL",$D34="HORS LIGUE")),0,VLOOKUP(IF(OR(U34="",OR($D34="",$D34="NL",$D34="HORS LIGUE")),"",COUNTIFS($D$5:$D$72,"&lt;&gt;"&amp;"",$D$5:$D$72,"&lt;&gt;"&amp;"NL",$D$5:$D$72,"&lt;&gt;"&amp;"HORS LIGUE",U$5:U$72,"&lt;"&amp;U34)+1),Paramètres!$B$3:$C$56,2,FALSE)*Paramètres!$K$11))</f>
        <v>0</v>
      </c>
      <c r="W34" s="46"/>
      <c r="X34" s="2">
        <f>IF(W$2="Bike &amp; Run",IF(ISNA(VLOOKUP(W34,Paramètres!$B$3:$C$56,2,FALSE)),0,VLOOKUP(W34,Paramètres!$B$3:$C$56,2,FALSE)*Paramètres!$K$12),IF(OR(W34="",OR($D34="",$D34="NL",$D34="HORS LIGUE")),0,VLOOKUP(IF(OR(W34="",OR($D34="",$D34="NL",$D34="HORS LIGUE")),"",COUNTIFS($D$5:$D$72,"&lt;&gt;"&amp;"",$D$5:$D$72,"&lt;&gt;"&amp;"NL",$D$5:$D$72,"&lt;&gt;"&amp;"HORS LIGUE",W$5:W$72,"&lt;"&amp;W34)+1),Paramètres!$B$3:$C$56,2,FALSE)*Paramètres!$K$12))</f>
        <v>0</v>
      </c>
      <c r="Y34" s="46"/>
      <c r="Z34" s="2">
        <f>IF(Y$2="Bike &amp; Run",IF(ISNA(VLOOKUP(Y34,Paramètres!$B$3:$C$56,2,FALSE)),0,VLOOKUP(Y34,Paramètres!$B$3:$C$56,2,FALSE)*Paramètres!$K$13),IF(OR(Y34="",OR($D34="",$D34="NL",$D34="HORS LIGUE")),0,VLOOKUP(IF(OR(Y34="",OR($D34="",$D34="NL",$D34="HORS LIGUE")),"",COUNTIFS($D$5:$D$72,"&lt;&gt;"&amp;"",$D$5:$D$72,"&lt;&gt;"&amp;"NL",$D$5:$D$72,"&lt;&gt;"&amp;"HORS LIGUE",Y$5:Y$72,"&lt;"&amp;Y34)+1),Paramètres!$B$3:$C$56,2,FALSE)*Paramètres!$K$13))</f>
        <v>0</v>
      </c>
      <c r="AA34" s="46"/>
      <c r="AB34" s="2">
        <f>IF(AA$2="Bike &amp; Run",IF(ISNA(VLOOKUP(AA34,Paramètres!$B$3:$C$56,2,FALSE)),0,VLOOKUP(AA34,Paramètres!$B$3:$C$56,2,FALSE)*Paramètres!$K$14),IF(OR(AA34="",OR($D34="",$D34="NL",$D34="HORS LIGUE")),0,VLOOKUP(IF(OR(AA34="",OR($D34="",$D34="NL",$D34="HORS LIGUE")),"",COUNTIFS($D$5:$D$72,"&lt;&gt;"&amp;"",$D$5:$D$72,"&lt;&gt;"&amp;"NL",$D$5:$D$72,"&lt;&gt;"&amp;"HORS LIGUE",AA$5:AA$72,"&lt;"&amp;AA34)+1),Paramètres!$B$3:$C$56,2,FALSE)*Paramètres!$K$14))</f>
        <v>0</v>
      </c>
      <c r="AC34" s="46"/>
      <c r="AD34" s="2">
        <f>IF(AC$2="Bike &amp; Run",IF(ISNA(VLOOKUP(AC34,Paramètres!$B$3:$C$56,2,FALSE)),0,VLOOKUP(AC34,Paramètres!$B$3:$C$56,2,FALSE)*Paramètres!$K$15),IF(OR(AC34="",OR($D34="",$D34="NL",$D34="HORS LIGUE")),0,VLOOKUP(IF(OR(AC34="",OR($D34="",$D34="NL",$D34="HORS LIGUE")),"",COUNTIFS($D$5:$D$72,"&lt;&gt;"&amp;"",$D$5:$D$72,"&lt;&gt;"&amp;"NL",$D$5:$D$72,"&lt;&gt;"&amp;"HORS LIGUE",AC$5:AC$72,"&lt;"&amp;AC34)+1),Paramètres!$B$3:$C$56,2,FALSE)*Paramètres!$K$15))</f>
        <v>0</v>
      </c>
      <c r="AE34" s="46"/>
      <c r="AF34" s="2">
        <f>IF(AE$2="Bike &amp; Run",IF(ISNA(VLOOKUP(AE34,Paramètres!$B$3:$C$56,2,FALSE)),0,VLOOKUP(AE34,Paramètres!$B$3:$C$56,2,FALSE)*Paramètres!$K$16),IF(OR(AE34="",OR($D34="",$D34="NL",$D34="HORS LIGUE")),0,VLOOKUP(IF(OR(AE34="",OR($D34="",$D34="NL",$D34="HORS LIGUE")),"",COUNTIFS($D$5:$D$72,"&lt;&gt;"&amp;"",$D$5:$D$72,"&lt;&gt;"&amp;"NL",$D$5:$D$72,"&lt;&gt;"&amp;"HORS LIGUE",AE$5:AE$72,"&lt;"&amp;AE34)+1),Paramètres!$B$3:$C$56,2,FALSE)*Paramètres!$K$16))</f>
        <v>0</v>
      </c>
      <c r="AG34" s="46"/>
      <c r="AH34" s="2">
        <f>IF(AG$2="Bike &amp; Run",IF(ISNA(VLOOKUP(AG34,Paramètres!$B$3:$C$56,2,FALSE)),0,VLOOKUP(AG34,Paramètres!$B$3:$C$56,2,FALSE)*Paramètres!$K$17),IF(OR(AG34="",OR($D34="",$D34="NL",$D34="HORS LIGUE")),0,VLOOKUP(IF(OR(AG34="",OR($D34="",$D34="NL",$D34="HORS LIGUE")),"",COUNTIFS($D$5:$D$72,"&lt;&gt;"&amp;"",$D$5:$D$72,"&lt;&gt;"&amp;"NL",$D$5:$D$72,"&lt;&gt;"&amp;"HORS LIGUE",AG$5:AG$72,"&lt;"&amp;AG34)+1),Paramètres!$B$3:$C$56,2,FALSE)*Paramètres!$K$17))</f>
        <v>0</v>
      </c>
      <c r="AI34" s="40">
        <f t="shared" si="0"/>
        <v>0</v>
      </c>
      <c r="AJ34" s="3" t="str">
        <f t="shared" si="1"/>
        <v/>
      </c>
      <c r="AK34" s="5">
        <f t="shared" si="2"/>
        <v>0</v>
      </c>
      <c r="AL34" s="41">
        <f t="shared" si="3"/>
        <v>0</v>
      </c>
      <c r="AM34" s="33" t="str">
        <f t="shared" si="4"/>
        <v/>
      </c>
      <c r="AO34" s="22">
        <f t="shared" si="5"/>
        <v>0</v>
      </c>
      <c r="AP34">
        <f t="shared" si="6"/>
        <v>0</v>
      </c>
      <c r="AQ34">
        <f t="shared" si="7"/>
        <v>0</v>
      </c>
      <c r="AR34">
        <f t="shared" si="8"/>
        <v>0</v>
      </c>
      <c r="AS34">
        <f t="shared" si="9"/>
        <v>0</v>
      </c>
      <c r="AT34">
        <f t="shared" si="10"/>
        <v>0</v>
      </c>
      <c r="AU34">
        <f t="shared" si="11"/>
        <v>0</v>
      </c>
      <c r="AV34">
        <f t="shared" si="12"/>
        <v>0</v>
      </c>
      <c r="AW34">
        <f t="shared" si="13"/>
        <v>0</v>
      </c>
      <c r="AX34">
        <f t="shared" si="14"/>
        <v>0</v>
      </c>
      <c r="AY34">
        <f t="shared" si="15"/>
        <v>0</v>
      </c>
      <c r="AZ34">
        <f t="shared" si="16"/>
        <v>0</v>
      </c>
      <c r="BA34">
        <f t="shared" si="17"/>
        <v>0</v>
      </c>
      <c r="BB34">
        <f t="shared" si="18"/>
        <v>0</v>
      </c>
      <c r="BC34">
        <f t="shared" si="19"/>
        <v>0</v>
      </c>
      <c r="BD34">
        <f t="shared" si="20"/>
        <v>0</v>
      </c>
      <c r="BE34" s="22">
        <f t="shared" ref="BE34:BR34" si="50">BD34+LARGE($AO34:$BC34,BE$4)</f>
        <v>0</v>
      </c>
      <c r="BF34" s="22">
        <f t="shared" si="50"/>
        <v>0</v>
      </c>
      <c r="BG34" s="22">
        <f t="shared" si="50"/>
        <v>0</v>
      </c>
      <c r="BH34" s="22">
        <f t="shared" si="50"/>
        <v>0</v>
      </c>
      <c r="BI34" s="22">
        <f t="shared" si="50"/>
        <v>0</v>
      </c>
      <c r="BJ34" s="22">
        <f t="shared" si="50"/>
        <v>0</v>
      </c>
      <c r="BK34" s="22">
        <f t="shared" si="50"/>
        <v>0</v>
      </c>
      <c r="BL34" s="22">
        <f t="shared" si="50"/>
        <v>0</v>
      </c>
      <c r="BM34" s="22">
        <f t="shared" si="50"/>
        <v>0</v>
      </c>
      <c r="BN34" s="22">
        <f t="shared" si="50"/>
        <v>0</v>
      </c>
      <c r="BO34" s="22">
        <f t="shared" si="50"/>
        <v>0</v>
      </c>
      <c r="BP34" s="22">
        <f t="shared" si="50"/>
        <v>0</v>
      </c>
      <c r="BQ34" s="22">
        <f t="shared" si="50"/>
        <v>0</v>
      </c>
      <c r="BR34" s="22">
        <f t="shared" si="50"/>
        <v>0</v>
      </c>
    </row>
    <row r="35" spans="1:70" ht="16.5">
      <c r="A35" s="14"/>
      <c r="B35" s="32" t="str">
        <f>IF(ISNA(VLOOKUP(A35,'Licenciés Jeunes 2023'!A:C,3,0)),"",VLOOKUP(A35,'Licenciés Jeunes 2023'!A:C,3,0))</f>
        <v/>
      </c>
      <c r="C35" s="32" t="str">
        <f>IF(ISNA(VLOOKUP(A35,'Licenciés Jeunes 2023'!A:C,2,0)),"",VLOOKUP(A35,'Licenciés Jeunes 2023'!A:C,2,0))</f>
        <v/>
      </c>
      <c r="D35" s="32" t="str">
        <f>IF(ISNA(VLOOKUP(A35,'Licenciés Jeunes 2023'!A:F,6,0)),"",VLOOKUP(A35,'Licenciés Jeunes 2023'!A:F,6,0))</f>
        <v/>
      </c>
      <c r="E35" s="6"/>
      <c r="F35" s="2">
        <f>IF(E$2="Bike &amp; Run",IF(ISNA(VLOOKUP(E35,Paramètres!$B$3:$C$56,2,FALSE)),0,VLOOKUP(E35,Paramètres!$B$3:$C$56,2,FALSE)*Paramètres!$K$3),IF(OR(E35="",OR($D35="",$D35="NL",$D35="HORS LIGUE")),0,VLOOKUP(IF(OR(E35="",OR($D35="",$D35="NL",$D35="HORS LIGUE")),"",COUNTIFS($D$5:$D$72,"&lt;&gt;"&amp;"",$D$5:$D$72,"&lt;&gt;"&amp;"NL",$D$5:$D$72,"&lt;&gt;"&amp;"HORS LIGUE",E$5:E$72,"&lt;"&amp;E35)+1),Paramètres!$B$3:$C$56,2,FALSE)*Paramètres!$K$3))</f>
        <v>0</v>
      </c>
      <c r="G35" s="4"/>
      <c r="H35" s="2">
        <f>IF(G$2="Bike &amp; Run",IF(ISNA(VLOOKUP(G35,Paramètres!$B$3:$C$56,2,FALSE)),0,VLOOKUP(G35,Paramètres!$B$3:$C$56,2,FALSE)*Paramètres!$K$4),IF(OR(G35="",OR($D35="",$D35="NL",$D35="HORS LIGUE")),0,VLOOKUP(IF(OR(G35="",OR($D35="",$D35="NL",$D35="HORS LIGUE")),"",COUNTIFS($D$5:$D$72,"&lt;&gt;"&amp;"",$D$5:$D$72,"&lt;&gt;"&amp;"NL",$D$5:$D$72,"&lt;&gt;"&amp;"HORS LIGUE",G$5:G$72,"&lt;"&amp;G35)+1),Paramètres!$B$3:$C$56,2,FALSE)*Paramètres!$K$4))</f>
        <v>0</v>
      </c>
      <c r="I35" s="36"/>
      <c r="J35" s="2">
        <f>IF(I$2="Bike &amp; Run",IF(ISNA(VLOOKUP(I35,Paramètres!$B$3:$C$56,2,FALSE)),0,VLOOKUP(I35,Paramètres!$B$3:$C$56,2,FALSE)*Paramètres!$K$5),IF(OR(I35="",OR($D35="",$D35="NL",$D35="HORS LIGUE")),0,VLOOKUP(IF(OR(I35="",OR($D35="",$D35="NL",$D35="HORS LIGUE")),"",COUNTIFS($D$5:$D$72,"&lt;&gt;"&amp;"",$D$5:$D$72,"&lt;&gt;"&amp;"NL",$D$5:$D$72,"&lt;&gt;"&amp;"HORS LIGUE",I$5:I$72,"&lt;"&amp;I35)+1),Paramètres!$B$3:$C$56,2,FALSE)*Paramètres!$K$5))</f>
        <v>0</v>
      </c>
      <c r="K35" s="4"/>
      <c r="L35" s="2">
        <f>IF(K$2="Bike &amp; Run",IF(ISNA(VLOOKUP(K35,Paramètres!$B$3:$C$56,2,FALSE)),0,VLOOKUP(K35,Paramètres!$B$3:$C$56,2,FALSE)*Paramètres!$K$6),IF(OR(K35="",OR($D35="",$D35="NL",$D35="HORS LIGUE")),0,VLOOKUP(IF(OR(K35="",OR($D35="",$D35="NL",$D35="HORS LIGUE")),"",COUNTIFS($D$5:$D$72,"&lt;&gt;"&amp;"",$D$5:$D$72,"&lt;&gt;"&amp;"NL",$D$5:$D$72,"&lt;&gt;"&amp;"HORS LIGUE",K$5:K$72,"&lt;"&amp;K35)+1),Paramètres!$B$3:$C$56,2,FALSE)*Paramètres!$K$6))</f>
        <v>0</v>
      </c>
      <c r="M35" s="4"/>
      <c r="N35" s="2">
        <f>IF(M$2="Bike &amp; Run",IF(ISNA(VLOOKUP(M35,Paramètres!$B$3:$C$56,2,FALSE)),0,VLOOKUP(M35,Paramètres!$B$3:$C$56,2,FALSE)*Paramètres!$K$7),IF(OR(M35="",OR($D35="",$D35="NL",$D35="HORS LIGUE")),0,VLOOKUP(IF(OR(M35="",OR($D35="",$D35="NL",$D35="HORS LIGUE")),"",COUNTIFS($D$5:$D$72,"&lt;&gt;"&amp;"",$D$5:$D$72,"&lt;&gt;"&amp;"NL",$D$5:$D$72,"&lt;&gt;"&amp;"HORS LIGUE",M$5:M$72,"&lt;"&amp;M35)+1),Paramètres!$B$3:$C$56,2,FALSE)*Paramètres!$K$7))</f>
        <v>0</v>
      </c>
      <c r="O35" s="46"/>
      <c r="P35" s="2">
        <f>IF(O$2="Bike &amp; Run",IF(ISNA(VLOOKUP(O35,Paramètres!$B$3:$C$56,2,FALSE)),0,VLOOKUP(O35,Paramètres!$B$3:$C$56,2,FALSE)*Paramètres!$K$8),IF(OR(O35="",OR($D35="",$D35="NL",$D35="HORS LIGUE")),0,VLOOKUP(IF(OR(O35="",OR($D35="",$D35="NL",$D35="HORS LIGUE")),"",COUNTIFS($D$5:$D$72,"&lt;&gt;"&amp;"",$D$5:$D$72,"&lt;&gt;"&amp;"NL",$D$5:$D$72,"&lt;&gt;"&amp;"HORS LIGUE",O$5:O$72,"&lt;"&amp;O35)+1),Paramètres!$B$3:$C$56,2,FALSE)*Paramètres!$K$8))</f>
        <v>0</v>
      </c>
      <c r="Q35" s="46"/>
      <c r="R35" s="2">
        <f>IF(Q$2="Bike &amp; Run",IF(ISNA(VLOOKUP(Q35,Paramètres!$B$3:$C$56,2,FALSE)),0,VLOOKUP(Q35,Paramètres!$B$3:$C$56,2,FALSE)*Paramètres!$K$9),IF(OR(Q35="",OR($D35="",$D35="NL",$D35="HORS LIGUE")),0,VLOOKUP(IF(OR(Q35="",OR($D35="",$D35="NL",$D35="HORS LIGUE")),"",COUNTIFS($D$5:$D$72,"&lt;&gt;"&amp;"",$D$5:$D$72,"&lt;&gt;"&amp;"NL",$D$5:$D$72,"&lt;&gt;"&amp;"HORS LIGUE",Q$5:Q$72,"&lt;"&amp;Q35)+1),Paramètres!$B$3:$C$56,2,FALSE)*Paramètres!$K$9))</f>
        <v>0</v>
      </c>
      <c r="S35" s="46"/>
      <c r="T35" s="2">
        <f>IF(S$2="Bike &amp; Run",IF(ISNA(VLOOKUP(S35,Paramètres!$B$3:$C$56,2,FALSE)),0,VLOOKUP(S35,Paramètres!$B$3:$C$56,2,FALSE)*Paramètres!$K$10),IF(OR(S35="",OR($D35="",$D35="NL",$D35="HORS LIGUE")),0,VLOOKUP(IF(OR(S35="",OR($D35="",$D35="NL",$D35="HORS LIGUE")),"",COUNTIFS($D$5:$D$72,"&lt;&gt;"&amp;"",$D$5:$D$72,"&lt;&gt;"&amp;"NL",$D$5:$D$72,"&lt;&gt;"&amp;"HORS LIGUE",S$5:S$72,"&lt;"&amp;S35)+1),Paramètres!$B$3:$C$56,2,FALSE)*Paramètres!$K$10))</f>
        <v>0</v>
      </c>
      <c r="U35" s="46"/>
      <c r="V35" s="2">
        <f>IF(U$2="Bike &amp; Run",IF(ISNA(VLOOKUP(U35,Paramètres!$B$3:$C$56,2,FALSE)),0,VLOOKUP(U35,Paramètres!$B$3:$C$56,2,FALSE)*Paramètres!$K$11),IF(OR(U35="",OR($D35="",$D35="NL",$D35="HORS LIGUE")),0,VLOOKUP(IF(OR(U35="",OR($D35="",$D35="NL",$D35="HORS LIGUE")),"",COUNTIFS($D$5:$D$72,"&lt;&gt;"&amp;"",$D$5:$D$72,"&lt;&gt;"&amp;"NL",$D$5:$D$72,"&lt;&gt;"&amp;"HORS LIGUE",U$5:U$72,"&lt;"&amp;U35)+1),Paramètres!$B$3:$C$56,2,FALSE)*Paramètres!$K$11))</f>
        <v>0</v>
      </c>
      <c r="W35" s="46"/>
      <c r="X35" s="2">
        <f>IF(W$2="Bike &amp; Run",IF(ISNA(VLOOKUP(W35,Paramètres!$B$3:$C$56,2,FALSE)),0,VLOOKUP(W35,Paramètres!$B$3:$C$56,2,FALSE)*Paramètres!$K$12),IF(OR(W35="",OR($D35="",$D35="NL",$D35="HORS LIGUE")),0,VLOOKUP(IF(OR(W35="",OR($D35="",$D35="NL",$D35="HORS LIGUE")),"",COUNTIFS($D$5:$D$72,"&lt;&gt;"&amp;"",$D$5:$D$72,"&lt;&gt;"&amp;"NL",$D$5:$D$72,"&lt;&gt;"&amp;"HORS LIGUE",W$5:W$72,"&lt;"&amp;W35)+1),Paramètres!$B$3:$C$56,2,FALSE)*Paramètres!$K$12))</f>
        <v>0</v>
      </c>
      <c r="Y35" s="46"/>
      <c r="Z35" s="2">
        <f>IF(Y$2="Bike &amp; Run",IF(ISNA(VLOOKUP(Y35,Paramètres!$B$3:$C$56,2,FALSE)),0,VLOOKUP(Y35,Paramètres!$B$3:$C$56,2,FALSE)*Paramètres!$K$13),IF(OR(Y35="",OR($D35="",$D35="NL",$D35="HORS LIGUE")),0,VLOOKUP(IF(OR(Y35="",OR($D35="",$D35="NL",$D35="HORS LIGUE")),"",COUNTIFS($D$5:$D$72,"&lt;&gt;"&amp;"",$D$5:$D$72,"&lt;&gt;"&amp;"NL",$D$5:$D$72,"&lt;&gt;"&amp;"HORS LIGUE",Y$5:Y$72,"&lt;"&amp;Y35)+1),Paramètres!$B$3:$C$56,2,FALSE)*Paramètres!$K$13))</f>
        <v>0</v>
      </c>
      <c r="AA35" s="46"/>
      <c r="AB35" s="2">
        <f>IF(AA$2="Bike &amp; Run",IF(ISNA(VLOOKUP(AA35,Paramètres!$B$3:$C$56,2,FALSE)),0,VLOOKUP(AA35,Paramètres!$B$3:$C$56,2,FALSE)*Paramètres!$K$14),IF(OR(AA35="",OR($D35="",$D35="NL",$D35="HORS LIGUE")),0,VLOOKUP(IF(OR(AA35="",OR($D35="",$D35="NL",$D35="HORS LIGUE")),"",COUNTIFS($D$5:$D$72,"&lt;&gt;"&amp;"",$D$5:$D$72,"&lt;&gt;"&amp;"NL",$D$5:$D$72,"&lt;&gt;"&amp;"HORS LIGUE",AA$5:AA$72,"&lt;"&amp;AA35)+1),Paramètres!$B$3:$C$56,2,FALSE)*Paramètres!$K$14))</f>
        <v>0</v>
      </c>
      <c r="AC35" s="46"/>
      <c r="AD35" s="2">
        <f>IF(AC$2="Bike &amp; Run",IF(ISNA(VLOOKUP(AC35,Paramètres!$B$3:$C$56,2,FALSE)),0,VLOOKUP(AC35,Paramètres!$B$3:$C$56,2,FALSE)*Paramètres!$K$15),IF(OR(AC35="",OR($D35="",$D35="NL",$D35="HORS LIGUE")),0,VLOOKUP(IF(OR(AC35="",OR($D35="",$D35="NL",$D35="HORS LIGUE")),"",COUNTIFS($D$5:$D$72,"&lt;&gt;"&amp;"",$D$5:$D$72,"&lt;&gt;"&amp;"NL",$D$5:$D$72,"&lt;&gt;"&amp;"HORS LIGUE",AC$5:AC$72,"&lt;"&amp;AC35)+1),Paramètres!$B$3:$C$56,2,FALSE)*Paramètres!$K$15))</f>
        <v>0</v>
      </c>
      <c r="AE35" s="46"/>
      <c r="AF35" s="2">
        <f>IF(AE$2="Bike &amp; Run",IF(ISNA(VLOOKUP(AE35,Paramètres!$B$3:$C$56,2,FALSE)),0,VLOOKUP(AE35,Paramètres!$B$3:$C$56,2,FALSE)*Paramètres!$K$16),IF(OR(AE35="",OR($D35="",$D35="NL",$D35="HORS LIGUE")),0,VLOOKUP(IF(OR(AE35="",OR($D35="",$D35="NL",$D35="HORS LIGUE")),"",COUNTIFS($D$5:$D$72,"&lt;&gt;"&amp;"",$D$5:$D$72,"&lt;&gt;"&amp;"NL",$D$5:$D$72,"&lt;&gt;"&amp;"HORS LIGUE",AE$5:AE$72,"&lt;"&amp;AE35)+1),Paramètres!$B$3:$C$56,2,FALSE)*Paramètres!$K$16))</f>
        <v>0</v>
      </c>
      <c r="AG35" s="46"/>
      <c r="AH35" s="2">
        <f>IF(AG$2="Bike &amp; Run",IF(ISNA(VLOOKUP(AG35,Paramètres!$B$3:$C$56,2,FALSE)),0,VLOOKUP(AG35,Paramètres!$B$3:$C$56,2,FALSE)*Paramètres!$K$17),IF(OR(AG35="",OR($D35="",$D35="NL",$D35="HORS LIGUE")),0,VLOOKUP(IF(OR(AG35="",OR($D35="",$D35="NL",$D35="HORS LIGUE")),"",COUNTIFS($D$5:$D$72,"&lt;&gt;"&amp;"",$D$5:$D$72,"&lt;&gt;"&amp;"NL",$D$5:$D$72,"&lt;&gt;"&amp;"HORS LIGUE",AG$5:AG$72,"&lt;"&amp;AG35)+1),Paramètres!$B$3:$C$56,2,FALSE)*Paramètres!$K$17))</f>
        <v>0</v>
      </c>
      <c r="AI35" s="40">
        <f t="shared" si="0"/>
        <v>0</v>
      </c>
      <c r="AJ35" s="3" t="str">
        <f t="shared" si="1"/>
        <v/>
      </c>
      <c r="AK35" s="5">
        <f t="shared" si="2"/>
        <v>0</v>
      </c>
      <c r="AL35" s="41">
        <f t="shared" si="3"/>
        <v>0</v>
      </c>
      <c r="AM35" s="33" t="str">
        <f t="shared" si="4"/>
        <v/>
      </c>
      <c r="AO35" s="22">
        <f t="shared" si="5"/>
        <v>0</v>
      </c>
      <c r="AP35">
        <f t="shared" si="6"/>
        <v>0</v>
      </c>
      <c r="AQ35">
        <f t="shared" si="7"/>
        <v>0</v>
      </c>
      <c r="AR35">
        <f t="shared" si="8"/>
        <v>0</v>
      </c>
      <c r="AS35">
        <f t="shared" si="9"/>
        <v>0</v>
      </c>
      <c r="AT35">
        <f t="shared" si="10"/>
        <v>0</v>
      </c>
      <c r="AU35">
        <f t="shared" si="11"/>
        <v>0</v>
      </c>
      <c r="AV35">
        <f t="shared" si="12"/>
        <v>0</v>
      </c>
      <c r="AW35">
        <f t="shared" si="13"/>
        <v>0</v>
      </c>
      <c r="AX35">
        <f t="shared" si="14"/>
        <v>0</v>
      </c>
      <c r="AY35">
        <f t="shared" si="15"/>
        <v>0</v>
      </c>
      <c r="AZ35">
        <f t="shared" si="16"/>
        <v>0</v>
      </c>
      <c r="BA35">
        <f t="shared" si="17"/>
        <v>0</v>
      </c>
      <c r="BB35">
        <f t="shared" si="18"/>
        <v>0</v>
      </c>
      <c r="BC35">
        <f t="shared" si="19"/>
        <v>0</v>
      </c>
      <c r="BD35">
        <f t="shared" si="20"/>
        <v>0</v>
      </c>
      <c r="BE35" s="22">
        <f t="shared" ref="BE35:BR35" si="51">BD35+LARGE($AO35:$BC35,BE$4)</f>
        <v>0</v>
      </c>
      <c r="BF35" s="22">
        <f t="shared" si="51"/>
        <v>0</v>
      </c>
      <c r="BG35" s="22">
        <f t="shared" si="51"/>
        <v>0</v>
      </c>
      <c r="BH35" s="22">
        <f t="shared" si="51"/>
        <v>0</v>
      </c>
      <c r="BI35" s="22">
        <f t="shared" si="51"/>
        <v>0</v>
      </c>
      <c r="BJ35" s="22">
        <f t="shared" si="51"/>
        <v>0</v>
      </c>
      <c r="BK35" s="22">
        <f t="shared" si="51"/>
        <v>0</v>
      </c>
      <c r="BL35" s="22">
        <f t="shared" si="51"/>
        <v>0</v>
      </c>
      <c r="BM35" s="22">
        <f t="shared" si="51"/>
        <v>0</v>
      </c>
      <c r="BN35" s="22">
        <f t="shared" si="51"/>
        <v>0</v>
      </c>
      <c r="BO35" s="22">
        <f t="shared" si="51"/>
        <v>0</v>
      </c>
      <c r="BP35" s="22">
        <f t="shared" si="51"/>
        <v>0</v>
      </c>
      <c r="BQ35" s="22">
        <f t="shared" si="51"/>
        <v>0</v>
      </c>
      <c r="BR35" s="22">
        <f t="shared" si="51"/>
        <v>0</v>
      </c>
    </row>
    <row r="36" spans="1:70" ht="16.5">
      <c r="A36" s="14"/>
      <c r="B36" s="32" t="str">
        <f>IF(ISNA(VLOOKUP(A36,'Licenciés Jeunes 2023'!A:C,3,0)),"",VLOOKUP(A36,'Licenciés Jeunes 2023'!A:C,3,0))</f>
        <v/>
      </c>
      <c r="C36" s="32" t="str">
        <f>IF(ISNA(VLOOKUP(A36,'Licenciés Jeunes 2023'!A:C,2,0)),"",VLOOKUP(A36,'Licenciés Jeunes 2023'!A:C,2,0))</f>
        <v/>
      </c>
      <c r="D36" s="32" t="str">
        <f>IF(ISNA(VLOOKUP(A36,'Licenciés Jeunes 2023'!A:F,6,0)),"",VLOOKUP(A36,'Licenciés Jeunes 2023'!A:F,6,0))</f>
        <v/>
      </c>
      <c r="E36" s="6"/>
      <c r="F36" s="2">
        <f>IF(E$2="Bike &amp; Run",IF(ISNA(VLOOKUP(E36,Paramètres!$B$3:$C$56,2,FALSE)),0,VLOOKUP(E36,Paramètres!$B$3:$C$56,2,FALSE)*Paramètres!$K$3),IF(OR(E36="",OR($D36="",$D36="NL",$D36="HORS LIGUE")),0,VLOOKUP(IF(OR(E36="",OR($D36="",$D36="NL",$D36="HORS LIGUE")),"",COUNTIFS($D$5:$D$72,"&lt;&gt;"&amp;"",$D$5:$D$72,"&lt;&gt;"&amp;"NL",$D$5:$D$72,"&lt;&gt;"&amp;"HORS LIGUE",E$5:E$72,"&lt;"&amp;E36)+1),Paramètres!$B$3:$C$56,2,FALSE)*Paramètres!$K$3))</f>
        <v>0</v>
      </c>
      <c r="G36" s="4"/>
      <c r="H36" s="2">
        <f>IF(G$2="Bike &amp; Run",IF(ISNA(VLOOKUP(G36,Paramètres!$B$3:$C$56,2,FALSE)),0,VLOOKUP(G36,Paramètres!$B$3:$C$56,2,FALSE)*Paramètres!$K$4),IF(OR(G36="",OR($D36="",$D36="NL",$D36="HORS LIGUE")),0,VLOOKUP(IF(OR(G36="",OR($D36="",$D36="NL",$D36="HORS LIGUE")),"",COUNTIFS($D$5:$D$72,"&lt;&gt;"&amp;"",$D$5:$D$72,"&lt;&gt;"&amp;"NL",$D$5:$D$72,"&lt;&gt;"&amp;"HORS LIGUE",G$5:G$72,"&lt;"&amp;G36)+1),Paramètres!$B$3:$C$56,2,FALSE)*Paramètres!$K$4))</f>
        <v>0</v>
      </c>
      <c r="I36" s="36"/>
      <c r="J36" s="2">
        <f>IF(I$2="Bike &amp; Run",IF(ISNA(VLOOKUP(I36,Paramètres!$B$3:$C$56,2,FALSE)),0,VLOOKUP(I36,Paramètres!$B$3:$C$56,2,FALSE)*Paramètres!$K$5),IF(OR(I36="",OR($D36="",$D36="NL",$D36="HORS LIGUE")),0,VLOOKUP(IF(OR(I36="",OR($D36="",$D36="NL",$D36="HORS LIGUE")),"",COUNTIFS($D$5:$D$72,"&lt;&gt;"&amp;"",$D$5:$D$72,"&lt;&gt;"&amp;"NL",$D$5:$D$72,"&lt;&gt;"&amp;"HORS LIGUE",I$5:I$72,"&lt;"&amp;I36)+1),Paramètres!$B$3:$C$56,2,FALSE)*Paramètres!$K$5))</f>
        <v>0</v>
      </c>
      <c r="K36" s="4"/>
      <c r="L36" s="2">
        <f>IF(K$2="Bike &amp; Run",IF(ISNA(VLOOKUP(K36,Paramètres!$B$3:$C$56,2,FALSE)),0,VLOOKUP(K36,Paramètres!$B$3:$C$56,2,FALSE)*Paramètres!$K$6),IF(OR(K36="",OR($D36="",$D36="NL",$D36="HORS LIGUE")),0,VLOOKUP(IF(OR(K36="",OR($D36="",$D36="NL",$D36="HORS LIGUE")),"",COUNTIFS($D$5:$D$72,"&lt;&gt;"&amp;"",$D$5:$D$72,"&lt;&gt;"&amp;"NL",$D$5:$D$72,"&lt;&gt;"&amp;"HORS LIGUE",K$5:K$72,"&lt;"&amp;K36)+1),Paramètres!$B$3:$C$56,2,FALSE)*Paramètres!$K$6))</f>
        <v>0</v>
      </c>
      <c r="M36" s="4"/>
      <c r="N36" s="2">
        <f>IF(M$2="Bike &amp; Run",IF(ISNA(VLOOKUP(M36,Paramètres!$B$3:$C$56,2,FALSE)),0,VLOOKUP(M36,Paramètres!$B$3:$C$56,2,FALSE)*Paramètres!$K$7),IF(OR(M36="",OR($D36="",$D36="NL",$D36="HORS LIGUE")),0,VLOOKUP(IF(OR(M36="",OR($D36="",$D36="NL",$D36="HORS LIGUE")),"",COUNTIFS($D$5:$D$72,"&lt;&gt;"&amp;"",$D$5:$D$72,"&lt;&gt;"&amp;"NL",$D$5:$D$72,"&lt;&gt;"&amp;"HORS LIGUE",M$5:M$72,"&lt;"&amp;M36)+1),Paramètres!$B$3:$C$56,2,FALSE)*Paramètres!$K$7))</f>
        <v>0</v>
      </c>
      <c r="O36" s="46"/>
      <c r="P36" s="2">
        <f>IF(O$2="Bike &amp; Run",IF(ISNA(VLOOKUP(O36,Paramètres!$B$3:$C$56,2,FALSE)),0,VLOOKUP(O36,Paramètres!$B$3:$C$56,2,FALSE)*Paramètres!$K$8),IF(OR(O36="",OR($D36="",$D36="NL",$D36="HORS LIGUE")),0,VLOOKUP(IF(OR(O36="",OR($D36="",$D36="NL",$D36="HORS LIGUE")),"",COUNTIFS($D$5:$D$72,"&lt;&gt;"&amp;"",$D$5:$D$72,"&lt;&gt;"&amp;"NL",$D$5:$D$72,"&lt;&gt;"&amp;"HORS LIGUE",O$5:O$72,"&lt;"&amp;O36)+1),Paramètres!$B$3:$C$56,2,FALSE)*Paramètres!$K$8))</f>
        <v>0</v>
      </c>
      <c r="Q36" s="46"/>
      <c r="R36" s="2">
        <f>IF(Q$2="Bike &amp; Run",IF(ISNA(VLOOKUP(Q36,Paramètres!$B$3:$C$56,2,FALSE)),0,VLOOKUP(Q36,Paramètres!$B$3:$C$56,2,FALSE)*Paramètres!$K$9),IF(OR(Q36="",OR($D36="",$D36="NL",$D36="HORS LIGUE")),0,VLOOKUP(IF(OR(Q36="",OR($D36="",$D36="NL",$D36="HORS LIGUE")),"",COUNTIFS($D$5:$D$72,"&lt;&gt;"&amp;"",$D$5:$D$72,"&lt;&gt;"&amp;"NL",$D$5:$D$72,"&lt;&gt;"&amp;"HORS LIGUE",Q$5:Q$72,"&lt;"&amp;Q36)+1),Paramètres!$B$3:$C$56,2,FALSE)*Paramètres!$K$9))</f>
        <v>0</v>
      </c>
      <c r="S36" s="46"/>
      <c r="T36" s="2">
        <f>IF(S$2="Bike &amp; Run",IF(ISNA(VLOOKUP(S36,Paramètres!$B$3:$C$56,2,FALSE)),0,VLOOKUP(S36,Paramètres!$B$3:$C$56,2,FALSE)*Paramètres!$K$10),IF(OR(S36="",OR($D36="",$D36="NL",$D36="HORS LIGUE")),0,VLOOKUP(IF(OR(S36="",OR($D36="",$D36="NL",$D36="HORS LIGUE")),"",COUNTIFS($D$5:$D$72,"&lt;&gt;"&amp;"",$D$5:$D$72,"&lt;&gt;"&amp;"NL",$D$5:$D$72,"&lt;&gt;"&amp;"HORS LIGUE",S$5:S$72,"&lt;"&amp;S36)+1),Paramètres!$B$3:$C$56,2,FALSE)*Paramètres!$K$10))</f>
        <v>0</v>
      </c>
      <c r="U36" s="46"/>
      <c r="V36" s="2">
        <f>IF(U$2="Bike &amp; Run",IF(ISNA(VLOOKUP(U36,Paramètres!$B$3:$C$56,2,FALSE)),0,VLOOKUP(U36,Paramètres!$B$3:$C$56,2,FALSE)*Paramètres!$K$11),IF(OR(U36="",OR($D36="",$D36="NL",$D36="HORS LIGUE")),0,VLOOKUP(IF(OR(U36="",OR($D36="",$D36="NL",$D36="HORS LIGUE")),"",COUNTIFS($D$5:$D$72,"&lt;&gt;"&amp;"",$D$5:$D$72,"&lt;&gt;"&amp;"NL",$D$5:$D$72,"&lt;&gt;"&amp;"HORS LIGUE",U$5:U$72,"&lt;"&amp;U36)+1),Paramètres!$B$3:$C$56,2,FALSE)*Paramètres!$K$11))</f>
        <v>0</v>
      </c>
      <c r="W36" s="46"/>
      <c r="X36" s="2">
        <f>IF(W$2="Bike &amp; Run",IF(ISNA(VLOOKUP(W36,Paramètres!$B$3:$C$56,2,FALSE)),0,VLOOKUP(W36,Paramètres!$B$3:$C$56,2,FALSE)*Paramètres!$K$12),IF(OR(W36="",OR($D36="",$D36="NL",$D36="HORS LIGUE")),0,VLOOKUP(IF(OR(W36="",OR($D36="",$D36="NL",$D36="HORS LIGUE")),"",COUNTIFS($D$5:$D$72,"&lt;&gt;"&amp;"",$D$5:$D$72,"&lt;&gt;"&amp;"NL",$D$5:$D$72,"&lt;&gt;"&amp;"HORS LIGUE",W$5:W$72,"&lt;"&amp;W36)+1),Paramètres!$B$3:$C$56,2,FALSE)*Paramètres!$K$12))</f>
        <v>0</v>
      </c>
      <c r="Y36" s="46"/>
      <c r="Z36" s="2">
        <f>IF(Y$2="Bike &amp; Run",IF(ISNA(VLOOKUP(Y36,Paramètres!$B$3:$C$56,2,FALSE)),0,VLOOKUP(Y36,Paramètres!$B$3:$C$56,2,FALSE)*Paramètres!$K$13),IF(OR(Y36="",OR($D36="",$D36="NL",$D36="HORS LIGUE")),0,VLOOKUP(IF(OR(Y36="",OR($D36="",$D36="NL",$D36="HORS LIGUE")),"",COUNTIFS($D$5:$D$72,"&lt;&gt;"&amp;"",$D$5:$D$72,"&lt;&gt;"&amp;"NL",$D$5:$D$72,"&lt;&gt;"&amp;"HORS LIGUE",Y$5:Y$72,"&lt;"&amp;Y36)+1),Paramètres!$B$3:$C$56,2,FALSE)*Paramètres!$K$13))</f>
        <v>0</v>
      </c>
      <c r="AA36" s="46"/>
      <c r="AB36" s="2">
        <f>IF(AA$2="Bike &amp; Run",IF(ISNA(VLOOKUP(AA36,Paramètres!$B$3:$C$56,2,FALSE)),0,VLOOKUP(AA36,Paramètres!$B$3:$C$56,2,FALSE)*Paramètres!$K$14),IF(OR(AA36="",OR($D36="",$D36="NL",$D36="HORS LIGUE")),0,VLOOKUP(IF(OR(AA36="",OR($D36="",$D36="NL",$D36="HORS LIGUE")),"",COUNTIFS($D$5:$D$72,"&lt;&gt;"&amp;"",$D$5:$D$72,"&lt;&gt;"&amp;"NL",$D$5:$D$72,"&lt;&gt;"&amp;"HORS LIGUE",AA$5:AA$72,"&lt;"&amp;AA36)+1),Paramètres!$B$3:$C$56,2,FALSE)*Paramètres!$K$14))</f>
        <v>0</v>
      </c>
      <c r="AC36" s="46"/>
      <c r="AD36" s="2">
        <f>IF(AC$2="Bike &amp; Run",IF(ISNA(VLOOKUP(AC36,Paramètres!$B$3:$C$56,2,FALSE)),0,VLOOKUP(AC36,Paramètres!$B$3:$C$56,2,FALSE)*Paramètres!$K$15),IF(OR(AC36="",OR($D36="",$D36="NL",$D36="HORS LIGUE")),0,VLOOKUP(IF(OR(AC36="",OR($D36="",$D36="NL",$D36="HORS LIGUE")),"",COUNTIFS($D$5:$D$72,"&lt;&gt;"&amp;"",$D$5:$D$72,"&lt;&gt;"&amp;"NL",$D$5:$D$72,"&lt;&gt;"&amp;"HORS LIGUE",AC$5:AC$72,"&lt;"&amp;AC36)+1),Paramètres!$B$3:$C$56,2,FALSE)*Paramètres!$K$15))</f>
        <v>0</v>
      </c>
      <c r="AE36" s="46"/>
      <c r="AF36" s="2">
        <f>IF(AE$2="Bike &amp; Run",IF(ISNA(VLOOKUP(AE36,Paramètres!$B$3:$C$56,2,FALSE)),0,VLOOKUP(AE36,Paramètres!$B$3:$C$56,2,FALSE)*Paramètres!$K$16),IF(OR(AE36="",OR($D36="",$D36="NL",$D36="HORS LIGUE")),0,VLOOKUP(IF(OR(AE36="",OR($D36="",$D36="NL",$D36="HORS LIGUE")),"",COUNTIFS($D$5:$D$72,"&lt;&gt;"&amp;"",$D$5:$D$72,"&lt;&gt;"&amp;"NL",$D$5:$D$72,"&lt;&gt;"&amp;"HORS LIGUE",AE$5:AE$72,"&lt;"&amp;AE36)+1),Paramètres!$B$3:$C$56,2,FALSE)*Paramètres!$K$16))</f>
        <v>0</v>
      </c>
      <c r="AG36" s="46"/>
      <c r="AH36" s="2">
        <f>IF(AG$2="Bike &amp; Run",IF(ISNA(VLOOKUP(AG36,Paramètres!$B$3:$C$56,2,FALSE)),0,VLOOKUP(AG36,Paramètres!$B$3:$C$56,2,FALSE)*Paramètres!$K$17),IF(OR(AG36="",OR($D36="",$D36="NL",$D36="HORS LIGUE")),0,VLOOKUP(IF(OR(AG36="",OR($D36="",$D36="NL",$D36="HORS LIGUE")),"",COUNTIFS($D$5:$D$72,"&lt;&gt;"&amp;"",$D$5:$D$72,"&lt;&gt;"&amp;"NL",$D$5:$D$72,"&lt;&gt;"&amp;"HORS LIGUE",AG$5:AG$72,"&lt;"&amp;AG36)+1),Paramètres!$B$3:$C$56,2,FALSE)*Paramètres!$K$17))</f>
        <v>0</v>
      </c>
      <c r="AI36" s="40">
        <f t="shared" si="0"/>
        <v>0</v>
      </c>
      <c r="AJ36" s="3" t="str">
        <f t="shared" si="1"/>
        <v/>
      </c>
      <c r="AK36" s="5">
        <f t="shared" si="2"/>
        <v>0</v>
      </c>
      <c r="AL36" s="41">
        <f t="shared" si="3"/>
        <v>0</v>
      </c>
      <c r="AM36" s="33" t="str">
        <f t="shared" si="4"/>
        <v/>
      </c>
      <c r="AO36" s="22">
        <f t="shared" si="5"/>
        <v>0</v>
      </c>
      <c r="AP36">
        <f t="shared" si="6"/>
        <v>0</v>
      </c>
      <c r="AQ36">
        <f t="shared" si="7"/>
        <v>0</v>
      </c>
      <c r="AR36">
        <f t="shared" si="8"/>
        <v>0</v>
      </c>
      <c r="AS36">
        <f t="shared" si="9"/>
        <v>0</v>
      </c>
      <c r="AT36">
        <f t="shared" si="10"/>
        <v>0</v>
      </c>
      <c r="AU36">
        <f t="shared" si="11"/>
        <v>0</v>
      </c>
      <c r="AV36">
        <f t="shared" si="12"/>
        <v>0</v>
      </c>
      <c r="AW36">
        <f t="shared" si="13"/>
        <v>0</v>
      </c>
      <c r="AX36">
        <f t="shared" si="14"/>
        <v>0</v>
      </c>
      <c r="AY36">
        <f t="shared" si="15"/>
        <v>0</v>
      </c>
      <c r="AZ36">
        <f t="shared" si="16"/>
        <v>0</v>
      </c>
      <c r="BA36">
        <f t="shared" si="17"/>
        <v>0</v>
      </c>
      <c r="BB36">
        <f t="shared" si="18"/>
        <v>0</v>
      </c>
      <c r="BC36">
        <f t="shared" si="19"/>
        <v>0</v>
      </c>
      <c r="BD36">
        <f t="shared" si="20"/>
        <v>0</v>
      </c>
      <c r="BE36" s="22">
        <f t="shared" ref="BE36:BR36" si="52">BD36+LARGE($AO36:$BC36,BE$4)</f>
        <v>0</v>
      </c>
      <c r="BF36" s="22">
        <f t="shared" si="52"/>
        <v>0</v>
      </c>
      <c r="BG36" s="22">
        <f t="shared" si="52"/>
        <v>0</v>
      </c>
      <c r="BH36" s="22">
        <f t="shared" si="52"/>
        <v>0</v>
      </c>
      <c r="BI36" s="22">
        <f t="shared" si="52"/>
        <v>0</v>
      </c>
      <c r="BJ36" s="22">
        <f t="shared" si="52"/>
        <v>0</v>
      </c>
      <c r="BK36" s="22">
        <f t="shared" si="52"/>
        <v>0</v>
      </c>
      <c r="BL36" s="22">
        <f t="shared" si="52"/>
        <v>0</v>
      </c>
      <c r="BM36" s="22">
        <f t="shared" si="52"/>
        <v>0</v>
      </c>
      <c r="BN36" s="22">
        <f t="shared" si="52"/>
        <v>0</v>
      </c>
      <c r="BO36" s="22">
        <f t="shared" si="52"/>
        <v>0</v>
      </c>
      <c r="BP36" s="22">
        <f t="shared" si="52"/>
        <v>0</v>
      </c>
      <c r="BQ36" s="22">
        <f t="shared" si="52"/>
        <v>0</v>
      </c>
      <c r="BR36" s="22">
        <f t="shared" si="52"/>
        <v>0</v>
      </c>
    </row>
    <row r="37" spans="1:70" ht="16.5">
      <c r="A37" s="14"/>
      <c r="B37" s="32" t="str">
        <f>IF(ISNA(VLOOKUP(A37,'Licenciés Jeunes 2023'!A:C,3,0)),"",VLOOKUP(A37,'Licenciés Jeunes 2023'!A:C,3,0))</f>
        <v/>
      </c>
      <c r="C37" s="32" t="str">
        <f>IF(ISNA(VLOOKUP(A37,'Licenciés Jeunes 2023'!A:C,2,0)),"",VLOOKUP(A37,'Licenciés Jeunes 2023'!A:C,2,0))</f>
        <v/>
      </c>
      <c r="D37" s="32" t="str">
        <f>IF(ISNA(VLOOKUP(A37,'Licenciés Jeunes 2023'!A:F,6,0)),"",VLOOKUP(A37,'Licenciés Jeunes 2023'!A:F,6,0))</f>
        <v/>
      </c>
      <c r="E37" s="6"/>
      <c r="F37" s="2">
        <f>IF(E$2="Bike &amp; Run",IF(ISNA(VLOOKUP(E37,Paramètres!$B$3:$C$56,2,FALSE)),0,VLOOKUP(E37,Paramètres!$B$3:$C$56,2,FALSE)*Paramètres!$K$3),IF(OR(E37="",OR($D37="",$D37="NL",$D37="HORS LIGUE")),0,VLOOKUP(IF(OR(E37="",OR($D37="",$D37="NL",$D37="HORS LIGUE")),"",COUNTIFS($D$5:$D$72,"&lt;&gt;"&amp;"",$D$5:$D$72,"&lt;&gt;"&amp;"NL",$D$5:$D$72,"&lt;&gt;"&amp;"HORS LIGUE",E$5:E$72,"&lt;"&amp;E37)+1),Paramètres!$B$3:$C$56,2,FALSE)*Paramètres!$K$3))</f>
        <v>0</v>
      </c>
      <c r="G37" s="4"/>
      <c r="H37" s="2">
        <f>IF(G$2="Bike &amp; Run",IF(ISNA(VLOOKUP(G37,Paramètres!$B$3:$C$56,2,FALSE)),0,VLOOKUP(G37,Paramètres!$B$3:$C$56,2,FALSE)*Paramètres!$K$4),IF(OR(G37="",OR($D37="",$D37="NL",$D37="HORS LIGUE")),0,VLOOKUP(IF(OR(G37="",OR($D37="",$D37="NL",$D37="HORS LIGUE")),"",COUNTIFS($D$5:$D$72,"&lt;&gt;"&amp;"",$D$5:$D$72,"&lt;&gt;"&amp;"NL",$D$5:$D$72,"&lt;&gt;"&amp;"HORS LIGUE",G$5:G$72,"&lt;"&amp;G37)+1),Paramètres!$B$3:$C$56,2,FALSE)*Paramètres!$K$4))</f>
        <v>0</v>
      </c>
      <c r="I37" s="36"/>
      <c r="J37" s="2">
        <f>IF(I$2="Bike &amp; Run",IF(ISNA(VLOOKUP(I37,Paramètres!$B$3:$C$56,2,FALSE)),0,VLOOKUP(I37,Paramètres!$B$3:$C$56,2,FALSE)*Paramètres!$K$5),IF(OR(I37="",OR($D37="",$D37="NL",$D37="HORS LIGUE")),0,VLOOKUP(IF(OR(I37="",OR($D37="",$D37="NL",$D37="HORS LIGUE")),"",COUNTIFS($D$5:$D$72,"&lt;&gt;"&amp;"",$D$5:$D$72,"&lt;&gt;"&amp;"NL",$D$5:$D$72,"&lt;&gt;"&amp;"HORS LIGUE",I$5:I$72,"&lt;"&amp;I37)+1),Paramètres!$B$3:$C$56,2,FALSE)*Paramètres!$K$5))</f>
        <v>0</v>
      </c>
      <c r="K37" s="4"/>
      <c r="L37" s="2">
        <f>IF(K$2="Bike &amp; Run",IF(ISNA(VLOOKUP(K37,Paramètres!$B$3:$C$56,2,FALSE)),0,VLOOKUP(K37,Paramètres!$B$3:$C$56,2,FALSE)*Paramètres!$K$6),IF(OR(K37="",OR($D37="",$D37="NL",$D37="HORS LIGUE")),0,VLOOKUP(IF(OR(K37="",OR($D37="",$D37="NL",$D37="HORS LIGUE")),"",COUNTIFS($D$5:$D$72,"&lt;&gt;"&amp;"",$D$5:$D$72,"&lt;&gt;"&amp;"NL",$D$5:$D$72,"&lt;&gt;"&amp;"HORS LIGUE",K$5:K$72,"&lt;"&amp;K37)+1),Paramètres!$B$3:$C$56,2,FALSE)*Paramètres!$K$6))</f>
        <v>0</v>
      </c>
      <c r="M37" s="4"/>
      <c r="N37" s="2">
        <f>IF(M$2="Bike &amp; Run",IF(ISNA(VLOOKUP(M37,Paramètres!$B$3:$C$56,2,FALSE)),0,VLOOKUP(M37,Paramètres!$B$3:$C$56,2,FALSE)*Paramètres!$K$7),IF(OR(M37="",OR($D37="",$D37="NL",$D37="HORS LIGUE")),0,VLOOKUP(IF(OR(M37="",OR($D37="",$D37="NL",$D37="HORS LIGUE")),"",COUNTIFS($D$5:$D$72,"&lt;&gt;"&amp;"",$D$5:$D$72,"&lt;&gt;"&amp;"NL",$D$5:$D$72,"&lt;&gt;"&amp;"HORS LIGUE",M$5:M$72,"&lt;"&amp;M37)+1),Paramètres!$B$3:$C$56,2,FALSE)*Paramètres!$K$7))</f>
        <v>0</v>
      </c>
      <c r="O37" s="46"/>
      <c r="P37" s="2">
        <f>IF(O$2="Bike &amp; Run",IF(ISNA(VLOOKUP(O37,Paramètres!$B$3:$C$56,2,FALSE)),0,VLOOKUP(O37,Paramètres!$B$3:$C$56,2,FALSE)*Paramètres!$K$8),IF(OR(O37="",OR($D37="",$D37="NL",$D37="HORS LIGUE")),0,VLOOKUP(IF(OR(O37="",OR($D37="",$D37="NL",$D37="HORS LIGUE")),"",COUNTIFS($D$5:$D$72,"&lt;&gt;"&amp;"",$D$5:$D$72,"&lt;&gt;"&amp;"NL",$D$5:$D$72,"&lt;&gt;"&amp;"HORS LIGUE",O$5:O$72,"&lt;"&amp;O37)+1),Paramètres!$B$3:$C$56,2,FALSE)*Paramètres!$K$8))</f>
        <v>0</v>
      </c>
      <c r="Q37" s="46"/>
      <c r="R37" s="2">
        <f>IF(Q$2="Bike &amp; Run",IF(ISNA(VLOOKUP(Q37,Paramètres!$B$3:$C$56,2,FALSE)),0,VLOOKUP(Q37,Paramètres!$B$3:$C$56,2,FALSE)*Paramètres!$K$9),IF(OR(Q37="",OR($D37="",$D37="NL",$D37="HORS LIGUE")),0,VLOOKUP(IF(OR(Q37="",OR($D37="",$D37="NL",$D37="HORS LIGUE")),"",COUNTIFS($D$5:$D$72,"&lt;&gt;"&amp;"",$D$5:$D$72,"&lt;&gt;"&amp;"NL",$D$5:$D$72,"&lt;&gt;"&amp;"HORS LIGUE",Q$5:Q$72,"&lt;"&amp;Q37)+1),Paramètres!$B$3:$C$56,2,FALSE)*Paramètres!$K$9))</f>
        <v>0</v>
      </c>
      <c r="S37" s="46"/>
      <c r="T37" s="2">
        <f>IF(S$2="Bike &amp; Run",IF(ISNA(VLOOKUP(S37,Paramètres!$B$3:$C$56,2,FALSE)),0,VLOOKUP(S37,Paramètres!$B$3:$C$56,2,FALSE)*Paramètres!$K$10),IF(OR(S37="",OR($D37="",$D37="NL",$D37="HORS LIGUE")),0,VLOOKUP(IF(OR(S37="",OR($D37="",$D37="NL",$D37="HORS LIGUE")),"",COUNTIFS($D$5:$D$72,"&lt;&gt;"&amp;"",$D$5:$D$72,"&lt;&gt;"&amp;"NL",$D$5:$D$72,"&lt;&gt;"&amp;"HORS LIGUE",S$5:S$72,"&lt;"&amp;S37)+1),Paramètres!$B$3:$C$56,2,FALSE)*Paramètres!$K$10))</f>
        <v>0</v>
      </c>
      <c r="U37" s="46"/>
      <c r="V37" s="2">
        <f>IF(U$2="Bike &amp; Run",IF(ISNA(VLOOKUP(U37,Paramètres!$B$3:$C$56,2,FALSE)),0,VLOOKUP(U37,Paramètres!$B$3:$C$56,2,FALSE)*Paramètres!$K$11),IF(OR(U37="",OR($D37="",$D37="NL",$D37="HORS LIGUE")),0,VLOOKUP(IF(OR(U37="",OR($D37="",$D37="NL",$D37="HORS LIGUE")),"",COUNTIFS($D$5:$D$72,"&lt;&gt;"&amp;"",$D$5:$D$72,"&lt;&gt;"&amp;"NL",$D$5:$D$72,"&lt;&gt;"&amp;"HORS LIGUE",U$5:U$72,"&lt;"&amp;U37)+1),Paramètres!$B$3:$C$56,2,FALSE)*Paramètres!$K$11))</f>
        <v>0</v>
      </c>
      <c r="W37" s="46"/>
      <c r="X37" s="2">
        <f>IF(W$2="Bike &amp; Run",IF(ISNA(VLOOKUP(W37,Paramètres!$B$3:$C$56,2,FALSE)),0,VLOOKUP(W37,Paramètres!$B$3:$C$56,2,FALSE)*Paramètres!$K$12),IF(OR(W37="",OR($D37="",$D37="NL",$D37="HORS LIGUE")),0,VLOOKUP(IF(OR(W37="",OR($D37="",$D37="NL",$D37="HORS LIGUE")),"",COUNTIFS($D$5:$D$72,"&lt;&gt;"&amp;"",$D$5:$D$72,"&lt;&gt;"&amp;"NL",$D$5:$D$72,"&lt;&gt;"&amp;"HORS LIGUE",W$5:W$72,"&lt;"&amp;W37)+1),Paramètres!$B$3:$C$56,2,FALSE)*Paramètres!$K$12))</f>
        <v>0</v>
      </c>
      <c r="Y37" s="46"/>
      <c r="Z37" s="2">
        <f>IF(Y$2="Bike &amp; Run",IF(ISNA(VLOOKUP(Y37,Paramètres!$B$3:$C$56,2,FALSE)),0,VLOOKUP(Y37,Paramètres!$B$3:$C$56,2,FALSE)*Paramètres!$K$13),IF(OR(Y37="",OR($D37="",$D37="NL",$D37="HORS LIGUE")),0,VLOOKUP(IF(OR(Y37="",OR($D37="",$D37="NL",$D37="HORS LIGUE")),"",COUNTIFS($D$5:$D$72,"&lt;&gt;"&amp;"",$D$5:$D$72,"&lt;&gt;"&amp;"NL",$D$5:$D$72,"&lt;&gt;"&amp;"HORS LIGUE",Y$5:Y$72,"&lt;"&amp;Y37)+1),Paramètres!$B$3:$C$56,2,FALSE)*Paramètres!$K$13))</f>
        <v>0</v>
      </c>
      <c r="AA37" s="46"/>
      <c r="AB37" s="2">
        <f>IF(AA$2="Bike &amp; Run",IF(ISNA(VLOOKUP(AA37,Paramètres!$B$3:$C$56,2,FALSE)),0,VLOOKUP(AA37,Paramètres!$B$3:$C$56,2,FALSE)*Paramètres!$K$14),IF(OR(AA37="",OR($D37="",$D37="NL",$D37="HORS LIGUE")),0,VLOOKUP(IF(OR(AA37="",OR($D37="",$D37="NL",$D37="HORS LIGUE")),"",COUNTIFS($D$5:$D$72,"&lt;&gt;"&amp;"",$D$5:$D$72,"&lt;&gt;"&amp;"NL",$D$5:$D$72,"&lt;&gt;"&amp;"HORS LIGUE",AA$5:AA$72,"&lt;"&amp;AA37)+1),Paramètres!$B$3:$C$56,2,FALSE)*Paramètres!$K$14))</f>
        <v>0</v>
      </c>
      <c r="AC37" s="46"/>
      <c r="AD37" s="2">
        <f>IF(AC$2="Bike &amp; Run",IF(ISNA(VLOOKUP(AC37,Paramètres!$B$3:$C$56,2,FALSE)),0,VLOOKUP(AC37,Paramètres!$B$3:$C$56,2,FALSE)*Paramètres!$K$15),IF(OR(AC37="",OR($D37="",$D37="NL",$D37="HORS LIGUE")),0,VLOOKUP(IF(OR(AC37="",OR($D37="",$D37="NL",$D37="HORS LIGUE")),"",COUNTIFS($D$5:$D$72,"&lt;&gt;"&amp;"",$D$5:$D$72,"&lt;&gt;"&amp;"NL",$D$5:$D$72,"&lt;&gt;"&amp;"HORS LIGUE",AC$5:AC$72,"&lt;"&amp;AC37)+1),Paramètres!$B$3:$C$56,2,FALSE)*Paramètres!$K$15))</f>
        <v>0</v>
      </c>
      <c r="AE37" s="46"/>
      <c r="AF37" s="2">
        <f>IF(AE$2="Bike &amp; Run",IF(ISNA(VLOOKUP(AE37,Paramètres!$B$3:$C$56,2,FALSE)),0,VLOOKUP(AE37,Paramètres!$B$3:$C$56,2,FALSE)*Paramètres!$K$16),IF(OR(AE37="",OR($D37="",$D37="NL",$D37="HORS LIGUE")),0,VLOOKUP(IF(OR(AE37="",OR($D37="",$D37="NL",$D37="HORS LIGUE")),"",COUNTIFS($D$5:$D$72,"&lt;&gt;"&amp;"",$D$5:$D$72,"&lt;&gt;"&amp;"NL",$D$5:$D$72,"&lt;&gt;"&amp;"HORS LIGUE",AE$5:AE$72,"&lt;"&amp;AE37)+1),Paramètres!$B$3:$C$56,2,FALSE)*Paramètres!$K$16))</f>
        <v>0</v>
      </c>
      <c r="AG37" s="46"/>
      <c r="AH37" s="2">
        <f>IF(AG$2="Bike &amp; Run",IF(ISNA(VLOOKUP(AG37,Paramètres!$B$3:$C$56,2,FALSE)),0,VLOOKUP(AG37,Paramètres!$B$3:$C$56,2,FALSE)*Paramètres!$K$17),IF(OR(AG37="",OR($D37="",$D37="NL",$D37="HORS LIGUE")),0,VLOOKUP(IF(OR(AG37="",OR($D37="",$D37="NL",$D37="HORS LIGUE")),"",COUNTIFS($D$5:$D$72,"&lt;&gt;"&amp;"",$D$5:$D$72,"&lt;&gt;"&amp;"NL",$D$5:$D$72,"&lt;&gt;"&amp;"HORS LIGUE",AG$5:AG$72,"&lt;"&amp;AG37)+1),Paramètres!$B$3:$C$56,2,FALSE)*Paramètres!$K$17))</f>
        <v>0</v>
      </c>
      <c r="AI37" s="40">
        <f t="shared" ref="AI37:AI68" si="53">F37+H37+J37+L37+N37+P37+R37+T37+V37+X37+Z37+AB37+AD37+AF37+AH37</f>
        <v>0</v>
      </c>
      <c r="AJ37" s="3" t="str">
        <f t="shared" ref="AJ37:AJ68" si="54">IF(AI37&lt;&gt;0,RANK(AI37,$AI$5:$AI$72),"")</f>
        <v/>
      </c>
      <c r="AK37" s="5">
        <f t="shared" ref="AK37:AK72" si="55">COUNTA(E37,G37,I37,K37,M37,O37,Q37,S37,U37,W37,Y37,AA37,AC37,AE37,AG37)</f>
        <v>0</v>
      </c>
      <c r="AL37" s="41">
        <f t="shared" ref="AL37:AL72" si="56">HLOOKUP($AL$2,$BD$4:$BR$72,ROW(A37)-3,FALSE)</f>
        <v>0</v>
      </c>
      <c r="AM37" s="33" t="str">
        <f t="shared" ref="AM37:AM68" si="57">IF(AL37&lt;&gt;0,RANK(AL37,$AL$5:$AL$72),"")</f>
        <v/>
      </c>
      <c r="AO37" s="22">
        <f t="shared" ref="AO37:AO72" si="58">F37</f>
        <v>0</v>
      </c>
      <c r="AP37">
        <f t="shared" ref="AP37:AP72" si="59">H37</f>
        <v>0</v>
      </c>
      <c r="AQ37">
        <f t="shared" ref="AQ37:AQ72" si="60">J37</f>
        <v>0</v>
      </c>
      <c r="AR37">
        <f t="shared" ref="AR37:AR72" si="61">L37</f>
        <v>0</v>
      </c>
      <c r="AS37">
        <f t="shared" ref="AS37:AS72" si="62">N37</f>
        <v>0</v>
      </c>
      <c r="AT37">
        <f t="shared" ref="AT37:AT72" si="63">P37</f>
        <v>0</v>
      </c>
      <c r="AU37">
        <f t="shared" ref="AU37:AU72" si="64">R37</f>
        <v>0</v>
      </c>
      <c r="AV37">
        <f t="shared" ref="AV37:AV72" si="65">T37</f>
        <v>0</v>
      </c>
      <c r="AW37">
        <f t="shared" ref="AW37:AW72" si="66">V37</f>
        <v>0</v>
      </c>
      <c r="AX37">
        <f t="shared" ref="AX37:AX72" si="67">X37</f>
        <v>0</v>
      </c>
      <c r="AY37">
        <f t="shared" ref="AY37:AY72" si="68">Z37</f>
        <v>0</v>
      </c>
      <c r="AZ37">
        <f t="shared" ref="AZ37:AZ72" si="69">AB37</f>
        <v>0</v>
      </c>
      <c r="BA37">
        <f t="shared" ref="BA37:BA72" si="70">AD37</f>
        <v>0</v>
      </c>
      <c r="BB37">
        <f t="shared" ref="BB37:BB72" si="71">AF37</f>
        <v>0</v>
      </c>
      <c r="BC37">
        <f t="shared" ref="BC37:BC72" si="72">AH37</f>
        <v>0</v>
      </c>
      <c r="BD37">
        <f t="shared" ref="BD37:BD72" si="73">LARGE($AO37:$BC37,BD$4)</f>
        <v>0</v>
      </c>
      <c r="BE37" s="22">
        <f t="shared" ref="BE37:BR37" si="74">BD37+LARGE($AO37:$BC37,BE$4)</f>
        <v>0</v>
      </c>
      <c r="BF37" s="22">
        <f t="shared" si="74"/>
        <v>0</v>
      </c>
      <c r="BG37" s="22">
        <f t="shared" si="74"/>
        <v>0</v>
      </c>
      <c r="BH37" s="22">
        <f t="shared" si="74"/>
        <v>0</v>
      </c>
      <c r="BI37" s="22">
        <f t="shared" si="74"/>
        <v>0</v>
      </c>
      <c r="BJ37" s="22">
        <f t="shared" si="74"/>
        <v>0</v>
      </c>
      <c r="BK37" s="22">
        <f t="shared" si="74"/>
        <v>0</v>
      </c>
      <c r="BL37" s="22">
        <f t="shared" si="74"/>
        <v>0</v>
      </c>
      <c r="BM37" s="22">
        <f t="shared" si="74"/>
        <v>0</v>
      </c>
      <c r="BN37" s="22">
        <f t="shared" si="74"/>
        <v>0</v>
      </c>
      <c r="BO37" s="22">
        <f t="shared" si="74"/>
        <v>0</v>
      </c>
      <c r="BP37" s="22">
        <f t="shared" si="74"/>
        <v>0</v>
      </c>
      <c r="BQ37" s="22">
        <f t="shared" si="74"/>
        <v>0</v>
      </c>
      <c r="BR37" s="22">
        <f t="shared" si="74"/>
        <v>0</v>
      </c>
    </row>
    <row r="38" spans="1:70" ht="16.5">
      <c r="A38" s="14"/>
      <c r="B38" s="32" t="str">
        <f>IF(ISNA(VLOOKUP(A38,'Licenciés Jeunes 2023'!A:C,3,0)),"",VLOOKUP(A38,'Licenciés Jeunes 2023'!A:C,3,0))</f>
        <v/>
      </c>
      <c r="C38" s="32" t="str">
        <f>IF(ISNA(VLOOKUP(A38,'Licenciés Jeunes 2023'!A:C,2,0)),"",VLOOKUP(A38,'Licenciés Jeunes 2023'!A:C,2,0))</f>
        <v/>
      </c>
      <c r="D38" s="32" t="str">
        <f>IF(ISNA(VLOOKUP(A38,'Licenciés Jeunes 2023'!A:F,6,0)),"",VLOOKUP(A38,'Licenciés Jeunes 2023'!A:F,6,0))</f>
        <v/>
      </c>
      <c r="E38" s="6"/>
      <c r="F38" s="2">
        <f>IF(E$2="Bike &amp; Run",IF(ISNA(VLOOKUP(E38,Paramètres!$B$3:$C$56,2,FALSE)),0,VLOOKUP(E38,Paramètres!$B$3:$C$56,2,FALSE)*Paramètres!$K$3),IF(OR(E38="",OR($D38="",$D38="NL",$D38="HORS LIGUE")),0,VLOOKUP(IF(OR(E38="",OR($D38="",$D38="NL",$D38="HORS LIGUE")),"",COUNTIFS($D$5:$D$72,"&lt;&gt;"&amp;"",$D$5:$D$72,"&lt;&gt;"&amp;"NL",$D$5:$D$72,"&lt;&gt;"&amp;"HORS LIGUE",E$5:E$72,"&lt;"&amp;E38)+1),Paramètres!$B$3:$C$56,2,FALSE)*Paramètres!$K$3))</f>
        <v>0</v>
      </c>
      <c r="G38" s="4"/>
      <c r="H38" s="2">
        <f>IF(G$2="Bike &amp; Run",IF(ISNA(VLOOKUP(G38,Paramètres!$B$3:$C$56,2,FALSE)),0,VLOOKUP(G38,Paramètres!$B$3:$C$56,2,FALSE)*Paramètres!$K$4),IF(OR(G38="",OR($D38="",$D38="NL",$D38="HORS LIGUE")),0,VLOOKUP(IF(OR(G38="",OR($D38="",$D38="NL",$D38="HORS LIGUE")),"",COUNTIFS($D$5:$D$72,"&lt;&gt;"&amp;"",$D$5:$D$72,"&lt;&gt;"&amp;"NL",$D$5:$D$72,"&lt;&gt;"&amp;"HORS LIGUE",G$5:G$72,"&lt;"&amp;G38)+1),Paramètres!$B$3:$C$56,2,FALSE)*Paramètres!$K$4))</f>
        <v>0</v>
      </c>
      <c r="I38" s="36"/>
      <c r="J38" s="2">
        <f>IF(I$2="Bike &amp; Run",IF(ISNA(VLOOKUP(I38,Paramètres!$B$3:$C$56,2,FALSE)),0,VLOOKUP(I38,Paramètres!$B$3:$C$56,2,FALSE)*Paramètres!$K$5),IF(OR(I38="",OR($D38="",$D38="NL",$D38="HORS LIGUE")),0,VLOOKUP(IF(OR(I38="",OR($D38="",$D38="NL",$D38="HORS LIGUE")),"",COUNTIFS($D$5:$D$72,"&lt;&gt;"&amp;"",$D$5:$D$72,"&lt;&gt;"&amp;"NL",$D$5:$D$72,"&lt;&gt;"&amp;"HORS LIGUE",I$5:I$72,"&lt;"&amp;I38)+1),Paramètres!$B$3:$C$56,2,FALSE)*Paramètres!$K$5))</f>
        <v>0</v>
      </c>
      <c r="K38" s="4"/>
      <c r="L38" s="2">
        <f>IF(K$2="Bike &amp; Run",IF(ISNA(VLOOKUP(K38,Paramètres!$B$3:$C$56,2,FALSE)),0,VLOOKUP(K38,Paramètres!$B$3:$C$56,2,FALSE)*Paramètres!$K$6),IF(OR(K38="",OR($D38="",$D38="NL",$D38="HORS LIGUE")),0,VLOOKUP(IF(OR(K38="",OR($D38="",$D38="NL",$D38="HORS LIGUE")),"",COUNTIFS($D$5:$D$72,"&lt;&gt;"&amp;"",$D$5:$D$72,"&lt;&gt;"&amp;"NL",$D$5:$D$72,"&lt;&gt;"&amp;"HORS LIGUE",K$5:K$72,"&lt;"&amp;K38)+1),Paramètres!$B$3:$C$56,2,FALSE)*Paramètres!$K$6))</f>
        <v>0</v>
      </c>
      <c r="M38" s="4"/>
      <c r="N38" s="2">
        <f>IF(M$2="Bike &amp; Run",IF(ISNA(VLOOKUP(M38,Paramètres!$B$3:$C$56,2,FALSE)),0,VLOOKUP(M38,Paramètres!$B$3:$C$56,2,FALSE)*Paramètres!$K$7),IF(OR(M38="",OR($D38="",$D38="NL",$D38="HORS LIGUE")),0,VLOOKUP(IF(OR(M38="",OR($D38="",$D38="NL",$D38="HORS LIGUE")),"",COUNTIFS($D$5:$D$72,"&lt;&gt;"&amp;"",$D$5:$D$72,"&lt;&gt;"&amp;"NL",$D$5:$D$72,"&lt;&gt;"&amp;"HORS LIGUE",M$5:M$72,"&lt;"&amp;M38)+1),Paramètres!$B$3:$C$56,2,FALSE)*Paramètres!$K$7))</f>
        <v>0</v>
      </c>
      <c r="O38" s="46"/>
      <c r="P38" s="2">
        <f>IF(O$2="Bike &amp; Run",IF(ISNA(VLOOKUP(O38,Paramètres!$B$3:$C$56,2,FALSE)),0,VLOOKUP(O38,Paramètres!$B$3:$C$56,2,FALSE)*Paramètres!$K$8),IF(OR(O38="",OR($D38="",$D38="NL",$D38="HORS LIGUE")),0,VLOOKUP(IF(OR(O38="",OR($D38="",$D38="NL",$D38="HORS LIGUE")),"",COUNTIFS($D$5:$D$72,"&lt;&gt;"&amp;"",$D$5:$D$72,"&lt;&gt;"&amp;"NL",$D$5:$D$72,"&lt;&gt;"&amp;"HORS LIGUE",O$5:O$72,"&lt;"&amp;O38)+1),Paramètres!$B$3:$C$56,2,FALSE)*Paramètres!$K$8))</f>
        <v>0</v>
      </c>
      <c r="Q38" s="46"/>
      <c r="R38" s="2">
        <f>IF(Q$2="Bike &amp; Run",IF(ISNA(VLOOKUP(Q38,Paramètres!$B$3:$C$56,2,FALSE)),0,VLOOKUP(Q38,Paramètres!$B$3:$C$56,2,FALSE)*Paramètres!$K$9),IF(OR(Q38="",OR($D38="",$D38="NL",$D38="HORS LIGUE")),0,VLOOKUP(IF(OR(Q38="",OR($D38="",$D38="NL",$D38="HORS LIGUE")),"",COUNTIFS($D$5:$D$72,"&lt;&gt;"&amp;"",$D$5:$D$72,"&lt;&gt;"&amp;"NL",$D$5:$D$72,"&lt;&gt;"&amp;"HORS LIGUE",Q$5:Q$72,"&lt;"&amp;Q38)+1),Paramètres!$B$3:$C$56,2,FALSE)*Paramètres!$K$9))</f>
        <v>0</v>
      </c>
      <c r="S38" s="46"/>
      <c r="T38" s="2">
        <f>IF(S$2="Bike &amp; Run",IF(ISNA(VLOOKUP(S38,Paramètres!$B$3:$C$56,2,FALSE)),0,VLOOKUP(S38,Paramètres!$B$3:$C$56,2,FALSE)*Paramètres!$K$10),IF(OR(S38="",OR($D38="",$D38="NL",$D38="HORS LIGUE")),0,VLOOKUP(IF(OR(S38="",OR($D38="",$D38="NL",$D38="HORS LIGUE")),"",COUNTIFS($D$5:$D$72,"&lt;&gt;"&amp;"",$D$5:$D$72,"&lt;&gt;"&amp;"NL",$D$5:$D$72,"&lt;&gt;"&amp;"HORS LIGUE",S$5:S$72,"&lt;"&amp;S38)+1),Paramètres!$B$3:$C$56,2,FALSE)*Paramètres!$K$10))</f>
        <v>0</v>
      </c>
      <c r="U38" s="46"/>
      <c r="V38" s="2">
        <f>IF(U$2="Bike &amp; Run",IF(ISNA(VLOOKUP(U38,Paramètres!$B$3:$C$56,2,FALSE)),0,VLOOKUP(U38,Paramètres!$B$3:$C$56,2,FALSE)*Paramètres!$K$11),IF(OR(U38="",OR($D38="",$D38="NL",$D38="HORS LIGUE")),0,VLOOKUP(IF(OR(U38="",OR($D38="",$D38="NL",$D38="HORS LIGUE")),"",COUNTIFS($D$5:$D$72,"&lt;&gt;"&amp;"",$D$5:$D$72,"&lt;&gt;"&amp;"NL",$D$5:$D$72,"&lt;&gt;"&amp;"HORS LIGUE",U$5:U$72,"&lt;"&amp;U38)+1),Paramètres!$B$3:$C$56,2,FALSE)*Paramètres!$K$11))</f>
        <v>0</v>
      </c>
      <c r="W38" s="46"/>
      <c r="X38" s="2">
        <f>IF(W$2="Bike &amp; Run",IF(ISNA(VLOOKUP(W38,Paramètres!$B$3:$C$56,2,FALSE)),0,VLOOKUP(W38,Paramètres!$B$3:$C$56,2,FALSE)*Paramètres!$K$12),IF(OR(W38="",OR($D38="",$D38="NL",$D38="HORS LIGUE")),0,VLOOKUP(IF(OR(W38="",OR($D38="",$D38="NL",$D38="HORS LIGUE")),"",COUNTIFS($D$5:$D$72,"&lt;&gt;"&amp;"",$D$5:$D$72,"&lt;&gt;"&amp;"NL",$D$5:$D$72,"&lt;&gt;"&amp;"HORS LIGUE",W$5:W$72,"&lt;"&amp;W38)+1),Paramètres!$B$3:$C$56,2,FALSE)*Paramètres!$K$12))</f>
        <v>0</v>
      </c>
      <c r="Y38" s="46"/>
      <c r="Z38" s="2">
        <f>IF(Y$2="Bike &amp; Run",IF(ISNA(VLOOKUP(Y38,Paramètres!$B$3:$C$56,2,FALSE)),0,VLOOKUP(Y38,Paramètres!$B$3:$C$56,2,FALSE)*Paramètres!$K$13),IF(OR(Y38="",OR($D38="",$D38="NL",$D38="HORS LIGUE")),0,VLOOKUP(IF(OR(Y38="",OR($D38="",$D38="NL",$D38="HORS LIGUE")),"",COUNTIFS($D$5:$D$72,"&lt;&gt;"&amp;"",$D$5:$D$72,"&lt;&gt;"&amp;"NL",$D$5:$D$72,"&lt;&gt;"&amp;"HORS LIGUE",Y$5:Y$72,"&lt;"&amp;Y38)+1),Paramètres!$B$3:$C$56,2,FALSE)*Paramètres!$K$13))</f>
        <v>0</v>
      </c>
      <c r="AA38" s="46"/>
      <c r="AB38" s="2">
        <f>IF(AA$2="Bike &amp; Run",IF(ISNA(VLOOKUP(AA38,Paramètres!$B$3:$C$56,2,FALSE)),0,VLOOKUP(AA38,Paramètres!$B$3:$C$56,2,FALSE)*Paramètres!$K$14),IF(OR(AA38="",OR($D38="",$D38="NL",$D38="HORS LIGUE")),0,VLOOKUP(IF(OR(AA38="",OR($D38="",$D38="NL",$D38="HORS LIGUE")),"",COUNTIFS($D$5:$D$72,"&lt;&gt;"&amp;"",$D$5:$D$72,"&lt;&gt;"&amp;"NL",$D$5:$D$72,"&lt;&gt;"&amp;"HORS LIGUE",AA$5:AA$72,"&lt;"&amp;AA38)+1),Paramètres!$B$3:$C$56,2,FALSE)*Paramètres!$K$14))</f>
        <v>0</v>
      </c>
      <c r="AC38" s="46"/>
      <c r="AD38" s="2">
        <f>IF(AC$2="Bike &amp; Run",IF(ISNA(VLOOKUP(AC38,Paramètres!$B$3:$C$56,2,FALSE)),0,VLOOKUP(AC38,Paramètres!$B$3:$C$56,2,FALSE)*Paramètres!$K$15),IF(OR(AC38="",OR($D38="",$D38="NL",$D38="HORS LIGUE")),0,VLOOKUP(IF(OR(AC38="",OR($D38="",$D38="NL",$D38="HORS LIGUE")),"",COUNTIFS($D$5:$D$72,"&lt;&gt;"&amp;"",$D$5:$D$72,"&lt;&gt;"&amp;"NL",$D$5:$D$72,"&lt;&gt;"&amp;"HORS LIGUE",AC$5:AC$72,"&lt;"&amp;AC38)+1),Paramètres!$B$3:$C$56,2,FALSE)*Paramètres!$K$15))</f>
        <v>0</v>
      </c>
      <c r="AE38" s="46"/>
      <c r="AF38" s="2">
        <f>IF(AE$2="Bike &amp; Run",IF(ISNA(VLOOKUP(AE38,Paramètres!$B$3:$C$56,2,FALSE)),0,VLOOKUP(AE38,Paramètres!$B$3:$C$56,2,FALSE)*Paramètres!$K$16),IF(OR(AE38="",OR($D38="",$D38="NL",$D38="HORS LIGUE")),0,VLOOKUP(IF(OR(AE38="",OR($D38="",$D38="NL",$D38="HORS LIGUE")),"",COUNTIFS($D$5:$D$72,"&lt;&gt;"&amp;"",$D$5:$D$72,"&lt;&gt;"&amp;"NL",$D$5:$D$72,"&lt;&gt;"&amp;"HORS LIGUE",AE$5:AE$72,"&lt;"&amp;AE38)+1),Paramètres!$B$3:$C$56,2,FALSE)*Paramètres!$K$16))</f>
        <v>0</v>
      </c>
      <c r="AG38" s="46"/>
      <c r="AH38" s="2">
        <f>IF(AG$2="Bike &amp; Run",IF(ISNA(VLOOKUP(AG38,Paramètres!$B$3:$C$56,2,FALSE)),0,VLOOKUP(AG38,Paramètres!$B$3:$C$56,2,FALSE)*Paramètres!$K$17),IF(OR(AG38="",OR($D38="",$D38="NL",$D38="HORS LIGUE")),0,VLOOKUP(IF(OR(AG38="",OR($D38="",$D38="NL",$D38="HORS LIGUE")),"",COUNTIFS($D$5:$D$72,"&lt;&gt;"&amp;"",$D$5:$D$72,"&lt;&gt;"&amp;"NL",$D$5:$D$72,"&lt;&gt;"&amp;"HORS LIGUE",AG$5:AG$72,"&lt;"&amp;AG38)+1),Paramètres!$B$3:$C$56,2,FALSE)*Paramètres!$K$17))</f>
        <v>0</v>
      </c>
      <c r="AI38" s="40">
        <f t="shared" si="53"/>
        <v>0</v>
      </c>
      <c r="AJ38" s="3" t="str">
        <f t="shared" si="54"/>
        <v/>
      </c>
      <c r="AK38" s="5">
        <f t="shared" si="55"/>
        <v>0</v>
      </c>
      <c r="AL38" s="41">
        <f t="shared" si="56"/>
        <v>0</v>
      </c>
      <c r="AM38" s="33" t="str">
        <f t="shared" si="57"/>
        <v/>
      </c>
      <c r="AO38" s="22">
        <f t="shared" si="58"/>
        <v>0</v>
      </c>
      <c r="AP38">
        <f t="shared" si="59"/>
        <v>0</v>
      </c>
      <c r="AQ38">
        <f t="shared" si="60"/>
        <v>0</v>
      </c>
      <c r="AR38">
        <f t="shared" si="61"/>
        <v>0</v>
      </c>
      <c r="AS38">
        <f t="shared" si="62"/>
        <v>0</v>
      </c>
      <c r="AT38">
        <f t="shared" si="63"/>
        <v>0</v>
      </c>
      <c r="AU38">
        <f t="shared" si="64"/>
        <v>0</v>
      </c>
      <c r="AV38">
        <f t="shared" si="65"/>
        <v>0</v>
      </c>
      <c r="AW38">
        <f t="shared" si="66"/>
        <v>0</v>
      </c>
      <c r="AX38">
        <f t="shared" si="67"/>
        <v>0</v>
      </c>
      <c r="AY38">
        <f t="shared" si="68"/>
        <v>0</v>
      </c>
      <c r="AZ38">
        <f t="shared" si="69"/>
        <v>0</v>
      </c>
      <c r="BA38">
        <f t="shared" si="70"/>
        <v>0</v>
      </c>
      <c r="BB38">
        <f t="shared" si="71"/>
        <v>0</v>
      </c>
      <c r="BC38">
        <f t="shared" si="72"/>
        <v>0</v>
      </c>
      <c r="BD38">
        <f t="shared" si="73"/>
        <v>0</v>
      </c>
      <c r="BE38" s="22">
        <f t="shared" ref="BE38:BR38" si="75">BD38+LARGE($AO38:$BC38,BE$4)</f>
        <v>0</v>
      </c>
      <c r="BF38" s="22">
        <f t="shared" si="75"/>
        <v>0</v>
      </c>
      <c r="BG38" s="22">
        <f t="shared" si="75"/>
        <v>0</v>
      </c>
      <c r="BH38" s="22">
        <f t="shared" si="75"/>
        <v>0</v>
      </c>
      <c r="BI38" s="22">
        <f t="shared" si="75"/>
        <v>0</v>
      </c>
      <c r="BJ38" s="22">
        <f t="shared" si="75"/>
        <v>0</v>
      </c>
      <c r="BK38" s="22">
        <f t="shared" si="75"/>
        <v>0</v>
      </c>
      <c r="BL38" s="22">
        <f t="shared" si="75"/>
        <v>0</v>
      </c>
      <c r="BM38" s="22">
        <f t="shared" si="75"/>
        <v>0</v>
      </c>
      <c r="BN38" s="22">
        <f t="shared" si="75"/>
        <v>0</v>
      </c>
      <c r="BO38" s="22">
        <f t="shared" si="75"/>
        <v>0</v>
      </c>
      <c r="BP38" s="22">
        <f t="shared" si="75"/>
        <v>0</v>
      </c>
      <c r="BQ38" s="22">
        <f t="shared" si="75"/>
        <v>0</v>
      </c>
      <c r="BR38" s="22">
        <f t="shared" si="75"/>
        <v>0</v>
      </c>
    </row>
    <row r="39" spans="1:70" ht="16.5">
      <c r="A39" s="14"/>
      <c r="B39" s="32" t="str">
        <f>IF(ISNA(VLOOKUP(A39,'Licenciés Jeunes 2023'!A:C,3,0)),"",VLOOKUP(A39,'Licenciés Jeunes 2023'!A:C,3,0))</f>
        <v/>
      </c>
      <c r="C39" s="32" t="str">
        <f>IF(ISNA(VLOOKUP(A39,'Licenciés Jeunes 2023'!A:C,2,0)),"",VLOOKUP(A39,'Licenciés Jeunes 2023'!A:C,2,0))</f>
        <v/>
      </c>
      <c r="D39" s="32" t="str">
        <f>IF(ISNA(VLOOKUP(A39,'Licenciés Jeunes 2023'!A:F,6,0)),"",VLOOKUP(A39,'Licenciés Jeunes 2023'!A:F,6,0))</f>
        <v/>
      </c>
      <c r="E39" s="6"/>
      <c r="F39" s="2">
        <f>IF(E$2="Bike &amp; Run",IF(ISNA(VLOOKUP(E39,Paramètres!$B$3:$C$56,2,FALSE)),0,VLOOKUP(E39,Paramètres!$B$3:$C$56,2,FALSE)*Paramètres!$K$3),IF(OR(E39="",OR($D39="",$D39="NL",$D39="HORS LIGUE")),0,VLOOKUP(IF(OR(E39="",OR($D39="",$D39="NL",$D39="HORS LIGUE")),"",COUNTIFS($D$5:$D$72,"&lt;&gt;"&amp;"",$D$5:$D$72,"&lt;&gt;"&amp;"NL",$D$5:$D$72,"&lt;&gt;"&amp;"HORS LIGUE",E$5:E$72,"&lt;"&amp;E39)+1),Paramètres!$B$3:$C$56,2,FALSE)*Paramètres!$K$3))</f>
        <v>0</v>
      </c>
      <c r="G39" s="4"/>
      <c r="H39" s="2">
        <f>IF(G$2="Bike &amp; Run",IF(ISNA(VLOOKUP(G39,Paramètres!$B$3:$C$56,2,FALSE)),0,VLOOKUP(G39,Paramètres!$B$3:$C$56,2,FALSE)*Paramètres!$K$4),IF(OR(G39="",OR($D39="",$D39="NL",$D39="HORS LIGUE")),0,VLOOKUP(IF(OR(G39="",OR($D39="",$D39="NL",$D39="HORS LIGUE")),"",COUNTIFS($D$5:$D$72,"&lt;&gt;"&amp;"",$D$5:$D$72,"&lt;&gt;"&amp;"NL",$D$5:$D$72,"&lt;&gt;"&amp;"HORS LIGUE",G$5:G$72,"&lt;"&amp;G39)+1),Paramètres!$B$3:$C$56,2,FALSE)*Paramètres!$K$4))</f>
        <v>0</v>
      </c>
      <c r="I39" s="36"/>
      <c r="J39" s="2">
        <f>IF(I$2="Bike &amp; Run",IF(ISNA(VLOOKUP(I39,Paramètres!$B$3:$C$56,2,FALSE)),0,VLOOKUP(I39,Paramètres!$B$3:$C$56,2,FALSE)*Paramètres!$K$5),IF(OR(I39="",OR($D39="",$D39="NL",$D39="HORS LIGUE")),0,VLOOKUP(IF(OR(I39="",OR($D39="",$D39="NL",$D39="HORS LIGUE")),"",COUNTIFS($D$5:$D$72,"&lt;&gt;"&amp;"",$D$5:$D$72,"&lt;&gt;"&amp;"NL",$D$5:$D$72,"&lt;&gt;"&amp;"HORS LIGUE",I$5:I$72,"&lt;"&amp;I39)+1),Paramètres!$B$3:$C$56,2,FALSE)*Paramètres!$K$5))</f>
        <v>0</v>
      </c>
      <c r="K39" s="4"/>
      <c r="L39" s="2">
        <f>IF(K$2="Bike &amp; Run",IF(ISNA(VLOOKUP(K39,Paramètres!$B$3:$C$56,2,FALSE)),0,VLOOKUP(K39,Paramètres!$B$3:$C$56,2,FALSE)*Paramètres!$K$6),IF(OR(K39="",OR($D39="",$D39="NL",$D39="HORS LIGUE")),0,VLOOKUP(IF(OR(K39="",OR($D39="",$D39="NL",$D39="HORS LIGUE")),"",COUNTIFS($D$5:$D$72,"&lt;&gt;"&amp;"",$D$5:$D$72,"&lt;&gt;"&amp;"NL",$D$5:$D$72,"&lt;&gt;"&amp;"HORS LIGUE",K$5:K$72,"&lt;"&amp;K39)+1),Paramètres!$B$3:$C$56,2,FALSE)*Paramètres!$K$6))</f>
        <v>0</v>
      </c>
      <c r="M39" s="4"/>
      <c r="N39" s="2">
        <f>IF(M$2="Bike &amp; Run",IF(ISNA(VLOOKUP(M39,Paramètres!$B$3:$C$56,2,FALSE)),0,VLOOKUP(M39,Paramètres!$B$3:$C$56,2,FALSE)*Paramètres!$K$7),IF(OR(M39="",OR($D39="",$D39="NL",$D39="HORS LIGUE")),0,VLOOKUP(IF(OR(M39="",OR($D39="",$D39="NL",$D39="HORS LIGUE")),"",COUNTIFS($D$5:$D$72,"&lt;&gt;"&amp;"",$D$5:$D$72,"&lt;&gt;"&amp;"NL",$D$5:$D$72,"&lt;&gt;"&amp;"HORS LIGUE",M$5:M$72,"&lt;"&amp;M39)+1),Paramètres!$B$3:$C$56,2,FALSE)*Paramètres!$K$7))</f>
        <v>0</v>
      </c>
      <c r="O39" s="46"/>
      <c r="P39" s="2">
        <f>IF(O$2="Bike &amp; Run",IF(ISNA(VLOOKUP(O39,Paramètres!$B$3:$C$56,2,FALSE)),0,VLOOKUP(O39,Paramètres!$B$3:$C$56,2,FALSE)*Paramètres!$K$8),IF(OR(O39="",OR($D39="",$D39="NL",$D39="HORS LIGUE")),0,VLOOKUP(IF(OR(O39="",OR($D39="",$D39="NL",$D39="HORS LIGUE")),"",COUNTIFS($D$5:$D$72,"&lt;&gt;"&amp;"",$D$5:$D$72,"&lt;&gt;"&amp;"NL",$D$5:$D$72,"&lt;&gt;"&amp;"HORS LIGUE",O$5:O$72,"&lt;"&amp;O39)+1),Paramètres!$B$3:$C$56,2,FALSE)*Paramètres!$K$8))</f>
        <v>0</v>
      </c>
      <c r="Q39" s="46"/>
      <c r="R39" s="2">
        <f>IF(Q$2="Bike &amp; Run",IF(ISNA(VLOOKUP(Q39,Paramètres!$B$3:$C$56,2,FALSE)),0,VLOOKUP(Q39,Paramètres!$B$3:$C$56,2,FALSE)*Paramètres!$K$9),IF(OR(Q39="",OR($D39="",$D39="NL",$D39="HORS LIGUE")),0,VLOOKUP(IF(OR(Q39="",OR($D39="",$D39="NL",$D39="HORS LIGUE")),"",COUNTIFS($D$5:$D$72,"&lt;&gt;"&amp;"",$D$5:$D$72,"&lt;&gt;"&amp;"NL",$D$5:$D$72,"&lt;&gt;"&amp;"HORS LIGUE",Q$5:Q$72,"&lt;"&amp;Q39)+1),Paramètres!$B$3:$C$56,2,FALSE)*Paramètres!$K$9))</f>
        <v>0</v>
      </c>
      <c r="S39" s="46"/>
      <c r="T39" s="2">
        <f>IF(S$2="Bike &amp; Run",IF(ISNA(VLOOKUP(S39,Paramètres!$B$3:$C$56,2,FALSE)),0,VLOOKUP(S39,Paramètres!$B$3:$C$56,2,FALSE)*Paramètres!$K$10),IF(OR(S39="",OR($D39="",$D39="NL",$D39="HORS LIGUE")),0,VLOOKUP(IF(OR(S39="",OR($D39="",$D39="NL",$D39="HORS LIGUE")),"",COUNTIFS($D$5:$D$72,"&lt;&gt;"&amp;"",$D$5:$D$72,"&lt;&gt;"&amp;"NL",$D$5:$D$72,"&lt;&gt;"&amp;"HORS LIGUE",S$5:S$72,"&lt;"&amp;S39)+1),Paramètres!$B$3:$C$56,2,FALSE)*Paramètres!$K$10))</f>
        <v>0</v>
      </c>
      <c r="U39" s="46"/>
      <c r="V39" s="2">
        <f>IF(U$2="Bike &amp; Run",IF(ISNA(VLOOKUP(U39,Paramètres!$B$3:$C$56,2,FALSE)),0,VLOOKUP(U39,Paramètres!$B$3:$C$56,2,FALSE)*Paramètres!$K$11),IF(OR(U39="",OR($D39="",$D39="NL",$D39="HORS LIGUE")),0,VLOOKUP(IF(OR(U39="",OR($D39="",$D39="NL",$D39="HORS LIGUE")),"",COUNTIFS($D$5:$D$72,"&lt;&gt;"&amp;"",$D$5:$D$72,"&lt;&gt;"&amp;"NL",$D$5:$D$72,"&lt;&gt;"&amp;"HORS LIGUE",U$5:U$72,"&lt;"&amp;U39)+1),Paramètres!$B$3:$C$56,2,FALSE)*Paramètres!$K$11))</f>
        <v>0</v>
      </c>
      <c r="W39" s="46"/>
      <c r="X39" s="2">
        <f>IF(W$2="Bike &amp; Run",IF(ISNA(VLOOKUP(W39,Paramètres!$B$3:$C$56,2,FALSE)),0,VLOOKUP(W39,Paramètres!$B$3:$C$56,2,FALSE)*Paramètres!$K$12),IF(OR(W39="",OR($D39="",$D39="NL",$D39="HORS LIGUE")),0,VLOOKUP(IF(OR(W39="",OR($D39="",$D39="NL",$D39="HORS LIGUE")),"",COUNTIFS($D$5:$D$72,"&lt;&gt;"&amp;"",$D$5:$D$72,"&lt;&gt;"&amp;"NL",$D$5:$D$72,"&lt;&gt;"&amp;"HORS LIGUE",W$5:W$72,"&lt;"&amp;W39)+1),Paramètres!$B$3:$C$56,2,FALSE)*Paramètres!$K$12))</f>
        <v>0</v>
      </c>
      <c r="Y39" s="46"/>
      <c r="Z39" s="2">
        <f>IF(Y$2="Bike &amp; Run",IF(ISNA(VLOOKUP(Y39,Paramètres!$B$3:$C$56,2,FALSE)),0,VLOOKUP(Y39,Paramètres!$B$3:$C$56,2,FALSE)*Paramètres!$K$13),IF(OR(Y39="",OR($D39="",$D39="NL",$D39="HORS LIGUE")),0,VLOOKUP(IF(OR(Y39="",OR($D39="",$D39="NL",$D39="HORS LIGUE")),"",COUNTIFS($D$5:$D$72,"&lt;&gt;"&amp;"",$D$5:$D$72,"&lt;&gt;"&amp;"NL",$D$5:$D$72,"&lt;&gt;"&amp;"HORS LIGUE",Y$5:Y$72,"&lt;"&amp;Y39)+1),Paramètres!$B$3:$C$56,2,FALSE)*Paramètres!$K$13))</f>
        <v>0</v>
      </c>
      <c r="AA39" s="46"/>
      <c r="AB39" s="2">
        <f>IF(AA$2="Bike &amp; Run",IF(ISNA(VLOOKUP(AA39,Paramètres!$B$3:$C$56,2,FALSE)),0,VLOOKUP(AA39,Paramètres!$B$3:$C$56,2,FALSE)*Paramètres!$K$14),IF(OR(AA39="",OR($D39="",$D39="NL",$D39="HORS LIGUE")),0,VLOOKUP(IF(OR(AA39="",OR($D39="",$D39="NL",$D39="HORS LIGUE")),"",COUNTIFS($D$5:$D$72,"&lt;&gt;"&amp;"",$D$5:$D$72,"&lt;&gt;"&amp;"NL",$D$5:$D$72,"&lt;&gt;"&amp;"HORS LIGUE",AA$5:AA$72,"&lt;"&amp;AA39)+1),Paramètres!$B$3:$C$56,2,FALSE)*Paramètres!$K$14))</f>
        <v>0</v>
      </c>
      <c r="AC39" s="46"/>
      <c r="AD39" s="2">
        <f>IF(AC$2="Bike &amp; Run",IF(ISNA(VLOOKUP(AC39,Paramètres!$B$3:$C$56,2,FALSE)),0,VLOOKUP(AC39,Paramètres!$B$3:$C$56,2,FALSE)*Paramètres!$K$15),IF(OR(AC39="",OR($D39="",$D39="NL",$D39="HORS LIGUE")),0,VLOOKUP(IF(OR(AC39="",OR($D39="",$D39="NL",$D39="HORS LIGUE")),"",COUNTIFS($D$5:$D$72,"&lt;&gt;"&amp;"",$D$5:$D$72,"&lt;&gt;"&amp;"NL",$D$5:$D$72,"&lt;&gt;"&amp;"HORS LIGUE",AC$5:AC$72,"&lt;"&amp;AC39)+1),Paramètres!$B$3:$C$56,2,FALSE)*Paramètres!$K$15))</f>
        <v>0</v>
      </c>
      <c r="AE39" s="46"/>
      <c r="AF39" s="2">
        <f>IF(AE$2="Bike &amp; Run",IF(ISNA(VLOOKUP(AE39,Paramètres!$B$3:$C$56,2,FALSE)),0,VLOOKUP(AE39,Paramètres!$B$3:$C$56,2,FALSE)*Paramètres!$K$16),IF(OR(AE39="",OR($D39="",$D39="NL",$D39="HORS LIGUE")),0,VLOOKUP(IF(OR(AE39="",OR($D39="",$D39="NL",$D39="HORS LIGUE")),"",COUNTIFS($D$5:$D$72,"&lt;&gt;"&amp;"",$D$5:$D$72,"&lt;&gt;"&amp;"NL",$D$5:$D$72,"&lt;&gt;"&amp;"HORS LIGUE",AE$5:AE$72,"&lt;"&amp;AE39)+1),Paramètres!$B$3:$C$56,2,FALSE)*Paramètres!$K$16))</f>
        <v>0</v>
      </c>
      <c r="AG39" s="46"/>
      <c r="AH39" s="2">
        <f>IF(AG$2="Bike &amp; Run",IF(ISNA(VLOOKUP(AG39,Paramètres!$B$3:$C$56,2,FALSE)),0,VLOOKUP(AG39,Paramètres!$B$3:$C$56,2,FALSE)*Paramètres!$K$17),IF(OR(AG39="",OR($D39="",$D39="NL",$D39="HORS LIGUE")),0,VLOOKUP(IF(OR(AG39="",OR($D39="",$D39="NL",$D39="HORS LIGUE")),"",COUNTIFS($D$5:$D$72,"&lt;&gt;"&amp;"",$D$5:$D$72,"&lt;&gt;"&amp;"NL",$D$5:$D$72,"&lt;&gt;"&amp;"HORS LIGUE",AG$5:AG$72,"&lt;"&amp;AG39)+1),Paramètres!$B$3:$C$56,2,FALSE)*Paramètres!$K$17))</f>
        <v>0</v>
      </c>
      <c r="AI39" s="40">
        <f t="shared" si="53"/>
        <v>0</v>
      </c>
      <c r="AJ39" s="3" t="str">
        <f t="shared" si="54"/>
        <v/>
      </c>
      <c r="AK39" s="5">
        <f t="shared" si="55"/>
        <v>0</v>
      </c>
      <c r="AL39" s="41">
        <f t="shared" si="56"/>
        <v>0</v>
      </c>
      <c r="AM39" s="33" t="str">
        <f t="shared" si="57"/>
        <v/>
      </c>
      <c r="AO39" s="22">
        <f t="shared" si="58"/>
        <v>0</v>
      </c>
      <c r="AP39">
        <f t="shared" si="59"/>
        <v>0</v>
      </c>
      <c r="AQ39">
        <f t="shared" si="60"/>
        <v>0</v>
      </c>
      <c r="AR39">
        <f t="shared" si="61"/>
        <v>0</v>
      </c>
      <c r="AS39">
        <f t="shared" si="62"/>
        <v>0</v>
      </c>
      <c r="AT39">
        <f t="shared" si="63"/>
        <v>0</v>
      </c>
      <c r="AU39">
        <f t="shared" si="64"/>
        <v>0</v>
      </c>
      <c r="AV39">
        <f t="shared" si="65"/>
        <v>0</v>
      </c>
      <c r="AW39">
        <f t="shared" si="66"/>
        <v>0</v>
      </c>
      <c r="AX39">
        <f t="shared" si="67"/>
        <v>0</v>
      </c>
      <c r="AY39">
        <f t="shared" si="68"/>
        <v>0</v>
      </c>
      <c r="AZ39">
        <f t="shared" si="69"/>
        <v>0</v>
      </c>
      <c r="BA39">
        <f t="shared" si="70"/>
        <v>0</v>
      </c>
      <c r="BB39">
        <f t="shared" si="71"/>
        <v>0</v>
      </c>
      <c r="BC39">
        <f t="shared" si="72"/>
        <v>0</v>
      </c>
      <c r="BD39">
        <f t="shared" si="73"/>
        <v>0</v>
      </c>
      <c r="BE39" s="22">
        <f t="shared" ref="BE39:BR39" si="76">BD39+LARGE($AO39:$BC39,BE$4)</f>
        <v>0</v>
      </c>
      <c r="BF39" s="22">
        <f t="shared" si="76"/>
        <v>0</v>
      </c>
      <c r="BG39" s="22">
        <f t="shared" si="76"/>
        <v>0</v>
      </c>
      <c r="BH39" s="22">
        <f t="shared" si="76"/>
        <v>0</v>
      </c>
      <c r="BI39" s="22">
        <f t="shared" si="76"/>
        <v>0</v>
      </c>
      <c r="BJ39" s="22">
        <f t="shared" si="76"/>
        <v>0</v>
      </c>
      <c r="BK39" s="22">
        <f t="shared" si="76"/>
        <v>0</v>
      </c>
      <c r="BL39" s="22">
        <f t="shared" si="76"/>
        <v>0</v>
      </c>
      <c r="BM39" s="22">
        <f t="shared" si="76"/>
        <v>0</v>
      </c>
      <c r="BN39" s="22">
        <f t="shared" si="76"/>
        <v>0</v>
      </c>
      <c r="BO39" s="22">
        <f t="shared" si="76"/>
        <v>0</v>
      </c>
      <c r="BP39" s="22">
        <f t="shared" si="76"/>
        <v>0</v>
      </c>
      <c r="BQ39" s="22">
        <f t="shared" si="76"/>
        <v>0</v>
      </c>
      <c r="BR39" s="22">
        <f t="shared" si="76"/>
        <v>0</v>
      </c>
    </row>
    <row r="40" spans="1:70" ht="16.5">
      <c r="A40" s="14"/>
      <c r="B40" s="32" t="str">
        <f>IF(ISNA(VLOOKUP(A40,'Licenciés Jeunes 2023'!A:C,3,0)),"",VLOOKUP(A40,'Licenciés Jeunes 2023'!A:C,3,0))</f>
        <v/>
      </c>
      <c r="C40" s="32" t="str">
        <f>IF(ISNA(VLOOKUP(A40,'Licenciés Jeunes 2023'!A:C,2,0)),"",VLOOKUP(A40,'Licenciés Jeunes 2023'!A:C,2,0))</f>
        <v/>
      </c>
      <c r="D40" s="32" t="str">
        <f>IF(ISNA(VLOOKUP(A40,'Licenciés Jeunes 2023'!A:F,6,0)),"",VLOOKUP(A40,'Licenciés Jeunes 2023'!A:F,6,0))</f>
        <v/>
      </c>
      <c r="E40" s="6"/>
      <c r="F40" s="2">
        <f>IF(E$2="Bike &amp; Run",IF(ISNA(VLOOKUP(E40,Paramètres!$B$3:$C$56,2,FALSE)),0,VLOOKUP(E40,Paramètres!$B$3:$C$56,2,FALSE)*Paramètres!$K$3),IF(OR(E40="",OR($D40="",$D40="NL",$D40="HORS LIGUE")),0,VLOOKUP(IF(OR(E40="",OR($D40="",$D40="NL",$D40="HORS LIGUE")),"",COUNTIFS($D$5:$D$72,"&lt;&gt;"&amp;"",$D$5:$D$72,"&lt;&gt;"&amp;"NL",$D$5:$D$72,"&lt;&gt;"&amp;"HORS LIGUE",E$5:E$72,"&lt;"&amp;E40)+1),Paramètres!$B$3:$C$56,2,FALSE)*Paramètres!$K$3))</f>
        <v>0</v>
      </c>
      <c r="G40" s="4"/>
      <c r="H40" s="2">
        <f>IF(G$2="Bike &amp; Run",IF(ISNA(VLOOKUP(G40,Paramètres!$B$3:$C$56,2,FALSE)),0,VLOOKUP(G40,Paramètres!$B$3:$C$56,2,FALSE)*Paramètres!$K$4),IF(OR(G40="",OR($D40="",$D40="NL",$D40="HORS LIGUE")),0,VLOOKUP(IF(OR(G40="",OR($D40="",$D40="NL",$D40="HORS LIGUE")),"",COUNTIFS($D$5:$D$72,"&lt;&gt;"&amp;"",$D$5:$D$72,"&lt;&gt;"&amp;"NL",$D$5:$D$72,"&lt;&gt;"&amp;"HORS LIGUE",G$5:G$72,"&lt;"&amp;G40)+1),Paramètres!$B$3:$C$56,2,FALSE)*Paramètres!$K$4))</f>
        <v>0</v>
      </c>
      <c r="I40" s="36"/>
      <c r="J40" s="2">
        <f>IF(I$2="Bike &amp; Run",IF(ISNA(VLOOKUP(I40,Paramètres!$B$3:$C$56,2,FALSE)),0,VLOOKUP(I40,Paramètres!$B$3:$C$56,2,FALSE)*Paramètres!$K$5),IF(OR(I40="",OR($D40="",$D40="NL",$D40="HORS LIGUE")),0,VLOOKUP(IF(OR(I40="",OR($D40="",$D40="NL",$D40="HORS LIGUE")),"",COUNTIFS($D$5:$D$72,"&lt;&gt;"&amp;"",$D$5:$D$72,"&lt;&gt;"&amp;"NL",$D$5:$D$72,"&lt;&gt;"&amp;"HORS LIGUE",I$5:I$72,"&lt;"&amp;I40)+1),Paramètres!$B$3:$C$56,2,FALSE)*Paramètres!$K$5))</f>
        <v>0</v>
      </c>
      <c r="K40" s="4"/>
      <c r="L40" s="2">
        <f>IF(K$2="Bike &amp; Run",IF(ISNA(VLOOKUP(K40,Paramètres!$B$3:$C$56,2,FALSE)),0,VLOOKUP(K40,Paramètres!$B$3:$C$56,2,FALSE)*Paramètres!$K$6),IF(OR(K40="",OR($D40="",$D40="NL",$D40="HORS LIGUE")),0,VLOOKUP(IF(OR(K40="",OR($D40="",$D40="NL",$D40="HORS LIGUE")),"",COUNTIFS($D$5:$D$72,"&lt;&gt;"&amp;"",$D$5:$D$72,"&lt;&gt;"&amp;"NL",$D$5:$D$72,"&lt;&gt;"&amp;"HORS LIGUE",K$5:K$72,"&lt;"&amp;K40)+1),Paramètres!$B$3:$C$56,2,FALSE)*Paramètres!$K$6))</f>
        <v>0</v>
      </c>
      <c r="M40" s="4"/>
      <c r="N40" s="2">
        <f>IF(M$2="Bike &amp; Run",IF(ISNA(VLOOKUP(M40,Paramètres!$B$3:$C$56,2,FALSE)),0,VLOOKUP(M40,Paramètres!$B$3:$C$56,2,FALSE)*Paramètres!$K$7),IF(OR(M40="",OR($D40="",$D40="NL",$D40="HORS LIGUE")),0,VLOOKUP(IF(OR(M40="",OR($D40="",$D40="NL",$D40="HORS LIGUE")),"",COUNTIFS($D$5:$D$72,"&lt;&gt;"&amp;"",$D$5:$D$72,"&lt;&gt;"&amp;"NL",$D$5:$D$72,"&lt;&gt;"&amp;"HORS LIGUE",M$5:M$72,"&lt;"&amp;M40)+1),Paramètres!$B$3:$C$56,2,FALSE)*Paramètres!$K$7))</f>
        <v>0</v>
      </c>
      <c r="O40" s="46"/>
      <c r="P40" s="2">
        <f>IF(O$2="Bike &amp; Run",IF(ISNA(VLOOKUP(O40,Paramètres!$B$3:$C$56,2,FALSE)),0,VLOOKUP(O40,Paramètres!$B$3:$C$56,2,FALSE)*Paramètres!$K$8),IF(OR(O40="",OR($D40="",$D40="NL",$D40="HORS LIGUE")),0,VLOOKUP(IF(OR(O40="",OR($D40="",$D40="NL",$D40="HORS LIGUE")),"",COUNTIFS($D$5:$D$72,"&lt;&gt;"&amp;"",$D$5:$D$72,"&lt;&gt;"&amp;"NL",$D$5:$D$72,"&lt;&gt;"&amp;"HORS LIGUE",O$5:O$72,"&lt;"&amp;O40)+1),Paramètres!$B$3:$C$56,2,FALSE)*Paramètres!$K$8))</f>
        <v>0</v>
      </c>
      <c r="Q40" s="46"/>
      <c r="R40" s="2">
        <f>IF(Q$2="Bike &amp; Run",IF(ISNA(VLOOKUP(Q40,Paramètres!$B$3:$C$56,2,FALSE)),0,VLOOKUP(Q40,Paramètres!$B$3:$C$56,2,FALSE)*Paramètres!$K$9),IF(OR(Q40="",OR($D40="",$D40="NL",$D40="HORS LIGUE")),0,VLOOKUP(IF(OR(Q40="",OR($D40="",$D40="NL",$D40="HORS LIGUE")),"",COUNTIFS($D$5:$D$72,"&lt;&gt;"&amp;"",$D$5:$D$72,"&lt;&gt;"&amp;"NL",$D$5:$D$72,"&lt;&gt;"&amp;"HORS LIGUE",Q$5:Q$72,"&lt;"&amp;Q40)+1),Paramètres!$B$3:$C$56,2,FALSE)*Paramètres!$K$9))</f>
        <v>0</v>
      </c>
      <c r="S40" s="46"/>
      <c r="T40" s="2">
        <f>IF(S$2="Bike &amp; Run",IF(ISNA(VLOOKUP(S40,Paramètres!$B$3:$C$56,2,FALSE)),0,VLOOKUP(S40,Paramètres!$B$3:$C$56,2,FALSE)*Paramètres!$K$10),IF(OR(S40="",OR($D40="",$D40="NL",$D40="HORS LIGUE")),0,VLOOKUP(IF(OR(S40="",OR($D40="",$D40="NL",$D40="HORS LIGUE")),"",COUNTIFS($D$5:$D$72,"&lt;&gt;"&amp;"",$D$5:$D$72,"&lt;&gt;"&amp;"NL",$D$5:$D$72,"&lt;&gt;"&amp;"HORS LIGUE",S$5:S$72,"&lt;"&amp;S40)+1),Paramètres!$B$3:$C$56,2,FALSE)*Paramètres!$K$10))</f>
        <v>0</v>
      </c>
      <c r="U40" s="46"/>
      <c r="V40" s="2">
        <f>IF(U$2="Bike &amp; Run",IF(ISNA(VLOOKUP(U40,Paramètres!$B$3:$C$56,2,FALSE)),0,VLOOKUP(U40,Paramètres!$B$3:$C$56,2,FALSE)*Paramètres!$K$11),IF(OR(U40="",OR($D40="",$D40="NL",$D40="HORS LIGUE")),0,VLOOKUP(IF(OR(U40="",OR($D40="",$D40="NL",$D40="HORS LIGUE")),"",COUNTIFS($D$5:$D$72,"&lt;&gt;"&amp;"",$D$5:$D$72,"&lt;&gt;"&amp;"NL",$D$5:$D$72,"&lt;&gt;"&amp;"HORS LIGUE",U$5:U$72,"&lt;"&amp;U40)+1),Paramètres!$B$3:$C$56,2,FALSE)*Paramètres!$K$11))</f>
        <v>0</v>
      </c>
      <c r="W40" s="46"/>
      <c r="X40" s="2">
        <f>IF(W$2="Bike &amp; Run",IF(ISNA(VLOOKUP(W40,Paramètres!$B$3:$C$56,2,FALSE)),0,VLOOKUP(W40,Paramètres!$B$3:$C$56,2,FALSE)*Paramètres!$K$12),IF(OR(W40="",OR($D40="",$D40="NL",$D40="HORS LIGUE")),0,VLOOKUP(IF(OR(W40="",OR($D40="",$D40="NL",$D40="HORS LIGUE")),"",COUNTIFS($D$5:$D$72,"&lt;&gt;"&amp;"",$D$5:$D$72,"&lt;&gt;"&amp;"NL",$D$5:$D$72,"&lt;&gt;"&amp;"HORS LIGUE",W$5:W$72,"&lt;"&amp;W40)+1),Paramètres!$B$3:$C$56,2,FALSE)*Paramètres!$K$12))</f>
        <v>0</v>
      </c>
      <c r="Y40" s="46"/>
      <c r="Z40" s="2">
        <f>IF(Y$2="Bike &amp; Run",IF(ISNA(VLOOKUP(Y40,Paramètres!$B$3:$C$56,2,FALSE)),0,VLOOKUP(Y40,Paramètres!$B$3:$C$56,2,FALSE)*Paramètres!$K$13),IF(OR(Y40="",OR($D40="",$D40="NL",$D40="HORS LIGUE")),0,VLOOKUP(IF(OR(Y40="",OR($D40="",$D40="NL",$D40="HORS LIGUE")),"",COUNTIFS($D$5:$D$72,"&lt;&gt;"&amp;"",$D$5:$D$72,"&lt;&gt;"&amp;"NL",$D$5:$D$72,"&lt;&gt;"&amp;"HORS LIGUE",Y$5:Y$72,"&lt;"&amp;Y40)+1),Paramètres!$B$3:$C$56,2,FALSE)*Paramètres!$K$13))</f>
        <v>0</v>
      </c>
      <c r="AA40" s="46"/>
      <c r="AB40" s="2">
        <f>IF(AA$2="Bike &amp; Run",IF(ISNA(VLOOKUP(AA40,Paramètres!$B$3:$C$56,2,FALSE)),0,VLOOKUP(AA40,Paramètres!$B$3:$C$56,2,FALSE)*Paramètres!$K$14),IF(OR(AA40="",OR($D40="",$D40="NL",$D40="HORS LIGUE")),0,VLOOKUP(IF(OR(AA40="",OR($D40="",$D40="NL",$D40="HORS LIGUE")),"",COUNTIFS($D$5:$D$72,"&lt;&gt;"&amp;"",$D$5:$D$72,"&lt;&gt;"&amp;"NL",$D$5:$D$72,"&lt;&gt;"&amp;"HORS LIGUE",AA$5:AA$72,"&lt;"&amp;AA40)+1),Paramètres!$B$3:$C$56,2,FALSE)*Paramètres!$K$14))</f>
        <v>0</v>
      </c>
      <c r="AC40" s="46"/>
      <c r="AD40" s="2">
        <f>IF(AC$2="Bike &amp; Run",IF(ISNA(VLOOKUP(AC40,Paramètres!$B$3:$C$56,2,FALSE)),0,VLOOKUP(AC40,Paramètres!$B$3:$C$56,2,FALSE)*Paramètres!$K$15),IF(OR(AC40="",OR($D40="",$D40="NL",$D40="HORS LIGUE")),0,VLOOKUP(IF(OR(AC40="",OR($D40="",$D40="NL",$D40="HORS LIGUE")),"",COUNTIFS($D$5:$D$72,"&lt;&gt;"&amp;"",$D$5:$D$72,"&lt;&gt;"&amp;"NL",$D$5:$D$72,"&lt;&gt;"&amp;"HORS LIGUE",AC$5:AC$72,"&lt;"&amp;AC40)+1),Paramètres!$B$3:$C$56,2,FALSE)*Paramètres!$K$15))</f>
        <v>0</v>
      </c>
      <c r="AE40" s="46"/>
      <c r="AF40" s="2">
        <f>IF(AE$2="Bike &amp; Run",IF(ISNA(VLOOKUP(AE40,Paramètres!$B$3:$C$56,2,FALSE)),0,VLOOKUP(AE40,Paramètres!$B$3:$C$56,2,FALSE)*Paramètres!$K$16),IF(OR(AE40="",OR($D40="",$D40="NL",$D40="HORS LIGUE")),0,VLOOKUP(IF(OR(AE40="",OR($D40="",$D40="NL",$D40="HORS LIGUE")),"",COUNTIFS($D$5:$D$72,"&lt;&gt;"&amp;"",$D$5:$D$72,"&lt;&gt;"&amp;"NL",$D$5:$D$72,"&lt;&gt;"&amp;"HORS LIGUE",AE$5:AE$72,"&lt;"&amp;AE40)+1),Paramètres!$B$3:$C$56,2,FALSE)*Paramètres!$K$16))</f>
        <v>0</v>
      </c>
      <c r="AG40" s="46"/>
      <c r="AH40" s="2">
        <f>IF(AG$2="Bike &amp; Run",IF(ISNA(VLOOKUP(AG40,Paramètres!$B$3:$C$56,2,FALSE)),0,VLOOKUP(AG40,Paramètres!$B$3:$C$56,2,FALSE)*Paramètres!$K$17),IF(OR(AG40="",OR($D40="",$D40="NL",$D40="HORS LIGUE")),0,VLOOKUP(IF(OR(AG40="",OR($D40="",$D40="NL",$D40="HORS LIGUE")),"",COUNTIFS($D$5:$D$72,"&lt;&gt;"&amp;"",$D$5:$D$72,"&lt;&gt;"&amp;"NL",$D$5:$D$72,"&lt;&gt;"&amp;"HORS LIGUE",AG$5:AG$72,"&lt;"&amp;AG40)+1),Paramètres!$B$3:$C$56,2,FALSE)*Paramètres!$K$17))</f>
        <v>0</v>
      </c>
      <c r="AI40" s="40">
        <f t="shared" si="53"/>
        <v>0</v>
      </c>
      <c r="AJ40" s="3" t="str">
        <f t="shared" si="54"/>
        <v/>
      </c>
      <c r="AK40" s="5">
        <f t="shared" si="55"/>
        <v>0</v>
      </c>
      <c r="AL40" s="41">
        <f t="shared" si="56"/>
        <v>0</v>
      </c>
      <c r="AM40" s="33" t="str">
        <f t="shared" si="57"/>
        <v/>
      </c>
      <c r="AO40" s="22">
        <f t="shared" si="58"/>
        <v>0</v>
      </c>
      <c r="AP40">
        <f t="shared" si="59"/>
        <v>0</v>
      </c>
      <c r="AQ40">
        <f t="shared" si="60"/>
        <v>0</v>
      </c>
      <c r="AR40">
        <f t="shared" si="61"/>
        <v>0</v>
      </c>
      <c r="AS40">
        <f t="shared" si="62"/>
        <v>0</v>
      </c>
      <c r="AT40">
        <f t="shared" si="63"/>
        <v>0</v>
      </c>
      <c r="AU40">
        <f t="shared" si="64"/>
        <v>0</v>
      </c>
      <c r="AV40">
        <f t="shared" si="65"/>
        <v>0</v>
      </c>
      <c r="AW40">
        <f t="shared" si="66"/>
        <v>0</v>
      </c>
      <c r="AX40">
        <f t="shared" si="67"/>
        <v>0</v>
      </c>
      <c r="AY40">
        <f t="shared" si="68"/>
        <v>0</v>
      </c>
      <c r="AZ40">
        <f t="shared" si="69"/>
        <v>0</v>
      </c>
      <c r="BA40">
        <f t="shared" si="70"/>
        <v>0</v>
      </c>
      <c r="BB40">
        <f t="shared" si="71"/>
        <v>0</v>
      </c>
      <c r="BC40">
        <f t="shared" si="72"/>
        <v>0</v>
      </c>
      <c r="BD40">
        <f t="shared" si="73"/>
        <v>0</v>
      </c>
      <c r="BE40" s="22">
        <f t="shared" ref="BE40:BR40" si="77">BD40+LARGE($AO40:$BC40,BE$4)</f>
        <v>0</v>
      </c>
      <c r="BF40" s="22">
        <f t="shared" si="77"/>
        <v>0</v>
      </c>
      <c r="BG40" s="22">
        <f t="shared" si="77"/>
        <v>0</v>
      </c>
      <c r="BH40" s="22">
        <f t="shared" si="77"/>
        <v>0</v>
      </c>
      <c r="BI40" s="22">
        <f t="shared" si="77"/>
        <v>0</v>
      </c>
      <c r="BJ40" s="22">
        <f t="shared" si="77"/>
        <v>0</v>
      </c>
      <c r="BK40" s="22">
        <f t="shared" si="77"/>
        <v>0</v>
      </c>
      <c r="BL40" s="22">
        <f t="shared" si="77"/>
        <v>0</v>
      </c>
      <c r="BM40" s="22">
        <f t="shared" si="77"/>
        <v>0</v>
      </c>
      <c r="BN40" s="22">
        <f t="shared" si="77"/>
        <v>0</v>
      </c>
      <c r="BO40" s="22">
        <f t="shared" si="77"/>
        <v>0</v>
      </c>
      <c r="BP40" s="22">
        <f t="shared" si="77"/>
        <v>0</v>
      </c>
      <c r="BQ40" s="22">
        <f t="shared" si="77"/>
        <v>0</v>
      </c>
      <c r="BR40" s="22">
        <f t="shared" si="77"/>
        <v>0</v>
      </c>
    </row>
    <row r="41" spans="1:70" ht="16.5">
      <c r="A41" s="14"/>
      <c r="B41" s="32" t="str">
        <f>IF(ISNA(VLOOKUP(A41,'Licenciés Jeunes 2023'!A:C,3,0)),"",VLOOKUP(A41,'Licenciés Jeunes 2023'!A:C,3,0))</f>
        <v/>
      </c>
      <c r="C41" s="32" t="str">
        <f>IF(ISNA(VLOOKUP(A41,'Licenciés Jeunes 2023'!A:C,2,0)),"",VLOOKUP(A41,'Licenciés Jeunes 2023'!A:C,2,0))</f>
        <v/>
      </c>
      <c r="D41" s="32" t="str">
        <f>IF(ISNA(VLOOKUP(A41,'Licenciés Jeunes 2023'!A:F,6,0)),"",VLOOKUP(A41,'Licenciés Jeunes 2023'!A:F,6,0))</f>
        <v/>
      </c>
      <c r="E41" s="6"/>
      <c r="F41" s="2">
        <f>IF(E$2="Bike &amp; Run",IF(ISNA(VLOOKUP(E41,Paramètres!$B$3:$C$56,2,FALSE)),0,VLOOKUP(E41,Paramètres!$B$3:$C$56,2,FALSE)*Paramètres!$K$3),IF(OR(E41="",OR($D41="",$D41="NL",$D41="HORS LIGUE")),0,VLOOKUP(IF(OR(E41="",OR($D41="",$D41="NL",$D41="HORS LIGUE")),"",COUNTIFS($D$5:$D$72,"&lt;&gt;"&amp;"",$D$5:$D$72,"&lt;&gt;"&amp;"NL",$D$5:$D$72,"&lt;&gt;"&amp;"HORS LIGUE",E$5:E$72,"&lt;"&amp;E41)+1),Paramètres!$B$3:$C$56,2,FALSE)*Paramètres!$K$3))</f>
        <v>0</v>
      </c>
      <c r="G41" s="4"/>
      <c r="H41" s="2">
        <f>IF(G$2="Bike &amp; Run",IF(ISNA(VLOOKUP(G41,Paramètres!$B$3:$C$56,2,FALSE)),0,VLOOKUP(G41,Paramètres!$B$3:$C$56,2,FALSE)*Paramètres!$K$4),IF(OR(G41="",OR($D41="",$D41="NL",$D41="HORS LIGUE")),0,VLOOKUP(IF(OR(G41="",OR($D41="",$D41="NL",$D41="HORS LIGUE")),"",COUNTIFS($D$5:$D$72,"&lt;&gt;"&amp;"",$D$5:$D$72,"&lt;&gt;"&amp;"NL",$D$5:$D$72,"&lt;&gt;"&amp;"HORS LIGUE",G$5:G$72,"&lt;"&amp;G41)+1),Paramètres!$B$3:$C$56,2,FALSE)*Paramètres!$K$4))</f>
        <v>0</v>
      </c>
      <c r="I41" s="36"/>
      <c r="J41" s="2">
        <f>IF(I$2="Bike &amp; Run",IF(ISNA(VLOOKUP(I41,Paramètres!$B$3:$C$56,2,FALSE)),0,VLOOKUP(I41,Paramètres!$B$3:$C$56,2,FALSE)*Paramètres!$K$5),IF(OR(I41="",OR($D41="",$D41="NL",$D41="HORS LIGUE")),0,VLOOKUP(IF(OR(I41="",OR($D41="",$D41="NL",$D41="HORS LIGUE")),"",COUNTIFS($D$5:$D$72,"&lt;&gt;"&amp;"",$D$5:$D$72,"&lt;&gt;"&amp;"NL",$D$5:$D$72,"&lt;&gt;"&amp;"HORS LIGUE",I$5:I$72,"&lt;"&amp;I41)+1),Paramètres!$B$3:$C$56,2,FALSE)*Paramètres!$K$5))</f>
        <v>0</v>
      </c>
      <c r="K41" s="4"/>
      <c r="L41" s="2">
        <f>IF(K$2="Bike &amp; Run",IF(ISNA(VLOOKUP(K41,Paramètres!$B$3:$C$56,2,FALSE)),0,VLOOKUP(K41,Paramètres!$B$3:$C$56,2,FALSE)*Paramètres!$K$6),IF(OR(K41="",OR($D41="",$D41="NL",$D41="HORS LIGUE")),0,VLOOKUP(IF(OR(K41="",OR($D41="",$D41="NL",$D41="HORS LIGUE")),"",COUNTIFS($D$5:$D$72,"&lt;&gt;"&amp;"",$D$5:$D$72,"&lt;&gt;"&amp;"NL",$D$5:$D$72,"&lt;&gt;"&amp;"HORS LIGUE",K$5:K$72,"&lt;"&amp;K41)+1),Paramètres!$B$3:$C$56,2,FALSE)*Paramètres!$K$6))</f>
        <v>0</v>
      </c>
      <c r="M41" s="4"/>
      <c r="N41" s="2">
        <f>IF(M$2="Bike &amp; Run",IF(ISNA(VLOOKUP(M41,Paramètres!$B$3:$C$56,2,FALSE)),0,VLOOKUP(M41,Paramètres!$B$3:$C$56,2,FALSE)*Paramètres!$K$7),IF(OR(M41="",OR($D41="",$D41="NL",$D41="HORS LIGUE")),0,VLOOKUP(IF(OR(M41="",OR($D41="",$D41="NL",$D41="HORS LIGUE")),"",COUNTIFS($D$5:$D$72,"&lt;&gt;"&amp;"",$D$5:$D$72,"&lt;&gt;"&amp;"NL",$D$5:$D$72,"&lt;&gt;"&amp;"HORS LIGUE",M$5:M$72,"&lt;"&amp;M41)+1),Paramètres!$B$3:$C$56,2,FALSE)*Paramètres!$K$7))</f>
        <v>0</v>
      </c>
      <c r="O41" s="46"/>
      <c r="P41" s="2">
        <f>IF(O$2="Bike &amp; Run",IF(ISNA(VLOOKUP(O41,Paramètres!$B$3:$C$56,2,FALSE)),0,VLOOKUP(O41,Paramètres!$B$3:$C$56,2,FALSE)*Paramètres!$K$8),IF(OR(O41="",OR($D41="",$D41="NL",$D41="HORS LIGUE")),0,VLOOKUP(IF(OR(O41="",OR($D41="",$D41="NL",$D41="HORS LIGUE")),"",COUNTIFS($D$5:$D$72,"&lt;&gt;"&amp;"",$D$5:$D$72,"&lt;&gt;"&amp;"NL",$D$5:$D$72,"&lt;&gt;"&amp;"HORS LIGUE",O$5:O$72,"&lt;"&amp;O41)+1),Paramètres!$B$3:$C$56,2,FALSE)*Paramètres!$K$8))</f>
        <v>0</v>
      </c>
      <c r="Q41" s="46"/>
      <c r="R41" s="2">
        <f>IF(Q$2="Bike &amp; Run",IF(ISNA(VLOOKUP(Q41,Paramètres!$B$3:$C$56,2,FALSE)),0,VLOOKUP(Q41,Paramètres!$B$3:$C$56,2,FALSE)*Paramètres!$K$9),IF(OR(Q41="",OR($D41="",$D41="NL",$D41="HORS LIGUE")),0,VLOOKUP(IF(OR(Q41="",OR($D41="",$D41="NL",$D41="HORS LIGUE")),"",COUNTIFS($D$5:$D$72,"&lt;&gt;"&amp;"",$D$5:$D$72,"&lt;&gt;"&amp;"NL",$D$5:$D$72,"&lt;&gt;"&amp;"HORS LIGUE",Q$5:Q$72,"&lt;"&amp;Q41)+1),Paramètres!$B$3:$C$56,2,FALSE)*Paramètres!$K$9))</f>
        <v>0</v>
      </c>
      <c r="S41" s="46"/>
      <c r="T41" s="2">
        <f>IF(S$2="Bike &amp; Run",IF(ISNA(VLOOKUP(S41,Paramètres!$B$3:$C$56,2,FALSE)),0,VLOOKUP(S41,Paramètres!$B$3:$C$56,2,FALSE)*Paramètres!$K$10),IF(OR(S41="",OR($D41="",$D41="NL",$D41="HORS LIGUE")),0,VLOOKUP(IF(OR(S41="",OR($D41="",$D41="NL",$D41="HORS LIGUE")),"",COUNTIFS($D$5:$D$72,"&lt;&gt;"&amp;"",$D$5:$D$72,"&lt;&gt;"&amp;"NL",$D$5:$D$72,"&lt;&gt;"&amp;"HORS LIGUE",S$5:S$72,"&lt;"&amp;S41)+1),Paramètres!$B$3:$C$56,2,FALSE)*Paramètres!$K$10))</f>
        <v>0</v>
      </c>
      <c r="U41" s="46"/>
      <c r="V41" s="2">
        <f>IF(U$2="Bike &amp; Run",IF(ISNA(VLOOKUP(U41,Paramètres!$B$3:$C$56,2,FALSE)),0,VLOOKUP(U41,Paramètres!$B$3:$C$56,2,FALSE)*Paramètres!$K$11),IF(OR(U41="",OR($D41="",$D41="NL",$D41="HORS LIGUE")),0,VLOOKUP(IF(OR(U41="",OR($D41="",$D41="NL",$D41="HORS LIGUE")),"",COUNTIFS($D$5:$D$72,"&lt;&gt;"&amp;"",$D$5:$D$72,"&lt;&gt;"&amp;"NL",$D$5:$D$72,"&lt;&gt;"&amp;"HORS LIGUE",U$5:U$72,"&lt;"&amp;U41)+1),Paramètres!$B$3:$C$56,2,FALSE)*Paramètres!$K$11))</f>
        <v>0</v>
      </c>
      <c r="W41" s="46"/>
      <c r="X41" s="2">
        <f>IF(W$2="Bike &amp; Run",IF(ISNA(VLOOKUP(W41,Paramètres!$B$3:$C$56,2,FALSE)),0,VLOOKUP(W41,Paramètres!$B$3:$C$56,2,FALSE)*Paramètres!$K$12),IF(OR(W41="",OR($D41="",$D41="NL",$D41="HORS LIGUE")),0,VLOOKUP(IF(OR(W41="",OR($D41="",$D41="NL",$D41="HORS LIGUE")),"",COUNTIFS($D$5:$D$72,"&lt;&gt;"&amp;"",$D$5:$D$72,"&lt;&gt;"&amp;"NL",$D$5:$D$72,"&lt;&gt;"&amp;"HORS LIGUE",W$5:W$72,"&lt;"&amp;W41)+1),Paramètres!$B$3:$C$56,2,FALSE)*Paramètres!$K$12))</f>
        <v>0</v>
      </c>
      <c r="Y41" s="46"/>
      <c r="Z41" s="2">
        <f>IF(Y$2="Bike &amp; Run",IF(ISNA(VLOOKUP(Y41,Paramètres!$B$3:$C$56,2,FALSE)),0,VLOOKUP(Y41,Paramètres!$B$3:$C$56,2,FALSE)*Paramètres!$K$13),IF(OR(Y41="",OR($D41="",$D41="NL",$D41="HORS LIGUE")),0,VLOOKUP(IF(OR(Y41="",OR($D41="",$D41="NL",$D41="HORS LIGUE")),"",COUNTIFS($D$5:$D$72,"&lt;&gt;"&amp;"",$D$5:$D$72,"&lt;&gt;"&amp;"NL",$D$5:$D$72,"&lt;&gt;"&amp;"HORS LIGUE",Y$5:Y$72,"&lt;"&amp;Y41)+1),Paramètres!$B$3:$C$56,2,FALSE)*Paramètres!$K$13))</f>
        <v>0</v>
      </c>
      <c r="AA41" s="46"/>
      <c r="AB41" s="2">
        <f>IF(AA$2="Bike &amp; Run",IF(ISNA(VLOOKUP(AA41,Paramètres!$B$3:$C$56,2,FALSE)),0,VLOOKUP(AA41,Paramètres!$B$3:$C$56,2,FALSE)*Paramètres!$K$14),IF(OR(AA41="",OR($D41="",$D41="NL",$D41="HORS LIGUE")),0,VLOOKUP(IF(OR(AA41="",OR($D41="",$D41="NL",$D41="HORS LIGUE")),"",COUNTIFS($D$5:$D$72,"&lt;&gt;"&amp;"",$D$5:$D$72,"&lt;&gt;"&amp;"NL",$D$5:$D$72,"&lt;&gt;"&amp;"HORS LIGUE",AA$5:AA$72,"&lt;"&amp;AA41)+1),Paramètres!$B$3:$C$56,2,FALSE)*Paramètres!$K$14))</f>
        <v>0</v>
      </c>
      <c r="AC41" s="46"/>
      <c r="AD41" s="2">
        <f>IF(AC$2="Bike &amp; Run",IF(ISNA(VLOOKUP(AC41,Paramètres!$B$3:$C$56,2,FALSE)),0,VLOOKUP(AC41,Paramètres!$B$3:$C$56,2,FALSE)*Paramètres!$K$15),IF(OR(AC41="",OR($D41="",$D41="NL",$D41="HORS LIGUE")),0,VLOOKUP(IF(OR(AC41="",OR($D41="",$D41="NL",$D41="HORS LIGUE")),"",COUNTIFS($D$5:$D$72,"&lt;&gt;"&amp;"",$D$5:$D$72,"&lt;&gt;"&amp;"NL",$D$5:$D$72,"&lt;&gt;"&amp;"HORS LIGUE",AC$5:AC$72,"&lt;"&amp;AC41)+1),Paramètres!$B$3:$C$56,2,FALSE)*Paramètres!$K$15))</f>
        <v>0</v>
      </c>
      <c r="AE41" s="46"/>
      <c r="AF41" s="2">
        <f>IF(AE$2="Bike &amp; Run",IF(ISNA(VLOOKUP(AE41,Paramètres!$B$3:$C$56,2,FALSE)),0,VLOOKUP(AE41,Paramètres!$B$3:$C$56,2,FALSE)*Paramètres!$K$16),IF(OR(AE41="",OR($D41="",$D41="NL",$D41="HORS LIGUE")),0,VLOOKUP(IF(OR(AE41="",OR($D41="",$D41="NL",$D41="HORS LIGUE")),"",COUNTIFS($D$5:$D$72,"&lt;&gt;"&amp;"",$D$5:$D$72,"&lt;&gt;"&amp;"NL",$D$5:$D$72,"&lt;&gt;"&amp;"HORS LIGUE",AE$5:AE$72,"&lt;"&amp;AE41)+1),Paramètres!$B$3:$C$56,2,FALSE)*Paramètres!$K$16))</f>
        <v>0</v>
      </c>
      <c r="AG41" s="46"/>
      <c r="AH41" s="2">
        <f>IF(AG$2="Bike &amp; Run",IF(ISNA(VLOOKUP(AG41,Paramètres!$B$3:$C$56,2,FALSE)),0,VLOOKUP(AG41,Paramètres!$B$3:$C$56,2,FALSE)*Paramètres!$K$17),IF(OR(AG41="",OR($D41="",$D41="NL",$D41="HORS LIGUE")),0,VLOOKUP(IF(OR(AG41="",OR($D41="",$D41="NL",$D41="HORS LIGUE")),"",COUNTIFS($D$5:$D$72,"&lt;&gt;"&amp;"",$D$5:$D$72,"&lt;&gt;"&amp;"NL",$D$5:$D$72,"&lt;&gt;"&amp;"HORS LIGUE",AG$5:AG$72,"&lt;"&amp;AG41)+1),Paramètres!$B$3:$C$56,2,FALSE)*Paramètres!$K$17))</f>
        <v>0</v>
      </c>
      <c r="AI41" s="40">
        <f t="shared" si="53"/>
        <v>0</v>
      </c>
      <c r="AJ41" s="3" t="str">
        <f t="shared" si="54"/>
        <v/>
      </c>
      <c r="AK41" s="5">
        <f t="shared" si="55"/>
        <v>0</v>
      </c>
      <c r="AL41" s="41">
        <f t="shared" si="56"/>
        <v>0</v>
      </c>
      <c r="AM41" s="33" t="str">
        <f t="shared" si="57"/>
        <v/>
      </c>
      <c r="AO41" s="22">
        <f t="shared" si="58"/>
        <v>0</v>
      </c>
      <c r="AP41">
        <f t="shared" si="59"/>
        <v>0</v>
      </c>
      <c r="AQ41">
        <f t="shared" si="60"/>
        <v>0</v>
      </c>
      <c r="AR41">
        <f t="shared" si="61"/>
        <v>0</v>
      </c>
      <c r="AS41">
        <f t="shared" si="62"/>
        <v>0</v>
      </c>
      <c r="AT41">
        <f t="shared" si="63"/>
        <v>0</v>
      </c>
      <c r="AU41">
        <f t="shared" si="64"/>
        <v>0</v>
      </c>
      <c r="AV41">
        <f t="shared" si="65"/>
        <v>0</v>
      </c>
      <c r="AW41">
        <f t="shared" si="66"/>
        <v>0</v>
      </c>
      <c r="AX41">
        <f t="shared" si="67"/>
        <v>0</v>
      </c>
      <c r="AY41">
        <f t="shared" si="68"/>
        <v>0</v>
      </c>
      <c r="AZ41">
        <f t="shared" si="69"/>
        <v>0</v>
      </c>
      <c r="BA41">
        <f t="shared" si="70"/>
        <v>0</v>
      </c>
      <c r="BB41">
        <f t="shared" si="71"/>
        <v>0</v>
      </c>
      <c r="BC41">
        <f t="shared" si="72"/>
        <v>0</v>
      </c>
      <c r="BD41">
        <f t="shared" si="73"/>
        <v>0</v>
      </c>
      <c r="BE41" s="22">
        <f t="shared" ref="BE41:BR41" si="78">BD41+LARGE($AO41:$BC41,BE$4)</f>
        <v>0</v>
      </c>
      <c r="BF41" s="22">
        <f t="shared" si="78"/>
        <v>0</v>
      </c>
      <c r="BG41" s="22">
        <f t="shared" si="78"/>
        <v>0</v>
      </c>
      <c r="BH41" s="22">
        <f t="shared" si="78"/>
        <v>0</v>
      </c>
      <c r="BI41" s="22">
        <f t="shared" si="78"/>
        <v>0</v>
      </c>
      <c r="BJ41" s="22">
        <f t="shared" si="78"/>
        <v>0</v>
      </c>
      <c r="BK41" s="22">
        <f t="shared" si="78"/>
        <v>0</v>
      </c>
      <c r="BL41" s="22">
        <f t="shared" si="78"/>
        <v>0</v>
      </c>
      <c r="BM41" s="22">
        <f t="shared" si="78"/>
        <v>0</v>
      </c>
      <c r="BN41" s="22">
        <f t="shared" si="78"/>
        <v>0</v>
      </c>
      <c r="BO41" s="22">
        <f t="shared" si="78"/>
        <v>0</v>
      </c>
      <c r="BP41" s="22">
        <f t="shared" si="78"/>
        <v>0</v>
      </c>
      <c r="BQ41" s="22">
        <f t="shared" si="78"/>
        <v>0</v>
      </c>
      <c r="BR41" s="22">
        <f t="shared" si="78"/>
        <v>0</v>
      </c>
    </row>
    <row r="42" spans="1:70" ht="16.5">
      <c r="A42" s="14"/>
      <c r="B42" s="32" t="str">
        <f>IF(ISNA(VLOOKUP(A42,'Licenciés Jeunes 2023'!A:C,3,0)),"",VLOOKUP(A42,'Licenciés Jeunes 2023'!A:C,3,0))</f>
        <v/>
      </c>
      <c r="C42" s="32" t="str">
        <f>IF(ISNA(VLOOKUP(A42,'Licenciés Jeunes 2023'!A:C,2,0)),"",VLOOKUP(A42,'Licenciés Jeunes 2023'!A:C,2,0))</f>
        <v/>
      </c>
      <c r="D42" s="32" t="str">
        <f>IF(ISNA(VLOOKUP(A42,'Licenciés Jeunes 2023'!A:F,6,0)),"",VLOOKUP(A42,'Licenciés Jeunes 2023'!A:F,6,0))</f>
        <v/>
      </c>
      <c r="E42" s="6"/>
      <c r="F42" s="2">
        <f>IF(E$2="Bike &amp; Run",IF(ISNA(VLOOKUP(E42,Paramètres!$B$3:$C$56,2,FALSE)),0,VLOOKUP(E42,Paramètres!$B$3:$C$56,2,FALSE)*Paramètres!$K$3),IF(OR(E42="",OR($D42="",$D42="NL",$D42="HORS LIGUE")),0,VLOOKUP(IF(OR(E42="",OR($D42="",$D42="NL",$D42="HORS LIGUE")),"",COUNTIFS($D$5:$D$72,"&lt;&gt;"&amp;"",$D$5:$D$72,"&lt;&gt;"&amp;"NL",$D$5:$D$72,"&lt;&gt;"&amp;"HORS LIGUE",E$5:E$72,"&lt;"&amp;E42)+1),Paramètres!$B$3:$C$56,2,FALSE)*Paramètres!$K$3))</f>
        <v>0</v>
      </c>
      <c r="G42" s="4"/>
      <c r="H42" s="2">
        <f>IF(G$2="Bike &amp; Run",IF(ISNA(VLOOKUP(G42,Paramètres!$B$3:$C$56,2,FALSE)),0,VLOOKUP(G42,Paramètres!$B$3:$C$56,2,FALSE)*Paramètres!$K$4),IF(OR(G42="",OR($D42="",$D42="NL",$D42="HORS LIGUE")),0,VLOOKUP(IF(OR(G42="",OR($D42="",$D42="NL",$D42="HORS LIGUE")),"",COUNTIFS($D$5:$D$72,"&lt;&gt;"&amp;"",$D$5:$D$72,"&lt;&gt;"&amp;"NL",$D$5:$D$72,"&lt;&gt;"&amp;"HORS LIGUE",G$5:G$72,"&lt;"&amp;G42)+1),Paramètres!$B$3:$C$56,2,FALSE)*Paramètres!$K$4))</f>
        <v>0</v>
      </c>
      <c r="I42" s="36"/>
      <c r="J42" s="2">
        <f>IF(I$2="Bike &amp; Run",IF(ISNA(VLOOKUP(I42,Paramètres!$B$3:$C$56,2,FALSE)),0,VLOOKUP(I42,Paramètres!$B$3:$C$56,2,FALSE)*Paramètres!$K$5),IF(OR(I42="",OR($D42="",$D42="NL",$D42="HORS LIGUE")),0,VLOOKUP(IF(OR(I42="",OR($D42="",$D42="NL",$D42="HORS LIGUE")),"",COUNTIFS($D$5:$D$72,"&lt;&gt;"&amp;"",$D$5:$D$72,"&lt;&gt;"&amp;"NL",$D$5:$D$72,"&lt;&gt;"&amp;"HORS LIGUE",I$5:I$72,"&lt;"&amp;I42)+1),Paramètres!$B$3:$C$56,2,FALSE)*Paramètres!$K$5))</f>
        <v>0</v>
      </c>
      <c r="K42" s="4"/>
      <c r="L42" s="2">
        <f>IF(K$2="Bike &amp; Run",IF(ISNA(VLOOKUP(K42,Paramètres!$B$3:$C$56,2,FALSE)),0,VLOOKUP(K42,Paramètres!$B$3:$C$56,2,FALSE)*Paramètres!$K$6),IF(OR(K42="",OR($D42="",$D42="NL",$D42="HORS LIGUE")),0,VLOOKUP(IF(OR(K42="",OR($D42="",$D42="NL",$D42="HORS LIGUE")),"",COUNTIFS($D$5:$D$72,"&lt;&gt;"&amp;"",$D$5:$D$72,"&lt;&gt;"&amp;"NL",$D$5:$D$72,"&lt;&gt;"&amp;"HORS LIGUE",K$5:K$72,"&lt;"&amp;K42)+1),Paramètres!$B$3:$C$56,2,FALSE)*Paramètres!$K$6))</f>
        <v>0</v>
      </c>
      <c r="M42" s="4"/>
      <c r="N42" s="2">
        <f>IF(M$2="Bike &amp; Run",IF(ISNA(VLOOKUP(M42,Paramètres!$B$3:$C$56,2,FALSE)),0,VLOOKUP(M42,Paramètres!$B$3:$C$56,2,FALSE)*Paramètres!$K$7),IF(OR(M42="",OR($D42="",$D42="NL",$D42="HORS LIGUE")),0,VLOOKUP(IF(OR(M42="",OR($D42="",$D42="NL",$D42="HORS LIGUE")),"",COUNTIFS($D$5:$D$72,"&lt;&gt;"&amp;"",$D$5:$D$72,"&lt;&gt;"&amp;"NL",$D$5:$D$72,"&lt;&gt;"&amp;"HORS LIGUE",M$5:M$72,"&lt;"&amp;M42)+1),Paramètres!$B$3:$C$56,2,FALSE)*Paramètres!$K$7))</f>
        <v>0</v>
      </c>
      <c r="O42" s="46"/>
      <c r="P42" s="2">
        <f>IF(O$2="Bike &amp; Run",IF(ISNA(VLOOKUP(O42,Paramètres!$B$3:$C$56,2,FALSE)),0,VLOOKUP(O42,Paramètres!$B$3:$C$56,2,FALSE)*Paramètres!$K$8),IF(OR(O42="",OR($D42="",$D42="NL",$D42="HORS LIGUE")),0,VLOOKUP(IF(OR(O42="",OR($D42="",$D42="NL",$D42="HORS LIGUE")),"",COUNTIFS($D$5:$D$72,"&lt;&gt;"&amp;"",$D$5:$D$72,"&lt;&gt;"&amp;"NL",$D$5:$D$72,"&lt;&gt;"&amp;"HORS LIGUE",O$5:O$72,"&lt;"&amp;O42)+1),Paramètres!$B$3:$C$56,2,FALSE)*Paramètres!$K$8))</f>
        <v>0</v>
      </c>
      <c r="Q42" s="46"/>
      <c r="R42" s="2">
        <f>IF(Q$2="Bike &amp; Run",IF(ISNA(VLOOKUP(Q42,Paramètres!$B$3:$C$56,2,FALSE)),0,VLOOKUP(Q42,Paramètres!$B$3:$C$56,2,FALSE)*Paramètres!$K$9),IF(OR(Q42="",OR($D42="",$D42="NL",$D42="HORS LIGUE")),0,VLOOKUP(IF(OR(Q42="",OR($D42="",$D42="NL",$D42="HORS LIGUE")),"",COUNTIFS($D$5:$D$72,"&lt;&gt;"&amp;"",$D$5:$D$72,"&lt;&gt;"&amp;"NL",$D$5:$D$72,"&lt;&gt;"&amp;"HORS LIGUE",Q$5:Q$72,"&lt;"&amp;Q42)+1),Paramètres!$B$3:$C$56,2,FALSE)*Paramètres!$K$9))</f>
        <v>0</v>
      </c>
      <c r="S42" s="46"/>
      <c r="T42" s="2">
        <f>IF(S$2="Bike &amp; Run",IF(ISNA(VLOOKUP(S42,Paramètres!$B$3:$C$56,2,FALSE)),0,VLOOKUP(S42,Paramètres!$B$3:$C$56,2,FALSE)*Paramètres!$K$10),IF(OR(S42="",OR($D42="",$D42="NL",$D42="HORS LIGUE")),0,VLOOKUP(IF(OR(S42="",OR($D42="",$D42="NL",$D42="HORS LIGUE")),"",COUNTIFS($D$5:$D$72,"&lt;&gt;"&amp;"",$D$5:$D$72,"&lt;&gt;"&amp;"NL",$D$5:$D$72,"&lt;&gt;"&amp;"HORS LIGUE",S$5:S$72,"&lt;"&amp;S42)+1),Paramètres!$B$3:$C$56,2,FALSE)*Paramètres!$K$10))</f>
        <v>0</v>
      </c>
      <c r="U42" s="46"/>
      <c r="V42" s="2">
        <f>IF(U$2="Bike &amp; Run",IF(ISNA(VLOOKUP(U42,Paramètres!$B$3:$C$56,2,FALSE)),0,VLOOKUP(U42,Paramètres!$B$3:$C$56,2,FALSE)*Paramètres!$K$11),IF(OR(U42="",OR($D42="",$D42="NL",$D42="HORS LIGUE")),0,VLOOKUP(IF(OR(U42="",OR($D42="",$D42="NL",$D42="HORS LIGUE")),"",COUNTIFS($D$5:$D$72,"&lt;&gt;"&amp;"",$D$5:$D$72,"&lt;&gt;"&amp;"NL",$D$5:$D$72,"&lt;&gt;"&amp;"HORS LIGUE",U$5:U$72,"&lt;"&amp;U42)+1),Paramètres!$B$3:$C$56,2,FALSE)*Paramètres!$K$11))</f>
        <v>0</v>
      </c>
      <c r="W42" s="46"/>
      <c r="X42" s="2">
        <f>IF(W$2="Bike &amp; Run",IF(ISNA(VLOOKUP(W42,Paramètres!$B$3:$C$56,2,FALSE)),0,VLOOKUP(W42,Paramètres!$B$3:$C$56,2,FALSE)*Paramètres!$K$12),IF(OR(W42="",OR($D42="",$D42="NL",$D42="HORS LIGUE")),0,VLOOKUP(IF(OR(W42="",OR($D42="",$D42="NL",$D42="HORS LIGUE")),"",COUNTIFS($D$5:$D$72,"&lt;&gt;"&amp;"",$D$5:$D$72,"&lt;&gt;"&amp;"NL",$D$5:$D$72,"&lt;&gt;"&amp;"HORS LIGUE",W$5:W$72,"&lt;"&amp;W42)+1),Paramètres!$B$3:$C$56,2,FALSE)*Paramètres!$K$12))</f>
        <v>0</v>
      </c>
      <c r="Y42" s="46"/>
      <c r="Z42" s="2">
        <f>IF(Y$2="Bike &amp; Run",IF(ISNA(VLOOKUP(Y42,Paramètres!$B$3:$C$56,2,FALSE)),0,VLOOKUP(Y42,Paramètres!$B$3:$C$56,2,FALSE)*Paramètres!$K$13),IF(OR(Y42="",OR($D42="",$D42="NL",$D42="HORS LIGUE")),0,VLOOKUP(IF(OR(Y42="",OR($D42="",$D42="NL",$D42="HORS LIGUE")),"",COUNTIFS($D$5:$D$72,"&lt;&gt;"&amp;"",$D$5:$D$72,"&lt;&gt;"&amp;"NL",$D$5:$D$72,"&lt;&gt;"&amp;"HORS LIGUE",Y$5:Y$72,"&lt;"&amp;Y42)+1),Paramètres!$B$3:$C$56,2,FALSE)*Paramètres!$K$13))</f>
        <v>0</v>
      </c>
      <c r="AA42" s="46"/>
      <c r="AB42" s="2">
        <f>IF(AA$2="Bike &amp; Run",IF(ISNA(VLOOKUP(AA42,Paramètres!$B$3:$C$56,2,FALSE)),0,VLOOKUP(AA42,Paramètres!$B$3:$C$56,2,FALSE)*Paramètres!$K$14),IF(OR(AA42="",OR($D42="",$D42="NL",$D42="HORS LIGUE")),0,VLOOKUP(IF(OR(AA42="",OR($D42="",$D42="NL",$D42="HORS LIGUE")),"",COUNTIFS($D$5:$D$72,"&lt;&gt;"&amp;"",$D$5:$D$72,"&lt;&gt;"&amp;"NL",$D$5:$D$72,"&lt;&gt;"&amp;"HORS LIGUE",AA$5:AA$72,"&lt;"&amp;AA42)+1),Paramètres!$B$3:$C$56,2,FALSE)*Paramètres!$K$14))</f>
        <v>0</v>
      </c>
      <c r="AC42" s="46"/>
      <c r="AD42" s="2">
        <f>IF(AC$2="Bike &amp; Run",IF(ISNA(VLOOKUP(AC42,Paramètres!$B$3:$C$56,2,FALSE)),0,VLOOKUP(AC42,Paramètres!$B$3:$C$56,2,FALSE)*Paramètres!$K$15),IF(OR(AC42="",OR($D42="",$D42="NL",$D42="HORS LIGUE")),0,VLOOKUP(IF(OR(AC42="",OR($D42="",$D42="NL",$D42="HORS LIGUE")),"",COUNTIFS($D$5:$D$72,"&lt;&gt;"&amp;"",$D$5:$D$72,"&lt;&gt;"&amp;"NL",$D$5:$D$72,"&lt;&gt;"&amp;"HORS LIGUE",AC$5:AC$72,"&lt;"&amp;AC42)+1),Paramètres!$B$3:$C$56,2,FALSE)*Paramètres!$K$15))</f>
        <v>0</v>
      </c>
      <c r="AE42" s="46"/>
      <c r="AF42" s="2">
        <f>IF(AE$2="Bike &amp; Run",IF(ISNA(VLOOKUP(AE42,Paramètres!$B$3:$C$56,2,FALSE)),0,VLOOKUP(AE42,Paramètres!$B$3:$C$56,2,FALSE)*Paramètres!$K$16),IF(OR(AE42="",OR($D42="",$D42="NL",$D42="HORS LIGUE")),0,VLOOKUP(IF(OR(AE42="",OR($D42="",$D42="NL",$D42="HORS LIGUE")),"",COUNTIFS($D$5:$D$72,"&lt;&gt;"&amp;"",$D$5:$D$72,"&lt;&gt;"&amp;"NL",$D$5:$D$72,"&lt;&gt;"&amp;"HORS LIGUE",AE$5:AE$72,"&lt;"&amp;AE42)+1),Paramètres!$B$3:$C$56,2,FALSE)*Paramètres!$K$16))</f>
        <v>0</v>
      </c>
      <c r="AG42" s="46"/>
      <c r="AH42" s="2">
        <f>IF(AG$2="Bike &amp; Run",IF(ISNA(VLOOKUP(AG42,Paramètres!$B$3:$C$56,2,FALSE)),0,VLOOKUP(AG42,Paramètres!$B$3:$C$56,2,FALSE)*Paramètres!$K$17),IF(OR(AG42="",OR($D42="",$D42="NL",$D42="HORS LIGUE")),0,VLOOKUP(IF(OR(AG42="",OR($D42="",$D42="NL",$D42="HORS LIGUE")),"",COUNTIFS($D$5:$D$72,"&lt;&gt;"&amp;"",$D$5:$D$72,"&lt;&gt;"&amp;"NL",$D$5:$D$72,"&lt;&gt;"&amp;"HORS LIGUE",AG$5:AG$72,"&lt;"&amp;AG42)+1),Paramètres!$B$3:$C$56,2,FALSE)*Paramètres!$K$17))</f>
        <v>0</v>
      </c>
      <c r="AI42" s="40">
        <f t="shared" si="53"/>
        <v>0</v>
      </c>
      <c r="AJ42" s="3" t="str">
        <f t="shared" si="54"/>
        <v/>
      </c>
      <c r="AK42" s="5">
        <f t="shared" si="55"/>
        <v>0</v>
      </c>
      <c r="AL42" s="41">
        <f t="shared" si="56"/>
        <v>0</v>
      </c>
      <c r="AM42" s="33" t="str">
        <f t="shared" si="57"/>
        <v/>
      </c>
      <c r="AO42" s="22">
        <f t="shared" si="58"/>
        <v>0</v>
      </c>
      <c r="AP42">
        <f t="shared" si="59"/>
        <v>0</v>
      </c>
      <c r="AQ42">
        <f t="shared" si="60"/>
        <v>0</v>
      </c>
      <c r="AR42">
        <f t="shared" si="61"/>
        <v>0</v>
      </c>
      <c r="AS42">
        <f t="shared" si="62"/>
        <v>0</v>
      </c>
      <c r="AT42">
        <f t="shared" si="63"/>
        <v>0</v>
      </c>
      <c r="AU42">
        <f t="shared" si="64"/>
        <v>0</v>
      </c>
      <c r="AV42">
        <f t="shared" si="65"/>
        <v>0</v>
      </c>
      <c r="AW42">
        <f t="shared" si="66"/>
        <v>0</v>
      </c>
      <c r="AX42">
        <f t="shared" si="67"/>
        <v>0</v>
      </c>
      <c r="AY42">
        <f t="shared" si="68"/>
        <v>0</v>
      </c>
      <c r="AZ42">
        <f t="shared" si="69"/>
        <v>0</v>
      </c>
      <c r="BA42">
        <f t="shared" si="70"/>
        <v>0</v>
      </c>
      <c r="BB42">
        <f t="shared" si="71"/>
        <v>0</v>
      </c>
      <c r="BC42">
        <f t="shared" si="72"/>
        <v>0</v>
      </c>
      <c r="BD42">
        <f t="shared" si="73"/>
        <v>0</v>
      </c>
      <c r="BE42" s="22">
        <f t="shared" ref="BE42:BR42" si="79">BD42+LARGE($AO42:$BC42,BE$4)</f>
        <v>0</v>
      </c>
      <c r="BF42" s="22">
        <f t="shared" si="79"/>
        <v>0</v>
      </c>
      <c r="BG42" s="22">
        <f t="shared" si="79"/>
        <v>0</v>
      </c>
      <c r="BH42" s="22">
        <f t="shared" si="79"/>
        <v>0</v>
      </c>
      <c r="BI42" s="22">
        <f t="shared" si="79"/>
        <v>0</v>
      </c>
      <c r="BJ42" s="22">
        <f t="shared" si="79"/>
        <v>0</v>
      </c>
      <c r="BK42" s="22">
        <f t="shared" si="79"/>
        <v>0</v>
      </c>
      <c r="BL42" s="22">
        <f t="shared" si="79"/>
        <v>0</v>
      </c>
      <c r="BM42" s="22">
        <f t="shared" si="79"/>
        <v>0</v>
      </c>
      <c r="BN42" s="22">
        <f t="shared" si="79"/>
        <v>0</v>
      </c>
      <c r="BO42" s="22">
        <f t="shared" si="79"/>
        <v>0</v>
      </c>
      <c r="BP42" s="22">
        <f t="shared" si="79"/>
        <v>0</v>
      </c>
      <c r="BQ42" s="22">
        <f t="shared" si="79"/>
        <v>0</v>
      </c>
      <c r="BR42" s="22">
        <f t="shared" si="79"/>
        <v>0</v>
      </c>
    </row>
    <row r="43" spans="1:70" ht="16.5">
      <c r="A43" s="14"/>
      <c r="B43" s="32" t="str">
        <f>IF(ISNA(VLOOKUP(A43,'Licenciés Jeunes 2023'!A:C,3,0)),"",VLOOKUP(A43,'Licenciés Jeunes 2023'!A:C,3,0))</f>
        <v/>
      </c>
      <c r="C43" s="32" t="str">
        <f>IF(ISNA(VLOOKUP(A43,'Licenciés Jeunes 2023'!A:C,2,0)),"",VLOOKUP(A43,'Licenciés Jeunes 2023'!A:C,2,0))</f>
        <v/>
      </c>
      <c r="D43" s="32" t="str">
        <f>IF(ISNA(VLOOKUP(A43,'Licenciés Jeunes 2023'!A:F,6,0)),"",VLOOKUP(A43,'Licenciés Jeunes 2023'!A:F,6,0))</f>
        <v/>
      </c>
      <c r="E43" s="6"/>
      <c r="F43" s="2">
        <f>IF(E$2="Bike &amp; Run",IF(ISNA(VLOOKUP(E43,Paramètres!$B$3:$C$56,2,FALSE)),0,VLOOKUP(E43,Paramètres!$B$3:$C$56,2,FALSE)*Paramètres!$K$3),IF(OR(E43="",OR($D43="",$D43="NL",$D43="HORS LIGUE")),0,VLOOKUP(IF(OR(E43="",OR($D43="",$D43="NL",$D43="HORS LIGUE")),"",COUNTIFS($D$5:$D$72,"&lt;&gt;"&amp;"",$D$5:$D$72,"&lt;&gt;"&amp;"NL",$D$5:$D$72,"&lt;&gt;"&amp;"HORS LIGUE",E$5:E$72,"&lt;"&amp;E43)+1),Paramètres!$B$3:$C$56,2,FALSE)*Paramètres!$K$3))</f>
        <v>0</v>
      </c>
      <c r="G43" s="4"/>
      <c r="H43" s="2">
        <f>IF(G$2="Bike &amp; Run",IF(ISNA(VLOOKUP(G43,Paramètres!$B$3:$C$56,2,FALSE)),0,VLOOKUP(G43,Paramètres!$B$3:$C$56,2,FALSE)*Paramètres!$K$4),IF(OR(G43="",OR($D43="",$D43="NL",$D43="HORS LIGUE")),0,VLOOKUP(IF(OR(G43="",OR($D43="",$D43="NL",$D43="HORS LIGUE")),"",COUNTIFS($D$5:$D$72,"&lt;&gt;"&amp;"",$D$5:$D$72,"&lt;&gt;"&amp;"NL",$D$5:$D$72,"&lt;&gt;"&amp;"HORS LIGUE",G$5:G$72,"&lt;"&amp;G43)+1),Paramètres!$B$3:$C$56,2,FALSE)*Paramètres!$K$4))</f>
        <v>0</v>
      </c>
      <c r="I43" s="36"/>
      <c r="J43" s="2">
        <f>IF(I$2="Bike &amp; Run",IF(ISNA(VLOOKUP(I43,Paramètres!$B$3:$C$56,2,FALSE)),0,VLOOKUP(I43,Paramètres!$B$3:$C$56,2,FALSE)*Paramètres!$K$5),IF(OR(I43="",OR($D43="",$D43="NL",$D43="HORS LIGUE")),0,VLOOKUP(IF(OR(I43="",OR($D43="",$D43="NL",$D43="HORS LIGUE")),"",COUNTIFS($D$5:$D$72,"&lt;&gt;"&amp;"",$D$5:$D$72,"&lt;&gt;"&amp;"NL",$D$5:$D$72,"&lt;&gt;"&amp;"HORS LIGUE",I$5:I$72,"&lt;"&amp;I43)+1),Paramètres!$B$3:$C$56,2,FALSE)*Paramètres!$K$5))</f>
        <v>0</v>
      </c>
      <c r="K43" s="4"/>
      <c r="L43" s="2">
        <f>IF(K$2="Bike &amp; Run",IF(ISNA(VLOOKUP(K43,Paramètres!$B$3:$C$56,2,FALSE)),0,VLOOKUP(K43,Paramètres!$B$3:$C$56,2,FALSE)*Paramètres!$K$6),IF(OR(K43="",OR($D43="",$D43="NL",$D43="HORS LIGUE")),0,VLOOKUP(IF(OR(K43="",OR($D43="",$D43="NL",$D43="HORS LIGUE")),"",COUNTIFS($D$5:$D$72,"&lt;&gt;"&amp;"",$D$5:$D$72,"&lt;&gt;"&amp;"NL",$D$5:$D$72,"&lt;&gt;"&amp;"HORS LIGUE",K$5:K$72,"&lt;"&amp;K43)+1),Paramètres!$B$3:$C$56,2,FALSE)*Paramètres!$K$6))</f>
        <v>0</v>
      </c>
      <c r="M43" s="4"/>
      <c r="N43" s="2">
        <f>IF(M$2="Bike &amp; Run",IF(ISNA(VLOOKUP(M43,Paramètres!$B$3:$C$56,2,FALSE)),0,VLOOKUP(M43,Paramètres!$B$3:$C$56,2,FALSE)*Paramètres!$K$7),IF(OR(M43="",OR($D43="",$D43="NL",$D43="HORS LIGUE")),0,VLOOKUP(IF(OR(M43="",OR($D43="",$D43="NL",$D43="HORS LIGUE")),"",COUNTIFS($D$5:$D$72,"&lt;&gt;"&amp;"",$D$5:$D$72,"&lt;&gt;"&amp;"NL",$D$5:$D$72,"&lt;&gt;"&amp;"HORS LIGUE",M$5:M$72,"&lt;"&amp;M43)+1),Paramètres!$B$3:$C$56,2,FALSE)*Paramètres!$K$7))</f>
        <v>0</v>
      </c>
      <c r="O43" s="46"/>
      <c r="P43" s="2">
        <f>IF(O$2="Bike &amp; Run",IF(ISNA(VLOOKUP(O43,Paramètres!$B$3:$C$56,2,FALSE)),0,VLOOKUP(O43,Paramètres!$B$3:$C$56,2,FALSE)*Paramètres!$K$8),IF(OR(O43="",OR($D43="",$D43="NL",$D43="HORS LIGUE")),0,VLOOKUP(IF(OR(O43="",OR($D43="",$D43="NL",$D43="HORS LIGUE")),"",COUNTIFS($D$5:$D$72,"&lt;&gt;"&amp;"",$D$5:$D$72,"&lt;&gt;"&amp;"NL",$D$5:$D$72,"&lt;&gt;"&amp;"HORS LIGUE",O$5:O$72,"&lt;"&amp;O43)+1),Paramètres!$B$3:$C$56,2,FALSE)*Paramètres!$K$8))</f>
        <v>0</v>
      </c>
      <c r="Q43" s="46"/>
      <c r="R43" s="2">
        <f>IF(Q$2="Bike &amp; Run",IF(ISNA(VLOOKUP(Q43,Paramètres!$B$3:$C$56,2,FALSE)),0,VLOOKUP(Q43,Paramètres!$B$3:$C$56,2,FALSE)*Paramètres!$K$9),IF(OR(Q43="",OR($D43="",$D43="NL",$D43="HORS LIGUE")),0,VLOOKUP(IF(OR(Q43="",OR($D43="",$D43="NL",$D43="HORS LIGUE")),"",COUNTIFS($D$5:$D$72,"&lt;&gt;"&amp;"",$D$5:$D$72,"&lt;&gt;"&amp;"NL",$D$5:$D$72,"&lt;&gt;"&amp;"HORS LIGUE",Q$5:Q$72,"&lt;"&amp;Q43)+1),Paramètres!$B$3:$C$56,2,FALSE)*Paramètres!$K$9))</f>
        <v>0</v>
      </c>
      <c r="S43" s="46"/>
      <c r="T43" s="2">
        <f>IF(S$2="Bike &amp; Run",IF(ISNA(VLOOKUP(S43,Paramètres!$B$3:$C$56,2,FALSE)),0,VLOOKUP(S43,Paramètres!$B$3:$C$56,2,FALSE)*Paramètres!$K$10),IF(OR(S43="",OR($D43="",$D43="NL",$D43="HORS LIGUE")),0,VLOOKUP(IF(OR(S43="",OR($D43="",$D43="NL",$D43="HORS LIGUE")),"",COUNTIFS($D$5:$D$72,"&lt;&gt;"&amp;"",$D$5:$D$72,"&lt;&gt;"&amp;"NL",$D$5:$D$72,"&lt;&gt;"&amp;"HORS LIGUE",S$5:S$72,"&lt;"&amp;S43)+1),Paramètres!$B$3:$C$56,2,FALSE)*Paramètres!$K$10))</f>
        <v>0</v>
      </c>
      <c r="U43" s="46"/>
      <c r="V43" s="2">
        <f>IF(U$2="Bike &amp; Run",IF(ISNA(VLOOKUP(U43,Paramètres!$B$3:$C$56,2,FALSE)),0,VLOOKUP(U43,Paramètres!$B$3:$C$56,2,FALSE)*Paramètres!$K$11),IF(OR(U43="",OR($D43="",$D43="NL",$D43="HORS LIGUE")),0,VLOOKUP(IF(OR(U43="",OR($D43="",$D43="NL",$D43="HORS LIGUE")),"",COUNTIFS($D$5:$D$72,"&lt;&gt;"&amp;"",$D$5:$D$72,"&lt;&gt;"&amp;"NL",$D$5:$D$72,"&lt;&gt;"&amp;"HORS LIGUE",U$5:U$72,"&lt;"&amp;U43)+1),Paramètres!$B$3:$C$56,2,FALSE)*Paramètres!$K$11))</f>
        <v>0</v>
      </c>
      <c r="W43" s="46"/>
      <c r="X43" s="2">
        <f>IF(W$2="Bike &amp; Run",IF(ISNA(VLOOKUP(W43,Paramètres!$B$3:$C$56,2,FALSE)),0,VLOOKUP(W43,Paramètres!$B$3:$C$56,2,FALSE)*Paramètres!$K$12),IF(OR(W43="",OR($D43="",$D43="NL",$D43="HORS LIGUE")),0,VLOOKUP(IF(OR(W43="",OR($D43="",$D43="NL",$D43="HORS LIGUE")),"",COUNTIFS($D$5:$D$72,"&lt;&gt;"&amp;"",$D$5:$D$72,"&lt;&gt;"&amp;"NL",$D$5:$D$72,"&lt;&gt;"&amp;"HORS LIGUE",W$5:W$72,"&lt;"&amp;W43)+1),Paramètres!$B$3:$C$56,2,FALSE)*Paramètres!$K$12))</f>
        <v>0</v>
      </c>
      <c r="Y43" s="46"/>
      <c r="Z43" s="2">
        <f>IF(Y$2="Bike &amp; Run",IF(ISNA(VLOOKUP(Y43,Paramètres!$B$3:$C$56,2,FALSE)),0,VLOOKUP(Y43,Paramètres!$B$3:$C$56,2,FALSE)*Paramètres!$K$13),IF(OR(Y43="",OR($D43="",$D43="NL",$D43="HORS LIGUE")),0,VLOOKUP(IF(OR(Y43="",OR($D43="",$D43="NL",$D43="HORS LIGUE")),"",COUNTIFS($D$5:$D$72,"&lt;&gt;"&amp;"",$D$5:$D$72,"&lt;&gt;"&amp;"NL",$D$5:$D$72,"&lt;&gt;"&amp;"HORS LIGUE",Y$5:Y$72,"&lt;"&amp;Y43)+1),Paramètres!$B$3:$C$56,2,FALSE)*Paramètres!$K$13))</f>
        <v>0</v>
      </c>
      <c r="AA43" s="46"/>
      <c r="AB43" s="2">
        <f>IF(AA$2="Bike &amp; Run",IF(ISNA(VLOOKUP(AA43,Paramètres!$B$3:$C$56,2,FALSE)),0,VLOOKUP(AA43,Paramètres!$B$3:$C$56,2,FALSE)*Paramètres!$K$14),IF(OR(AA43="",OR($D43="",$D43="NL",$D43="HORS LIGUE")),0,VLOOKUP(IF(OR(AA43="",OR($D43="",$D43="NL",$D43="HORS LIGUE")),"",COUNTIFS($D$5:$D$72,"&lt;&gt;"&amp;"",$D$5:$D$72,"&lt;&gt;"&amp;"NL",$D$5:$D$72,"&lt;&gt;"&amp;"HORS LIGUE",AA$5:AA$72,"&lt;"&amp;AA43)+1),Paramètres!$B$3:$C$56,2,FALSE)*Paramètres!$K$14))</f>
        <v>0</v>
      </c>
      <c r="AC43" s="46"/>
      <c r="AD43" s="2">
        <f>IF(AC$2="Bike &amp; Run",IF(ISNA(VLOOKUP(AC43,Paramètres!$B$3:$C$56,2,FALSE)),0,VLOOKUP(AC43,Paramètres!$B$3:$C$56,2,FALSE)*Paramètres!$K$15),IF(OR(AC43="",OR($D43="",$D43="NL",$D43="HORS LIGUE")),0,VLOOKUP(IF(OR(AC43="",OR($D43="",$D43="NL",$D43="HORS LIGUE")),"",COUNTIFS($D$5:$D$72,"&lt;&gt;"&amp;"",$D$5:$D$72,"&lt;&gt;"&amp;"NL",$D$5:$D$72,"&lt;&gt;"&amp;"HORS LIGUE",AC$5:AC$72,"&lt;"&amp;AC43)+1),Paramètres!$B$3:$C$56,2,FALSE)*Paramètres!$K$15))</f>
        <v>0</v>
      </c>
      <c r="AE43" s="46"/>
      <c r="AF43" s="2">
        <f>IF(AE$2="Bike &amp; Run",IF(ISNA(VLOOKUP(AE43,Paramètres!$B$3:$C$56,2,FALSE)),0,VLOOKUP(AE43,Paramètres!$B$3:$C$56,2,FALSE)*Paramètres!$K$16),IF(OR(AE43="",OR($D43="",$D43="NL",$D43="HORS LIGUE")),0,VLOOKUP(IF(OR(AE43="",OR($D43="",$D43="NL",$D43="HORS LIGUE")),"",COUNTIFS($D$5:$D$72,"&lt;&gt;"&amp;"",$D$5:$D$72,"&lt;&gt;"&amp;"NL",$D$5:$D$72,"&lt;&gt;"&amp;"HORS LIGUE",AE$5:AE$72,"&lt;"&amp;AE43)+1),Paramètres!$B$3:$C$56,2,FALSE)*Paramètres!$K$16))</f>
        <v>0</v>
      </c>
      <c r="AG43" s="46"/>
      <c r="AH43" s="2">
        <f>IF(AG$2="Bike &amp; Run",IF(ISNA(VLOOKUP(AG43,Paramètres!$B$3:$C$56,2,FALSE)),0,VLOOKUP(AG43,Paramètres!$B$3:$C$56,2,FALSE)*Paramètres!$K$17),IF(OR(AG43="",OR($D43="",$D43="NL",$D43="HORS LIGUE")),0,VLOOKUP(IF(OR(AG43="",OR($D43="",$D43="NL",$D43="HORS LIGUE")),"",COUNTIFS($D$5:$D$72,"&lt;&gt;"&amp;"",$D$5:$D$72,"&lt;&gt;"&amp;"NL",$D$5:$D$72,"&lt;&gt;"&amp;"HORS LIGUE",AG$5:AG$72,"&lt;"&amp;AG43)+1),Paramètres!$B$3:$C$56,2,FALSE)*Paramètres!$K$17))</f>
        <v>0</v>
      </c>
      <c r="AI43" s="40">
        <f t="shared" si="53"/>
        <v>0</v>
      </c>
      <c r="AJ43" s="3" t="str">
        <f t="shared" si="54"/>
        <v/>
      </c>
      <c r="AK43" s="5">
        <f t="shared" si="55"/>
        <v>0</v>
      </c>
      <c r="AL43" s="41">
        <f t="shared" si="56"/>
        <v>0</v>
      </c>
      <c r="AM43" s="33" t="str">
        <f t="shared" si="57"/>
        <v/>
      </c>
      <c r="AO43" s="22">
        <f t="shared" si="58"/>
        <v>0</v>
      </c>
      <c r="AP43">
        <f t="shared" si="59"/>
        <v>0</v>
      </c>
      <c r="AQ43">
        <f t="shared" si="60"/>
        <v>0</v>
      </c>
      <c r="AR43">
        <f t="shared" si="61"/>
        <v>0</v>
      </c>
      <c r="AS43">
        <f t="shared" si="62"/>
        <v>0</v>
      </c>
      <c r="AT43">
        <f t="shared" si="63"/>
        <v>0</v>
      </c>
      <c r="AU43">
        <f t="shared" si="64"/>
        <v>0</v>
      </c>
      <c r="AV43">
        <f t="shared" si="65"/>
        <v>0</v>
      </c>
      <c r="AW43">
        <f t="shared" si="66"/>
        <v>0</v>
      </c>
      <c r="AX43">
        <f t="shared" si="67"/>
        <v>0</v>
      </c>
      <c r="AY43">
        <f t="shared" si="68"/>
        <v>0</v>
      </c>
      <c r="AZ43">
        <f t="shared" si="69"/>
        <v>0</v>
      </c>
      <c r="BA43">
        <f t="shared" si="70"/>
        <v>0</v>
      </c>
      <c r="BB43">
        <f t="shared" si="71"/>
        <v>0</v>
      </c>
      <c r="BC43">
        <f t="shared" si="72"/>
        <v>0</v>
      </c>
      <c r="BD43">
        <f t="shared" si="73"/>
        <v>0</v>
      </c>
      <c r="BE43" s="22">
        <f t="shared" ref="BE43:BR43" si="80">BD43+LARGE($AO43:$BC43,BE$4)</f>
        <v>0</v>
      </c>
      <c r="BF43" s="22">
        <f t="shared" si="80"/>
        <v>0</v>
      </c>
      <c r="BG43" s="22">
        <f t="shared" si="80"/>
        <v>0</v>
      </c>
      <c r="BH43" s="22">
        <f t="shared" si="80"/>
        <v>0</v>
      </c>
      <c r="BI43" s="22">
        <f t="shared" si="80"/>
        <v>0</v>
      </c>
      <c r="BJ43" s="22">
        <f t="shared" si="80"/>
        <v>0</v>
      </c>
      <c r="BK43" s="22">
        <f t="shared" si="80"/>
        <v>0</v>
      </c>
      <c r="BL43" s="22">
        <f t="shared" si="80"/>
        <v>0</v>
      </c>
      <c r="BM43" s="22">
        <f t="shared" si="80"/>
        <v>0</v>
      </c>
      <c r="BN43" s="22">
        <f t="shared" si="80"/>
        <v>0</v>
      </c>
      <c r="BO43" s="22">
        <f t="shared" si="80"/>
        <v>0</v>
      </c>
      <c r="BP43" s="22">
        <f t="shared" si="80"/>
        <v>0</v>
      </c>
      <c r="BQ43" s="22">
        <f t="shared" si="80"/>
        <v>0</v>
      </c>
      <c r="BR43" s="22">
        <f t="shared" si="80"/>
        <v>0</v>
      </c>
    </row>
    <row r="44" spans="1:70" ht="16.5">
      <c r="A44" s="14"/>
      <c r="B44" s="32" t="str">
        <f>IF(ISNA(VLOOKUP(A44,'Licenciés Jeunes 2023'!A:C,3,0)),"",VLOOKUP(A44,'Licenciés Jeunes 2023'!A:C,3,0))</f>
        <v/>
      </c>
      <c r="C44" s="32" t="str">
        <f>IF(ISNA(VLOOKUP(A44,'Licenciés Jeunes 2023'!A:C,2,0)),"",VLOOKUP(A44,'Licenciés Jeunes 2023'!A:C,2,0))</f>
        <v/>
      </c>
      <c r="D44" s="32" t="str">
        <f>IF(ISNA(VLOOKUP(A44,'Licenciés Jeunes 2023'!A:F,6,0)),"",VLOOKUP(A44,'Licenciés Jeunes 2023'!A:F,6,0))</f>
        <v/>
      </c>
      <c r="E44" s="6"/>
      <c r="F44" s="2">
        <f>IF(E$2="Bike &amp; Run",IF(ISNA(VLOOKUP(E44,Paramètres!$B$3:$C$56,2,FALSE)),0,VLOOKUP(E44,Paramètres!$B$3:$C$56,2,FALSE)*Paramètres!$K$3),IF(OR(E44="",OR($D44="",$D44="NL",$D44="HORS LIGUE")),0,VLOOKUP(IF(OR(E44="",OR($D44="",$D44="NL",$D44="HORS LIGUE")),"",COUNTIFS($D$5:$D$72,"&lt;&gt;"&amp;"",$D$5:$D$72,"&lt;&gt;"&amp;"NL",$D$5:$D$72,"&lt;&gt;"&amp;"HORS LIGUE",E$5:E$72,"&lt;"&amp;E44)+1),Paramètres!$B$3:$C$56,2,FALSE)*Paramètres!$K$3))</f>
        <v>0</v>
      </c>
      <c r="G44" s="4"/>
      <c r="H44" s="2">
        <f>IF(G$2="Bike &amp; Run",IF(ISNA(VLOOKUP(G44,Paramètres!$B$3:$C$56,2,FALSE)),0,VLOOKUP(G44,Paramètres!$B$3:$C$56,2,FALSE)*Paramètres!$K$4),IF(OR(G44="",OR($D44="",$D44="NL",$D44="HORS LIGUE")),0,VLOOKUP(IF(OR(G44="",OR($D44="",$D44="NL",$D44="HORS LIGUE")),"",COUNTIFS($D$5:$D$72,"&lt;&gt;"&amp;"",$D$5:$D$72,"&lt;&gt;"&amp;"NL",$D$5:$D$72,"&lt;&gt;"&amp;"HORS LIGUE",G$5:G$72,"&lt;"&amp;G44)+1),Paramètres!$B$3:$C$56,2,FALSE)*Paramètres!$K$4))</f>
        <v>0</v>
      </c>
      <c r="I44" s="36"/>
      <c r="J44" s="2">
        <f>IF(I$2="Bike &amp; Run",IF(ISNA(VLOOKUP(I44,Paramètres!$B$3:$C$56,2,FALSE)),0,VLOOKUP(I44,Paramètres!$B$3:$C$56,2,FALSE)*Paramètres!$K$5),IF(OR(I44="",OR($D44="",$D44="NL",$D44="HORS LIGUE")),0,VLOOKUP(IF(OR(I44="",OR($D44="",$D44="NL",$D44="HORS LIGUE")),"",COUNTIFS($D$5:$D$72,"&lt;&gt;"&amp;"",$D$5:$D$72,"&lt;&gt;"&amp;"NL",$D$5:$D$72,"&lt;&gt;"&amp;"HORS LIGUE",I$5:I$72,"&lt;"&amp;I44)+1),Paramètres!$B$3:$C$56,2,FALSE)*Paramètres!$K$5))</f>
        <v>0</v>
      </c>
      <c r="K44" s="4"/>
      <c r="L44" s="2">
        <f>IF(K$2="Bike &amp; Run",IF(ISNA(VLOOKUP(K44,Paramètres!$B$3:$C$56,2,FALSE)),0,VLOOKUP(K44,Paramètres!$B$3:$C$56,2,FALSE)*Paramètres!$K$6),IF(OR(K44="",OR($D44="",$D44="NL",$D44="HORS LIGUE")),0,VLOOKUP(IF(OR(K44="",OR($D44="",$D44="NL",$D44="HORS LIGUE")),"",COUNTIFS($D$5:$D$72,"&lt;&gt;"&amp;"",$D$5:$D$72,"&lt;&gt;"&amp;"NL",$D$5:$D$72,"&lt;&gt;"&amp;"HORS LIGUE",K$5:K$72,"&lt;"&amp;K44)+1),Paramètres!$B$3:$C$56,2,FALSE)*Paramètres!$K$6))</f>
        <v>0</v>
      </c>
      <c r="M44" s="4"/>
      <c r="N44" s="2">
        <f>IF(M$2="Bike &amp; Run",IF(ISNA(VLOOKUP(M44,Paramètres!$B$3:$C$56,2,FALSE)),0,VLOOKUP(M44,Paramètres!$B$3:$C$56,2,FALSE)*Paramètres!$K$7),IF(OR(M44="",OR($D44="",$D44="NL",$D44="HORS LIGUE")),0,VLOOKUP(IF(OR(M44="",OR($D44="",$D44="NL",$D44="HORS LIGUE")),"",COUNTIFS($D$5:$D$72,"&lt;&gt;"&amp;"",$D$5:$D$72,"&lt;&gt;"&amp;"NL",$D$5:$D$72,"&lt;&gt;"&amp;"HORS LIGUE",M$5:M$72,"&lt;"&amp;M44)+1),Paramètres!$B$3:$C$56,2,FALSE)*Paramètres!$K$7))</f>
        <v>0</v>
      </c>
      <c r="O44" s="46"/>
      <c r="P44" s="2">
        <f>IF(O$2="Bike &amp; Run",IF(ISNA(VLOOKUP(O44,Paramètres!$B$3:$C$56,2,FALSE)),0,VLOOKUP(O44,Paramètres!$B$3:$C$56,2,FALSE)*Paramètres!$K$8),IF(OR(O44="",OR($D44="",$D44="NL",$D44="HORS LIGUE")),0,VLOOKUP(IF(OR(O44="",OR($D44="",$D44="NL",$D44="HORS LIGUE")),"",COUNTIFS($D$5:$D$72,"&lt;&gt;"&amp;"",$D$5:$D$72,"&lt;&gt;"&amp;"NL",$D$5:$D$72,"&lt;&gt;"&amp;"HORS LIGUE",O$5:O$72,"&lt;"&amp;O44)+1),Paramètres!$B$3:$C$56,2,FALSE)*Paramètres!$K$8))</f>
        <v>0</v>
      </c>
      <c r="Q44" s="46"/>
      <c r="R44" s="2">
        <f>IF(Q$2="Bike &amp; Run",IF(ISNA(VLOOKUP(Q44,Paramètres!$B$3:$C$56,2,FALSE)),0,VLOOKUP(Q44,Paramètres!$B$3:$C$56,2,FALSE)*Paramètres!$K$9),IF(OR(Q44="",OR($D44="",$D44="NL",$D44="HORS LIGUE")),0,VLOOKUP(IF(OR(Q44="",OR($D44="",$D44="NL",$D44="HORS LIGUE")),"",COUNTIFS($D$5:$D$72,"&lt;&gt;"&amp;"",$D$5:$D$72,"&lt;&gt;"&amp;"NL",$D$5:$D$72,"&lt;&gt;"&amp;"HORS LIGUE",Q$5:Q$72,"&lt;"&amp;Q44)+1),Paramètres!$B$3:$C$56,2,FALSE)*Paramètres!$K$9))</f>
        <v>0</v>
      </c>
      <c r="S44" s="46"/>
      <c r="T44" s="2">
        <f>IF(S$2="Bike &amp; Run",IF(ISNA(VLOOKUP(S44,Paramètres!$B$3:$C$56,2,FALSE)),0,VLOOKUP(S44,Paramètres!$B$3:$C$56,2,FALSE)*Paramètres!$K$10),IF(OR(S44="",OR($D44="",$D44="NL",$D44="HORS LIGUE")),0,VLOOKUP(IF(OR(S44="",OR($D44="",$D44="NL",$D44="HORS LIGUE")),"",COUNTIFS($D$5:$D$72,"&lt;&gt;"&amp;"",$D$5:$D$72,"&lt;&gt;"&amp;"NL",$D$5:$D$72,"&lt;&gt;"&amp;"HORS LIGUE",S$5:S$72,"&lt;"&amp;S44)+1),Paramètres!$B$3:$C$56,2,FALSE)*Paramètres!$K$10))</f>
        <v>0</v>
      </c>
      <c r="U44" s="46"/>
      <c r="V44" s="2">
        <f>IF(U$2="Bike &amp; Run",IF(ISNA(VLOOKUP(U44,Paramètres!$B$3:$C$56,2,FALSE)),0,VLOOKUP(U44,Paramètres!$B$3:$C$56,2,FALSE)*Paramètres!$K$11),IF(OR(U44="",OR($D44="",$D44="NL",$D44="HORS LIGUE")),0,VLOOKUP(IF(OR(U44="",OR($D44="",$D44="NL",$D44="HORS LIGUE")),"",COUNTIFS($D$5:$D$72,"&lt;&gt;"&amp;"",$D$5:$D$72,"&lt;&gt;"&amp;"NL",$D$5:$D$72,"&lt;&gt;"&amp;"HORS LIGUE",U$5:U$72,"&lt;"&amp;U44)+1),Paramètres!$B$3:$C$56,2,FALSE)*Paramètres!$K$11))</f>
        <v>0</v>
      </c>
      <c r="W44" s="46"/>
      <c r="X44" s="2">
        <f>IF(W$2="Bike &amp; Run",IF(ISNA(VLOOKUP(W44,Paramètres!$B$3:$C$56,2,FALSE)),0,VLOOKUP(W44,Paramètres!$B$3:$C$56,2,FALSE)*Paramètres!$K$12),IF(OR(W44="",OR($D44="",$D44="NL",$D44="HORS LIGUE")),0,VLOOKUP(IF(OR(W44="",OR($D44="",$D44="NL",$D44="HORS LIGUE")),"",COUNTIFS($D$5:$D$72,"&lt;&gt;"&amp;"",$D$5:$D$72,"&lt;&gt;"&amp;"NL",$D$5:$D$72,"&lt;&gt;"&amp;"HORS LIGUE",W$5:W$72,"&lt;"&amp;W44)+1),Paramètres!$B$3:$C$56,2,FALSE)*Paramètres!$K$12))</f>
        <v>0</v>
      </c>
      <c r="Y44" s="46"/>
      <c r="Z44" s="2">
        <f>IF(Y$2="Bike &amp; Run",IF(ISNA(VLOOKUP(Y44,Paramètres!$B$3:$C$56,2,FALSE)),0,VLOOKUP(Y44,Paramètres!$B$3:$C$56,2,FALSE)*Paramètres!$K$13),IF(OR(Y44="",OR($D44="",$D44="NL",$D44="HORS LIGUE")),0,VLOOKUP(IF(OR(Y44="",OR($D44="",$D44="NL",$D44="HORS LIGUE")),"",COUNTIFS($D$5:$D$72,"&lt;&gt;"&amp;"",$D$5:$D$72,"&lt;&gt;"&amp;"NL",$D$5:$D$72,"&lt;&gt;"&amp;"HORS LIGUE",Y$5:Y$72,"&lt;"&amp;Y44)+1),Paramètres!$B$3:$C$56,2,FALSE)*Paramètres!$K$13))</f>
        <v>0</v>
      </c>
      <c r="AA44" s="46"/>
      <c r="AB44" s="2">
        <f>IF(AA$2="Bike &amp; Run",IF(ISNA(VLOOKUP(AA44,Paramètres!$B$3:$C$56,2,FALSE)),0,VLOOKUP(AA44,Paramètres!$B$3:$C$56,2,FALSE)*Paramètres!$K$14),IF(OR(AA44="",OR($D44="",$D44="NL",$D44="HORS LIGUE")),0,VLOOKUP(IF(OR(AA44="",OR($D44="",$D44="NL",$D44="HORS LIGUE")),"",COUNTIFS($D$5:$D$72,"&lt;&gt;"&amp;"",$D$5:$D$72,"&lt;&gt;"&amp;"NL",$D$5:$D$72,"&lt;&gt;"&amp;"HORS LIGUE",AA$5:AA$72,"&lt;"&amp;AA44)+1),Paramètres!$B$3:$C$56,2,FALSE)*Paramètres!$K$14))</f>
        <v>0</v>
      </c>
      <c r="AC44" s="46"/>
      <c r="AD44" s="2">
        <f>IF(AC$2="Bike &amp; Run",IF(ISNA(VLOOKUP(AC44,Paramètres!$B$3:$C$56,2,FALSE)),0,VLOOKUP(AC44,Paramètres!$B$3:$C$56,2,FALSE)*Paramètres!$K$15),IF(OR(AC44="",OR($D44="",$D44="NL",$D44="HORS LIGUE")),0,VLOOKUP(IF(OR(AC44="",OR($D44="",$D44="NL",$D44="HORS LIGUE")),"",COUNTIFS($D$5:$D$72,"&lt;&gt;"&amp;"",$D$5:$D$72,"&lt;&gt;"&amp;"NL",$D$5:$D$72,"&lt;&gt;"&amp;"HORS LIGUE",AC$5:AC$72,"&lt;"&amp;AC44)+1),Paramètres!$B$3:$C$56,2,FALSE)*Paramètres!$K$15))</f>
        <v>0</v>
      </c>
      <c r="AE44" s="46"/>
      <c r="AF44" s="2">
        <f>IF(AE$2="Bike &amp; Run",IF(ISNA(VLOOKUP(AE44,Paramètres!$B$3:$C$56,2,FALSE)),0,VLOOKUP(AE44,Paramètres!$B$3:$C$56,2,FALSE)*Paramètres!$K$16),IF(OR(AE44="",OR($D44="",$D44="NL",$D44="HORS LIGUE")),0,VLOOKUP(IF(OR(AE44="",OR($D44="",$D44="NL",$D44="HORS LIGUE")),"",COUNTIFS($D$5:$D$72,"&lt;&gt;"&amp;"",$D$5:$D$72,"&lt;&gt;"&amp;"NL",$D$5:$D$72,"&lt;&gt;"&amp;"HORS LIGUE",AE$5:AE$72,"&lt;"&amp;AE44)+1),Paramètres!$B$3:$C$56,2,FALSE)*Paramètres!$K$16))</f>
        <v>0</v>
      </c>
      <c r="AG44" s="46"/>
      <c r="AH44" s="2">
        <f>IF(AG$2="Bike &amp; Run",IF(ISNA(VLOOKUP(AG44,Paramètres!$B$3:$C$56,2,FALSE)),0,VLOOKUP(AG44,Paramètres!$B$3:$C$56,2,FALSE)*Paramètres!$K$17),IF(OR(AG44="",OR($D44="",$D44="NL",$D44="HORS LIGUE")),0,VLOOKUP(IF(OR(AG44="",OR($D44="",$D44="NL",$D44="HORS LIGUE")),"",COUNTIFS($D$5:$D$72,"&lt;&gt;"&amp;"",$D$5:$D$72,"&lt;&gt;"&amp;"NL",$D$5:$D$72,"&lt;&gt;"&amp;"HORS LIGUE",AG$5:AG$72,"&lt;"&amp;AG44)+1),Paramètres!$B$3:$C$56,2,FALSE)*Paramètres!$K$17))</f>
        <v>0</v>
      </c>
      <c r="AI44" s="40">
        <f t="shared" si="53"/>
        <v>0</v>
      </c>
      <c r="AJ44" s="3" t="str">
        <f t="shared" si="54"/>
        <v/>
      </c>
      <c r="AK44" s="5">
        <f t="shared" si="55"/>
        <v>0</v>
      </c>
      <c r="AL44" s="41">
        <f t="shared" si="56"/>
        <v>0</v>
      </c>
      <c r="AM44" s="33" t="str">
        <f t="shared" si="57"/>
        <v/>
      </c>
      <c r="AO44" s="22">
        <f t="shared" si="58"/>
        <v>0</v>
      </c>
      <c r="AP44">
        <f t="shared" si="59"/>
        <v>0</v>
      </c>
      <c r="AQ44">
        <f t="shared" si="60"/>
        <v>0</v>
      </c>
      <c r="AR44">
        <f t="shared" si="61"/>
        <v>0</v>
      </c>
      <c r="AS44">
        <f t="shared" si="62"/>
        <v>0</v>
      </c>
      <c r="AT44">
        <f t="shared" si="63"/>
        <v>0</v>
      </c>
      <c r="AU44">
        <f t="shared" si="64"/>
        <v>0</v>
      </c>
      <c r="AV44">
        <f t="shared" si="65"/>
        <v>0</v>
      </c>
      <c r="AW44">
        <f t="shared" si="66"/>
        <v>0</v>
      </c>
      <c r="AX44">
        <f t="shared" si="67"/>
        <v>0</v>
      </c>
      <c r="AY44">
        <f t="shared" si="68"/>
        <v>0</v>
      </c>
      <c r="AZ44">
        <f t="shared" si="69"/>
        <v>0</v>
      </c>
      <c r="BA44">
        <f t="shared" si="70"/>
        <v>0</v>
      </c>
      <c r="BB44">
        <f t="shared" si="71"/>
        <v>0</v>
      </c>
      <c r="BC44">
        <f t="shared" si="72"/>
        <v>0</v>
      </c>
      <c r="BD44">
        <f t="shared" si="73"/>
        <v>0</v>
      </c>
      <c r="BE44" s="22">
        <f t="shared" ref="BE44:BR44" si="81">BD44+LARGE($AO44:$BC44,BE$4)</f>
        <v>0</v>
      </c>
      <c r="BF44" s="22">
        <f t="shared" si="81"/>
        <v>0</v>
      </c>
      <c r="BG44" s="22">
        <f t="shared" si="81"/>
        <v>0</v>
      </c>
      <c r="BH44" s="22">
        <f t="shared" si="81"/>
        <v>0</v>
      </c>
      <c r="BI44" s="22">
        <f t="shared" si="81"/>
        <v>0</v>
      </c>
      <c r="BJ44" s="22">
        <f t="shared" si="81"/>
        <v>0</v>
      </c>
      <c r="BK44" s="22">
        <f t="shared" si="81"/>
        <v>0</v>
      </c>
      <c r="BL44" s="22">
        <f t="shared" si="81"/>
        <v>0</v>
      </c>
      <c r="BM44" s="22">
        <f t="shared" si="81"/>
        <v>0</v>
      </c>
      <c r="BN44" s="22">
        <f t="shared" si="81"/>
        <v>0</v>
      </c>
      <c r="BO44" s="22">
        <f t="shared" si="81"/>
        <v>0</v>
      </c>
      <c r="BP44" s="22">
        <f t="shared" si="81"/>
        <v>0</v>
      </c>
      <c r="BQ44" s="22">
        <f t="shared" si="81"/>
        <v>0</v>
      </c>
      <c r="BR44" s="22">
        <f t="shared" si="81"/>
        <v>0</v>
      </c>
    </row>
    <row r="45" spans="1:70" ht="16.5">
      <c r="A45" s="14"/>
      <c r="B45" s="32" t="str">
        <f>IF(ISNA(VLOOKUP(A45,'Licenciés Jeunes 2023'!A:C,3,0)),"",VLOOKUP(A45,'Licenciés Jeunes 2023'!A:C,3,0))</f>
        <v/>
      </c>
      <c r="C45" s="32" t="str">
        <f>IF(ISNA(VLOOKUP(A45,'Licenciés Jeunes 2023'!A:C,2,0)),"",VLOOKUP(A45,'Licenciés Jeunes 2023'!A:C,2,0))</f>
        <v/>
      </c>
      <c r="D45" s="32" t="str">
        <f>IF(ISNA(VLOOKUP(A45,'Licenciés Jeunes 2023'!A:F,6,0)),"",VLOOKUP(A45,'Licenciés Jeunes 2023'!A:F,6,0))</f>
        <v/>
      </c>
      <c r="E45" s="6"/>
      <c r="F45" s="2">
        <f>IF(E$2="Bike &amp; Run",IF(ISNA(VLOOKUP(E45,Paramètres!$B$3:$C$56,2,FALSE)),0,VLOOKUP(E45,Paramètres!$B$3:$C$56,2,FALSE)*Paramètres!$K$3),IF(OR(E45="",OR($D45="",$D45="NL",$D45="HORS LIGUE")),0,VLOOKUP(IF(OR(E45="",OR($D45="",$D45="NL",$D45="HORS LIGUE")),"",COUNTIFS($D$5:$D$72,"&lt;&gt;"&amp;"",$D$5:$D$72,"&lt;&gt;"&amp;"NL",$D$5:$D$72,"&lt;&gt;"&amp;"HORS LIGUE",E$5:E$72,"&lt;"&amp;E45)+1),Paramètres!$B$3:$C$56,2,FALSE)*Paramètres!$K$3))</f>
        <v>0</v>
      </c>
      <c r="G45" s="4"/>
      <c r="H45" s="2">
        <f>IF(G$2="Bike &amp; Run",IF(ISNA(VLOOKUP(G45,Paramètres!$B$3:$C$56,2,FALSE)),0,VLOOKUP(G45,Paramètres!$B$3:$C$56,2,FALSE)*Paramètres!$K$4),IF(OR(G45="",OR($D45="",$D45="NL",$D45="HORS LIGUE")),0,VLOOKUP(IF(OR(G45="",OR($D45="",$D45="NL",$D45="HORS LIGUE")),"",COUNTIFS($D$5:$D$72,"&lt;&gt;"&amp;"",$D$5:$D$72,"&lt;&gt;"&amp;"NL",$D$5:$D$72,"&lt;&gt;"&amp;"HORS LIGUE",G$5:G$72,"&lt;"&amp;G45)+1),Paramètres!$B$3:$C$56,2,FALSE)*Paramètres!$K$4))</f>
        <v>0</v>
      </c>
      <c r="I45" s="36"/>
      <c r="J45" s="2">
        <f>IF(I$2="Bike &amp; Run",IF(ISNA(VLOOKUP(I45,Paramètres!$B$3:$C$56,2,FALSE)),0,VLOOKUP(I45,Paramètres!$B$3:$C$56,2,FALSE)*Paramètres!$K$5),IF(OR(I45="",OR($D45="",$D45="NL",$D45="HORS LIGUE")),0,VLOOKUP(IF(OR(I45="",OR($D45="",$D45="NL",$D45="HORS LIGUE")),"",COUNTIFS($D$5:$D$72,"&lt;&gt;"&amp;"",$D$5:$D$72,"&lt;&gt;"&amp;"NL",$D$5:$D$72,"&lt;&gt;"&amp;"HORS LIGUE",I$5:I$72,"&lt;"&amp;I45)+1),Paramètres!$B$3:$C$56,2,FALSE)*Paramètres!$K$5))</f>
        <v>0</v>
      </c>
      <c r="K45" s="4"/>
      <c r="L45" s="2">
        <f>IF(K$2="Bike &amp; Run",IF(ISNA(VLOOKUP(K45,Paramètres!$B$3:$C$56,2,FALSE)),0,VLOOKUP(K45,Paramètres!$B$3:$C$56,2,FALSE)*Paramètres!$K$6),IF(OR(K45="",OR($D45="",$D45="NL",$D45="HORS LIGUE")),0,VLOOKUP(IF(OR(K45="",OR($D45="",$D45="NL",$D45="HORS LIGUE")),"",COUNTIFS($D$5:$D$72,"&lt;&gt;"&amp;"",$D$5:$D$72,"&lt;&gt;"&amp;"NL",$D$5:$D$72,"&lt;&gt;"&amp;"HORS LIGUE",K$5:K$72,"&lt;"&amp;K45)+1),Paramètres!$B$3:$C$56,2,FALSE)*Paramètres!$K$6))</f>
        <v>0</v>
      </c>
      <c r="M45" s="4"/>
      <c r="N45" s="2">
        <f>IF(M$2="Bike &amp; Run",IF(ISNA(VLOOKUP(M45,Paramètres!$B$3:$C$56,2,FALSE)),0,VLOOKUP(M45,Paramètres!$B$3:$C$56,2,FALSE)*Paramètres!$K$7),IF(OR(M45="",OR($D45="",$D45="NL",$D45="HORS LIGUE")),0,VLOOKUP(IF(OR(M45="",OR($D45="",$D45="NL",$D45="HORS LIGUE")),"",COUNTIFS($D$5:$D$72,"&lt;&gt;"&amp;"",$D$5:$D$72,"&lt;&gt;"&amp;"NL",$D$5:$D$72,"&lt;&gt;"&amp;"HORS LIGUE",M$5:M$72,"&lt;"&amp;M45)+1),Paramètres!$B$3:$C$56,2,FALSE)*Paramètres!$K$7))</f>
        <v>0</v>
      </c>
      <c r="O45" s="46"/>
      <c r="P45" s="2">
        <f>IF(O$2="Bike &amp; Run",IF(ISNA(VLOOKUP(O45,Paramètres!$B$3:$C$56,2,FALSE)),0,VLOOKUP(O45,Paramètres!$B$3:$C$56,2,FALSE)*Paramètres!$K$8),IF(OR(O45="",OR($D45="",$D45="NL",$D45="HORS LIGUE")),0,VLOOKUP(IF(OR(O45="",OR($D45="",$D45="NL",$D45="HORS LIGUE")),"",COUNTIFS($D$5:$D$72,"&lt;&gt;"&amp;"",$D$5:$D$72,"&lt;&gt;"&amp;"NL",$D$5:$D$72,"&lt;&gt;"&amp;"HORS LIGUE",O$5:O$72,"&lt;"&amp;O45)+1),Paramètres!$B$3:$C$56,2,FALSE)*Paramètres!$K$8))</f>
        <v>0</v>
      </c>
      <c r="Q45" s="46"/>
      <c r="R45" s="2">
        <f>IF(Q$2="Bike &amp; Run",IF(ISNA(VLOOKUP(Q45,Paramètres!$B$3:$C$56,2,FALSE)),0,VLOOKUP(Q45,Paramètres!$B$3:$C$56,2,FALSE)*Paramètres!$K$9),IF(OR(Q45="",OR($D45="",$D45="NL",$D45="HORS LIGUE")),0,VLOOKUP(IF(OR(Q45="",OR($D45="",$D45="NL",$D45="HORS LIGUE")),"",COUNTIFS($D$5:$D$72,"&lt;&gt;"&amp;"",$D$5:$D$72,"&lt;&gt;"&amp;"NL",$D$5:$D$72,"&lt;&gt;"&amp;"HORS LIGUE",Q$5:Q$72,"&lt;"&amp;Q45)+1),Paramètres!$B$3:$C$56,2,FALSE)*Paramètres!$K$9))</f>
        <v>0</v>
      </c>
      <c r="S45" s="46"/>
      <c r="T45" s="2">
        <f>IF(S$2="Bike &amp; Run",IF(ISNA(VLOOKUP(S45,Paramètres!$B$3:$C$56,2,FALSE)),0,VLOOKUP(S45,Paramètres!$B$3:$C$56,2,FALSE)*Paramètres!$K$10),IF(OR(S45="",OR($D45="",$D45="NL",$D45="HORS LIGUE")),0,VLOOKUP(IF(OR(S45="",OR($D45="",$D45="NL",$D45="HORS LIGUE")),"",COUNTIFS($D$5:$D$72,"&lt;&gt;"&amp;"",$D$5:$D$72,"&lt;&gt;"&amp;"NL",$D$5:$D$72,"&lt;&gt;"&amp;"HORS LIGUE",S$5:S$72,"&lt;"&amp;S45)+1),Paramètres!$B$3:$C$56,2,FALSE)*Paramètres!$K$10))</f>
        <v>0</v>
      </c>
      <c r="U45" s="46"/>
      <c r="V45" s="2">
        <f>IF(U$2="Bike &amp; Run",IF(ISNA(VLOOKUP(U45,Paramètres!$B$3:$C$56,2,FALSE)),0,VLOOKUP(U45,Paramètres!$B$3:$C$56,2,FALSE)*Paramètres!$K$11),IF(OR(U45="",OR($D45="",$D45="NL",$D45="HORS LIGUE")),0,VLOOKUP(IF(OR(U45="",OR($D45="",$D45="NL",$D45="HORS LIGUE")),"",COUNTIFS($D$5:$D$72,"&lt;&gt;"&amp;"",$D$5:$D$72,"&lt;&gt;"&amp;"NL",$D$5:$D$72,"&lt;&gt;"&amp;"HORS LIGUE",U$5:U$72,"&lt;"&amp;U45)+1),Paramètres!$B$3:$C$56,2,FALSE)*Paramètres!$K$11))</f>
        <v>0</v>
      </c>
      <c r="W45" s="46"/>
      <c r="X45" s="2">
        <f>IF(W$2="Bike &amp; Run",IF(ISNA(VLOOKUP(W45,Paramètres!$B$3:$C$56,2,FALSE)),0,VLOOKUP(W45,Paramètres!$B$3:$C$56,2,FALSE)*Paramètres!$K$12),IF(OR(W45="",OR($D45="",$D45="NL",$D45="HORS LIGUE")),0,VLOOKUP(IF(OR(W45="",OR($D45="",$D45="NL",$D45="HORS LIGUE")),"",COUNTIFS($D$5:$D$72,"&lt;&gt;"&amp;"",$D$5:$D$72,"&lt;&gt;"&amp;"NL",$D$5:$D$72,"&lt;&gt;"&amp;"HORS LIGUE",W$5:W$72,"&lt;"&amp;W45)+1),Paramètres!$B$3:$C$56,2,FALSE)*Paramètres!$K$12))</f>
        <v>0</v>
      </c>
      <c r="Y45" s="46"/>
      <c r="Z45" s="2">
        <f>IF(Y$2="Bike &amp; Run",IF(ISNA(VLOOKUP(Y45,Paramètres!$B$3:$C$56,2,FALSE)),0,VLOOKUP(Y45,Paramètres!$B$3:$C$56,2,FALSE)*Paramètres!$K$13),IF(OR(Y45="",OR($D45="",$D45="NL",$D45="HORS LIGUE")),0,VLOOKUP(IF(OR(Y45="",OR($D45="",$D45="NL",$D45="HORS LIGUE")),"",COUNTIFS($D$5:$D$72,"&lt;&gt;"&amp;"",$D$5:$D$72,"&lt;&gt;"&amp;"NL",$D$5:$D$72,"&lt;&gt;"&amp;"HORS LIGUE",Y$5:Y$72,"&lt;"&amp;Y45)+1),Paramètres!$B$3:$C$56,2,FALSE)*Paramètres!$K$13))</f>
        <v>0</v>
      </c>
      <c r="AA45" s="46"/>
      <c r="AB45" s="2">
        <f>IF(AA$2="Bike &amp; Run",IF(ISNA(VLOOKUP(AA45,Paramètres!$B$3:$C$56,2,FALSE)),0,VLOOKUP(AA45,Paramètres!$B$3:$C$56,2,FALSE)*Paramètres!$K$14),IF(OR(AA45="",OR($D45="",$D45="NL",$D45="HORS LIGUE")),0,VLOOKUP(IF(OR(AA45="",OR($D45="",$D45="NL",$D45="HORS LIGUE")),"",COUNTIFS($D$5:$D$72,"&lt;&gt;"&amp;"",$D$5:$D$72,"&lt;&gt;"&amp;"NL",$D$5:$D$72,"&lt;&gt;"&amp;"HORS LIGUE",AA$5:AA$72,"&lt;"&amp;AA45)+1),Paramètres!$B$3:$C$56,2,FALSE)*Paramètres!$K$14))</f>
        <v>0</v>
      </c>
      <c r="AC45" s="46"/>
      <c r="AD45" s="2">
        <f>IF(AC$2="Bike &amp; Run",IF(ISNA(VLOOKUP(AC45,Paramètres!$B$3:$C$56,2,FALSE)),0,VLOOKUP(AC45,Paramètres!$B$3:$C$56,2,FALSE)*Paramètres!$K$15),IF(OR(AC45="",OR($D45="",$D45="NL",$D45="HORS LIGUE")),0,VLOOKUP(IF(OR(AC45="",OR($D45="",$D45="NL",$D45="HORS LIGUE")),"",COUNTIFS($D$5:$D$72,"&lt;&gt;"&amp;"",$D$5:$D$72,"&lt;&gt;"&amp;"NL",$D$5:$D$72,"&lt;&gt;"&amp;"HORS LIGUE",AC$5:AC$72,"&lt;"&amp;AC45)+1),Paramètres!$B$3:$C$56,2,FALSE)*Paramètres!$K$15))</f>
        <v>0</v>
      </c>
      <c r="AE45" s="46"/>
      <c r="AF45" s="2">
        <f>IF(AE$2="Bike &amp; Run",IF(ISNA(VLOOKUP(AE45,Paramètres!$B$3:$C$56,2,FALSE)),0,VLOOKUP(AE45,Paramètres!$B$3:$C$56,2,FALSE)*Paramètres!$K$16),IF(OR(AE45="",OR($D45="",$D45="NL",$D45="HORS LIGUE")),0,VLOOKUP(IF(OR(AE45="",OR($D45="",$D45="NL",$D45="HORS LIGUE")),"",COUNTIFS($D$5:$D$72,"&lt;&gt;"&amp;"",$D$5:$D$72,"&lt;&gt;"&amp;"NL",$D$5:$D$72,"&lt;&gt;"&amp;"HORS LIGUE",AE$5:AE$72,"&lt;"&amp;AE45)+1),Paramètres!$B$3:$C$56,2,FALSE)*Paramètres!$K$16))</f>
        <v>0</v>
      </c>
      <c r="AG45" s="46"/>
      <c r="AH45" s="2">
        <f>IF(AG$2="Bike &amp; Run",IF(ISNA(VLOOKUP(AG45,Paramètres!$B$3:$C$56,2,FALSE)),0,VLOOKUP(AG45,Paramètres!$B$3:$C$56,2,FALSE)*Paramètres!$K$17),IF(OR(AG45="",OR($D45="",$D45="NL",$D45="HORS LIGUE")),0,VLOOKUP(IF(OR(AG45="",OR($D45="",$D45="NL",$D45="HORS LIGUE")),"",COUNTIFS($D$5:$D$72,"&lt;&gt;"&amp;"",$D$5:$D$72,"&lt;&gt;"&amp;"NL",$D$5:$D$72,"&lt;&gt;"&amp;"HORS LIGUE",AG$5:AG$72,"&lt;"&amp;AG45)+1),Paramètres!$B$3:$C$56,2,FALSE)*Paramètres!$K$17))</f>
        <v>0</v>
      </c>
      <c r="AI45" s="40">
        <f t="shared" si="53"/>
        <v>0</v>
      </c>
      <c r="AJ45" s="3" t="str">
        <f t="shared" si="54"/>
        <v/>
      </c>
      <c r="AK45" s="5">
        <f t="shared" si="55"/>
        <v>0</v>
      </c>
      <c r="AL45" s="41">
        <f t="shared" si="56"/>
        <v>0</v>
      </c>
      <c r="AM45" s="33" t="str">
        <f t="shared" si="57"/>
        <v/>
      </c>
      <c r="AO45" s="22">
        <f t="shared" si="58"/>
        <v>0</v>
      </c>
      <c r="AP45">
        <f t="shared" si="59"/>
        <v>0</v>
      </c>
      <c r="AQ45">
        <f t="shared" si="60"/>
        <v>0</v>
      </c>
      <c r="AR45">
        <f t="shared" si="61"/>
        <v>0</v>
      </c>
      <c r="AS45">
        <f t="shared" si="62"/>
        <v>0</v>
      </c>
      <c r="AT45">
        <f t="shared" si="63"/>
        <v>0</v>
      </c>
      <c r="AU45">
        <f t="shared" si="64"/>
        <v>0</v>
      </c>
      <c r="AV45">
        <f t="shared" si="65"/>
        <v>0</v>
      </c>
      <c r="AW45">
        <f t="shared" si="66"/>
        <v>0</v>
      </c>
      <c r="AX45">
        <f t="shared" si="67"/>
        <v>0</v>
      </c>
      <c r="AY45">
        <f t="shared" si="68"/>
        <v>0</v>
      </c>
      <c r="AZ45">
        <f t="shared" si="69"/>
        <v>0</v>
      </c>
      <c r="BA45">
        <f t="shared" si="70"/>
        <v>0</v>
      </c>
      <c r="BB45">
        <f t="shared" si="71"/>
        <v>0</v>
      </c>
      <c r="BC45">
        <f t="shared" si="72"/>
        <v>0</v>
      </c>
      <c r="BD45">
        <f t="shared" si="73"/>
        <v>0</v>
      </c>
      <c r="BE45" s="22">
        <f t="shared" ref="BE45:BR45" si="82">BD45+LARGE($AO45:$BC45,BE$4)</f>
        <v>0</v>
      </c>
      <c r="BF45" s="22">
        <f t="shared" si="82"/>
        <v>0</v>
      </c>
      <c r="BG45" s="22">
        <f t="shared" si="82"/>
        <v>0</v>
      </c>
      <c r="BH45" s="22">
        <f t="shared" si="82"/>
        <v>0</v>
      </c>
      <c r="BI45" s="22">
        <f t="shared" si="82"/>
        <v>0</v>
      </c>
      <c r="BJ45" s="22">
        <f t="shared" si="82"/>
        <v>0</v>
      </c>
      <c r="BK45" s="22">
        <f t="shared" si="82"/>
        <v>0</v>
      </c>
      <c r="BL45" s="22">
        <f t="shared" si="82"/>
        <v>0</v>
      </c>
      <c r="BM45" s="22">
        <f t="shared" si="82"/>
        <v>0</v>
      </c>
      <c r="BN45" s="22">
        <f t="shared" si="82"/>
        <v>0</v>
      </c>
      <c r="BO45" s="22">
        <f t="shared" si="82"/>
        <v>0</v>
      </c>
      <c r="BP45" s="22">
        <f t="shared" si="82"/>
        <v>0</v>
      </c>
      <c r="BQ45" s="22">
        <f t="shared" si="82"/>
        <v>0</v>
      </c>
      <c r="BR45" s="22">
        <f t="shared" si="82"/>
        <v>0</v>
      </c>
    </row>
    <row r="46" spans="1:70" ht="16.5">
      <c r="A46" s="14"/>
      <c r="B46" s="32" t="str">
        <f>IF(ISNA(VLOOKUP(A46,'Licenciés Jeunes 2023'!A:C,3,0)),"",VLOOKUP(A46,'Licenciés Jeunes 2023'!A:C,3,0))</f>
        <v/>
      </c>
      <c r="C46" s="32" t="str">
        <f>IF(ISNA(VLOOKUP(A46,'Licenciés Jeunes 2023'!A:C,2,0)),"",VLOOKUP(A46,'Licenciés Jeunes 2023'!A:C,2,0))</f>
        <v/>
      </c>
      <c r="D46" s="32" t="str">
        <f>IF(ISNA(VLOOKUP(A46,'Licenciés Jeunes 2023'!A:F,6,0)),"",VLOOKUP(A46,'Licenciés Jeunes 2023'!A:F,6,0))</f>
        <v/>
      </c>
      <c r="E46" s="6"/>
      <c r="F46" s="2">
        <f>IF(E$2="Bike &amp; Run",IF(ISNA(VLOOKUP(E46,Paramètres!$B$3:$C$56,2,FALSE)),0,VLOOKUP(E46,Paramètres!$B$3:$C$56,2,FALSE)*Paramètres!$K$3),IF(OR(E46="",OR($D46="",$D46="NL",$D46="HORS LIGUE")),0,VLOOKUP(IF(OR(E46="",OR($D46="",$D46="NL",$D46="HORS LIGUE")),"",COUNTIFS($D$5:$D$72,"&lt;&gt;"&amp;"",$D$5:$D$72,"&lt;&gt;"&amp;"NL",$D$5:$D$72,"&lt;&gt;"&amp;"HORS LIGUE",E$5:E$72,"&lt;"&amp;E46)+1),Paramètres!$B$3:$C$56,2,FALSE)*Paramètres!$K$3))</f>
        <v>0</v>
      </c>
      <c r="G46" s="4"/>
      <c r="H46" s="2">
        <f>IF(G$2="Bike &amp; Run",IF(ISNA(VLOOKUP(G46,Paramètres!$B$3:$C$56,2,FALSE)),0,VLOOKUP(G46,Paramètres!$B$3:$C$56,2,FALSE)*Paramètres!$K$4),IF(OR(G46="",OR($D46="",$D46="NL",$D46="HORS LIGUE")),0,VLOOKUP(IF(OR(G46="",OR($D46="",$D46="NL",$D46="HORS LIGUE")),"",COUNTIFS($D$5:$D$72,"&lt;&gt;"&amp;"",$D$5:$D$72,"&lt;&gt;"&amp;"NL",$D$5:$D$72,"&lt;&gt;"&amp;"HORS LIGUE",G$5:G$72,"&lt;"&amp;G46)+1),Paramètres!$B$3:$C$56,2,FALSE)*Paramètres!$K$4))</f>
        <v>0</v>
      </c>
      <c r="I46" s="36"/>
      <c r="J46" s="2">
        <f>IF(I$2="Bike &amp; Run",IF(ISNA(VLOOKUP(I46,Paramètres!$B$3:$C$56,2,FALSE)),0,VLOOKUP(I46,Paramètres!$B$3:$C$56,2,FALSE)*Paramètres!$K$5),IF(OR(I46="",OR($D46="",$D46="NL",$D46="HORS LIGUE")),0,VLOOKUP(IF(OR(I46="",OR($D46="",$D46="NL",$D46="HORS LIGUE")),"",COUNTIFS($D$5:$D$72,"&lt;&gt;"&amp;"",$D$5:$D$72,"&lt;&gt;"&amp;"NL",$D$5:$D$72,"&lt;&gt;"&amp;"HORS LIGUE",I$5:I$72,"&lt;"&amp;I46)+1),Paramètres!$B$3:$C$56,2,FALSE)*Paramètres!$K$5))</f>
        <v>0</v>
      </c>
      <c r="K46" s="4"/>
      <c r="L46" s="2">
        <f>IF(K$2="Bike &amp; Run",IF(ISNA(VLOOKUP(K46,Paramètres!$B$3:$C$56,2,FALSE)),0,VLOOKUP(K46,Paramètres!$B$3:$C$56,2,FALSE)*Paramètres!$K$6),IF(OR(K46="",OR($D46="",$D46="NL",$D46="HORS LIGUE")),0,VLOOKUP(IF(OR(K46="",OR($D46="",$D46="NL",$D46="HORS LIGUE")),"",COUNTIFS($D$5:$D$72,"&lt;&gt;"&amp;"",$D$5:$D$72,"&lt;&gt;"&amp;"NL",$D$5:$D$72,"&lt;&gt;"&amp;"HORS LIGUE",K$5:K$72,"&lt;"&amp;K46)+1),Paramètres!$B$3:$C$56,2,FALSE)*Paramètres!$K$6))</f>
        <v>0</v>
      </c>
      <c r="M46" s="4"/>
      <c r="N46" s="2">
        <f>IF(M$2="Bike &amp; Run",IF(ISNA(VLOOKUP(M46,Paramètres!$B$3:$C$56,2,FALSE)),0,VLOOKUP(M46,Paramètres!$B$3:$C$56,2,FALSE)*Paramètres!$K$7),IF(OR(M46="",OR($D46="",$D46="NL",$D46="HORS LIGUE")),0,VLOOKUP(IF(OR(M46="",OR($D46="",$D46="NL",$D46="HORS LIGUE")),"",COUNTIFS($D$5:$D$72,"&lt;&gt;"&amp;"",$D$5:$D$72,"&lt;&gt;"&amp;"NL",$D$5:$D$72,"&lt;&gt;"&amp;"HORS LIGUE",M$5:M$72,"&lt;"&amp;M46)+1),Paramètres!$B$3:$C$56,2,FALSE)*Paramètres!$K$7))</f>
        <v>0</v>
      </c>
      <c r="O46" s="46"/>
      <c r="P46" s="2">
        <f>IF(O$2="Bike &amp; Run",IF(ISNA(VLOOKUP(O46,Paramètres!$B$3:$C$56,2,FALSE)),0,VLOOKUP(O46,Paramètres!$B$3:$C$56,2,FALSE)*Paramètres!$K$8),IF(OR(O46="",OR($D46="",$D46="NL",$D46="HORS LIGUE")),0,VLOOKUP(IF(OR(O46="",OR($D46="",$D46="NL",$D46="HORS LIGUE")),"",COUNTIFS($D$5:$D$72,"&lt;&gt;"&amp;"",$D$5:$D$72,"&lt;&gt;"&amp;"NL",$D$5:$D$72,"&lt;&gt;"&amp;"HORS LIGUE",O$5:O$72,"&lt;"&amp;O46)+1),Paramètres!$B$3:$C$56,2,FALSE)*Paramètres!$K$8))</f>
        <v>0</v>
      </c>
      <c r="Q46" s="46"/>
      <c r="R46" s="2">
        <f>IF(Q$2="Bike &amp; Run",IF(ISNA(VLOOKUP(Q46,Paramètres!$B$3:$C$56,2,FALSE)),0,VLOOKUP(Q46,Paramètres!$B$3:$C$56,2,FALSE)*Paramètres!$K$9),IF(OR(Q46="",OR($D46="",$D46="NL",$D46="HORS LIGUE")),0,VLOOKUP(IF(OR(Q46="",OR($D46="",$D46="NL",$D46="HORS LIGUE")),"",COUNTIFS($D$5:$D$72,"&lt;&gt;"&amp;"",$D$5:$D$72,"&lt;&gt;"&amp;"NL",$D$5:$D$72,"&lt;&gt;"&amp;"HORS LIGUE",Q$5:Q$72,"&lt;"&amp;Q46)+1),Paramètres!$B$3:$C$56,2,FALSE)*Paramètres!$K$9))</f>
        <v>0</v>
      </c>
      <c r="S46" s="46"/>
      <c r="T46" s="2">
        <f>IF(S$2="Bike &amp; Run",IF(ISNA(VLOOKUP(S46,Paramètres!$B$3:$C$56,2,FALSE)),0,VLOOKUP(S46,Paramètres!$B$3:$C$56,2,FALSE)*Paramètres!$K$10),IF(OR(S46="",OR($D46="",$D46="NL",$D46="HORS LIGUE")),0,VLOOKUP(IF(OR(S46="",OR($D46="",$D46="NL",$D46="HORS LIGUE")),"",COUNTIFS($D$5:$D$72,"&lt;&gt;"&amp;"",$D$5:$D$72,"&lt;&gt;"&amp;"NL",$D$5:$D$72,"&lt;&gt;"&amp;"HORS LIGUE",S$5:S$72,"&lt;"&amp;S46)+1),Paramètres!$B$3:$C$56,2,FALSE)*Paramètres!$K$10))</f>
        <v>0</v>
      </c>
      <c r="U46" s="46"/>
      <c r="V46" s="2">
        <f>IF(U$2="Bike &amp; Run",IF(ISNA(VLOOKUP(U46,Paramètres!$B$3:$C$56,2,FALSE)),0,VLOOKUP(U46,Paramètres!$B$3:$C$56,2,FALSE)*Paramètres!$K$11),IF(OR(U46="",OR($D46="",$D46="NL",$D46="HORS LIGUE")),0,VLOOKUP(IF(OR(U46="",OR($D46="",$D46="NL",$D46="HORS LIGUE")),"",COUNTIFS($D$5:$D$72,"&lt;&gt;"&amp;"",$D$5:$D$72,"&lt;&gt;"&amp;"NL",$D$5:$D$72,"&lt;&gt;"&amp;"HORS LIGUE",U$5:U$72,"&lt;"&amp;U46)+1),Paramètres!$B$3:$C$56,2,FALSE)*Paramètres!$K$11))</f>
        <v>0</v>
      </c>
      <c r="W46" s="46"/>
      <c r="X46" s="2">
        <f>IF(W$2="Bike &amp; Run",IF(ISNA(VLOOKUP(W46,Paramètres!$B$3:$C$56,2,FALSE)),0,VLOOKUP(W46,Paramètres!$B$3:$C$56,2,FALSE)*Paramètres!$K$12),IF(OR(W46="",OR($D46="",$D46="NL",$D46="HORS LIGUE")),0,VLOOKUP(IF(OR(W46="",OR($D46="",$D46="NL",$D46="HORS LIGUE")),"",COUNTIFS($D$5:$D$72,"&lt;&gt;"&amp;"",$D$5:$D$72,"&lt;&gt;"&amp;"NL",$D$5:$D$72,"&lt;&gt;"&amp;"HORS LIGUE",W$5:W$72,"&lt;"&amp;W46)+1),Paramètres!$B$3:$C$56,2,FALSE)*Paramètres!$K$12))</f>
        <v>0</v>
      </c>
      <c r="Y46" s="46"/>
      <c r="Z46" s="2">
        <f>IF(Y$2="Bike &amp; Run",IF(ISNA(VLOOKUP(Y46,Paramètres!$B$3:$C$56,2,FALSE)),0,VLOOKUP(Y46,Paramètres!$B$3:$C$56,2,FALSE)*Paramètres!$K$13),IF(OR(Y46="",OR($D46="",$D46="NL",$D46="HORS LIGUE")),0,VLOOKUP(IF(OR(Y46="",OR($D46="",$D46="NL",$D46="HORS LIGUE")),"",COUNTIFS($D$5:$D$72,"&lt;&gt;"&amp;"",$D$5:$D$72,"&lt;&gt;"&amp;"NL",$D$5:$D$72,"&lt;&gt;"&amp;"HORS LIGUE",Y$5:Y$72,"&lt;"&amp;Y46)+1),Paramètres!$B$3:$C$56,2,FALSE)*Paramètres!$K$13))</f>
        <v>0</v>
      </c>
      <c r="AA46" s="46"/>
      <c r="AB46" s="2">
        <f>IF(AA$2="Bike &amp; Run",IF(ISNA(VLOOKUP(AA46,Paramètres!$B$3:$C$56,2,FALSE)),0,VLOOKUP(AA46,Paramètres!$B$3:$C$56,2,FALSE)*Paramètres!$K$14),IF(OR(AA46="",OR($D46="",$D46="NL",$D46="HORS LIGUE")),0,VLOOKUP(IF(OR(AA46="",OR($D46="",$D46="NL",$D46="HORS LIGUE")),"",COUNTIFS($D$5:$D$72,"&lt;&gt;"&amp;"",$D$5:$D$72,"&lt;&gt;"&amp;"NL",$D$5:$D$72,"&lt;&gt;"&amp;"HORS LIGUE",AA$5:AA$72,"&lt;"&amp;AA46)+1),Paramètres!$B$3:$C$56,2,FALSE)*Paramètres!$K$14))</f>
        <v>0</v>
      </c>
      <c r="AC46" s="46"/>
      <c r="AD46" s="2">
        <f>IF(AC$2="Bike &amp; Run",IF(ISNA(VLOOKUP(AC46,Paramètres!$B$3:$C$56,2,FALSE)),0,VLOOKUP(AC46,Paramètres!$B$3:$C$56,2,FALSE)*Paramètres!$K$15),IF(OR(AC46="",OR($D46="",$D46="NL",$D46="HORS LIGUE")),0,VLOOKUP(IF(OR(AC46="",OR($D46="",$D46="NL",$D46="HORS LIGUE")),"",COUNTIFS($D$5:$D$72,"&lt;&gt;"&amp;"",$D$5:$D$72,"&lt;&gt;"&amp;"NL",$D$5:$D$72,"&lt;&gt;"&amp;"HORS LIGUE",AC$5:AC$72,"&lt;"&amp;AC46)+1),Paramètres!$B$3:$C$56,2,FALSE)*Paramètres!$K$15))</f>
        <v>0</v>
      </c>
      <c r="AE46" s="46"/>
      <c r="AF46" s="2">
        <f>IF(AE$2="Bike &amp; Run",IF(ISNA(VLOOKUP(AE46,Paramètres!$B$3:$C$56,2,FALSE)),0,VLOOKUP(AE46,Paramètres!$B$3:$C$56,2,FALSE)*Paramètres!$K$16),IF(OR(AE46="",OR($D46="",$D46="NL",$D46="HORS LIGUE")),0,VLOOKUP(IF(OR(AE46="",OR($D46="",$D46="NL",$D46="HORS LIGUE")),"",COUNTIFS($D$5:$D$72,"&lt;&gt;"&amp;"",$D$5:$D$72,"&lt;&gt;"&amp;"NL",$D$5:$D$72,"&lt;&gt;"&amp;"HORS LIGUE",AE$5:AE$72,"&lt;"&amp;AE46)+1),Paramètres!$B$3:$C$56,2,FALSE)*Paramètres!$K$16))</f>
        <v>0</v>
      </c>
      <c r="AG46" s="46"/>
      <c r="AH46" s="2">
        <f>IF(AG$2="Bike &amp; Run",IF(ISNA(VLOOKUP(AG46,Paramètres!$B$3:$C$56,2,FALSE)),0,VLOOKUP(AG46,Paramètres!$B$3:$C$56,2,FALSE)*Paramètres!$K$17),IF(OR(AG46="",OR($D46="",$D46="NL",$D46="HORS LIGUE")),0,VLOOKUP(IF(OR(AG46="",OR($D46="",$D46="NL",$D46="HORS LIGUE")),"",COUNTIFS($D$5:$D$72,"&lt;&gt;"&amp;"",$D$5:$D$72,"&lt;&gt;"&amp;"NL",$D$5:$D$72,"&lt;&gt;"&amp;"HORS LIGUE",AG$5:AG$72,"&lt;"&amp;AG46)+1),Paramètres!$B$3:$C$56,2,FALSE)*Paramètres!$K$17))</f>
        <v>0</v>
      </c>
      <c r="AI46" s="40">
        <f t="shared" si="53"/>
        <v>0</v>
      </c>
      <c r="AJ46" s="3" t="str">
        <f t="shared" si="54"/>
        <v/>
      </c>
      <c r="AK46" s="5">
        <f t="shared" si="55"/>
        <v>0</v>
      </c>
      <c r="AL46" s="41">
        <f t="shared" si="56"/>
        <v>0</v>
      </c>
      <c r="AM46" s="33" t="str">
        <f t="shared" si="57"/>
        <v/>
      </c>
      <c r="AO46" s="22">
        <f t="shared" si="58"/>
        <v>0</v>
      </c>
      <c r="AP46">
        <f t="shared" si="59"/>
        <v>0</v>
      </c>
      <c r="AQ46">
        <f t="shared" si="60"/>
        <v>0</v>
      </c>
      <c r="AR46">
        <f t="shared" si="61"/>
        <v>0</v>
      </c>
      <c r="AS46">
        <f t="shared" si="62"/>
        <v>0</v>
      </c>
      <c r="AT46">
        <f t="shared" si="63"/>
        <v>0</v>
      </c>
      <c r="AU46">
        <f t="shared" si="64"/>
        <v>0</v>
      </c>
      <c r="AV46">
        <f t="shared" si="65"/>
        <v>0</v>
      </c>
      <c r="AW46">
        <f t="shared" si="66"/>
        <v>0</v>
      </c>
      <c r="AX46">
        <f t="shared" si="67"/>
        <v>0</v>
      </c>
      <c r="AY46">
        <f t="shared" si="68"/>
        <v>0</v>
      </c>
      <c r="AZ46">
        <f t="shared" si="69"/>
        <v>0</v>
      </c>
      <c r="BA46">
        <f t="shared" si="70"/>
        <v>0</v>
      </c>
      <c r="BB46">
        <f t="shared" si="71"/>
        <v>0</v>
      </c>
      <c r="BC46">
        <f t="shared" si="72"/>
        <v>0</v>
      </c>
      <c r="BD46">
        <f t="shared" si="73"/>
        <v>0</v>
      </c>
      <c r="BE46" s="22">
        <f t="shared" ref="BE46:BR46" si="83">BD46+LARGE($AO46:$BC46,BE$4)</f>
        <v>0</v>
      </c>
      <c r="BF46" s="22">
        <f t="shared" si="83"/>
        <v>0</v>
      </c>
      <c r="BG46" s="22">
        <f t="shared" si="83"/>
        <v>0</v>
      </c>
      <c r="BH46" s="22">
        <f t="shared" si="83"/>
        <v>0</v>
      </c>
      <c r="BI46" s="22">
        <f t="shared" si="83"/>
        <v>0</v>
      </c>
      <c r="BJ46" s="22">
        <f t="shared" si="83"/>
        <v>0</v>
      </c>
      <c r="BK46" s="22">
        <f t="shared" si="83"/>
        <v>0</v>
      </c>
      <c r="BL46" s="22">
        <f t="shared" si="83"/>
        <v>0</v>
      </c>
      <c r="BM46" s="22">
        <f t="shared" si="83"/>
        <v>0</v>
      </c>
      <c r="BN46" s="22">
        <f t="shared" si="83"/>
        <v>0</v>
      </c>
      <c r="BO46" s="22">
        <f t="shared" si="83"/>
        <v>0</v>
      </c>
      <c r="BP46" s="22">
        <f t="shared" si="83"/>
        <v>0</v>
      </c>
      <c r="BQ46" s="22">
        <f t="shared" si="83"/>
        <v>0</v>
      </c>
      <c r="BR46" s="22">
        <f t="shared" si="83"/>
        <v>0</v>
      </c>
    </row>
    <row r="47" spans="1:70" ht="16.5">
      <c r="A47" s="14"/>
      <c r="B47" s="32" t="str">
        <f>IF(ISNA(VLOOKUP(A47,'Licenciés Jeunes 2023'!A:C,3,0)),"",VLOOKUP(A47,'Licenciés Jeunes 2023'!A:C,3,0))</f>
        <v/>
      </c>
      <c r="C47" s="32" t="str">
        <f>IF(ISNA(VLOOKUP(A47,'Licenciés Jeunes 2023'!A:C,2,0)),"",VLOOKUP(A47,'Licenciés Jeunes 2023'!A:C,2,0))</f>
        <v/>
      </c>
      <c r="D47" s="32" t="str">
        <f>IF(ISNA(VLOOKUP(A47,'Licenciés Jeunes 2023'!A:F,6,0)),"",VLOOKUP(A47,'Licenciés Jeunes 2023'!A:F,6,0))</f>
        <v/>
      </c>
      <c r="E47" s="6"/>
      <c r="F47" s="2">
        <f>IF(E$2="Bike &amp; Run",IF(ISNA(VLOOKUP(E47,Paramètres!$B$3:$C$56,2,FALSE)),0,VLOOKUP(E47,Paramètres!$B$3:$C$56,2,FALSE)*Paramètres!$K$3),IF(OR(E47="",OR($D47="",$D47="NL",$D47="HORS LIGUE")),0,VLOOKUP(IF(OR(E47="",OR($D47="",$D47="NL",$D47="HORS LIGUE")),"",COUNTIFS($D$5:$D$72,"&lt;&gt;"&amp;"",$D$5:$D$72,"&lt;&gt;"&amp;"NL",$D$5:$D$72,"&lt;&gt;"&amp;"HORS LIGUE",E$5:E$72,"&lt;"&amp;E47)+1),Paramètres!$B$3:$C$56,2,FALSE)*Paramètres!$K$3))</f>
        <v>0</v>
      </c>
      <c r="G47" s="4"/>
      <c r="H47" s="2">
        <f>IF(G$2="Bike &amp; Run",IF(ISNA(VLOOKUP(G47,Paramètres!$B$3:$C$56,2,FALSE)),0,VLOOKUP(G47,Paramètres!$B$3:$C$56,2,FALSE)*Paramètres!$K$4),IF(OR(G47="",OR($D47="",$D47="NL",$D47="HORS LIGUE")),0,VLOOKUP(IF(OR(G47="",OR($D47="",$D47="NL",$D47="HORS LIGUE")),"",COUNTIFS($D$5:$D$72,"&lt;&gt;"&amp;"",$D$5:$D$72,"&lt;&gt;"&amp;"NL",$D$5:$D$72,"&lt;&gt;"&amp;"HORS LIGUE",G$5:G$72,"&lt;"&amp;G47)+1),Paramètres!$B$3:$C$56,2,FALSE)*Paramètres!$K$4))</f>
        <v>0</v>
      </c>
      <c r="I47" s="36"/>
      <c r="J47" s="2">
        <f>IF(I$2="Bike &amp; Run",IF(ISNA(VLOOKUP(I47,Paramètres!$B$3:$C$56,2,FALSE)),0,VLOOKUP(I47,Paramètres!$B$3:$C$56,2,FALSE)*Paramètres!$K$5),IF(OR(I47="",OR($D47="",$D47="NL",$D47="HORS LIGUE")),0,VLOOKUP(IF(OR(I47="",OR($D47="",$D47="NL",$D47="HORS LIGUE")),"",COUNTIFS($D$5:$D$72,"&lt;&gt;"&amp;"",$D$5:$D$72,"&lt;&gt;"&amp;"NL",$D$5:$D$72,"&lt;&gt;"&amp;"HORS LIGUE",I$5:I$72,"&lt;"&amp;I47)+1),Paramètres!$B$3:$C$56,2,FALSE)*Paramètres!$K$5))</f>
        <v>0</v>
      </c>
      <c r="K47" s="4"/>
      <c r="L47" s="2">
        <f>IF(K$2="Bike &amp; Run",IF(ISNA(VLOOKUP(K47,Paramètres!$B$3:$C$56,2,FALSE)),0,VLOOKUP(K47,Paramètres!$B$3:$C$56,2,FALSE)*Paramètres!$K$6),IF(OR(K47="",OR($D47="",$D47="NL",$D47="HORS LIGUE")),0,VLOOKUP(IF(OR(K47="",OR($D47="",$D47="NL",$D47="HORS LIGUE")),"",COUNTIFS($D$5:$D$72,"&lt;&gt;"&amp;"",$D$5:$D$72,"&lt;&gt;"&amp;"NL",$D$5:$D$72,"&lt;&gt;"&amp;"HORS LIGUE",K$5:K$72,"&lt;"&amp;K47)+1),Paramètres!$B$3:$C$56,2,FALSE)*Paramètres!$K$6))</f>
        <v>0</v>
      </c>
      <c r="M47" s="4"/>
      <c r="N47" s="2">
        <f>IF(M$2="Bike &amp; Run",IF(ISNA(VLOOKUP(M47,Paramètres!$B$3:$C$56,2,FALSE)),0,VLOOKUP(M47,Paramètres!$B$3:$C$56,2,FALSE)*Paramètres!$K$7),IF(OR(M47="",OR($D47="",$D47="NL",$D47="HORS LIGUE")),0,VLOOKUP(IF(OR(M47="",OR($D47="",$D47="NL",$D47="HORS LIGUE")),"",COUNTIFS($D$5:$D$72,"&lt;&gt;"&amp;"",$D$5:$D$72,"&lt;&gt;"&amp;"NL",$D$5:$D$72,"&lt;&gt;"&amp;"HORS LIGUE",M$5:M$72,"&lt;"&amp;M47)+1),Paramètres!$B$3:$C$56,2,FALSE)*Paramètres!$K$7))</f>
        <v>0</v>
      </c>
      <c r="O47" s="46"/>
      <c r="P47" s="2">
        <f>IF(O$2="Bike &amp; Run",IF(ISNA(VLOOKUP(O47,Paramètres!$B$3:$C$56,2,FALSE)),0,VLOOKUP(O47,Paramètres!$B$3:$C$56,2,FALSE)*Paramètres!$K$8),IF(OR(O47="",OR($D47="",$D47="NL",$D47="HORS LIGUE")),0,VLOOKUP(IF(OR(O47="",OR($D47="",$D47="NL",$D47="HORS LIGUE")),"",COUNTIFS($D$5:$D$72,"&lt;&gt;"&amp;"",$D$5:$D$72,"&lt;&gt;"&amp;"NL",$D$5:$D$72,"&lt;&gt;"&amp;"HORS LIGUE",O$5:O$72,"&lt;"&amp;O47)+1),Paramètres!$B$3:$C$56,2,FALSE)*Paramètres!$K$8))</f>
        <v>0</v>
      </c>
      <c r="Q47" s="46"/>
      <c r="R47" s="2">
        <f>IF(Q$2="Bike &amp; Run",IF(ISNA(VLOOKUP(Q47,Paramètres!$B$3:$C$56,2,FALSE)),0,VLOOKUP(Q47,Paramètres!$B$3:$C$56,2,FALSE)*Paramètres!$K$9),IF(OR(Q47="",OR($D47="",$D47="NL",$D47="HORS LIGUE")),0,VLOOKUP(IF(OR(Q47="",OR($D47="",$D47="NL",$D47="HORS LIGUE")),"",COUNTIFS($D$5:$D$72,"&lt;&gt;"&amp;"",$D$5:$D$72,"&lt;&gt;"&amp;"NL",$D$5:$D$72,"&lt;&gt;"&amp;"HORS LIGUE",Q$5:Q$72,"&lt;"&amp;Q47)+1),Paramètres!$B$3:$C$56,2,FALSE)*Paramètres!$K$9))</f>
        <v>0</v>
      </c>
      <c r="S47" s="46"/>
      <c r="T47" s="2">
        <f>IF(S$2="Bike &amp; Run",IF(ISNA(VLOOKUP(S47,Paramètres!$B$3:$C$56,2,FALSE)),0,VLOOKUP(S47,Paramètres!$B$3:$C$56,2,FALSE)*Paramètres!$K$10),IF(OR(S47="",OR($D47="",$D47="NL",$D47="HORS LIGUE")),0,VLOOKUP(IF(OR(S47="",OR($D47="",$D47="NL",$D47="HORS LIGUE")),"",COUNTIFS($D$5:$D$72,"&lt;&gt;"&amp;"",$D$5:$D$72,"&lt;&gt;"&amp;"NL",$D$5:$D$72,"&lt;&gt;"&amp;"HORS LIGUE",S$5:S$72,"&lt;"&amp;S47)+1),Paramètres!$B$3:$C$56,2,FALSE)*Paramètres!$K$10))</f>
        <v>0</v>
      </c>
      <c r="U47" s="46"/>
      <c r="V47" s="2">
        <f>IF(U$2="Bike &amp; Run",IF(ISNA(VLOOKUP(U47,Paramètres!$B$3:$C$56,2,FALSE)),0,VLOOKUP(U47,Paramètres!$B$3:$C$56,2,FALSE)*Paramètres!$K$11),IF(OR(U47="",OR($D47="",$D47="NL",$D47="HORS LIGUE")),0,VLOOKUP(IF(OR(U47="",OR($D47="",$D47="NL",$D47="HORS LIGUE")),"",COUNTIFS($D$5:$D$72,"&lt;&gt;"&amp;"",$D$5:$D$72,"&lt;&gt;"&amp;"NL",$D$5:$D$72,"&lt;&gt;"&amp;"HORS LIGUE",U$5:U$72,"&lt;"&amp;U47)+1),Paramètres!$B$3:$C$56,2,FALSE)*Paramètres!$K$11))</f>
        <v>0</v>
      </c>
      <c r="W47" s="46"/>
      <c r="X47" s="2">
        <f>IF(W$2="Bike &amp; Run",IF(ISNA(VLOOKUP(W47,Paramètres!$B$3:$C$56,2,FALSE)),0,VLOOKUP(W47,Paramètres!$B$3:$C$56,2,FALSE)*Paramètres!$K$12),IF(OR(W47="",OR($D47="",$D47="NL",$D47="HORS LIGUE")),0,VLOOKUP(IF(OR(W47="",OR($D47="",$D47="NL",$D47="HORS LIGUE")),"",COUNTIFS($D$5:$D$72,"&lt;&gt;"&amp;"",$D$5:$D$72,"&lt;&gt;"&amp;"NL",$D$5:$D$72,"&lt;&gt;"&amp;"HORS LIGUE",W$5:W$72,"&lt;"&amp;W47)+1),Paramètres!$B$3:$C$56,2,FALSE)*Paramètres!$K$12))</f>
        <v>0</v>
      </c>
      <c r="Y47" s="46"/>
      <c r="Z47" s="2">
        <f>IF(Y$2="Bike &amp; Run",IF(ISNA(VLOOKUP(Y47,Paramètres!$B$3:$C$56,2,FALSE)),0,VLOOKUP(Y47,Paramètres!$B$3:$C$56,2,FALSE)*Paramètres!$K$13),IF(OR(Y47="",OR($D47="",$D47="NL",$D47="HORS LIGUE")),0,VLOOKUP(IF(OR(Y47="",OR($D47="",$D47="NL",$D47="HORS LIGUE")),"",COUNTIFS($D$5:$D$72,"&lt;&gt;"&amp;"",$D$5:$D$72,"&lt;&gt;"&amp;"NL",$D$5:$D$72,"&lt;&gt;"&amp;"HORS LIGUE",Y$5:Y$72,"&lt;"&amp;Y47)+1),Paramètres!$B$3:$C$56,2,FALSE)*Paramètres!$K$13))</f>
        <v>0</v>
      </c>
      <c r="AA47" s="46"/>
      <c r="AB47" s="2">
        <f>IF(AA$2="Bike &amp; Run",IF(ISNA(VLOOKUP(AA47,Paramètres!$B$3:$C$56,2,FALSE)),0,VLOOKUP(AA47,Paramètres!$B$3:$C$56,2,FALSE)*Paramètres!$K$14),IF(OR(AA47="",OR($D47="",$D47="NL",$D47="HORS LIGUE")),0,VLOOKUP(IF(OR(AA47="",OR($D47="",$D47="NL",$D47="HORS LIGUE")),"",COUNTIFS($D$5:$D$72,"&lt;&gt;"&amp;"",$D$5:$D$72,"&lt;&gt;"&amp;"NL",$D$5:$D$72,"&lt;&gt;"&amp;"HORS LIGUE",AA$5:AA$72,"&lt;"&amp;AA47)+1),Paramètres!$B$3:$C$56,2,FALSE)*Paramètres!$K$14))</f>
        <v>0</v>
      </c>
      <c r="AC47" s="46"/>
      <c r="AD47" s="2">
        <f>IF(AC$2="Bike &amp; Run",IF(ISNA(VLOOKUP(AC47,Paramètres!$B$3:$C$56,2,FALSE)),0,VLOOKUP(AC47,Paramètres!$B$3:$C$56,2,FALSE)*Paramètres!$K$15),IF(OR(AC47="",OR($D47="",$D47="NL",$D47="HORS LIGUE")),0,VLOOKUP(IF(OR(AC47="",OR($D47="",$D47="NL",$D47="HORS LIGUE")),"",COUNTIFS($D$5:$D$72,"&lt;&gt;"&amp;"",$D$5:$D$72,"&lt;&gt;"&amp;"NL",$D$5:$D$72,"&lt;&gt;"&amp;"HORS LIGUE",AC$5:AC$72,"&lt;"&amp;AC47)+1),Paramètres!$B$3:$C$56,2,FALSE)*Paramètres!$K$15))</f>
        <v>0</v>
      </c>
      <c r="AE47" s="46"/>
      <c r="AF47" s="2">
        <f>IF(AE$2="Bike &amp; Run",IF(ISNA(VLOOKUP(AE47,Paramètres!$B$3:$C$56,2,FALSE)),0,VLOOKUP(AE47,Paramètres!$B$3:$C$56,2,FALSE)*Paramètres!$K$16),IF(OR(AE47="",OR($D47="",$D47="NL",$D47="HORS LIGUE")),0,VLOOKUP(IF(OR(AE47="",OR($D47="",$D47="NL",$D47="HORS LIGUE")),"",COUNTIFS($D$5:$D$72,"&lt;&gt;"&amp;"",$D$5:$D$72,"&lt;&gt;"&amp;"NL",$D$5:$D$72,"&lt;&gt;"&amp;"HORS LIGUE",AE$5:AE$72,"&lt;"&amp;AE47)+1),Paramètres!$B$3:$C$56,2,FALSE)*Paramètres!$K$16))</f>
        <v>0</v>
      </c>
      <c r="AG47" s="46"/>
      <c r="AH47" s="2">
        <f>IF(AG$2="Bike &amp; Run",IF(ISNA(VLOOKUP(AG47,Paramètres!$B$3:$C$56,2,FALSE)),0,VLOOKUP(AG47,Paramètres!$B$3:$C$56,2,FALSE)*Paramètres!$K$17),IF(OR(AG47="",OR($D47="",$D47="NL",$D47="HORS LIGUE")),0,VLOOKUP(IF(OR(AG47="",OR($D47="",$D47="NL",$D47="HORS LIGUE")),"",COUNTIFS($D$5:$D$72,"&lt;&gt;"&amp;"",$D$5:$D$72,"&lt;&gt;"&amp;"NL",$D$5:$D$72,"&lt;&gt;"&amp;"HORS LIGUE",AG$5:AG$72,"&lt;"&amp;AG47)+1),Paramètres!$B$3:$C$56,2,FALSE)*Paramètres!$K$17))</f>
        <v>0</v>
      </c>
      <c r="AI47" s="40">
        <f t="shared" si="53"/>
        <v>0</v>
      </c>
      <c r="AJ47" s="3" t="str">
        <f t="shared" si="54"/>
        <v/>
      </c>
      <c r="AK47" s="5">
        <f t="shared" si="55"/>
        <v>0</v>
      </c>
      <c r="AL47" s="41">
        <f t="shared" si="56"/>
        <v>0</v>
      </c>
      <c r="AM47" s="33" t="str">
        <f t="shared" si="57"/>
        <v/>
      </c>
      <c r="AO47" s="22">
        <f t="shared" si="58"/>
        <v>0</v>
      </c>
      <c r="AP47">
        <f t="shared" si="59"/>
        <v>0</v>
      </c>
      <c r="AQ47">
        <f t="shared" si="60"/>
        <v>0</v>
      </c>
      <c r="AR47">
        <f t="shared" si="61"/>
        <v>0</v>
      </c>
      <c r="AS47">
        <f t="shared" si="62"/>
        <v>0</v>
      </c>
      <c r="AT47">
        <f t="shared" si="63"/>
        <v>0</v>
      </c>
      <c r="AU47">
        <f t="shared" si="64"/>
        <v>0</v>
      </c>
      <c r="AV47">
        <f t="shared" si="65"/>
        <v>0</v>
      </c>
      <c r="AW47">
        <f t="shared" si="66"/>
        <v>0</v>
      </c>
      <c r="AX47">
        <f t="shared" si="67"/>
        <v>0</v>
      </c>
      <c r="AY47">
        <f t="shared" si="68"/>
        <v>0</v>
      </c>
      <c r="AZ47">
        <f t="shared" si="69"/>
        <v>0</v>
      </c>
      <c r="BA47">
        <f t="shared" si="70"/>
        <v>0</v>
      </c>
      <c r="BB47">
        <f t="shared" si="71"/>
        <v>0</v>
      </c>
      <c r="BC47">
        <f t="shared" si="72"/>
        <v>0</v>
      </c>
      <c r="BD47">
        <f t="shared" si="73"/>
        <v>0</v>
      </c>
      <c r="BE47" s="22">
        <f t="shared" ref="BE47:BR47" si="84">BD47+LARGE($AO47:$BC47,BE$4)</f>
        <v>0</v>
      </c>
      <c r="BF47" s="22">
        <f t="shared" si="84"/>
        <v>0</v>
      </c>
      <c r="BG47" s="22">
        <f t="shared" si="84"/>
        <v>0</v>
      </c>
      <c r="BH47" s="22">
        <f t="shared" si="84"/>
        <v>0</v>
      </c>
      <c r="BI47" s="22">
        <f t="shared" si="84"/>
        <v>0</v>
      </c>
      <c r="BJ47" s="22">
        <f t="shared" si="84"/>
        <v>0</v>
      </c>
      <c r="BK47" s="22">
        <f t="shared" si="84"/>
        <v>0</v>
      </c>
      <c r="BL47" s="22">
        <f t="shared" si="84"/>
        <v>0</v>
      </c>
      <c r="BM47" s="22">
        <f t="shared" si="84"/>
        <v>0</v>
      </c>
      <c r="BN47" s="22">
        <f t="shared" si="84"/>
        <v>0</v>
      </c>
      <c r="BO47" s="22">
        <f t="shared" si="84"/>
        <v>0</v>
      </c>
      <c r="BP47" s="22">
        <f t="shared" si="84"/>
        <v>0</v>
      </c>
      <c r="BQ47" s="22">
        <f t="shared" si="84"/>
        <v>0</v>
      </c>
      <c r="BR47" s="22">
        <f t="shared" si="84"/>
        <v>0</v>
      </c>
    </row>
    <row r="48" spans="1:70" ht="16.5">
      <c r="A48" s="14"/>
      <c r="B48" s="32" t="str">
        <f>IF(ISNA(VLOOKUP(A48,'Licenciés Jeunes 2023'!A:C,3,0)),"",VLOOKUP(A48,'Licenciés Jeunes 2023'!A:C,3,0))</f>
        <v/>
      </c>
      <c r="C48" s="32" t="str">
        <f>IF(ISNA(VLOOKUP(A48,'Licenciés Jeunes 2023'!A:C,2,0)),"",VLOOKUP(A48,'Licenciés Jeunes 2023'!A:C,2,0))</f>
        <v/>
      </c>
      <c r="D48" s="32" t="str">
        <f>IF(ISNA(VLOOKUP(A48,'Licenciés Jeunes 2023'!A:F,6,0)),"",VLOOKUP(A48,'Licenciés Jeunes 2023'!A:F,6,0))</f>
        <v/>
      </c>
      <c r="E48" s="6"/>
      <c r="F48" s="2">
        <f>IF(E$2="Bike &amp; Run",IF(ISNA(VLOOKUP(E48,Paramètres!$B$3:$C$56,2,FALSE)),0,VLOOKUP(E48,Paramètres!$B$3:$C$56,2,FALSE)*Paramètres!$K$3),IF(OR(E48="",OR($D48="",$D48="NL",$D48="HORS LIGUE")),0,VLOOKUP(IF(OR(E48="",OR($D48="",$D48="NL",$D48="HORS LIGUE")),"",COUNTIFS($D$5:$D$72,"&lt;&gt;"&amp;"",$D$5:$D$72,"&lt;&gt;"&amp;"NL",$D$5:$D$72,"&lt;&gt;"&amp;"HORS LIGUE",E$5:E$72,"&lt;"&amp;E48)+1),Paramètres!$B$3:$C$56,2,FALSE)*Paramètres!$K$3))</f>
        <v>0</v>
      </c>
      <c r="G48" s="4"/>
      <c r="H48" s="2">
        <f>IF(G$2="Bike &amp; Run",IF(ISNA(VLOOKUP(G48,Paramètres!$B$3:$C$56,2,FALSE)),0,VLOOKUP(G48,Paramètres!$B$3:$C$56,2,FALSE)*Paramètres!$K$4),IF(OR(G48="",OR($D48="",$D48="NL",$D48="HORS LIGUE")),0,VLOOKUP(IF(OR(G48="",OR($D48="",$D48="NL",$D48="HORS LIGUE")),"",COUNTIFS($D$5:$D$72,"&lt;&gt;"&amp;"",$D$5:$D$72,"&lt;&gt;"&amp;"NL",$D$5:$D$72,"&lt;&gt;"&amp;"HORS LIGUE",G$5:G$72,"&lt;"&amp;G48)+1),Paramètres!$B$3:$C$56,2,FALSE)*Paramètres!$K$4))</f>
        <v>0</v>
      </c>
      <c r="I48" s="36"/>
      <c r="J48" s="2">
        <f>IF(I$2="Bike &amp; Run",IF(ISNA(VLOOKUP(I48,Paramètres!$B$3:$C$56,2,FALSE)),0,VLOOKUP(I48,Paramètres!$B$3:$C$56,2,FALSE)*Paramètres!$K$5),IF(OR(I48="",OR($D48="",$D48="NL",$D48="HORS LIGUE")),0,VLOOKUP(IF(OR(I48="",OR($D48="",$D48="NL",$D48="HORS LIGUE")),"",COUNTIFS($D$5:$D$72,"&lt;&gt;"&amp;"",$D$5:$D$72,"&lt;&gt;"&amp;"NL",$D$5:$D$72,"&lt;&gt;"&amp;"HORS LIGUE",I$5:I$72,"&lt;"&amp;I48)+1),Paramètres!$B$3:$C$56,2,FALSE)*Paramètres!$K$5))</f>
        <v>0</v>
      </c>
      <c r="K48" s="4"/>
      <c r="L48" s="2">
        <f>IF(K$2="Bike &amp; Run",IF(ISNA(VLOOKUP(K48,Paramètres!$B$3:$C$56,2,FALSE)),0,VLOOKUP(K48,Paramètres!$B$3:$C$56,2,FALSE)*Paramètres!$K$6),IF(OR(K48="",OR($D48="",$D48="NL",$D48="HORS LIGUE")),0,VLOOKUP(IF(OR(K48="",OR($D48="",$D48="NL",$D48="HORS LIGUE")),"",COUNTIFS($D$5:$D$72,"&lt;&gt;"&amp;"",$D$5:$D$72,"&lt;&gt;"&amp;"NL",$D$5:$D$72,"&lt;&gt;"&amp;"HORS LIGUE",K$5:K$72,"&lt;"&amp;K48)+1),Paramètres!$B$3:$C$56,2,FALSE)*Paramètres!$K$6))</f>
        <v>0</v>
      </c>
      <c r="M48" s="4"/>
      <c r="N48" s="2">
        <f>IF(M$2="Bike &amp; Run",IF(ISNA(VLOOKUP(M48,Paramètres!$B$3:$C$56,2,FALSE)),0,VLOOKUP(M48,Paramètres!$B$3:$C$56,2,FALSE)*Paramètres!$K$7),IF(OR(M48="",OR($D48="",$D48="NL",$D48="HORS LIGUE")),0,VLOOKUP(IF(OR(M48="",OR($D48="",$D48="NL",$D48="HORS LIGUE")),"",COUNTIFS($D$5:$D$72,"&lt;&gt;"&amp;"",$D$5:$D$72,"&lt;&gt;"&amp;"NL",$D$5:$D$72,"&lt;&gt;"&amp;"HORS LIGUE",M$5:M$72,"&lt;"&amp;M48)+1),Paramètres!$B$3:$C$56,2,FALSE)*Paramètres!$K$7))</f>
        <v>0</v>
      </c>
      <c r="O48" s="46"/>
      <c r="P48" s="2">
        <f>IF(O$2="Bike &amp; Run",IF(ISNA(VLOOKUP(O48,Paramètres!$B$3:$C$56,2,FALSE)),0,VLOOKUP(O48,Paramètres!$B$3:$C$56,2,FALSE)*Paramètres!$K$8),IF(OR(O48="",OR($D48="",$D48="NL",$D48="HORS LIGUE")),0,VLOOKUP(IF(OR(O48="",OR($D48="",$D48="NL",$D48="HORS LIGUE")),"",COUNTIFS($D$5:$D$72,"&lt;&gt;"&amp;"",$D$5:$D$72,"&lt;&gt;"&amp;"NL",$D$5:$D$72,"&lt;&gt;"&amp;"HORS LIGUE",O$5:O$72,"&lt;"&amp;O48)+1),Paramètres!$B$3:$C$56,2,FALSE)*Paramètres!$K$8))</f>
        <v>0</v>
      </c>
      <c r="Q48" s="46"/>
      <c r="R48" s="2">
        <f>IF(Q$2="Bike &amp; Run",IF(ISNA(VLOOKUP(Q48,Paramètres!$B$3:$C$56,2,FALSE)),0,VLOOKUP(Q48,Paramètres!$B$3:$C$56,2,FALSE)*Paramètres!$K$9),IF(OR(Q48="",OR($D48="",$D48="NL",$D48="HORS LIGUE")),0,VLOOKUP(IF(OR(Q48="",OR($D48="",$D48="NL",$D48="HORS LIGUE")),"",COUNTIFS($D$5:$D$72,"&lt;&gt;"&amp;"",$D$5:$D$72,"&lt;&gt;"&amp;"NL",$D$5:$D$72,"&lt;&gt;"&amp;"HORS LIGUE",Q$5:Q$72,"&lt;"&amp;Q48)+1),Paramètres!$B$3:$C$56,2,FALSE)*Paramètres!$K$9))</f>
        <v>0</v>
      </c>
      <c r="S48" s="46"/>
      <c r="T48" s="2">
        <f>IF(S$2="Bike &amp; Run",IF(ISNA(VLOOKUP(S48,Paramètres!$B$3:$C$56,2,FALSE)),0,VLOOKUP(S48,Paramètres!$B$3:$C$56,2,FALSE)*Paramètres!$K$10),IF(OR(S48="",OR($D48="",$D48="NL",$D48="HORS LIGUE")),0,VLOOKUP(IF(OR(S48="",OR($D48="",$D48="NL",$D48="HORS LIGUE")),"",COUNTIFS($D$5:$D$72,"&lt;&gt;"&amp;"",$D$5:$D$72,"&lt;&gt;"&amp;"NL",$D$5:$D$72,"&lt;&gt;"&amp;"HORS LIGUE",S$5:S$72,"&lt;"&amp;S48)+1),Paramètres!$B$3:$C$56,2,FALSE)*Paramètres!$K$10))</f>
        <v>0</v>
      </c>
      <c r="U48" s="46"/>
      <c r="V48" s="2">
        <f>IF(U$2="Bike &amp; Run",IF(ISNA(VLOOKUP(U48,Paramètres!$B$3:$C$56,2,FALSE)),0,VLOOKUP(U48,Paramètres!$B$3:$C$56,2,FALSE)*Paramètres!$K$11),IF(OR(U48="",OR($D48="",$D48="NL",$D48="HORS LIGUE")),0,VLOOKUP(IF(OR(U48="",OR($D48="",$D48="NL",$D48="HORS LIGUE")),"",COUNTIFS($D$5:$D$72,"&lt;&gt;"&amp;"",$D$5:$D$72,"&lt;&gt;"&amp;"NL",$D$5:$D$72,"&lt;&gt;"&amp;"HORS LIGUE",U$5:U$72,"&lt;"&amp;U48)+1),Paramètres!$B$3:$C$56,2,FALSE)*Paramètres!$K$11))</f>
        <v>0</v>
      </c>
      <c r="W48" s="46"/>
      <c r="X48" s="2">
        <f>IF(W$2="Bike &amp; Run",IF(ISNA(VLOOKUP(W48,Paramètres!$B$3:$C$56,2,FALSE)),0,VLOOKUP(W48,Paramètres!$B$3:$C$56,2,FALSE)*Paramètres!$K$12),IF(OR(W48="",OR($D48="",$D48="NL",$D48="HORS LIGUE")),0,VLOOKUP(IF(OR(W48="",OR($D48="",$D48="NL",$D48="HORS LIGUE")),"",COUNTIFS($D$5:$D$72,"&lt;&gt;"&amp;"",$D$5:$D$72,"&lt;&gt;"&amp;"NL",$D$5:$D$72,"&lt;&gt;"&amp;"HORS LIGUE",W$5:W$72,"&lt;"&amp;W48)+1),Paramètres!$B$3:$C$56,2,FALSE)*Paramètres!$K$12))</f>
        <v>0</v>
      </c>
      <c r="Y48" s="46"/>
      <c r="Z48" s="2">
        <f>IF(Y$2="Bike &amp; Run",IF(ISNA(VLOOKUP(Y48,Paramètres!$B$3:$C$56,2,FALSE)),0,VLOOKUP(Y48,Paramètres!$B$3:$C$56,2,FALSE)*Paramètres!$K$13),IF(OR(Y48="",OR($D48="",$D48="NL",$D48="HORS LIGUE")),0,VLOOKUP(IF(OR(Y48="",OR($D48="",$D48="NL",$D48="HORS LIGUE")),"",COUNTIFS($D$5:$D$72,"&lt;&gt;"&amp;"",$D$5:$D$72,"&lt;&gt;"&amp;"NL",$D$5:$D$72,"&lt;&gt;"&amp;"HORS LIGUE",Y$5:Y$72,"&lt;"&amp;Y48)+1),Paramètres!$B$3:$C$56,2,FALSE)*Paramètres!$K$13))</f>
        <v>0</v>
      </c>
      <c r="AA48" s="46"/>
      <c r="AB48" s="2">
        <f>IF(AA$2="Bike &amp; Run",IF(ISNA(VLOOKUP(AA48,Paramètres!$B$3:$C$56,2,FALSE)),0,VLOOKUP(AA48,Paramètres!$B$3:$C$56,2,FALSE)*Paramètres!$K$14),IF(OR(AA48="",OR($D48="",$D48="NL",$D48="HORS LIGUE")),0,VLOOKUP(IF(OR(AA48="",OR($D48="",$D48="NL",$D48="HORS LIGUE")),"",COUNTIFS($D$5:$D$72,"&lt;&gt;"&amp;"",$D$5:$D$72,"&lt;&gt;"&amp;"NL",$D$5:$D$72,"&lt;&gt;"&amp;"HORS LIGUE",AA$5:AA$72,"&lt;"&amp;AA48)+1),Paramètres!$B$3:$C$56,2,FALSE)*Paramètres!$K$14))</f>
        <v>0</v>
      </c>
      <c r="AC48" s="46"/>
      <c r="AD48" s="2">
        <f>IF(AC$2="Bike &amp; Run",IF(ISNA(VLOOKUP(AC48,Paramètres!$B$3:$C$56,2,FALSE)),0,VLOOKUP(AC48,Paramètres!$B$3:$C$56,2,FALSE)*Paramètres!$K$15),IF(OR(AC48="",OR($D48="",$D48="NL",$D48="HORS LIGUE")),0,VLOOKUP(IF(OR(AC48="",OR($D48="",$D48="NL",$D48="HORS LIGUE")),"",COUNTIFS($D$5:$D$72,"&lt;&gt;"&amp;"",$D$5:$D$72,"&lt;&gt;"&amp;"NL",$D$5:$D$72,"&lt;&gt;"&amp;"HORS LIGUE",AC$5:AC$72,"&lt;"&amp;AC48)+1),Paramètres!$B$3:$C$56,2,FALSE)*Paramètres!$K$15))</f>
        <v>0</v>
      </c>
      <c r="AE48" s="46"/>
      <c r="AF48" s="2">
        <f>IF(AE$2="Bike &amp; Run",IF(ISNA(VLOOKUP(AE48,Paramètres!$B$3:$C$56,2,FALSE)),0,VLOOKUP(AE48,Paramètres!$B$3:$C$56,2,FALSE)*Paramètres!$K$16),IF(OR(AE48="",OR($D48="",$D48="NL",$D48="HORS LIGUE")),0,VLOOKUP(IF(OR(AE48="",OR($D48="",$D48="NL",$D48="HORS LIGUE")),"",COUNTIFS($D$5:$D$72,"&lt;&gt;"&amp;"",$D$5:$D$72,"&lt;&gt;"&amp;"NL",$D$5:$D$72,"&lt;&gt;"&amp;"HORS LIGUE",AE$5:AE$72,"&lt;"&amp;AE48)+1),Paramètres!$B$3:$C$56,2,FALSE)*Paramètres!$K$16))</f>
        <v>0</v>
      </c>
      <c r="AG48" s="46"/>
      <c r="AH48" s="2">
        <f>IF(AG$2="Bike &amp; Run",IF(ISNA(VLOOKUP(AG48,Paramètres!$B$3:$C$56,2,FALSE)),0,VLOOKUP(AG48,Paramètres!$B$3:$C$56,2,FALSE)*Paramètres!$K$17),IF(OR(AG48="",OR($D48="",$D48="NL",$D48="HORS LIGUE")),0,VLOOKUP(IF(OR(AG48="",OR($D48="",$D48="NL",$D48="HORS LIGUE")),"",COUNTIFS($D$5:$D$72,"&lt;&gt;"&amp;"",$D$5:$D$72,"&lt;&gt;"&amp;"NL",$D$5:$D$72,"&lt;&gt;"&amp;"HORS LIGUE",AG$5:AG$72,"&lt;"&amp;AG48)+1),Paramètres!$B$3:$C$56,2,FALSE)*Paramètres!$K$17))</f>
        <v>0</v>
      </c>
      <c r="AI48" s="40">
        <f t="shared" si="53"/>
        <v>0</v>
      </c>
      <c r="AJ48" s="3" t="str">
        <f t="shared" si="54"/>
        <v/>
      </c>
      <c r="AK48" s="5">
        <f t="shared" si="55"/>
        <v>0</v>
      </c>
      <c r="AL48" s="41">
        <f t="shared" si="56"/>
        <v>0</v>
      </c>
      <c r="AM48" s="33" t="str">
        <f t="shared" si="57"/>
        <v/>
      </c>
      <c r="AO48" s="22">
        <f t="shared" si="58"/>
        <v>0</v>
      </c>
      <c r="AP48">
        <f t="shared" si="59"/>
        <v>0</v>
      </c>
      <c r="AQ48">
        <f t="shared" si="60"/>
        <v>0</v>
      </c>
      <c r="AR48">
        <f t="shared" si="61"/>
        <v>0</v>
      </c>
      <c r="AS48">
        <f t="shared" si="62"/>
        <v>0</v>
      </c>
      <c r="AT48">
        <f t="shared" si="63"/>
        <v>0</v>
      </c>
      <c r="AU48">
        <f t="shared" si="64"/>
        <v>0</v>
      </c>
      <c r="AV48">
        <f t="shared" si="65"/>
        <v>0</v>
      </c>
      <c r="AW48">
        <f t="shared" si="66"/>
        <v>0</v>
      </c>
      <c r="AX48">
        <f t="shared" si="67"/>
        <v>0</v>
      </c>
      <c r="AY48">
        <f t="shared" si="68"/>
        <v>0</v>
      </c>
      <c r="AZ48">
        <f t="shared" si="69"/>
        <v>0</v>
      </c>
      <c r="BA48">
        <f t="shared" si="70"/>
        <v>0</v>
      </c>
      <c r="BB48">
        <f t="shared" si="71"/>
        <v>0</v>
      </c>
      <c r="BC48">
        <f t="shared" si="72"/>
        <v>0</v>
      </c>
      <c r="BD48">
        <f t="shared" si="73"/>
        <v>0</v>
      </c>
      <c r="BE48" s="22">
        <f t="shared" ref="BE48:BR48" si="85">BD48+LARGE($AO48:$BC48,BE$4)</f>
        <v>0</v>
      </c>
      <c r="BF48" s="22">
        <f t="shared" si="85"/>
        <v>0</v>
      </c>
      <c r="BG48" s="22">
        <f t="shared" si="85"/>
        <v>0</v>
      </c>
      <c r="BH48" s="22">
        <f t="shared" si="85"/>
        <v>0</v>
      </c>
      <c r="BI48" s="22">
        <f t="shared" si="85"/>
        <v>0</v>
      </c>
      <c r="BJ48" s="22">
        <f t="shared" si="85"/>
        <v>0</v>
      </c>
      <c r="BK48" s="22">
        <f t="shared" si="85"/>
        <v>0</v>
      </c>
      <c r="BL48" s="22">
        <f t="shared" si="85"/>
        <v>0</v>
      </c>
      <c r="BM48" s="22">
        <f t="shared" si="85"/>
        <v>0</v>
      </c>
      <c r="BN48" s="22">
        <f t="shared" si="85"/>
        <v>0</v>
      </c>
      <c r="BO48" s="22">
        <f t="shared" si="85"/>
        <v>0</v>
      </c>
      <c r="BP48" s="22">
        <f t="shared" si="85"/>
        <v>0</v>
      </c>
      <c r="BQ48" s="22">
        <f t="shared" si="85"/>
        <v>0</v>
      </c>
      <c r="BR48" s="22">
        <f t="shared" si="85"/>
        <v>0</v>
      </c>
    </row>
    <row r="49" spans="1:70" ht="16.5">
      <c r="A49" s="14"/>
      <c r="B49" s="32" t="str">
        <f>IF(ISNA(VLOOKUP(A49,'Licenciés Jeunes 2023'!A:C,3,0)),"",VLOOKUP(A49,'Licenciés Jeunes 2023'!A:C,3,0))</f>
        <v/>
      </c>
      <c r="C49" s="32" t="str">
        <f>IF(ISNA(VLOOKUP(A49,'Licenciés Jeunes 2023'!A:C,2,0)),"",VLOOKUP(A49,'Licenciés Jeunes 2023'!A:C,2,0))</f>
        <v/>
      </c>
      <c r="D49" s="32" t="str">
        <f>IF(ISNA(VLOOKUP(A49,'Licenciés Jeunes 2023'!A:F,6,0)),"",VLOOKUP(A49,'Licenciés Jeunes 2023'!A:F,6,0))</f>
        <v/>
      </c>
      <c r="E49" s="6"/>
      <c r="F49" s="2">
        <f>IF(E$2="Bike &amp; Run",IF(ISNA(VLOOKUP(E49,Paramètres!$B$3:$C$56,2,FALSE)),0,VLOOKUP(E49,Paramètres!$B$3:$C$56,2,FALSE)*Paramètres!$K$3),IF(OR(E49="",OR($D49="",$D49="NL",$D49="HORS LIGUE")),0,VLOOKUP(IF(OR(E49="",OR($D49="",$D49="NL",$D49="HORS LIGUE")),"",COUNTIFS($D$5:$D$72,"&lt;&gt;"&amp;"",$D$5:$D$72,"&lt;&gt;"&amp;"NL",$D$5:$D$72,"&lt;&gt;"&amp;"HORS LIGUE",E$5:E$72,"&lt;"&amp;E49)+1),Paramètres!$B$3:$C$56,2,FALSE)*Paramètres!$K$3))</f>
        <v>0</v>
      </c>
      <c r="G49" s="4"/>
      <c r="H49" s="2">
        <f>IF(G$2="Bike &amp; Run",IF(ISNA(VLOOKUP(G49,Paramètres!$B$3:$C$56,2,FALSE)),0,VLOOKUP(G49,Paramètres!$B$3:$C$56,2,FALSE)*Paramètres!$K$4),IF(OR(G49="",OR($D49="",$D49="NL",$D49="HORS LIGUE")),0,VLOOKUP(IF(OR(G49="",OR($D49="",$D49="NL",$D49="HORS LIGUE")),"",COUNTIFS($D$5:$D$72,"&lt;&gt;"&amp;"",$D$5:$D$72,"&lt;&gt;"&amp;"NL",$D$5:$D$72,"&lt;&gt;"&amp;"HORS LIGUE",G$5:G$72,"&lt;"&amp;G49)+1),Paramètres!$B$3:$C$56,2,FALSE)*Paramètres!$K$4))</f>
        <v>0</v>
      </c>
      <c r="I49" s="36"/>
      <c r="J49" s="2">
        <f>IF(I$2="Bike &amp; Run",IF(ISNA(VLOOKUP(I49,Paramètres!$B$3:$C$56,2,FALSE)),0,VLOOKUP(I49,Paramètres!$B$3:$C$56,2,FALSE)*Paramètres!$K$5),IF(OR(I49="",OR($D49="",$D49="NL",$D49="HORS LIGUE")),0,VLOOKUP(IF(OR(I49="",OR($D49="",$D49="NL",$D49="HORS LIGUE")),"",COUNTIFS($D$5:$D$72,"&lt;&gt;"&amp;"",$D$5:$D$72,"&lt;&gt;"&amp;"NL",$D$5:$D$72,"&lt;&gt;"&amp;"HORS LIGUE",I$5:I$72,"&lt;"&amp;I49)+1),Paramètres!$B$3:$C$56,2,FALSE)*Paramètres!$K$5))</f>
        <v>0</v>
      </c>
      <c r="K49" s="4"/>
      <c r="L49" s="2">
        <f>IF(K$2="Bike &amp; Run",IF(ISNA(VLOOKUP(K49,Paramètres!$B$3:$C$56,2,FALSE)),0,VLOOKUP(K49,Paramètres!$B$3:$C$56,2,FALSE)*Paramètres!$K$6),IF(OR(K49="",OR($D49="",$D49="NL",$D49="HORS LIGUE")),0,VLOOKUP(IF(OR(K49="",OR($D49="",$D49="NL",$D49="HORS LIGUE")),"",COUNTIFS($D$5:$D$72,"&lt;&gt;"&amp;"",$D$5:$D$72,"&lt;&gt;"&amp;"NL",$D$5:$D$72,"&lt;&gt;"&amp;"HORS LIGUE",K$5:K$72,"&lt;"&amp;K49)+1),Paramètres!$B$3:$C$56,2,FALSE)*Paramètres!$K$6))</f>
        <v>0</v>
      </c>
      <c r="M49" s="4"/>
      <c r="N49" s="2">
        <f>IF(M$2="Bike &amp; Run",IF(ISNA(VLOOKUP(M49,Paramètres!$B$3:$C$56,2,FALSE)),0,VLOOKUP(M49,Paramètres!$B$3:$C$56,2,FALSE)*Paramètres!$K$7),IF(OR(M49="",OR($D49="",$D49="NL",$D49="HORS LIGUE")),0,VLOOKUP(IF(OR(M49="",OR($D49="",$D49="NL",$D49="HORS LIGUE")),"",COUNTIFS($D$5:$D$72,"&lt;&gt;"&amp;"",$D$5:$D$72,"&lt;&gt;"&amp;"NL",$D$5:$D$72,"&lt;&gt;"&amp;"HORS LIGUE",M$5:M$72,"&lt;"&amp;M49)+1),Paramètres!$B$3:$C$56,2,FALSE)*Paramètres!$K$7))</f>
        <v>0</v>
      </c>
      <c r="O49" s="46"/>
      <c r="P49" s="2">
        <f>IF(O$2="Bike &amp; Run",IF(ISNA(VLOOKUP(O49,Paramètres!$B$3:$C$56,2,FALSE)),0,VLOOKUP(O49,Paramètres!$B$3:$C$56,2,FALSE)*Paramètres!$K$8),IF(OR(O49="",OR($D49="",$D49="NL",$D49="HORS LIGUE")),0,VLOOKUP(IF(OR(O49="",OR($D49="",$D49="NL",$D49="HORS LIGUE")),"",COUNTIFS($D$5:$D$72,"&lt;&gt;"&amp;"",$D$5:$D$72,"&lt;&gt;"&amp;"NL",$D$5:$D$72,"&lt;&gt;"&amp;"HORS LIGUE",O$5:O$72,"&lt;"&amp;O49)+1),Paramètres!$B$3:$C$56,2,FALSE)*Paramètres!$K$8))</f>
        <v>0</v>
      </c>
      <c r="Q49" s="46"/>
      <c r="R49" s="2">
        <f>IF(Q$2="Bike &amp; Run",IF(ISNA(VLOOKUP(Q49,Paramètres!$B$3:$C$56,2,FALSE)),0,VLOOKUP(Q49,Paramètres!$B$3:$C$56,2,FALSE)*Paramètres!$K$9),IF(OR(Q49="",OR($D49="",$D49="NL",$D49="HORS LIGUE")),0,VLOOKUP(IF(OR(Q49="",OR($D49="",$D49="NL",$D49="HORS LIGUE")),"",COUNTIFS($D$5:$D$72,"&lt;&gt;"&amp;"",$D$5:$D$72,"&lt;&gt;"&amp;"NL",$D$5:$D$72,"&lt;&gt;"&amp;"HORS LIGUE",Q$5:Q$72,"&lt;"&amp;Q49)+1),Paramètres!$B$3:$C$56,2,FALSE)*Paramètres!$K$9))</f>
        <v>0</v>
      </c>
      <c r="S49" s="46"/>
      <c r="T49" s="2">
        <f>IF(S$2="Bike &amp; Run",IF(ISNA(VLOOKUP(S49,Paramètres!$B$3:$C$56,2,FALSE)),0,VLOOKUP(S49,Paramètres!$B$3:$C$56,2,FALSE)*Paramètres!$K$10),IF(OR(S49="",OR($D49="",$D49="NL",$D49="HORS LIGUE")),0,VLOOKUP(IF(OR(S49="",OR($D49="",$D49="NL",$D49="HORS LIGUE")),"",COUNTIFS($D$5:$D$72,"&lt;&gt;"&amp;"",$D$5:$D$72,"&lt;&gt;"&amp;"NL",$D$5:$D$72,"&lt;&gt;"&amp;"HORS LIGUE",S$5:S$72,"&lt;"&amp;S49)+1),Paramètres!$B$3:$C$56,2,FALSE)*Paramètres!$K$10))</f>
        <v>0</v>
      </c>
      <c r="U49" s="46"/>
      <c r="V49" s="2">
        <f>IF(U$2="Bike &amp; Run",IF(ISNA(VLOOKUP(U49,Paramètres!$B$3:$C$56,2,FALSE)),0,VLOOKUP(U49,Paramètres!$B$3:$C$56,2,FALSE)*Paramètres!$K$11),IF(OR(U49="",OR($D49="",$D49="NL",$D49="HORS LIGUE")),0,VLOOKUP(IF(OR(U49="",OR($D49="",$D49="NL",$D49="HORS LIGUE")),"",COUNTIFS($D$5:$D$72,"&lt;&gt;"&amp;"",$D$5:$D$72,"&lt;&gt;"&amp;"NL",$D$5:$D$72,"&lt;&gt;"&amp;"HORS LIGUE",U$5:U$72,"&lt;"&amp;U49)+1),Paramètres!$B$3:$C$56,2,FALSE)*Paramètres!$K$11))</f>
        <v>0</v>
      </c>
      <c r="W49" s="46"/>
      <c r="X49" s="2">
        <f>IF(W$2="Bike &amp; Run",IF(ISNA(VLOOKUP(W49,Paramètres!$B$3:$C$56,2,FALSE)),0,VLOOKUP(W49,Paramètres!$B$3:$C$56,2,FALSE)*Paramètres!$K$12),IF(OR(W49="",OR($D49="",$D49="NL",$D49="HORS LIGUE")),0,VLOOKUP(IF(OR(W49="",OR($D49="",$D49="NL",$D49="HORS LIGUE")),"",COUNTIFS($D$5:$D$72,"&lt;&gt;"&amp;"",$D$5:$D$72,"&lt;&gt;"&amp;"NL",$D$5:$D$72,"&lt;&gt;"&amp;"HORS LIGUE",W$5:W$72,"&lt;"&amp;W49)+1),Paramètres!$B$3:$C$56,2,FALSE)*Paramètres!$K$12))</f>
        <v>0</v>
      </c>
      <c r="Y49" s="46"/>
      <c r="Z49" s="2">
        <f>IF(Y$2="Bike &amp; Run",IF(ISNA(VLOOKUP(Y49,Paramètres!$B$3:$C$56,2,FALSE)),0,VLOOKUP(Y49,Paramètres!$B$3:$C$56,2,FALSE)*Paramètres!$K$13),IF(OR(Y49="",OR($D49="",$D49="NL",$D49="HORS LIGUE")),0,VLOOKUP(IF(OR(Y49="",OR($D49="",$D49="NL",$D49="HORS LIGUE")),"",COUNTIFS($D$5:$D$72,"&lt;&gt;"&amp;"",$D$5:$D$72,"&lt;&gt;"&amp;"NL",$D$5:$D$72,"&lt;&gt;"&amp;"HORS LIGUE",Y$5:Y$72,"&lt;"&amp;Y49)+1),Paramètres!$B$3:$C$56,2,FALSE)*Paramètres!$K$13))</f>
        <v>0</v>
      </c>
      <c r="AA49" s="46"/>
      <c r="AB49" s="2">
        <f>IF(AA$2="Bike &amp; Run",IF(ISNA(VLOOKUP(AA49,Paramètres!$B$3:$C$56,2,FALSE)),0,VLOOKUP(AA49,Paramètres!$B$3:$C$56,2,FALSE)*Paramètres!$K$14),IF(OR(AA49="",OR($D49="",$D49="NL",$D49="HORS LIGUE")),0,VLOOKUP(IF(OR(AA49="",OR($D49="",$D49="NL",$D49="HORS LIGUE")),"",COUNTIFS($D$5:$D$72,"&lt;&gt;"&amp;"",$D$5:$D$72,"&lt;&gt;"&amp;"NL",$D$5:$D$72,"&lt;&gt;"&amp;"HORS LIGUE",AA$5:AA$72,"&lt;"&amp;AA49)+1),Paramètres!$B$3:$C$56,2,FALSE)*Paramètres!$K$14))</f>
        <v>0</v>
      </c>
      <c r="AC49" s="46"/>
      <c r="AD49" s="2">
        <f>IF(AC$2="Bike &amp; Run",IF(ISNA(VLOOKUP(AC49,Paramètres!$B$3:$C$56,2,FALSE)),0,VLOOKUP(AC49,Paramètres!$B$3:$C$56,2,FALSE)*Paramètres!$K$15),IF(OR(AC49="",OR($D49="",$D49="NL",$D49="HORS LIGUE")),0,VLOOKUP(IF(OR(AC49="",OR($D49="",$D49="NL",$D49="HORS LIGUE")),"",COUNTIFS($D$5:$D$72,"&lt;&gt;"&amp;"",$D$5:$D$72,"&lt;&gt;"&amp;"NL",$D$5:$D$72,"&lt;&gt;"&amp;"HORS LIGUE",AC$5:AC$72,"&lt;"&amp;AC49)+1),Paramètres!$B$3:$C$56,2,FALSE)*Paramètres!$K$15))</f>
        <v>0</v>
      </c>
      <c r="AE49" s="46"/>
      <c r="AF49" s="2">
        <f>IF(AE$2="Bike &amp; Run",IF(ISNA(VLOOKUP(AE49,Paramètres!$B$3:$C$56,2,FALSE)),0,VLOOKUP(AE49,Paramètres!$B$3:$C$56,2,FALSE)*Paramètres!$K$16),IF(OR(AE49="",OR($D49="",$D49="NL",$D49="HORS LIGUE")),0,VLOOKUP(IF(OR(AE49="",OR($D49="",$D49="NL",$D49="HORS LIGUE")),"",COUNTIFS($D$5:$D$72,"&lt;&gt;"&amp;"",$D$5:$D$72,"&lt;&gt;"&amp;"NL",$D$5:$D$72,"&lt;&gt;"&amp;"HORS LIGUE",AE$5:AE$72,"&lt;"&amp;AE49)+1),Paramètres!$B$3:$C$56,2,FALSE)*Paramètres!$K$16))</f>
        <v>0</v>
      </c>
      <c r="AG49" s="46"/>
      <c r="AH49" s="2">
        <f>IF(AG$2="Bike &amp; Run",IF(ISNA(VLOOKUP(AG49,Paramètres!$B$3:$C$56,2,FALSE)),0,VLOOKUP(AG49,Paramètres!$B$3:$C$56,2,FALSE)*Paramètres!$K$17),IF(OR(AG49="",OR($D49="",$D49="NL",$D49="HORS LIGUE")),0,VLOOKUP(IF(OR(AG49="",OR($D49="",$D49="NL",$D49="HORS LIGUE")),"",COUNTIFS($D$5:$D$72,"&lt;&gt;"&amp;"",$D$5:$D$72,"&lt;&gt;"&amp;"NL",$D$5:$D$72,"&lt;&gt;"&amp;"HORS LIGUE",AG$5:AG$72,"&lt;"&amp;AG49)+1),Paramètres!$B$3:$C$56,2,FALSE)*Paramètres!$K$17))</f>
        <v>0</v>
      </c>
      <c r="AI49" s="40">
        <f t="shared" si="53"/>
        <v>0</v>
      </c>
      <c r="AJ49" s="3" t="str">
        <f t="shared" si="54"/>
        <v/>
      </c>
      <c r="AK49" s="5">
        <f t="shared" si="55"/>
        <v>0</v>
      </c>
      <c r="AL49" s="41">
        <f t="shared" si="56"/>
        <v>0</v>
      </c>
      <c r="AM49" s="33" t="str">
        <f t="shared" si="57"/>
        <v/>
      </c>
      <c r="AO49" s="22">
        <f t="shared" si="58"/>
        <v>0</v>
      </c>
      <c r="AP49">
        <f t="shared" si="59"/>
        <v>0</v>
      </c>
      <c r="AQ49">
        <f t="shared" si="60"/>
        <v>0</v>
      </c>
      <c r="AR49">
        <f t="shared" si="61"/>
        <v>0</v>
      </c>
      <c r="AS49">
        <f t="shared" si="62"/>
        <v>0</v>
      </c>
      <c r="AT49">
        <f t="shared" si="63"/>
        <v>0</v>
      </c>
      <c r="AU49">
        <f t="shared" si="64"/>
        <v>0</v>
      </c>
      <c r="AV49">
        <f t="shared" si="65"/>
        <v>0</v>
      </c>
      <c r="AW49">
        <f t="shared" si="66"/>
        <v>0</v>
      </c>
      <c r="AX49">
        <f t="shared" si="67"/>
        <v>0</v>
      </c>
      <c r="AY49">
        <f t="shared" si="68"/>
        <v>0</v>
      </c>
      <c r="AZ49">
        <f t="shared" si="69"/>
        <v>0</v>
      </c>
      <c r="BA49">
        <f t="shared" si="70"/>
        <v>0</v>
      </c>
      <c r="BB49">
        <f t="shared" si="71"/>
        <v>0</v>
      </c>
      <c r="BC49">
        <f t="shared" si="72"/>
        <v>0</v>
      </c>
      <c r="BD49">
        <f t="shared" si="73"/>
        <v>0</v>
      </c>
      <c r="BE49" s="22">
        <f t="shared" ref="BE49:BR49" si="86">BD49+LARGE($AO49:$BC49,BE$4)</f>
        <v>0</v>
      </c>
      <c r="BF49" s="22">
        <f t="shared" si="86"/>
        <v>0</v>
      </c>
      <c r="BG49" s="22">
        <f t="shared" si="86"/>
        <v>0</v>
      </c>
      <c r="BH49" s="22">
        <f t="shared" si="86"/>
        <v>0</v>
      </c>
      <c r="BI49" s="22">
        <f t="shared" si="86"/>
        <v>0</v>
      </c>
      <c r="BJ49" s="22">
        <f t="shared" si="86"/>
        <v>0</v>
      </c>
      <c r="BK49" s="22">
        <f t="shared" si="86"/>
        <v>0</v>
      </c>
      <c r="BL49" s="22">
        <f t="shared" si="86"/>
        <v>0</v>
      </c>
      <c r="BM49" s="22">
        <f t="shared" si="86"/>
        <v>0</v>
      </c>
      <c r="BN49" s="22">
        <f t="shared" si="86"/>
        <v>0</v>
      </c>
      <c r="BO49" s="22">
        <f t="shared" si="86"/>
        <v>0</v>
      </c>
      <c r="BP49" s="22">
        <f t="shared" si="86"/>
        <v>0</v>
      </c>
      <c r="BQ49" s="22">
        <f t="shared" si="86"/>
        <v>0</v>
      </c>
      <c r="BR49" s="22">
        <f t="shared" si="86"/>
        <v>0</v>
      </c>
    </row>
    <row r="50" spans="1:70" ht="16.5">
      <c r="A50" s="14"/>
      <c r="B50" s="32" t="str">
        <f>IF(ISNA(VLOOKUP(A50,'Licenciés Jeunes 2023'!A:C,3,0)),"",VLOOKUP(A50,'Licenciés Jeunes 2023'!A:C,3,0))</f>
        <v/>
      </c>
      <c r="C50" s="32" t="str">
        <f>IF(ISNA(VLOOKUP(A50,'Licenciés Jeunes 2023'!A:C,2,0)),"",VLOOKUP(A50,'Licenciés Jeunes 2023'!A:C,2,0))</f>
        <v/>
      </c>
      <c r="D50" s="32" t="str">
        <f>IF(ISNA(VLOOKUP(A50,'Licenciés Jeunes 2023'!A:F,6,0)),"",VLOOKUP(A50,'Licenciés Jeunes 2023'!A:F,6,0))</f>
        <v/>
      </c>
      <c r="E50" s="6"/>
      <c r="F50" s="2">
        <f>IF(E$2="Bike &amp; Run",IF(ISNA(VLOOKUP(E50,Paramètres!$B$3:$C$56,2,FALSE)),0,VLOOKUP(E50,Paramètres!$B$3:$C$56,2,FALSE)*Paramètres!$K$3),IF(OR(E50="",OR($D50="",$D50="NL",$D50="HORS LIGUE")),0,VLOOKUP(IF(OR(E50="",OR($D50="",$D50="NL",$D50="HORS LIGUE")),"",COUNTIFS($D$5:$D$72,"&lt;&gt;"&amp;"",$D$5:$D$72,"&lt;&gt;"&amp;"NL",$D$5:$D$72,"&lt;&gt;"&amp;"HORS LIGUE",E$5:E$72,"&lt;"&amp;E50)+1),Paramètres!$B$3:$C$56,2,FALSE)*Paramètres!$K$3))</f>
        <v>0</v>
      </c>
      <c r="G50" s="4"/>
      <c r="H50" s="2">
        <f>IF(G$2="Bike &amp; Run",IF(ISNA(VLOOKUP(G50,Paramètres!$B$3:$C$56,2,FALSE)),0,VLOOKUP(G50,Paramètres!$B$3:$C$56,2,FALSE)*Paramètres!$K$4),IF(OR(G50="",OR($D50="",$D50="NL",$D50="HORS LIGUE")),0,VLOOKUP(IF(OR(G50="",OR($D50="",$D50="NL",$D50="HORS LIGUE")),"",COUNTIFS($D$5:$D$72,"&lt;&gt;"&amp;"",$D$5:$D$72,"&lt;&gt;"&amp;"NL",$D$5:$D$72,"&lt;&gt;"&amp;"HORS LIGUE",G$5:G$72,"&lt;"&amp;G50)+1),Paramètres!$B$3:$C$56,2,FALSE)*Paramètres!$K$4))</f>
        <v>0</v>
      </c>
      <c r="I50" s="36"/>
      <c r="J50" s="2">
        <f>IF(I$2="Bike &amp; Run",IF(ISNA(VLOOKUP(I50,Paramètres!$B$3:$C$56,2,FALSE)),0,VLOOKUP(I50,Paramètres!$B$3:$C$56,2,FALSE)*Paramètres!$K$5),IF(OR(I50="",OR($D50="",$D50="NL",$D50="HORS LIGUE")),0,VLOOKUP(IF(OR(I50="",OR($D50="",$D50="NL",$D50="HORS LIGUE")),"",COUNTIFS($D$5:$D$72,"&lt;&gt;"&amp;"",$D$5:$D$72,"&lt;&gt;"&amp;"NL",$D$5:$D$72,"&lt;&gt;"&amp;"HORS LIGUE",I$5:I$72,"&lt;"&amp;I50)+1),Paramètres!$B$3:$C$56,2,FALSE)*Paramètres!$K$5))</f>
        <v>0</v>
      </c>
      <c r="K50" s="4"/>
      <c r="L50" s="2">
        <f>IF(K$2="Bike &amp; Run",IF(ISNA(VLOOKUP(K50,Paramètres!$B$3:$C$56,2,FALSE)),0,VLOOKUP(K50,Paramètres!$B$3:$C$56,2,FALSE)*Paramètres!$K$6),IF(OR(K50="",OR($D50="",$D50="NL",$D50="HORS LIGUE")),0,VLOOKUP(IF(OR(K50="",OR($D50="",$D50="NL",$D50="HORS LIGUE")),"",COUNTIFS($D$5:$D$72,"&lt;&gt;"&amp;"",$D$5:$D$72,"&lt;&gt;"&amp;"NL",$D$5:$D$72,"&lt;&gt;"&amp;"HORS LIGUE",K$5:K$72,"&lt;"&amp;K50)+1),Paramètres!$B$3:$C$56,2,FALSE)*Paramètres!$K$6))</f>
        <v>0</v>
      </c>
      <c r="M50" s="4"/>
      <c r="N50" s="2">
        <f>IF(M$2="Bike &amp; Run",IF(ISNA(VLOOKUP(M50,Paramètres!$B$3:$C$56,2,FALSE)),0,VLOOKUP(M50,Paramètres!$B$3:$C$56,2,FALSE)*Paramètres!$K$7),IF(OR(M50="",OR($D50="",$D50="NL",$D50="HORS LIGUE")),0,VLOOKUP(IF(OR(M50="",OR($D50="",$D50="NL",$D50="HORS LIGUE")),"",COUNTIFS($D$5:$D$72,"&lt;&gt;"&amp;"",$D$5:$D$72,"&lt;&gt;"&amp;"NL",$D$5:$D$72,"&lt;&gt;"&amp;"HORS LIGUE",M$5:M$72,"&lt;"&amp;M50)+1),Paramètres!$B$3:$C$56,2,FALSE)*Paramètres!$K$7))</f>
        <v>0</v>
      </c>
      <c r="O50" s="46"/>
      <c r="P50" s="2">
        <f>IF(O$2="Bike &amp; Run",IF(ISNA(VLOOKUP(O50,Paramètres!$B$3:$C$56,2,FALSE)),0,VLOOKUP(O50,Paramètres!$B$3:$C$56,2,FALSE)*Paramètres!$K$8),IF(OR(O50="",OR($D50="",$D50="NL",$D50="HORS LIGUE")),0,VLOOKUP(IF(OR(O50="",OR($D50="",$D50="NL",$D50="HORS LIGUE")),"",COUNTIFS($D$5:$D$72,"&lt;&gt;"&amp;"",$D$5:$D$72,"&lt;&gt;"&amp;"NL",$D$5:$D$72,"&lt;&gt;"&amp;"HORS LIGUE",O$5:O$72,"&lt;"&amp;O50)+1),Paramètres!$B$3:$C$56,2,FALSE)*Paramètres!$K$8))</f>
        <v>0</v>
      </c>
      <c r="Q50" s="46"/>
      <c r="R50" s="2">
        <f>IF(Q$2="Bike &amp; Run",IF(ISNA(VLOOKUP(Q50,Paramètres!$B$3:$C$56,2,FALSE)),0,VLOOKUP(Q50,Paramètres!$B$3:$C$56,2,FALSE)*Paramètres!$K$9),IF(OR(Q50="",OR($D50="",$D50="NL",$D50="HORS LIGUE")),0,VLOOKUP(IF(OR(Q50="",OR($D50="",$D50="NL",$D50="HORS LIGUE")),"",COUNTIFS($D$5:$D$72,"&lt;&gt;"&amp;"",$D$5:$D$72,"&lt;&gt;"&amp;"NL",$D$5:$D$72,"&lt;&gt;"&amp;"HORS LIGUE",Q$5:Q$72,"&lt;"&amp;Q50)+1),Paramètres!$B$3:$C$56,2,FALSE)*Paramètres!$K$9))</f>
        <v>0</v>
      </c>
      <c r="S50" s="46"/>
      <c r="T50" s="2">
        <f>IF(S$2="Bike &amp; Run",IF(ISNA(VLOOKUP(S50,Paramètres!$B$3:$C$56,2,FALSE)),0,VLOOKUP(S50,Paramètres!$B$3:$C$56,2,FALSE)*Paramètres!$K$10),IF(OR(S50="",OR($D50="",$D50="NL",$D50="HORS LIGUE")),0,VLOOKUP(IF(OR(S50="",OR($D50="",$D50="NL",$D50="HORS LIGUE")),"",COUNTIFS($D$5:$D$72,"&lt;&gt;"&amp;"",$D$5:$D$72,"&lt;&gt;"&amp;"NL",$D$5:$D$72,"&lt;&gt;"&amp;"HORS LIGUE",S$5:S$72,"&lt;"&amp;S50)+1),Paramètres!$B$3:$C$56,2,FALSE)*Paramètres!$K$10))</f>
        <v>0</v>
      </c>
      <c r="U50" s="46"/>
      <c r="V50" s="2">
        <f>IF(U$2="Bike &amp; Run",IF(ISNA(VLOOKUP(U50,Paramètres!$B$3:$C$56,2,FALSE)),0,VLOOKUP(U50,Paramètres!$B$3:$C$56,2,FALSE)*Paramètres!$K$11),IF(OR(U50="",OR($D50="",$D50="NL",$D50="HORS LIGUE")),0,VLOOKUP(IF(OR(U50="",OR($D50="",$D50="NL",$D50="HORS LIGUE")),"",COUNTIFS($D$5:$D$72,"&lt;&gt;"&amp;"",$D$5:$D$72,"&lt;&gt;"&amp;"NL",$D$5:$D$72,"&lt;&gt;"&amp;"HORS LIGUE",U$5:U$72,"&lt;"&amp;U50)+1),Paramètres!$B$3:$C$56,2,FALSE)*Paramètres!$K$11))</f>
        <v>0</v>
      </c>
      <c r="W50" s="46"/>
      <c r="X50" s="2">
        <f>IF(W$2="Bike &amp; Run",IF(ISNA(VLOOKUP(W50,Paramètres!$B$3:$C$56,2,FALSE)),0,VLOOKUP(W50,Paramètres!$B$3:$C$56,2,FALSE)*Paramètres!$K$12),IF(OR(W50="",OR($D50="",$D50="NL",$D50="HORS LIGUE")),0,VLOOKUP(IF(OR(W50="",OR($D50="",$D50="NL",$D50="HORS LIGUE")),"",COUNTIFS($D$5:$D$72,"&lt;&gt;"&amp;"",$D$5:$D$72,"&lt;&gt;"&amp;"NL",$D$5:$D$72,"&lt;&gt;"&amp;"HORS LIGUE",W$5:W$72,"&lt;"&amp;W50)+1),Paramètres!$B$3:$C$56,2,FALSE)*Paramètres!$K$12))</f>
        <v>0</v>
      </c>
      <c r="Y50" s="46"/>
      <c r="Z50" s="2">
        <f>IF(Y$2="Bike &amp; Run",IF(ISNA(VLOOKUP(Y50,Paramètres!$B$3:$C$56,2,FALSE)),0,VLOOKUP(Y50,Paramètres!$B$3:$C$56,2,FALSE)*Paramètres!$K$13),IF(OR(Y50="",OR($D50="",$D50="NL",$D50="HORS LIGUE")),0,VLOOKUP(IF(OR(Y50="",OR($D50="",$D50="NL",$D50="HORS LIGUE")),"",COUNTIFS($D$5:$D$72,"&lt;&gt;"&amp;"",$D$5:$D$72,"&lt;&gt;"&amp;"NL",$D$5:$D$72,"&lt;&gt;"&amp;"HORS LIGUE",Y$5:Y$72,"&lt;"&amp;Y50)+1),Paramètres!$B$3:$C$56,2,FALSE)*Paramètres!$K$13))</f>
        <v>0</v>
      </c>
      <c r="AA50" s="46"/>
      <c r="AB50" s="2">
        <f>IF(AA$2="Bike &amp; Run",IF(ISNA(VLOOKUP(AA50,Paramètres!$B$3:$C$56,2,FALSE)),0,VLOOKUP(AA50,Paramètres!$B$3:$C$56,2,FALSE)*Paramètres!$K$14),IF(OR(AA50="",OR($D50="",$D50="NL",$D50="HORS LIGUE")),0,VLOOKUP(IF(OR(AA50="",OR($D50="",$D50="NL",$D50="HORS LIGUE")),"",COUNTIFS($D$5:$D$72,"&lt;&gt;"&amp;"",$D$5:$D$72,"&lt;&gt;"&amp;"NL",$D$5:$D$72,"&lt;&gt;"&amp;"HORS LIGUE",AA$5:AA$72,"&lt;"&amp;AA50)+1),Paramètres!$B$3:$C$56,2,FALSE)*Paramètres!$K$14))</f>
        <v>0</v>
      </c>
      <c r="AC50" s="46"/>
      <c r="AD50" s="2">
        <f>IF(AC$2="Bike &amp; Run",IF(ISNA(VLOOKUP(AC50,Paramètres!$B$3:$C$56,2,FALSE)),0,VLOOKUP(AC50,Paramètres!$B$3:$C$56,2,FALSE)*Paramètres!$K$15),IF(OR(AC50="",OR($D50="",$D50="NL",$D50="HORS LIGUE")),0,VLOOKUP(IF(OR(AC50="",OR($D50="",$D50="NL",$D50="HORS LIGUE")),"",COUNTIFS($D$5:$D$72,"&lt;&gt;"&amp;"",$D$5:$D$72,"&lt;&gt;"&amp;"NL",$D$5:$D$72,"&lt;&gt;"&amp;"HORS LIGUE",AC$5:AC$72,"&lt;"&amp;AC50)+1),Paramètres!$B$3:$C$56,2,FALSE)*Paramètres!$K$15))</f>
        <v>0</v>
      </c>
      <c r="AE50" s="46"/>
      <c r="AF50" s="2">
        <f>IF(AE$2="Bike &amp; Run",IF(ISNA(VLOOKUP(AE50,Paramètres!$B$3:$C$56,2,FALSE)),0,VLOOKUP(AE50,Paramètres!$B$3:$C$56,2,FALSE)*Paramètres!$K$16),IF(OR(AE50="",OR($D50="",$D50="NL",$D50="HORS LIGUE")),0,VLOOKUP(IF(OR(AE50="",OR($D50="",$D50="NL",$D50="HORS LIGUE")),"",COUNTIFS($D$5:$D$72,"&lt;&gt;"&amp;"",$D$5:$D$72,"&lt;&gt;"&amp;"NL",$D$5:$D$72,"&lt;&gt;"&amp;"HORS LIGUE",AE$5:AE$72,"&lt;"&amp;AE50)+1),Paramètres!$B$3:$C$56,2,FALSE)*Paramètres!$K$16))</f>
        <v>0</v>
      </c>
      <c r="AG50" s="46"/>
      <c r="AH50" s="2">
        <f>IF(AG$2="Bike &amp; Run",IF(ISNA(VLOOKUP(AG50,Paramètres!$B$3:$C$56,2,FALSE)),0,VLOOKUP(AG50,Paramètres!$B$3:$C$56,2,FALSE)*Paramètres!$K$17),IF(OR(AG50="",OR($D50="",$D50="NL",$D50="HORS LIGUE")),0,VLOOKUP(IF(OR(AG50="",OR($D50="",$D50="NL",$D50="HORS LIGUE")),"",COUNTIFS($D$5:$D$72,"&lt;&gt;"&amp;"",$D$5:$D$72,"&lt;&gt;"&amp;"NL",$D$5:$D$72,"&lt;&gt;"&amp;"HORS LIGUE",AG$5:AG$72,"&lt;"&amp;AG50)+1),Paramètres!$B$3:$C$56,2,FALSE)*Paramètres!$K$17))</f>
        <v>0</v>
      </c>
      <c r="AI50" s="40">
        <f t="shared" si="53"/>
        <v>0</v>
      </c>
      <c r="AJ50" s="3" t="str">
        <f t="shared" si="54"/>
        <v/>
      </c>
      <c r="AK50" s="5">
        <f t="shared" si="55"/>
        <v>0</v>
      </c>
      <c r="AL50" s="41">
        <f t="shared" si="56"/>
        <v>0</v>
      </c>
      <c r="AM50" s="33" t="str">
        <f t="shared" si="57"/>
        <v/>
      </c>
      <c r="AO50" s="22">
        <f t="shared" si="58"/>
        <v>0</v>
      </c>
      <c r="AP50">
        <f t="shared" si="59"/>
        <v>0</v>
      </c>
      <c r="AQ50">
        <f t="shared" si="60"/>
        <v>0</v>
      </c>
      <c r="AR50">
        <f t="shared" si="61"/>
        <v>0</v>
      </c>
      <c r="AS50">
        <f t="shared" si="62"/>
        <v>0</v>
      </c>
      <c r="AT50">
        <f t="shared" si="63"/>
        <v>0</v>
      </c>
      <c r="AU50">
        <f t="shared" si="64"/>
        <v>0</v>
      </c>
      <c r="AV50">
        <f t="shared" si="65"/>
        <v>0</v>
      </c>
      <c r="AW50">
        <f t="shared" si="66"/>
        <v>0</v>
      </c>
      <c r="AX50">
        <f t="shared" si="67"/>
        <v>0</v>
      </c>
      <c r="AY50">
        <f t="shared" si="68"/>
        <v>0</v>
      </c>
      <c r="AZ50">
        <f t="shared" si="69"/>
        <v>0</v>
      </c>
      <c r="BA50">
        <f t="shared" si="70"/>
        <v>0</v>
      </c>
      <c r="BB50">
        <f t="shared" si="71"/>
        <v>0</v>
      </c>
      <c r="BC50">
        <f t="shared" si="72"/>
        <v>0</v>
      </c>
      <c r="BD50">
        <f t="shared" si="73"/>
        <v>0</v>
      </c>
      <c r="BE50" s="22">
        <f t="shared" ref="BE50:BR50" si="87">BD50+LARGE($AO50:$BC50,BE$4)</f>
        <v>0</v>
      </c>
      <c r="BF50" s="22">
        <f t="shared" si="87"/>
        <v>0</v>
      </c>
      <c r="BG50" s="22">
        <f t="shared" si="87"/>
        <v>0</v>
      </c>
      <c r="BH50" s="22">
        <f t="shared" si="87"/>
        <v>0</v>
      </c>
      <c r="BI50" s="22">
        <f t="shared" si="87"/>
        <v>0</v>
      </c>
      <c r="BJ50" s="22">
        <f t="shared" si="87"/>
        <v>0</v>
      </c>
      <c r="BK50" s="22">
        <f t="shared" si="87"/>
        <v>0</v>
      </c>
      <c r="BL50" s="22">
        <f t="shared" si="87"/>
        <v>0</v>
      </c>
      <c r="BM50" s="22">
        <f t="shared" si="87"/>
        <v>0</v>
      </c>
      <c r="BN50" s="22">
        <f t="shared" si="87"/>
        <v>0</v>
      </c>
      <c r="BO50" s="22">
        <f t="shared" si="87"/>
        <v>0</v>
      </c>
      <c r="BP50" s="22">
        <f t="shared" si="87"/>
        <v>0</v>
      </c>
      <c r="BQ50" s="22">
        <f t="shared" si="87"/>
        <v>0</v>
      </c>
      <c r="BR50" s="22">
        <f t="shared" si="87"/>
        <v>0</v>
      </c>
    </row>
    <row r="51" spans="1:70" ht="16.5">
      <c r="A51" s="14"/>
      <c r="B51" s="32" t="str">
        <f>IF(ISNA(VLOOKUP(A51,'Licenciés Jeunes 2023'!A:C,3,0)),"",VLOOKUP(A51,'Licenciés Jeunes 2023'!A:C,3,0))</f>
        <v/>
      </c>
      <c r="C51" s="32" t="str">
        <f>IF(ISNA(VLOOKUP(A51,'Licenciés Jeunes 2023'!A:C,2,0)),"",VLOOKUP(A51,'Licenciés Jeunes 2023'!A:C,2,0))</f>
        <v/>
      </c>
      <c r="D51" s="32" t="str">
        <f>IF(ISNA(VLOOKUP(A51,'Licenciés Jeunes 2023'!A:F,6,0)),"",VLOOKUP(A51,'Licenciés Jeunes 2023'!A:F,6,0))</f>
        <v/>
      </c>
      <c r="E51" s="6"/>
      <c r="F51" s="2">
        <f>IF(E$2="Bike &amp; Run",IF(ISNA(VLOOKUP(E51,Paramètres!$B$3:$C$56,2,FALSE)),0,VLOOKUP(E51,Paramètres!$B$3:$C$56,2,FALSE)*Paramètres!$K$3),IF(OR(E51="",OR($D51="",$D51="NL",$D51="HORS LIGUE")),0,VLOOKUP(IF(OR(E51="",OR($D51="",$D51="NL",$D51="HORS LIGUE")),"",COUNTIFS($D$5:$D$72,"&lt;&gt;"&amp;"",$D$5:$D$72,"&lt;&gt;"&amp;"NL",$D$5:$D$72,"&lt;&gt;"&amp;"HORS LIGUE",E$5:E$72,"&lt;"&amp;E51)+1),Paramètres!$B$3:$C$56,2,FALSE)*Paramètres!$K$3))</f>
        <v>0</v>
      </c>
      <c r="G51" s="4"/>
      <c r="H51" s="2">
        <f>IF(G$2="Bike &amp; Run",IF(ISNA(VLOOKUP(G51,Paramètres!$B$3:$C$56,2,FALSE)),0,VLOOKUP(G51,Paramètres!$B$3:$C$56,2,FALSE)*Paramètres!$K$4),IF(OR(G51="",OR($D51="",$D51="NL",$D51="HORS LIGUE")),0,VLOOKUP(IF(OR(G51="",OR($D51="",$D51="NL",$D51="HORS LIGUE")),"",COUNTIFS($D$5:$D$72,"&lt;&gt;"&amp;"",$D$5:$D$72,"&lt;&gt;"&amp;"NL",$D$5:$D$72,"&lt;&gt;"&amp;"HORS LIGUE",G$5:G$72,"&lt;"&amp;G51)+1),Paramètres!$B$3:$C$56,2,FALSE)*Paramètres!$K$4))</f>
        <v>0</v>
      </c>
      <c r="I51" s="36"/>
      <c r="J51" s="2">
        <f>IF(I$2="Bike &amp; Run",IF(ISNA(VLOOKUP(I51,Paramètres!$B$3:$C$56,2,FALSE)),0,VLOOKUP(I51,Paramètres!$B$3:$C$56,2,FALSE)*Paramètres!$K$5),IF(OR(I51="",OR($D51="",$D51="NL",$D51="HORS LIGUE")),0,VLOOKUP(IF(OR(I51="",OR($D51="",$D51="NL",$D51="HORS LIGUE")),"",COUNTIFS($D$5:$D$72,"&lt;&gt;"&amp;"",$D$5:$D$72,"&lt;&gt;"&amp;"NL",$D$5:$D$72,"&lt;&gt;"&amp;"HORS LIGUE",I$5:I$72,"&lt;"&amp;I51)+1),Paramètres!$B$3:$C$56,2,FALSE)*Paramètres!$K$5))</f>
        <v>0</v>
      </c>
      <c r="K51" s="4"/>
      <c r="L51" s="2">
        <f>IF(K$2="Bike &amp; Run",IF(ISNA(VLOOKUP(K51,Paramètres!$B$3:$C$56,2,FALSE)),0,VLOOKUP(K51,Paramètres!$B$3:$C$56,2,FALSE)*Paramètres!$K$6),IF(OR(K51="",OR($D51="",$D51="NL",$D51="HORS LIGUE")),0,VLOOKUP(IF(OR(K51="",OR($D51="",$D51="NL",$D51="HORS LIGUE")),"",COUNTIFS($D$5:$D$72,"&lt;&gt;"&amp;"",$D$5:$D$72,"&lt;&gt;"&amp;"NL",$D$5:$D$72,"&lt;&gt;"&amp;"HORS LIGUE",K$5:K$72,"&lt;"&amp;K51)+1),Paramètres!$B$3:$C$56,2,FALSE)*Paramètres!$K$6))</f>
        <v>0</v>
      </c>
      <c r="M51" s="4"/>
      <c r="N51" s="2">
        <f>IF(M$2="Bike &amp; Run",IF(ISNA(VLOOKUP(M51,Paramètres!$B$3:$C$56,2,FALSE)),0,VLOOKUP(M51,Paramètres!$B$3:$C$56,2,FALSE)*Paramètres!$K$7),IF(OR(M51="",OR($D51="",$D51="NL",$D51="HORS LIGUE")),0,VLOOKUP(IF(OR(M51="",OR($D51="",$D51="NL",$D51="HORS LIGUE")),"",COUNTIFS($D$5:$D$72,"&lt;&gt;"&amp;"",$D$5:$D$72,"&lt;&gt;"&amp;"NL",$D$5:$D$72,"&lt;&gt;"&amp;"HORS LIGUE",M$5:M$72,"&lt;"&amp;M51)+1),Paramètres!$B$3:$C$56,2,FALSE)*Paramètres!$K$7))</f>
        <v>0</v>
      </c>
      <c r="O51" s="46"/>
      <c r="P51" s="2">
        <f>IF(O$2="Bike &amp; Run",IF(ISNA(VLOOKUP(O51,Paramètres!$B$3:$C$56,2,FALSE)),0,VLOOKUP(O51,Paramètres!$B$3:$C$56,2,FALSE)*Paramètres!$K$8),IF(OR(O51="",OR($D51="",$D51="NL",$D51="HORS LIGUE")),0,VLOOKUP(IF(OR(O51="",OR($D51="",$D51="NL",$D51="HORS LIGUE")),"",COUNTIFS($D$5:$D$72,"&lt;&gt;"&amp;"",$D$5:$D$72,"&lt;&gt;"&amp;"NL",$D$5:$D$72,"&lt;&gt;"&amp;"HORS LIGUE",O$5:O$72,"&lt;"&amp;O51)+1),Paramètres!$B$3:$C$56,2,FALSE)*Paramètres!$K$8))</f>
        <v>0</v>
      </c>
      <c r="Q51" s="46"/>
      <c r="R51" s="2">
        <f>IF(Q$2="Bike &amp; Run",IF(ISNA(VLOOKUP(Q51,Paramètres!$B$3:$C$56,2,FALSE)),0,VLOOKUP(Q51,Paramètres!$B$3:$C$56,2,FALSE)*Paramètres!$K$9),IF(OR(Q51="",OR($D51="",$D51="NL",$D51="HORS LIGUE")),0,VLOOKUP(IF(OR(Q51="",OR($D51="",$D51="NL",$D51="HORS LIGUE")),"",COUNTIFS($D$5:$D$72,"&lt;&gt;"&amp;"",$D$5:$D$72,"&lt;&gt;"&amp;"NL",$D$5:$D$72,"&lt;&gt;"&amp;"HORS LIGUE",Q$5:Q$72,"&lt;"&amp;Q51)+1),Paramètres!$B$3:$C$56,2,FALSE)*Paramètres!$K$9))</f>
        <v>0</v>
      </c>
      <c r="S51" s="46"/>
      <c r="T51" s="2">
        <f>IF(S$2="Bike &amp; Run",IF(ISNA(VLOOKUP(S51,Paramètres!$B$3:$C$56,2,FALSE)),0,VLOOKUP(S51,Paramètres!$B$3:$C$56,2,FALSE)*Paramètres!$K$10),IF(OR(S51="",OR($D51="",$D51="NL",$D51="HORS LIGUE")),0,VLOOKUP(IF(OR(S51="",OR($D51="",$D51="NL",$D51="HORS LIGUE")),"",COUNTIFS($D$5:$D$72,"&lt;&gt;"&amp;"",$D$5:$D$72,"&lt;&gt;"&amp;"NL",$D$5:$D$72,"&lt;&gt;"&amp;"HORS LIGUE",S$5:S$72,"&lt;"&amp;S51)+1),Paramètres!$B$3:$C$56,2,FALSE)*Paramètres!$K$10))</f>
        <v>0</v>
      </c>
      <c r="U51" s="46"/>
      <c r="V51" s="2">
        <f>IF(U$2="Bike &amp; Run",IF(ISNA(VLOOKUP(U51,Paramètres!$B$3:$C$56,2,FALSE)),0,VLOOKUP(U51,Paramètres!$B$3:$C$56,2,FALSE)*Paramètres!$K$11),IF(OR(U51="",OR($D51="",$D51="NL",$D51="HORS LIGUE")),0,VLOOKUP(IF(OR(U51="",OR($D51="",$D51="NL",$D51="HORS LIGUE")),"",COUNTIFS($D$5:$D$72,"&lt;&gt;"&amp;"",$D$5:$D$72,"&lt;&gt;"&amp;"NL",$D$5:$D$72,"&lt;&gt;"&amp;"HORS LIGUE",U$5:U$72,"&lt;"&amp;U51)+1),Paramètres!$B$3:$C$56,2,FALSE)*Paramètres!$K$11))</f>
        <v>0</v>
      </c>
      <c r="W51" s="46"/>
      <c r="X51" s="2">
        <f>IF(W$2="Bike &amp; Run",IF(ISNA(VLOOKUP(W51,Paramètres!$B$3:$C$56,2,FALSE)),0,VLOOKUP(W51,Paramètres!$B$3:$C$56,2,FALSE)*Paramètres!$K$12),IF(OR(W51="",OR($D51="",$D51="NL",$D51="HORS LIGUE")),0,VLOOKUP(IF(OR(W51="",OR($D51="",$D51="NL",$D51="HORS LIGUE")),"",COUNTIFS($D$5:$D$72,"&lt;&gt;"&amp;"",$D$5:$D$72,"&lt;&gt;"&amp;"NL",$D$5:$D$72,"&lt;&gt;"&amp;"HORS LIGUE",W$5:W$72,"&lt;"&amp;W51)+1),Paramètres!$B$3:$C$56,2,FALSE)*Paramètres!$K$12))</f>
        <v>0</v>
      </c>
      <c r="Y51" s="46"/>
      <c r="Z51" s="2">
        <f>IF(Y$2="Bike &amp; Run",IF(ISNA(VLOOKUP(Y51,Paramètres!$B$3:$C$56,2,FALSE)),0,VLOOKUP(Y51,Paramètres!$B$3:$C$56,2,FALSE)*Paramètres!$K$13),IF(OR(Y51="",OR($D51="",$D51="NL",$D51="HORS LIGUE")),0,VLOOKUP(IF(OR(Y51="",OR($D51="",$D51="NL",$D51="HORS LIGUE")),"",COUNTIFS($D$5:$D$72,"&lt;&gt;"&amp;"",$D$5:$D$72,"&lt;&gt;"&amp;"NL",$D$5:$D$72,"&lt;&gt;"&amp;"HORS LIGUE",Y$5:Y$72,"&lt;"&amp;Y51)+1),Paramètres!$B$3:$C$56,2,FALSE)*Paramètres!$K$13))</f>
        <v>0</v>
      </c>
      <c r="AA51" s="46"/>
      <c r="AB51" s="2">
        <f>IF(AA$2="Bike &amp; Run",IF(ISNA(VLOOKUP(AA51,Paramètres!$B$3:$C$56,2,FALSE)),0,VLOOKUP(AA51,Paramètres!$B$3:$C$56,2,FALSE)*Paramètres!$K$14),IF(OR(AA51="",OR($D51="",$D51="NL",$D51="HORS LIGUE")),0,VLOOKUP(IF(OR(AA51="",OR($D51="",$D51="NL",$D51="HORS LIGUE")),"",COUNTIFS($D$5:$D$72,"&lt;&gt;"&amp;"",$D$5:$D$72,"&lt;&gt;"&amp;"NL",$D$5:$D$72,"&lt;&gt;"&amp;"HORS LIGUE",AA$5:AA$72,"&lt;"&amp;AA51)+1),Paramètres!$B$3:$C$56,2,FALSE)*Paramètres!$K$14))</f>
        <v>0</v>
      </c>
      <c r="AC51" s="46"/>
      <c r="AD51" s="2">
        <f>IF(AC$2="Bike &amp; Run",IF(ISNA(VLOOKUP(AC51,Paramètres!$B$3:$C$56,2,FALSE)),0,VLOOKUP(AC51,Paramètres!$B$3:$C$56,2,FALSE)*Paramètres!$K$15),IF(OR(AC51="",OR($D51="",$D51="NL",$D51="HORS LIGUE")),0,VLOOKUP(IF(OR(AC51="",OR($D51="",$D51="NL",$D51="HORS LIGUE")),"",COUNTIFS($D$5:$D$72,"&lt;&gt;"&amp;"",$D$5:$D$72,"&lt;&gt;"&amp;"NL",$D$5:$D$72,"&lt;&gt;"&amp;"HORS LIGUE",AC$5:AC$72,"&lt;"&amp;AC51)+1),Paramètres!$B$3:$C$56,2,FALSE)*Paramètres!$K$15))</f>
        <v>0</v>
      </c>
      <c r="AE51" s="46"/>
      <c r="AF51" s="2">
        <f>IF(AE$2="Bike &amp; Run",IF(ISNA(VLOOKUP(AE51,Paramètres!$B$3:$C$56,2,FALSE)),0,VLOOKUP(AE51,Paramètres!$B$3:$C$56,2,FALSE)*Paramètres!$K$16),IF(OR(AE51="",OR($D51="",$D51="NL",$D51="HORS LIGUE")),0,VLOOKUP(IF(OR(AE51="",OR($D51="",$D51="NL",$D51="HORS LIGUE")),"",COUNTIFS($D$5:$D$72,"&lt;&gt;"&amp;"",$D$5:$D$72,"&lt;&gt;"&amp;"NL",$D$5:$D$72,"&lt;&gt;"&amp;"HORS LIGUE",AE$5:AE$72,"&lt;"&amp;AE51)+1),Paramètres!$B$3:$C$56,2,FALSE)*Paramètres!$K$16))</f>
        <v>0</v>
      </c>
      <c r="AG51" s="46"/>
      <c r="AH51" s="2">
        <f>IF(AG$2="Bike &amp; Run",IF(ISNA(VLOOKUP(AG51,Paramètres!$B$3:$C$56,2,FALSE)),0,VLOOKUP(AG51,Paramètres!$B$3:$C$56,2,FALSE)*Paramètres!$K$17),IF(OR(AG51="",OR($D51="",$D51="NL",$D51="HORS LIGUE")),0,VLOOKUP(IF(OR(AG51="",OR($D51="",$D51="NL",$D51="HORS LIGUE")),"",COUNTIFS($D$5:$D$72,"&lt;&gt;"&amp;"",$D$5:$D$72,"&lt;&gt;"&amp;"NL",$D$5:$D$72,"&lt;&gt;"&amp;"HORS LIGUE",AG$5:AG$72,"&lt;"&amp;AG51)+1),Paramètres!$B$3:$C$56,2,FALSE)*Paramètres!$K$17))</f>
        <v>0</v>
      </c>
      <c r="AI51" s="40">
        <f t="shared" si="53"/>
        <v>0</v>
      </c>
      <c r="AJ51" s="3" t="str">
        <f t="shared" si="54"/>
        <v/>
      </c>
      <c r="AK51" s="5">
        <f t="shared" si="55"/>
        <v>0</v>
      </c>
      <c r="AL51" s="41">
        <f t="shared" si="56"/>
        <v>0</v>
      </c>
      <c r="AM51" s="33" t="str">
        <f t="shared" si="57"/>
        <v/>
      </c>
      <c r="AO51" s="22">
        <f t="shared" si="58"/>
        <v>0</v>
      </c>
      <c r="AP51">
        <f t="shared" si="59"/>
        <v>0</v>
      </c>
      <c r="AQ51">
        <f t="shared" si="60"/>
        <v>0</v>
      </c>
      <c r="AR51">
        <f t="shared" si="61"/>
        <v>0</v>
      </c>
      <c r="AS51">
        <f t="shared" si="62"/>
        <v>0</v>
      </c>
      <c r="AT51">
        <f t="shared" si="63"/>
        <v>0</v>
      </c>
      <c r="AU51">
        <f t="shared" si="64"/>
        <v>0</v>
      </c>
      <c r="AV51">
        <f t="shared" si="65"/>
        <v>0</v>
      </c>
      <c r="AW51">
        <f t="shared" si="66"/>
        <v>0</v>
      </c>
      <c r="AX51">
        <f t="shared" si="67"/>
        <v>0</v>
      </c>
      <c r="AY51">
        <f t="shared" si="68"/>
        <v>0</v>
      </c>
      <c r="AZ51">
        <f t="shared" si="69"/>
        <v>0</v>
      </c>
      <c r="BA51">
        <f t="shared" si="70"/>
        <v>0</v>
      </c>
      <c r="BB51">
        <f t="shared" si="71"/>
        <v>0</v>
      </c>
      <c r="BC51">
        <f t="shared" si="72"/>
        <v>0</v>
      </c>
      <c r="BD51">
        <f t="shared" si="73"/>
        <v>0</v>
      </c>
      <c r="BE51" s="22">
        <f t="shared" ref="BE51:BR51" si="88">BD51+LARGE($AO51:$BC51,BE$4)</f>
        <v>0</v>
      </c>
      <c r="BF51" s="22">
        <f t="shared" si="88"/>
        <v>0</v>
      </c>
      <c r="BG51" s="22">
        <f t="shared" si="88"/>
        <v>0</v>
      </c>
      <c r="BH51" s="22">
        <f t="shared" si="88"/>
        <v>0</v>
      </c>
      <c r="BI51" s="22">
        <f t="shared" si="88"/>
        <v>0</v>
      </c>
      <c r="BJ51" s="22">
        <f t="shared" si="88"/>
        <v>0</v>
      </c>
      <c r="BK51" s="22">
        <f t="shared" si="88"/>
        <v>0</v>
      </c>
      <c r="BL51" s="22">
        <f t="shared" si="88"/>
        <v>0</v>
      </c>
      <c r="BM51" s="22">
        <f t="shared" si="88"/>
        <v>0</v>
      </c>
      <c r="BN51" s="22">
        <f t="shared" si="88"/>
        <v>0</v>
      </c>
      <c r="BO51" s="22">
        <f t="shared" si="88"/>
        <v>0</v>
      </c>
      <c r="BP51" s="22">
        <f t="shared" si="88"/>
        <v>0</v>
      </c>
      <c r="BQ51" s="22">
        <f t="shared" si="88"/>
        <v>0</v>
      </c>
      <c r="BR51" s="22">
        <f t="shared" si="88"/>
        <v>0</v>
      </c>
    </row>
    <row r="52" spans="1:70" ht="16.5">
      <c r="A52" s="14"/>
      <c r="B52" s="32" t="str">
        <f>IF(ISNA(VLOOKUP(A52,'Licenciés Jeunes 2023'!A:C,3,0)),"",VLOOKUP(A52,'Licenciés Jeunes 2023'!A:C,3,0))</f>
        <v/>
      </c>
      <c r="C52" s="32" t="str">
        <f>IF(ISNA(VLOOKUP(A52,'Licenciés Jeunes 2023'!A:C,2,0)),"",VLOOKUP(A52,'Licenciés Jeunes 2023'!A:C,2,0))</f>
        <v/>
      </c>
      <c r="D52" s="32" t="str">
        <f>IF(ISNA(VLOOKUP(A52,'Licenciés Jeunes 2023'!A:F,6,0)),"",VLOOKUP(A52,'Licenciés Jeunes 2023'!A:F,6,0))</f>
        <v/>
      </c>
      <c r="E52" s="6"/>
      <c r="F52" s="2">
        <f>IF(E$2="Bike &amp; Run",IF(ISNA(VLOOKUP(E52,Paramètres!$B$3:$C$56,2,FALSE)),0,VLOOKUP(E52,Paramètres!$B$3:$C$56,2,FALSE)*Paramètres!$K$3),IF(OR(E52="",OR($D52="",$D52="NL",$D52="HORS LIGUE")),0,VLOOKUP(IF(OR(E52="",OR($D52="",$D52="NL",$D52="HORS LIGUE")),"",COUNTIFS($D$5:$D$72,"&lt;&gt;"&amp;"",$D$5:$D$72,"&lt;&gt;"&amp;"NL",$D$5:$D$72,"&lt;&gt;"&amp;"HORS LIGUE",E$5:E$72,"&lt;"&amp;E52)+1),Paramètres!$B$3:$C$56,2,FALSE)*Paramètres!$K$3))</f>
        <v>0</v>
      </c>
      <c r="G52" s="4"/>
      <c r="H52" s="2">
        <f>IF(G$2="Bike &amp; Run",IF(ISNA(VLOOKUP(G52,Paramètres!$B$3:$C$56,2,FALSE)),0,VLOOKUP(G52,Paramètres!$B$3:$C$56,2,FALSE)*Paramètres!$K$4),IF(OR(G52="",OR($D52="",$D52="NL",$D52="HORS LIGUE")),0,VLOOKUP(IF(OR(G52="",OR($D52="",$D52="NL",$D52="HORS LIGUE")),"",COUNTIFS($D$5:$D$72,"&lt;&gt;"&amp;"",$D$5:$D$72,"&lt;&gt;"&amp;"NL",$D$5:$D$72,"&lt;&gt;"&amp;"HORS LIGUE",G$5:G$72,"&lt;"&amp;G52)+1),Paramètres!$B$3:$C$56,2,FALSE)*Paramètres!$K$4))</f>
        <v>0</v>
      </c>
      <c r="I52" s="36"/>
      <c r="J52" s="2">
        <f>IF(I$2="Bike &amp; Run",IF(ISNA(VLOOKUP(I52,Paramètres!$B$3:$C$56,2,FALSE)),0,VLOOKUP(I52,Paramètres!$B$3:$C$56,2,FALSE)*Paramètres!$K$5),IF(OR(I52="",OR($D52="",$D52="NL",$D52="HORS LIGUE")),0,VLOOKUP(IF(OR(I52="",OR($D52="",$D52="NL",$D52="HORS LIGUE")),"",COUNTIFS($D$5:$D$72,"&lt;&gt;"&amp;"",$D$5:$D$72,"&lt;&gt;"&amp;"NL",$D$5:$D$72,"&lt;&gt;"&amp;"HORS LIGUE",I$5:I$72,"&lt;"&amp;I52)+1),Paramètres!$B$3:$C$56,2,FALSE)*Paramètres!$K$5))</f>
        <v>0</v>
      </c>
      <c r="K52" s="4"/>
      <c r="L52" s="2">
        <f>IF(K$2="Bike &amp; Run",IF(ISNA(VLOOKUP(K52,Paramètres!$B$3:$C$56,2,FALSE)),0,VLOOKUP(K52,Paramètres!$B$3:$C$56,2,FALSE)*Paramètres!$K$6),IF(OR(K52="",OR($D52="",$D52="NL",$D52="HORS LIGUE")),0,VLOOKUP(IF(OR(K52="",OR($D52="",$D52="NL",$D52="HORS LIGUE")),"",COUNTIFS($D$5:$D$72,"&lt;&gt;"&amp;"",$D$5:$D$72,"&lt;&gt;"&amp;"NL",$D$5:$D$72,"&lt;&gt;"&amp;"HORS LIGUE",K$5:K$72,"&lt;"&amp;K52)+1),Paramètres!$B$3:$C$56,2,FALSE)*Paramètres!$K$6))</f>
        <v>0</v>
      </c>
      <c r="M52" s="4"/>
      <c r="N52" s="2">
        <f>IF(M$2="Bike &amp; Run",IF(ISNA(VLOOKUP(M52,Paramètres!$B$3:$C$56,2,FALSE)),0,VLOOKUP(M52,Paramètres!$B$3:$C$56,2,FALSE)*Paramètres!$K$7),IF(OR(M52="",OR($D52="",$D52="NL",$D52="HORS LIGUE")),0,VLOOKUP(IF(OR(M52="",OR($D52="",$D52="NL",$D52="HORS LIGUE")),"",COUNTIFS($D$5:$D$72,"&lt;&gt;"&amp;"",$D$5:$D$72,"&lt;&gt;"&amp;"NL",$D$5:$D$72,"&lt;&gt;"&amp;"HORS LIGUE",M$5:M$72,"&lt;"&amp;M52)+1),Paramètres!$B$3:$C$56,2,FALSE)*Paramètres!$K$7))</f>
        <v>0</v>
      </c>
      <c r="O52" s="46"/>
      <c r="P52" s="2">
        <f>IF(O$2="Bike &amp; Run",IF(ISNA(VLOOKUP(O52,Paramètres!$B$3:$C$56,2,FALSE)),0,VLOOKUP(O52,Paramètres!$B$3:$C$56,2,FALSE)*Paramètres!$K$8),IF(OR(O52="",OR($D52="",$D52="NL",$D52="HORS LIGUE")),0,VLOOKUP(IF(OR(O52="",OR($D52="",$D52="NL",$D52="HORS LIGUE")),"",COUNTIFS($D$5:$D$72,"&lt;&gt;"&amp;"",$D$5:$D$72,"&lt;&gt;"&amp;"NL",$D$5:$D$72,"&lt;&gt;"&amp;"HORS LIGUE",O$5:O$72,"&lt;"&amp;O52)+1),Paramètres!$B$3:$C$56,2,FALSE)*Paramètres!$K$8))</f>
        <v>0</v>
      </c>
      <c r="Q52" s="46"/>
      <c r="R52" s="2">
        <f>IF(Q$2="Bike &amp; Run",IF(ISNA(VLOOKUP(Q52,Paramètres!$B$3:$C$56,2,FALSE)),0,VLOOKUP(Q52,Paramètres!$B$3:$C$56,2,FALSE)*Paramètres!$K$9),IF(OR(Q52="",OR($D52="",$D52="NL",$D52="HORS LIGUE")),0,VLOOKUP(IF(OR(Q52="",OR($D52="",$D52="NL",$D52="HORS LIGUE")),"",COUNTIFS($D$5:$D$72,"&lt;&gt;"&amp;"",$D$5:$D$72,"&lt;&gt;"&amp;"NL",$D$5:$D$72,"&lt;&gt;"&amp;"HORS LIGUE",Q$5:Q$72,"&lt;"&amp;Q52)+1),Paramètres!$B$3:$C$56,2,FALSE)*Paramètres!$K$9))</f>
        <v>0</v>
      </c>
      <c r="S52" s="46"/>
      <c r="T52" s="2">
        <f>IF(S$2="Bike &amp; Run",IF(ISNA(VLOOKUP(S52,Paramètres!$B$3:$C$56,2,FALSE)),0,VLOOKUP(S52,Paramètres!$B$3:$C$56,2,FALSE)*Paramètres!$K$10),IF(OR(S52="",OR($D52="",$D52="NL",$D52="HORS LIGUE")),0,VLOOKUP(IF(OR(S52="",OR($D52="",$D52="NL",$D52="HORS LIGUE")),"",COUNTIFS($D$5:$D$72,"&lt;&gt;"&amp;"",$D$5:$D$72,"&lt;&gt;"&amp;"NL",$D$5:$D$72,"&lt;&gt;"&amp;"HORS LIGUE",S$5:S$72,"&lt;"&amp;S52)+1),Paramètres!$B$3:$C$56,2,FALSE)*Paramètres!$K$10))</f>
        <v>0</v>
      </c>
      <c r="U52" s="46"/>
      <c r="V52" s="2">
        <f>IF(U$2="Bike &amp; Run",IF(ISNA(VLOOKUP(U52,Paramètres!$B$3:$C$56,2,FALSE)),0,VLOOKUP(U52,Paramètres!$B$3:$C$56,2,FALSE)*Paramètres!$K$11),IF(OR(U52="",OR($D52="",$D52="NL",$D52="HORS LIGUE")),0,VLOOKUP(IF(OR(U52="",OR($D52="",$D52="NL",$D52="HORS LIGUE")),"",COUNTIFS($D$5:$D$72,"&lt;&gt;"&amp;"",$D$5:$D$72,"&lt;&gt;"&amp;"NL",$D$5:$D$72,"&lt;&gt;"&amp;"HORS LIGUE",U$5:U$72,"&lt;"&amp;U52)+1),Paramètres!$B$3:$C$56,2,FALSE)*Paramètres!$K$11))</f>
        <v>0</v>
      </c>
      <c r="W52" s="46"/>
      <c r="X52" s="2">
        <f>IF(W$2="Bike &amp; Run",IF(ISNA(VLOOKUP(W52,Paramètres!$B$3:$C$56,2,FALSE)),0,VLOOKUP(W52,Paramètres!$B$3:$C$56,2,FALSE)*Paramètres!$K$12),IF(OR(W52="",OR($D52="",$D52="NL",$D52="HORS LIGUE")),0,VLOOKUP(IF(OR(W52="",OR($D52="",$D52="NL",$D52="HORS LIGUE")),"",COUNTIFS($D$5:$D$72,"&lt;&gt;"&amp;"",$D$5:$D$72,"&lt;&gt;"&amp;"NL",$D$5:$D$72,"&lt;&gt;"&amp;"HORS LIGUE",W$5:W$72,"&lt;"&amp;W52)+1),Paramètres!$B$3:$C$56,2,FALSE)*Paramètres!$K$12))</f>
        <v>0</v>
      </c>
      <c r="Y52" s="46"/>
      <c r="Z52" s="2">
        <f>IF(Y$2="Bike &amp; Run",IF(ISNA(VLOOKUP(Y52,Paramètres!$B$3:$C$56,2,FALSE)),0,VLOOKUP(Y52,Paramètres!$B$3:$C$56,2,FALSE)*Paramètres!$K$13),IF(OR(Y52="",OR($D52="",$D52="NL",$D52="HORS LIGUE")),0,VLOOKUP(IF(OR(Y52="",OR($D52="",$D52="NL",$D52="HORS LIGUE")),"",COUNTIFS($D$5:$D$72,"&lt;&gt;"&amp;"",$D$5:$D$72,"&lt;&gt;"&amp;"NL",$D$5:$D$72,"&lt;&gt;"&amp;"HORS LIGUE",Y$5:Y$72,"&lt;"&amp;Y52)+1),Paramètres!$B$3:$C$56,2,FALSE)*Paramètres!$K$13))</f>
        <v>0</v>
      </c>
      <c r="AA52" s="46"/>
      <c r="AB52" s="2">
        <f>IF(AA$2="Bike &amp; Run",IF(ISNA(VLOOKUP(AA52,Paramètres!$B$3:$C$56,2,FALSE)),0,VLOOKUP(AA52,Paramètres!$B$3:$C$56,2,FALSE)*Paramètres!$K$14),IF(OR(AA52="",OR($D52="",$D52="NL",$D52="HORS LIGUE")),0,VLOOKUP(IF(OR(AA52="",OR($D52="",$D52="NL",$D52="HORS LIGUE")),"",COUNTIFS($D$5:$D$72,"&lt;&gt;"&amp;"",$D$5:$D$72,"&lt;&gt;"&amp;"NL",$D$5:$D$72,"&lt;&gt;"&amp;"HORS LIGUE",AA$5:AA$72,"&lt;"&amp;AA52)+1),Paramètres!$B$3:$C$56,2,FALSE)*Paramètres!$K$14))</f>
        <v>0</v>
      </c>
      <c r="AC52" s="46"/>
      <c r="AD52" s="2">
        <f>IF(AC$2="Bike &amp; Run",IF(ISNA(VLOOKUP(AC52,Paramètres!$B$3:$C$56,2,FALSE)),0,VLOOKUP(AC52,Paramètres!$B$3:$C$56,2,FALSE)*Paramètres!$K$15),IF(OR(AC52="",OR($D52="",$D52="NL",$D52="HORS LIGUE")),0,VLOOKUP(IF(OR(AC52="",OR($D52="",$D52="NL",$D52="HORS LIGUE")),"",COUNTIFS($D$5:$D$72,"&lt;&gt;"&amp;"",$D$5:$D$72,"&lt;&gt;"&amp;"NL",$D$5:$D$72,"&lt;&gt;"&amp;"HORS LIGUE",AC$5:AC$72,"&lt;"&amp;AC52)+1),Paramètres!$B$3:$C$56,2,FALSE)*Paramètres!$K$15))</f>
        <v>0</v>
      </c>
      <c r="AE52" s="46"/>
      <c r="AF52" s="2">
        <f>IF(AE$2="Bike &amp; Run",IF(ISNA(VLOOKUP(AE52,Paramètres!$B$3:$C$56,2,FALSE)),0,VLOOKUP(AE52,Paramètres!$B$3:$C$56,2,FALSE)*Paramètres!$K$16),IF(OR(AE52="",OR($D52="",$D52="NL",$D52="HORS LIGUE")),0,VLOOKUP(IF(OR(AE52="",OR($D52="",$D52="NL",$D52="HORS LIGUE")),"",COUNTIFS($D$5:$D$72,"&lt;&gt;"&amp;"",$D$5:$D$72,"&lt;&gt;"&amp;"NL",$D$5:$D$72,"&lt;&gt;"&amp;"HORS LIGUE",AE$5:AE$72,"&lt;"&amp;AE52)+1),Paramètres!$B$3:$C$56,2,FALSE)*Paramètres!$K$16))</f>
        <v>0</v>
      </c>
      <c r="AG52" s="46"/>
      <c r="AH52" s="2">
        <f>IF(AG$2="Bike &amp; Run",IF(ISNA(VLOOKUP(AG52,Paramètres!$B$3:$C$56,2,FALSE)),0,VLOOKUP(AG52,Paramètres!$B$3:$C$56,2,FALSE)*Paramètres!$K$17),IF(OR(AG52="",OR($D52="",$D52="NL",$D52="HORS LIGUE")),0,VLOOKUP(IF(OR(AG52="",OR($D52="",$D52="NL",$D52="HORS LIGUE")),"",COUNTIFS($D$5:$D$72,"&lt;&gt;"&amp;"",$D$5:$D$72,"&lt;&gt;"&amp;"NL",$D$5:$D$72,"&lt;&gt;"&amp;"HORS LIGUE",AG$5:AG$72,"&lt;"&amp;AG52)+1),Paramètres!$B$3:$C$56,2,FALSE)*Paramètres!$K$17))</f>
        <v>0</v>
      </c>
      <c r="AI52" s="40">
        <f t="shared" si="53"/>
        <v>0</v>
      </c>
      <c r="AJ52" s="3" t="str">
        <f t="shared" si="54"/>
        <v/>
      </c>
      <c r="AK52" s="5">
        <f t="shared" si="55"/>
        <v>0</v>
      </c>
      <c r="AL52" s="41">
        <f t="shared" si="56"/>
        <v>0</v>
      </c>
      <c r="AM52" s="33" t="str">
        <f t="shared" si="57"/>
        <v/>
      </c>
      <c r="AO52" s="22">
        <f t="shared" si="58"/>
        <v>0</v>
      </c>
      <c r="AP52">
        <f t="shared" si="59"/>
        <v>0</v>
      </c>
      <c r="AQ52">
        <f t="shared" si="60"/>
        <v>0</v>
      </c>
      <c r="AR52">
        <f t="shared" si="61"/>
        <v>0</v>
      </c>
      <c r="AS52">
        <f t="shared" si="62"/>
        <v>0</v>
      </c>
      <c r="AT52">
        <f t="shared" si="63"/>
        <v>0</v>
      </c>
      <c r="AU52">
        <f t="shared" si="64"/>
        <v>0</v>
      </c>
      <c r="AV52">
        <f t="shared" si="65"/>
        <v>0</v>
      </c>
      <c r="AW52">
        <f t="shared" si="66"/>
        <v>0</v>
      </c>
      <c r="AX52">
        <f t="shared" si="67"/>
        <v>0</v>
      </c>
      <c r="AY52">
        <f t="shared" si="68"/>
        <v>0</v>
      </c>
      <c r="AZ52">
        <f t="shared" si="69"/>
        <v>0</v>
      </c>
      <c r="BA52">
        <f t="shared" si="70"/>
        <v>0</v>
      </c>
      <c r="BB52">
        <f t="shared" si="71"/>
        <v>0</v>
      </c>
      <c r="BC52">
        <f t="shared" si="72"/>
        <v>0</v>
      </c>
      <c r="BD52">
        <f t="shared" si="73"/>
        <v>0</v>
      </c>
      <c r="BE52" s="22">
        <f t="shared" ref="BE52:BR52" si="89">BD52+LARGE($AO52:$BC52,BE$4)</f>
        <v>0</v>
      </c>
      <c r="BF52" s="22">
        <f t="shared" si="89"/>
        <v>0</v>
      </c>
      <c r="BG52" s="22">
        <f t="shared" si="89"/>
        <v>0</v>
      </c>
      <c r="BH52" s="22">
        <f t="shared" si="89"/>
        <v>0</v>
      </c>
      <c r="BI52" s="22">
        <f t="shared" si="89"/>
        <v>0</v>
      </c>
      <c r="BJ52" s="22">
        <f t="shared" si="89"/>
        <v>0</v>
      </c>
      <c r="BK52" s="22">
        <f t="shared" si="89"/>
        <v>0</v>
      </c>
      <c r="BL52" s="22">
        <f t="shared" si="89"/>
        <v>0</v>
      </c>
      <c r="BM52" s="22">
        <f t="shared" si="89"/>
        <v>0</v>
      </c>
      <c r="BN52" s="22">
        <f t="shared" si="89"/>
        <v>0</v>
      </c>
      <c r="BO52" s="22">
        <f t="shared" si="89"/>
        <v>0</v>
      </c>
      <c r="BP52" s="22">
        <f t="shared" si="89"/>
        <v>0</v>
      </c>
      <c r="BQ52" s="22">
        <f t="shared" si="89"/>
        <v>0</v>
      </c>
      <c r="BR52" s="22">
        <f t="shared" si="89"/>
        <v>0</v>
      </c>
    </row>
    <row r="53" spans="1:70" ht="16.5">
      <c r="A53" s="14"/>
      <c r="B53" s="32" t="str">
        <f>IF(ISNA(VLOOKUP(A53,'Licenciés Jeunes 2023'!A:C,3,0)),"",VLOOKUP(A53,'Licenciés Jeunes 2023'!A:C,3,0))</f>
        <v/>
      </c>
      <c r="C53" s="32" t="str">
        <f>IF(ISNA(VLOOKUP(A53,'Licenciés Jeunes 2023'!A:C,2,0)),"",VLOOKUP(A53,'Licenciés Jeunes 2023'!A:C,2,0))</f>
        <v/>
      </c>
      <c r="D53" s="32" t="str">
        <f>IF(ISNA(VLOOKUP(A53,'Licenciés Jeunes 2023'!A:F,6,0)),"",VLOOKUP(A53,'Licenciés Jeunes 2023'!A:F,6,0))</f>
        <v/>
      </c>
      <c r="E53" s="6"/>
      <c r="F53" s="2">
        <f>IF(E$2="Bike &amp; Run",IF(ISNA(VLOOKUP(E53,Paramètres!$B$3:$C$56,2,FALSE)),0,VLOOKUP(E53,Paramètres!$B$3:$C$56,2,FALSE)*Paramètres!$K$3),IF(OR(E53="",OR($D53="",$D53="NL",$D53="HORS LIGUE")),0,VLOOKUP(IF(OR(E53="",OR($D53="",$D53="NL",$D53="HORS LIGUE")),"",COUNTIFS($D$5:$D$72,"&lt;&gt;"&amp;"",$D$5:$D$72,"&lt;&gt;"&amp;"NL",$D$5:$D$72,"&lt;&gt;"&amp;"HORS LIGUE",E$5:E$72,"&lt;"&amp;E53)+1),Paramètres!$B$3:$C$56,2,FALSE)*Paramètres!$K$3))</f>
        <v>0</v>
      </c>
      <c r="G53" s="4"/>
      <c r="H53" s="2">
        <f>IF(G$2="Bike &amp; Run",IF(ISNA(VLOOKUP(G53,Paramètres!$B$3:$C$56,2,FALSE)),0,VLOOKUP(G53,Paramètres!$B$3:$C$56,2,FALSE)*Paramètres!$K$4),IF(OR(G53="",OR($D53="",$D53="NL",$D53="HORS LIGUE")),0,VLOOKUP(IF(OR(G53="",OR($D53="",$D53="NL",$D53="HORS LIGUE")),"",COUNTIFS($D$5:$D$72,"&lt;&gt;"&amp;"",$D$5:$D$72,"&lt;&gt;"&amp;"NL",$D$5:$D$72,"&lt;&gt;"&amp;"HORS LIGUE",G$5:G$72,"&lt;"&amp;G53)+1),Paramètres!$B$3:$C$56,2,FALSE)*Paramètres!$K$4))</f>
        <v>0</v>
      </c>
      <c r="I53" s="36"/>
      <c r="J53" s="2">
        <f>IF(I$2="Bike &amp; Run",IF(ISNA(VLOOKUP(I53,Paramètres!$B$3:$C$56,2,FALSE)),0,VLOOKUP(I53,Paramètres!$B$3:$C$56,2,FALSE)*Paramètres!$K$5),IF(OR(I53="",OR($D53="",$D53="NL",$D53="HORS LIGUE")),0,VLOOKUP(IF(OR(I53="",OR($D53="",$D53="NL",$D53="HORS LIGUE")),"",COUNTIFS($D$5:$D$72,"&lt;&gt;"&amp;"",$D$5:$D$72,"&lt;&gt;"&amp;"NL",$D$5:$D$72,"&lt;&gt;"&amp;"HORS LIGUE",I$5:I$72,"&lt;"&amp;I53)+1),Paramètres!$B$3:$C$56,2,FALSE)*Paramètres!$K$5))</f>
        <v>0</v>
      </c>
      <c r="K53" s="4"/>
      <c r="L53" s="2">
        <f>IF(K$2="Bike &amp; Run",IF(ISNA(VLOOKUP(K53,Paramètres!$B$3:$C$56,2,FALSE)),0,VLOOKUP(K53,Paramètres!$B$3:$C$56,2,FALSE)*Paramètres!$K$6),IF(OR(K53="",OR($D53="",$D53="NL",$D53="HORS LIGUE")),0,VLOOKUP(IF(OR(K53="",OR($D53="",$D53="NL",$D53="HORS LIGUE")),"",COUNTIFS($D$5:$D$72,"&lt;&gt;"&amp;"",$D$5:$D$72,"&lt;&gt;"&amp;"NL",$D$5:$D$72,"&lt;&gt;"&amp;"HORS LIGUE",K$5:K$72,"&lt;"&amp;K53)+1),Paramètres!$B$3:$C$56,2,FALSE)*Paramètres!$K$6))</f>
        <v>0</v>
      </c>
      <c r="M53" s="4"/>
      <c r="N53" s="2">
        <f>IF(M$2="Bike &amp; Run",IF(ISNA(VLOOKUP(M53,Paramètres!$B$3:$C$56,2,FALSE)),0,VLOOKUP(M53,Paramètres!$B$3:$C$56,2,FALSE)*Paramètres!$K$7),IF(OR(M53="",OR($D53="",$D53="NL",$D53="HORS LIGUE")),0,VLOOKUP(IF(OR(M53="",OR($D53="",$D53="NL",$D53="HORS LIGUE")),"",COUNTIFS($D$5:$D$72,"&lt;&gt;"&amp;"",$D$5:$D$72,"&lt;&gt;"&amp;"NL",$D$5:$D$72,"&lt;&gt;"&amp;"HORS LIGUE",M$5:M$72,"&lt;"&amp;M53)+1),Paramètres!$B$3:$C$56,2,FALSE)*Paramètres!$K$7))</f>
        <v>0</v>
      </c>
      <c r="O53" s="46"/>
      <c r="P53" s="2">
        <f>IF(O$2="Bike &amp; Run",IF(ISNA(VLOOKUP(O53,Paramètres!$B$3:$C$56,2,FALSE)),0,VLOOKUP(O53,Paramètres!$B$3:$C$56,2,FALSE)*Paramètres!$K$8),IF(OR(O53="",OR($D53="",$D53="NL",$D53="HORS LIGUE")),0,VLOOKUP(IF(OR(O53="",OR($D53="",$D53="NL",$D53="HORS LIGUE")),"",COUNTIFS($D$5:$D$72,"&lt;&gt;"&amp;"",$D$5:$D$72,"&lt;&gt;"&amp;"NL",$D$5:$D$72,"&lt;&gt;"&amp;"HORS LIGUE",O$5:O$72,"&lt;"&amp;O53)+1),Paramètres!$B$3:$C$56,2,FALSE)*Paramètres!$K$8))</f>
        <v>0</v>
      </c>
      <c r="Q53" s="46"/>
      <c r="R53" s="2">
        <f>IF(Q$2="Bike &amp; Run",IF(ISNA(VLOOKUP(Q53,Paramètres!$B$3:$C$56,2,FALSE)),0,VLOOKUP(Q53,Paramètres!$B$3:$C$56,2,FALSE)*Paramètres!$K$9),IF(OR(Q53="",OR($D53="",$D53="NL",$D53="HORS LIGUE")),0,VLOOKUP(IF(OR(Q53="",OR($D53="",$D53="NL",$D53="HORS LIGUE")),"",COUNTIFS($D$5:$D$72,"&lt;&gt;"&amp;"",$D$5:$D$72,"&lt;&gt;"&amp;"NL",$D$5:$D$72,"&lt;&gt;"&amp;"HORS LIGUE",Q$5:Q$72,"&lt;"&amp;Q53)+1),Paramètres!$B$3:$C$56,2,FALSE)*Paramètres!$K$9))</f>
        <v>0</v>
      </c>
      <c r="S53" s="46"/>
      <c r="T53" s="2">
        <f>IF(S$2="Bike &amp; Run",IF(ISNA(VLOOKUP(S53,Paramètres!$B$3:$C$56,2,FALSE)),0,VLOOKUP(S53,Paramètres!$B$3:$C$56,2,FALSE)*Paramètres!$K$10),IF(OR(S53="",OR($D53="",$D53="NL",$D53="HORS LIGUE")),0,VLOOKUP(IF(OR(S53="",OR($D53="",$D53="NL",$D53="HORS LIGUE")),"",COUNTIFS($D$5:$D$72,"&lt;&gt;"&amp;"",$D$5:$D$72,"&lt;&gt;"&amp;"NL",$D$5:$D$72,"&lt;&gt;"&amp;"HORS LIGUE",S$5:S$72,"&lt;"&amp;S53)+1),Paramètres!$B$3:$C$56,2,FALSE)*Paramètres!$K$10))</f>
        <v>0</v>
      </c>
      <c r="U53" s="46"/>
      <c r="V53" s="2">
        <f>IF(U$2="Bike &amp; Run",IF(ISNA(VLOOKUP(U53,Paramètres!$B$3:$C$56,2,FALSE)),0,VLOOKUP(U53,Paramètres!$B$3:$C$56,2,FALSE)*Paramètres!$K$11),IF(OR(U53="",OR($D53="",$D53="NL",$D53="HORS LIGUE")),0,VLOOKUP(IF(OR(U53="",OR($D53="",$D53="NL",$D53="HORS LIGUE")),"",COUNTIFS($D$5:$D$72,"&lt;&gt;"&amp;"",$D$5:$D$72,"&lt;&gt;"&amp;"NL",$D$5:$D$72,"&lt;&gt;"&amp;"HORS LIGUE",U$5:U$72,"&lt;"&amp;U53)+1),Paramètres!$B$3:$C$56,2,FALSE)*Paramètres!$K$11))</f>
        <v>0</v>
      </c>
      <c r="W53" s="46"/>
      <c r="X53" s="2">
        <f>IF(W$2="Bike &amp; Run",IF(ISNA(VLOOKUP(W53,Paramètres!$B$3:$C$56,2,FALSE)),0,VLOOKUP(W53,Paramètres!$B$3:$C$56,2,FALSE)*Paramètres!$K$12),IF(OR(W53="",OR($D53="",$D53="NL",$D53="HORS LIGUE")),0,VLOOKUP(IF(OR(W53="",OR($D53="",$D53="NL",$D53="HORS LIGUE")),"",COUNTIFS($D$5:$D$72,"&lt;&gt;"&amp;"",$D$5:$D$72,"&lt;&gt;"&amp;"NL",$D$5:$D$72,"&lt;&gt;"&amp;"HORS LIGUE",W$5:W$72,"&lt;"&amp;W53)+1),Paramètres!$B$3:$C$56,2,FALSE)*Paramètres!$K$12))</f>
        <v>0</v>
      </c>
      <c r="Y53" s="46"/>
      <c r="Z53" s="2">
        <f>IF(Y$2="Bike &amp; Run",IF(ISNA(VLOOKUP(Y53,Paramètres!$B$3:$C$56,2,FALSE)),0,VLOOKUP(Y53,Paramètres!$B$3:$C$56,2,FALSE)*Paramètres!$K$13),IF(OR(Y53="",OR($D53="",$D53="NL",$D53="HORS LIGUE")),0,VLOOKUP(IF(OR(Y53="",OR($D53="",$D53="NL",$D53="HORS LIGUE")),"",COUNTIFS($D$5:$D$72,"&lt;&gt;"&amp;"",$D$5:$D$72,"&lt;&gt;"&amp;"NL",$D$5:$D$72,"&lt;&gt;"&amp;"HORS LIGUE",Y$5:Y$72,"&lt;"&amp;Y53)+1),Paramètres!$B$3:$C$56,2,FALSE)*Paramètres!$K$13))</f>
        <v>0</v>
      </c>
      <c r="AA53" s="46"/>
      <c r="AB53" s="2">
        <f>IF(AA$2="Bike &amp; Run",IF(ISNA(VLOOKUP(AA53,Paramètres!$B$3:$C$56,2,FALSE)),0,VLOOKUP(AA53,Paramètres!$B$3:$C$56,2,FALSE)*Paramètres!$K$14),IF(OR(AA53="",OR($D53="",$D53="NL",$D53="HORS LIGUE")),0,VLOOKUP(IF(OR(AA53="",OR($D53="",$D53="NL",$D53="HORS LIGUE")),"",COUNTIFS($D$5:$D$72,"&lt;&gt;"&amp;"",$D$5:$D$72,"&lt;&gt;"&amp;"NL",$D$5:$D$72,"&lt;&gt;"&amp;"HORS LIGUE",AA$5:AA$72,"&lt;"&amp;AA53)+1),Paramètres!$B$3:$C$56,2,FALSE)*Paramètres!$K$14))</f>
        <v>0</v>
      </c>
      <c r="AC53" s="46"/>
      <c r="AD53" s="2">
        <f>IF(AC$2="Bike &amp; Run",IF(ISNA(VLOOKUP(AC53,Paramètres!$B$3:$C$56,2,FALSE)),0,VLOOKUP(AC53,Paramètres!$B$3:$C$56,2,FALSE)*Paramètres!$K$15),IF(OR(AC53="",OR($D53="",$D53="NL",$D53="HORS LIGUE")),0,VLOOKUP(IF(OR(AC53="",OR($D53="",$D53="NL",$D53="HORS LIGUE")),"",COUNTIFS($D$5:$D$72,"&lt;&gt;"&amp;"",$D$5:$D$72,"&lt;&gt;"&amp;"NL",$D$5:$D$72,"&lt;&gt;"&amp;"HORS LIGUE",AC$5:AC$72,"&lt;"&amp;AC53)+1),Paramètres!$B$3:$C$56,2,FALSE)*Paramètres!$K$15))</f>
        <v>0</v>
      </c>
      <c r="AE53" s="46"/>
      <c r="AF53" s="2">
        <f>IF(AE$2="Bike &amp; Run",IF(ISNA(VLOOKUP(AE53,Paramètres!$B$3:$C$56,2,FALSE)),0,VLOOKUP(AE53,Paramètres!$B$3:$C$56,2,FALSE)*Paramètres!$K$16),IF(OR(AE53="",OR($D53="",$D53="NL",$D53="HORS LIGUE")),0,VLOOKUP(IF(OR(AE53="",OR($D53="",$D53="NL",$D53="HORS LIGUE")),"",COUNTIFS($D$5:$D$72,"&lt;&gt;"&amp;"",$D$5:$D$72,"&lt;&gt;"&amp;"NL",$D$5:$D$72,"&lt;&gt;"&amp;"HORS LIGUE",AE$5:AE$72,"&lt;"&amp;AE53)+1),Paramètres!$B$3:$C$56,2,FALSE)*Paramètres!$K$16))</f>
        <v>0</v>
      </c>
      <c r="AG53" s="46"/>
      <c r="AH53" s="2">
        <f>IF(AG$2="Bike &amp; Run",IF(ISNA(VLOOKUP(AG53,Paramètres!$B$3:$C$56,2,FALSE)),0,VLOOKUP(AG53,Paramètres!$B$3:$C$56,2,FALSE)*Paramètres!$K$17),IF(OR(AG53="",OR($D53="",$D53="NL",$D53="HORS LIGUE")),0,VLOOKUP(IF(OR(AG53="",OR($D53="",$D53="NL",$D53="HORS LIGUE")),"",COUNTIFS($D$5:$D$72,"&lt;&gt;"&amp;"",$D$5:$D$72,"&lt;&gt;"&amp;"NL",$D$5:$D$72,"&lt;&gt;"&amp;"HORS LIGUE",AG$5:AG$72,"&lt;"&amp;AG53)+1),Paramètres!$B$3:$C$56,2,FALSE)*Paramètres!$K$17))</f>
        <v>0</v>
      </c>
      <c r="AI53" s="40">
        <f t="shared" si="53"/>
        <v>0</v>
      </c>
      <c r="AJ53" s="3" t="str">
        <f t="shared" si="54"/>
        <v/>
      </c>
      <c r="AK53" s="5">
        <f t="shared" si="55"/>
        <v>0</v>
      </c>
      <c r="AL53" s="41">
        <f t="shared" si="56"/>
        <v>0</v>
      </c>
      <c r="AM53" s="33" t="str">
        <f t="shared" si="57"/>
        <v/>
      </c>
      <c r="AO53" s="22">
        <f t="shared" si="58"/>
        <v>0</v>
      </c>
      <c r="AP53">
        <f t="shared" si="59"/>
        <v>0</v>
      </c>
      <c r="AQ53">
        <f t="shared" si="60"/>
        <v>0</v>
      </c>
      <c r="AR53">
        <f t="shared" si="61"/>
        <v>0</v>
      </c>
      <c r="AS53">
        <f t="shared" si="62"/>
        <v>0</v>
      </c>
      <c r="AT53">
        <f t="shared" si="63"/>
        <v>0</v>
      </c>
      <c r="AU53">
        <f t="shared" si="64"/>
        <v>0</v>
      </c>
      <c r="AV53">
        <f t="shared" si="65"/>
        <v>0</v>
      </c>
      <c r="AW53">
        <f t="shared" si="66"/>
        <v>0</v>
      </c>
      <c r="AX53">
        <f t="shared" si="67"/>
        <v>0</v>
      </c>
      <c r="AY53">
        <f t="shared" si="68"/>
        <v>0</v>
      </c>
      <c r="AZ53">
        <f t="shared" si="69"/>
        <v>0</v>
      </c>
      <c r="BA53">
        <f t="shared" si="70"/>
        <v>0</v>
      </c>
      <c r="BB53">
        <f t="shared" si="71"/>
        <v>0</v>
      </c>
      <c r="BC53">
        <f t="shared" si="72"/>
        <v>0</v>
      </c>
      <c r="BD53">
        <f t="shared" si="73"/>
        <v>0</v>
      </c>
      <c r="BE53" s="22">
        <f t="shared" ref="BE53:BR53" si="90">BD53+LARGE($AO53:$BC53,BE$4)</f>
        <v>0</v>
      </c>
      <c r="BF53" s="22">
        <f t="shared" si="90"/>
        <v>0</v>
      </c>
      <c r="BG53" s="22">
        <f t="shared" si="90"/>
        <v>0</v>
      </c>
      <c r="BH53" s="22">
        <f t="shared" si="90"/>
        <v>0</v>
      </c>
      <c r="BI53" s="22">
        <f t="shared" si="90"/>
        <v>0</v>
      </c>
      <c r="BJ53" s="22">
        <f t="shared" si="90"/>
        <v>0</v>
      </c>
      <c r="BK53" s="22">
        <f t="shared" si="90"/>
        <v>0</v>
      </c>
      <c r="BL53" s="22">
        <f t="shared" si="90"/>
        <v>0</v>
      </c>
      <c r="BM53" s="22">
        <f t="shared" si="90"/>
        <v>0</v>
      </c>
      <c r="BN53" s="22">
        <f t="shared" si="90"/>
        <v>0</v>
      </c>
      <c r="BO53" s="22">
        <f t="shared" si="90"/>
        <v>0</v>
      </c>
      <c r="BP53" s="22">
        <f t="shared" si="90"/>
        <v>0</v>
      </c>
      <c r="BQ53" s="22">
        <f t="shared" si="90"/>
        <v>0</v>
      </c>
      <c r="BR53" s="22">
        <f t="shared" si="90"/>
        <v>0</v>
      </c>
    </row>
    <row r="54" spans="1:70" ht="16.5">
      <c r="A54" s="14"/>
      <c r="B54" s="32" t="str">
        <f>IF(ISNA(VLOOKUP(A54,'Licenciés Jeunes 2023'!A:C,3,0)),"",VLOOKUP(A54,'Licenciés Jeunes 2023'!A:C,3,0))</f>
        <v/>
      </c>
      <c r="C54" s="32" t="str">
        <f>IF(ISNA(VLOOKUP(A54,'Licenciés Jeunes 2023'!A:C,2,0)),"",VLOOKUP(A54,'Licenciés Jeunes 2023'!A:C,2,0))</f>
        <v/>
      </c>
      <c r="D54" s="32" t="str">
        <f>IF(ISNA(VLOOKUP(A54,'Licenciés Jeunes 2023'!A:F,6,0)),"",VLOOKUP(A54,'Licenciés Jeunes 2023'!A:F,6,0))</f>
        <v/>
      </c>
      <c r="E54" s="6"/>
      <c r="F54" s="2">
        <f>IF(E$2="Bike &amp; Run",IF(ISNA(VLOOKUP(E54,Paramètres!$B$3:$C$56,2,FALSE)),0,VLOOKUP(E54,Paramètres!$B$3:$C$56,2,FALSE)*Paramètres!$K$3),IF(OR(E54="",OR($D54="",$D54="NL",$D54="HORS LIGUE")),0,VLOOKUP(IF(OR(E54="",OR($D54="",$D54="NL",$D54="HORS LIGUE")),"",COUNTIFS($D$5:$D$72,"&lt;&gt;"&amp;"",$D$5:$D$72,"&lt;&gt;"&amp;"NL",$D$5:$D$72,"&lt;&gt;"&amp;"HORS LIGUE",E$5:E$72,"&lt;"&amp;E54)+1),Paramètres!$B$3:$C$56,2,FALSE)*Paramètres!$K$3))</f>
        <v>0</v>
      </c>
      <c r="G54" s="4"/>
      <c r="H54" s="2">
        <f>IF(G$2="Bike &amp; Run",IF(ISNA(VLOOKUP(G54,Paramètres!$B$3:$C$56,2,FALSE)),0,VLOOKUP(G54,Paramètres!$B$3:$C$56,2,FALSE)*Paramètres!$K$4),IF(OR(G54="",OR($D54="",$D54="NL",$D54="HORS LIGUE")),0,VLOOKUP(IF(OR(G54="",OR($D54="",$D54="NL",$D54="HORS LIGUE")),"",COUNTIFS($D$5:$D$72,"&lt;&gt;"&amp;"",$D$5:$D$72,"&lt;&gt;"&amp;"NL",$D$5:$D$72,"&lt;&gt;"&amp;"HORS LIGUE",G$5:G$72,"&lt;"&amp;G54)+1),Paramètres!$B$3:$C$56,2,FALSE)*Paramètres!$K$4))</f>
        <v>0</v>
      </c>
      <c r="I54" s="36"/>
      <c r="J54" s="2">
        <f>IF(I$2="Bike &amp; Run",IF(ISNA(VLOOKUP(I54,Paramètres!$B$3:$C$56,2,FALSE)),0,VLOOKUP(I54,Paramètres!$B$3:$C$56,2,FALSE)*Paramètres!$K$5),IF(OR(I54="",OR($D54="",$D54="NL",$D54="HORS LIGUE")),0,VLOOKUP(IF(OR(I54="",OR($D54="",$D54="NL",$D54="HORS LIGUE")),"",COUNTIFS($D$5:$D$72,"&lt;&gt;"&amp;"",$D$5:$D$72,"&lt;&gt;"&amp;"NL",$D$5:$D$72,"&lt;&gt;"&amp;"HORS LIGUE",I$5:I$72,"&lt;"&amp;I54)+1),Paramètres!$B$3:$C$56,2,FALSE)*Paramètres!$K$5))</f>
        <v>0</v>
      </c>
      <c r="K54" s="4"/>
      <c r="L54" s="2">
        <f>IF(K$2="Bike &amp; Run",IF(ISNA(VLOOKUP(K54,Paramètres!$B$3:$C$56,2,FALSE)),0,VLOOKUP(K54,Paramètres!$B$3:$C$56,2,FALSE)*Paramètres!$K$6),IF(OR(K54="",OR($D54="",$D54="NL",$D54="HORS LIGUE")),0,VLOOKUP(IF(OR(K54="",OR($D54="",$D54="NL",$D54="HORS LIGUE")),"",COUNTIFS($D$5:$D$72,"&lt;&gt;"&amp;"",$D$5:$D$72,"&lt;&gt;"&amp;"NL",$D$5:$D$72,"&lt;&gt;"&amp;"HORS LIGUE",K$5:K$72,"&lt;"&amp;K54)+1),Paramètres!$B$3:$C$56,2,FALSE)*Paramètres!$K$6))</f>
        <v>0</v>
      </c>
      <c r="M54" s="4"/>
      <c r="N54" s="2">
        <f>IF(M$2="Bike &amp; Run",IF(ISNA(VLOOKUP(M54,Paramètres!$B$3:$C$56,2,FALSE)),0,VLOOKUP(M54,Paramètres!$B$3:$C$56,2,FALSE)*Paramètres!$K$7),IF(OR(M54="",OR($D54="",$D54="NL",$D54="HORS LIGUE")),0,VLOOKUP(IF(OR(M54="",OR($D54="",$D54="NL",$D54="HORS LIGUE")),"",COUNTIFS($D$5:$D$72,"&lt;&gt;"&amp;"",$D$5:$D$72,"&lt;&gt;"&amp;"NL",$D$5:$D$72,"&lt;&gt;"&amp;"HORS LIGUE",M$5:M$72,"&lt;"&amp;M54)+1),Paramètres!$B$3:$C$56,2,FALSE)*Paramètres!$K$7))</f>
        <v>0</v>
      </c>
      <c r="O54" s="46"/>
      <c r="P54" s="2">
        <f>IF(O$2="Bike &amp; Run",IF(ISNA(VLOOKUP(O54,Paramètres!$B$3:$C$56,2,FALSE)),0,VLOOKUP(O54,Paramètres!$B$3:$C$56,2,FALSE)*Paramètres!$K$8),IF(OR(O54="",OR($D54="",$D54="NL",$D54="HORS LIGUE")),0,VLOOKUP(IF(OR(O54="",OR($D54="",$D54="NL",$D54="HORS LIGUE")),"",COUNTIFS($D$5:$D$72,"&lt;&gt;"&amp;"",$D$5:$D$72,"&lt;&gt;"&amp;"NL",$D$5:$D$72,"&lt;&gt;"&amp;"HORS LIGUE",O$5:O$72,"&lt;"&amp;O54)+1),Paramètres!$B$3:$C$56,2,FALSE)*Paramètres!$K$8))</f>
        <v>0</v>
      </c>
      <c r="Q54" s="46"/>
      <c r="R54" s="2">
        <f>IF(Q$2="Bike &amp; Run",IF(ISNA(VLOOKUP(Q54,Paramètres!$B$3:$C$56,2,FALSE)),0,VLOOKUP(Q54,Paramètres!$B$3:$C$56,2,FALSE)*Paramètres!$K$9),IF(OR(Q54="",OR($D54="",$D54="NL",$D54="HORS LIGUE")),0,VLOOKUP(IF(OR(Q54="",OR($D54="",$D54="NL",$D54="HORS LIGUE")),"",COUNTIFS($D$5:$D$72,"&lt;&gt;"&amp;"",$D$5:$D$72,"&lt;&gt;"&amp;"NL",$D$5:$D$72,"&lt;&gt;"&amp;"HORS LIGUE",Q$5:Q$72,"&lt;"&amp;Q54)+1),Paramètres!$B$3:$C$56,2,FALSE)*Paramètres!$K$9))</f>
        <v>0</v>
      </c>
      <c r="S54" s="46"/>
      <c r="T54" s="2">
        <f>IF(S$2="Bike &amp; Run",IF(ISNA(VLOOKUP(S54,Paramètres!$B$3:$C$56,2,FALSE)),0,VLOOKUP(S54,Paramètres!$B$3:$C$56,2,FALSE)*Paramètres!$K$10),IF(OR(S54="",OR($D54="",$D54="NL",$D54="HORS LIGUE")),0,VLOOKUP(IF(OR(S54="",OR($D54="",$D54="NL",$D54="HORS LIGUE")),"",COUNTIFS($D$5:$D$72,"&lt;&gt;"&amp;"",$D$5:$D$72,"&lt;&gt;"&amp;"NL",$D$5:$D$72,"&lt;&gt;"&amp;"HORS LIGUE",S$5:S$72,"&lt;"&amp;S54)+1),Paramètres!$B$3:$C$56,2,FALSE)*Paramètres!$K$10))</f>
        <v>0</v>
      </c>
      <c r="U54" s="46"/>
      <c r="V54" s="2">
        <f>IF(U$2="Bike &amp; Run",IF(ISNA(VLOOKUP(U54,Paramètres!$B$3:$C$56,2,FALSE)),0,VLOOKUP(U54,Paramètres!$B$3:$C$56,2,FALSE)*Paramètres!$K$11),IF(OR(U54="",OR($D54="",$D54="NL",$D54="HORS LIGUE")),0,VLOOKUP(IF(OR(U54="",OR($D54="",$D54="NL",$D54="HORS LIGUE")),"",COUNTIFS($D$5:$D$72,"&lt;&gt;"&amp;"",$D$5:$D$72,"&lt;&gt;"&amp;"NL",$D$5:$D$72,"&lt;&gt;"&amp;"HORS LIGUE",U$5:U$72,"&lt;"&amp;U54)+1),Paramètres!$B$3:$C$56,2,FALSE)*Paramètres!$K$11))</f>
        <v>0</v>
      </c>
      <c r="W54" s="46"/>
      <c r="X54" s="2">
        <f>IF(W$2="Bike &amp; Run",IF(ISNA(VLOOKUP(W54,Paramètres!$B$3:$C$56,2,FALSE)),0,VLOOKUP(W54,Paramètres!$B$3:$C$56,2,FALSE)*Paramètres!$K$12),IF(OR(W54="",OR($D54="",$D54="NL",$D54="HORS LIGUE")),0,VLOOKUP(IF(OR(W54="",OR($D54="",$D54="NL",$D54="HORS LIGUE")),"",COUNTIFS($D$5:$D$72,"&lt;&gt;"&amp;"",$D$5:$D$72,"&lt;&gt;"&amp;"NL",$D$5:$D$72,"&lt;&gt;"&amp;"HORS LIGUE",W$5:W$72,"&lt;"&amp;W54)+1),Paramètres!$B$3:$C$56,2,FALSE)*Paramètres!$K$12))</f>
        <v>0</v>
      </c>
      <c r="Y54" s="46"/>
      <c r="Z54" s="2">
        <f>IF(Y$2="Bike &amp; Run",IF(ISNA(VLOOKUP(Y54,Paramètres!$B$3:$C$56,2,FALSE)),0,VLOOKUP(Y54,Paramètres!$B$3:$C$56,2,FALSE)*Paramètres!$K$13),IF(OR(Y54="",OR($D54="",$D54="NL",$D54="HORS LIGUE")),0,VLOOKUP(IF(OR(Y54="",OR($D54="",$D54="NL",$D54="HORS LIGUE")),"",COUNTIFS($D$5:$D$72,"&lt;&gt;"&amp;"",$D$5:$D$72,"&lt;&gt;"&amp;"NL",$D$5:$D$72,"&lt;&gt;"&amp;"HORS LIGUE",Y$5:Y$72,"&lt;"&amp;Y54)+1),Paramètres!$B$3:$C$56,2,FALSE)*Paramètres!$K$13))</f>
        <v>0</v>
      </c>
      <c r="AA54" s="46"/>
      <c r="AB54" s="2">
        <f>IF(AA$2="Bike &amp; Run",IF(ISNA(VLOOKUP(AA54,Paramètres!$B$3:$C$56,2,FALSE)),0,VLOOKUP(AA54,Paramètres!$B$3:$C$56,2,FALSE)*Paramètres!$K$14),IF(OR(AA54="",OR($D54="",$D54="NL",$D54="HORS LIGUE")),0,VLOOKUP(IF(OR(AA54="",OR($D54="",$D54="NL",$D54="HORS LIGUE")),"",COUNTIFS($D$5:$D$72,"&lt;&gt;"&amp;"",$D$5:$D$72,"&lt;&gt;"&amp;"NL",$D$5:$D$72,"&lt;&gt;"&amp;"HORS LIGUE",AA$5:AA$72,"&lt;"&amp;AA54)+1),Paramètres!$B$3:$C$56,2,FALSE)*Paramètres!$K$14))</f>
        <v>0</v>
      </c>
      <c r="AC54" s="46"/>
      <c r="AD54" s="2">
        <f>IF(AC$2="Bike &amp; Run",IF(ISNA(VLOOKUP(AC54,Paramètres!$B$3:$C$56,2,FALSE)),0,VLOOKUP(AC54,Paramètres!$B$3:$C$56,2,FALSE)*Paramètres!$K$15),IF(OR(AC54="",OR($D54="",$D54="NL",$D54="HORS LIGUE")),0,VLOOKUP(IF(OR(AC54="",OR($D54="",$D54="NL",$D54="HORS LIGUE")),"",COUNTIFS($D$5:$D$72,"&lt;&gt;"&amp;"",$D$5:$D$72,"&lt;&gt;"&amp;"NL",$D$5:$D$72,"&lt;&gt;"&amp;"HORS LIGUE",AC$5:AC$72,"&lt;"&amp;AC54)+1),Paramètres!$B$3:$C$56,2,FALSE)*Paramètres!$K$15))</f>
        <v>0</v>
      </c>
      <c r="AE54" s="46"/>
      <c r="AF54" s="2">
        <f>IF(AE$2="Bike &amp; Run",IF(ISNA(VLOOKUP(AE54,Paramètres!$B$3:$C$56,2,FALSE)),0,VLOOKUP(AE54,Paramètres!$B$3:$C$56,2,FALSE)*Paramètres!$K$16),IF(OR(AE54="",OR($D54="",$D54="NL",$D54="HORS LIGUE")),0,VLOOKUP(IF(OR(AE54="",OR($D54="",$D54="NL",$D54="HORS LIGUE")),"",COUNTIFS($D$5:$D$72,"&lt;&gt;"&amp;"",$D$5:$D$72,"&lt;&gt;"&amp;"NL",$D$5:$D$72,"&lt;&gt;"&amp;"HORS LIGUE",AE$5:AE$72,"&lt;"&amp;AE54)+1),Paramètres!$B$3:$C$56,2,FALSE)*Paramètres!$K$16))</f>
        <v>0</v>
      </c>
      <c r="AG54" s="46"/>
      <c r="AH54" s="2">
        <f>IF(AG$2="Bike &amp; Run",IF(ISNA(VLOOKUP(AG54,Paramètres!$B$3:$C$56,2,FALSE)),0,VLOOKUP(AG54,Paramètres!$B$3:$C$56,2,FALSE)*Paramètres!$K$17),IF(OR(AG54="",OR($D54="",$D54="NL",$D54="HORS LIGUE")),0,VLOOKUP(IF(OR(AG54="",OR($D54="",$D54="NL",$D54="HORS LIGUE")),"",COUNTIFS($D$5:$D$72,"&lt;&gt;"&amp;"",$D$5:$D$72,"&lt;&gt;"&amp;"NL",$D$5:$D$72,"&lt;&gt;"&amp;"HORS LIGUE",AG$5:AG$72,"&lt;"&amp;AG54)+1),Paramètres!$B$3:$C$56,2,FALSE)*Paramètres!$K$17))</f>
        <v>0</v>
      </c>
      <c r="AI54" s="40">
        <f t="shared" si="53"/>
        <v>0</v>
      </c>
      <c r="AJ54" s="3" t="str">
        <f t="shared" si="54"/>
        <v/>
      </c>
      <c r="AK54" s="5">
        <f t="shared" si="55"/>
        <v>0</v>
      </c>
      <c r="AL54" s="41">
        <f t="shared" si="56"/>
        <v>0</v>
      </c>
      <c r="AM54" s="33" t="str">
        <f t="shared" si="57"/>
        <v/>
      </c>
      <c r="AO54" s="22">
        <f t="shared" si="58"/>
        <v>0</v>
      </c>
      <c r="AP54">
        <f t="shared" si="59"/>
        <v>0</v>
      </c>
      <c r="AQ54">
        <f t="shared" si="60"/>
        <v>0</v>
      </c>
      <c r="AR54">
        <f t="shared" si="61"/>
        <v>0</v>
      </c>
      <c r="AS54">
        <f t="shared" si="62"/>
        <v>0</v>
      </c>
      <c r="AT54">
        <f t="shared" si="63"/>
        <v>0</v>
      </c>
      <c r="AU54">
        <f t="shared" si="64"/>
        <v>0</v>
      </c>
      <c r="AV54">
        <f t="shared" si="65"/>
        <v>0</v>
      </c>
      <c r="AW54">
        <f t="shared" si="66"/>
        <v>0</v>
      </c>
      <c r="AX54">
        <f t="shared" si="67"/>
        <v>0</v>
      </c>
      <c r="AY54">
        <f t="shared" si="68"/>
        <v>0</v>
      </c>
      <c r="AZ54">
        <f t="shared" si="69"/>
        <v>0</v>
      </c>
      <c r="BA54">
        <f t="shared" si="70"/>
        <v>0</v>
      </c>
      <c r="BB54">
        <f t="shared" si="71"/>
        <v>0</v>
      </c>
      <c r="BC54">
        <f t="shared" si="72"/>
        <v>0</v>
      </c>
      <c r="BD54">
        <f t="shared" si="73"/>
        <v>0</v>
      </c>
      <c r="BE54" s="22">
        <f t="shared" ref="BE54:BR54" si="91">BD54+LARGE($AO54:$BC54,BE$4)</f>
        <v>0</v>
      </c>
      <c r="BF54" s="22">
        <f t="shared" si="91"/>
        <v>0</v>
      </c>
      <c r="BG54" s="22">
        <f t="shared" si="91"/>
        <v>0</v>
      </c>
      <c r="BH54" s="22">
        <f t="shared" si="91"/>
        <v>0</v>
      </c>
      <c r="BI54" s="22">
        <f t="shared" si="91"/>
        <v>0</v>
      </c>
      <c r="BJ54" s="22">
        <f t="shared" si="91"/>
        <v>0</v>
      </c>
      <c r="BK54" s="22">
        <f t="shared" si="91"/>
        <v>0</v>
      </c>
      <c r="BL54" s="22">
        <f t="shared" si="91"/>
        <v>0</v>
      </c>
      <c r="BM54" s="22">
        <f t="shared" si="91"/>
        <v>0</v>
      </c>
      <c r="BN54" s="22">
        <f t="shared" si="91"/>
        <v>0</v>
      </c>
      <c r="BO54" s="22">
        <f t="shared" si="91"/>
        <v>0</v>
      </c>
      <c r="BP54" s="22">
        <f t="shared" si="91"/>
        <v>0</v>
      </c>
      <c r="BQ54" s="22">
        <f t="shared" si="91"/>
        <v>0</v>
      </c>
      <c r="BR54" s="22">
        <f t="shared" si="91"/>
        <v>0</v>
      </c>
    </row>
    <row r="55" spans="1:70" ht="16.5">
      <c r="A55" s="14"/>
      <c r="B55" s="32" t="str">
        <f>IF(ISNA(VLOOKUP(A55,'Licenciés Jeunes 2023'!A:C,3,0)),"",VLOOKUP(A55,'Licenciés Jeunes 2023'!A:C,3,0))</f>
        <v/>
      </c>
      <c r="C55" s="32" t="str">
        <f>IF(ISNA(VLOOKUP(A55,'Licenciés Jeunes 2023'!A:C,2,0)),"",VLOOKUP(A55,'Licenciés Jeunes 2023'!A:C,2,0))</f>
        <v/>
      </c>
      <c r="D55" s="32" t="str">
        <f>IF(ISNA(VLOOKUP(A55,'Licenciés Jeunes 2023'!A:F,6,0)),"",VLOOKUP(A55,'Licenciés Jeunes 2023'!A:F,6,0))</f>
        <v/>
      </c>
      <c r="E55" s="6"/>
      <c r="F55" s="2">
        <f>IF(E$2="Bike &amp; Run",IF(ISNA(VLOOKUP(E55,Paramètres!$B$3:$C$56,2,FALSE)),0,VLOOKUP(E55,Paramètres!$B$3:$C$56,2,FALSE)*Paramètres!$K$3),IF(OR(E55="",OR($D55="",$D55="NL",$D55="HORS LIGUE")),0,VLOOKUP(IF(OR(E55="",OR($D55="",$D55="NL",$D55="HORS LIGUE")),"",COUNTIFS($D$5:$D$72,"&lt;&gt;"&amp;"",$D$5:$D$72,"&lt;&gt;"&amp;"NL",$D$5:$D$72,"&lt;&gt;"&amp;"HORS LIGUE",E$5:E$72,"&lt;"&amp;E55)+1),Paramètres!$B$3:$C$56,2,FALSE)*Paramètres!$K$3))</f>
        <v>0</v>
      </c>
      <c r="G55" s="4"/>
      <c r="H55" s="2">
        <f>IF(G$2="Bike &amp; Run",IF(ISNA(VLOOKUP(G55,Paramètres!$B$3:$C$56,2,FALSE)),0,VLOOKUP(G55,Paramètres!$B$3:$C$56,2,FALSE)*Paramètres!$K$4),IF(OR(G55="",OR($D55="",$D55="NL",$D55="HORS LIGUE")),0,VLOOKUP(IF(OR(G55="",OR($D55="",$D55="NL",$D55="HORS LIGUE")),"",COUNTIFS($D$5:$D$72,"&lt;&gt;"&amp;"",$D$5:$D$72,"&lt;&gt;"&amp;"NL",$D$5:$D$72,"&lt;&gt;"&amp;"HORS LIGUE",G$5:G$72,"&lt;"&amp;G55)+1),Paramètres!$B$3:$C$56,2,FALSE)*Paramètres!$K$4))</f>
        <v>0</v>
      </c>
      <c r="I55" s="36"/>
      <c r="J55" s="2">
        <f>IF(I$2="Bike &amp; Run",IF(ISNA(VLOOKUP(I55,Paramètres!$B$3:$C$56,2,FALSE)),0,VLOOKUP(I55,Paramètres!$B$3:$C$56,2,FALSE)*Paramètres!$K$5),IF(OR(I55="",OR($D55="",$D55="NL",$D55="HORS LIGUE")),0,VLOOKUP(IF(OR(I55="",OR($D55="",$D55="NL",$D55="HORS LIGUE")),"",COUNTIFS($D$5:$D$72,"&lt;&gt;"&amp;"",$D$5:$D$72,"&lt;&gt;"&amp;"NL",$D$5:$D$72,"&lt;&gt;"&amp;"HORS LIGUE",I$5:I$72,"&lt;"&amp;I55)+1),Paramètres!$B$3:$C$56,2,FALSE)*Paramètres!$K$5))</f>
        <v>0</v>
      </c>
      <c r="K55" s="4"/>
      <c r="L55" s="2">
        <f>IF(K$2="Bike &amp; Run",IF(ISNA(VLOOKUP(K55,Paramètres!$B$3:$C$56,2,FALSE)),0,VLOOKUP(K55,Paramètres!$B$3:$C$56,2,FALSE)*Paramètres!$K$6),IF(OR(K55="",OR($D55="",$D55="NL",$D55="HORS LIGUE")),0,VLOOKUP(IF(OR(K55="",OR($D55="",$D55="NL",$D55="HORS LIGUE")),"",COUNTIFS($D$5:$D$72,"&lt;&gt;"&amp;"",$D$5:$D$72,"&lt;&gt;"&amp;"NL",$D$5:$D$72,"&lt;&gt;"&amp;"HORS LIGUE",K$5:K$72,"&lt;"&amp;K55)+1),Paramètres!$B$3:$C$56,2,FALSE)*Paramètres!$K$6))</f>
        <v>0</v>
      </c>
      <c r="M55" s="4"/>
      <c r="N55" s="2">
        <f>IF(M$2="Bike &amp; Run",IF(ISNA(VLOOKUP(M55,Paramètres!$B$3:$C$56,2,FALSE)),0,VLOOKUP(M55,Paramètres!$B$3:$C$56,2,FALSE)*Paramètres!$K$7),IF(OR(M55="",OR($D55="",$D55="NL",$D55="HORS LIGUE")),0,VLOOKUP(IF(OR(M55="",OR($D55="",$D55="NL",$D55="HORS LIGUE")),"",COUNTIFS($D$5:$D$72,"&lt;&gt;"&amp;"",$D$5:$D$72,"&lt;&gt;"&amp;"NL",$D$5:$D$72,"&lt;&gt;"&amp;"HORS LIGUE",M$5:M$72,"&lt;"&amp;M55)+1),Paramètres!$B$3:$C$56,2,FALSE)*Paramètres!$K$7))</f>
        <v>0</v>
      </c>
      <c r="O55" s="46"/>
      <c r="P55" s="2">
        <f>IF(O$2="Bike &amp; Run",IF(ISNA(VLOOKUP(O55,Paramètres!$B$3:$C$56,2,FALSE)),0,VLOOKUP(O55,Paramètres!$B$3:$C$56,2,FALSE)*Paramètres!$K$8),IF(OR(O55="",OR($D55="",$D55="NL",$D55="HORS LIGUE")),0,VLOOKUP(IF(OR(O55="",OR($D55="",$D55="NL",$D55="HORS LIGUE")),"",COUNTIFS($D$5:$D$72,"&lt;&gt;"&amp;"",$D$5:$D$72,"&lt;&gt;"&amp;"NL",$D$5:$D$72,"&lt;&gt;"&amp;"HORS LIGUE",O$5:O$72,"&lt;"&amp;O55)+1),Paramètres!$B$3:$C$56,2,FALSE)*Paramètres!$K$8))</f>
        <v>0</v>
      </c>
      <c r="Q55" s="46"/>
      <c r="R55" s="2">
        <f>IF(Q$2="Bike &amp; Run",IF(ISNA(VLOOKUP(Q55,Paramètres!$B$3:$C$56,2,FALSE)),0,VLOOKUP(Q55,Paramètres!$B$3:$C$56,2,FALSE)*Paramètres!$K$9),IF(OR(Q55="",OR($D55="",$D55="NL",$D55="HORS LIGUE")),0,VLOOKUP(IF(OR(Q55="",OR($D55="",$D55="NL",$D55="HORS LIGUE")),"",COUNTIFS($D$5:$D$72,"&lt;&gt;"&amp;"",$D$5:$D$72,"&lt;&gt;"&amp;"NL",$D$5:$D$72,"&lt;&gt;"&amp;"HORS LIGUE",Q$5:Q$72,"&lt;"&amp;Q55)+1),Paramètres!$B$3:$C$56,2,FALSE)*Paramètres!$K$9))</f>
        <v>0</v>
      </c>
      <c r="S55" s="46"/>
      <c r="T55" s="2">
        <f>IF(S$2="Bike &amp; Run",IF(ISNA(VLOOKUP(S55,Paramètres!$B$3:$C$56,2,FALSE)),0,VLOOKUP(S55,Paramètres!$B$3:$C$56,2,FALSE)*Paramètres!$K$10),IF(OR(S55="",OR($D55="",$D55="NL",$D55="HORS LIGUE")),0,VLOOKUP(IF(OR(S55="",OR($D55="",$D55="NL",$D55="HORS LIGUE")),"",COUNTIFS($D$5:$D$72,"&lt;&gt;"&amp;"",$D$5:$D$72,"&lt;&gt;"&amp;"NL",$D$5:$D$72,"&lt;&gt;"&amp;"HORS LIGUE",S$5:S$72,"&lt;"&amp;S55)+1),Paramètres!$B$3:$C$56,2,FALSE)*Paramètres!$K$10))</f>
        <v>0</v>
      </c>
      <c r="U55" s="46"/>
      <c r="V55" s="2">
        <f>IF(U$2="Bike &amp; Run",IF(ISNA(VLOOKUP(U55,Paramètres!$B$3:$C$56,2,FALSE)),0,VLOOKUP(U55,Paramètres!$B$3:$C$56,2,FALSE)*Paramètres!$K$11),IF(OR(U55="",OR($D55="",$D55="NL",$D55="HORS LIGUE")),0,VLOOKUP(IF(OR(U55="",OR($D55="",$D55="NL",$D55="HORS LIGUE")),"",COUNTIFS($D$5:$D$72,"&lt;&gt;"&amp;"",$D$5:$D$72,"&lt;&gt;"&amp;"NL",$D$5:$D$72,"&lt;&gt;"&amp;"HORS LIGUE",U$5:U$72,"&lt;"&amp;U55)+1),Paramètres!$B$3:$C$56,2,FALSE)*Paramètres!$K$11))</f>
        <v>0</v>
      </c>
      <c r="W55" s="46"/>
      <c r="X55" s="2">
        <f>IF(W$2="Bike &amp; Run",IF(ISNA(VLOOKUP(W55,Paramètres!$B$3:$C$56,2,FALSE)),0,VLOOKUP(W55,Paramètres!$B$3:$C$56,2,FALSE)*Paramètres!$K$12),IF(OR(W55="",OR($D55="",$D55="NL",$D55="HORS LIGUE")),0,VLOOKUP(IF(OR(W55="",OR($D55="",$D55="NL",$D55="HORS LIGUE")),"",COUNTIFS($D$5:$D$72,"&lt;&gt;"&amp;"",$D$5:$D$72,"&lt;&gt;"&amp;"NL",$D$5:$D$72,"&lt;&gt;"&amp;"HORS LIGUE",W$5:W$72,"&lt;"&amp;W55)+1),Paramètres!$B$3:$C$56,2,FALSE)*Paramètres!$K$12))</f>
        <v>0</v>
      </c>
      <c r="Y55" s="46"/>
      <c r="Z55" s="2">
        <f>IF(Y$2="Bike &amp; Run",IF(ISNA(VLOOKUP(Y55,Paramètres!$B$3:$C$56,2,FALSE)),0,VLOOKUP(Y55,Paramètres!$B$3:$C$56,2,FALSE)*Paramètres!$K$13),IF(OR(Y55="",OR($D55="",$D55="NL",$D55="HORS LIGUE")),0,VLOOKUP(IF(OR(Y55="",OR($D55="",$D55="NL",$D55="HORS LIGUE")),"",COUNTIFS($D$5:$D$72,"&lt;&gt;"&amp;"",$D$5:$D$72,"&lt;&gt;"&amp;"NL",$D$5:$D$72,"&lt;&gt;"&amp;"HORS LIGUE",Y$5:Y$72,"&lt;"&amp;Y55)+1),Paramètres!$B$3:$C$56,2,FALSE)*Paramètres!$K$13))</f>
        <v>0</v>
      </c>
      <c r="AA55" s="46"/>
      <c r="AB55" s="2">
        <f>IF(AA$2="Bike &amp; Run",IF(ISNA(VLOOKUP(AA55,Paramètres!$B$3:$C$56,2,FALSE)),0,VLOOKUP(AA55,Paramètres!$B$3:$C$56,2,FALSE)*Paramètres!$K$14),IF(OR(AA55="",OR($D55="",$D55="NL",$D55="HORS LIGUE")),0,VLOOKUP(IF(OR(AA55="",OR($D55="",$D55="NL",$D55="HORS LIGUE")),"",COUNTIFS($D$5:$D$72,"&lt;&gt;"&amp;"",$D$5:$D$72,"&lt;&gt;"&amp;"NL",$D$5:$D$72,"&lt;&gt;"&amp;"HORS LIGUE",AA$5:AA$72,"&lt;"&amp;AA55)+1),Paramètres!$B$3:$C$56,2,FALSE)*Paramètres!$K$14))</f>
        <v>0</v>
      </c>
      <c r="AC55" s="46"/>
      <c r="AD55" s="2">
        <f>IF(AC$2="Bike &amp; Run",IF(ISNA(VLOOKUP(AC55,Paramètres!$B$3:$C$56,2,FALSE)),0,VLOOKUP(AC55,Paramètres!$B$3:$C$56,2,FALSE)*Paramètres!$K$15),IF(OR(AC55="",OR($D55="",$D55="NL",$D55="HORS LIGUE")),0,VLOOKUP(IF(OR(AC55="",OR($D55="",$D55="NL",$D55="HORS LIGUE")),"",COUNTIFS($D$5:$D$72,"&lt;&gt;"&amp;"",$D$5:$D$72,"&lt;&gt;"&amp;"NL",$D$5:$D$72,"&lt;&gt;"&amp;"HORS LIGUE",AC$5:AC$72,"&lt;"&amp;AC55)+1),Paramètres!$B$3:$C$56,2,FALSE)*Paramètres!$K$15))</f>
        <v>0</v>
      </c>
      <c r="AE55" s="46"/>
      <c r="AF55" s="2">
        <f>IF(AE$2="Bike &amp; Run",IF(ISNA(VLOOKUP(AE55,Paramètres!$B$3:$C$56,2,FALSE)),0,VLOOKUP(AE55,Paramètres!$B$3:$C$56,2,FALSE)*Paramètres!$K$16),IF(OR(AE55="",OR($D55="",$D55="NL",$D55="HORS LIGUE")),0,VLOOKUP(IF(OR(AE55="",OR($D55="",$D55="NL",$D55="HORS LIGUE")),"",COUNTIFS($D$5:$D$72,"&lt;&gt;"&amp;"",$D$5:$D$72,"&lt;&gt;"&amp;"NL",$D$5:$D$72,"&lt;&gt;"&amp;"HORS LIGUE",AE$5:AE$72,"&lt;"&amp;AE55)+1),Paramètres!$B$3:$C$56,2,FALSE)*Paramètres!$K$16))</f>
        <v>0</v>
      </c>
      <c r="AG55" s="46"/>
      <c r="AH55" s="2">
        <f>IF(AG$2="Bike &amp; Run",IF(ISNA(VLOOKUP(AG55,Paramètres!$B$3:$C$56,2,FALSE)),0,VLOOKUP(AG55,Paramètres!$B$3:$C$56,2,FALSE)*Paramètres!$K$17),IF(OR(AG55="",OR($D55="",$D55="NL",$D55="HORS LIGUE")),0,VLOOKUP(IF(OR(AG55="",OR($D55="",$D55="NL",$D55="HORS LIGUE")),"",COUNTIFS($D$5:$D$72,"&lt;&gt;"&amp;"",$D$5:$D$72,"&lt;&gt;"&amp;"NL",$D$5:$D$72,"&lt;&gt;"&amp;"HORS LIGUE",AG$5:AG$72,"&lt;"&amp;AG55)+1),Paramètres!$B$3:$C$56,2,FALSE)*Paramètres!$K$17))</f>
        <v>0</v>
      </c>
      <c r="AI55" s="40">
        <f t="shared" si="53"/>
        <v>0</v>
      </c>
      <c r="AJ55" s="3" t="str">
        <f t="shared" si="54"/>
        <v/>
      </c>
      <c r="AK55" s="5">
        <f t="shared" si="55"/>
        <v>0</v>
      </c>
      <c r="AL55" s="41">
        <f t="shared" si="56"/>
        <v>0</v>
      </c>
      <c r="AM55" s="33" t="str">
        <f t="shared" si="57"/>
        <v/>
      </c>
      <c r="AO55" s="22">
        <f t="shared" si="58"/>
        <v>0</v>
      </c>
      <c r="AP55">
        <f t="shared" si="59"/>
        <v>0</v>
      </c>
      <c r="AQ55">
        <f t="shared" si="60"/>
        <v>0</v>
      </c>
      <c r="AR55">
        <f t="shared" si="61"/>
        <v>0</v>
      </c>
      <c r="AS55">
        <f t="shared" si="62"/>
        <v>0</v>
      </c>
      <c r="AT55">
        <f t="shared" si="63"/>
        <v>0</v>
      </c>
      <c r="AU55">
        <f t="shared" si="64"/>
        <v>0</v>
      </c>
      <c r="AV55">
        <f t="shared" si="65"/>
        <v>0</v>
      </c>
      <c r="AW55">
        <f t="shared" si="66"/>
        <v>0</v>
      </c>
      <c r="AX55">
        <f t="shared" si="67"/>
        <v>0</v>
      </c>
      <c r="AY55">
        <f t="shared" si="68"/>
        <v>0</v>
      </c>
      <c r="AZ55">
        <f t="shared" si="69"/>
        <v>0</v>
      </c>
      <c r="BA55">
        <f t="shared" si="70"/>
        <v>0</v>
      </c>
      <c r="BB55">
        <f t="shared" si="71"/>
        <v>0</v>
      </c>
      <c r="BC55">
        <f t="shared" si="72"/>
        <v>0</v>
      </c>
      <c r="BD55">
        <f t="shared" si="73"/>
        <v>0</v>
      </c>
      <c r="BE55" s="22">
        <f t="shared" ref="BE55:BR55" si="92">BD55+LARGE($AO55:$BC55,BE$4)</f>
        <v>0</v>
      </c>
      <c r="BF55" s="22">
        <f t="shared" si="92"/>
        <v>0</v>
      </c>
      <c r="BG55" s="22">
        <f t="shared" si="92"/>
        <v>0</v>
      </c>
      <c r="BH55" s="22">
        <f t="shared" si="92"/>
        <v>0</v>
      </c>
      <c r="BI55" s="22">
        <f t="shared" si="92"/>
        <v>0</v>
      </c>
      <c r="BJ55" s="22">
        <f t="shared" si="92"/>
        <v>0</v>
      </c>
      <c r="BK55" s="22">
        <f t="shared" si="92"/>
        <v>0</v>
      </c>
      <c r="BL55" s="22">
        <f t="shared" si="92"/>
        <v>0</v>
      </c>
      <c r="BM55" s="22">
        <f t="shared" si="92"/>
        <v>0</v>
      </c>
      <c r="BN55" s="22">
        <f t="shared" si="92"/>
        <v>0</v>
      </c>
      <c r="BO55" s="22">
        <f t="shared" si="92"/>
        <v>0</v>
      </c>
      <c r="BP55" s="22">
        <f t="shared" si="92"/>
        <v>0</v>
      </c>
      <c r="BQ55" s="22">
        <f t="shared" si="92"/>
        <v>0</v>
      </c>
      <c r="BR55" s="22">
        <f t="shared" si="92"/>
        <v>0</v>
      </c>
    </row>
    <row r="56" spans="1:70" ht="16.5">
      <c r="A56" s="14"/>
      <c r="B56" s="32" t="str">
        <f>IF(ISNA(VLOOKUP(A56,'Licenciés Jeunes 2023'!A:C,3,0)),"",VLOOKUP(A56,'Licenciés Jeunes 2023'!A:C,3,0))</f>
        <v/>
      </c>
      <c r="C56" s="32" t="str">
        <f>IF(ISNA(VLOOKUP(A56,'Licenciés Jeunes 2023'!A:C,2,0)),"",VLOOKUP(A56,'Licenciés Jeunes 2023'!A:C,2,0))</f>
        <v/>
      </c>
      <c r="D56" s="32" t="str">
        <f>IF(ISNA(VLOOKUP(A56,'Licenciés Jeunes 2023'!A:F,6,0)),"",VLOOKUP(A56,'Licenciés Jeunes 2023'!A:F,6,0))</f>
        <v/>
      </c>
      <c r="E56" s="6"/>
      <c r="F56" s="2">
        <f>IF(E$2="Bike &amp; Run",IF(ISNA(VLOOKUP(E56,Paramètres!$B$3:$C$56,2,FALSE)),0,VLOOKUP(E56,Paramètres!$B$3:$C$56,2,FALSE)*Paramètres!$K$3),IF(OR(E56="",OR($D56="",$D56="NL",$D56="HORS LIGUE")),0,VLOOKUP(IF(OR(E56="",OR($D56="",$D56="NL",$D56="HORS LIGUE")),"",COUNTIFS($D$5:$D$72,"&lt;&gt;"&amp;"",$D$5:$D$72,"&lt;&gt;"&amp;"NL",$D$5:$D$72,"&lt;&gt;"&amp;"HORS LIGUE",E$5:E$72,"&lt;"&amp;E56)+1),Paramètres!$B$3:$C$56,2,FALSE)*Paramètres!$K$3))</f>
        <v>0</v>
      </c>
      <c r="G56" s="4"/>
      <c r="H56" s="2">
        <f>IF(G$2="Bike &amp; Run",IF(ISNA(VLOOKUP(G56,Paramètres!$B$3:$C$56,2,FALSE)),0,VLOOKUP(G56,Paramètres!$B$3:$C$56,2,FALSE)*Paramètres!$K$4),IF(OR(G56="",OR($D56="",$D56="NL",$D56="HORS LIGUE")),0,VLOOKUP(IF(OR(G56="",OR($D56="",$D56="NL",$D56="HORS LIGUE")),"",COUNTIFS($D$5:$D$72,"&lt;&gt;"&amp;"",$D$5:$D$72,"&lt;&gt;"&amp;"NL",$D$5:$D$72,"&lt;&gt;"&amp;"HORS LIGUE",G$5:G$72,"&lt;"&amp;G56)+1),Paramètres!$B$3:$C$56,2,FALSE)*Paramètres!$K$4))</f>
        <v>0</v>
      </c>
      <c r="I56" s="36"/>
      <c r="J56" s="2">
        <f>IF(I$2="Bike &amp; Run",IF(ISNA(VLOOKUP(I56,Paramètres!$B$3:$C$56,2,FALSE)),0,VLOOKUP(I56,Paramètres!$B$3:$C$56,2,FALSE)*Paramètres!$K$5),IF(OR(I56="",OR($D56="",$D56="NL",$D56="HORS LIGUE")),0,VLOOKUP(IF(OR(I56="",OR($D56="",$D56="NL",$D56="HORS LIGUE")),"",COUNTIFS($D$5:$D$72,"&lt;&gt;"&amp;"",$D$5:$D$72,"&lt;&gt;"&amp;"NL",$D$5:$D$72,"&lt;&gt;"&amp;"HORS LIGUE",I$5:I$72,"&lt;"&amp;I56)+1),Paramètres!$B$3:$C$56,2,FALSE)*Paramètres!$K$5))</f>
        <v>0</v>
      </c>
      <c r="K56" s="4"/>
      <c r="L56" s="2">
        <f>IF(K$2="Bike &amp; Run",IF(ISNA(VLOOKUP(K56,Paramètres!$B$3:$C$56,2,FALSE)),0,VLOOKUP(K56,Paramètres!$B$3:$C$56,2,FALSE)*Paramètres!$K$6),IF(OR(K56="",OR($D56="",$D56="NL",$D56="HORS LIGUE")),0,VLOOKUP(IF(OR(K56="",OR($D56="",$D56="NL",$D56="HORS LIGUE")),"",COUNTIFS($D$5:$D$72,"&lt;&gt;"&amp;"",$D$5:$D$72,"&lt;&gt;"&amp;"NL",$D$5:$D$72,"&lt;&gt;"&amp;"HORS LIGUE",K$5:K$72,"&lt;"&amp;K56)+1),Paramètres!$B$3:$C$56,2,FALSE)*Paramètres!$K$6))</f>
        <v>0</v>
      </c>
      <c r="M56" s="4"/>
      <c r="N56" s="2">
        <f>IF(M$2="Bike &amp; Run",IF(ISNA(VLOOKUP(M56,Paramètres!$B$3:$C$56,2,FALSE)),0,VLOOKUP(M56,Paramètres!$B$3:$C$56,2,FALSE)*Paramètres!$K$7),IF(OR(M56="",OR($D56="",$D56="NL",$D56="HORS LIGUE")),0,VLOOKUP(IF(OR(M56="",OR($D56="",$D56="NL",$D56="HORS LIGUE")),"",COUNTIFS($D$5:$D$72,"&lt;&gt;"&amp;"",$D$5:$D$72,"&lt;&gt;"&amp;"NL",$D$5:$D$72,"&lt;&gt;"&amp;"HORS LIGUE",M$5:M$72,"&lt;"&amp;M56)+1),Paramètres!$B$3:$C$56,2,FALSE)*Paramètres!$K$7))</f>
        <v>0</v>
      </c>
      <c r="O56" s="46"/>
      <c r="P56" s="2">
        <f>IF(O$2="Bike &amp; Run",IF(ISNA(VLOOKUP(O56,Paramètres!$B$3:$C$56,2,FALSE)),0,VLOOKUP(O56,Paramètres!$B$3:$C$56,2,FALSE)*Paramètres!$K$8),IF(OR(O56="",OR($D56="",$D56="NL",$D56="HORS LIGUE")),0,VLOOKUP(IF(OR(O56="",OR($D56="",$D56="NL",$D56="HORS LIGUE")),"",COUNTIFS($D$5:$D$72,"&lt;&gt;"&amp;"",$D$5:$D$72,"&lt;&gt;"&amp;"NL",$D$5:$D$72,"&lt;&gt;"&amp;"HORS LIGUE",O$5:O$72,"&lt;"&amp;O56)+1),Paramètres!$B$3:$C$56,2,FALSE)*Paramètres!$K$8))</f>
        <v>0</v>
      </c>
      <c r="Q56" s="46"/>
      <c r="R56" s="2">
        <f>IF(Q$2="Bike &amp; Run",IF(ISNA(VLOOKUP(Q56,Paramètres!$B$3:$C$56,2,FALSE)),0,VLOOKUP(Q56,Paramètres!$B$3:$C$56,2,FALSE)*Paramètres!$K$9),IF(OR(Q56="",OR($D56="",$D56="NL",$D56="HORS LIGUE")),0,VLOOKUP(IF(OR(Q56="",OR($D56="",$D56="NL",$D56="HORS LIGUE")),"",COUNTIFS($D$5:$D$72,"&lt;&gt;"&amp;"",$D$5:$D$72,"&lt;&gt;"&amp;"NL",$D$5:$D$72,"&lt;&gt;"&amp;"HORS LIGUE",Q$5:Q$72,"&lt;"&amp;Q56)+1),Paramètres!$B$3:$C$56,2,FALSE)*Paramètres!$K$9))</f>
        <v>0</v>
      </c>
      <c r="S56" s="46"/>
      <c r="T56" s="2">
        <f>IF(S$2="Bike &amp; Run",IF(ISNA(VLOOKUP(S56,Paramètres!$B$3:$C$56,2,FALSE)),0,VLOOKUP(S56,Paramètres!$B$3:$C$56,2,FALSE)*Paramètres!$K$10),IF(OR(S56="",OR($D56="",$D56="NL",$D56="HORS LIGUE")),0,VLOOKUP(IF(OR(S56="",OR($D56="",$D56="NL",$D56="HORS LIGUE")),"",COUNTIFS($D$5:$D$72,"&lt;&gt;"&amp;"",$D$5:$D$72,"&lt;&gt;"&amp;"NL",$D$5:$D$72,"&lt;&gt;"&amp;"HORS LIGUE",S$5:S$72,"&lt;"&amp;S56)+1),Paramètres!$B$3:$C$56,2,FALSE)*Paramètres!$K$10))</f>
        <v>0</v>
      </c>
      <c r="U56" s="46"/>
      <c r="V56" s="2">
        <f>IF(U$2="Bike &amp; Run",IF(ISNA(VLOOKUP(U56,Paramètres!$B$3:$C$56,2,FALSE)),0,VLOOKUP(U56,Paramètres!$B$3:$C$56,2,FALSE)*Paramètres!$K$11),IF(OR(U56="",OR($D56="",$D56="NL",$D56="HORS LIGUE")),0,VLOOKUP(IF(OR(U56="",OR($D56="",$D56="NL",$D56="HORS LIGUE")),"",COUNTIFS($D$5:$D$72,"&lt;&gt;"&amp;"",$D$5:$D$72,"&lt;&gt;"&amp;"NL",$D$5:$D$72,"&lt;&gt;"&amp;"HORS LIGUE",U$5:U$72,"&lt;"&amp;U56)+1),Paramètres!$B$3:$C$56,2,FALSE)*Paramètres!$K$11))</f>
        <v>0</v>
      </c>
      <c r="W56" s="46"/>
      <c r="X56" s="2">
        <f>IF(W$2="Bike &amp; Run",IF(ISNA(VLOOKUP(W56,Paramètres!$B$3:$C$56,2,FALSE)),0,VLOOKUP(W56,Paramètres!$B$3:$C$56,2,FALSE)*Paramètres!$K$12),IF(OR(W56="",OR($D56="",$D56="NL",$D56="HORS LIGUE")),0,VLOOKUP(IF(OR(W56="",OR($D56="",$D56="NL",$D56="HORS LIGUE")),"",COUNTIFS($D$5:$D$72,"&lt;&gt;"&amp;"",$D$5:$D$72,"&lt;&gt;"&amp;"NL",$D$5:$D$72,"&lt;&gt;"&amp;"HORS LIGUE",W$5:W$72,"&lt;"&amp;W56)+1),Paramètres!$B$3:$C$56,2,FALSE)*Paramètres!$K$12))</f>
        <v>0</v>
      </c>
      <c r="Y56" s="46"/>
      <c r="Z56" s="2">
        <f>IF(Y$2="Bike &amp; Run",IF(ISNA(VLOOKUP(Y56,Paramètres!$B$3:$C$56,2,FALSE)),0,VLOOKUP(Y56,Paramètres!$B$3:$C$56,2,FALSE)*Paramètres!$K$13),IF(OR(Y56="",OR($D56="",$D56="NL",$D56="HORS LIGUE")),0,VLOOKUP(IF(OR(Y56="",OR($D56="",$D56="NL",$D56="HORS LIGUE")),"",COUNTIFS($D$5:$D$72,"&lt;&gt;"&amp;"",$D$5:$D$72,"&lt;&gt;"&amp;"NL",$D$5:$D$72,"&lt;&gt;"&amp;"HORS LIGUE",Y$5:Y$72,"&lt;"&amp;Y56)+1),Paramètres!$B$3:$C$56,2,FALSE)*Paramètres!$K$13))</f>
        <v>0</v>
      </c>
      <c r="AA56" s="46"/>
      <c r="AB56" s="2">
        <f>IF(AA$2="Bike &amp; Run",IF(ISNA(VLOOKUP(AA56,Paramètres!$B$3:$C$56,2,FALSE)),0,VLOOKUP(AA56,Paramètres!$B$3:$C$56,2,FALSE)*Paramètres!$K$14),IF(OR(AA56="",OR($D56="",$D56="NL",$D56="HORS LIGUE")),0,VLOOKUP(IF(OR(AA56="",OR($D56="",$D56="NL",$D56="HORS LIGUE")),"",COUNTIFS($D$5:$D$72,"&lt;&gt;"&amp;"",$D$5:$D$72,"&lt;&gt;"&amp;"NL",$D$5:$D$72,"&lt;&gt;"&amp;"HORS LIGUE",AA$5:AA$72,"&lt;"&amp;AA56)+1),Paramètres!$B$3:$C$56,2,FALSE)*Paramètres!$K$14))</f>
        <v>0</v>
      </c>
      <c r="AC56" s="46"/>
      <c r="AD56" s="2">
        <f>IF(AC$2="Bike &amp; Run",IF(ISNA(VLOOKUP(AC56,Paramètres!$B$3:$C$56,2,FALSE)),0,VLOOKUP(AC56,Paramètres!$B$3:$C$56,2,FALSE)*Paramètres!$K$15),IF(OR(AC56="",OR($D56="",$D56="NL",$D56="HORS LIGUE")),0,VLOOKUP(IF(OR(AC56="",OR($D56="",$D56="NL",$D56="HORS LIGUE")),"",COUNTIFS($D$5:$D$72,"&lt;&gt;"&amp;"",$D$5:$D$72,"&lt;&gt;"&amp;"NL",$D$5:$D$72,"&lt;&gt;"&amp;"HORS LIGUE",AC$5:AC$72,"&lt;"&amp;AC56)+1),Paramètres!$B$3:$C$56,2,FALSE)*Paramètres!$K$15))</f>
        <v>0</v>
      </c>
      <c r="AE56" s="46"/>
      <c r="AF56" s="2">
        <f>IF(AE$2="Bike &amp; Run",IF(ISNA(VLOOKUP(AE56,Paramètres!$B$3:$C$56,2,FALSE)),0,VLOOKUP(AE56,Paramètres!$B$3:$C$56,2,FALSE)*Paramètres!$K$16),IF(OR(AE56="",OR($D56="",$D56="NL",$D56="HORS LIGUE")),0,VLOOKUP(IF(OR(AE56="",OR($D56="",$D56="NL",$D56="HORS LIGUE")),"",COUNTIFS($D$5:$D$72,"&lt;&gt;"&amp;"",$D$5:$D$72,"&lt;&gt;"&amp;"NL",$D$5:$D$72,"&lt;&gt;"&amp;"HORS LIGUE",AE$5:AE$72,"&lt;"&amp;AE56)+1),Paramètres!$B$3:$C$56,2,FALSE)*Paramètres!$K$16))</f>
        <v>0</v>
      </c>
      <c r="AG56" s="46"/>
      <c r="AH56" s="2">
        <f>IF(AG$2="Bike &amp; Run",IF(ISNA(VLOOKUP(AG56,Paramètres!$B$3:$C$56,2,FALSE)),0,VLOOKUP(AG56,Paramètres!$B$3:$C$56,2,FALSE)*Paramètres!$K$17),IF(OR(AG56="",OR($D56="",$D56="NL",$D56="HORS LIGUE")),0,VLOOKUP(IF(OR(AG56="",OR($D56="",$D56="NL",$D56="HORS LIGUE")),"",COUNTIFS($D$5:$D$72,"&lt;&gt;"&amp;"",$D$5:$D$72,"&lt;&gt;"&amp;"NL",$D$5:$D$72,"&lt;&gt;"&amp;"HORS LIGUE",AG$5:AG$72,"&lt;"&amp;AG56)+1),Paramètres!$B$3:$C$56,2,FALSE)*Paramètres!$K$17))</f>
        <v>0</v>
      </c>
      <c r="AI56" s="40">
        <f t="shared" si="53"/>
        <v>0</v>
      </c>
      <c r="AJ56" s="3" t="str">
        <f t="shared" si="54"/>
        <v/>
      </c>
      <c r="AK56" s="5">
        <f t="shared" si="55"/>
        <v>0</v>
      </c>
      <c r="AL56" s="41">
        <f t="shared" si="56"/>
        <v>0</v>
      </c>
      <c r="AM56" s="33" t="str">
        <f t="shared" si="57"/>
        <v/>
      </c>
      <c r="AO56" s="22">
        <f t="shared" si="58"/>
        <v>0</v>
      </c>
      <c r="AP56">
        <f t="shared" si="59"/>
        <v>0</v>
      </c>
      <c r="AQ56">
        <f t="shared" si="60"/>
        <v>0</v>
      </c>
      <c r="AR56">
        <f t="shared" si="61"/>
        <v>0</v>
      </c>
      <c r="AS56">
        <f t="shared" si="62"/>
        <v>0</v>
      </c>
      <c r="AT56">
        <f t="shared" si="63"/>
        <v>0</v>
      </c>
      <c r="AU56">
        <f t="shared" si="64"/>
        <v>0</v>
      </c>
      <c r="AV56">
        <f t="shared" si="65"/>
        <v>0</v>
      </c>
      <c r="AW56">
        <f t="shared" si="66"/>
        <v>0</v>
      </c>
      <c r="AX56">
        <f t="shared" si="67"/>
        <v>0</v>
      </c>
      <c r="AY56">
        <f t="shared" si="68"/>
        <v>0</v>
      </c>
      <c r="AZ56">
        <f t="shared" si="69"/>
        <v>0</v>
      </c>
      <c r="BA56">
        <f t="shared" si="70"/>
        <v>0</v>
      </c>
      <c r="BB56">
        <f t="shared" si="71"/>
        <v>0</v>
      </c>
      <c r="BC56">
        <f t="shared" si="72"/>
        <v>0</v>
      </c>
      <c r="BD56">
        <f t="shared" si="73"/>
        <v>0</v>
      </c>
      <c r="BE56" s="22">
        <f t="shared" ref="BE56:BR56" si="93">BD56+LARGE($AO56:$BC56,BE$4)</f>
        <v>0</v>
      </c>
      <c r="BF56" s="22">
        <f t="shared" si="93"/>
        <v>0</v>
      </c>
      <c r="BG56" s="22">
        <f t="shared" si="93"/>
        <v>0</v>
      </c>
      <c r="BH56" s="22">
        <f t="shared" si="93"/>
        <v>0</v>
      </c>
      <c r="BI56" s="22">
        <f t="shared" si="93"/>
        <v>0</v>
      </c>
      <c r="BJ56" s="22">
        <f t="shared" si="93"/>
        <v>0</v>
      </c>
      <c r="BK56" s="22">
        <f t="shared" si="93"/>
        <v>0</v>
      </c>
      <c r="BL56" s="22">
        <f t="shared" si="93"/>
        <v>0</v>
      </c>
      <c r="BM56" s="22">
        <f t="shared" si="93"/>
        <v>0</v>
      </c>
      <c r="BN56" s="22">
        <f t="shared" si="93"/>
        <v>0</v>
      </c>
      <c r="BO56" s="22">
        <f t="shared" si="93"/>
        <v>0</v>
      </c>
      <c r="BP56" s="22">
        <f t="shared" si="93"/>
        <v>0</v>
      </c>
      <c r="BQ56" s="22">
        <f t="shared" si="93"/>
        <v>0</v>
      </c>
      <c r="BR56" s="22">
        <f t="shared" si="93"/>
        <v>0</v>
      </c>
    </row>
    <row r="57" spans="1:70" ht="16.5">
      <c r="A57" s="14"/>
      <c r="B57" s="32" t="str">
        <f>IF(ISNA(VLOOKUP(A57,'Licenciés Jeunes 2023'!A:C,3,0)),"",VLOOKUP(A57,'Licenciés Jeunes 2023'!A:C,3,0))</f>
        <v/>
      </c>
      <c r="C57" s="32" t="str">
        <f>IF(ISNA(VLOOKUP(A57,'Licenciés Jeunes 2023'!A:C,2,0)),"",VLOOKUP(A57,'Licenciés Jeunes 2023'!A:C,2,0))</f>
        <v/>
      </c>
      <c r="D57" s="32" t="str">
        <f>IF(ISNA(VLOOKUP(A57,'Licenciés Jeunes 2023'!A:F,6,0)),"",VLOOKUP(A57,'Licenciés Jeunes 2023'!A:F,6,0))</f>
        <v/>
      </c>
      <c r="E57" s="6"/>
      <c r="F57" s="2">
        <f>IF(E$2="Bike &amp; Run",IF(ISNA(VLOOKUP(E57,Paramètres!$B$3:$C$56,2,FALSE)),0,VLOOKUP(E57,Paramètres!$B$3:$C$56,2,FALSE)*Paramètres!$K$3),IF(OR(E57="",OR($D57="",$D57="NL",$D57="HORS LIGUE")),0,VLOOKUP(IF(OR(E57="",OR($D57="",$D57="NL",$D57="HORS LIGUE")),"",COUNTIFS($D$5:$D$72,"&lt;&gt;"&amp;"",$D$5:$D$72,"&lt;&gt;"&amp;"NL",$D$5:$D$72,"&lt;&gt;"&amp;"HORS LIGUE",E$5:E$72,"&lt;"&amp;E57)+1),Paramètres!$B$3:$C$56,2,FALSE)*Paramètres!$K$3))</f>
        <v>0</v>
      </c>
      <c r="G57" s="4"/>
      <c r="H57" s="2">
        <f>IF(G$2="Bike &amp; Run",IF(ISNA(VLOOKUP(G57,Paramètres!$B$3:$C$56,2,FALSE)),0,VLOOKUP(G57,Paramètres!$B$3:$C$56,2,FALSE)*Paramètres!$K$4),IF(OR(G57="",OR($D57="",$D57="NL",$D57="HORS LIGUE")),0,VLOOKUP(IF(OR(G57="",OR($D57="",$D57="NL",$D57="HORS LIGUE")),"",COUNTIFS($D$5:$D$72,"&lt;&gt;"&amp;"",$D$5:$D$72,"&lt;&gt;"&amp;"NL",$D$5:$D$72,"&lt;&gt;"&amp;"HORS LIGUE",G$5:G$72,"&lt;"&amp;G57)+1),Paramètres!$B$3:$C$56,2,FALSE)*Paramètres!$K$4))</f>
        <v>0</v>
      </c>
      <c r="I57" s="36"/>
      <c r="J57" s="2">
        <f>IF(I$2="Bike &amp; Run",IF(ISNA(VLOOKUP(I57,Paramètres!$B$3:$C$56,2,FALSE)),0,VLOOKUP(I57,Paramètres!$B$3:$C$56,2,FALSE)*Paramètres!$K$5),IF(OR(I57="",OR($D57="",$D57="NL",$D57="HORS LIGUE")),0,VLOOKUP(IF(OR(I57="",OR($D57="",$D57="NL",$D57="HORS LIGUE")),"",COUNTIFS($D$5:$D$72,"&lt;&gt;"&amp;"",$D$5:$D$72,"&lt;&gt;"&amp;"NL",$D$5:$D$72,"&lt;&gt;"&amp;"HORS LIGUE",I$5:I$72,"&lt;"&amp;I57)+1),Paramètres!$B$3:$C$56,2,FALSE)*Paramètres!$K$5))</f>
        <v>0</v>
      </c>
      <c r="K57" s="4"/>
      <c r="L57" s="2">
        <f>IF(K$2="Bike &amp; Run",IF(ISNA(VLOOKUP(K57,Paramètres!$B$3:$C$56,2,FALSE)),0,VLOOKUP(K57,Paramètres!$B$3:$C$56,2,FALSE)*Paramètres!$K$6),IF(OR(K57="",OR($D57="",$D57="NL",$D57="HORS LIGUE")),0,VLOOKUP(IF(OR(K57="",OR($D57="",$D57="NL",$D57="HORS LIGUE")),"",COUNTIFS($D$5:$D$72,"&lt;&gt;"&amp;"",$D$5:$D$72,"&lt;&gt;"&amp;"NL",$D$5:$D$72,"&lt;&gt;"&amp;"HORS LIGUE",K$5:K$72,"&lt;"&amp;K57)+1),Paramètres!$B$3:$C$56,2,FALSE)*Paramètres!$K$6))</f>
        <v>0</v>
      </c>
      <c r="M57" s="4"/>
      <c r="N57" s="2">
        <f>IF(M$2="Bike &amp; Run",IF(ISNA(VLOOKUP(M57,Paramètres!$B$3:$C$56,2,FALSE)),0,VLOOKUP(M57,Paramètres!$B$3:$C$56,2,FALSE)*Paramètres!$K$7),IF(OR(M57="",OR($D57="",$D57="NL",$D57="HORS LIGUE")),0,VLOOKUP(IF(OR(M57="",OR($D57="",$D57="NL",$D57="HORS LIGUE")),"",COUNTIFS($D$5:$D$72,"&lt;&gt;"&amp;"",$D$5:$D$72,"&lt;&gt;"&amp;"NL",$D$5:$D$72,"&lt;&gt;"&amp;"HORS LIGUE",M$5:M$72,"&lt;"&amp;M57)+1),Paramètres!$B$3:$C$56,2,FALSE)*Paramètres!$K$7))</f>
        <v>0</v>
      </c>
      <c r="O57" s="46"/>
      <c r="P57" s="2">
        <f>IF(O$2="Bike &amp; Run",IF(ISNA(VLOOKUP(O57,Paramètres!$B$3:$C$56,2,FALSE)),0,VLOOKUP(O57,Paramètres!$B$3:$C$56,2,FALSE)*Paramètres!$K$8),IF(OR(O57="",OR($D57="",$D57="NL",$D57="HORS LIGUE")),0,VLOOKUP(IF(OR(O57="",OR($D57="",$D57="NL",$D57="HORS LIGUE")),"",COUNTIFS($D$5:$D$72,"&lt;&gt;"&amp;"",$D$5:$D$72,"&lt;&gt;"&amp;"NL",$D$5:$D$72,"&lt;&gt;"&amp;"HORS LIGUE",O$5:O$72,"&lt;"&amp;O57)+1),Paramètres!$B$3:$C$56,2,FALSE)*Paramètres!$K$8))</f>
        <v>0</v>
      </c>
      <c r="Q57" s="46"/>
      <c r="R57" s="2">
        <f>IF(Q$2="Bike &amp; Run",IF(ISNA(VLOOKUP(Q57,Paramètres!$B$3:$C$56,2,FALSE)),0,VLOOKUP(Q57,Paramètres!$B$3:$C$56,2,FALSE)*Paramètres!$K$9),IF(OR(Q57="",OR($D57="",$D57="NL",$D57="HORS LIGUE")),0,VLOOKUP(IF(OR(Q57="",OR($D57="",$D57="NL",$D57="HORS LIGUE")),"",COUNTIFS($D$5:$D$72,"&lt;&gt;"&amp;"",$D$5:$D$72,"&lt;&gt;"&amp;"NL",$D$5:$D$72,"&lt;&gt;"&amp;"HORS LIGUE",Q$5:Q$72,"&lt;"&amp;Q57)+1),Paramètres!$B$3:$C$56,2,FALSE)*Paramètres!$K$9))</f>
        <v>0</v>
      </c>
      <c r="S57" s="46"/>
      <c r="T57" s="2">
        <f>IF(S$2="Bike &amp; Run",IF(ISNA(VLOOKUP(S57,Paramètres!$B$3:$C$56,2,FALSE)),0,VLOOKUP(S57,Paramètres!$B$3:$C$56,2,FALSE)*Paramètres!$K$10),IF(OR(S57="",OR($D57="",$D57="NL",$D57="HORS LIGUE")),0,VLOOKUP(IF(OR(S57="",OR($D57="",$D57="NL",$D57="HORS LIGUE")),"",COUNTIFS($D$5:$D$72,"&lt;&gt;"&amp;"",$D$5:$D$72,"&lt;&gt;"&amp;"NL",$D$5:$D$72,"&lt;&gt;"&amp;"HORS LIGUE",S$5:S$72,"&lt;"&amp;S57)+1),Paramètres!$B$3:$C$56,2,FALSE)*Paramètres!$K$10))</f>
        <v>0</v>
      </c>
      <c r="U57" s="46"/>
      <c r="V57" s="2">
        <f>IF(U$2="Bike &amp; Run",IF(ISNA(VLOOKUP(U57,Paramètres!$B$3:$C$56,2,FALSE)),0,VLOOKUP(U57,Paramètres!$B$3:$C$56,2,FALSE)*Paramètres!$K$11),IF(OR(U57="",OR($D57="",$D57="NL",$D57="HORS LIGUE")),0,VLOOKUP(IF(OR(U57="",OR($D57="",$D57="NL",$D57="HORS LIGUE")),"",COUNTIFS($D$5:$D$72,"&lt;&gt;"&amp;"",$D$5:$D$72,"&lt;&gt;"&amp;"NL",$D$5:$D$72,"&lt;&gt;"&amp;"HORS LIGUE",U$5:U$72,"&lt;"&amp;U57)+1),Paramètres!$B$3:$C$56,2,FALSE)*Paramètres!$K$11))</f>
        <v>0</v>
      </c>
      <c r="W57" s="46"/>
      <c r="X57" s="2">
        <f>IF(W$2="Bike &amp; Run",IF(ISNA(VLOOKUP(W57,Paramètres!$B$3:$C$56,2,FALSE)),0,VLOOKUP(W57,Paramètres!$B$3:$C$56,2,FALSE)*Paramètres!$K$12),IF(OR(W57="",OR($D57="",$D57="NL",$D57="HORS LIGUE")),0,VLOOKUP(IF(OR(W57="",OR($D57="",$D57="NL",$D57="HORS LIGUE")),"",COUNTIFS($D$5:$D$72,"&lt;&gt;"&amp;"",$D$5:$D$72,"&lt;&gt;"&amp;"NL",$D$5:$D$72,"&lt;&gt;"&amp;"HORS LIGUE",W$5:W$72,"&lt;"&amp;W57)+1),Paramètres!$B$3:$C$56,2,FALSE)*Paramètres!$K$12))</f>
        <v>0</v>
      </c>
      <c r="Y57" s="46"/>
      <c r="Z57" s="2">
        <f>IF(Y$2="Bike &amp; Run",IF(ISNA(VLOOKUP(Y57,Paramètres!$B$3:$C$56,2,FALSE)),0,VLOOKUP(Y57,Paramètres!$B$3:$C$56,2,FALSE)*Paramètres!$K$13),IF(OR(Y57="",OR($D57="",$D57="NL",$D57="HORS LIGUE")),0,VLOOKUP(IF(OR(Y57="",OR($D57="",$D57="NL",$D57="HORS LIGUE")),"",COUNTIFS($D$5:$D$72,"&lt;&gt;"&amp;"",$D$5:$D$72,"&lt;&gt;"&amp;"NL",$D$5:$D$72,"&lt;&gt;"&amp;"HORS LIGUE",Y$5:Y$72,"&lt;"&amp;Y57)+1),Paramètres!$B$3:$C$56,2,FALSE)*Paramètres!$K$13))</f>
        <v>0</v>
      </c>
      <c r="AA57" s="46"/>
      <c r="AB57" s="2">
        <f>IF(AA$2="Bike &amp; Run",IF(ISNA(VLOOKUP(AA57,Paramètres!$B$3:$C$56,2,FALSE)),0,VLOOKUP(AA57,Paramètres!$B$3:$C$56,2,FALSE)*Paramètres!$K$14),IF(OR(AA57="",OR($D57="",$D57="NL",$D57="HORS LIGUE")),0,VLOOKUP(IF(OR(AA57="",OR($D57="",$D57="NL",$D57="HORS LIGUE")),"",COUNTIFS($D$5:$D$72,"&lt;&gt;"&amp;"",$D$5:$D$72,"&lt;&gt;"&amp;"NL",$D$5:$D$72,"&lt;&gt;"&amp;"HORS LIGUE",AA$5:AA$72,"&lt;"&amp;AA57)+1),Paramètres!$B$3:$C$56,2,FALSE)*Paramètres!$K$14))</f>
        <v>0</v>
      </c>
      <c r="AC57" s="46"/>
      <c r="AD57" s="2">
        <f>IF(AC$2="Bike &amp; Run",IF(ISNA(VLOOKUP(AC57,Paramètres!$B$3:$C$56,2,FALSE)),0,VLOOKUP(AC57,Paramètres!$B$3:$C$56,2,FALSE)*Paramètres!$K$15),IF(OR(AC57="",OR($D57="",$D57="NL",$D57="HORS LIGUE")),0,VLOOKUP(IF(OR(AC57="",OR($D57="",$D57="NL",$D57="HORS LIGUE")),"",COUNTIFS($D$5:$D$72,"&lt;&gt;"&amp;"",$D$5:$D$72,"&lt;&gt;"&amp;"NL",$D$5:$D$72,"&lt;&gt;"&amp;"HORS LIGUE",AC$5:AC$72,"&lt;"&amp;AC57)+1),Paramètres!$B$3:$C$56,2,FALSE)*Paramètres!$K$15))</f>
        <v>0</v>
      </c>
      <c r="AE57" s="46"/>
      <c r="AF57" s="2">
        <f>IF(AE$2="Bike &amp; Run",IF(ISNA(VLOOKUP(AE57,Paramètres!$B$3:$C$56,2,FALSE)),0,VLOOKUP(AE57,Paramètres!$B$3:$C$56,2,FALSE)*Paramètres!$K$16),IF(OR(AE57="",OR($D57="",$D57="NL",$D57="HORS LIGUE")),0,VLOOKUP(IF(OR(AE57="",OR($D57="",$D57="NL",$D57="HORS LIGUE")),"",COUNTIFS($D$5:$D$72,"&lt;&gt;"&amp;"",$D$5:$D$72,"&lt;&gt;"&amp;"NL",$D$5:$D$72,"&lt;&gt;"&amp;"HORS LIGUE",AE$5:AE$72,"&lt;"&amp;AE57)+1),Paramètres!$B$3:$C$56,2,FALSE)*Paramètres!$K$16))</f>
        <v>0</v>
      </c>
      <c r="AG57" s="46"/>
      <c r="AH57" s="2">
        <f>IF(AG$2="Bike &amp; Run",IF(ISNA(VLOOKUP(AG57,Paramètres!$B$3:$C$56,2,FALSE)),0,VLOOKUP(AG57,Paramètres!$B$3:$C$56,2,FALSE)*Paramètres!$K$17),IF(OR(AG57="",OR($D57="",$D57="NL",$D57="HORS LIGUE")),0,VLOOKUP(IF(OR(AG57="",OR($D57="",$D57="NL",$D57="HORS LIGUE")),"",COUNTIFS($D$5:$D$72,"&lt;&gt;"&amp;"",$D$5:$D$72,"&lt;&gt;"&amp;"NL",$D$5:$D$72,"&lt;&gt;"&amp;"HORS LIGUE",AG$5:AG$72,"&lt;"&amp;AG57)+1),Paramètres!$B$3:$C$56,2,FALSE)*Paramètres!$K$17))</f>
        <v>0</v>
      </c>
      <c r="AI57" s="40">
        <f t="shared" si="53"/>
        <v>0</v>
      </c>
      <c r="AJ57" s="3" t="str">
        <f t="shared" si="54"/>
        <v/>
      </c>
      <c r="AK57" s="5">
        <f t="shared" si="55"/>
        <v>0</v>
      </c>
      <c r="AL57" s="41">
        <f t="shared" si="56"/>
        <v>0</v>
      </c>
      <c r="AM57" s="33" t="str">
        <f t="shared" si="57"/>
        <v/>
      </c>
      <c r="AO57" s="22">
        <f t="shared" si="58"/>
        <v>0</v>
      </c>
      <c r="AP57">
        <f t="shared" si="59"/>
        <v>0</v>
      </c>
      <c r="AQ57">
        <f t="shared" si="60"/>
        <v>0</v>
      </c>
      <c r="AR57">
        <f t="shared" si="61"/>
        <v>0</v>
      </c>
      <c r="AS57">
        <f t="shared" si="62"/>
        <v>0</v>
      </c>
      <c r="AT57">
        <f t="shared" si="63"/>
        <v>0</v>
      </c>
      <c r="AU57">
        <f t="shared" si="64"/>
        <v>0</v>
      </c>
      <c r="AV57">
        <f t="shared" si="65"/>
        <v>0</v>
      </c>
      <c r="AW57">
        <f t="shared" si="66"/>
        <v>0</v>
      </c>
      <c r="AX57">
        <f t="shared" si="67"/>
        <v>0</v>
      </c>
      <c r="AY57">
        <f t="shared" si="68"/>
        <v>0</v>
      </c>
      <c r="AZ57">
        <f t="shared" si="69"/>
        <v>0</v>
      </c>
      <c r="BA57">
        <f t="shared" si="70"/>
        <v>0</v>
      </c>
      <c r="BB57">
        <f t="shared" si="71"/>
        <v>0</v>
      </c>
      <c r="BC57">
        <f t="shared" si="72"/>
        <v>0</v>
      </c>
      <c r="BD57">
        <f t="shared" si="73"/>
        <v>0</v>
      </c>
      <c r="BE57" s="22">
        <f t="shared" ref="BE57:BR57" si="94">BD57+LARGE($AO57:$BC57,BE$4)</f>
        <v>0</v>
      </c>
      <c r="BF57" s="22">
        <f t="shared" si="94"/>
        <v>0</v>
      </c>
      <c r="BG57" s="22">
        <f t="shared" si="94"/>
        <v>0</v>
      </c>
      <c r="BH57" s="22">
        <f t="shared" si="94"/>
        <v>0</v>
      </c>
      <c r="BI57" s="22">
        <f t="shared" si="94"/>
        <v>0</v>
      </c>
      <c r="BJ57" s="22">
        <f t="shared" si="94"/>
        <v>0</v>
      </c>
      <c r="BK57" s="22">
        <f t="shared" si="94"/>
        <v>0</v>
      </c>
      <c r="BL57" s="22">
        <f t="shared" si="94"/>
        <v>0</v>
      </c>
      <c r="BM57" s="22">
        <f t="shared" si="94"/>
        <v>0</v>
      </c>
      <c r="BN57" s="22">
        <f t="shared" si="94"/>
        <v>0</v>
      </c>
      <c r="BO57" s="22">
        <f t="shared" si="94"/>
        <v>0</v>
      </c>
      <c r="BP57" s="22">
        <f t="shared" si="94"/>
        <v>0</v>
      </c>
      <c r="BQ57" s="22">
        <f t="shared" si="94"/>
        <v>0</v>
      </c>
      <c r="BR57" s="22">
        <f t="shared" si="94"/>
        <v>0</v>
      </c>
    </row>
    <row r="58" spans="1:70" ht="16.5">
      <c r="A58" s="14"/>
      <c r="B58" s="32" t="str">
        <f>IF(ISNA(VLOOKUP(A58,'Licenciés Jeunes 2023'!A:C,3,0)),"",VLOOKUP(A58,'Licenciés Jeunes 2023'!A:C,3,0))</f>
        <v/>
      </c>
      <c r="C58" s="32" t="str">
        <f>IF(ISNA(VLOOKUP(A58,'Licenciés Jeunes 2023'!A:C,2,0)),"",VLOOKUP(A58,'Licenciés Jeunes 2023'!A:C,2,0))</f>
        <v/>
      </c>
      <c r="D58" s="32" t="str">
        <f>IF(ISNA(VLOOKUP(A58,'Licenciés Jeunes 2023'!A:F,6,0)),"",VLOOKUP(A58,'Licenciés Jeunes 2023'!A:F,6,0))</f>
        <v/>
      </c>
      <c r="E58" s="6"/>
      <c r="F58" s="2">
        <f>IF(E$2="Bike &amp; Run",IF(ISNA(VLOOKUP(E58,Paramètres!$B$3:$C$56,2,FALSE)),0,VLOOKUP(E58,Paramètres!$B$3:$C$56,2,FALSE)*Paramètres!$K$3),IF(OR(E58="",OR($D58="",$D58="NL",$D58="HORS LIGUE")),0,VLOOKUP(IF(OR(E58="",OR($D58="",$D58="NL",$D58="HORS LIGUE")),"",COUNTIFS($D$5:$D$72,"&lt;&gt;"&amp;"",$D$5:$D$72,"&lt;&gt;"&amp;"NL",$D$5:$D$72,"&lt;&gt;"&amp;"HORS LIGUE",E$5:E$72,"&lt;"&amp;E58)+1),Paramètres!$B$3:$C$56,2,FALSE)*Paramètres!$K$3))</f>
        <v>0</v>
      </c>
      <c r="G58" s="4"/>
      <c r="H58" s="2">
        <f>IF(G$2="Bike &amp; Run",IF(ISNA(VLOOKUP(G58,Paramètres!$B$3:$C$56,2,FALSE)),0,VLOOKUP(G58,Paramètres!$B$3:$C$56,2,FALSE)*Paramètres!$K$4),IF(OR(G58="",OR($D58="",$D58="NL",$D58="HORS LIGUE")),0,VLOOKUP(IF(OR(G58="",OR($D58="",$D58="NL",$D58="HORS LIGUE")),"",COUNTIFS($D$5:$D$72,"&lt;&gt;"&amp;"",$D$5:$D$72,"&lt;&gt;"&amp;"NL",$D$5:$D$72,"&lt;&gt;"&amp;"HORS LIGUE",G$5:G$72,"&lt;"&amp;G58)+1),Paramètres!$B$3:$C$56,2,FALSE)*Paramètres!$K$4))</f>
        <v>0</v>
      </c>
      <c r="I58" s="36"/>
      <c r="J58" s="2">
        <f>IF(I$2="Bike &amp; Run",IF(ISNA(VLOOKUP(I58,Paramètres!$B$3:$C$56,2,FALSE)),0,VLOOKUP(I58,Paramètres!$B$3:$C$56,2,FALSE)*Paramètres!$K$5),IF(OR(I58="",OR($D58="",$D58="NL",$D58="HORS LIGUE")),0,VLOOKUP(IF(OR(I58="",OR($D58="",$D58="NL",$D58="HORS LIGUE")),"",COUNTIFS($D$5:$D$72,"&lt;&gt;"&amp;"",$D$5:$D$72,"&lt;&gt;"&amp;"NL",$D$5:$D$72,"&lt;&gt;"&amp;"HORS LIGUE",I$5:I$72,"&lt;"&amp;I58)+1),Paramètres!$B$3:$C$56,2,FALSE)*Paramètres!$K$5))</f>
        <v>0</v>
      </c>
      <c r="K58" s="4"/>
      <c r="L58" s="2">
        <f>IF(K$2="Bike &amp; Run",IF(ISNA(VLOOKUP(K58,Paramètres!$B$3:$C$56,2,FALSE)),0,VLOOKUP(K58,Paramètres!$B$3:$C$56,2,FALSE)*Paramètres!$K$6),IF(OR(K58="",OR($D58="",$D58="NL",$D58="HORS LIGUE")),0,VLOOKUP(IF(OR(K58="",OR($D58="",$D58="NL",$D58="HORS LIGUE")),"",COUNTIFS($D$5:$D$72,"&lt;&gt;"&amp;"",$D$5:$D$72,"&lt;&gt;"&amp;"NL",$D$5:$D$72,"&lt;&gt;"&amp;"HORS LIGUE",K$5:K$72,"&lt;"&amp;K58)+1),Paramètres!$B$3:$C$56,2,FALSE)*Paramètres!$K$6))</f>
        <v>0</v>
      </c>
      <c r="M58" s="4"/>
      <c r="N58" s="2">
        <f>IF(M$2="Bike &amp; Run",IF(ISNA(VLOOKUP(M58,Paramètres!$B$3:$C$56,2,FALSE)),0,VLOOKUP(M58,Paramètres!$B$3:$C$56,2,FALSE)*Paramètres!$K$7),IF(OR(M58="",OR($D58="",$D58="NL",$D58="HORS LIGUE")),0,VLOOKUP(IF(OR(M58="",OR($D58="",$D58="NL",$D58="HORS LIGUE")),"",COUNTIFS($D$5:$D$72,"&lt;&gt;"&amp;"",$D$5:$D$72,"&lt;&gt;"&amp;"NL",$D$5:$D$72,"&lt;&gt;"&amp;"HORS LIGUE",M$5:M$72,"&lt;"&amp;M58)+1),Paramètres!$B$3:$C$56,2,FALSE)*Paramètres!$K$7))</f>
        <v>0</v>
      </c>
      <c r="O58" s="46"/>
      <c r="P58" s="2">
        <f>IF(O$2="Bike &amp; Run",IF(ISNA(VLOOKUP(O58,Paramètres!$B$3:$C$56,2,FALSE)),0,VLOOKUP(O58,Paramètres!$B$3:$C$56,2,FALSE)*Paramètres!$K$8),IF(OR(O58="",OR($D58="",$D58="NL",$D58="HORS LIGUE")),0,VLOOKUP(IF(OR(O58="",OR($D58="",$D58="NL",$D58="HORS LIGUE")),"",COUNTIFS($D$5:$D$72,"&lt;&gt;"&amp;"",$D$5:$D$72,"&lt;&gt;"&amp;"NL",$D$5:$D$72,"&lt;&gt;"&amp;"HORS LIGUE",O$5:O$72,"&lt;"&amp;O58)+1),Paramètres!$B$3:$C$56,2,FALSE)*Paramètres!$K$8))</f>
        <v>0</v>
      </c>
      <c r="Q58" s="46"/>
      <c r="R58" s="2">
        <f>IF(Q$2="Bike &amp; Run",IF(ISNA(VLOOKUP(Q58,Paramètres!$B$3:$C$56,2,FALSE)),0,VLOOKUP(Q58,Paramètres!$B$3:$C$56,2,FALSE)*Paramètres!$K$9),IF(OR(Q58="",OR($D58="",$D58="NL",$D58="HORS LIGUE")),0,VLOOKUP(IF(OR(Q58="",OR($D58="",$D58="NL",$D58="HORS LIGUE")),"",COUNTIFS($D$5:$D$72,"&lt;&gt;"&amp;"",$D$5:$D$72,"&lt;&gt;"&amp;"NL",$D$5:$D$72,"&lt;&gt;"&amp;"HORS LIGUE",Q$5:Q$72,"&lt;"&amp;Q58)+1),Paramètres!$B$3:$C$56,2,FALSE)*Paramètres!$K$9))</f>
        <v>0</v>
      </c>
      <c r="S58" s="46"/>
      <c r="T58" s="2">
        <f>IF(S$2="Bike &amp; Run",IF(ISNA(VLOOKUP(S58,Paramètres!$B$3:$C$56,2,FALSE)),0,VLOOKUP(S58,Paramètres!$B$3:$C$56,2,FALSE)*Paramètres!$K$10),IF(OR(S58="",OR($D58="",$D58="NL",$D58="HORS LIGUE")),0,VLOOKUP(IF(OR(S58="",OR($D58="",$D58="NL",$D58="HORS LIGUE")),"",COUNTIFS($D$5:$D$72,"&lt;&gt;"&amp;"",$D$5:$D$72,"&lt;&gt;"&amp;"NL",$D$5:$D$72,"&lt;&gt;"&amp;"HORS LIGUE",S$5:S$72,"&lt;"&amp;S58)+1),Paramètres!$B$3:$C$56,2,FALSE)*Paramètres!$K$10))</f>
        <v>0</v>
      </c>
      <c r="U58" s="46"/>
      <c r="V58" s="2">
        <f>IF(U$2="Bike &amp; Run",IF(ISNA(VLOOKUP(U58,Paramètres!$B$3:$C$56,2,FALSE)),0,VLOOKUP(U58,Paramètres!$B$3:$C$56,2,FALSE)*Paramètres!$K$11),IF(OR(U58="",OR($D58="",$D58="NL",$D58="HORS LIGUE")),0,VLOOKUP(IF(OR(U58="",OR($D58="",$D58="NL",$D58="HORS LIGUE")),"",COUNTIFS($D$5:$D$72,"&lt;&gt;"&amp;"",$D$5:$D$72,"&lt;&gt;"&amp;"NL",$D$5:$D$72,"&lt;&gt;"&amp;"HORS LIGUE",U$5:U$72,"&lt;"&amp;U58)+1),Paramètres!$B$3:$C$56,2,FALSE)*Paramètres!$K$11))</f>
        <v>0</v>
      </c>
      <c r="W58" s="46"/>
      <c r="X58" s="2">
        <f>IF(W$2="Bike &amp; Run",IF(ISNA(VLOOKUP(W58,Paramètres!$B$3:$C$56,2,FALSE)),0,VLOOKUP(W58,Paramètres!$B$3:$C$56,2,FALSE)*Paramètres!$K$12),IF(OR(W58="",OR($D58="",$D58="NL",$D58="HORS LIGUE")),0,VLOOKUP(IF(OR(W58="",OR($D58="",$D58="NL",$D58="HORS LIGUE")),"",COUNTIFS($D$5:$D$72,"&lt;&gt;"&amp;"",$D$5:$D$72,"&lt;&gt;"&amp;"NL",$D$5:$D$72,"&lt;&gt;"&amp;"HORS LIGUE",W$5:W$72,"&lt;"&amp;W58)+1),Paramètres!$B$3:$C$56,2,FALSE)*Paramètres!$K$12))</f>
        <v>0</v>
      </c>
      <c r="Y58" s="46"/>
      <c r="Z58" s="2">
        <f>IF(Y$2="Bike &amp; Run",IF(ISNA(VLOOKUP(Y58,Paramètres!$B$3:$C$56,2,FALSE)),0,VLOOKUP(Y58,Paramètres!$B$3:$C$56,2,FALSE)*Paramètres!$K$13),IF(OR(Y58="",OR($D58="",$D58="NL",$D58="HORS LIGUE")),0,VLOOKUP(IF(OR(Y58="",OR($D58="",$D58="NL",$D58="HORS LIGUE")),"",COUNTIFS($D$5:$D$72,"&lt;&gt;"&amp;"",$D$5:$D$72,"&lt;&gt;"&amp;"NL",$D$5:$D$72,"&lt;&gt;"&amp;"HORS LIGUE",Y$5:Y$72,"&lt;"&amp;Y58)+1),Paramètres!$B$3:$C$56,2,FALSE)*Paramètres!$K$13))</f>
        <v>0</v>
      </c>
      <c r="AA58" s="46"/>
      <c r="AB58" s="2">
        <f>IF(AA$2="Bike &amp; Run",IF(ISNA(VLOOKUP(AA58,Paramètres!$B$3:$C$56,2,FALSE)),0,VLOOKUP(AA58,Paramètres!$B$3:$C$56,2,FALSE)*Paramètres!$K$14),IF(OR(AA58="",OR($D58="",$D58="NL",$D58="HORS LIGUE")),0,VLOOKUP(IF(OR(AA58="",OR($D58="",$D58="NL",$D58="HORS LIGUE")),"",COUNTIFS($D$5:$D$72,"&lt;&gt;"&amp;"",$D$5:$D$72,"&lt;&gt;"&amp;"NL",$D$5:$D$72,"&lt;&gt;"&amp;"HORS LIGUE",AA$5:AA$72,"&lt;"&amp;AA58)+1),Paramètres!$B$3:$C$56,2,FALSE)*Paramètres!$K$14))</f>
        <v>0</v>
      </c>
      <c r="AC58" s="46"/>
      <c r="AD58" s="2">
        <f>IF(AC$2="Bike &amp; Run",IF(ISNA(VLOOKUP(AC58,Paramètres!$B$3:$C$56,2,FALSE)),0,VLOOKUP(AC58,Paramètres!$B$3:$C$56,2,FALSE)*Paramètres!$K$15),IF(OR(AC58="",OR($D58="",$D58="NL",$D58="HORS LIGUE")),0,VLOOKUP(IF(OR(AC58="",OR($D58="",$D58="NL",$D58="HORS LIGUE")),"",COUNTIFS($D$5:$D$72,"&lt;&gt;"&amp;"",$D$5:$D$72,"&lt;&gt;"&amp;"NL",$D$5:$D$72,"&lt;&gt;"&amp;"HORS LIGUE",AC$5:AC$72,"&lt;"&amp;AC58)+1),Paramètres!$B$3:$C$56,2,FALSE)*Paramètres!$K$15))</f>
        <v>0</v>
      </c>
      <c r="AE58" s="46"/>
      <c r="AF58" s="2">
        <f>IF(AE$2="Bike &amp; Run",IF(ISNA(VLOOKUP(AE58,Paramètres!$B$3:$C$56,2,FALSE)),0,VLOOKUP(AE58,Paramètres!$B$3:$C$56,2,FALSE)*Paramètres!$K$16),IF(OR(AE58="",OR($D58="",$D58="NL",$D58="HORS LIGUE")),0,VLOOKUP(IF(OR(AE58="",OR($D58="",$D58="NL",$D58="HORS LIGUE")),"",COUNTIFS($D$5:$D$72,"&lt;&gt;"&amp;"",$D$5:$D$72,"&lt;&gt;"&amp;"NL",$D$5:$D$72,"&lt;&gt;"&amp;"HORS LIGUE",AE$5:AE$72,"&lt;"&amp;AE58)+1),Paramètres!$B$3:$C$56,2,FALSE)*Paramètres!$K$16))</f>
        <v>0</v>
      </c>
      <c r="AG58" s="46"/>
      <c r="AH58" s="2">
        <f>IF(AG$2="Bike &amp; Run",IF(ISNA(VLOOKUP(AG58,Paramètres!$B$3:$C$56,2,FALSE)),0,VLOOKUP(AG58,Paramètres!$B$3:$C$56,2,FALSE)*Paramètres!$K$17),IF(OR(AG58="",OR($D58="",$D58="NL",$D58="HORS LIGUE")),0,VLOOKUP(IF(OR(AG58="",OR($D58="",$D58="NL",$D58="HORS LIGUE")),"",COUNTIFS($D$5:$D$72,"&lt;&gt;"&amp;"",$D$5:$D$72,"&lt;&gt;"&amp;"NL",$D$5:$D$72,"&lt;&gt;"&amp;"HORS LIGUE",AG$5:AG$72,"&lt;"&amp;AG58)+1),Paramètres!$B$3:$C$56,2,FALSE)*Paramètres!$K$17))</f>
        <v>0</v>
      </c>
      <c r="AI58" s="40">
        <f t="shared" si="53"/>
        <v>0</v>
      </c>
      <c r="AJ58" s="3" t="str">
        <f t="shared" si="54"/>
        <v/>
      </c>
      <c r="AK58" s="5">
        <f t="shared" si="55"/>
        <v>0</v>
      </c>
      <c r="AL58" s="41">
        <f t="shared" si="56"/>
        <v>0</v>
      </c>
      <c r="AM58" s="33" t="str">
        <f t="shared" si="57"/>
        <v/>
      </c>
      <c r="AO58" s="22">
        <f t="shared" si="58"/>
        <v>0</v>
      </c>
      <c r="AP58">
        <f t="shared" si="59"/>
        <v>0</v>
      </c>
      <c r="AQ58">
        <f t="shared" si="60"/>
        <v>0</v>
      </c>
      <c r="AR58">
        <f t="shared" si="61"/>
        <v>0</v>
      </c>
      <c r="AS58">
        <f t="shared" si="62"/>
        <v>0</v>
      </c>
      <c r="AT58">
        <f t="shared" si="63"/>
        <v>0</v>
      </c>
      <c r="AU58">
        <f t="shared" si="64"/>
        <v>0</v>
      </c>
      <c r="AV58">
        <f t="shared" si="65"/>
        <v>0</v>
      </c>
      <c r="AW58">
        <f t="shared" si="66"/>
        <v>0</v>
      </c>
      <c r="AX58">
        <f t="shared" si="67"/>
        <v>0</v>
      </c>
      <c r="AY58">
        <f t="shared" si="68"/>
        <v>0</v>
      </c>
      <c r="AZ58">
        <f t="shared" si="69"/>
        <v>0</v>
      </c>
      <c r="BA58">
        <f t="shared" si="70"/>
        <v>0</v>
      </c>
      <c r="BB58">
        <f t="shared" si="71"/>
        <v>0</v>
      </c>
      <c r="BC58">
        <f t="shared" si="72"/>
        <v>0</v>
      </c>
      <c r="BD58">
        <f t="shared" si="73"/>
        <v>0</v>
      </c>
      <c r="BE58" s="22">
        <f t="shared" ref="BE58:BR58" si="95">BD58+LARGE($AO58:$BC58,BE$4)</f>
        <v>0</v>
      </c>
      <c r="BF58" s="22">
        <f t="shared" si="95"/>
        <v>0</v>
      </c>
      <c r="BG58" s="22">
        <f t="shared" si="95"/>
        <v>0</v>
      </c>
      <c r="BH58" s="22">
        <f t="shared" si="95"/>
        <v>0</v>
      </c>
      <c r="BI58" s="22">
        <f t="shared" si="95"/>
        <v>0</v>
      </c>
      <c r="BJ58" s="22">
        <f t="shared" si="95"/>
        <v>0</v>
      </c>
      <c r="BK58" s="22">
        <f t="shared" si="95"/>
        <v>0</v>
      </c>
      <c r="BL58" s="22">
        <f t="shared" si="95"/>
        <v>0</v>
      </c>
      <c r="BM58" s="22">
        <f t="shared" si="95"/>
        <v>0</v>
      </c>
      <c r="BN58" s="22">
        <f t="shared" si="95"/>
        <v>0</v>
      </c>
      <c r="BO58" s="22">
        <f t="shared" si="95"/>
        <v>0</v>
      </c>
      <c r="BP58" s="22">
        <f t="shared" si="95"/>
        <v>0</v>
      </c>
      <c r="BQ58" s="22">
        <f t="shared" si="95"/>
        <v>0</v>
      </c>
      <c r="BR58" s="22">
        <f t="shared" si="95"/>
        <v>0</v>
      </c>
    </row>
    <row r="59" spans="1:70" ht="16.5">
      <c r="A59" s="14"/>
      <c r="B59" s="32" t="str">
        <f>IF(ISNA(VLOOKUP(A59,'Licenciés Jeunes 2023'!A:C,3,0)),"",VLOOKUP(A59,'Licenciés Jeunes 2023'!A:C,3,0))</f>
        <v/>
      </c>
      <c r="C59" s="32" t="str">
        <f>IF(ISNA(VLOOKUP(A59,'Licenciés Jeunes 2023'!A:C,2,0)),"",VLOOKUP(A59,'Licenciés Jeunes 2023'!A:C,2,0))</f>
        <v/>
      </c>
      <c r="D59" s="32" t="str">
        <f>IF(ISNA(VLOOKUP(A59,'Licenciés Jeunes 2023'!A:F,6,0)),"",VLOOKUP(A59,'Licenciés Jeunes 2023'!A:F,6,0))</f>
        <v/>
      </c>
      <c r="E59" s="6"/>
      <c r="F59" s="2">
        <f>IF(E$2="Bike &amp; Run",IF(ISNA(VLOOKUP(E59,Paramètres!$B$3:$C$56,2,FALSE)),0,VLOOKUP(E59,Paramètres!$B$3:$C$56,2,FALSE)*Paramètres!$K$3),IF(OR(E59="",OR($D59="",$D59="NL",$D59="HORS LIGUE")),0,VLOOKUP(IF(OR(E59="",OR($D59="",$D59="NL",$D59="HORS LIGUE")),"",COUNTIFS($D$5:$D$72,"&lt;&gt;"&amp;"",$D$5:$D$72,"&lt;&gt;"&amp;"NL",$D$5:$D$72,"&lt;&gt;"&amp;"HORS LIGUE",E$5:E$72,"&lt;"&amp;E59)+1),Paramètres!$B$3:$C$56,2,FALSE)*Paramètres!$K$3))</f>
        <v>0</v>
      </c>
      <c r="G59" s="4"/>
      <c r="H59" s="2">
        <f>IF(G$2="Bike &amp; Run",IF(ISNA(VLOOKUP(G59,Paramètres!$B$3:$C$56,2,FALSE)),0,VLOOKUP(G59,Paramètres!$B$3:$C$56,2,FALSE)*Paramètres!$K$4),IF(OR(G59="",OR($D59="",$D59="NL",$D59="HORS LIGUE")),0,VLOOKUP(IF(OR(G59="",OR($D59="",$D59="NL",$D59="HORS LIGUE")),"",COUNTIFS($D$5:$D$72,"&lt;&gt;"&amp;"",$D$5:$D$72,"&lt;&gt;"&amp;"NL",$D$5:$D$72,"&lt;&gt;"&amp;"HORS LIGUE",G$5:G$72,"&lt;"&amp;G59)+1),Paramètres!$B$3:$C$56,2,FALSE)*Paramètres!$K$4))</f>
        <v>0</v>
      </c>
      <c r="I59" s="36"/>
      <c r="J59" s="2">
        <f>IF(I$2="Bike &amp; Run",IF(ISNA(VLOOKUP(I59,Paramètres!$B$3:$C$56,2,FALSE)),0,VLOOKUP(I59,Paramètres!$B$3:$C$56,2,FALSE)*Paramètres!$K$5),IF(OR(I59="",OR($D59="",$D59="NL",$D59="HORS LIGUE")),0,VLOOKUP(IF(OR(I59="",OR($D59="",$D59="NL",$D59="HORS LIGUE")),"",COUNTIFS($D$5:$D$72,"&lt;&gt;"&amp;"",$D$5:$D$72,"&lt;&gt;"&amp;"NL",$D$5:$D$72,"&lt;&gt;"&amp;"HORS LIGUE",I$5:I$72,"&lt;"&amp;I59)+1),Paramètres!$B$3:$C$56,2,FALSE)*Paramètres!$K$5))</f>
        <v>0</v>
      </c>
      <c r="K59" s="4"/>
      <c r="L59" s="2">
        <f>IF(K$2="Bike &amp; Run",IF(ISNA(VLOOKUP(K59,Paramètres!$B$3:$C$56,2,FALSE)),0,VLOOKUP(K59,Paramètres!$B$3:$C$56,2,FALSE)*Paramètres!$K$6),IF(OR(K59="",OR($D59="",$D59="NL",$D59="HORS LIGUE")),0,VLOOKUP(IF(OR(K59="",OR($D59="",$D59="NL",$D59="HORS LIGUE")),"",COUNTIFS($D$5:$D$72,"&lt;&gt;"&amp;"",$D$5:$D$72,"&lt;&gt;"&amp;"NL",$D$5:$D$72,"&lt;&gt;"&amp;"HORS LIGUE",K$5:K$72,"&lt;"&amp;K59)+1),Paramètres!$B$3:$C$56,2,FALSE)*Paramètres!$K$6))</f>
        <v>0</v>
      </c>
      <c r="M59" s="4"/>
      <c r="N59" s="2">
        <f>IF(M$2="Bike &amp; Run",IF(ISNA(VLOOKUP(M59,Paramètres!$B$3:$C$56,2,FALSE)),0,VLOOKUP(M59,Paramètres!$B$3:$C$56,2,FALSE)*Paramètres!$K$7),IF(OR(M59="",OR($D59="",$D59="NL",$D59="HORS LIGUE")),0,VLOOKUP(IF(OR(M59="",OR($D59="",$D59="NL",$D59="HORS LIGUE")),"",COUNTIFS($D$5:$D$72,"&lt;&gt;"&amp;"",$D$5:$D$72,"&lt;&gt;"&amp;"NL",$D$5:$D$72,"&lt;&gt;"&amp;"HORS LIGUE",M$5:M$72,"&lt;"&amp;M59)+1),Paramètres!$B$3:$C$56,2,FALSE)*Paramètres!$K$7))</f>
        <v>0</v>
      </c>
      <c r="O59" s="46"/>
      <c r="P59" s="2">
        <f>IF(O$2="Bike &amp; Run",IF(ISNA(VLOOKUP(O59,Paramètres!$B$3:$C$56,2,FALSE)),0,VLOOKUP(O59,Paramètres!$B$3:$C$56,2,FALSE)*Paramètres!$K$8),IF(OR(O59="",OR($D59="",$D59="NL",$D59="HORS LIGUE")),0,VLOOKUP(IF(OR(O59="",OR($D59="",$D59="NL",$D59="HORS LIGUE")),"",COUNTIFS($D$5:$D$72,"&lt;&gt;"&amp;"",$D$5:$D$72,"&lt;&gt;"&amp;"NL",$D$5:$D$72,"&lt;&gt;"&amp;"HORS LIGUE",O$5:O$72,"&lt;"&amp;O59)+1),Paramètres!$B$3:$C$56,2,FALSE)*Paramètres!$K$8))</f>
        <v>0</v>
      </c>
      <c r="Q59" s="46"/>
      <c r="R59" s="2">
        <f>IF(Q$2="Bike &amp; Run",IF(ISNA(VLOOKUP(Q59,Paramètres!$B$3:$C$56,2,FALSE)),0,VLOOKUP(Q59,Paramètres!$B$3:$C$56,2,FALSE)*Paramètres!$K$9),IF(OR(Q59="",OR($D59="",$D59="NL",$D59="HORS LIGUE")),0,VLOOKUP(IF(OR(Q59="",OR($D59="",$D59="NL",$D59="HORS LIGUE")),"",COUNTIFS($D$5:$D$72,"&lt;&gt;"&amp;"",$D$5:$D$72,"&lt;&gt;"&amp;"NL",$D$5:$D$72,"&lt;&gt;"&amp;"HORS LIGUE",Q$5:Q$72,"&lt;"&amp;Q59)+1),Paramètres!$B$3:$C$56,2,FALSE)*Paramètres!$K$9))</f>
        <v>0</v>
      </c>
      <c r="S59" s="46"/>
      <c r="T59" s="2">
        <f>IF(S$2="Bike &amp; Run",IF(ISNA(VLOOKUP(S59,Paramètres!$B$3:$C$56,2,FALSE)),0,VLOOKUP(S59,Paramètres!$B$3:$C$56,2,FALSE)*Paramètres!$K$10),IF(OR(S59="",OR($D59="",$D59="NL",$D59="HORS LIGUE")),0,VLOOKUP(IF(OR(S59="",OR($D59="",$D59="NL",$D59="HORS LIGUE")),"",COUNTIFS($D$5:$D$72,"&lt;&gt;"&amp;"",$D$5:$D$72,"&lt;&gt;"&amp;"NL",$D$5:$D$72,"&lt;&gt;"&amp;"HORS LIGUE",S$5:S$72,"&lt;"&amp;S59)+1),Paramètres!$B$3:$C$56,2,FALSE)*Paramètres!$K$10))</f>
        <v>0</v>
      </c>
      <c r="U59" s="46"/>
      <c r="V59" s="2">
        <f>IF(U$2="Bike &amp; Run",IF(ISNA(VLOOKUP(U59,Paramètres!$B$3:$C$56,2,FALSE)),0,VLOOKUP(U59,Paramètres!$B$3:$C$56,2,FALSE)*Paramètres!$K$11),IF(OR(U59="",OR($D59="",$D59="NL",$D59="HORS LIGUE")),0,VLOOKUP(IF(OR(U59="",OR($D59="",$D59="NL",$D59="HORS LIGUE")),"",COUNTIFS($D$5:$D$72,"&lt;&gt;"&amp;"",$D$5:$D$72,"&lt;&gt;"&amp;"NL",$D$5:$D$72,"&lt;&gt;"&amp;"HORS LIGUE",U$5:U$72,"&lt;"&amp;U59)+1),Paramètres!$B$3:$C$56,2,FALSE)*Paramètres!$K$11))</f>
        <v>0</v>
      </c>
      <c r="W59" s="46"/>
      <c r="X59" s="2">
        <f>IF(W$2="Bike &amp; Run",IF(ISNA(VLOOKUP(W59,Paramètres!$B$3:$C$56,2,FALSE)),0,VLOOKUP(W59,Paramètres!$B$3:$C$56,2,FALSE)*Paramètres!$K$12),IF(OR(W59="",OR($D59="",$D59="NL",$D59="HORS LIGUE")),0,VLOOKUP(IF(OR(W59="",OR($D59="",$D59="NL",$D59="HORS LIGUE")),"",COUNTIFS($D$5:$D$72,"&lt;&gt;"&amp;"",$D$5:$D$72,"&lt;&gt;"&amp;"NL",$D$5:$D$72,"&lt;&gt;"&amp;"HORS LIGUE",W$5:W$72,"&lt;"&amp;W59)+1),Paramètres!$B$3:$C$56,2,FALSE)*Paramètres!$K$12))</f>
        <v>0</v>
      </c>
      <c r="Y59" s="46"/>
      <c r="Z59" s="2">
        <f>IF(Y$2="Bike &amp; Run",IF(ISNA(VLOOKUP(Y59,Paramètres!$B$3:$C$56,2,FALSE)),0,VLOOKUP(Y59,Paramètres!$B$3:$C$56,2,FALSE)*Paramètres!$K$13),IF(OR(Y59="",OR($D59="",$D59="NL",$D59="HORS LIGUE")),0,VLOOKUP(IF(OR(Y59="",OR($D59="",$D59="NL",$D59="HORS LIGUE")),"",COUNTIFS($D$5:$D$72,"&lt;&gt;"&amp;"",$D$5:$D$72,"&lt;&gt;"&amp;"NL",$D$5:$D$72,"&lt;&gt;"&amp;"HORS LIGUE",Y$5:Y$72,"&lt;"&amp;Y59)+1),Paramètres!$B$3:$C$56,2,FALSE)*Paramètres!$K$13))</f>
        <v>0</v>
      </c>
      <c r="AA59" s="46"/>
      <c r="AB59" s="2">
        <f>IF(AA$2="Bike &amp; Run",IF(ISNA(VLOOKUP(AA59,Paramètres!$B$3:$C$56,2,FALSE)),0,VLOOKUP(AA59,Paramètres!$B$3:$C$56,2,FALSE)*Paramètres!$K$14),IF(OR(AA59="",OR($D59="",$D59="NL",$D59="HORS LIGUE")),0,VLOOKUP(IF(OR(AA59="",OR($D59="",$D59="NL",$D59="HORS LIGUE")),"",COUNTIFS($D$5:$D$72,"&lt;&gt;"&amp;"",$D$5:$D$72,"&lt;&gt;"&amp;"NL",$D$5:$D$72,"&lt;&gt;"&amp;"HORS LIGUE",AA$5:AA$72,"&lt;"&amp;AA59)+1),Paramètres!$B$3:$C$56,2,FALSE)*Paramètres!$K$14))</f>
        <v>0</v>
      </c>
      <c r="AC59" s="46"/>
      <c r="AD59" s="2">
        <f>IF(AC$2="Bike &amp; Run",IF(ISNA(VLOOKUP(AC59,Paramètres!$B$3:$C$56,2,FALSE)),0,VLOOKUP(AC59,Paramètres!$B$3:$C$56,2,FALSE)*Paramètres!$K$15),IF(OR(AC59="",OR($D59="",$D59="NL",$D59="HORS LIGUE")),0,VLOOKUP(IF(OR(AC59="",OR($D59="",$D59="NL",$D59="HORS LIGUE")),"",COUNTIFS($D$5:$D$72,"&lt;&gt;"&amp;"",$D$5:$D$72,"&lt;&gt;"&amp;"NL",$D$5:$D$72,"&lt;&gt;"&amp;"HORS LIGUE",AC$5:AC$72,"&lt;"&amp;AC59)+1),Paramètres!$B$3:$C$56,2,FALSE)*Paramètres!$K$15))</f>
        <v>0</v>
      </c>
      <c r="AE59" s="46"/>
      <c r="AF59" s="2">
        <f>IF(AE$2="Bike &amp; Run",IF(ISNA(VLOOKUP(AE59,Paramètres!$B$3:$C$56,2,FALSE)),0,VLOOKUP(AE59,Paramètres!$B$3:$C$56,2,FALSE)*Paramètres!$K$16),IF(OR(AE59="",OR($D59="",$D59="NL",$D59="HORS LIGUE")),0,VLOOKUP(IF(OR(AE59="",OR($D59="",$D59="NL",$D59="HORS LIGUE")),"",COUNTIFS($D$5:$D$72,"&lt;&gt;"&amp;"",$D$5:$D$72,"&lt;&gt;"&amp;"NL",$D$5:$D$72,"&lt;&gt;"&amp;"HORS LIGUE",AE$5:AE$72,"&lt;"&amp;AE59)+1),Paramètres!$B$3:$C$56,2,FALSE)*Paramètres!$K$16))</f>
        <v>0</v>
      </c>
      <c r="AG59" s="46"/>
      <c r="AH59" s="2">
        <f>IF(AG$2="Bike &amp; Run",IF(ISNA(VLOOKUP(AG59,Paramètres!$B$3:$C$56,2,FALSE)),0,VLOOKUP(AG59,Paramètres!$B$3:$C$56,2,FALSE)*Paramètres!$K$17),IF(OR(AG59="",OR($D59="",$D59="NL",$D59="HORS LIGUE")),0,VLOOKUP(IF(OR(AG59="",OR($D59="",$D59="NL",$D59="HORS LIGUE")),"",COUNTIFS($D$5:$D$72,"&lt;&gt;"&amp;"",$D$5:$D$72,"&lt;&gt;"&amp;"NL",$D$5:$D$72,"&lt;&gt;"&amp;"HORS LIGUE",AG$5:AG$72,"&lt;"&amp;AG59)+1),Paramètres!$B$3:$C$56,2,FALSE)*Paramètres!$K$17))</f>
        <v>0</v>
      </c>
      <c r="AI59" s="40">
        <f t="shared" si="53"/>
        <v>0</v>
      </c>
      <c r="AJ59" s="3" t="str">
        <f t="shared" si="54"/>
        <v/>
      </c>
      <c r="AK59" s="5">
        <f t="shared" si="55"/>
        <v>0</v>
      </c>
      <c r="AL59" s="41">
        <f t="shared" si="56"/>
        <v>0</v>
      </c>
      <c r="AM59" s="33" t="str">
        <f t="shared" si="57"/>
        <v/>
      </c>
      <c r="AO59" s="22">
        <f t="shared" si="58"/>
        <v>0</v>
      </c>
      <c r="AP59">
        <f t="shared" si="59"/>
        <v>0</v>
      </c>
      <c r="AQ59">
        <f t="shared" si="60"/>
        <v>0</v>
      </c>
      <c r="AR59">
        <f t="shared" si="61"/>
        <v>0</v>
      </c>
      <c r="AS59">
        <f t="shared" si="62"/>
        <v>0</v>
      </c>
      <c r="AT59">
        <f t="shared" si="63"/>
        <v>0</v>
      </c>
      <c r="AU59">
        <f t="shared" si="64"/>
        <v>0</v>
      </c>
      <c r="AV59">
        <f t="shared" si="65"/>
        <v>0</v>
      </c>
      <c r="AW59">
        <f t="shared" si="66"/>
        <v>0</v>
      </c>
      <c r="AX59">
        <f t="shared" si="67"/>
        <v>0</v>
      </c>
      <c r="AY59">
        <f t="shared" si="68"/>
        <v>0</v>
      </c>
      <c r="AZ59">
        <f t="shared" si="69"/>
        <v>0</v>
      </c>
      <c r="BA59">
        <f t="shared" si="70"/>
        <v>0</v>
      </c>
      <c r="BB59">
        <f t="shared" si="71"/>
        <v>0</v>
      </c>
      <c r="BC59">
        <f t="shared" si="72"/>
        <v>0</v>
      </c>
      <c r="BD59">
        <f t="shared" si="73"/>
        <v>0</v>
      </c>
      <c r="BE59" s="22">
        <f t="shared" ref="BE59:BR59" si="96">BD59+LARGE($AO59:$BC59,BE$4)</f>
        <v>0</v>
      </c>
      <c r="BF59" s="22">
        <f t="shared" si="96"/>
        <v>0</v>
      </c>
      <c r="BG59" s="22">
        <f t="shared" si="96"/>
        <v>0</v>
      </c>
      <c r="BH59" s="22">
        <f t="shared" si="96"/>
        <v>0</v>
      </c>
      <c r="BI59" s="22">
        <f t="shared" si="96"/>
        <v>0</v>
      </c>
      <c r="BJ59" s="22">
        <f t="shared" si="96"/>
        <v>0</v>
      </c>
      <c r="BK59" s="22">
        <f t="shared" si="96"/>
        <v>0</v>
      </c>
      <c r="BL59" s="22">
        <f t="shared" si="96"/>
        <v>0</v>
      </c>
      <c r="BM59" s="22">
        <f t="shared" si="96"/>
        <v>0</v>
      </c>
      <c r="BN59" s="22">
        <f t="shared" si="96"/>
        <v>0</v>
      </c>
      <c r="BO59" s="22">
        <f t="shared" si="96"/>
        <v>0</v>
      </c>
      <c r="BP59" s="22">
        <f t="shared" si="96"/>
        <v>0</v>
      </c>
      <c r="BQ59" s="22">
        <f t="shared" si="96"/>
        <v>0</v>
      </c>
      <c r="BR59" s="22">
        <f t="shared" si="96"/>
        <v>0</v>
      </c>
    </row>
    <row r="60" spans="1:70" ht="16.5">
      <c r="A60" s="14"/>
      <c r="B60" s="32" t="str">
        <f>IF(ISNA(VLOOKUP(A60,'Licenciés Jeunes 2023'!A:C,3,0)),"",VLOOKUP(A60,'Licenciés Jeunes 2023'!A:C,3,0))</f>
        <v/>
      </c>
      <c r="C60" s="32" t="str">
        <f>IF(ISNA(VLOOKUP(A60,'Licenciés Jeunes 2023'!A:C,2,0)),"",VLOOKUP(A60,'Licenciés Jeunes 2023'!A:C,2,0))</f>
        <v/>
      </c>
      <c r="D60" s="32" t="str">
        <f>IF(ISNA(VLOOKUP(A60,'Licenciés Jeunes 2023'!A:F,6,0)),"",VLOOKUP(A60,'Licenciés Jeunes 2023'!A:F,6,0))</f>
        <v/>
      </c>
      <c r="E60" s="6"/>
      <c r="F60" s="2">
        <f>IF(E$2="Bike &amp; Run",IF(ISNA(VLOOKUP(E60,Paramètres!$B$3:$C$56,2,FALSE)),0,VLOOKUP(E60,Paramètres!$B$3:$C$56,2,FALSE)*Paramètres!$K$3),IF(OR(E60="",OR($D60="",$D60="NL",$D60="HORS LIGUE")),0,VLOOKUP(IF(OR(E60="",OR($D60="",$D60="NL",$D60="HORS LIGUE")),"",COUNTIFS($D$5:$D$72,"&lt;&gt;"&amp;"",$D$5:$D$72,"&lt;&gt;"&amp;"NL",$D$5:$D$72,"&lt;&gt;"&amp;"HORS LIGUE",E$5:E$72,"&lt;"&amp;E60)+1),Paramètres!$B$3:$C$56,2,FALSE)*Paramètres!$K$3))</f>
        <v>0</v>
      </c>
      <c r="G60" s="4"/>
      <c r="H60" s="2">
        <f>IF(G$2="Bike &amp; Run",IF(ISNA(VLOOKUP(G60,Paramètres!$B$3:$C$56,2,FALSE)),0,VLOOKUP(G60,Paramètres!$B$3:$C$56,2,FALSE)*Paramètres!$K$4),IF(OR(G60="",OR($D60="",$D60="NL",$D60="HORS LIGUE")),0,VLOOKUP(IF(OR(G60="",OR($D60="",$D60="NL",$D60="HORS LIGUE")),"",COUNTIFS($D$5:$D$72,"&lt;&gt;"&amp;"",$D$5:$D$72,"&lt;&gt;"&amp;"NL",$D$5:$D$72,"&lt;&gt;"&amp;"HORS LIGUE",G$5:G$72,"&lt;"&amp;G60)+1),Paramètres!$B$3:$C$56,2,FALSE)*Paramètres!$K$4))</f>
        <v>0</v>
      </c>
      <c r="I60" s="36"/>
      <c r="J60" s="2">
        <f>IF(I$2="Bike &amp; Run",IF(ISNA(VLOOKUP(I60,Paramètres!$B$3:$C$56,2,FALSE)),0,VLOOKUP(I60,Paramètres!$B$3:$C$56,2,FALSE)*Paramètres!$K$5),IF(OR(I60="",OR($D60="",$D60="NL",$D60="HORS LIGUE")),0,VLOOKUP(IF(OR(I60="",OR($D60="",$D60="NL",$D60="HORS LIGUE")),"",COUNTIFS($D$5:$D$72,"&lt;&gt;"&amp;"",$D$5:$D$72,"&lt;&gt;"&amp;"NL",$D$5:$D$72,"&lt;&gt;"&amp;"HORS LIGUE",I$5:I$72,"&lt;"&amp;I60)+1),Paramètres!$B$3:$C$56,2,FALSE)*Paramètres!$K$5))</f>
        <v>0</v>
      </c>
      <c r="K60" s="4"/>
      <c r="L60" s="2">
        <f>IF(K$2="Bike &amp; Run",IF(ISNA(VLOOKUP(K60,Paramètres!$B$3:$C$56,2,FALSE)),0,VLOOKUP(K60,Paramètres!$B$3:$C$56,2,FALSE)*Paramètres!$K$6),IF(OR(K60="",OR($D60="",$D60="NL",$D60="HORS LIGUE")),0,VLOOKUP(IF(OR(K60="",OR($D60="",$D60="NL",$D60="HORS LIGUE")),"",COUNTIFS($D$5:$D$72,"&lt;&gt;"&amp;"",$D$5:$D$72,"&lt;&gt;"&amp;"NL",$D$5:$D$72,"&lt;&gt;"&amp;"HORS LIGUE",K$5:K$72,"&lt;"&amp;K60)+1),Paramètres!$B$3:$C$56,2,FALSE)*Paramètres!$K$6))</f>
        <v>0</v>
      </c>
      <c r="M60" s="4"/>
      <c r="N60" s="2">
        <f>IF(M$2="Bike &amp; Run",IF(ISNA(VLOOKUP(M60,Paramètres!$B$3:$C$56,2,FALSE)),0,VLOOKUP(M60,Paramètres!$B$3:$C$56,2,FALSE)*Paramètres!$K$7),IF(OR(M60="",OR($D60="",$D60="NL",$D60="HORS LIGUE")),0,VLOOKUP(IF(OR(M60="",OR($D60="",$D60="NL",$D60="HORS LIGUE")),"",COUNTIFS($D$5:$D$72,"&lt;&gt;"&amp;"",$D$5:$D$72,"&lt;&gt;"&amp;"NL",$D$5:$D$72,"&lt;&gt;"&amp;"HORS LIGUE",M$5:M$72,"&lt;"&amp;M60)+1),Paramètres!$B$3:$C$56,2,FALSE)*Paramètres!$K$7))</f>
        <v>0</v>
      </c>
      <c r="O60" s="46"/>
      <c r="P60" s="2">
        <f>IF(O$2="Bike &amp; Run",IF(ISNA(VLOOKUP(O60,Paramètres!$B$3:$C$56,2,FALSE)),0,VLOOKUP(O60,Paramètres!$B$3:$C$56,2,FALSE)*Paramètres!$K$8),IF(OR(O60="",OR($D60="",$D60="NL",$D60="HORS LIGUE")),0,VLOOKUP(IF(OR(O60="",OR($D60="",$D60="NL",$D60="HORS LIGUE")),"",COUNTIFS($D$5:$D$72,"&lt;&gt;"&amp;"",$D$5:$D$72,"&lt;&gt;"&amp;"NL",$D$5:$D$72,"&lt;&gt;"&amp;"HORS LIGUE",O$5:O$72,"&lt;"&amp;O60)+1),Paramètres!$B$3:$C$56,2,FALSE)*Paramètres!$K$8))</f>
        <v>0</v>
      </c>
      <c r="Q60" s="46"/>
      <c r="R60" s="2">
        <f>IF(Q$2="Bike &amp; Run",IF(ISNA(VLOOKUP(Q60,Paramètres!$B$3:$C$56,2,FALSE)),0,VLOOKUP(Q60,Paramètres!$B$3:$C$56,2,FALSE)*Paramètres!$K$9),IF(OR(Q60="",OR($D60="",$D60="NL",$D60="HORS LIGUE")),0,VLOOKUP(IF(OR(Q60="",OR($D60="",$D60="NL",$D60="HORS LIGUE")),"",COUNTIFS($D$5:$D$72,"&lt;&gt;"&amp;"",$D$5:$D$72,"&lt;&gt;"&amp;"NL",$D$5:$D$72,"&lt;&gt;"&amp;"HORS LIGUE",Q$5:Q$72,"&lt;"&amp;Q60)+1),Paramètres!$B$3:$C$56,2,FALSE)*Paramètres!$K$9))</f>
        <v>0</v>
      </c>
      <c r="S60" s="46"/>
      <c r="T60" s="2">
        <f>IF(S$2="Bike &amp; Run",IF(ISNA(VLOOKUP(S60,Paramètres!$B$3:$C$56,2,FALSE)),0,VLOOKUP(S60,Paramètres!$B$3:$C$56,2,FALSE)*Paramètres!$K$10),IF(OR(S60="",OR($D60="",$D60="NL",$D60="HORS LIGUE")),0,VLOOKUP(IF(OR(S60="",OR($D60="",$D60="NL",$D60="HORS LIGUE")),"",COUNTIFS($D$5:$D$72,"&lt;&gt;"&amp;"",$D$5:$D$72,"&lt;&gt;"&amp;"NL",$D$5:$D$72,"&lt;&gt;"&amp;"HORS LIGUE",S$5:S$72,"&lt;"&amp;S60)+1),Paramètres!$B$3:$C$56,2,FALSE)*Paramètres!$K$10))</f>
        <v>0</v>
      </c>
      <c r="U60" s="46"/>
      <c r="V60" s="2">
        <f>IF(U$2="Bike &amp; Run",IF(ISNA(VLOOKUP(U60,Paramètres!$B$3:$C$56,2,FALSE)),0,VLOOKUP(U60,Paramètres!$B$3:$C$56,2,FALSE)*Paramètres!$K$11),IF(OR(U60="",OR($D60="",$D60="NL",$D60="HORS LIGUE")),0,VLOOKUP(IF(OR(U60="",OR($D60="",$D60="NL",$D60="HORS LIGUE")),"",COUNTIFS($D$5:$D$72,"&lt;&gt;"&amp;"",$D$5:$D$72,"&lt;&gt;"&amp;"NL",$D$5:$D$72,"&lt;&gt;"&amp;"HORS LIGUE",U$5:U$72,"&lt;"&amp;U60)+1),Paramètres!$B$3:$C$56,2,FALSE)*Paramètres!$K$11))</f>
        <v>0</v>
      </c>
      <c r="W60" s="46"/>
      <c r="X60" s="2">
        <f>IF(W$2="Bike &amp; Run",IF(ISNA(VLOOKUP(W60,Paramètres!$B$3:$C$56,2,FALSE)),0,VLOOKUP(W60,Paramètres!$B$3:$C$56,2,FALSE)*Paramètres!$K$12),IF(OR(W60="",OR($D60="",$D60="NL",$D60="HORS LIGUE")),0,VLOOKUP(IF(OR(W60="",OR($D60="",$D60="NL",$D60="HORS LIGUE")),"",COUNTIFS($D$5:$D$72,"&lt;&gt;"&amp;"",$D$5:$D$72,"&lt;&gt;"&amp;"NL",$D$5:$D$72,"&lt;&gt;"&amp;"HORS LIGUE",W$5:W$72,"&lt;"&amp;W60)+1),Paramètres!$B$3:$C$56,2,FALSE)*Paramètres!$K$12))</f>
        <v>0</v>
      </c>
      <c r="Y60" s="46"/>
      <c r="Z60" s="2">
        <f>IF(Y$2="Bike &amp; Run",IF(ISNA(VLOOKUP(Y60,Paramètres!$B$3:$C$56,2,FALSE)),0,VLOOKUP(Y60,Paramètres!$B$3:$C$56,2,FALSE)*Paramètres!$K$13),IF(OR(Y60="",OR($D60="",$D60="NL",$D60="HORS LIGUE")),0,VLOOKUP(IF(OR(Y60="",OR($D60="",$D60="NL",$D60="HORS LIGUE")),"",COUNTIFS($D$5:$D$72,"&lt;&gt;"&amp;"",$D$5:$D$72,"&lt;&gt;"&amp;"NL",$D$5:$D$72,"&lt;&gt;"&amp;"HORS LIGUE",Y$5:Y$72,"&lt;"&amp;Y60)+1),Paramètres!$B$3:$C$56,2,FALSE)*Paramètres!$K$13))</f>
        <v>0</v>
      </c>
      <c r="AA60" s="46"/>
      <c r="AB60" s="2">
        <f>IF(AA$2="Bike &amp; Run",IF(ISNA(VLOOKUP(AA60,Paramètres!$B$3:$C$56,2,FALSE)),0,VLOOKUP(AA60,Paramètres!$B$3:$C$56,2,FALSE)*Paramètres!$K$14),IF(OR(AA60="",OR($D60="",$D60="NL",$D60="HORS LIGUE")),0,VLOOKUP(IF(OR(AA60="",OR($D60="",$D60="NL",$D60="HORS LIGUE")),"",COUNTIFS($D$5:$D$72,"&lt;&gt;"&amp;"",$D$5:$D$72,"&lt;&gt;"&amp;"NL",$D$5:$D$72,"&lt;&gt;"&amp;"HORS LIGUE",AA$5:AA$72,"&lt;"&amp;AA60)+1),Paramètres!$B$3:$C$56,2,FALSE)*Paramètres!$K$14))</f>
        <v>0</v>
      </c>
      <c r="AC60" s="46"/>
      <c r="AD60" s="2">
        <f>IF(AC$2="Bike &amp; Run",IF(ISNA(VLOOKUP(AC60,Paramètres!$B$3:$C$56,2,FALSE)),0,VLOOKUP(AC60,Paramètres!$B$3:$C$56,2,FALSE)*Paramètres!$K$15),IF(OR(AC60="",OR($D60="",$D60="NL",$D60="HORS LIGUE")),0,VLOOKUP(IF(OR(AC60="",OR($D60="",$D60="NL",$D60="HORS LIGUE")),"",COUNTIFS($D$5:$D$72,"&lt;&gt;"&amp;"",$D$5:$D$72,"&lt;&gt;"&amp;"NL",$D$5:$D$72,"&lt;&gt;"&amp;"HORS LIGUE",AC$5:AC$72,"&lt;"&amp;AC60)+1),Paramètres!$B$3:$C$56,2,FALSE)*Paramètres!$K$15))</f>
        <v>0</v>
      </c>
      <c r="AE60" s="46"/>
      <c r="AF60" s="2">
        <f>IF(AE$2="Bike &amp; Run",IF(ISNA(VLOOKUP(AE60,Paramètres!$B$3:$C$56,2,FALSE)),0,VLOOKUP(AE60,Paramètres!$B$3:$C$56,2,FALSE)*Paramètres!$K$16),IF(OR(AE60="",OR($D60="",$D60="NL",$D60="HORS LIGUE")),0,VLOOKUP(IF(OR(AE60="",OR($D60="",$D60="NL",$D60="HORS LIGUE")),"",COUNTIFS($D$5:$D$72,"&lt;&gt;"&amp;"",$D$5:$D$72,"&lt;&gt;"&amp;"NL",$D$5:$D$72,"&lt;&gt;"&amp;"HORS LIGUE",AE$5:AE$72,"&lt;"&amp;AE60)+1),Paramètres!$B$3:$C$56,2,FALSE)*Paramètres!$K$16))</f>
        <v>0</v>
      </c>
      <c r="AG60" s="46"/>
      <c r="AH60" s="2">
        <f>IF(AG$2="Bike &amp; Run",IF(ISNA(VLOOKUP(AG60,Paramètres!$B$3:$C$56,2,FALSE)),0,VLOOKUP(AG60,Paramètres!$B$3:$C$56,2,FALSE)*Paramètres!$K$17),IF(OR(AG60="",OR($D60="",$D60="NL",$D60="HORS LIGUE")),0,VLOOKUP(IF(OR(AG60="",OR($D60="",$D60="NL",$D60="HORS LIGUE")),"",COUNTIFS($D$5:$D$72,"&lt;&gt;"&amp;"",$D$5:$D$72,"&lt;&gt;"&amp;"NL",$D$5:$D$72,"&lt;&gt;"&amp;"HORS LIGUE",AG$5:AG$72,"&lt;"&amp;AG60)+1),Paramètres!$B$3:$C$56,2,FALSE)*Paramètres!$K$17))</f>
        <v>0</v>
      </c>
      <c r="AI60" s="40">
        <f t="shared" si="53"/>
        <v>0</v>
      </c>
      <c r="AJ60" s="3" t="str">
        <f t="shared" si="54"/>
        <v/>
      </c>
      <c r="AK60" s="5">
        <f t="shared" si="55"/>
        <v>0</v>
      </c>
      <c r="AL60" s="41">
        <f t="shared" si="56"/>
        <v>0</v>
      </c>
      <c r="AM60" s="33" t="str">
        <f t="shared" si="57"/>
        <v/>
      </c>
      <c r="AO60" s="22">
        <f t="shared" si="58"/>
        <v>0</v>
      </c>
      <c r="AP60">
        <f t="shared" si="59"/>
        <v>0</v>
      </c>
      <c r="AQ60">
        <f t="shared" si="60"/>
        <v>0</v>
      </c>
      <c r="AR60">
        <f t="shared" si="61"/>
        <v>0</v>
      </c>
      <c r="AS60">
        <f t="shared" si="62"/>
        <v>0</v>
      </c>
      <c r="AT60">
        <f t="shared" si="63"/>
        <v>0</v>
      </c>
      <c r="AU60">
        <f t="shared" si="64"/>
        <v>0</v>
      </c>
      <c r="AV60">
        <f t="shared" si="65"/>
        <v>0</v>
      </c>
      <c r="AW60">
        <f t="shared" si="66"/>
        <v>0</v>
      </c>
      <c r="AX60">
        <f t="shared" si="67"/>
        <v>0</v>
      </c>
      <c r="AY60">
        <f t="shared" si="68"/>
        <v>0</v>
      </c>
      <c r="AZ60">
        <f t="shared" si="69"/>
        <v>0</v>
      </c>
      <c r="BA60">
        <f t="shared" si="70"/>
        <v>0</v>
      </c>
      <c r="BB60">
        <f t="shared" si="71"/>
        <v>0</v>
      </c>
      <c r="BC60">
        <f t="shared" si="72"/>
        <v>0</v>
      </c>
      <c r="BD60">
        <f t="shared" si="73"/>
        <v>0</v>
      </c>
      <c r="BE60" s="22">
        <f t="shared" ref="BE60:BR60" si="97">BD60+LARGE($AO60:$BC60,BE$4)</f>
        <v>0</v>
      </c>
      <c r="BF60" s="22">
        <f t="shared" si="97"/>
        <v>0</v>
      </c>
      <c r="BG60" s="22">
        <f t="shared" si="97"/>
        <v>0</v>
      </c>
      <c r="BH60" s="22">
        <f t="shared" si="97"/>
        <v>0</v>
      </c>
      <c r="BI60" s="22">
        <f t="shared" si="97"/>
        <v>0</v>
      </c>
      <c r="BJ60" s="22">
        <f t="shared" si="97"/>
        <v>0</v>
      </c>
      <c r="BK60" s="22">
        <f t="shared" si="97"/>
        <v>0</v>
      </c>
      <c r="BL60" s="22">
        <f t="shared" si="97"/>
        <v>0</v>
      </c>
      <c r="BM60" s="22">
        <f t="shared" si="97"/>
        <v>0</v>
      </c>
      <c r="BN60" s="22">
        <f t="shared" si="97"/>
        <v>0</v>
      </c>
      <c r="BO60" s="22">
        <f t="shared" si="97"/>
        <v>0</v>
      </c>
      <c r="BP60" s="22">
        <f t="shared" si="97"/>
        <v>0</v>
      </c>
      <c r="BQ60" s="22">
        <f t="shared" si="97"/>
        <v>0</v>
      </c>
      <c r="BR60" s="22">
        <f t="shared" si="97"/>
        <v>0</v>
      </c>
    </row>
    <row r="61" spans="1:70" ht="16.5">
      <c r="A61" s="14"/>
      <c r="B61" s="32" t="str">
        <f>IF(ISNA(VLOOKUP(A61,'Licenciés Jeunes 2023'!A:C,3,0)),"",VLOOKUP(A61,'Licenciés Jeunes 2023'!A:C,3,0))</f>
        <v/>
      </c>
      <c r="C61" s="32" t="str">
        <f>IF(ISNA(VLOOKUP(A61,'Licenciés Jeunes 2023'!A:C,2,0)),"",VLOOKUP(A61,'Licenciés Jeunes 2023'!A:C,2,0))</f>
        <v/>
      </c>
      <c r="D61" s="32" t="str">
        <f>IF(ISNA(VLOOKUP(A61,'Licenciés Jeunes 2023'!A:F,6,0)),"",VLOOKUP(A61,'Licenciés Jeunes 2023'!A:F,6,0))</f>
        <v/>
      </c>
      <c r="E61" s="6"/>
      <c r="F61" s="2">
        <f>IF(E$2="Bike &amp; Run",IF(ISNA(VLOOKUP(E61,Paramètres!$B$3:$C$56,2,FALSE)),0,VLOOKUP(E61,Paramètres!$B$3:$C$56,2,FALSE)*Paramètres!$K$3),IF(OR(E61="",OR($D61="",$D61="NL",$D61="HORS LIGUE")),0,VLOOKUP(IF(OR(E61="",OR($D61="",$D61="NL",$D61="HORS LIGUE")),"",COUNTIFS($D$5:$D$72,"&lt;&gt;"&amp;"",$D$5:$D$72,"&lt;&gt;"&amp;"NL",$D$5:$D$72,"&lt;&gt;"&amp;"HORS LIGUE",E$5:E$72,"&lt;"&amp;E61)+1),Paramètres!$B$3:$C$56,2,FALSE)*Paramètres!$K$3))</f>
        <v>0</v>
      </c>
      <c r="G61" s="4"/>
      <c r="H61" s="2">
        <f>IF(G$2="Bike &amp; Run",IF(ISNA(VLOOKUP(G61,Paramètres!$B$3:$C$56,2,FALSE)),0,VLOOKUP(G61,Paramètres!$B$3:$C$56,2,FALSE)*Paramètres!$K$4),IF(OR(G61="",OR($D61="",$D61="NL",$D61="HORS LIGUE")),0,VLOOKUP(IF(OR(G61="",OR($D61="",$D61="NL",$D61="HORS LIGUE")),"",COUNTIFS($D$5:$D$72,"&lt;&gt;"&amp;"",$D$5:$D$72,"&lt;&gt;"&amp;"NL",$D$5:$D$72,"&lt;&gt;"&amp;"HORS LIGUE",G$5:G$72,"&lt;"&amp;G61)+1),Paramètres!$B$3:$C$56,2,FALSE)*Paramètres!$K$4))</f>
        <v>0</v>
      </c>
      <c r="I61" s="36"/>
      <c r="J61" s="2">
        <f>IF(I$2="Bike &amp; Run",IF(ISNA(VLOOKUP(I61,Paramètres!$B$3:$C$56,2,FALSE)),0,VLOOKUP(I61,Paramètres!$B$3:$C$56,2,FALSE)*Paramètres!$K$5),IF(OR(I61="",OR($D61="",$D61="NL",$D61="HORS LIGUE")),0,VLOOKUP(IF(OR(I61="",OR($D61="",$D61="NL",$D61="HORS LIGUE")),"",COUNTIFS($D$5:$D$72,"&lt;&gt;"&amp;"",$D$5:$D$72,"&lt;&gt;"&amp;"NL",$D$5:$D$72,"&lt;&gt;"&amp;"HORS LIGUE",I$5:I$72,"&lt;"&amp;I61)+1),Paramètres!$B$3:$C$56,2,FALSE)*Paramètres!$K$5))</f>
        <v>0</v>
      </c>
      <c r="K61" s="4"/>
      <c r="L61" s="2">
        <f>IF(K$2="Bike &amp; Run",IF(ISNA(VLOOKUP(K61,Paramètres!$B$3:$C$56,2,FALSE)),0,VLOOKUP(K61,Paramètres!$B$3:$C$56,2,FALSE)*Paramètres!$K$6),IF(OR(K61="",OR($D61="",$D61="NL",$D61="HORS LIGUE")),0,VLOOKUP(IF(OR(K61="",OR($D61="",$D61="NL",$D61="HORS LIGUE")),"",COUNTIFS($D$5:$D$72,"&lt;&gt;"&amp;"",$D$5:$D$72,"&lt;&gt;"&amp;"NL",$D$5:$D$72,"&lt;&gt;"&amp;"HORS LIGUE",K$5:K$72,"&lt;"&amp;K61)+1),Paramètres!$B$3:$C$56,2,FALSE)*Paramètres!$K$6))</f>
        <v>0</v>
      </c>
      <c r="M61" s="4"/>
      <c r="N61" s="2">
        <f>IF(M$2="Bike &amp; Run",IF(ISNA(VLOOKUP(M61,Paramètres!$B$3:$C$56,2,FALSE)),0,VLOOKUP(M61,Paramètres!$B$3:$C$56,2,FALSE)*Paramètres!$K$7),IF(OR(M61="",OR($D61="",$D61="NL",$D61="HORS LIGUE")),0,VLOOKUP(IF(OR(M61="",OR($D61="",$D61="NL",$D61="HORS LIGUE")),"",COUNTIFS($D$5:$D$72,"&lt;&gt;"&amp;"",$D$5:$D$72,"&lt;&gt;"&amp;"NL",$D$5:$D$72,"&lt;&gt;"&amp;"HORS LIGUE",M$5:M$72,"&lt;"&amp;M61)+1),Paramètres!$B$3:$C$56,2,FALSE)*Paramètres!$K$7))</f>
        <v>0</v>
      </c>
      <c r="O61" s="46"/>
      <c r="P61" s="2">
        <f>IF(O$2="Bike &amp; Run",IF(ISNA(VLOOKUP(O61,Paramètres!$B$3:$C$56,2,FALSE)),0,VLOOKUP(O61,Paramètres!$B$3:$C$56,2,FALSE)*Paramètres!$K$8),IF(OR(O61="",OR($D61="",$D61="NL",$D61="HORS LIGUE")),0,VLOOKUP(IF(OR(O61="",OR($D61="",$D61="NL",$D61="HORS LIGUE")),"",COUNTIFS($D$5:$D$72,"&lt;&gt;"&amp;"",$D$5:$D$72,"&lt;&gt;"&amp;"NL",$D$5:$D$72,"&lt;&gt;"&amp;"HORS LIGUE",O$5:O$72,"&lt;"&amp;O61)+1),Paramètres!$B$3:$C$56,2,FALSE)*Paramètres!$K$8))</f>
        <v>0</v>
      </c>
      <c r="Q61" s="46"/>
      <c r="R61" s="2">
        <f>IF(Q$2="Bike &amp; Run",IF(ISNA(VLOOKUP(Q61,Paramètres!$B$3:$C$56,2,FALSE)),0,VLOOKUP(Q61,Paramètres!$B$3:$C$56,2,FALSE)*Paramètres!$K$9),IF(OR(Q61="",OR($D61="",$D61="NL",$D61="HORS LIGUE")),0,VLOOKUP(IF(OR(Q61="",OR($D61="",$D61="NL",$D61="HORS LIGUE")),"",COUNTIFS($D$5:$D$72,"&lt;&gt;"&amp;"",$D$5:$D$72,"&lt;&gt;"&amp;"NL",$D$5:$D$72,"&lt;&gt;"&amp;"HORS LIGUE",Q$5:Q$72,"&lt;"&amp;Q61)+1),Paramètres!$B$3:$C$56,2,FALSE)*Paramètres!$K$9))</f>
        <v>0</v>
      </c>
      <c r="S61" s="46"/>
      <c r="T61" s="2">
        <f>IF(S$2="Bike &amp; Run",IF(ISNA(VLOOKUP(S61,Paramètres!$B$3:$C$56,2,FALSE)),0,VLOOKUP(S61,Paramètres!$B$3:$C$56,2,FALSE)*Paramètres!$K$10),IF(OR(S61="",OR($D61="",$D61="NL",$D61="HORS LIGUE")),0,VLOOKUP(IF(OR(S61="",OR($D61="",$D61="NL",$D61="HORS LIGUE")),"",COUNTIFS($D$5:$D$72,"&lt;&gt;"&amp;"",$D$5:$D$72,"&lt;&gt;"&amp;"NL",$D$5:$D$72,"&lt;&gt;"&amp;"HORS LIGUE",S$5:S$72,"&lt;"&amp;S61)+1),Paramètres!$B$3:$C$56,2,FALSE)*Paramètres!$K$10))</f>
        <v>0</v>
      </c>
      <c r="U61" s="46"/>
      <c r="V61" s="2">
        <f>IF(U$2="Bike &amp; Run",IF(ISNA(VLOOKUP(U61,Paramètres!$B$3:$C$56,2,FALSE)),0,VLOOKUP(U61,Paramètres!$B$3:$C$56,2,FALSE)*Paramètres!$K$11),IF(OR(U61="",OR($D61="",$D61="NL",$D61="HORS LIGUE")),0,VLOOKUP(IF(OR(U61="",OR($D61="",$D61="NL",$D61="HORS LIGUE")),"",COUNTIFS($D$5:$D$72,"&lt;&gt;"&amp;"",$D$5:$D$72,"&lt;&gt;"&amp;"NL",$D$5:$D$72,"&lt;&gt;"&amp;"HORS LIGUE",U$5:U$72,"&lt;"&amp;U61)+1),Paramètres!$B$3:$C$56,2,FALSE)*Paramètres!$K$11))</f>
        <v>0</v>
      </c>
      <c r="W61" s="46"/>
      <c r="X61" s="2">
        <f>IF(W$2="Bike &amp; Run",IF(ISNA(VLOOKUP(W61,Paramètres!$B$3:$C$56,2,FALSE)),0,VLOOKUP(W61,Paramètres!$B$3:$C$56,2,FALSE)*Paramètres!$K$12),IF(OR(W61="",OR($D61="",$D61="NL",$D61="HORS LIGUE")),0,VLOOKUP(IF(OR(W61="",OR($D61="",$D61="NL",$D61="HORS LIGUE")),"",COUNTIFS($D$5:$D$72,"&lt;&gt;"&amp;"",$D$5:$D$72,"&lt;&gt;"&amp;"NL",$D$5:$D$72,"&lt;&gt;"&amp;"HORS LIGUE",W$5:W$72,"&lt;"&amp;W61)+1),Paramètres!$B$3:$C$56,2,FALSE)*Paramètres!$K$12))</f>
        <v>0</v>
      </c>
      <c r="Y61" s="46"/>
      <c r="Z61" s="2">
        <f>IF(Y$2="Bike &amp; Run",IF(ISNA(VLOOKUP(Y61,Paramètres!$B$3:$C$56,2,FALSE)),0,VLOOKUP(Y61,Paramètres!$B$3:$C$56,2,FALSE)*Paramètres!$K$13),IF(OR(Y61="",OR($D61="",$D61="NL",$D61="HORS LIGUE")),0,VLOOKUP(IF(OR(Y61="",OR($D61="",$D61="NL",$D61="HORS LIGUE")),"",COUNTIFS($D$5:$D$72,"&lt;&gt;"&amp;"",$D$5:$D$72,"&lt;&gt;"&amp;"NL",$D$5:$D$72,"&lt;&gt;"&amp;"HORS LIGUE",Y$5:Y$72,"&lt;"&amp;Y61)+1),Paramètres!$B$3:$C$56,2,FALSE)*Paramètres!$K$13))</f>
        <v>0</v>
      </c>
      <c r="AA61" s="46"/>
      <c r="AB61" s="2">
        <f>IF(AA$2="Bike &amp; Run",IF(ISNA(VLOOKUP(AA61,Paramètres!$B$3:$C$56,2,FALSE)),0,VLOOKUP(AA61,Paramètres!$B$3:$C$56,2,FALSE)*Paramètres!$K$14),IF(OR(AA61="",OR($D61="",$D61="NL",$D61="HORS LIGUE")),0,VLOOKUP(IF(OR(AA61="",OR($D61="",$D61="NL",$D61="HORS LIGUE")),"",COUNTIFS($D$5:$D$72,"&lt;&gt;"&amp;"",$D$5:$D$72,"&lt;&gt;"&amp;"NL",$D$5:$D$72,"&lt;&gt;"&amp;"HORS LIGUE",AA$5:AA$72,"&lt;"&amp;AA61)+1),Paramètres!$B$3:$C$56,2,FALSE)*Paramètres!$K$14))</f>
        <v>0</v>
      </c>
      <c r="AC61" s="46"/>
      <c r="AD61" s="2">
        <f>IF(AC$2="Bike &amp; Run",IF(ISNA(VLOOKUP(AC61,Paramètres!$B$3:$C$56,2,FALSE)),0,VLOOKUP(AC61,Paramètres!$B$3:$C$56,2,FALSE)*Paramètres!$K$15),IF(OR(AC61="",OR($D61="",$D61="NL",$D61="HORS LIGUE")),0,VLOOKUP(IF(OR(AC61="",OR($D61="",$D61="NL",$D61="HORS LIGUE")),"",COUNTIFS($D$5:$D$72,"&lt;&gt;"&amp;"",$D$5:$D$72,"&lt;&gt;"&amp;"NL",$D$5:$D$72,"&lt;&gt;"&amp;"HORS LIGUE",AC$5:AC$72,"&lt;"&amp;AC61)+1),Paramètres!$B$3:$C$56,2,FALSE)*Paramètres!$K$15))</f>
        <v>0</v>
      </c>
      <c r="AE61" s="46"/>
      <c r="AF61" s="2">
        <f>IF(AE$2="Bike &amp; Run",IF(ISNA(VLOOKUP(AE61,Paramètres!$B$3:$C$56,2,FALSE)),0,VLOOKUP(AE61,Paramètres!$B$3:$C$56,2,FALSE)*Paramètres!$K$16),IF(OR(AE61="",OR($D61="",$D61="NL",$D61="HORS LIGUE")),0,VLOOKUP(IF(OR(AE61="",OR($D61="",$D61="NL",$D61="HORS LIGUE")),"",COUNTIFS($D$5:$D$72,"&lt;&gt;"&amp;"",$D$5:$D$72,"&lt;&gt;"&amp;"NL",$D$5:$D$72,"&lt;&gt;"&amp;"HORS LIGUE",AE$5:AE$72,"&lt;"&amp;AE61)+1),Paramètres!$B$3:$C$56,2,FALSE)*Paramètres!$K$16))</f>
        <v>0</v>
      </c>
      <c r="AG61" s="46"/>
      <c r="AH61" s="2">
        <f>IF(AG$2="Bike &amp; Run",IF(ISNA(VLOOKUP(AG61,Paramètres!$B$3:$C$56,2,FALSE)),0,VLOOKUP(AG61,Paramètres!$B$3:$C$56,2,FALSE)*Paramètres!$K$17),IF(OR(AG61="",OR($D61="",$D61="NL",$D61="HORS LIGUE")),0,VLOOKUP(IF(OR(AG61="",OR($D61="",$D61="NL",$D61="HORS LIGUE")),"",COUNTIFS($D$5:$D$72,"&lt;&gt;"&amp;"",$D$5:$D$72,"&lt;&gt;"&amp;"NL",$D$5:$D$72,"&lt;&gt;"&amp;"HORS LIGUE",AG$5:AG$72,"&lt;"&amp;AG61)+1),Paramètres!$B$3:$C$56,2,FALSE)*Paramètres!$K$17))</f>
        <v>0</v>
      </c>
      <c r="AI61" s="40">
        <f t="shared" si="53"/>
        <v>0</v>
      </c>
      <c r="AJ61" s="3" t="str">
        <f t="shared" si="54"/>
        <v/>
      </c>
      <c r="AK61" s="5">
        <f t="shared" si="55"/>
        <v>0</v>
      </c>
      <c r="AL61" s="41">
        <f t="shared" si="56"/>
        <v>0</v>
      </c>
      <c r="AM61" s="33" t="str">
        <f t="shared" si="57"/>
        <v/>
      </c>
      <c r="AO61" s="22">
        <f t="shared" si="58"/>
        <v>0</v>
      </c>
      <c r="AP61">
        <f t="shared" si="59"/>
        <v>0</v>
      </c>
      <c r="AQ61">
        <f t="shared" si="60"/>
        <v>0</v>
      </c>
      <c r="AR61">
        <f t="shared" si="61"/>
        <v>0</v>
      </c>
      <c r="AS61">
        <f t="shared" si="62"/>
        <v>0</v>
      </c>
      <c r="AT61">
        <f t="shared" si="63"/>
        <v>0</v>
      </c>
      <c r="AU61">
        <f t="shared" si="64"/>
        <v>0</v>
      </c>
      <c r="AV61">
        <f t="shared" si="65"/>
        <v>0</v>
      </c>
      <c r="AW61">
        <f t="shared" si="66"/>
        <v>0</v>
      </c>
      <c r="AX61">
        <f t="shared" si="67"/>
        <v>0</v>
      </c>
      <c r="AY61">
        <f t="shared" si="68"/>
        <v>0</v>
      </c>
      <c r="AZ61">
        <f t="shared" si="69"/>
        <v>0</v>
      </c>
      <c r="BA61">
        <f t="shared" si="70"/>
        <v>0</v>
      </c>
      <c r="BB61">
        <f t="shared" si="71"/>
        <v>0</v>
      </c>
      <c r="BC61">
        <f t="shared" si="72"/>
        <v>0</v>
      </c>
      <c r="BD61">
        <f t="shared" si="73"/>
        <v>0</v>
      </c>
      <c r="BE61" s="22">
        <f t="shared" ref="BE61:BR61" si="98">BD61+LARGE($AO61:$BC61,BE$4)</f>
        <v>0</v>
      </c>
      <c r="BF61" s="22">
        <f t="shared" si="98"/>
        <v>0</v>
      </c>
      <c r="BG61" s="22">
        <f t="shared" si="98"/>
        <v>0</v>
      </c>
      <c r="BH61" s="22">
        <f t="shared" si="98"/>
        <v>0</v>
      </c>
      <c r="BI61" s="22">
        <f t="shared" si="98"/>
        <v>0</v>
      </c>
      <c r="BJ61" s="22">
        <f t="shared" si="98"/>
        <v>0</v>
      </c>
      <c r="BK61" s="22">
        <f t="shared" si="98"/>
        <v>0</v>
      </c>
      <c r="BL61" s="22">
        <f t="shared" si="98"/>
        <v>0</v>
      </c>
      <c r="BM61" s="22">
        <f t="shared" si="98"/>
        <v>0</v>
      </c>
      <c r="BN61" s="22">
        <f t="shared" si="98"/>
        <v>0</v>
      </c>
      <c r="BO61" s="22">
        <f t="shared" si="98"/>
        <v>0</v>
      </c>
      <c r="BP61" s="22">
        <f t="shared" si="98"/>
        <v>0</v>
      </c>
      <c r="BQ61" s="22">
        <f t="shared" si="98"/>
        <v>0</v>
      </c>
      <c r="BR61" s="22">
        <f t="shared" si="98"/>
        <v>0</v>
      </c>
    </row>
    <row r="62" spans="1:70" ht="16.5">
      <c r="A62" s="14"/>
      <c r="B62" s="32" t="str">
        <f>IF(ISNA(VLOOKUP(A62,'Licenciés Jeunes 2023'!A:C,3,0)),"",VLOOKUP(A62,'Licenciés Jeunes 2023'!A:C,3,0))</f>
        <v/>
      </c>
      <c r="C62" s="32" t="str">
        <f>IF(ISNA(VLOOKUP(A62,'Licenciés Jeunes 2023'!A:C,2,0)),"",VLOOKUP(A62,'Licenciés Jeunes 2023'!A:C,2,0))</f>
        <v/>
      </c>
      <c r="D62" s="32" t="str">
        <f>IF(ISNA(VLOOKUP(A62,'Licenciés Jeunes 2023'!A:F,6,0)),"",VLOOKUP(A62,'Licenciés Jeunes 2023'!A:F,6,0))</f>
        <v/>
      </c>
      <c r="E62" s="6"/>
      <c r="F62" s="2">
        <f>IF(E$2="Bike &amp; Run",IF(ISNA(VLOOKUP(E62,Paramètres!$B$3:$C$56,2,FALSE)),0,VLOOKUP(E62,Paramètres!$B$3:$C$56,2,FALSE)*Paramètres!$K$3),IF(OR(E62="",OR($D62="",$D62="NL",$D62="HORS LIGUE")),0,VLOOKUP(IF(OR(E62="",OR($D62="",$D62="NL",$D62="HORS LIGUE")),"",COUNTIFS($D$5:$D$72,"&lt;&gt;"&amp;"",$D$5:$D$72,"&lt;&gt;"&amp;"NL",$D$5:$D$72,"&lt;&gt;"&amp;"HORS LIGUE",E$5:E$72,"&lt;"&amp;E62)+1),Paramètres!$B$3:$C$56,2,FALSE)*Paramètres!$K$3))</f>
        <v>0</v>
      </c>
      <c r="G62" s="4"/>
      <c r="H62" s="2">
        <f>IF(G$2="Bike &amp; Run",IF(ISNA(VLOOKUP(G62,Paramètres!$B$3:$C$56,2,FALSE)),0,VLOOKUP(G62,Paramètres!$B$3:$C$56,2,FALSE)*Paramètres!$K$4),IF(OR(G62="",OR($D62="",$D62="NL",$D62="HORS LIGUE")),0,VLOOKUP(IF(OR(G62="",OR($D62="",$D62="NL",$D62="HORS LIGUE")),"",COUNTIFS($D$5:$D$72,"&lt;&gt;"&amp;"",$D$5:$D$72,"&lt;&gt;"&amp;"NL",$D$5:$D$72,"&lt;&gt;"&amp;"HORS LIGUE",G$5:G$72,"&lt;"&amp;G62)+1),Paramètres!$B$3:$C$56,2,FALSE)*Paramètres!$K$4))</f>
        <v>0</v>
      </c>
      <c r="I62" s="36"/>
      <c r="J62" s="2">
        <f>IF(I$2="Bike &amp; Run",IF(ISNA(VLOOKUP(I62,Paramètres!$B$3:$C$56,2,FALSE)),0,VLOOKUP(I62,Paramètres!$B$3:$C$56,2,FALSE)*Paramètres!$K$5),IF(OR(I62="",OR($D62="",$D62="NL",$D62="HORS LIGUE")),0,VLOOKUP(IF(OR(I62="",OR($D62="",$D62="NL",$D62="HORS LIGUE")),"",COUNTIFS($D$5:$D$72,"&lt;&gt;"&amp;"",$D$5:$D$72,"&lt;&gt;"&amp;"NL",$D$5:$D$72,"&lt;&gt;"&amp;"HORS LIGUE",I$5:I$72,"&lt;"&amp;I62)+1),Paramètres!$B$3:$C$56,2,FALSE)*Paramètres!$K$5))</f>
        <v>0</v>
      </c>
      <c r="K62" s="4"/>
      <c r="L62" s="2">
        <f>IF(K$2="Bike &amp; Run",IF(ISNA(VLOOKUP(K62,Paramètres!$B$3:$C$56,2,FALSE)),0,VLOOKUP(K62,Paramètres!$B$3:$C$56,2,FALSE)*Paramètres!$K$6),IF(OR(K62="",OR($D62="",$D62="NL",$D62="HORS LIGUE")),0,VLOOKUP(IF(OR(K62="",OR($D62="",$D62="NL",$D62="HORS LIGUE")),"",COUNTIFS($D$5:$D$72,"&lt;&gt;"&amp;"",$D$5:$D$72,"&lt;&gt;"&amp;"NL",$D$5:$D$72,"&lt;&gt;"&amp;"HORS LIGUE",K$5:K$72,"&lt;"&amp;K62)+1),Paramètres!$B$3:$C$56,2,FALSE)*Paramètres!$K$6))</f>
        <v>0</v>
      </c>
      <c r="M62" s="4"/>
      <c r="N62" s="2">
        <f>IF(M$2="Bike &amp; Run",IF(ISNA(VLOOKUP(M62,Paramètres!$B$3:$C$56,2,FALSE)),0,VLOOKUP(M62,Paramètres!$B$3:$C$56,2,FALSE)*Paramètres!$K$7),IF(OR(M62="",OR($D62="",$D62="NL",$D62="HORS LIGUE")),0,VLOOKUP(IF(OR(M62="",OR($D62="",$D62="NL",$D62="HORS LIGUE")),"",COUNTIFS($D$5:$D$72,"&lt;&gt;"&amp;"",$D$5:$D$72,"&lt;&gt;"&amp;"NL",$D$5:$D$72,"&lt;&gt;"&amp;"HORS LIGUE",M$5:M$72,"&lt;"&amp;M62)+1),Paramètres!$B$3:$C$56,2,FALSE)*Paramètres!$K$7))</f>
        <v>0</v>
      </c>
      <c r="O62" s="46"/>
      <c r="P62" s="2">
        <f>IF(O$2="Bike &amp; Run",IF(ISNA(VLOOKUP(O62,Paramètres!$B$3:$C$56,2,FALSE)),0,VLOOKUP(O62,Paramètres!$B$3:$C$56,2,FALSE)*Paramètres!$K$8),IF(OR(O62="",OR($D62="",$D62="NL",$D62="HORS LIGUE")),0,VLOOKUP(IF(OR(O62="",OR($D62="",$D62="NL",$D62="HORS LIGUE")),"",COUNTIFS($D$5:$D$72,"&lt;&gt;"&amp;"",$D$5:$D$72,"&lt;&gt;"&amp;"NL",$D$5:$D$72,"&lt;&gt;"&amp;"HORS LIGUE",O$5:O$72,"&lt;"&amp;O62)+1),Paramètres!$B$3:$C$56,2,FALSE)*Paramètres!$K$8))</f>
        <v>0</v>
      </c>
      <c r="Q62" s="46"/>
      <c r="R62" s="2">
        <f>IF(Q$2="Bike &amp; Run",IF(ISNA(VLOOKUP(Q62,Paramètres!$B$3:$C$56,2,FALSE)),0,VLOOKUP(Q62,Paramètres!$B$3:$C$56,2,FALSE)*Paramètres!$K$9),IF(OR(Q62="",OR($D62="",$D62="NL",$D62="HORS LIGUE")),0,VLOOKUP(IF(OR(Q62="",OR($D62="",$D62="NL",$D62="HORS LIGUE")),"",COUNTIFS($D$5:$D$72,"&lt;&gt;"&amp;"",$D$5:$D$72,"&lt;&gt;"&amp;"NL",$D$5:$D$72,"&lt;&gt;"&amp;"HORS LIGUE",Q$5:Q$72,"&lt;"&amp;Q62)+1),Paramètres!$B$3:$C$56,2,FALSE)*Paramètres!$K$9))</f>
        <v>0</v>
      </c>
      <c r="S62" s="46"/>
      <c r="T62" s="2">
        <f>IF(S$2="Bike &amp; Run",IF(ISNA(VLOOKUP(S62,Paramètres!$B$3:$C$56,2,FALSE)),0,VLOOKUP(S62,Paramètres!$B$3:$C$56,2,FALSE)*Paramètres!$K$10),IF(OR(S62="",OR($D62="",$D62="NL",$D62="HORS LIGUE")),0,VLOOKUP(IF(OR(S62="",OR($D62="",$D62="NL",$D62="HORS LIGUE")),"",COUNTIFS($D$5:$D$72,"&lt;&gt;"&amp;"",$D$5:$D$72,"&lt;&gt;"&amp;"NL",$D$5:$D$72,"&lt;&gt;"&amp;"HORS LIGUE",S$5:S$72,"&lt;"&amp;S62)+1),Paramètres!$B$3:$C$56,2,FALSE)*Paramètres!$K$10))</f>
        <v>0</v>
      </c>
      <c r="U62" s="46"/>
      <c r="V62" s="2">
        <f>IF(U$2="Bike &amp; Run",IF(ISNA(VLOOKUP(U62,Paramètres!$B$3:$C$56,2,FALSE)),0,VLOOKUP(U62,Paramètres!$B$3:$C$56,2,FALSE)*Paramètres!$K$11),IF(OR(U62="",OR($D62="",$D62="NL",$D62="HORS LIGUE")),0,VLOOKUP(IF(OR(U62="",OR($D62="",$D62="NL",$D62="HORS LIGUE")),"",COUNTIFS($D$5:$D$72,"&lt;&gt;"&amp;"",$D$5:$D$72,"&lt;&gt;"&amp;"NL",$D$5:$D$72,"&lt;&gt;"&amp;"HORS LIGUE",U$5:U$72,"&lt;"&amp;U62)+1),Paramètres!$B$3:$C$56,2,FALSE)*Paramètres!$K$11))</f>
        <v>0</v>
      </c>
      <c r="W62" s="46"/>
      <c r="X62" s="2">
        <f>IF(W$2="Bike &amp; Run",IF(ISNA(VLOOKUP(W62,Paramètres!$B$3:$C$56,2,FALSE)),0,VLOOKUP(W62,Paramètres!$B$3:$C$56,2,FALSE)*Paramètres!$K$12),IF(OR(W62="",OR($D62="",$D62="NL",$D62="HORS LIGUE")),0,VLOOKUP(IF(OR(W62="",OR($D62="",$D62="NL",$D62="HORS LIGUE")),"",COUNTIFS($D$5:$D$72,"&lt;&gt;"&amp;"",$D$5:$D$72,"&lt;&gt;"&amp;"NL",$D$5:$D$72,"&lt;&gt;"&amp;"HORS LIGUE",W$5:W$72,"&lt;"&amp;W62)+1),Paramètres!$B$3:$C$56,2,FALSE)*Paramètres!$K$12))</f>
        <v>0</v>
      </c>
      <c r="Y62" s="46"/>
      <c r="Z62" s="2">
        <f>IF(Y$2="Bike &amp; Run",IF(ISNA(VLOOKUP(Y62,Paramètres!$B$3:$C$56,2,FALSE)),0,VLOOKUP(Y62,Paramètres!$B$3:$C$56,2,FALSE)*Paramètres!$K$13),IF(OR(Y62="",OR($D62="",$D62="NL",$D62="HORS LIGUE")),0,VLOOKUP(IF(OR(Y62="",OR($D62="",$D62="NL",$D62="HORS LIGUE")),"",COUNTIFS($D$5:$D$72,"&lt;&gt;"&amp;"",$D$5:$D$72,"&lt;&gt;"&amp;"NL",$D$5:$D$72,"&lt;&gt;"&amp;"HORS LIGUE",Y$5:Y$72,"&lt;"&amp;Y62)+1),Paramètres!$B$3:$C$56,2,FALSE)*Paramètres!$K$13))</f>
        <v>0</v>
      </c>
      <c r="AA62" s="46"/>
      <c r="AB62" s="2">
        <f>IF(AA$2="Bike &amp; Run",IF(ISNA(VLOOKUP(AA62,Paramètres!$B$3:$C$56,2,FALSE)),0,VLOOKUP(AA62,Paramètres!$B$3:$C$56,2,FALSE)*Paramètres!$K$14),IF(OR(AA62="",OR($D62="",$D62="NL",$D62="HORS LIGUE")),0,VLOOKUP(IF(OR(AA62="",OR($D62="",$D62="NL",$D62="HORS LIGUE")),"",COUNTIFS($D$5:$D$72,"&lt;&gt;"&amp;"",$D$5:$D$72,"&lt;&gt;"&amp;"NL",$D$5:$D$72,"&lt;&gt;"&amp;"HORS LIGUE",AA$5:AA$72,"&lt;"&amp;AA62)+1),Paramètres!$B$3:$C$56,2,FALSE)*Paramètres!$K$14))</f>
        <v>0</v>
      </c>
      <c r="AC62" s="46"/>
      <c r="AD62" s="2">
        <f>IF(AC$2="Bike &amp; Run",IF(ISNA(VLOOKUP(AC62,Paramètres!$B$3:$C$56,2,FALSE)),0,VLOOKUP(AC62,Paramètres!$B$3:$C$56,2,FALSE)*Paramètres!$K$15),IF(OR(AC62="",OR($D62="",$D62="NL",$D62="HORS LIGUE")),0,VLOOKUP(IF(OR(AC62="",OR($D62="",$D62="NL",$D62="HORS LIGUE")),"",COUNTIFS($D$5:$D$72,"&lt;&gt;"&amp;"",$D$5:$D$72,"&lt;&gt;"&amp;"NL",$D$5:$D$72,"&lt;&gt;"&amp;"HORS LIGUE",AC$5:AC$72,"&lt;"&amp;AC62)+1),Paramètres!$B$3:$C$56,2,FALSE)*Paramètres!$K$15))</f>
        <v>0</v>
      </c>
      <c r="AE62" s="46"/>
      <c r="AF62" s="2">
        <f>IF(AE$2="Bike &amp; Run",IF(ISNA(VLOOKUP(AE62,Paramètres!$B$3:$C$56,2,FALSE)),0,VLOOKUP(AE62,Paramètres!$B$3:$C$56,2,FALSE)*Paramètres!$K$16),IF(OR(AE62="",OR($D62="",$D62="NL",$D62="HORS LIGUE")),0,VLOOKUP(IF(OR(AE62="",OR($D62="",$D62="NL",$D62="HORS LIGUE")),"",COUNTIFS($D$5:$D$72,"&lt;&gt;"&amp;"",$D$5:$D$72,"&lt;&gt;"&amp;"NL",$D$5:$D$72,"&lt;&gt;"&amp;"HORS LIGUE",AE$5:AE$72,"&lt;"&amp;AE62)+1),Paramètres!$B$3:$C$56,2,FALSE)*Paramètres!$K$16))</f>
        <v>0</v>
      </c>
      <c r="AG62" s="46"/>
      <c r="AH62" s="2">
        <f>IF(AG$2="Bike &amp; Run",IF(ISNA(VLOOKUP(AG62,Paramètres!$B$3:$C$56,2,FALSE)),0,VLOOKUP(AG62,Paramètres!$B$3:$C$56,2,FALSE)*Paramètres!$K$17),IF(OR(AG62="",OR($D62="",$D62="NL",$D62="HORS LIGUE")),0,VLOOKUP(IF(OR(AG62="",OR($D62="",$D62="NL",$D62="HORS LIGUE")),"",COUNTIFS($D$5:$D$72,"&lt;&gt;"&amp;"",$D$5:$D$72,"&lt;&gt;"&amp;"NL",$D$5:$D$72,"&lt;&gt;"&amp;"HORS LIGUE",AG$5:AG$72,"&lt;"&amp;AG62)+1),Paramètres!$B$3:$C$56,2,FALSE)*Paramètres!$K$17))</f>
        <v>0</v>
      </c>
      <c r="AI62" s="40">
        <f t="shared" si="53"/>
        <v>0</v>
      </c>
      <c r="AJ62" s="3" t="str">
        <f t="shared" si="54"/>
        <v/>
      </c>
      <c r="AK62" s="5">
        <f t="shared" si="55"/>
        <v>0</v>
      </c>
      <c r="AL62" s="41">
        <f t="shared" si="56"/>
        <v>0</v>
      </c>
      <c r="AM62" s="33" t="str">
        <f t="shared" si="57"/>
        <v/>
      </c>
      <c r="AO62" s="22">
        <f t="shared" si="58"/>
        <v>0</v>
      </c>
      <c r="AP62">
        <f t="shared" si="59"/>
        <v>0</v>
      </c>
      <c r="AQ62">
        <f t="shared" si="60"/>
        <v>0</v>
      </c>
      <c r="AR62">
        <f t="shared" si="61"/>
        <v>0</v>
      </c>
      <c r="AS62">
        <f t="shared" si="62"/>
        <v>0</v>
      </c>
      <c r="AT62">
        <f t="shared" si="63"/>
        <v>0</v>
      </c>
      <c r="AU62">
        <f t="shared" si="64"/>
        <v>0</v>
      </c>
      <c r="AV62">
        <f t="shared" si="65"/>
        <v>0</v>
      </c>
      <c r="AW62">
        <f t="shared" si="66"/>
        <v>0</v>
      </c>
      <c r="AX62">
        <f t="shared" si="67"/>
        <v>0</v>
      </c>
      <c r="AY62">
        <f t="shared" si="68"/>
        <v>0</v>
      </c>
      <c r="AZ62">
        <f t="shared" si="69"/>
        <v>0</v>
      </c>
      <c r="BA62">
        <f t="shared" si="70"/>
        <v>0</v>
      </c>
      <c r="BB62">
        <f t="shared" si="71"/>
        <v>0</v>
      </c>
      <c r="BC62">
        <f t="shared" si="72"/>
        <v>0</v>
      </c>
      <c r="BD62">
        <f t="shared" si="73"/>
        <v>0</v>
      </c>
      <c r="BE62" s="22">
        <f t="shared" ref="BE62:BR62" si="99">BD62+LARGE($AO62:$BC62,BE$4)</f>
        <v>0</v>
      </c>
      <c r="BF62" s="22">
        <f t="shared" si="99"/>
        <v>0</v>
      </c>
      <c r="BG62" s="22">
        <f t="shared" si="99"/>
        <v>0</v>
      </c>
      <c r="BH62" s="22">
        <f t="shared" si="99"/>
        <v>0</v>
      </c>
      <c r="BI62" s="22">
        <f t="shared" si="99"/>
        <v>0</v>
      </c>
      <c r="BJ62" s="22">
        <f t="shared" si="99"/>
        <v>0</v>
      </c>
      <c r="BK62" s="22">
        <f t="shared" si="99"/>
        <v>0</v>
      </c>
      <c r="BL62" s="22">
        <f t="shared" si="99"/>
        <v>0</v>
      </c>
      <c r="BM62" s="22">
        <f t="shared" si="99"/>
        <v>0</v>
      </c>
      <c r="BN62" s="22">
        <f t="shared" si="99"/>
        <v>0</v>
      </c>
      <c r="BO62" s="22">
        <f t="shared" si="99"/>
        <v>0</v>
      </c>
      <c r="BP62" s="22">
        <f t="shared" si="99"/>
        <v>0</v>
      </c>
      <c r="BQ62" s="22">
        <f t="shared" si="99"/>
        <v>0</v>
      </c>
      <c r="BR62" s="22">
        <f t="shared" si="99"/>
        <v>0</v>
      </c>
    </row>
    <row r="63" spans="1:70" ht="16.5">
      <c r="A63" s="14"/>
      <c r="B63" s="32" t="str">
        <f>IF(ISNA(VLOOKUP(A63,'Licenciés Jeunes 2023'!A:C,3,0)),"",VLOOKUP(A63,'Licenciés Jeunes 2023'!A:C,3,0))</f>
        <v/>
      </c>
      <c r="C63" s="32" t="str">
        <f>IF(ISNA(VLOOKUP(A63,'Licenciés Jeunes 2023'!A:C,2,0)),"",VLOOKUP(A63,'Licenciés Jeunes 2023'!A:C,2,0))</f>
        <v/>
      </c>
      <c r="D63" s="32" t="str">
        <f>IF(ISNA(VLOOKUP(A63,'Licenciés Jeunes 2023'!A:F,6,0)),"",VLOOKUP(A63,'Licenciés Jeunes 2023'!A:F,6,0))</f>
        <v/>
      </c>
      <c r="E63" s="6"/>
      <c r="F63" s="2">
        <f>IF(E$2="Bike &amp; Run",IF(ISNA(VLOOKUP(E63,Paramètres!$B$3:$C$56,2,FALSE)),0,VLOOKUP(E63,Paramètres!$B$3:$C$56,2,FALSE)*Paramètres!$K$3),IF(OR(E63="",OR($D63="",$D63="NL",$D63="HORS LIGUE")),0,VLOOKUP(IF(OR(E63="",OR($D63="",$D63="NL",$D63="HORS LIGUE")),"",COUNTIFS($D$5:$D$72,"&lt;&gt;"&amp;"",$D$5:$D$72,"&lt;&gt;"&amp;"NL",$D$5:$D$72,"&lt;&gt;"&amp;"HORS LIGUE",E$5:E$72,"&lt;"&amp;E63)+1),Paramètres!$B$3:$C$56,2,FALSE)*Paramètres!$K$3))</f>
        <v>0</v>
      </c>
      <c r="G63" s="4"/>
      <c r="H63" s="2">
        <f>IF(G$2="Bike &amp; Run",IF(ISNA(VLOOKUP(G63,Paramètres!$B$3:$C$56,2,FALSE)),0,VLOOKUP(G63,Paramètres!$B$3:$C$56,2,FALSE)*Paramètres!$K$4),IF(OR(G63="",OR($D63="",$D63="NL",$D63="HORS LIGUE")),0,VLOOKUP(IF(OR(G63="",OR($D63="",$D63="NL",$D63="HORS LIGUE")),"",COUNTIFS($D$5:$D$72,"&lt;&gt;"&amp;"",$D$5:$D$72,"&lt;&gt;"&amp;"NL",$D$5:$D$72,"&lt;&gt;"&amp;"HORS LIGUE",G$5:G$72,"&lt;"&amp;G63)+1),Paramètres!$B$3:$C$56,2,FALSE)*Paramètres!$K$4))</f>
        <v>0</v>
      </c>
      <c r="I63" s="36"/>
      <c r="J63" s="2">
        <f>IF(I$2="Bike &amp; Run",IF(ISNA(VLOOKUP(I63,Paramètres!$B$3:$C$56,2,FALSE)),0,VLOOKUP(I63,Paramètres!$B$3:$C$56,2,FALSE)*Paramètres!$K$5),IF(OR(I63="",OR($D63="",$D63="NL",$D63="HORS LIGUE")),0,VLOOKUP(IF(OR(I63="",OR($D63="",$D63="NL",$D63="HORS LIGUE")),"",COUNTIFS($D$5:$D$72,"&lt;&gt;"&amp;"",$D$5:$D$72,"&lt;&gt;"&amp;"NL",$D$5:$D$72,"&lt;&gt;"&amp;"HORS LIGUE",I$5:I$72,"&lt;"&amp;I63)+1),Paramètres!$B$3:$C$56,2,FALSE)*Paramètres!$K$5))</f>
        <v>0</v>
      </c>
      <c r="K63" s="4"/>
      <c r="L63" s="2">
        <f>IF(K$2="Bike &amp; Run",IF(ISNA(VLOOKUP(K63,Paramètres!$B$3:$C$56,2,FALSE)),0,VLOOKUP(K63,Paramètres!$B$3:$C$56,2,FALSE)*Paramètres!$K$6),IF(OR(K63="",OR($D63="",$D63="NL",$D63="HORS LIGUE")),0,VLOOKUP(IF(OR(K63="",OR($D63="",$D63="NL",$D63="HORS LIGUE")),"",COUNTIFS($D$5:$D$72,"&lt;&gt;"&amp;"",$D$5:$D$72,"&lt;&gt;"&amp;"NL",$D$5:$D$72,"&lt;&gt;"&amp;"HORS LIGUE",K$5:K$72,"&lt;"&amp;K63)+1),Paramètres!$B$3:$C$56,2,FALSE)*Paramètres!$K$6))</f>
        <v>0</v>
      </c>
      <c r="M63" s="4"/>
      <c r="N63" s="2">
        <f>IF(M$2="Bike &amp; Run",IF(ISNA(VLOOKUP(M63,Paramètres!$B$3:$C$56,2,FALSE)),0,VLOOKUP(M63,Paramètres!$B$3:$C$56,2,FALSE)*Paramètres!$K$7),IF(OR(M63="",OR($D63="",$D63="NL",$D63="HORS LIGUE")),0,VLOOKUP(IF(OR(M63="",OR($D63="",$D63="NL",$D63="HORS LIGUE")),"",COUNTIFS($D$5:$D$72,"&lt;&gt;"&amp;"",$D$5:$D$72,"&lt;&gt;"&amp;"NL",$D$5:$D$72,"&lt;&gt;"&amp;"HORS LIGUE",M$5:M$72,"&lt;"&amp;M63)+1),Paramètres!$B$3:$C$56,2,FALSE)*Paramètres!$K$7))</f>
        <v>0</v>
      </c>
      <c r="O63" s="46"/>
      <c r="P63" s="2">
        <f>IF(O$2="Bike &amp; Run",IF(ISNA(VLOOKUP(O63,Paramètres!$B$3:$C$56,2,FALSE)),0,VLOOKUP(O63,Paramètres!$B$3:$C$56,2,FALSE)*Paramètres!$K$8),IF(OR(O63="",OR($D63="",$D63="NL",$D63="HORS LIGUE")),0,VLOOKUP(IF(OR(O63="",OR($D63="",$D63="NL",$D63="HORS LIGUE")),"",COUNTIFS($D$5:$D$72,"&lt;&gt;"&amp;"",$D$5:$D$72,"&lt;&gt;"&amp;"NL",$D$5:$D$72,"&lt;&gt;"&amp;"HORS LIGUE",O$5:O$72,"&lt;"&amp;O63)+1),Paramètres!$B$3:$C$56,2,FALSE)*Paramètres!$K$8))</f>
        <v>0</v>
      </c>
      <c r="Q63" s="46"/>
      <c r="R63" s="2">
        <f>IF(Q$2="Bike &amp; Run",IF(ISNA(VLOOKUP(Q63,Paramètres!$B$3:$C$56,2,FALSE)),0,VLOOKUP(Q63,Paramètres!$B$3:$C$56,2,FALSE)*Paramètres!$K$9),IF(OR(Q63="",OR($D63="",$D63="NL",$D63="HORS LIGUE")),0,VLOOKUP(IF(OR(Q63="",OR($D63="",$D63="NL",$D63="HORS LIGUE")),"",COUNTIFS($D$5:$D$72,"&lt;&gt;"&amp;"",$D$5:$D$72,"&lt;&gt;"&amp;"NL",$D$5:$D$72,"&lt;&gt;"&amp;"HORS LIGUE",Q$5:Q$72,"&lt;"&amp;Q63)+1),Paramètres!$B$3:$C$56,2,FALSE)*Paramètres!$K$9))</f>
        <v>0</v>
      </c>
      <c r="S63" s="46"/>
      <c r="T63" s="2">
        <f>IF(S$2="Bike &amp; Run",IF(ISNA(VLOOKUP(S63,Paramètres!$B$3:$C$56,2,FALSE)),0,VLOOKUP(S63,Paramètres!$B$3:$C$56,2,FALSE)*Paramètres!$K$10),IF(OR(S63="",OR($D63="",$D63="NL",$D63="HORS LIGUE")),0,VLOOKUP(IF(OR(S63="",OR($D63="",$D63="NL",$D63="HORS LIGUE")),"",COUNTIFS($D$5:$D$72,"&lt;&gt;"&amp;"",$D$5:$D$72,"&lt;&gt;"&amp;"NL",$D$5:$D$72,"&lt;&gt;"&amp;"HORS LIGUE",S$5:S$72,"&lt;"&amp;S63)+1),Paramètres!$B$3:$C$56,2,FALSE)*Paramètres!$K$10))</f>
        <v>0</v>
      </c>
      <c r="U63" s="46"/>
      <c r="V63" s="2">
        <f>IF(U$2="Bike &amp; Run",IF(ISNA(VLOOKUP(U63,Paramètres!$B$3:$C$56,2,FALSE)),0,VLOOKUP(U63,Paramètres!$B$3:$C$56,2,FALSE)*Paramètres!$K$11),IF(OR(U63="",OR($D63="",$D63="NL",$D63="HORS LIGUE")),0,VLOOKUP(IF(OR(U63="",OR($D63="",$D63="NL",$D63="HORS LIGUE")),"",COUNTIFS($D$5:$D$72,"&lt;&gt;"&amp;"",$D$5:$D$72,"&lt;&gt;"&amp;"NL",$D$5:$D$72,"&lt;&gt;"&amp;"HORS LIGUE",U$5:U$72,"&lt;"&amp;U63)+1),Paramètres!$B$3:$C$56,2,FALSE)*Paramètres!$K$11))</f>
        <v>0</v>
      </c>
      <c r="W63" s="46"/>
      <c r="X63" s="2">
        <f>IF(W$2="Bike &amp; Run",IF(ISNA(VLOOKUP(W63,Paramètres!$B$3:$C$56,2,FALSE)),0,VLOOKUP(W63,Paramètres!$B$3:$C$56,2,FALSE)*Paramètres!$K$12),IF(OR(W63="",OR($D63="",$D63="NL",$D63="HORS LIGUE")),0,VLOOKUP(IF(OR(W63="",OR($D63="",$D63="NL",$D63="HORS LIGUE")),"",COUNTIFS($D$5:$D$72,"&lt;&gt;"&amp;"",$D$5:$D$72,"&lt;&gt;"&amp;"NL",$D$5:$D$72,"&lt;&gt;"&amp;"HORS LIGUE",W$5:W$72,"&lt;"&amp;W63)+1),Paramètres!$B$3:$C$56,2,FALSE)*Paramètres!$K$12))</f>
        <v>0</v>
      </c>
      <c r="Y63" s="46"/>
      <c r="Z63" s="2">
        <f>IF(Y$2="Bike &amp; Run",IF(ISNA(VLOOKUP(Y63,Paramètres!$B$3:$C$56,2,FALSE)),0,VLOOKUP(Y63,Paramètres!$B$3:$C$56,2,FALSE)*Paramètres!$K$13),IF(OR(Y63="",OR($D63="",$D63="NL",$D63="HORS LIGUE")),0,VLOOKUP(IF(OR(Y63="",OR($D63="",$D63="NL",$D63="HORS LIGUE")),"",COUNTIFS($D$5:$D$72,"&lt;&gt;"&amp;"",$D$5:$D$72,"&lt;&gt;"&amp;"NL",$D$5:$D$72,"&lt;&gt;"&amp;"HORS LIGUE",Y$5:Y$72,"&lt;"&amp;Y63)+1),Paramètres!$B$3:$C$56,2,FALSE)*Paramètres!$K$13))</f>
        <v>0</v>
      </c>
      <c r="AA63" s="46"/>
      <c r="AB63" s="2">
        <f>IF(AA$2="Bike &amp; Run",IF(ISNA(VLOOKUP(AA63,Paramètres!$B$3:$C$56,2,FALSE)),0,VLOOKUP(AA63,Paramètres!$B$3:$C$56,2,FALSE)*Paramètres!$K$14),IF(OR(AA63="",OR($D63="",$D63="NL",$D63="HORS LIGUE")),0,VLOOKUP(IF(OR(AA63="",OR($D63="",$D63="NL",$D63="HORS LIGUE")),"",COUNTIFS($D$5:$D$72,"&lt;&gt;"&amp;"",$D$5:$D$72,"&lt;&gt;"&amp;"NL",$D$5:$D$72,"&lt;&gt;"&amp;"HORS LIGUE",AA$5:AA$72,"&lt;"&amp;AA63)+1),Paramètres!$B$3:$C$56,2,FALSE)*Paramètres!$K$14))</f>
        <v>0</v>
      </c>
      <c r="AC63" s="46"/>
      <c r="AD63" s="2">
        <f>IF(AC$2="Bike &amp; Run",IF(ISNA(VLOOKUP(AC63,Paramètres!$B$3:$C$56,2,FALSE)),0,VLOOKUP(AC63,Paramètres!$B$3:$C$56,2,FALSE)*Paramètres!$K$15),IF(OR(AC63="",OR($D63="",$D63="NL",$D63="HORS LIGUE")),0,VLOOKUP(IF(OR(AC63="",OR($D63="",$D63="NL",$D63="HORS LIGUE")),"",COUNTIFS($D$5:$D$72,"&lt;&gt;"&amp;"",$D$5:$D$72,"&lt;&gt;"&amp;"NL",$D$5:$D$72,"&lt;&gt;"&amp;"HORS LIGUE",AC$5:AC$72,"&lt;"&amp;AC63)+1),Paramètres!$B$3:$C$56,2,FALSE)*Paramètres!$K$15))</f>
        <v>0</v>
      </c>
      <c r="AE63" s="46"/>
      <c r="AF63" s="2">
        <f>IF(AE$2="Bike &amp; Run",IF(ISNA(VLOOKUP(AE63,Paramètres!$B$3:$C$56,2,FALSE)),0,VLOOKUP(AE63,Paramètres!$B$3:$C$56,2,FALSE)*Paramètres!$K$16),IF(OR(AE63="",OR($D63="",$D63="NL",$D63="HORS LIGUE")),0,VLOOKUP(IF(OR(AE63="",OR($D63="",$D63="NL",$D63="HORS LIGUE")),"",COUNTIFS($D$5:$D$72,"&lt;&gt;"&amp;"",$D$5:$D$72,"&lt;&gt;"&amp;"NL",$D$5:$D$72,"&lt;&gt;"&amp;"HORS LIGUE",AE$5:AE$72,"&lt;"&amp;AE63)+1),Paramètres!$B$3:$C$56,2,FALSE)*Paramètres!$K$16))</f>
        <v>0</v>
      </c>
      <c r="AG63" s="46"/>
      <c r="AH63" s="2">
        <f>IF(AG$2="Bike &amp; Run",IF(ISNA(VLOOKUP(AG63,Paramètres!$B$3:$C$56,2,FALSE)),0,VLOOKUP(AG63,Paramètres!$B$3:$C$56,2,FALSE)*Paramètres!$K$17),IF(OR(AG63="",OR($D63="",$D63="NL",$D63="HORS LIGUE")),0,VLOOKUP(IF(OR(AG63="",OR($D63="",$D63="NL",$D63="HORS LIGUE")),"",COUNTIFS($D$5:$D$72,"&lt;&gt;"&amp;"",$D$5:$D$72,"&lt;&gt;"&amp;"NL",$D$5:$D$72,"&lt;&gt;"&amp;"HORS LIGUE",AG$5:AG$72,"&lt;"&amp;AG63)+1),Paramètres!$B$3:$C$56,2,FALSE)*Paramètres!$K$17))</f>
        <v>0</v>
      </c>
      <c r="AI63" s="40">
        <f t="shared" si="53"/>
        <v>0</v>
      </c>
      <c r="AJ63" s="3" t="str">
        <f t="shared" si="54"/>
        <v/>
      </c>
      <c r="AK63" s="5">
        <f t="shared" si="55"/>
        <v>0</v>
      </c>
      <c r="AL63" s="41">
        <f t="shared" si="56"/>
        <v>0</v>
      </c>
      <c r="AM63" s="33" t="str">
        <f t="shared" si="57"/>
        <v/>
      </c>
      <c r="AO63" s="22">
        <f t="shared" si="58"/>
        <v>0</v>
      </c>
      <c r="AP63">
        <f t="shared" si="59"/>
        <v>0</v>
      </c>
      <c r="AQ63">
        <f t="shared" si="60"/>
        <v>0</v>
      </c>
      <c r="AR63">
        <f t="shared" si="61"/>
        <v>0</v>
      </c>
      <c r="AS63">
        <f t="shared" si="62"/>
        <v>0</v>
      </c>
      <c r="AT63">
        <f t="shared" si="63"/>
        <v>0</v>
      </c>
      <c r="AU63">
        <f t="shared" si="64"/>
        <v>0</v>
      </c>
      <c r="AV63">
        <f t="shared" si="65"/>
        <v>0</v>
      </c>
      <c r="AW63">
        <f t="shared" si="66"/>
        <v>0</v>
      </c>
      <c r="AX63">
        <f t="shared" si="67"/>
        <v>0</v>
      </c>
      <c r="AY63">
        <f t="shared" si="68"/>
        <v>0</v>
      </c>
      <c r="AZ63">
        <f t="shared" si="69"/>
        <v>0</v>
      </c>
      <c r="BA63">
        <f t="shared" si="70"/>
        <v>0</v>
      </c>
      <c r="BB63">
        <f t="shared" si="71"/>
        <v>0</v>
      </c>
      <c r="BC63">
        <f t="shared" si="72"/>
        <v>0</v>
      </c>
      <c r="BD63">
        <f t="shared" si="73"/>
        <v>0</v>
      </c>
      <c r="BE63" s="22">
        <f t="shared" ref="BE63:BR63" si="100">BD63+LARGE($AO63:$BC63,BE$4)</f>
        <v>0</v>
      </c>
      <c r="BF63" s="22">
        <f t="shared" si="100"/>
        <v>0</v>
      </c>
      <c r="BG63" s="22">
        <f t="shared" si="100"/>
        <v>0</v>
      </c>
      <c r="BH63" s="22">
        <f t="shared" si="100"/>
        <v>0</v>
      </c>
      <c r="BI63" s="22">
        <f t="shared" si="100"/>
        <v>0</v>
      </c>
      <c r="BJ63" s="22">
        <f t="shared" si="100"/>
        <v>0</v>
      </c>
      <c r="BK63" s="22">
        <f t="shared" si="100"/>
        <v>0</v>
      </c>
      <c r="BL63" s="22">
        <f t="shared" si="100"/>
        <v>0</v>
      </c>
      <c r="BM63" s="22">
        <f t="shared" si="100"/>
        <v>0</v>
      </c>
      <c r="BN63" s="22">
        <f t="shared" si="100"/>
        <v>0</v>
      </c>
      <c r="BO63" s="22">
        <f t="shared" si="100"/>
        <v>0</v>
      </c>
      <c r="BP63" s="22">
        <f t="shared" si="100"/>
        <v>0</v>
      </c>
      <c r="BQ63" s="22">
        <f t="shared" si="100"/>
        <v>0</v>
      </c>
      <c r="BR63" s="22">
        <f t="shared" si="100"/>
        <v>0</v>
      </c>
    </row>
    <row r="64" spans="1:70" ht="16.5">
      <c r="A64" s="14"/>
      <c r="B64" s="32" t="str">
        <f>IF(ISNA(VLOOKUP(A64,'Licenciés Jeunes 2023'!A:C,3,0)),"",VLOOKUP(A64,'Licenciés Jeunes 2023'!A:C,3,0))</f>
        <v/>
      </c>
      <c r="C64" s="32" t="str">
        <f>IF(ISNA(VLOOKUP(A64,'Licenciés Jeunes 2023'!A:C,2,0)),"",VLOOKUP(A64,'Licenciés Jeunes 2023'!A:C,2,0))</f>
        <v/>
      </c>
      <c r="D64" s="32" t="str">
        <f>IF(ISNA(VLOOKUP(A64,'Licenciés Jeunes 2023'!A:F,6,0)),"",VLOOKUP(A64,'Licenciés Jeunes 2023'!A:F,6,0))</f>
        <v/>
      </c>
      <c r="E64" s="6"/>
      <c r="F64" s="2">
        <f>IF(E$2="Bike &amp; Run",IF(ISNA(VLOOKUP(E64,Paramètres!$B$3:$C$56,2,FALSE)),0,VLOOKUP(E64,Paramètres!$B$3:$C$56,2,FALSE)*Paramètres!$K$3),IF(OR(E64="",OR($D64="",$D64="NL",$D64="HORS LIGUE")),0,VLOOKUP(IF(OR(E64="",OR($D64="",$D64="NL",$D64="HORS LIGUE")),"",COUNTIFS($D$5:$D$72,"&lt;&gt;"&amp;"",$D$5:$D$72,"&lt;&gt;"&amp;"NL",$D$5:$D$72,"&lt;&gt;"&amp;"HORS LIGUE",E$5:E$72,"&lt;"&amp;E64)+1),Paramètres!$B$3:$C$56,2,FALSE)*Paramètres!$K$3))</f>
        <v>0</v>
      </c>
      <c r="G64" s="4"/>
      <c r="H64" s="2">
        <f>IF(G$2="Bike &amp; Run",IF(ISNA(VLOOKUP(G64,Paramètres!$B$3:$C$56,2,FALSE)),0,VLOOKUP(G64,Paramètres!$B$3:$C$56,2,FALSE)*Paramètres!$K$4),IF(OR(G64="",OR($D64="",$D64="NL",$D64="HORS LIGUE")),0,VLOOKUP(IF(OR(G64="",OR($D64="",$D64="NL",$D64="HORS LIGUE")),"",COUNTIFS($D$5:$D$72,"&lt;&gt;"&amp;"",$D$5:$D$72,"&lt;&gt;"&amp;"NL",$D$5:$D$72,"&lt;&gt;"&amp;"HORS LIGUE",G$5:G$72,"&lt;"&amp;G64)+1),Paramètres!$B$3:$C$56,2,FALSE)*Paramètres!$K$4))</f>
        <v>0</v>
      </c>
      <c r="I64" s="36"/>
      <c r="J64" s="2">
        <f>IF(I$2="Bike &amp; Run",IF(ISNA(VLOOKUP(I64,Paramètres!$B$3:$C$56,2,FALSE)),0,VLOOKUP(I64,Paramètres!$B$3:$C$56,2,FALSE)*Paramètres!$K$5),IF(OR(I64="",OR($D64="",$D64="NL",$D64="HORS LIGUE")),0,VLOOKUP(IF(OR(I64="",OR($D64="",$D64="NL",$D64="HORS LIGUE")),"",COUNTIFS($D$5:$D$72,"&lt;&gt;"&amp;"",$D$5:$D$72,"&lt;&gt;"&amp;"NL",$D$5:$D$72,"&lt;&gt;"&amp;"HORS LIGUE",I$5:I$72,"&lt;"&amp;I64)+1),Paramètres!$B$3:$C$56,2,FALSE)*Paramètres!$K$5))</f>
        <v>0</v>
      </c>
      <c r="K64" s="4"/>
      <c r="L64" s="2">
        <f>IF(K$2="Bike &amp; Run",IF(ISNA(VLOOKUP(K64,Paramètres!$B$3:$C$56,2,FALSE)),0,VLOOKUP(K64,Paramètres!$B$3:$C$56,2,FALSE)*Paramètres!$K$6),IF(OR(K64="",OR($D64="",$D64="NL",$D64="HORS LIGUE")),0,VLOOKUP(IF(OR(K64="",OR($D64="",$D64="NL",$D64="HORS LIGUE")),"",COUNTIFS($D$5:$D$72,"&lt;&gt;"&amp;"",$D$5:$D$72,"&lt;&gt;"&amp;"NL",$D$5:$D$72,"&lt;&gt;"&amp;"HORS LIGUE",K$5:K$72,"&lt;"&amp;K64)+1),Paramètres!$B$3:$C$56,2,FALSE)*Paramètres!$K$6))</f>
        <v>0</v>
      </c>
      <c r="M64" s="4"/>
      <c r="N64" s="2">
        <f>IF(M$2="Bike &amp; Run",IF(ISNA(VLOOKUP(M64,Paramètres!$B$3:$C$56,2,FALSE)),0,VLOOKUP(M64,Paramètres!$B$3:$C$56,2,FALSE)*Paramètres!$K$7),IF(OR(M64="",OR($D64="",$D64="NL",$D64="HORS LIGUE")),0,VLOOKUP(IF(OR(M64="",OR($D64="",$D64="NL",$D64="HORS LIGUE")),"",COUNTIFS($D$5:$D$72,"&lt;&gt;"&amp;"",$D$5:$D$72,"&lt;&gt;"&amp;"NL",$D$5:$D$72,"&lt;&gt;"&amp;"HORS LIGUE",M$5:M$72,"&lt;"&amp;M64)+1),Paramètres!$B$3:$C$56,2,FALSE)*Paramètres!$K$7))</f>
        <v>0</v>
      </c>
      <c r="O64" s="46"/>
      <c r="P64" s="2">
        <f>IF(O$2="Bike &amp; Run",IF(ISNA(VLOOKUP(O64,Paramètres!$B$3:$C$56,2,FALSE)),0,VLOOKUP(O64,Paramètres!$B$3:$C$56,2,FALSE)*Paramètres!$K$8),IF(OR(O64="",OR($D64="",$D64="NL",$D64="HORS LIGUE")),0,VLOOKUP(IF(OR(O64="",OR($D64="",$D64="NL",$D64="HORS LIGUE")),"",COUNTIFS($D$5:$D$72,"&lt;&gt;"&amp;"",$D$5:$D$72,"&lt;&gt;"&amp;"NL",$D$5:$D$72,"&lt;&gt;"&amp;"HORS LIGUE",O$5:O$72,"&lt;"&amp;O64)+1),Paramètres!$B$3:$C$56,2,FALSE)*Paramètres!$K$8))</f>
        <v>0</v>
      </c>
      <c r="Q64" s="46"/>
      <c r="R64" s="2">
        <f>IF(Q$2="Bike &amp; Run",IF(ISNA(VLOOKUP(Q64,Paramètres!$B$3:$C$56,2,FALSE)),0,VLOOKUP(Q64,Paramètres!$B$3:$C$56,2,FALSE)*Paramètres!$K$9),IF(OR(Q64="",OR($D64="",$D64="NL",$D64="HORS LIGUE")),0,VLOOKUP(IF(OR(Q64="",OR($D64="",$D64="NL",$D64="HORS LIGUE")),"",COUNTIFS($D$5:$D$72,"&lt;&gt;"&amp;"",$D$5:$D$72,"&lt;&gt;"&amp;"NL",$D$5:$D$72,"&lt;&gt;"&amp;"HORS LIGUE",Q$5:Q$72,"&lt;"&amp;Q64)+1),Paramètres!$B$3:$C$56,2,FALSE)*Paramètres!$K$9))</f>
        <v>0</v>
      </c>
      <c r="S64" s="46"/>
      <c r="T64" s="2">
        <f>IF(S$2="Bike &amp; Run",IF(ISNA(VLOOKUP(S64,Paramètres!$B$3:$C$56,2,FALSE)),0,VLOOKUP(S64,Paramètres!$B$3:$C$56,2,FALSE)*Paramètres!$K$10),IF(OR(S64="",OR($D64="",$D64="NL",$D64="HORS LIGUE")),0,VLOOKUP(IF(OR(S64="",OR($D64="",$D64="NL",$D64="HORS LIGUE")),"",COUNTIFS($D$5:$D$72,"&lt;&gt;"&amp;"",$D$5:$D$72,"&lt;&gt;"&amp;"NL",$D$5:$D$72,"&lt;&gt;"&amp;"HORS LIGUE",S$5:S$72,"&lt;"&amp;S64)+1),Paramètres!$B$3:$C$56,2,FALSE)*Paramètres!$K$10))</f>
        <v>0</v>
      </c>
      <c r="U64" s="46"/>
      <c r="V64" s="2">
        <f>IF(U$2="Bike &amp; Run",IF(ISNA(VLOOKUP(U64,Paramètres!$B$3:$C$56,2,FALSE)),0,VLOOKUP(U64,Paramètres!$B$3:$C$56,2,FALSE)*Paramètres!$K$11),IF(OR(U64="",OR($D64="",$D64="NL",$D64="HORS LIGUE")),0,VLOOKUP(IF(OR(U64="",OR($D64="",$D64="NL",$D64="HORS LIGUE")),"",COUNTIFS($D$5:$D$72,"&lt;&gt;"&amp;"",$D$5:$D$72,"&lt;&gt;"&amp;"NL",$D$5:$D$72,"&lt;&gt;"&amp;"HORS LIGUE",U$5:U$72,"&lt;"&amp;U64)+1),Paramètres!$B$3:$C$56,2,FALSE)*Paramètres!$K$11))</f>
        <v>0</v>
      </c>
      <c r="W64" s="46"/>
      <c r="X64" s="2">
        <f>IF(W$2="Bike &amp; Run",IF(ISNA(VLOOKUP(W64,Paramètres!$B$3:$C$56,2,FALSE)),0,VLOOKUP(W64,Paramètres!$B$3:$C$56,2,FALSE)*Paramètres!$K$12),IF(OR(W64="",OR($D64="",$D64="NL",$D64="HORS LIGUE")),0,VLOOKUP(IF(OR(W64="",OR($D64="",$D64="NL",$D64="HORS LIGUE")),"",COUNTIFS($D$5:$D$72,"&lt;&gt;"&amp;"",$D$5:$D$72,"&lt;&gt;"&amp;"NL",$D$5:$D$72,"&lt;&gt;"&amp;"HORS LIGUE",W$5:W$72,"&lt;"&amp;W64)+1),Paramètres!$B$3:$C$56,2,FALSE)*Paramètres!$K$12))</f>
        <v>0</v>
      </c>
      <c r="Y64" s="46"/>
      <c r="Z64" s="2">
        <f>IF(Y$2="Bike &amp; Run",IF(ISNA(VLOOKUP(Y64,Paramètres!$B$3:$C$56,2,FALSE)),0,VLOOKUP(Y64,Paramètres!$B$3:$C$56,2,FALSE)*Paramètres!$K$13),IF(OR(Y64="",OR($D64="",$D64="NL",$D64="HORS LIGUE")),0,VLOOKUP(IF(OR(Y64="",OR($D64="",$D64="NL",$D64="HORS LIGUE")),"",COUNTIFS($D$5:$D$72,"&lt;&gt;"&amp;"",$D$5:$D$72,"&lt;&gt;"&amp;"NL",$D$5:$D$72,"&lt;&gt;"&amp;"HORS LIGUE",Y$5:Y$72,"&lt;"&amp;Y64)+1),Paramètres!$B$3:$C$56,2,FALSE)*Paramètres!$K$13))</f>
        <v>0</v>
      </c>
      <c r="AA64" s="46"/>
      <c r="AB64" s="2">
        <f>IF(AA$2="Bike &amp; Run",IF(ISNA(VLOOKUP(AA64,Paramètres!$B$3:$C$56,2,FALSE)),0,VLOOKUP(AA64,Paramètres!$B$3:$C$56,2,FALSE)*Paramètres!$K$14),IF(OR(AA64="",OR($D64="",$D64="NL",$D64="HORS LIGUE")),0,VLOOKUP(IF(OR(AA64="",OR($D64="",$D64="NL",$D64="HORS LIGUE")),"",COUNTIFS($D$5:$D$72,"&lt;&gt;"&amp;"",$D$5:$D$72,"&lt;&gt;"&amp;"NL",$D$5:$D$72,"&lt;&gt;"&amp;"HORS LIGUE",AA$5:AA$72,"&lt;"&amp;AA64)+1),Paramètres!$B$3:$C$56,2,FALSE)*Paramètres!$K$14))</f>
        <v>0</v>
      </c>
      <c r="AC64" s="46"/>
      <c r="AD64" s="2">
        <f>IF(AC$2="Bike &amp; Run",IF(ISNA(VLOOKUP(AC64,Paramètres!$B$3:$C$56,2,FALSE)),0,VLOOKUP(AC64,Paramètres!$B$3:$C$56,2,FALSE)*Paramètres!$K$15),IF(OR(AC64="",OR($D64="",$D64="NL",$D64="HORS LIGUE")),0,VLOOKUP(IF(OR(AC64="",OR($D64="",$D64="NL",$D64="HORS LIGUE")),"",COUNTIFS($D$5:$D$72,"&lt;&gt;"&amp;"",$D$5:$D$72,"&lt;&gt;"&amp;"NL",$D$5:$D$72,"&lt;&gt;"&amp;"HORS LIGUE",AC$5:AC$72,"&lt;"&amp;AC64)+1),Paramètres!$B$3:$C$56,2,FALSE)*Paramètres!$K$15))</f>
        <v>0</v>
      </c>
      <c r="AE64" s="46"/>
      <c r="AF64" s="2">
        <f>IF(AE$2="Bike &amp; Run",IF(ISNA(VLOOKUP(AE64,Paramètres!$B$3:$C$56,2,FALSE)),0,VLOOKUP(AE64,Paramètres!$B$3:$C$56,2,FALSE)*Paramètres!$K$16),IF(OR(AE64="",OR($D64="",$D64="NL",$D64="HORS LIGUE")),0,VLOOKUP(IF(OR(AE64="",OR($D64="",$D64="NL",$D64="HORS LIGUE")),"",COUNTIFS($D$5:$D$72,"&lt;&gt;"&amp;"",$D$5:$D$72,"&lt;&gt;"&amp;"NL",$D$5:$D$72,"&lt;&gt;"&amp;"HORS LIGUE",AE$5:AE$72,"&lt;"&amp;AE64)+1),Paramètres!$B$3:$C$56,2,FALSE)*Paramètres!$K$16))</f>
        <v>0</v>
      </c>
      <c r="AG64" s="46"/>
      <c r="AH64" s="2">
        <f>IF(AG$2="Bike &amp; Run",IF(ISNA(VLOOKUP(AG64,Paramètres!$B$3:$C$56,2,FALSE)),0,VLOOKUP(AG64,Paramètres!$B$3:$C$56,2,FALSE)*Paramètres!$K$17),IF(OR(AG64="",OR($D64="",$D64="NL",$D64="HORS LIGUE")),0,VLOOKUP(IF(OR(AG64="",OR($D64="",$D64="NL",$D64="HORS LIGUE")),"",COUNTIFS($D$5:$D$72,"&lt;&gt;"&amp;"",$D$5:$D$72,"&lt;&gt;"&amp;"NL",$D$5:$D$72,"&lt;&gt;"&amp;"HORS LIGUE",AG$5:AG$72,"&lt;"&amp;AG64)+1),Paramètres!$B$3:$C$56,2,FALSE)*Paramètres!$K$17))</f>
        <v>0</v>
      </c>
      <c r="AI64" s="40">
        <f t="shared" si="53"/>
        <v>0</v>
      </c>
      <c r="AJ64" s="3" t="str">
        <f t="shared" si="54"/>
        <v/>
      </c>
      <c r="AK64" s="5">
        <f t="shared" si="55"/>
        <v>0</v>
      </c>
      <c r="AL64" s="41">
        <f t="shared" si="56"/>
        <v>0</v>
      </c>
      <c r="AM64" s="33" t="str">
        <f t="shared" si="57"/>
        <v/>
      </c>
      <c r="AO64" s="22">
        <f t="shared" si="58"/>
        <v>0</v>
      </c>
      <c r="AP64">
        <f t="shared" si="59"/>
        <v>0</v>
      </c>
      <c r="AQ64">
        <f t="shared" si="60"/>
        <v>0</v>
      </c>
      <c r="AR64">
        <f t="shared" si="61"/>
        <v>0</v>
      </c>
      <c r="AS64">
        <f t="shared" si="62"/>
        <v>0</v>
      </c>
      <c r="AT64">
        <f t="shared" si="63"/>
        <v>0</v>
      </c>
      <c r="AU64">
        <f t="shared" si="64"/>
        <v>0</v>
      </c>
      <c r="AV64">
        <f t="shared" si="65"/>
        <v>0</v>
      </c>
      <c r="AW64">
        <f t="shared" si="66"/>
        <v>0</v>
      </c>
      <c r="AX64">
        <f t="shared" si="67"/>
        <v>0</v>
      </c>
      <c r="AY64">
        <f t="shared" si="68"/>
        <v>0</v>
      </c>
      <c r="AZ64">
        <f t="shared" si="69"/>
        <v>0</v>
      </c>
      <c r="BA64">
        <f t="shared" si="70"/>
        <v>0</v>
      </c>
      <c r="BB64">
        <f t="shared" si="71"/>
        <v>0</v>
      </c>
      <c r="BC64">
        <f t="shared" si="72"/>
        <v>0</v>
      </c>
      <c r="BD64">
        <f t="shared" si="73"/>
        <v>0</v>
      </c>
      <c r="BE64" s="22">
        <f t="shared" ref="BE64:BR64" si="101">BD64+LARGE($AO64:$BC64,BE$4)</f>
        <v>0</v>
      </c>
      <c r="BF64" s="22">
        <f t="shared" si="101"/>
        <v>0</v>
      </c>
      <c r="BG64" s="22">
        <f t="shared" si="101"/>
        <v>0</v>
      </c>
      <c r="BH64" s="22">
        <f t="shared" si="101"/>
        <v>0</v>
      </c>
      <c r="BI64" s="22">
        <f t="shared" si="101"/>
        <v>0</v>
      </c>
      <c r="BJ64" s="22">
        <f t="shared" si="101"/>
        <v>0</v>
      </c>
      <c r="BK64" s="22">
        <f t="shared" si="101"/>
        <v>0</v>
      </c>
      <c r="BL64" s="22">
        <f t="shared" si="101"/>
        <v>0</v>
      </c>
      <c r="BM64" s="22">
        <f t="shared" si="101"/>
        <v>0</v>
      </c>
      <c r="BN64" s="22">
        <f t="shared" si="101"/>
        <v>0</v>
      </c>
      <c r="BO64" s="22">
        <f t="shared" si="101"/>
        <v>0</v>
      </c>
      <c r="BP64" s="22">
        <f t="shared" si="101"/>
        <v>0</v>
      </c>
      <c r="BQ64" s="22">
        <f t="shared" si="101"/>
        <v>0</v>
      </c>
      <c r="BR64" s="22">
        <f t="shared" si="101"/>
        <v>0</v>
      </c>
    </row>
    <row r="65" spans="1:70" ht="16.5">
      <c r="A65" s="14"/>
      <c r="B65" s="32" t="str">
        <f>IF(ISNA(VLOOKUP(A65,'Licenciés Jeunes 2023'!A:C,3,0)),"",VLOOKUP(A65,'Licenciés Jeunes 2023'!A:C,3,0))</f>
        <v/>
      </c>
      <c r="C65" s="32" t="str">
        <f>IF(ISNA(VLOOKUP(A65,'Licenciés Jeunes 2023'!A:C,2,0)),"",VLOOKUP(A65,'Licenciés Jeunes 2023'!A:C,2,0))</f>
        <v/>
      </c>
      <c r="D65" s="32" t="str">
        <f>IF(ISNA(VLOOKUP(A65,'Licenciés Jeunes 2023'!A:F,6,0)),"",VLOOKUP(A65,'Licenciés Jeunes 2023'!A:F,6,0))</f>
        <v/>
      </c>
      <c r="E65" s="6"/>
      <c r="F65" s="2">
        <f>IF(E$2="Bike &amp; Run",IF(ISNA(VLOOKUP(E65,Paramètres!$B$3:$C$56,2,FALSE)),0,VLOOKUP(E65,Paramètres!$B$3:$C$56,2,FALSE)*Paramètres!$K$3),IF(OR(E65="",OR($D65="",$D65="NL",$D65="HORS LIGUE")),0,VLOOKUP(IF(OR(E65="",OR($D65="",$D65="NL",$D65="HORS LIGUE")),"",COUNTIFS($D$5:$D$72,"&lt;&gt;"&amp;"",$D$5:$D$72,"&lt;&gt;"&amp;"NL",$D$5:$D$72,"&lt;&gt;"&amp;"HORS LIGUE",E$5:E$72,"&lt;"&amp;E65)+1),Paramètres!$B$3:$C$56,2,FALSE)*Paramètres!$K$3))</f>
        <v>0</v>
      </c>
      <c r="G65" s="4"/>
      <c r="H65" s="2">
        <f>IF(G$2="Bike &amp; Run",IF(ISNA(VLOOKUP(G65,Paramètres!$B$3:$C$56,2,FALSE)),0,VLOOKUP(G65,Paramètres!$B$3:$C$56,2,FALSE)*Paramètres!$K$4),IF(OR(G65="",OR($D65="",$D65="NL",$D65="HORS LIGUE")),0,VLOOKUP(IF(OR(G65="",OR($D65="",$D65="NL",$D65="HORS LIGUE")),"",COUNTIFS($D$5:$D$72,"&lt;&gt;"&amp;"",$D$5:$D$72,"&lt;&gt;"&amp;"NL",$D$5:$D$72,"&lt;&gt;"&amp;"HORS LIGUE",G$5:G$72,"&lt;"&amp;G65)+1),Paramètres!$B$3:$C$56,2,FALSE)*Paramètres!$K$4))</f>
        <v>0</v>
      </c>
      <c r="I65" s="36"/>
      <c r="J65" s="2">
        <f>IF(I$2="Bike &amp; Run",IF(ISNA(VLOOKUP(I65,Paramètres!$B$3:$C$56,2,FALSE)),0,VLOOKUP(I65,Paramètres!$B$3:$C$56,2,FALSE)*Paramètres!$K$5),IF(OR(I65="",OR($D65="",$D65="NL",$D65="HORS LIGUE")),0,VLOOKUP(IF(OR(I65="",OR($D65="",$D65="NL",$D65="HORS LIGUE")),"",COUNTIFS($D$5:$D$72,"&lt;&gt;"&amp;"",$D$5:$D$72,"&lt;&gt;"&amp;"NL",$D$5:$D$72,"&lt;&gt;"&amp;"HORS LIGUE",I$5:I$72,"&lt;"&amp;I65)+1),Paramètres!$B$3:$C$56,2,FALSE)*Paramètres!$K$5))</f>
        <v>0</v>
      </c>
      <c r="K65" s="4"/>
      <c r="L65" s="2">
        <f>IF(K$2="Bike &amp; Run",IF(ISNA(VLOOKUP(K65,Paramètres!$B$3:$C$56,2,FALSE)),0,VLOOKUP(K65,Paramètres!$B$3:$C$56,2,FALSE)*Paramètres!$K$6),IF(OR(K65="",OR($D65="",$D65="NL",$D65="HORS LIGUE")),0,VLOOKUP(IF(OR(K65="",OR($D65="",$D65="NL",$D65="HORS LIGUE")),"",COUNTIFS($D$5:$D$72,"&lt;&gt;"&amp;"",$D$5:$D$72,"&lt;&gt;"&amp;"NL",$D$5:$D$72,"&lt;&gt;"&amp;"HORS LIGUE",K$5:K$72,"&lt;"&amp;K65)+1),Paramètres!$B$3:$C$56,2,FALSE)*Paramètres!$K$6))</f>
        <v>0</v>
      </c>
      <c r="M65" s="4"/>
      <c r="N65" s="2">
        <f>IF(M$2="Bike &amp; Run",IF(ISNA(VLOOKUP(M65,Paramètres!$B$3:$C$56,2,FALSE)),0,VLOOKUP(M65,Paramètres!$B$3:$C$56,2,FALSE)*Paramètres!$K$7),IF(OR(M65="",OR($D65="",$D65="NL",$D65="HORS LIGUE")),0,VLOOKUP(IF(OR(M65="",OR($D65="",$D65="NL",$D65="HORS LIGUE")),"",COUNTIFS($D$5:$D$72,"&lt;&gt;"&amp;"",$D$5:$D$72,"&lt;&gt;"&amp;"NL",$D$5:$D$72,"&lt;&gt;"&amp;"HORS LIGUE",M$5:M$72,"&lt;"&amp;M65)+1),Paramètres!$B$3:$C$56,2,FALSE)*Paramètres!$K$7))</f>
        <v>0</v>
      </c>
      <c r="O65" s="46"/>
      <c r="P65" s="2">
        <f>IF(O$2="Bike &amp; Run",IF(ISNA(VLOOKUP(O65,Paramètres!$B$3:$C$56,2,FALSE)),0,VLOOKUP(O65,Paramètres!$B$3:$C$56,2,FALSE)*Paramètres!$K$8),IF(OR(O65="",OR($D65="",$D65="NL",$D65="HORS LIGUE")),0,VLOOKUP(IF(OR(O65="",OR($D65="",$D65="NL",$D65="HORS LIGUE")),"",COUNTIFS($D$5:$D$72,"&lt;&gt;"&amp;"",$D$5:$D$72,"&lt;&gt;"&amp;"NL",$D$5:$D$72,"&lt;&gt;"&amp;"HORS LIGUE",O$5:O$72,"&lt;"&amp;O65)+1),Paramètres!$B$3:$C$56,2,FALSE)*Paramètres!$K$8))</f>
        <v>0</v>
      </c>
      <c r="Q65" s="46"/>
      <c r="R65" s="2">
        <f>IF(Q$2="Bike &amp; Run",IF(ISNA(VLOOKUP(Q65,Paramètres!$B$3:$C$56,2,FALSE)),0,VLOOKUP(Q65,Paramètres!$B$3:$C$56,2,FALSE)*Paramètres!$K$9),IF(OR(Q65="",OR($D65="",$D65="NL",$D65="HORS LIGUE")),0,VLOOKUP(IF(OR(Q65="",OR($D65="",$D65="NL",$D65="HORS LIGUE")),"",COUNTIFS($D$5:$D$72,"&lt;&gt;"&amp;"",$D$5:$D$72,"&lt;&gt;"&amp;"NL",$D$5:$D$72,"&lt;&gt;"&amp;"HORS LIGUE",Q$5:Q$72,"&lt;"&amp;Q65)+1),Paramètres!$B$3:$C$56,2,FALSE)*Paramètres!$K$9))</f>
        <v>0</v>
      </c>
      <c r="S65" s="46"/>
      <c r="T65" s="2">
        <f>IF(S$2="Bike &amp; Run",IF(ISNA(VLOOKUP(S65,Paramètres!$B$3:$C$56,2,FALSE)),0,VLOOKUP(S65,Paramètres!$B$3:$C$56,2,FALSE)*Paramètres!$K$10),IF(OR(S65="",OR($D65="",$D65="NL",$D65="HORS LIGUE")),0,VLOOKUP(IF(OR(S65="",OR($D65="",$D65="NL",$D65="HORS LIGUE")),"",COUNTIFS($D$5:$D$72,"&lt;&gt;"&amp;"",$D$5:$D$72,"&lt;&gt;"&amp;"NL",$D$5:$D$72,"&lt;&gt;"&amp;"HORS LIGUE",S$5:S$72,"&lt;"&amp;S65)+1),Paramètres!$B$3:$C$56,2,FALSE)*Paramètres!$K$10))</f>
        <v>0</v>
      </c>
      <c r="U65" s="46"/>
      <c r="V65" s="2">
        <f>IF(U$2="Bike &amp; Run",IF(ISNA(VLOOKUP(U65,Paramètres!$B$3:$C$56,2,FALSE)),0,VLOOKUP(U65,Paramètres!$B$3:$C$56,2,FALSE)*Paramètres!$K$11),IF(OR(U65="",OR($D65="",$D65="NL",$D65="HORS LIGUE")),0,VLOOKUP(IF(OR(U65="",OR($D65="",$D65="NL",$D65="HORS LIGUE")),"",COUNTIFS($D$5:$D$72,"&lt;&gt;"&amp;"",$D$5:$D$72,"&lt;&gt;"&amp;"NL",$D$5:$D$72,"&lt;&gt;"&amp;"HORS LIGUE",U$5:U$72,"&lt;"&amp;U65)+1),Paramètres!$B$3:$C$56,2,FALSE)*Paramètres!$K$11))</f>
        <v>0</v>
      </c>
      <c r="W65" s="46"/>
      <c r="X65" s="2">
        <f>IF(W$2="Bike &amp; Run",IF(ISNA(VLOOKUP(W65,Paramètres!$B$3:$C$56,2,FALSE)),0,VLOOKUP(W65,Paramètres!$B$3:$C$56,2,FALSE)*Paramètres!$K$12),IF(OR(W65="",OR($D65="",$D65="NL",$D65="HORS LIGUE")),0,VLOOKUP(IF(OR(W65="",OR($D65="",$D65="NL",$D65="HORS LIGUE")),"",COUNTIFS($D$5:$D$72,"&lt;&gt;"&amp;"",$D$5:$D$72,"&lt;&gt;"&amp;"NL",$D$5:$D$72,"&lt;&gt;"&amp;"HORS LIGUE",W$5:W$72,"&lt;"&amp;W65)+1),Paramètres!$B$3:$C$56,2,FALSE)*Paramètres!$K$12))</f>
        <v>0</v>
      </c>
      <c r="Y65" s="46"/>
      <c r="Z65" s="2">
        <f>IF(Y$2="Bike &amp; Run",IF(ISNA(VLOOKUP(Y65,Paramètres!$B$3:$C$56,2,FALSE)),0,VLOOKUP(Y65,Paramètres!$B$3:$C$56,2,FALSE)*Paramètres!$K$13),IF(OR(Y65="",OR($D65="",$D65="NL",$D65="HORS LIGUE")),0,VLOOKUP(IF(OR(Y65="",OR($D65="",$D65="NL",$D65="HORS LIGUE")),"",COUNTIFS($D$5:$D$72,"&lt;&gt;"&amp;"",$D$5:$D$72,"&lt;&gt;"&amp;"NL",$D$5:$D$72,"&lt;&gt;"&amp;"HORS LIGUE",Y$5:Y$72,"&lt;"&amp;Y65)+1),Paramètres!$B$3:$C$56,2,FALSE)*Paramètres!$K$13))</f>
        <v>0</v>
      </c>
      <c r="AA65" s="46"/>
      <c r="AB65" s="2">
        <f>IF(AA$2="Bike &amp; Run",IF(ISNA(VLOOKUP(AA65,Paramètres!$B$3:$C$56,2,FALSE)),0,VLOOKUP(AA65,Paramètres!$B$3:$C$56,2,FALSE)*Paramètres!$K$14),IF(OR(AA65="",OR($D65="",$D65="NL",$D65="HORS LIGUE")),0,VLOOKUP(IF(OR(AA65="",OR($D65="",$D65="NL",$D65="HORS LIGUE")),"",COUNTIFS($D$5:$D$72,"&lt;&gt;"&amp;"",$D$5:$D$72,"&lt;&gt;"&amp;"NL",$D$5:$D$72,"&lt;&gt;"&amp;"HORS LIGUE",AA$5:AA$72,"&lt;"&amp;AA65)+1),Paramètres!$B$3:$C$56,2,FALSE)*Paramètres!$K$14))</f>
        <v>0</v>
      </c>
      <c r="AC65" s="46"/>
      <c r="AD65" s="2">
        <f>IF(AC$2="Bike &amp; Run",IF(ISNA(VLOOKUP(AC65,Paramètres!$B$3:$C$56,2,FALSE)),0,VLOOKUP(AC65,Paramètres!$B$3:$C$56,2,FALSE)*Paramètres!$K$15),IF(OR(AC65="",OR($D65="",$D65="NL",$D65="HORS LIGUE")),0,VLOOKUP(IF(OR(AC65="",OR($D65="",$D65="NL",$D65="HORS LIGUE")),"",COUNTIFS($D$5:$D$72,"&lt;&gt;"&amp;"",$D$5:$D$72,"&lt;&gt;"&amp;"NL",$D$5:$D$72,"&lt;&gt;"&amp;"HORS LIGUE",AC$5:AC$72,"&lt;"&amp;AC65)+1),Paramètres!$B$3:$C$56,2,FALSE)*Paramètres!$K$15))</f>
        <v>0</v>
      </c>
      <c r="AE65" s="46"/>
      <c r="AF65" s="2">
        <f>IF(AE$2="Bike &amp; Run",IF(ISNA(VLOOKUP(AE65,Paramètres!$B$3:$C$56,2,FALSE)),0,VLOOKUP(AE65,Paramètres!$B$3:$C$56,2,FALSE)*Paramètres!$K$16),IF(OR(AE65="",OR($D65="",$D65="NL",$D65="HORS LIGUE")),0,VLOOKUP(IF(OR(AE65="",OR($D65="",$D65="NL",$D65="HORS LIGUE")),"",COUNTIFS($D$5:$D$72,"&lt;&gt;"&amp;"",$D$5:$D$72,"&lt;&gt;"&amp;"NL",$D$5:$D$72,"&lt;&gt;"&amp;"HORS LIGUE",AE$5:AE$72,"&lt;"&amp;AE65)+1),Paramètres!$B$3:$C$56,2,FALSE)*Paramètres!$K$16))</f>
        <v>0</v>
      </c>
      <c r="AG65" s="46"/>
      <c r="AH65" s="2">
        <f>IF(AG$2="Bike &amp; Run",IF(ISNA(VLOOKUP(AG65,Paramètres!$B$3:$C$56,2,FALSE)),0,VLOOKUP(AG65,Paramètres!$B$3:$C$56,2,FALSE)*Paramètres!$K$17),IF(OR(AG65="",OR($D65="",$D65="NL",$D65="HORS LIGUE")),0,VLOOKUP(IF(OR(AG65="",OR($D65="",$D65="NL",$D65="HORS LIGUE")),"",COUNTIFS($D$5:$D$72,"&lt;&gt;"&amp;"",$D$5:$D$72,"&lt;&gt;"&amp;"NL",$D$5:$D$72,"&lt;&gt;"&amp;"HORS LIGUE",AG$5:AG$72,"&lt;"&amp;AG65)+1),Paramètres!$B$3:$C$56,2,FALSE)*Paramètres!$K$17))</f>
        <v>0</v>
      </c>
      <c r="AI65" s="40">
        <f t="shared" si="53"/>
        <v>0</v>
      </c>
      <c r="AJ65" s="3" t="str">
        <f t="shared" si="54"/>
        <v/>
      </c>
      <c r="AK65" s="5">
        <f t="shared" si="55"/>
        <v>0</v>
      </c>
      <c r="AL65" s="41">
        <f t="shared" si="56"/>
        <v>0</v>
      </c>
      <c r="AM65" s="33" t="str">
        <f t="shared" si="57"/>
        <v/>
      </c>
      <c r="AO65" s="22">
        <f t="shared" si="58"/>
        <v>0</v>
      </c>
      <c r="AP65">
        <f t="shared" si="59"/>
        <v>0</v>
      </c>
      <c r="AQ65">
        <f t="shared" si="60"/>
        <v>0</v>
      </c>
      <c r="AR65">
        <f t="shared" si="61"/>
        <v>0</v>
      </c>
      <c r="AS65">
        <f t="shared" si="62"/>
        <v>0</v>
      </c>
      <c r="AT65">
        <f t="shared" si="63"/>
        <v>0</v>
      </c>
      <c r="AU65">
        <f t="shared" si="64"/>
        <v>0</v>
      </c>
      <c r="AV65">
        <f t="shared" si="65"/>
        <v>0</v>
      </c>
      <c r="AW65">
        <f t="shared" si="66"/>
        <v>0</v>
      </c>
      <c r="AX65">
        <f t="shared" si="67"/>
        <v>0</v>
      </c>
      <c r="AY65">
        <f t="shared" si="68"/>
        <v>0</v>
      </c>
      <c r="AZ65">
        <f t="shared" si="69"/>
        <v>0</v>
      </c>
      <c r="BA65">
        <f t="shared" si="70"/>
        <v>0</v>
      </c>
      <c r="BB65">
        <f t="shared" si="71"/>
        <v>0</v>
      </c>
      <c r="BC65">
        <f t="shared" si="72"/>
        <v>0</v>
      </c>
      <c r="BD65">
        <f t="shared" si="73"/>
        <v>0</v>
      </c>
      <c r="BE65" s="22">
        <f t="shared" ref="BE65:BR65" si="102">BD65+LARGE($AO65:$BC65,BE$4)</f>
        <v>0</v>
      </c>
      <c r="BF65" s="22">
        <f t="shared" si="102"/>
        <v>0</v>
      </c>
      <c r="BG65" s="22">
        <f t="shared" si="102"/>
        <v>0</v>
      </c>
      <c r="BH65" s="22">
        <f t="shared" si="102"/>
        <v>0</v>
      </c>
      <c r="BI65" s="22">
        <f t="shared" si="102"/>
        <v>0</v>
      </c>
      <c r="BJ65" s="22">
        <f t="shared" si="102"/>
        <v>0</v>
      </c>
      <c r="BK65" s="22">
        <f t="shared" si="102"/>
        <v>0</v>
      </c>
      <c r="BL65" s="22">
        <f t="shared" si="102"/>
        <v>0</v>
      </c>
      <c r="BM65" s="22">
        <f t="shared" si="102"/>
        <v>0</v>
      </c>
      <c r="BN65" s="22">
        <f t="shared" si="102"/>
        <v>0</v>
      </c>
      <c r="BO65" s="22">
        <f t="shared" si="102"/>
        <v>0</v>
      </c>
      <c r="BP65" s="22">
        <f t="shared" si="102"/>
        <v>0</v>
      </c>
      <c r="BQ65" s="22">
        <f t="shared" si="102"/>
        <v>0</v>
      </c>
      <c r="BR65" s="22">
        <f t="shared" si="102"/>
        <v>0</v>
      </c>
    </row>
    <row r="66" spans="1:70" ht="16.5">
      <c r="A66" s="14"/>
      <c r="B66" s="32" t="str">
        <f>IF(ISNA(VLOOKUP(A66,'Licenciés Jeunes 2023'!A:C,3,0)),"",VLOOKUP(A66,'Licenciés Jeunes 2023'!A:C,3,0))</f>
        <v/>
      </c>
      <c r="C66" s="32" t="str">
        <f>IF(ISNA(VLOOKUP(A66,'Licenciés Jeunes 2023'!A:C,2,0)),"",VLOOKUP(A66,'Licenciés Jeunes 2023'!A:C,2,0))</f>
        <v/>
      </c>
      <c r="D66" s="32" t="str">
        <f>IF(ISNA(VLOOKUP(A66,'Licenciés Jeunes 2023'!A:F,6,0)),"",VLOOKUP(A66,'Licenciés Jeunes 2023'!A:F,6,0))</f>
        <v/>
      </c>
      <c r="E66" s="6"/>
      <c r="F66" s="2">
        <f>IF(E$2="Bike &amp; Run",IF(ISNA(VLOOKUP(E66,Paramètres!$B$3:$C$56,2,FALSE)),0,VLOOKUP(E66,Paramètres!$B$3:$C$56,2,FALSE)*Paramètres!$K$3),IF(OR(E66="",OR($D66="",$D66="NL",$D66="HORS LIGUE")),0,VLOOKUP(IF(OR(E66="",OR($D66="",$D66="NL",$D66="HORS LIGUE")),"",COUNTIFS($D$5:$D$72,"&lt;&gt;"&amp;"",$D$5:$D$72,"&lt;&gt;"&amp;"NL",$D$5:$D$72,"&lt;&gt;"&amp;"HORS LIGUE",E$5:E$72,"&lt;"&amp;E66)+1),Paramètres!$B$3:$C$56,2,FALSE)*Paramètres!$K$3))</f>
        <v>0</v>
      </c>
      <c r="G66" s="4"/>
      <c r="H66" s="2">
        <f>IF(G$2="Bike &amp; Run",IF(ISNA(VLOOKUP(G66,Paramètres!$B$3:$C$56,2,FALSE)),0,VLOOKUP(G66,Paramètres!$B$3:$C$56,2,FALSE)*Paramètres!$K$4),IF(OR(G66="",OR($D66="",$D66="NL",$D66="HORS LIGUE")),0,VLOOKUP(IF(OR(G66="",OR($D66="",$D66="NL",$D66="HORS LIGUE")),"",COUNTIFS($D$5:$D$72,"&lt;&gt;"&amp;"",$D$5:$D$72,"&lt;&gt;"&amp;"NL",$D$5:$D$72,"&lt;&gt;"&amp;"HORS LIGUE",G$5:G$72,"&lt;"&amp;G66)+1),Paramètres!$B$3:$C$56,2,FALSE)*Paramètres!$K$4))</f>
        <v>0</v>
      </c>
      <c r="I66" s="36"/>
      <c r="J66" s="2">
        <f>IF(I$2="Bike &amp; Run",IF(ISNA(VLOOKUP(I66,Paramètres!$B$3:$C$56,2,FALSE)),0,VLOOKUP(I66,Paramètres!$B$3:$C$56,2,FALSE)*Paramètres!$K$5),IF(OR(I66="",OR($D66="",$D66="NL",$D66="HORS LIGUE")),0,VLOOKUP(IF(OR(I66="",OR($D66="",$D66="NL",$D66="HORS LIGUE")),"",COUNTIFS($D$5:$D$72,"&lt;&gt;"&amp;"",$D$5:$D$72,"&lt;&gt;"&amp;"NL",$D$5:$D$72,"&lt;&gt;"&amp;"HORS LIGUE",I$5:I$72,"&lt;"&amp;I66)+1),Paramètres!$B$3:$C$56,2,FALSE)*Paramètres!$K$5))</f>
        <v>0</v>
      </c>
      <c r="K66" s="4"/>
      <c r="L66" s="2">
        <f>IF(K$2="Bike &amp; Run",IF(ISNA(VLOOKUP(K66,Paramètres!$B$3:$C$56,2,FALSE)),0,VLOOKUP(K66,Paramètres!$B$3:$C$56,2,FALSE)*Paramètres!$K$6),IF(OR(K66="",OR($D66="",$D66="NL",$D66="HORS LIGUE")),0,VLOOKUP(IF(OR(K66="",OR($D66="",$D66="NL",$D66="HORS LIGUE")),"",COUNTIFS($D$5:$D$72,"&lt;&gt;"&amp;"",$D$5:$D$72,"&lt;&gt;"&amp;"NL",$D$5:$D$72,"&lt;&gt;"&amp;"HORS LIGUE",K$5:K$72,"&lt;"&amp;K66)+1),Paramètres!$B$3:$C$56,2,FALSE)*Paramètres!$K$6))</f>
        <v>0</v>
      </c>
      <c r="M66" s="4"/>
      <c r="N66" s="2">
        <f>IF(M$2="Bike &amp; Run",IF(ISNA(VLOOKUP(M66,Paramètres!$B$3:$C$56,2,FALSE)),0,VLOOKUP(M66,Paramètres!$B$3:$C$56,2,FALSE)*Paramètres!$K$7),IF(OR(M66="",OR($D66="",$D66="NL",$D66="HORS LIGUE")),0,VLOOKUP(IF(OR(M66="",OR($D66="",$D66="NL",$D66="HORS LIGUE")),"",COUNTIFS($D$5:$D$72,"&lt;&gt;"&amp;"",$D$5:$D$72,"&lt;&gt;"&amp;"NL",$D$5:$D$72,"&lt;&gt;"&amp;"HORS LIGUE",M$5:M$72,"&lt;"&amp;M66)+1),Paramètres!$B$3:$C$56,2,FALSE)*Paramètres!$K$7))</f>
        <v>0</v>
      </c>
      <c r="O66" s="46"/>
      <c r="P66" s="2">
        <f>IF(O$2="Bike &amp; Run",IF(ISNA(VLOOKUP(O66,Paramètres!$B$3:$C$56,2,FALSE)),0,VLOOKUP(O66,Paramètres!$B$3:$C$56,2,FALSE)*Paramètres!$K$8),IF(OR(O66="",OR($D66="",$D66="NL",$D66="HORS LIGUE")),0,VLOOKUP(IF(OR(O66="",OR($D66="",$D66="NL",$D66="HORS LIGUE")),"",COUNTIFS($D$5:$D$72,"&lt;&gt;"&amp;"",$D$5:$D$72,"&lt;&gt;"&amp;"NL",$D$5:$D$72,"&lt;&gt;"&amp;"HORS LIGUE",O$5:O$72,"&lt;"&amp;O66)+1),Paramètres!$B$3:$C$56,2,FALSE)*Paramètres!$K$8))</f>
        <v>0</v>
      </c>
      <c r="Q66" s="46"/>
      <c r="R66" s="2">
        <f>IF(Q$2="Bike &amp; Run",IF(ISNA(VLOOKUP(Q66,Paramètres!$B$3:$C$56,2,FALSE)),0,VLOOKUP(Q66,Paramètres!$B$3:$C$56,2,FALSE)*Paramètres!$K$9),IF(OR(Q66="",OR($D66="",$D66="NL",$D66="HORS LIGUE")),0,VLOOKUP(IF(OR(Q66="",OR($D66="",$D66="NL",$D66="HORS LIGUE")),"",COUNTIFS($D$5:$D$72,"&lt;&gt;"&amp;"",$D$5:$D$72,"&lt;&gt;"&amp;"NL",$D$5:$D$72,"&lt;&gt;"&amp;"HORS LIGUE",Q$5:Q$72,"&lt;"&amp;Q66)+1),Paramètres!$B$3:$C$56,2,FALSE)*Paramètres!$K$9))</f>
        <v>0</v>
      </c>
      <c r="S66" s="46"/>
      <c r="T66" s="2">
        <f>IF(S$2="Bike &amp; Run",IF(ISNA(VLOOKUP(S66,Paramètres!$B$3:$C$56,2,FALSE)),0,VLOOKUP(S66,Paramètres!$B$3:$C$56,2,FALSE)*Paramètres!$K$10),IF(OR(S66="",OR($D66="",$D66="NL",$D66="HORS LIGUE")),0,VLOOKUP(IF(OR(S66="",OR($D66="",$D66="NL",$D66="HORS LIGUE")),"",COUNTIFS($D$5:$D$72,"&lt;&gt;"&amp;"",$D$5:$D$72,"&lt;&gt;"&amp;"NL",$D$5:$D$72,"&lt;&gt;"&amp;"HORS LIGUE",S$5:S$72,"&lt;"&amp;S66)+1),Paramètres!$B$3:$C$56,2,FALSE)*Paramètres!$K$10))</f>
        <v>0</v>
      </c>
      <c r="U66" s="46"/>
      <c r="V66" s="2">
        <f>IF(U$2="Bike &amp; Run",IF(ISNA(VLOOKUP(U66,Paramètres!$B$3:$C$56,2,FALSE)),0,VLOOKUP(U66,Paramètres!$B$3:$C$56,2,FALSE)*Paramètres!$K$11),IF(OR(U66="",OR($D66="",$D66="NL",$D66="HORS LIGUE")),0,VLOOKUP(IF(OR(U66="",OR($D66="",$D66="NL",$D66="HORS LIGUE")),"",COUNTIFS($D$5:$D$72,"&lt;&gt;"&amp;"",$D$5:$D$72,"&lt;&gt;"&amp;"NL",$D$5:$D$72,"&lt;&gt;"&amp;"HORS LIGUE",U$5:U$72,"&lt;"&amp;U66)+1),Paramètres!$B$3:$C$56,2,FALSE)*Paramètres!$K$11))</f>
        <v>0</v>
      </c>
      <c r="W66" s="46"/>
      <c r="X66" s="2">
        <f>IF(W$2="Bike &amp; Run",IF(ISNA(VLOOKUP(W66,Paramètres!$B$3:$C$56,2,FALSE)),0,VLOOKUP(W66,Paramètres!$B$3:$C$56,2,FALSE)*Paramètres!$K$12),IF(OR(W66="",OR($D66="",$D66="NL",$D66="HORS LIGUE")),0,VLOOKUP(IF(OR(W66="",OR($D66="",$D66="NL",$D66="HORS LIGUE")),"",COUNTIFS($D$5:$D$72,"&lt;&gt;"&amp;"",$D$5:$D$72,"&lt;&gt;"&amp;"NL",$D$5:$D$72,"&lt;&gt;"&amp;"HORS LIGUE",W$5:W$72,"&lt;"&amp;W66)+1),Paramètres!$B$3:$C$56,2,FALSE)*Paramètres!$K$12))</f>
        <v>0</v>
      </c>
      <c r="Y66" s="46"/>
      <c r="Z66" s="2">
        <f>IF(Y$2="Bike &amp; Run",IF(ISNA(VLOOKUP(Y66,Paramètres!$B$3:$C$56,2,FALSE)),0,VLOOKUP(Y66,Paramètres!$B$3:$C$56,2,FALSE)*Paramètres!$K$13),IF(OR(Y66="",OR($D66="",$D66="NL",$D66="HORS LIGUE")),0,VLOOKUP(IF(OR(Y66="",OR($D66="",$D66="NL",$D66="HORS LIGUE")),"",COUNTIFS($D$5:$D$72,"&lt;&gt;"&amp;"",$D$5:$D$72,"&lt;&gt;"&amp;"NL",$D$5:$D$72,"&lt;&gt;"&amp;"HORS LIGUE",Y$5:Y$72,"&lt;"&amp;Y66)+1),Paramètres!$B$3:$C$56,2,FALSE)*Paramètres!$K$13))</f>
        <v>0</v>
      </c>
      <c r="AA66" s="46"/>
      <c r="AB66" s="2">
        <f>IF(AA$2="Bike &amp; Run",IF(ISNA(VLOOKUP(AA66,Paramètres!$B$3:$C$56,2,FALSE)),0,VLOOKUP(AA66,Paramètres!$B$3:$C$56,2,FALSE)*Paramètres!$K$14),IF(OR(AA66="",OR($D66="",$D66="NL",$D66="HORS LIGUE")),0,VLOOKUP(IF(OR(AA66="",OR($D66="",$D66="NL",$D66="HORS LIGUE")),"",COUNTIFS($D$5:$D$72,"&lt;&gt;"&amp;"",$D$5:$D$72,"&lt;&gt;"&amp;"NL",$D$5:$D$72,"&lt;&gt;"&amp;"HORS LIGUE",AA$5:AA$72,"&lt;"&amp;AA66)+1),Paramètres!$B$3:$C$56,2,FALSE)*Paramètres!$K$14))</f>
        <v>0</v>
      </c>
      <c r="AC66" s="46"/>
      <c r="AD66" s="2">
        <f>IF(AC$2="Bike &amp; Run",IF(ISNA(VLOOKUP(AC66,Paramètres!$B$3:$C$56,2,FALSE)),0,VLOOKUP(AC66,Paramètres!$B$3:$C$56,2,FALSE)*Paramètres!$K$15),IF(OR(AC66="",OR($D66="",$D66="NL",$D66="HORS LIGUE")),0,VLOOKUP(IF(OR(AC66="",OR($D66="",$D66="NL",$D66="HORS LIGUE")),"",COUNTIFS($D$5:$D$72,"&lt;&gt;"&amp;"",$D$5:$D$72,"&lt;&gt;"&amp;"NL",$D$5:$D$72,"&lt;&gt;"&amp;"HORS LIGUE",AC$5:AC$72,"&lt;"&amp;AC66)+1),Paramètres!$B$3:$C$56,2,FALSE)*Paramètres!$K$15))</f>
        <v>0</v>
      </c>
      <c r="AE66" s="46"/>
      <c r="AF66" s="2">
        <f>IF(AE$2="Bike &amp; Run",IF(ISNA(VLOOKUP(AE66,Paramètres!$B$3:$C$56,2,FALSE)),0,VLOOKUP(AE66,Paramètres!$B$3:$C$56,2,FALSE)*Paramètres!$K$16),IF(OR(AE66="",OR($D66="",$D66="NL",$D66="HORS LIGUE")),0,VLOOKUP(IF(OR(AE66="",OR($D66="",$D66="NL",$D66="HORS LIGUE")),"",COUNTIFS($D$5:$D$72,"&lt;&gt;"&amp;"",$D$5:$D$72,"&lt;&gt;"&amp;"NL",$D$5:$D$72,"&lt;&gt;"&amp;"HORS LIGUE",AE$5:AE$72,"&lt;"&amp;AE66)+1),Paramètres!$B$3:$C$56,2,FALSE)*Paramètres!$K$16))</f>
        <v>0</v>
      </c>
      <c r="AG66" s="46"/>
      <c r="AH66" s="2">
        <f>IF(AG$2="Bike &amp; Run",IF(ISNA(VLOOKUP(AG66,Paramètres!$B$3:$C$56,2,FALSE)),0,VLOOKUP(AG66,Paramètres!$B$3:$C$56,2,FALSE)*Paramètres!$K$17),IF(OR(AG66="",OR($D66="",$D66="NL",$D66="HORS LIGUE")),0,VLOOKUP(IF(OR(AG66="",OR($D66="",$D66="NL",$D66="HORS LIGUE")),"",COUNTIFS($D$5:$D$72,"&lt;&gt;"&amp;"",$D$5:$D$72,"&lt;&gt;"&amp;"NL",$D$5:$D$72,"&lt;&gt;"&amp;"HORS LIGUE",AG$5:AG$72,"&lt;"&amp;AG66)+1),Paramètres!$B$3:$C$56,2,FALSE)*Paramètres!$K$17))</f>
        <v>0</v>
      </c>
      <c r="AI66" s="40">
        <f t="shared" si="53"/>
        <v>0</v>
      </c>
      <c r="AJ66" s="3" t="str">
        <f t="shared" si="54"/>
        <v/>
      </c>
      <c r="AK66" s="5">
        <f t="shared" si="55"/>
        <v>0</v>
      </c>
      <c r="AL66" s="41">
        <f t="shared" si="56"/>
        <v>0</v>
      </c>
      <c r="AM66" s="33" t="str">
        <f t="shared" si="57"/>
        <v/>
      </c>
      <c r="AO66" s="22">
        <f t="shared" si="58"/>
        <v>0</v>
      </c>
      <c r="AP66">
        <f t="shared" si="59"/>
        <v>0</v>
      </c>
      <c r="AQ66">
        <f t="shared" si="60"/>
        <v>0</v>
      </c>
      <c r="AR66">
        <f t="shared" si="61"/>
        <v>0</v>
      </c>
      <c r="AS66">
        <f t="shared" si="62"/>
        <v>0</v>
      </c>
      <c r="AT66">
        <f t="shared" si="63"/>
        <v>0</v>
      </c>
      <c r="AU66">
        <f t="shared" si="64"/>
        <v>0</v>
      </c>
      <c r="AV66">
        <f t="shared" si="65"/>
        <v>0</v>
      </c>
      <c r="AW66">
        <f t="shared" si="66"/>
        <v>0</v>
      </c>
      <c r="AX66">
        <f t="shared" si="67"/>
        <v>0</v>
      </c>
      <c r="AY66">
        <f t="shared" si="68"/>
        <v>0</v>
      </c>
      <c r="AZ66">
        <f t="shared" si="69"/>
        <v>0</v>
      </c>
      <c r="BA66">
        <f t="shared" si="70"/>
        <v>0</v>
      </c>
      <c r="BB66">
        <f t="shared" si="71"/>
        <v>0</v>
      </c>
      <c r="BC66">
        <f t="shared" si="72"/>
        <v>0</v>
      </c>
      <c r="BD66">
        <f t="shared" si="73"/>
        <v>0</v>
      </c>
      <c r="BE66" s="22">
        <f t="shared" ref="BE66:BR66" si="103">BD66+LARGE($AO66:$BC66,BE$4)</f>
        <v>0</v>
      </c>
      <c r="BF66" s="22">
        <f t="shared" si="103"/>
        <v>0</v>
      </c>
      <c r="BG66" s="22">
        <f t="shared" si="103"/>
        <v>0</v>
      </c>
      <c r="BH66" s="22">
        <f t="shared" si="103"/>
        <v>0</v>
      </c>
      <c r="BI66" s="22">
        <f t="shared" si="103"/>
        <v>0</v>
      </c>
      <c r="BJ66" s="22">
        <f t="shared" si="103"/>
        <v>0</v>
      </c>
      <c r="BK66" s="22">
        <f t="shared" si="103"/>
        <v>0</v>
      </c>
      <c r="BL66" s="22">
        <f t="shared" si="103"/>
        <v>0</v>
      </c>
      <c r="BM66" s="22">
        <f t="shared" si="103"/>
        <v>0</v>
      </c>
      <c r="BN66" s="22">
        <f t="shared" si="103"/>
        <v>0</v>
      </c>
      <c r="BO66" s="22">
        <f t="shared" si="103"/>
        <v>0</v>
      </c>
      <c r="BP66" s="22">
        <f t="shared" si="103"/>
        <v>0</v>
      </c>
      <c r="BQ66" s="22">
        <f t="shared" si="103"/>
        <v>0</v>
      </c>
      <c r="BR66" s="22">
        <f t="shared" si="103"/>
        <v>0</v>
      </c>
    </row>
    <row r="67" spans="1:70" ht="16.5">
      <c r="A67" s="14"/>
      <c r="B67" s="32" t="str">
        <f>IF(ISNA(VLOOKUP(A67,'Licenciés Jeunes 2023'!A:C,3,0)),"",VLOOKUP(A67,'Licenciés Jeunes 2023'!A:C,3,0))</f>
        <v/>
      </c>
      <c r="C67" s="32" t="str">
        <f>IF(ISNA(VLOOKUP(A67,'Licenciés Jeunes 2023'!A:C,2,0)),"",VLOOKUP(A67,'Licenciés Jeunes 2023'!A:C,2,0))</f>
        <v/>
      </c>
      <c r="D67" s="32" t="str">
        <f>IF(ISNA(VLOOKUP(A67,'Licenciés Jeunes 2023'!A:F,6,0)),"",VLOOKUP(A67,'Licenciés Jeunes 2023'!A:F,6,0))</f>
        <v/>
      </c>
      <c r="E67" s="6"/>
      <c r="F67" s="2">
        <f>IF(E$2="Bike &amp; Run",IF(ISNA(VLOOKUP(E67,Paramètres!$B$3:$C$56,2,FALSE)),0,VLOOKUP(E67,Paramètres!$B$3:$C$56,2,FALSE)*Paramètres!$K$3),IF(OR(E67="",OR($D67="",$D67="NL",$D67="HORS LIGUE")),0,VLOOKUP(IF(OR(E67="",OR($D67="",$D67="NL",$D67="HORS LIGUE")),"",COUNTIFS($D$5:$D$72,"&lt;&gt;"&amp;"",$D$5:$D$72,"&lt;&gt;"&amp;"NL",$D$5:$D$72,"&lt;&gt;"&amp;"HORS LIGUE",E$5:E$72,"&lt;"&amp;E67)+1),Paramètres!$B$3:$C$56,2,FALSE)*Paramètres!$K$3))</f>
        <v>0</v>
      </c>
      <c r="G67" s="4"/>
      <c r="H67" s="2">
        <f>IF(G$2="Bike &amp; Run",IF(ISNA(VLOOKUP(G67,Paramètres!$B$3:$C$56,2,FALSE)),0,VLOOKUP(G67,Paramètres!$B$3:$C$56,2,FALSE)*Paramètres!$K$4),IF(OR(G67="",OR($D67="",$D67="NL",$D67="HORS LIGUE")),0,VLOOKUP(IF(OR(G67="",OR($D67="",$D67="NL",$D67="HORS LIGUE")),"",COUNTIFS($D$5:$D$72,"&lt;&gt;"&amp;"",$D$5:$D$72,"&lt;&gt;"&amp;"NL",$D$5:$D$72,"&lt;&gt;"&amp;"HORS LIGUE",G$5:G$72,"&lt;"&amp;G67)+1),Paramètres!$B$3:$C$56,2,FALSE)*Paramètres!$K$4))</f>
        <v>0</v>
      </c>
      <c r="I67" s="36"/>
      <c r="J67" s="2">
        <f>IF(I$2="Bike &amp; Run",IF(ISNA(VLOOKUP(I67,Paramètres!$B$3:$C$56,2,FALSE)),0,VLOOKUP(I67,Paramètres!$B$3:$C$56,2,FALSE)*Paramètres!$K$5),IF(OR(I67="",OR($D67="",$D67="NL",$D67="HORS LIGUE")),0,VLOOKUP(IF(OR(I67="",OR($D67="",$D67="NL",$D67="HORS LIGUE")),"",COUNTIFS($D$5:$D$72,"&lt;&gt;"&amp;"",$D$5:$D$72,"&lt;&gt;"&amp;"NL",$D$5:$D$72,"&lt;&gt;"&amp;"HORS LIGUE",I$5:I$72,"&lt;"&amp;I67)+1),Paramètres!$B$3:$C$56,2,FALSE)*Paramètres!$K$5))</f>
        <v>0</v>
      </c>
      <c r="K67" s="4"/>
      <c r="L67" s="2">
        <f>IF(K$2="Bike &amp; Run",IF(ISNA(VLOOKUP(K67,Paramètres!$B$3:$C$56,2,FALSE)),0,VLOOKUP(K67,Paramètres!$B$3:$C$56,2,FALSE)*Paramètres!$K$6),IF(OR(K67="",OR($D67="",$D67="NL",$D67="HORS LIGUE")),0,VLOOKUP(IF(OR(K67="",OR($D67="",$D67="NL",$D67="HORS LIGUE")),"",COUNTIFS($D$5:$D$72,"&lt;&gt;"&amp;"",$D$5:$D$72,"&lt;&gt;"&amp;"NL",$D$5:$D$72,"&lt;&gt;"&amp;"HORS LIGUE",K$5:K$72,"&lt;"&amp;K67)+1),Paramètres!$B$3:$C$56,2,FALSE)*Paramètres!$K$6))</f>
        <v>0</v>
      </c>
      <c r="M67" s="4"/>
      <c r="N67" s="2">
        <f>IF(M$2="Bike &amp; Run",IF(ISNA(VLOOKUP(M67,Paramètres!$B$3:$C$56,2,FALSE)),0,VLOOKUP(M67,Paramètres!$B$3:$C$56,2,FALSE)*Paramètres!$K$7),IF(OR(M67="",OR($D67="",$D67="NL",$D67="HORS LIGUE")),0,VLOOKUP(IF(OR(M67="",OR($D67="",$D67="NL",$D67="HORS LIGUE")),"",COUNTIFS($D$5:$D$72,"&lt;&gt;"&amp;"",$D$5:$D$72,"&lt;&gt;"&amp;"NL",$D$5:$D$72,"&lt;&gt;"&amp;"HORS LIGUE",M$5:M$72,"&lt;"&amp;M67)+1),Paramètres!$B$3:$C$56,2,FALSE)*Paramètres!$K$7))</f>
        <v>0</v>
      </c>
      <c r="O67" s="46"/>
      <c r="P67" s="2">
        <f>IF(O$2="Bike &amp; Run",IF(ISNA(VLOOKUP(O67,Paramètres!$B$3:$C$56,2,FALSE)),0,VLOOKUP(O67,Paramètres!$B$3:$C$56,2,FALSE)*Paramètres!$K$8),IF(OR(O67="",OR($D67="",$D67="NL",$D67="HORS LIGUE")),0,VLOOKUP(IF(OR(O67="",OR($D67="",$D67="NL",$D67="HORS LIGUE")),"",COUNTIFS($D$5:$D$72,"&lt;&gt;"&amp;"",$D$5:$D$72,"&lt;&gt;"&amp;"NL",$D$5:$D$72,"&lt;&gt;"&amp;"HORS LIGUE",O$5:O$72,"&lt;"&amp;O67)+1),Paramètres!$B$3:$C$56,2,FALSE)*Paramètres!$K$8))</f>
        <v>0</v>
      </c>
      <c r="Q67" s="46"/>
      <c r="R67" s="2">
        <f>IF(Q$2="Bike &amp; Run",IF(ISNA(VLOOKUP(Q67,Paramètres!$B$3:$C$56,2,FALSE)),0,VLOOKUP(Q67,Paramètres!$B$3:$C$56,2,FALSE)*Paramètres!$K$9),IF(OR(Q67="",OR($D67="",$D67="NL",$D67="HORS LIGUE")),0,VLOOKUP(IF(OR(Q67="",OR($D67="",$D67="NL",$D67="HORS LIGUE")),"",COUNTIFS($D$5:$D$72,"&lt;&gt;"&amp;"",$D$5:$D$72,"&lt;&gt;"&amp;"NL",$D$5:$D$72,"&lt;&gt;"&amp;"HORS LIGUE",Q$5:Q$72,"&lt;"&amp;Q67)+1),Paramètres!$B$3:$C$56,2,FALSE)*Paramètres!$K$9))</f>
        <v>0</v>
      </c>
      <c r="S67" s="46"/>
      <c r="T67" s="2">
        <f>IF(S$2="Bike &amp; Run",IF(ISNA(VLOOKUP(S67,Paramètres!$B$3:$C$56,2,FALSE)),0,VLOOKUP(S67,Paramètres!$B$3:$C$56,2,FALSE)*Paramètres!$K$10),IF(OR(S67="",OR($D67="",$D67="NL",$D67="HORS LIGUE")),0,VLOOKUP(IF(OR(S67="",OR($D67="",$D67="NL",$D67="HORS LIGUE")),"",COUNTIFS($D$5:$D$72,"&lt;&gt;"&amp;"",$D$5:$D$72,"&lt;&gt;"&amp;"NL",$D$5:$D$72,"&lt;&gt;"&amp;"HORS LIGUE",S$5:S$72,"&lt;"&amp;S67)+1),Paramètres!$B$3:$C$56,2,FALSE)*Paramètres!$K$10))</f>
        <v>0</v>
      </c>
      <c r="U67" s="46"/>
      <c r="V67" s="2">
        <f>IF(U$2="Bike &amp; Run",IF(ISNA(VLOOKUP(U67,Paramètres!$B$3:$C$56,2,FALSE)),0,VLOOKUP(U67,Paramètres!$B$3:$C$56,2,FALSE)*Paramètres!$K$11),IF(OR(U67="",OR($D67="",$D67="NL",$D67="HORS LIGUE")),0,VLOOKUP(IF(OR(U67="",OR($D67="",$D67="NL",$D67="HORS LIGUE")),"",COUNTIFS($D$5:$D$72,"&lt;&gt;"&amp;"",$D$5:$D$72,"&lt;&gt;"&amp;"NL",$D$5:$D$72,"&lt;&gt;"&amp;"HORS LIGUE",U$5:U$72,"&lt;"&amp;U67)+1),Paramètres!$B$3:$C$56,2,FALSE)*Paramètres!$K$11))</f>
        <v>0</v>
      </c>
      <c r="W67" s="46"/>
      <c r="X67" s="2">
        <f>IF(W$2="Bike &amp; Run",IF(ISNA(VLOOKUP(W67,Paramètres!$B$3:$C$56,2,FALSE)),0,VLOOKUP(W67,Paramètres!$B$3:$C$56,2,FALSE)*Paramètres!$K$12),IF(OR(W67="",OR($D67="",$D67="NL",$D67="HORS LIGUE")),0,VLOOKUP(IF(OR(W67="",OR($D67="",$D67="NL",$D67="HORS LIGUE")),"",COUNTIFS($D$5:$D$72,"&lt;&gt;"&amp;"",$D$5:$D$72,"&lt;&gt;"&amp;"NL",$D$5:$D$72,"&lt;&gt;"&amp;"HORS LIGUE",W$5:W$72,"&lt;"&amp;W67)+1),Paramètres!$B$3:$C$56,2,FALSE)*Paramètres!$K$12))</f>
        <v>0</v>
      </c>
      <c r="Y67" s="46"/>
      <c r="Z67" s="2">
        <f>IF(Y$2="Bike &amp; Run",IF(ISNA(VLOOKUP(Y67,Paramètres!$B$3:$C$56,2,FALSE)),0,VLOOKUP(Y67,Paramètres!$B$3:$C$56,2,FALSE)*Paramètres!$K$13),IF(OR(Y67="",OR($D67="",$D67="NL",$D67="HORS LIGUE")),0,VLOOKUP(IF(OR(Y67="",OR($D67="",$D67="NL",$D67="HORS LIGUE")),"",COUNTIFS($D$5:$D$72,"&lt;&gt;"&amp;"",$D$5:$D$72,"&lt;&gt;"&amp;"NL",$D$5:$D$72,"&lt;&gt;"&amp;"HORS LIGUE",Y$5:Y$72,"&lt;"&amp;Y67)+1),Paramètres!$B$3:$C$56,2,FALSE)*Paramètres!$K$13))</f>
        <v>0</v>
      </c>
      <c r="AA67" s="46"/>
      <c r="AB67" s="2">
        <f>IF(AA$2="Bike &amp; Run",IF(ISNA(VLOOKUP(AA67,Paramètres!$B$3:$C$56,2,FALSE)),0,VLOOKUP(AA67,Paramètres!$B$3:$C$56,2,FALSE)*Paramètres!$K$14),IF(OR(AA67="",OR($D67="",$D67="NL",$D67="HORS LIGUE")),0,VLOOKUP(IF(OR(AA67="",OR($D67="",$D67="NL",$D67="HORS LIGUE")),"",COUNTIFS($D$5:$D$72,"&lt;&gt;"&amp;"",$D$5:$D$72,"&lt;&gt;"&amp;"NL",$D$5:$D$72,"&lt;&gt;"&amp;"HORS LIGUE",AA$5:AA$72,"&lt;"&amp;AA67)+1),Paramètres!$B$3:$C$56,2,FALSE)*Paramètres!$K$14))</f>
        <v>0</v>
      </c>
      <c r="AC67" s="46"/>
      <c r="AD67" s="2">
        <f>IF(AC$2="Bike &amp; Run",IF(ISNA(VLOOKUP(AC67,Paramètres!$B$3:$C$56,2,FALSE)),0,VLOOKUP(AC67,Paramètres!$B$3:$C$56,2,FALSE)*Paramètres!$K$15),IF(OR(AC67="",OR($D67="",$D67="NL",$D67="HORS LIGUE")),0,VLOOKUP(IF(OR(AC67="",OR($D67="",$D67="NL",$D67="HORS LIGUE")),"",COUNTIFS($D$5:$D$72,"&lt;&gt;"&amp;"",$D$5:$D$72,"&lt;&gt;"&amp;"NL",$D$5:$D$72,"&lt;&gt;"&amp;"HORS LIGUE",AC$5:AC$72,"&lt;"&amp;AC67)+1),Paramètres!$B$3:$C$56,2,FALSE)*Paramètres!$K$15))</f>
        <v>0</v>
      </c>
      <c r="AE67" s="46"/>
      <c r="AF67" s="2">
        <f>IF(AE$2="Bike &amp; Run",IF(ISNA(VLOOKUP(AE67,Paramètres!$B$3:$C$56,2,FALSE)),0,VLOOKUP(AE67,Paramètres!$B$3:$C$56,2,FALSE)*Paramètres!$K$16),IF(OR(AE67="",OR($D67="",$D67="NL",$D67="HORS LIGUE")),0,VLOOKUP(IF(OR(AE67="",OR($D67="",$D67="NL",$D67="HORS LIGUE")),"",COUNTIFS($D$5:$D$72,"&lt;&gt;"&amp;"",$D$5:$D$72,"&lt;&gt;"&amp;"NL",$D$5:$D$72,"&lt;&gt;"&amp;"HORS LIGUE",AE$5:AE$72,"&lt;"&amp;AE67)+1),Paramètres!$B$3:$C$56,2,FALSE)*Paramètres!$K$16))</f>
        <v>0</v>
      </c>
      <c r="AG67" s="46"/>
      <c r="AH67" s="2">
        <f>IF(AG$2="Bike &amp; Run",IF(ISNA(VLOOKUP(AG67,Paramètres!$B$3:$C$56,2,FALSE)),0,VLOOKUP(AG67,Paramètres!$B$3:$C$56,2,FALSE)*Paramètres!$K$17),IF(OR(AG67="",OR($D67="",$D67="NL",$D67="HORS LIGUE")),0,VLOOKUP(IF(OR(AG67="",OR($D67="",$D67="NL",$D67="HORS LIGUE")),"",COUNTIFS($D$5:$D$72,"&lt;&gt;"&amp;"",$D$5:$D$72,"&lt;&gt;"&amp;"NL",$D$5:$D$72,"&lt;&gt;"&amp;"HORS LIGUE",AG$5:AG$72,"&lt;"&amp;AG67)+1),Paramètres!$B$3:$C$56,2,FALSE)*Paramètres!$K$17))</f>
        <v>0</v>
      </c>
      <c r="AI67" s="40">
        <f t="shared" si="53"/>
        <v>0</v>
      </c>
      <c r="AJ67" s="3" t="str">
        <f t="shared" si="54"/>
        <v/>
      </c>
      <c r="AK67" s="5">
        <f t="shared" si="55"/>
        <v>0</v>
      </c>
      <c r="AL67" s="41">
        <f t="shared" si="56"/>
        <v>0</v>
      </c>
      <c r="AM67" s="33" t="str">
        <f t="shared" si="57"/>
        <v/>
      </c>
      <c r="AO67" s="22">
        <f t="shared" si="58"/>
        <v>0</v>
      </c>
      <c r="AP67">
        <f t="shared" si="59"/>
        <v>0</v>
      </c>
      <c r="AQ67">
        <f t="shared" si="60"/>
        <v>0</v>
      </c>
      <c r="AR67">
        <f t="shared" si="61"/>
        <v>0</v>
      </c>
      <c r="AS67">
        <f t="shared" si="62"/>
        <v>0</v>
      </c>
      <c r="AT67">
        <f t="shared" si="63"/>
        <v>0</v>
      </c>
      <c r="AU67">
        <f t="shared" si="64"/>
        <v>0</v>
      </c>
      <c r="AV67">
        <f t="shared" si="65"/>
        <v>0</v>
      </c>
      <c r="AW67">
        <f t="shared" si="66"/>
        <v>0</v>
      </c>
      <c r="AX67">
        <f t="shared" si="67"/>
        <v>0</v>
      </c>
      <c r="AY67">
        <f t="shared" si="68"/>
        <v>0</v>
      </c>
      <c r="AZ67">
        <f t="shared" si="69"/>
        <v>0</v>
      </c>
      <c r="BA67">
        <f t="shared" si="70"/>
        <v>0</v>
      </c>
      <c r="BB67">
        <f t="shared" si="71"/>
        <v>0</v>
      </c>
      <c r="BC67">
        <f t="shared" si="72"/>
        <v>0</v>
      </c>
      <c r="BD67">
        <f t="shared" si="73"/>
        <v>0</v>
      </c>
      <c r="BE67" s="22">
        <f t="shared" ref="BE67:BR67" si="104">BD67+LARGE($AO67:$BC67,BE$4)</f>
        <v>0</v>
      </c>
      <c r="BF67" s="22">
        <f t="shared" si="104"/>
        <v>0</v>
      </c>
      <c r="BG67" s="22">
        <f t="shared" si="104"/>
        <v>0</v>
      </c>
      <c r="BH67" s="22">
        <f t="shared" si="104"/>
        <v>0</v>
      </c>
      <c r="BI67" s="22">
        <f t="shared" si="104"/>
        <v>0</v>
      </c>
      <c r="BJ67" s="22">
        <f t="shared" si="104"/>
        <v>0</v>
      </c>
      <c r="BK67" s="22">
        <f t="shared" si="104"/>
        <v>0</v>
      </c>
      <c r="BL67" s="22">
        <f t="shared" si="104"/>
        <v>0</v>
      </c>
      <c r="BM67" s="22">
        <f t="shared" si="104"/>
        <v>0</v>
      </c>
      <c r="BN67" s="22">
        <f t="shared" si="104"/>
        <v>0</v>
      </c>
      <c r="BO67" s="22">
        <f t="shared" si="104"/>
        <v>0</v>
      </c>
      <c r="BP67" s="22">
        <f t="shared" si="104"/>
        <v>0</v>
      </c>
      <c r="BQ67" s="22">
        <f t="shared" si="104"/>
        <v>0</v>
      </c>
      <c r="BR67" s="22">
        <f t="shared" si="104"/>
        <v>0</v>
      </c>
    </row>
    <row r="68" spans="1:70" ht="16.5">
      <c r="A68" s="14"/>
      <c r="B68" s="32" t="str">
        <f>IF(ISNA(VLOOKUP(A68,'Licenciés Jeunes 2023'!A:C,3,0)),"",VLOOKUP(A68,'Licenciés Jeunes 2023'!A:C,3,0))</f>
        <v/>
      </c>
      <c r="C68" s="32" t="str">
        <f>IF(ISNA(VLOOKUP(A68,'Licenciés Jeunes 2023'!A:C,2,0)),"",VLOOKUP(A68,'Licenciés Jeunes 2023'!A:C,2,0))</f>
        <v/>
      </c>
      <c r="D68" s="32" t="str">
        <f>IF(ISNA(VLOOKUP(A68,'Licenciés Jeunes 2023'!A:F,6,0)),"",VLOOKUP(A68,'Licenciés Jeunes 2023'!A:F,6,0))</f>
        <v/>
      </c>
      <c r="E68" s="6"/>
      <c r="F68" s="2">
        <f>IF(E$2="Bike &amp; Run",IF(ISNA(VLOOKUP(E68,Paramètres!$B$3:$C$56,2,FALSE)),0,VLOOKUP(E68,Paramètres!$B$3:$C$56,2,FALSE)*Paramètres!$K$3),IF(OR(E68="",OR($D68="",$D68="NL",$D68="HORS LIGUE")),0,VLOOKUP(IF(OR(E68="",OR($D68="",$D68="NL",$D68="HORS LIGUE")),"",COUNTIFS($D$5:$D$72,"&lt;&gt;"&amp;"",$D$5:$D$72,"&lt;&gt;"&amp;"NL",$D$5:$D$72,"&lt;&gt;"&amp;"HORS LIGUE",E$5:E$72,"&lt;"&amp;E68)+1),Paramètres!$B$3:$C$56,2,FALSE)*Paramètres!$K$3))</f>
        <v>0</v>
      </c>
      <c r="G68" s="4"/>
      <c r="H68" s="2">
        <f>IF(G$2="Bike &amp; Run",IF(ISNA(VLOOKUP(G68,Paramètres!$B$3:$C$56,2,FALSE)),0,VLOOKUP(G68,Paramètres!$B$3:$C$56,2,FALSE)*Paramètres!$K$4),IF(OR(G68="",OR($D68="",$D68="NL",$D68="HORS LIGUE")),0,VLOOKUP(IF(OR(G68="",OR($D68="",$D68="NL",$D68="HORS LIGUE")),"",COUNTIFS($D$5:$D$72,"&lt;&gt;"&amp;"",$D$5:$D$72,"&lt;&gt;"&amp;"NL",$D$5:$D$72,"&lt;&gt;"&amp;"HORS LIGUE",G$5:G$72,"&lt;"&amp;G68)+1),Paramètres!$B$3:$C$56,2,FALSE)*Paramètres!$K$4))</f>
        <v>0</v>
      </c>
      <c r="I68" s="36"/>
      <c r="J68" s="2">
        <f>IF(I$2="Bike &amp; Run",IF(ISNA(VLOOKUP(I68,Paramètres!$B$3:$C$56,2,FALSE)),0,VLOOKUP(I68,Paramètres!$B$3:$C$56,2,FALSE)*Paramètres!$K$5),IF(OR(I68="",OR($D68="",$D68="NL",$D68="HORS LIGUE")),0,VLOOKUP(IF(OR(I68="",OR($D68="",$D68="NL",$D68="HORS LIGUE")),"",COUNTIFS($D$5:$D$72,"&lt;&gt;"&amp;"",$D$5:$D$72,"&lt;&gt;"&amp;"NL",$D$5:$D$72,"&lt;&gt;"&amp;"HORS LIGUE",I$5:I$72,"&lt;"&amp;I68)+1),Paramètres!$B$3:$C$56,2,FALSE)*Paramètres!$K$5))</f>
        <v>0</v>
      </c>
      <c r="K68" s="4"/>
      <c r="L68" s="2">
        <f>IF(K$2="Bike &amp; Run",IF(ISNA(VLOOKUP(K68,Paramètres!$B$3:$C$56,2,FALSE)),0,VLOOKUP(K68,Paramètres!$B$3:$C$56,2,FALSE)*Paramètres!$K$6),IF(OR(K68="",OR($D68="",$D68="NL",$D68="HORS LIGUE")),0,VLOOKUP(IF(OR(K68="",OR($D68="",$D68="NL",$D68="HORS LIGUE")),"",COUNTIFS($D$5:$D$72,"&lt;&gt;"&amp;"",$D$5:$D$72,"&lt;&gt;"&amp;"NL",$D$5:$D$72,"&lt;&gt;"&amp;"HORS LIGUE",K$5:K$72,"&lt;"&amp;K68)+1),Paramètres!$B$3:$C$56,2,FALSE)*Paramètres!$K$6))</f>
        <v>0</v>
      </c>
      <c r="M68" s="4"/>
      <c r="N68" s="2">
        <f>IF(M$2="Bike &amp; Run",IF(ISNA(VLOOKUP(M68,Paramètres!$B$3:$C$56,2,FALSE)),0,VLOOKUP(M68,Paramètres!$B$3:$C$56,2,FALSE)*Paramètres!$K$7),IF(OR(M68="",OR($D68="",$D68="NL",$D68="HORS LIGUE")),0,VLOOKUP(IF(OR(M68="",OR($D68="",$D68="NL",$D68="HORS LIGUE")),"",COUNTIFS($D$5:$D$72,"&lt;&gt;"&amp;"",$D$5:$D$72,"&lt;&gt;"&amp;"NL",$D$5:$D$72,"&lt;&gt;"&amp;"HORS LIGUE",M$5:M$72,"&lt;"&amp;M68)+1),Paramètres!$B$3:$C$56,2,FALSE)*Paramètres!$K$7))</f>
        <v>0</v>
      </c>
      <c r="O68" s="46"/>
      <c r="P68" s="2">
        <f>IF(O$2="Bike &amp; Run",IF(ISNA(VLOOKUP(O68,Paramètres!$B$3:$C$56,2,FALSE)),0,VLOOKUP(O68,Paramètres!$B$3:$C$56,2,FALSE)*Paramètres!$K$8),IF(OR(O68="",OR($D68="",$D68="NL",$D68="HORS LIGUE")),0,VLOOKUP(IF(OR(O68="",OR($D68="",$D68="NL",$D68="HORS LIGUE")),"",COUNTIFS($D$5:$D$72,"&lt;&gt;"&amp;"",$D$5:$D$72,"&lt;&gt;"&amp;"NL",$D$5:$D$72,"&lt;&gt;"&amp;"HORS LIGUE",O$5:O$72,"&lt;"&amp;O68)+1),Paramètres!$B$3:$C$56,2,FALSE)*Paramètres!$K$8))</f>
        <v>0</v>
      </c>
      <c r="Q68" s="46"/>
      <c r="R68" s="2">
        <f>IF(Q$2="Bike &amp; Run",IF(ISNA(VLOOKUP(Q68,Paramètres!$B$3:$C$56,2,FALSE)),0,VLOOKUP(Q68,Paramètres!$B$3:$C$56,2,FALSE)*Paramètres!$K$9),IF(OR(Q68="",OR($D68="",$D68="NL",$D68="HORS LIGUE")),0,VLOOKUP(IF(OR(Q68="",OR($D68="",$D68="NL",$D68="HORS LIGUE")),"",COUNTIFS($D$5:$D$72,"&lt;&gt;"&amp;"",$D$5:$D$72,"&lt;&gt;"&amp;"NL",$D$5:$D$72,"&lt;&gt;"&amp;"HORS LIGUE",Q$5:Q$72,"&lt;"&amp;Q68)+1),Paramètres!$B$3:$C$56,2,FALSE)*Paramètres!$K$9))</f>
        <v>0</v>
      </c>
      <c r="S68" s="46"/>
      <c r="T68" s="2">
        <f>IF(S$2="Bike &amp; Run",IF(ISNA(VLOOKUP(S68,Paramètres!$B$3:$C$56,2,FALSE)),0,VLOOKUP(S68,Paramètres!$B$3:$C$56,2,FALSE)*Paramètres!$K$10),IF(OR(S68="",OR($D68="",$D68="NL",$D68="HORS LIGUE")),0,VLOOKUP(IF(OR(S68="",OR($D68="",$D68="NL",$D68="HORS LIGUE")),"",COUNTIFS($D$5:$D$72,"&lt;&gt;"&amp;"",$D$5:$D$72,"&lt;&gt;"&amp;"NL",$D$5:$D$72,"&lt;&gt;"&amp;"HORS LIGUE",S$5:S$72,"&lt;"&amp;S68)+1),Paramètres!$B$3:$C$56,2,FALSE)*Paramètres!$K$10))</f>
        <v>0</v>
      </c>
      <c r="U68" s="46"/>
      <c r="V68" s="2">
        <f>IF(U$2="Bike &amp; Run",IF(ISNA(VLOOKUP(U68,Paramètres!$B$3:$C$56,2,FALSE)),0,VLOOKUP(U68,Paramètres!$B$3:$C$56,2,FALSE)*Paramètres!$K$11),IF(OR(U68="",OR($D68="",$D68="NL",$D68="HORS LIGUE")),0,VLOOKUP(IF(OR(U68="",OR($D68="",$D68="NL",$D68="HORS LIGUE")),"",COUNTIFS($D$5:$D$72,"&lt;&gt;"&amp;"",$D$5:$D$72,"&lt;&gt;"&amp;"NL",$D$5:$D$72,"&lt;&gt;"&amp;"HORS LIGUE",U$5:U$72,"&lt;"&amp;U68)+1),Paramètres!$B$3:$C$56,2,FALSE)*Paramètres!$K$11))</f>
        <v>0</v>
      </c>
      <c r="W68" s="46"/>
      <c r="X68" s="2">
        <f>IF(W$2="Bike &amp; Run",IF(ISNA(VLOOKUP(W68,Paramètres!$B$3:$C$56,2,FALSE)),0,VLOOKUP(W68,Paramètres!$B$3:$C$56,2,FALSE)*Paramètres!$K$12),IF(OR(W68="",OR($D68="",$D68="NL",$D68="HORS LIGUE")),0,VLOOKUP(IF(OR(W68="",OR($D68="",$D68="NL",$D68="HORS LIGUE")),"",COUNTIFS($D$5:$D$72,"&lt;&gt;"&amp;"",$D$5:$D$72,"&lt;&gt;"&amp;"NL",$D$5:$D$72,"&lt;&gt;"&amp;"HORS LIGUE",W$5:W$72,"&lt;"&amp;W68)+1),Paramètres!$B$3:$C$56,2,FALSE)*Paramètres!$K$12))</f>
        <v>0</v>
      </c>
      <c r="Y68" s="46"/>
      <c r="Z68" s="2">
        <f>IF(Y$2="Bike &amp; Run",IF(ISNA(VLOOKUP(Y68,Paramètres!$B$3:$C$56,2,FALSE)),0,VLOOKUP(Y68,Paramètres!$B$3:$C$56,2,FALSE)*Paramètres!$K$13),IF(OR(Y68="",OR($D68="",$D68="NL",$D68="HORS LIGUE")),0,VLOOKUP(IF(OR(Y68="",OR($D68="",$D68="NL",$D68="HORS LIGUE")),"",COUNTIFS($D$5:$D$72,"&lt;&gt;"&amp;"",$D$5:$D$72,"&lt;&gt;"&amp;"NL",$D$5:$D$72,"&lt;&gt;"&amp;"HORS LIGUE",Y$5:Y$72,"&lt;"&amp;Y68)+1),Paramètres!$B$3:$C$56,2,FALSE)*Paramètres!$K$13))</f>
        <v>0</v>
      </c>
      <c r="AA68" s="46"/>
      <c r="AB68" s="2">
        <f>IF(AA$2="Bike &amp; Run",IF(ISNA(VLOOKUP(AA68,Paramètres!$B$3:$C$56,2,FALSE)),0,VLOOKUP(AA68,Paramètres!$B$3:$C$56,2,FALSE)*Paramètres!$K$14),IF(OR(AA68="",OR($D68="",$D68="NL",$D68="HORS LIGUE")),0,VLOOKUP(IF(OR(AA68="",OR($D68="",$D68="NL",$D68="HORS LIGUE")),"",COUNTIFS($D$5:$D$72,"&lt;&gt;"&amp;"",$D$5:$D$72,"&lt;&gt;"&amp;"NL",$D$5:$D$72,"&lt;&gt;"&amp;"HORS LIGUE",AA$5:AA$72,"&lt;"&amp;AA68)+1),Paramètres!$B$3:$C$56,2,FALSE)*Paramètres!$K$14))</f>
        <v>0</v>
      </c>
      <c r="AC68" s="46"/>
      <c r="AD68" s="2">
        <f>IF(AC$2="Bike &amp; Run",IF(ISNA(VLOOKUP(AC68,Paramètres!$B$3:$C$56,2,FALSE)),0,VLOOKUP(AC68,Paramètres!$B$3:$C$56,2,FALSE)*Paramètres!$K$15),IF(OR(AC68="",OR($D68="",$D68="NL",$D68="HORS LIGUE")),0,VLOOKUP(IF(OR(AC68="",OR($D68="",$D68="NL",$D68="HORS LIGUE")),"",COUNTIFS($D$5:$D$72,"&lt;&gt;"&amp;"",$D$5:$D$72,"&lt;&gt;"&amp;"NL",$D$5:$D$72,"&lt;&gt;"&amp;"HORS LIGUE",AC$5:AC$72,"&lt;"&amp;AC68)+1),Paramètres!$B$3:$C$56,2,FALSE)*Paramètres!$K$15))</f>
        <v>0</v>
      </c>
      <c r="AE68" s="46"/>
      <c r="AF68" s="2">
        <f>IF(AE$2="Bike &amp; Run",IF(ISNA(VLOOKUP(AE68,Paramètres!$B$3:$C$56,2,FALSE)),0,VLOOKUP(AE68,Paramètres!$B$3:$C$56,2,FALSE)*Paramètres!$K$16),IF(OR(AE68="",OR($D68="",$D68="NL",$D68="HORS LIGUE")),0,VLOOKUP(IF(OR(AE68="",OR($D68="",$D68="NL",$D68="HORS LIGUE")),"",COUNTIFS($D$5:$D$72,"&lt;&gt;"&amp;"",$D$5:$D$72,"&lt;&gt;"&amp;"NL",$D$5:$D$72,"&lt;&gt;"&amp;"HORS LIGUE",AE$5:AE$72,"&lt;"&amp;AE68)+1),Paramètres!$B$3:$C$56,2,FALSE)*Paramètres!$K$16))</f>
        <v>0</v>
      </c>
      <c r="AG68" s="46"/>
      <c r="AH68" s="2">
        <f>IF(AG$2="Bike &amp; Run",IF(ISNA(VLOOKUP(AG68,Paramètres!$B$3:$C$56,2,FALSE)),0,VLOOKUP(AG68,Paramètres!$B$3:$C$56,2,FALSE)*Paramètres!$K$17),IF(OR(AG68="",OR($D68="",$D68="NL",$D68="HORS LIGUE")),0,VLOOKUP(IF(OR(AG68="",OR($D68="",$D68="NL",$D68="HORS LIGUE")),"",COUNTIFS($D$5:$D$72,"&lt;&gt;"&amp;"",$D$5:$D$72,"&lt;&gt;"&amp;"NL",$D$5:$D$72,"&lt;&gt;"&amp;"HORS LIGUE",AG$5:AG$72,"&lt;"&amp;AG68)+1),Paramètres!$B$3:$C$56,2,FALSE)*Paramètres!$K$17))</f>
        <v>0</v>
      </c>
      <c r="AI68" s="40">
        <f t="shared" si="53"/>
        <v>0</v>
      </c>
      <c r="AJ68" s="3" t="str">
        <f t="shared" si="54"/>
        <v/>
      </c>
      <c r="AK68" s="5">
        <f t="shared" si="55"/>
        <v>0</v>
      </c>
      <c r="AL68" s="41">
        <f t="shared" si="56"/>
        <v>0</v>
      </c>
      <c r="AM68" s="33" t="str">
        <f t="shared" si="57"/>
        <v/>
      </c>
      <c r="AO68" s="22">
        <f t="shared" si="58"/>
        <v>0</v>
      </c>
      <c r="AP68">
        <f t="shared" si="59"/>
        <v>0</v>
      </c>
      <c r="AQ68">
        <f t="shared" si="60"/>
        <v>0</v>
      </c>
      <c r="AR68">
        <f t="shared" si="61"/>
        <v>0</v>
      </c>
      <c r="AS68">
        <f t="shared" si="62"/>
        <v>0</v>
      </c>
      <c r="AT68">
        <f t="shared" si="63"/>
        <v>0</v>
      </c>
      <c r="AU68">
        <f t="shared" si="64"/>
        <v>0</v>
      </c>
      <c r="AV68">
        <f t="shared" si="65"/>
        <v>0</v>
      </c>
      <c r="AW68">
        <f t="shared" si="66"/>
        <v>0</v>
      </c>
      <c r="AX68">
        <f t="shared" si="67"/>
        <v>0</v>
      </c>
      <c r="AY68">
        <f t="shared" si="68"/>
        <v>0</v>
      </c>
      <c r="AZ68">
        <f t="shared" si="69"/>
        <v>0</v>
      </c>
      <c r="BA68">
        <f t="shared" si="70"/>
        <v>0</v>
      </c>
      <c r="BB68">
        <f t="shared" si="71"/>
        <v>0</v>
      </c>
      <c r="BC68">
        <f t="shared" si="72"/>
        <v>0</v>
      </c>
      <c r="BD68">
        <f t="shared" si="73"/>
        <v>0</v>
      </c>
      <c r="BE68" s="22">
        <f t="shared" ref="BE68:BR68" si="105">BD68+LARGE($AO68:$BC68,BE$4)</f>
        <v>0</v>
      </c>
      <c r="BF68" s="22">
        <f t="shared" si="105"/>
        <v>0</v>
      </c>
      <c r="BG68" s="22">
        <f t="shared" si="105"/>
        <v>0</v>
      </c>
      <c r="BH68" s="22">
        <f t="shared" si="105"/>
        <v>0</v>
      </c>
      <c r="BI68" s="22">
        <f t="shared" si="105"/>
        <v>0</v>
      </c>
      <c r="BJ68" s="22">
        <f t="shared" si="105"/>
        <v>0</v>
      </c>
      <c r="BK68" s="22">
        <f t="shared" si="105"/>
        <v>0</v>
      </c>
      <c r="BL68" s="22">
        <f t="shared" si="105"/>
        <v>0</v>
      </c>
      <c r="BM68" s="22">
        <f t="shared" si="105"/>
        <v>0</v>
      </c>
      <c r="BN68" s="22">
        <f t="shared" si="105"/>
        <v>0</v>
      </c>
      <c r="BO68" s="22">
        <f t="shared" si="105"/>
        <v>0</v>
      </c>
      <c r="BP68" s="22">
        <f t="shared" si="105"/>
        <v>0</v>
      </c>
      <c r="BQ68" s="22">
        <f t="shared" si="105"/>
        <v>0</v>
      </c>
      <c r="BR68" s="22">
        <f t="shared" si="105"/>
        <v>0</v>
      </c>
    </row>
    <row r="69" spans="1:70" ht="16.5">
      <c r="A69" s="14"/>
      <c r="B69" s="32" t="str">
        <f>IF(ISNA(VLOOKUP(A69,'Licenciés Jeunes 2023'!A:C,3,0)),"",VLOOKUP(A69,'Licenciés Jeunes 2023'!A:C,3,0))</f>
        <v/>
      </c>
      <c r="C69" s="32" t="str">
        <f>IF(ISNA(VLOOKUP(A69,'Licenciés Jeunes 2023'!A:C,2,0)),"",VLOOKUP(A69,'Licenciés Jeunes 2023'!A:C,2,0))</f>
        <v/>
      </c>
      <c r="D69" s="32" t="str">
        <f>IF(ISNA(VLOOKUP(A69,'Licenciés Jeunes 2023'!A:F,6,0)),"",VLOOKUP(A69,'Licenciés Jeunes 2023'!A:F,6,0))</f>
        <v/>
      </c>
      <c r="E69" s="6"/>
      <c r="F69" s="2">
        <f>IF(E$2="Bike &amp; Run",IF(ISNA(VLOOKUP(E69,Paramètres!$B$3:$C$56,2,FALSE)),0,VLOOKUP(E69,Paramètres!$B$3:$C$56,2,FALSE)*Paramètres!$K$3),IF(OR(E69="",OR($D69="",$D69="NL",$D69="HORS LIGUE")),0,VLOOKUP(IF(OR(E69="",OR($D69="",$D69="NL",$D69="HORS LIGUE")),"",COUNTIFS($D$5:$D$72,"&lt;&gt;"&amp;"",$D$5:$D$72,"&lt;&gt;"&amp;"NL",$D$5:$D$72,"&lt;&gt;"&amp;"HORS LIGUE",E$5:E$72,"&lt;"&amp;E69)+1),Paramètres!$B$3:$C$56,2,FALSE)*Paramètres!$K$3))</f>
        <v>0</v>
      </c>
      <c r="G69" s="4"/>
      <c r="H69" s="2">
        <f>IF(G$2="Bike &amp; Run",IF(ISNA(VLOOKUP(G69,Paramètres!$B$3:$C$56,2,FALSE)),0,VLOOKUP(G69,Paramètres!$B$3:$C$56,2,FALSE)*Paramètres!$K$4),IF(OR(G69="",OR($D69="",$D69="NL",$D69="HORS LIGUE")),0,VLOOKUP(IF(OR(G69="",OR($D69="",$D69="NL",$D69="HORS LIGUE")),"",COUNTIFS($D$5:$D$72,"&lt;&gt;"&amp;"",$D$5:$D$72,"&lt;&gt;"&amp;"NL",$D$5:$D$72,"&lt;&gt;"&amp;"HORS LIGUE",G$5:G$72,"&lt;"&amp;G69)+1),Paramètres!$B$3:$C$56,2,FALSE)*Paramètres!$K$4))</f>
        <v>0</v>
      </c>
      <c r="I69" s="36"/>
      <c r="J69" s="2">
        <f>IF(I$2="Bike &amp; Run",IF(ISNA(VLOOKUP(I69,Paramètres!$B$3:$C$56,2,FALSE)),0,VLOOKUP(I69,Paramètres!$B$3:$C$56,2,FALSE)*Paramètres!$K$5),IF(OR(I69="",OR($D69="",$D69="NL",$D69="HORS LIGUE")),0,VLOOKUP(IF(OR(I69="",OR($D69="",$D69="NL",$D69="HORS LIGUE")),"",COUNTIFS($D$5:$D$72,"&lt;&gt;"&amp;"",$D$5:$D$72,"&lt;&gt;"&amp;"NL",$D$5:$D$72,"&lt;&gt;"&amp;"HORS LIGUE",I$5:I$72,"&lt;"&amp;I69)+1),Paramètres!$B$3:$C$56,2,FALSE)*Paramètres!$K$5))</f>
        <v>0</v>
      </c>
      <c r="K69" s="4"/>
      <c r="L69" s="2">
        <f>IF(K$2="Bike &amp; Run",IF(ISNA(VLOOKUP(K69,Paramètres!$B$3:$C$56,2,FALSE)),0,VLOOKUP(K69,Paramètres!$B$3:$C$56,2,FALSE)*Paramètres!$K$6),IF(OR(K69="",OR($D69="",$D69="NL",$D69="HORS LIGUE")),0,VLOOKUP(IF(OR(K69="",OR($D69="",$D69="NL",$D69="HORS LIGUE")),"",COUNTIFS($D$5:$D$72,"&lt;&gt;"&amp;"",$D$5:$D$72,"&lt;&gt;"&amp;"NL",$D$5:$D$72,"&lt;&gt;"&amp;"HORS LIGUE",K$5:K$72,"&lt;"&amp;K69)+1),Paramètres!$B$3:$C$56,2,FALSE)*Paramètres!$K$6))</f>
        <v>0</v>
      </c>
      <c r="M69" s="4"/>
      <c r="N69" s="2">
        <f>IF(M$2="Bike &amp; Run",IF(ISNA(VLOOKUP(M69,Paramètres!$B$3:$C$56,2,FALSE)),0,VLOOKUP(M69,Paramètres!$B$3:$C$56,2,FALSE)*Paramètres!$K$7),IF(OR(M69="",OR($D69="",$D69="NL",$D69="HORS LIGUE")),0,VLOOKUP(IF(OR(M69="",OR($D69="",$D69="NL",$D69="HORS LIGUE")),"",COUNTIFS($D$5:$D$72,"&lt;&gt;"&amp;"",$D$5:$D$72,"&lt;&gt;"&amp;"NL",$D$5:$D$72,"&lt;&gt;"&amp;"HORS LIGUE",M$5:M$72,"&lt;"&amp;M69)+1),Paramètres!$B$3:$C$56,2,FALSE)*Paramètres!$K$7))</f>
        <v>0</v>
      </c>
      <c r="O69" s="46"/>
      <c r="P69" s="2">
        <f>IF(O$2="Bike &amp; Run",IF(ISNA(VLOOKUP(O69,Paramètres!$B$3:$C$56,2,FALSE)),0,VLOOKUP(O69,Paramètres!$B$3:$C$56,2,FALSE)*Paramètres!$K$8),IF(OR(O69="",OR($D69="",$D69="NL",$D69="HORS LIGUE")),0,VLOOKUP(IF(OR(O69="",OR($D69="",$D69="NL",$D69="HORS LIGUE")),"",COUNTIFS($D$5:$D$72,"&lt;&gt;"&amp;"",$D$5:$D$72,"&lt;&gt;"&amp;"NL",$D$5:$D$72,"&lt;&gt;"&amp;"HORS LIGUE",O$5:O$72,"&lt;"&amp;O69)+1),Paramètres!$B$3:$C$56,2,FALSE)*Paramètres!$K$8))</f>
        <v>0</v>
      </c>
      <c r="Q69" s="46"/>
      <c r="R69" s="2">
        <f>IF(Q$2="Bike &amp; Run",IF(ISNA(VLOOKUP(Q69,Paramètres!$B$3:$C$56,2,FALSE)),0,VLOOKUP(Q69,Paramètres!$B$3:$C$56,2,FALSE)*Paramètres!$K$9),IF(OR(Q69="",OR($D69="",$D69="NL",$D69="HORS LIGUE")),0,VLOOKUP(IF(OR(Q69="",OR($D69="",$D69="NL",$D69="HORS LIGUE")),"",COUNTIFS($D$5:$D$72,"&lt;&gt;"&amp;"",$D$5:$D$72,"&lt;&gt;"&amp;"NL",$D$5:$D$72,"&lt;&gt;"&amp;"HORS LIGUE",Q$5:Q$72,"&lt;"&amp;Q69)+1),Paramètres!$B$3:$C$56,2,FALSE)*Paramètres!$K$9))</f>
        <v>0</v>
      </c>
      <c r="S69" s="46"/>
      <c r="T69" s="2">
        <f>IF(S$2="Bike &amp; Run",IF(ISNA(VLOOKUP(S69,Paramètres!$B$3:$C$56,2,FALSE)),0,VLOOKUP(S69,Paramètres!$B$3:$C$56,2,FALSE)*Paramètres!$K$10),IF(OR(S69="",OR($D69="",$D69="NL",$D69="HORS LIGUE")),0,VLOOKUP(IF(OR(S69="",OR($D69="",$D69="NL",$D69="HORS LIGUE")),"",COUNTIFS($D$5:$D$72,"&lt;&gt;"&amp;"",$D$5:$D$72,"&lt;&gt;"&amp;"NL",$D$5:$D$72,"&lt;&gt;"&amp;"HORS LIGUE",S$5:S$72,"&lt;"&amp;S69)+1),Paramètres!$B$3:$C$56,2,FALSE)*Paramètres!$K$10))</f>
        <v>0</v>
      </c>
      <c r="U69" s="46"/>
      <c r="V69" s="2">
        <f>IF(U$2="Bike &amp; Run",IF(ISNA(VLOOKUP(U69,Paramètres!$B$3:$C$56,2,FALSE)),0,VLOOKUP(U69,Paramètres!$B$3:$C$56,2,FALSE)*Paramètres!$K$11),IF(OR(U69="",OR($D69="",$D69="NL",$D69="HORS LIGUE")),0,VLOOKUP(IF(OR(U69="",OR($D69="",$D69="NL",$D69="HORS LIGUE")),"",COUNTIFS($D$5:$D$72,"&lt;&gt;"&amp;"",$D$5:$D$72,"&lt;&gt;"&amp;"NL",$D$5:$D$72,"&lt;&gt;"&amp;"HORS LIGUE",U$5:U$72,"&lt;"&amp;U69)+1),Paramètres!$B$3:$C$56,2,FALSE)*Paramètres!$K$11))</f>
        <v>0</v>
      </c>
      <c r="W69" s="46"/>
      <c r="X69" s="2">
        <f>IF(W$2="Bike &amp; Run",IF(ISNA(VLOOKUP(W69,Paramètres!$B$3:$C$56,2,FALSE)),0,VLOOKUP(W69,Paramètres!$B$3:$C$56,2,FALSE)*Paramètres!$K$12),IF(OR(W69="",OR($D69="",$D69="NL",$D69="HORS LIGUE")),0,VLOOKUP(IF(OR(W69="",OR($D69="",$D69="NL",$D69="HORS LIGUE")),"",COUNTIFS($D$5:$D$72,"&lt;&gt;"&amp;"",$D$5:$D$72,"&lt;&gt;"&amp;"NL",$D$5:$D$72,"&lt;&gt;"&amp;"HORS LIGUE",W$5:W$72,"&lt;"&amp;W69)+1),Paramètres!$B$3:$C$56,2,FALSE)*Paramètres!$K$12))</f>
        <v>0</v>
      </c>
      <c r="Y69" s="46"/>
      <c r="Z69" s="2">
        <f>IF(Y$2="Bike &amp; Run",IF(ISNA(VLOOKUP(Y69,Paramètres!$B$3:$C$56,2,FALSE)),0,VLOOKUP(Y69,Paramètres!$B$3:$C$56,2,FALSE)*Paramètres!$K$13),IF(OR(Y69="",OR($D69="",$D69="NL",$D69="HORS LIGUE")),0,VLOOKUP(IF(OR(Y69="",OR($D69="",$D69="NL",$D69="HORS LIGUE")),"",COUNTIFS($D$5:$D$72,"&lt;&gt;"&amp;"",$D$5:$D$72,"&lt;&gt;"&amp;"NL",$D$5:$D$72,"&lt;&gt;"&amp;"HORS LIGUE",Y$5:Y$72,"&lt;"&amp;Y69)+1),Paramètres!$B$3:$C$56,2,FALSE)*Paramètres!$K$13))</f>
        <v>0</v>
      </c>
      <c r="AA69" s="46"/>
      <c r="AB69" s="2">
        <f>IF(AA$2="Bike &amp; Run",IF(ISNA(VLOOKUP(AA69,Paramètres!$B$3:$C$56,2,FALSE)),0,VLOOKUP(AA69,Paramètres!$B$3:$C$56,2,FALSE)*Paramètres!$K$14),IF(OR(AA69="",OR($D69="",$D69="NL",$D69="HORS LIGUE")),0,VLOOKUP(IF(OR(AA69="",OR($D69="",$D69="NL",$D69="HORS LIGUE")),"",COUNTIFS($D$5:$D$72,"&lt;&gt;"&amp;"",$D$5:$D$72,"&lt;&gt;"&amp;"NL",$D$5:$D$72,"&lt;&gt;"&amp;"HORS LIGUE",AA$5:AA$72,"&lt;"&amp;AA69)+1),Paramètres!$B$3:$C$56,2,FALSE)*Paramètres!$K$14))</f>
        <v>0</v>
      </c>
      <c r="AC69" s="46"/>
      <c r="AD69" s="2">
        <f>IF(AC$2="Bike &amp; Run",IF(ISNA(VLOOKUP(AC69,Paramètres!$B$3:$C$56,2,FALSE)),0,VLOOKUP(AC69,Paramètres!$B$3:$C$56,2,FALSE)*Paramètres!$K$15),IF(OR(AC69="",OR($D69="",$D69="NL",$D69="HORS LIGUE")),0,VLOOKUP(IF(OR(AC69="",OR($D69="",$D69="NL",$D69="HORS LIGUE")),"",COUNTIFS($D$5:$D$72,"&lt;&gt;"&amp;"",$D$5:$D$72,"&lt;&gt;"&amp;"NL",$D$5:$D$72,"&lt;&gt;"&amp;"HORS LIGUE",AC$5:AC$72,"&lt;"&amp;AC69)+1),Paramètres!$B$3:$C$56,2,FALSE)*Paramètres!$K$15))</f>
        <v>0</v>
      </c>
      <c r="AE69" s="46"/>
      <c r="AF69" s="2">
        <f>IF(AE$2="Bike &amp; Run",IF(ISNA(VLOOKUP(AE69,Paramètres!$B$3:$C$56,2,FALSE)),0,VLOOKUP(AE69,Paramètres!$B$3:$C$56,2,FALSE)*Paramètres!$K$16),IF(OR(AE69="",OR($D69="",$D69="NL",$D69="HORS LIGUE")),0,VLOOKUP(IF(OR(AE69="",OR($D69="",$D69="NL",$D69="HORS LIGUE")),"",COUNTIFS($D$5:$D$72,"&lt;&gt;"&amp;"",$D$5:$D$72,"&lt;&gt;"&amp;"NL",$D$5:$D$72,"&lt;&gt;"&amp;"HORS LIGUE",AE$5:AE$72,"&lt;"&amp;AE69)+1),Paramètres!$B$3:$C$56,2,FALSE)*Paramètres!$K$16))</f>
        <v>0</v>
      </c>
      <c r="AG69" s="46"/>
      <c r="AH69" s="2">
        <f>IF(AG$2="Bike &amp; Run",IF(ISNA(VLOOKUP(AG69,Paramètres!$B$3:$C$56,2,FALSE)),0,VLOOKUP(AG69,Paramètres!$B$3:$C$56,2,FALSE)*Paramètres!$K$17),IF(OR(AG69="",OR($D69="",$D69="NL",$D69="HORS LIGUE")),0,VLOOKUP(IF(OR(AG69="",OR($D69="",$D69="NL",$D69="HORS LIGUE")),"",COUNTIFS($D$5:$D$72,"&lt;&gt;"&amp;"",$D$5:$D$72,"&lt;&gt;"&amp;"NL",$D$5:$D$72,"&lt;&gt;"&amp;"HORS LIGUE",AG$5:AG$72,"&lt;"&amp;AG69)+1),Paramètres!$B$3:$C$56,2,FALSE)*Paramètres!$K$17))</f>
        <v>0</v>
      </c>
      <c r="AI69" s="40">
        <f t="shared" ref="AI69:AI72" si="106">F69+H69+J69+L69+N69+P69+R69+T69+V69+X69+Z69+AB69+AD69+AF69+AH69</f>
        <v>0</v>
      </c>
      <c r="AJ69" s="3" t="str">
        <f t="shared" ref="AJ69:AJ72" si="107">IF(AI69&lt;&gt;0,RANK(AI69,$AI$5:$AI$72),"")</f>
        <v/>
      </c>
      <c r="AK69" s="5">
        <f t="shared" si="55"/>
        <v>0</v>
      </c>
      <c r="AL69" s="41">
        <f t="shared" si="56"/>
        <v>0</v>
      </c>
      <c r="AM69" s="33" t="str">
        <f t="shared" ref="AM69:AM72" si="108">IF(AL69&lt;&gt;0,RANK(AL69,$AL$5:$AL$72),"")</f>
        <v/>
      </c>
      <c r="AO69" s="22">
        <f t="shared" si="58"/>
        <v>0</v>
      </c>
      <c r="AP69">
        <f t="shared" si="59"/>
        <v>0</v>
      </c>
      <c r="AQ69">
        <f t="shared" si="60"/>
        <v>0</v>
      </c>
      <c r="AR69">
        <f t="shared" si="61"/>
        <v>0</v>
      </c>
      <c r="AS69">
        <f t="shared" si="62"/>
        <v>0</v>
      </c>
      <c r="AT69">
        <f t="shared" si="63"/>
        <v>0</v>
      </c>
      <c r="AU69">
        <f t="shared" si="64"/>
        <v>0</v>
      </c>
      <c r="AV69">
        <f t="shared" si="65"/>
        <v>0</v>
      </c>
      <c r="AW69">
        <f t="shared" si="66"/>
        <v>0</v>
      </c>
      <c r="AX69">
        <f t="shared" si="67"/>
        <v>0</v>
      </c>
      <c r="AY69">
        <f t="shared" si="68"/>
        <v>0</v>
      </c>
      <c r="AZ69">
        <f t="shared" si="69"/>
        <v>0</v>
      </c>
      <c r="BA69">
        <f t="shared" si="70"/>
        <v>0</v>
      </c>
      <c r="BB69">
        <f t="shared" si="71"/>
        <v>0</v>
      </c>
      <c r="BC69">
        <f t="shared" si="72"/>
        <v>0</v>
      </c>
      <c r="BD69">
        <f t="shared" si="73"/>
        <v>0</v>
      </c>
      <c r="BE69" s="22">
        <f t="shared" ref="BE69:BR69" si="109">BD69+LARGE($AO69:$BC69,BE$4)</f>
        <v>0</v>
      </c>
      <c r="BF69" s="22">
        <f t="shared" si="109"/>
        <v>0</v>
      </c>
      <c r="BG69" s="22">
        <f t="shared" si="109"/>
        <v>0</v>
      </c>
      <c r="BH69" s="22">
        <f t="shared" si="109"/>
        <v>0</v>
      </c>
      <c r="BI69" s="22">
        <f t="shared" si="109"/>
        <v>0</v>
      </c>
      <c r="BJ69" s="22">
        <f t="shared" si="109"/>
        <v>0</v>
      </c>
      <c r="BK69" s="22">
        <f t="shared" si="109"/>
        <v>0</v>
      </c>
      <c r="BL69" s="22">
        <f t="shared" si="109"/>
        <v>0</v>
      </c>
      <c r="BM69" s="22">
        <f t="shared" si="109"/>
        <v>0</v>
      </c>
      <c r="BN69" s="22">
        <f t="shared" si="109"/>
        <v>0</v>
      </c>
      <c r="BO69" s="22">
        <f t="shared" si="109"/>
        <v>0</v>
      </c>
      <c r="BP69" s="22">
        <f t="shared" si="109"/>
        <v>0</v>
      </c>
      <c r="BQ69" s="22">
        <f t="shared" si="109"/>
        <v>0</v>
      </c>
      <c r="BR69" s="22">
        <f t="shared" si="109"/>
        <v>0</v>
      </c>
    </row>
    <row r="70" spans="1:70" ht="16.5">
      <c r="A70" s="14"/>
      <c r="B70" s="32" t="str">
        <f>IF(ISNA(VLOOKUP(A70,'Licenciés Jeunes 2023'!A:C,3,0)),"",VLOOKUP(A70,'Licenciés Jeunes 2023'!A:C,3,0))</f>
        <v/>
      </c>
      <c r="C70" s="32" t="str">
        <f>IF(ISNA(VLOOKUP(A70,'Licenciés Jeunes 2023'!A:C,2,0)),"",VLOOKUP(A70,'Licenciés Jeunes 2023'!A:C,2,0))</f>
        <v/>
      </c>
      <c r="D70" s="32" t="str">
        <f>IF(ISNA(VLOOKUP(A70,'Licenciés Jeunes 2023'!A:F,6,0)),"",VLOOKUP(A70,'Licenciés Jeunes 2023'!A:F,6,0))</f>
        <v/>
      </c>
      <c r="E70" s="6"/>
      <c r="F70" s="2">
        <f>IF(E$2="Bike &amp; Run",IF(ISNA(VLOOKUP(E70,Paramètres!$B$3:$C$56,2,FALSE)),0,VLOOKUP(E70,Paramètres!$B$3:$C$56,2,FALSE)*Paramètres!$K$3),IF(OR(E70="",OR($D70="",$D70="NL",$D70="HORS LIGUE")),0,VLOOKUP(IF(OR(E70="",OR($D70="",$D70="NL",$D70="HORS LIGUE")),"",COUNTIFS($D$5:$D$72,"&lt;&gt;"&amp;"",$D$5:$D$72,"&lt;&gt;"&amp;"NL",$D$5:$D$72,"&lt;&gt;"&amp;"HORS LIGUE",E$5:E$72,"&lt;"&amp;E70)+1),Paramètres!$B$3:$C$56,2,FALSE)*Paramètres!$K$3))</f>
        <v>0</v>
      </c>
      <c r="G70" s="4"/>
      <c r="H70" s="2">
        <f>IF(G$2="Bike &amp; Run",IF(ISNA(VLOOKUP(G70,Paramètres!$B$3:$C$56,2,FALSE)),0,VLOOKUP(G70,Paramètres!$B$3:$C$56,2,FALSE)*Paramètres!$K$4),IF(OR(G70="",OR($D70="",$D70="NL",$D70="HORS LIGUE")),0,VLOOKUP(IF(OR(G70="",OR($D70="",$D70="NL",$D70="HORS LIGUE")),"",COUNTIFS($D$5:$D$72,"&lt;&gt;"&amp;"",$D$5:$D$72,"&lt;&gt;"&amp;"NL",$D$5:$D$72,"&lt;&gt;"&amp;"HORS LIGUE",G$5:G$72,"&lt;"&amp;G70)+1),Paramètres!$B$3:$C$56,2,FALSE)*Paramètres!$K$4))</f>
        <v>0</v>
      </c>
      <c r="I70" s="36"/>
      <c r="J70" s="2">
        <f>IF(I$2="Bike &amp; Run",IF(ISNA(VLOOKUP(I70,Paramètres!$B$3:$C$56,2,FALSE)),0,VLOOKUP(I70,Paramètres!$B$3:$C$56,2,FALSE)*Paramètres!$K$5),IF(OR(I70="",OR($D70="",$D70="NL",$D70="HORS LIGUE")),0,VLOOKUP(IF(OR(I70="",OR($D70="",$D70="NL",$D70="HORS LIGUE")),"",COUNTIFS($D$5:$D$72,"&lt;&gt;"&amp;"",$D$5:$D$72,"&lt;&gt;"&amp;"NL",$D$5:$D$72,"&lt;&gt;"&amp;"HORS LIGUE",I$5:I$72,"&lt;"&amp;I70)+1),Paramètres!$B$3:$C$56,2,FALSE)*Paramètres!$K$5))</f>
        <v>0</v>
      </c>
      <c r="K70" s="4"/>
      <c r="L70" s="2">
        <f>IF(K$2="Bike &amp; Run",IF(ISNA(VLOOKUP(K70,Paramètres!$B$3:$C$56,2,FALSE)),0,VLOOKUP(K70,Paramètres!$B$3:$C$56,2,FALSE)*Paramètres!$K$6),IF(OR(K70="",OR($D70="",$D70="NL",$D70="HORS LIGUE")),0,VLOOKUP(IF(OR(K70="",OR($D70="",$D70="NL",$D70="HORS LIGUE")),"",COUNTIFS($D$5:$D$72,"&lt;&gt;"&amp;"",$D$5:$D$72,"&lt;&gt;"&amp;"NL",$D$5:$D$72,"&lt;&gt;"&amp;"HORS LIGUE",K$5:K$72,"&lt;"&amp;K70)+1),Paramètres!$B$3:$C$56,2,FALSE)*Paramètres!$K$6))</f>
        <v>0</v>
      </c>
      <c r="M70" s="4"/>
      <c r="N70" s="2">
        <f>IF(M$2="Bike &amp; Run",IF(ISNA(VLOOKUP(M70,Paramètres!$B$3:$C$56,2,FALSE)),0,VLOOKUP(M70,Paramètres!$B$3:$C$56,2,FALSE)*Paramètres!$K$7),IF(OR(M70="",OR($D70="",$D70="NL",$D70="HORS LIGUE")),0,VLOOKUP(IF(OR(M70="",OR($D70="",$D70="NL",$D70="HORS LIGUE")),"",COUNTIFS($D$5:$D$72,"&lt;&gt;"&amp;"",$D$5:$D$72,"&lt;&gt;"&amp;"NL",$D$5:$D$72,"&lt;&gt;"&amp;"HORS LIGUE",M$5:M$72,"&lt;"&amp;M70)+1),Paramètres!$B$3:$C$56,2,FALSE)*Paramètres!$K$7))</f>
        <v>0</v>
      </c>
      <c r="O70" s="46"/>
      <c r="P70" s="2">
        <f>IF(O$2="Bike &amp; Run",IF(ISNA(VLOOKUP(O70,Paramètres!$B$3:$C$56,2,FALSE)),0,VLOOKUP(O70,Paramètres!$B$3:$C$56,2,FALSE)*Paramètres!$K$8),IF(OR(O70="",OR($D70="",$D70="NL",$D70="HORS LIGUE")),0,VLOOKUP(IF(OR(O70="",OR($D70="",$D70="NL",$D70="HORS LIGUE")),"",COUNTIFS($D$5:$D$72,"&lt;&gt;"&amp;"",$D$5:$D$72,"&lt;&gt;"&amp;"NL",$D$5:$D$72,"&lt;&gt;"&amp;"HORS LIGUE",O$5:O$72,"&lt;"&amp;O70)+1),Paramètres!$B$3:$C$56,2,FALSE)*Paramètres!$K$8))</f>
        <v>0</v>
      </c>
      <c r="Q70" s="46"/>
      <c r="R70" s="2">
        <f>IF(Q$2="Bike &amp; Run",IF(ISNA(VLOOKUP(Q70,Paramètres!$B$3:$C$56,2,FALSE)),0,VLOOKUP(Q70,Paramètres!$B$3:$C$56,2,FALSE)*Paramètres!$K$9),IF(OR(Q70="",OR($D70="",$D70="NL",$D70="HORS LIGUE")),0,VLOOKUP(IF(OR(Q70="",OR($D70="",$D70="NL",$D70="HORS LIGUE")),"",COUNTIFS($D$5:$D$72,"&lt;&gt;"&amp;"",$D$5:$D$72,"&lt;&gt;"&amp;"NL",$D$5:$D$72,"&lt;&gt;"&amp;"HORS LIGUE",Q$5:Q$72,"&lt;"&amp;Q70)+1),Paramètres!$B$3:$C$56,2,FALSE)*Paramètres!$K$9))</f>
        <v>0</v>
      </c>
      <c r="S70" s="46"/>
      <c r="T70" s="2">
        <f>IF(S$2="Bike &amp; Run",IF(ISNA(VLOOKUP(S70,Paramètres!$B$3:$C$56,2,FALSE)),0,VLOOKUP(S70,Paramètres!$B$3:$C$56,2,FALSE)*Paramètres!$K$10),IF(OR(S70="",OR($D70="",$D70="NL",$D70="HORS LIGUE")),0,VLOOKUP(IF(OR(S70="",OR($D70="",$D70="NL",$D70="HORS LIGUE")),"",COUNTIFS($D$5:$D$72,"&lt;&gt;"&amp;"",$D$5:$D$72,"&lt;&gt;"&amp;"NL",$D$5:$D$72,"&lt;&gt;"&amp;"HORS LIGUE",S$5:S$72,"&lt;"&amp;S70)+1),Paramètres!$B$3:$C$56,2,FALSE)*Paramètres!$K$10))</f>
        <v>0</v>
      </c>
      <c r="U70" s="46"/>
      <c r="V70" s="2">
        <f>IF(U$2="Bike &amp; Run",IF(ISNA(VLOOKUP(U70,Paramètres!$B$3:$C$56,2,FALSE)),0,VLOOKUP(U70,Paramètres!$B$3:$C$56,2,FALSE)*Paramètres!$K$11),IF(OR(U70="",OR($D70="",$D70="NL",$D70="HORS LIGUE")),0,VLOOKUP(IF(OR(U70="",OR($D70="",$D70="NL",$D70="HORS LIGUE")),"",COUNTIFS($D$5:$D$72,"&lt;&gt;"&amp;"",$D$5:$D$72,"&lt;&gt;"&amp;"NL",$D$5:$D$72,"&lt;&gt;"&amp;"HORS LIGUE",U$5:U$72,"&lt;"&amp;U70)+1),Paramètres!$B$3:$C$56,2,FALSE)*Paramètres!$K$11))</f>
        <v>0</v>
      </c>
      <c r="W70" s="46"/>
      <c r="X70" s="2">
        <f>IF(W$2="Bike &amp; Run",IF(ISNA(VLOOKUP(W70,Paramètres!$B$3:$C$56,2,FALSE)),0,VLOOKUP(W70,Paramètres!$B$3:$C$56,2,FALSE)*Paramètres!$K$12),IF(OR(W70="",OR($D70="",$D70="NL",$D70="HORS LIGUE")),0,VLOOKUP(IF(OR(W70="",OR($D70="",$D70="NL",$D70="HORS LIGUE")),"",COUNTIFS($D$5:$D$72,"&lt;&gt;"&amp;"",$D$5:$D$72,"&lt;&gt;"&amp;"NL",$D$5:$D$72,"&lt;&gt;"&amp;"HORS LIGUE",W$5:W$72,"&lt;"&amp;W70)+1),Paramètres!$B$3:$C$56,2,FALSE)*Paramètres!$K$12))</f>
        <v>0</v>
      </c>
      <c r="Y70" s="46"/>
      <c r="Z70" s="2">
        <f>IF(Y$2="Bike &amp; Run",IF(ISNA(VLOOKUP(Y70,Paramètres!$B$3:$C$56,2,FALSE)),0,VLOOKUP(Y70,Paramètres!$B$3:$C$56,2,FALSE)*Paramètres!$K$13),IF(OR(Y70="",OR($D70="",$D70="NL",$D70="HORS LIGUE")),0,VLOOKUP(IF(OR(Y70="",OR($D70="",$D70="NL",$D70="HORS LIGUE")),"",COUNTIFS($D$5:$D$72,"&lt;&gt;"&amp;"",$D$5:$D$72,"&lt;&gt;"&amp;"NL",$D$5:$D$72,"&lt;&gt;"&amp;"HORS LIGUE",Y$5:Y$72,"&lt;"&amp;Y70)+1),Paramètres!$B$3:$C$56,2,FALSE)*Paramètres!$K$13))</f>
        <v>0</v>
      </c>
      <c r="AA70" s="46"/>
      <c r="AB70" s="2">
        <f>IF(AA$2="Bike &amp; Run",IF(ISNA(VLOOKUP(AA70,Paramètres!$B$3:$C$56,2,FALSE)),0,VLOOKUP(AA70,Paramètres!$B$3:$C$56,2,FALSE)*Paramètres!$K$14),IF(OR(AA70="",OR($D70="",$D70="NL",$D70="HORS LIGUE")),0,VLOOKUP(IF(OR(AA70="",OR($D70="",$D70="NL",$D70="HORS LIGUE")),"",COUNTIFS($D$5:$D$72,"&lt;&gt;"&amp;"",$D$5:$D$72,"&lt;&gt;"&amp;"NL",$D$5:$D$72,"&lt;&gt;"&amp;"HORS LIGUE",AA$5:AA$72,"&lt;"&amp;AA70)+1),Paramètres!$B$3:$C$56,2,FALSE)*Paramètres!$K$14))</f>
        <v>0</v>
      </c>
      <c r="AC70" s="46"/>
      <c r="AD70" s="2">
        <f>IF(AC$2="Bike &amp; Run",IF(ISNA(VLOOKUP(AC70,Paramètres!$B$3:$C$56,2,FALSE)),0,VLOOKUP(AC70,Paramètres!$B$3:$C$56,2,FALSE)*Paramètres!$K$15),IF(OR(AC70="",OR($D70="",$D70="NL",$D70="HORS LIGUE")),0,VLOOKUP(IF(OR(AC70="",OR($D70="",$D70="NL",$D70="HORS LIGUE")),"",COUNTIFS($D$5:$D$72,"&lt;&gt;"&amp;"",$D$5:$D$72,"&lt;&gt;"&amp;"NL",$D$5:$D$72,"&lt;&gt;"&amp;"HORS LIGUE",AC$5:AC$72,"&lt;"&amp;AC70)+1),Paramètres!$B$3:$C$56,2,FALSE)*Paramètres!$K$15))</f>
        <v>0</v>
      </c>
      <c r="AE70" s="46"/>
      <c r="AF70" s="2">
        <f>IF(AE$2="Bike &amp; Run",IF(ISNA(VLOOKUP(AE70,Paramètres!$B$3:$C$56,2,FALSE)),0,VLOOKUP(AE70,Paramètres!$B$3:$C$56,2,FALSE)*Paramètres!$K$16),IF(OR(AE70="",OR($D70="",$D70="NL",$D70="HORS LIGUE")),0,VLOOKUP(IF(OR(AE70="",OR($D70="",$D70="NL",$D70="HORS LIGUE")),"",COUNTIFS($D$5:$D$72,"&lt;&gt;"&amp;"",$D$5:$D$72,"&lt;&gt;"&amp;"NL",$D$5:$D$72,"&lt;&gt;"&amp;"HORS LIGUE",AE$5:AE$72,"&lt;"&amp;AE70)+1),Paramètres!$B$3:$C$56,2,FALSE)*Paramètres!$K$16))</f>
        <v>0</v>
      </c>
      <c r="AG70" s="46"/>
      <c r="AH70" s="2">
        <f>IF(AG$2="Bike &amp; Run",IF(ISNA(VLOOKUP(AG70,Paramètres!$B$3:$C$56,2,FALSE)),0,VLOOKUP(AG70,Paramètres!$B$3:$C$56,2,FALSE)*Paramètres!$K$17),IF(OR(AG70="",OR($D70="",$D70="NL",$D70="HORS LIGUE")),0,VLOOKUP(IF(OR(AG70="",OR($D70="",$D70="NL",$D70="HORS LIGUE")),"",COUNTIFS($D$5:$D$72,"&lt;&gt;"&amp;"",$D$5:$D$72,"&lt;&gt;"&amp;"NL",$D$5:$D$72,"&lt;&gt;"&amp;"HORS LIGUE",AG$5:AG$72,"&lt;"&amp;AG70)+1),Paramètres!$B$3:$C$56,2,FALSE)*Paramètres!$K$17))</f>
        <v>0</v>
      </c>
      <c r="AI70" s="40">
        <f t="shared" si="106"/>
        <v>0</v>
      </c>
      <c r="AJ70" s="3" t="str">
        <f t="shared" si="107"/>
        <v/>
      </c>
      <c r="AK70" s="5">
        <f t="shared" si="55"/>
        <v>0</v>
      </c>
      <c r="AL70" s="41">
        <f t="shared" si="56"/>
        <v>0</v>
      </c>
      <c r="AM70" s="33" t="str">
        <f t="shared" si="108"/>
        <v/>
      </c>
      <c r="AO70" s="22">
        <f t="shared" si="58"/>
        <v>0</v>
      </c>
      <c r="AP70">
        <f t="shared" si="59"/>
        <v>0</v>
      </c>
      <c r="AQ70">
        <f t="shared" si="60"/>
        <v>0</v>
      </c>
      <c r="AR70">
        <f t="shared" si="61"/>
        <v>0</v>
      </c>
      <c r="AS70">
        <f t="shared" si="62"/>
        <v>0</v>
      </c>
      <c r="AT70">
        <f t="shared" si="63"/>
        <v>0</v>
      </c>
      <c r="AU70">
        <f t="shared" si="64"/>
        <v>0</v>
      </c>
      <c r="AV70">
        <f t="shared" si="65"/>
        <v>0</v>
      </c>
      <c r="AW70">
        <f t="shared" si="66"/>
        <v>0</v>
      </c>
      <c r="AX70">
        <f t="shared" si="67"/>
        <v>0</v>
      </c>
      <c r="AY70">
        <f t="shared" si="68"/>
        <v>0</v>
      </c>
      <c r="AZ70">
        <f t="shared" si="69"/>
        <v>0</v>
      </c>
      <c r="BA70">
        <f t="shared" si="70"/>
        <v>0</v>
      </c>
      <c r="BB70">
        <f t="shared" si="71"/>
        <v>0</v>
      </c>
      <c r="BC70">
        <f t="shared" si="72"/>
        <v>0</v>
      </c>
      <c r="BD70">
        <f t="shared" si="73"/>
        <v>0</v>
      </c>
      <c r="BE70" s="22">
        <f t="shared" ref="BE70:BR70" si="110">BD70+LARGE($AO70:$BC70,BE$4)</f>
        <v>0</v>
      </c>
      <c r="BF70" s="22">
        <f t="shared" si="110"/>
        <v>0</v>
      </c>
      <c r="BG70" s="22">
        <f t="shared" si="110"/>
        <v>0</v>
      </c>
      <c r="BH70" s="22">
        <f t="shared" si="110"/>
        <v>0</v>
      </c>
      <c r="BI70" s="22">
        <f t="shared" si="110"/>
        <v>0</v>
      </c>
      <c r="BJ70" s="22">
        <f t="shared" si="110"/>
        <v>0</v>
      </c>
      <c r="BK70" s="22">
        <f t="shared" si="110"/>
        <v>0</v>
      </c>
      <c r="BL70" s="22">
        <f t="shared" si="110"/>
        <v>0</v>
      </c>
      <c r="BM70" s="22">
        <f t="shared" si="110"/>
        <v>0</v>
      </c>
      <c r="BN70" s="22">
        <f t="shared" si="110"/>
        <v>0</v>
      </c>
      <c r="BO70" s="22">
        <f t="shared" si="110"/>
        <v>0</v>
      </c>
      <c r="BP70" s="22">
        <f t="shared" si="110"/>
        <v>0</v>
      </c>
      <c r="BQ70" s="22">
        <f t="shared" si="110"/>
        <v>0</v>
      </c>
      <c r="BR70" s="22">
        <f t="shared" si="110"/>
        <v>0</v>
      </c>
    </row>
    <row r="71" spans="1:70" ht="16.5">
      <c r="A71" s="14"/>
      <c r="B71" s="32" t="str">
        <f>IF(ISNA(VLOOKUP(A71,'Licenciés Jeunes 2023'!A:C,3,0)),"",VLOOKUP(A71,'Licenciés Jeunes 2023'!A:C,3,0))</f>
        <v/>
      </c>
      <c r="C71" s="32" t="str">
        <f>IF(ISNA(VLOOKUP(A71,'Licenciés Jeunes 2023'!A:C,2,0)),"",VLOOKUP(A71,'Licenciés Jeunes 2023'!A:C,2,0))</f>
        <v/>
      </c>
      <c r="D71" s="32" t="str">
        <f>IF(ISNA(VLOOKUP(A71,'Licenciés Jeunes 2023'!A:F,6,0)),"",VLOOKUP(A71,'Licenciés Jeunes 2023'!A:F,6,0))</f>
        <v/>
      </c>
      <c r="E71" s="6"/>
      <c r="F71" s="2">
        <f>IF(E$2="Bike &amp; Run",IF(ISNA(VLOOKUP(E71,Paramètres!$B$3:$C$56,2,FALSE)),0,VLOOKUP(E71,Paramètres!$B$3:$C$56,2,FALSE)*Paramètres!$K$3),IF(OR(E71="",OR($D71="",$D71="NL",$D71="HORS LIGUE")),0,VLOOKUP(IF(OR(E71="",OR($D71="",$D71="NL",$D71="HORS LIGUE")),"",COUNTIFS($D$5:$D$72,"&lt;&gt;"&amp;"",$D$5:$D$72,"&lt;&gt;"&amp;"NL",$D$5:$D$72,"&lt;&gt;"&amp;"HORS LIGUE",E$5:E$72,"&lt;"&amp;E71)+1),Paramètres!$B$3:$C$56,2,FALSE)*Paramètres!$K$3))</f>
        <v>0</v>
      </c>
      <c r="G71" s="4"/>
      <c r="H71" s="2">
        <f>IF(G$2="Bike &amp; Run",IF(ISNA(VLOOKUP(G71,Paramètres!$B$3:$C$56,2,FALSE)),0,VLOOKUP(G71,Paramètres!$B$3:$C$56,2,FALSE)*Paramètres!$K$4),IF(OR(G71="",OR($D71="",$D71="NL",$D71="HORS LIGUE")),0,VLOOKUP(IF(OR(G71="",OR($D71="",$D71="NL",$D71="HORS LIGUE")),"",COUNTIFS($D$5:$D$72,"&lt;&gt;"&amp;"",$D$5:$D$72,"&lt;&gt;"&amp;"NL",$D$5:$D$72,"&lt;&gt;"&amp;"HORS LIGUE",G$5:G$72,"&lt;"&amp;G71)+1),Paramètres!$B$3:$C$56,2,FALSE)*Paramètres!$K$4))</f>
        <v>0</v>
      </c>
      <c r="I71" s="36"/>
      <c r="J71" s="2">
        <f>IF(I$2="Bike &amp; Run",IF(ISNA(VLOOKUP(I71,Paramètres!$B$3:$C$56,2,FALSE)),0,VLOOKUP(I71,Paramètres!$B$3:$C$56,2,FALSE)*Paramètres!$K$5),IF(OR(I71="",OR($D71="",$D71="NL",$D71="HORS LIGUE")),0,VLOOKUP(IF(OR(I71="",OR($D71="",$D71="NL",$D71="HORS LIGUE")),"",COUNTIFS($D$5:$D$72,"&lt;&gt;"&amp;"",$D$5:$D$72,"&lt;&gt;"&amp;"NL",$D$5:$D$72,"&lt;&gt;"&amp;"HORS LIGUE",I$5:I$72,"&lt;"&amp;I71)+1),Paramètres!$B$3:$C$56,2,FALSE)*Paramètres!$K$5))</f>
        <v>0</v>
      </c>
      <c r="K71" s="4"/>
      <c r="L71" s="2">
        <f>IF(K$2="Bike &amp; Run",IF(ISNA(VLOOKUP(K71,Paramètres!$B$3:$C$56,2,FALSE)),0,VLOOKUP(K71,Paramètres!$B$3:$C$56,2,FALSE)*Paramètres!$K$6),IF(OR(K71="",OR($D71="",$D71="NL",$D71="HORS LIGUE")),0,VLOOKUP(IF(OR(K71="",OR($D71="",$D71="NL",$D71="HORS LIGUE")),"",COUNTIFS($D$5:$D$72,"&lt;&gt;"&amp;"",$D$5:$D$72,"&lt;&gt;"&amp;"NL",$D$5:$D$72,"&lt;&gt;"&amp;"HORS LIGUE",K$5:K$72,"&lt;"&amp;K71)+1),Paramètres!$B$3:$C$56,2,FALSE)*Paramètres!$K$6))</f>
        <v>0</v>
      </c>
      <c r="M71" s="4"/>
      <c r="N71" s="2">
        <f>IF(M$2="Bike &amp; Run",IF(ISNA(VLOOKUP(M71,Paramètres!$B$3:$C$56,2,FALSE)),0,VLOOKUP(M71,Paramètres!$B$3:$C$56,2,FALSE)*Paramètres!$K$7),IF(OR(M71="",OR($D71="",$D71="NL",$D71="HORS LIGUE")),0,VLOOKUP(IF(OR(M71="",OR($D71="",$D71="NL",$D71="HORS LIGUE")),"",COUNTIFS($D$5:$D$72,"&lt;&gt;"&amp;"",$D$5:$D$72,"&lt;&gt;"&amp;"NL",$D$5:$D$72,"&lt;&gt;"&amp;"HORS LIGUE",M$5:M$72,"&lt;"&amp;M71)+1),Paramètres!$B$3:$C$56,2,FALSE)*Paramètres!$K$7))</f>
        <v>0</v>
      </c>
      <c r="O71" s="46"/>
      <c r="P71" s="2">
        <f>IF(O$2="Bike &amp; Run",IF(ISNA(VLOOKUP(O71,Paramètres!$B$3:$C$56,2,FALSE)),0,VLOOKUP(O71,Paramètres!$B$3:$C$56,2,FALSE)*Paramètres!$K$8),IF(OR(O71="",OR($D71="",$D71="NL",$D71="HORS LIGUE")),0,VLOOKUP(IF(OR(O71="",OR($D71="",$D71="NL",$D71="HORS LIGUE")),"",COUNTIFS($D$5:$D$72,"&lt;&gt;"&amp;"",$D$5:$D$72,"&lt;&gt;"&amp;"NL",$D$5:$D$72,"&lt;&gt;"&amp;"HORS LIGUE",O$5:O$72,"&lt;"&amp;O71)+1),Paramètres!$B$3:$C$56,2,FALSE)*Paramètres!$K$8))</f>
        <v>0</v>
      </c>
      <c r="Q71" s="46"/>
      <c r="R71" s="2">
        <f>IF(Q$2="Bike &amp; Run",IF(ISNA(VLOOKUP(Q71,Paramètres!$B$3:$C$56,2,FALSE)),0,VLOOKUP(Q71,Paramètres!$B$3:$C$56,2,FALSE)*Paramètres!$K$9),IF(OR(Q71="",OR($D71="",$D71="NL",$D71="HORS LIGUE")),0,VLOOKUP(IF(OR(Q71="",OR($D71="",$D71="NL",$D71="HORS LIGUE")),"",COUNTIFS($D$5:$D$72,"&lt;&gt;"&amp;"",$D$5:$D$72,"&lt;&gt;"&amp;"NL",$D$5:$D$72,"&lt;&gt;"&amp;"HORS LIGUE",Q$5:Q$72,"&lt;"&amp;Q71)+1),Paramètres!$B$3:$C$56,2,FALSE)*Paramètres!$K$9))</f>
        <v>0</v>
      </c>
      <c r="S71" s="46"/>
      <c r="T71" s="2">
        <f>IF(S$2="Bike &amp; Run",IF(ISNA(VLOOKUP(S71,Paramètres!$B$3:$C$56,2,FALSE)),0,VLOOKUP(S71,Paramètres!$B$3:$C$56,2,FALSE)*Paramètres!$K$10),IF(OR(S71="",OR($D71="",$D71="NL",$D71="HORS LIGUE")),0,VLOOKUP(IF(OR(S71="",OR($D71="",$D71="NL",$D71="HORS LIGUE")),"",COUNTIFS($D$5:$D$72,"&lt;&gt;"&amp;"",$D$5:$D$72,"&lt;&gt;"&amp;"NL",$D$5:$D$72,"&lt;&gt;"&amp;"HORS LIGUE",S$5:S$72,"&lt;"&amp;S71)+1),Paramètres!$B$3:$C$56,2,FALSE)*Paramètres!$K$10))</f>
        <v>0</v>
      </c>
      <c r="U71" s="46"/>
      <c r="V71" s="2">
        <f>IF(U$2="Bike &amp; Run",IF(ISNA(VLOOKUP(U71,Paramètres!$B$3:$C$56,2,FALSE)),0,VLOOKUP(U71,Paramètres!$B$3:$C$56,2,FALSE)*Paramètres!$K$11),IF(OR(U71="",OR($D71="",$D71="NL",$D71="HORS LIGUE")),0,VLOOKUP(IF(OR(U71="",OR($D71="",$D71="NL",$D71="HORS LIGUE")),"",COUNTIFS($D$5:$D$72,"&lt;&gt;"&amp;"",$D$5:$D$72,"&lt;&gt;"&amp;"NL",$D$5:$D$72,"&lt;&gt;"&amp;"HORS LIGUE",U$5:U$72,"&lt;"&amp;U71)+1),Paramètres!$B$3:$C$56,2,FALSE)*Paramètres!$K$11))</f>
        <v>0</v>
      </c>
      <c r="W71" s="46"/>
      <c r="X71" s="2">
        <f>IF(W$2="Bike &amp; Run",IF(ISNA(VLOOKUP(W71,Paramètres!$B$3:$C$56,2,FALSE)),0,VLOOKUP(W71,Paramètres!$B$3:$C$56,2,FALSE)*Paramètres!$K$12),IF(OR(W71="",OR($D71="",$D71="NL",$D71="HORS LIGUE")),0,VLOOKUP(IF(OR(W71="",OR($D71="",$D71="NL",$D71="HORS LIGUE")),"",COUNTIFS($D$5:$D$72,"&lt;&gt;"&amp;"",$D$5:$D$72,"&lt;&gt;"&amp;"NL",$D$5:$D$72,"&lt;&gt;"&amp;"HORS LIGUE",W$5:W$72,"&lt;"&amp;W71)+1),Paramètres!$B$3:$C$56,2,FALSE)*Paramètres!$K$12))</f>
        <v>0</v>
      </c>
      <c r="Y71" s="46"/>
      <c r="Z71" s="2">
        <f>IF(Y$2="Bike &amp; Run",IF(ISNA(VLOOKUP(Y71,Paramètres!$B$3:$C$56,2,FALSE)),0,VLOOKUP(Y71,Paramètres!$B$3:$C$56,2,FALSE)*Paramètres!$K$13),IF(OR(Y71="",OR($D71="",$D71="NL",$D71="HORS LIGUE")),0,VLOOKUP(IF(OR(Y71="",OR($D71="",$D71="NL",$D71="HORS LIGUE")),"",COUNTIFS($D$5:$D$72,"&lt;&gt;"&amp;"",$D$5:$D$72,"&lt;&gt;"&amp;"NL",$D$5:$D$72,"&lt;&gt;"&amp;"HORS LIGUE",Y$5:Y$72,"&lt;"&amp;Y71)+1),Paramètres!$B$3:$C$56,2,FALSE)*Paramètres!$K$13))</f>
        <v>0</v>
      </c>
      <c r="AA71" s="46"/>
      <c r="AB71" s="2">
        <f>IF(AA$2="Bike &amp; Run",IF(ISNA(VLOOKUP(AA71,Paramètres!$B$3:$C$56,2,FALSE)),0,VLOOKUP(AA71,Paramètres!$B$3:$C$56,2,FALSE)*Paramètres!$K$14),IF(OR(AA71="",OR($D71="",$D71="NL",$D71="HORS LIGUE")),0,VLOOKUP(IF(OR(AA71="",OR($D71="",$D71="NL",$D71="HORS LIGUE")),"",COUNTIFS($D$5:$D$72,"&lt;&gt;"&amp;"",$D$5:$D$72,"&lt;&gt;"&amp;"NL",$D$5:$D$72,"&lt;&gt;"&amp;"HORS LIGUE",AA$5:AA$72,"&lt;"&amp;AA71)+1),Paramètres!$B$3:$C$56,2,FALSE)*Paramètres!$K$14))</f>
        <v>0</v>
      </c>
      <c r="AC71" s="46"/>
      <c r="AD71" s="2">
        <f>IF(AC$2="Bike &amp; Run",IF(ISNA(VLOOKUP(AC71,Paramètres!$B$3:$C$56,2,FALSE)),0,VLOOKUP(AC71,Paramètres!$B$3:$C$56,2,FALSE)*Paramètres!$K$15),IF(OR(AC71="",OR($D71="",$D71="NL",$D71="HORS LIGUE")),0,VLOOKUP(IF(OR(AC71="",OR($D71="",$D71="NL",$D71="HORS LIGUE")),"",COUNTIFS($D$5:$D$72,"&lt;&gt;"&amp;"",$D$5:$D$72,"&lt;&gt;"&amp;"NL",$D$5:$D$72,"&lt;&gt;"&amp;"HORS LIGUE",AC$5:AC$72,"&lt;"&amp;AC71)+1),Paramètres!$B$3:$C$56,2,FALSE)*Paramètres!$K$15))</f>
        <v>0</v>
      </c>
      <c r="AE71" s="46"/>
      <c r="AF71" s="2">
        <f>IF(AE$2="Bike &amp; Run",IF(ISNA(VLOOKUP(AE71,Paramètres!$B$3:$C$56,2,FALSE)),0,VLOOKUP(AE71,Paramètres!$B$3:$C$56,2,FALSE)*Paramètres!$K$16),IF(OR(AE71="",OR($D71="",$D71="NL",$D71="HORS LIGUE")),0,VLOOKUP(IF(OR(AE71="",OR($D71="",$D71="NL",$D71="HORS LIGUE")),"",COUNTIFS($D$5:$D$72,"&lt;&gt;"&amp;"",$D$5:$D$72,"&lt;&gt;"&amp;"NL",$D$5:$D$72,"&lt;&gt;"&amp;"HORS LIGUE",AE$5:AE$72,"&lt;"&amp;AE71)+1),Paramètres!$B$3:$C$56,2,FALSE)*Paramètres!$K$16))</f>
        <v>0</v>
      </c>
      <c r="AG71" s="46"/>
      <c r="AH71" s="2">
        <f>IF(AG$2="Bike &amp; Run",IF(ISNA(VLOOKUP(AG71,Paramètres!$B$3:$C$56,2,FALSE)),0,VLOOKUP(AG71,Paramètres!$B$3:$C$56,2,FALSE)*Paramètres!$K$17),IF(OR(AG71="",OR($D71="",$D71="NL",$D71="HORS LIGUE")),0,VLOOKUP(IF(OR(AG71="",OR($D71="",$D71="NL",$D71="HORS LIGUE")),"",COUNTIFS($D$5:$D$72,"&lt;&gt;"&amp;"",$D$5:$D$72,"&lt;&gt;"&amp;"NL",$D$5:$D$72,"&lt;&gt;"&amp;"HORS LIGUE",AG$5:AG$72,"&lt;"&amp;AG71)+1),Paramètres!$B$3:$C$56,2,FALSE)*Paramètres!$K$17))</f>
        <v>0</v>
      </c>
      <c r="AI71" s="40">
        <f t="shared" si="106"/>
        <v>0</v>
      </c>
      <c r="AJ71" s="3" t="str">
        <f t="shared" si="107"/>
        <v/>
      </c>
      <c r="AK71" s="5">
        <f t="shared" si="55"/>
        <v>0</v>
      </c>
      <c r="AL71" s="41">
        <f t="shared" si="56"/>
        <v>0</v>
      </c>
      <c r="AM71" s="33" t="str">
        <f t="shared" si="108"/>
        <v/>
      </c>
      <c r="AO71" s="22">
        <f t="shared" si="58"/>
        <v>0</v>
      </c>
      <c r="AP71">
        <f t="shared" si="59"/>
        <v>0</v>
      </c>
      <c r="AQ71">
        <f t="shared" si="60"/>
        <v>0</v>
      </c>
      <c r="AR71">
        <f t="shared" si="61"/>
        <v>0</v>
      </c>
      <c r="AS71">
        <f t="shared" si="62"/>
        <v>0</v>
      </c>
      <c r="AT71">
        <f t="shared" si="63"/>
        <v>0</v>
      </c>
      <c r="AU71">
        <f t="shared" si="64"/>
        <v>0</v>
      </c>
      <c r="AV71">
        <f t="shared" si="65"/>
        <v>0</v>
      </c>
      <c r="AW71">
        <f t="shared" si="66"/>
        <v>0</v>
      </c>
      <c r="AX71">
        <f t="shared" si="67"/>
        <v>0</v>
      </c>
      <c r="AY71">
        <f t="shared" si="68"/>
        <v>0</v>
      </c>
      <c r="AZ71">
        <f t="shared" si="69"/>
        <v>0</v>
      </c>
      <c r="BA71">
        <f t="shared" si="70"/>
        <v>0</v>
      </c>
      <c r="BB71">
        <f t="shared" si="71"/>
        <v>0</v>
      </c>
      <c r="BC71">
        <f t="shared" si="72"/>
        <v>0</v>
      </c>
      <c r="BD71">
        <f t="shared" si="73"/>
        <v>0</v>
      </c>
      <c r="BE71" s="22">
        <f t="shared" ref="BE71:BR71" si="111">BD71+LARGE($AO71:$BC71,BE$4)</f>
        <v>0</v>
      </c>
      <c r="BF71" s="22">
        <f t="shared" si="111"/>
        <v>0</v>
      </c>
      <c r="BG71" s="22">
        <f t="shared" si="111"/>
        <v>0</v>
      </c>
      <c r="BH71" s="22">
        <f t="shared" si="111"/>
        <v>0</v>
      </c>
      <c r="BI71" s="22">
        <f t="shared" si="111"/>
        <v>0</v>
      </c>
      <c r="BJ71" s="22">
        <f t="shared" si="111"/>
        <v>0</v>
      </c>
      <c r="BK71" s="22">
        <f t="shared" si="111"/>
        <v>0</v>
      </c>
      <c r="BL71" s="22">
        <f t="shared" si="111"/>
        <v>0</v>
      </c>
      <c r="BM71" s="22">
        <f t="shared" si="111"/>
        <v>0</v>
      </c>
      <c r="BN71" s="22">
        <f t="shared" si="111"/>
        <v>0</v>
      </c>
      <c r="BO71" s="22">
        <f t="shared" si="111"/>
        <v>0</v>
      </c>
      <c r="BP71" s="22">
        <f t="shared" si="111"/>
        <v>0</v>
      </c>
      <c r="BQ71" s="22">
        <f t="shared" si="111"/>
        <v>0</v>
      </c>
      <c r="BR71" s="22">
        <f t="shared" si="111"/>
        <v>0</v>
      </c>
    </row>
    <row r="72" spans="1:70" ht="16.5">
      <c r="A72" s="14"/>
      <c r="B72" s="32" t="str">
        <f>IF(ISNA(VLOOKUP(A72,'Licenciés Jeunes 2023'!A:C,3,0)),"",VLOOKUP(A72,'Licenciés Jeunes 2023'!A:C,3,0))</f>
        <v/>
      </c>
      <c r="C72" s="32" t="str">
        <f>IF(ISNA(VLOOKUP(A72,'Licenciés Jeunes 2023'!A:C,2,0)),"",VLOOKUP(A72,'Licenciés Jeunes 2023'!A:C,2,0))</f>
        <v/>
      </c>
      <c r="D72" s="32" t="str">
        <f>IF(ISNA(VLOOKUP(A72,'Licenciés Jeunes 2023'!A:F,6,0)),"",VLOOKUP(A72,'Licenciés Jeunes 2023'!A:F,6,0))</f>
        <v/>
      </c>
      <c r="E72" s="6"/>
      <c r="F72" s="2">
        <f>IF(E$2="Bike &amp; Run",IF(ISNA(VLOOKUP(E72,Paramètres!$B$3:$C$56,2,FALSE)),0,VLOOKUP(E72,Paramètres!$B$3:$C$56,2,FALSE)*Paramètres!$K$3),IF(OR(E72="",OR($D72="",$D72="NL",$D72="HORS LIGUE")),0,VLOOKUP(IF(OR(E72="",OR($D72="",$D72="NL",$D72="HORS LIGUE")),"",COUNTIFS($D$5:$D$72,"&lt;&gt;"&amp;"",$D$5:$D$72,"&lt;&gt;"&amp;"NL",$D$5:$D$72,"&lt;&gt;"&amp;"HORS LIGUE",E$5:E$72,"&lt;"&amp;E72)+1),Paramètres!$B$3:$C$56,2,FALSE)*Paramètres!$K$3))</f>
        <v>0</v>
      </c>
      <c r="G72" s="4"/>
      <c r="H72" s="2">
        <f>IF(G$2="Bike &amp; Run",IF(ISNA(VLOOKUP(G72,Paramètres!$B$3:$C$56,2,FALSE)),0,VLOOKUP(G72,Paramètres!$B$3:$C$56,2,FALSE)*Paramètres!$K$4),IF(OR(G72="",OR($D72="",$D72="NL",$D72="HORS LIGUE")),0,VLOOKUP(IF(OR(G72="",OR($D72="",$D72="NL",$D72="HORS LIGUE")),"",COUNTIFS($D$5:$D$72,"&lt;&gt;"&amp;"",$D$5:$D$72,"&lt;&gt;"&amp;"NL",$D$5:$D$72,"&lt;&gt;"&amp;"HORS LIGUE",G$5:G$72,"&lt;"&amp;G72)+1),Paramètres!$B$3:$C$56,2,FALSE)*Paramètres!$K$4))</f>
        <v>0</v>
      </c>
      <c r="I72" s="36"/>
      <c r="J72" s="2">
        <f>IF(I$2="Bike &amp; Run",IF(ISNA(VLOOKUP(I72,Paramètres!$B$3:$C$56,2,FALSE)),0,VLOOKUP(I72,Paramètres!$B$3:$C$56,2,FALSE)*Paramètres!$K$5),IF(OR(I72="",OR($D72="",$D72="NL",$D72="HORS LIGUE")),0,VLOOKUP(IF(OR(I72="",OR($D72="",$D72="NL",$D72="HORS LIGUE")),"",COUNTIFS($D$5:$D$72,"&lt;&gt;"&amp;"",$D$5:$D$72,"&lt;&gt;"&amp;"NL",$D$5:$D$72,"&lt;&gt;"&amp;"HORS LIGUE",I$5:I$72,"&lt;"&amp;I72)+1),Paramètres!$B$3:$C$56,2,FALSE)*Paramètres!$K$5))</f>
        <v>0</v>
      </c>
      <c r="K72" s="4"/>
      <c r="L72" s="2">
        <f>IF(K$2="Bike &amp; Run",IF(ISNA(VLOOKUP(K72,Paramètres!$B$3:$C$56,2,FALSE)),0,VLOOKUP(K72,Paramètres!$B$3:$C$56,2,FALSE)*Paramètres!$K$6),IF(OR(K72="",OR($D72="",$D72="NL",$D72="HORS LIGUE")),0,VLOOKUP(IF(OR(K72="",OR($D72="",$D72="NL",$D72="HORS LIGUE")),"",COUNTIFS($D$5:$D$72,"&lt;&gt;"&amp;"",$D$5:$D$72,"&lt;&gt;"&amp;"NL",$D$5:$D$72,"&lt;&gt;"&amp;"HORS LIGUE",K$5:K$72,"&lt;"&amp;K72)+1),Paramètres!$B$3:$C$56,2,FALSE)*Paramètres!$K$6))</f>
        <v>0</v>
      </c>
      <c r="M72" s="4"/>
      <c r="N72" s="2">
        <f>IF(M$2="Bike &amp; Run",IF(ISNA(VLOOKUP(M72,Paramètres!$B$3:$C$56,2,FALSE)),0,VLOOKUP(M72,Paramètres!$B$3:$C$56,2,FALSE)*Paramètres!$K$7),IF(OR(M72="",OR($D72="",$D72="NL",$D72="HORS LIGUE")),0,VLOOKUP(IF(OR(M72="",OR($D72="",$D72="NL",$D72="HORS LIGUE")),"",COUNTIFS($D$5:$D$72,"&lt;&gt;"&amp;"",$D$5:$D$72,"&lt;&gt;"&amp;"NL",$D$5:$D$72,"&lt;&gt;"&amp;"HORS LIGUE",M$5:M$72,"&lt;"&amp;M72)+1),Paramètres!$B$3:$C$56,2,FALSE)*Paramètres!$K$7))</f>
        <v>0</v>
      </c>
      <c r="O72" s="46"/>
      <c r="P72" s="2">
        <f>IF(O$2="Bike &amp; Run",IF(ISNA(VLOOKUP(O72,Paramètres!$B$3:$C$56,2,FALSE)),0,VLOOKUP(O72,Paramètres!$B$3:$C$56,2,FALSE)*Paramètres!$K$8),IF(OR(O72="",OR($D72="",$D72="NL",$D72="HORS LIGUE")),0,VLOOKUP(IF(OR(O72="",OR($D72="",$D72="NL",$D72="HORS LIGUE")),"",COUNTIFS($D$5:$D$72,"&lt;&gt;"&amp;"",$D$5:$D$72,"&lt;&gt;"&amp;"NL",$D$5:$D$72,"&lt;&gt;"&amp;"HORS LIGUE",O$5:O$72,"&lt;"&amp;O72)+1),Paramètres!$B$3:$C$56,2,FALSE)*Paramètres!$K$8))</f>
        <v>0</v>
      </c>
      <c r="Q72" s="46"/>
      <c r="R72" s="2">
        <f>IF(Q$2="Bike &amp; Run",IF(ISNA(VLOOKUP(Q72,Paramètres!$B$3:$C$56,2,FALSE)),0,VLOOKUP(Q72,Paramètres!$B$3:$C$56,2,FALSE)*Paramètres!$K$9),IF(OR(Q72="",OR($D72="",$D72="NL",$D72="HORS LIGUE")),0,VLOOKUP(IF(OR(Q72="",OR($D72="",$D72="NL",$D72="HORS LIGUE")),"",COUNTIFS($D$5:$D$72,"&lt;&gt;"&amp;"",$D$5:$D$72,"&lt;&gt;"&amp;"NL",$D$5:$D$72,"&lt;&gt;"&amp;"HORS LIGUE",Q$5:Q$72,"&lt;"&amp;Q72)+1),Paramètres!$B$3:$C$56,2,FALSE)*Paramètres!$K$9))</f>
        <v>0</v>
      </c>
      <c r="S72" s="46"/>
      <c r="T72" s="2">
        <f>IF(S$2="Bike &amp; Run",IF(ISNA(VLOOKUP(S72,Paramètres!$B$3:$C$56,2,FALSE)),0,VLOOKUP(S72,Paramètres!$B$3:$C$56,2,FALSE)*Paramètres!$K$10),IF(OR(S72="",OR($D72="",$D72="NL",$D72="HORS LIGUE")),0,VLOOKUP(IF(OR(S72="",OR($D72="",$D72="NL",$D72="HORS LIGUE")),"",COUNTIFS($D$5:$D$72,"&lt;&gt;"&amp;"",$D$5:$D$72,"&lt;&gt;"&amp;"NL",$D$5:$D$72,"&lt;&gt;"&amp;"HORS LIGUE",S$5:S$72,"&lt;"&amp;S72)+1),Paramètres!$B$3:$C$56,2,FALSE)*Paramètres!$K$10))</f>
        <v>0</v>
      </c>
      <c r="U72" s="46"/>
      <c r="V72" s="2">
        <f>IF(U$2="Bike &amp; Run",IF(ISNA(VLOOKUP(U72,Paramètres!$B$3:$C$56,2,FALSE)),0,VLOOKUP(U72,Paramètres!$B$3:$C$56,2,FALSE)*Paramètres!$K$11),IF(OR(U72="",OR($D72="",$D72="NL",$D72="HORS LIGUE")),0,VLOOKUP(IF(OR(U72="",OR($D72="",$D72="NL",$D72="HORS LIGUE")),"",COUNTIFS($D$5:$D$72,"&lt;&gt;"&amp;"",$D$5:$D$72,"&lt;&gt;"&amp;"NL",$D$5:$D$72,"&lt;&gt;"&amp;"HORS LIGUE",U$5:U$72,"&lt;"&amp;U72)+1),Paramètres!$B$3:$C$56,2,FALSE)*Paramètres!$K$11))</f>
        <v>0</v>
      </c>
      <c r="W72" s="46"/>
      <c r="X72" s="2">
        <f>IF(W$2="Bike &amp; Run",IF(ISNA(VLOOKUP(W72,Paramètres!$B$3:$C$56,2,FALSE)),0,VLOOKUP(W72,Paramètres!$B$3:$C$56,2,FALSE)*Paramètres!$K$12),IF(OR(W72="",OR($D72="",$D72="NL",$D72="HORS LIGUE")),0,VLOOKUP(IF(OR(W72="",OR($D72="",$D72="NL",$D72="HORS LIGUE")),"",COUNTIFS($D$5:$D$72,"&lt;&gt;"&amp;"",$D$5:$D$72,"&lt;&gt;"&amp;"NL",$D$5:$D$72,"&lt;&gt;"&amp;"HORS LIGUE",W$5:W$72,"&lt;"&amp;W72)+1),Paramètres!$B$3:$C$56,2,FALSE)*Paramètres!$K$12))</f>
        <v>0</v>
      </c>
      <c r="Y72" s="46"/>
      <c r="Z72" s="2">
        <f>IF(Y$2="Bike &amp; Run",IF(ISNA(VLOOKUP(Y72,Paramètres!$B$3:$C$56,2,FALSE)),0,VLOOKUP(Y72,Paramètres!$B$3:$C$56,2,FALSE)*Paramètres!$K$13),IF(OR(Y72="",OR($D72="",$D72="NL",$D72="HORS LIGUE")),0,VLOOKUP(IF(OR(Y72="",OR($D72="",$D72="NL",$D72="HORS LIGUE")),"",COUNTIFS($D$5:$D$72,"&lt;&gt;"&amp;"",$D$5:$D$72,"&lt;&gt;"&amp;"NL",$D$5:$D$72,"&lt;&gt;"&amp;"HORS LIGUE",Y$5:Y$72,"&lt;"&amp;Y72)+1),Paramètres!$B$3:$C$56,2,FALSE)*Paramètres!$K$13))</f>
        <v>0</v>
      </c>
      <c r="AA72" s="46"/>
      <c r="AB72" s="2">
        <f>IF(AA$2="Bike &amp; Run",IF(ISNA(VLOOKUP(AA72,Paramètres!$B$3:$C$56,2,FALSE)),0,VLOOKUP(AA72,Paramètres!$B$3:$C$56,2,FALSE)*Paramètres!$K$14),IF(OR(AA72="",OR($D72="",$D72="NL",$D72="HORS LIGUE")),0,VLOOKUP(IF(OR(AA72="",OR($D72="",$D72="NL",$D72="HORS LIGUE")),"",COUNTIFS($D$5:$D$72,"&lt;&gt;"&amp;"",$D$5:$D$72,"&lt;&gt;"&amp;"NL",$D$5:$D$72,"&lt;&gt;"&amp;"HORS LIGUE",AA$5:AA$72,"&lt;"&amp;AA72)+1),Paramètres!$B$3:$C$56,2,FALSE)*Paramètres!$K$14))</f>
        <v>0</v>
      </c>
      <c r="AC72" s="46"/>
      <c r="AD72" s="2">
        <f>IF(AC$2="Bike &amp; Run",IF(ISNA(VLOOKUP(AC72,Paramètres!$B$3:$C$56,2,FALSE)),0,VLOOKUP(AC72,Paramètres!$B$3:$C$56,2,FALSE)*Paramètres!$K$15),IF(OR(AC72="",OR($D72="",$D72="NL",$D72="HORS LIGUE")),0,VLOOKUP(IF(OR(AC72="",OR($D72="",$D72="NL",$D72="HORS LIGUE")),"",COUNTIFS($D$5:$D$72,"&lt;&gt;"&amp;"",$D$5:$D$72,"&lt;&gt;"&amp;"NL",$D$5:$D$72,"&lt;&gt;"&amp;"HORS LIGUE",AC$5:AC$72,"&lt;"&amp;AC72)+1),Paramètres!$B$3:$C$56,2,FALSE)*Paramètres!$K$15))</f>
        <v>0</v>
      </c>
      <c r="AE72" s="46"/>
      <c r="AF72" s="2">
        <f>IF(AE$2="Bike &amp; Run",IF(ISNA(VLOOKUP(AE72,Paramètres!$B$3:$C$56,2,FALSE)),0,VLOOKUP(AE72,Paramètres!$B$3:$C$56,2,FALSE)*Paramètres!$K$16),IF(OR(AE72="",OR($D72="",$D72="NL",$D72="HORS LIGUE")),0,VLOOKUP(IF(OR(AE72="",OR($D72="",$D72="NL",$D72="HORS LIGUE")),"",COUNTIFS($D$5:$D$72,"&lt;&gt;"&amp;"",$D$5:$D$72,"&lt;&gt;"&amp;"NL",$D$5:$D$72,"&lt;&gt;"&amp;"HORS LIGUE",AE$5:AE$72,"&lt;"&amp;AE72)+1),Paramètres!$B$3:$C$56,2,FALSE)*Paramètres!$K$16))</f>
        <v>0</v>
      </c>
      <c r="AG72" s="46"/>
      <c r="AH72" s="2">
        <f>IF(AG$2="Bike &amp; Run",IF(ISNA(VLOOKUP(AG72,Paramètres!$B$3:$C$56,2,FALSE)),0,VLOOKUP(AG72,Paramètres!$B$3:$C$56,2,FALSE)*Paramètres!$K$17),IF(OR(AG72="",OR($D72="",$D72="NL",$D72="HORS LIGUE")),0,VLOOKUP(IF(OR(AG72="",OR($D72="",$D72="NL",$D72="HORS LIGUE")),"",COUNTIFS($D$5:$D$72,"&lt;&gt;"&amp;"",$D$5:$D$72,"&lt;&gt;"&amp;"NL",$D$5:$D$72,"&lt;&gt;"&amp;"HORS LIGUE",AG$5:AG$72,"&lt;"&amp;AG72)+1),Paramètres!$B$3:$C$56,2,FALSE)*Paramètres!$K$17))</f>
        <v>0</v>
      </c>
      <c r="AI72" s="40">
        <f t="shared" si="106"/>
        <v>0</v>
      </c>
      <c r="AJ72" s="3" t="str">
        <f t="shared" si="107"/>
        <v/>
      </c>
      <c r="AK72" s="5">
        <f t="shared" si="55"/>
        <v>0</v>
      </c>
      <c r="AL72" s="41">
        <f t="shared" si="56"/>
        <v>0</v>
      </c>
      <c r="AM72" s="33" t="str">
        <f t="shared" si="108"/>
        <v/>
      </c>
      <c r="AO72" s="22">
        <f t="shared" si="58"/>
        <v>0</v>
      </c>
      <c r="AP72">
        <f t="shared" si="59"/>
        <v>0</v>
      </c>
      <c r="AQ72">
        <f t="shared" si="60"/>
        <v>0</v>
      </c>
      <c r="AR72">
        <f t="shared" si="61"/>
        <v>0</v>
      </c>
      <c r="AS72">
        <f t="shared" si="62"/>
        <v>0</v>
      </c>
      <c r="AT72">
        <f t="shared" si="63"/>
        <v>0</v>
      </c>
      <c r="AU72">
        <f t="shared" si="64"/>
        <v>0</v>
      </c>
      <c r="AV72">
        <f t="shared" si="65"/>
        <v>0</v>
      </c>
      <c r="AW72">
        <f t="shared" si="66"/>
        <v>0</v>
      </c>
      <c r="AX72">
        <f t="shared" si="67"/>
        <v>0</v>
      </c>
      <c r="AY72">
        <f t="shared" si="68"/>
        <v>0</v>
      </c>
      <c r="AZ72">
        <f t="shared" si="69"/>
        <v>0</v>
      </c>
      <c r="BA72">
        <f t="shared" si="70"/>
        <v>0</v>
      </c>
      <c r="BB72">
        <f t="shared" si="71"/>
        <v>0</v>
      </c>
      <c r="BC72">
        <f t="shared" si="72"/>
        <v>0</v>
      </c>
      <c r="BD72">
        <f t="shared" si="73"/>
        <v>0</v>
      </c>
      <c r="BE72" s="22">
        <f t="shared" ref="BE72:BR72" si="112">BD72+LARGE($AO72:$BC72,BE$4)</f>
        <v>0</v>
      </c>
      <c r="BF72" s="22">
        <f t="shared" si="112"/>
        <v>0</v>
      </c>
      <c r="BG72" s="22">
        <f t="shared" si="112"/>
        <v>0</v>
      </c>
      <c r="BH72" s="22">
        <f t="shared" si="112"/>
        <v>0</v>
      </c>
      <c r="BI72" s="22">
        <f t="shared" si="112"/>
        <v>0</v>
      </c>
      <c r="BJ72" s="22">
        <f t="shared" si="112"/>
        <v>0</v>
      </c>
      <c r="BK72" s="22">
        <f t="shared" si="112"/>
        <v>0</v>
      </c>
      <c r="BL72" s="22">
        <f t="shared" si="112"/>
        <v>0</v>
      </c>
      <c r="BM72" s="22">
        <f t="shared" si="112"/>
        <v>0</v>
      </c>
      <c r="BN72" s="22">
        <f t="shared" si="112"/>
        <v>0</v>
      </c>
      <c r="BO72" s="22">
        <f t="shared" si="112"/>
        <v>0</v>
      </c>
      <c r="BP72" s="22">
        <f t="shared" si="112"/>
        <v>0</v>
      </c>
      <c r="BQ72" s="22">
        <f t="shared" si="112"/>
        <v>0</v>
      </c>
      <c r="BR72" s="22">
        <f t="shared" si="112"/>
        <v>0</v>
      </c>
    </row>
  </sheetData>
  <sheetProtection selectLockedCells="1" selectUnlockedCells="1"/>
  <sortState xmlns:xlrd2="http://schemas.microsoft.com/office/spreadsheetml/2017/richdata2" ref="A5:AM72">
    <sortCondition ref="E4:E72"/>
  </sortState>
  <mergeCells count="52">
    <mergeCell ref="U1:V1"/>
    <mergeCell ref="A1:A3"/>
    <mergeCell ref="B1:C3"/>
    <mergeCell ref="D1:D3"/>
    <mergeCell ref="E1:F1"/>
    <mergeCell ref="G1:H1"/>
    <mergeCell ref="I1:J1"/>
    <mergeCell ref="K1:L1"/>
    <mergeCell ref="M1:N1"/>
    <mergeCell ref="O1:P1"/>
    <mergeCell ref="Q1:R1"/>
    <mergeCell ref="S1:T1"/>
    <mergeCell ref="O3:P3"/>
    <mergeCell ref="Q3:R3"/>
    <mergeCell ref="S3:T3"/>
    <mergeCell ref="E3:F3"/>
    <mergeCell ref="AI1:AM1"/>
    <mergeCell ref="E2:F2"/>
    <mergeCell ref="G2:H2"/>
    <mergeCell ref="I2:J2"/>
    <mergeCell ref="K2:L2"/>
    <mergeCell ref="M2:N2"/>
    <mergeCell ref="O2:P2"/>
    <mergeCell ref="Q2:R2"/>
    <mergeCell ref="S2:T2"/>
    <mergeCell ref="U2:V2"/>
    <mergeCell ref="W1:X1"/>
    <mergeCell ref="Y1:Z1"/>
    <mergeCell ref="AA1:AB1"/>
    <mergeCell ref="AC1:AD1"/>
    <mergeCell ref="AE1:AF1"/>
    <mergeCell ref="AG1:AH1"/>
    <mergeCell ref="G3:H3"/>
    <mergeCell ref="I3:J3"/>
    <mergeCell ref="K3:L3"/>
    <mergeCell ref="M3:N3"/>
    <mergeCell ref="AG3:AH3"/>
    <mergeCell ref="BD3:BR3"/>
    <mergeCell ref="U3:V3"/>
    <mergeCell ref="W3:X3"/>
    <mergeCell ref="Y3:Z3"/>
    <mergeCell ref="AA3:AB3"/>
    <mergeCell ref="AC3:AD3"/>
    <mergeCell ref="AE3:AF3"/>
    <mergeCell ref="AI2:AK3"/>
    <mergeCell ref="AL2:AM3"/>
    <mergeCell ref="AA2:AB2"/>
    <mergeCell ref="AC2:AD2"/>
    <mergeCell ref="AE2:AF2"/>
    <mergeCell ref="AG2:AH2"/>
    <mergeCell ref="W2:X2"/>
    <mergeCell ref="Y2:Z2"/>
  </mergeCells>
  <dataValidations count="2">
    <dataValidation type="list" allowBlank="1" showInputMessage="1" sqref="A5:A19 A21:A72" xr:uid="{00000000-0002-0000-0100-000000000000}">
      <formula1>IF(A5&lt;&gt;"",OFFSET(F_licences,MATCH(A5&amp;"*",F_licences,0)-1,,COUNTIF(F_licences,A5&amp;"*"),1),F_licences)</formula1>
    </dataValidation>
    <dataValidation type="list" allowBlank="1" showInputMessage="1" showErrorMessage="1" sqref="D5:D72" xr:uid="{00000000-0002-0000-0100-000001000000}">
      <formula1>liste_clubs</formula1>
    </dataValidation>
  </dataValidations>
  <pageMargins left="0.78749999999999998" right="0.78749999999999998" top="1.0249999999999999" bottom="1.0249999999999999" header="0.78749999999999998" footer="0.78749999999999998"/>
  <pageSetup paperSize="9" orientation="portrait" useFirstPageNumber="1" horizontalDpi="300" verticalDpi="300" r:id="rId1"/>
  <headerFooter alignWithMargins="0">
    <oddHeader>&amp;C&amp;A</oddHeader>
    <oddFooter>&amp;C&amp;"Calibri"&amp;11&amp;K000000Page &amp;P_x000D_&amp;1#&amp;"Calibri"&amp;10&amp;K0078D7C1 - Interne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Feuil35"/>
  <dimension ref="A1:BR72"/>
  <sheetViews>
    <sheetView topLeftCell="A2" workbookViewId="0">
      <selection activeCell="F9" sqref="F5:F9"/>
    </sheetView>
  </sheetViews>
  <sheetFormatPr baseColWidth="10" defaultColWidth="11" defaultRowHeight="12.5"/>
  <cols>
    <col min="1" max="1" width="23.36328125" bestFit="1" customWidth="1"/>
    <col min="2" max="2" width="19.36328125" bestFit="1" customWidth="1"/>
    <col min="3" max="3" width="9.6328125" bestFit="1" customWidth="1"/>
    <col min="4" max="4" width="39.1796875" bestFit="1" customWidth="1"/>
    <col min="5" max="5" width="4.1796875" customWidth="1"/>
    <col min="6" max="6" width="7" customWidth="1"/>
    <col min="7" max="7" width="4.1796875" customWidth="1"/>
    <col min="8" max="8" width="7.36328125" customWidth="1"/>
    <col min="9" max="9" width="4.1796875" customWidth="1"/>
    <col min="10" max="10" width="7.36328125" customWidth="1"/>
    <col min="11" max="11" width="4.1796875" customWidth="1"/>
    <col min="12" max="12" width="7.36328125" customWidth="1"/>
    <col min="13" max="13" width="4.1796875" customWidth="1"/>
    <col min="14" max="34" width="7.36328125" customWidth="1"/>
    <col min="35" max="40" width="11" customWidth="1"/>
    <col min="41" max="41" width="11" hidden="1" customWidth="1"/>
    <col min="42" max="70" width="0" hidden="1" customWidth="1"/>
  </cols>
  <sheetData>
    <row r="1" spans="1:70" ht="32.25" customHeight="1">
      <c r="A1" s="86"/>
      <c r="B1" s="89" t="s">
        <v>373</v>
      </c>
      <c r="C1" s="89"/>
      <c r="D1" s="92"/>
      <c r="E1" s="85">
        <f>IF(Paramètres!H3&lt;&gt;"",Paramètres!H3,"")</f>
        <v>44989</v>
      </c>
      <c r="F1" s="85"/>
      <c r="G1" s="85">
        <f>IF(Paramètres!H4&lt;&gt;"",Paramètres!H4,"")</f>
        <v>45011</v>
      </c>
      <c r="H1" s="85"/>
      <c r="I1" s="85">
        <f>IF(Paramètres!H5&lt;&gt;"",Paramètres!H5,"")</f>
        <v>45060</v>
      </c>
      <c r="J1" s="85"/>
      <c r="K1" s="85">
        <f>IF(Paramètres!H6&lt;&gt;"",Paramètres!H6,"")</f>
        <v>45103</v>
      </c>
      <c r="L1" s="85"/>
      <c r="M1" s="85">
        <f>IF(Paramètres!H7&lt;&gt;"",Paramètres!H7,"")</f>
        <v>44744</v>
      </c>
      <c r="N1" s="85"/>
      <c r="O1" s="85" t="str">
        <f>IF(Paramètres!H8&lt;&gt;"",Paramètres!H8,"")</f>
        <v/>
      </c>
      <c r="P1" s="85"/>
      <c r="Q1" s="85" t="str">
        <f>IF(Paramètres!H9&lt;&gt;"",Paramètres!H9,"")</f>
        <v/>
      </c>
      <c r="R1" s="85"/>
      <c r="S1" s="85" t="str">
        <f>IF(Paramètres!H10&lt;&gt;"",Paramètres!H10,"")</f>
        <v/>
      </c>
      <c r="T1" s="85"/>
      <c r="U1" s="85" t="str">
        <f>IF(Paramètres!H11&lt;&gt;"",Paramètres!H11,"")</f>
        <v/>
      </c>
      <c r="V1" s="85"/>
      <c r="W1" s="85" t="str">
        <f>IF(Paramètres!H12&lt;&gt;"",Paramètres!H12,"")</f>
        <v/>
      </c>
      <c r="X1" s="85"/>
      <c r="Y1" s="85" t="str">
        <f>IF(Paramètres!H13&lt;&gt;"",Paramètres!H13,"")</f>
        <v/>
      </c>
      <c r="Z1" s="85"/>
      <c r="AA1" s="85" t="str">
        <f>IF(Paramètres!H14&lt;&gt;"",Paramètres!H14,"")</f>
        <v/>
      </c>
      <c r="AB1" s="85"/>
      <c r="AC1" s="85" t="str">
        <f>IF(Paramètres!H15&lt;&gt;"",Paramètres!H15,"")</f>
        <v/>
      </c>
      <c r="AD1" s="85"/>
      <c r="AE1" s="85" t="str">
        <f>IF(Paramètres!H16&lt;&gt;"",Paramètres!H16,"")</f>
        <v/>
      </c>
      <c r="AF1" s="85"/>
      <c r="AG1" s="85" t="str">
        <f>IF(Paramètres!H17&lt;&gt;"",Paramètres!H17,"")</f>
        <v/>
      </c>
      <c r="AH1" s="79"/>
      <c r="AI1" s="84" t="s">
        <v>0</v>
      </c>
      <c r="AJ1" s="84"/>
      <c r="AK1" s="84"/>
      <c r="AL1" s="84"/>
      <c r="AM1" s="84"/>
    </row>
    <row r="2" spans="1:70" ht="32.25" customHeight="1">
      <c r="A2" s="87"/>
      <c r="B2" s="90"/>
      <c r="C2" s="90"/>
      <c r="D2" s="93"/>
      <c r="E2" s="79" t="str">
        <f>IF(E1&lt;&gt;"",Paramètres!I3,"")</f>
        <v>Class Triathlon</v>
      </c>
      <c r="F2" s="80"/>
      <c r="G2" s="79" t="str">
        <f>IF(G1&lt;&gt;"",Paramètres!I4,"")</f>
        <v>Duathlon</v>
      </c>
      <c r="H2" s="80"/>
      <c r="I2" s="79" t="str">
        <f>IF(I1&lt;&gt;"",Paramètres!I5,"")</f>
        <v>Triathlon</v>
      </c>
      <c r="J2" s="80"/>
      <c r="K2" s="79" t="str">
        <f>IF(K1&lt;&gt;"",Paramètres!I6,"")</f>
        <v>Aquathlon</v>
      </c>
      <c r="L2" s="80"/>
      <c r="M2" s="79" t="str">
        <f>IF(M1&lt;&gt;"",Paramètres!I7,"")</f>
        <v>Aquathlon</v>
      </c>
      <c r="N2" s="80"/>
      <c r="O2" s="79" t="str">
        <f>IF(O1&lt;&gt;"",Paramètres!I8,"")</f>
        <v/>
      </c>
      <c r="P2" s="80"/>
      <c r="Q2" s="79" t="str">
        <f>IF(Q1&lt;&gt;"",Paramètres!I9,"")</f>
        <v/>
      </c>
      <c r="R2" s="80"/>
      <c r="S2" s="79" t="str">
        <f>IF(S1&lt;&gt;"",Paramètres!I10,"")</f>
        <v/>
      </c>
      <c r="T2" s="80"/>
      <c r="U2" s="79" t="str">
        <f>IF(U1&lt;&gt;"",Paramètres!I11,"")</f>
        <v/>
      </c>
      <c r="V2" s="80"/>
      <c r="W2" s="79" t="str">
        <f>IF(W1&lt;&gt;"",Paramètres!I12,"")</f>
        <v/>
      </c>
      <c r="X2" s="80"/>
      <c r="Y2" s="79" t="str">
        <f>IF(Y1&lt;&gt;"",Paramètres!I13,"")</f>
        <v/>
      </c>
      <c r="Z2" s="80"/>
      <c r="AA2" s="79" t="str">
        <f>IF(AA1&lt;&gt;"",Paramètres!I14,"")</f>
        <v/>
      </c>
      <c r="AB2" s="80"/>
      <c r="AC2" s="79" t="str">
        <f>IF(AC1&lt;&gt;"",Paramètres!I15,"")</f>
        <v/>
      </c>
      <c r="AD2" s="80"/>
      <c r="AE2" s="79" t="str">
        <f>IF(AE1&lt;&gt;"",Paramètres!I16,"")</f>
        <v/>
      </c>
      <c r="AF2" s="80"/>
      <c r="AG2" s="79" t="str">
        <f>IF(AG1&lt;&gt;"",Paramètres!I17,"")</f>
        <v/>
      </c>
      <c r="AH2" s="83"/>
      <c r="AI2" s="81" t="s">
        <v>401</v>
      </c>
      <c r="AJ2" s="81"/>
      <c r="AK2" s="81"/>
      <c r="AL2" s="82">
        <f>Paramètres!Q5</f>
        <v>4</v>
      </c>
      <c r="AM2" s="82"/>
    </row>
    <row r="3" spans="1:70" ht="44.25" customHeight="1">
      <c r="A3" s="88"/>
      <c r="B3" s="91"/>
      <c r="C3" s="91"/>
      <c r="D3" s="94"/>
      <c r="E3" s="79" t="str">
        <f>IF(E1&lt;&gt;"",Paramètres!J3,"")</f>
        <v>Joué-les-Tours (37)</v>
      </c>
      <c r="F3" s="80"/>
      <c r="G3" s="79" t="str">
        <f>IF(G1&lt;&gt;"",Paramètres!J4,"")</f>
        <v>Saint-Cyr-sur-Loire (37)</v>
      </c>
      <c r="H3" s="80"/>
      <c r="I3" s="79" t="str">
        <f>IF(I1&lt;&gt;"",Paramètres!J5,"")</f>
        <v>St Grégoire (35)</v>
      </c>
      <c r="J3" s="80"/>
      <c r="K3" s="79" t="str">
        <f>IF(K1&lt;&gt;"",Paramètres!J6,"")</f>
        <v>St Nazaire (44)</v>
      </c>
      <c r="L3" s="80"/>
      <c r="M3" s="79" t="str">
        <f>IF(M1&lt;&gt;"",Paramètres!J7,"")</f>
        <v>St Laurent Nouan (41)</v>
      </c>
      <c r="N3" s="80"/>
      <c r="O3" s="79" t="str">
        <f>IF(O1&lt;&gt;"",Paramètres!J8,"")</f>
        <v/>
      </c>
      <c r="P3" s="80"/>
      <c r="Q3" s="79" t="str">
        <f>IF(Q1&lt;&gt;"",Paramètres!J9,"")</f>
        <v/>
      </c>
      <c r="R3" s="80"/>
      <c r="S3" s="79" t="str">
        <f>IF(S1&lt;&gt;"",Paramètres!J10,"")</f>
        <v/>
      </c>
      <c r="T3" s="80"/>
      <c r="U3" s="79" t="str">
        <f>IF(U1&lt;&gt;"",Paramètres!J11,"")</f>
        <v/>
      </c>
      <c r="V3" s="80"/>
      <c r="W3" s="79" t="str">
        <f>IF(W1&lt;&gt;"",Paramètres!J12,"")</f>
        <v/>
      </c>
      <c r="X3" s="80"/>
      <c r="Y3" s="79" t="str">
        <f>IF(Y1&lt;&gt;"",Paramètres!J13,"")</f>
        <v/>
      </c>
      <c r="Z3" s="80"/>
      <c r="AA3" s="79" t="str">
        <f>IF(AA1&lt;&gt;"",Paramètres!J14,"")</f>
        <v/>
      </c>
      <c r="AB3" s="80"/>
      <c r="AC3" s="79" t="str">
        <f>IF(AC1&lt;&gt;"",Paramètres!J15,"")</f>
        <v/>
      </c>
      <c r="AD3" s="80"/>
      <c r="AE3" s="79" t="str">
        <f>IF(AE1&lt;&gt;"",Paramètres!J16,"")</f>
        <v/>
      </c>
      <c r="AF3" s="80"/>
      <c r="AG3" s="79" t="str">
        <f>IF(AG1&lt;&gt;"",Paramètres!J17,"")</f>
        <v/>
      </c>
      <c r="AH3" s="80"/>
      <c r="AI3" s="81"/>
      <c r="AJ3" s="81"/>
      <c r="AK3" s="81"/>
      <c r="AL3" s="82"/>
      <c r="AM3" s="82"/>
      <c r="BD3" s="78" t="s">
        <v>417</v>
      </c>
      <c r="BE3" s="78"/>
      <c r="BF3" s="78"/>
      <c r="BG3" s="78"/>
      <c r="BH3" s="78"/>
      <c r="BI3" s="78"/>
      <c r="BJ3" s="78"/>
      <c r="BK3" s="78"/>
      <c r="BL3" s="78"/>
      <c r="BM3" s="78"/>
      <c r="BN3" s="78"/>
      <c r="BO3" s="78"/>
      <c r="BP3" s="78"/>
      <c r="BQ3" s="78"/>
      <c r="BR3" s="78"/>
    </row>
    <row r="4" spans="1:70" ht="38.25" customHeight="1">
      <c r="A4" s="31" t="s">
        <v>308</v>
      </c>
      <c r="B4" s="31" t="s">
        <v>70</v>
      </c>
      <c r="C4" s="31" t="s">
        <v>1</v>
      </c>
      <c r="D4" s="31" t="s">
        <v>2</v>
      </c>
      <c r="E4" s="1" t="s">
        <v>3</v>
      </c>
      <c r="F4" s="2" t="s">
        <v>4</v>
      </c>
      <c r="G4" s="1" t="s">
        <v>3</v>
      </c>
      <c r="H4" s="2" t="s">
        <v>4</v>
      </c>
      <c r="I4" s="35" t="s">
        <v>3</v>
      </c>
      <c r="J4" s="2" t="s">
        <v>4</v>
      </c>
      <c r="K4" s="1" t="s">
        <v>3</v>
      </c>
      <c r="L4" s="2" t="s">
        <v>4</v>
      </c>
      <c r="M4" s="1" t="s">
        <v>3</v>
      </c>
      <c r="N4" s="2" t="s">
        <v>4</v>
      </c>
      <c r="O4" s="1" t="s">
        <v>3</v>
      </c>
      <c r="P4" s="2" t="s">
        <v>4</v>
      </c>
      <c r="Q4" s="1" t="s">
        <v>3</v>
      </c>
      <c r="R4" s="2" t="s">
        <v>4</v>
      </c>
      <c r="S4" s="1" t="s">
        <v>3</v>
      </c>
      <c r="T4" s="2" t="s">
        <v>4</v>
      </c>
      <c r="U4" s="1" t="s">
        <v>3</v>
      </c>
      <c r="V4" s="2" t="s">
        <v>4</v>
      </c>
      <c r="W4" s="1" t="s">
        <v>3</v>
      </c>
      <c r="X4" s="2" t="s">
        <v>4</v>
      </c>
      <c r="Y4" s="1" t="s">
        <v>3</v>
      </c>
      <c r="Z4" s="2" t="s">
        <v>4</v>
      </c>
      <c r="AA4" s="1" t="s">
        <v>3</v>
      </c>
      <c r="AB4" s="2" t="s">
        <v>4</v>
      </c>
      <c r="AC4" s="1" t="s">
        <v>3</v>
      </c>
      <c r="AD4" s="2" t="s">
        <v>4</v>
      </c>
      <c r="AE4" s="1" t="s">
        <v>3</v>
      </c>
      <c r="AF4" s="2" t="s">
        <v>4</v>
      </c>
      <c r="AG4" s="1" t="s">
        <v>3</v>
      </c>
      <c r="AH4" s="2" t="s">
        <v>4</v>
      </c>
      <c r="AI4" s="52" t="s">
        <v>5</v>
      </c>
      <c r="AJ4" s="53" t="s">
        <v>6</v>
      </c>
      <c r="AK4" s="54" t="s">
        <v>416</v>
      </c>
      <c r="AL4" s="55" t="str">
        <f>"PTS ("&amp;AL2&amp;" meilleurs résultats)"</f>
        <v>PTS (4 meilleurs résultats)</v>
      </c>
      <c r="AM4" s="56" t="str">
        <f>"CLT (" &amp; AL2 &amp;" meilleurs résultats)"</f>
        <v>CLT (4 meilleurs résultats)</v>
      </c>
      <c r="AO4" s="7" t="s">
        <v>47</v>
      </c>
      <c r="AP4" s="7" t="s">
        <v>48</v>
      </c>
      <c r="AQ4" s="7" t="s">
        <v>49</v>
      </c>
      <c r="AR4" s="7" t="s">
        <v>50</v>
      </c>
      <c r="AS4" s="7" t="s">
        <v>51</v>
      </c>
      <c r="AT4" s="7" t="s">
        <v>391</v>
      </c>
      <c r="AU4" s="7" t="s">
        <v>392</v>
      </c>
      <c r="AV4" s="7" t="s">
        <v>393</v>
      </c>
      <c r="AW4" s="7" t="s">
        <v>394</v>
      </c>
      <c r="AX4" s="7" t="s">
        <v>395</v>
      </c>
      <c r="AY4" s="7" t="s">
        <v>396</v>
      </c>
      <c r="AZ4" s="7" t="s">
        <v>397</v>
      </c>
      <c r="BA4" s="7" t="s">
        <v>398</v>
      </c>
      <c r="BB4" s="7" t="s">
        <v>399</v>
      </c>
      <c r="BC4" s="7" t="s">
        <v>400</v>
      </c>
      <c r="BD4" s="57">
        <v>1</v>
      </c>
      <c r="BE4" s="57">
        <v>2</v>
      </c>
      <c r="BF4" s="57">
        <v>3</v>
      </c>
      <c r="BG4" s="57">
        <v>4</v>
      </c>
      <c r="BH4" s="57">
        <v>5</v>
      </c>
      <c r="BI4" s="57">
        <v>6</v>
      </c>
      <c r="BJ4" s="57">
        <v>7</v>
      </c>
      <c r="BK4" s="57">
        <v>8</v>
      </c>
      <c r="BL4" s="57">
        <v>9</v>
      </c>
      <c r="BM4" s="57">
        <v>10</v>
      </c>
      <c r="BN4" s="57">
        <v>11</v>
      </c>
      <c r="BO4" s="57">
        <v>12</v>
      </c>
      <c r="BP4" s="57">
        <v>13</v>
      </c>
      <c r="BQ4" s="57">
        <v>14</v>
      </c>
      <c r="BR4" s="57">
        <v>15</v>
      </c>
    </row>
    <row r="5" spans="1:70" ht="16.5">
      <c r="A5" s="14" t="s">
        <v>1008</v>
      </c>
      <c r="B5" s="32" t="str">
        <f>IF(ISNA(VLOOKUP(A5,'Licenciés Jeunes 2023'!A:C,3,0)),"",VLOOKUP(A5,'Licenciés Jeunes 2023'!A:C,3,0))</f>
        <v/>
      </c>
      <c r="C5" s="32" t="str">
        <f>IF(ISNA(VLOOKUP(A5,'Licenciés Jeunes 2023'!A:C,2,0)),"",VLOOKUP(A5,'Licenciés Jeunes 2023'!A:C,2,0))</f>
        <v/>
      </c>
      <c r="D5" s="32" t="str">
        <f>IF(ISNA(VLOOKUP(A5,'Licenciés Jeunes 2023'!A:F,6,0)),"",VLOOKUP(A5,'Licenciés Jeunes 2023'!A:F,6,0))</f>
        <v/>
      </c>
      <c r="E5" s="6"/>
      <c r="F5" s="2">
        <f>IF(E$2="Bike &amp; Run",IF(ISNA(VLOOKUP(E5,Paramètres!$B$3:$C$56,2,FALSE)),0,VLOOKUP(E5,Paramètres!$B$3:$C$56,2,FALSE)*Paramètres!$K$3),IF(OR(E5="",OR($D5="",$D5="NL",$D5="HORS LIGUE")),0,VLOOKUP(IF(OR(E5="",OR($D5="",$D5="NL",$D5="HORS LIGUE")),"",COUNTIFS($D$5:$D$72,"&lt;&gt;"&amp;"",$D$5:$D$72,"&lt;&gt;"&amp;"NL",$D$5:$D$72,"&lt;&gt;"&amp;"HORS LIGUE",E$5:E$72,"&lt;"&amp;E5)+1),Paramètres!$B$3:$C$56,2,FALSE)*Paramètres!$K$3))</f>
        <v>0</v>
      </c>
      <c r="G5" s="4"/>
      <c r="H5" s="2">
        <f>IF(G$2="Bike &amp; Run",IF(ISNA(VLOOKUP(G5,Paramètres!$B$3:$C$56,2,FALSE)),0,VLOOKUP(G5,Paramètres!$B$3:$C$56,2,FALSE)*Paramètres!$K$4),IF(OR(G5="",OR($D5="",$D5="NL",$D5="HORS LIGUE")),0,VLOOKUP(IF(OR(G5="",OR($D5="",$D5="NL",$D5="HORS LIGUE")),"",COUNTIFS($D$5:$D$72,"&lt;&gt;"&amp;"",$D$5:$D$72,"&lt;&gt;"&amp;"NL",$D$5:$D$72,"&lt;&gt;"&amp;"HORS LIGUE",G$5:G$72,"&lt;"&amp;G5)+1),Paramètres!$B$3:$C$56,2,FALSE)*Paramètres!$K$4))</f>
        <v>0</v>
      </c>
      <c r="I5" s="36"/>
      <c r="J5" s="2">
        <f>IF(I$2="Bike &amp; Run",IF(ISNA(VLOOKUP(I5,Paramètres!$B$3:$C$56,2,FALSE)),0,VLOOKUP(I5,Paramètres!$B$3:$C$56,2,FALSE)*Paramètres!$K$5),IF(OR(I5="",OR($D5="",$D5="NL",$D5="HORS LIGUE")),0,VLOOKUP(IF(OR(I5="",OR($D5="",$D5="NL",$D5="HORS LIGUE")),"",COUNTIFS($D$5:$D$72,"&lt;&gt;"&amp;"",$D$5:$D$72,"&lt;&gt;"&amp;"NL",$D$5:$D$72,"&lt;&gt;"&amp;"HORS LIGUE",I$5:I$72,"&lt;"&amp;I5)+1),Paramètres!$B$3:$C$56,2,FALSE)*Paramètres!$K$5))</f>
        <v>0</v>
      </c>
      <c r="K5" s="4"/>
      <c r="L5" s="2">
        <f>IF(K$2="Bike &amp; Run",IF(ISNA(VLOOKUP(K5,Paramètres!$B$3:$C$56,2,FALSE)),0,VLOOKUP(K5,Paramètres!$B$3:$C$56,2,FALSE)*Paramètres!$K$6),IF(OR(K5="",OR($D5="",$D5="NL",$D5="HORS LIGUE")),0,VLOOKUP(IF(OR(K5="",OR($D5="",$D5="NL",$D5="HORS LIGUE")),"",COUNTIFS($D$5:$D$72,"&lt;&gt;"&amp;"",$D$5:$D$72,"&lt;&gt;"&amp;"NL",$D$5:$D$72,"&lt;&gt;"&amp;"HORS LIGUE",K$5:K$72,"&lt;"&amp;K5)+1),Paramètres!$B$3:$C$56,2,FALSE)*Paramètres!$K$6))</f>
        <v>0</v>
      </c>
      <c r="M5" s="4"/>
      <c r="N5" s="2">
        <f>IF(M$2="Bike &amp; Run",IF(ISNA(VLOOKUP(M5,Paramètres!$B$3:$C$56,2,FALSE)),0,VLOOKUP(M5,Paramètres!$B$3:$C$56,2,FALSE)*Paramètres!$K$7),IF(OR(M5="",OR($D5="",$D5="NL",$D5="HORS LIGUE")),0,VLOOKUP(IF(OR(M5="",OR($D5="",$D5="NL",$D5="HORS LIGUE")),"",COUNTIFS($D$5:$D$72,"&lt;&gt;"&amp;"",$D$5:$D$72,"&lt;&gt;"&amp;"NL",$D$5:$D$72,"&lt;&gt;"&amp;"HORS LIGUE",M$5:M$72,"&lt;"&amp;M5)+1),Paramètres!$B$3:$C$56,2,FALSE)*Paramètres!$K$7))</f>
        <v>0</v>
      </c>
      <c r="O5" s="46"/>
      <c r="P5" s="2">
        <f>IF(O$2="Bike &amp; Run",IF(ISNA(VLOOKUP(O5,Paramètres!$B$3:$C$56,2,FALSE)),0,VLOOKUP(O5,Paramètres!$B$3:$C$56,2,FALSE)*Paramètres!$K$8),IF(OR(O5="",OR($D5="",$D5="NL",$D5="HORS LIGUE")),0,VLOOKUP(IF(OR(O5="",OR($D5="",$D5="NL",$D5="HORS LIGUE")),"",COUNTIFS($D$5:$D$72,"&lt;&gt;"&amp;"",$D$5:$D$72,"&lt;&gt;"&amp;"NL",$D$5:$D$72,"&lt;&gt;"&amp;"HORS LIGUE",O$5:O$72,"&lt;"&amp;O5)+1),Paramètres!$B$3:$C$56,2,FALSE)*Paramètres!$K$8))</f>
        <v>0</v>
      </c>
      <c r="Q5" s="46"/>
      <c r="R5" s="2">
        <f>IF(Q$2="Bike &amp; Run",IF(ISNA(VLOOKUP(Q5,Paramètres!$B$3:$C$56,2,FALSE)),0,VLOOKUP(Q5,Paramètres!$B$3:$C$56,2,FALSE)*Paramètres!$K$9),IF(OR(Q5="",OR($D5="",$D5="NL",$D5="HORS LIGUE")),0,VLOOKUP(IF(OR(Q5="",OR($D5="",$D5="NL",$D5="HORS LIGUE")),"",COUNTIFS($D$5:$D$72,"&lt;&gt;"&amp;"",$D$5:$D$72,"&lt;&gt;"&amp;"NL",$D$5:$D$72,"&lt;&gt;"&amp;"HORS LIGUE",Q$5:Q$72,"&lt;"&amp;Q5)+1),Paramètres!$B$3:$C$56,2,FALSE)*Paramètres!$K$9))</f>
        <v>0</v>
      </c>
      <c r="S5" s="46"/>
      <c r="T5" s="2">
        <f>IF(S$2="Bike &amp; Run",IF(ISNA(VLOOKUP(S5,Paramètres!$B$3:$C$56,2,FALSE)),0,VLOOKUP(S5,Paramètres!$B$3:$C$56,2,FALSE)*Paramètres!$K$10),IF(OR(S5="",OR($D5="",$D5="NL",$D5="HORS LIGUE")),0,VLOOKUP(IF(OR(S5="",OR($D5="",$D5="NL",$D5="HORS LIGUE")),"",COUNTIFS($D$5:$D$72,"&lt;&gt;"&amp;"",$D$5:$D$72,"&lt;&gt;"&amp;"NL",$D$5:$D$72,"&lt;&gt;"&amp;"HORS LIGUE",S$5:S$72,"&lt;"&amp;S5)+1),Paramètres!$B$3:$C$56,2,FALSE)*Paramètres!$K$10))</f>
        <v>0</v>
      </c>
      <c r="U5" s="46"/>
      <c r="V5" s="2">
        <f>IF(U$2="Bike &amp; Run",IF(ISNA(VLOOKUP(U5,Paramètres!$B$3:$C$56,2,FALSE)),0,VLOOKUP(U5,Paramètres!$B$3:$C$56,2,FALSE)*Paramètres!$K$11),IF(OR(U5="",OR($D5="",$D5="NL",$D5="HORS LIGUE")),0,VLOOKUP(IF(OR(U5="",OR($D5="",$D5="NL",$D5="HORS LIGUE")),"",COUNTIFS($D$5:$D$72,"&lt;&gt;"&amp;"",$D$5:$D$72,"&lt;&gt;"&amp;"NL",$D$5:$D$72,"&lt;&gt;"&amp;"HORS LIGUE",U$5:U$72,"&lt;"&amp;U5)+1),Paramètres!$B$3:$C$56,2,FALSE)*Paramètres!$K$11))</f>
        <v>0</v>
      </c>
      <c r="W5" s="46"/>
      <c r="X5" s="2">
        <f>IF(W$2="Bike &amp; Run",IF(ISNA(VLOOKUP(W5,Paramètres!$B$3:$C$56,2,FALSE)),0,VLOOKUP(W5,Paramètres!$B$3:$C$56,2,FALSE)*Paramètres!$K$12),IF(OR(W5="",OR($D5="",$D5="NL",$D5="HORS LIGUE")),0,VLOOKUP(IF(OR(W5="",OR($D5="",$D5="NL",$D5="HORS LIGUE")),"",COUNTIFS($D$5:$D$72,"&lt;&gt;"&amp;"",$D$5:$D$72,"&lt;&gt;"&amp;"NL",$D$5:$D$72,"&lt;&gt;"&amp;"HORS LIGUE",W$5:W$72,"&lt;"&amp;W5)+1),Paramètres!$B$3:$C$56,2,FALSE)*Paramètres!$K$12))</f>
        <v>0</v>
      </c>
      <c r="Y5" s="46"/>
      <c r="Z5" s="2">
        <f>IF(Y$2="Bike &amp; Run",IF(ISNA(VLOOKUP(Y5,Paramètres!$B$3:$C$56,2,FALSE)),0,VLOOKUP(Y5,Paramètres!$B$3:$C$56,2,FALSE)*Paramètres!$K$13),IF(OR(Y5="",OR($D5="",$D5="NL",$D5="HORS LIGUE")),0,VLOOKUP(IF(OR(Y5="",OR($D5="",$D5="NL",$D5="HORS LIGUE")),"",COUNTIFS($D$5:$D$72,"&lt;&gt;"&amp;"",$D$5:$D$72,"&lt;&gt;"&amp;"NL",$D$5:$D$72,"&lt;&gt;"&amp;"HORS LIGUE",Y$5:Y$72,"&lt;"&amp;Y5)+1),Paramètres!$B$3:$C$56,2,FALSE)*Paramètres!$K$13))</f>
        <v>0</v>
      </c>
      <c r="AA5" s="46"/>
      <c r="AB5" s="2">
        <f>IF(AA$2="Bike &amp; Run",IF(ISNA(VLOOKUP(AA5,Paramètres!$B$3:$C$56,2,FALSE)),0,VLOOKUP(AA5,Paramètres!$B$3:$C$56,2,FALSE)*Paramètres!$K$14),IF(OR(AA5="",OR($D5="",$D5="NL",$D5="HORS LIGUE")),0,VLOOKUP(IF(OR(AA5="",OR($D5="",$D5="NL",$D5="HORS LIGUE")),"",COUNTIFS($D$5:$D$72,"&lt;&gt;"&amp;"",$D$5:$D$72,"&lt;&gt;"&amp;"NL",$D$5:$D$72,"&lt;&gt;"&amp;"HORS LIGUE",AA$5:AA$72,"&lt;"&amp;AA5)+1),Paramètres!$B$3:$C$56,2,FALSE)*Paramètres!$K$14))</f>
        <v>0</v>
      </c>
      <c r="AC5" s="46"/>
      <c r="AD5" s="2">
        <f>IF(AC$2="Bike &amp; Run",IF(ISNA(VLOOKUP(AC5,Paramètres!$B$3:$C$56,2,FALSE)),0,VLOOKUP(AC5,Paramètres!$B$3:$C$56,2,FALSE)*Paramètres!$K$15),IF(OR(AC5="",OR($D5="",$D5="NL",$D5="HORS LIGUE")),0,VLOOKUP(IF(OR(AC5="",OR($D5="",$D5="NL",$D5="HORS LIGUE")),"",COUNTIFS($D$5:$D$72,"&lt;&gt;"&amp;"",$D$5:$D$72,"&lt;&gt;"&amp;"NL",$D$5:$D$72,"&lt;&gt;"&amp;"HORS LIGUE",AC$5:AC$72,"&lt;"&amp;AC5)+1),Paramètres!$B$3:$C$56,2,FALSE)*Paramètres!$K$15))</f>
        <v>0</v>
      </c>
      <c r="AE5" s="46"/>
      <c r="AF5" s="2">
        <f>IF(AE$2="Bike &amp; Run",IF(ISNA(VLOOKUP(AE5,Paramètres!$B$3:$C$56,2,FALSE)),0,VLOOKUP(AE5,Paramètres!$B$3:$C$56,2,FALSE)*Paramètres!$K$16),IF(OR(AE5="",OR($D5="",$D5="NL",$D5="HORS LIGUE")),0,VLOOKUP(IF(OR(AE5="",OR($D5="",$D5="NL",$D5="HORS LIGUE")),"",COUNTIFS($D$5:$D$72,"&lt;&gt;"&amp;"",$D$5:$D$72,"&lt;&gt;"&amp;"NL",$D$5:$D$72,"&lt;&gt;"&amp;"HORS LIGUE",AE$5:AE$72,"&lt;"&amp;AE5)+1),Paramètres!$B$3:$C$56,2,FALSE)*Paramètres!$K$16))</f>
        <v>0</v>
      </c>
      <c r="AG5" s="46"/>
      <c r="AH5" s="2">
        <f>IF(AG$2="Bike &amp; Run",IF(ISNA(VLOOKUP(AG5,Paramètres!$B$3:$C$56,2,FALSE)),0,VLOOKUP(AG5,Paramètres!$B$3:$C$56,2,FALSE)*Paramètres!$K$17),IF(OR(AG5="",OR($D5="",$D5="NL",$D5="HORS LIGUE")),0,VLOOKUP(IF(OR(AG5="",OR($D5="",$D5="NL",$D5="HORS LIGUE")),"",COUNTIFS($D$5:$D$72,"&lt;&gt;"&amp;"",$D$5:$D$72,"&lt;&gt;"&amp;"NL",$D$5:$D$72,"&lt;&gt;"&amp;"HORS LIGUE",AG$5:AG$72,"&lt;"&amp;AG5)+1),Paramètres!$B$3:$C$56,2,FALSE)*Paramètres!$K$17))</f>
        <v>0</v>
      </c>
      <c r="AI5" s="40">
        <f t="shared" ref="AI5:AI36" si="0">F5+H5+J5+L5+N5+P5+R5+T5+V5+X5+Z5+AB5+AD5+AF5+AH5</f>
        <v>0</v>
      </c>
      <c r="AJ5" s="3" t="str">
        <f t="shared" ref="AJ5:AJ36" si="1">IF(AI5&lt;&gt;0,RANK(AI5,$AI$5:$AI$72),"")</f>
        <v/>
      </c>
      <c r="AK5" s="5">
        <f t="shared" ref="AK5:AK36" si="2">COUNTA(E5,G5,I5,K5,M5,O5,Q5,S5,U5,W5,Y5,AA5,AC5,AE5,AG5)</f>
        <v>0</v>
      </c>
      <c r="AL5" s="41">
        <f t="shared" ref="AL5:AL36" si="3">HLOOKUP($AL$2,$BD$4:$BR$72,ROW(A5)-3,FALSE)</f>
        <v>0</v>
      </c>
      <c r="AM5" s="33" t="str">
        <f t="shared" ref="AM5:AM36" si="4">IF(AL5&lt;&gt;0,RANK(AL5,$AL$5:$AL$72),"")</f>
        <v/>
      </c>
      <c r="AO5" s="22">
        <f t="shared" ref="AO5:AO36" si="5">F5</f>
        <v>0</v>
      </c>
      <c r="AP5">
        <f t="shared" ref="AP5:AP36" si="6">H5</f>
        <v>0</v>
      </c>
      <c r="AQ5">
        <f t="shared" ref="AQ5:AQ36" si="7">J5</f>
        <v>0</v>
      </c>
      <c r="AR5">
        <f t="shared" ref="AR5:AR36" si="8">L5</f>
        <v>0</v>
      </c>
      <c r="AS5">
        <f t="shared" ref="AS5:AS36" si="9">N5</f>
        <v>0</v>
      </c>
      <c r="AT5">
        <f t="shared" ref="AT5:AT36" si="10">P5</f>
        <v>0</v>
      </c>
      <c r="AU5">
        <f t="shared" ref="AU5:AU36" si="11">R5</f>
        <v>0</v>
      </c>
      <c r="AV5">
        <f t="shared" ref="AV5:AV36" si="12">T5</f>
        <v>0</v>
      </c>
      <c r="AW5">
        <f t="shared" ref="AW5:AW36" si="13">V5</f>
        <v>0</v>
      </c>
      <c r="AX5">
        <f t="shared" ref="AX5:AX36" si="14">X5</f>
        <v>0</v>
      </c>
      <c r="AY5">
        <f t="shared" ref="AY5:AY36" si="15">Z5</f>
        <v>0</v>
      </c>
      <c r="AZ5">
        <f t="shared" ref="AZ5:AZ36" si="16">AB5</f>
        <v>0</v>
      </c>
      <c r="BA5">
        <f t="shared" ref="BA5:BA36" si="17">AD5</f>
        <v>0</v>
      </c>
      <c r="BB5">
        <f t="shared" ref="BB5:BB36" si="18">AF5</f>
        <v>0</v>
      </c>
      <c r="BC5">
        <f t="shared" ref="BC5:BC36" si="19">AH5</f>
        <v>0</v>
      </c>
      <c r="BD5">
        <f t="shared" ref="BD5:BD36" si="20">LARGE($AO5:$BC5,BD$4)</f>
        <v>0</v>
      </c>
      <c r="BE5" s="22">
        <f t="shared" ref="BE5:BR5" si="21">BD5+LARGE($AO5:$BC5,BE$4)</f>
        <v>0</v>
      </c>
      <c r="BF5" s="22">
        <f t="shared" si="21"/>
        <v>0</v>
      </c>
      <c r="BG5" s="22">
        <f t="shared" si="21"/>
        <v>0</v>
      </c>
      <c r="BH5" s="22">
        <f t="shared" si="21"/>
        <v>0</v>
      </c>
      <c r="BI5" s="22">
        <f t="shared" si="21"/>
        <v>0</v>
      </c>
      <c r="BJ5" s="22">
        <f t="shared" si="21"/>
        <v>0</v>
      </c>
      <c r="BK5" s="22">
        <f t="shared" si="21"/>
        <v>0</v>
      </c>
      <c r="BL5" s="22">
        <f t="shared" si="21"/>
        <v>0</v>
      </c>
      <c r="BM5" s="22">
        <f t="shared" si="21"/>
        <v>0</v>
      </c>
      <c r="BN5" s="22">
        <f t="shared" si="21"/>
        <v>0</v>
      </c>
      <c r="BO5" s="22">
        <f t="shared" si="21"/>
        <v>0</v>
      </c>
      <c r="BP5" s="22">
        <f t="shared" si="21"/>
        <v>0</v>
      </c>
      <c r="BQ5" s="22">
        <f t="shared" si="21"/>
        <v>0</v>
      </c>
      <c r="BR5" s="22">
        <f t="shared" si="21"/>
        <v>0</v>
      </c>
    </row>
    <row r="6" spans="1:70" ht="16.5">
      <c r="A6" s="14" t="s">
        <v>1040</v>
      </c>
      <c r="B6" s="32" t="str">
        <f>IF(ISNA(VLOOKUP(A6,'Licenciés Jeunes 2023'!A:C,3,0)),"",VLOOKUP(A6,'Licenciés Jeunes 2023'!A:C,3,0))</f>
        <v/>
      </c>
      <c r="C6" s="32" t="str">
        <f>IF(ISNA(VLOOKUP(A6,'Licenciés Jeunes 2023'!A:C,2,0)),"",VLOOKUP(A6,'Licenciés Jeunes 2023'!A:C,2,0))</f>
        <v/>
      </c>
      <c r="D6" s="32" t="str">
        <f>IF(ISNA(VLOOKUP(A6,'Licenciés Jeunes 2023'!A:F,6,0)),"",VLOOKUP(A6,'Licenciés Jeunes 2023'!A:F,6,0))</f>
        <v/>
      </c>
      <c r="E6" s="6"/>
      <c r="F6" s="2">
        <f>IF(E$2="Bike &amp; Run",IF(ISNA(VLOOKUP(E6,Paramètres!$B$3:$C$56,2,FALSE)),0,VLOOKUP(E6,Paramètres!$B$3:$C$56,2,FALSE)*Paramètres!$K$3),IF(OR(E6="",OR($D6="",$D6="NL",$D6="HORS LIGUE")),0,VLOOKUP(IF(OR(E6="",OR($D6="",$D6="NL",$D6="HORS LIGUE")),"",COUNTIFS($D$5:$D$72,"&lt;&gt;"&amp;"",$D$5:$D$72,"&lt;&gt;"&amp;"NL",$D$5:$D$72,"&lt;&gt;"&amp;"HORS LIGUE",E$5:E$72,"&lt;"&amp;E6)+1),Paramètres!$B$3:$C$56,2,FALSE)*Paramètres!$K$3))</f>
        <v>0</v>
      </c>
      <c r="G6" s="4"/>
      <c r="H6" s="2">
        <f>IF(G$2="Bike &amp; Run",IF(ISNA(VLOOKUP(G6,Paramètres!$B$3:$C$56,2,FALSE)),0,VLOOKUP(G6,Paramètres!$B$3:$C$56,2,FALSE)*Paramètres!$K$4),IF(OR(G6="",OR($D6="",$D6="NL",$D6="HORS LIGUE")),0,VLOOKUP(IF(OR(G6="",OR($D6="",$D6="NL",$D6="HORS LIGUE")),"",COUNTIFS($D$5:$D$72,"&lt;&gt;"&amp;"",$D$5:$D$72,"&lt;&gt;"&amp;"NL",$D$5:$D$72,"&lt;&gt;"&amp;"HORS LIGUE",G$5:G$72,"&lt;"&amp;G6)+1),Paramètres!$B$3:$C$56,2,FALSE)*Paramètres!$K$4))</f>
        <v>0</v>
      </c>
      <c r="I6" s="36"/>
      <c r="J6" s="2">
        <f>IF(I$2="Bike &amp; Run",IF(ISNA(VLOOKUP(I6,Paramètres!$B$3:$C$56,2,FALSE)),0,VLOOKUP(I6,Paramètres!$B$3:$C$56,2,FALSE)*Paramètres!$K$5),IF(OR(I6="",OR($D6="",$D6="NL",$D6="HORS LIGUE")),0,VLOOKUP(IF(OR(I6="",OR($D6="",$D6="NL",$D6="HORS LIGUE")),"",COUNTIFS($D$5:$D$72,"&lt;&gt;"&amp;"",$D$5:$D$72,"&lt;&gt;"&amp;"NL",$D$5:$D$72,"&lt;&gt;"&amp;"HORS LIGUE",I$5:I$72,"&lt;"&amp;I6)+1),Paramètres!$B$3:$C$56,2,FALSE)*Paramètres!$K$5))</f>
        <v>0</v>
      </c>
      <c r="K6" s="4"/>
      <c r="L6" s="2">
        <f>IF(K$2="Bike &amp; Run",IF(ISNA(VLOOKUP(K6,Paramètres!$B$3:$C$56,2,FALSE)),0,VLOOKUP(K6,Paramètres!$B$3:$C$56,2,FALSE)*Paramètres!$K$6),IF(OR(K6="",OR($D6="",$D6="NL",$D6="HORS LIGUE")),0,VLOOKUP(IF(OR(K6="",OR($D6="",$D6="NL",$D6="HORS LIGUE")),"",COUNTIFS($D$5:$D$72,"&lt;&gt;"&amp;"",$D$5:$D$72,"&lt;&gt;"&amp;"NL",$D$5:$D$72,"&lt;&gt;"&amp;"HORS LIGUE",K$5:K$72,"&lt;"&amp;K6)+1),Paramètres!$B$3:$C$56,2,FALSE)*Paramètres!$K$6))</f>
        <v>0</v>
      </c>
      <c r="M6" s="4"/>
      <c r="N6" s="2">
        <f>IF(M$2="Bike &amp; Run",IF(ISNA(VLOOKUP(M6,Paramètres!$B$3:$C$56,2,FALSE)),0,VLOOKUP(M6,Paramètres!$B$3:$C$56,2,FALSE)*Paramètres!$K$7),IF(OR(M6="",OR($D6="",$D6="NL",$D6="HORS LIGUE")),0,VLOOKUP(IF(OR(M6="",OR($D6="",$D6="NL",$D6="HORS LIGUE")),"",COUNTIFS($D$5:$D$72,"&lt;&gt;"&amp;"",$D$5:$D$72,"&lt;&gt;"&amp;"NL",$D$5:$D$72,"&lt;&gt;"&amp;"HORS LIGUE",M$5:M$72,"&lt;"&amp;M6)+1),Paramètres!$B$3:$C$56,2,FALSE)*Paramètres!$K$7))</f>
        <v>0</v>
      </c>
      <c r="O6" s="46"/>
      <c r="P6" s="2">
        <f>IF(O$2="Bike &amp; Run",IF(ISNA(VLOOKUP(O6,Paramètres!$B$3:$C$56,2,FALSE)),0,VLOOKUP(O6,Paramètres!$B$3:$C$56,2,FALSE)*Paramètres!$K$8),IF(OR(O6="",OR($D6="",$D6="NL",$D6="HORS LIGUE")),0,VLOOKUP(IF(OR(O6="",OR($D6="",$D6="NL",$D6="HORS LIGUE")),"",COUNTIFS($D$5:$D$72,"&lt;&gt;"&amp;"",$D$5:$D$72,"&lt;&gt;"&amp;"NL",$D$5:$D$72,"&lt;&gt;"&amp;"HORS LIGUE",O$5:O$72,"&lt;"&amp;O6)+1),Paramètres!$B$3:$C$56,2,FALSE)*Paramètres!$K$8))</f>
        <v>0</v>
      </c>
      <c r="Q6" s="46"/>
      <c r="R6" s="2">
        <f>IF(Q$2="Bike &amp; Run",IF(ISNA(VLOOKUP(Q6,Paramètres!$B$3:$C$56,2,FALSE)),0,VLOOKUP(Q6,Paramètres!$B$3:$C$56,2,FALSE)*Paramètres!$K$9),IF(OR(Q6="",OR($D6="",$D6="NL",$D6="HORS LIGUE")),0,VLOOKUP(IF(OR(Q6="",OR($D6="",$D6="NL",$D6="HORS LIGUE")),"",COUNTIFS($D$5:$D$72,"&lt;&gt;"&amp;"",$D$5:$D$72,"&lt;&gt;"&amp;"NL",$D$5:$D$72,"&lt;&gt;"&amp;"HORS LIGUE",Q$5:Q$72,"&lt;"&amp;Q6)+1),Paramètres!$B$3:$C$56,2,FALSE)*Paramètres!$K$9))</f>
        <v>0</v>
      </c>
      <c r="S6" s="46"/>
      <c r="T6" s="2">
        <f>IF(S$2="Bike &amp; Run",IF(ISNA(VLOOKUP(S6,Paramètres!$B$3:$C$56,2,FALSE)),0,VLOOKUP(S6,Paramètres!$B$3:$C$56,2,FALSE)*Paramètres!$K$10),IF(OR(S6="",OR($D6="",$D6="NL",$D6="HORS LIGUE")),0,VLOOKUP(IF(OR(S6="",OR($D6="",$D6="NL",$D6="HORS LIGUE")),"",COUNTIFS($D$5:$D$72,"&lt;&gt;"&amp;"",$D$5:$D$72,"&lt;&gt;"&amp;"NL",$D$5:$D$72,"&lt;&gt;"&amp;"HORS LIGUE",S$5:S$72,"&lt;"&amp;S6)+1),Paramètres!$B$3:$C$56,2,FALSE)*Paramètres!$K$10))</f>
        <v>0</v>
      </c>
      <c r="U6" s="46"/>
      <c r="V6" s="2">
        <f>IF(U$2="Bike &amp; Run",IF(ISNA(VLOOKUP(U6,Paramètres!$B$3:$C$56,2,FALSE)),0,VLOOKUP(U6,Paramètres!$B$3:$C$56,2,FALSE)*Paramètres!$K$11),IF(OR(U6="",OR($D6="",$D6="NL",$D6="HORS LIGUE")),0,VLOOKUP(IF(OR(U6="",OR($D6="",$D6="NL",$D6="HORS LIGUE")),"",COUNTIFS($D$5:$D$72,"&lt;&gt;"&amp;"",$D$5:$D$72,"&lt;&gt;"&amp;"NL",$D$5:$D$72,"&lt;&gt;"&amp;"HORS LIGUE",U$5:U$72,"&lt;"&amp;U6)+1),Paramètres!$B$3:$C$56,2,FALSE)*Paramètres!$K$11))</f>
        <v>0</v>
      </c>
      <c r="W6" s="46"/>
      <c r="X6" s="2">
        <f>IF(W$2="Bike &amp; Run",IF(ISNA(VLOOKUP(W6,Paramètres!$B$3:$C$56,2,FALSE)),0,VLOOKUP(W6,Paramètres!$B$3:$C$56,2,FALSE)*Paramètres!$K$12),IF(OR(W6="",OR($D6="",$D6="NL",$D6="HORS LIGUE")),0,VLOOKUP(IF(OR(W6="",OR($D6="",$D6="NL",$D6="HORS LIGUE")),"",COUNTIFS($D$5:$D$72,"&lt;&gt;"&amp;"",$D$5:$D$72,"&lt;&gt;"&amp;"NL",$D$5:$D$72,"&lt;&gt;"&amp;"HORS LIGUE",W$5:W$72,"&lt;"&amp;W6)+1),Paramètres!$B$3:$C$56,2,FALSE)*Paramètres!$K$12))</f>
        <v>0</v>
      </c>
      <c r="Y6" s="46"/>
      <c r="Z6" s="2">
        <f>IF(Y$2="Bike &amp; Run",IF(ISNA(VLOOKUP(Y6,Paramètres!$B$3:$C$56,2,FALSE)),0,VLOOKUP(Y6,Paramètres!$B$3:$C$56,2,FALSE)*Paramètres!$K$13),IF(OR(Y6="",OR($D6="",$D6="NL",$D6="HORS LIGUE")),0,VLOOKUP(IF(OR(Y6="",OR($D6="",$D6="NL",$D6="HORS LIGUE")),"",COUNTIFS($D$5:$D$72,"&lt;&gt;"&amp;"",$D$5:$D$72,"&lt;&gt;"&amp;"NL",$D$5:$D$72,"&lt;&gt;"&amp;"HORS LIGUE",Y$5:Y$72,"&lt;"&amp;Y6)+1),Paramètres!$B$3:$C$56,2,FALSE)*Paramètres!$K$13))</f>
        <v>0</v>
      </c>
      <c r="AA6" s="46"/>
      <c r="AB6" s="2">
        <f>IF(AA$2="Bike &amp; Run",IF(ISNA(VLOOKUP(AA6,Paramètres!$B$3:$C$56,2,FALSE)),0,VLOOKUP(AA6,Paramètres!$B$3:$C$56,2,FALSE)*Paramètres!$K$14),IF(OR(AA6="",OR($D6="",$D6="NL",$D6="HORS LIGUE")),0,VLOOKUP(IF(OR(AA6="",OR($D6="",$D6="NL",$D6="HORS LIGUE")),"",COUNTIFS($D$5:$D$72,"&lt;&gt;"&amp;"",$D$5:$D$72,"&lt;&gt;"&amp;"NL",$D$5:$D$72,"&lt;&gt;"&amp;"HORS LIGUE",AA$5:AA$72,"&lt;"&amp;AA6)+1),Paramètres!$B$3:$C$56,2,FALSE)*Paramètres!$K$14))</f>
        <v>0</v>
      </c>
      <c r="AC6" s="46"/>
      <c r="AD6" s="2">
        <f>IF(AC$2="Bike &amp; Run",IF(ISNA(VLOOKUP(AC6,Paramètres!$B$3:$C$56,2,FALSE)),0,VLOOKUP(AC6,Paramètres!$B$3:$C$56,2,FALSE)*Paramètres!$K$15),IF(OR(AC6="",OR($D6="",$D6="NL",$D6="HORS LIGUE")),0,VLOOKUP(IF(OR(AC6="",OR($D6="",$D6="NL",$D6="HORS LIGUE")),"",COUNTIFS($D$5:$D$72,"&lt;&gt;"&amp;"",$D$5:$D$72,"&lt;&gt;"&amp;"NL",$D$5:$D$72,"&lt;&gt;"&amp;"HORS LIGUE",AC$5:AC$72,"&lt;"&amp;AC6)+1),Paramètres!$B$3:$C$56,2,FALSE)*Paramètres!$K$15))</f>
        <v>0</v>
      </c>
      <c r="AE6" s="46"/>
      <c r="AF6" s="2">
        <f>IF(AE$2="Bike &amp; Run",IF(ISNA(VLOOKUP(AE6,Paramètres!$B$3:$C$56,2,FALSE)),0,VLOOKUP(AE6,Paramètres!$B$3:$C$56,2,FALSE)*Paramètres!$K$16),IF(OR(AE6="",OR($D6="",$D6="NL",$D6="HORS LIGUE")),0,VLOOKUP(IF(OR(AE6="",OR($D6="",$D6="NL",$D6="HORS LIGUE")),"",COUNTIFS($D$5:$D$72,"&lt;&gt;"&amp;"",$D$5:$D$72,"&lt;&gt;"&amp;"NL",$D$5:$D$72,"&lt;&gt;"&amp;"HORS LIGUE",AE$5:AE$72,"&lt;"&amp;AE6)+1),Paramètres!$B$3:$C$56,2,FALSE)*Paramètres!$K$16))</f>
        <v>0</v>
      </c>
      <c r="AG6" s="46"/>
      <c r="AH6" s="2">
        <f>IF(AG$2="Bike &amp; Run",IF(ISNA(VLOOKUP(AG6,Paramètres!$B$3:$C$56,2,FALSE)),0,VLOOKUP(AG6,Paramètres!$B$3:$C$56,2,FALSE)*Paramètres!$K$17),IF(OR(AG6="",OR($D6="",$D6="NL",$D6="HORS LIGUE")),0,VLOOKUP(IF(OR(AG6="",OR($D6="",$D6="NL",$D6="HORS LIGUE")),"",COUNTIFS($D$5:$D$72,"&lt;&gt;"&amp;"",$D$5:$D$72,"&lt;&gt;"&amp;"NL",$D$5:$D$72,"&lt;&gt;"&amp;"HORS LIGUE",AG$5:AG$72,"&lt;"&amp;AG6)+1),Paramètres!$B$3:$C$56,2,FALSE)*Paramètres!$K$17))</f>
        <v>0</v>
      </c>
      <c r="AI6" s="40">
        <f t="shared" si="0"/>
        <v>0</v>
      </c>
      <c r="AJ6" s="3" t="str">
        <f t="shared" si="1"/>
        <v/>
      </c>
      <c r="AK6" s="5">
        <f t="shared" si="2"/>
        <v>0</v>
      </c>
      <c r="AL6" s="41">
        <f t="shared" si="3"/>
        <v>0</v>
      </c>
      <c r="AM6" s="33" t="str">
        <f t="shared" si="4"/>
        <v/>
      </c>
      <c r="AO6" s="22">
        <f t="shared" si="5"/>
        <v>0</v>
      </c>
      <c r="AP6">
        <f t="shared" si="6"/>
        <v>0</v>
      </c>
      <c r="AQ6">
        <f t="shared" si="7"/>
        <v>0</v>
      </c>
      <c r="AR6">
        <f t="shared" si="8"/>
        <v>0</v>
      </c>
      <c r="AS6">
        <f t="shared" si="9"/>
        <v>0</v>
      </c>
      <c r="AT6">
        <f t="shared" si="10"/>
        <v>0</v>
      </c>
      <c r="AU6">
        <f t="shared" si="11"/>
        <v>0</v>
      </c>
      <c r="AV6">
        <f t="shared" si="12"/>
        <v>0</v>
      </c>
      <c r="AW6">
        <f t="shared" si="13"/>
        <v>0</v>
      </c>
      <c r="AX6">
        <f t="shared" si="14"/>
        <v>0</v>
      </c>
      <c r="AY6">
        <f t="shared" si="15"/>
        <v>0</v>
      </c>
      <c r="AZ6">
        <f t="shared" si="16"/>
        <v>0</v>
      </c>
      <c r="BA6">
        <f t="shared" si="17"/>
        <v>0</v>
      </c>
      <c r="BB6">
        <f t="shared" si="18"/>
        <v>0</v>
      </c>
      <c r="BC6">
        <f t="shared" si="19"/>
        <v>0</v>
      </c>
      <c r="BD6">
        <f t="shared" si="20"/>
        <v>0</v>
      </c>
      <c r="BE6" s="22">
        <f t="shared" ref="BE6:BR6" si="22">BD6+LARGE($AO6:$BC6,BE$4)</f>
        <v>0</v>
      </c>
      <c r="BF6" s="22">
        <f t="shared" si="22"/>
        <v>0</v>
      </c>
      <c r="BG6" s="22">
        <f t="shared" si="22"/>
        <v>0</v>
      </c>
      <c r="BH6" s="22">
        <f t="shared" si="22"/>
        <v>0</v>
      </c>
      <c r="BI6" s="22">
        <f t="shared" si="22"/>
        <v>0</v>
      </c>
      <c r="BJ6" s="22">
        <f t="shared" si="22"/>
        <v>0</v>
      </c>
      <c r="BK6" s="22">
        <f t="shared" si="22"/>
        <v>0</v>
      </c>
      <c r="BL6" s="22">
        <f t="shared" si="22"/>
        <v>0</v>
      </c>
      <c r="BM6" s="22">
        <f t="shared" si="22"/>
        <v>0</v>
      </c>
      <c r="BN6" s="22">
        <f t="shared" si="22"/>
        <v>0</v>
      </c>
      <c r="BO6" s="22">
        <f t="shared" si="22"/>
        <v>0</v>
      </c>
      <c r="BP6" s="22">
        <f t="shared" si="22"/>
        <v>0</v>
      </c>
      <c r="BQ6" s="22">
        <f t="shared" si="22"/>
        <v>0</v>
      </c>
      <c r="BR6" s="22">
        <f t="shared" si="22"/>
        <v>0</v>
      </c>
    </row>
    <row r="7" spans="1:70" ht="16.5">
      <c r="A7" s="14" t="s">
        <v>907</v>
      </c>
      <c r="B7" s="32" t="str">
        <f>IF(ISNA(VLOOKUP(A7,'Licenciés Jeunes 2023'!A:C,3,0)),"",VLOOKUP(A7,'Licenciés Jeunes 2023'!A:C,3,0))</f>
        <v/>
      </c>
      <c r="C7" s="32" t="str">
        <f>IF(ISNA(VLOOKUP(A7,'Licenciés Jeunes 2023'!A:C,2,0)),"",VLOOKUP(A7,'Licenciés Jeunes 2023'!A:C,2,0))</f>
        <v/>
      </c>
      <c r="D7" s="32" t="str">
        <f>IF(ISNA(VLOOKUP(A7,'Licenciés Jeunes 2023'!A:F,6,0)),"",VLOOKUP(A7,'Licenciés Jeunes 2023'!A:F,6,0))</f>
        <v/>
      </c>
      <c r="E7" s="6"/>
      <c r="F7" s="2">
        <f>IF(E$2="Bike &amp; Run",IF(ISNA(VLOOKUP(E7,Paramètres!$B$3:$C$56,2,FALSE)),0,VLOOKUP(E7,Paramètres!$B$3:$C$56,2,FALSE)*Paramètres!$K$3),IF(OR(E7="",OR($D7="",$D7="NL",$D7="HORS LIGUE")),0,VLOOKUP(IF(OR(E7="",OR($D7="",$D7="NL",$D7="HORS LIGUE")),"",COUNTIFS($D$5:$D$72,"&lt;&gt;"&amp;"",$D$5:$D$72,"&lt;&gt;"&amp;"NL",$D$5:$D$72,"&lt;&gt;"&amp;"HORS LIGUE",E$5:E$72,"&lt;"&amp;E7)+1),Paramètres!$B$3:$C$56,2,FALSE)*Paramètres!$K$3))</f>
        <v>0</v>
      </c>
      <c r="G7" s="4"/>
      <c r="H7" s="2">
        <f>IF(G$2="Bike &amp; Run",IF(ISNA(VLOOKUP(G7,Paramètres!$B$3:$C$56,2,FALSE)),0,VLOOKUP(G7,Paramètres!$B$3:$C$56,2,FALSE)*Paramètres!$K$4),IF(OR(G7="",OR($D7="",$D7="NL",$D7="HORS LIGUE")),0,VLOOKUP(IF(OR(G7="",OR($D7="",$D7="NL",$D7="HORS LIGUE")),"",COUNTIFS($D$5:$D$72,"&lt;&gt;"&amp;"",$D$5:$D$72,"&lt;&gt;"&amp;"NL",$D$5:$D$72,"&lt;&gt;"&amp;"HORS LIGUE",G$5:G$72,"&lt;"&amp;G7)+1),Paramètres!$B$3:$C$56,2,FALSE)*Paramètres!$K$4))</f>
        <v>0</v>
      </c>
      <c r="I7" s="36"/>
      <c r="J7" s="2">
        <f>IF(I$2="Bike &amp; Run",IF(ISNA(VLOOKUP(I7,Paramètres!$B$3:$C$56,2,FALSE)),0,VLOOKUP(I7,Paramètres!$B$3:$C$56,2,FALSE)*Paramètres!$K$5),IF(OR(I7="",OR($D7="",$D7="NL",$D7="HORS LIGUE")),0,VLOOKUP(IF(OR(I7="",OR($D7="",$D7="NL",$D7="HORS LIGUE")),"",COUNTIFS($D$5:$D$72,"&lt;&gt;"&amp;"",$D$5:$D$72,"&lt;&gt;"&amp;"NL",$D$5:$D$72,"&lt;&gt;"&amp;"HORS LIGUE",I$5:I$72,"&lt;"&amp;I7)+1),Paramètres!$B$3:$C$56,2,FALSE)*Paramètres!$K$5))</f>
        <v>0</v>
      </c>
      <c r="K7" s="4"/>
      <c r="L7" s="2">
        <f>IF(K$2="Bike &amp; Run",IF(ISNA(VLOOKUP(K7,Paramètres!$B$3:$C$56,2,FALSE)),0,VLOOKUP(K7,Paramètres!$B$3:$C$56,2,FALSE)*Paramètres!$K$6),IF(OR(K7="",OR($D7="",$D7="NL",$D7="HORS LIGUE")),0,VLOOKUP(IF(OR(K7="",OR($D7="",$D7="NL",$D7="HORS LIGUE")),"",COUNTIFS($D$5:$D$72,"&lt;&gt;"&amp;"",$D$5:$D$72,"&lt;&gt;"&amp;"NL",$D$5:$D$72,"&lt;&gt;"&amp;"HORS LIGUE",K$5:K$72,"&lt;"&amp;K7)+1),Paramètres!$B$3:$C$56,2,FALSE)*Paramètres!$K$6))</f>
        <v>0</v>
      </c>
      <c r="M7" s="4"/>
      <c r="N7" s="2">
        <f>IF(M$2="Bike &amp; Run",IF(ISNA(VLOOKUP(M7,Paramètres!$B$3:$C$56,2,FALSE)),0,VLOOKUP(M7,Paramètres!$B$3:$C$56,2,FALSE)*Paramètres!$K$7),IF(OR(M7="",OR($D7="",$D7="NL",$D7="HORS LIGUE")),0,VLOOKUP(IF(OR(M7="",OR($D7="",$D7="NL",$D7="HORS LIGUE")),"",COUNTIFS($D$5:$D$72,"&lt;&gt;"&amp;"",$D$5:$D$72,"&lt;&gt;"&amp;"NL",$D$5:$D$72,"&lt;&gt;"&amp;"HORS LIGUE",M$5:M$72,"&lt;"&amp;M7)+1),Paramètres!$B$3:$C$56,2,FALSE)*Paramètres!$K$7))</f>
        <v>0</v>
      </c>
      <c r="O7" s="46"/>
      <c r="P7" s="2">
        <f>IF(O$2="Bike &amp; Run",IF(ISNA(VLOOKUP(O7,Paramètres!$B$3:$C$56,2,FALSE)),0,VLOOKUP(O7,Paramètres!$B$3:$C$56,2,FALSE)*Paramètres!$K$8),IF(OR(O7="",OR($D7="",$D7="NL",$D7="HORS LIGUE")),0,VLOOKUP(IF(OR(O7="",OR($D7="",$D7="NL",$D7="HORS LIGUE")),"",COUNTIFS($D$5:$D$72,"&lt;&gt;"&amp;"",$D$5:$D$72,"&lt;&gt;"&amp;"NL",$D$5:$D$72,"&lt;&gt;"&amp;"HORS LIGUE",O$5:O$72,"&lt;"&amp;O7)+1),Paramètres!$B$3:$C$56,2,FALSE)*Paramètres!$K$8))</f>
        <v>0</v>
      </c>
      <c r="Q7" s="46"/>
      <c r="R7" s="2">
        <f>IF(Q$2="Bike &amp; Run",IF(ISNA(VLOOKUP(Q7,Paramètres!$B$3:$C$56,2,FALSE)),0,VLOOKUP(Q7,Paramètres!$B$3:$C$56,2,FALSE)*Paramètres!$K$9),IF(OR(Q7="",OR($D7="",$D7="NL",$D7="HORS LIGUE")),0,VLOOKUP(IF(OR(Q7="",OR($D7="",$D7="NL",$D7="HORS LIGUE")),"",COUNTIFS($D$5:$D$72,"&lt;&gt;"&amp;"",$D$5:$D$72,"&lt;&gt;"&amp;"NL",$D$5:$D$72,"&lt;&gt;"&amp;"HORS LIGUE",Q$5:Q$72,"&lt;"&amp;Q7)+1),Paramètres!$B$3:$C$56,2,FALSE)*Paramètres!$K$9))</f>
        <v>0</v>
      </c>
      <c r="S7" s="46"/>
      <c r="T7" s="2">
        <f>IF(S$2="Bike &amp; Run",IF(ISNA(VLOOKUP(S7,Paramètres!$B$3:$C$56,2,FALSE)),0,VLOOKUP(S7,Paramètres!$B$3:$C$56,2,FALSE)*Paramètres!$K$10),IF(OR(S7="",OR($D7="",$D7="NL",$D7="HORS LIGUE")),0,VLOOKUP(IF(OR(S7="",OR($D7="",$D7="NL",$D7="HORS LIGUE")),"",COUNTIFS($D$5:$D$72,"&lt;&gt;"&amp;"",$D$5:$D$72,"&lt;&gt;"&amp;"NL",$D$5:$D$72,"&lt;&gt;"&amp;"HORS LIGUE",S$5:S$72,"&lt;"&amp;S7)+1),Paramètres!$B$3:$C$56,2,FALSE)*Paramètres!$K$10))</f>
        <v>0</v>
      </c>
      <c r="U7" s="46"/>
      <c r="V7" s="2">
        <f>IF(U$2="Bike &amp; Run",IF(ISNA(VLOOKUP(U7,Paramètres!$B$3:$C$56,2,FALSE)),0,VLOOKUP(U7,Paramètres!$B$3:$C$56,2,FALSE)*Paramètres!$K$11),IF(OR(U7="",OR($D7="",$D7="NL",$D7="HORS LIGUE")),0,VLOOKUP(IF(OR(U7="",OR($D7="",$D7="NL",$D7="HORS LIGUE")),"",COUNTIFS($D$5:$D$72,"&lt;&gt;"&amp;"",$D$5:$D$72,"&lt;&gt;"&amp;"NL",$D$5:$D$72,"&lt;&gt;"&amp;"HORS LIGUE",U$5:U$72,"&lt;"&amp;U7)+1),Paramètres!$B$3:$C$56,2,FALSE)*Paramètres!$K$11))</f>
        <v>0</v>
      </c>
      <c r="W7" s="46"/>
      <c r="X7" s="2">
        <f>IF(W$2="Bike &amp; Run",IF(ISNA(VLOOKUP(W7,Paramètres!$B$3:$C$56,2,FALSE)),0,VLOOKUP(W7,Paramètres!$B$3:$C$56,2,FALSE)*Paramètres!$K$12),IF(OR(W7="",OR($D7="",$D7="NL",$D7="HORS LIGUE")),0,VLOOKUP(IF(OR(W7="",OR($D7="",$D7="NL",$D7="HORS LIGUE")),"",COUNTIFS($D$5:$D$72,"&lt;&gt;"&amp;"",$D$5:$D$72,"&lt;&gt;"&amp;"NL",$D$5:$D$72,"&lt;&gt;"&amp;"HORS LIGUE",W$5:W$72,"&lt;"&amp;W7)+1),Paramètres!$B$3:$C$56,2,FALSE)*Paramètres!$K$12))</f>
        <v>0</v>
      </c>
      <c r="Y7" s="46"/>
      <c r="Z7" s="2">
        <f>IF(Y$2="Bike &amp; Run",IF(ISNA(VLOOKUP(Y7,Paramètres!$B$3:$C$56,2,FALSE)),0,VLOOKUP(Y7,Paramètres!$B$3:$C$56,2,FALSE)*Paramètres!$K$13),IF(OR(Y7="",OR($D7="",$D7="NL",$D7="HORS LIGUE")),0,VLOOKUP(IF(OR(Y7="",OR($D7="",$D7="NL",$D7="HORS LIGUE")),"",COUNTIFS($D$5:$D$72,"&lt;&gt;"&amp;"",$D$5:$D$72,"&lt;&gt;"&amp;"NL",$D$5:$D$72,"&lt;&gt;"&amp;"HORS LIGUE",Y$5:Y$72,"&lt;"&amp;Y7)+1),Paramètres!$B$3:$C$56,2,FALSE)*Paramètres!$K$13))</f>
        <v>0</v>
      </c>
      <c r="AA7" s="46"/>
      <c r="AB7" s="2">
        <f>IF(AA$2="Bike &amp; Run",IF(ISNA(VLOOKUP(AA7,Paramètres!$B$3:$C$56,2,FALSE)),0,VLOOKUP(AA7,Paramètres!$B$3:$C$56,2,FALSE)*Paramètres!$K$14),IF(OR(AA7="",OR($D7="",$D7="NL",$D7="HORS LIGUE")),0,VLOOKUP(IF(OR(AA7="",OR($D7="",$D7="NL",$D7="HORS LIGUE")),"",COUNTIFS($D$5:$D$72,"&lt;&gt;"&amp;"",$D$5:$D$72,"&lt;&gt;"&amp;"NL",$D$5:$D$72,"&lt;&gt;"&amp;"HORS LIGUE",AA$5:AA$72,"&lt;"&amp;AA7)+1),Paramètres!$B$3:$C$56,2,FALSE)*Paramètres!$K$14))</f>
        <v>0</v>
      </c>
      <c r="AC7" s="46"/>
      <c r="AD7" s="2">
        <f>IF(AC$2="Bike &amp; Run",IF(ISNA(VLOOKUP(AC7,Paramètres!$B$3:$C$56,2,FALSE)),0,VLOOKUP(AC7,Paramètres!$B$3:$C$56,2,FALSE)*Paramètres!$K$15),IF(OR(AC7="",OR($D7="",$D7="NL",$D7="HORS LIGUE")),0,VLOOKUP(IF(OR(AC7="",OR($D7="",$D7="NL",$D7="HORS LIGUE")),"",COUNTIFS($D$5:$D$72,"&lt;&gt;"&amp;"",$D$5:$D$72,"&lt;&gt;"&amp;"NL",$D$5:$D$72,"&lt;&gt;"&amp;"HORS LIGUE",AC$5:AC$72,"&lt;"&amp;AC7)+1),Paramètres!$B$3:$C$56,2,FALSE)*Paramètres!$K$15))</f>
        <v>0</v>
      </c>
      <c r="AE7" s="46"/>
      <c r="AF7" s="2">
        <f>IF(AE$2="Bike &amp; Run",IF(ISNA(VLOOKUP(AE7,Paramètres!$B$3:$C$56,2,FALSE)),0,VLOOKUP(AE7,Paramètres!$B$3:$C$56,2,FALSE)*Paramètres!$K$16),IF(OR(AE7="",OR($D7="",$D7="NL",$D7="HORS LIGUE")),0,VLOOKUP(IF(OR(AE7="",OR($D7="",$D7="NL",$D7="HORS LIGUE")),"",COUNTIFS($D$5:$D$72,"&lt;&gt;"&amp;"",$D$5:$D$72,"&lt;&gt;"&amp;"NL",$D$5:$D$72,"&lt;&gt;"&amp;"HORS LIGUE",AE$5:AE$72,"&lt;"&amp;AE7)+1),Paramètres!$B$3:$C$56,2,FALSE)*Paramètres!$K$16))</f>
        <v>0</v>
      </c>
      <c r="AG7" s="46"/>
      <c r="AH7" s="2">
        <f>IF(AG$2="Bike &amp; Run",IF(ISNA(VLOOKUP(AG7,Paramètres!$B$3:$C$56,2,FALSE)),0,VLOOKUP(AG7,Paramètres!$B$3:$C$56,2,FALSE)*Paramètres!$K$17),IF(OR(AG7="",OR($D7="",$D7="NL",$D7="HORS LIGUE")),0,VLOOKUP(IF(OR(AG7="",OR($D7="",$D7="NL",$D7="HORS LIGUE")),"",COUNTIFS($D$5:$D$72,"&lt;&gt;"&amp;"",$D$5:$D$72,"&lt;&gt;"&amp;"NL",$D$5:$D$72,"&lt;&gt;"&amp;"HORS LIGUE",AG$5:AG$72,"&lt;"&amp;AG7)+1),Paramètres!$B$3:$C$56,2,FALSE)*Paramètres!$K$17))</f>
        <v>0</v>
      </c>
      <c r="AI7" s="40">
        <f t="shared" si="0"/>
        <v>0</v>
      </c>
      <c r="AJ7" s="3" t="str">
        <f t="shared" si="1"/>
        <v/>
      </c>
      <c r="AK7" s="5">
        <f t="shared" si="2"/>
        <v>0</v>
      </c>
      <c r="AL7" s="41">
        <f t="shared" si="3"/>
        <v>0</v>
      </c>
      <c r="AM7" s="33" t="str">
        <f t="shared" si="4"/>
        <v/>
      </c>
      <c r="AO7" s="22">
        <f t="shared" si="5"/>
        <v>0</v>
      </c>
      <c r="AP7">
        <f t="shared" si="6"/>
        <v>0</v>
      </c>
      <c r="AQ7">
        <f t="shared" si="7"/>
        <v>0</v>
      </c>
      <c r="AR7">
        <f t="shared" si="8"/>
        <v>0</v>
      </c>
      <c r="AS7">
        <f t="shared" si="9"/>
        <v>0</v>
      </c>
      <c r="AT7">
        <f t="shared" si="10"/>
        <v>0</v>
      </c>
      <c r="AU7">
        <f t="shared" si="11"/>
        <v>0</v>
      </c>
      <c r="AV7">
        <f t="shared" si="12"/>
        <v>0</v>
      </c>
      <c r="AW7">
        <f t="shared" si="13"/>
        <v>0</v>
      </c>
      <c r="AX7">
        <f t="shared" si="14"/>
        <v>0</v>
      </c>
      <c r="AY7">
        <f t="shared" si="15"/>
        <v>0</v>
      </c>
      <c r="AZ7">
        <f t="shared" si="16"/>
        <v>0</v>
      </c>
      <c r="BA7">
        <f t="shared" si="17"/>
        <v>0</v>
      </c>
      <c r="BB7">
        <f t="shared" si="18"/>
        <v>0</v>
      </c>
      <c r="BC7">
        <f t="shared" si="19"/>
        <v>0</v>
      </c>
      <c r="BD7">
        <f t="shared" si="20"/>
        <v>0</v>
      </c>
      <c r="BE7" s="22">
        <f t="shared" ref="BE7:BR7" si="23">BD7+LARGE($AO7:$BC7,BE$4)</f>
        <v>0</v>
      </c>
      <c r="BF7" s="22">
        <f t="shared" si="23"/>
        <v>0</v>
      </c>
      <c r="BG7" s="22">
        <f t="shared" si="23"/>
        <v>0</v>
      </c>
      <c r="BH7" s="22">
        <f t="shared" si="23"/>
        <v>0</v>
      </c>
      <c r="BI7" s="22">
        <f t="shared" si="23"/>
        <v>0</v>
      </c>
      <c r="BJ7" s="22">
        <f t="shared" si="23"/>
        <v>0</v>
      </c>
      <c r="BK7" s="22">
        <f t="shared" si="23"/>
        <v>0</v>
      </c>
      <c r="BL7" s="22">
        <f t="shared" si="23"/>
        <v>0</v>
      </c>
      <c r="BM7" s="22">
        <f t="shared" si="23"/>
        <v>0</v>
      </c>
      <c r="BN7" s="22">
        <f t="shared" si="23"/>
        <v>0</v>
      </c>
      <c r="BO7" s="22">
        <f t="shared" si="23"/>
        <v>0</v>
      </c>
      <c r="BP7" s="22">
        <f t="shared" si="23"/>
        <v>0</v>
      </c>
      <c r="BQ7" s="22">
        <f t="shared" si="23"/>
        <v>0</v>
      </c>
      <c r="BR7" s="22">
        <f t="shared" si="23"/>
        <v>0</v>
      </c>
    </row>
    <row r="8" spans="1:70" ht="16.5">
      <c r="A8" s="14" t="s">
        <v>1136</v>
      </c>
      <c r="B8" s="32" t="str">
        <f>IF(ISNA(VLOOKUP(A8,'Licenciés Jeunes 2023'!A:C,3,0)),"",VLOOKUP(A8,'Licenciés Jeunes 2023'!A:C,3,0))</f>
        <v/>
      </c>
      <c r="C8" s="32" t="str">
        <f>IF(ISNA(VLOOKUP(A8,'Licenciés Jeunes 2023'!A:C,2,0)),"",VLOOKUP(A8,'Licenciés Jeunes 2023'!A:C,2,0))</f>
        <v/>
      </c>
      <c r="D8" s="32" t="str">
        <f>IF(ISNA(VLOOKUP(A8,'Licenciés Jeunes 2023'!A:F,6,0)),"",VLOOKUP(A8,'Licenciés Jeunes 2023'!A:F,6,0))</f>
        <v/>
      </c>
      <c r="E8" s="6"/>
      <c r="F8" s="2">
        <f>IF(E$2="Bike &amp; Run",IF(ISNA(VLOOKUP(E8,Paramètres!$B$3:$C$56,2,FALSE)),0,VLOOKUP(E8,Paramètres!$B$3:$C$56,2,FALSE)*Paramètres!$K$3),IF(OR(E8="",OR($D8="",$D8="NL",$D8="HORS LIGUE")),0,VLOOKUP(IF(OR(E8="",OR($D8="",$D8="NL",$D8="HORS LIGUE")),"",COUNTIFS($D$5:$D$72,"&lt;&gt;"&amp;"",$D$5:$D$72,"&lt;&gt;"&amp;"NL",$D$5:$D$72,"&lt;&gt;"&amp;"HORS LIGUE",E$5:E$72,"&lt;"&amp;E8)+1),Paramètres!$B$3:$C$56,2,FALSE)*Paramètres!$K$3))</f>
        <v>0</v>
      </c>
      <c r="G8" s="4"/>
      <c r="H8" s="2">
        <f>IF(G$2="Bike &amp; Run",IF(ISNA(VLOOKUP(G8,Paramètres!$B$3:$C$56,2,FALSE)),0,VLOOKUP(G8,Paramètres!$B$3:$C$56,2,FALSE)*Paramètres!$K$4),IF(OR(G8="",OR($D8="",$D8="NL",$D8="HORS LIGUE")),0,VLOOKUP(IF(OR(G8="",OR($D8="",$D8="NL",$D8="HORS LIGUE")),"",COUNTIFS($D$5:$D$72,"&lt;&gt;"&amp;"",$D$5:$D$72,"&lt;&gt;"&amp;"NL",$D$5:$D$72,"&lt;&gt;"&amp;"HORS LIGUE",G$5:G$72,"&lt;"&amp;G8)+1),Paramètres!$B$3:$C$56,2,FALSE)*Paramètres!$K$4))</f>
        <v>0</v>
      </c>
      <c r="I8" s="36"/>
      <c r="J8" s="2">
        <f>IF(I$2="Bike &amp; Run",IF(ISNA(VLOOKUP(I8,Paramètres!$B$3:$C$56,2,FALSE)),0,VLOOKUP(I8,Paramètres!$B$3:$C$56,2,FALSE)*Paramètres!$K$5),IF(OR(I8="",OR($D8="",$D8="NL",$D8="HORS LIGUE")),0,VLOOKUP(IF(OR(I8="",OR($D8="",$D8="NL",$D8="HORS LIGUE")),"",COUNTIFS($D$5:$D$72,"&lt;&gt;"&amp;"",$D$5:$D$72,"&lt;&gt;"&amp;"NL",$D$5:$D$72,"&lt;&gt;"&amp;"HORS LIGUE",I$5:I$72,"&lt;"&amp;I8)+1),Paramètres!$B$3:$C$56,2,FALSE)*Paramètres!$K$5))</f>
        <v>0</v>
      </c>
      <c r="K8" s="4"/>
      <c r="L8" s="2">
        <f>IF(K$2="Bike &amp; Run",IF(ISNA(VLOOKUP(K8,Paramètres!$B$3:$C$56,2,FALSE)),0,VLOOKUP(K8,Paramètres!$B$3:$C$56,2,FALSE)*Paramètres!$K$6),IF(OR(K8="",OR($D8="",$D8="NL",$D8="HORS LIGUE")),0,VLOOKUP(IF(OR(K8="",OR($D8="",$D8="NL",$D8="HORS LIGUE")),"",COUNTIFS($D$5:$D$72,"&lt;&gt;"&amp;"",$D$5:$D$72,"&lt;&gt;"&amp;"NL",$D$5:$D$72,"&lt;&gt;"&amp;"HORS LIGUE",K$5:K$72,"&lt;"&amp;K8)+1),Paramètres!$B$3:$C$56,2,FALSE)*Paramètres!$K$6))</f>
        <v>0</v>
      </c>
      <c r="M8" s="4"/>
      <c r="N8" s="2">
        <f>IF(M$2="Bike &amp; Run",IF(ISNA(VLOOKUP(M8,Paramètres!$B$3:$C$56,2,FALSE)),0,VLOOKUP(M8,Paramètres!$B$3:$C$56,2,FALSE)*Paramètres!$K$7),IF(OR(M8="",OR($D8="",$D8="NL",$D8="HORS LIGUE")),0,VLOOKUP(IF(OR(M8="",OR($D8="",$D8="NL",$D8="HORS LIGUE")),"",COUNTIFS($D$5:$D$72,"&lt;&gt;"&amp;"",$D$5:$D$72,"&lt;&gt;"&amp;"NL",$D$5:$D$72,"&lt;&gt;"&amp;"HORS LIGUE",M$5:M$72,"&lt;"&amp;M8)+1),Paramètres!$B$3:$C$56,2,FALSE)*Paramètres!$K$7))</f>
        <v>0</v>
      </c>
      <c r="O8" s="46"/>
      <c r="P8" s="2">
        <f>IF(O$2="Bike &amp; Run",IF(ISNA(VLOOKUP(O8,Paramètres!$B$3:$C$56,2,FALSE)),0,VLOOKUP(O8,Paramètres!$B$3:$C$56,2,FALSE)*Paramètres!$K$8),IF(OR(O8="",OR($D8="",$D8="NL",$D8="HORS LIGUE")),0,VLOOKUP(IF(OR(O8="",OR($D8="",$D8="NL",$D8="HORS LIGUE")),"",COUNTIFS($D$5:$D$72,"&lt;&gt;"&amp;"",$D$5:$D$72,"&lt;&gt;"&amp;"NL",$D$5:$D$72,"&lt;&gt;"&amp;"HORS LIGUE",O$5:O$72,"&lt;"&amp;O8)+1),Paramètres!$B$3:$C$56,2,FALSE)*Paramètres!$K$8))</f>
        <v>0</v>
      </c>
      <c r="Q8" s="46"/>
      <c r="R8" s="2">
        <f>IF(Q$2="Bike &amp; Run",IF(ISNA(VLOOKUP(Q8,Paramètres!$B$3:$C$56,2,FALSE)),0,VLOOKUP(Q8,Paramètres!$B$3:$C$56,2,FALSE)*Paramètres!$K$9),IF(OR(Q8="",OR($D8="",$D8="NL",$D8="HORS LIGUE")),0,VLOOKUP(IF(OR(Q8="",OR($D8="",$D8="NL",$D8="HORS LIGUE")),"",COUNTIFS($D$5:$D$72,"&lt;&gt;"&amp;"",$D$5:$D$72,"&lt;&gt;"&amp;"NL",$D$5:$D$72,"&lt;&gt;"&amp;"HORS LIGUE",Q$5:Q$72,"&lt;"&amp;Q8)+1),Paramètres!$B$3:$C$56,2,FALSE)*Paramètres!$K$9))</f>
        <v>0</v>
      </c>
      <c r="S8" s="46"/>
      <c r="T8" s="2">
        <f>IF(S$2="Bike &amp; Run",IF(ISNA(VLOOKUP(S8,Paramètres!$B$3:$C$56,2,FALSE)),0,VLOOKUP(S8,Paramètres!$B$3:$C$56,2,FALSE)*Paramètres!$K$10),IF(OR(S8="",OR($D8="",$D8="NL",$D8="HORS LIGUE")),0,VLOOKUP(IF(OR(S8="",OR($D8="",$D8="NL",$D8="HORS LIGUE")),"",COUNTIFS($D$5:$D$72,"&lt;&gt;"&amp;"",$D$5:$D$72,"&lt;&gt;"&amp;"NL",$D$5:$D$72,"&lt;&gt;"&amp;"HORS LIGUE",S$5:S$72,"&lt;"&amp;S8)+1),Paramètres!$B$3:$C$56,2,FALSE)*Paramètres!$K$10))</f>
        <v>0</v>
      </c>
      <c r="U8" s="46"/>
      <c r="V8" s="2">
        <f>IF(U$2="Bike &amp; Run",IF(ISNA(VLOOKUP(U8,Paramètres!$B$3:$C$56,2,FALSE)),0,VLOOKUP(U8,Paramètres!$B$3:$C$56,2,FALSE)*Paramètres!$K$11),IF(OR(U8="",OR($D8="",$D8="NL",$D8="HORS LIGUE")),0,VLOOKUP(IF(OR(U8="",OR($D8="",$D8="NL",$D8="HORS LIGUE")),"",COUNTIFS($D$5:$D$72,"&lt;&gt;"&amp;"",$D$5:$D$72,"&lt;&gt;"&amp;"NL",$D$5:$D$72,"&lt;&gt;"&amp;"HORS LIGUE",U$5:U$72,"&lt;"&amp;U8)+1),Paramètres!$B$3:$C$56,2,FALSE)*Paramètres!$K$11))</f>
        <v>0</v>
      </c>
      <c r="W8" s="46"/>
      <c r="X8" s="2">
        <f>IF(W$2="Bike &amp; Run",IF(ISNA(VLOOKUP(W8,Paramètres!$B$3:$C$56,2,FALSE)),0,VLOOKUP(W8,Paramètres!$B$3:$C$56,2,FALSE)*Paramètres!$K$12),IF(OR(W8="",OR($D8="",$D8="NL",$D8="HORS LIGUE")),0,VLOOKUP(IF(OR(W8="",OR($D8="",$D8="NL",$D8="HORS LIGUE")),"",COUNTIFS($D$5:$D$72,"&lt;&gt;"&amp;"",$D$5:$D$72,"&lt;&gt;"&amp;"NL",$D$5:$D$72,"&lt;&gt;"&amp;"HORS LIGUE",W$5:W$72,"&lt;"&amp;W8)+1),Paramètres!$B$3:$C$56,2,FALSE)*Paramètres!$K$12))</f>
        <v>0</v>
      </c>
      <c r="Y8" s="46"/>
      <c r="Z8" s="2">
        <f>IF(Y$2="Bike &amp; Run",IF(ISNA(VLOOKUP(Y8,Paramètres!$B$3:$C$56,2,FALSE)),0,VLOOKUP(Y8,Paramètres!$B$3:$C$56,2,FALSE)*Paramètres!$K$13),IF(OR(Y8="",OR($D8="",$D8="NL",$D8="HORS LIGUE")),0,VLOOKUP(IF(OR(Y8="",OR($D8="",$D8="NL",$D8="HORS LIGUE")),"",COUNTIFS($D$5:$D$72,"&lt;&gt;"&amp;"",$D$5:$D$72,"&lt;&gt;"&amp;"NL",$D$5:$D$72,"&lt;&gt;"&amp;"HORS LIGUE",Y$5:Y$72,"&lt;"&amp;Y8)+1),Paramètres!$B$3:$C$56,2,FALSE)*Paramètres!$K$13))</f>
        <v>0</v>
      </c>
      <c r="AA8" s="46"/>
      <c r="AB8" s="2">
        <f>IF(AA$2="Bike &amp; Run",IF(ISNA(VLOOKUP(AA8,Paramètres!$B$3:$C$56,2,FALSE)),0,VLOOKUP(AA8,Paramètres!$B$3:$C$56,2,FALSE)*Paramètres!$K$14),IF(OR(AA8="",OR($D8="",$D8="NL",$D8="HORS LIGUE")),0,VLOOKUP(IF(OR(AA8="",OR($D8="",$D8="NL",$D8="HORS LIGUE")),"",COUNTIFS($D$5:$D$72,"&lt;&gt;"&amp;"",$D$5:$D$72,"&lt;&gt;"&amp;"NL",$D$5:$D$72,"&lt;&gt;"&amp;"HORS LIGUE",AA$5:AA$72,"&lt;"&amp;AA8)+1),Paramètres!$B$3:$C$56,2,FALSE)*Paramètres!$K$14))</f>
        <v>0</v>
      </c>
      <c r="AC8" s="46"/>
      <c r="AD8" s="2">
        <f>IF(AC$2="Bike &amp; Run",IF(ISNA(VLOOKUP(AC8,Paramètres!$B$3:$C$56,2,FALSE)),0,VLOOKUP(AC8,Paramètres!$B$3:$C$56,2,FALSE)*Paramètres!$K$15),IF(OR(AC8="",OR($D8="",$D8="NL",$D8="HORS LIGUE")),0,VLOOKUP(IF(OR(AC8="",OR($D8="",$D8="NL",$D8="HORS LIGUE")),"",COUNTIFS($D$5:$D$72,"&lt;&gt;"&amp;"",$D$5:$D$72,"&lt;&gt;"&amp;"NL",$D$5:$D$72,"&lt;&gt;"&amp;"HORS LIGUE",AC$5:AC$72,"&lt;"&amp;AC8)+1),Paramètres!$B$3:$C$56,2,FALSE)*Paramètres!$K$15))</f>
        <v>0</v>
      </c>
      <c r="AE8" s="46"/>
      <c r="AF8" s="2">
        <f>IF(AE$2="Bike &amp; Run",IF(ISNA(VLOOKUP(AE8,Paramètres!$B$3:$C$56,2,FALSE)),0,VLOOKUP(AE8,Paramètres!$B$3:$C$56,2,FALSE)*Paramètres!$K$16),IF(OR(AE8="",OR($D8="",$D8="NL",$D8="HORS LIGUE")),0,VLOOKUP(IF(OR(AE8="",OR($D8="",$D8="NL",$D8="HORS LIGUE")),"",COUNTIFS($D$5:$D$72,"&lt;&gt;"&amp;"",$D$5:$D$72,"&lt;&gt;"&amp;"NL",$D$5:$D$72,"&lt;&gt;"&amp;"HORS LIGUE",AE$5:AE$72,"&lt;"&amp;AE8)+1),Paramètres!$B$3:$C$56,2,FALSE)*Paramètres!$K$16))</f>
        <v>0</v>
      </c>
      <c r="AG8" s="46"/>
      <c r="AH8" s="2">
        <f>IF(AG$2="Bike &amp; Run",IF(ISNA(VLOOKUP(AG8,Paramètres!$B$3:$C$56,2,FALSE)),0,VLOOKUP(AG8,Paramètres!$B$3:$C$56,2,FALSE)*Paramètres!$K$17),IF(OR(AG8="",OR($D8="",$D8="NL",$D8="HORS LIGUE")),0,VLOOKUP(IF(OR(AG8="",OR($D8="",$D8="NL",$D8="HORS LIGUE")),"",COUNTIFS($D$5:$D$72,"&lt;&gt;"&amp;"",$D$5:$D$72,"&lt;&gt;"&amp;"NL",$D$5:$D$72,"&lt;&gt;"&amp;"HORS LIGUE",AG$5:AG$72,"&lt;"&amp;AG8)+1),Paramètres!$B$3:$C$56,2,FALSE)*Paramètres!$K$17))</f>
        <v>0</v>
      </c>
      <c r="AI8" s="40">
        <f t="shared" si="0"/>
        <v>0</v>
      </c>
      <c r="AJ8" s="3" t="str">
        <f t="shared" si="1"/>
        <v/>
      </c>
      <c r="AK8" s="5">
        <f t="shared" si="2"/>
        <v>0</v>
      </c>
      <c r="AL8" s="41">
        <f t="shared" si="3"/>
        <v>0</v>
      </c>
      <c r="AM8" s="33" t="str">
        <f t="shared" si="4"/>
        <v/>
      </c>
      <c r="AO8" s="22">
        <f t="shared" si="5"/>
        <v>0</v>
      </c>
      <c r="AP8">
        <f t="shared" si="6"/>
        <v>0</v>
      </c>
      <c r="AQ8">
        <f t="shared" si="7"/>
        <v>0</v>
      </c>
      <c r="AR8">
        <f t="shared" si="8"/>
        <v>0</v>
      </c>
      <c r="AS8">
        <f t="shared" si="9"/>
        <v>0</v>
      </c>
      <c r="AT8">
        <f t="shared" si="10"/>
        <v>0</v>
      </c>
      <c r="AU8">
        <f t="shared" si="11"/>
        <v>0</v>
      </c>
      <c r="AV8">
        <f t="shared" si="12"/>
        <v>0</v>
      </c>
      <c r="AW8">
        <f t="shared" si="13"/>
        <v>0</v>
      </c>
      <c r="AX8">
        <f t="shared" si="14"/>
        <v>0</v>
      </c>
      <c r="AY8">
        <f t="shared" si="15"/>
        <v>0</v>
      </c>
      <c r="AZ8">
        <f t="shared" si="16"/>
        <v>0</v>
      </c>
      <c r="BA8">
        <f t="shared" si="17"/>
        <v>0</v>
      </c>
      <c r="BB8">
        <f t="shared" si="18"/>
        <v>0</v>
      </c>
      <c r="BC8">
        <f t="shared" si="19"/>
        <v>0</v>
      </c>
      <c r="BD8">
        <f t="shared" si="20"/>
        <v>0</v>
      </c>
      <c r="BE8" s="22">
        <f t="shared" ref="BE8:BR8" si="24">BD8+LARGE($AO8:$BC8,BE$4)</f>
        <v>0</v>
      </c>
      <c r="BF8" s="22">
        <f t="shared" si="24"/>
        <v>0</v>
      </c>
      <c r="BG8" s="22">
        <f t="shared" si="24"/>
        <v>0</v>
      </c>
      <c r="BH8" s="22">
        <f t="shared" si="24"/>
        <v>0</v>
      </c>
      <c r="BI8" s="22">
        <f t="shared" si="24"/>
        <v>0</v>
      </c>
      <c r="BJ8" s="22">
        <f t="shared" si="24"/>
        <v>0</v>
      </c>
      <c r="BK8" s="22">
        <f t="shared" si="24"/>
        <v>0</v>
      </c>
      <c r="BL8" s="22">
        <f t="shared" si="24"/>
        <v>0</v>
      </c>
      <c r="BM8" s="22">
        <f t="shared" si="24"/>
        <v>0</v>
      </c>
      <c r="BN8" s="22">
        <f t="shared" si="24"/>
        <v>0</v>
      </c>
      <c r="BO8" s="22">
        <f t="shared" si="24"/>
        <v>0</v>
      </c>
      <c r="BP8" s="22">
        <f t="shared" si="24"/>
        <v>0</v>
      </c>
      <c r="BQ8" s="22">
        <f t="shared" si="24"/>
        <v>0</v>
      </c>
      <c r="BR8" s="22">
        <f t="shared" si="24"/>
        <v>0</v>
      </c>
    </row>
    <row r="9" spans="1:70" ht="16.5">
      <c r="A9" s="14" t="s">
        <v>566</v>
      </c>
      <c r="B9" s="32" t="str">
        <f>IF(ISNA(VLOOKUP(A9,'Licenciés Jeunes 2023'!A:C,3,0)),"",VLOOKUP(A9,'Licenciés Jeunes 2023'!A:C,3,0))</f>
        <v/>
      </c>
      <c r="C9" s="32" t="str">
        <f>IF(ISNA(VLOOKUP(A9,'Licenciés Jeunes 2023'!A:C,2,0)),"",VLOOKUP(A9,'Licenciés Jeunes 2023'!A:C,2,0))</f>
        <v/>
      </c>
      <c r="D9" s="32" t="str">
        <f>IF(ISNA(VLOOKUP(A9,'Licenciés Jeunes 2023'!A:F,6,0)),"",VLOOKUP(A9,'Licenciés Jeunes 2023'!A:F,6,0))</f>
        <v/>
      </c>
      <c r="E9" s="6"/>
      <c r="F9" s="2">
        <f>IF(E$2="Bike &amp; Run",IF(ISNA(VLOOKUP(E9,Paramètres!$B$3:$C$56,2,FALSE)),0,VLOOKUP(E9,Paramètres!$B$3:$C$56,2,FALSE)*Paramètres!$K$3),IF(OR(E9="",OR($D9="",$D9="NL",$D9="HORS LIGUE")),0,VLOOKUP(IF(OR(E9="",OR($D9="",$D9="NL",$D9="HORS LIGUE")),"",COUNTIFS($D$5:$D$72,"&lt;&gt;"&amp;"",$D$5:$D$72,"&lt;&gt;"&amp;"NL",$D$5:$D$72,"&lt;&gt;"&amp;"HORS LIGUE",E$5:E$72,"&lt;"&amp;E9)+1),Paramètres!$B$3:$C$56,2,FALSE)*Paramètres!$K$3))</f>
        <v>0</v>
      </c>
      <c r="G9" s="4"/>
      <c r="H9" s="2">
        <f>IF(G$2="Bike &amp; Run",IF(ISNA(VLOOKUP(G9,Paramètres!$B$3:$C$56,2,FALSE)),0,VLOOKUP(G9,Paramètres!$B$3:$C$56,2,FALSE)*Paramètres!$K$4),IF(OR(G9="",OR($D9="",$D9="NL",$D9="HORS LIGUE")),0,VLOOKUP(IF(OR(G9="",OR($D9="",$D9="NL",$D9="HORS LIGUE")),"",COUNTIFS($D$5:$D$72,"&lt;&gt;"&amp;"",$D$5:$D$72,"&lt;&gt;"&amp;"NL",$D$5:$D$72,"&lt;&gt;"&amp;"HORS LIGUE",G$5:G$72,"&lt;"&amp;G9)+1),Paramètres!$B$3:$C$56,2,FALSE)*Paramètres!$K$4))</f>
        <v>0</v>
      </c>
      <c r="I9" s="36"/>
      <c r="J9" s="2">
        <f>IF(I$2="Bike &amp; Run",IF(ISNA(VLOOKUP(I9,Paramètres!$B$3:$C$56,2,FALSE)),0,VLOOKUP(I9,Paramètres!$B$3:$C$56,2,FALSE)*Paramètres!$K$5),IF(OR(I9="",OR($D9="",$D9="NL",$D9="HORS LIGUE")),0,VLOOKUP(IF(OR(I9="",OR($D9="",$D9="NL",$D9="HORS LIGUE")),"",COUNTIFS($D$5:$D$72,"&lt;&gt;"&amp;"",$D$5:$D$72,"&lt;&gt;"&amp;"NL",$D$5:$D$72,"&lt;&gt;"&amp;"HORS LIGUE",I$5:I$72,"&lt;"&amp;I9)+1),Paramètres!$B$3:$C$56,2,FALSE)*Paramètres!$K$5))</f>
        <v>0</v>
      </c>
      <c r="K9" s="4"/>
      <c r="L9" s="2">
        <f>IF(K$2="Bike &amp; Run",IF(ISNA(VLOOKUP(K9,Paramètres!$B$3:$C$56,2,FALSE)),0,VLOOKUP(K9,Paramètres!$B$3:$C$56,2,FALSE)*Paramètres!$K$6),IF(OR(K9="",OR($D9="",$D9="NL",$D9="HORS LIGUE")),0,VLOOKUP(IF(OR(K9="",OR($D9="",$D9="NL",$D9="HORS LIGUE")),"",COUNTIFS($D$5:$D$72,"&lt;&gt;"&amp;"",$D$5:$D$72,"&lt;&gt;"&amp;"NL",$D$5:$D$72,"&lt;&gt;"&amp;"HORS LIGUE",K$5:K$72,"&lt;"&amp;K9)+1),Paramètres!$B$3:$C$56,2,FALSE)*Paramètres!$K$6))</f>
        <v>0</v>
      </c>
      <c r="M9" s="4"/>
      <c r="N9" s="2">
        <f>IF(M$2="Bike &amp; Run",IF(ISNA(VLOOKUP(M9,Paramètres!$B$3:$C$56,2,FALSE)),0,VLOOKUP(M9,Paramètres!$B$3:$C$56,2,FALSE)*Paramètres!$K$7),IF(OR(M9="",OR($D9="",$D9="NL",$D9="HORS LIGUE")),0,VLOOKUP(IF(OR(M9="",OR($D9="",$D9="NL",$D9="HORS LIGUE")),"",COUNTIFS($D$5:$D$72,"&lt;&gt;"&amp;"",$D$5:$D$72,"&lt;&gt;"&amp;"NL",$D$5:$D$72,"&lt;&gt;"&amp;"HORS LIGUE",M$5:M$72,"&lt;"&amp;M9)+1),Paramètres!$B$3:$C$56,2,FALSE)*Paramètres!$K$7))</f>
        <v>0</v>
      </c>
      <c r="O9" s="46"/>
      <c r="P9" s="2">
        <f>IF(O$2="Bike &amp; Run",IF(ISNA(VLOOKUP(O9,Paramètres!$B$3:$C$56,2,FALSE)),0,VLOOKUP(O9,Paramètres!$B$3:$C$56,2,FALSE)*Paramètres!$K$8),IF(OR(O9="",OR($D9="",$D9="NL",$D9="HORS LIGUE")),0,VLOOKUP(IF(OR(O9="",OR($D9="",$D9="NL",$D9="HORS LIGUE")),"",COUNTIFS($D$5:$D$72,"&lt;&gt;"&amp;"",$D$5:$D$72,"&lt;&gt;"&amp;"NL",$D$5:$D$72,"&lt;&gt;"&amp;"HORS LIGUE",O$5:O$72,"&lt;"&amp;O9)+1),Paramètres!$B$3:$C$56,2,FALSE)*Paramètres!$K$8))</f>
        <v>0</v>
      </c>
      <c r="Q9" s="46"/>
      <c r="R9" s="2">
        <f>IF(Q$2="Bike &amp; Run",IF(ISNA(VLOOKUP(Q9,Paramètres!$B$3:$C$56,2,FALSE)),0,VLOOKUP(Q9,Paramètres!$B$3:$C$56,2,FALSE)*Paramètres!$K$9),IF(OR(Q9="",OR($D9="",$D9="NL",$D9="HORS LIGUE")),0,VLOOKUP(IF(OR(Q9="",OR($D9="",$D9="NL",$D9="HORS LIGUE")),"",COUNTIFS($D$5:$D$72,"&lt;&gt;"&amp;"",$D$5:$D$72,"&lt;&gt;"&amp;"NL",$D$5:$D$72,"&lt;&gt;"&amp;"HORS LIGUE",Q$5:Q$72,"&lt;"&amp;Q9)+1),Paramètres!$B$3:$C$56,2,FALSE)*Paramètres!$K$9))</f>
        <v>0</v>
      </c>
      <c r="S9" s="46"/>
      <c r="T9" s="2">
        <f>IF(S$2="Bike &amp; Run",IF(ISNA(VLOOKUP(S9,Paramètres!$B$3:$C$56,2,FALSE)),0,VLOOKUP(S9,Paramètres!$B$3:$C$56,2,FALSE)*Paramètres!$K$10),IF(OR(S9="",OR($D9="",$D9="NL",$D9="HORS LIGUE")),0,VLOOKUP(IF(OR(S9="",OR($D9="",$D9="NL",$D9="HORS LIGUE")),"",COUNTIFS($D$5:$D$72,"&lt;&gt;"&amp;"",$D$5:$D$72,"&lt;&gt;"&amp;"NL",$D$5:$D$72,"&lt;&gt;"&amp;"HORS LIGUE",S$5:S$72,"&lt;"&amp;S9)+1),Paramètres!$B$3:$C$56,2,FALSE)*Paramètres!$K$10))</f>
        <v>0</v>
      </c>
      <c r="U9" s="46"/>
      <c r="V9" s="2">
        <f>IF(U$2="Bike &amp; Run",IF(ISNA(VLOOKUP(U9,Paramètres!$B$3:$C$56,2,FALSE)),0,VLOOKUP(U9,Paramètres!$B$3:$C$56,2,FALSE)*Paramètres!$K$11),IF(OR(U9="",OR($D9="",$D9="NL",$D9="HORS LIGUE")),0,VLOOKUP(IF(OR(U9="",OR($D9="",$D9="NL",$D9="HORS LIGUE")),"",COUNTIFS($D$5:$D$72,"&lt;&gt;"&amp;"",$D$5:$D$72,"&lt;&gt;"&amp;"NL",$D$5:$D$72,"&lt;&gt;"&amp;"HORS LIGUE",U$5:U$72,"&lt;"&amp;U9)+1),Paramètres!$B$3:$C$56,2,FALSE)*Paramètres!$K$11))</f>
        <v>0</v>
      </c>
      <c r="W9" s="46"/>
      <c r="X9" s="2">
        <f>IF(W$2="Bike &amp; Run",IF(ISNA(VLOOKUP(W9,Paramètres!$B$3:$C$56,2,FALSE)),0,VLOOKUP(W9,Paramètres!$B$3:$C$56,2,FALSE)*Paramètres!$K$12),IF(OR(W9="",OR($D9="",$D9="NL",$D9="HORS LIGUE")),0,VLOOKUP(IF(OR(W9="",OR($D9="",$D9="NL",$D9="HORS LIGUE")),"",COUNTIFS($D$5:$D$72,"&lt;&gt;"&amp;"",$D$5:$D$72,"&lt;&gt;"&amp;"NL",$D$5:$D$72,"&lt;&gt;"&amp;"HORS LIGUE",W$5:W$72,"&lt;"&amp;W9)+1),Paramètres!$B$3:$C$56,2,FALSE)*Paramètres!$K$12))</f>
        <v>0</v>
      </c>
      <c r="Y9" s="46"/>
      <c r="Z9" s="2">
        <f>IF(Y$2="Bike &amp; Run",IF(ISNA(VLOOKUP(Y9,Paramètres!$B$3:$C$56,2,FALSE)),0,VLOOKUP(Y9,Paramètres!$B$3:$C$56,2,FALSE)*Paramètres!$K$13),IF(OR(Y9="",OR($D9="",$D9="NL",$D9="HORS LIGUE")),0,VLOOKUP(IF(OR(Y9="",OR($D9="",$D9="NL",$D9="HORS LIGUE")),"",COUNTIFS($D$5:$D$72,"&lt;&gt;"&amp;"",$D$5:$D$72,"&lt;&gt;"&amp;"NL",$D$5:$D$72,"&lt;&gt;"&amp;"HORS LIGUE",Y$5:Y$72,"&lt;"&amp;Y9)+1),Paramètres!$B$3:$C$56,2,FALSE)*Paramètres!$K$13))</f>
        <v>0</v>
      </c>
      <c r="AA9" s="46"/>
      <c r="AB9" s="2">
        <f>IF(AA$2="Bike &amp; Run",IF(ISNA(VLOOKUP(AA9,Paramètres!$B$3:$C$56,2,FALSE)),0,VLOOKUP(AA9,Paramètres!$B$3:$C$56,2,FALSE)*Paramètres!$K$14),IF(OR(AA9="",OR($D9="",$D9="NL",$D9="HORS LIGUE")),0,VLOOKUP(IF(OR(AA9="",OR($D9="",$D9="NL",$D9="HORS LIGUE")),"",COUNTIFS($D$5:$D$72,"&lt;&gt;"&amp;"",$D$5:$D$72,"&lt;&gt;"&amp;"NL",$D$5:$D$72,"&lt;&gt;"&amp;"HORS LIGUE",AA$5:AA$72,"&lt;"&amp;AA9)+1),Paramètres!$B$3:$C$56,2,FALSE)*Paramètres!$K$14))</f>
        <v>0</v>
      </c>
      <c r="AC9" s="46"/>
      <c r="AD9" s="2">
        <f>IF(AC$2="Bike &amp; Run",IF(ISNA(VLOOKUP(AC9,Paramètres!$B$3:$C$56,2,FALSE)),0,VLOOKUP(AC9,Paramètres!$B$3:$C$56,2,FALSE)*Paramètres!$K$15),IF(OR(AC9="",OR($D9="",$D9="NL",$D9="HORS LIGUE")),0,VLOOKUP(IF(OR(AC9="",OR($D9="",$D9="NL",$D9="HORS LIGUE")),"",COUNTIFS($D$5:$D$72,"&lt;&gt;"&amp;"",$D$5:$D$72,"&lt;&gt;"&amp;"NL",$D$5:$D$72,"&lt;&gt;"&amp;"HORS LIGUE",AC$5:AC$72,"&lt;"&amp;AC9)+1),Paramètres!$B$3:$C$56,2,FALSE)*Paramètres!$K$15))</f>
        <v>0</v>
      </c>
      <c r="AE9" s="46"/>
      <c r="AF9" s="2">
        <f>IF(AE$2="Bike &amp; Run",IF(ISNA(VLOOKUP(AE9,Paramètres!$B$3:$C$56,2,FALSE)),0,VLOOKUP(AE9,Paramètres!$B$3:$C$56,2,FALSE)*Paramètres!$K$16),IF(OR(AE9="",OR($D9="",$D9="NL",$D9="HORS LIGUE")),0,VLOOKUP(IF(OR(AE9="",OR($D9="",$D9="NL",$D9="HORS LIGUE")),"",COUNTIFS($D$5:$D$72,"&lt;&gt;"&amp;"",$D$5:$D$72,"&lt;&gt;"&amp;"NL",$D$5:$D$72,"&lt;&gt;"&amp;"HORS LIGUE",AE$5:AE$72,"&lt;"&amp;AE9)+1),Paramètres!$B$3:$C$56,2,FALSE)*Paramètres!$K$16))</f>
        <v>0</v>
      </c>
      <c r="AG9" s="46"/>
      <c r="AH9" s="2">
        <f>IF(AG$2="Bike &amp; Run",IF(ISNA(VLOOKUP(AG9,Paramètres!$B$3:$C$56,2,FALSE)),0,VLOOKUP(AG9,Paramètres!$B$3:$C$56,2,FALSE)*Paramètres!$K$17),IF(OR(AG9="",OR($D9="",$D9="NL",$D9="HORS LIGUE")),0,VLOOKUP(IF(OR(AG9="",OR($D9="",$D9="NL",$D9="HORS LIGUE")),"",COUNTIFS($D$5:$D$72,"&lt;&gt;"&amp;"",$D$5:$D$72,"&lt;&gt;"&amp;"NL",$D$5:$D$72,"&lt;&gt;"&amp;"HORS LIGUE",AG$5:AG$72,"&lt;"&amp;AG9)+1),Paramètres!$B$3:$C$56,2,FALSE)*Paramètres!$K$17))</f>
        <v>0</v>
      </c>
      <c r="AI9" s="40">
        <f t="shared" si="0"/>
        <v>0</v>
      </c>
      <c r="AJ9" s="3" t="str">
        <f t="shared" si="1"/>
        <v/>
      </c>
      <c r="AK9" s="5">
        <f t="shared" si="2"/>
        <v>0</v>
      </c>
      <c r="AL9" s="41">
        <f t="shared" si="3"/>
        <v>0</v>
      </c>
      <c r="AM9" s="33" t="str">
        <f t="shared" si="4"/>
        <v/>
      </c>
      <c r="AO9" s="22">
        <f t="shared" si="5"/>
        <v>0</v>
      </c>
      <c r="AP9">
        <f t="shared" si="6"/>
        <v>0</v>
      </c>
      <c r="AQ9">
        <f t="shared" si="7"/>
        <v>0</v>
      </c>
      <c r="AR9">
        <f t="shared" si="8"/>
        <v>0</v>
      </c>
      <c r="AS9">
        <f t="shared" si="9"/>
        <v>0</v>
      </c>
      <c r="AT9">
        <f t="shared" si="10"/>
        <v>0</v>
      </c>
      <c r="AU9">
        <f t="shared" si="11"/>
        <v>0</v>
      </c>
      <c r="AV9">
        <f t="shared" si="12"/>
        <v>0</v>
      </c>
      <c r="AW9">
        <f t="shared" si="13"/>
        <v>0</v>
      </c>
      <c r="AX9">
        <f t="shared" si="14"/>
        <v>0</v>
      </c>
      <c r="AY9">
        <f t="shared" si="15"/>
        <v>0</v>
      </c>
      <c r="AZ9">
        <f t="shared" si="16"/>
        <v>0</v>
      </c>
      <c r="BA9">
        <f t="shared" si="17"/>
        <v>0</v>
      </c>
      <c r="BB9">
        <f t="shared" si="18"/>
        <v>0</v>
      </c>
      <c r="BC9">
        <f t="shared" si="19"/>
        <v>0</v>
      </c>
      <c r="BD9">
        <f t="shared" si="20"/>
        <v>0</v>
      </c>
      <c r="BE9" s="22">
        <f t="shared" ref="BE9:BR9" si="25">BD9+LARGE($AO9:$BC9,BE$4)</f>
        <v>0</v>
      </c>
      <c r="BF9" s="22">
        <f t="shared" si="25"/>
        <v>0</v>
      </c>
      <c r="BG9" s="22">
        <f t="shared" si="25"/>
        <v>0</v>
      </c>
      <c r="BH9" s="22">
        <f t="shared" si="25"/>
        <v>0</v>
      </c>
      <c r="BI9" s="22">
        <f t="shared" si="25"/>
        <v>0</v>
      </c>
      <c r="BJ9" s="22">
        <f t="shared" si="25"/>
        <v>0</v>
      </c>
      <c r="BK9" s="22">
        <f t="shared" si="25"/>
        <v>0</v>
      </c>
      <c r="BL9" s="22">
        <f t="shared" si="25"/>
        <v>0</v>
      </c>
      <c r="BM9" s="22">
        <f t="shared" si="25"/>
        <v>0</v>
      </c>
      <c r="BN9" s="22">
        <f t="shared" si="25"/>
        <v>0</v>
      </c>
      <c r="BO9" s="22">
        <f t="shared" si="25"/>
        <v>0</v>
      </c>
      <c r="BP9" s="22">
        <f t="shared" si="25"/>
        <v>0</v>
      </c>
      <c r="BQ9" s="22">
        <f t="shared" si="25"/>
        <v>0</v>
      </c>
      <c r="BR9" s="22">
        <f t="shared" si="25"/>
        <v>0</v>
      </c>
    </row>
    <row r="10" spans="1:70" ht="16.5">
      <c r="A10" s="14" t="s">
        <v>576</v>
      </c>
      <c r="B10" s="32" t="str">
        <f>IF(ISNA(VLOOKUP(A10,'Licenciés Jeunes 2023'!A:C,3,0)),"",VLOOKUP(A10,'Licenciés Jeunes 2023'!A:C,3,0))</f>
        <v/>
      </c>
      <c r="C10" s="32" t="str">
        <f>IF(ISNA(VLOOKUP(A10,'Licenciés Jeunes 2023'!A:C,2,0)),"",VLOOKUP(A10,'Licenciés Jeunes 2023'!A:C,2,0))</f>
        <v/>
      </c>
      <c r="D10" s="32" t="str">
        <f>IF(ISNA(VLOOKUP(A10,'Licenciés Jeunes 2023'!A:F,6,0)),"",VLOOKUP(A10,'Licenciés Jeunes 2023'!A:F,6,0))</f>
        <v/>
      </c>
      <c r="E10" s="6"/>
      <c r="F10" s="2">
        <f>IF(E$2="Bike &amp; Run",IF(ISNA(VLOOKUP(E10,Paramètres!$B$3:$C$56,2,FALSE)),0,VLOOKUP(E10,Paramètres!$B$3:$C$56,2,FALSE)*Paramètres!$K$3),IF(OR(E10="",OR($D10="",$D10="NL",$D10="HORS LIGUE")),0,VLOOKUP(IF(OR(E10="",OR($D10="",$D10="NL",$D10="HORS LIGUE")),"",COUNTIFS($D$5:$D$72,"&lt;&gt;"&amp;"",$D$5:$D$72,"&lt;&gt;"&amp;"NL",$D$5:$D$72,"&lt;&gt;"&amp;"HORS LIGUE",E$5:E$72,"&lt;"&amp;E10)+1),Paramètres!$B$3:$C$56,2,FALSE)*Paramètres!$K$3))</f>
        <v>0</v>
      </c>
      <c r="G10" s="4"/>
      <c r="H10" s="2">
        <f>IF(G$2="Bike &amp; Run",IF(ISNA(VLOOKUP(G10,Paramètres!$B$3:$C$56,2,FALSE)),0,VLOOKUP(G10,Paramètres!$B$3:$C$56,2,FALSE)*Paramètres!$K$4),IF(OR(G10="",OR($D10="",$D10="NL",$D10="HORS LIGUE")),0,VLOOKUP(IF(OR(G10="",OR($D10="",$D10="NL",$D10="HORS LIGUE")),"",COUNTIFS($D$5:$D$72,"&lt;&gt;"&amp;"",$D$5:$D$72,"&lt;&gt;"&amp;"NL",$D$5:$D$72,"&lt;&gt;"&amp;"HORS LIGUE",G$5:G$72,"&lt;"&amp;G10)+1),Paramètres!$B$3:$C$56,2,FALSE)*Paramètres!$K$4))</f>
        <v>0</v>
      </c>
      <c r="I10" s="36"/>
      <c r="J10" s="2">
        <f>IF(I$2="Bike &amp; Run",IF(ISNA(VLOOKUP(I10,Paramètres!$B$3:$C$56,2,FALSE)),0,VLOOKUP(I10,Paramètres!$B$3:$C$56,2,FALSE)*Paramètres!$K$5),IF(OR(I10="",OR($D10="",$D10="NL",$D10="HORS LIGUE")),0,VLOOKUP(IF(OR(I10="",OR($D10="",$D10="NL",$D10="HORS LIGUE")),"",COUNTIFS($D$5:$D$72,"&lt;&gt;"&amp;"",$D$5:$D$72,"&lt;&gt;"&amp;"NL",$D$5:$D$72,"&lt;&gt;"&amp;"HORS LIGUE",I$5:I$72,"&lt;"&amp;I10)+1),Paramètres!$B$3:$C$56,2,FALSE)*Paramètres!$K$5))</f>
        <v>0</v>
      </c>
      <c r="K10" s="4"/>
      <c r="L10" s="2">
        <f>IF(K$2="Bike &amp; Run",IF(ISNA(VLOOKUP(K10,Paramètres!$B$3:$C$56,2,FALSE)),0,VLOOKUP(K10,Paramètres!$B$3:$C$56,2,FALSE)*Paramètres!$K$6),IF(OR(K10="",OR($D10="",$D10="NL",$D10="HORS LIGUE")),0,VLOOKUP(IF(OR(K10="",OR($D10="",$D10="NL",$D10="HORS LIGUE")),"",COUNTIFS($D$5:$D$72,"&lt;&gt;"&amp;"",$D$5:$D$72,"&lt;&gt;"&amp;"NL",$D$5:$D$72,"&lt;&gt;"&amp;"HORS LIGUE",K$5:K$72,"&lt;"&amp;K10)+1),Paramètres!$B$3:$C$56,2,FALSE)*Paramètres!$K$6))</f>
        <v>0</v>
      </c>
      <c r="M10" s="4"/>
      <c r="N10" s="2">
        <f>IF(M$2="Bike &amp; Run",IF(ISNA(VLOOKUP(M10,Paramètres!$B$3:$C$56,2,FALSE)),0,VLOOKUP(M10,Paramètres!$B$3:$C$56,2,FALSE)*Paramètres!$K$7),IF(OR(M10="",OR($D10="",$D10="NL",$D10="HORS LIGUE")),0,VLOOKUP(IF(OR(M10="",OR($D10="",$D10="NL",$D10="HORS LIGUE")),"",COUNTIFS($D$5:$D$72,"&lt;&gt;"&amp;"",$D$5:$D$72,"&lt;&gt;"&amp;"NL",$D$5:$D$72,"&lt;&gt;"&amp;"HORS LIGUE",M$5:M$72,"&lt;"&amp;M10)+1),Paramètres!$B$3:$C$56,2,FALSE)*Paramètres!$K$7))</f>
        <v>0</v>
      </c>
      <c r="O10" s="46"/>
      <c r="P10" s="2">
        <f>IF(O$2="Bike &amp; Run",IF(ISNA(VLOOKUP(O10,Paramètres!$B$3:$C$56,2,FALSE)),0,VLOOKUP(O10,Paramètres!$B$3:$C$56,2,FALSE)*Paramètres!$K$8),IF(OR(O10="",OR($D10="",$D10="NL",$D10="HORS LIGUE")),0,VLOOKUP(IF(OR(O10="",OR($D10="",$D10="NL",$D10="HORS LIGUE")),"",COUNTIFS($D$5:$D$72,"&lt;&gt;"&amp;"",$D$5:$D$72,"&lt;&gt;"&amp;"NL",$D$5:$D$72,"&lt;&gt;"&amp;"HORS LIGUE",O$5:O$72,"&lt;"&amp;O10)+1),Paramètres!$B$3:$C$56,2,FALSE)*Paramètres!$K$8))</f>
        <v>0</v>
      </c>
      <c r="Q10" s="46"/>
      <c r="R10" s="2">
        <f>IF(Q$2="Bike &amp; Run",IF(ISNA(VLOOKUP(Q10,Paramètres!$B$3:$C$56,2,FALSE)),0,VLOOKUP(Q10,Paramètres!$B$3:$C$56,2,FALSE)*Paramètres!$K$9),IF(OR(Q10="",OR($D10="",$D10="NL",$D10="HORS LIGUE")),0,VLOOKUP(IF(OR(Q10="",OR($D10="",$D10="NL",$D10="HORS LIGUE")),"",COUNTIFS($D$5:$D$72,"&lt;&gt;"&amp;"",$D$5:$D$72,"&lt;&gt;"&amp;"NL",$D$5:$D$72,"&lt;&gt;"&amp;"HORS LIGUE",Q$5:Q$72,"&lt;"&amp;Q10)+1),Paramètres!$B$3:$C$56,2,FALSE)*Paramètres!$K$9))</f>
        <v>0</v>
      </c>
      <c r="S10" s="46"/>
      <c r="T10" s="2">
        <f>IF(S$2="Bike &amp; Run",IF(ISNA(VLOOKUP(S10,Paramètres!$B$3:$C$56,2,FALSE)),0,VLOOKUP(S10,Paramètres!$B$3:$C$56,2,FALSE)*Paramètres!$K$10),IF(OR(S10="",OR($D10="",$D10="NL",$D10="HORS LIGUE")),0,VLOOKUP(IF(OR(S10="",OR($D10="",$D10="NL",$D10="HORS LIGUE")),"",COUNTIFS($D$5:$D$72,"&lt;&gt;"&amp;"",$D$5:$D$72,"&lt;&gt;"&amp;"NL",$D$5:$D$72,"&lt;&gt;"&amp;"HORS LIGUE",S$5:S$72,"&lt;"&amp;S10)+1),Paramètres!$B$3:$C$56,2,FALSE)*Paramètres!$K$10))</f>
        <v>0</v>
      </c>
      <c r="U10" s="46"/>
      <c r="V10" s="2">
        <f>IF(U$2="Bike &amp; Run",IF(ISNA(VLOOKUP(U10,Paramètres!$B$3:$C$56,2,FALSE)),0,VLOOKUP(U10,Paramètres!$B$3:$C$56,2,FALSE)*Paramètres!$K$11),IF(OR(U10="",OR($D10="",$D10="NL",$D10="HORS LIGUE")),0,VLOOKUP(IF(OR(U10="",OR($D10="",$D10="NL",$D10="HORS LIGUE")),"",COUNTIFS($D$5:$D$72,"&lt;&gt;"&amp;"",$D$5:$D$72,"&lt;&gt;"&amp;"NL",$D$5:$D$72,"&lt;&gt;"&amp;"HORS LIGUE",U$5:U$72,"&lt;"&amp;U10)+1),Paramètres!$B$3:$C$56,2,FALSE)*Paramètres!$K$11))</f>
        <v>0</v>
      </c>
      <c r="W10" s="46"/>
      <c r="X10" s="2">
        <f>IF(W$2="Bike &amp; Run",IF(ISNA(VLOOKUP(W10,Paramètres!$B$3:$C$56,2,FALSE)),0,VLOOKUP(W10,Paramètres!$B$3:$C$56,2,FALSE)*Paramètres!$K$12),IF(OR(W10="",OR($D10="",$D10="NL",$D10="HORS LIGUE")),0,VLOOKUP(IF(OR(W10="",OR($D10="",$D10="NL",$D10="HORS LIGUE")),"",COUNTIFS($D$5:$D$72,"&lt;&gt;"&amp;"",$D$5:$D$72,"&lt;&gt;"&amp;"NL",$D$5:$D$72,"&lt;&gt;"&amp;"HORS LIGUE",W$5:W$72,"&lt;"&amp;W10)+1),Paramètres!$B$3:$C$56,2,FALSE)*Paramètres!$K$12))</f>
        <v>0</v>
      </c>
      <c r="Y10" s="46"/>
      <c r="Z10" s="2">
        <f>IF(Y$2="Bike &amp; Run",IF(ISNA(VLOOKUP(Y10,Paramètres!$B$3:$C$56,2,FALSE)),0,VLOOKUP(Y10,Paramètres!$B$3:$C$56,2,FALSE)*Paramètres!$K$13),IF(OR(Y10="",OR($D10="",$D10="NL",$D10="HORS LIGUE")),0,VLOOKUP(IF(OR(Y10="",OR($D10="",$D10="NL",$D10="HORS LIGUE")),"",COUNTIFS($D$5:$D$72,"&lt;&gt;"&amp;"",$D$5:$D$72,"&lt;&gt;"&amp;"NL",$D$5:$D$72,"&lt;&gt;"&amp;"HORS LIGUE",Y$5:Y$72,"&lt;"&amp;Y10)+1),Paramètres!$B$3:$C$56,2,FALSE)*Paramètres!$K$13))</f>
        <v>0</v>
      </c>
      <c r="AA10" s="46"/>
      <c r="AB10" s="2">
        <f>IF(AA$2="Bike &amp; Run",IF(ISNA(VLOOKUP(AA10,Paramètres!$B$3:$C$56,2,FALSE)),0,VLOOKUP(AA10,Paramètres!$B$3:$C$56,2,FALSE)*Paramètres!$K$14),IF(OR(AA10="",OR($D10="",$D10="NL",$D10="HORS LIGUE")),0,VLOOKUP(IF(OR(AA10="",OR($D10="",$D10="NL",$D10="HORS LIGUE")),"",COUNTIFS($D$5:$D$72,"&lt;&gt;"&amp;"",$D$5:$D$72,"&lt;&gt;"&amp;"NL",$D$5:$D$72,"&lt;&gt;"&amp;"HORS LIGUE",AA$5:AA$72,"&lt;"&amp;AA10)+1),Paramètres!$B$3:$C$56,2,FALSE)*Paramètres!$K$14))</f>
        <v>0</v>
      </c>
      <c r="AC10" s="46"/>
      <c r="AD10" s="2">
        <f>IF(AC$2="Bike &amp; Run",IF(ISNA(VLOOKUP(AC10,Paramètres!$B$3:$C$56,2,FALSE)),0,VLOOKUP(AC10,Paramètres!$B$3:$C$56,2,FALSE)*Paramètres!$K$15),IF(OR(AC10="",OR($D10="",$D10="NL",$D10="HORS LIGUE")),0,VLOOKUP(IF(OR(AC10="",OR($D10="",$D10="NL",$D10="HORS LIGUE")),"",COUNTIFS($D$5:$D$72,"&lt;&gt;"&amp;"",$D$5:$D$72,"&lt;&gt;"&amp;"NL",$D$5:$D$72,"&lt;&gt;"&amp;"HORS LIGUE",AC$5:AC$72,"&lt;"&amp;AC10)+1),Paramètres!$B$3:$C$56,2,FALSE)*Paramètres!$K$15))</f>
        <v>0</v>
      </c>
      <c r="AE10" s="46"/>
      <c r="AF10" s="2">
        <f>IF(AE$2="Bike &amp; Run",IF(ISNA(VLOOKUP(AE10,Paramètres!$B$3:$C$56,2,FALSE)),0,VLOOKUP(AE10,Paramètres!$B$3:$C$56,2,FALSE)*Paramètres!$K$16),IF(OR(AE10="",OR($D10="",$D10="NL",$D10="HORS LIGUE")),0,VLOOKUP(IF(OR(AE10="",OR($D10="",$D10="NL",$D10="HORS LIGUE")),"",COUNTIFS($D$5:$D$72,"&lt;&gt;"&amp;"",$D$5:$D$72,"&lt;&gt;"&amp;"NL",$D$5:$D$72,"&lt;&gt;"&amp;"HORS LIGUE",AE$5:AE$72,"&lt;"&amp;AE10)+1),Paramètres!$B$3:$C$56,2,FALSE)*Paramètres!$K$16))</f>
        <v>0</v>
      </c>
      <c r="AG10" s="46"/>
      <c r="AH10" s="2">
        <f>IF(AG$2="Bike &amp; Run",IF(ISNA(VLOOKUP(AG10,Paramètres!$B$3:$C$56,2,FALSE)),0,VLOOKUP(AG10,Paramètres!$B$3:$C$56,2,FALSE)*Paramètres!$K$17),IF(OR(AG10="",OR($D10="",$D10="NL",$D10="HORS LIGUE")),0,VLOOKUP(IF(OR(AG10="",OR($D10="",$D10="NL",$D10="HORS LIGUE")),"",COUNTIFS($D$5:$D$72,"&lt;&gt;"&amp;"",$D$5:$D$72,"&lt;&gt;"&amp;"NL",$D$5:$D$72,"&lt;&gt;"&amp;"HORS LIGUE",AG$5:AG$72,"&lt;"&amp;AG10)+1),Paramètres!$B$3:$C$56,2,FALSE)*Paramètres!$K$17))</f>
        <v>0</v>
      </c>
      <c r="AI10" s="40">
        <f t="shared" si="0"/>
        <v>0</v>
      </c>
      <c r="AJ10" s="3" t="str">
        <f t="shared" si="1"/>
        <v/>
      </c>
      <c r="AK10" s="5">
        <f t="shared" si="2"/>
        <v>0</v>
      </c>
      <c r="AL10" s="41">
        <f t="shared" si="3"/>
        <v>0</v>
      </c>
      <c r="AM10" s="33" t="str">
        <f t="shared" si="4"/>
        <v/>
      </c>
      <c r="AO10" s="22">
        <f t="shared" si="5"/>
        <v>0</v>
      </c>
      <c r="AP10">
        <f t="shared" si="6"/>
        <v>0</v>
      </c>
      <c r="AQ10">
        <f t="shared" si="7"/>
        <v>0</v>
      </c>
      <c r="AR10">
        <f t="shared" si="8"/>
        <v>0</v>
      </c>
      <c r="AS10">
        <f t="shared" si="9"/>
        <v>0</v>
      </c>
      <c r="AT10">
        <f t="shared" si="10"/>
        <v>0</v>
      </c>
      <c r="AU10">
        <f t="shared" si="11"/>
        <v>0</v>
      </c>
      <c r="AV10">
        <f t="shared" si="12"/>
        <v>0</v>
      </c>
      <c r="AW10">
        <f t="shared" si="13"/>
        <v>0</v>
      </c>
      <c r="AX10">
        <f t="shared" si="14"/>
        <v>0</v>
      </c>
      <c r="AY10">
        <f t="shared" si="15"/>
        <v>0</v>
      </c>
      <c r="AZ10">
        <f t="shared" si="16"/>
        <v>0</v>
      </c>
      <c r="BA10">
        <f t="shared" si="17"/>
        <v>0</v>
      </c>
      <c r="BB10">
        <f t="shared" si="18"/>
        <v>0</v>
      </c>
      <c r="BC10">
        <f t="shared" si="19"/>
        <v>0</v>
      </c>
      <c r="BD10">
        <f t="shared" si="20"/>
        <v>0</v>
      </c>
      <c r="BE10" s="22">
        <f t="shared" ref="BE10:BR10" si="26">BD10+LARGE($AO10:$BC10,BE$4)</f>
        <v>0</v>
      </c>
      <c r="BF10" s="22">
        <f t="shared" si="26"/>
        <v>0</v>
      </c>
      <c r="BG10" s="22">
        <f t="shared" si="26"/>
        <v>0</v>
      </c>
      <c r="BH10" s="22">
        <f t="shared" si="26"/>
        <v>0</v>
      </c>
      <c r="BI10" s="22">
        <f t="shared" si="26"/>
        <v>0</v>
      </c>
      <c r="BJ10" s="22">
        <f t="shared" si="26"/>
        <v>0</v>
      </c>
      <c r="BK10" s="22">
        <f t="shared" si="26"/>
        <v>0</v>
      </c>
      <c r="BL10" s="22">
        <f t="shared" si="26"/>
        <v>0</v>
      </c>
      <c r="BM10" s="22">
        <f t="shared" si="26"/>
        <v>0</v>
      </c>
      <c r="BN10" s="22">
        <f t="shared" si="26"/>
        <v>0</v>
      </c>
      <c r="BO10" s="22">
        <f t="shared" si="26"/>
        <v>0</v>
      </c>
      <c r="BP10" s="22">
        <f t="shared" si="26"/>
        <v>0</v>
      </c>
      <c r="BQ10" s="22">
        <f t="shared" si="26"/>
        <v>0</v>
      </c>
      <c r="BR10" s="22">
        <f t="shared" si="26"/>
        <v>0</v>
      </c>
    </row>
    <row r="11" spans="1:70" ht="16.5">
      <c r="A11" s="14" t="s">
        <v>639</v>
      </c>
      <c r="B11" s="32" t="str">
        <f>IF(ISNA(VLOOKUP(A11,'Licenciés Jeunes 2023'!A:C,3,0)),"",VLOOKUP(A11,'Licenciés Jeunes 2023'!A:C,3,0))</f>
        <v/>
      </c>
      <c r="C11" s="32" t="str">
        <f>IF(ISNA(VLOOKUP(A11,'Licenciés Jeunes 2023'!A:C,2,0)),"",VLOOKUP(A11,'Licenciés Jeunes 2023'!A:C,2,0))</f>
        <v/>
      </c>
      <c r="D11" s="32" t="str">
        <f>IF(ISNA(VLOOKUP(A11,'Licenciés Jeunes 2023'!A:F,6,0)),"",VLOOKUP(A11,'Licenciés Jeunes 2023'!A:F,6,0))</f>
        <v/>
      </c>
      <c r="E11" s="6"/>
      <c r="F11" s="2">
        <f>IF(E$2="Bike &amp; Run",IF(ISNA(VLOOKUP(E11,Paramètres!$B$3:$C$56,2,FALSE)),0,VLOOKUP(E11,Paramètres!$B$3:$C$56,2,FALSE)*Paramètres!$K$3),IF(OR(E11="",OR($D11="",$D11="NL",$D11="HORS LIGUE")),0,VLOOKUP(IF(OR(E11="",OR($D11="",$D11="NL",$D11="HORS LIGUE")),"",COUNTIFS($D$5:$D$72,"&lt;&gt;"&amp;"",$D$5:$D$72,"&lt;&gt;"&amp;"NL",$D$5:$D$72,"&lt;&gt;"&amp;"HORS LIGUE",E$5:E$72,"&lt;"&amp;E11)+1),Paramètres!$B$3:$C$56,2,FALSE)*Paramètres!$K$3))</f>
        <v>0</v>
      </c>
      <c r="G11" s="4"/>
      <c r="H11" s="2">
        <f>IF(G$2="Bike &amp; Run",IF(ISNA(VLOOKUP(G11,Paramètres!$B$3:$C$56,2,FALSE)),0,VLOOKUP(G11,Paramètres!$B$3:$C$56,2,FALSE)*Paramètres!$K$4),IF(OR(G11="",OR($D11="",$D11="NL",$D11="HORS LIGUE")),0,VLOOKUP(IF(OR(G11="",OR($D11="",$D11="NL",$D11="HORS LIGUE")),"",COUNTIFS($D$5:$D$72,"&lt;&gt;"&amp;"",$D$5:$D$72,"&lt;&gt;"&amp;"NL",$D$5:$D$72,"&lt;&gt;"&amp;"HORS LIGUE",G$5:G$72,"&lt;"&amp;G11)+1),Paramètres!$B$3:$C$56,2,FALSE)*Paramètres!$K$4))</f>
        <v>0</v>
      </c>
      <c r="I11" s="36"/>
      <c r="J11" s="2">
        <f>IF(I$2="Bike &amp; Run",IF(ISNA(VLOOKUP(I11,Paramètres!$B$3:$C$56,2,FALSE)),0,VLOOKUP(I11,Paramètres!$B$3:$C$56,2,FALSE)*Paramètres!$K$5),IF(OR(I11="",OR($D11="",$D11="NL",$D11="HORS LIGUE")),0,VLOOKUP(IF(OR(I11="",OR($D11="",$D11="NL",$D11="HORS LIGUE")),"",COUNTIFS($D$5:$D$72,"&lt;&gt;"&amp;"",$D$5:$D$72,"&lt;&gt;"&amp;"NL",$D$5:$D$72,"&lt;&gt;"&amp;"HORS LIGUE",I$5:I$72,"&lt;"&amp;I11)+1),Paramètres!$B$3:$C$56,2,FALSE)*Paramètres!$K$5))</f>
        <v>0</v>
      </c>
      <c r="K11" s="4"/>
      <c r="L11" s="2">
        <f>IF(K$2="Bike &amp; Run",IF(ISNA(VLOOKUP(K11,Paramètres!$B$3:$C$56,2,FALSE)),0,VLOOKUP(K11,Paramètres!$B$3:$C$56,2,FALSE)*Paramètres!$K$6),IF(OR(K11="",OR($D11="",$D11="NL",$D11="HORS LIGUE")),0,VLOOKUP(IF(OR(K11="",OR($D11="",$D11="NL",$D11="HORS LIGUE")),"",COUNTIFS($D$5:$D$72,"&lt;&gt;"&amp;"",$D$5:$D$72,"&lt;&gt;"&amp;"NL",$D$5:$D$72,"&lt;&gt;"&amp;"HORS LIGUE",K$5:K$72,"&lt;"&amp;K11)+1),Paramètres!$B$3:$C$56,2,FALSE)*Paramètres!$K$6))</f>
        <v>0</v>
      </c>
      <c r="M11" s="4"/>
      <c r="N11" s="2">
        <f>IF(M$2="Bike &amp; Run",IF(ISNA(VLOOKUP(M11,Paramètres!$B$3:$C$56,2,FALSE)),0,VLOOKUP(M11,Paramètres!$B$3:$C$56,2,FALSE)*Paramètres!$K$7),IF(OR(M11="",OR($D11="",$D11="NL",$D11="HORS LIGUE")),0,VLOOKUP(IF(OR(M11="",OR($D11="",$D11="NL",$D11="HORS LIGUE")),"",COUNTIFS($D$5:$D$72,"&lt;&gt;"&amp;"",$D$5:$D$72,"&lt;&gt;"&amp;"NL",$D$5:$D$72,"&lt;&gt;"&amp;"HORS LIGUE",M$5:M$72,"&lt;"&amp;M11)+1),Paramètres!$B$3:$C$56,2,FALSE)*Paramètres!$K$7))</f>
        <v>0</v>
      </c>
      <c r="O11" s="46"/>
      <c r="P11" s="2">
        <f>IF(O$2="Bike &amp; Run",IF(ISNA(VLOOKUP(O11,Paramètres!$B$3:$C$56,2,FALSE)),0,VLOOKUP(O11,Paramètres!$B$3:$C$56,2,FALSE)*Paramètres!$K$8),IF(OR(O11="",OR($D11="",$D11="NL",$D11="HORS LIGUE")),0,VLOOKUP(IF(OR(O11="",OR($D11="",$D11="NL",$D11="HORS LIGUE")),"",COUNTIFS($D$5:$D$72,"&lt;&gt;"&amp;"",$D$5:$D$72,"&lt;&gt;"&amp;"NL",$D$5:$D$72,"&lt;&gt;"&amp;"HORS LIGUE",O$5:O$72,"&lt;"&amp;O11)+1),Paramètres!$B$3:$C$56,2,FALSE)*Paramètres!$K$8))</f>
        <v>0</v>
      </c>
      <c r="Q11" s="46"/>
      <c r="R11" s="2">
        <f>IF(Q$2="Bike &amp; Run",IF(ISNA(VLOOKUP(Q11,Paramètres!$B$3:$C$56,2,FALSE)),0,VLOOKUP(Q11,Paramètres!$B$3:$C$56,2,FALSE)*Paramètres!$K$9),IF(OR(Q11="",OR($D11="",$D11="NL",$D11="HORS LIGUE")),0,VLOOKUP(IF(OR(Q11="",OR($D11="",$D11="NL",$D11="HORS LIGUE")),"",COUNTIFS($D$5:$D$72,"&lt;&gt;"&amp;"",$D$5:$D$72,"&lt;&gt;"&amp;"NL",$D$5:$D$72,"&lt;&gt;"&amp;"HORS LIGUE",Q$5:Q$72,"&lt;"&amp;Q11)+1),Paramètres!$B$3:$C$56,2,FALSE)*Paramètres!$K$9))</f>
        <v>0</v>
      </c>
      <c r="S11" s="46"/>
      <c r="T11" s="2">
        <f>IF(S$2="Bike &amp; Run",IF(ISNA(VLOOKUP(S11,Paramètres!$B$3:$C$56,2,FALSE)),0,VLOOKUP(S11,Paramètres!$B$3:$C$56,2,FALSE)*Paramètres!$K$10),IF(OR(S11="",OR($D11="",$D11="NL",$D11="HORS LIGUE")),0,VLOOKUP(IF(OR(S11="",OR($D11="",$D11="NL",$D11="HORS LIGUE")),"",COUNTIFS($D$5:$D$72,"&lt;&gt;"&amp;"",$D$5:$D$72,"&lt;&gt;"&amp;"NL",$D$5:$D$72,"&lt;&gt;"&amp;"HORS LIGUE",S$5:S$72,"&lt;"&amp;S11)+1),Paramètres!$B$3:$C$56,2,FALSE)*Paramètres!$K$10))</f>
        <v>0</v>
      </c>
      <c r="U11" s="46"/>
      <c r="V11" s="2">
        <f>IF(U$2="Bike &amp; Run",IF(ISNA(VLOOKUP(U11,Paramètres!$B$3:$C$56,2,FALSE)),0,VLOOKUP(U11,Paramètres!$B$3:$C$56,2,FALSE)*Paramètres!$K$11),IF(OR(U11="",OR($D11="",$D11="NL",$D11="HORS LIGUE")),0,VLOOKUP(IF(OR(U11="",OR($D11="",$D11="NL",$D11="HORS LIGUE")),"",COUNTIFS($D$5:$D$72,"&lt;&gt;"&amp;"",$D$5:$D$72,"&lt;&gt;"&amp;"NL",$D$5:$D$72,"&lt;&gt;"&amp;"HORS LIGUE",U$5:U$72,"&lt;"&amp;U11)+1),Paramètres!$B$3:$C$56,2,FALSE)*Paramètres!$K$11))</f>
        <v>0</v>
      </c>
      <c r="W11" s="46"/>
      <c r="X11" s="2">
        <f>IF(W$2="Bike &amp; Run",IF(ISNA(VLOOKUP(W11,Paramètres!$B$3:$C$56,2,FALSE)),0,VLOOKUP(W11,Paramètres!$B$3:$C$56,2,FALSE)*Paramètres!$K$12),IF(OR(W11="",OR($D11="",$D11="NL",$D11="HORS LIGUE")),0,VLOOKUP(IF(OR(W11="",OR($D11="",$D11="NL",$D11="HORS LIGUE")),"",COUNTIFS($D$5:$D$72,"&lt;&gt;"&amp;"",$D$5:$D$72,"&lt;&gt;"&amp;"NL",$D$5:$D$72,"&lt;&gt;"&amp;"HORS LIGUE",W$5:W$72,"&lt;"&amp;W11)+1),Paramètres!$B$3:$C$56,2,FALSE)*Paramètres!$K$12))</f>
        <v>0</v>
      </c>
      <c r="Y11" s="46"/>
      <c r="Z11" s="2">
        <f>IF(Y$2="Bike &amp; Run",IF(ISNA(VLOOKUP(Y11,Paramètres!$B$3:$C$56,2,FALSE)),0,VLOOKUP(Y11,Paramètres!$B$3:$C$56,2,FALSE)*Paramètres!$K$13),IF(OR(Y11="",OR($D11="",$D11="NL",$D11="HORS LIGUE")),0,VLOOKUP(IF(OR(Y11="",OR($D11="",$D11="NL",$D11="HORS LIGUE")),"",COUNTIFS($D$5:$D$72,"&lt;&gt;"&amp;"",$D$5:$D$72,"&lt;&gt;"&amp;"NL",$D$5:$D$72,"&lt;&gt;"&amp;"HORS LIGUE",Y$5:Y$72,"&lt;"&amp;Y11)+1),Paramètres!$B$3:$C$56,2,FALSE)*Paramètres!$K$13))</f>
        <v>0</v>
      </c>
      <c r="AA11" s="46"/>
      <c r="AB11" s="2">
        <f>IF(AA$2="Bike &amp; Run",IF(ISNA(VLOOKUP(AA11,Paramètres!$B$3:$C$56,2,FALSE)),0,VLOOKUP(AA11,Paramètres!$B$3:$C$56,2,FALSE)*Paramètres!$K$14),IF(OR(AA11="",OR($D11="",$D11="NL",$D11="HORS LIGUE")),0,VLOOKUP(IF(OR(AA11="",OR($D11="",$D11="NL",$D11="HORS LIGUE")),"",COUNTIFS($D$5:$D$72,"&lt;&gt;"&amp;"",$D$5:$D$72,"&lt;&gt;"&amp;"NL",$D$5:$D$72,"&lt;&gt;"&amp;"HORS LIGUE",AA$5:AA$72,"&lt;"&amp;AA11)+1),Paramètres!$B$3:$C$56,2,FALSE)*Paramètres!$K$14))</f>
        <v>0</v>
      </c>
      <c r="AC11" s="46"/>
      <c r="AD11" s="2">
        <f>IF(AC$2="Bike &amp; Run",IF(ISNA(VLOOKUP(AC11,Paramètres!$B$3:$C$56,2,FALSE)),0,VLOOKUP(AC11,Paramètres!$B$3:$C$56,2,FALSE)*Paramètres!$K$15),IF(OR(AC11="",OR($D11="",$D11="NL",$D11="HORS LIGUE")),0,VLOOKUP(IF(OR(AC11="",OR($D11="",$D11="NL",$D11="HORS LIGUE")),"",COUNTIFS($D$5:$D$72,"&lt;&gt;"&amp;"",$D$5:$D$72,"&lt;&gt;"&amp;"NL",$D$5:$D$72,"&lt;&gt;"&amp;"HORS LIGUE",AC$5:AC$72,"&lt;"&amp;AC11)+1),Paramètres!$B$3:$C$56,2,FALSE)*Paramètres!$K$15))</f>
        <v>0</v>
      </c>
      <c r="AE11" s="46"/>
      <c r="AF11" s="2">
        <f>IF(AE$2="Bike &amp; Run",IF(ISNA(VLOOKUP(AE11,Paramètres!$B$3:$C$56,2,FALSE)),0,VLOOKUP(AE11,Paramètres!$B$3:$C$56,2,FALSE)*Paramètres!$K$16),IF(OR(AE11="",OR($D11="",$D11="NL",$D11="HORS LIGUE")),0,VLOOKUP(IF(OR(AE11="",OR($D11="",$D11="NL",$D11="HORS LIGUE")),"",COUNTIFS($D$5:$D$72,"&lt;&gt;"&amp;"",$D$5:$D$72,"&lt;&gt;"&amp;"NL",$D$5:$D$72,"&lt;&gt;"&amp;"HORS LIGUE",AE$5:AE$72,"&lt;"&amp;AE11)+1),Paramètres!$B$3:$C$56,2,FALSE)*Paramètres!$K$16))</f>
        <v>0</v>
      </c>
      <c r="AG11" s="46"/>
      <c r="AH11" s="2">
        <f>IF(AG$2="Bike &amp; Run",IF(ISNA(VLOOKUP(AG11,Paramètres!$B$3:$C$56,2,FALSE)),0,VLOOKUP(AG11,Paramètres!$B$3:$C$56,2,FALSE)*Paramètres!$K$17),IF(OR(AG11="",OR($D11="",$D11="NL",$D11="HORS LIGUE")),0,VLOOKUP(IF(OR(AG11="",OR($D11="",$D11="NL",$D11="HORS LIGUE")),"",COUNTIFS($D$5:$D$72,"&lt;&gt;"&amp;"",$D$5:$D$72,"&lt;&gt;"&amp;"NL",$D$5:$D$72,"&lt;&gt;"&amp;"HORS LIGUE",AG$5:AG$72,"&lt;"&amp;AG11)+1),Paramètres!$B$3:$C$56,2,FALSE)*Paramètres!$K$17))</f>
        <v>0</v>
      </c>
      <c r="AI11" s="40">
        <f t="shared" si="0"/>
        <v>0</v>
      </c>
      <c r="AJ11" s="3" t="str">
        <f t="shared" si="1"/>
        <v/>
      </c>
      <c r="AK11" s="5">
        <f t="shared" si="2"/>
        <v>0</v>
      </c>
      <c r="AL11" s="41">
        <f t="shared" si="3"/>
        <v>0</v>
      </c>
      <c r="AM11" s="33" t="str">
        <f t="shared" si="4"/>
        <v/>
      </c>
      <c r="AO11" s="22">
        <f t="shared" si="5"/>
        <v>0</v>
      </c>
      <c r="AP11">
        <f t="shared" si="6"/>
        <v>0</v>
      </c>
      <c r="AQ11">
        <f t="shared" si="7"/>
        <v>0</v>
      </c>
      <c r="AR11">
        <f t="shared" si="8"/>
        <v>0</v>
      </c>
      <c r="AS11">
        <f t="shared" si="9"/>
        <v>0</v>
      </c>
      <c r="AT11">
        <f t="shared" si="10"/>
        <v>0</v>
      </c>
      <c r="AU11">
        <f t="shared" si="11"/>
        <v>0</v>
      </c>
      <c r="AV11">
        <f t="shared" si="12"/>
        <v>0</v>
      </c>
      <c r="AW11">
        <f t="shared" si="13"/>
        <v>0</v>
      </c>
      <c r="AX11">
        <f t="shared" si="14"/>
        <v>0</v>
      </c>
      <c r="AY11">
        <f t="shared" si="15"/>
        <v>0</v>
      </c>
      <c r="AZ11">
        <f t="shared" si="16"/>
        <v>0</v>
      </c>
      <c r="BA11">
        <f t="shared" si="17"/>
        <v>0</v>
      </c>
      <c r="BB11">
        <f t="shared" si="18"/>
        <v>0</v>
      </c>
      <c r="BC11">
        <f t="shared" si="19"/>
        <v>0</v>
      </c>
      <c r="BD11">
        <f t="shared" si="20"/>
        <v>0</v>
      </c>
      <c r="BE11" s="22">
        <f t="shared" ref="BE11:BR11" si="27">BD11+LARGE($AO11:$BC11,BE$4)</f>
        <v>0</v>
      </c>
      <c r="BF11" s="22">
        <f t="shared" si="27"/>
        <v>0</v>
      </c>
      <c r="BG11" s="22">
        <f t="shared" si="27"/>
        <v>0</v>
      </c>
      <c r="BH11" s="22">
        <f t="shared" si="27"/>
        <v>0</v>
      </c>
      <c r="BI11" s="22">
        <f t="shared" si="27"/>
        <v>0</v>
      </c>
      <c r="BJ11" s="22">
        <f t="shared" si="27"/>
        <v>0</v>
      </c>
      <c r="BK11" s="22">
        <f t="shared" si="27"/>
        <v>0</v>
      </c>
      <c r="BL11" s="22">
        <f t="shared" si="27"/>
        <v>0</v>
      </c>
      <c r="BM11" s="22">
        <f t="shared" si="27"/>
        <v>0</v>
      </c>
      <c r="BN11" s="22">
        <f t="shared" si="27"/>
        <v>0</v>
      </c>
      <c r="BO11" s="22">
        <f t="shared" si="27"/>
        <v>0</v>
      </c>
      <c r="BP11" s="22">
        <f t="shared" si="27"/>
        <v>0</v>
      </c>
      <c r="BQ11" s="22">
        <f t="shared" si="27"/>
        <v>0</v>
      </c>
      <c r="BR11" s="22">
        <f t="shared" si="27"/>
        <v>0</v>
      </c>
    </row>
    <row r="12" spans="1:70" ht="16.5">
      <c r="A12" s="14" t="s">
        <v>644</v>
      </c>
      <c r="B12" s="32" t="str">
        <f>IF(ISNA(VLOOKUP(A12,'Licenciés Jeunes 2023'!A:C,3,0)),"",VLOOKUP(A12,'Licenciés Jeunes 2023'!A:C,3,0))</f>
        <v/>
      </c>
      <c r="C12" s="32" t="str">
        <f>IF(ISNA(VLOOKUP(A12,'Licenciés Jeunes 2023'!A:C,2,0)),"",VLOOKUP(A12,'Licenciés Jeunes 2023'!A:C,2,0))</f>
        <v/>
      </c>
      <c r="D12" s="32" t="str">
        <f>IF(ISNA(VLOOKUP(A12,'Licenciés Jeunes 2023'!A:F,6,0)),"",VLOOKUP(A12,'Licenciés Jeunes 2023'!A:F,6,0))</f>
        <v/>
      </c>
      <c r="E12" s="6"/>
      <c r="F12" s="2">
        <f>IF(E$2="Bike &amp; Run",IF(ISNA(VLOOKUP(E12,Paramètres!$B$3:$C$56,2,FALSE)),0,VLOOKUP(E12,Paramètres!$B$3:$C$56,2,FALSE)*Paramètres!$K$3),IF(OR(E12="",OR($D12="",$D12="NL",$D12="HORS LIGUE")),0,VLOOKUP(IF(OR(E12="",OR($D12="",$D12="NL",$D12="HORS LIGUE")),"",COUNTIFS($D$5:$D$72,"&lt;&gt;"&amp;"",$D$5:$D$72,"&lt;&gt;"&amp;"NL",$D$5:$D$72,"&lt;&gt;"&amp;"HORS LIGUE",E$5:E$72,"&lt;"&amp;E12)+1),Paramètres!$B$3:$C$56,2,FALSE)*Paramètres!$K$3))</f>
        <v>0</v>
      </c>
      <c r="G12" s="4"/>
      <c r="H12" s="2">
        <f>IF(G$2="Bike &amp; Run",IF(ISNA(VLOOKUP(G12,Paramètres!$B$3:$C$56,2,FALSE)),0,VLOOKUP(G12,Paramètres!$B$3:$C$56,2,FALSE)*Paramètres!$K$4),IF(OR(G12="",OR($D12="",$D12="NL",$D12="HORS LIGUE")),0,VLOOKUP(IF(OR(G12="",OR($D12="",$D12="NL",$D12="HORS LIGUE")),"",COUNTIFS($D$5:$D$72,"&lt;&gt;"&amp;"",$D$5:$D$72,"&lt;&gt;"&amp;"NL",$D$5:$D$72,"&lt;&gt;"&amp;"HORS LIGUE",G$5:G$72,"&lt;"&amp;G12)+1),Paramètres!$B$3:$C$56,2,FALSE)*Paramètres!$K$4))</f>
        <v>0</v>
      </c>
      <c r="I12" s="36"/>
      <c r="J12" s="2">
        <f>IF(I$2="Bike &amp; Run",IF(ISNA(VLOOKUP(I12,Paramètres!$B$3:$C$56,2,FALSE)),0,VLOOKUP(I12,Paramètres!$B$3:$C$56,2,FALSE)*Paramètres!$K$5),IF(OR(I12="",OR($D12="",$D12="NL",$D12="HORS LIGUE")),0,VLOOKUP(IF(OR(I12="",OR($D12="",$D12="NL",$D12="HORS LIGUE")),"",COUNTIFS($D$5:$D$72,"&lt;&gt;"&amp;"",$D$5:$D$72,"&lt;&gt;"&amp;"NL",$D$5:$D$72,"&lt;&gt;"&amp;"HORS LIGUE",I$5:I$72,"&lt;"&amp;I12)+1),Paramètres!$B$3:$C$56,2,FALSE)*Paramètres!$K$5))</f>
        <v>0</v>
      </c>
      <c r="K12" s="4"/>
      <c r="L12" s="2">
        <f>IF(K$2="Bike &amp; Run",IF(ISNA(VLOOKUP(K12,Paramètres!$B$3:$C$56,2,FALSE)),0,VLOOKUP(K12,Paramètres!$B$3:$C$56,2,FALSE)*Paramètres!$K$6),IF(OR(K12="",OR($D12="",$D12="NL",$D12="HORS LIGUE")),0,VLOOKUP(IF(OR(K12="",OR($D12="",$D12="NL",$D12="HORS LIGUE")),"",COUNTIFS($D$5:$D$72,"&lt;&gt;"&amp;"",$D$5:$D$72,"&lt;&gt;"&amp;"NL",$D$5:$D$72,"&lt;&gt;"&amp;"HORS LIGUE",K$5:K$72,"&lt;"&amp;K12)+1),Paramètres!$B$3:$C$56,2,FALSE)*Paramètres!$K$6))</f>
        <v>0</v>
      </c>
      <c r="M12" s="4"/>
      <c r="N12" s="2">
        <f>IF(M$2="Bike &amp; Run",IF(ISNA(VLOOKUP(M12,Paramètres!$B$3:$C$56,2,FALSE)),0,VLOOKUP(M12,Paramètres!$B$3:$C$56,2,FALSE)*Paramètres!$K$7),IF(OR(M12="",OR($D12="",$D12="NL",$D12="HORS LIGUE")),0,VLOOKUP(IF(OR(M12="",OR($D12="",$D12="NL",$D12="HORS LIGUE")),"",COUNTIFS($D$5:$D$72,"&lt;&gt;"&amp;"",$D$5:$D$72,"&lt;&gt;"&amp;"NL",$D$5:$D$72,"&lt;&gt;"&amp;"HORS LIGUE",M$5:M$72,"&lt;"&amp;M12)+1),Paramètres!$B$3:$C$56,2,FALSE)*Paramètres!$K$7))</f>
        <v>0</v>
      </c>
      <c r="O12" s="46"/>
      <c r="P12" s="2">
        <f>IF(O$2="Bike &amp; Run",IF(ISNA(VLOOKUP(O12,Paramètres!$B$3:$C$56,2,FALSE)),0,VLOOKUP(O12,Paramètres!$B$3:$C$56,2,FALSE)*Paramètres!$K$8),IF(OR(O12="",OR($D12="",$D12="NL",$D12="HORS LIGUE")),0,VLOOKUP(IF(OR(O12="",OR($D12="",$D12="NL",$D12="HORS LIGUE")),"",COUNTIFS($D$5:$D$72,"&lt;&gt;"&amp;"",$D$5:$D$72,"&lt;&gt;"&amp;"NL",$D$5:$D$72,"&lt;&gt;"&amp;"HORS LIGUE",O$5:O$72,"&lt;"&amp;O12)+1),Paramètres!$B$3:$C$56,2,FALSE)*Paramètres!$K$8))</f>
        <v>0</v>
      </c>
      <c r="Q12" s="46"/>
      <c r="R12" s="2">
        <f>IF(Q$2="Bike &amp; Run",IF(ISNA(VLOOKUP(Q12,Paramètres!$B$3:$C$56,2,FALSE)),0,VLOOKUP(Q12,Paramètres!$B$3:$C$56,2,FALSE)*Paramètres!$K$9),IF(OR(Q12="",OR($D12="",$D12="NL",$D12="HORS LIGUE")),0,VLOOKUP(IF(OR(Q12="",OR($D12="",$D12="NL",$D12="HORS LIGUE")),"",COUNTIFS($D$5:$D$72,"&lt;&gt;"&amp;"",$D$5:$D$72,"&lt;&gt;"&amp;"NL",$D$5:$D$72,"&lt;&gt;"&amp;"HORS LIGUE",Q$5:Q$72,"&lt;"&amp;Q12)+1),Paramètres!$B$3:$C$56,2,FALSE)*Paramètres!$K$9))</f>
        <v>0</v>
      </c>
      <c r="S12" s="46"/>
      <c r="T12" s="2">
        <f>IF(S$2="Bike &amp; Run",IF(ISNA(VLOOKUP(S12,Paramètres!$B$3:$C$56,2,FALSE)),0,VLOOKUP(S12,Paramètres!$B$3:$C$56,2,FALSE)*Paramètres!$K$10),IF(OR(S12="",OR($D12="",$D12="NL",$D12="HORS LIGUE")),0,VLOOKUP(IF(OR(S12="",OR($D12="",$D12="NL",$D12="HORS LIGUE")),"",COUNTIFS($D$5:$D$72,"&lt;&gt;"&amp;"",$D$5:$D$72,"&lt;&gt;"&amp;"NL",$D$5:$D$72,"&lt;&gt;"&amp;"HORS LIGUE",S$5:S$72,"&lt;"&amp;S12)+1),Paramètres!$B$3:$C$56,2,FALSE)*Paramètres!$K$10))</f>
        <v>0</v>
      </c>
      <c r="U12" s="46"/>
      <c r="V12" s="2">
        <f>IF(U$2="Bike &amp; Run",IF(ISNA(VLOOKUP(U12,Paramètres!$B$3:$C$56,2,FALSE)),0,VLOOKUP(U12,Paramètres!$B$3:$C$56,2,FALSE)*Paramètres!$K$11),IF(OR(U12="",OR($D12="",$D12="NL",$D12="HORS LIGUE")),0,VLOOKUP(IF(OR(U12="",OR($D12="",$D12="NL",$D12="HORS LIGUE")),"",COUNTIFS($D$5:$D$72,"&lt;&gt;"&amp;"",$D$5:$D$72,"&lt;&gt;"&amp;"NL",$D$5:$D$72,"&lt;&gt;"&amp;"HORS LIGUE",U$5:U$72,"&lt;"&amp;U12)+1),Paramètres!$B$3:$C$56,2,FALSE)*Paramètres!$K$11))</f>
        <v>0</v>
      </c>
      <c r="W12" s="46"/>
      <c r="X12" s="2">
        <f>IF(W$2="Bike &amp; Run",IF(ISNA(VLOOKUP(W12,Paramètres!$B$3:$C$56,2,FALSE)),0,VLOOKUP(W12,Paramètres!$B$3:$C$56,2,FALSE)*Paramètres!$K$12),IF(OR(W12="",OR($D12="",$D12="NL",$D12="HORS LIGUE")),0,VLOOKUP(IF(OR(W12="",OR($D12="",$D12="NL",$D12="HORS LIGUE")),"",COUNTIFS($D$5:$D$72,"&lt;&gt;"&amp;"",$D$5:$D$72,"&lt;&gt;"&amp;"NL",$D$5:$D$72,"&lt;&gt;"&amp;"HORS LIGUE",W$5:W$72,"&lt;"&amp;W12)+1),Paramètres!$B$3:$C$56,2,FALSE)*Paramètres!$K$12))</f>
        <v>0</v>
      </c>
      <c r="Y12" s="46"/>
      <c r="Z12" s="2">
        <f>IF(Y$2="Bike &amp; Run",IF(ISNA(VLOOKUP(Y12,Paramètres!$B$3:$C$56,2,FALSE)),0,VLOOKUP(Y12,Paramètres!$B$3:$C$56,2,FALSE)*Paramètres!$K$13),IF(OR(Y12="",OR($D12="",$D12="NL",$D12="HORS LIGUE")),0,VLOOKUP(IF(OR(Y12="",OR($D12="",$D12="NL",$D12="HORS LIGUE")),"",COUNTIFS($D$5:$D$72,"&lt;&gt;"&amp;"",$D$5:$D$72,"&lt;&gt;"&amp;"NL",$D$5:$D$72,"&lt;&gt;"&amp;"HORS LIGUE",Y$5:Y$72,"&lt;"&amp;Y12)+1),Paramètres!$B$3:$C$56,2,FALSE)*Paramètres!$K$13))</f>
        <v>0</v>
      </c>
      <c r="AA12" s="46"/>
      <c r="AB12" s="2">
        <f>IF(AA$2="Bike &amp; Run",IF(ISNA(VLOOKUP(AA12,Paramètres!$B$3:$C$56,2,FALSE)),0,VLOOKUP(AA12,Paramètres!$B$3:$C$56,2,FALSE)*Paramètres!$K$14),IF(OR(AA12="",OR($D12="",$D12="NL",$D12="HORS LIGUE")),0,VLOOKUP(IF(OR(AA12="",OR($D12="",$D12="NL",$D12="HORS LIGUE")),"",COUNTIFS($D$5:$D$72,"&lt;&gt;"&amp;"",$D$5:$D$72,"&lt;&gt;"&amp;"NL",$D$5:$D$72,"&lt;&gt;"&amp;"HORS LIGUE",AA$5:AA$72,"&lt;"&amp;AA12)+1),Paramètres!$B$3:$C$56,2,FALSE)*Paramètres!$K$14))</f>
        <v>0</v>
      </c>
      <c r="AC12" s="46"/>
      <c r="AD12" s="2">
        <f>IF(AC$2="Bike &amp; Run",IF(ISNA(VLOOKUP(AC12,Paramètres!$B$3:$C$56,2,FALSE)),0,VLOOKUP(AC12,Paramètres!$B$3:$C$56,2,FALSE)*Paramètres!$K$15),IF(OR(AC12="",OR($D12="",$D12="NL",$D12="HORS LIGUE")),0,VLOOKUP(IF(OR(AC12="",OR($D12="",$D12="NL",$D12="HORS LIGUE")),"",COUNTIFS($D$5:$D$72,"&lt;&gt;"&amp;"",$D$5:$D$72,"&lt;&gt;"&amp;"NL",$D$5:$D$72,"&lt;&gt;"&amp;"HORS LIGUE",AC$5:AC$72,"&lt;"&amp;AC12)+1),Paramètres!$B$3:$C$56,2,FALSE)*Paramètres!$K$15))</f>
        <v>0</v>
      </c>
      <c r="AE12" s="46"/>
      <c r="AF12" s="2">
        <f>IF(AE$2="Bike &amp; Run",IF(ISNA(VLOOKUP(AE12,Paramètres!$B$3:$C$56,2,FALSE)),0,VLOOKUP(AE12,Paramètres!$B$3:$C$56,2,FALSE)*Paramètres!$K$16),IF(OR(AE12="",OR($D12="",$D12="NL",$D12="HORS LIGUE")),0,VLOOKUP(IF(OR(AE12="",OR($D12="",$D12="NL",$D12="HORS LIGUE")),"",COUNTIFS($D$5:$D$72,"&lt;&gt;"&amp;"",$D$5:$D$72,"&lt;&gt;"&amp;"NL",$D$5:$D$72,"&lt;&gt;"&amp;"HORS LIGUE",AE$5:AE$72,"&lt;"&amp;AE12)+1),Paramètres!$B$3:$C$56,2,FALSE)*Paramètres!$K$16))</f>
        <v>0</v>
      </c>
      <c r="AG12" s="46"/>
      <c r="AH12" s="2">
        <f>IF(AG$2="Bike &amp; Run",IF(ISNA(VLOOKUP(AG12,Paramètres!$B$3:$C$56,2,FALSE)),0,VLOOKUP(AG12,Paramètres!$B$3:$C$56,2,FALSE)*Paramètres!$K$17),IF(OR(AG12="",OR($D12="",$D12="NL",$D12="HORS LIGUE")),0,VLOOKUP(IF(OR(AG12="",OR($D12="",$D12="NL",$D12="HORS LIGUE")),"",COUNTIFS($D$5:$D$72,"&lt;&gt;"&amp;"",$D$5:$D$72,"&lt;&gt;"&amp;"NL",$D$5:$D$72,"&lt;&gt;"&amp;"HORS LIGUE",AG$5:AG$72,"&lt;"&amp;AG12)+1),Paramètres!$B$3:$C$56,2,FALSE)*Paramètres!$K$17))</f>
        <v>0</v>
      </c>
      <c r="AI12" s="40">
        <f t="shared" si="0"/>
        <v>0</v>
      </c>
      <c r="AJ12" s="3" t="str">
        <f t="shared" si="1"/>
        <v/>
      </c>
      <c r="AK12" s="5">
        <f t="shared" si="2"/>
        <v>0</v>
      </c>
      <c r="AL12" s="41">
        <f t="shared" si="3"/>
        <v>0</v>
      </c>
      <c r="AM12" s="33" t="str">
        <f t="shared" si="4"/>
        <v/>
      </c>
      <c r="AO12" s="22">
        <f t="shared" si="5"/>
        <v>0</v>
      </c>
      <c r="AP12">
        <f t="shared" si="6"/>
        <v>0</v>
      </c>
      <c r="AQ12">
        <f t="shared" si="7"/>
        <v>0</v>
      </c>
      <c r="AR12">
        <f t="shared" si="8"/>
        <v>0</v>
      </c>
      <c r="AS12">
        <f t="shared" si="9"/>
        <v>0</v>
      </c>
      <c r="AT12">
        <f t="shared" si="10"/>
        <v>0</v>
      </c>
      <c r="AU12">
        <f t="shared" si="11"/>
        <v>0</v>
      </c>
      <c r="AV12">
        <f t="shared" si="12"/>
        <v>0</v>
      </c>
      <c r="AW12">
        <f t="shared" si="13"/>
        <v>0</v>
      </c>
      <c r="AX12">
        <f t="shared" si="14"/>
        <v>0</v>
      </c>
      <c r="AY12">
        <f t="shared" si="15"/>
        <v>0</v>
      </c>
      <c r="AZ12">
        <f t="shared" si="16"/>
        <v>0</v>
      </c>
      <c r="BA12">
        <f t="shared" si="17"/>
        <v>0</v>
      </c>
      <c r="BB12">
        <f t="shared" si="18"/>
        <v>0</v>
      </c>
      <c r="BC12">
        <f t="shared" si="19"/>
        <v>0</v>
      </c>
      <c r="BD12">
        <f t="shared" si="20"/>
        <v>0</v>
      </c>
      <c r="BE12" s="22">
        <f t="shared" ref="BE12:BR12" si="28">BD12+LARGE($AO12:$BC12,BE$4)</f>
        <v>0</v>
      </c>
      <c r="BF12" s="22">
        <f t="shared" si="28"/>
        <v>0</v>
      </c>
      <c r="BG12" s="22">
        <f t="shared" si="28"/>
        <v>0</v>
      </c>
      <c r="BH12" s="22">
        <f t="shared" si="28"/>
        <v>0</v>
      </c>
      <c r="BI12" s="22">
        <f t="shared" si="28"/>
        <v>0</v>
      </c>
      <c r="BJ12" s="22">
        <f t="shared" si="28"/>
        <v>0</v>
      </c>
      <c r="BK12" s="22">
        <f t="shared" si="28"/>
        <v>0</v>
      </c>
      <c r="BL12" s="22">
        <f t="shared" si="28"/>
        <v>0</v>
      </c>
      <c r="BM12" s="22">
        <f t="shared" si="28"/>
        <v>0</v>
      </c>
      <c r="BN12" s="22">
        <f t="shared" si="28"/>
        <v>0</v>
      </c>
      <c r="BO12" s="22">
        <f t="shared" si="28"/>
        <v>0</v>
      </c>
      <c r="BP12" s="22">
        <f t="shared" si="28"/>
        <v>0</v>
      </c>
      <c r="BQ12" s="22">
        <f t="shared" si="28"/>
        <v>0</v>
      </c>
      <c r="BR12" s="22">
        <f t="shared" si="28"/>
        <v>0</v>
      </c>
    </row>
    <row r="13" spans="1:70" ht="16.5">
      <c r="A13" s="14" t="s">
        <v>652</v>
      </c>
      <c r="B13" s="32" t="str">
        <f>IF(ISNA(VLOOKUP(A13,'Licenciés Jeunes 2023'!A:C,3,0)),"",VLOOKUP(A13,'Licenciés Jeunes 2023'!A:C,3,0))</f>
        <v/>
      </c>
      <c r="C13" s="32" t="str">
        <f>IF(ISNA(VLOOKUP(A13,'Licenciés Jeunes 2023'!A:C,2,0)),"",VLOOKUP(A13,'Licenciés Jeunes 2023'!A:C,2,0))</f>
        <v/>
      </c>
      <c r="D13" s="32" t="str">
        <f>IF(ISNA(VLOOKUP(A13,'Licenciés Jeunes 2023'!A:F,6,0)),"",VLOOKUP(A13,'Licenciés Jeunes 2023'!A:F,6,0))</f>
        <v/>
      </c>
      <c r="E13" s="6"/>
      <c r="F13" s="2">
        <f>IF(E$2="Bike &amp; Run",IF(ISNA(VLOOKUP(E13,Paramètres!$B$3:$C$56,2,FALSE)),0,VLOOKUP(E13,Paramètres!$B$3:$C$56,2,FALSE)*Paramètres!$K$3),IF(OR(E13="",OR($D13="",$D13="NL",$D13="HORS LIGUE")),0,VLOOKUP(IF(OR(E13="",OR($D13="",$D13="NL",$D13="HORS LIGUE")),"",COUNTIFS($D$5:$D$72,"&lt;&gt;"&amp;"",$D$5:$D$72,"&lt;&gt;"&amp;"NL",$D$5:$D$72,"&lt;&gt;"&amp;"HORS LIGUE",E$5:E$72,"&lt;"&amp;E13)+1),Paramètres!$B$3:$C$56,2,FALSE)*Paramètres!$K$3))</f>
        <v>0</v>
      </c>
      <c r="G13" s="4"/>
      <c r="H13" s="2">
        <f>IF(G$2="Bike &amp; Run",IF(ISNA(VLOOKUP(G13,Paramètres!$B$3:$C$56,2,FALSE)),0,VLOOKUP(G13,Paramètres!$B$3:$C$56,2,FALSE)*Paramètres!$K$4),IF(OR(G13="",OR($D13="",$D13="NL",$D13="HORS LIGUE")),0,VLOOKUP(IF(OR(G13="",OR($D13="",$D13="NL",$D13="HORS LIGUE")),"",COUNTIFS($D$5:$D$72,"&lt;&gt;"&amp;"",$D$5:$D$72,"&lt;&gt;"&amp;"NL",$D$5:$D$72,"&lt;&gt;"&amp;"HORS LIGUE",G$5:G$72,"&lt;"&amp;G13)+1),Paramètres!$B$3:$C$56,2,FALSE)*Paramètres!$K$4))</f>
        <v>0</v>
      </c>
      <c r="I13" s="36"/>
      <c r="J13" s="2">
        <f>IF(I$2="Bike &amp; Run",IF(ISNA(VLOOKUP(I13,Paramètres!$B$3:$C$56,2,FALSE)),0,VLOOKUP(I13,Paramètres!$B$3:$C$56,2,FALSE)*Paramètres!$K$5),IF(OR(I13="",OR($D13="",$D13="NL",$D13="HORS LIGUE")),0,VLOOKUP(IF(OR(I13="",OR($D13="",$D13="NL",$D13="HORS LIGUE")),"",COUNTIFS($D$5:$D$72,"&lt;&gt;"&amp;"",$D$5:$D$72,"&lt;&gt;"&amp;"NL",$D$5:$D$72,"&lt;&gt;"&amp;"HORS LIGUE",I$5:I$72,"&lt;"&amp;I13)+1),Paramètres!$B$3:$C$56,2,FALSE)*Paramètres!$K$5))</f>
        <v>0</v>
      </c>
      <c r="K13" s="4"/>
      <c r="L13" s="2">
        <f>IF(K$2="Bike &amp; Run",IF(ISNA(VLOOKUP(K13,Paramètres!$B$3:$C$56,2,FALSE)),0,VLOOKUP(K13,Paramètres!$B$3:$C$56,2,FALSE)*Paramètres!$K$6),IF(OR(K13="",OR($D13="",$D13="NL",$D13="HORS LIGUE")),0,VLOOKUP(IF(OR(K13="",OR($D13="",$D13="NL",$D13="HORS LIGUE")),"",COUNTIFS($D$5:$D$72,"&lt;&gt;"&amp;"",$D$5:$D$72,"&lt;&gt;"&amp;"NL",$D$5:$D$72,"&lt;&gt;"&amp;"HORS LIGUE",K$5:K$72,"&lt;"&amp;K13)+1),Paramètres!$B$3:$C$56,2,FALSE)*Paramètres!$K$6))</f>
        <v>0</v>
      </c>
      <c r="M13" s="4"/>
      <c r="N13" s="2">
        <f>IF(M$2="Bike &amp; Run",IF(ISNA(VLOOKUP(M13,Paramètres!$B$3:$C$56,2,FALSE)),0,VLOOKUP(M13,Paramètres!$B$3:$C$56,2,FALSE)*Paramètres!$K$7),IF(OR(M13="",OR($D13="",$D13="NL",$D13="HORS LIGUE")),0,VLOOKUP(IF(OR(M13="",OR($D13="",$D13="NL",$D13="HORS LIGUE")),"",COUNTIFS($D$5:$D$72,"&lt;&gt;"&amp;"",$D$5:$D$72,"&lt;&gt;"&amp;"NL",$D$5:$D$72,"&lt;&gt;"&amp;"HORS LIGUE",M$5:M$72,"&lt;"&amp;M13)+1),Paramètres!$B$3:$C$56,2,FALSE)*Paramètres!$K$7))</f>
        <v>0</v>
      </c>
      <c r="O13" s="46"/>
      <c r="P13" s="2">
        <f>IF(O$2="Bike &amp; Run",IF(ISNA(VLOOKUP(O13,Paramètres!$B$3:$C$56,2,FALSE)),0,VLOOKUP(O13,Paramètres!$B$3:$C$56,2,FALSE)*Paramètres!$K$8),IF(OR(O13="",OR($D13="",$D13="NL",$D13="HORS LIGUE")),0,VLOOKUP(IF(OR(O13="",OR($D13="",$D13="NL",$D13="HORS LIGUE")),"",COUNTIFS($D$5:$D$72,"&lt;&gt;"&amp;"",$D$5:$D$72,"&lt;&gt;"&amp;"NL",$D$5:$D$72,"&lt;&gt;"&amp;"HORS LIGUE",O$5:O$72,"&lt;"&amp;O13)+1),Paramètres!$B$3:$C$56,2,FALSE)*Paramètres!$K$8))</f>
        <v>0</v>
      </c>
      <c r="Q13" s="46"/>
      <c r="R13" s="2">
        <f>IF(Q$2="Bike &amp; Run",IF(ISNA(VLOOKUP(Q13,Paramètres!$B$3:$C$56,2,FALSE)),0,VLOOKUP(Q13,Paramètres!$B$3:$C$56,2,FALSE)*Paramètres!$K$9),IF(OR(Q13="",OR($D13="",$D13="NL",$D13="HORS LIGUE")),0,VLOOKUP(IF(OR(Q13="",OR($D13="",$D13="NL",$D13="HORS LIGUE")),"",COUNTIFS($D$5:$D$72,"&lt;&gt;"&amp;"",$D$5:$D$72,"&lt;&gt;"&amp;"NL",$D$5:$D$72,"&lt;&gt;"&amp;"HORS LIGUE",Q$5:Q$72,"&lt;"&amp;Q13)+1),Paramètres!$B$3:$C$56,2,FALSE)*Paramètres!$K$9))</f>
        <v>0</v>
      </c>
      <c r="S13" s="46"/>
      <c r="T13" s="2">
        <f>IF(S$2="Bike &amp; Run",IF(ISNA(VLOOKUP(S13,Paramètres!$B$3:$C$56,2,FALSE)),0,VLOOKUP(S13,Paramètres!$B$3:$C$56,2,FALSE)*Paramètres!$K$10),IF(OR(S13="",OR($D13="",$D13="NL",$D13="HORS LIGUE")),0,VLOOKUP(IF(OR(S13="",OR($D13="",$D13="NL",$D13="HORS LIGUE")),"",COUNTIFS($D$5:$D$72,"&lt;&gt;"&amp;"",$D$5:$D$72,"&lt;&gt;"&amp;"NL",$D$5:$D$72,"&lt;&gt;"&amp;"HORS LIGUE",S$5:S$72,"&lt;"&amp;S13)+1),Paramètres!$B$3:$C$56,2,FALSE)*Paramètres!$K$10))</f>
        <v>0</v>
      </c>
      <c r="U13" s="46"/>
      <c r="V13" s="2">
        <f>IF(U$2="Bike &amp; Run",IF(ISNA(VLOOKUP(U13,Paramètres!$B$3:$C$56,2,FALSE)),0,VLOOKUP(U13,Paramètres!$B$3:$C$56,2,FALSE)*Paramètres!$K$11),IF(OR(U13="",OR($D13="",$D13="NL",$D13="HORS LIGUE")),0,VLOOKUP(IF(OR(U13="",OR($D13="",$D13="NL",$D13="HORS LIGUE")),"",COUNTIFS($D$5:$D$72,"&lt;&gt;"&amp;"",$D$5:$D$72,"&lt;&gt;"&amp;"NL",$D$5:$D$72,"&lt;&gt;"&amp;"HORS LIGUE",U$5:U$72,"&lt;"&amp;U13)+1),Paramètres!$B$3:$C$56,2,FALSE)*Paramètres!$K$11))</f>
        <v>0</v>
      </c>
      <c r="W13" s="46"/>
      <c r="X13" s="2">
        <f>IF(W$2="Bike &amp; Run",IF(ISNA(VLOOKUP(W13,Paramètres!$B$3:$C$56,2,FALSE)),0,VLOOKUP(W13,Paramètres!$B$3:$C$56,2,FALSE)*Paramètres!$K$12),IF(OR(W13="",OR($D13="",$D13="NL",$D13="HORS LIGUE")),0,VLOOKUP(IF(OR(W13="",OR($D13="",$D13="NL",$D13="HORS LIGUE")),"",COUNTIFS($D$5:$D$72,"&lt;&gt;"&amp;"",$D$5:$D$72,"&lt;&gt;"&amp;"NL",$D$5:$D$72,"&lt;&gt;"&amp;"HORS LIGUE",W$5:W$72,"&lt;"&amp;W13)+1),Paramètres!$B$3:$C$56,2,FALSE)*Paramètres!$K$12))</f>
        <v>0</v>
      </c>
      <c r="Y13" s="46"/>
      <c r="Z13" s="2">
        <f>IF(Y$2="Bike &amp; Run",IF(ISNA(VLOOKUP(Y13,Paramètres!$B$3:$C$56,2,FALSE)),0,VLOOKUP(Y13,Paramètres!$B$3:$C$56,2,FALSE)*Paramètres!$K$13),IF(OR(Y13="",OR($D13="",$D13="NL",$D13="HORS LIGUE")),0,VLOOKUP(IF(OR(Y13="",OR($D13="",$D13="NL",$D13="HORS LIGUE")),"",COUNTIFS($D$5:$D$72,"&lt;&gt;"&amp;"",$D$5:$D$72,"&lt;&gt;"&amp;"NL",$D$5:$D$72,"&lt;&gt;"&amp;"HORS LIGUE",Y$5:Y$72,"&lt;"&amp;Y13)+1),Paramètres!$B$3:$C$56,2,FALSE)*Paramètres!$K$13))</f>
        <v>0</v>
      </c>
      <c r="AA13" s="46"/>
      <c r="AB13" s="2">
        <f>IF(AA$2="Bike &amp; Run",IF(ISNA(VLOOKUP(AA13,Paramètres!$B$3:$C$56,2,FALSE)),0,VLOOKUP(AA13,Paramètres!$B$3:$C$56,2,FALSE)*Paramètres!$K$14),IF(OR(AA13="",OR($D13="",$D13="NL",$D13="HORS LIGUE")),0,VLOOKUP(IF(OR(AA13="",OR($D13="",$D13="NL",$D13="HORS LIGUE")),"",COUNTIFS($D$5:$D$72,"&lt;&gt;"&amp;"",$D$5:$D$72,"&lt;&gt;"&amp;"NL",$D$5:$D$72,"&lt;&gt;"&amp;"HORS LIGUE",AA$5:AA$72,"&lt;"&amp;AA13)+1),Paramètres!$B$3:$C$56,2,FALSE)*Paramètres!$K$14))</f>
        <v>0</v>
      </c>
      <c r="AC13" s="46"/>
      <c r="AD13" s="2">
        <f>IF(AC$2="Bike &amp; Run",IF(ISNA(VLOOKUP(AC13,Paramètres!$B$3:$C$56,2,FALSE)),0,VLOOKUP(AC13,Paramètres!$B$3:$C$56,2,FALSE)*Paramètres!$K$15),IF(OR(AC13="",OR($D13="",$D13="NL",$D13="HORS LIGUE")),0,VLOOKUP(IF(OR(AC13="",OR($D13="",$D13="NL",$D13="HORS LIGUE")),"",COUNTIFS($D$5:$D$72,"&lt;&gt;"&amp;"",$D$5:$D$72,"&lt;&gt;"&amp;"NL",$D$5:$D$72,"&lt;&gt;"&amp;"HORS LIGUE",AC$5:AC$72,"&lt;"&amp;AC13)+1),Paramètres!$B$3:$C$56,2,FALSE)*Paramètres!$K$15))</f>
        <v>0</v>
      </c>
      <c r="AE13" s="46"/>
      <c r="AF13" s="2">
        <f>IF(AE$2="Bike &amp; Run",IF(ISNA(VLOOKUP(AE13,Paramètres!$B$3:$C$56,2,FALSE)),0,VLOOKUP(AE13,Paramètres!$B$3:$C$56,2,FALSE)*Paramètres!$K$16),IF(OR(AE13="",OR($D13="",$D13="NL",$D13="HORS LIGUE")),0,VLOOKUP(IF(OR(AE13="",OR($D13="",$D13="NL",$D13="HORS LIGUE")),"",COUNTIFS($D$5:$D$72,"&lt;&gt;"&amp;"",$D$5:$D$72,"&lt;&gt;"&amp;"NL",$D$5:$D$72,"&lt;&gt;"&amp;"HORS LIGUE",AE$5:AE$72,"&lt;"&amp;AE13)+1),Paramètres!$B$3:$C$56,2,FALSE)*Paramètres!$K$16))</f>
        <v>0</v>
      </c>
      <c r="AG13" s="46"/>
      <c r="AH13" s="2">
        <f>IF(AG$2="Bike &amp; Run",IF(ISNA(VLOOKUP(AG13,Paramètres!$B$3:$C$56,2,FALSE)),0,VLOOKUP(AG13,Paramètres!$B$3:$C$56,2,FALSE)*Paramètres!$K$17),IF(OR(AG13="",OR($D13="",$D13="NL",$D13="HORS LIGUE")),0,VLOOKUP(IF(OR(AG13="",OR($D13="",$D13="NL",$D13="HORS LIGUE")),"",COUNTIFS($D$5:$D$72,"&lt;&gt;"&amp;"",$D$5:$D$72,"&lt;&gt;"&amp;"NL",$D$5:$D$72,"&lt;&gt;"&amp;"HORS LIGUE",AG$5:AG$72,"&lt;"&amp;AG13)+1),Paramètres!$B$3:$C$56,2,FALSE)*Paramètres!$K$17))</f>
        <v>0</v>
      </c>
      <c r="AI13" s="40">
        <f t="shared" si="0"/>
        <v>0</v>
      </c>
      <c r="AJ13" s="3" t="str">
        <f t="shared" si="1"/>
        <v/>
      </c>
      <c r="AK13" s="5">
        <f t="shared" si="2"/>
        <v>0</v>
      </c>
      <c r="AL13" s="41">
        <f t="shared" si="3"/>
        <v>0</v>
      </c>
      <c r="AM13" s="33" t="str">
        <f t="shared" si="4"/>
        <v/>
      </c>
      <c r="AO13" s="22">
        <f t="shared" si="5"/>
        <v>0</v>
      </c>
      <c r="AP13">
        <f t="shared" si="6"/>
        <v>0</v>
      </c>
      <c r="AQ13">
        <f t="shared" si="7"/>
        <v>0</v>
      </c>
      <c r="AR13">
        <f t="shared" si="8"/>
        <v>0</v>
      </c>
      <c r="AS13">
        <f t="shared" si="9"/>
        <v>0</v>
      </c>
      <c r="AT13">
        <f t="shared" si="10"/>
        <v>0</v>
      </c>
      <c r="AU13">
        <f t="shared" si="11"/>
        <v>0</v>
      </c>
      <c r="AV13">
        <f t="shared" si="12"/>
        <v>0</v>
      </c>
      <c r="AW13">
        <f t="shared" si="13"/>
        <v>0</v>
      </c>
      <c r="AX13">
        <f t="shared" si="14"/>
        <v>0</v>
      </c>
      <c r="AY13">
        <f t="shared" si="15"/>
        <v>0</v>
      </c>
      <c r="AZ13">
        <f t="shared" si="16"/>
        <v>0</v>
      </c>
      <c r="BA13">
        <f t="shared" si="17"/>
        <v>0</v>
      </c>
      <c r="BB13">
        <f t="shared" si="18"/>
        <v>0</v>
      </c>
      <c r="BC13">
        <f t="shared" si="19"/>
        <v>0</v>
      </c>
      <c r="BD13">
        <f t="shared" si="20"/>
        <v>0</v>
      </c>
      <c r="BE13" s="22">
        <f t="shared" ref="BE13:BR13" si="29">BD13+LARGE($AO13:$BC13,BE$4)</f>
        <v>0</v>
      </c>
      <c r="BF13" s="22">
        <f t="shared" si="29"/>
        <v>0</v>
      </c>
      <c r="BG13" s="22">
        <f t="shared" si="29"/>
        <v>0</v>
      </c>
      <c r="BH13" s="22">
        <f t="shared" si="29"/>
        <v>0</v>
      </c>
      <c r="BI13" s="22">
        <f t="shared" si="29"/>
        <v>0</v>
      </c>
      <c r="BJ13" s="22">
        <f t="shared" si="29"/>
        <v>0</v>
      </c>
      <c r="BK13" s="22">
        <f t="shared" si="29"/>
        <v>0</v>
      </c>
      <c r="BL13" s="22">
        <f t="shared" si="29"/>
        <v>0</v>
      </c>
      <c r="BM13" s="22">
        <f t="shared" si="29"/>
        <v>0</v>
      </c>
      <c r="BN13" s="22">
        <f t="shared" si="29"/>
        <v>0</v>
      </c>
      <c r="BO13" s="22">
        <f t="shared" si="29"/>
        <v>0</v>
      </c>
      <c r="BP13" s="22">
        <f t="shared" si="29"/>
        <v>0</v>
      </c>
      <c r="BQ13" s="22">
        <f t="shared" si="29"/>
        <v>0</v>
      </c>
      <c r="BR13" s="22">
        <f t="shared" si="29"/>
        <v>0</v>
      </c>
    </row>
    <row r="14" spans="1:70" ht="16.5">
      <c r="A14" s="14" t="s">
        <v>660</v>
      </c>
      <c r="B14" s="32" t="str">
        <f>IF(ISNA(VLOOKUP(A14,'Licenciés Jeunes 2023'!A:C,3,0)),"",VLOOKUP(A14,'Licenciés Jeunes 2023'!A:C,3,0))</f>
        <v/>
      </c>
      <c r="C14" s="32" t="str">
        <f>IF(ISNA(VLOOKUP(A14,'Licenciés Jeunes 2023'!A:C,2,0)),"",VLOOKUP(A14,'Licenciés Jeunes 2023'!A:C,2,0))</f>
        <v/>
      </c>
      <c r="D14" s="32" t="str">
        <f>IF(ISNA(VLOOKUP(A14,'Licenciés Jeunes 2023'!A:F,6,0)),"",VLOOKUP(A14,'Licenciés Jeunes 2023'!A:F,6,0))</f>
        <v/>
      </c>
      <c r="E14" s="6"/>
      <c r="F14" s="2">
        <f>IF(E$2="Bike &amp; Run",IF(ISNA(VLOOKUP(E14,Paramètres!$B$3:$C$56,2,FALSE)),0,VLOOKUP(E14,Paramètres!$B$3:$C$56,2,FALSE)*Paramètres!$K$3),IF(OR(E14="",OR($D14="",$D14="NL",$D14="HORS LIGUE")),0,VLOOKUP(IF(OR(E14="",OR($D14="",$D14="NL",$D14="HORS LIGUE")),"",COUNTIFS($D$5:$D$72,"&lt;&gt;"&amp;"",$D$5:$D$72,"&lt;&gt;"&amp;"NL",$D$5:$D$72,"&lt;&gt;"&amp;"HORS LIGUE",E$5:E$72,"&lt;"&amp;E14)+1),Paramètres!$B$3:$C$56,2,FALSE)*Paramètres!$K$3))</f>
        <v>0</v>
      </c>
      <c r="G14" s="4"/>
      <c r="H14" s="2">
        <f>IF(G$2="Bike &amp; Run",IF(ISNA(VLOOKUP(G14,Paramètres!$B$3:$C$56,2,FALSE)),0,VLOOKUP(G14,Paramètres!$B$3:$C$56,2,FALSE)*Paramètres!$K$4),IF(OR(G14="",OR($D14="",$D14="NL",$D14="HORS LIGUE")),0,VLOOKUP(IF(OR(G14="",OR($D14="",$D14="NL",$D14="HORS LIGUE")),"",COUNTIFS($D$5:$D$72,"&lt;&gt;"&amp;"",$D$5:$D$72,"&lt;&gt;"&amp;"NL",$D$5:$D$72,"&lt;&gt;"&amp;"HORS LIGUE",G$5:G$72,"&lt;"&amp;G14)+1),Paramètres!$B$3:$C$56,2,FALSE)*Paramètres!$K$4))</f>
        <v>0</v>
      </c>
      <c r="I14" s="36"/>
      <c r="J14" s="2">
        <f>IF(I$2="Bike &amp; Run",IF(ISNA(VLOOKUP(I14,Paramètres!$B$3:$C$56,2,FALSE)),0,VLOOKUP(I14,Paramètres!$B$3:$C$56,2,FALSE)*Paramètres!$K$5),IF(OR(I14="",OR($D14="",$D14="NL",$D14="HORS LIGUE")),0,VLOOKUP(IF(OR(I14="",OR($D14="",$D14="NL",$D14="HORS LIGUE")),"",COUNTIFS($D$5:$D$72,"&lt;&gt;"&amp;"",$D$5:$D$72,"&lt;&gt;"&amp;"NL",$D$5:$D$72,"&lt;&gt;"&amp;"HORS LIGUE",I$5:I$72,"&lt;"&amp;I14)+1),Paramètres!$B$3:$C$56,2,FALSE)*Paramètres!$K$5))</f>
        <v>0</v>
      </c>
      <c r="K14" s="4"/>
      <c r="L14" s="2">
        <f>IF(K$2="Bike &amp; Run",IF(ISNA(VLOOKUP(K14,Paramètres!$B$3:$C$56,2,FALSE)),0,VLOOKUP(K14,Paramètres!$B$3:$C$56,2,FALSE)*Paramètres!$K$6),IF(OR(K14="",OR($D14="",$D14="NL",$D14="HORS LIGUE")),0,VLOOKUP(IF(OR(K14="",OR($D14="",$D14="NL",$D14="HORS LIGUE")),"",COUNTIFS($D$5:$D$72,"&lt;&gt;"&amp;"",$D$5:$D$72,"&lt;&gt;"&amp;"NL",$D$5:$D$72,"&lt;&gt;"&amp;"HORS LIGUE",K$5:K$72,"&lt;"&amp;K14)+1),Paramètres!$B$3:$C$56,2,FALSE)*Paramètres!$K$6))</f>
        <v>0</v>
      </c>
      <c r="M14" s="4"/>
      <c r="N14" s="2">
        <f>IF(M$2="Bike &amp; Run",IF(ISNA(VLOOKUP(M14,Paramètres!$B$3:$C$56,2,FALSE)),0,VLOOKUP(M14,Paramètres!$B$3:$C$56,2,FALSE)*Paramètres!$K$7),IF(OR(M14="",OR($D14="",$D14="NL",$D14="HORS LIGUE")),0,VLOOKUP(IF(OR(M14="",OR($D14="",$D14="NL",$D14="HORS LIGUE")),"",COUNTIFS($D$5:$D$72,"&lt;&gt;"&amp;"",$D$5:$D$72,"&lt;&gt;"&amp;"NL",$D$5:$D$72,"&lt;&gt;"&amp;"HORS LIGUE",M$5:M$72,"&lt;"&amp;M14)+1),Paramètres!$B$3:$C$56,2,FALSE)*Paramètres!$K$7))</f>
        <v>0</v>
      </c>
      <c r="O14" s="46"/>
      <c r="P14" s="2">
        <f>IF(O$2="Bike &amp; Run",IF(ISNA(VLOOKUP(O14,Paramètres!$B$3:$C$56,2,FALSE)),0,VLOOKUP(O14,Paramètres!$B$3:$C$56,2,FALSE)*Paramètres!$K$8),IF(OR(O14="",OR($D14="",$D14="NL",$D14="HORS LIGUE")),0,VLOOKUP(IF(OR(O14="",OR($D14="",$D14="NL",$D14="HORS LIGUE")),"",COUNTIFS($D$5:$D$72,"&lt;&gt;"&amp;"",$D$5:$D$72,"&lt;&gt;"&amp;"NL",$D$5:$D$72,"&lt;&gt;"&amp;"HORS LIGUE",O$5:O$72,"&lt;"&amp;O14)+1),Paramètres!$B$3:$C$56,2,FALSE)*Paramètres!$K$8))</f>
        <v>0</v>
      </c>
      <c r="Q14" s="46"/>
      <c r="R14" s="2">
        <f>IF(Q$2="Bike &amp; Run",IF(ISNA(VLOOKUP(Q14,Paramètres!$B$3:$C$56,2,FALSE)),0,VLOOKUP(Q14,Paramètres!$B$3:$C$56,2,FALSE)*Paramètres!$K$9),IF(OR(Q14="",OR($D14="",$D14="NL",$D14="HORS LIGUE")),0,VLOOKUP(IF(OR(Q14="",OR($D14="",$D14="NL",$D14="HORS LIGUE")),"",COUNTIFS($D$5:$D$72,"&lt;&gt;"&amp;"",$D$5:$D$72,"&lt;&gt;"&amp;"NL",$D$5:$D$72,"&lt;&gt;"&amp;"HORS LIGUE",Q$5:Q$72,"&lt;"&amp;Q14)+1),Paramètres!$B$3:$C$56,2,FALSE)*Paramètres!$K$9))</f>
        <v>0</v>
      </c>
      <c r="S14" s="46"/>
      <c r="T14" s="2">
        <f>IF(S$2="Bike &amp; Run",IF(ISNA(VLOOKUP(S14,Paramètres!$B$3:$C$56,2,FALSE)),0,VLOOKUP(S14,Paramètres!$B$3:$C$56,2,FALSE)*Paramètres!$K$10),IF(OR(S14="",OR($D14="",$D14="NL",$D14="HORS LIGUE")),0,VLOOKUP(IF(OR(S14="",OR($D14="",$D14="NL",$D14="HORS LIGUE")),"",COUNTIFS($D$5:$D$72,"&lt;&gt;"&amp;"",$D$5:$D$72,"&lt;&gt;"&amp;"NL",$D$5:$D$72,"&lt;&gt;"&amp;"HORS LIGUE",S$5:S$72,"&lt;"&amp;S14)+1),Paramètres!$B$3:$C$56,2,FALSE)*Paramètres!$K$10))</f>
        <v>0</v>
      </c>
      <c r="U14" s="46"/>
      <c r="V14" s="2">
        <f>IF(U$2="Bike &amp; Run",IF(ISNA(VLOOKUP(U14,Paramètres!$B$3:$C$56,2,FALSE)),0,VLOOKUP(U14,Paramètres!$B$3:$C$56,2,FALSE)*Paramètres!$K$11),IF(OR(U14="",OR($D14="",$D14="NL",$D14="HORS LIGUE")),0,VLOOKUP(IF(OR(U14="",OR($D14="",$D14="NL",$D14="HORS LIGUE")),"",COUNTIFS($D$5:$D$72,"&lt;&gt;"&amp;"",$D$5:$D$72,"&lt;&gt;"&amp;"NL",$D$5:$D$72,"&lt;&gt;"&amp;"HORS LIGUE",U$5:U$72,"&lt;"&amp;U14)+1),Paramètres!$B$3:$C$56,2,FALSE)*Paramètres!$K$11))</f>
        <v>0</v>
      </c>
      <c r="W14" s="46"/>
      <c r="X14" s="2">
        <f>IF(W$2="Bike &amp; Run",IF(ISNA(VLOOKUP(W14,Paramètres!$B$3:$C$56,2,FALSE)),0,VLOOKUP(W14,Paramètres!$B$3:$C$56,2,FALSE)*Paramètres!$K$12),IF(OR(W14="",OR($D14="",$D14="NL",$D14="HORS LIGUE")),0,VLOOKUP(IF(OR(W14="",OR($D14="",$D14="NL",$D14="HORS LIGUE")),"",COUNTIFS($D$5:$D$72,"&lt;&gt;"&amp;"",$D$5:$D$72,"&lt;&gt;"&amp;"NL",$D$5:$D$72,"&lt;&gt;"&amp;"HORS LIGUE",W$5:W$72,"&lt;"&amp;W14)+1),Paramètres!$B$3:$C$56,2,FALSE)*Paramètres!$K$12))</f>
        <v>0</v>
      </c>
      <c r="Y14" s="46"/>
      <c r="Z14" s="2">
        <f>IF(Y$2="Bike &amp; Run",IF(ISNA(VLOOKUP(Y14,Paramètres!$B$3:$C$56,2,FALSE)),0,VLOOKUP(Y14,Paramètres!$B$3:$C$56,2,FALSE)*Paramètres!$K$13),IF(OR(Y14="",OR($D14="",$D14="NL",$D14="HORS LIGUE")),0,VLOOKUP(IF(OR(Y14="",OR($D14="",$D14="NL",$D14="HORS LIGUE")),"",COUNTIFS($D$5:$D$72,"&lt;&gt;"&amp;"",$D$5:$D$72,"&lt;&gt;"&amp;"NL",$D$5:$D$72,"&lt;&gt;"&amp;"HORS LIGUE",Y$5:Y$72,"&lt;"&amp;Y14)+1),Paramètres!$B$3:$C$56,2,FALSE)*Paramètres!$K$13))</f>
        <v>0</v>
      </c>
      <c r="AA14" s="46"/>
      <c r="AB14" s="2">
        <f>IF(AA$2="Bike &amp; Run",IF(ISNA(VLOOKUP(AA14,Paramètres!$B$3:$C$56,2,FALSE)),0,VLOOKUP(AA14,Paramètres!$B$3:$C$56,2,FALSE)*Paramètres!$K$14),IF(OR(AA14="",OR($D14="",$D14="NL",$D14="HORS LIGUE")),0,VLOOKUP(IF(OR(AA14="",OR($D14="",$D14="NL",$D14="HORS LIGUE")),"",COUNTIFS($D$5:$D$72,"&lt;&gt;"&amp;"",$D$5:$D$72,"&lt;&gt;"&amp;"NL",$D$5:$D$72,"&lt;&gt;"&amp;"HORS LIGUE",AA$5:AA$72,"&lt;"&amp;AA14)+1),Paramètres!$B$3:$C$56,2,FALSE)*Paramètres!$K$14))</f>
        <v>0</v>
      </c>
      <c r="AC14" s="46"/>
      <c r="AD14" s="2">
        <f>IF(AC$2="Bike &amp; Run",IF(ISNA(VLOOKUP(AC14,Paramètres!$B$3:$C$56,2,FALSE)),0,VLOOKUP(AC14,Paramètres!$B$3:$C$56,2,FALSE)*Paramètres!$K$15),IF(OR(AC14="",OR($D14="",$D14="NL",$D14="HORS LIGUE")),0,VLOOKUP(IF(OR(AC14="",OR($D14="",$D14="NL",$D14="HORS LIGUE")),"",COUNTIFS($D$5:$D$72,"&lt;&gt;"&amp;"",$D$5:$D$72,"&lt;&gt;"&amp;"NL",$D$5:$D$72,"&lt;&gt;"&amp;"HORS LIGUE",AC$5:AC$72,"&lt;"&amp;AC14)+1),Paramètres!$B$3:$C$56,2,FALSE)*Paramètres!$K$15))</f>
        <v>0</v>
      </c>
      <c r="AE14" s="46"/>
      <c r="AF14" s="2">
        <f>IF(AE$2="Bike &amp; Run",IF(ISNA(VLOOKUP(AE14,Paramètres!$B$3:$C$56,2,FALSE)),0,VLOOKUP(AE14,Paramètres!$B$3:$C$56,2,FALSE)*Paramètres!$K$16),IF(OR(AE14="",OR($D14="",$D14="NL",$D14="HORS LIGUE")),0,VLOOKUP(IF(OR(AE14="",OR($D14="",$D14="NL",$D14="HORS LIGUE")),"",COUNTIFS($D$5:$D$72,"&lt;&gt;"&amp;"",$D$5:$D$72,"&lt;&gt;"&amp;"NL",$D$5:$D$72,"&lt;&gt;"&amp;"HORS LIGUE",AE$5:AE$72,"&lt;"&amp;AE14)+1),Paramètres!$B$3:$C$56,2,FALSE)*Paramètres!$K$16))</f>
        <v>0</v>
      </c>
      <c r="AG14" s="46"/>
      <c r="AH14" s="2">
        <f>IF(AG$2="Bike &amp; Run",IF(ISNA(VLOOKUP(AG14,Paramètres!$B$3:$C$56,2,FALSE)),0,VLOOKUP(AG14,Paramètres!$B$3:$C$56,2,FALSE)*Paramètres!$K$17),IF(OR(AG14="",OR($D14="",$D14="NL",$D14="HORS LIGUE")),0,VLOOKUP(IF(OR(AG14="",OR($D14="",$D14="NL",$D14="HORS LIGUE")),"",COUNTIFS($D$5:$D$72,"&lt;&gt;"&amp;"",$D$5:$D$72,"&lt;&gt;"&amp;"NL",$D$5:$D$72,"&lt;&gt;"&amp;"HORS LIGUE",AG$5:AG$72,"&lt;"&amp;AG14)+1),Paramètres!$B$3:$C$56,2,FALSE)*Paramètres!$K$17))</f>
        <v>0</v>
      </c>
      <c r="AI14" s="40">
        <f t="shared" si="0"/>
        <v>0</v>
      </c>
      <c r="AJ14" s="3" t="str">
        <f t="shared" si="1"/>
        <v/>
      </c>
      <c r="AK14" s="5">
        <f t="shared" si="2"/>
        <v>0</v>
      </c>
      <c r="AL14" s="41">
        <f t="shared" si="3"/>
        <v>0</v>
      </c>
      <c r="AM14" s="33" t="str">
        <f t="shared" si="4"/>
        <v/>
      </c>
      <c r="AO14" s="22">
        <f t="shared" si="5"/>
        <v>0</v>
      </c>
      <c r="AP14">
        <f t="shared" si="6"/>
        <v>0</v>
      </c>
      <c r="AQ14">
        <f t="shared" si="7"/>
        <v>0</v>
      </c>
      <c r="AR14">
        <f t="shared" si="8"/>
        <v>0</v>
      </c>
      <c r="AS14">
        <f t="shared" si="9"/>
        <v>0</v>
      </c>
      <c r="AT14">
        <f t="shared" si="10"/>
        <v>0</v>
      </c>
      <c r="AU14">
        <f t="shared" si="11"/>
        <v>0</v>
      </c>
      <c r="AV14">
        <f t="shared" si="12"/>
        <v>0</v>
      </c>
      <c r="AW14">
        <f t="shared" si="13"/>
        <v>0</v>
      </c>
      <c r="AX14">
        <f t="shared" si="14"/>
        <v>0</v>
      </c>
      <c r="AY14">
        <f t="shared" si="15"/>
        <v>0</v>
      </c>
      <c r="AZ14">
        <f t="shared" si="16"/>
        <v>0</v>
      </c>
      <c r="BA14">
        <f t="shared" si="17"/>
        <v>0</v>
      </c>
      <c r="BB14">
        <f t="shared" si="18"/>
        <v>0</v>
      </c>
      <c r="BC14">
        <f t="shared" si="19"/>
        <v>0</v>
      </c>
      <c r="BD14">
        <f t="shared" si="20"/>
        <v>0</v>
      </c>
      <c r="BE14" s="22">
        <f t="shared" ref="BE14:BR14" si="30">BD14+LARGE($AO14:$BC14,BE$4)</f>
        <v>0</v>
      </c>
      <c r="BF14" s="22">
        <f t="shared" si="30"/>
        <v>0</v>
      </c>
      <c r="BG14" s="22">
        <f t="shared" si="30"/>
        <v>0</v>
      </c>
      <c r="BH14" s="22">
        <f t="shared" si="30"/>
        <v>0</v>
      </c>
      <c r="BI14" s="22">
        <f t="shared" si="30"/>
        <v>0</v>
      </c>
      <c r="BJ14" s="22">
        <f t="shared" si="30"/>
        <v>0</v>
      </c>
      <c r="BK14" s="22">
        <f t="shared" si="30"/>
        <v>0</v>
      </c>
      <c r="BL14" s="22">
        <f t="shared" si="30"/>
        <v>0</v>
      </c>
      <c r="BM14" s="22">
        <f t="shared" si="30"/>
        <v>0</v>
      </c>
      <c r="BN14" s="22">
        <f t="shared" si="30"/>
        <v>0</v>
      </c>
      <c r="BO14" s="22">
        <f t="shared" si="30"/>
        <v>0</v>
      </c>
      <c r="BP14" s="22">
        <f t="shared" si="30"/>
        <v>0</v>
      </c>
      <c r="BQ14" s="22">
        <f t="shared" si="30"/>
        <v>0</v>
      </c>
      <c r="BR14" s="22">
        <f t="shared" si="30"/>
        <v>0</v>
      </c>
    </row>
    <row r="15" spans="1:70" ht="16.5">
      <c r="A15" s="14" t="s">
        <v>666</v>
      </c>
      <c r="B15" s="32" t="str">
        <f>IF(ISNA(VLOOKUP(A15,'Licenciés Jeunes 2023'!A:C,3,0)),"",VLOOKUP(A15,'Licenciés Jeunes 2023'!A:C,3,0))</f>
        <v/>
      </c>
      <c r="C15" s="32" t="str">
        <f>IF(ISNA(VLOOKUP(A15,'Licenciés Jeunes 2023'!A:C,2,0)),"",VLOOKUP(A15,'Licenciés Jeunes 2023'!A:C,2,0))</f>
        <v/>
      </c>
      <c r="D15" s="32" t="str">
        <f>IF(ISNA(VLOOKUP(A15,'Licenciés Jeunes 2023'!A:F,6,0)),"",VLOOKUP(A15,'Licenciés Jeunes 2023'!A:F,6,0))</f>
        <v/>
      </c>
      <c r="E15" s="6"/>
      <c r="F15" s="2">
        <f>IF(E$2="Bike &amp; Run",IF(ISNA(VLOOKUP(E15,Paramètres!$B$3:$C$56,2,FALSE)),0,VLOOKUP(E15,Paramètres!$B$3:$C$56,2,FALSE)*Paramètres!$K$3),IF(OR(E15="",OR($D15="",$D15="NL",$D15="HORS LIGUE")),0,VLOOKUP(IF(OR(E15="",OR($D15="",$D15="NL",$D15="HORS LIGUE")),"",COUNTIFS($D$5:$D$72,"&lt;&gt;"&amp;"",$D$5:$D$72,"&lt;&gt;"&amp;"NL",$D$5:$D$72,"&lt;&gt;"&amp;"HORS LIGUE",E$5:E$72,"&lt;"&amp;E15)+1),Paramètres!$B$3:$C$56,2,FALSE)*Paramètres!$K$3))</f>
        <v>0</v>
      </c>
      <c r="G15" s="4"/>
      <c r="H15" s="2">
        <f>IF(G$2="Bike &amp; Run",IF(ISNA(VLOOKUP(G15,Paramètres!$B$3:$C$56,2,FALSE)),0,VLOOKUP(G15,Paramètres!$B$3:$C$56,2,FALSE)*Paramètres!$K$4),IF(OR(G15="",OR($D15="",$D15="NL",$D15="HORS LIGUE")),0,VLOOKUP(IF(OR(G15="",OR($D15="",$D15="NL",$D15="HORS LIGUE")),"",COUNTIFS($D$5:$D$72,"&lt;&gt;"&amp;"",$D$5:$D$72,"&lt;&gt;"&amp;"NL",$D$5:$D$72,"&lt;&gt;"&amp;"HORS LIGUE",G$5:G$72,"&lt;"&amp;G15)+1),Paramètres!$B$3:$C$56,2,FALSE)*Paramètres!$K$4))</f>
        <v>0</v>
      </c>
      <c r="I15" s="36"/>
      <c r="J15" s="2">
        <f>IF(I$2="Bike &amp; Run",IF(ISNA(VLOOKUP(I15,Paramètres!$B$3:$C$56,2,FALSE)),0,VLOOKUP(I15,Paramètres!$B$3:$C$56,2,FALSE)*Paramètres!$K$5),IF(OR(I15="",OR($D15="",$D15="NL",$D15="HORS LIGUE")),0,VLOOKUP(IF(OR(I15="",OR($D15="",$D15="NL",$D15="HORS LIGUE")),"",COUNTIFS($D$5:$D$72,"&lt;&gt;"&amp;"",$D$5:$D$72,"&lt;&gt;"&amp;"NL",$D$5:$D$72,"&lt;&gt;"&amp;"HORS LIGUE",I$5:I$72,"&lt;"&amp;I15)+1),Paramètres!$B$3:$C$56,2,FALSE)*Paramètres!$K$5))</f>
        <v>0</v>
      </c>
      <c r="K15" s="4"/>
      <c r="L15" s="2">
        <f>IF(K$2="Bike &amp; Run",IF(ISNA(VLOOKUP(K15,Paramètres!$B$3:$C$56,2,FALSE)),0,VLOOKUP(K15,Paramètres!$B$3:$C$56,2,FALSE)*Paramètres!$K$6),IF(OR(K15="",OR($D15="",$D15="NL",$D15="HORS LIGUE")),0,VLOOKUP(IF(OR(K15="",OR($D15="",$D15="NL",$D15="HORS LIGUE")),"",COUNTIFS($D$5:$D$72,"&lt;&gt;"&amp;"",$D$5:$D$72,"&lt;&gt;"&amp;"NL",$D$5:$D$72,"&lt;&gt;"&amp;"HORS LIGUE",K$5:K$72,"&lt;"&amp;K15)+1),Paramètres!$B$3:$C$56,2,FALSE)*Paramètres!$K$6))</f>
        <v>0</v>
      </c>
      <c r="M15" s="4"/>
      <c r="N15" s="2">
        <f>IF(M$2="Bike &amp; Run",IF(ISNA(VLOOKUP(M15,Paramètres!$B$3:$C$56,2,FALSE)),0,VLOOKUP(M15,Paramètres!$B$3:$C$56,2,FALSE)*Paramètres!$K$7),IF(OR(M15="",OR($D15="",$D15="NL",$D15="HORS LIGUE")),0,VLOOKUP(IF(OR(M15="",OR($D15="",$D15="NL",$D15="HORS LIGUE")),"",COUNTIFS($D$5:$D$72,"&lt;&gt;"&amp;"",$D$5:$D$72,"&lt;&gt;"&amp;"NL",$D$5:$D$72,"&lt;&gt;"&amp;"HORS LIGUE",M$5:M$72,"&lt;"&amp;M15)+1),Paramètres!$B$3:$C$56,2,FALSE)*Paramètres!$K$7))</f>
        <v>0</v>
      </c>
      <c r="O15" s="46"/>
      <c r="P15" s="2">
        <f>IF(O$2="Bike &amp; Run",IF(ISNA(VLOOKUP(O15,Paramètres!$B$3:$C$56,2,FALSE)),0,VLOOKUP(O15,Paramètres!$B$3:$C$56,2,FALSE)*Paramètres!$K$8),IF(OR(O15="",OR($D15="",$D15="NL",$D15="HORS LIGUE")),0,VLOOKUP(IF(OR(O15="",OR($D15="",$D15="NL",$D15="HORS LIGUE")),"",COUNTIFS($D$5:$D$72,"&lt;&gt;"&amp;"",$D$5:$D$72,"&lt;&gt;"&amp;"NL",$D$5:$D$72,"&lt;&gt;"&amp;"HORS LIGUE",O$5:O$72,"&lt;"&amp;O15)+1),Paramètres!$B$3:$C$56,2,FALSE)*Paramètres!$K$8))</f>
        <v>0</v>
      </c>
      <c r="Q15" s="46"/>
      <c r="R15" s="2">
        <f>IF(Q$2="Bike &amp; Run",IF(ISNA(VLOOKUP(Q15,Paramètres!$B$3:$C$56,2,FALSE)),0,VLOOKUP(Q15,Paramètres!$B$3:$C$56,2,FALSE)*Paramètres!$K$9),IF(OR(Q15="",OR($D15="",$D15="NL",$D15="HORS LIGUE")),0,VLOOKUP(IF(OR(Q15="",OR($D15="",$D15="NL",$D15="HORS LIGUE")),"",COUNTIFS($D$5:$D$72,"&lt;&gt;"&amp;"",$D$5:$D$72,"&lt;&gt;"&amp;"NL",$D$5:$D$72,"&lt;&gt;"&amp;"HORS LIGUE",Q$5:Q$72,"&lt;"&amp;Q15)+1),Paramètres!$B$3:$C$56,2,FALSE)*Paramètres!$K$9))</f>
        <v>0</v>
      </c>
      <c r="S15" s="46"/>
      <c r="T15" s="2">
        <f>IF(S$2="Bike &amp; Run",IF(ISNA(VLOOKUP(S15,Paramètres!$B$3:$C$56,2,FALSE)),0,VLOOKUP(S15,Paramètres!$B$3:$C$56,2,FALSE)*Paramètres!$K$10),IF(OR(S15="",OR($D15="",$D15="NL",$D15="HORS LIGUE")),0,VLOOKUP(IF(OR(S15="",OR($D15="",$D15="NL",$D15="HORS LIGUE")),"",COUNTIFS($D$5:$D$72,"&lt;&gt;"&amp;"",$D$5:$D$72,"&lt;&gt;"&amp;"NL",$D$5:$D$72,"&lt;&gt;"&amp;"HORS LIGUE",S$5:S$72,"&lt;"&amp;S15)+1),Paramètres!$B$3:$C$56,2,FALSE)*Paramètres!$K$10))</f>
        <v>0</v>
      </c>
      <c r="U15" s="46"/>
      <c r="V15" s="2">
        <f>IF(U$2="Bike &amp; Run",IF(ISNA(VLOOKUP(U15,Paramètres!$B$3:$C$56,2,FALSE)),0,VLOOKUP(U15,Paramètres!$B$3:$C$56,2,FALSE)*Paramètres!$K$11),IF(OR(U15="",OR($D15="",$D15="NL",$D15="HORS LIGUE")),0,VLOOKUP(IF(OR(U15="",OR($D15="",$D15="NL",$D15="HORS LIGUE")),"",COUNTIFS($D$5:$D$72,"&lt;&gt;"&amp;"",$D$5:$D$72,"&lt;&gt;"&amp;"NL",$D$5:$D$72,"&lt;&gt;"&amp;"HORS LIGUE",U$5:U$72,"&lt;"&amp;U15)+1),Paramètres!$B$3:$C$56,2,FALSE)*Paramètres!$K$11))</f>
        <v>0</v>
      </c>
      <c r="W15" s="46"/>
      <c r="X15" s="2">
        <f>IF(W$2="Bike &amp; Run",IF(ISNA(VLOOKUP(W15,Paramètres!$B$3:$C$56,2,FALSE)),0,VLOOKUP(W15,Paramètres!$B$3:$C$56,2,FALSE)*Paramètres!$K$12),IF(OR(W15="",OR($D15="",$D15="NL",$D15="HORS LIGUE")),0,VLOOKUP(IF(OR(W15="",OR($D15="",$D15="NL",$D15="HORS LIGUE")),"",COUNTIFS($D$5:$D$72,"&lt;&gt;"&amp;"",$D$5:$D$72,"&lt;&gt;"&amp;"NL",$D$5:$D$72,"&lt;&gt;"&amp;"HORS LIGUE",W$5:W$72,"&lt;"&amp;W15)+1),Paramètres!$B$3:$C$56,2,FALSE)*Paramètres!$K$12))</f>
        <v>0</v>
      </c>
      <c r="Y15" s="46"/>
      <c r="Z15" s="2">
        <f>IF(Y$2="Bike &amp; Run",IF(ISNA(VLOOKUP(Y15,Paramètres!$B$3:$C$56,2,FALSE)),0,VLOOKUP(Y15,Paramètres!$B$3:$C$56,2,FALSE)*Paramètres!$K$13),IF(OR(Y15="",OR($D15="",$D15="NL",$D15="HORS LIGUE")),0,VLOOKUP(IF(OR(Y15="",OR($D15="",$D15="NL",$D15="HORS LIGUE")),"",COUNTIFS($D$5:$D$72,"&lt;&gt;"&amp;"",$D$5:$D$72,"&lt;&gt;"&amp;"NL",$D$5:$D$72,"&lt;&gt;"&amp;"HORS LIGUE",Y$5:Y$72,"&lt;"&amp;Y15)+1),Paramètres!$B$3:$C$56,2,FALSE)*Paramètres!$K$13))</f>
        <v>0</v>
      </c>
      <c r="AA15" s="46"/>
      <c r="AB15" s="2">
        <f>IF(AA$2="Bike &amp; Run",IF(ISNA(VLOOKUP(AA15,Paramètres!$B$3:$C$56,2,FALSE)),0,VLOOKUP(AA15,Paramètres!$B$3:$C$56,2,FALSE)*Paramètres!$K$14),IF(OR(AA15="",OR($D15="",$D15="NL",$D15="HORS LIGUE")),0,VLOOKUP(IF(OR(AA15="",OR($D15="",$D15="NL",$D15="HORS LIGUE")),"",COUNTIFS($D$5:$D$72,"&lt;&gt;"&amp;"",$D$5:$D$72,"&lt;&gt;"&amp;"NL",$D$5:$D$72,"&lt;&gt;"&amp;"HORS LIGUE",AA$5:AA$72,"&lt;"&amp;AA15)+1),Paramètres!$B$3:$C$56,2,FALSE)*Paramètres!$K$14))</f>
        <v>0</v>
      </c>
      <c r="AC15" s="46"/>
      <c r="AD15" s="2">
        <f>IF(AC$2="Bike &amp; Run",IF(ISNA(VLOOKUP(AC15,Paramètres!$B$3:$C$56,2,FALSE)),0,VLOOKUP(AC15,Paramètres!$B$3:$C$56,2,FALSE)*Paramètres!$K$15),IF(OR(AC15="",OR($D15="",$D15="NL",$D15="HORS LIGUE")),0,VLOOKUP(IF(OR(AC15="",OR($D15="",$D15="NL",$D15="HORS LIGUE")),"",COUNTIFS($D$5:$D$72,"&lt;&gt;"&amp;"",$D$5:$D$72,"&lt;&gt;"&amp;"NL",$D$5:$D$72,"&lt;&gt;"&amp;"HORS LIGUE",AC$5:AC$72,"&lt;"&amp;AC15)+1),Paramètres!$B$3:$C$56,2,FALSE)*Paramètres!$K$15))</f>
        <v>0</v>
      </c>
      <c r="AE15" s="46"/>
      <c r="AF15" s="2">
        <f>IF(AE$2="Bike &amp; Run",IF(ISNA(VLOOKUP(AE15,Paramètres!$B$3:$C$56,2,FALSE)),0,VLOOKUP(AE15,Paramètres!$B$3:$C$56,2,FALSE)*Paramètres!$K$16),IF(OR(AE15="",OR($D15="",$D15="NL",$D15="HORS LIGUE")),0,VLOOKUP(IF(OR(AE15="",OR($D15="",$D15="NL",$D15="HORS LIGUE")),"",COUNTIFS($D$5:$D$72,"&lt;&gt;"&amp;"",$D$5:$D$72,"&lt;&gt;"&amp;"NL",$D$5:$D$72,"&lt;&gt;"&amp;"HORS LIGUE",AE$5:AE$72,"&lt;"&amp;AE15)+1),Paramètres!$B$3:$C$56,2,FALSE)*Paramètres!$K$16))</f>
        <v>0</v>
      </c>
      <c r="AG15" s="46"/>
      <c r="AH15" s="2">
        <f>IF(AG$2="Bike &amp; Run",IF(ISNA(VLOOKUP(AG15,Paramètres!$B$3:$C$56,2,FALSE)),0,VLOOKUP(AG15,Paramètres!$B$3:$C$56,2,FALSE)*Paramètres!$K$17),IF(OR(AG15="",OR($D15="",$D15="NL",$D15="HORS LIGUE")),0,VLOOKUP(IF(OR(AG15="",OR($D15="",$D15="NL",$D15="HORS LIGUE")),"",COUNTIFS($D$5:$D$72,"&lt;&gt;"&amp;"",$D$5:$D$72,"&lt;&gt;"&amp;"NL",$D$5:$D$72,"&lt;&gt;"&amp;"HORS LIGUE",AG$5:AG$72,"&lt;"&amp;AG15)+1),Paramètres!$B$3:$C$56,2,FALSE)*Paramètres!$K$17))</f>
        <v>0</v>
      </c>
      <c r="AI15" s="40">
        <f t="shared" si="0"/>
        <v>0</v>
      </c>
      <c r="AJ15" s="3" t="str">
        <f t="shared" si="1"/>
        <v/>
      </c>
      <c r="AK15" s="5">
        <f t="shared" si="2"/>
        <v>0</v>
      </c>
      <c r="AL15" s="41">
        <f t="shared" si="3"/>
        <v>0</v>
      </c>
      <c r="AM15" s="33" t="str">
        <f t="shared" si="4"/>
        <v/>
      </c>
      <c r="AO15" s="22">
        <f t="shared" si="5"/>
        <v>0</v>
      </c>
      <c r="AP15">
        <f t="shared" si="6"/>
        <v>0</v>
      </c>
      <c r="AQ15">
        <f t="shared" si="7"/>
        <v>0</v>
      </c>
      <c r="AR15">
        <f t="shared" si="8"/>
        <v>0</v>
      </c>
      <c r="AS15">
        <f t="shared" si="9"/>
        <v>0</v>
      </c>
      <c r="AT15">
        <f t="shared" si="10"/>
        <v>0</v>
      </c>
      <c r="AU15">
        <f t="shared" si="11"/>
        <v>0</v>
      </c>
      <c r="AV15">
        <f t="shared" si="12"/>
        <v>0</v>
      </c>
      <c r="AW15">
        <f t="shared" si="13"/>
        <v>0</v>
      </c>
      <c r="AX15">
        <f t="shared" si="14"/>
        <v>0</v>
      </c>
      <c r="AY15">
        <f t="shared" si="15"/>
        <v>0</v>
      </c>
      <c r="AZ15">
        <f t="shared" si="16"/>
        <v>0</v>
      </c>
      <c r="BA15">
        <f t="shared" si="17"/>
        <v>0</v>
      </c>
      <c r="BB15">
        <f t="shared" si="18"/>
        <v>0</v>
      </c>
      <c r="BC15">
        <f t="shared" si="19"/>
        <v>0</v>
      </c>
      <c r="BD15">
        <f t="shared" si="20"/>
        <v>0</v>
      </c>
      <c r="BE15" s="22">
        <f t="shared" ref="BE15:BR15" si="31">BD15+LARGE($AO15:$BC15,BE$4)</f>
        <v>0</v>
      </c>
      <c r="BF15" s="22">
        <f t="shared" si="31"/>
        <v>0</v>
      </c>
      <c r="BG15" s="22">
        <f t="shared" si="31"/>
        <v>0</v>
      </c>
      <c r="BH15" s="22">
        <f t="shared" si="31"/>
        <v>0</v>
      </c>
      <c r="BI15" s="22">
        <f t="shared" si="31"/>
        <v>0</v>
      </c>
      <c r="BJ15" s="22">
        <f t="shared" si="31"/>
        <v>0</v>
      </c>
      <c r="BK15" s="22">
        <f t="shared" si="31"/>
        <v>0</v>
      </c>
      <c r="BL15" s="22">
        <f t="shared" si="31"/>
        <v>0</v>
      </c>
      <c r="BM15" s="22">
        <f t="shared" si="31"/>
        <v>0</v>
      </c>
      <c r="BN15" s="22">
        <f t="shared" si="31"/>
        <v>0</v>
      </c>
      <c r="BO15" s="22">
        <f t="shared" si="31"/>
        <v>0</v>
      </c>
      <c r="BP15" s="22">
        <f t="shared" si="31"/>
        <v>0</v>
      </c>
      <c r="BQ15" s="22">
        <f t="shared" si="31"/>
        <v>0</v>
      </c>
      <c r="BR15" s="22">
        <f t="shared" si="31"/>
        <v>0</v>
      </c>
    </row>
    <row r="16" spans="1:70" ht="16.5">
      <c r="A16" s="14" t="s">
        <v>670</v>
      </c>
      <c r="B16" s="32" t="str">
        <f>IF(ISNA(VLOOKUP(A16,'Licenciés Jeunes 2023'!A:C,3,0)),"",VLOOKUP(A16,'Licenciés Jeunes 2023'!A:C,3,0))</f>
        <v/>
      </c>
      <c r="C16" s="32" t="str">
        <f>IF(ISNA(VLOOKUP(A16,'Licenciés Jeunes 2023'!A:C,2,0)),"",VLOOKUP(A16,'Licenciés Jeunes 2023'!A:C,2,0))</f>
        <v/>
      </c>
      <c r="D16" s="32" t="str">
        <f>IF(ISNA(VLOOKUP(A16,'Licenciés Jeunes 2023'!A:F,6,0)),"",VLOOKUP(A16,'Licenciés Jeunes 2023'!A:F,6,0))</f>
        <v/>
      </c>
      <c r="E16" s="6"/>
      <c r="F16" s="2">
        <f>IF(E$2="Bike &amp; Run",IF(ISNA(VLOOKUP(E16,Paramètres!$B$3:$C$56,2,FALSE)),0,VLOOKUP(E16,Paramètres!$B$3:$C$56,2,FALSE)*Paramètres!$K$3),IF(OR(E16="",OR($D16="",$D16="NL",$D16="HORS LIGUE")),0,VLOOKUP(IF(OR(E16="",OR($D16="",$D16="NL",$D16="HORS LIGUE")),"",COUNTIFS($D$5:$D$72,"&lt;&gt;"&amp;"",$D$5:$D$72,"&lt;&gt;"&amp;"NL",$D$5:$D$72,"&lt;&gt;"&amp;"HORS LIGUE",E$5:E$72,"&lt;"&amp;E16)+1),Paramètres!$B$3:$C$56,2,FALSE)*Paramètres!$K$3))</f>
        <v>0</v>
      </c>
      <c r="G16" s="4"/>
      <c r="H16" s="2">
        <f>IF(G$2="Bike &amp; Run",IF(ISNA(VLOOKUP(G16,Paramètres!$B$3:$C$56,2,FALSE)),0,VLOOKUP(G16,Paramètres!$B$3:$C$56,2,FALSE)*Paramètres!$K$4),IF(OR(G16="",OR($D16="",$D16="NL",$D16="HORS LIGUE")),0,VLOOKUP(IF(OR(G16="",OR($D16="",$D16="NL",$D16="HORS LIGUE")),"",COUNTIFS($D$5:$D$72,"&lt;&gt;"&amp;"",$D$5:$D$72,"&lt;&gt;"&amp;"NL",$D$5:$D$72,"&lt;&gt;"&amp;"HORS LIGUE",G$5:G$72,"&lt;"&amp;G16)+1),Paramètres!$B$3:$C$56,2,FALSE)*Paramètres!$K$4))</f>
        <v>0</v>
      </c>
      <c r="I16" s="36"/>
      <c r="J16" s="2">
        <f>IF(I$2="Bike &amp; Run",IF(ISNA(VLOOKUP(I16,Paramètres!$B$3:$C$56,2,FALSE)),0,VLOOKUP(I16,Paramètres!$B$3:$C$56,2,FALSE)*Paramètres!$K$5),IF(OR(I16="",OR($D16="",$D16="NL",$D16="HORS LIGUE")),0,VLOOKUP(IF(OR(I16="",OR($D16="",$D16="NL",$D16="HORS LIGUE")),"",COUNTIFS($D$5:$D$72,"&lt;&gt;"&amp;"",$D$5:$D$72,"&lt;&gt;"&amp;"NL",$D$5:$D$72,"&lt;&gt;"&amp;"HORS LIGUE",I$5:I$72,"&lt;"&amp;I16)+1),Paramètres!$B$3:$C$56,2,FALSE)*Paramètres!$K$5))</f>
        <v>0</v>
      </c>
      <c r="K16" s="4"/>
      <c r="L16" s="2">
        <f>IF(K$2="Bike &amp; Run",IF(ISNA(VLOOKUP(K16,Paramètres!$B$3:$C$56,2,FALSE)),0,VLOOKUP(K16,Paramètres!$B$3:$C$56,2,FALSE)*Paramètres!$K$6),IF(OR(K16="",OR($D16="",$D16="NL",$D16="HORS LIGUE")),0,VLOOKUP(IF(OR(K16="",OR($D16="",$D16="NL",$D16="HORS LIGUE")),"",COUNTIFS($D$5:$D$72,"&lt;&gt;"&amp;"",$D$5:$D$72,"&lt;&gt;"&amp;"NL",$D$5:$D$72,"&lt;&gt;"&amp;"HORS LIGUE",K$5:K$72,"&lt;"&amp;K16)+1),Paramètres!$B$3:$C$56,2,FALSE)*Paramètres!$K$6))</f>
        <v>0</v>
      </c>
      <c r="M16" s="4"/>
      <c r="N16" s="2">
        <f>IF(M$2="Bike &amp; Run",IF(ISNA(VLOOKUP(M16,Paramètres!$B$3:$C$56,2,FALSE)),0,VLOOKUP(M16,Paramètres!$B$3:$C$56,2,FALSE)*Paramètres!$K$7),IF(OR(M16="",OR($D16="",$D16="NL",$D16="HORS LIGUE")),0,VLOOKUP(IF(OR(M16="",OR($D16="",$D16="NL",$D16="HORS LIGUE")),"",COUNTIFS($D$5:$D$72,"&lt;&gt;"&amp;"",$D$5:$D$72,"&lt;&gt;"&amp;"NL",$D$5:$D$72,"&lt;&gt;"&amp;"HORS LIGUE",M$5:M$72,"&lt;"&amp;M16)+1),Paramètres!$B$3:$C$56,2,FALSE)*Paramètres!$K$7))</f>
        <v>0</v>
      </c>
      <c r="O16" s="46"/>
      <c r="P16" s="2">
        <f>IF(O$2="Bike &amp; Run",IF(ISNA(VLOOKUP(O16,Paramètres!$B$3:$C$56,2,FALSE)),0,VLOOKUP(O16,Paramètres!$B$3:$C$56,2,FALSE)*Paramètres!$K$8),IF(OR(O16="",OR($D16="",$D16="NL",$D16="HORS LIGUE")),0,VLOOKUP(IF(OR(O16="",OR($D16="",$D16="NL",$D16="HORS LIGUE")),"",COUNTIFS($D$5:$D$72,"&lt;&gt;"&amp;"",$D$5:$D$72,"&lt;&gt;"&amp;"NL",$D$5:$D$72,"&lt;&gt;"&amp;"HORS LIGUE",O$5:O$72,"&lt;"&amp;O16)+1),Paramètres!$B$3:$C$56,2,FALSE)*Paramètres!$K$8))</f>
        <v>0</v>
      </c>
      <c r="Q16" s="46"/>
      <c r="R16" s="2">
        <f>IF(Q$2="Bike &amp; Run",IF(ISNA(VLOOKUP(Q16,Paramètres!$B$3:$C$56,2,FALSE)),0,VLOOKUP(Q16,Paramètres!$B$3:$C$56,2,FALSE)*Paramètres!$K$9),IF(OR(Q16="",OR($D16="",$D16="NL",$D16="HORS LIGUE")),0,VLOOKUP(IF(OR(Q16="",OR($D16="",$D16="NL",$D16="HORS LIGUE")),"",COUNTIFS($D$5:$D$72,"&lt;&gt;"&amp;"",$D$5:$D$72,"&lt;&gt;"&amp;"NL",$D$5:$D$72,"&lt;&gt;"&amp;"HORS LIGUE",Q$5:Q$72,"&lt;"&amp;Q16)+1),Paramètres!$B$3:$C$56,2,FALSE)*Paramètres!$K$9))</f>
        <v>0</v>
      </c>
      <c r="S16" s="46"/>
      <c r="T16" s="2">
        <f>IF(S$2="Bike &amp; Run",IF(ISNA(VLOOKUP(S16,Paramètres!$B$3:$C$56,2,FALSE)),0,VLOOKUP(S16,Paramètres!$B$3:$C$56,2,FALSE)*Paramètres!$K$10),IF(OR(S16="",OR($D16="",$D16="NL",$D16="HORS LIGUE")),0,VLOOKUP(IF(OR(S16="",OR($D16="",$D16="NL",$D16="HORS LIGUE")),"",COUNTIFS($D$5:$D$72,"&lt;&gt;"&amp;"",$D$5:$D$72,"&lt;&gt;"&amp;"NL",$D$5:$D$72,"&lt;&gt;"&amp;"HORS LIGUE",S$5:S$72,"&lt;"&amp;S16)+1),Paramètres!$B$3:$C$56,2,FALSE)*Paramètres!$K$10))</f>
        <v>0</v>
      </c>
      <c r="U16" s="46"/>
      <c r="V16" s="2">
        <f>IF(U$2="Bike &amp; Run",IF(ISNA(VLOOKUP(U16,Paramètres!$B$3:$C$56,2,FALSE)),0,VLOOKUP(U16,Paramètres!$B$3:$C$56,2,FALSE)*Paramètres!$K$11),IF(OR(U16="",OR($D16="",$D16="NL",$D16="HORS LIGUE")),0,VLOOKUP(IF(OR(U16="",OR($D16="",$D16="NL",$D16="HORS LIGUE")),"",COUNTIFS($D$5:$D$72,"&lt;&gt;"&amp;"",$D$5:$D$72,"&lt;&gt;"&amp;"NL",$D$5:$D$72,"&lt;&gt;"&amp;"HORS LIGUE",U$5:U$72,"&lt;"&amp;U16)+1),Paramètres!$B$3:$C$56,2,FALSE)*Paramètres!$K$11))</f>
        <v>0</v>
      </c>
      <c r="W16" s="46"/>
      <c r="X16" s="2">
        <f>IF(W$2="Bike &amp; Run",IF(ISNA(VLOOKUP(W16,Paramètres!$B$3:$C$56,2,FALSE)),0,VLOOKUP(W16,Paramètres!$B$3:$C$56,2,FALSE)*Paramètres!$K$12),IF(OR(W16="",OR($D16="",$D16="NL",$D16="HORS LIGUE")),0,VLOOKUP(IF(OR(W16="",OR($D16="",$D16="NL",$D16="HORS LIGUE")),"",COUNTIFS($D$5:$D$72,"&lt;&gt;"&amp;"",$D$5:$D$72,"&lt;&gt;"&amp;"NL",$D$5:$D$72,"&lt;&gt;"&amp;"HORS LIGUE",W$5:W$72,"&lt;"&amp;W16)+1),Paramètres!$B$3:$C$56,2,FALSE)*Paramètres!$K$12))</f>
        <v>0</v>
      </c>
      <c r="Y16" s="46"/>
      <c r="Z16" s="2">
        <f>IF(Y$2="Bike &amp; Run",IF(ISNA(VLOOKUP(Y16,Paramètres!$B$3:$C$56,2,FALSE)),0,VLOOKUP(Y16,Paramètres!$B$3:$C$56,2,FALSE)*Paramètres!$K$13),IF(OR(Y16="",OR($D16="",$D16="NL",$D16="HORS LIGUE")),0,VLOOKUP(IF(OR(Y16="",OR($D16="",$D16="NL",$D16="HORS LIGUE")),"",COUNTIFS($D$5:$D$72,"&lt;&gt;"&amp;"",$D$5:$D$72,"&lt;&gt;"&amp;"NL",$D$5:$D$72,"&lt;&gt;"&amp;"HORS LIGUE",Y$5:Y$72,"&lt;"&amp;Y16)+1),Paramètres!$B$3:$C$56,2,FALSE)*Paramètres!$K$13))</f>
        <v>0</v>
      </c>
      <c r="AA16" s="46"/>
      <c r="AB16" s="2">
        <f>IF(AA$2="Bike &amp; Run",IF(ISNA(VLOOKUP(AA16,Paramètres!$B$3:$C$56,2,FALSE)),0,VLOOKUP(AA16,Paramètres!$B$3:$C$56,2,FALSE)*Paramètres!$K$14),IF(OR(AA16="",OR($D16="",$D16="NL",$D16="HORS LIGUE")),0,VLOOKUP(IF(OR(AA16="",OR($D16="",$D16="NL",$D16="HORS LIGUE")),"",COUNTIFS($D$5:$D$72,"&lt;&gt;"&amp;"",$D$5:$D$72,"&lt;&gt;"&amp;"NL",$D$5:$D$72,"&lt;&gt;"&amp;"HORS LIGUE",AA$5:AA$72,"&lt;"&amp;AA16)+1),Paramètres!$B$3:$C$56,2,FALSE)*Paramètres!$K$14))</f>
        <v>0</v>
      </c>
      <c r="AC16" s="46"/>
      <c r="AD16" s="2">
        <f>IF(AC$2="Bike &amp; Run",IF(ISNA(VLOOKUP(AC16,Paramètres!$B$3:$C$56,2,FALSE)),0,VLOOKUP(AC16,Paramètres!$B$3:$C$56,2,FALSE)*Paramètres!$K$15),IF(OR(AC16="",OR($D16="",$D16="NL",$D16="HORS LIGUE")),0,VLOOKUP(IF(OR(AC16="",OR($D16="",$D16="NL",$D16="HORS LIGUE")),"",COUNTIFS($D$5:$D$72,"&lt;&gt;"&amp;"",$D$5:$D$72,"&lt;&gt;"&amp;"NL",$D$5:$D$72,"&lt;&gt;"&amp;"HORS LIGUE",AC$5:AC$72,"&lt;"&amp;AC16)+1),Paramètres!$B$3:$C$56,2,FALSE)*Paramètres!$K$15))</f>
        <v>0</v>
      </c>
      <c r="AE16" s="46"/>
      <c r="AF16" s="2">
        <f>IF(AE$2="Bike &amp; Run",IF(ISNA(VLOOKUP(AE16,Paramètres!$B$3:$C$56,2,FALSE)),0,VLOOKUP(AE16,Paramètres!$B$3:$C$56,2,FALSE)*Paramètres!$K$16),IF(OR(AE16="",OR($D16="",$D16="NL",$D16="HORS LIGUE")),0,VLOOKUP(IF(OR(AE16="",OR($D16="",$D16="NL",$D16="HORS LIGUE")),"",COUNTIFS($D$5:$D$72,"&lt;&gt;"&amp;"",$D$5:$D$72,"&lt;&gt;"&amp;"NL",$D$5:$D$72,"&lt;&gt;"&amp;"HORS LIGUE",AE$5:AE$72,"&lt;"&amp;AE16)+1),Paramètres!$B$3:$C$56,2,FALSE)*Paramètres!$K$16))</f>
        <v>0</v>
      </c>
      <c r="AG16" s="46"/>
      <c r="AH16" s="2">
        <f>IF(AG$2="Bike &amp; Run",IF(ISNA(VLOOKUP(AG16,Paramètres!$B$3:$C$56,2,FALSE)),0,VLOOKUP(AG16,Paramètres!$B$3:$C$56,2,FALSE)*Paramètres!$K$17),IF(OR(AG16="",OR($D16="",$D16="NL",$D16="HORS LIGUE")),0,VLOOKUP(IF(OR(AG16="",OR($D16="",$D16="NL",$D16="HORS LIGUE")),"",COUNTIFS($D$5:$D$72,"&lt;&gt;"&amp;"",$D$5:$D$72,"&lt;&gt;"&amp;"NL",$D$5:$D$72,"&lt;&gt;"&amp;"HORS LIGUE",AG$5:AG$72,"&lt;"&amp;AG16)+1),Paramètres!$B$3:$C$56,2,FALSE)*Paramètres!$K$17))</f>
        <v>0</v>
      </c>
      <c r="AI16" s="40">
        <f t="shared" si="0"/>
        <v>0</v>
      </c>
      <c r="AJ16" s="3" t="str">
        <f t="shared" si="1"/>
        <v/>
      </c>
      <c r="AK16" s="5">
        <f t="shared" si="2"/>
        <v>0</v>
      </c>
      <c r="AL16" s="41">
        <f t="shared" si="3"/>
        <v>0</v>
      </c>
      <c r="AM16" s="33" t="str">
        <f t="shared" si="4"/>
        <v/>
      </c>
      <c r="AO16" s="22">
        <f t="shared" si="5"/>
        <v>0</v>
      </c>
      <c r="AP16">
        <f t="shared" si="6"/>
        <v>0</v>
      </c>
      <c r="AQ16">
        <f t="shared" si="7"/>
        <v>0</v>
      </c>
      <c r="AR16">
        <f t="shared" si="8"/>
        <v>0</v>
      </c>
      <c r="AS16">
        <f t="shared" si="9"/>
        <v>0</v>
      </c>
      <c r="AT16">
        <f t="shared" si="10"/>
        <v>0</v>
      </c>
      <c r="AU16">
        <f t="shared" si="11"/>
        <v>0</v>
      </c>
      <c r="AV16">
        <f t="shared" si="12"/>
        <v>0</v>
      </c>
      <c r="AW16">
        <f t="shared" si="13"/>
        <v>0</v>
      </c>
      <c r="AX16">
        <f t="shared" si="14"/>
        <v>0</v>
      </c>
      <c r="AY16">
        <f t="shared" si="15"/>
        <v>0</v>
      </c>
      <c r="AZ16">
        <f t="shared" si="16"/>
        <v>0</v>
      </c>
      <c r="BA16">
        <f t="shared" si="17"/>
        <v>0</v>
      </c>
      <c r="BB16">
        <f t="shared" si="18"/>
        <v>0</v>
      </c>
      <c r="BC16">
        <f t="shared" si="19"/>
        <v>0</v>
      </c>
      <c r="BD16">
        <f t="shared" si="20"/>
        <v>0</v>
      </c>
      <c r="BE16" s="22">
        <f t="shared" ref="BE16:BR16" si="32">BD16+LARGE($AO16:$BC16,BE$4)</f>
        <v>0</v>
      </c>
      <c r="BF16" s="22">
        <f t="shared" si="32"/>
        <v>0</v>
      </c>
      <c r="BG16" s="22">
        <f t="shared" si="32"/>
        <v>0</v>
      </c>
      <c r="BH16" s="22">
        <f t="shared" si="32"/>
        <v>0</v>
      </c>
      <c r="BI16" s="22">
        <f t="shared" si="32"/>
        <v>0</v>
      </c>
      <c r="BJ16" s="22">
        <f t="shared" si="32"/>
        <v>0</v>
      </c>
      <c r="BK16" s="22">
        <f t="shared" si="32"/>
        <v>0</v>
      </c>
      <c r="BL16" s="22">
        <f t="shared" si="32"/>
        <v>0</v>
      </c>
      <c r="BM16" s="22">
        <f t="shared" si="32"/>
        <v>0</v>
      </c>
      <c r="BN16" s="22">
        <f t="shared" si="32"/>
        <v>0</v>
      </c>
      <c r="BO16" s="22">
        <f t="shared" si="32"/>
        <v>0</v>
      </c>
      <c r="BP16" s="22">
        <f t="shared" si="32"/>
        <v>0</v>
      </c>
      <c r="BQ16" s="22">
        <f t="shared" si="32"/>
        <v>0</v>
      </c>
      <c r="BR16" s="22">
        <f t="shared" si="32"/>
        <v>0</v>
      </c>
    </row>
    <row r="17" spans="1:70" ht="16.5">
      <c r="A17" s="14" t="s">
        <v>684</v>
      </c>
      <c r="B17" s="32" t="str">
        <f>IF(ISNA(VLOOKUP(A17,'Licenciés Jeunes 2023'!A:C,3,0)),"",VLOOKUP(A17,'Licenciés Jeunes 2023'!A:C,3,0))</f>
        <v/>
      </c>
      <c r="C17" s="32" t="str">
        <f>IF(ISNA(VLOOKUP(A17,'Licenciés Jeunes 2023'!A:C,2,0)),"",VLOOKUP(A17,'Licenciés Jeunes 2023'!A:C,2,0))</f>
        <v/>
      </c>
      <c r="D17" s="32" t="str">
        <f>IF(ISNA(VLOOKUP(A17,'Licenciés Jeunes 2023'!A:F,6,0)),"",VLOOKUP(A17,'Licenciés Jeunes 2023'!A:F,6,0))</f>
        <v/>
      </c>
      <c r="E17" s="6"/>
      <c r="F17" s="2">
        <f>IF(E$2="Bike &amp; Run",IF(ISNA(VLOOKUP(E17,Paramètres!$B$3:$C$56,2,FALSE)),0,VLOOKUP(E17,Paramètres!$B$3:$C$56,2,FALSE)*Paramètres!$K$3),IF(OR(E17="",OR($D17="",$D17="NL",$D17="HORS LIGUE")),0,VLOOKUP(IF(OR(E17="",OR($D17="",$D17="NL",$D17="HORS LIGUE")),"",COUNTIFS($D$5:$D$72,"&lt;&gt;"&amp;"",$D$5:$D$72,"&lt;&gt;"&amp;"NL",$D$5:$D$72,"&lt;&gt;"&amp;"HORS LIGUE",E$5:E$72,"&lt;"&amp;E17)+1),Paramètres!$B$3:$C$56,2,FALSE)*Paramètres!$K$3))</f>
        <v>0</v>
      </c>
      <c r="G17" s="4"/>
      <c r="H17" s="2">
        <f>IF(G$2="Bike &amp; Run",IF(ISNA(VLOOKUP(G17,Paramètres!$B$3:$C$56,2,FALSE)),0,VLOOKUP(G17,Paramètres!$B$3:$C$56,2,FALSE)*Paramètres!$K$4),IF(OR(G17="",OR($D17="",$D17="NL",$D17="HORS LIGUE")),0,VLOOKUP(IF(OR(G17="",OR($D17="",$D17="NL",$D17="HORS LIGUE")),"",COUNTIFS($D$5:$D$72,"&lt;&gt;"&amp;"",$D$5:$D$72,"&lt;&gt;"&amp;"NL",$D$5:$D$72,"&lt;&gt;"&amp;"HORS LIGUE",G$5:G$72,"&lt;"&amp;G17)+1),Paramètres!$B$3:$C$56,2,FALSE)*Paramètres!$K$4))</f>
        <v>0</v>
      </c>
      <c r="I17" s="36"/>
      <c r="J17" s="2">
        <f>IF(I$2="Bike &amp; Run",IF(ISNA(VLOOKUP(I17,Paramètres!$B$3:$C$56,2,FALSE)),0,VLOOKUP(I17,Paramètres!$B$3:$C$56,2,FALSE)*Paramètres!$K$5),IF(OR(I17="",OR($D17="",$D17="NL",$D17="HORS LIGUE")),0,VLOOKUP(IF(OR(I17="",OR($D17="",$D17="NL",$D17="HORS LIGUE")),"",COUNTIFS($D$5:$D$72,"&lt;&gt;"&amp;"",$D$5:$D$72,"&lt;&gt;"&amp;"NL",$D$5:$D$72,"&lt;&gt;"&amp;"HORS LIGUE",I$5:I$72,"&lt;"&amp;I17)+1),Paramètres!$B$3:$C$56,2,FALSE)*Paramètres!$K$5))</f>
        <v>0</v>
      </c>
      <c r="K17" s="4"/>
      <c r="L17" s="2">
        <f>IF(K$2="Bike &amp; Run",IF(ISNA(VLOOKUP(K17,Paramètres!$B$3:$C$56,2,FALSE)),0,VLOOKUP(K17,Paramètres!$B$3:$C$56,2,FALSE)*Paramètres!$K$6),IF(OR(K17="",OR($D17="",$D17="NL",$D17="HORS LIGUE")),0,VLOOKUP(IF(OR(K17="",OR($D17="",$D17="NL",$D17="HORS LIGUE")),"",COUNTIFS($D$5:$D$72,"&lt;&gt;"&amp;"",$D$5:$D$72,"&lt;&gt;"&amp;"NL",$D$5:$D$72,"&lt;&gt;"&amp;"HORS LIGUE",K$5:K$72,"&lt;"&amp;K17)+1),Paramètres!$B$3:$C$56,2,FALSE)*Paramètres!$K$6))</f>
        <v>0</v>
      </c>
      <c r="M17" s="4"/>
      <c r="N17" s="2">
        <f>IF(M$2="Bike &amp; Run",IF(ISNA(VLOOKUP(M17,Paramètres!$B$3:$C$56,2,FALSE)),0,VLOOKUP(M17,Paramètres!$B$3:$C$56,2,FALSE)*Paramètres!$K$7),IF(OR(M17="",OR($D17="",$D17="NL",$D17="HORS LIGUE")),0,VLOOKUP(IF(OR(M17="",OR($D17="",$D17="NL",$D17="HORS LIGUE")),"",COUNTIFS($D$5:$D$72,"&lt;&gt;"&amp;"",$D$5:$D$72,"&lt;&gt;"&amp;"NL",$D$5:$D$72,"&lt;&gt;"&amp;"HORS LIGUE",M$5:M$72,"&lt;"&amp;M17)+1),Paramètres!$B$3:$C$56,2,FALSE)*Paramètres!$K$7))</f>
        <v>0</v>
      </c>
      <c r="O17" s="46"/>
      <c r="P17" s="2">
        <f>IF(O$2="Bike &amp; Run",IF(ISNA(VLOOKUP(O17,Paramètres!$B$3:$C$56,2,FALSE)),0,VLOOKUP(O17,Paramètres!$B$3:$C$56,2,FALSE)*Paramètres!$K$8),IF(OR(O17="",OR($D17="",$D17="NL",$D17="HORS LIGUE")),0,VLOOKUP(IF(OR(O17="",OR($D17="",$D17="NL",$D17="HORS LIGUE")),"",COUNTIFS($D$5:$D$72,"&lt;&gt;"&amp;"",$D$5:$D$72,"&lt;&gt;"&amp;"NL",$D$5:$D$72,"&lt;&gt;"&amp;"HORS LIGUE",O$5:O$72,"&lt;"&amp;O17)+1),Paramètres!$B$3:$C$56,2,FALSE)*Paramètres!$K$8))</f>
        <v>0</v>
      </c>
      <c r="Q17" s="46"/>
      <c r="R17" s="2">
        <f>IF(Q$2="Bike &amp; Run",IF(ISNA(VLOOKUP(Q17,Paramètres!$B$3:$C$56,2,FALSE)),0,VLOOKUP(Q17,Paramètres!$B$3:$C$56,2,FALSE)*Paramètres!$K$9),IF(OR(Q17="",OR($D17="",$D17="NL",$D17="HORS LIGUE")),0,VLOOKUP(IF(OR(Q17="",OR($D17="",$D17="NL",$D17="HORS LIGUE")),"",COUNTIFS($D$5:$D$72,"&lt;&gt;"&amp;"",$D$5:$D$72,"&lt;&gt;"&amp;"NL",$D$5:$D$72,"&lt;&gt;"&amp;"HORS LIGUE",Q$5:Q$72,"&lt;"&amp;Q17)+1),Paramètres!$B$3:$C$56,2,FALSE)*Paramètres!$K$9))</f>
        <v>0</v>
      </c>
      <c r="S17" s="46"/>
      <c r="T17" s="2">
        <f>IF(S$2="Bike &amp; Run",IF(ISNA(VLOOKUP(S17,Paramètres!$B$3:$C$56,2,FALSE)),0,VLOOKUP(S17,Paramètres!$B$3:$C$56,2,FALSE)*Paramètres!$K$10),IF(OR(S17="",OR($D17="",$D17="NL",$D17="HORS LIGUE")),0,VLOOKUP(IF(OR(S17="",OR($D17="",$D17="NL",$D17="HORS LIGUE")),"",COUNTIFS($D$5:$D$72,"&lt;&gt;"&amp;"",$D$5:$D$72,"&lt;&gt;"&amp;"NL",$D$5:$D$72,"&lt;&gt;"&amp;"HORS LIGUE",S$5:S$72,"&lt;"&amp;S17)+1),Paramètres!$B$3:$C$56,2,FALSE)*Paramètres!$K$10))</f>
        <v>0</v>
      </c>
      <c r="U17" s="46"/>
      <c r="V17" s="2">
        <f>IF(U$2="Bike &amp; Run",IF(ISNA(VLOOKUP(U17,Paramètres!$B$3:$C$56,2,FALSE)),0,VLOOKUP(U17,Paramètres!$B$3:$C$56,2,FALSE)*Paramètres!$K$11),IF(OR(U17="",OR($D17="",$D17="NL",$D17="HORS LIGUE")),0,VLOOKUP(IF(OR(U17="",OR($D17="",$D17="NL",$D17="HORS LIGUE")),"",COUNTIFS($D$5:$D$72,"&lt;&gt;"&amp;"",$D$5:$D$72,"&lt;&gt;"&amp;"NL",$D$5:$D$72,"&lt;&gt;"&amp;"HORS LIGUE",U$5:U$72,"&lt;"&amp;U17)+1),Paramètres!$B$3:$C$56,2,FALSE)*Paramètres!$K$11))</f>
        <v>0</v>
      </c>
      <c r="W17" s="46"/>
      <c r="X17" s="2">
        <f>IF(W$2="Bike &amp; Run",IF(ISNA(VLOOKUP(W17,Paramètres!$B$3:$C$56,2,FALSE)),0,VLOOKUP(W17,Paramètres!$B$3:$C$56,2,FALSE)*Paramètres!$K$12),IF(OR(W17="",OR($D17="",$D17="NL",$D17="HORS LIGUE")),0,VLOOKUP(IF(OR(W17="",OR($D17="",$D17="NL",$D17="HORS LIGUE")),"",COUNTIFS($D$5:$D$72,"&lt;&gt;"&amp;"",$D$5:$D$72,"&lt;&gt;"&amp;"NL",$D$5:$D$72,"&lt;&gt;"&amp;"HORS LIGUE",W$5:W$72,"&lt;"&amp;W17)+1),Paramètres!$B$3:$C$56,2,FALSE)*Paramètres!$K$12))</f>
        <v>0</v>
      </c>
      <c r="Y17" s="46"/>
      <c r="Z17" s="2">
        <f>IF(Y$2="Bike &amp; Run",IF(ISNA(VLOOKUP(Y17,Paramètres!$B$3:$C$56,2,FALSE)),0,VLOOKUP(Y17,Paramètres!$B$3:$C$56,2,FALSE)*Paramètres!$K$13),IF(OR(Y17="",OR($D17="",$D17="NL",$D17="HORS LIGUE")),0,VLOOKUP(IF(OR(Y17="",OR($D17="",$D17="NL",$D17="HORS LIGUE")),"",COUNTIFS($D$5:$D$72,"&lt;&gt;"&amp;"",$D$5:$D$72,"&lt;&gt;"&amp;"NL",$D$5:$D$72,"&lt;&gt;"&amp;"HORS LIGUE",Y$5:Y$72,"&lt;"&amp;Y17)+1),Paramètres!$B$3:$C$56,2,FALSE)*Paramètres!$K$13))</f>
        <v>0</v>
      </c>
      <c r="AA17" s="46"/>
      <c r="AB17" s="2">
        <f>IF(AA$2="Bike &amp; Run",IF(ISNA(VLOOKUP(AA17,Paramètres!$B$3:$C$56,2,FALSE)),0,VLOOKUP(AA17,Paramètres!$B$3:$C$56,2,FALSE)*Paramètres!$K$14),IF(OR(AA17="",OR($D17="",$D17="NL",$D17="HORS LIGUE")),0,VLOOKUP(IF(OR(AA17="",OR($D17="",$D17="NL",$D17="HORS LIGUE")),"",COUNTIFS($D$5:$D$72,"&lt;&gt;"&amp;"",$D$5:$D$72,"&lt;&gt;"&amp;"NL",$D$5:$D$72,"&lt;&gt;"&amp;"HORS LIGUE",AA$5:AA$72,"&lt;"&amp;AA17)+1),Paramètres!$B$3:$C$56,2,FALSE)*Paramètres!$K$14))</f>
        <v>0</v>
      </c>
      <c r="AC17" s="46"/>
      <c r="AD17" s="2">
        <f>IF(AC$2="Bike &amp; Run",IF(ISNA(VLOOKUP(AC17,Paramètres!$B$3:$C$56,2,FALSE)),0,VLOOKUP(AC17,Paramètres!$B$3:$C$56,2,FALSE)*Paramètres!$K$15),IF(OR(AC17="",OR($D17="",$D17="NL",$D17="HORS LIGUE")),0,VLOOKUP(IF(OR(AC17="",OR($D17="",$D17="NL",$D17="HORS LIGUE")),"",COUNTIFS($D$5:$D$72,"&lt;&gt;"&amp;"",$D$5:$D$72,"&lt;&gt;"&amp;"NL",$D$5:$D$72,"&lt;&gt;"&amp;"HORS LIGUE",AC$5:AC$72,"&lt;"&amp;AC17)+1),Paramètres!$B$3:$C$56,2,FALSE)*Paramètres!$K$15))</f>
        <v>0</v>
      </c>
      <c r="AE17" s="46"/>
      <c r="AF17" s="2">
        <f>IF(AE$2="Bike &amp; Run",IF(ISNA(VLOOKUP(AE17,Paramètres!$B$3:$C$56,2,FALSE)),0,VLOOKUP(AE17,Paramètres!$B$3:$C$56,2,FALSE)*Paramètres!$K$16),IF(OR(AE17="",OR($D17="",$D17="NL",$D17="HORS LIGUE")),0,VLOOKUP(IF(OR(AE17="",OR($D17="",$D17="NL",$D17="HORS LIGUE")),"",COUNTIFS($D$5:$D$72,"&lt;&gt;"&amp;"",$D$5:$D$72,"&lt;&gt;"&amp;"NL",$D$5:$D$72,"&lt;&gt;"&amp;"HORS LIGUE",AE$5:AE$72,"&lt;"&amp;AE17)+1),Paramètres!$B$3:$C$56,2,FALSE)*Paramètres!$K$16))</f>
        <v>0</v>
      </c>
      <c r="AG17" s="46"/>
      <c r="AH17" s="2">
        <f>IF(AG$2="Bike &amp; Run",IF(ISNA(VLOOKUP(AG17,Paramètres!$B$3:$C$56,2,FALSE)),0,VLOOKUP(AG17,Paramètres!$B$3:$C$56,2,FALSE)*Paramètres!$K$17),IF(OR(AG17="",OR($D17="",$D17="NL",$D17="HORS LIGUE")),0,VLOOKUP(IF(OR(AG17="",OR($D17="",$D17="NL",$D17="HORS LIGUE")),"",COUNTIFS($D$5:$D$72,"&lt;&gt;"&amp;"",$D$5:$D$72,"&lt;&gt;"&amp;"NL",$D$5:$D$72,"&lt;&gt;"&amp;"HORS LIGUE",AG$5:AG$72,"&lt;"&amp;AG17)+1),Paramètres!$B$3:$C$56,2,FALSE)*Paramètres!$K$17))</f>
        <v>0</v>
      </c>
      <c r="AI17" s="40">
        <f t="shared" si="0"/>
        <v>0</v>
      </c>
      <c r="AJ17" s="3" t="str">
        <f t="shared" si="1"/>
        <v/>
      </c>
      <c r="AK17" s="5">
        <f t="shared" si="2"/>
        <v>0</v>
      </c>
      <c r="AL17" s="41">
        <f t="shared" si="3"/>
        <v>0</v>
      </c>
      <c r="AM17" s="33" t="str">
        <f t="shared" si="4"/>
        <v/>
      </c>
      <c r="AO17" s="22">
        <f t="shared" si="5"/>
        <v>0</v>
      </c>
      <c r="AP17">
        <f t="shared" si="6"/>
        <v>0</v>
      </c>
      <c r="AQ17">
        <f t="shared" si="7"/>
        <v>0</v>
      </c>
      <c r="AR17">
        <f t="shared" si="8"/>
        <v>0</v>
      </c>
      <c r="AS17">
        <f t="shared" si="9"/>
        <v>0</v>
      </c>
      <c r="AT17">
        <f t="shared" si="10"/>
        <v>0</v>
      </c>
      <c r="AU17">
        <f t="shared" si="11"/>
        <v>0</v>
      </c>
      <c r="AV17">
        <f t="shared" si="12"/>
        <v>0</v>
      </c>
      <c r="AW17">
        <f t="shared" si="13"/>
        <v>0</v>
      </c>
      <c r="AX17">
        <f t="shared" si="14"/>
        <v>0</v>
      </c>
      <c r="AY17">
        <f t="shared" si="15"/>
        <v>0</v>
      </c>
      <c r="AZ17">
        <f t="shared" si="16"/>
        <v>0</v>
      </c>
      <c r="BA17">
        <f t="shared" si="17"/>
        <v>0</v>
      </c>
      <c r="BB17">
        <f t="shared" si="18"/>
        <v>0</v>
      </c>
      <c r="BC17">
        <f t="shared" si="19"/>
        <v>0</v>
      </c>
      <c r="BD17">
        <f t="shared" si="20"/>
        <v>0</v>
      </c>
      <c r="BE17" s="22">
        <f t="shared" ref="BE17:BR17" si="33">BD17+LARGE($AO17:$BC17,BE$4)</f>
        <v>0</v>
      </c>
      <c r="BF17" s="22">
        <f t="shared" si="33"/>
        <v>0</v>
      </c>
      <c r="BG17" s="22">
        <f t="shared" si="33"/>
        <v>0</v>
      </c>
      <c r="BH17" s="22">
        <f t="shared" si="33"/>
        <v>0</v>
      </c>
      <c r="BI17" s="22">
        <f t="shared" si="33"/>
        <v>0</v>
      </c>
      <c r="BJ17" s="22">
        <f t="shared" si="33"/>
        <v>0</v>
      </c>
      <c r="BK17" s="22">
        <f t="shared" si="33"/>
        <v>0</v>
      </c>
      <c r="BL17" s="22">
        <f t="shared" si="33"/>
        <v>0</v>
      </c>
      <c r="BM17" s="22">
        <f t="shared" si="33"/>
        <v>0</v>
      </c>
      <c r="BN17" s="22">
        <f t="shared" si="33"/>
        <v>0</v>
      </c>
      <c r="BO17" s="22">
        <f t="shared" si="33"/>
        <v>0</v>
      </c>
      <c r="BP17" s="22">
        <f t="shared" si="33"/>
        <v>0</v>
      </c>
      <c r="BQ17" s="22">
        <f t="shared" si="33"/>
        <v>0</v>
      </c>
      <c r="BR17" s="22">
        <f t="shared" si="33"/>
        <v>0</v>
      </c>
    </row>
    <row r="18" spans="1:70" ht="16.5">
      <c r="A18" s="14" t="s">
        <v>685</v>
      </c>
      <c r="B18" s="32" t="str">
        <f>IF(ISNA(VLOOKUP(A18,'Licenciés Jeunes 2023'!A:C,3,0)),"",VLOOKUP(A18,'Licenciés Jeunes 2023'!A:C,3,0))</f>
        <v/>
      </c>
      <c r="C18" s="32" t="str">
        <f>IF(ISNA(VLOOKUP(A18,'Licenciés Jeunes 2023'!A:C,2,0)),"",VLOOKUP(A18,'Licenciés Jeunes 2023'!A:C,2,0))</f>
        <v/>
      </c>
      <c r="D18" s="32" t="str">
        <f>IF(ISNA(VLOOKUP(A18,'Licenciés Jeunes 2023'!A:F,6,0)),"",VLOOKUP(A18,'Licenciés Jeunes 2023'!A:F,6,0))</f>
        <v/>
      </c>
      <c r="E18" s="6"/>
      <c r="F18" s="2">
        <f>IF(E$2="Bike &amp; Run",IF(ISNA(VLOOKUP(E18,Paramètres!$B$3:$C$56,2,FALSE)),0,VLOOKUP(E18,Paramètres!$B$3:$C$56,2,FALSE)*Paramètres!$K$3),IF(OR(E18="",OR($D18="",$D18="NL",$D18="HORS LIGUE")),0,VLOOKUP(IF(OR(E18="",OR($D18="",$D18="NL",$D18="HORS LIGUE")),"",COUNTIFS($D$5:$D$72,"&lt;&gt;"&amp;"",$D$5:$D$72,"&lt;&gt;"&amp;"NL",$D$5:$D$72,"&lt;&gt;"&amp;"HORS LIGUE",E$5:E$72,"&lt;"&amp;E18)+1),Paramètres!$B$3:$C$56,2,FALSE)*Paramètres!$K$3))</f>
        <v>0</v>
      </c>
      <c r="G18" s="4"/>
      <c r="H18" s="2">
        <f>IF(G$2="Bike &amp; Run",IF(ISNA(VLOOKUP(G18,Paramètres!$B$3:$C$56,2,FALSE)),0,VLOOKUP(G18,Paramètres!$B$3:$C$56,2,FALSE)*Paramètres!$K$4),IF(OR(G18="",OR($D18="",$D18="NL",$D18="HORS LIGUE")),0,VLOOKUP(IF(OR(G18="",OR($D18="",$D18="NL",$D18="HORS LIGUE")),"",COUNTIFS($D$5:$D$72,"&lt;&gt;"&amp;"",$D$5:$D$72,"&lt;&gt;"&amp;"NL",$D$5:$D$72,"&lt;&gt;"&amp;"HORS LIGUE",G$5:G$72,"&lt;"&amp;G18)+1),Paramètres!$B$3:$C$56,2,FALSE)*Paramètres!$K$4))</f>
        <v>0</v>
      </c>
      <c r="I18" s="36"/>
      <c r="J18" s="2">
        <f>IF(I$2="Bike &amp; Run",IF(ISNA(VLOOKUP(I18,Paramètres!$B$3:$C$56,2,FALSE)),0,VLOOKUP(I18,Paramètres!$B$3:$C$56,2,FALSE)*Paramètres!$K$5),IF(OR(I18="",OR($D18="",$D18="NL",$D18="HORS LIGUE")),0,VLOOKUP(IF(OR(I18="",OR($D18="",$D18="NL",$D18="HORS LIGUE")),"",COUNTIFS($D$5:$D$72,"&lt;&gt;"&amp;"",$D$5:$D$72,"&lt;&gt;"&amp;"NL",$D$5:$D$72,"&lt;&gt;"&amp;"HORS LIGUE",I$5:I$72,"&lt;"&amp;I18)+1),Paramètres!$B$3:$C$56,2,FALSE)*Paramètres!$K$5))</f>
        <v>0</v>
      </c>
      <c r="K18" s="4"/>
      <c r="L18" s="2">
        <f>IF(K$2="Bike &amp; Run",IF(ISNA(VLOOKUP(K18,Paramètres!$B$3:$C$56,2,FALSE)),0,VLOOKUP(K18,Paramètres!$B$3:$C$56,2,FALSE)*Paramètres!$K$6),IF(OR(K18="",OR($D18="",$D18="NL",$D18="HORS LIGUE")),0,VLOOKUP(IF(OR(K18="",OR($D18="",$D18="NL",$D18="HORS LIGUE")),"",COUNTIFS($D$5:$D$72,"&lt;&gt;"&amp;"",$D$5:$D$72,"&lt;&gt;"&amp;"NL",$D$5:$D$72,"&lt;&gt;"&amp;"HORS LIGUE",K$5:K$72,"&lt;"&amp;K18)+1),Paramètres!$B$3:$C$56,2,FALSE)*Paramètres!$K$6))</f>
        <v>0</v>
      </c>
      <c r="M18" s="4"/>
      <c r="N18" s="2">
        <f>IF(M$2="Bike &amp; Run",IF(ISNA(VLOOKUP(M18,Paramètres!$B$3:$C$56,2,FALSE)),0,VLOOKUP(M18,Paramètres!$B$3:$C$56,2,FALSE)*Paramètres!$K$7),IF(OR(M18="",OR($D18="",$D18="NL",$D18="HORS LIGUE")),0,VLOOKUP(IF(OR(M18="",OR($D18="",$D18="NL",$D18="HORS LIGUE")),"",COUNTIFS($D$5:$D$72,"&lt;&gt;"&amp;"",$D$5:$D$72,"&lt;&gt;"&amp;"NL",$D$5:$D$72,"&lt;&gt;"&amp;"HORS LIGUE",M$5:M$72,"&lt;"&amp;M18)+1),Paramètres!$B$3:$C$56,2,FALSE)*Paramètres!$K$7))</f>
        <v>0</v>
      </c>
      <c r="O18" s="46"/>
      <c r="P18" s="2">
        <f>IF(O$2="Bike &amp; Run",IF(ISNA(VLOOKUP(O18,Paramètres!$B$3:$C$56,2,FALSE)),0,VLOOKUP(O18,Paramètres!$B$3:$C$56,2,FALSE)*Paramètres!$K$8),IF(OR(O18="",OR($D18="",$D18="NL",$D18="HORS LIGUE")),0,VLOOKUP(IF(OR(O18="",OR($D18="",$D18="NL",$D18="HORS LIGUE")),"",COUNTIFS($D$5:$D$72,"&lt;&gt;"&amp;"",$D$5:$D$72,"&lt;&gt;"&amp;"NL",$D$5:$D$72,"&lt;&gt;"&amp;"HORS LIGUE",O$5:O$72,"&lt;"&amp;O18)+1),Paramètres!$B$3:$C$56,2,FALSE)*Paramètres!$K$8))</f>
        <v>0</v>
      </c>
      <c r="Q18" s="46"/>
      <c r="R18" s="2">
        <f>IF(Q$2="Bike &amp; Run",IF(ISNA(VLOOKUP(Q18,Paramètres!$B$3:$C$56,2,FALSE)),0,VLOOKUP(Q18,Paramètres!$B$3:$C$56,2,FALSE)*Paramètres!$K$9),IF(OR(Q18="",OR($D18="",$D18="NL",$D18="HORS LIGUE")),0,VLOOKUP(IF(OR(Q18="",OR($D18="",$D18="NL",$D18="HORS LIGUE")),"",COUNTIFS($D$5:$D$72,"&lt;&gt;"&amp;"",$D$5:$D$72,"&lt;&gt;"&amp;"NL",$D$5:$D$72,"&lt;&gt;"&amp;"HORS LIGUE",Q$5:Q$72,"&lt;"&amp;Q18)+1),Paramètres!$B$3:$C$56,2,FALSE)*Paramètres!$K$9))</f>
        <v>0</v>
      </c>
      <c r="S18" s="46"/>
      <c r="T18" s="2">
        <f>IF(S$2="Bike &amp; Run",IF(ISNA(VLOOKUP(S18,Paramètres!$B$3:$C$56,2,FALSE)),0,VLOOKUP(S18,Paramètres!$B$3:$C$56,2,FALSE)*Paramètres!$K$10),IF(OR(S18="",OR($D18="",$D18="NL",$D18="HORS LIGUE")),0,VLOOKUP(IF(OR(S18="",OR($D18="",$D18="NL",$D18="HORS LIGUE")),"",COUNTIFS($D$5:$D$72,"&lt;&gt;"&amp;"",$D$5:$D$72,"&lt;&gt;"&amp;"NL",$D$5:$D$72,"&lt;&gt;"&amp;"HORS LIGUE",S$5:S$72,"&lt;"&amp;S18)+1),Paramètres!$B$3:$C$56,2,FALSE)*Paramètres!$K$10))</f>
        <v>0</v>
      </c>
      <c r="U18" s="46"/>
      <c r="V18" s="2">
        <f>IF(U$2="Bike &amp; Run",IF(ISNA(VLOOKUP(U18,Paramètres!$B$3:$C$56,2,FALSE)),0,VLOOKUP(U18,Paramètres!$B$3:$C$56,2,FALSE)*Paramètres!$K$11),IF(OR(U18="",OR($D18="",$D18="NL",$D18="HORS LIGUE")),0,VLOOKUP(IF(OR(U18="",OR($D18="",$D18="NL",$D18="HORS LIGUE")),"",COUNTIFS($D$5:$D$72,"&lt;&gt;"&amp;"",$D$5:$D$72,"&lt;&gt;"&amp;"NL",$D$5:$D$72,"&lt;&gt;"&amp;"HORS LIGUE",U$5:U$72,"&lt;"&amp;U18)+1),Paramètres!$B$3:$C$56,2,FALSE)*Paramètres!$K$11))</f>
        <v>0</v>
      </c>
      <c r="W18" s="46"/>
      <c r="X18" s="2">
        <f>IF(W$2="Bike &amp; Run",IF(ISNA(VLOOKUP(W18,Paramètres!$B$3:$C$56,2,FALSE)),0,VLOOKUP(W18,Paramètres!$B$3:$C$56,2,FALSE)*Paramètres!$K$12),IF(OR(W18="",OR($D18="",$D18="NL",$D18="HORS LIGUE")),0,VLOOKUP(IF(OR(W18="",OR($D18="",$D18="NL",$D18="HORS LIGUE")),"",COUNTIFS($D$5:$D$72,"&lt;&gt;"&amp;"",$D$5:$D$72,"&lt;&gt;"&amp;"NL",$D$5:$D$72,"&lt;&gt;"&amp;"HORS LIGUE",W$5:W$72,"&lt;"&amp;W18)+1),Paramètres!$B$3:$C$56,2,FALSE)*Paramètres!$K$12))</f>
        <v>0</v>
      </c>
      <c r="Y18" s="46"/>
      <c r="Z18" s="2">
        <f>IF(Y$2="Bike &amp; Run",IF(ISNA(VLOOKUP(Y18,Paramètres!$B$3:$C$56,2,FALSE)),0,VLOOKUP(Y18,Paramètres!$B$3:$C$56,2,FALSE)*Paramètres!$K$13),IF(OR(Y18="",OR($D18="",$D18="NL",$D18="HORS LIGUE")),0,VLOOKUP(IF(OR(Y18="",OR($D18="",$D18="NL",$D18="HORS LIGUE")),"",COUNTIFS($D$5:$D$72,"&lt;&gt;"&amp;"",$D$5:$D$72,"&lt;&gt;"&amp;"NL",$D$5:$D$72,"&lt;&gt;"&amp;"HORS LIGUE",Y$5:Y$72,"&lt;"&amp;Y18)+1),Paramètres!$B$3:$C$56,2,FALSE)*Paramètres!$K$13))</f>
        <v>0</v>
      </c>
      <c r="AA18" s="46"/>
      <c r="AB18" s="2">
        <f>IF(AA$2="Bike &amp; Run",IF(ISNA(VLOOKUP(AA18,Paramètres!$B$3:$C$56,2,FALSE)),0,VLOOKUP(AA18,Paramètres!$B$3:$C$56,2,FALSE)*Paramètres!$K$14),IF(OR(AA18="",OR($D18="",$D18="NL",$D18="HORS LIGUE")),0,VLOOKUP(IF(OR(AA18="",OR($D18="",$D18="NL",$D18="HORS LIGUE")),"",COUNTIFS($D$5:$D$72,"&lt;&gt;"&amp;"",$D$5:$D$72,"&lt;&gt;"&amp;"NL",$D$5:$D$72,"&lt;&gt;"&amp;"HORS LIGUE",AA$5:AA$72,"&lt;"&amp;AA18)+1),Paramètres!$B$3:$C$56,2,FALSE)*Paramètres!$K$14))</f>
        <v>0</v>
      </c>
      <c r="AC18" s="46"/>
      <c r="AD18" s="2">
        <f>IF(AC$2="Bike &amp; Run",IF(ISNA(VLOOKUP(AC18,Paramètres!$B$3:$C$56,2,FALSE)),0,VLOOKUP(AC18,Paramètres!$B$3:$C$56,2,FALSE)*Paramètres!$K$15),IF(OR(AC18="",OR($D18="",$D18="NL",$D18="HORS LIGUE")),0,VLOOKUP(IF(OR(AC18="",OR($D18="",$D18="NL",$D18="HORS LIGUE")),"",COUNTIFS($D$5:$D$72,"&lt;&gt;"&amp;"",$D$5:$D$72,"&lt;&gt;"&amp;"NL",$D$5:$D$72,"&lt;&gt;"&amp;"HORS LIGUE",AC$5:AC$72,"&lt;"&amp;AC18)+1),Paramètres!$B$3:$C$56,2,FALSE)*Paramètres!$K$15))</f>
        <v>0</v>
      </c>
      <c r="AE18" s="46"/>
      <c r="AF18" s="2">
        <f>IF(AE$2="Bike &amp; Run",IF(ISNA(VLOOKUP(AE18,Paramètres!$B$3:$C$56,2,FALSE)),0,VLOOKUP(AE18,Paramètres!$B$3:$C$56,2,FALSE)*Paramètres!$K$16),IF(OR(AE18="",OR($D18="",$D18="NL",$D18="HORS LIGUE")),0,VLOOKUP(IF(OR(AE18="",OR($D18="",$D18="NL",$D18="HORS LIGUE")),"",COUNTIFS($D$5:$D$72,"&lt;&gt;"&amp;"",$D$5:$D$72,"&lt;&gt;"&amp;"NL",$D$5:$D$72,"&lt;&gt;"&amp;"HORS LIGUE",AE$5:AE$72,"&lt;"&amp;AE18)+1),Paramètres!$B$3:$C$56,2,FALSE)*Paramètres!$K$16))</f>
        <v>0</v>
      </c>
      <c r="AG18" s="46"/>
      <c r="AH18" s="2">
        <f>IF(AG$2="Bike &amp; Run",IF(ISNA(VLOOKUP(AG18,Paramètres!$B$3:$C$56,2,FALSE)),0,VLOOKUP(AG18,Paramètres!$B$3:$C$56,2,FALSE)*Paramètres!$K$17),IF(OR(AG18="",OR($D18="",$D18="NL",$D18="HORS LIGUE")),0,VLOOKUP(IF(OR(AG18="",OR($D18="",$D18="NL",$D18="HORS LIGUE")),"",COUNTIFS($D$5:$D$72,"&lt;&gt;"&amp;"",$D$5:$D$72,"&lt;&gt;"&amp;"NL",$D$5:$D$72,"&lt;&gt;"&amp;"HORS LIGUE",AG$5:AG$72,"&lt;"&amp;AG18)+1),Paramètres!$B$3:$C$56,2,FALSE)*Paramètres!$K$17))</f>
        <v>0</v>
      </c>
      <c r="AI18" s="40">
        <f t="shared" si="0"/>
        <v>0</v>
      </c>
      <c r="AJ18" s="3" t="str">
        <f t="shared" si="1"/>
        <v/>
      </c>
      <c r="AK18" s="5">
        <f t="shared" si="2"/>
        <v>0</v>
      </c>
      <c r="AL18" s="41">
        <f t="shared" si="3"/>
        <v>0</v>
      </c>
      <c r="AM18" s="33" t="str">
        <f t="shared" si="4"/>
        <v/>
      </c>
      <c r="AO18" s="22">
        <f t="shared" si="5"/>
        <v>0</v>
      </c>
      <c r="AP18">
        <f t="shared" si="6"/>
        <v>0</v>
      </c>
      <c r="AQ18">
        <f t="shared" si="7"/>
        <v>0</v>
      </c>
      <c r="AR18">
        <f t="shared" si="8"/>
        <v>0</v>
      </c>
      <c r="AS18">
        <f t="shared" si="9"/>
        <v>0</v>
      </c>
      <c r="AT18">
        <f t="shared" si="10"/>
        <v>0</v>
      </c>
      <c r="AU18">
        <f t="shared" si="11"/>
        <v>0</v>
      </c>
      <c r="AV18">
        <f t="shared" si="12"/>
        <v>0</v>
      </c>
      <c r="AW18">
        <f t="shared" si="13"/>
        <v>0</v>
      </c>
      <c r="AX18">
        <f t="shared" si="14"/>
        <v>0</v>
      </c>
      <c r="AY18">
        <f t="shared" si="15"/>
        <v>0</v>
      </c>
      <c r="AZ18">
        <f t="shared" si="16"/>
        <v>0</v>
      </c>
      <c r="BA18">
        <f t="shared" si="17"/>
        <v>0</v>
      </c>
      <c r="BB18">
        <f t="shared" si="18"/>
        <v>0</v>
      </c>
      <c r="BC18">
        <f t="shared" si="19"/>
        <v>0</v>
      </c>
      <c r="BD18">
        <f t="shared" si="20"/>
        <v>0</v>
      </c>
      <c r="BE18" s="22">
        <f t="shared" ref="BE18:BR18" si="34">BD18+LARGE($AO18:$BC18,BE$4)</f>
        <v>0</v>
      </c>
      <c r="BF18" s="22">
        <f t="shared" si="34"/>
        <v>0</v>
      </c>
      <c r="BG18" s="22">
        <f t="shared" si="34"/>
        <v>0</v>
      </c>
      <c r="BH18" s="22">
        <f t="shared" si="34"/>
        <v>0</v>
      </c>
      <c r="BI18" s="22">
        <f t="shared" si="34"/>
        <v>0</v>
      </c>
      <c r="BJ18" s="22">
        <f t="shared" si="34"/>
        <v>0</v>
      </c>
      <c r="BK18" s="22">
        <f t="shared" si="34"/>
        <v>0</v>
      </c>
      <c r="BL18" s="22">
        <f t="shared" si="34"/>
        <v>0</v>
      </c>
      <c r="BM18" s="22">
        <f t="shared" si="34"/>
        <v>0</v>
      </c>
      <c r="BN18" s="22">
        <f t="shared" si="34"/>
        <v>0</v>
      </c>
      <c r="BO18" s="22">
        <f t="shared" si="34"/>
        <v>0</v>
      </c>
      <c r="BP18" s="22">
        <f t="shared" si="34"/>
        <v>0</v>
      </c>
      <c r="BQ18" s="22">
        <f t="shared" si="34"/>
        <v>0</v>
      </c>
      <c r="BR18" s="22">
        <f t="shared" si="34"/>
        <v>0</v>
      </c>
    </row>
    <row r="19" spans="1:70" ht="16.5">
      <c r="A19" s="14" t="s">
        <v>694</v>
      </c>
      <c r="B19" s="32" t="str">
        <f>IF(ISNA(VLOOKUP(A19,'Licenciés Jeunes 2023'!A:C,3,0)),"",VLOOKUP(A19,'Licenciés Jeunes 2023'!A:C,3,0))</f>
        <v/>
      </c>
      <c r="C19" s="32" t="str">
        <f>IF(ISNA(VLOOKUP(A19,'Licenciés Jeunes 2023'!A:C,2,0)),"",VLOOKUP(A19,'Licenciés Jeunes 2023'!A:C,2,0))</f>
        <v/>
      </c>
      <c r="D19" s="32" t="str">
        <f>IF(ISNA(VLOOKUP(A19,'Licenciés Jeunes 2023'!A:F,6,0)),"",VLOOKUP(A19,'Licenciés Jeunes 2023'!A:F,6,0))</f>
        <v/>
      </c>
      <c r="E19" s="6"/>
      <c r="F19" s="2">
        <f>IF(E$2="Bike &amp; Run",IF(ISNA(VLOOKUP(E19,Paramètres!$B$3:$C$56,2,FALSE)),0,VLOOKUP(E19,Paramètres!$B$3:$C$56,2,FALSE)*Paramètres!$K$3),IF(OR(E19="",OR($D19="",$D19="NL",$D19="HORS LIGUE")),0,VLOOKUP(IF(OR(E19="",OR($D19="",$D19="NL",$D19="HORS LIGUE")),"",COUNTIFS($D$5:$D$72,"&lt;&gt;"&amp;"",$D$5:$D$72,"&lt;&gt;"&amp;"NL",$D$5:$D$72,"&lt;&gt;"&amp;"HORS LIGUE",E$5:E$72,"&lt;"&amp;E19)+1),Paramètres!$B$3:$C$56,2,FALSE)*Paramètres!$K$3))</f>
        <v>0</v>
      </c>
      <c r="G19" s="4"/>
      <c r="H19" s="2">
        <f>IF(G$2="Bike &amp; Run",IF(ISNA(VLOOKUP(G19,Paramètres!$B$3:$C$56,2,FALSE)),0,VLOOKUP(G19,Paramètres!$B$3:$C$56,2,FALSE)*Paramètres!$K$4),IF(OR(G19="",OR($D19="",$D19="NL",$D19="HORS LIGUE")),0,VLOOKUP(IF(OR(G19="",OR($D19="",$D19="NL",$D19="HORS LIGUE")),"",COUNTIFS($D$5:$D$72,"&lt;&gt;"&amp;"",$D$5:$D$72,"&lt;&gt;"&amp;"NL",$D$5:$D$72,"&lt;&gt;"&amp;"HORS LIGUE",G$5:G$72,"&lt;"&amp;G19)+1),Paramètres!$B$3:$C$56,2,FALSE)*Paramètres!$K$4))</f>
        <v>0</v>
      </c>
      <c r="I19" s="36"/>
      <c r="J19" s="2">
        <f>IF(I$2="Bike &amp; Run",IF(ISNA(VLOOKUP(I19,Paramètres!$B$3:$C$56,2,FALSE)),0,VLOOKUP(I19,Paramètres!$B$3:$C$56,2,FALSE)*Paramètres!$K$5),IF(OR(I19="",OR($D19="",$D19="NL",$D19="HORS LIGUE")),0,VLOOKUP(IF(OR(I19="",OR($D19="",$D19="NL",$D19="HORS LIGUE")),"",COUNTIFS($D$5:$D$72,"&lt;&gt;"&amp;"",$D$5:$D$72,"&lt;&gt;"&amp;"NL",$D$5:$D$72,"&lt;&gt;"&amp;"HORS LIGUE",I$5:I$72,"&lt;"&amp;I19)+1),Paramètres!$B$3:$C$56,2,FALSE)*Paramètres!$K$5))</f>
        <v>0</v>
      </c>
      <c r="K19" s="4"/>
      <c r="L19" s="2">
        <f>IF(K$2="Bike &amp; Run",IF(ISNA(VLOOKUP(K19,Paramètres!$B$3:$C$56,2,FALSE)),0,VLOOKUP(K19,Paramètres!$B$3:$C$56,2,FALSE)*Paramètres!$K$6),IF(OR(K19="",OR($D19="",$D19="NL",$D19="HORS LIGUE")),0,VLOOKUP(IF(OR(K19="",OR($D19="",$D19="NL",$D19="HORS LIGUE")),"",COUNTIFS($D$5:$D$72,"&lt;&gt;"&amp;"",$D$5:$D$72,"&lt;&gt;"&amp;"NL",$D$5:$D$72,"&lt;&gt;"&amp;"HORS LIGUE",K$5:K$72,"&lt;"&amp;K19)+1),Paramètres!$B$3:$C$56,2,FALSE)*Paramètres!$K$6))</f>
        <v>0</v>
      </c>
      <c r="M19" s="4"/>
      <c r="N19" s="2">
        <f>IF(M$2="Bike &amp; Run",IF(ISNA(VLOOKUP(M19,Paramètres!$B$3:$C$56,2,FALSE)),0,VLOOKUP(M19,Paramètres!$B$3:$C$56,2,FALSE)*Paramètres!$K$7),IF(OR(M19="",OR($D19="",$D19="NL",$D19="HORS LIGUE")),0,VLOOKUP(IF(OR(M19="",OR($D19="",$D19="NL",$D19="HORS LIGUE")),"",COUNTIFS($D$5:$D$72,"&lt;&gt;"&amp;"",$D$5:$D$72,"&lt;&gt;"&amp;"NL",$D$5:$D$72,"&lt;&gt;"&amp;"HORS LIGUE",M$5:M$72,"&lt;"&amp;M19)+1),Paramètres!$B$3:$C$56,2,FALSE)*Paramètres!$K$7))</f>
        <v>0</v>
      </c>
      <c r="O19" s="46"/>
      <c r="P19" s="2">
        <f>IF(O$2="Bike &amp; Run",IF(ISNA(VLOOKUP(O19,Paramètres!$B$3:$C$56,2,FALSE)),0,VLOOKUP(O19,Paramètres!$B$3:$C$56,2,FALSE)*Paramètres!$K$8),IF(OR(O19="",OR($D19="",$D19="NL",$D19="HORS LIGUE")),0,VLOOKUP(IF(OR(O19="",OR($D19="",$D19="NL",$D19="HORS LIGUE")),"",COUNTIFS($D$5:$D$72,"&lt;&gt;"&amp;"",$D$5:$D$72,"&lt;&gt;"&amp;"NL",$D$5:$D$72,"&lt;&gt;"&amp;"HORS LIGUE",O$5:O$72,"&lt;"&amp;O19)+1),Paramètres!$B$3:$C$56,2,FALSE)*Paramètres!$K$8))</f>
        <v>0</v>
      </c>
      <c r="Q19" s="46"/>
      <c r="R19" s="2">
        <f>IF(Q$2="Bike &amp; Run",IF(ISNA(VLOOKUP(Q19,Paramètres!$B$3:$C$56,2,FALSE)),0,VLOOKUP(Q19,Paramètres!$B$3:$C$56,2,FALSE)*Paramètres!$K$9),IF(OR(Q19="",OR($D19="",$D19="NL",$D19="HORS LIGUE")),0,VLOOKUP(IF(OR(Q19="",OR($D19="",$D19="NL",$D19="HORS LIGUE")),"",COUNTIFS($D$5:$D$72,"&lt;&gt;"&amp;"",$D$5:$D$72,"&lt;&gt;"&amp;"NL",$D$5:$D$72,"&lt;&gt;"&amp;"HORS LIGUE",Q$5:Q$72,"&lt;"&amp;Q19)+1),Paramètres!$B$3:$C$56,2,FALSE)*Paramètres!$K$9))</f>
        <v>0</v>
      </c>
      <c r="S19" s="46"/>
      <c r="T19" s="2">
        <f>IF(S$2="Bike &amp; Run",IF(ISNA(VLOOKUP(S19,Paramètres!$B$3:$C$56,2,FALSE)),0,VLOOKUP(S19,Paramètres!$B$3:$C$56,2,FALSE)*Paramètres!$K$10),IF(OR(S19="",OR($D19="",$D19="NL",$D19="HORS LIGUE")),0,VLOOKUP(IF(OR(S19="",OR($D19="",$D19="NL",$D19="HORS LIGUE")),"",COUNTIFS($D$5:$D$72,"&lt;&gt;"&amp;"",$D$5:$D$72,"&lt;&gt;"&amp;"NL",$D$5:$D$72,"&lt;&gt;"&amp;"HORS LIGUE",S$5:S$72,"&lt;"&amp;S19)+1),Paramètres!$B$3:$C$56,2,FALSE)*Paramètres!$K$10))</f>
        <v>0</v>
      </c>
      <c r="U19" s="46"/>
      <c r="V19" s="2">
        <f>IF(U$2="Bike &amp; Run",IF(ISNA(VLOOKUP(U19,Paramètres!$B$3:$C$56,2,FALSE)),0,VLOOKUP(U19,Paramètres!$B$3:$C$56,2,FALSE)*Paramètres!$K$11),IF(OR(U19="",OR($D19="",$D19="NL",$D19="HORS LIGUE")),0,VLOOKUP(IF(OR(U19="",OR($D19="",$D19="NL",$D19="HORS LIGUE")),"",COUNTIFS($D$5:$D$72,"&lt;&gt;"&amp;"",$D$5:$D$72,"&lt;&gt;"&amp;"NL",$D$5:$D$72,"&lt;&gt;"&amp;"HORS LIGUE",U$5:U$72,"&lt;"&amp;U19)+1),Paramètres!$B$3:$C$56,2,FALSE)*Paramètres!$K$11))</f>
        <v>0</v>
      </c>
      <c r="W19" s="46"/>
      <c r="X19" s="2">
        <f>IF(W$2="Bike &amp; Run",IF(ISNA(VLOOKUP(W19,Paramètres!$B$3:$C$56,2,FALSE)),0,VLOOKUP(W19,Paramètres!$B$3:$C$56,2,FALSE)*Paramètres!$K$12),IF(OR(W19="",OR($D19="",$D19="NL",$D19="HORS LIGUE")),0,VLOOKUP(IF(OR(W19="",OR($D19="",$D19="NL",$D19="HORS LIGUE")),"",COUNTIFS($D$5:$D$72,"&lt;&gt;"&amp;"",$D$5:$D$72,"&lt;&gt;"&amp;"NL",$D$5:$D$72,"&lt;&gt;"&amp;"HORS LIGUE",W$5:W$72,"&lt;"&amp;W19)+1),Paramètres!$B$3:$C$56,2,FALSE)*Paramètres!$K$12))</f>
        <v>0</v>
      </c>
      <c r="Y19" s="46"/>
      <c r="Z19" s="2">
        <f>IF(Y$2="Bike &amp; Run",IF(ISNA(VLOOKUP(Y19,Paramètres!$B$3:$C$56,2,FALSE)),0,VLOOKUP(Y19,Paramètres!$B$3:$C$56,2,FALSE)*Paramètres!$K$13),IF(OR(Y19="",OR($D19="",$D19="NL",$D19="HORS LIGUE")),0,VLOOKUP(IF(OR(Y19="",OR($D19="",$D19="NL",$D19="HORS LIGUE")),"",COUNTIFS($D$5:$D$72,"&lt;&gt;"&amp;"",$D$5:$D$72,"&lt;&gt;"&amp;"NL",$D$5:$D$72,"&lt;&gt;"&amp;"HORS LIGUE",Y$5:Y$72,"&lt;"&amp;Y19)+1),Paramètres!$B$3:$C$56,2,FALSE)*Paramètres!$K$13))</f>
        <v>0</v>
      </c>
      <c r="AA19" s="46"/>
      <c r="AB19" s="2">
        <f>IF(AA$2="Bike &amp; Run",IF(ISNA(VLOOKUP(AA19,Paramètres!$B$3:$C$56,2,FALSE)),0,VLOOKUP(AA19,Paramètres!$B$3:$C$56,2,FALSE)*Paramètres!$K$14),IF(OR(AA19="",OR($D19="",$D19="NL",$D19="HORS LIGUE")),0,VLOOKUP(IF(OR(AA19="",OR($D19="",$D19="NL",$D19="HORS LIGUE")),"",COUNTIFS($D$5:$D$72,"&lt;&gt;"&amp;"",$D$5:$D$72,"&lt;&gt;"&amp;"NL",$D$5:$D$72,"&lt;&gt;"&amp;"HORS LIGUE",AA$5:AA$72,"&lt;"&amp;AA19)+1),Paramètres!$B$3:$C$56,2,FALSE)*Paramètres!$K$14))</f>
        <v>0</v>
      </c>
      <c r="AC19" s="46"/>
      <c r="AD19" s="2">
        <f>IF(AC$2="Bike &amp; Run",IF(ISNA(VLOOKUP(AC19,Paramètres!$B$3:$C$56,2,FALSE)),0,VLOOKUP(AC19,Paramètres!$B$3:$C$56,2,FALSE)*Paramètres!$K$15),IF(OR(AC19="",OR($D19="",$D19="NL",$D19="HORS LIGUE")),0,VLOOKUP(IF(OR(AC19="",OR($D19="",$D19="NL",$D19="HORS LIGUE")),"",COUNTIFS($D$5:$D$72,"&lt;&gt;"&amp;"",$D$5:$D$72,"&lt;&gt;"&amp;"NL",$D$5:$D$72,"&lt;&gt;"&amp;"HORS LIGUE",AC$5:AC$72,"&lt;"&amp;AC19)+1),Paramètres!$B$3:$C$56,2,FALSE)*Paramètres!$K$15))</f>
        <v>0</v>
      </c>
      <c r="AE19" s="46"/>
      <c r="AF19" s="2">
        <f>IF(AE$2="Bike &amp; Run",IF(ISNA(VLOOKUP(AE19,Paramètres!$B$3:$C$56,2,FALSE)),0,VLOOKUP(AE19,Paramètres!$B$3:$C$56,2,FALSE)*Paramètres!$K$16),IF(OR(AE19="",OR($D19="",$D19="NL",$D19="HORS LIGUE")),0,VLOOKUP(IF(OR(AE19="",OR($D19="",$D19="NL",$D19="HORS LIGUE")),"",COUNTIFS($D$5:$D$72,"&lt;&gt;"&amp;"",$D$5:$D$72,"&lt;&gt;"&amp;"NL",$D$5:$D$72,"&lt;&gt;"&amp;"HORS LIGUE",AE$5:AE$72,"&lt;"&amp;AE19)+1),Paramètres!$B$3:$C$56,2,FALSE)*Paramètres!$K$16))</f>
        <v>0</v>
      </c>
      <c r="AG19" s="46"/>
      <c r="AH19" s="2">
        <f>IF(AG$2="Bike &amp; Run",IF(ISNA(VLOOKUP(AG19,Paramètres!$B$3:$C$56,2,FALSE)),0,VLOOKUP(AG19,Paramètres!$B$3:$C$56,2,FALSE)*Paramètres!$K$17),IF(OR(AG19="",OR($D19="",$D19="NL",$D19="HORS LIGUE")),0,VLOOKUP(IF(OR(AG19="",OR($D19="",$D19="NL",$D19="HORS LIGUE")),"",COUNTIFS($D$5:$D$72,"&lt;&gt;"&amp;"",$D$5:$D$72,"&lt;&gt;"&amp;"NL",$D$5:$D$72,"&lt;&gt;"&amp;"HORS LIGUE",AG$5:AG$72,"&lt;"&amp;AG19)+1),Paramètres!$B$3:$C$56,2,FALSE)*Paramètres!$K$17))</f>
        <v>0</v>
      </c>
      <c r="AI19" s="40">
        <f t="shared" si="0"/>
        <v>0</v>
      </c>
      <c r="AJ19" s="3" t="str">
        <f t="shared" si="1"/>
        <v/>
      </c>
      <c r="AK19" s="5">
        <f t="shared" si="2"/>
        <v>0</v>
      </c>
      <c r="AL19" s="41">
        <f t="shared" si="3"/>
        <v>0</v>
      </c>
      <c r="AM19" s="33" t="str">
        <f t="shared" si="4"/>
        <v/>
      </c>
      <c r="AO19" s="22">
        <f t="shared" si="5"/>
        <v>0</v>
      </c>
      <c r="AP19">
        <f t="shared" si="6"/>
        <v>0</v>
      </c>
      <c r="AQ19">
        <f t="shared" si="7"/>
        <v>0</v>
      </c>
      <c r="AR19">
        <f t="shared" si="8"/>
        <v>0</v>
      </c>
      <c r="AS19">
        <f t="shared" si="9"/>
        <v>0</v>
      </c>
      <c r="AT19">
        <f t="shared" si="10"/>
        <v>0</v>
      </c>
      <c r="AU19">
        <f t="shared" si="11"/>
        <v>0</v>
      </c>
      <c r="AV19">
        <f t="shared" si="12"/>
        <v>0</v>
      </c>
      <c r="AW19">
        <f t="shared" si="13"/>
        <v>0</v>
      </c>
      <c r="AX19">
        <f t="shared" si="14"/>
        <v>0</v>
      </c>
      <c r="AY19">
        <f t="shared" si="15"/>
        <v>0</v>
      </c>
      <c r="AZ19">
        <f t="shared" si="16"/>
        <v>0</v>
      </c>
      <c r="BA19">
        <f t="shared" si="17"/>
        <v>0</v>
      </c>
      <c r="BB19">
        <f t="shared" si="18"/>
        <v>0</v>
      </c>
      <c r="BC19">
        <f t="shared" si="19"/>
        <v>0</v>
      </c>
      <c r="BD19">
        <f t="shared" si="20"/>
        <v>0</v>
      </c>
      <c r="BE19" s="22">
        <f t="shared" ref="BE19:BR19" si="35">BD19+LARGE($AO19:$BC19,BE$4)</f>
        <v>0</v>
      </c>
      <c r="BF19" s="22">
        <f t="shared" si="35"/>
        <v>0</v>
      </c>
      <c r="BG19" s="22">
        <f t="shared" si="35"/>
        <v>0</v>
      </c>
      <c r="BH19" s="22">
        <f t="shared" si="35"/>
        <v>0</v>
      </c>
      <c r="BI19" s="22">
        <f t="shared" si="35"/>
        <v>0</v>
      </c>
      <c r="BJ19" s="22">
        <f t="shared" si="35"/>
        <v>0</v>
      </c>
      <c r="BK19" s="22">
        <f t="shared" si="35"/>
        <v>0</v>
      </c>
      <c r="BL19" s="22">
        <f t="shared" si="35"/>
        <v>0</v>
      </c>
      <c r="BM19" s="22">
        <f t="shared" si="35"/>
        <v>0</v>
      </c>
      <c r="BN19" s="22">
        <f t="shared" si="35"/>
        <v>0</v>
      </c>
      <c r="BO19" s="22">
        <f t="shared" si="35"/>
        <v>0</v>
      </c>
      <c r="BP19" s="22">
        <f t="shared" si="35"/>
        <v>0</v>
      </c>
      <c r="BQ19" s="22">
        <f t="shared" si="35"/>
        <v>0</v>
      </c>
      <c r="BR19" s="22">
        <f t="shared" si="35"/>
        <v>0</v>
      </c>
    </row>
    <row r="20" spans="1:70" ht="16.5">
      <c r="A20" s="14" t="s">
        <v>804</v>
      </c>
      <c r="B20" s="32" t="str">
        <f>IF(ISNA(VLOOKUP(A20,'Licenciés Jeunes 2023'!A:C,3,0)),"",VLOOKUP(A20,'Licenciés Jeunes 2023'!A:C,3,0))</f>
        <v/>
      </c>
      <c r="C20" s="32" t="str">
        <f>IF(ISNA(VLOOKUP(A20,'Licenciés Jeunes 2023'!A:C,2,0)),"",VLOOKUP(A20,'Licenciés Jeunes 2023'!A:C,2,0))</f>
        <v/>
      </c>
      <c r="D20" s="32" t="str">
        <f>IF(ISNA(VLOOKUP(A20,'Licenciés Jeunes 2023'!A:F,6,0)),"",VLOOKUP(A20,'Licenciés Jeunes 2023'!A:F,6,0))</f>
        <v/>
      </c>
      <c r="E20" s="6"/>
      <c r="F20" s="2">
        <f>IF(E$2="Bike &amp; Run",IF(ISNA(VLOOKUP(E20,Paramètres!$B$3:$C$56,2,FALSE)),0,VLOOKUP(E20,Paramètres!$B$3:$C$56,2,FALSE)*Paramètres!$K$3),IF(OR(E20="",OR($D20="",$D20="NL",$D20="HORS LIGUE")),0,VLOOKUP(IF(OR(E20="",OR($D20="",$D20="NL",$D20="HORS LIGUE")),"",COUNTIFS($D$5:$D$72,"&lt;&gt;"&amp;"",$D$5:$D$72,"&lt;&gt;"&amp;"NL",$D$5:$D$72,"&lt;&gt;"&amp;"HORS LIGUE",E$5:E$72,"&lt;"&amp;E20)+1),Paramètres!$B$3:$C$56,2,FALSE)*Paramètres!$K$3))</f>
        <v>0</v>
      </c>
      <c r="G20" s="4"/>
      <c r="H20" s="2">
        <f>IF(G$2="Bike &amp; Run",IF(ISNA(VLOOKUP(G20,Paramètres!$B$3:$C$56,2,FALSE)),0,VLOOKUP(G20,Paramètres!$B$3:$C$56,2,FALSE)*Paramètres!$K$4),IF(OR(G20="",OR($D20="",$D20="NL",$D20="HORS LIGUE")),0,VLOOKUP(IF(OR(G20="",OR($D20="",$D20="NL",$D20="HORS LIGUE")),"",COUNTIFS($D$5:$D$72,"&lt;&gt;"&amp;"",$D$5:$D$72,"&lt;&gt;"&amp;"NL",$D$5:$D$72,"&lt;&gt;"&amp;"HORS LIGUE",G$5:G$72,"&lt;"&amp;G20)+1),Paramètres!$B$3:$C$56,2,FALSE)*Paramètres!$K$4))</f>
        <v>0</v>
      </c>
      <c r="I20" s="36"/>
      <c r="J20" s="2">
        <f>IF(I$2="Bike &amp; Run",IF(ISNA(VLOOKUP(I20,Paramètres!$B$3:$C$56,2,FALSE)),0,VLOOKUP(I20,Paramètres!$B$3:$C$56,2,FALSE)*Paramètres!$K$5),IF(OR(I20="",OR($D20="",$D20="NL",$D20="HORS LIGUE")),0,VLOOKUP(IF(OR(I20="",OR($D20="",$D20="NL",$D20="HORS LIGUE")),"",COUNTIFS($D$5:$D$72,"&lt;&gt;"&amp;"",$D$5:$D$72,"&lt;&gt;"&amp;"NL",$D$5:$D$72,"&lt;&gt;"&amp;"HORS LIGUE",I$5:I$72,"&lt;"&amp;I20)+1),Paramètres!$B$3:$C$56,2,FALSE)*Paramètres!$K$5))</f>
        <v>0</v>
      </c>
      <c r="K20" s="4"/>
      <c r="L20" s="2">
        <f>IF(K$2="Bike &amp; Run",IF(ISNA(VLOOKUP(K20,Paramètres!$B$3:$C$56,2,FALSE)),0,VLOOKUP(K20,Paramètres!$B$3:$C$56,2,FALSE)*Paramètres!$K$6),IF(OR(K20="",OR($D20="",$D20="NL",$D20="HORS LIGUE")),0,VLOOKUP(IF(OR(K20="",OR($D20="",$D20="NL",$D20="HORS LIGUE")),"",COUNTIFS($D$5:$D$72,"&lt;&gt;"&amp;"",$D$5:$D$72,"&lt;&gt;"&amp;"NL",$D$5:$D$72,"&lt;&gt;"&amp;"HORS LIGUE",K$5:K$72,"&lt;"&amp;K20)+1),Paramètres!$B$3:$C$56,2,FALSE)*Paramètres!$K$6))</f>
        <v>0</v>
      </c>
      <c r="M20" s="4"/>
      <c r="N20" s="2">
        <f>IF(M$2="Bike &amp; Run",IF(ISNA(VLOOKUP(M20,Paramètres!$B$3:$C$56,2,FALSE)),0,VLOOKUP(M20,Paramètres!$B$3:$C$56,2,FALSE)*Paramètres!$K$7),IF(OR(M20="",OR($D20="",$D20="NL",$D20="HORS LIGUE")),0,VLOOKUP(IF(OR(M20="",OR($D20="",$D20="NL",$D20="HORS LIGUE")),"",COUNTIFS($D$5:$D$72,"&lt;&gt;"&amp;"",$D$5:$D$72,"&lt;&gt;"&amp;"NL",$D$5:$D$72,"&lt;&gt;"&amp;"HORS LIGUE",M$5:M$72,"&lt;"&amp;M20)+1),Paramètres!$B$3:$C$56,2,FALSE)*Paramètres!$K$7))</f>
        <v>0</v>
      </c>
      <c r="O20" s="46"/>
      <c r="P20" s="2">
        <f>IF(O$2="Bike &amp; Run",IF(ISNA(VLOOKUP(O20,Paramètres!$B$3:$C$56,2,FALSE)),0,VLOOKUP(O20,Paramètres!$B$3:$C$56,2,FALSE)*Paramètres!$K$8),IF(OR(O20="",OR($D20="",$D20="NL",$D20="HORS LIGUE")),0,VLOOKUP(IF(OR(O20="",OR($D20="",$D20="NL",$D20="HORS LIGUE")),"",COUNTIFS($D$5:$D$72,"&lt;&gt;"&amp;"",$D$5:$D$72,"&lt;&gt;"&amp;"NL",$D$5:$D$72,"&lt;&gt;"&amp;"HORS LIGUE",O$5:O$72,"&lt;"&amp;O20)+1),Paramètres!$B$3:$C$56,2,FALSE)*Paramètres!$K$8))</f>
        <v>0</v>
      </c>
      <c r="Q20" s="46"/>
      <c r="R20" s="2">
        <f>IF(Q$2="Bike &amp; Run",IF(ISNA(VLOOKUP(Q20,Paramètres!$B$3:$C$56,2,FALSE)),0,VLOOKUP(Q20,Paramètres!$B$3:$C$56,2,FALSE)*Paramètres!$K$9),IF(OR(Q20="",OR($D20="",$D20="NL",$D20="HORS LIGUE")),0,VLOOKUP(IF(OR(Q20="",OR($D20="",$D20="NL",$D20="HORS LIGUE")),"",COUNTIFS($D$5:$D$72,"&lt;&gt;"&amp;"",$D$5:$D$72,"&lt;&gt;"&amp;"NL",$D$5:$D$72,"&lt;&gt;"&amp;"HORS LIGUE",Q$5:Q$72,"&lt;"&amp;Q20)+1),Paramètres!$B$3:$C$56,2,FALSE)*Paramètres!$K$9))</f>
        <v>0</v>
      </c>
      <c r="S20" s="46"/>
      <c r="T20" s="2">
        <f>IF(S$2="Bike &amp; Run",IF(ISNA(VLOOKUP(S20,Paramètres!$B$3:$C$56,2,FALSE)),0,VLOOKUP(S20,Paramètres!$B$3:$C$56,2,FALSE)*Paramètres!$K$10),IF(OR(S20="",OR($D20="",$D20="NL",$D20="HORS LIGUE")),0,VLOOKUP(IF(OR(S20="",OR($D20="",$D20="NL",$D20="HORS LIGUE")),"",COUNTIFS($D$5:$D$72,"&lt;&gt;"&amp;"",$D$5:$D$72,"&lt;&gt;"&amp;"NL",$D$5:$D$72,"&lt;&gt;"&amp;"HORS LIGUE",S$5:S$72,"&lt;"&amp;S20)+1),Paramètres!$B$3:$C$56,2,FALSE)*Paramètres!$K$10))</f>
        <v>0</v>
      </c>
      <c r="U20" s="46"/>
      <c r="V20" s="2">
        <f>IF(U$2="Bike &amp; Run",IF(ISNA(VLOOKUP(U20,Paramètres!$B$3:$C$56,2,FALSE)),0,VLOOKUP(U20,Paramètres!$B$3:$C$56,2,FALSE)*Paramètres!$K$11),IF(OR(U20="",OR($D20="",$D20="NL",$D20="HORS LIGUE")),0,VLOOKUP(IF(OR(U20="",OR($D20="",$D20="NL",$D20="HORS LIGUE")),"",COUNTIFS($D$5:$D$72,"&lt;&gt;"&amp;"",$D$5:$D$72,"&lt;&gt;"&amp;"NL",$D$5:$D$72,"&lt;&gt;"&amp;"HORS LIGUE",U$5:U$72,"&lt;"&amp;U20)+1),Paramètres!$B$3:$C$56,2,FALSE)*Paramètres!$K$11))</f>
        <v>0</v>
      </c>
      <c r="W20" s="46"/>
      <c r="X20" s="2">
        <f>IF(W$2="Bike &amp; Run",IF(ISNA(VLOOKUP(W20,Paramètres!$B$3:$C$56,2,FALSE)),0,VLOOKUP(W20,Paramètres!$B$3:$C$56,2,FALSE)*Paramètres!$K$12),IF(OR(W20="",OR($D20="",$D20="NL",$D20="HORS LIGUE")),0,VLOOKUP(IF(OR(W20="",OR($D20="",$D20="NL",$D20="HORS LIGUE")),"",COUNTIFS($D$5:$D$72,"&lt;&gt;"&amp;"",$D$5:$D$72,"&lt;&gt;"&amp;"NL",$D$5:$D$72,"&lt;&gt;"&amp;"HORS LIGUE",W$5:W$72,"&lt;"&amp;W20)+1),Paramètres!$B$3:$C$56,2,FALSE)*Paramètres!$K$12))</f>
        <v>0</v>
      </c>
      <c r="Y20" s="46"/>
      <c r="Z20" s="2">
        <f>IF(Y$2="Bike &amp; Run",IF(ISNA(VLOOKUP(Y20,Paramètres!$B$3:$C$56,2,FALSE)),0,VLOOKUP(Y20,Paramètres!$B$3:$C$56,2,FALSE)*Paramètres!$K$13),IF(OR(Y20="",OR($D20="",$D20="NL",$D20="HORS LIGUE")),0,VLOOKUP(IF(OR(Y20="",OR($D20="",$D20="NL",$D20="HORS LIGUE")),"",COUNTIFS($D$5:$D$72,"&lt;&gt;"&amp;"",$D$5:$D$72,"&lt;&gt;"&amp;"NL",$D$5:$D$72,"&lt;&gt;"&amp;"HORS LIGUE",Y$5:Y$72,"&lt;"&amp;Y20)+1),Paramètres!$B$3:$C$56,2,FALSE)*Paramètres!$K$13))</f>
        <v>0</v>
      </c>
      <c r="AA20" s="46"/>
      <c r="AB20" s="2">
        <f>IF(AA$2="Bike &amp; Run",IF(ISNA(VLOOKUP(AA20,Paramètres!$B$3:$C$56,2,FALSE)),0,VLOOKUP(AA20,Paramètres!$B$3:$C$56,2,FALSE)*Paramètres!$K$14),IF(OR(AA20="",OR($D20="",$D20="NL",$D20="HORS LIGUE")),0,VLOOKUP(IF(OR(AA20="",OR($D20="",$D20="NL",$D20="HORS LIGUE")),"",COUNTIFS($D$5:$D$72,"&lt;&gt;"&amp;"",$D$5:$D$72,"&lt;&gt;"&amp;"NL",$D$5:$D$72,"&lt;&gt;"&amp;"HORS LIGUE",AA$5:AA$72,"&lt;"&amp;AA20)+1),Paramètres!$B$3:$C$56,2,FALSE)*Paramètres!$K$14))</f>
        <v>0</v>
      </c>
      <c r="AC20" s="46"/>
      <c r="AD20" s="2">
        <f>IF(AC$2="Bike &amp; Run",IF(ISNA(VLOOKUP(AC20,Paramètres!$B$3:$C$56,2,FALSE)),0,VLOOKUP(AC20,Paramètres!$B$3:$C$56,2,FALSE)*Paramètres!$K$15),IF(OR(AC20="",OR($D20="",$D20="NL",$D20="HORS LIGUE")),0,VLOOKUP(IF(OR(AC20="",OR($D20="",$D20="NL",$D20="HORS LIGUE")),"",COUNTIFS($D$5:$D$72,"&lt;&gt;"&amp;"",$D$5:$D$72,"&lt;&gt;"&amp;"NL",$D$5:$D$72,"&lt;&gt;"&amp;"HORS LIGUE",AC$5:AC$72,"&lt;"&amp;AC20)+1),Paramètres!$B$3:$C$56,2,FALSE)*Paramètres!$K$15))</f>
        <v>0</v>
      </c>
      <c r="AE20" s="46"/>
      <c r="AF20" s="2">
        <f>IF(AE$2="Bike &amp; Run",IF(ISNA(VLOOKUP(AE20,Paramètres!$B$3:$C$56,2,FALSE)),0,VLOOKUP(AE20,Paramètres!$B$3:$C$56,2,FALSE)*Paramètres!$K$16),IF(OR(AE20="",OR($D20="",$D20="NL",$D20="HORS LIGUE")),0,VLOOKUP(IF(OR(AE20="",OR($D20="",$D20="NL",$D20="HORS LIGUE")),"",COUNTIFS($D$5:$D$72,"&lt;&gt;"&amp;"",$D$5:$D$72,"&lt;&gt;"&amp;"NL",$D$5:$D$72,"&lt;&gt;"&amp;"HORS LIGUE",AE$5:AE$72,"&lt;"&amp;AE20)+1),Paramètres!$B$3:$C$56,2,FALSE)*Paramètres!$K$16))</f>
        <v>0</v>
      </c>
      <c r="AG20" s="46"/>
      <c r="AH20" s="2">
        <f>IF(AG$2="Bike &amp; Run",IF(ISNA(VLOOKUP(AG20,Paramètres!$B$3:$C$56,2,FALSE)),0,VLOOKUP(AG20,Paramètres!$B$3:$C$56,2,FALSE)*Paramètres!$K$17),IF(OR(AG20="",OR($D20="",$D20="NL",$D20="HORS LIGUE")),0,VLOOKUP(IF(OR(AG20="",OR($D20="",$D20="NL",$D20="HORS LIGUE")),"",COUNTIFS($D$5:$D$72,"&lt;&gt;"&amp;"",$D$5:$D$72,"&lt;&gt;"&amp;"NL",$D$5:$D$72,"&lt;&gt;"&amp;"HORS LIGUE",AG$5:AG$72,"&lt;"&amp;AG20)+1),Paramètres!$B$3:$C$56,2,FALSE)*Paramètres!$K$17))</f>
        <v>0</v>
      </c>
      <c r="AI20" s="40">
        <f t="shared" si="0"/>
        <v>0</v>
      </c>
      <c r="AJ20" s="3" t="str">
        <f t="shared" si="1"/>
        <v/>
      </c>
      <c r="AK20" s="5">
        <f t="shared" si="2"/>
        <v>0</v>
      </c>
      <c r="AL20" s="41">
        <f t="shared" si="3"/>
        <v>0</v>
      </c>
      <c r="AM20" s="33" t="str">
        <f t="shared" si="4"/>
        <v/>
      </c>
      <c r="AO20" s="22">
        <f t="shared" si="5"/>
        <v>0</v>
      </c>
      <c r="AP20">
        <f t="shared" si="6"/>
        <v>0</v>
      </c>
      <c r="AQ20">
        <f t="shared" si="7"/>
        <v>0</v>
      </c>
      <c r="AR20">
        <f t="shared" si="8"/>
        <v>0</v>
      </c>
      <c r="AS20">
        <f t="shared" si="9"/>
        <v>0</v>
      </c>
      <c r="AT20">
        <f t="shared" si="10"/>
        <v>0</v>
      </c>
      <c r="AU20">
        <f t="shared" si="11"/>
        <v>0</v>
      </c>
      <c r="AV20">
        <f t="shared" si="12"/>
        <v>0</v>
      </c>
      <c r="AW20">
        <f t="shared" si="13"/>
        <v>0</v>
      </c>
      <c r="AX20">
        <f t="shared" si="14"/>
        <v>0</v>
      </c>
      <c r="AY20">
        <f t="shared" si="15"/>
        <v>0</v>
      </c>
      <c r="AZ20">
        <f t="shared" si="16"/>
        <v>0</v>
      </c>
      <c r="BA20">
        <f t="shared" si="17"/>
        <v>0</v>
      </c>
      <c r="BB20">
        <f t="shared" si="18"/>
        <v>0</v>
      </c>
      <c r="BC20">
        <f t="shared" si="19"/>
        <v>0</v>
      </c>
      <c r="BD20">
        <f t="shared" si="20"/>
        <v>0</v>
      </c>
      <c r="BE20" s="22">
        <f t="shared" ref="BE20:BR20" si="36">BD20+LARGE($AO20:$BC20,BE$4)</f>
        <v>0</v>
      </c>
      <c r="BF20" s="22">
        <f t="shared" si="36"/>
        <v>0</v>
      </c>
      <c r="BG20" s="22">
        <f t="shared" si="36"/>
        <v>0</v>
      </c>
      <c r="BH20" s="22">
        <f t="shared" si="36"/>
        <v>0</v>
      </c>
      <c r="BI20" s="22">
        <f t="shared" si="36"/>
        <v>0</v>
      </c>
      <c r="BJ20" s="22">
        <f t="shared" si="36"/>
        <v>0</v>
      </c>
      <c r="BK20" s="22">
        <f t="shared" si="36"/>
        <v>0</v>
      </c>
      <c r="BL20" s="22">
        <f t="shared" si="36"/>
        <v>0</v>
      </c>
      <c r="BM20" s="22">
        <f t="shared" si="36"/>
        <v>0</v>
      </c>
      <c r="BN20" s="22">
        <f t="shared" si="36"/>
        <v>0</v>
      </c>
      <c r="BO20" s="22">
        <f t="shared" si="36"/>
        <v>0</v>
      </c>
      <c r="BP20" s="22">
        <f t="shared" si="36"/>
        <v>0</v>
      </c>
      <c r="BQ20" s="22">
        <f t="shared" si="36"/>
        <v>0</v>
      </c>
      <c r="BR20" s="22">
        <f t="shared" si="36"/>
        <v>0</v>
      </c>
    </row>
    <row r="21" spans="1:70" ht="16.5">
      <c r="A21" s="14" t="s">
        <v>916</v>
      </c>
      <c r="B21" s="32" t="str">
        <f>IF(ISNA(VLOOKUP(A21,'Licenciés Jeunes 2023'!A:C,3,0)),"",VLOOKUP(A21,'Licenciés Jeunes 2023'!A:C,3,0))</f>
        <v/>
      </c>
      <c r="C21" s="32" t="str">
        <f>IF(ISNA(VLOOKUP(A21,'Licenciés Jeunes 2023'!A:C,2,0)),"",VLOOKUP(A21,'Licenciés Jeunes 2023'!A:C,2,0))</f>
        <v/>
      </c>
      <c r="D21" s="32" t="str">
        <f>IF(ISNA(VLOOKUP(A21,'Licenciés Jeunes 2023'!A:F,6,0)),"",VLOOKUP(A21,'Licenciés Jeunes 2023'!A:F,6,0))</f>
        <v/>
      </c>
      <c r="E21" s="6"/>
      <c r="F21" s="2">
        <f>IF(E$2="Bike &amp; Run",IF(ISNA(VLOOKUP(E21,Paramètres!$B$3:$C$56,2,FALSE)),0,VLOOKUP(E21,Paramètres!$B$3:$C$56,2,FALSE)*Paramètres!$K$3),IF(OR(E21="",OR($D21="",$D21="NL",$D21="HORS LIGUE")),0,VLOOKUP(IF(OR(E21="",OR($D21="",$D21="NL",$D21="HORS LIGUE")),"",COUNTIFS($D$5:$D$72,"&lt;&gt;"&amp;"",$D$5:$D$72,"&lt;&gt;"&amp;"NL",$D$5:$D$72,"&lt;&gt;"&amp;"HORS LIGUE",E$5:E$72,"&lt;"&amp;E21)+1),Paramètres!$B$3:$C$56,2,FALSE)*Paramètres!$K$3))</f>
        <v>0</v>
      </c>
      <c r="G21" s="4"/>
      <c r="H21" s="2">
        <f>IF(G$2="Bike &amp; Run",IF(ISNA(VLOOKUP(G21,Paramètres!$B$3:$C$56,2,FALSE)),0,VLOOKUP(G21,Paramètres!$B$3:$C$56,2,FALSE)*Paramètres!$K$4),IF(OR(G21="",OR($D21="",$D21="NL",$D21="HORS LIGUE")),0,VLOOKUP(IF(OR(G21="",OR($D21="",$D21="NL",$D21="HORS LIGUE")),"",COUNTIFS($D$5:$D$72,"&lt;&gt;"&amp;"",$D$5:$D$72,"&lt;&gt;"&amp;"NL",$D$5:$D$72,"&lt;&gt;"&amp;"HORS LIGUE",G$5:G$72,"&lt;"&amp;G21)+1),Paramètres!$B$3:$C$56,2,FALSE)*Paramètres!$K$4))</f>
        <v>0</v>
      </c>
      <c r="I21" s="36"/>
      <c r="J21" s="2">
        <f>IF(I$2="Bike &amp; Run",IF(ISNA(VLOOKUP(I21,Paramètres!$B$3:$C$56,2,FALSE)),0,VLOOKUP(I21,Paramètres!$B$3:$C$56,2,FALSE)*Paramètres!$K$5),IF(OR(I21="",OR($D21="",$D21="NL",$D21="HORS LIGUE")),0,VLOOKUP(IF(OR(I21="",OR($D21="",$D21="NL",$D21="HORS LIGUE")),"",COUNTIFS($D$5:$D$72,"&lt;&gt;"&amp;"",$D$5:$D$72,"&lt;&gt;"&amp;"NL",$D$5:$D$72,"&lt;&gt;"&amp;"HORS LIGUE",I$5:I$72,"&lt;"&amp;I21)+1),Paramètres!$B$3:$C$56,2,FALSE)*Paramètres!$K$5))</f>
        <v>0</v>
      </c>
      <c r="K21" s="4"/>
      <c r="L21" s="2">
        <f>IF(K$2="Bike &amp; Run",IF(ISNA(VLOOKUP(K21,Paramètres!$B$3:$C$56,2,FALSE)),0,VLOOKUP(K21,Paramètres!$B$3:$C$56,2,FALSE)*Paramètres!$K$6),IF(OR(K21="",OR($D21="",$D21="NL",$D21="HORS LIGUE")),0,VLOOKUP(IF(OR(K21="",OR($D21="",$D21="NL",$D21="HORS LIGUE")),"",COUNTIFS($D$5:$D$72,"&lt;&gt;"&amp;"",$D$5:$D$72,"&lt;&gt;"&amp;"NL",$D$5:$D$72,"&lt;&gt;"&amp;"HORS LIGUE",K$5:K$72,"&lt;"&amp;K21)+1),Paramètres!$B$3:$C$56,2,FALSE)*Paramètres!$K$6))</f>
        <v>0</v>
      </c>
      <c r="M21" s="4"/>
      <c r="N21" s="2">
        <f>IF(M$2="Bike &amp; Run",IF(ISNA(VLOOKUP(M21,Paramètres!$B$3:$C$56,2,FALSE)),0,VLOOKUP(M21,Paramètres!$B$3:$C$56,2,FALSE)*Paramètres!$K$7),IF(OR(M21="",OR($D21="",$D21="NL",$D21="HORS LIGUE")),0,VLOOKUP(IF(OR(M21="",OR($D21="",$D21="NL",$D21="HORS LIGUE")),"",COUNTIFS($D$5:$D$72,"&lt;&gt;"&amp;"",$D$5:$D$72,"&lt;&gt;"&amp;"NL",$D$5:$D$72,"&lt;&gt;"&amp;"HORS LIGUE",M$5:M$72,"&lt;"&amp;M21)+1),Paramètres!$B$3:$C$56,2,FALSE)*Paramètres!$K$7))</f>
        <v>0</v>
      </c>
      <c r="O21" s="46"/>
      <c r="P21" s="2">
        <f>IF(O$2="Bike &amp; Run",IF(ISNA(VLOOKUP(O21,Paramètres!$B$3:$C$56,2,FALSE)),0,VLOOKUP(O21,Paramètres!$B$3:$C$56,2,FALSE)*Paramètres!$K$8),IF(OR(O21="",OR($D21="",$D21="NL",$D21="HORS LIGUE")),0,VLOOKUP(IF(OR(O21="",OR($D21="",$D21="NL",$D21="HORS LIGUE")),"",COUNTIFS($D$5:$D$72,"&lt;&gt;"&amp;"",$D$5:$D$72,"&lt;&gt;"&amp;"NL",$D$5:$D$72,"&lt;&gt;"&amp;"HORS LIGUE",O$5:O$72,"&lt;"&amp;O21)+1),Paramètres!$B$3:$C$56,2,FALSE)*Paramètres!$K$8))</f>
        <v>0</v>
      </c>
      <c r="Q21" s="46"/>
      <c r="R21" s="2">
        <f>IF(Q$2="Bike &amp; Run",IF(ISNA(VLOOKUP(Q21,Paramètres!$B$3:$C$56,2,FALSE)),0,VLOOKUP(Q21,Paramètres!$B$3:$C$56,2,FALSE)*Paramètres!$K$9),IF(OR(Q21="",OR($D21="",$D21="NL",$D21="HORS LIGUE")),0,VLOOKUP(IF(OR(Q21="",OR($D21="",$D21="NL",$D21="HORS LIGUE")),"",COUNTIFS($D$5:$D$72,"&lt;&gt;"&amp;"",$D$5:$D$72,"&lt;&gt;"&amp;"NL",$D$5:$D$72,"&lt;&gt;"&amp;"HORS LIGUE",Q$5:Q$72,"&lt;"&amp;Q21)+1),Paramètres!$B$3:$C$56,2,FALSE)*Paramètres!$K$9))</f>
        <v>0</v>
      </c>
      <c r="S21" s="46"/>
      <c r="T21" s="2">
        <f>IF(S$2="Bike &amp; Run",IF(ISNA(VLOOKUP(S21,Paramètres!$B$3:$C$56,2,FALSE)),0,VLOOKUP(S21,Paramètres!$B$3:$C$56,2,FALSE)*Paramètres!$K$10),IF(OR(S21="",OR($D21="",$D21="NL",$D21="HORS LIGUE")),0,VLOOKUP(IF(OR(S21="",OR($D21="",$D21="NL",$D21="HORS LIGUE")),"",COUNTIFS($D$5:$D$72,"&lt;&gt;"&amp;"",$D$5:$D$72,"&lt;&gt;"&amp;"NL",$D$5:$D$72,"&lt;&gt;"&amp;"HORS LIGUE",S$5:S$72,"&lt;"&amp;S21)+1),Paramètres!$B$3:$C$56,2,FALSE)*Paramètres!$K$10))</f>
        <v>0</v>
      </c>
      <c r="U21" s="46"/>
      <c r="V21" s="2">
        <f>IF(U$2="Bike &amp; Run",IF(ISNA(VLOOKUP(U21,Paramètres!$B$3:$C$56,2,FALSE)),0,VLOOKUP(U21,Paramètres!$B$3:$C$56,2,FALSE)*Paramètres!$K$11),IF(OR(U21="",OR($D21="",$D21="NL",$D21="HORS LIGUE")),0,VLOOKUP(IF(OR(U21="",OR($D21="",$D21="NL",$D21="HORS LIGUE")),"",COUNTIFS($D$5:$D$72,"&lt;&gt;"&amp;"",$D$5:$D$72,"&lt;&gt;"&amp;"NL",$D$5:$D$72,"&lt;&gt;"&amp;"HORS LIGUE",U$5:U$72,"&lt;"&amp;U21)+1),Paramètres!$B$3:$C$56,2,FALSE)*Paramètres!$K$11))</f>
        <v>0</v>
      </c>
      <c r="W21" s="46"/>
      <c r="X21" s="2">
        <f>IF(W$2="Bike &amp; Run",IF(ISNA(VLOOKUP(W21,Paramètres!$B$3:$C$56,2,FALSE)),0,VLOOKUP(W21,Paramètres!$B$3:$C$56,2,FALSE)*Paramètres!$K$12),IF(OR(W21="",OR($D21="",$D21="NL",$D21="HORS LIGUE")),0,VLOOKUP(IF(OR(W21="",OR($D21="",$D21="NL",$D21="HORS LIGUE")),"",COUNTIFS($D$5:$D$72,"&lt;&gt;"&amp;"",$D$5:$D$72,"&lt;&gt;"&amp;"NL",$D$5:$D$72,"&lt;&gt;"&amp;"HORS LIGUE",W$5:W$72,"&lt;"&amp;W21)+1),Paramètres!$B$3:$C$56,2,FALSE)*Paramètres!$K$12))</f>
        <v>0</v>
      </c>
      <c r="Y21" s="46"/>
      <c r="Z21" s="2">
        <f>IF(Y$2="Bike &amp; Run",IF(ISNA(VLOOKUP(Y21,Paramètres!$B$3:$C$56,2,FALSE)),0,VLOOKUP(Y21,Paramètres!$B$3:$C$56,2,FALSE)*Paramètres!$K$13),IF(OR(Y21="",OR($D21="",$D21="NL",$D21="HORS LIGUE")),0,VLOOKUP(IF(OR(Y21="",OR($D21="",$D21="NL",$D21="HORS LIGUE")),"",COUNTIFS($D$5:$D$72,"&lt;&gt;"&amp;"",$D$5:$D$72,"&lt;&gt;"&amp;"NL",$D$5:$D$72,"&lt;&gt;"&amp;"HORS LIGUE",Y$5:Y$72,"&lt;"&amp;Y21)+1),Paramètres!$B$3:$C$56,2,FALSE)*Paramètres!$K$13))</f>
        <v>0</v>
      </c>
      <c r="AA21" s="46"/>
      <c r="AB21" s="2">
        <f>IF(AA$2="Bike &amp; Run",IF(ISNA(VLOOKUP(AA21,Paramètres!$B$3:$C$56,2,FALSE)),0,VLOOKUP(AA21,Paramètres!$B$3:$C$56,2,FALSE)*Paramètres!$K$14),IF(OR(AA21="",OR($D21="",$D21="NL",$D21="HORS LIGUE")),0,VLOOKUP(IF(OR(AA21="",OR($D21="",$D21="NL",$D21="HORS LIGUE")),"",COUNTIFS($D$5:$D$72,"&lt;&gt;"&amp;"",$D$5:$D$72,"&lt;&gt;"&amp;"NL",$D$5:$D$72,"&lt;&gt;"&amp;"HORS LIGUE",AA$5:AA$72,"&lt;"&amp;AA21)+1),Paramètres!$B$3:$C$56,2,FALSE)*Paramètres!$K$14))</f>
        <v>0</v>
      </c>
      <c r="AC21" s="46"/>
      <c r="AD21" s="2">
        <f>IF(AC$2="Bike &amp; Run",IF(ISNA(VLOOKUP(AC21,Paramètres!$B$3:$C$56,2,FALSE)),0,VLOOKUP(AC21,Paramètres!$B$3:$C$56,2,FALSE)*Paramètres!$K$15),IF(OR(AC21="",OR($D21="",$D21="NL",$D21="HORS LIGUE")),0,VLOOKUP(IF(OR(AC21="",OR($D21="",$D21="NL",$D21="HORS LIGUE")),"",COUNTIFS($D$5:$D$72,"&lt;&gt;"&amp;"",$D$5:$D$72,"&lt;&gt;"&amp;"NL",$D$5:$D$72,"&lt;&gt;"&amp;"HORS LIGUE",AC$5:AC$72,"&lt;"&amp;AC21)+1),Paramètres!$B$3:$C$56,2,FALSE)*Paramètres!$K$15))</f>
        <v>0</v>
      </c>
      <c r="AE21" s="46"/>
      <c r="AF21" s="2">
        <f>IF(AE$2="Bike &amp; Run",IF(ISNA(VLOOKUP(AE21,Paramètres!$B$3:$C$56,2,FALSE)),0,VLOOKUP(AE21,Paramètres!$B$3:$C$56,2,FALSE)*Paramètres!$K$16),IF(OR(AE21="",OR($D21="",$D21="NL",$D21="HORS LIGUE")),0,VLOOKUP(IF(OR(AE21="",OR($D21="",$D21="NL",$D21="HORS LIGUE")),"",COUNTIFS($D$5:$D$72,"&lt;&gt;"&amp;"",$D$5:$D$72,"&lt;&gt;"&amp;"NL",$D$5:$D$72,"&lt;&gt;"&amp;"HORS LIGUE",AE$5:AE$72,"&lt;"&amp;AE21)+1),Paramètres!$B$3:$C$56,2,FALSE)*Paramètres!$K$16))</f>
        <v>0</v>
      </c>
      <c r="AG21" s="46"/>
      <c r="AH21" s="2">
        <f>IF(AG$2="Bike &amp; Run",IF(ISNA(VLOOKUP(AG21,Paramètres!$B$3:$C$56,2,FALSE)),0,VLOOKUP(AG21,Paramètres!$B$3:$C$56,2,FALSE)*Paramètres!$K$17),IF(OR(AG21="",OR($D21="",$D21="NL",$D21="HORS LIGUE")),0,VLOOKUP(IF(OR(AG21="",OR($D21="",$D21="NL",$D21="HORS LIGUE")),"",COUNTIFS($D$5:$D$72,"&lt;&gt;"&amp;"",$D$5:$D$72,"&lt;&gt;"&amp;"NL",$D$5:$D$72,"&lt;&gt;"&amp;"HORS LIGUE",AG$5:AG$72,"&lt;"&amp;AG21)+1),Paramètres!$B$3:$C$56,2,FALSE)*Paramètres!$K$17))</f>
        <v>0</v>
      </c>
      <c r="AI21" s="40">
        <f t="shared" si="0"/>
        <v>0</v>
      </c>
      <c r="AJ21" s="3" t="str">
        <f t="shared" si="1"/>
        <v/>
      </c>
      <c r="AK21" s="5">
        <f t="shared" si="2"/>
        <v>0</v>
      </c>
      <c r="AL21" s="41">
        <f t="shared" si="3"/>
        <v>0</v>
      </c>
      <c r="AM21" s="33" t="str">
        <f t="shared" si="4"/>
        <v/>
      </c>
      <c r="AO21" s="22">
        <f t="shared" si="5"/>
        <v>0</v>
      </c>
      <c r="AP21">
        <f t="shared" si="6"/>
        <v>0</v>
      </c>
      <c r="AQ21">
        <f t="shared" si="7"/>
        <v>0</v>
      </c>
      <c r="AR21">
        <f t="shared" si="8"/>
        <v>0</v>
      </c>
      <c r="AS21">
        <f t="shared" si="9"/>
        <v>0</v>
      </c>
      <c r="AT21">
        <f t="shared" si="10"/>
        <v>0</v>
      </c>
      <c r="AU21">
        <f t="shared" si="11"/>
        <v>0</v>
      </c>
      <c r="AV21">
        <f t="shared" si="12"/>
        <v>0</v>
      </c>
      <c r="AW21">
        <f t="shared" si="13"/>
        <v>0</v>
      </c>
      <c r="AX21">
        <f t="shared" si="14"/>
        <v>0</v>
      </c>
      <c r="AY21">
        <f t="shared" si="15"/>
        <v>0</v>
      </c>
      <c r="AZ21">
        <f t="shared" si="16"/>
        <v>0</v>
      </c>
      <c r="BA21">
        <f t="shared" si="17"/>
        <v>0</v>
      </c>
      <c r="BB21">
        <f t="shared" si="18"/>
        <v>0</v>
      </c>
      <c r="BC21">
        <f t="shared" si="19"/>
        <v>0</v>
      </c>
      <c r="BD21">
        <f t="shared" si="20"/>
        <v>0</v>
      </c>
      <c r="BE21" s="22">
        <f t="shared" ref="BE21:BR21" si="37">BD21+LARGE($AO21:$BC21,BE$4)</f>
        <v>0</v>
      </c>
      <c r="BF21" s="22">
        <f t="shared" si="37"/>
        <v>0</v>
      </c>
      <c r="BG21" s="22">
        <f t="shared" si="37"/>
        <v>0</v>
      </c>
      <c r="BH21" s="22">
        <f t="shared" si="37"/>
        <v>0</v>
      </c>
      <c r="BI21" s="22">
        <f t="shared" si="37"/>
        <v>0</v>
      </c>
      <c r="BJ21" s="22">
        <f t="shared" si="37"/>
        <v>0</v>
      </c>
      <c r="BK21" s="22">
        <f t="shared" si="37"/>
        <v>0</v>
      </c>
      <c r="BL21" s="22">
        <f t="shared" si="37"/>
        <v>0</v>
      </c>
      <c r="BM21" s="22">
        <f t="shared" si="37"/>
        <v>0</v>
      </c>
      <c r="BN21" s="22">
        <f t="shared" si="37"/>
        <v>0</v>
      </c>
      <c r="BO21" s="22">
        <f t="shared" si="37"/>
        <v>0</v>
      </c>
      <c r="BP21" s="22">
        <f t="shared" si="37"/>
        <v>0</v>
      </c>
      <c r="BQ21" s="22">
        <f t="shared" si="37"/>
        <v>0</v>
      </c>
      <c r="BR21" s="22">
        <f t="shared" si="37"/>
        <v>0</v>
      </c>
    </row>
    <row r="22" spans="1:70" ht="16.5">
      <c r="A22" s="14" t="s">
        <v>917</v>
      </c>
      <c r="B22" s="32" t="str">
        <f>IF(ISNA(VLOOKUP(A22,'Licenciés Jeunes 2023'!A:C,3,0)),"",VLOOKUP(A22,'Licenciés Jeunes 2023'!A:C,3,0))</f>
        <v/>
      </c>
      <c r="C22" s="32" t="str">
        <f>IF(ISNA(VLOOKUP(A22,'Licenciés Jeunes 2023'!A:C,2,0)),"",VLOOKUP(A22,'Licenciés Jeunes 2023'!A:C,2,0))</f>
        <v/>
      </c>
      <c r="D22" s="32" t="str">
        <f>IF(ISNA(VLOOKUP(A22,'Licenciés Jeunes 2023'!A:F,6,0)),"",VLOOKUP(A22,'Licenciés Jeunes 2023'!A:F,6,0))</f>
        <v/>
      </c>
      <c r="E22" s="6"/>
      <c r="F22" s="2">
        <f>IF(E$2="Bike &amp; Run",IF(ISNA(VLOOKUP(E22,Paramètres!$B$3:$C$56,2,FALSE)),0,VLOOKUP(E22,Paramètres!$B$3:$C$56,2,FALSE)*Paramètres!$K$3),IF(OR(E22="",OR($D22="",$D22="NL",$D22="HORS LIGUE")),0,VLOOKUP(IF(OR(E22="",OR($D22="",$D22="NL",$D22="HORS LIGUE")),"",COUNTIFS($D$5:$D$72,"&lt;&gt;"&amp;"",$D$5:$D$72,"&lt;&gt;"&amp;"NL",$D$5:$D$72,"&lt;&gt;"&amp;"HORS LIGUE",E$5:E$72,"&lt;"&amp;E22)+1),Paramètres!$B$3:$C$56,2,FALSE)*Paramètres!$K$3))</f>
        <v>0</v>
      </c>
      <c r="G22" s="4"/>
      <c r="H22" s="2">
        <f>IF(G$2="Bike &amp; Run",IF(ISNA(VLOOKUP(G22,Paramètres!$B$3:$C$56,2,FALSE)),0,VLOOKUP(G22,Paramètres!$B$3:$C$56,2,FALSE)*Paramètres!$K$4),IF(OR(G22="",OR($D22="",$D22="NL",$D22="HORS LIGUE")),0,VLOOKUP(IF(OR(G22="",OR($D22="",$D22="NL",$D22="HORS LIGUE")),"",COUNTIFS($D$5:$D$72,"&lt;&gt;"&amp;"",$D$5:$D$72,"&lt;&gt;"&amp;"NL",$D$5:$D$72,"&lt;&gt;"&amp;"HORS LIGUE",G$5:G$72,"&lt;"&amp;G22)+1),Paramètres!$B$3:$C$56,2,FALSE)*Paramètres!$K$4))</f>
        <v>0</v>
      </c>
      <c r="I22" s="36"/>
      <c r="J22" s="2">
        <f>IF(I$2="Bike &amp; Run",IF(ISNA(VLOOKUP(I22,Paramètres!$B$3:$C$56,2,FALSE)),0,VLOOKUP(I22,Paramètres!$B$3:$C$56,2,FALSE)*Paramètres!$K$5),IF(OR(I22="",OR($D22="",$D22="NL",$D22="HORS LIGUE")),0,VLOOKUP(IF(OR(I22="",OR($D22="",$D22="NL",$D22="HORS LIGUE")),"",COUNTIFS($D$5:$D$72,"&lt;&gt;"&amp;"",$D$5:$D$72,"&lt;&gt;"&amp;"NL",$D$5:$D$72,"&lt;&gt;"&amp;"HORS LIGUE",I$5:I$72,"&lt;"&amp;I22)+1),Paramètres!$B$3:$C$56,2,FALSE)*Paramètres!$K$5))</f>
        <v>0</v>
      </c>
      <c r="K22" s="4"/>
      <c r="L22" s="2">
        <f>IF(K$2="Bike &amp; Run",IF(ISNA(VLOOKUP(K22,Paramètres!$B$3:$C$56,2,FALSE)),0,VLOOKUP(K22,Paramètres!$B$3:$C$56,2,FALSE)*Paramètres!$K$6),IF(OR(K22="",OR($D22="",$D22="NL",$D22="HORS LIGUE")),0,VLOOKUP(IF(OR(K22="",OR($D22="",$D22="NL",$D22="HORS LIGUE")),"",COUNTIFS($D$5:$D$72,"&lt;&gt;"&amp;"",$D$5:$D$72,"&lt;&gt;"&amp;"NL",$D$5:$D$72,"&lt;&gt;"&amp;"HORS LIGUE",K$5:K$72,"&lt;"&amp;K22)+1),Paramètres!$B$3:$C$56,2,FALSE)*Paramètres!$K$6))</f>
        <v>0</v>
      </c>
      <c r="M22" s="4"/>
      <c r="N22" s="2">
        <f>IF(M$2="Bike &amp; Run",IF(ISNA(VLOOKUP(M22,Paramètres!$B$3:$C$56,2,FALSE)),0,VLOOKUP(M22,Paramètres!$B$3:$C$56,2,FALSE)*Paramètres!$K$7),IF(OR(M22="",OR($D22="",$D22="NL",$D22="HORS LIGUE")),0,VLOOKUP(IF(OR(M22="",OR($D22="",$D22="NL",$D22="HORS LIGUE")),"",COUNTIFS($D$5:$D$72,"&lt;&gt;"&amp;"",$D$5:$D$72,"&lt;&gt;"&amp;"NL",$D$5:$D$72,"&lt;&gt;"&amp;"HORS LIGUE",M$5:M$72,"&lt;"&amp;M22)+1),Paramètres!$B$3:$C$56,2,FALSE)*Paramètres!$K$7))</f>
        <v>0</v>
      </c>
      <c r="O22" s="46"/>
      <c r="P22" s="2">
        <f>IF(O$2="Bike &amp; Run",IF(ISNA(VLOOKUP(O22,Paramètres!$B$3:$C$56,2,FALSE)),0,VLOOKUP(O22,Paramètres!$B$3:$C$56,2,FALSE)*Paramètres!$K$8),IF(OR(O22="",OR($D22="",$D22="NL",$D22="HORS LIGUE")),0,VLOOKUP(IF(OR(O22="",OR($D22="",$D22="NL",$D22="HORS LIGUE")),"",COUNTIFS($D$5:$D$72,"&lt;&gt;"&amp;"",$D$5:$D$72,"&lt;&gt;"&amp;"NL",$D$5:$D$72,"&lt;&gt;"&amp;"HORS LIGUE",O$5:O$72,"&lt;"&amp;O22)+1),Paramètres!$B$3:$C$56,2,FALSE)*Paramètres!$K$8))</f>
        <v>0</v>
      </c>
      <c r="Q22" s="46"/>
      <c r="R22" s="2">
        <f>IF(Q$2="Bike &amp; Run",IF(ISNA(VLOOKUP(Q22,Paramètres!$B$3:$C$56,2,FALSE)),0,VLOOKUP(Q22,Paramètres!$B$3:$C$56,2,FALSE)*Paramètres!$K$9),IF(OR(Q22="",OR($D22="",$D22="NL",$D22="HORS LIGUE")),0,VLOOKUP(IF(OR(Q22="",OR($D22="",$D22="NL",$D22="HORS LIGUE")),"",COUNTIFS($D$5:$D$72,"&lt;&gt;"&amp;"",$D$5:$D$72,"&lt;&gt;"&amp;"NL",$D$5:$D$72,"&lt;&gt;"&amp;"HORS LIGUE",Q$5:Q$72,"&lt;"&amp;Q22)+1),Paramètres!$B$3:$C$56,2,FALSE)*Paramètres!$K$9))</f>
        <v>0</v>
      </c>
      <c r="S22" s="46"/>
      <c r="T22" s="2">
        <f>IF(S$2="Bike &amp; Run",IF(ISNA(VLOOKUP(S22,Paramètres!$B$3:$C$56,2,FALSE)),0,VLOOKUP(S22,Paramètres!$B$3:$C$56,2,FALSE)*Paramètres!$K$10),IF(OR(S22="",OR($D22="",$D22="NL",$D22="HORS LIGUE")),0,VLOOKUP(IF(OR(S22="",OR($D22="",$D22="NL",$D22="HORS LIGUE")),"",COUNTIFS($D$5:$D$72,"&lt;&gt;"&amp;"",$D$5:$D$72,"&lt;&gt;"&amp;"NL",$D$5:$D$72,"&lt;&gt;"&amp;"HORS LIGUE",S$5:S$72,"&lt;"&amp;S22)+1),Paramètres!$B$3:$C$56,2,FALSE)*Paramètres!$K$10))</f>
        <v>0</v>
      </c>
      <c r="U22" s="46"/>
      <c r="V22" s="2">
        <f>IF(U$2="Bike &amp; Run",IF(ISNA(VLOOKUP(U22,Paramètres!$B$3:$C$56,2,FALSE)),0,VLOOKUP(U22,Paramètres!$B$3:$C$56,2,FALSE)*Paramètres!$K$11),IF(OR(U22="",OR($D22="",$D22="NL",$D22="HORS LIGUE")),0,VLOOKUP(IF(OR(U22="",OR($D22="",$D22="NL",$D22="HORS LIGUE")),"",COUNTIFS($D$5:$D$72,"&lt;&gt;"&amp;"",$D$5:$D$72,"&lt;&gt;"&amp;"NL",$D$5:$D$72,"&lt;&gt;"&amp;"HORS LIGUE",U$5:U$72,"&lt;"&amp;U22)+1),Paramètres!$B$3:$C$56,2,FALSE)*Paramètres!$K$11))</f>
        <v>0</v>
      </c>
      <c r="W22" s="46"/>
      <c r="X22" s="2">
        <f>IF(W$2="Bike &amp; Run",IF(ISNA(VLOOKUP(W22,Paramètres!$B$3:$C$56,2,FALSE)),0,VLOOKUP(W22,Paramètres!$B$3:$C$56,2,FALSE)*Paramètres!$K$12),IF(OR(W22="",OR($D22="",$D22="NL",$D22="HORS LIGUE")),0,VLOOKUP(IF(OR(W22="",OR($D22="",$D22="NL",$D22="HORS LIGUE")),"",COUNTIFS($D$5:$D$72,"&lt;&gt;"&amp;"",$D$5:$D$72,"&lt;&gt;"&amp;"NL",$D$5:$D$72,"&lt;&gt;"&amp;"HORS LIGUE",W$5:W$72,"&lt;"&amp;W22)+1),Paramètres!$B$3:$C$56,2,FALSE)*Paramètres!$K$12))</f>
        <v>0</v>
      </c>
      <c r="Y22" s="46"/>
      <c r="Z22" s="2">
        <f>IF(Y$2="Bike &amp; Run",IF(ISNA(VLOOKUP(Y22,Paramètres!$B$3:$C$56,2,FALSE)),0,VLOOKUP(Y22,Paramètres!$B$3:$C$56,2,FALSE)*Paramètres!$K$13),IF(OR(Y22="",OR($D22="",$D22="NL",$D22="HORS LIGUE")),0,VLOOKUP(IF(OR(Y22="",OR($D22="",$D22="NL",$D22="HORS LIGUE")),"",COUNTIFS($D$5:$D$72,"&lt;&gt;"&amp;"",$D$5:$D$72,"&lt;&gt;"&amp;"NL",$D$5:$D$72,"&lt;&gt;"&amp;"HORS LIGUE",Y$5:Y$72,"&lt;"&amp;Y22)+1),Paramètres!$B$3:$C$56,2,FALSE)*Paramètres!$K$13))</f>
        <v>0</v>
      </c>
      <c r="AA22" s="46"/>
      <c r="AB22" s="2">
        <f>IF(AA$2="Bike &amp; Run",IF(ISNA(VLOOKUP(AA22,Paramètres!$B$3:$C$56,2,FALSE)),0,VLOOKUP(AA22,Paramètres!$B$3:$C$56,2,FALSE)*Paramètres!$K$14),IF(OR(AA22="",OR($D22="",$D22="NL",$D22="HORS LIGUE")),0,VLOOKUP(IF(OR(AA22="",OR($D22="",$D22="NL",$D22="HORS LIGUE")),"",COUNTIFS($D$5:$D$72,"&lt;&gt;"&amp;"",$D$5:$D$72,"&lt;&gt;"&amp;"NL",$D$5:$D$72,"&lt;&gt;"&amp;"HORS LIGUE",AA$5:AA$72,"&lt;"&amp;AA22)+1),Paramètres!$B$3:$C$56,2,FALSE)*Paramètres!$K$14))</f>
        <v>0</v>
      </c>
      <c r="AC22" s="46"/>
      <c r="AD22" s="2">
        <f>IF(AC$2="Bike &amp; Run",IF(ISNA(VLOOKUP(AC22,Paramètres!$B$3:$C$56,2,FALSE)),0,VLOOKUP(AC22,Paramètres!$B$3:$C$56,2,FALSE)*Paramètres!$K$15),IF(OR(AC22="",OR($D22="",$D22="NL",$D22="HORS LIGUE")),0,VLOOKUP(IF(OR(AC22="",OR($D22="",$D22="NL",$D22="HORS LIGUE")),"",COUNTIFS($D$5:$D$72,"&lt;&gt;"&amp;"",$D$5:$D$72,"&lt;&gt;"&amp;"NL",$D$5:$D$72,"&lt;&gt;"&amp;"HORS LIGUE",AC$5:AC$72,"&lt;"&amp;AC22)+1),Paramètres!$B$3:$C$56,2,FALSE)*Paramètres!$K$15))</f>
        <v>0</v>
      </c>
      <c r="AE22" s="46"/>
      <c r="AF22" s="2">
        <f>IF(AE$2="Bike &amp; Run",IF(ISNA(VLOOKUP(AE22,Paramètres!$B$3:$C$56,2,FALSE)),0,VLOOKUP(AE22,Paramètres!$B$3:$C$56,2,FALSE)*Paramètres!$K$16),IF(OR(AE22="",OR($D22="",$D22="NL",$D22="HORS LIGUE")),0,VLOOKUP(IF(OR(AE22="",OR($D22="",$D22="NL",$D22="HORS LIGUE")),"",COUNTIFS($D$5:$D$72,"&lt;&gt;"&amp;"",$D$5:$D$72,"&lt;&gt;"&amp;"NL",$D$5:$D$72,"&lt;&gt;"&amp;"HORS LIGUE",AE$5:AE$72,"&lt;"&amp;AE22)+1),Paramètres!$B$3:$C$56,2,FALSE)*Paramètres!$K$16))</f>
        <v>0</v>
      </c>
      <c r="AG22" s="46"/>
      <c r="AH22" s="2">
        <f>IF(AG$2="Bike &amp; Run",IF(ISNA(VLOOKUP(AG22,Paramètres!$B$3:$C$56,2,FALSE)),0,VLOOKUP(AG22,Paramètres!$B$3:$C$56,2,FALSE)*Paramètres!$K$17),IF(OR(AG22="",OR($D22="",$D22="NL",$D22="HORS LIGUE")),0,VLOOKUP(IF(OR(AG22="",OR($D22="",$D22="NL",$D22="HORS LIGUE")),"",COUNTIFS($D$5:$D$72,"&lt;&gt;"&amp;"",$D$5:$D$72,"&lt;&gt;"&amp;"NL",$D$5:$D$72,"&lt;&gt;"&amp;"HORS LIGUE",AG$5:AG$72,"&lt;"&amp;AG22)+1),Paramètres!$B$3:$C$56,2,FALSE)*Paramètres!$K$17))</f>
        <v>0</v>
      </c>
      <c r="AI22" s="40">
        <f t="shared" si="0"/>
        <v>0</v>
      </c>
      <c r="AJ22" s="3" t="str">
        <f t="shared" si="1"/>
        <v/>
      </c>
      <c r="AK22" s="5">
        <f t="shared" si="2"/>
        <v>0</v>
      </c>
      <c r="AL22" s="41">
        <f t="shared" si="3"/>
        <v>0</v>
      </c>
      <c r="AM22" s="33" t="str">
        <f t="shared" si="4"/>
        <v/>
      </c>
      <c r="AO22" s="22">
        <f t="shared" si="5"/>
        <v>0</v>
      </c>
      <c r="AP22">
        <f t="shared" si="6"/>
        <v>0</v>
      </c>
      <c r="AQ22">
        <f t="shared" si="7"/>
        <v>0</v>
      </c>
      <c r="AR22">
        <f t="shared" si="8"/>
        <v>0</v>
      </c>
      <c r="AS22">
        <f t="shared" si="9"/>
        <v>0</v>
      </c>
      <c r="AT22">
        <f t="shared" si="10"/>
        <v>0</v>
      </c>
      <c r="AU22">
        <f t="shared" si="11"/>
        <v>0</v>
      </c>
      <c r="AV22">
        <f t="shared" si="12"/>
        <v>0</v>
      </c>
      <c r="AW22">
        <f t="shared" si="13"/>
        <v>0</v>
      </c>
      <c r="AX22">
        <f t="shared" si="14"/>
        <v>0</v>
      </c>
      <c r="AY22">
        <f t="shared" si="15"/>
        <v>0</v>
      </c>
      <c r="AZ22">
        <f t="shared" si="16"/>
        <v>0</v>
      </c>
      <c r="BA22">
        <f t="shared" si="17"/>
        <v>0</v>
      </c>
      <c r="BB22">
        <f t="shared" si="18"/>
        <v>0</v>
      </c>
      <c r="BC22">
        <f t="shared" si="19"/>
        <v>0</v>
      </c>
      <c r="BD22">
        <f t="shared" si="20"/>
        <v>0</v>
      </c>
      <c r="BE22" s="22">
        <f t="shared" ref="BE22:BR22" si="38">BD22+LARGE($AO22:$BC22,BE$4)</f>
        <v>0</v>
      </c>
      <c r="BF22" s="22">
        <f t="shared" si="38"/>
        <v>0</v>
      </c>
      <c r="BG22" s="22">
        <f t="shared" si="38"/>
        <v>0</v>
      </c>
      <c r="BH22" s="22">
        <f t="shared" si="38"/>
        <v>0</v>
      </c>
      <c r="BI22" s="22">
        <f t="shared" si="38"/>
        <v>0</v>
      </c>
      <c r="BJ22" s="22">
        <f t="shared" si="38"/>
        <v>0</v>
      </c>
      <c r="BK22" s="22">
        <f t="shared" si="38"/>
        <v>0</v>
      </c>
      <c r="BL22" s="22">
        <f t="shared" si="38"/>
        <v>0</v>
      </c>
      <c r="BM22" s="22">
        <f t="shared" si="38"/>
        <v>0</v>
      </c>
      <c r="BN22" s="22">
        <f t="shared" si="38"/>
        <v>0</v>
      </c>
      <c r="BO22" s="22">
        <f t="shared" si="38"/>
        <v>0</v>
      </c>
      <c r="BP22" s="22">
        <f t="shared" si="38"/>
        <v>0</v>
      </c>
      <c r="BQ22" s="22">
        <f t="shared" si="38"/>
        <v>0</v>
      </c>
      <c r="BR22" s="22">
        <f t="shared" si="38"/>
        <v>0</v>
      </c>
    </row>
    <row r="23" spans="1:70" ht="16.5">
      <c r="A23" s="14" t="s">
        <v>926</v>
      </c>
      <c r="B23" s="32" t="str">
        <f>IF(ISNA(VLOOKUP(A23,'Licenciés Jeunes 2023'!A:C,3,0)),"",VLOOKUP(A23,'Licenciés Jeunes 2023'!A:C,3,0))</f>
        <v/>
      </c>
      <c r="C23" s="32" t="str">
        <f>IF(ISNA(VLOOKUP(A23,'Licenciés Jeunes 2023'!A:C,2,0)),"",VLOOKUP(A23,'Licenciés Jeunes 2023'!A:C,2,0))</f>
        <v/>
      </c>
      <c r="D23" s="32" t="str">
        <f>IF(ISNA(VLOOKUP(A23,'Licenciés Jeunes 2023'!A:F,6,0)),"",VLOOKUP(A23,'Licenciés Jeunes 2023'!A:F,6,0))</f>
        <v/>
      </c>
      <c r="E23" s="6"/>
      <c r="F23" s="2">
        <f>IF(E$2="Bike &amp; Run",IF(ISNA(VLOOKUP(E23,Paramètres!$B$3:$C$56,2,FALSE)),0,VLOOKUP(E23,Paramètres!$B$3:$C$56,2,FALSE)*Paramètres!$K$3),IF(OR(E23="",OR($D23="",$D23="NL",$D23="HORS LIGUE")),0,VLOOKUP(IF(OR(E23="",OR($D23="",$D23="NL",$D23="HORS LIGUE")),"",COUNTIFS($D$5:$D$72,"&lt;&gt;"&amp;"",$D$5:$D$72,"&lt;&gt;"&amp;"NL",$D$5:$D$72,"&lt;&gt;"&amp;"HORS LIGUE",E$5:E$72,"&lt;"&amp;E23)+1),Paramètres!$B$3:$C$56,2,FALSE)*Paramètres!$K$3))</f>
        <v>0</v>
      </c>
      <c r="G23" s="4"/>
      <c r="H23" s="2">
        <f>IF(G$2="Bike &amp; Run",IF(ISNA(VLOOKUP(G23,Paramètres!$B$3:$C$56,2,FALSE)),0,VLOOKUP(G23,Paramètres!$B$3:$C$56,2,FALSE)*Paramètres!$K$4),IF(OR(G23="",OR($D23="",$D23="NL",$D23="HORS LIGUE")),0,VLOOKUP(IF(OR(G23="",OR($D23="",$D23="NL",$D23="HORS LIGUE")),"",COUNTIFS($D$5:$D$72,"&lt;&gt;"&amp;"",$D$5:$D$72,"&lt;&gt;"&amp;"NL",$D$5:$D$72,"&lt;&gt;"&amp;"HORS LIGUE",G$5:G$72,"&lt;"&amp;G23)+1),Paramètres!$B$3:$C$56,2,FALSE)*Paramètres!$K$4))</f>
        <v>0</v>
      </c>
      <c r="I23" s="36"/>
      <c r="J23" s="2">
        <f>IF(I$2="Bike &amp; Run",IF(ISNA(VLOOKUP(I23,Paramètres!$B$3:$C$56,2,FALSE)),0,VLOOKUP(I23,Paramètres!$B$3:$C$56,2,FALSE)*Paramètres!$K$5),IF(OR(I23="",OR($D23="",$D23="NL",$D23="HORS LIGUE")),0,VLOOKUP(IF(OR(I23="",OR($D23="",$D23="NL",$D23="HORS LIGUE")),"",COUNTIFS($D$5:$D$72,"&lt;&gt;"&amp;"",$D$5:$D$72,"&lt;&gt;"&amp;"NL",$D$5:$D$72,"&lt;&gt;"&amp;"HORS LIGUE",I$5:I$72,"&lt;"&amp;I23)+1),Paramètres!$B$3:$C$56,2,FALSE)*Paramètres!$K$5))</f>
        <v>0</v>
      </c>
      <c r="K23" s="4"/>
      <c r="L23" s="2">
        <f>IF(K$2="Bike &amp; Run",IF(ISNA(VLOOKUP(K23,Paramètres!$B$3:$C$56,2,FALSE)),0,VLOOKUP(K23,Paramètres!$B$3:$C$56,2,FALSE)*Paramètres!$K$6),IF(OR(K23="",OR($D23="",$D23="NL",$D23="HORS LIGUE")),0,VLOOKUP(IF(OR(K23="",OR($D23="",$D23="NL",$D23="HORS LIGUE")),"",COUNTIFS($D$5:$D$72,"&lt;&gt;"&amp;"",$D$5:$D$72,"&lt;&gt;"&amp;"NL",$D$5:$D$72,"&lt;&gt;"&amp;"HORS LIGUE",K$5:K$72,"&lt;"&amp;K23)+1),Paramètres!$B$3:$C$56,2,FALSE)*Paramètres!$K$6))</f>
        <v>0</v>
      </c>
      <c r="M23" s="4"/>
      <c r="N23" s="2">
        <f>IF(M$2="Bike &amp; Run",IF(ISNA(VLOOKUP(M23,Paramètres!$B$3:$C$56,2,FALSE)),0,VLOOKUP(M23,Paramètres!$B$3:$C$56,2,FALSE)*Paramètres!$K$7),IF(OR(M23="",OR($D23="",$D23="NL",$D23="HORS LIGUE")),0,VLOOKUP(IF(OR(M23="",OR($D23="",$D23="NL",$D23="HORS LIGUE")),"",COUNTIFS($D$5:$D$72,"&lt;&gt;"&amp;"",$D$5:$D$72,"&lt;&gt;"&amp;"NL",$D$5:$D$72,"&lt;&gt;"&amp;"HORS LIGUE",M$5:M$72,"&lt;"&amp;M23)+1),Paramètres!$B$3:$C$56,2,FALSE)*Paramètres!$K$7))</f>
        <v>0</v>
      </c>
      <c r="O23" s="46"/>
      <c r="P23" s="2">
        <f>IF(O$2="Bike &amp; Run",IF(ISNA(VLOOKUP(O23,Paramètres!$B$3:$C$56,2,FALSE)),0,VLOOKUP(O23,Paramètres!$B$3:$C$56,2,FALSE)*Paramètres!$K$8),IF(OR(O23="",OR($D23="",$D23="NL",$D23="HORS LIGUE")),0,VLOOKUP(IF(OR(O23="",OR($D23="",$D23="NL",$D23="HORS LIGUE")),"",COUNTIFS($D$5:$D$72,"&lt;&gt;"&amp;"",$D$5:$D$72,"&lt;&gt;"&amp;"NL",$D$5:$D$72,"&lt;&gt;"&amp;"HORS LIGUE",O$5:O$72,"&lt;"&amp;O23)+1),Paramètres!$B$3:$C$56,2,FALSE)*Paramètres!$K$8))</f>
        <v>0</v>
      </c>
      <c r="Q23" s="46"/>
      <c r="R23" s="2">
        <f>IF(Q$2="Bike &amp; Run",IF(ISNA(VLOOKUP(Q23,Paramètres!$B$3:$C$56,2,FALSE)),0,VLOOKUP(Q23,Paramètres!$B$3:$C$56,2,FALSE)*Paramètres!$K$9),IF(OR(Q23="",OR($D23="",$D23="NL",$D23="HORS LIGUE")),0,VLOOKUP(IF(OR(Q23="",OR($D23="",$D23="NL",$D23="HORS LIGUE")),"",COUNTIFS($D$5:$D$72,"&lt;&gt;"&amp;"",$D$5:$D$72,"&lt;&gt;"&amp;"NL",$D$5:$D$72,"&lt;&gt;"&amp;"HORS LIGUE",Q$5:Q$72,"&lt;"&amp;Q23)+1),Paramètres!$B$3:$C$56,2,FALSE)*Paramètres!$K$9))</f>
        <v>0</v>
      </c>
      <c r="S23" s="46"/>
      <c r="T23" s="2">
        <f>IF(S$2="Bike &amp; Run",IF(ISNA(VLOOKUP(S23,Paramètres!$B$3:$C$56,2,FALSE)),0,VLOOKUP(S23,Paramètres!$B$3:$C$56,2,FALSE)*Paramètres!$K$10),IF(OR(S23="",OR($D23="",$D23="NL",$D23="HORS LIGUE")),0,VLOOKUP(IF(OR(S23="",OR($D23="",$D23="NL",$D23="HORS LIGUE")),"",COUNTIFS($D$5:$D$72,"&lt;&gt;"&amp;"",$D$5:$D$72,"&lt;&gt;"&amp;"NL",$D$5:$D$72,"&lt;&gt;"&amp;"HORS LIGUE",S$5:S$72,"&lt;"&amp;S23)+1),Paramètres!$B$3:$C$56,2,FALSE)*Paramètres!$K$10))</f>
        <v>0</v>
      </c>
      <c r="U23" s="46"/>
      <c r="V23" s="2">
        <f>IF(U$2="Bike &amp; Run",IF(ISNA(VLOOKUP(U23,Paramètres!$B$3:$C$56,2,FALSE)),0,VLOOKUP(U23,Paramètres!$B$3:$C$56,2,FALSE)*Paramètres!$K$11),IF(OR(U23="",OR($D23="",$D23="NL",$D23="HORS LIGUE")),0,VLOOKUP(IF(OR(U23="",OR($D23="",$D23="NL",$D23="HORS LIGUE")),"",COUNTIFS($D$5:$D$72,"&lt;&gt;"&amp;"",$D$5:$D$72,"&lt;&gt;"&amp;"NL",$D$5:$D$72,"&lt;&gt;"&amp;"HORS LIGUE",U$5:U$72,"&lt;"&amp;U23)+1),Paramètres!$B$3:$C$56,2,FALSE)*Paramètres!$K$11))</f>
        <v>0</v>
      </c>
      <c r="W23" s="46"/>
      <c r="X23" s="2">
        <f>IF(W$2="Bike &amp; Run",IF(ISNA(VLOOKUP(W23,Paramètres!$B$3:$C$56,2,FALSE)),0,VLOOKUP(W23,Paramètres!$B$3:$C$56,2,FALSE)*Paramètres!$K$12),IF(OR(W23="",OR($D23="",$D23="NL",$D23="HORS LIGUE")),0,VLOOKUP(IF(OR(W23="",OR($D23="",$D23="NL",$D23="HORS LIGUE")),"",COUNTIFS($D$5:$D$72,"&lt;&gt;"&amp;"",$D$5:$D$72,"&lt;&gt;"&amp;"NL",$D$5:$D$72,"&lt;&gt;"&amp;"HORS LIGUE",W$5:W$72,"&lt;"&amp;W23)+1),Paramètres!$B$3:$C$56,2,FALSE)*Paramètres!$K$12))</f>
        <v>0</v>
      </c>
      <c r="Y23" s="46"/>
      <c r="Z23" s="2">
        <f>IF(Y$2="Bike &amp; Run",IF(ISNA(VLOOKUP(Y23,Paramètres!$B$3:$C$56,2,FALSE)),0,VLOOKUP(Y23,Paramètres!$B$3:$C$56,2,FALSE)*Paramètres!$K$13),IF(OR(Y23="",OR($D23="",$D23="NL",$D23="HORS LIGUE")),0,VLOOKUP(IF(OR(Y23="",OR($D23="",$D23="NL",$D23="HORS LIGUE")),"",COUNTIFS($D$5:$D$72,"&lt;&gt;"&amp;"",$D$5:$D$72,"&lt;&gt;"&amp;"NL",$D$5:$D$72,"&lt;&gt;"&amp;"HORS LIGUE",Y$5:Y$72,"&lt;"&amp;Y23)+1),Paramètres!$B$3:$C$56,2,FALSE)*Paramètres!$K$13))</f>
        <v>0</v>
      </c>
      <c r="AA23" s="46"/>
      <c r="AB23" s="2">
        <f>IF(AA$2="Bike &amp; Run",IF(ISNA(VLOOKUP(AA23,Paramètres!$B$3:$C$56,2,FALSE)),0,VLOOKUP(AA23,Paramètres!$B$3:$C$56,2,FALSE)*Paramètres!$K$14),IF(OR(AA23="",OR($D23="",$D23="NL",$D23="HORS LIGUE")),0,VLOOKUP(IF(OR(AA23="",OR($D23="",$D23="NL",$D23="HORS LIGUE")),"",COUNTIFS($D$5:$D$72,"&lt;&gt;"&amp;"",$D$5:$D$72,"&lt;&gt;"&amp;"NL",$D$5:$D$72,"&lt;&gt;"&amp;"HORS LIGUE",AA$5:AA$72,"&lt;"&amp;AA23)+1),Paramètres!$B$3:$C$56,2,FALSE)*Paramètres!$K$14))</f>
        <v>0</v>
      </c>
      <c r="AC23" s="46"/>
      <c r="AD23" s="2">
        <f>IF(AC$2="Bike &amp; Run",IF(ISNA(VLOOKUP(AC23,Paramètres!$B$3:$C$56,2,FALSE)),0,VLOOKUP(AC23,Paramètres!$B$3:$C$56,2,FALSE)*Paramètres!$K$15),IF(OR(AC23="",OR($D23="",$D23="NL",$D23="HORS LIGUE")),0,VLOOKUP(IF(OR(AC23="",OR($D23="",$D23="NL",$D23="HORS LIGUE")),"",COUNTIFS($D$5:$D$72,"&lt;&gt;"&amp;"",$D$5:$D$72,"&lt;&gt;"&amp;"NL",$D$5:$D$72,"&lt;&gt;"&amp;"HORS LIGUE",AC$5:AC$72,"&lt;"&amp;AC23)+1),Paramètres!$B$3:$C$56,2,FALSE)*Paramètres!$K$15))</f>
        <v>0</v>
      </c>
      <c r="AE23" s="46"/>
      <c r="AF23" s="2">
        <f>IF(AE$2="Bike &amp; Run",IF(ISNA(VLOOKUP(AE23,Paramètres!$B$3:$C$56,2,FALSE)),0,VLOOKUP(AE23,Paramètres!$B$3:$C$56,2,FALSE)*Paramètres!$K$16),IF(OR(AE23="",OR($D23="",$D23="NL",$D23="HORS LIGUE")),0,VLOOKUP(IF(OR(AE23="",OR($D23="",$D23="NL",$D23="HORS LIGUE")),"",COUNTIFS($D$5:$D$72,"&lt;&gt;"&amp;"",$D$5:$D$72,"&lt;&gt;"&amp;"NL",$D$5:$D$72,"&lt;&gt;"&amp;"HORS LIGUE",AE$5:AE$72,"&lt;"&amp;AE23)+1),Paramètres!$B$3:$C$56,2,FALSE)*Paramètres!$K$16))</f>
        <v>0</v>
      </c>
      <c r="AG23" s="46"/>
      <c r="AH23" s="2">
        <f>IF(AG$2="Bike &amp; Run",IF(ISNA(VLOOKUP(AG23,Paramètres!$B$3:$C$56,2,FALSE)),0,VLOOKUP(AG23,Paramètres!$B$3:$C$56,2,FALSE)*Paramètres!$K$17),IF(OR(AG23="",OR($D23="",$D23="NL",$D23="HORS LIGUE")),0,VLOOKUP(IF(OR(AG23="",OR($D23="",$D23="NL",$D23="HORS LIGUE")),"",COUNTIFS($D$5:$D$72,"&lt;&gt;"&amp;"",$D$5:$D$72,"&lt;&gt;"&amp;"NL",$D$5:$D$72,"&lt;&gt;"&amp;"HORS LIGUE",AG$5:AG$72,"&lt;"&amp;AG23)+1),Paramètres!$B$3:$C$56,2,FALSE)*Paramètres!$K$17))</f>
        <v>0</v>
      </c>
      <c r="AI23" s="40">
        <f t="shared" si="0"/>
        <v>0</v>
      </c>
      <c r="AJ23" s="3" t="str">
        <f t="shared" si="1"/>
        <v/>
      </c>
      <c r="AK23" s="5">
        <f t="shared" si="2"/>
        <v>0</v>
      </c>
      <c r="AL23" s="41">
        <f t="shared" si="3"/>
        <v>0</v>
      </c>
      <c r="AM23" s="33" t="str">
        <f t="shared" si="4"/>
        <v/>
      </c>
      <c r="AO23" s="22">
        <f t="shared" si="5"/>
        <v>0</v>
      </c>
      <c r="AP23">
        <f t="shared" si="6"/>
        <v>0</v>
      </c>
      <c r="AQ23">
        <f t="shared" si="7"/>
        <v>0</v>
      </c>
      <c r="AR23">
        <f t="shared" si="8"/>
        <v>0</v>
      </c>
      <c r="AS23">
        <f t="shared" si="9"/>
        <v>0</v>
      </c>
      <c r="AT23">
        <f t="shared" si="10"/>
        <v>0</v>
      </c>
      <c r="AU23">
        <f t="shared" si="11"/>
        <v>0</v>
      </c>
      <c r="AV23">
        <f t="shared" si="12"/>
        <v>0</v>
      </c>
      <c r="AW23">
        <f t="shared" si="13"/>
        <v>0</v>
      </c>
      <c r="AX23">
        <f t="shared" si="14"/>
        <v>0</v>
      </c>
      <c r="AY23">
        <f t="shared" si="15"/>
        <v>0</v>
      </c>
      <c r="AZ23">
        <f t="shared" si="16"/>
        <v>0</v>
      </c>
      <c r="BA23">
        <f t="shared" si="17"/>
        <v>0</v>
      </c>
      <c r="BB23">
        <f t="shared" si="18"/>
        <v>0</v>
      </c>
      <c r="BC23">
        <f t="shared" si="19"/>
        <v>0</v>
      </c>
      <c r="BD23">
        <f t="shared" si="20"/>
        <v>0</v>
      </c>
      <c r="BE23" s="22">
        <f t="shared" ref="BE23:BR23" si="39">BD23+LARGE($AO23:$BC23,BE$4)</f>
        <v>0</v>
      </c>
      <c r="BF23" s="22">
        <f t="shared" si="39"/>
        <v>0</v>
      </c>
      <c r="BG23" s="22">
        <f t="shared" si="39"/>
        <v>0</v>
      </c>
      <c r="BH23" s="22">
        <f t="shared" si="39"/>
        <v>0</v>
      </c>
      <c r="BI23" s="22">
        <f t="shared" si="39"/>
        <v>0</v>
      </c>
      <c r="BJ23" s="22">
        <f t="shared" si="39"/>
        <v>0</v>
      </c>
      <c r="BK23" s="22">
        <f t="shared" si="39"/>
        <v>0</v>
      </c>
      <c r="BL23" s="22">
        <f t="shared" si="39"/>
        <v>0</v>
      </c>
      <c r="BM23" s="22">
        <f t="shared" si="39"/>
        <v>0</v>
      </c>
      <c r="BN23" s="22">
        <f t="shared" si="39"/>
        <v>0</v>
      </c>
      <c r="BO23" s="22">
        <f t="shared" si="39"/>
        <v>0</v>
      </c>
      <c r="BP23" s="22">
        <f t="shared" si="39"/>
        <v>0</v>
      </c>
      <c r="BQ23" s="22">
        <f t="shared" si="39"/>
        <v>0</v>
      </c>
      <c r="BR23" s="22">
        <f t="shared" si="39"/>
        <v>0</v>
      </c>
    </row>
    <row r="24" spans="1:70" ht="16.5">
      <c r="A24" s="14" t="s">
        <v>953</v>
      </c>
      <c r="B24" s="32" t="str">
        <f>IF(ISNA(VLOOKUP(A24,'Licenciés Jeunes 2023'!A:C,3,0)),"",VLOOKUP(A24,'Licenciés Jeunes 2023'!A:C,3,0))</f>
        <v/>
      </c>
      <c r="C24" s="32" t="str">
        <f>IF(ISNA(VLOOKUP(A24,'Licenciés Jeunes 2023'!A:C,2,0)),"",VLOOKUP(A24,'Licenciés Jeunes 2023'!A:C,2,0))</f>
        <v/>
      </c>
      <c r="D24" s="32" t="str">
        <f>IF(ISNA(VLOOKUP(A24,'Licenciés Jeunes 2023'!A:F,6,0)),"",VLOOKUP(A24,'Licenciés Jeunes 2023'!A:F,6,0))</f>
        <v/>
      </c>
      <c r="E24" s="6"/>
      <c r="F24" s="2">
        <f>IF(E$2="Bike &amp; Run",IF(ISNA(VLOOKUP(E24,Paramètres!$B$3:$C$56,2,FALSE)),0,VLOOKUP(E24,Paramètres!$B$3:$C$56,2,FALSE)*Paramètres!$K$3),IF(OR(E24="",OR($D24="",$D24="NL",$D24="HORS LIGUE")),0,VLOOKUP(IF(OR(E24="",OR($D24="",$D24="NL",$D24="HORS LIGUE")),"",COUNTIFS($D$5:$D$72,"&lt;&gt;"&amp;"",$D$5:$D$72,"&lt;&gt;"&amp;"NL",$D$5:$D$72,"&lt;&gt;"&amp;"HORS LIGUE",E$5:E$72,"&lt;"&amp;E24)+1),Paramètres!$B$3:$C$56,2,FALSE)*Paramètres!$K$3))</f>
        <v>0</v>
      </c>
      <c r="G24" s="4"/>
      <c r="H24" s="2">
        <f>IF(G$2="Bike &amp; Run",IF(ISNA(VLOOKUP(G24,Paramètres!$B$3:$C$56,2,FALSE)),0,VLOOKUP(G24,Paramètres!$B$3:$C$56,2,FALSE)*Paramètres!$K$4),IF(OR(G24="",OR($D24="",$D24="NL",$D24="HORS LIGUE")),0,VLOOKUP(IF(OR(G24="",OR($D24="",$D24="NL",$D24="HORS LIGUE")),"",COUNTIFS($D$5:$D$72,"&lt;&gt;"&amp;"",$D$5:$D$72,"&lt;&gt;"&amp;"NL",$D$5:$D$72,"&lt;&gt;"&amp;"HORS LIGUE",G$5:G$72,"&lt;"&amp;G24)+1),Paramètres!$B$3:$C$56,2,FALSE)*Paramètres!$K$4))</f>
        <v>0</v>
      </c>
      <c r="I24" s="36"/>
      <c r="J24" s="2">
        <f>IF(I$2="Bike &amp; Run",IF(ISNA(VLOOKUP(I24,Paramètres!$B$3:$C$56,2,FALSE)),0,VLOOKUP(I24,Paramètres!$B$3:$C$56,2,FALSE)*Paramètres!$K$5),IF(OR(I24="",OR($D24="",$D24="NL",$D24="HORS LIGUE")),0,VLOOKUP(IF(OR(I24="",OR($D24="",$D24="NL",$D24="HORS LIGUE")),"",COUNTIFS($D$5:$D$72,"&lt;&gt;"&amp;"",$D$5:$D$72,"&lt;&gt;"&amp;"NL",$D$5:$D$72,"&lt;&gt;"&amp;"HORS LIGUE",I$5:I$72,"&lt;"&amp;I24)+1),Paramètres!$B$3:$C$56,2,FALSE)*Paramètres!$K$5))</f>
        <v>0</v>
      </c>
      <c r="K24" s="4"/>
      <c r="L24" s="2">
        <f>IF(K$2="Bike &amp; Run",IF(ISNA(VLOOKUP(K24,Paramètres!$B$3:$C$56,2,FALSE)),0,VLOOKUP(K24,Paramètres!$B$3:$C$56,2,FALSE)*Paramètres!$K$6),IF(OR(K24="",OR($D24="",$D24="NL",$D24="HORS LIGUE")),0,VLOOKUP(IF(OR(K24="",OR($D24="",$D24="NL",$D24="HORS LIGUE")),"",COUNTIFS($D$5:$D$72,"&lt;&gt;"&amp;"",$D$5:$D$72,"&lt;&gt;"&amp;"NL",$D$5:$D$72,"&lt;&gt;"&amp;"HORS LIGUE",K$5:K$72,"&lt;"&amp;K24)+1),Paramètres!$B$3:$C$56,2,FALSE)*Paramètres!$K$6))</f>
        <v>0</v>
      </c>
      <c r="M24" s="4"/>
      <c r="N24" s="2">
        <f>IF(M$2="Bike &amp; Run",IF(ISNA(VLOOKUP(M24,Paramètres!$B$3:$C$56,2,FALSE)),0,VLOOKUP(M24,Paramètres!$B$3:$C$56,2,FALSE)*Paramètres!$K$7),IF(OR(M24="",OR($D24="",$D24="NL",$D24="HORS LIGUE")),0,VLOOKUP(IF(OR(M24="",OR($D24="",$D24="NL",$D24="HORS LIGUE")),"",COUNTIFS($D$5:$D$72,"&lt;&gt;"&amp;"",$D$5:$D$72,"&lt;&gt;"&amp;"NL",$D$5:$D$72,"&lt;&gt;"&amp;"HORS LIGUE",M$5:M$72,"&lt;"&amp;M24)+1),Paramètres!$B$3:$C$56,2,FALSE)*Paramètres!$K$7))</f>
        <v>0</v>
      </c>
      <c r="O24" s="46"/>
      <c r="P24" s="2">
        <f>IF(O$2="Bike &amp; Run",IF(ISNA(VLOOKUP(O24,Paramètres!$B$3:$C$56,2,FALSE)),0,VLOOKUP(O24,Paramètres!$B$3:$C$56,2,FALSE)*Paramètres!$K$8),IF(OR(O24="",OR($D24="",$D24="NL",$D24="HORS LIGUE")),0,VLOOKUP(IF(OR(O24="",OR($D24="",$D24="NL",$D24="HORS LIGUE")),"",COUNTIFS($D$5:$D$72,"&lt;&gt;"&amp;"",$D$5:$D$72,"&lt;&gt;"&amp;"NL",$D$5:$D$72,"&lt;&gt;"&amp;"HORS LIGUE",O$5:O$72,"&lt;"&amp;O24)+1),Paramètres!$B$3:$C$56,2,FALSE)*Paramètres!$K$8))</f>
        <v>0</v>
      </c>
      <c r="Q24" s="46"/>
      <c r="R24" s="2">
        <f>IF(Q$2="Bike &amp; Run",IF(ISNA(VLOOKUP(Q24,Paramètres!$B$3:$C$56,2,FALSE)),0,VLOOKUP(Q24,Paramètres!$B$3:$C$56,2,FALSE)*Paramètres!$K$9),IF(OR(Q24="",OR($D24="",$D24="NL",$D24="HORS LIGUE")),0,VLOOKUP(IF(OR(Q24="",OR($D24="",$D24="NL",$D24="HORS LIGUE")),"",COUNTIFS($D$5:$D$72,"&lt;&gt;"&amp;"",$D$5:$D$72,"&lt;&gt;"&amp;"NL",$D$5:$D$72,"&lt;&gt;"&amp;"HORS LIGUE",Q$5:Q$72,"&lt;"&amp;Q24)+1),Paramètres!$B$3:$C$56,2,FALSE)*Paramètres!$K$9))</f>
        <v>0</v>
      </c>
      <c r="S24" s="46"/>
      <c r="T24" s="2">
        <f>IF(S$2="Bike &amp; Run",IF(ISNA(VLOOKUP(S24,Paramètres!$B$3:$C$56,2,FALSE)),0,VLOOKUP(S24,Paramètres!$B$3:$C$56,2,FALSE)*Paramètres!$K$10),IF(OR(S24="",OR($D24="",$D24="NL",$D24="HORS LIGUE")),0,VLOOKUP(IF(OR(S24="",OR($D24="",$D24="NL",$D24="HORS LIGUE")),"",COUNTIFS($D$5:$D$72,"&lt;&gt;"&amp;"",$D$5:$D$72,"&lt;&gt;"&amp;"NL",$D$5:$D$72,"&lt;&gt;"&amp;"HORS LIGUE",S$5:S$72,"&lt;"&amp;S24)+1),Paramètres!$B$3:$C$56,2,FALSE)*Paramètres!$K$10))</f>
        <v>0</v>
      </c>
      <c r="U24" s="46"/>
      <c r="V24" s="2">
        <f>IF(U$2="Bike &amp; Run",IF(ISNA(VLOOKUP(U24,Paramètres!$B$3:$C$56,2,FALSE)),0,VLOOKUP(U24,Paramètres!$B$3:$C$56,2,FALSE)*Paramètres!$K$11),IF(OR(U24="",OR($D24="",$D24="NL",$D24="HORS LIGUE")),0,VLOOKUP(IF(OR(U24="",OR($D24="",$D24="NL",$D24="HORS LIGUE")),"",COUNTIFS($D$5:$D$72,"&lt;&gt;"&amp;"",$D$5:$D$72,"&lt;&gt;"&amp;"NL",$D$5:$D$72,"&lt;&gt;"&amp;"HORS LIGUE",U$5:U$72,"&lt;"&amp;U24)+1),Paramètres!$B$3:$C$56,2,FALSE)*Paramètres!$K$11))</f>
        <v>0</v>
      </c>
      <c r="W24" s="46"/>
      <c r="X24" s="2">
        <f>IF(W$2="Bike &amp; Run",IF(ISNA(VLOOKUP(W24,Paramètres!$B$3:$C$56,2,FALSE)),0,VLOOKUP(W24,Paramètres!$B$3:$C$56,2,FALSE)*Paramètres!$K$12),IF(OR(W24="",OR($D24="",$D24="NL",$D24="HORS LIGUE")),0,VLOOKUP(IF(OR(W24="",OR($D24="",$D24="NL",$D24="HORS LIGUE")),"",COUNTIFS($D$5:$D$72,"&lt;&gt;"&amp;"",$D$5:$D$72,"&lt;&gt;"&amp;"NL",$D$5:$D$72,"&lt;&gt;"&amp;"HORS LIGUE",W$5:W$72,"&lt;"&amp;W24)+1),Paramètres!$B$3:$C$56,2,FALSE)*Paramètres!$K$12))</f>
        <v>0</v>
      </c>
      <c r="Y24" s="46"/>
      <c r="Z24" s="2">
        <f>IF(Y$2="Bike &amp; Run",IF(ISNA(VLOOKUP(Y24,Paramètres!$B$3:$C$56,2,FALSE)),0,VLOOKUP(Y24,Paramètres!$B$3:$C$56,2,FALSE)*Paramètres!$K$13),IF(OR(Y24="",OR($D24="",$D24="NL",$D24="HORS LIGUE")),0,VLOOKUP(IF(OR(Y24="",OR($D24="",$D24="NL",$D24="HORS LIGUE")),"",COUNTIFS($D$5:$D$72,"&lt;&gt;"&amp;"",$D$5:$D$72,"&lt;&gt;"&amp;"NL",$D$5:$D$72,"&lt;&gt;"&amp;"HORS LIGUE",Y$5:Y$72,"&lt;"&amp;Y24)+1),Paramètres!$B$3:$C$56,2,FALSE)*Paramètres!$K$13))</f>
        <v>0</v>
      </c>
      <c r="AA24" s="46"/>
      <c r="AB24" s="2">
        <f>IF(AA$2="Bike &amp; Run",IF(ISNA(VLOOKUP(AA24,Paramètres!$B$3:$C$56,2,FALSE)),0,VLOOKUP(AA24,Paramètres!$B$3:$C$56,2,FALSE)*Paramètres!$K$14),IF(OR(AA24="",OR($D24="",$D24="NL",$D24="HORS LIGUE")),0,VLOOKUP(IF(OR(AA24="",OR($D24="",$D24="NL",$D24="HORS LIGUE")),"",COUNTIFS($D$5:$D$72,"&lt;&gt;"&amp;"",$D$5:$D$72,"&lt;&gt;"&amp;"NL",$D$5:$D$72,"&lt;&gt;"&amp;"HORS LIGUE",AA$5:AA$72,"&lt;"&amp;AA24)+1),Paramètres!$B$3:$C$56,2,FALSE)*Paramètres!$K$14))</f>
        <v>0</v>
      </c>
      <c r="AC24" s="46"/>
      <c r="AD24" s="2">
        <f>IF(AC$2="Bike &amp; Run",IF(ISNA(VLOOKUP(AC24,Paramètres!$B$3:$C$56,2,FALSE)),0,VLOOKUP(AC24,Paramètres!$B$3:$C$56,2,FALSE)*Paramètres!$K$15),IF(OR(AC24="",OR($D24="",$D24="NL",$D24="HORS LIGUE")),0,VLOOKUP(IF(OR(AC24="",OR($D24="",$D24="NL",$D24="HORS LIGUE")),"",COUNTIFS($D$5:$D$72,"&lt;&gt;"&amp;"",$D$5:$D$72,"&lt;&gt;"&amp;"NL",$D$5:$D$72,"&lt;&gt;"&amp;"HORS LIGUE",AC$5:AC$72,"&lt;"&amp;AC24)+1),Paramètres!$B$3:$C$56,2,FALSE)*Paramètres!$K$15))</f>
        <v>0</v>
      </c>
      <c r="AE24" s="46"/>
      <c r="AF24" s="2">
        <f>IF(AE$2="Bike &amp; Run",IF(ISNA(VLOOKUP(AE24,Paramètres!$B$3:$C$56,2,FALSE)),0,VLOOKUP(AE24,Paramètres!$B$3:$C$56,2,FALSE)*Paramètres!$K$16),IF(OR(AE24="",OR($D24="",$D24="NL",$D24="HORS LIGUE")),0,VLOOKUP(IF(OR(AE24="",OR($D24="",$D24="NL",$D24="HORS LIGUE")),"",COUNTIFS($D$5:$D$72,"&lt;&gt;"&amp;"",$D$5:$D$72,"&lt;&gt;"&amp;"NL",$D$5:$D$72,"&lt;&gt;"&amp;"HORS LIGUE",AE$5:AE$72,"&lt;"&amp;AE24)+1),Paramètres!$B$3:$C$56,2,FALSE)*Paramètres!$K$16))</f>
        <v>0</v>
      </c>
      <c r="AG24" s="46"/>
      <c r="AH24" s="2">
        <f>IF(AG$2="Bike &amp; Run",IF(ISNA(VLOOKUP(AG24,Paramètres!$B$3:$C$56,2,FALSE)),0,VLOOKUP(AG24,Paramètres!$B$3:$C$56,2,FALSE)*Paramètres!$K$17),IF(OR(AG24="",OR($D24="",$D24="NL",$D24="HORS LIGUE")),0,VLOOKUP(IF(OR(AG24="",OR($D24="",$D24="NL",$D24="HORS LIGUE")),"",COUNTIFS($D$5:$D$72,"&lt;&gt;"&amp;"",$D$5:$D$72,"&lt;&gt;"&amp;"NL",$D$5:$D$72,"&lt;&gt;"&amp;"HORS LIGUE",AG$5:AG$72,"&lt;"&amp;AG24)+1),Paramètres!$B$3:$C$56,2,FALSE)*Paramètres!$K$17))</f>
        <v>0</v>
      </c>
      <c r="AI24" s="40">
        <f t="shared" si="0"/>
        <v>0</v>
      </c>
      <c r="AJ24" s="3" t="str">
        <f t="shared" si="1"/>
        <v/>
      </c>
      <c r="AK24" s="5">
        <f t="shared" si="2"/>
        <v>0</v>
      </c>
      <c r="AL24" s="41">
        <f t="shared" si="3"/>
        <v>0</v>
      </c>
      <c r="AM24" s="33" t="str">
        <f t="shared" si="4"/>
        <v/>
      </c>
      <c r="AO24" s="22">
        <f t="shared" si="5"/>
        <v>0</v>
      </c>
      <c r="AP24">
        <f t="shared" si="6"/>
        <v>0</v>
      </c>
      <c r="AQ24">
        <f t="shared" si="7"/>
        <v>0</v>
      </c>
      <c r="AR24">
        <f t="shared" si="8"/>
        <v>0</v>
      </c>
      <c r="AS24">
        <f t="shared" si="9"/>
        <v>0</v>
      </c>
      <c r="AT24">
        <f t="shared" si="10"/>
        <v>0</v>
      </c>
      <c r="AU24">
        <f t="shared" si="11"/>
        <v>0</v>
      </c>
      <c r="AV24">
        <f t="shared" si="12"/>
        <v>0</v>
      </c>
      <c r="AW24">
        <f t="shared" si="13"/>
        <v>0</v>
      </c>
      <c r="AX24">
        <f t="shared" si="14"/>
        <v>0</v>
      </c>
      <c r="AY24">
        <f t="shared" si="15"/>
        <v>0</v>
      </c>
      <c r="AZ24">
        <f t="shared" si="16"/>
        <v>0</v>
      </c>
      <c r="BA24">
        <f t="shared" si="17"/>
        <v>0</v>
      </c>
      <c r="BB24">
        <f t="shared" si="18"/>
        <v>0</v>
      </c>
      <c r="BC24">
        <f t="shared" si="19"/>
        <v>0</v>
      </c>
      <c r="BD24">
        <f t="shared" si="20"/>
        <v>0</v>
      </c>
      <c r="BE24" s="22">
        <f t="shared" ref="BE24:BR24" si="40">BD24+LARGE($AO24:$BC24,BE$4)</f>
        <v>0</v>
      </c>
      <c r="BF24" s="22">
        <f t="shared" si="40"/>
        <v>0</v>
      </c>
      <c r="BG24" s="22">
        <f t="shared" si="40"/>
        <v>0</v>
      </c>
      <c r="BH24" s="22">
        <f t="shared" si="40"/>
        <v>0</v>
      </c>
      <c r="BI24" s="22">
        <f t="shared" si="40"/>
        <v>0</v>
      </c>
      <c r="BJ24" s="22">
        <f t="shared" si="40"/>
        <v>0</v>
      </c>
      <c r="BK24" s="22">
        <f t="shared" si="40"/>
        <v>0</v>
      </c>
      <c r="BL24" s="22">
        <f t="shared" si="40"/>
        <v>0</v>
      </c>
      <c r="BM24" s="22">
        <f t="shared" si="40"/>
        <v>0</v>
      </c>
      <c r="BN24" s="22">
        <f t="shared" si="40"/>
        <v>0</v>
      </c>
      <c r="BO24" s="22">
        <f t="shared" si="40"/>
        <v>0</v>
      </c>
      <c r="BP24" s="22">
        <f t="shared" si="40"/>
        <v>0</v>
      </c>
      <c r="BQ24" s="22">
        <f t="shared" si="40"/>
        <v>0</v>
      </c>
      <c r="BR24" s="22">
        <f t="shared" si="40"/>
        <v>0</v>
      </c>
    </row>
    <row r="25" spans="1:70" ht="16.5">
      <c r="A25" s="14" t="s">
        <v>955</v>
      </c>
      <c r="B25" s="32" t="str">
        <f>IF(ISNA(VLOOKUP(A25,'Licenciés Jeunes 2023'!A:C,3,0)),"",VLOOKUP(A25,'Licenciés Jeunes 2023'!A:C,3,0))</f>
        <v/>
      </c>
      <c r="C25" s="32" t="str">
        <f>IF(ISNA(VLOOKUP(A25,'Licenciés Jeunes 2023'!A:C,2,0)),"",VLOOKUP(A25,'Licenciés Jeunes 2023'!A:C,2,0))</f>
        <v/>
      </c>
      <c r="D25" s="32" t="str">
        <f>IF(ISNA(VLOOKUP(A25,'Licenciés Jeunes 2023'!A:F,6,0)),"",VLOOKUP(A25,'Licenciés Jeunes 2023'!A:F,6,0))</f>
        <v/>
      </c>
      <c r="E25" s="6"/>
      <c r="F25" s="2">
        <f>IF(E$2="Bike &amp; Run",IF(ISNA(VLOOKUP(E25,Paramètres!$B$3:$C$56,2,FALSE)),0,VLOOKUP(E25,Paramètres!$B$3:$C$56,2,FALSE)*Paramètres!$K$3),IF(OR(E25="",OR($D25="",$D25="NL",$D25="HORS LIGUE")),0,VLOOKUP(IF(OR(E25="",OR($D25="",$D25="NL",$D25="HORS LIGUE")),"",COUNTIFS($D$5:$D$72,"&lt;&gt;"&amp;"",$D$5:$D$72,"&lt;&gt;"&amp;"NL",$D$5:$D$72,"&lt;&gt;"&amp;"HORS LIGUE",E$5:E$72,"&lt;"&amp;E25)+1),Paramètres!$B$3:$C$56,2,FALSE)*Paramètres!$K$3))</f>
        <v>0</v>
      </c>
      <c r="G25" s="4"/>
      <c r="H25" s="2">
        <f>IF(G$2="Bike &amp; Run",IF(ISNA(VLOOKUP(G25,Paramètres!$B$3:$C$56,2,FALSE)),0,VLOOKUP(G25,Paramètres!$B$3:$C$56,2,FALSE)*Paramètres!$K$4),IF(OR(G25="",OR($D25="",$D25="NL",$D25="HORS LIGUE")),0,VLOOKUP(IF(OR(G25="",OR($D25="",$D25="NL",$D25="HORS LIGUE")),"",COUNTIFS($D$5:$D$72,"&lt;&gt;"&amp;"",$D$5:$D$72,"&lt;&gt;"&amp;"NL",$D$5:$D$72,"&lt;&gt;"&amp;"HORS LIGUE",G$5:G$72,"&lt;"&amp;G25)+1),Paramètres!$B$3:$C$56,2,FALSE)*Paramètres!$K$4))</f>
        <v>0</v>
      </c>
      <c r="I25" s="36"/>
      <c r="J25" s="2">
        <f>IF(I$2="Bike &amp; Run",IF(ISNA(VLOOKUP(I25,Paramètres!$B$3:$C$56,2,FALSE)),0,VLOOKUP(I25,Paramètres!$B$3:$C$56,2,FALSE)*Paramètres!$K$5),IF(OR(I25="",OR($D25="",$D25="NL",$D25="HORS LIGUE")),0,VLOOKUP(IF(OR(I25="",OR($D25="",$D25="NL",$D25="HORS LIGUE")),"",COUNTIFS($D$5:$D$72,"&lt;&gt;"&amp;"",$D$5:$D$72,"&lt;&gt;"&amp;"NL",$D$5:$D$72,"&lt;&gt;"&amp;"HORS LIGUE",I$5:I$72,"&lt;"&amp;I25)+1),Paramètres!$B$3:$C$56,2,FALSE)*Paramètres!$K$5))</f>
        <v>0</v>
      </c>
      <c r="K25" s="4"/>
      <c r="L25" s="2">
        <f>IF(K$2="Bike &amp; Run",IF(ISNA(VLOOKUP(K25,Paramètres!$B$3:$C$56,2,FALSE)),0,VLOOKUP(K25,Paramètres!$B$3:$C$56,2,FALSE)*Paramètres!$K$6),IF(OR(K25="",OR($D25="",$D25="NL",$D25="HORS LIGUE")),0,VLOOKUP(IF(OR(K25="",OR($D25="",$D25="NL",$D25="HORS LIGUE")),"",COUNTIFS($D$5:$D$72,"&lt;&gt;"&amp;"",$D$5:$D$72,"&lt;&gt;"&amp;"NL",$D$5:$D$72,"&lt;&gt;"&amp;"HORS LIGUE",K$5:K$72,"&lt;"&amp;K25)+1),Paramètres!$B$3:$C$56,2,FALSE)*Paramètres!$K$6))</f>
        <v>0</v>
      </c>
      <c r="M25" s="4"/>
      <c r="N25" s="2">
        <f>IF(M$2="Bike &amp; Run",IF(ISNA(VLOOKUP(M25,Paramètres!$B$3:$C$56,2,FALSE)),0,VLOOKUP(M25,Paramètres!$B$3:$C$56,2,FALSE)*Paramètres!$K$7),IF(OR(M25="",OR($D25="",$D25="NL",$D25="HORS LIGUE")),0,VLOOKUP(IF(OR(M25="",OR($D25="",$D25="NL",$D25="HORS LIGUE")),"",COUNTIFS($D$5:$D$72,"&lt;&gt;"&amp;"",$D$5:$D$72,"&lt;&gt;"&amp;"NL",$D$5:$D$72,"&lt;&gt;"&amp;"HORS LIGUE",M$5:M$72,"&lt;"&amp;M25)+1),Paramètres!$B$3:$C$56,2,FALSE)*Paramètres!$K$7))</f>
        <v>0</v>
      </c>
      <c r="O25" s="46"/>
      <c r="P25" s="2">
        <f>IF(O$2="Bike &amp; Run",IF(ISNA(VLOOKUP(O25,Paramètres!$B$3:$C$56,2,FALSE)),0,VLOOKUP(O25,Paramètres!$B$3:$C$56,2,FALSE)*Paramètres!$K$8),IF(OR(O25="",OR($D25="",$D25="NL",$D25="HORS LIGUE")),0,VLOOKUP(IF(OR(O25="",OR($D25="",$D25="NL",$D25="HORS LIGUE")),"",COUNTIFS($D$5:$D$72,"&lt;&gt;"&amp;"",$D$5:$D$72,"&lt;&gt;"&amp;"NL",$D$5:$D$72,"&lt;&gt;"&amp;"HORS LIGUE",O$5:O$72,"&lt;"&amp;O25)+1),Paramètres!$B$3:$C$56,2,FALSE)*Paramètres!$K$8))</f>
        <v>0</v>
      </c>
      <c r="Q25" s="46"/>
      <c r="R25" s="2">
        <f>IF(Q$2="Bike &amp; Run",IF(ISNA(VLOOKUP(Q25,Paramètres!$B$3:$C$56,2,FALSE)),0,VLOOKUP(Q25,Paramètres!$B$3:$C$56,2,FALSE)*Paramètres!$K$9),IF(OR(Q25="",OR($D25="",$D25="NL",$D25="HORS LIGUE")),0,VLOOKUP(IF(OR(Q25="",OR($D25="",$D25="NL",$D25="HORS LIGUE")),"",COUNTIFS($D$5:$D$72,"&lt;&gt;"&amp;"",$D$5:$D$72,"&lt;&gt;"&amp;"NL",$D$5:$D$72,"&lt;&gt;"&amp;"HORS LIGUE",Q$5:Q$72,"&lt;"&amp;Q25)+1),Paramètres!$B$3:$C$56,2,FALSE)*Paramètres!$K$9))</f>
        <v>0</v>
      </c>
      <c r="S25" s="46"/>
      <c r="T25" s="2">
        <f>IF(S$2="Bike &amp; Run",IF(ISNA(VLOOKUP(S25,Paramètres!$B$3:$C$56,2,FALSE)),0,VLOOKUP(S25,Paramètres!$B$3:$C$56,2,FALSE)*Paramètres!$K$10),IF(OR(S25="",OR($D25="",$D25="NL",$D25="HORS LIGUE")),0,VLOOKUP(IF(OR(S25="",OR($D25="",$D25="NL",$D25="HORS LIGUE")),"",COUNTIFS($D$5:$D$72,"&lt;&gt;"&amp;"",$D$5:$D$72,"&lt;&gt;"&amp;"NL",$D$5:$D$72,"&lt;&gt;"&amp;"HORS LIGUE",S$5:S$72,"&lt;"&amp;S25)+1),Paramètres!$B$3:$C$56,2,FALSE)*Paramètres!$K$10))</f>
        <v>0</v>
      </c>
      <c r="U25" s="46"/>
      <c r="V25" s="2">
        <f>IF(U$2="Bike &amp; Run",IF(ISNA(VLOOKUP(U25,Paramètres!$B$3:$C$56,2,FALSE)),0,VLOOKUP(U25,Paramètres!$B$3:$C$56,2,FALSE)*Paramètres!$K$11),IF(OR(U25="",OR($D25="",$D25="NL",$D25="HORS LIGUE")),0,VLOOKUP(IF(OR(U25="",OR($D25="",$D25="NL",$D25="HORS LIGUE")),"",COUNTIFS($D$5:$D$72,"&lt;&gt;"&amp;"",$D$5:$D$72,"&lt;&gt;"&amp;"NL",$D$5:$D$72,"&lt;&gt;"&amp;"HORS LIGUE",U$5:U$72,"&lt;"&amp;U25)+1),Paramètres!$B$3:$C$56,2,FALSE)*Paramètres!$K$11))</f>
        <v>0</v>
      </c>
      <c r="W25" s="46"/>
      <c r="X25" s="2">
        <f>IF(W$2="Bike &amp; Run",IF(ISNA(VLOOKUP(W25,Paramètres!$B$3:$C$56,2,FALSE)),0,VLOOKUP(W25,Paramètres!$B$3:$C$56,2,FALSE)*Paramètres!$K$12),IF(OR(W25="",OR($D25="",$D25="NL",$D25="HORS LIGUE")),0,VLOOKUP(IF(OR(W25="",OR($D25="",$D25="NL",$D25="HORS LIGUE")),"",COUNTIFS($D$5:$D$72,"&lt;&gt;"&amp;"",$D$5:$D$72,"&lt;&gt;"&amp;"NL",$D$5:$D$72,"&lt;&gt;"&amp;"HORS LIGUE",W$5:W$72,"&lt;"&amp;W25)+1),Paramètres!$B$3:$C$56,2,FALSE)*Paramètres!$K$12))</f>
        <v>0</v>
      </c>
      <c r="Y25" s="46"/>
      <c r="Z25" s="2">
        <f>IF(Y$2="Bike &amp; Run",IF(ISNA(VLOOKUP(Y25,Paramètres!$B$3:$C$56,2,FALSE)),0,VLOOKUP(Y25,Paramètres!$B$3:$C$56,2,FALSE)*Paramètres!$K$13),IF(OR(Y25="",OR($D25="",$D25="NL",$D25="HORS LIGUE")),0,VLOOKUP(IF(OR(Y25="",OR($D25="",$D25="NL",$D25="HORS LIGUE")),"",COUNTIFS($D$5:$D$72,"&lt;&gt;"&amp;"",$D$5:$D$72,"&lt;&gt;"&amp;"NL",$D$5:$D$72,"&lt;&gt;"&amp;"HORS LIGUE",Y$5:Y$72,"&lt;"&amp;Y25)+1),Paramètres!$B$3:$C$56,2,FALSE)*Paramètres!$K$13))</f>
        <v>0</v>
      </c>
      <c r="AA25" s="46"/>
      <c r="AB25" s="2">
        <f>IF(AA$2="Bike &amp; Run",IF(ISNA(VLOOKUP(AA25,Paramètres!$B$3:$C$56,2,FALSE)),0,VLOOKUP(AA25,Paramètres!$B$3:$C$56,2,FALSE)*Paramètres!$K$14),IF(OR(AA25="",OR($D25="",$D25="NL",$D25="HORS LIGUE")),0,VLOOKUP(IF(OR(AA25="",OR($D25="",$D25="NL",$D25="HORS LIGUE")),"",COUNTIFS($D$5:$D$72,"&lt;&gt;"&amp;"",$D$5:$D$72,"&lt;&gt;"&amp;"NL",$D$5:$D$72,"&lt;&gt;"&amp;"HORS LIGUE",AA$5:AA$72,"&lt;"&amp;AA25)+1),Paramètres!$B$3:$C$56,2,FALSE)*Paramètres!$K$14))</f>
        <v>0</v>
      </c>
      <c r="AC25" s="46"/>
      <c r="AD25" s="2">
        <f>IF(AC$2="Bike &amp; Run",IF(ISNA(VLOOKUP(AC25,Paramètres!$B$3:$C$56,2,FALSE)),0,VLOOKUP(AC25,Paramètres!$B$3:$C$56,2,FALSE)*Paramètres!$K$15),IF(OR(AC25="",OR($D25="",$D25="NL",$D25="HORS LIGUE")),0,VLOOKUP(IF(OR(AC25="",OR($D25="",$D25="NL",$D25="HORS LIGUE")),"",COUNTIFS($D$5:$D$72,"&lt;&gt;"&amp;"",$D$5:$D$72,"&lt;&gt;"&amp;"NL",$D$5:$D$72,"&lt;&gt;"&amp;"HORS LIGUE",AC$5:AC$72,"&lt;"&amp;AC25)+1),Paramètres!$B$3:$C$56,2,FALSE)*Paramètres!$K$15))</f>
        <v>0</v>
      </c>
      <c r="AE25" s="46"/>
      <c r="AF25" s="2">
        <f>IF(AE$2="Bike &amp; Run",IF(ISNA(VLOOKUP(AE25,Paramètres!$B$3:$C$56,2,FALSE)),0,VLOOKUP(AE25,Paramètres!$B$3:$C$56,2,FALSE)*Paramètres!$K$16),IF(OR(AE25="",OR($D25="",$D25="NL",$D25="HORS LIGUE")),0,VLOOKUP(IF(OR(AE25="",OR($D25="",$D25="NL",$D25="HORS LIGUE")),"",COUNTIFS($D$5:$D$72,"&lt;&gt;"&amp;"",$D$5:$D$72,"&lt;&gt;"&amp;"NL",$D$5:$D$72,"&lt;&gt;"&amp;"HORS LIGUE",AE$5:AE$72,"&lt;"&amp;AE25)+1),Paramètres!$B$3:$C$56,2,FALSE)*Paramètres!$K$16))</f>
        <v>0</v>
      </c>
      <c r="AG25" s="46"/>
      <c r="AH25" s="2">
        <f>IF(AG$2="Bike &amp; Run",IF(ISNA(VLOOKUP(AG25,Paramètres!$B$3:$C$56,2,FALSE)),0,VLOOKUP(AG25,Paramètres!$B$3:$C$56,2,FALSE)*Paramètres!$K$17),IF(OR(AG25="",OR($D25="",$D25="NL",$D25="HORS LIGUE")),0,VLOOKUP(IF(OR(AG25="",OR($D25="",$D25="NL",$D25="HORS LIGUE")),"",COUNTIFS($D$5:$D$72,"&lt;&gt;"&amp;"",$D$5:$D$72,"&lt;&gt;"&amp;"NL",$D$5:$D$72,"&lt;&gt;"&amp;"HORS LIGUE",AG$5:AG$72,"&lt;"&amp;AG25)+1),Paramètres!$B$3:$C$56,2,FALSE)*Paramètres!$K$17))</f>
        <v>0</v>
      </c>
      <c r="AI25" s="40">
        <f t="shared" si="0"/>
        <v>0</v>
      </c>
      <c r="AJ25" s="3" t="str">
        <f t="shared" si="1"/>
        <v/>
      </c>
      <c r="AK25" s="5">
        <f t="shared" si="2"/>
        <v>0</v>
      </c>
      <c r="AL25" s="41">
        <f t="shared" si="3"/>
        <v>0</v>
      </c>
      <c r="AM25" s="33" t="str">
        <f t="shared" si="4"/>
        <v/>
      </c>
      <c r="AO25" s="22">
        <f t="shared" si="5"/>
        <v>0</v>
      </c>
      <c r="AP25">
        <f t="shared" si="6"/>
        <v>0</v>
      </c>
      <c r="AQ25">
        <f t="shared" si="7"/>
        <v>0</v>
      </c>
      <c r="AR25">
        <f t="shared" si="8"/>
        <v>0</v>
      </c>
      <c r="AS25">
        <f t="shared" si="9"/>
        <v>0</v>
      </c>
      <c r="AT25">
        <f t="shared" si="10"/>
        <v>0</v>
      </c>
      <c r="AU25">
        <f t="shared" si="11"/>
        <v>0</v>
      </c>
      <c r="AV25">
        <f t="shared" si="12"/>
        <v>0</v>
      </c>
      <c r="AW25">
        <f t="shared" si="13"/>
        <v>0</v>
      </c>
      <c r="AX25">
        <f t="shared" si="14"/>
        <v>0</v>
      </c>
      <c r="AY25">
        <f t="shared" si="15"/>
        <v>0</v>
      </c>
      <c r="AZ25">
        <f t="shared" si="16"/>
        <v>0</v>
      </c>
      <c r="BA25">
        <f t="shared" si="17"/>
        <v>0</v>
      </c>
      <c r="BB25">
        <f t="shared" si="18"/>
        <v>0</v>
      </c>
      <c r="BC25">
        <f t="shared" si="19"/>
        <v>0</v>
      </c>
      <c r="BD25">
        <f t="shared" si="20"/>
        <v>0</v>
      </c>
      <c r="BE25" s="22">
        <f t="shared" ref="BE25:BR25" si="41">BD25+LARGE($AO25:$BC25,BE$4)</f>
        <v>0</v>
      </c>
      <c r="BF25" s="22">
        <f t="shared" si="41"/>
        <v>0</v>
      </c>
      <c r="BG25" s="22">
        <f t="shared" si="41"/>
        <v>0</v>
      </c>
      <c r="BH25" s="22">
        <f t="shared" si="41"/>
        <v>0</v>
      </c>
      <c r="BI25" s="22">
        <f t="shared" si="41"/>
        <v>0</v>
      </c>
      <c r="BJ25" s="22">
        <f t="shared" si="41"/>
        <v>0</v>
      </c>
      <c r="BK25" s="22">
        <f t="shared" si="41"/>
        <v>0</v>
      </c>
      <c r="BL25" s="22">
        <f t="shared" si="41"/>
        <v>0</v>
      </c>
      <c r="BM25" s="22">
        <f t="shared" si="41"/>
        <v>0</v>
      </c>
      <c r="BN25" s="22">
        <f t="shared" si="41"/>
        <v>0</v>
      </c>
      <c r="BO25" s="22">
        <f t="shared" si="41"/>
        <v>0</v>
      </c>
      <c r="BP25" s="22">
        <f t="shared" si="41"/>
        <v>0</v>
      </c>
      <c r="BQ25" s="22">
        <f t="shared" si="41"/>
        <v>0</v>
      </c>
      <c r="BR25" s="22">
        <f t="shared" si="41"/>
        <v>0</v>
      </c>
    </row>
    <row r="26" spans="1:70" ht="16.5">
      <c r="A26" s="14" t="s">
        <v>1074</v>
      </c>
      <c r="B26" s="32" t="str">
        <f>IF(ISNA(VLOOKUP(A26,'Licenciés Jeunes 2023'!A:C,3,0)),"",VLOOKUP(A26,'Licenciés Jeunes 2023'!A:C,3,0))</f>
        <v/>
      </c>
      <c r="C26" s="32" t="str">
        <f>IF(ISNA(VLOOKUP(A26,'Licenciés Jeunes 2023'!A:C,2,0)),"",VLOOKUP(A26,'Licenciés Jeunes 2023'!A:C,2,0))</f>
        <v/>
      </c>
      <c r="D26" s="32" t="str">
        <f>IF(ISNA(VLOOKUP(A26,'Licenciés Jeunes 2023'!A:F,6,0)),"",VLOOKUP(A26,'Licenciés Jeunes 2023'!A:F,6,0))</f>
        <v/>
      </c>
      <c r="E26" s="6"/>
      <c r="F26" s="2">
        <f>IF(E$2="Bike &amp; Run",IF(ISNA(VLOOKUP(E26,Paramètres!$B$3:$C$56,2,FALSE)),0,VLOOKUP(E26,Paramètres!$B$3:$C$56,2,FALSE)*Paramètres!$K$3),IF(OR(E26="",OR($D26="",$D26="NL",$D26="HORS LIGUE")),0,VLOOKUP(IF(OR(E26="",OR($D26="",$D26="NL",$D26="HORS LIGUE")),"",COUNTIFS($D$5:$D$72,"&lt;&gt;"&amp;"",$D$5:$D$72,"&lt;&gt;"&amp;"NL",$D$5:$D$72,"&lt;&gt;"&amp;"HORS LIGUE",E$5:E$72,"&lt;"&amp;E26)+1),Paramètres!$B$3:$C$56,2,FALSE)*Paramètres!$K$3))</f>
        <v>0</v>
      </c>
      <c r="G26" s="4"/>
      <c r="H26" s="2">
        <f>IF(G$2="Bike &amp; Run",IF(ISNA(VLOOKUP(G26,Paramètres!$B$3:$C$56,2,FALSE)),0,VLOOKUP(G26,Paramètres!$B$3:$C$56,2,FALSE)*Paramètres!$K$4),IF(OR(G26="",OR($D26="",$D26="NL",$D26="HORS LIGUE")),0,VLOOKUP(IF(OR(G26="",OR($D26="",$D26="NL",$D26="HORS LIGUE")),"",COUNTIFS($D$5:$D$72,"&lt;&gt;"&amp;"",$D$5:$D$72,"&lt;&gt;"&amp;"NL",$D$5:$D$72,"&lt;&gt;"&amp;"HORS LIGUE",G$5:G$72,"&lt;"&amp;G26)+1),Paramètres!$B$3:$C$56,2,FALSE)*Paramètres!$K$4))</f>
        <v>0</v>
      </c>
      <c r="I26" s="36"/>
      <c r="J26" s="2">
        <f>IF(I$2="Bike &amp; Run",IF(ISNA(VLOOKUP(I26,Paramètres!$B$3:$C$56,2,FALSE)),0,VLOOKUP(I26,Paramètres!$B$3:$C$56,2,FALSE)*Paramètres!$K$5),IF(OR(I26="",OR($D26="",$D26="NL",$D26="HORS LIGUE")),0,VLOOKUP(IF(OR(I26="",OR($D26="",$D26="NL",$D26="HORS LIGUE")),"",COUNTIFS($D$5:$D$72,"&lt;&gt;"&amp;"",$D$5:$D$72,"&lt;&gt;"&amp;"NL",$D$5:$D$72,"&lt;&gt;"&amp;"HORS LIGUE",I$5:I$72,"&lt;"&amp;I26)+1),Paramètres!$B$3:$C$56,2,FALSE)*Paramètres!$K$5))</f>
        <v>0</v>
      </c>
      <c r="K26" s="4"/>
      <c r="L26" s="2">
        <f>IF(K$2="Bike &amp; Run",IF(ISNA(VLOOKUP(K26,Paramètres!$B$3:$C$56,2,FALSE)),0,VLOOKUP(K26,Paramètres!$B$3:$C$56,2,FALSE)*Paramètres!$K$6),IF(OR(K26="",OR($D26="",$D26="NL",$D26="HORS LIGUE")),0,VLOOKUP(IF(OR(K26="",OR($D26="",$D26="NL",$D26="HORS LIGUE")),"",COUNTIFS($D$5:$D$72,"&lt;&gt;"&amp;"",$D$5:$D$72,"&lt;&gt;"&amp;"NL",$D$5:$D$72,"&lt;&gt;"&amp;"HORS LIGUE",K$5:K$72,"&lt;"&amp;K26)+1),Paramètres!$B$3:$C$56,2,FALSE)*Paramètres!$K$6))</f>
        <v>0</v>
      </c>
      <c r="M26" s="4"/>
      <c r="N26" s="2">
        <f>IF(M$2="Bike &amp; Run",IF(ISNA(VLOOKUP(M26,Paramètres!$B$3:$C$56,2,FALSE)),0,VLOOKUP(M26,Paramètres!$B$3:$C$56,2,FALSE)*Paramètres!$K$7),IF(OR(M26="",OR($D26="",$D26="NL",$D26="HORS LIGUE")),0,VLOOKUP(IF(OR(M26="",OR($D26="",$D26="NL",$D26="HORS LIGUE")),"",COUNTIFS($D$5:$D$72,"&lt;&gt;"&amp;"",$D$5:$D$72,"&lt;&gt;"&amp;"NL",$D$5:$D$72,"&lt;&gt;"&amp;"HORS LIGUE",M$5:M$72,"&lt;"&amp;M26)+1),Paramètres!$B$3:$C$56,2,FALSE)*Paramètres!$K$7))</f>
        <v>0</v>
      </c>
      <c r="O26" s="46"/>
      <c r="P26" s="2">
        <f>IF(O$2="Bike &amp; Run",IF(ISNA(VLOOKUP(O26,Paramètres!$B$3:$C$56,2,FALSE)),0,VLOOKUP(O26,Paramètres!$B$3:$C$56,2,FALSE)*Paramètres!$K$8),IF(OR(O26="",OR($D26="",$D26="NL",$D26="HORS LIGUE")),0,VLOOKUP(IF(OR(O26="",OR($D26="",$D26="NL",$D26="HORS LIGUE")),"",COUNTIFS($D$5:$D$72,"&lt;&gt;"&amp;"",$D$5:$D$72,"&lt;&gt;"&amp;"NL",$D$5:$D$72,"&lt;&gt;"&amp;"HORS LIGUE",O$5:O$72,"&lt;"&amp;O26)+1),Paramètres!$B$3:$C$56,2,FALSE)*Paramètres!$K$8))</f>
        <v>0</v>
      </c>
      <c r="Q26" s="46"/>
      <c r="R26" s="2">
        <f>IF(Q$2="Bike &amp; Run",IF(ISNA(VLOOKUP(Q26,Paramètres!$B$3:$C$56,2,FALSE)),0,VLOOKUP(Q26,Paramètres!$B$3:$C$56,2,FALSE)*Paramètres!$K$9),IF(OR(Q26="",OR($D26="",$D26="NL",$D26="HORS LIGUE")),0,VLOOKUP(IF(OR(Q26="",OR($D26="",$D26="NL",$D26="HORS LIGUE")),"",COUNTIFS($D$5:$D$72,"&lt;&gt;"&amp;"",$D$5:$D$72,"&lt;&gt;"&amp;"NL",$D$5:$D$72,"&lt;&gt;"&amp;"HORS LIGUE",Q$5:Q$72,"&lt;"&amp;Q26)+1),Paramètres!$B$3:$C$56,2,FALSE)*Paramètres!$K$9))</f>
        <v>0</v>
      </c>
      <c r="S26" s="46"/>
      <c r="T26" s="2">
        <f>IF(S$2="Bike &amp; Run",IF(ISNA(VLOOKUP(S26,Paramètres!$B$3:$C$56,2,FALSE)),0,VLOOKUP(S26,Paramètres!$B$3:$C$56,2,FALSE)*Paramètres!$K$10),IF(OR(S26="",OR($D26="",$D26="NL",$D26="HORS LIGUE")),0,VLOOKUP(IF(OR(S26="",OR($D26="",$D26="NL",$D26="HORS LIGUE")),"",COUNTIFS($D$5:$D$72,"&lt;&gt;"&amp;"",$D$5:$D$72,"&lt;&gt;"&amp;"NL",$D$5:$D$72,"&lt;&gt;"&amp;"HORS LIGUE",S$5:S$72,"&lt;"&amp;S26)+1),Paramètres!$B$3:$C$56,2,FALSE)*Paramètres!$K$10))</f>
        <v>0</v>
      </c>
      <c r="U26" s="46"/>
      <c r="V26" s="2">
        <f>IF(U$2="Bike &amp; Run",IF(ISNA(VLOOKUP(U26,Paramètres!$B$3:$C$56,2,FALSE)),0,VLOOKUP(U26,Paramètres!$B$3:$C$56,2,FALSE)*Paramètres!$K$11),IF(OR(U26="",OR($D26="",$D26="NL",$D26="HORS LIGUE")),0,VLOOKUP(IF(OR(U26="",OR($D26="",$D26="NL",$D26="HORS LIGUE")),"",COUNTIFS($D$5:$D$72,"&lt;&gt;"&amp;"",$D$5:$D$72,"&lt;&gt;"&amp;"NL",$D$5:$D$72,"&lt;&gt;"&amp;"HORS LIGUE",U$5:U$72,"&lt;"&amp;U26)+1),Paramètres!$B$3:$C$56,2,FALSE)*Paramètres!$K$11))</f>
        <v>0</v>
      </c>
      <c r="W26" s="46"/>
      <c r="X26" s="2">
        <f>IF(W$2="Bike &amp; Run",IF(ISNA(VLOOKUP(W26,Paramètres!$B$3:$C$56,2,FALSE)),0,VLOOKUP(W26,Paramètres!$B$3:$C$56,2,FALSE)*Paramètres!$K$12),IF(OR(W26="",OR($D26="",$D26="NL",$D26="HORS LIGUE")),0,VLOOKUP(IF(OR(W26="",OR($D26="",$D26="NL",$D26="HORS LIGUE")),"",COUNTIFS($D$5:$D$72,"&lt;&gt;"&amp;"",$D$5:$D$72,"&lt;&gt;"&amp;"NL",$D$5:$D$72,"&lt;&gt;"&amp;"HORS LIGUE",W$5:W$72,"&lt;"&amp;W26)+1),Paramètres!$B$3:$C$56,2,FALSE)*Paramètres!$K$12))</f>
        <v>0</v>
      </c>
      <c r="Y26" s="46"/>
      <c r="Z26" s="2">
        <f>IF(Y$2="Bike &amp; Run",IF(ISNA(VLOOKUP(Y26,Paramètres!$B$3:$C$56,2,FALSE)),0,VLOOKUP(Y26,Paramètres!$B$3:$C$56,2,FALSE)*Paramètres!$K$13),IF(OR(Y26="",OR($D26="",$D26="NL",$D26="HORS LIGUE")),0,VLOOKUP(IF(OR(Y26="",OR($D26="",$D26="NL",$D26="HORS LIGUE")),"",COUNTIFS($D$5:$D$72,"&lt;&gt;"&amp;"",$D$5:$D$72,"&lt;&gt;"&amp;"NL",$D$5:$D$72,"&lt;&gt;"&amp;"HORS LIGUE",Y$5:Y$72,"&lt;"&amp;Y26)+1),Paramètres!$B$3:$C$56,2,FALSE)*Paramètres!$K$13))</f>
        <v>0</v>
      </c>
      <c r="AA26" s="46"/>
      <c r="AB26" s="2">
        <f>IF(AA$2="Bike &amp; Run",IF(ISNA(VLOOKUP(AA26,Paramètres!$B$3:$C$56,2,FALSE)),0,VLOOKUP(AA26,Paramètres!$B$3:$C$56,2,FALSE)*Paramètres!$K$14),IF(OR(AA26="",OR($D26="",$D26="NL",$D26="HORS LIGUE")),0,VLOOKUP(IF(OR(AA26="",OR($D26="",$D26="NL",$D26="HORS LIGUE")),"",COUNTIFS($D$5:$D$72,"&lt;&gt;"&amp;"",$D$5:$D$72,"&lt;&gt;"&amp;"NL",$D$5:$D$72,"&lt;&gt;"&amp;"HORS LIGUE",AA$5:AA$72,"&lt;"&amp;AA26)+1),Paramètres!$B$3:$C$56,2,FALSE)*Paramètres!$K$14))</f>
        <v>0</v>
      </c>
      <c r="AC26" s="46"/>
      <c r="AD26" s="2">
        <f>IF(AC$2="Bike &amp; Run",IF(ISNA(VLOOKUP(AC26,Paramètres!$B$3:$C$56,2,FALSE)),0,VLOOKUP(AC26,Paramètres!$B$3:$C$56,2,FALSE)*Paramètres!$K$15),IF(OR(AC26="",OR($D26="",$D26="NL",$D26="HORS LIGUE")),0,VLOOKUP(IF(OR(AC26="",OR($D26="",$D26="NL",$D26="HORS LIGUE")),"",COUNTIFS($D$5:$D$72,"&lt;&gt;"&amp;"",$D$5:$D$72,"&lt;&gt;"&amp;"NL",$D$5:$D$72,"&lt;&gt;"&amp;"HORS LIGUE",AC$5:AC$72,"&lt;"&amp;AC26)+1),Paramètres!$B$3:$C$56,2,FALSE)*Paramètres!$K$15))</f>
        <v>0</v>
      </c>
      <c r="AE26" s="46"/>
      <c r="AF26" s="2">
        <f>IF(AE$2="Bike &amp; Run",IF(ISNA(VLOOKUP(AE26,Paramètres!$B$3:$C$56,2,FALSE)),0,VLOOKUP(AE26,Paramètres!$B$3:$C$56,2,FALSE)*Paramètres!$K$16),IF(OR(AE26="",OR($D26="",$D26="NL",$D26="HORS LIGUE")),0,VLOOKUP(IF(OR(AE26="",OR($D26="",$D26="NL",$D26="HORS LIGUE")),"",COUNTIFS($D$5:$D$72,"&lt;&gt;"&amp;"",$D$5:$D$72,"&lt;&gt;"&amp;"NL",$D$5:$D$72,"&lt;&gt;"&amp;"HORS LIGUE",AE$5:AE$72,"&lt;"&amp;AE26)+1),Paramètres!$B$3:$C$56,2,FALSE)*Paramètres!$K$16))</f>
        <v>0</v>
      </c>
      <c r="AG26" s="46"/>
      <c r="AH26" s="2">
        <f>IF(AG$2="Bike &amp; Run",IF(ISNA(VLOOKUP(AG26,Paramètres!$B$3:$C$56,2,FALSE)),0,VLOOKUP(AG26,Paramètres!$B$3:$C$56,2,FALSE)*Paramètres!$K$17),IF(OR(AG26="",OR($D26="",$D26="NL",$D26="HORS LIGUE")),0,VLOOKUP(IF(OR(AG26="",OR($D26="",$D26="NL",$D26="HORS LIGUE")),"",COUNTIFS($D$5:$D$72,"&lt;&gt;"&amp;"",$D$5:$D$72,"&lt;&gt;"&amp;"NL",$D$5:$D$72,"&lt;&gt;"&amp;"HORS LIGUE",AG$5:AG$72,"&lt;"&amp;AG26)+1),Paramètres!$B$3:$C$56,2,FALSE)*Paramètres!$K$17))</f>
        <v>0</v>
      </c>
      <c r="AI26" s="40">
        <f t="shared" si="0"/>
        <v>0</v>
      </c>
      <c r="AJ26" s="3" t="str">
        <f t="shared" si="1"/>
        <v/>
      </c>
      <c r="AK26" s="5">
        <f t="shared" si="2"/>
        <v>0</v>
      </c>
      <c r="AL26" s="41">
        <f t="shared" si="3"/>
        <v>0</v>
      </c>
      <c r="AM26" s="33" t="str">
        <f t="shared" si="4"/>
        <v/>
      </c>
      <c r="AO26" s="22">
        <f t="shared" si="5"/>
        <v>0</v>
      </c>
      <c r="AP26">
        <f t="shared" si="6"/>
        <v>0</v>
      </c>
      <c r="AQ26">
        <f t="shared" si="7"/>
        <v>0</v>
      </c>
      <c r="AR26">
        <f t="shared" si="8"/>
        <v>0</v>
      </c>
      <c r="AS26">
        <f t="shared" si="9"/>
        <v>0</v>
      </c>
      <c r="AT26">
        <f t="shared" si="10"/>
        <v>0</v>
      </c>
      <c r="AU26">
        <f t="shared" si="11"/>
        <v>0</v>
      </c>
      <c r="AV26">
        <f t="shared" si="12"/>
        <v>0</v>
      </c>
      <c r="AW26">
        <f t="shared" si="13"/>
        <v>0</v>
      </c>
      <c r="AX26">
        <f t="shared" si="14"/>
        <v>0</v>
      </c>
      <c r="AY26">
        <f t="shared" si="15"/>
        <v>0</v>
      </c>
      <c r="AZ26">
        <f t="shared" si="16"/>
        <v>0</v>
      </c>
      <c r="BA26">
        <f t="shared" si="17"/>
        <v>0</v>
      </c>
      <c r="BB26">
        <f t="shared" si="18"/>
        <v>0</v>
      </c>
      <c r="BC26">
        <f t="shared" si="19"/>
        <v>0</v>
      </c>
      <c r="BD26">
        <f t="shared" si="20"/>
        <v>0</v>
      </c>
      <c r="BE26" s="22">
        <f t="shared" ref="BE26:BR26" si="42">BD26+LARGE($AO26:$BC26,BE$4)</f>
        <v>0</v>
      </c>
      <c r="BF26" s="22">
        <f t="shared" si="42"/>
        <v>0</v>
      </c>
      <c r="BG26" s="22">
        <f t="shared" si="42"/>
        <v>0</v>
      </c>
      <c r="BH26" s="22">
        <f t="shared" si="42"/>
        <v>0</v>
      </c>
      <c r="BI26" s="22">
        <f t="shared" si="42"/>
        <v>0</v>
      </c>
      <c r="BJ26" s="22">
        <f t="shared" si="42"/>
        <v>0</v>
      </c>
      <c r="BK26" s="22">
        <f t="shared" si="42"/>
        <v>0</v>
      </c>
      <c r="BL26" s="22">
        <f t="shared" si="42"/>
        <v>0</v>
      </c>
      <c r="BM26" s="22">
        <f t="shared" si="42"/>
        <v>0</v>
      </c>
      <c r="BN26" s="22">
        <f t="shared" si="42"/>
        <v>0</v>
      </c>
      <c r="BO26" s="22">
        <f t="shared" si="42"/>
        <v>0</v>
      </c>
      <c r="BP26" s="22">
        <f t="shared" si="42"/>
        <v>0</v>
      </c>
      <c r="BQ26" s="22">
        <f t="shared" si="42"/>
        <v>0</v>
      </c>
      <c r="BR26" s="22">
        <f t="shared" si="42"/>
        <v>0</v>
      </c>
    </row>
    <row r="27" spans="1:70" ht="16.5">
      <c r="A27" s="14"/>
      <c r="B27" s="32" t="str">
        <f>IF(ISNA(VLOOKUP(A27,'Licenciés Jeunes 2023'!A:C,3,0)),"",VLOOKUP(A27,'Licenciés Jeunes 2023'!A:C,3,0))</f>
        <v/>
      </c>
      <c r="C27" s="32" t="str">
        <f>IF(ISNA(VLOOKUP(A27,'Licenciés Jeunes 2023'!A:C,2,0)),"",VLOOKUP(A27,'Licenciés Jeunes 2023'!A:C,2,0))</f>
        <v/>
      </c>
      <c r="D27" s="32" t="str">
        <f>IF(ISNA(VLOOKUP(A27,'Licenciés Jeunes 2023'!A:F,6,0)),"",VLOOKUP(A27,'Licenciés Jeunes 2023'!A:F,6,0))</f>
        <v/>
      </c>
      <c r="E27" s="6"/>
      <c r="F27" s="2">
        <f>IF(E$2="Bike &amp; Run",IF(ISNA(VLOOKUP(E27,Paramètres!$B$3:$C$56,2,FALSE)),0,VLOOKUP(E27,Paramètres!$B$3:$C$56,2,FALSE)*Paramètres!$K$3),IF(OR(E27="",OR($D27="",$D27="NL",$D27="HORS LIGUE")),0,VLOOKUP(IF(OR(E27="",OR($D27="",$D27="NL",$D27="HORS LIGUE")),"",COUNTIFS($D$5:$D$72,"&lt;&gt;"&amp;"",$D$5:$D$72,"&lt;&gt;"&amp;"NL",$D$5:$D$72,"&lt;&gt;"&amp;"HORS LIGUE",E$5:E$72,"&lt;"&amp;E27)+1),Paramètres!$B$3:$C$56,2,FALSE)*Paramètres!$K$3))</f>
        <v>0</v>
      </c>
      <c r="G27" s="4"/>
      <c r="H27" s="2">
        <f>IF(G$2="Bike &amp; Run",IF(ISNA(VLOOKUP(G27,Paramètres!$B$3:$C$56,2,FALSE)),0,VLOOKUP(G27,Paramètres!$B$3:$C$56,2,FALSE)*Paramètres!$K$4),IF(OR(G27="",OR($D27="",$D27="NL",$D27="HORS LIGUE")),0,VLOOKUP(IF(OR(G27="",OR($D27="",$D27="NL",$D27="HORS LIGUE")),"",COUNTIFS($D$5:$D$72,"&lt;&gt;"&amp;"",$D$5:$D$72,"&lt;&gt;"&amp;"NL",$D$5:$D$72,"&lt;&gt;"&amp;"HORS LIGUE",G$5:G$72,"&lt;"&amp;G27)+1),Paramètres!$B$3:$C$56,2,FALSE)*Paramètres!$K$4))</f>
        <v>0</v>
      </c>
      <c r="I27" s="36"/>
      <c r="J27" s="2">
        <f>IF(I$2="Bike &amp; Run",IF(ISNA(VLOOKUP(I27,Paramètres!$B$3:$C$56,2,FALSE)),0,VLOOKUP(I27,Paramètres!$B$3:$C$56,2,FALSE)*Paramètres!$K$5),IF(OR(I27="",OR($D27="",$D27="NL",$D27="HORS LIGUE")),0,VLOOKUP(IF(OR(I27="",OR($D27="",$D27="NL",$D27="HORS LIGUE")),"",COUNTIFS($D$5:$D$72,"&lt;&gt;"&amp;"",$D$5:$D$72,"&lt;&gt;"&amp;"NL",$D$5:$D$72,"&lt;&gt;"&amp;"HORS LIGUE",I$5:I$72,"&lt;"&amp;I27)+1),Paramètres!$B$3:$C$56,2,FALSE)*Paramètres!$K$5))</f>
        <v>0</v>
      </c>
      <c r="K27" s="4"/>
      <c r="L27" s="2">
        <f>IF(K$2="Bike &amp; Run",IF(ISNA(VLOOKUP(K27,Paramètres!$B$3:$C$56,2,FALSE)),0,VLOOKUP(K27,Paramètres!$B$3:$C$56,2,FALSE)*Paramètres!$K$6),IF(OR(K27="",OR($D27="",$D27="NL",$D27="HORS LIGUE")),0,VLOOKUP(IF(OR(K27="",OR($D27="",$D27="NL",$D27="HORS LIGUE")),"",COUNTIFS($D$5:$D$72,"&lt;&gt;"&amp;"",$D$5:$D$72,"&lt;&gt;"&amp;"NL",$D$5:$D$72,"&lt;&gt;"&amp;"HORS LIGUE",K$5:K$72,"&lt;"&amp;K27)+1),Paramètres!$B$3:$C$56,2,FALSE)*Paramètres!$K$6))</f>
        <v>0</v>
      </c>
      <c r="M27" s="4"/>
      <c r="N27" s="2">
        <f>IF(M$2="Bike &amp; Run",IF(ISNA(VLOOKUP(M27,Paramètres!$B$3:$C$56,2,FALSE)),0,VLOOKUP(M27,Paramètres!$B$3:$C$56,2,FALSE)*Paramètres!$K$7),IF(OR(M27="",OR($D27="",$D27="NL",$D27="HORS LIGUE")),0,VLOOKUP(IF(OR(M27="",OR($D27="",$D27="NL",$D27="HORS LIGUE")),"",COUNTIFS($D$5:$D$72,"&lt;&gt;"&amp;"",$D$5:$D$72,"&lt;&gt;"&amp;"NL",$D$5:$D$72,"&lt;&gt;"&amp;"HORS LIGUE",M$5:M$72,"&lt;"&amp;M27)+1),Paramètres!$B$3:$C$56,2,FALSE)*Paramètres!$K$7))</f>
        <v>0</v>
      </c>
      <c r="O27" s="46"/>
      <c r="P27" s="2">
        <f>IF(O$2="Bike &amp; Run",IF(ISNA(VLOOKUP(O27,Paramètres!$B$3:$C$56,2,FALSE)),0,VLOOKUP(O27,Paramètres!$B$3:$C$56,2,FALSE)*Paramètres!$K$8),IF(OR(O27="",OR($D27="",$D27="NL",$D27="HORS LIGUE")),0,VLOOKUP(IF(OR(O27="",OR($D27="",$D27="NL",$D27="HORS LIGUE")),"",COUNTIFS($D$5:$D$72,"&lt;&gt;"&amp;"",$D$5:$D$72,"&lt;&gt;"&amp;"NL",$D$5:$D$72,"&lt;&gt;"&amp;"HORS LIGUE",O$5:O$72,"&lt;"&amp;O27)+1),Paramètres!$B$3:$C$56,2,FALSE)*Paramètres!$K$8))</f>
        <v>0</v>
      </c>
      <c r="Q27" s="46"/>
      <c r="R27" s="2">
        <f>IF(Q$2="Bike &amp; Run",IF(ISNA(VLOOKUP(Q27,Paramètres!$B$3:$C$56,2,FALSE)),0,VLOOKUP(Q27,Paramètres!$B$3:$C$56,2,FALSE)*Paramètres!$K$9),IF(OR(Q27="",OR($D27="",$D27="NL",$D27="HORS LIGUE")),0,VLOOKUP(IF(OR(Q27="",OR($D27="",$D27="NL",$D27="HORS LIGUE")),"",COUNTIFS($D$5:$D$72,"&lt;&gt;"&amp;"",$D$5:$D$72,"&lt;&gt;"&amp;"NL",$D$5:$D$72,"&lt;&gt;"&amp;"HORS LIGUE",Q$5:Q$72,"&lt;"&amp;Q27)+1),Paramètres!$B$3:$C$56,2,FALSE)*Paramètres!$K$9))</f>
        <v>0</v>
      </c>
      <c r="S27" s="46"/>
      <c r="T27" s="2">
        <f>IF(S$2="Bike &amp; Run",IF(ISNA(VLOOKUP(S27,Paramètres!$B$3:$C$56,2,FALSE)),0,VLOOKUP(S27,Paramètres!$B$3:$C$56,2,FALSE)*Paramètres!$K$10),IF(OR(S27="",OR($D27="",$D27="NL",$D27="HORS LIGUE")),0,VLOOKUP(IF(OR(S27="",OR($D27="",$D27="NL",$D27="HORS LIGUE")),"",COUNTIFS($D$5:$D$72,"&lt;&gt;"&amp;"",$D$5:$D$72,"&lt;&gt;"&amp;"NL",$D$5:$D$72,"&lt;&gt;"&amp;"HORS LIGUE",S$5:S$72,"&lt;"&amp;S27)+1),Paramètres!$B$3:$C$56,2,FALSE)*Paramètres!$K$10))</f>
        <v>0</v>
      </c>
      <c r="U27" s="46"/>
      <c r="V27" s="2">
        <f>IF(U$2="Bike &amp; Run",IF(ISNA(VLOOKUP(U27,Paramètres!$B$3:$C$56,2,FALSE)),0,VLOOKUP(U27,Paramètres!$B$3:$C$56,2,FALSE)*Paramètres!$K$11),IF(OR(U27="",OR($D27="",$D27="NL",$D27="HORS LIGUE")),0,VLOOKUP(IF(OR(U27="",OR($D27="",$D27="NL",$D27="HORS LIGUE")),"",COUNTIFS($D$5:$D$72,"&lt;&gt;"&amp;"",$D$5:$D$72,"&lt;&gt;"&amp;"NL",$D$5:$D$72,"&lt;&gt;"&amp;"HORS LIGUE",U$5:U$72,"&lt;"&amp;U27)+1),Paramètres!$B$3:$C$56,2,FALSE)*Paramètres!$K$11))</f>
        <v>0</v>
      </c>
      <c r="W27" s="46"/>
      <c r="X27" s="2">
        <f>IF(W$2="Bike &amp; Run",IF(ISNA(VLOOKUP(W27,Paramètres!$B$3:$C$56,2,FALSE)),0,VLOOKUP(W27,Paramètres!$B$3:$C$56,2,FALSE)*Paramètres!$K$12),IF(OR(W27="",OR($D27="",$D27="NL",$D27="HORS LIGUE")),0,VLOOKUP(IF(OR(W27="",OR($D27="",$D27="NL",$D27="HORS LIGUE")),"",COUNTIFS($D$5:$D$72,"&lt;&gt;"&amp;"",$D$5:$D$72,"&lt;&gt;"&amp;"NL",$D$5:$D$72,"&lt;&gt;"&amp;"HORS LIGUE",W$5:W$72,"&lt;"&amp;W27)+1),Paramètres!$B$3:$C$56,2,FALSE)*Paramètres!$K$12))</f>
        <v>0</v>
      </c>
      <c r="Y27" s="46"/>
      <c r="Z27" s="2">
        <f>IF(Y$2="Bike &amp; Run",IF(ISNA(VLOOKUP(Y27,Paramètres!$B$3:$C$56,2,FALSE)),0,VLOOKUP(Y27,Paramètres!$B$3:$C$56,2,FALSE)*Paramètres!$K$13),IF(OR(Y27="",OR($D27="",$D27="NL",$D27="HORS LIGUE")),0,VLOOKUP(IF(OR(Y27="",OR($D27="",$D27="NL",$D27="HORS LIGUE")),"",COUNTIFS($D$5:$D$72,"&lt;&gt;"&amp;"",$D$5:$D$72,"&lt;&gt;"&amp;"NL",$D$5:$D$72,"&lt;&gt;"&amp;"HORS LIGUE",Y$5:Y$72,"&lt;"&amp;Y27)+1),Paramètres!$B$3:$C$56,2,FALSE)*Paramètres!$K$13))</f>
        <v>0</v>
      </c>
      <c r="AA27" s="46"/>
      <c r="AB27" s="2">
        <f>IF(AA$2="Bike &amp; Run",IF(ISNA(VLOOKUP(AA27,Paramètres!$B$3:$C$56,2,FALSE)),0,VLOOKUP(AA27,Paramètres!$B$3:$C$56,2,FALSE)*Paramètres!$K$14),IF(OR(AA27="",OR($D27="",$D27="NL",$D27="HORS LIGUE")),0,VLOOKUP(IF(OR(AA27="",OR($D27="",$D27="NL",$D27="HORS LIGUE")),"",COUNTIFS($D$5:$D$72,"&lt;&gt;"&amp;"",$D$5:$D$72,"&lt;&gt;"&amp;"NL",$D$5:$D$72,"&lt;&gt;"&amp;"HORS LIGUE",AA$5:AA$72,"&lt;"&amp;AA27)+1),Paramètres!$B$3:$C$56,2,FALSE)*Paramètres!$K$14))</f>
        <v>0</v>
      </c>
      <c r="AC27" s="46"/>
      <c r="AD27" s="2">
        <f>IF(AC$2="Bike &amp; Run",IF(ISNA(VLOOKUP(AC27,Paramètres!$B$3:$C$56,2,FALSE)),0,VLOOKUP(AC27,Paramètres!$B$3:$C$56,2,FALSE)*Paramètres!$K$15),IF(OR(AC27="",OR($D27="",$D27="NL",$D27="HORS LIGUE")),0,VLOOKUP(IF(OR(AC27="",OR($D27="",$D27="NL",$D27="HORS LIGUE")),"",COUNTIFS($D$5:$D$72,"&lt;&gt;"&amp;"",$D$5:$D$72,"&lt;&gt;"&amp;"NL",$D$5:$D$72,"&lt;&gt;"&amp;"HORS LIGUE",AC$5:AC$72,"&lt;"&amp;AC27)+1),Paramètres!$B$3:$C$56,2,FALSE)*Paramètres!$K$15))</f>
        <v>0</v>
      </c>
      <c r="AE27" s="46"/>
      <c r="AF27" s="2">
        <f>IF(AE$2="Bike &amp; Run",IF(ISNA(VLOOKUP(AE27,Paramètres!$B$3:$C$56,2,FALSE)),0,VLOOKUP(AE27,Paramètres!$B$3:$C$56,2,FALSE)*Paramètres!$K$16),IF(OR(AE27="",OR($D27="",$D27="NL",$D27="HORS LIGUE")),0,VLOOKUP(IF(OR(AE27="",OR($D27="",$D27="NL",$D27="HORS LIGUE")),"",COUNTIFS($D$5:$D$72,"&lt;&gt;"&amp;"",$D$5:$D$72,"&lt;&gt;"&amp;"NL",$D$5:$D$72,"&lt;&gt;"&amp;"HORS LIGUE",AE$5:AE$72,"&lt;"&amp;AE27)+1),Paramètres!$B$3:$C$56,2,FALSE)*Paramètres!$K$16))</f>
        <v>0</v>
      </c>
      <c r="AG27" s="46"/>
      <c r="AH27" s="2">
        <f>IF(AG$2="Bike &amp; Run",IF(ISNA(VLOOKUP(AG27,Paramètres!$B$3:$C$56,2,FALSE)),0,VLOOKUP(AG27,Paramètres!$B$3:$C$56,2,FALSE)*Paramètres!$K$17),IF(OR(AG27="",OR($D27="",$D27="NL",$D27="HORS LIGUE")),0,VLOOKUP(IF(OR(AG27="",OR($D27="",$D27="NL",$D27="HORS LIGUE")),"",COUNTIFS($D$5:$D$72,"&lt;&gt;"&amp;"",$D$5:$D$72,"&lt;&gt;"&amp;"NL",$D$5:$D$72,"&lt;&gt;"&amp;"HORS LIGUE",AG$5:AG$72,"&lt;"&amp;AG27)+1),Paramètres!$B$3:$C$56,2,FALSE)*Paramètres!$K$17))</f>
        <v>0</v>
      </c>
      <c r="AI27" s="40">
        <f t="shared" si="0"/>
        <v>0</v>
      </c>
      <c r="AJ27" s="3" t="str">
        <f t="shared" si="1"/>
        <v/>
      </c>
      <c r="AK27" s="5">
        <f t="shared" si="2"/>
        <v>0</v>
      </c>
      <c r="AL27" s="41">
        <f t="shared" si="3"/>
        <v>0</v>
      </c>
      <c r="AM27" s="33" t="str">
        <f t="shared" si="4"/>
        <v/>
      </c>
      <c r="AO27" s="22">
        <f t="shared" si="5"/>
        <v>0</v>
      </c>
      <c r="AP27">
        <f t="shared" si="6"/>
        <v>0</v>
      </c>
      <c r="AQ27">
        <f t="shared" si="7"/>
        <v>0</v>
      </c>
      <c r="AR27">
        <f t="shared" si="8"/>
        <v>0</v>
      </c>
      <c r="AS27">
        <f t="shared" si="9"/>
        <v>0</v>
      </c>
      <c r="AT27">
        <f t="shared" si="10"/>
        <v>0</v>
      </c>
      <c r="AU27">
        <f t="shared" si="11"/>
        <v>0</v>
      </c>
      <c r="AV27">
        <f t="shared" si="12"/>
        <v>0</v>
      </c>
      <c r="AW27">
        <f t="shared" si="13"/>
        <v>0</v>
      </c>
      <c r="AX27">
        <f t="shared" si="14"/>
        <v>0</v>
      </c>
      <c r="AY27">
        <f t="shared" si="15"/>
        <v>0</v>
      </c>
      <c r="AZ27">
        <f t="shared" si="16"/>
        <v>0</v>
      </c>
      <c r="BA27">
        <f t="shared" si="17"/>
        <v>0</v>
      </c>
      <c r="BB27">
        <f t="shared" si="18"/>
        <v>0</v>
      </c>
      <c r="BC27">
        <f t="shared" si="19"/>
        <v>0</v>
      </c>
      <c r="BD27">
        <f t="shared" si="20"/>
        <v>0</v>
      </c>
      <c r="BE27" s="22">
        <f t="shared" ref="BE27:BR27" si="43">BD27+LARGE($AO27:$BC27,BE$4)</f>
        <v>0</v>
      </c>
      <c r="BF27" s="22">
        <f t="shared" si="43"/>
        <v>0</v>
      </c>
      <c r="BG27" s="22">
        <f t="shared" si="43"/>
        <v>0</v>
      </c>
      <c r="BH27" s="22">
        <f t="shared" si="43"/>
        <v>0</v>
      </c>
      <c r="BI27" s="22">
        <f t="shared" si="43"/>
        <v>0</v>
      </c>
      <c r="BJ27" s="22">
        <f t="shared" si="43"/>
        <v>0</v>
      </c>
      <c r="BK27" s="22">
        <f t="shared" si="43"/>
        <v>0</v>
      </c>
      <c r="BL27" s="22">
        <f t="shared" si="43"/>
        <v>0</v>
      </c>
      <c r="BM27" s="22">
        <f t="shared" si="43"/>
        <v>0</v>
      </c>
      <c r="BN27" s="22">
        <f t="shared" si="43"/>
        <v>0</v>
      </c>
      <c r="BO27" s="22">
        <f t="shared" si="43"/>
        <v>0</v>
      </c>
      <c r="BP27" s="22">
        <f t="shared" si="43"/>
        <v>0</v>
      </c>
      <c r="BQ27" s="22">
        <f t="shared" si="43"/>
        <v>0</v>
      </c>
      <c r="BR27" s="22">
        <f t="shared" si="43"/>
        <v>0</v>
      </c>
    </row>
    <row r="28" spans="1:70" ht="16.5">
      <c r="A28" s="14"/>
      <c r="B28" s="32" t="str">
        <f>IF(ISNA(VLOOKUP(A28,'Licenciés Jeunes 2023'!A:C,3,0)),"",VLOOKUP(A28,'Licenciés Jeunes 2023'!A:C,3,0))</f>
        <v/>
      </c>
      <c r="C28" s="32" t="str">
        <f>IF(ISNA(VLOOKUP(A28,'Licenciés Jeunes 2023'!A:C,2,0)),"",VLOOKUP(A28,'Licenciés Jeunes 2023'!A:C,2,0))</f>
        <v/>
      </c>
      <c r="D28" s="32" t="str">
        <f>IF(ISNA(VLOOKUP(A28,'Licenciés Jeunes 2023'!A:F,6,0)),"",VLOOKUP(A28,'Licenciés Jeunes 2023'!A:F,6,0))</f>
        <v/>
      </c>
      <c r="E28" s="6"/>
      <c r="F28" s="2">
        <f>IF(E$2="Bike &amp; Run",IF(ISNA(VLOOKUP(E28,Paramètres!$B$3:$C$56,2,FALSE)),0,VLOOKUP(E28,Paramètres!$B$3:$C$56,2,FALSE)*Paramètres!$K$3),IF(OR(E28="",OR($D28="",$D28="NL",$D28="HORS LIGUE")),0,VLOOKUP(IF(OR(E28="",OR($D28="",$D28="NL",$D28="HORS LIGUE")),"",COUNTIFS($D$5:$D$72,"&lt;&gt;"&amp;"",$D$5:$D$72,"&lt;&gt;"&amp;"NL",$D$5:$D$72,"&lt;&gt;"&amp;"HORS LIGUE",E$5:E$72,"&lt;"&amp;E28)+1),Paramètres!$B$3:$C$56,2,FALSE)*Paramètres!$K$3))</f>
        <v>0</v>
      </c>
      <c r="G28" s="4"/>
      <c r="H28" s="2">
        <f>IF(G$2="Bike &amp; Run",IF(ISNA(VLOOKUP(G28,Paramètres!$B$3:$C$56,2,FALSE)),0,VLOOKUP(G28,Paramètres!$B$3:$C$56,2,FALSE)*Paramètres!$K$4),IF(OR(G28="",OR($D28="",$D28="NL",$D28="HORS LIGUE")),0,VLOOKUP(IF(OR(G28="",OR($D28="",$D28="NL",$D28="HORS LIGUE")),"",COUNTIFS($D$5:$D$72,"&lt;&gt;"&amp;"",$D$5:$D$72,"&lt;&gt;"&amp;"NL",$D$5:$D$72,"&lt;&gt;"&amp;"HORS LIGUE",G$5:G$72,"&lt;"&amp;G28)+1),Paramètres!$B$3:$C$56,2,FALSE)*Paramètres!$K$4))</f>
        <v>0</v>
      </c>
      <c r="I28" s="36"/>
      <c r="J28" s="2">
        <f>IF(I$2="Bike &amp; Run",IF(ISNA(VLOOKUP(I28,Paramètres!$B$3:$C$56,2,FALSE)),0,VLOOKUP(I28,Paramètres!$B$3:$C$56,2,FALSE)*Paramètres!$K$5),IF(OR(I28="",OR($D28="",$D28="NL",$D28="HORS LIGUE")),0,VLOOKUP(IF(OR(I28="",OR($D28="",$D28="NL",$D28="HORS LIGUE")),"",COUNTIFS($D$5:$D$72,"&lt;&gt;"&amp;"",$D$5:$D$72,"&lt;&gt;"&amp;"NL",$D$5:$D$72,"&lt;&gt;"&amp;"HORS LIGUE",I$5:I$72,"&lt;"&amp;I28)+1),Paramètres!$B$3:$C$56,2,FALSE)*Paramètres!$K$5))</f>
        <v>0</v>
      </c>
      <c r="K28" s="4"/>
      <c r="L28" s="2">
        <f>IF(K$2="Bike &amp; Run",IF(ISNA(VLOOKUP(K28,Paramètres!$B$3:$C$56,2,FALSE)),0,VLOOKUP(K28,Paramètres!$B$3:$C$56,2,FALSE)*Paramètres!$K$6),IF(OR(K28="",OR($D28="",$D28="NL",$D28="HORS LIGUE")),0,VLOOKUP(IF(OR(K28="",OR($D28="",$D28="NL",$D28="HORS LIGUE")),"",COUNTIFS($D$5:$D$72,"&lt;&gt;"&amp;"",$D$5:$D$72,"&lt;&gt;"&amp;"NL",$D$5:$D$72,"&lt;&gt;"&amp;"HORS LIGUE",K$5:K$72,"&lt;"&amp;K28)+1),Paramètres!$B$3:$C$56,2,FALSE)*Paramètres!$K$6))</f>
        <v>0</v>
      </c>
      <c r="M28" s="4"/>
      <c r="N28" s="2">
        <f>IF(M$2="Bike &amp; Run",IF(ISNA(VLOOKUP(M28,Paramètres!$B$3:$C$56,2,FALSE)),0,VLOOKUP(M28,Paramètres!$B$3:$C$56,2,FALSE)*Paramètres!$K$7),IF(OR(M28="",OR($D28="",$D28="NL",$D28="HORS LIGUE")),0,VLOOKUP(IF(OR(M28="",OR($D28="",$D28="NL",$D28="HORS LIGUE")),"",COUNTIFS($D$5:$D$72,"&lt;&gt;"&amp;"",$D$5:$D$72,"&lt;&gt;"&amp;"NL",$D$5:$D$72,"&lt;&gt;"&amp;"HORS LIGUE",M$5:M$72,"&lt;"&amp;M28)+1),Paramètres!$B$3:$C$56,2,FALSE)*Paramètres!$K$7))</f>
        <v>0</v>
      </c>
      <c r="O28" s="46"/>
      <c r="P28" s="2">
        <f>IF(O$2="Bike &amp; Run",IF(ISNA(VLOOKUP(O28,Paramètres!$B$3:$C$56,2,FALSE)),0,VLOOKUP(O28,Paramètres!$B$3:$C$56,2,FALSE)*Paramètres!$K$8),IF(OR(O28="",OR($D28="",$D28="NL",$D28="HORS LIGUE")),0,VLOOKUP(IF(OR(O28="",OR($D28="",$D28="NL",$D28="HORS LIGUE")),"",COUNTIFS($D$5:$D$72,"&lt;&gt;"&amp;"",$D$5:$D$72,"&lt;&gt;"&amp;"NL",$D$5:$D$72,"&lt;&gt;"&amp;"HORS LIGUE",O$5:O$72,"&lt;"&amp;O28)+1),Paramètres!$B$3:$C$56,2,FALSE)*Paramètres!$K$8))</f>
        <v>0</v>
      </c>
      <c r="Q28" s="46"/>
      <c r="R28" s="2">
        <f>IF(Q$2="Bike &amp; Run",IF(ISNA(VLOOKUP(Q28,Paramètres!$B$3:$C$56,2,FALSE)),0,VLOOKUP(Q28,Paramètres!$B$3:$C$56,2,FALSE)*Paramètres!$K$9),IF(OR(Q28="",OR($D28="",$D28="NL",$D28="HORS LIGUE")),0,VLOOKUP(IF(OR(Q28="",OR($D28="",$D28="NL",$D28="HORS LIGUE")),"",COUNTIFS($D$5:$D$72,"&lt;&gt;"&amp;"",$D$5:$D$72,"&lt;&gt;"&amp;"NL",$D$5:$D$72,"&lt;&gt;"&amp;"HORS LIGUE",Q$5:Q$72,"&lt;"&amp;Q28)+1),Paramètres!$B$3:$C$56,2,FALSE)*Paramètres!$K$9))</f>
        <v>0</v>
      </c>
      <c r="S28" s="46"/>
      <c r="T28" s="2">
        <f>IF(S$2="Bike &amp; Run",IF(ISNA(VLOOKUP(S28,Paramètres!$B$3:$C$56,2,FALSE)),0,VLOOKUP(S28,Paramètres!$B$3:$C$56,2,FALSE)*Paramètres!$K$10),IF(OR(S28="",OR($D28="",$D28="NL",$D28="HORS LIGUE")),0,VLOOKUP(IF(OR(S28="",OR($D28="",$D28="NL",$D28="HORS LIGUE")),"",COUNTIFS($D$5:$D$72,"&lt;&gt;"&amp;"",$D$5:$D$72,"&lt;&gt;"&amp;"NL",$D$5:$D$72,"&lt;&gt;"&amp;"HORS LIGUE",S$5:S$72,"&lt;"&amp;S28)+1),Paramètres!$B$3:$C$56,2,FALSE)*Paramètres!$K$10))</f>
        <v>0</v>
      </c>
      <c r="U28" s="46"/>
      <c r="V28" s="2">
        <f>IF(U$2="Bike &amp; Run",IF(ISNA(VLOOKUP(U28,Paramètres!$B$3:$C$56,2,FALSE)),0,VLOOKUP(U28,Paramètres!$B$3:$C$56,2,FALSE)*Paramètres!$K$11),IF(OR(U28="",OR($D28="",$D28="NL",$D28="HORS LIGUE")),0,VLOOKUP(IF(OR(U28="",OR($D28="",$D28="NL",$D28="HORS LIGUE")),"",COUNTIFS($D$5:$D$72,"&lt;&gt;"&amp;"",$D$5:$D$72,"&lt;&gt;"&amp;"NL",$D$5:$D$72,"&lt;&gt;"&amp;"HORS LIGUE",U$5:U$72,"&lt;"&amp;U28)+1),Paramètres!$B$3:$C$56,2,FALSE)*Paramètres!$K$11))</f>
        <v>0</v>
      </c>
      <c r="W28" s="46"/>
      <c r="X28" s="2">
        <f>IF(W$2="Bike &amp; Run",IF(ISNA(VLOOKUP(W28,Paramètres!$B$3:$C$56,2,FALSE)),0,VLOOKUP(W28,Paramètres!$B$3:$C$56,2,FALSE)*Paramètres!$K$12),IF(OR(W28="",OR($D28="",$D28="NL",$D28="HORS LIGUE")),0,VLOOKUP(IF(OR(W28="",OR($D28="",$D28="NL",$D28="HORS LIGUE")),"",COUNTIFS($D$5:$D$72,"&lt;&gt;"&amp;"",$D$5:$D$72,"&lt;&gt;"&amp;"NL",$D$5:$D$72,"&lt;&gt;"&amp;"HORS LIGUE",W$5:W$72,"&lt;"&amp;W28)+1),Paramètres!$B$3:$C$56,2,FALSE)*Paramètres!$K$12))</f>
        <v>0</v>
      </c>
      <c r="Y28" s="46"/>
      <c r="Z28" s="2">
        <f>IF(Y$2="Bike &amp; Run",IF(ISNA(VLOOKUP(Y28,Paramètres!$B$3:$C$56,2,FALSE)),0,VLOOKUP(Y28,Paramètres!$B$3:$C$56,2,FALSE)*Paramètres!$K$13),IF(OR(Y28="",OR($D28="",$D28="NL",$D28="HORS LIGUE")),0,VLOOKUP(IF(OR(Y28="",OR($D28="",$D28="NL",$D28="HORS LIGUE")),"",COUNTIFS($D$5:$D$72,"&lt;&gt;"&amp;"",$D$5:$D$72,"&lt;&gt;"&amp;"NL",$D$5:$D$72,"&lt;&gt;"&amp;"HORS LIGUE",Y$5:Y$72,"&lt;"&amp;Y28)+1),Paramètres!$B$3:$C$56,2,FALSE)*Paramètres!$K$13))</f>
        <v>0</v>
      </c>
      <c r="AA28" s="46"/>
      <c r="AB28" s="2">
        <f>IF(AA$2="Bike &amp; Run",IF(ISNA(VLOOKUP(AA28,Paramètres!$B$3:$C$56,2,FALSE)),0,VLOOKUP(AA28,Paramètres!$B$3:$C$56,2,FALSE)*Paramètres!$K$14),IF(OR(AA28="",OR($D28="",$D28="NL",$D28="HORS LIGUE")),0,VLOOKUP(IF(OR(AA28="",OR($D28="",$D28="NL",$D28="HORS LIGUE")),"",COUNTIFS($D$5:$D$72,"&lt;&gt;"&amp;"",$D$5:$D$72,"&lt;&gt;"&amp;"NL",$D$5:$D$72,"&lt;&gt;"&amp;"HORS LIGUE",AA$5:AA$72,"&lt;"&amp;AA28)+1),Paramètres!$B$3:$C$56,2,FALSE)*Paramètres!$K$14))</f>
        <v>0</v>
      </c>
      <c r="AC28" s="46"/>
      <c r="AD28" s="2">
        <f>IF(AC$2="Bike &amp; Run",IF(ISNA(VLOOKUP(AC28,Paramètres!$B$3:$C$56,2,FALSE)),0,VLOOKUP(AC28,Paramètres!$B$3:$C$56,2,FALSE)*Paramètres!$K$15),IF(OR(AC28="",OR($D28="",$D28="NL",$D28="HORS LIGUE")),0,VLOOKUP(IF(OR(AC28="",OR($D28="",$D28="NL",$D28="HORS LIGUE")),"",COUNTIFS($D$5:$D$72,"&lt;&gt;"&amp;"",$D$5:$D$72,"&lt;&gt;"&amp;"NL",$D$5:$D$72,"&lt;&gt;"&amp;"HORS LIGUE",AC$5:AC$72,"&lt;"&amp;AC28)+1),Paramètres!$B$3:$C$56,2,FALSE)*Paramètres!$K$15))</f>
        <v>0</v>
      </c>
      <c r="AE28" s="46"/>
      <c r="AF28" s="2">
        <f>IF(AE$2="Bike &amp; Run",IF(ISNA(VLOOKUP(AE28,Paramètres!$B$3:$C$56,2,FALSE)),0,VLOOKUP(AE28,Paramètres!$B$3:$C$56,2,FALSE)*Paramètres!$K$16),IF(OR(AE28="",OR($D28="",$D28="NL",$D28="HORS LIGUE")),0,VLOOKUP(IF(OR(AE28="",OR($D28="",$D28="NL",$D28="HORS LIGUE")),"",COUNTIFS($D$5:$D$72,"&lt;&gt;"&amp;"",$D$5:$D$72,"&lt;&gt;"&amp;"NL",$D$5:$D$72,"&lt;&gt;"&amp;"HORS LIGUE",AE$5:AE$72,"&lt;"&amp;AE28)+1),Paramètres!$B$3:$C$56,2,FALSE)*Paramètres!$K$16))</f>
        <v>0</v>
      </c>
      <c r="AG28" s="46"/>
      <c r="AH28" s="2">
        <f>IF(AG$2="Bike &amp; Run",IF(ISNA(VLOOKUP(AG28,Paramètres!$B$3:$C$56,2,FALSE)),0,VLOOKUP(AG28,Paramètres!$B$3:$C$56,2,FALSE)*Paramètres!$K$17),IF(OR(AG28="",OR($D28="",$D28="NL",$D28="HORS LIGUE")),0,VLOOKUP(IF(OR(AG28="",OR($D28="",$D28="NL",$D28="HORS LIGUE")),"",COUNTIFS($D$5:$D$72,"&lt;&gt;"&amp;"",$D$5:$D$72,"&lt;&gt;"&amp;"NL",$D$5:$D$72,"&lt;&gt;"&amp;"HORS LIGUE",AG$5:AG$72,"&lt;"&amp;AG28)+1),Paramètres!$B$3:$C$56,2,FALSE)*Paramètres!$K$17))</f>
        <v>0</v>
      </c>
      <c r="AI28" s="40">
        <f t="shared" si="0"/>
        <v>0</v>
      </c>
      <c r="AJ28" s="3" t="str">
        <f t="shared" si="1"/>
        <v/>
      </c>
      <c r="AK28" s="5">
        <f t="shared" si="2"/>
        <v>0</v>
      </c>
      <c r="AL28" s="41">
        <f t="shared" si="3"/>
        <v>0</v>
      </c>
      <c r="AM28" s="33" t="str">
        <f t="shared" si="4"/>
        <v/>
      </c>
      <c r="AO28" s="22">
        <f t="shared" si="5"/>
        <v>0</v>
      </c>
      <c r="AP28">
        <f t="shared" si="6"/>
        <v>0</v>
      </c>
      <c r="AQ28">
        <f t="shared" si="7"/>
        <v>0</v>
      </c>
      <c r="AR28">
        <f t="shared" si="8"/>
        <v>0</v>
      </c>
      <c r="AS28">
        <f t="shared" si="9"/>
        <v>0</v>
      </c>
      <c r="AT28">
        <f t="shared" si="10"/>
        <v>0</v>
      </c>
      <c r="AU28">
        <f t="shared" si="11"/>
        <v>0</v>
      </c>
      <c r="AV28">
        <f t="shared" si="12"/>
        <v>0</v>
      </c>
      <c r="AW28">
        <f t="shared" si="13"/>
        <v>0</v>
      </c>
      <c r="AX28">
        <f t="shared" si="14"/>
        <v>0</v>
      </c>
      <c r="AY28">
        <f t="shared" si="15"/>
        <v>0</v>
      </c>
      <c r="AZ28">
        <f t="shared" si="16"/>
        <v>0</v>
      </c>
      <c r="BA28">
        <f t="shared" si="17"/>
        <v>0</v>
      </c>
      <c r="BB28">
        <f t="shared" si="18"/>
        <v>0</v>
      </c>
      <c r="BC28">
        <f t="shared" si="19"/>
        <v>0</v>
      </c>
      <c r="BD28">
        <f t="shared" si="20"/>
        <v>0</v>
      </c>
      <c r="BE28" s="22">
        <f t="shared" ref="BE28:BR28" si="44">BD28+LARGE($AO28:$BC28,BE$4)</f>
        <v>0</v>
      </c>
      <c r="BF28" s="22">
        <f t="shared" si="44"/>
        <v>0</v>
      </c>
      <c r="BG28" s="22">
        <f t="shared" si="44"/>
        <v>0</v>
      </c>
      <c r="BH28" s="22">
        <f t="shared" si="44"/>
        <v>0</v>
      </c>
      <c r="BI28" s="22">
        <f t="shared" si="44"/>
        <v>0</v>
      </c>
      <c r="BJ28" s="22">
        <f t="shared" si="44"/>
        <v>0</v>
      </c>
      <c r="BK28" s="22">
        <f t="shared" si="44"/>
        <v>0</v>
      </c>
      <c r="BL28" s="22">
        <f t="shared" si="44"/>
        <v>0</v>
      </c>
      <c r="BM28" s="22">
        <f t="shared" si="44"/>
        <v>0</v>
      </c>
      <c r="BN28" s="22">
        <f t="shared" si="44"/>
        <v>0</v>
      </c>
      <c r="BO28" s="22">
        <f t="shared" si="44"/>
        <v>0</v>
      </c>
      <c r="BP28" s="22">
        <f t="shared" si="44"/>
        <v>0</v>
      </c>
      <c r="BQ28" s="22">
        <f t="shared" si="44"/>
        <v>0</v>
      </c>
      <c r="BR28" s="22">
        <f t="shared" si="44"/>
        <v>0</v>
      </c>
    </row>
    <row r="29" spans="1:70" ht="16.5">
      <c r="A29" s="14"/>
      <c r="B29" s="32" t="str">
        <f>IF(ISNA(VLOOKUP(A29,'Licenciés Jeunes 2023'!A:C,3,0)),"",VLOOKUP(A29,'Licenciés Jeunes 2023'!A:C,3,0))</f>
        <v/>
      </c>
      <c r="C29" s="32" t="str">
        <f>IF(ISNA(VLOOKUP(A29,'Licenciés Jeunes 2023'!A:C,2,0)),"",VLOOKUP(A29,'Licenciés Jeunes 2023'!A:C,2,0))</f>
        <v/>
      </c>
      <c r="D29" s="32" t="str">
        <f>IF(ISNA(VLOOKUP(A29,'Licenciés Jeunes 2023'!A:F,6,0)),"",VLOOKUP(A29,'Licenciés Jeunes 2023'!A:F,6,0))</f>
        <v/>
      </c>
      <c r="E29" s="6"/>
      <c r="F29" s="2">
        <f>IF(E$2="Bike &amp; Run",IF(ISNA(VLOOKUP(E29,Paramètres!$B$3:$C$56,2,FALSE)),0,VLOOKUP(E29,Paramètres!$B$3:$C$56,2,FALSE)*Paramètres!$K$3),IF(OR(E29="",OR($D29="",$D29="NL",$D29="HORS LIGUE")),0,VLOOKUP(IF(OR(E29="",OR($D29="",$D29="NL",$D29="HORS LIGUE")),"",COUNTIFS($D$5:$D$72,"&lt;&gt;"&amp;"",$D$5:$D$72,"&lt;&gt;"&amp;"NL",$D$5:$D$72,"&lt;&gt;"&amp;"HORS LIGUE",E$5:E$72,"&lt;"&amp;E29)+1),Paramètres!$B$3:$C$56,2,FALSE)*Paramètres!$K$3))</f>
        <v>0</v>
      </c>
      <c r="G29" s="4"/>
      <c r="H29" s="2">
        <f>IF(G$2="Bike &amp; Run",IF(ISNA(VLOOKUP(G29,Paramètres!$B$3:$C$56,2,FALSE)),0,VLOOKUP(G29,Paramètres!$B$3:$C$56,2,FALSE)*Paramètres!$K$4),IF(OR(G29="",OR($D29="",$D29="NL",$D29="HORS LIGUE")),0,VLOOKUP(IF(OR(G29="",OR($D29="",$D29="NL",$D29="HORS LIGUE")),"",COUNTIFS($D$5:$D$72,"&lt;&gt;"&amp;"",$D$5:$D$72,"&lt;&gt;"&amp;"NL",$D$5:$D$72,"&lt;&gt;"&amp;"HORS LIGUE",G$5:G$72,"&lt;"&amp;G29)+1),Paramètres!$B$3:$C$56,2,FALSE)*Paramètres!$K$4))</f>
        <v>0</v>
      </c>
      <c r="I29" s="36"/>
      <c r="J29" s="2">
        <f>IF(I$2="Bike &amp; Run",IF(ISNA(VLOOKUP(I29,Paramètres!$B$3:$C$56,2,FALSE)),0,VLOOKUP(I29,Paramètres!$B$3:$C$56,2,FALSE)*Paramètres!$K$5),IF(OR(I29="",OR($D29="",$D29="NL",$D29="HORS LIGUE")),0,VLOOKUP(IF(OR(I29="",OR($D29="",$D29="NL",$D29="HORS LIGUE")),"",COUNTIFS($D$5:$D$72,"&lt;&gt;"&amp;"",$D$5:$D$72,"&lt;&gt;"&amp;"NL",$D$5:$D$72,"&lt;&gt;"&amp;"HORS LIGUE",I$5:I$72,"&lt;"&amp;I29)+1),Paramètres!$B$3:$C$56,2,FALSE)*Paramètres!$K$5))</f>
        <v>0</v>
      </c>
      <c r="K29" s="4"/>
      <c r="L29" s="2">
        <f>IF(K$2="Bike &amp; Run",IF(ISNA(VLOOKUP(K29,Paramètres!$B$3:$C$56,2,FALSE)),0,VLOOKUP(K29,Paramètres!$B$3:$C$56,2,FALSE)*Paramètres!$K$6),IF(OR(K29="",OR($D29="",$D29="NL",$D29="HORS LIGUE")),0,VLOOKUP(IF(OR(K29="",OR($D29="",$D29="NL",$D29="HORS LIGUE")),"",COUNTIFS($D$5:$D$72,"&lt;&gt;"&amp;"",$D$5:$D$72,"&lt;&gt;"&amp;"NL",$D$5:$D$72,"&lt;&gt;"&amp;"HORS LIGUE",K$5:K$72,"&lt;"&amp;K29)+1),Paramètres!$B$3:$C$56,2,FALSE)*Paramètres!$K$6))</f>
        <v>0</v>
      </c>
      <c r="M29" s="4"/>
      <c r="N29" s="2">
        <f>IF(M$2="Bike &amp; Run",IF(ISNA(VLOOKUP(M29,Paramètres!$B$3:$C$56,2,FALSE)),0,VLOOKUP(M29,Paramètres!$B$3:$C$56,2,FALSE)*Paramètres!$K$7),IF(OR(M29="",OR($D29="",$D29="NL",$D29="HORS LIGUE")),0,VLOOKUP(IF(OR(M29="",OR($D29="",$D29="NL",$D29="HORS LIGUE")),"",COUNTIFS($D$5:$D$72,"&lt;&gt;"&amp;"",$D$5:$D$72,"&lt;&gt;"&amp;"NL",$D$5:$D$72,"&lt;&gt;"&amp;"HORS LIGUE",M$5:M$72,"&lt;"&amp;M29)+1),Paramètres!$B$3:$C$56,2,FALSE)*Paramètres!$K$7))</f>
        <v>0</v>
      </c>
      <c r="O29" s="46"/>
      <c r="P29" s="2">
        <f>IF(O$2="Bike &amp; Run",IF(ISNA(VLOOKUP(O29,Paramètres!$B$3:$C$56,2,FALSE)),0,VLOOKUP(O29,Paramètres!$B$3:$C$56,2,FALSE)*Paramètres!$K$8),IF(OR(O29="",OR($D29="",$D29="NL",$D29="HORS LIGUE")),0,VLOOKUP(IF(OR(O29="",OR($D29="",$D29="NL",$D29="HORS LIGUE")),"",COUNTIFS($D$5:$D$72,"&lt;&gt;"&amp;"",$D$5:$D$72,"&lt;&gt;"&amp;"NL",$D$5:$D$72,"&lt;&gt;"&amp;"HORS LIGUE",O$5:O$72,"&lt;"&amp;O29)+1),Paramètres!$B$3:$C$56,2,FALSE)*Paramètres!$K$8))</f>
        <v>0</v>
      </c>
      <c r="Q29" s="46"/>
      <c r="R29" s="2">
        <f>IF(Q$2="Bike &amp; Run",IF(ISNA(VLOOKUP(Q29,Paramètres!$B$3:$C$56,2,FALSE)),0,VLOOKUP(Q29,Paramètres!$B$3:$C$56,2,FALSE)*Paramètres!$K$9),IF(OR(Q29="",OR($D29="",$D29="NL",$D29="HORS LIGUE")),0,VLOOKUP(IF(OR(Q29="",OR($D29="",$D29="NL",$D29="HORS LIGUE")),"",COUNTIFS($D$5:$D$72,"&lt;&gt;"&amp;"",$D$5:$D$72,"&lt;&gt;"&amp;"NL",$D$5:$D$72,"&lt;&gt;"&amp;"HORS LIGUE",Q$5:Q$72,"&lt;"&amp;Q29)+1),Paramètres!$B$3:$C$56,2,FALSE)*Paramètres!$K$9))</f>
        <v>0</v>
      </c>
      <c r="S29" s="46"/>
      <c r="T29" s="2">
        <f>IF(S$2="Bike &amp; Run",IF(ISNA(VLOOKUP(S29,Paramètres!$B$3:$C$56,2,FALSE)),0,VLOOKUP(S29,Paramètres!$B$3:$C$56,2,FALSE)*Paramètres!$K$10),IF(OR(S29="",OR($D29="",$D29="NL",$D29="HORS LIGUE")),0,VLOOKUP(IF(OR(S29="",OR($D29="",$D29="NL",$D29="HORS LIGUE")),"",COUNTIFS($D$5:$D$72,"&lt;&gt;"&amp;"",$D$5:$D$72,"&lt;&gt;"&amp;"NL",$D$5:$D$72,"&lt;&gt;"&amp;"HORS LIGUE",S$5:S$72,"&lt;"&amp;S29)+1),Paramètres!$B$3:$C$56,2,FALSE)*Paramètres!$K$10))</f>
        <v>0</v>
      </c>
      <c r="U29" s="46"/>
      <c r="V29" s="2">
        <f>IF(U$2="Bike &amp; Run",IF(ISNA(VLOOKUP(U29,Paramètres!$B$3:$C$56,2,FALSE)),0,VLOOKUP(U29,Paramètres!$B$3:$C$56,2,FALSE)*Paramètres!$K$11),IF(OR(U29="",OR($D29="",$D29="NL",$D29="HORS LIGUE")),0,VLOOKUP(IF(OR(U29="",OR($D29="",$D29="NL",$D29="HORS LIGUE")),"",COUNTIFS($D$5:$D$72,"&lt;&gt;"&amp;"",$D$5:$D$72,"&lt;&gt;"&amp;"NL",$D$5:$D$72,"&lt;&gt;"&amp;"HORS LIGUE",U$5:U$72,"&lt;"&amp;U29)+1),Paramètres!$B$3:$C$56,2,FALSE)*Paramètres!$K$11))</f>
        <v>0</v>
      </c>
      <c r="W29" s="46"/>
      <c r="X29" s="2">
        <f>IF(W$2="Bike &amp; Run",IF(ISNA(VLOOKUP(W29,Paramètres!$B$3:$C$56,2,FALSE)),0,VLOOKUP(W29,Paramètres!$B$3:$C$56,2,FALSE)*Paramètres!$K$12),IF(OR(W29="",OR($D29="",$D29="NL",$D29="HORS LIGUE")),0,VLOOKUP(IF(OR(W29="",OR($D29="",$D29="NL",$D29="HORS LIGUE")),"",COUNTIFS($D$5:$D$72,"&lt;&gt;"&amp;"",$D$5:$D$72,"&lt;&gt;"&amp;"NL",$D$5:$D$72,"&lt;&gt;"&amp;"HORS LIGUE",W$5:W$72,"&lt;"&amp;W29)+1),Paramètres!$B$3:$C$56,2,FALSE)*Paramètres!$K$12))</f>
        <v>0</v>
      </c>
      <c r="Y29" s="46"/>
      <c r="Z29" s="2">
        <f>IF(Y$2="Bike &amp; Run",IF(ISNA(VLOOKUP(Y29,Paramètres!$B$3:$C$56,2,FALSE)),0,VLOOKUP(Y29,Paramètres!$B$3:$C$56,2,FALSE)*Paramètres!$K$13),IF(OR(Y29="",OR($D29="",$D29="NL",$D29="HORS LIGUE")),0,VLOOKUP(IF(OR(Y29="",OR($D29="",$D29="NL",$D29="HORS LIGUE")),"",COUNTIFS($D$5:$D$72,"&lt;&gt;"&amp;"",$D$5:$D$72,"&lt;&gt;"&amp;"NL",$D$5:$D$72,"&lt;&gt;"&amp;"HORS LIGUE",Y$5:Y$72,"&lt;"&amp;Y29)+1),Paramètres!$B$3:$C$56,2,FALSE)*Paramètres!$K$13))</f>
        <v>0</v>
      </c>
      <c r="AA29" s="46"/>
      <c r="AB29" s="2">
        <f>IF(AA$2="Bike &amp; Run",IF(ISNA(VLOOKUP(AA29,Paramètres!$B$3:$C$56,2,FALSE)),0,VLOOKUP(AA29,Paramètres!$B$3:$C$56,2,FALSE)*Paramètres!$K$14),IF(OR(AA29="",OR($D29="",$D29="NL",$D29="HORS LIGUE")),0,VLOOKUP(IF(OR(AA29="",OR($D29="",$D29="NL",$D29="HORS LIGUE")),"",COUNTIFS($D$5:$D$72,"&lt;&gt;"&amp;"",$D$5:$D$72,"&lt;&gt;"&amp;"NL",$D$5:$D$72,"&lt;&gt;"&amp;"HORS LIGUE",AA$5:AA$72,"&lt;"&amp;AA29)+1),Paramètres!$B$3:$C$56,2,FALSE)*Paramètres!$K$14))</f>
        <v>0</v>
      </c>
      <c r="AC29" s="46"/>
      <c r="AD29" s="2">
        <f>IF(AC$2="Bike &amp; Run",IF(ISNA(VLOOKUP(AC29,Paramètres!$B$3:$C$56,2,FALSE)),0,VLOOKUP(AC29,Paramètres!$B$3:$C$56,2,FALSE)*Paramètres!$K$15),IF(OR(AC29="",OR($D29="",$D29="NL",$D29="HORS LIGUE")),0,VLOOKUP(IF(OR(AC29="",OR($D29="",$D29="NL",$D29="HORS LIGUE")),"",COUNTIFS($D$5:$D$72,"&lt;&gt;"&amp;"",$D$5:$D$72,"&lt;&gt;"&amp;"NL",$D$5:$D$72,"&lt;&gt;"&amp;"HORS LIGUE",AC$5:AC$72,"&lt;"&amp;AC29)+1),Paramètres!$B$3:$C$56,2,FALSE)*Paramètres!$K$15))</f>
        <v>0</v>
      </c>
      <c r="AE29" s="46"/>
      <c r="AF29" s="2">
        <f>IF(AE$2="Bike &amp; Run",IF(ISNA(VLOOKUP(AE29,Paramètres!$B$3:$C$56,2,FALSE)),0,VLOOKUP(AE29,Paramètres!$B$3:$C$56,2,FALSE)*Paramètres!$K$16),IF(OR(AE29="",OR($D29="",$D29="NL",$D29="HORS LIGUE")),0,VLOOKUP(IF(OR(AE29="",OR($D29="",$D29="NL",$D29="HORS LIGUE")),"",COUNTIFS($D$5:$D$72,"&lt;&gt;"&amp;"",$D$5:$D$72,"&lt;&gt;"&amp;"NL",$D$5:$D$72,"&lt;&gt;"&amp;"HORS LIGUE",AE$5:AE$72,"&lt;"&amp;AE29)+1),Paramètres!$B$3:$C$56,2,FALSE)*Paramètres!$K$16))</f>
        <v>0</v>
      </c>
      <c r="AG29" s="46"/>
      <c r="AH29" s="2">
        <f>IF(AG$2="Bike &amp; Run",IF(ISNA(VLOOKUP(AG29,Paramètres!$B$3:$C$56,2,FALSE)),0,VLOOKUP(AG29,Paramètres!$B$3:$C$56,2,FALSE)*Paramètres!$K$17),IF(OR(AG29="",OR($D29="",$D29="NL",$D29="HORS LIGUE")),0,VLOOKUP(IF(OR(AG29="",OR($D29="",$D29="NL",$D29="HORS LIGUE")),"",COUNTIFS($D$5:$D$72,"&lt;&gt;"&amp;"",$D$5:$D$72,"&lt;&gt;"&amp;"NL",$D$5:$D$72,"&lt;&gt;"&amp;"HORS LIGUE",AG$5:AG$72,"&lt;"&amp;AG29)+1),Paramètres!$B$3:$C$56,2,FALSE)*Paramètres!$K$17))</f>
        <v>0</v>
      </c>
      <c r="AI29" s="40">
        <f t="shared" si="0"/>
        <v>0</v>
      </c>
      <c r="AJ29" s="3" t="str">
        <f t="shared" si="1"/>
        <v/>
      </c>
      <c r="AK29" s="5">
        <f t="shared" si="2"/>
        <v>0</v>
      </c>
      <c r="AL29" s="41">
        <f t="shared" si="3"/>
        <v>0</v>
      </c>
      <c r="AM29" s="33" t="str">
        <f t="shared" si="4"/>
        <v/>
      </c>
      <c r="AO29" s="22">
        <f t="shared" si="5"/>
        <v>0</v>
      </c>
      <c r="AP29">
        <f t="shared" si="6"/>
        <v>0</v>
      </c>
      <c r="AQ29">
        <f t="shared" si="7"/>
        <v>0</v>
      </c>
      <c r="AR29">
        <f t="shared" si="8"/>
        <v>0</v>
      </c>
      <c r="AS29">
        <f t="shared" si="9"/>
        <v>0</v>
      </c>
      <c r="AT29">
        <f t="shared" si="10"/>
        <v>0</v>
      </c>
      <c r="AU29">
        <f t="shared" si="11"/>
        <v>0</v>
      </c>
      <c r="AV29">
        <f t="shared" si="12"/>
        <v>0</v>
      </c>
      <c r="AW29">
        <f t="shared" si="13"/>
        <v>0</v>
      </c>
      <c r="AX29">
        <f t="shared" si="14"/>
        <v>0</v>
      </c>
      <c r="AY29">
        <f t="shared" si="15"/>
        <v>0</v>
      </c>
      <c r="AZ29">
        <f t="shared" si="16"/>
        <v>0</v>
      </c>
      <c r="BA29">
        <f t="shared" si="17"/>
        <v>0</v>
      </c>
      <c r="BB29">
        <f t="shared" si="18"/>
        <v>0</v>
      </c>
      <c r="BC29">
        <f t="shared" si="19"/>
        <v>0</v>
      </c>
      <c r="BD29">
        <f t="shared" si="20"/>
        <v>0</v>
      </c>
      <c r="BE29" s="22">
        <f t="shared" ref="BE29:BR29" si="45">BD29+LARGE($AO29:$BC29,BE$4)</f>
        <v>0</v>
      </c>
      <c r="BF29" s="22">
        <f t="shared" si="45"/>
        <v>0</v>
      </c>
      <c r="BG29" s="22">
        <f t="shared" si="45"/>
        <v>0</v>
      </c>
      <c r="BH29" s="22">
        <f t="shared" si="45"/>
        <v>0</v>
      </c>
      <c r="BI29" s="22">
        <f t="shared" si="45"/>
        <v>0</v>
      </c>
      <c r="BJ29" s="22">
        <f t="shared" si="45"/>
        <v>0</v>
      </c>
      <c r="BK29" s="22">
        <f t="shared" si="45"/>
        <v>0</v>
      </c>
      <c r="BL29" s="22">
        <f t="shared" si="45"/>
        <v>0</v>
      </c>
      <c r="BM29" s="22">
        <f t="shared" si="45"/>
        <v>0</v>
      </c>
      <c r="BN29" s="22">
        <f t="shared" si="45"/>
        <v>0</v>
      </c>
      <c r="BO29" s="22">
        <f t="shared" si="45"/>
        <v>0</v>
      </c>
      <c r="BP29" s="22">
        <f t="shared" si="45"/>
        <v>0</v>
      </c>
      <c r="BQ29" s="22">
        <f t="shared" si="45"/>
        <v>0</v>
      </c>
      <c r="BR29" s="22">
        <f t="shared" si="45"/>
        <v>0</v>
      </c>
    </row>
    <row r="30" spans="1:70" ht="16.5">
      <c r="A30" s="14"/>
      <c r="B30" s="32" t="str">
        <f>IF(ISNA(VLOOKUP(A30,'Licenciés Jeunes 2023'!A:C,3,0)),"",VLOOKUP(A30,'Licenciés Jeunes 2023'!A:C,3,0))</f>
        <v/>
      </c>
      <c r="C30" s="32" t="str">
        <f>IF(ISNA(VLOOKUP(A30,'Licenciés Jeunes 2023'!A:C,2,0)),"",VLOOKUP(A30,'Licenciés Jeunes 2023'!A:C,2,0))</f>
        <v/>
      </c>
      <c r="D30" s="32" t="str">
        <f>IF(ISNA(VLOOKUP(A30,'Licenciés Jeunes 2023'!A:F,6,0)),"",VLOOKUP(A30,'Licenciés Jeunes 2023'!A:F,6,0))</f>
        <v/>
      </c>
      <c r="E30" s="6"/>
      <c r="F30" s="2">
        <f>IF(E$2="Bike &amp; Run",IF(ISNA(VLOOKUP(E30,Paramètres!$B$3:$C$56,2,FALSE)),0,VLOOKUP(E30,Paramètres!$B$3:$C$56,2,FALSE)*Paramètres!$K$3),IF(OR(E30="",OR($D30="",$D30="NL",$D30="HORS LIGUE")),0,VLOOKUP(IF(OR(E30="",OR($D30="",$D30="NL",$D30="HORS LIGUE")),"",COUNTIFS($D$5:$D$72,"&lt;&gt;"&amp;"",$D$5:$D$72,"&lt;&gt;"&amp;"NL",$D$5:$D$72,"&lt;&gt;"&amp;"HORS LIGUE",E$5:E$72,"&lt;"&amp;E30)+1),Paramètres!$B$3:$C$56,2,FALSE)*Paramètres!$K$3))</f>
        <v>0</v>
      </c>
      <c r="G30" s="4"/>
      <c r="H30" s="2">
        <f>IF(G$2="Bike &amp; Run",IF(ISNA(VLOOKUP(G30,Paramètres!$B$3:$C$56,2,FALSE)),0,VLOOKUP(G30,Paramètres!$B$3:$C$56,2,FALSE)*Paramètres!$K$4),IF(OR(G30="",OR($D30="",$D30="NL",$D30="HORS LIGUE")),0,VLOOKUP(IF(OR(G30="",OR($D30="",$D30="NL",$D30="HORS LIGUE")),"",COUNTIFS($D$5:$D$72,"&lt;&gt;"&amp;"",$D$5:$D$72,"&lt;&gt;"&amp;"NL",$D$5:$D$72,"&lt;&gt;"&amp;"HORS LIGUE",G$5:G$72,"&lt;"&amp;G30)+1),Paramètres!$B$3:$C$56,2,FALSE)*Paramètres!$K$4))</f>
        <v>0</v>
      </c>
      <c r="I30" s="36"/>
      <c r="J30" s="2">
        <f>IF(I$2="Bike &amp; Run",IF(ISNA(VLOOKUP(I30,Paramètres!$B$3:$C$56,2,FALSE)),0,VLOOKUP(I30,Paramètres!$B$3:$C$56,2,FALSE)*Paramètres!$K$5),IF(OR(I30="",OR($D30="",$D30="NL",$D30="HORS LIGUE")),0,VLOOKUP(IF(OR(I30="",OR($D30="",$D30="NL",$D30="HORS LIGUE")),"",COUNTIFS($D$5:$D$72,"&lt;&gt;"&amp;"",$D$5:$D$72,"&lt;&gt;"&amp;"NL",$D$5:$D$72,"&lt;&gt;"&amp;"HORS LIGUE",I$5:I$72,"&lt;"&amp;I30)+1),Paramètres!$B$3:$C$56,2,FALSE)*Paramètres!$K$5))</f>
        <v>0</v>
      </c>
      <c r="K30" s="4"/>
      <c r="L30" s="2">
        <f>IF(K$2="Bike &amp; Run",IF(ISNA(VLOOKUP(K30,Paramètres!$B$3:$C$56,2,FALSE)),0,VLOOKUP(K30,Paramètres!$B$3:$C$56,2,FALSE)*Paramètres!$K$6),IF(OR(K30="",OR($D30="",$D30="NL",$D30="HORS LIGUE")),0,VLOOKUP(IF(OR(K30="",OR($D30="",$D30="NL",$D30="HORS LIGUE")),"",COUNTIFS($D$5:$D$72,"&lt;&gt;"&amp;"",$D$5:$D$72,"&lt;&gt;"&amp;"NL",$D$5:$D$72,"&lt;&gt;"&amp;"HORS LIGUE",K$5:K$72,"&lt;"&amp;K30)+1),Paramètres!$B$3:$C$56,2,FALSE)*Paramètres!$K$6))</f>
        <v>0</v>
      </c>
      <c r="M30" s="4"/>
      <c r="N30" s="2">
        <f>IF(M$2="Bike &amp; Run",IF(ISNA(VLOOKUP(M30,Paramètres!$B$3:$C$56,2,FALSE)),0,VLOOKUP(M30,Paramètres!$B$3:$C$56,2,FALSE)*Paramètres!$K$7),IF(OR(M30="",OR($D30="",$D30="NL",$D30="HORS LIGUE")),0,VLOOKUP(IF(OR(M30="",OR($D30="",$D30="NL",$D30="HORS LIGUE")),"",COUNTIFS($D$5:$D$72,"&lt;&gt;"&amp;"",$D$5:$D$72,"&lt;&gt;"&amp;"NL",$D$5:$D$72,"&lt;&gt;"&amp;"HORS LIGUE",M$5:M$72,"&lt;"&amp;M30)+1),Paramètres!$B$3:$C$56,2,FALSE)*Paramètres!$K$7))</f>
        <v>0</v>
      </c>
      <c r="O30" s="46"/>
      <c r="P30" s="2">
        <f>IF(O$2="Bike &amp; Run",IF(ISNA(VLOOKUP(O30,Paramètres!$B$3:$C$56,2,FALSE)),0,VLOOKUP(O30,Paramètres!$B$3:$C$56,2,FALSE)*Paramètres!$K$8),IF(OR(O30="",OR($D30="",$D30="NL",$D30="HORS LIGUE")),0,VLOOKUP(IF(OR(O30="",OR($D30="",$D30="NL",$D30="HORS LIGUE")),"",COUNTIFS($D$5:$D$72,"&lt;&gt;"&amp;"",$D$5:$D$72,"&lt;&gt;"&amp;"NL",$D$5:$D$72,"&lt;&gt;"&amp;"HORS LIGUE",O$5:O$72,"&lt;"&amp;O30)+1),Paramètres!$B$3:$C$56,2,FALSE)*Paramètres!$K$8))</f>
        <v>0</v>
      </c>
      <c r="Q30" s="46"/>
      <c r="R30" s="2">
        <f>IF(Q$2="Bike &amp; Run",IF(ISNA(VLOOKUP(Q30,Paramètres!$B$3:$C$56,2,FALSE)),0,VLOOKUP(Q30,Paramètres!$B$3:$C$56,2,FALSE)*Paramètres!$K$9),IF(OR(Q30="",OR($D30="",$D30="NL",$D30="HORS LIGUE")),0,VLOOKUP(IF(OR(Q30="",OR($D30="",$D30="NL",$D30="HORS LIGUE")),"",COUNTIFS($D$5:$D$72,"&lt;&gt;"&amp;"",$D$5:$D$72,"&lt;&gt;"&amp;"NL",$D$5:$D$72,"&lt;&gt;"&amp;"HORS LIGUE",Q$5:Q$72,"&lt;"&amp;Q30)+1),Paramètres!$B$3:$C$56,2,FALSE)*Paramètres!$K$9))</f>
        <v>0</v>
      </c>
      <c r="S30" s="46"/>
      <c r="T30" s="2">
        <f>IF(S$2="Bike &amp; Run",IF(ISNA(VLOOKUP(S30,Paramètres!$B$3:$C$56,2,FALSE)),0,VLOOKUP(S30,Paramètres!$B$3:$C$56,2,FALSE)*Paramètres!$K$10),IF(OR(S30="",OR($D30="",$D30="NL",$D30="HORS LIGUE")),0,VLOOKUP(IF(OR(S30="",OR($D30="",$D30="NL",$D30="HORS LIGUE")),"",COUNTIFS($D$5:$D$72,"&lt;&gt;"&amp;"",$D$5:$D$72,"&lt;&gt;"&amp;"NL",$D$5:$D$72,"&lt;&gt;"&amp;"HORS LIGUE",S$5:S$72,"&lt;"&amp;S30)+1),Paramètres!$B$3:$C$56,2,FALSE)*Paramètres!$K$10))</f>
        <v>0</v>
      </c>
      <c r="U30" s="46"/>
      <c r="V30" s="2">
        <f>IF(U$2="Bike &amp; Run",IF(ISNA(VLOOKUP(U30,Paramètres!$B$3:$C$56,2,FALSE)),0,VLOOKUP(U30,Paramètres!$B$3:$C$56,2,FALSE)*Paramètres!$K$11),IF(OR(U30="",OR($D30="",$D30="NL",$D30="HORS LIGUE")),0,VLOOKUP(IF(OR(U30="",OR($D30="",$D30="NL",$D30="HORS LIGUE")),"",COUNTIFS($D$5:$D$72,"&lt;&gt;"&amp;"",$D$5:$D$72,"&lt;&gt;"&amp;"NL",$D$5:$D$72,"&lt;&gt;"&amp;"HORS LIGUE",U$5:U$72,"&lt;"&amp;U30)+1),Paramètres!$B$3:$C$56,2,FALSE)*Paramètres!$K$11))</f>
        <v>0</v>
      </c>
      <c r="W30" s="46"/>
      <c r="X30" s="2">
        <f>IF(W$2="Bike &amp; Run",IF(ISNA(VLOOKUP(W30,Paramètres!$B$3:$C$56,2,FALSE)),0,VLOOKUP(W30,Paramètres!$B$3:$C$56,2,FALSE)*Paramètres!$K$12),IF(OR(W30="",OR($D30="",$D30="NL",$D30="HORS LIGUE")),0,VLOOKUP(IF(OR(W30="",OR($D30="",$D30="NL",$D30="HORS LIGUE")),"",COUNTIFS($D$5:$D$72,"&lt;&gt;"&amp;"",$D$5:$D$72,"&lt;&gt;"&amp;"NL",$D$5:$D$72,"&lt;&gt;"&amp;"HORS LIGUE",W$5:W$72,"&lt;"&amp;W30)+1),Paramètres!$B$3:$C$56,2,FALSE)*Paramètres!$K$12))</f>
        <v>0</v>
      </c>
      <c r="Y30" s="46"/>
      <c r="Z30" s="2">
        <f>IF(Y$2="Bike &amp; Run",IF(ISNA(VLOOKUP(Y30,Paramètres!$B$3:$C$56,2,FALSE)),0,VLOOKUP(Y30,Paramètres!$B$3:$C$56,2,FALSE)*Paramètres!$K$13),IF(OR(Y30="",OR($D30="",$D30="NL",$D30="HORS LIGUE")),0,VLOOKUP(IF(OR(Y30="",OR($D30="",$D30="NL",$D30="HORS LIGUE")),"",COUNTIFS($D$5:$D$72,"&lt;&gt;"&amp;"",$D$5:$D$72,"&lt;&gt;"&amp;"NL",$D$5:$D$72,"&lt;&gt;"&amp;"HORS LIGUE",Y$5:Y$72,"&lt;"&amp;Y30)+1),Paramètres!$B$3:$C$56,2,FALSE)*Paramètres!$K$13))</f>
        <v>0</v>
      </c>
      <c r="AA30" s="46"/>
      <c r="AB30" s="2">
        <f>IF(AA$2="Bike &amp; Run",IF(ISNA(VLOOKUP(AA30,Paramètres!$B$3:$C$56,2,FALSE)),0,VLOOKUP(AA30,Paramètres!$B$3:$C$56,2,FALSE)*Paramètres!$K$14),IF(OR(AA30="",OR($D30="",$D30="NL",$D30="HORS LIGUE")),0,VLOOKUP(IF(OR(AA30="",OR($D30="",$D30="NL",$D30="HORS LIGUE")),"",COUNTIFS($D$5:$D$72,"&lt;&gt;"&amp;"",$D$5:$D$72,"&lt;&gt;"&amp;"NL",$D$5:$D$72,"&lt;&gt;"&amp;"HORS LIGUE",AA$5:AA$72,"&lt;"&amp;AA30)+1),Paramètres!$B$3:$C$56,2,FALSE)*Paramètres!$K$14))</f>
        <v>0</v>
      </c>
      <c r="AC30" s="46"/>
      <c r="AD30" s="2">
        <f>IF(AC$2="Bike &amp; Run",IF(ISNA(VLOOKUP(AC30,Paramètres!$B$3:$C$56,2,FALSE)),0,VLOOKUP(AC30,Paramètres!$B$3:$C$56,2,FALSE)*Paramètres!$K$15),IF(OR(AC30="",OR($D30="",$D30="NL",$D30="HORS LIGUE")),0,VLOOKUP(IF(OR(AC30="",OR($D30="",$D30="NL",$D30="HORS LIGUE")),"",COUNTIFS($D$5:$D$72,"&lt;&gt;"&amp;"",$D$5:$D$72,"&lt;&gt;"&amp;"NL",$D$5:$D$72,"&lt;&gt;"&amp;"HORS LIGUE",AC$5:AC$72,"&lt;"&amp;AC30)+1),Paramètres!$B$3:$C$56,2,FALSE)*Paramètres!$K$15))</f>
        <v>0</v>
      </c>
      <c r="AE30" s="46"/>
      <c r="AF30" s="2">
        <f>IF(AE$2="Bike &amp; Run",IF(ISNA(VLOOKUP(AE30,Paramètres!$B$3:$C$56,2,FALSE)),0,VLOOKUP(AE30,Paramètres!$B$3:$C$56,2,FALSE)*Paramètres!$K$16),IF(OR(AE30="",OR($D30="",$D30="NL",$D30="HORS LIGUE")),0,VLOOKUP(IF(OR(AE30="",OR($D30="",$D30="NL",$D30="HORS LIGUE")),"",COUNTIFS($D$5:$D$72,"&lt;&gt;"&amp;"",$D$5:$D$72,"&lt;&gt;"&amp;"NL",$D$5:$D$72,"&lt;&gt;"&amp;"HORS LIGUE",AE$5:AE$72,"&lt;"&amp;AE30)+1),Paramètres!$B$3:$C$56,2,FALSE)*Paramètres!$K$16))</f>
        <v>0</v>
      </c>
      <c r="AG30" s="46"/>
      <c r="AH30" s="2">
        <f>IF(AG$2="Bike &amp; Run",IF(ISNA(VLOOKUP(AG30,Paramètres!$B$3:$C$56,2,FALSE)),0,VLOOKUP(AG30,Paramètres!$B$3:$C$56,2,FALSE)*Paramètres!$K$17),IF(OR(AG30="",OR($D30="",$D30="NL",$D30="HORS LIGUE")),0,VLOOKUP(IF(OR(AG30="",OR($D30="",$D30="NL",$D30="HORS LIGUE")),"",COUNTIFS($D$5:$D$72,"&lt;&gt;"&amp;"",$D$5:$D$72,"&lt;&gt;"&amp;"NL",$D$5:$D$72,"&lt;&gt;"&amp;"HORS LIGUE",AG$5:AG$72,"&lt;"&amp;AG30)+1),Paramètres!$B$3:$C$56,2,FALSE)*Paramètres!$K$17))</f>
        <v>0</v>
      </c>
      <c r="AI30" s="40">
        <f t="shared" si="0"/>
        <v>0</v>
      </c>
      <c r="AJ30" s="3" t="str">
        <f t="shared" si="1"/>
        <v/>
      </c>
      <c r="AK30" s="5">
        <f t="shared" si="2"/>
        <v>0</v>
      </c>
      <c r="AL30" s="41">
        <f t="shared" si="3"/>
        <v>0</v>
      </c>
      <c r="AM30" s="33" t="str">
        <f t="shared" si="4"/>
        <v/>
      </c>
      <c r="AO30" s="22">
        <f t="shared" si="5"/>
        <v>0</v>
      </c>
      <c r="AP30">
        <f t="shared" si="6"/>
        <v>0</v>
      </c>
      <c r="AQ30">
        <f t="shared" si="7"/>
        <v>0</v>
      </c>
      <c r="AR30">
        <f t="shared" si="8"/>
        <v>0</v>
      </c>
      <c r="AS30">
        <f t="shared" si="9"/>
        <v>0</v>
      </c>
      <c r="AT30">
        <f t="shared" si="10"/>
        <v>0</v>
      </c>
      <c r="AU30">
        <f t="shared" si="11"/>
        <v>0</v>
      </c>
      <c r="AV30">
        <f t="shared" si="12"/>
        <v>0</v>
      </c>
      <c r="AW30">
        <f t="shared" si="13"/>
        <v>0</v>
      </c>
      <c r="AX30">
        <f t="shared" si="14"/>
        <v>0</v>
      </c>
      <c r="AY30">
        <f t="shared" si="15"/>
        <v>0</v>
      </c>
      <c r="AZ30">
        <f t="shared" si="16"/>
        <v>0</v>
      </c>
      <c r="BA30">
        <f t="shared" si="17"/>
        <v>0</v>
      </c>
      <c r="BB30">
        <f t="shared" si="18"/>
        <v>0</v>
      </c>
      <c r="BC30">
        <f t="shared" si="19"/>
        <v>0</v>
      </c>
      <c r="BD30">
        <f t="shared" si="20"/>
        <v>0</v>
      </c>
      <c r="BE30" s="22">
        <f t="shared" ref="BE30:BR30" si="46">BD30+LARGE($AO30:$BC30,BE$4)</f>
        <v>0</v>
      </c>
      <c r="BF30" s="22">
        <f t="shared" si="46"/>
        <v>0</v>
      </c>
      <c r="BG30" s="22">
        <f t="shared" si="46"/>
        <v>0</v>
      </c>
      <c r="BH30" s="22">
        <f t="shared" si="46"/>
        <v>0</v>
      </c>
      <c r="BI30" s="22">
        <f t="shared" si="46"/>
        <v>0</v>
      </c>
      <c r="BJ30" s="22">
        <f t="shared" si="46"/>
        <v>0</v>
      </c>
      <c r="BK30" s="22">
        <f t="shared" si="46"/>
        <v>0</v>
      </c>
      <c r="BL30" s="22">
        <f t="shared" si="46"/>
        <v>0</v>
      </c>
      <c r="BM30" s="22">
        <f t="shared" si="46"/>
        <v>0</v>
      </c>
      <c r="BN30" s="22">
        <f t="shared" si="46"/>
        <v>0</v>
      </c>
      <c r="BO30" s="22">
        <f t="shared" si="46"/>
        <v>0</v>
      </c>
      <c r="BP30" s="22">
        <f t="shared" si="46"/>
        <v>0</v>
      </c>
      <c r="BQ30" s="22">
        <f t="shared" si="46"/>
        <v>0</v>
      </c>
      <c r="BR30" s="22">
        <f t="shared" si="46"/>
        <v>0</v>
      </c>
    </row>
    <row r="31" spans="1:70" ht="16.5">
      <c r="A31" s="14"/>
      <c r="B31" s="32" t="str">
        <f>IF(ISNA(VLOOKUP(A31,'Licenciés Jeunes 2023'!A:C,3,0)),"",VLOOKUP(A31,'Licenciés Jeunes 2023'!A:C,3,0))</f>
        <v/>
      </c>
      <c r="C31" s="32" t="str">
        <f>IF(ISNA(VLOOKUP(A31,'Licenciés Jeunes 2023'!A:C,2,0)),"",VLOOKUP(A31,'Licenciés Jeunes 2023'!A:C,2,0))</f>
        <v/>
      </c>
      <c r="D31" s="32" t="str">
        <f>IF(ISNA(VLOOKUP(A31,'Licenciés Jeunes 2023'!A:F,6,0)),"",VLOOKUP(A31,'Licenciés Jeunes 2023'!A:F,6,0))</f>
        <v/>
      </c>
      <c r="E31" s="6"/>
      <c r="F31" s="2">
        <f>IF(E$2="Bike &amp; Run",IF(ISNA(VLOOKUP(E31,Paramètres!$B$3:$C$56,2,FALSE)),0,VLOOKUP(E31,Paramètres!$B$3:$C$56,2,FALSE)*Paramètres!$K$3),IF(OR(E31="",OR($D31="",$D31="NL",$D31="HORS LIGUE")),0,VLOOKUP(IF(OR(E31="",OR($D31="",$D31="NL",$D31="HORS LIGUE")),"",COUNTIFS($D$5:$D$72,"&lt;&gt;"&amp;"",$D$5:$D$72,"&lt;&gt;"&amp;"NL",$D$5:$D$72,"&lt;&gt;"&amp;"HORS LIGUE",E$5:E$72,"&lt;"&amp;E31)+1),Paramètres!$B$3:$C$56,2,FALSE)*Paramètres!$K$3))</f>
        <v>0</v>
      </c>
      <c r="G31" s="4"/>
      <c r="H31" s="2">
        <f>IF(G$2="Bike &amp; Run",IF(ISNA(VLOOKUP(G31,Paramètres!$B$3:$C$56,2,FALSE)),0,VLOOKUP(G31,Paramètres!$B$3:$C$56,2,FALSE)*Paramètres!$K$4),IF(OR(G31="",OR($D31="",$D31="NL",$D31="HORS LIGUE")),0,VLOOKUP(IF(OR(G31="",OR($D31="",$D31="NL",$D31="HORS LIGUE")),"",COUNTIFS($D$5:$D$72,"&lt;&gt;"&amp;"",$D$5:$D$72,"&lt;&gt;"&amp;"NL",$D$5:$D$72,"&lt;&gt;"&amp;"HORS LIGUE",G$5:G$72,"&lt;"&amp;G31)+1),Paramètres!$B$3:$C$56,2,FALSE)*Paramètres!$K$4))</f>
        <v>0</v>
      </c>
      <c r="I31" s="36"/>
      <c r="J31" s="2">
        <f>IF(I$2="Bike &amp; Run",IF(ISNA(VLOOKUP(I31,Paramètres!$B$3:$C$56,2,FALSE)),0,VLOOKUP(I31,Paramètres!$B$3:$C$56,2,FALSE)*Paramètres!$K$5),IF(OR(I31="",OR($D31="",$D31="NL",$D31="HORS LIGUE")),0,VLOOKUP(IF(OR(I31="",OR($D31="",$D31="NL",$D31="HORS LIGUE")),"",COUNTIFS($D$5:$D$72,"&lt;&gt;"&amp;"",$D$5:$D$72,"&lt;&gt;"&amp;"NL",$D$5:$D$72,"&lt;&gt;"&amp;"HORS LIGUE",I$5:I$72,"&lt;"&amp;I31)+1),Paramètres!$B$3:$C$56,2,FALSE)*Paramètres!$K$5))</f>
        <v>0</v>
      </c>
      <c r="K31" s="4"/>
      <c r="L31" s="2">
        <f>IF(K$2="Bike &amp; Run",IF(ISNA(VLOOKUP(K31,Paramètres!$B$3:$C$56,2,FALSE)),0,VLOOKUP(K31,Paramètres!$B$3:$C$56,2,FALSE)*Paramètres!$K$6),IF(OR(K31="",OR($D31="",$D31="NL",$D31="HORS LIGUE")),0,VLOOKUP(IF(OR(K31="",OR($D31="",$D31="NL",$D31="HORS LIGUE")),"",COUNTIFS($D$5:$D$72,"&lt;&gt;"&amp;"",$D$5:$D$72,"&lt;&gt;"&amp;"NL",$D$5:$D$72,"&lt;&gt;"&amp;"HORS LIGUE",K$5:K$72,"&lt;"&amp;K31)+1),Paramètres!$B$3:$C$56,2,FALSE)*Paramètres!$K$6))</f>
        <v>0</v>
      </c>
      <c r="M31" s="4"/>
      <c r="N31" s="2">
        <f>IF(M$2="Bike &amp; Run",IF(ISNA(VLOOKUP(M31,Paramètres!$B$3:$C$56,2,FALSE)),0,VLOOKUP(M31,Paramètres!$B$3:$C$56,2,FALSE)*Paramètres!$K$7),IF(OR(M31="",OR($D31="",$D31="NL",$D31="HORS LIGUE")),0,VLOOKUP(IF(OR(M31="",OR($D31="",$D31="NL",$D31="HORS LIGUE")),"",COUNTIFS($D$5:$D$72,"&lt;&gt;"&amp;"",$D$5:$D$72,"&lt;&gt;"&amp;"NL",$D$5:$D$72,"&lt;&gt;"&amp;"HORS LIGUE",M$5:M$72,"&lt;"&amp;M31)+1),Paramètres!$B$3:$C$56,2,FALSE)*Paramètres!$K$7))</f>
        <v>0</v>
      </c>
      <c r="O31" s="46"/>
      <c r="P31" s="2">
        <f>IF(O$2="Bike &amp; Run",IF(ISNA(VLOOKUP(O31,Paramètres!$B$3:$C$56,2,FALSE)),0,VLOOKUP(O31,Paramètres!$B$3:$C$56,2,FALSE)*Paramètres!$K$8),IF(OR(O31="",OR($D31="",$D31="NL",$D31="HORS LIGUE")),0,VLOOKUP(IF(OR(O31="",OR($D31="",$D31="NL",$D31="HORS LIGUE")),"",COUNTIFS($D$5:$D$72,"&lt;&gt;"&amp;"",$D$5:$D$72,"&lt;&gt;"&amp;"NL",$D$5:$D$72,"&lt;&gt;"&amp;"HORS LIGUE",O$5:O$72,"&lt;"&amp;O31)+1),Paramètres!$B$3:$C$56,2,FALSE)*Paramètres!$K$8))</f>
        <v>0</v>
      </c>
      <c r="Q31" s="46"/>
      <c r="R31" s="2">
        <f>IF(Q$2="Bike &amp; Run",IF(ISNA(VLOOKUP(Q31,Paramètres!$B$3:$C$56,2,FALSE)),0,VLOOKUP(Q31,Paramètres!$B$3:$C$56,2,FALSE)*Paramètres!$K$9),IF(OR(Q31="",OR($D31="",$D31="NL",$D31="HORS LIGUE")),0,VLOOKUP(IF(OR(Q31="",OR($D31="",$D31="NL",$D31="HORS LIGUE")),"",COUNTIFS($D$5:$D$72,"&lt;&gt;"&amp;"",$D$5:$D$72,"&lt;&gt;"&amp;"NL",$D$5:$D$72,"&lt;&gt;"&amp;"HORS LIGUE",Q$5:Q$72,"&lt;"&amp;Q31)+1),Paramètres!$B$3:$C$56,2,FALSE)*Paramètres!$K$9))</f>
        <v>0</v>
      </c>
      <c r="S31" s="46"/>
      <c r="T31" s="2">
        <f>IF(S$2="Bike &amp; Run",IF(ISNA(VLOOKUP(S31,Paramètres!$B$3:$C$56,2,FALSE)),0,VLOOKUP(S31,Paramètres!$B$3:$C$56,2,FALSE)*Paramètres!$K$10),IF(OR(S31="",OR($D31="",$D31="NL",$D31="HORS LIGUE")),0,VLOOKUP(IF(OR(S31="",OR($D31="",$D31="NL",$D31="HORS LIGUE")),"",COUNTIFS($D$5:$D$72,"&lt;&gt;"&amp;"",$D$5:$D$72,"&lt;&gt;"&amp;"NL",$D$5:$D$72,"&lt;&gt;"&amp;"HORS LIGUE",S$5:S$72,"&lt;"&amp;S31)+1),Paramètres!$B$3:$C$56,2,FALSE)*Paramètres!$K$10))</f>
        <v>0</v>
      </c>
      <c r="U31" s="46"/>
      <c r="V31" s="2">
        <f>IF(U$2="Bike &amp; Run",IF(ISNA(VLOOKUP(U31,Paramètres!$B$3:$C$56,2,FALSE)),0,VLOOKUP(U31,Paramètres!$B$3:$C$56,2,FALSE)*Paramètres!$K$11),IF(OR(U31="",OR($D31="",$D31="NL",$D31="HORS LIGUE")),0,VLOOKUP(IF(OR(U31="",OR($D31="",$D31="NL",$D31="HORS LIGUE")),"",COUNTIFS($D$5:$D$72,"&lt;&gt;"&amp;"",$D$5:$D$72,"&lt;&gt;"&amp;"NL",$D$5:$D$72,"&lt;&gt;"&amp;"HORS LIGUE",U$5:U$72,"&lt;"&amp;U31)+1),Paramètres!$B$3:$C$56,2,FALSE)*Paramètres!$K$11))</f>
        <v>0</v>
      </c>
      <c r="W31" s="46"/>
      <c r="X31" s="2">
        <f>IF(W$2="Bike &amp; Run",IF(ISNA(VLOOKUP(W31,Paramètres!$B$3:$C$56,2,FALSE)),0,VLOOKUP(W31,Paramètres!$B$3:$C$56,2,FALSE)*Paramètres!$K$12),IF(OR(W31="",OR($D31="",$D31="NL",$D31="HORS LIGUE")),0,VLOOKUP(IF(OR(W31="",OR($D31="",$D31="NL",$D31="HORS LIGUE")),"",COUNTIFS($D$5:$D$72,"&lt;&gt;"&amp;"",$D$5:$D$72,"&lt;&gt;"&amp;"NL",$D$5:$D$72,"&lt;&gt;"&amp;"HORS LIGUE",W$5:W$72,"&lt;"&amp;W31)+1),Paramètres!$B$3:$C$56,2,FALSE)*Paramètres!$K$12))</f>
        <v>0</v>
      </c>
      <c r="Y31" s="46"/>
      <c r="Z31" s="2">
        <f>IF(Y$2="Bike &amp; Run",IF(ISNA(VLOOKUP(Y31,Paramètres!$B$3:$C$56,2,FALSE)),0,VLOOKUP(Y31,Paramètres!$B$3:$C$56,2,FALSE)*Paramètres!$K$13),IF(OR(Y31="",OR($D31="",$D31="NL",$D31="HORS LIGUE")),0,VLOOKUP(IF(OR(Y31="",OR($D31="",$D31="NL",$D31="HORS LIGUE")),"",COUNTIFS($D$5:$D$72,"&lt;&gt;"&amp;"",$D$5:$D$72,"&lt;&gt;"&amp;"NL",$D$5:$D$72,"&lt;&gt;"&amp;"HORS LIGUE",Y$5:Y$72,"&lt;"&amp;Y31)+1),Paramètres!$B$3:$C$56,2,FALSE)*Paramètres!$K$13))</f>
        <v>0</v>
      </c>
      <c r="AA31" s="46"/>
      <c r="AB31" s="2">
        <f>IF(AA$2="Bike &amp; Run",IF(ISNA(VLOOKUP(AA31,Paramètres!$B$3:$C$56,2,FALSE)),0,VLOOKUP(AA31,Paramètres!$B$3:$C$56,2,FALSE)*Paramètres!$K$14),IF(OR(AA31="",OR($D31="",$D31="NL",$D31="HORS LIGUE")),0,VLOOKUP(IF(OR(AA31="",OR($D31="",$D31="NL",$D31="HORS LIGUE")),"",COUNTIFS($D$5:$D$72,"&lt;&gt;"&amp;"",$D$5:$D$72,"&lt;&gt;"&amp;"NL",$D$5:$D$72,"&lt;&gt;"&amp;"HORS LIGUE",AA$5:AA$72,"&lt;"&amp;AA31)+1),Paramètres!$B$3:$C$56,2,FALSE)*Paramètres!$K$14))</f>
        <v>0</v>
      </c>
      <c r="AC31" s="46"/>
      <c r="AD31" s="2">
        <f>IF(AC$2="Bike &amp; Run",IF(ISNA(VLOOKUP(AC31,Paramètres!$B$3:$C$56,2,FALSE)),0,VLOOKUP(AC31,Paramètres!$B$3:$C$56,2,FALSE)*Paramètres!$K$15),IF(OR(AC31="",OR($D31="",$D31="NL",$D31="HORS LIGUE")),0,VLOOKUP(IF(OR(AC31="",OR($D31="",$D31="NL",$D31="HORS LIGUE")),"",COUNTIFS($D$5:$D$72,"&lt;&gt;"&amp;"",$D$5:$D$72,"&lt;&gt;"&amp;"NL",$D$5:$D$72,"&lt;&gt;"&amp;"HORS LIGUE",AC$5:AC$72,"&lt;"&amp;AC31)+1),Paramètres!$B$3:$C$56,2,FALSE)*Paramètres!$K$15))</f>
        <v>0</v>
      </c>
      <c r="AE31" s="46"/>
      <c r="AF31" s="2">
        <f>IF(AE$2="Bike &amp; Run",IF(ISNA(VLOOKUP(AE31,Paramètres!$B$3:$C$56,2,FALSE)),0,VLOOKUP(AE31,Paramètres!$B$3:$C$56,2,FALSE)*Paramètres!$K$16),IF(OR(AE31="",OR($D31="",$D31="NL",$D31="HORS LIGUE")),0,VLOOKUP(IF(OR(AE31="",OR($D31="",$D31="NL",$D31="HORS LIGUE")),"",COUNTIFS($D$5:$D$72,"&lt;&gt;"&amp;"",$D$5:$D$72,"&lt;&gt;"&amp;"NL",$D$5:$D$72,"&lt;&gt;"&amp;"HORS LIGUE",AE$5:AE$72,"&lt;"&amp;AE31)+1),Paramètres!$B$3:$C$56,2,FALSE)*Paramètres!$K$16))</f>
        <v>0</v>
      </c>
      <c r="AG31" s="46"/>
      <c r="AH31" s="2">
        <f>IF(AG$2="Bike &amp; Run",IF(ISNA(VLOOKUP(AG31,Paramètres!$B$3:$C$56,2,FALSE)),0,VLOOKUP(AG31,Paramètres!$B$3:$C$56,2,FALSE)*Paramètres!$K$17),IF(OR(AG31="",OR($D31="",$D31="NL",$D31="HORS LIGUE")),0,VLOOKUP(IF(OR(AG31="",OR($D31="",$D31="NL",$D31="HORS LIGUE")),"",COUNTIFS($D$5:$D$72,"&lt;&gt;"&amp;"",$D$5:$D$72,"&lt;&gt;"&amp;"NL",$D$5:$D$72,"&lt;&gt;"&amp;"HORS LIGUE",AG$5:AG$72,"&lt;"&amp;AG31)+1),Paramètres!$B$3:$C$56,2,FALSE)*Paramètres!$K$17))</f>
        <v>0</v>
      </c>
      <c r="AI31" s="40">
        <f t="shared" si="0"/>
        <v>0</v>
      </c>
      <c r="AJ31" s="3" t="str">
        <f t="shared" si="1"/>
        <v/>
      </c>
      <c r="AK31" s="5">
        <f t="shared" si="2"/>
        <v>0</v>
      </c>
      <c r="AL31" s="41">
        <f t="shared" si="3"/>
        <v>0</v>
      </c>
      <c r="AM31" s="33" t="str">
        <f t="shared" si="4"/>
        <v/>
      </c>
      <c r="AO31" s="22">
        <f t="shared" si="5"/>
        <v>0</v>
      </c>
      <c r="AP31">
        <f t="shared" si="6"/>
        <v>0</v>
      </c>
      <c r="AQ31">
        <f t="shared" si="7"/>
        <v>0</v>
      </c>
      <c r="AR31">
        <f t="shared" si="8"/>
        <v>0</v>
      </c>
      <c r="AS31">
        <f t="shared" si="9"/>
        <v>0</v>
      </c>
      <c r="AT31">
        <f t="shared" si="10"/>
        <v>0</v>
      </c>
      <c r="AU31">
        <f t="shared" si="11"/>
        <v>0</v>
      </c>
      <c r="AV31">
        <f t="shared" si="12"/>
        <v>0</v>
      </c>
      <c r="AW31">
        <f t="shared" si="13"/>
        <v>0</v>
      </c>
      <c r="AX31">
        <f t="shared" si="14"/>
        <v>0</v>
      </c>
      <c r="AY31">
        <f t="shared" si="15"/>
        <v>0</v>
      </c>
      <c r="AZ31">
        <f t="shared" si="16"/>
        <v>0</v>
      </c>
      <c r="BA31">
        <f t="shared" si="17"/>
        <v>0</v>
      </c>
      <c r="BB31">
        <f t="shared" si="18"/>
        <v>0</v>
      </c>
      <c r="BC31">
        <f t="shared" si="19"/>
        <v>0</v>
      </c>
      <c r="BD31">
        <f t="shared" si="20"/>
        <v>0</v>
      </c>
      <c r="BE31" s="22">
        <f t="shared" ref="BE31:BR31" si="47">BD31+LARGE($AO31:$BC31,BE$4)</f>
        <v>0</v>
      </c>
      <c r="BF31" s="22">
        <f t="shared" si="47"/>
        <v>0</v>
      </c>
      <c r="BG31" s="22">
        <f t="shared" si="47"/>
        <v>0</v>
      </c>
      <c r="BH31" s="22">
        <f t="shared" si="47"/>
        <v>0</v>
      </c>
      <c r="BI31" s="22">
        <f t="shared" si="47"/>
        <v>0</v>
      </c>
      <c r="BJ31" s="22">
        <f t="shared" si="47"/>
        <v>0</v>
      </c>
      <c r="BK31" s="22">
        <f t="shared" si="47"/>
        <v>0</v>
      </c>
      <c r="BL31" s="22">
        <f t="shared" si="47"/>
        <v>0</v>
      </c>
      <c r="BM31" s="22">
        <f t="shared" si="47"/>
        <v>0</v>
      </c>
      <c r="BN31" s="22">
        <f t="shared" si="47"/>
        <v>0</v>
      </c>
      <c r="BO31" s="22">
        <f t="shared" si="47"/>
        <v>0</v>
      </c>
      <c r="BP31" s="22">
        <f t="shared" si="47"/>
        <v>0</v>
      </c>
      <c r="BQ31" s="22">
        <f t="shared" si="47"/>
        <v>0</v>
      </c>
      <c r="BR31" s="22">
        <f t="shared" si="47"/>
        <v>0</v>
      </c>
    </row>
    <row r="32" spans="1:70" ht="16.5">
      <c r="A32" s="14"/>
      <c r="B32" s="32" t="str">
        <f>IF(ISNA(VLOOKUP(A32,'Licenciés Jeunes 2023'!A:C,3,0)),"",VLOOKUP(A32,'Licenciés Jeunes 2023'!A:C,3,0))</f>
        <v/>
      </c>
      <c r="C32" s="32" t="str">
        <f>IF(ISNA(VLOOKUP(A32,'Licenciés Jeunes 2023'!A:C,2,0)),"",VLOOKUP(A32,'Licenciés Jeunes 2023'!A:C,2,0))</f>
        <v/>
      </c>
      <c r="D32" s="32" t="str">
        <f>IF(ISNA(VLOOKUP(A32,'Licenciés Jeunes 2023'!A:F,6,0)),"",VLOOKUP(A32,'Licenciés Jeunes 2023'!A:F,6,0))</f>
        <v/>
      </c>
      <c r="E32" s="6"/>
      <c r="F32" s="2">
        <f>IF(E$2="Bike &amp; Run",IF(ISNA(VLOOKUP(E32,Paramètres!$B$3:$C$56,2,FALSE)),0,VLOOKUP(E32,Paramètres!$B$3:$C$56,2,FALSE)*Paramètres!$K$3),IF(OR(E32="",OR($D32="",$D32="NL",$D32="HORS LIGUE")),0,VLOOKUP(IF(OR(E32="",OR($D32="",$D32="NL",$D32="HORS LIGUE")),"",COUNTIFS($D$5:$D$72,"&lt;&gt;"&amp;"",$D$5:$D$72,"&lt;&gt;"&amp;"NL",$D$5:$D$72,"&lt;&gt;"&amp;"HORS LIGUE",E$5:E$72,"&lt;"&amp;E32)+1),Paramètres!$B$3:$C$56,2,FALSE)*Paramètres!$K$3))</f>
        <v>0</v>
      </c>
      <c r="G32" s="4"/>
      <c r="H32" s="2">
        <f>IF(G$2="Bike &amp; Run",IF(ISNA(VLOOKUP(G32,Paramètres!$B$3:$C$56,2,FALSE)),0,VLOOKUP(G32,Paramètres!$B$3:$C$56,2,FALSE)*Paramètres!$K$4),IF(OR(G32="",OR($D32="",$D32="NL",$D32="HORS LIGUE")),0,VLOOKUP(IF(OR(G32="",OR($D32="",$D32="NL",$D32="HORS LIGUE")),"",COUNTIFS($D$5:$D$72,"&lt;&gt;"&amp;"",$D$5:$D$72,"&lt;&gt;"&amp;"NL",$D$5:$D$72,"&lt;&gt;"&amp;"HORS LIGUE",G$5:G$72,"&lt;"&amp;G32)+1),Paramètres!$B$3:$C$56,2,FALSE)*Paramètres!$K$4))</f>
        <v>0</v>
      </c>
      <c r="I32" s="36"/>
      <c r="J32" s="2">
        <f>IF(I$2="Bike &amp; Run",IF(ISNA(VLOOKUP(I32,Paramètres!$B$3:$C$56,2,FALSE)),0,VLOOKUP(I32,Paramètres!$B$3:$C$56,2,FALSE)*Paramètres!$K$5),IF(OR(I32="",OR($D32="",$D32="NL",$D32="HORS LIGUE")),0,VLOOKUP(IF(OR(I32="",OR($D32="",$D32="NL",$D32="HORS LIGUE")),"",COUNTIFS($D$5:$D$72,"&lt;&gt;"&amp;"",$D$5:$D$72,"&lt;&gt;"&amp;"NL",$D$5:$D$72,"&lt;&gt;"&amp;"HORS LIGUE",I$5:I$72,"&lt;"&amp;I32)+1),Paramètres!$B$3:$C$56,2,FALSE)*Paramètres!$K$5))</f>
        <v>0</v>
      </c>
      <c r="K32" s="4"/>
      <c r="L32" s="2">
        <f>IF(K$2="Bike &amp; Run",IF(ISNA(VLOOKUP(K32,Paramètres!$B$3:$C$56,2,FALSE)),0,VLOOKUP(K32,Paramètres!$B$3:$C$56,2,FALSE)*Paramètres!$K$6),IF(OR(K32="",OR($D32="",$D32="NL",$D32="HORS LIGUE")),0,VLOOKUP(IF(OR(K32="",OR($D32="",$D32="NL",$D32="HORS LIGUE")),"",COUNTIFS($D$5:$D$72,"&lt;&gt;"&amp;"",$D$5:$D$72,"&lt;&gt;"&amp;"NL",$D$5:$D$72,"&lt;&gt;"&amp;"HORS LIGUE",K$5:K$72,"&lt;"&amp;K32)+1),Paramètres!$B$3:$C$56,2,FALSE)*Paramètres!$K$6))</f>
        <v>0</v>
      </c>
      <c r="M32" s="4"/>
      <c r="N32" s="2">
        <f>IF(M$2="Bike &amp; Run",IF(ISNA(VLOOKUP(M32,Paramètres!$B$3:$C$56,2,FALSE)),0,VLOOKUP(M32,Paramètres!$B$3:$C$56,2,FALSE)*Paramètres!$K$7),IF(OR(M32="",OR($D32="",$D32="NL",$D32="HORS LIGUE")),0,VLOOKUP(IF(OR(M32="",OR($D32="",$D32="NL",$D32="HORS LIGUE")),"",COUNTIFS($D$5:$D$72,"&lt;&gt;"&amp;"",$D$5:$D$72,"&lt;&gt;"&amp;"NL",$D$5:$D$72,"&lt;&gt;"&amp;"HORS LIGUE",M$5:M$72,"&lt;"&amp;M32)+1),Paramètres!$B$3:$C$56,2,FALSE)*Paramètres!$K$7))</f>
        <v>0</v>
      </c>
      <c r="O32" s="46"/>
      <c r="P32" s="2">
        <f>IF(O$2="Bike &amp; Run",IF(ISNA(VLOOKUP(O32,Paramètres!$B$3:$C$56,2,FALSE)),0,VLOOKUP(O32,Paramètres!$B$3:$C$56,2,FALSE)*Paramètres!$K$8),IF(OR(O32="",OR($D32="",$D32="NL",$D32="HORS LIGUE")),0,VLOOKUP(IF(OR(O32="",OR($D32="",$D32="NL",$D32="HORS LIGUE")),"",COUNTIFS($D$5:$D$72,"&lt;&gt;"&amp;"",$D$5:$D$72,"&lt;&gt;"&amp;"NL",$D$5:$D$72,"&lt;&gt;"&amp;"HORS LIGUE",O$5:O$72,"&lt;"&amp;O32)+1),Paramètres!$B$3:$C$56,2,FALSE)*Paramètres!$K$8))</f>
        <v>0</v>
      </c>
      <c r="Q32" s="46"/>
      <c r="R32" s="2">
        <f>IF(Q$2="Bike &amp; Run",IF(ISNA(VLOOKUP(Q32,Paramètres!$B$3:$C$56,2,FALSE)),0,VLOOKUP(Q32,Paramètres!$B$3:$C$56,2,FALSE)*Paramètres!$K$9),IF(OR(Q32="",OR($D32="",$D32="NL",$D32="HORS LIGUE")),0,VLOOKUP(IF(OR(Q32="",OR($D32="",$D32="NL",$D32="HORS LIGUE")),"",COUNTIFS($D$5:$D$72,"&lt;&gt;"&amp;"",$D$5:$D$72,"&lt;&gt;"&amp;"NL",$D$5:$D$72,"&lt;&gt;"&amp;"HORS LIGUE",Q$5:Q$72,"&lt;"&amp;Q32)+1),Paramètres!$B$3:$C$56,2,FALSE)*Paramètres!$K$9))</f>
        <v>0</v>
      </c>
      <c r="S32" s="46"/>
      <c r="T32" s="2">
        <f>IF(S$2="Bike &amp; Run",IF(ISNA(VLOOKUP(S32,Paramètres!$B$3:$C$56,2,FALSE)),0,VLOOKUP(S32,Paramètres!$B$3:$C$56,2,FALSE)*Paramètres!$K$10),IF(OR(S32="",OR($D32="",$D32="NL",$D32="HORS LIGUE")),0,VLOOKUP(IF(OR(S32="",OR($D32="",$D32="NL",$D32="HORS LIGUE")),"",COUNTIFS($D$5:$D$72,"&lt;&gt;"&amp;"",$D$5:$D$72,"&lt;&gt;"&amp;"NL",$D$5:$D$72,"&lt;&gt;"&amp;"HORS LIGUE",S$5:S$72,"&lt;"&amp;S32)+1),Paramètres!$B$3:$C$56,2,FALSE)*Paramètres!$K$10))</f>
        <v>0</v>
      </c>
      <c r="U32" s="46"/>
      <c r="V32" s="2">
        <f>IF(U$2="Bike &amp; Run",IF(ISNA(VLOOKUP(U32,Paramètres!$B$3:$C$56,2,FALSE)),0,VLOOKUP(U32,Paramètres!$B$3:$C$56,2,FALSE)*Paramètres!$K$11),IF(OR(U32="",OR($D32="",$D32="NL",$D32="HORS LIGUE")),0,VLOOKUP(IF(OR(U32="",OR($D32="",$D32="NL",$D32="HORS LIGUE")),"",COUNTIFS($D$5:$D$72,"&lt;&gt;"&amp;"",$D$5:$D$72,"&lt;&gt;"&amp;"NL",$D$5:$D$72,"&lt;&gt;"&amp;"HORS LIGUE",U$5:U$72,"&lt;"&amp;U32)+1),Paramètres!$B$3:$C$56,2,FALSE)*Paramètres!$K$11))</f>
        <v>0</v>
      </c>
      <c r="W32" s="46"/>
      <c r="X32" s="2">
        <f>IF(W$2="Bike &amp; Run",IF(ISNA(VLOOKUP(W32,Paramètres!$B$3:$C$56,2,FALSE)),0,VLOOKUP(W32,Paramètres!$B$3:$C$56,2,FALSE)*Paramètres!$K$12),IF(OR(W32="",OR($D32="",$D32="NL",$D32="HORS LIGUE")),0,VLOOKUP(IF(OR(W32="",OR($D32="",$D32="NL",$D32="HORS LIGUE")),"",COUNTIFS($D$5:$D$72,"&lt;&gt;"&amp;"",$D$5:$D$72,"&lt;&gt;"&amp;"NL",$D$5:$D$72,"&lt;&gt;"&amp;"HORS LIGUE",W$5:W$72,"&lt;"&amp;W32)+1),Paramètres!$B$3:$C$56,2,FALSE)*Paramètres!$K$12))</f>
        <v>0</v>
      </c>
      <c r="Y32" s="46"/>
      <c r="Z32" s="2">
        <f>IF(Y$2="Bike &amp; Run",IF(ISNA(VLOOKUP(Y32,Paramètres!$B$3:$C$56,2,FALSE)),0,VLOOKUP(Y32,Paramètres!$B$3:$C$56,2,FALSE)*Paramètres!$K$13),IF(OR(Y32="",OR($D32="",$D32="NL",$D32="HORS LIGUE")),0,VLOOKUP(IF(OR(Y32="",OR($D32="",$D32="NL",$D32="HORS LIGUE")),"",COUNTIFS($D$5:$D$72,"&lt;&gt;"&amp;"",$D$5:$D$72,"&lt;&gt;"&amp;"NL",$D$5:$D$72,"&lt;&gt;"&amp;"HORS LIGUE",Y$5:Y$72,"&lt;"&amp;Y32)+1),Paramètres!$B$3:$C$56,2,FALSE)*Paramètres!$K$13))</f>
        <v>0</v>
      </c>
      <c r="AA32" s="46"/>
      <c r="AB32" s="2">
        <f>IF(AA$2="Bike &amp; Run",IF(ISNA(VLOOKUP(AA32,Paramètres!$B$3:$C$56,2,FALSE)),0,VLOOKUP(AA32,Paramètres!$B$3:$C$56,2,FALSE)*Paramètres!$K$14),IF(OR(AA32="",OR($D32="",$D32="NL",$D32="HORS LIGUE")),0,VLOOKUP(IF(OR(AA32="",OR($D32="",$D32="NL",$D32="HORS LIGUE")),"",COUNTIFS($D$5:$D$72,"&lt;&gt;"&amp;"",$D$5:$D$72,"&lt;&gt;"&amp;"NL",$D$5:$D$72,"&lt;&gt;"&amp;"HORS LIGUE",AA$5:AA$72,"&lt;"&amp;AA32)+1),Paramètres!$B$3:$C$56,2,FALSE)*Paramètres!$K$14))</f>
        <v>0</v>
      </c>
      <c r="AC32" s="46"/>
      <c r="AD32" s="2">
        <f>IF(AC$2="Bike &amp; Run",IF(ISNA(VLOOKUP(AC32,Paramètres!$B$3:$C$56,2,FALSE)),0,VLOOKUP(AC32,Paramètres!$B$3:$C$56,2,FALSE)*Paramètres!$K$15),IF(OR(AC32="",OR($D32="",$D32="NL",$D32="HORS LIGUE")),0,VLOOKUP(IF(OR(AC32="",OR($D32="",$D32="NL",$D32="HORS LIGUE")),"",COUNTIFS($D$5:$D$72,"&lt;&gt;"&amp;"",$D$5:$D$72,"&lt;&gt;"&amp;"NL",$D$5:$D$72,"&lt;&gt;"&amp;"HORS LIGUE",AC$5:AC$72,"&lt;"&amp;AC32)+1),Paramètres!$B$3:$C$56,2,FALSE)*Paramètres!$K$15))</f>
        <v>0</v>
      </c>
      <c r="AE32" s="46"/>
      <c r="AF32" s="2">
        <f>IF(AE$2="Bike &amp; Run",IF(ISNA(VLOOKUP(AE32,Paramètres!$B$3:$C$56,2,FALSE)),0,VLOOKUP(AE32,Paramètres!$B$3:$C$56,2,FALSE)*Paramètres!$K$16),IF(OR(AE32="",OR($D32="",$D32="NL",$D32="HORS LIGUE")),0,VLOOKUP(IF(OR(AE32="",OR($D32="",$D32="NL",$D32="HORS LIGUE")),"",COUNTIFS($D$5:$D$72,"&lt;&gt;"&amp;"",$D$5:$D$72,"&lt;&gt;"&amp;"NL",$D$5:$D$72,"&lt;&gt;"&amp;"HORS LIGUE",AE$5:AE$72,"&lt;"&amp;AE32)+1),Paramètres!$B$3:$C$56,2,FALSE)*Paramètres!$K$16))</f>
        <v>0</v>
      </c>
      <c r="AG32" s="46"/>
      <c r="AH32" s="2">
        <f>IF(AG$2="Bike &amp; Run",IF(ISNA(VLOOKUP(AG32,Paramètres!$B$3:$C$56,2,FALSE)),0,VLOOKUP(AG32,Paramètres!$B$3:$C$56,2,FALSE)*Paramètres!$K$17),IF(OR(AG32="",OR($D32="",$D32="NL",$D32="HORS LIGUE")),0,VLOOKUP(IF(OR(AG32="",OR($D32="",$D32="NL",$D32="HORS LIGUE")),"",COUNTIFS($D$5:$D$72,"&lt;&gt;"&amp;"",$D$5:$D$72,"&lt;&gt;"&amp;"NL",$D$5:$D$72,"&lt;&gt;"&amp;"HORS LIGUE",AG$5:AG$72,"&lt;"&amp;AG32)+1),Paramètres!$B$3:$C$56,2,FALSE)*Paramètres!$K$17))</f>
        <v>0</v>
      </c>
      <c r="AI32" s="40">
        <f t="shared" si="0"/>
        <v>0</v>
      </c>
      <c r="AJ32" s="3" t="str">
        <f t="shared" si="1"/>
        <v/>
      </c>
      <c r="AK32" s="5">
        <f t="shared" si="2"/>
        <v>0</v>
      </c>
      <c r="AL32" s="41">
        <f t="shared" si="3"/>
        <v>0</v>
      </c>
      <c r="AM32" s="33" t="str">
        <f t="shared" si="4"/>
        <v/>
      </c>
      <c r="AO32" s="22">
        <f t="shared" si="5"/>
        <v>0</v>
      </c>
      <c r="AP32">
        <f t="shared" si="6"/>
        <v>0</v>
      </c>
      <c r="AQ32">
        <f t="shared" si="7"/>
        <v>0</v>
      </c>
      <c r="AR32">
        <f t="shared" si="8"/>
        <v>0</v>
      </c>
      <c r="AS32">
        <f t="shared" si="9"/>
        <v>0</v>
      </c>
      <c r="AT32">
        <f t="shared" si="10"/>
        <v>0</v>
      </c>
      <c r="AU32">
        <f t="shared" si="11"/>
        <v>0</v>
      </c>
      <c r="AV32">
        <f t="shared" si="12"/>
        <v>0</v>
      </c>
      <c r="AW32">
        <f t="shared" si="13"/>
        <v>0</v>
      </c>
      <c r="AX32">
        <f t="shared" si="14"/>
        <v>0</v>
      </c>
      <c r="AY32">
        <f t="shared" si="15"/>
        <v>0</v>
      </c>
      <c r="AZ32">
        <f t="shared" si="16"/>
        <v>0</v>
      </c>
      <c r="BA32">
        <f t="shared" si="17"/>
        <v>0</v>
      </c>
      <c r="BB32">
        <f t="shared" si="18"/>
        <v>0</v>
      </c>
      <c r="BC32">
        <f t="shared" si="19"/>
        <v>0</v>
      </c>
      <c r="BD32">
        <f t="shared" si="20"/>
        <v>0</v>
      </c>
      <c r="BE32" s="22">
        <f t="shared" ref="BE32:BR32" si="48">BD32+LARGE($AO32:$BC32,BE$4)</f>
        <v>0</v>
      </c>
      <c r="BF32" s="22">
        <f t="shared" si="48"/>
        <v>0</v>
      </c>
      <c r="BG32" s="22">
        <f t="shared" si="48"/>
        <v>0</v>
      </c>
      <c r="BH32" s="22">
        <f t="shared" si="48"/>
        <v>0</v>
      </c>
      <c r="BI32" s="22">
        <f t="shared" si="48"/>
        <v>0</v>
      </c>
      <c r="BJ32" s="22">
        <f t="shared" si="48"/>
        <v>0</v>
      </c>
      <c r="BK32" s="22">
        <f t="shared" si="48"/>
        <v>0</v>
      </c>
      <c r="BL32" s="22">
        <f t="shared" si="48"/>
        <v>0</v>
      </c>
      <c r="BM32" s="22">
        <f t="shared" si="48"/>
        <v>0</v>
      </c>
      <c r="BN32" s="22">
        <f t="shared" si="48"/>
        <v>0</v>
      </c>
      <c r="BO32" s="22">
        <f t="shared" si="48"/>
        <v>0</v>
      </c>
      <c r="BP32" s="22">
        <f t="shared" si="48"/>
        <v>0</v>
      </c>
      <c r="BQ32" s="22">
        <f t="shared" si="48"/>
        <v>0</v>
      </c>
      <c r="BR32" s="22">
        <f t="shared" si="48"/>
        <v>0</v>
      </c>
    </row>
    <row r="33" spans="1:70" ht="16.5">
      <c r="A33" s="14"/>
      <c r="B33" s="32" t="str">
        <f>IF(ISNA(VLOOKUP(A33,'Licenciés Jeunes 2023'!A:C,3,0)),"",VLOOKUP(A33,'Licenciés Jeunes 2023'!A:C,3,0))</f>
        <v/>
      </c>
      <c r="C33" s="32" t="str">
        <f>IF(ISNA(VLOOKUP(A33,'Licenciés Jeunes 2023'!A:C,2,0)),"",VLOOKUP(A33,'Licenciés Jeunes 2023'!A:C,2,0))</f>
        <v/>
      </c>
      <c r="D33" s="32" t="str">
        <f>IF(ISNA(VLOOKUP(A33,'Licenciés Jeunes 2023'!A:F,6,0)),"",VLOOKUP(A33,'Licenciés Jeunes 2023'!A:F,6,0))</f>
        <v/>
      </c>
      <c r="E33" s="6"/>
      <c r="F33" s="2">
        <f>IF(E$2="Bike &amp; Run",IF(ISNA(VLOOKUP(E33,Paramètres!$B$3:$C$56,2,FALSE)),0,VLOOKUP(E33,Paramètres!$B$3:$C$56,2,FALSE)*Paramètres!$K$3),IF(OR(E33="",OR($D33="",$D33="NL",$D33="HORS LIGUE")),0,VLOOKUP(IF(OR(E33="",OR($D33="",$D33="NL",$D33="HORS LIGUE")),"",COUNTIFS($D$5:$D$72,"&lt;&gt;"&amp;"",$D$5:$D$72,"&lt;&gt;"&amp;"NL",$D$5:$D$72,"&lt;&gt;"&amp;"HORS LIGUE",E$5:E$72,"&lt;"&amp;E33)+1),Paramètres!$B$3:$C$56,2,FALSE)*Paramètres!$K$3))</f>
        <v>0</v>
      </c>
      <c r="G33" s="4"/>
      <c r="H33" s="2">
        <f>IF(G$2="Bike &amp; Run",IF(ISNA(VLOOKUP(G33,Paramètres!$B$3:$C$56,2,FALSE)),0,VLOOKUP(G33,Paramètres!$B$3:$C$56,2,FALSE)*Paramètres!$K$4),IF(OR(G33="",OR($D33="",$D33="NL",$D33="HORS LIGUE")),0,VLOOKUP(IF(OR(G33="",OR($D33="",$D33="NL",$D33="HORS LIGUE")),"",COUNTIFS($D$5:$D$72,"&lt;&gt;"&amp;"",$D$5:$D$72,"&lt;&gt;"&amp;"NL",$D$5:$D$72,"&lt;&gt;"&amp;"HORS LIGUE",G$5:G$72,"&lt;"&amp;G33)+1),Paramètres!$B$3:$C$56,2,FALSE)*Paramètres!$K$4))</f>
        <v>0</v>
      </c>
      <c r="I33" s="36"/>
      <c r="J33" s="2">
        <f>IF(I$2="Bike &amp; Run",IF(ISNA(VLOOKUP(I33,Paramètres!$B$3:$C$56,2,FALSE)),0,VLOOKUP(I33,Paramètres!$B$3:$C$56,2,FALSE)*Paramètres!$K$5),IF(OR(I33="",OR($D33="",$D33="NL",$D33="HORS LIGUE")),0,VLOOKUP(IF(OR(I33="",OR($D33="",$D33="NL",$D33="HORS LIGUE")),"",COUNTIFS($D$5:$D$72,"&lt;&gt;"&amp;"",$D$5:$D$72,"&lt;&gt;"&amp;"NL",$D$5:$D$72,"&lt;&gt;"&amp;"HORS LIGUE",I$5:I$72,"&lt;"&amp;I33)+1),Paramètres!$B$3:$C$56,2,FALSE)*Paramètres!$K$5))</f>
        <v>0</v>
      </c>
      <c r="K33" s="4"/>
      <c r="L33" s="2">
        <f>IF(K$2="Bike &amp; Run",IF(ISNA(VLOOKUP(K33,Paramètres!$B$3:$C$56,2,FALSE)),0,VLOOKUP(K33,Paramètres!$B$3:$C$56,2,FALSE)*Paramètres!$K$6),IF(OR(K33="",OR($D33="",$D33="NL",$D33="HORS LIGUE")),0,VLOOKUP(IF(OR(K33="",OR($D33="",$D33="NL",$D33="HORS LIGUE")),"",COUNTIFS($D$5:$D$72,"&lt;&gt;"&amp;"",$D$5:$D$72,"&lt;&gt;"&amp;"NL",$D$5:$D$72,"&lt;&gt;"&amp;"HORS LIGUE",K$5:K$72,"&lt;"&amp;K33)+1),Paramètres!$B$3:$C$56,2,FALSE)*Paramètres!$K$6))</f>
        <v>0</v>
      </c>
      <c r="M33" s="4"/>
      <c r="N33" s="2">
        <f>IF(M$2="Bike &amp; Run",IF(ISNA(VLOOKUP(M33,Paramètres!$B$3:$C$56,2,FALSE)),0,VLOOKUP(M33,Paramètres!$B$3:$C$56,2,FALSE)*Paramètres!$K$7),IF(OR(M33="",OR($D33="",$D33="NL",$D33="HORS LIGUE")),0,VLOOKUP(IF(OR(M33="",OR($D33="",$D33="NL",$D33="HORS LIGUE")),"",COUNTIFS($D$5:$D$72,"&lt;&gt;"&amp;"",$D$5:$D$72,"&lt;&gt;"&amp;"NL",$D$5:$D$72,"&lt;&gt;"&amp;"HORS LIGUE",M$5:M$72,"&lt;"&amp;M33)+1),Paramètres!$B$3:$C$56,2,FALSE)*Paramètres!$K$7))</f>
        <v>0</v>
      </c>
      <c r="O33" s="46"/>
      <c r="P33" s="2">
        <f>IF(O$2="Bike &amp; Run",IF(ISNA(VLOOKUP(O33,Paramètres!$B$3:$C$56,2,FALSE)),0,VLOOKUP(O33,Paramètres!$B$3:$C$56,2,FALSE)*Paramètres!$K$8),IF(OR(O33="",OR($D33="",$D33="NL",$D33="HORS LIGUE")),0,VLOOKUP(IF(OR(O33="",OR($D33="",$D33="NL",$D33="HORS LIGUE")),"",COUNTIFS($D$5:$D$72,"&lt;&gt;"&amp;"",$D$5:$D$72,"&lt;&gt;"&amp;"NL",$D$5:$D$72,"&lt;&gt;"&amp;"HORS LIGUE",O$5:O$72,"&lt;"&amp;O33)+1),Paramètres!$B$3:$C$56,2,FALSE)*Paramètres!$K$8))</f>
        <v>0</v>
      </c>
      <c r="Q33" s="46"/>
      <c r="R33" s="2">
        <f>IF(Q$2="Bike &amp; Run",IF(ISNA(VLOOKUP(Q33,Paramètres!$B$3:$C$56,2,FALSE)),0,VLOOKUP(Q33,Paramètres!$B$3:$C$56,2,FALSE)*Paramètres!$K$9),IF(OR(Q33="",OR($D33="",$D33="NL",$D33="HORS LIGUE")),0,VLOOKUP(IF(OR(Q33="",OR($D33="",$D33="NL",$D33="HORS LIGUE")),"",COUNTIFS($D$5:$D$72,"&lt;&gt;"&amp;"",$D$5:$D$72,"&lt;&gt;"&amp;"NL",$D$5:$D$72,"&lt;&gt;"&amp;"HORS LIGUE",Q$5:Q$72,"&lt;"&amp;Q33)+1),Paramètres!$B$3:$C$56,2,FALSE)*Paramètres!$K$9))</f>
        <v>0</v>
      </c>
      <c r="S33" s="46"/>
      <c r="T33" s="2">
        <f>IF(S$2="Bike &amp; Run",IF(ISNA(VLOOKUP(S33,Paramètres!$B$3:$C$56,2,FALSE)),0,VLOOKUP(S33,Paramètres!$B$3:$C$56,2,FALSE)*Paramètres!$K$10),IF(OR(S33="",OR($D33="",$D33="NL",$D33="HORS LIGUE")),0,VLOOKUP(IF(OR(S33="",OR($D33="",$D33="NL",$D33="HORS LIGUE")),"",COUNTIFS($D$5:$D$72,"&lt;&gt;"&amp;"",$D$5:$D$72,"&lt;&gt;"&amp;"NL",$D$5:$D$72,"&lt;&gt;"&amp;"HORS LIGUE",S$5:S$72,"&lt;"&amp;S33)+1),Paramètres!$B$3:$C$56,2,FALSE)*Paramètres!$K$10))</f>
        <v>0</v>
      </c>
      <c r="U33" s="46"/>
      <c r="V33" s="2">
        <f>IF(U$2="Bike &amp; Run",IF(ISNA(VLOOKUP(U33,Paramètres!$B$3:$C$56,2,FALSE)),0,VLOOKUP(U33,Paramètres!$B$3:$C$56,2,FALSE)*Paramètres!$K$11),IF(OR(U33="",OR($D33="",$D33="NL",$D33="HORS LIGUE")),0,VLOOKUP(IF(OR(U33="",OR($D33="",$D33="NL",$D33="HORS LIGUE")),"",COUNTIFS($D$5:$D$72,"&lt;&gt;"&amp;"",$D$5:$D$72,"&lt;&gt;"&amp;"NL",$D$5:$D$72,"&lt;&gt;"&amp;"HORS LIGUE",U$5:U$72,"&lt;"&amp;U33)+1),Paramètres!$B$3:$C$56,2,FALSE)*Paramètres!$K$11))</f>
        <v>0</v>
      </c>
      <c r="W33" s="46"/>
      <c r="X33" s="2">
        <f>IF(W$2="Bike &amp; Run",IF(ISNA(VLOOKUP(W33,Paramètres!$B$3:$C$56,2,FALSE)),0,VLOOKUP(W33,Paramètres!$B$3:$C$56,2,FALSE)*Paramètres!$K$12),IF(OR(W33="",OR($D33="",$D33="NL",$D33="HORS LIGUE")),0,VLOOKUP(IF(OR(W33="",OR($D33="",$D33="NL",$D33="HORS LIGUE")),"",COUNTIFS($D$5:$D$72,"&lt;&gt;"&amp;"",$D$5:$D$72,"&lt;&gt;"&amp;"NL",$D$5:$D$72,"&lt;&gt;"&amp;"HORS LIGUE",W$5:W$72,"&lt;"&amp;W33)+1),Paramètres!$B$3:$C$56,2,FALSE)*Paramètres!$K$12))</f>
        <v>0</v>
      </c>
      <c r="Y33" s="46"/>
      <c r="Z33" s="2">
        <f>IF(Y$2="Bike &amp; Run",IF(ISNA(VLOOKUP(Y33,Paramètres!$B$3:$C$56,2,FALSE)),0,VLOOKUP(Y33,Paramètres!$B$3:$C$56,2,FALSE)*Paramètres!$K$13),IF(OR(Y33="",OR($D33="",$D33="NL",$D33="HORS LIGUE")),0,VLOOKUP(IF(OR(Y33="",OR($D33="",$D33="NL",$D33="HORS LIGUE")),"",COUNTIFS($D$5:$D$72,"&lt;&gt;"&amp;"",$D$5:$D$72,"&lt;&gt;"&amp;"NL",$D$5:$D$72,"&lt;&gt;"&amp;"HORS LIGUE",Y$5:Y$72,"&lt;"&amp;Y33)+1),Paramètres!$B$3:$C$56,2,FALSE)*Paramètres!$K$13))</f>
        <v>0</v>
      </c>
      <c r="AA33" s="46"/>
      <c r="AB33" s="2">
        <f>IF(AA$2="Bike &amp; Run",IF(ISNA(VLOOKUP(AA33,Paramètres!$B$3:$C$56,2,FALSE)),0,VLOOKUP(AA33,Paramètres!$B$3:$C$56,2,FALSE)*Paramètres!$K$14),IF(OR(AA33="",OR($D33="",$D33="NL",$D33="HORS LIGUE")),0,VLOOKUP(IF(OR(AA33="",OR($D33="",$D33="NL",$D33="HORS LIGUE")),"",COUNTIFS($D$5:$D$72,"&lt;&gt;"&amp;"",$D$5:$D$72,"&lt;&gt;"&amp;"NL",$D$5:$D$72,"&lt;&gt;"&amp;"HORS LIGUE",AA$5:AA$72,"&lt;"&amp;AA33)+1),Paramètres!$B$3:$C$56,2,FALSE)*Paramètres!$K$14))</f>
        <v>0</v>
      </c>
      <c r="AC33" s="46"/>
      <c r="AD33" s="2">
        <f>IF(AC$2="Bike &amp; Run",IF(ISNA(VLOOKUP(AC33,Paramètres!$B$3:$C$56,2,FALSE)),0,VLOOKUP(AC33,Paramètres!$B$3:$C$56,2,FALSE)*Paramètres!$K$15),IF(OR(AC33="",OR($D33="",$D33="NL",$D33="HORS LIGUE")),0,VLOOKUP(IF(OR(AC33="",OR($D33="",$D33="NL",$D33="HORS LIGUE")),"",COUNTIFS($D$5:$D$72,"&lt;&gt;"&amp;"",$D$5:$D$72,"&lt;&gt;"&amp;"NL",$D$5:$D$72,"&lt;&gt;"&amp;"HORS LIGUE",AC$5:AC$72,"&lt;"&amp;AC33)+1),Paramètres!$B$3:$C$56,2,FALSE)*Paramètres!$K$15))</f>
        <v>0</v>
      </c>
      <c r="AE33" s="46"/>
      <c r="AF33" s="2">
        <f>IF(AE$2="Bike &amp; Run",IF(ISNA(VLOOKUP(AE33,Paramètres!$B$3:$C$56,2,FALSE)),0,VLOOKUP(AE33,Paramètres!$B$3:$C$56,2,FALSE)*Paramètres!$K$16),IF(OR(AE33="",OR($D33="",$D33="NL",$D33="HORS LIGUE")),0,VLOOKUP(IF(OR(AE33="",OR($D33="",$D33="NL",$D33="HORS LIGUE")),"",COUNTIFS($D$5:$D$72,"&lt;&gt;"&amp;"",$D$5:$D$72,"&lt;&gt;"&amp;"NL",$D$5:$D$72,"&lt;&gt;"&amp;"HORS LIGUE",AE$5:AE$72,"&lt;"&amp;AE33)+1),Paramètres!$B$3:$C$56,2,FALSE)*Paramètres!$K$16))</f>
        <v>0</v>
      </c>
      <c r="AG33" s="46"/>
      <c r="AH33" s="2">
        <f>IF(AG$2="Bike &amp; Run",IF(ISNA(VLOOKUP(AG33,Paramètres!$B$3:$C$56,2,FALSE)),0,VLOOKUP(AG33,Paramètres!$B$3:$C$56,2,FALSE)*Paramètres!$K$17),IF(OR(AG33="",OR($D33="",$D33="NL",$D33="HORS LIGUE")),0,VLOOKUP(IF(OR(AG33="",OR($D33="",$D33="NL",$D33="HORS LIGUE")),"",COUNTIFS($D$5:$D$72,"&lt;&gt;"&amp;"",$D$5:$D$72,"&lt;&gt;"&amp;"NL",$D$5:$D$72,"&lt;&gt;"&amp;"HORS LIGUE",AG$5:AG$72,"&lt;"&amp;AG33)+1),Paramètres!$B$3:$C$56,2,FALSE)*Paramètres!$K$17))</f>
        <v>0</v>
      </c>
      <c r="AI33" s="40">
        <f t="shared" si="0"/>
        <v>0</v>
      </c>
      <c r="AJ33" s="3" t="str">
        <f t="shared" si="1"/>
        <v/>
      </c>
      <c r="AK33" s="5">
        <f t="shared" si="2"/>
        <v>0</v>
      </c>
      <c r="AL33" s="41">
        <f t="shared" si="3"/>
        <v>0</v>
      </c>
      <c r="AM33" s="33" t="str">
        <f t="shared" si="4"/>
        <v/>
      </c>
      <c r="AO33" s="22">
        <f t="shared" si="5"/>
        <v>0</v>
      </c>
      <c r="AP33">
        <f t="shared" si="6"/>
        <v>0</v>
      </c>
      <c r="AQ33">
        <f t="shared" si="7"/>
        <v>0</v>
      </c>
      <c r="AR33">
        <f t="shared" si="8"/>
        <v>0</v>
      </c>
      <c r="AS33">
        <f t="shared" si="9"/>
        <v>0</v>
      </c>
      <c r="AT33">
        <f t="shared" si="10"/>
        <v>0</v>
      </c>
      <c r="AU33">
        <f t="shared" si="11"/>
        <v>0</v>
      </c>
      <c r="AV33">
        <f t="shared" si="12"/>
        <v>0</v>
      </c>
      <c r="AW33">
        <f t="shared" si="13"/>
        <v>0</v>
      </c>
      <c r="AX33">
        <f t="shared" si="14"/>
        <v>0</v>
      </c>
      <c r="AY33">
        <f t="shared" si="15"/>
        <v>0</v>
      </c>
      <c r="AZ33">
        <f t="shared" si="16"/>
        <v>0</v>
      </c>
      <c r="BA33">
        <f t="shared" si="17"/>
        <v>0</v>
      </c>
      <c r="BB33">
        <f t="shared" si="18"/>
        <v>0</v>
      </c>
      <c r="BC33">
        <f t="shared" si="19"/>
        <v>0</v>
      </c>
      <c r="BD33">
        <f t="shared" si="20"/>
        <v>0</v>
      </c>
      <c r="BE33" s="22">
        <f t="shared" ref="BE33:BR33" si="49">BD33+LARGE($AO33:$BC33,BE$4)</f>
        <v>0</v>
      </c>
      <c r="BF33" s="22">
        <f t="shared" si="49"/>
        <v>0</v>
      </c>
      <c r="BG33" s="22">
        <f t="shared" si="49"/>
        <v>0</v>
      </c>
      <c r="BH33" s="22">
        <f t="shared" si="49"/>
        <v>0</v>
      </c>
      <c r="BI33" s="22">
        <f t="shared" si="49"/>
        <v>0</v>
      </c>
      <c r="BJ33" s="22">
        <f t="shared" si="49"/>
        <v>0</v>
      </c>
      <c r="BK33" s="22">
        <f t="shared" si="49"/>
        <v>0</v>
      </c>
      <c r="BL33" s="22">
        <f t="shared" si="49"/>
        <v>0</v>
      </c>
      <c r="BM33" s="22">
        <f t="shared" si="49"/>
        <v>0</v>
      </c>
      <c r="BN33" s="22">
        <f t="shared" si="49"/>
        <v>0</v>
      </c>
      <c r="BO33" s="22">
        <f t="shared" si="49"/>
        <v>0</v>
      </c>
      <c r="BP33" s="22">
        <f t="shared" si="49"/>
        <v>0</v>
      </c>
      <c r="BQ33" s="22">
        <f t="shared" si="49"/>
        <v>0</v>
      </c>
      <c r="BR33" s="22">
        <f t="shared" si="49"/>
        <v>0</v>
      </c>
    </row>
    <row r="34" spans="1:70" ht="16.5">
      <c r="A34" s="14"/>
      <c r="B34" s="32" t="str">
        <f>IF(ISNA(VLOOKUP(A34,'Licenciés Jeunes 2023'!A:C,3,0)),"",VLOOKUP(A34,'Licenciés Jeunes 2023'!A:C,3,0))</f>
        <v/>
      </c>
      <c r="C34" s="32" t="str">
        <f>IF(ISNA(VLOOKUP(A34,'Licenciés Jeunes 2023'!A:C,2,0)),"",VLOOKUP(A34,'Licenciés Jeunes 2023'!A:C,2,0))</f>
        <v/>
      </c>
      <c r="D34" s="32" t="str">
        <f>IF(ISNA(VLOOKUP(A34,'Licenciés Jeunes 2023'!A:F,6,0)),"",VLOOKUP(A34,'Licenciés Jeunes 2023'!A:F,6,0))</f>
        <v/>
      </c>
      <c r="E34" s="6"/>
      <c r="F34" s="2">
        <f>IF(E$2="Bike &amp; Run",IF(ISNA(VLOOKUP(E34,Paramètres!$B$3:$C$56,2,FALSE)),0,VLOOKUP(E34,Paramètres!$B$3:$C$56,2,FALSE)*Paramètres!$K$3),IF(OR(E34="",OR($D34="",$D34="NL",$D34="HORS LIGUE")),0,VLOOKUP(IF(OR(E34="",OR($D34="",$D34="NL",$D34="HORS LIGUE")),"",COUNTIFS($D$5:$D$72,"&lt;&gt;"&amp;"",$D$5:$D$72,"&lt;&gt;"&amp;"NL",$D$5:$D$72,"&lt;&gt;"&amp;"HORS LIGUE",E$5:E$72,"&lt;"&amp;E34)+1),Paramètres!$B$3:$C$56,2,FALSE)*Paramètres!$K$3))</f>
        <v>0</v>
      </c>
      <c r="G34" s="4"/>
      <c r="H34" s="2">
        <f>IF(G$2="Bike &amp; Run",IF(ISNA(VLOOKUP(G34,Paramètres!$B$3:$C$56,2,FALSE)),0,VLOOKUP(G34,Paramètres!$B$3:$C$56,2,FALSE)*Paramètres!$K$4),IF(OR(G34="",OR($D34="",$D34="NL",$D34="HORS LIGUE")),0,VLOOKUP(IF(OR(G34="",OR($D34="",$D34="NL",$D34="HORS LIGUE")),"",COUNTIFS($D$5:$D$72,"&lt;&gt;"&amp;"",$D$5:$D$72,"&lt;&gt;"&amp;"NL",$D$5:$D$72,"&lt;&gt;"&amp;"HORS LIGUE",G$5:G$72,"&lt;"&amp;G34)+1),Paramètres!$B$3:$C$56,2,FALSE)*Paramètres!$K$4))</f>
        <v>0</v>
      </c>
      <c r="I34" s="36"/>
      <c r="J34" s="2">
        <f>IF(I$2="Bike &amp; Run",IF(ISNA(VLOOKUP(I34,Paramètres!$B$3:$C$56,2,FALSE)),0,VLOOKUP(I34,Paramètres!$B$3:$C$56,2,FALSE)*Paramètres!$K$5),IF(OR(I34="",OR($D34="",$D34="NL",$D34="HORS LIGUE")),0,VLOOKUP(IF(OR(I34="",OR($D34="",$D34="NL",$D34="HORS LIGUE")),"",COUNTIFS($D$5:$D$72,"&lt;&gt;"&amp;"",$D$5:$D$72,"&lt;&gt;"&amp;"NL",$D$5:$D$72,"&lt;&gt;"&amp;"HORS LIGUE",I$5:I$72,"&lt;"&amp;I34)+1),Paramètres!$B$3:$C$56,2,FALSE)*Paramètres!$K$5))</f>
        <v>0</v>
      </c>
      <c r="K34" s="4"/>
      <c r="L34" s="2">
        <f>IF(K$2="Bike &amp; Run",IF(ISNA(VLOOKUP(K34,Paramètres!$B$3:$C$56,2,FALSE)),0,VLOOKUP(K34,Paramètres!$B$3:$C$56,2,FALSE)*Paramètres!$K$6),IF(OR(K34="",OR($D34="",$D34="NL",$D34="HORS LIGUE")),0,VLOOKUP(IF(OR(K34="",OR($D34="",$D34="NL",$D34="HORS LIGUE")),"",COUNTIFS($D$5:$D$72,"&lt;&gt;"&amp;"",$D$5:$D$72,"&lt;&gt;"&amp;"NL",$D$5:$D$72,"&lt;&gt;"&amp;"HORS LIGUE",K$5:K$72,"&lt;"&amp;K34)+1),Paramètres!$B$3:$C$56,2,FALSE)*Paramètres!$K$6))</f>
        <v>0</v>
      </c>
      <c r="M34" s="4"/>
      <c r="N34" s="2">
        <f>IF(M$2="Bike &amp; Run",IF(ISNA(VLOOKUP(M34,Paramètres!$B$3:$C$56,2,FALSE)),0,VLOOKUP(M34,Paramètres!$B$3:$C$56,2,FALSE)*Paramètres!$K$7),IF(OR(M34="",OR($D34="",$D34="NL",$D34="HORS LIGUE")),0,VLOOKUP(IF(OR(M34="",OR($D34="",$D34="NL",$D34="HORS LIGUE")),"",COUNTIFS($D$5:$D$72,"&lt;&gt;"&amp;"",$D$5:$D$72,"&lt;&gt;"&amp;"NL",$D$5:$D$72,"&lt;&gt;"&amp;"HORS LIGUE",M$5:M$72,"&lt;"&amp;M34)+1),Paramètres!$B$3:$C$56,2,FALSE)*Paramètres!$K$7))</f>
        <v>0</v>
      </c>
      <c r="O34" s="46"/>
      <c r="P34" s="2">
        <f>IF(O$2="Bike &amp; Run",IF(ISNA(VLOOKUP(O34,Paramètres!$B$3:$C$56,2,FALSE)),0,VLOOKUP(O34,Paramètres!$B$3:$C$56,2,FALSE)*Paramètres!$K$8),IF(OR(O34="",OR($D34="",$D34="NL",$D34="HORS LIGUE")),0,VLOOKUP(IF(OR(O34="",OR($D34="",$D34="NL",$D34="HORS LIGUE")),"",COUNTIFS($D$5:$D$72,"&lt;&gt;"&amp;"",$D$5:$D$72,"&lt;&gt;"&amp;"NL",$D$5:$D$72,"&lt;&gt;"&amp;"HORS LIGUE",O$5:O$72,"&lt;"&amp;O34)+1),Paramètres!$B$3:$C$56,2,FALSE)*Paramètres!$K$8))</f>
        <v>0</v>
      </c>
      <c r="Q34" s="46"/>
      <c r="R34" s="2">
        <f>IF(Q$2="Bike &amp; Run",IF(ISNA(VLOOKUP(Q34,Paramètres!$B$3:$C$56,2,FALSE)),0,VLOOKUP(Q34,Paramètres!$B$3:$C$56,2,FALSE)*Paramètres!$K$9),IF(OR(Q34="",OR($D34="",$D34="NL",$D34="HORS LIGUE")),0,VLOOKUP(IF(OR(Q34="",OR($D34="",$D34="NL",$D34="HORS LIGUE")),"",COUNTIFS($D$5:$D$72,"&lt;&gt;"&amp;"",$D$5:$D$72,"&lt;&gt;"&amp;"NL",$D$5:$D$72,"&lt;&gt;"&amp;"HORS LIGUE",Q$5:Q$72,"&lt;"&amp;Q34)+1),Paramètres!$B$3:$C$56,2,FALSE)*Paramètres!$K$9))</f>
        <v>0</v>
      </c>
      <c r="S34" s="46"/>
      <c r="T34" s="2">
        <f>IF(S$2="Bike &amp; Run",IF(ISNA(VLOOKUP(S34,Paramètres!$B$3:$C$56,2,FALSE)),0,VLOOKUP(S34,Paramètres!$B$3:$C$56,2,FALSE)*Paramètres!$K$10),IF(OR(S34="",OR($D34="",$D34="NL",$D34="HORS LIGUE")),0,VLOOKUP(IF(OR(S34="",OR($D34="",$D34="NL",$D34="HORS LIGUE")),"",COUNTIFS($D$5:$D$72,"&lt;&gt;"&amp;"",$D$5:$D$72,"&lt;&gt;"&amp;"NL",$D$5:$D$72,"&lt;&gt;"&amp;"HORS LIGUE",S$5:S$72,"&lt;"&amp;S34)+1),Paramètres!$B$3:$C$56,2,FALSE)*Paramètres!$K$10))</f>
        <v>0</v>
      </c>
      <c r="U34" s="46"/>
      <c r="V34" s="2">
        <f>IF(U$2="Bike &amp; Run",IF(ISNA(VLOOKUP(U34,Paramètres!$B$3:$C$56,2,FALSE)),0,VLOOKUP(U34,Paramètres!$B$3:$C$56,2,FALSE)*Paramètres!$K$11),IF(OR(U34="",OR($D34="",$D34="NL",$D34="HORS LIGUE")),0,VLOOKUP(IF(OR(U34="",OR($D34="",$D34="NL",$D34="HORS LIGUE")),"",COUNTIFS($D$5:$D$72,"&lt;&gt;"&amp;"",$D$5:$D$72,"&lt;&gt;"&amp;"NL",$D$5:$D$72,"&lt;&gt;"&amp;"HORS LIGUE",U$5:U$72,"&lt;"&amp;U34)+1),Paramètres!$B$3:$C$56,2,FALSE)*Paramètres!$K$11))</f>
        <v>0</v>
      </c>
      <c r="W34" s="46"/>
      <c r="X34" s="2">
        <f>IF(W$2="Bike &amp; Run",IF(ISNA(VLOOKUP(W34,Paramètres!$B$3:$C$56,2,FALSE)),0,VLOOKUP(W34,Paramètres!$B$3:$C$56,2,FALSE)*Paramètres!$K$12),IF(OR(W34="",OR($D34="",$D34="NL",$D34="HORS LIGUE")),0,VLOOKUP(IF(OR(W34="",OR($D34="",$D34="NL",$D34="HORS LIGUE")),"",COUNTIFS($D$5:$D$72,"&lt;&gt;"&amp;"",$D$5:$D$72,"&lt;&gt;"&amp;"NL",$D$5:$D$72,"&lt;&gt;"&amp;"HORS LIGUE",W$5:W$72,"&lt;"&amp;W34)+1),Paramètres!$B$3:$C$56,2,FALSE)*Paramètres!$K$12))</f>
        <v>0</v>
      </c>
      <c r="Y34" s="46"/>
      <c r="Z34" s="2">
        <f>IF(Y$2="Bike &amp; Run",IF(ISNA(VLOOKUP(Y34,Paramètres!$B$3:$C$56,2,FALSE)),0,VLOOKUP(Y34,Paramètres!$B$3:$C$56,2,FALSE)*Paramètres!$K$13),IF(OR(Y34="",OR($D34="",$D34="NL",$D34="HORS LIGUE")),0,VLOOKUP(IF(OR(Y34="",OR($D34="",$D34="NL",$D34="HORS LIGUE")),"",COUNTIFS($D$5:$D$72,"&lt;&gt;"&amp;"",$D$5:$D$72,"&lt;&gt;"&amp;"NL",$D$5:$D$72,"&lt;&gt;"&amp;"HORS LIGUE",Y$5:Y$72,"&lt;"&amp;Y34)+1),Paramètres!$B$3:$C$56,2,FALSE)*Paramètres!$K$13))</f>
        <v>0</v>
      </c>
      <c r="AA34" s="46"/>
      <c r="AB34" s="2">
        <f>IF(AA$2="Bike &amp; Run",IF(ISNA(VLOOKUP(AA34,Paramètres!$B$3:$C$56,2,FALSE)),0,VLOOKUP(AA34,Paramètres!$B$3:$C$56,2,FALSE)*Paramètres!$K$14),IF(OR(AA34="",OR($D34="",$D34="NL",$D34="HORS LIGUE")),0,VLOOKUP(IF(OR(AA34="",OR($D34="",$D34="NL",$D34="HORS LIGUE")),"",COUNTIFS($D$5:$D$72,"&lt;&gt;"&amp;"",$D$5:$D$72,"&lt;&gt;"&amp;"NL",$D$5:$D$72,"&lt;&gt;"&amp;"HORS LIGUE",AA$5:AA$72,"&lt;"&amp;AA34)+1),Paramètres!$B$3:$C$56,2,FALSE)*Paramètres!$K$14))</f>
        <v>0</v>
      </c>
      <c r="AC34" s="46"/>
      <c r="AD34" s="2">
        <f>IF(AC$2="Bike &amp; Run",IF(ISNA(VLOOKUP(AC34,Paramètres!$B$3:$C$56,2,FALSE)),0,VLOOKUP(AC34,Paramètres!$B$3:$C$56,2,FALSE)*Paramètres!$K$15),IF(OR(AC34="",OR($D34="",$D34="NL",$D34="HORS LIGUE")),0,VLOOKUP(IF(OR(AC34="",OR($D34="",$D34="NL",$D34="HORS LIGUE")),"",COUNTIFS($D$5:$D$72,"&lt;&gt;"&amp;"",$D$5:$D$72,"&lt;&gt;"&amp;"NL",$D$5:$D$72,"&lt;&gt;"&amp;"HORS LIGUE",AC$5:AC$72,"&lt;"&amp;AC34)+1),Paramètres!$B$3:$C$56,2,FALSE)*Paramètres!$K$15))</f>
        <v>0</v>
      </c>
      <c r="AE34" s="46"/>
      <c r="AF34" s="2">
        <f>IF(AE$2="Bike &amp; Run",IF(ISNA(VLOOKUP(AE34,Paramètres!$B$3:$C$56,2,FALSE)),0,VLOOKUP(AE34,Paramètres!$B$3:$C$56,2,FALSE)*Paramètres!$K$16),IF(OR(AE34="",OR($D34="",$D34="NL",$D34="HORS LIGUE")),0,VLOOKUP(IF(OR(AE34="",OR($D34="",$D34="NL",$D34="HORS LIGUE")),"",COUNTIFS($D$5:$D$72,"&lt;&gt;"&amp;"",$D$5:$D$72,"&lt;&gt;"&amp;"NL",$D$5:$D$72,"&lt;&gt;"&amp;"HORS LIGUE",AE$5:AE$72,"&lt;"&amp;AE34)+1),Paramètres!$B$3:$C$56,2,FALSE)*Paramètres!$K$16))</f>
        <v>0</v>
      </c>
      <c r="AG34" s="46"/>
      <c r="AH34" s="2">
        <f>IF(AG$2="Bike &amp; Run",IF(ISNA(VLOOKUP(AG34,Paramètres!$B$3:$C$56,2,FALSE)),0,VLOOKUP(AG34,Paramètres!$B$3:$C$56,2,FALSE)*Paramètres!$K$17),IF(OR(AG34="",OR($D34="",$D34="NL",$D34="HORS LIGUE")),0,VLOOKUP(IF(OR(AG34="",OR($D34="",$D34="NL",$D34="HORS LIGUE")),"",COUNTIFS($D$5:$D$72,"&lt;&gt;"&amp;"",$D$5:$D$72,"&lt;&gt;"&amp;"NL",$D$5:$D$72,"&lt;&gt;"&amp;"HORS LIGUE",AG$5:AG$72,"&lt;"&amp;AG34)+1),Paramètres!$B$3:$C$56,2,FALSE)*Paramètres!$K$17))</f>
        <v>0</v>
      </c>
      <c r="AI34" s="40">
        <f t="shared" si="0"/>
        <v>0</v>
      </c>
      <c r="AJ34" s="3" t="str">
        <f t="shared" si="1"/>
        <v/>
      </c>
      <c r="AK34" s="5">
        <f t="shared" si="2"/>
        <v>0</v>
      </c>
      <c r="AL34" s="41">
        <f t="shared" si="3"/>
        <v>0</v>
      </c>
      <c r="AM34" s="33" t="str">
        <f t="shared" si="4"/>
        <v/>
      </c>
      <c r="AO34" s="22">
        <f t="shared" si="5"/>
        <v>0</v>
      </c>
      <c r="AP34">
        <f t="shared" si="6"/>
        <v>0</v>
      </c>
      <c r="AQ34">
        <f t="shared" si="7"/>
        <v>0</v>
      </c>
      <c r="AR34">
        <f t="shared" si="8"/>
        <v>0</v>
      </c>
      <c r="AS34">
        <f t="shared" si="9"/>
        <v>0</v>
      </c>
      <c r="AT34">
        <f t="shared" si="10"/>
        <v>0</v>
      </c>
      <c r="AU34">
        <f t="shared" si="11"/>
        <v>0</v>
      </c>
      <c r="AV34">
        <f t="shared" si="12"/>
        <v>0</v>
      </c>
      <c r="AW34">
        <f t="shared" si="13"/>
        <v>0</v>
      </c>
      <c r="AX34">
        <f t="shared" si="14"/>
        <v>0</v>
      </c>
      <c r="AY34">
        <f t="shared" si="15"/>
        <v>0</v>
      </c>
      <c r="AZ34">
        <f t="shared" si="16"/>
        <v>0</v>
      </c>
      <c r="BA34">
        <f t="shared" si="17"/>
        <v>0</v>
      </c>
      <c r="BB34">
        <f t="shared" si="18"/>
        <v>0</v>
      </c>
      <c r="BC34">
        <f t="shared" si="19"/>
        <v>0</v>
      </c>
      <c r="BD34">
        <f t="shared" si="20"/>
        <v>0</v>
      </c>
      <c r="BE34" s="22">
        <f t="shared" ref="BE34:BR34" si="50">BD34+LARGE($AO34:$BC34,BE$4)</f>
        <v>0</v>
      </c>
      <c r="BF34" s="22">
        <f t="shared" si="50"/>
        <v>0</v>
      </c>
      <c r="BG34" s="22">
        <f t="shared" si="50"/>
        <v>0</v>
      </c>
      <c r="BH34" s="22">
        <f t="shared" si="50"/>
        <v>0</v>
      </c>
      <c r="BI34" s="22">
        <f t="shared" si="50"/>
        <v>0</v>
      </c>
      <c r="BJ34" s="22">
        <f t="shared" si="50"/>
        <v>0</v>
      </c>
      <c r="BK34" s="22">
        <f t="shared" si="50"/>
        <v>0</v>
      </c>
      <c r="BL34" s="22">
        <f t="shared" si="50"/>
        <v>0</v>
      </c>
      <c r="BM34" s="22">
        <f t="shared" si="50"/>
        <v>0</v>
      </c>
      <c r="BN34" s="22">
        <f t="shared" si="50"/>
        <v>0</v>
      </c>
      <c r="BO34" s="22">
        <f t="shared" si="50"/>
        <v>0</v>
      </c>
      <c r="BP34" s="22">
        <f t="shared" si="50"/>
        <v>0</v>
      </c>
      <c r="BQ34" s="22">
        <f t="shared" si="50"/>
        <v>0</v>
      </c>
      <c r="BR34" s="22">
        <f t="shared" si="50"/>
        <v>0</v>
      </c>
    </row>
    <row r="35" spans="1:70" ht="16.5">
      <c r="A35" s="14"/>
      <c r="B35" s="32" t="str">
        <f>IF(ISNA(VLOOKUP(A35,'Licenciés Jeunes 2023'!A:C,3,0)),"",VLOOKUP(A35,'Licenciés Jeunes 2023'!A:C,3,0))</f>
        <v/>
      </c>
      <c r="C35" s="32" t="str">
        <f>IF(ISNA(VLOOKUP(A35,'Licenciés Jeunes 2023'!A:C,2,0)),"",VLOOKUP(A35,'Licenciés Jeunes 2023'!A:C,2,0))</f>
        <v/>
      </c>
      <c r="D35" s="32" t="str">
        <f>IF(ISNA(VLOOKUP(A35,'Licenciés Jeunes 2023'!A:F,6,0)),"",VLOOKUP(A35,'Licenciés Jeunes 2023'!A:F,6,0))</f>
        <v/>
      </c>
      <c r="E35" s="6"/>
      <c r="F35" s="2">
        <f>IF(E$2="Bike &amp; Run",IF(ISNA(VLOOKUP(E35,Paramètres!$B$3:$C$56,2,FALSE)),0,VLOOKUP(E35,Paramètres!$B$3:$C$56,2,FALSE)*Paramètres!$K$3),IF(OR(E35="",OR($D35="",$D35="NL",$D35="HORS LIGUE")),0,VLOOKUP(IF(OR(E35="",OR($D35="",$D35="NL",$D35="HORS LIGUE")),"",COUNTIFS($D$5:$D$72,"&lt;&gt;"&amp;"",$D$5:$D$72,"&lt;&gt;"&amp;"NL",$D$5:$D$72,"&lt;&gt;"&amp;"HORS LIGUE",E$5:E$72,"&lt;"&amp;E35)+1),Paramètres!$B$3:$C$56,2,FALSE)*Paramètres!$K$3))</f>
        <v>0</v>
      </c>
      <c r="G35" s="4"/>
      <c r="H35" s="2">
        <f>IF(G$2="Bike &amp; Run",IF(ISNA(VLOOKUP(G35,Paramètres!$B$3:$C$56,2,FALSE)),0,VLOOKUP(G35,Paramètres!$B$3:$C$56,2,FALSE)*Paramètres!$K$4),IF(OR(G35="",OR($D35="",$D35="NL",$D35="HORS LIGUE")),0,VLOOKUP(IF(OR(G35="",OR($D35="",$D35="NL",$D35="HORS LIGUE")),"",COUNTIFS($D$5:$D$72,"&lt;&gt;"&amp;"",$D$5:$D$72,"&lt;&gt;"&amp;"NL",$D$5:$D$72,"&lt;&gt;"&amp;"HORS LIGUE",G$5:G$72,"&lt;"&amp;G35)+1),Paramètres!$B$3:$C$56,2,FALSE)*Paramètres!$K$4))</f>
        <v>0</v>
      </c>
      <c r="I35" s="36"/>
      <c r="J35" s="2">
        <f>IF(I$2="Bike &amp; Run",IF(ISNA(VLOOKUP(I35,Paramètres!$B$3:$C$56,2,FALSE)),0,VLOOKUP(I35,Paramètres!$B$3:$C$56,2,FALSE)*Paramètres!$K$5),IF(OR(I35="",OR($D35="",$D35="NL",$D35="HORS LIGUE")),0,VLOOKUP(IF(OR(I35="",OR($D35="",$D35="NL",$D35="HORS LIGUE")),"",COUNTIFS($D$5:$D$72,"&lt;&gt;"&amp;"",$D$5:$D$72,"&lt;&gt;"&amp;"NL",$D$5:$D$72,"&lt;&gt;"&amp;"HORS LIGUE",I$5:I$72,"&lt;"&amp;I35)+1),Paramètres!$B$3:$C$56,2,FALSE)*Paramètres!$K$5))</f>
        <v>0</v>
      </c>
      <c r="K35" s="4"/>
      <c r="L35" s="2">
        <f>IF(K$2="Bike &amp; Run",IF(ISNA(VLOOKUP(K35,Paramètres!$B$3:$C$56,2,FALSE)),0,VLOOKUP(K35,Paramètres!$B$3:$C$56,2,FALSE)*Paramètres!$K$6),IF(OR(K35="",OR($D35="",$D35="NL",$D35="HORS LIGUE")),0,VLOOKUP(IF(OR(K35="",OR($D35="",$D35="NL",$D35="HORS LIGUE")),"",COUNTIFS($D$5:$D$72,"&lt;&gt;"&amp;"",$D$5:$D$72,"&lt;&gt;"&amp;"NL",$D$5:$D$72,"&lt;&gt;"&amp;"HORS LIGUE",K$5:K$72,"&lt;"&amp;K35)+1),Paramètres!$B$3:$C$56,2,FALSE)*Paramètres!$K$6))</f>
        <v>0</v>
      </c>
      <c r="M35" s="4"/>
      <c r="N35" s="2">
        <f>IF(M$2="Bike &amp; Run",IF(ISNA(VLOOKUP(M35,Paramètres!$B$3:$C$56,2,FALSE)),0,VLOOKUP(M35,Paramètres!$B$3:$C$56,2,FALSE)*Paramètres!$K$7),IF(OR(M35="",OR($D35="",$D35="NL",$D35="HORS LIGUE")),0,VLOOKUP(IF(OR(M35="",OR($D35="",$D35="NL",$D35="HORS LIGUE")),"",COUNTIFS($D$5:$D$72,"&lt;&gt;"&amp;"",$D$5:$D$72,"&lt;&gt;"&amp;"NL",$D$5:$D$72,"&lt;&gt;"&amp;"HORS LIGUE",M$5:M$72,"&lt;"&amp;M35)+1),Paramètres!$B$3:$C$56,2,FALSE)*Paramètres!$K$7))</f>
        <v>0</v>
      </c>
      <c r="O35" s="46"/>
      <c r="P35" s="2">
        <f>IF(O$2="Bike &amp; Run",IF(ISNA(VLOOKUP(O35,Paramètres!$B$3:$C$56,2,FALSE)),0,VLOOKUP(O35,Paramètres!$B$3:$C$56,2,FALSE)*Paramètres!$K$8),IF(OR(O35="",OR($D35="",$D35="NL",$D35="HORS LIGUE")),0,VLOOKUP(IF(OR(O35="",OR($D35="",$D35="NL",$D35="HORS LIGUE")),"",COUNTIFS($D$5:$D$72,"&lt;&gt;"&amp;"",$D$5:$D$72,"&lt;&gt;"&amp;"NL",$D$5:$D$72,"&lt;&gt;"&amp;"HORS LIGUE",O$5:O$72,"&lt;"&amp;O35)+1),Paramètres!$B$3:$C$56,2,FALSE)*Paramètres!$K$8))</f>
        <v>0</v>
      </c>
      <c r="Q35" s="46"/>
      <c r="R35" s="2">
        <f>IF(Q$2="Bike &amp; Run",IF(ISNA(VLOOKUP(Q35,Paramètres!$B$3:$C$56,2,FALSE)),0,VLOOKUP(Q35,Paramètres!$B$3:$C$56,2,FALSE)*Paramètres!$K$9),IF(OR(Q35="",OR($D35="",$D35="NL",$D35="HORS LIGUE")),0,VLOOKUP(IF(OR(Q35="",OR($D35="",$D35="NL",$D35="HORS LIGUE")),"",COUNTIFS($D$5:$D$72,"&lt;&gt;"&amp;"",$D$5:$D$72,"&lt;&gt;"&amp;"NL",$D$5:$D$72,"&lt;&gt;"&amp;"HORS LIGUE",Q$5:Q$72,"&lt;"&amp;Q35)+1),Paramètres!$B$3:$C$56,2,FALSE)*Paramètres!$K$9))</f>
        <v>0</v>
      </c>
      <c r="S35" s="46"/>
      <c r="T35" s="2">
        <f>IF(S$2="Bike &amp; Run",IF(ISNA(VLOOKUP(S35,Paramètres!$B$3:$C$56,2,FALSE)),0,VLOOKUP(S35,Paramètres!$B$3:$C$56,2,FALSE)*Paramètres!$K$10),IF(OR(S35="",OR($D35="",$D35="NL",$D35="HORS LIGUE")),0,VLOOKUP(IF(OR(S35="",OR($D35="",$D35="NL",$D35="HORS LIGUE")),"",COUNTIFS($D$5:$D$72,"&lt;&gt;"&amp;"",$D$5:$D$72,"&lt;&gt;"&amp;"NL",$D$5:$D$72,"&lt;&gt;"&amp;"HORS LIGUE",S$5:S$72,"&lt;"&amp;S35)+1),Paramètres!$B$3:$C$56,2,FALSE)*Paramètres!$K$10))</f>
        <v>0</v>
      </c>
      <c r="U35" s="46"/>
      <c r="V35" s="2">
        <f>IF(U$2="Bike &amp; Run",IF(ISNA(VLOOKUP(U35,Paramètres!$B$3:$C$56,2,FALSE)),0,VLOOKUP(U35,Paramètres!$B$3:$C$56,2,FALSE)*Paramètres!$K$11),IF(OR(U35="",OR($D35="",$D35="NL",$D35="HORS LIGUE")),0,VLOOKUP(IF(OR(U35="",OR($D35="",$D35="NL",$D35="HORS LIGUE")),"",COUNTIFS($D$5:$D$72,"&lt;&gt;"&amp;"",$D$5:$D$72,"&lt;&gt;"&amp;"NL",$D$5:$D$72,"&lt;&gt;"&amp;"HORS LIGUE",U$5:U$72,"&lt;"&amp;U35)+1),Paramètres!$B$3:$C$56,2,FALSE)*Paramètres!$K$11))</f>
        <v>0</v>
      </c>
      <c r="W35" s="46"/>
      <c r="X35" s="2">
        <f>IF(W$2="Bike &amp; Run",IF(ISNA(VLOOKUP(W35,Paramètres!$B$3:$C$56,2,FALSE)),0,VLOOKUP(W35,Paramètres!$B$3:$C$56,2,FALSE)*Paramètres!$K$12),IF(OR(W35="",OR($D35="",$D35="NL",$D35="HORS LIGUE")),0,VLOOKUP(IF(OR(W35="",OR($D35="",$D35="NL",$D35="HORS LIGUE")),"",COUNTIFS($D$5:$D$72,"&lt;&gt;"&amp;"",$D$5:$D$72,"&lt;&gt;"&amp;"NL",$D$5:$D$72,"&lt;&gt;"&amp;"HORS LIGUE",W$5:W$72,"&lt;"&amp;W35)+1),Paramètres!$B$3:$C$56,2,FALSE)*Paramètres!$K$12))</f>
        <v>0</v>
      </c>
      <c r="Y35" s="46"/>
      <c r="Z35" s="2">
        <f>IF(Y$2="Bike &amp; Run",IF(ISNA(VLOOKUP(Y35,Paramètres!$B$3:$C$56,2,FALSE)),0,VLOOKUP(Y35,Paramètres!$B$3:$C$56,2,FALSE)*Paramètres!$K$13),IF(OR(Y35="",OR($D35="",$D35="NL",$D35="HORS LIGUE")),0,VLOOKUP(IF(OR(Y35="",OR($D35="",$D35="NL",$D35="HORS LIGUE")),"",COUNTIFS($D$5:$D$72,"&lt;&gt;"&amp;"",$D$5:$D$72,"&lt;&gt;"&amp;"NL",$D$5:$D$72,"&lt;&gt;"&amp;"HORS LIGUE",Y$5:Y$72,"&lt;"&amp;Y35)+1),Paramètres!$B$3:$C$56,2,FALSE)*Paramètres!$K$13))</f>
        <v>0</v>
      </c>
      <c r="AA35" s="46"/>
      <c r="AB35" s="2">
        <f>IF(AA$2="Bike &amp; Run",IF(ISNA(VLOOKUP(AA35,Paramètres!$B$3:$C$56,2,FALSE)),0,VLOOKUP(AA35,Paramètres!$B$3:$C$56,2,FALSE)*Paramètres!$K$14),IF(OR(AA35="",OR($D35="",$D35="NL",$D35="HORS LIGUE")),0,VLOOKUP(IF(OR(AA35="",OR($D35="",$D35="NL",$D35="HORS LIGUE")),"",COUNTIFS($D$5:$D$72,"&lt;&gt;"&amp;"",$D$5:$D$72,"&lt;&gt;"&amp;"NL",$D$5:$D$72,"&lt;&gt;"&amp;"HORS LIGUE",AA$5:AA$72,"&lt;"&amp;AA35)+1),Paramètres!$B$3:$C$56,2,FALSE)*Paramètres!$K$14))</f>
        <v>0</v>
      </c>
      <c r="AC35" s="46"/>
      <c r="AD35" s="2">
        <f>IF(AC$2="Bike &amp; Run",IF(ISNA(VLOOKUP(AC35,Paramètres!$B$3:$C$56,2,FALSE)),0,VLOOKUP(AC35,Paramètres!$B$3:$C$56,2,FALSE)*Paramètres!$K$15),IF(OR(AC35="",OR($D35="",$D35="NL",$D35="HORS LIGUE")),0,VLOOKUP(IF(OR(AC35="",OR($D35="",$D35="NL",$D35="HORS LIGUE")),"",COUNTIFS($D$5:$D$72,"&lt;&gt;"&amp;"",$D$5:$D$72,"&lt;&gt;"&amp;"NL",$D$5:$D$72,"&lt;&gt;"&amp;"HORS LIGUE",AC$5:AC$72,"&lt;"&amp;AC35)+1),Paramètres!$B$3:$C$56,2,FALSE)*Paramètres!$K$15))</f>
        <v>0</v>
      </c>
      <c r="AE35" s="46"/>
      <c r="AF35" s="2">
        <f>IF(AE$2="Bike &amp; Run",IF(ISNA(VLOOKUP(AE35,Paramètres!$B$3:$C$56,2,FALSE)),0,VLOOKUP(AE35,Paramètres!$B$3:$C$56,2,FALSE)*Paramètres!$K$16),IF(OR(AE35="",OR($D35="",$D35="NL",$D35="HORS LIGUE")),0,VLOOKUP(IF(OR(AE35="",OR($D35="",$D35="NL",$D35="HORS LIGUE")),"",COUNTIFS($D$5:$D$72,"&lt;&gt;"&amp;"",$D$5:$D$72,"&lt;&gt;"&amp;"NL",$D$5:$D$72,"&lt;&gt;"&amp;"HORS LIGUE",AE$5:AE$72,"&lt;"&amp;AE35)+1),Paramètres!$B$3:$C$56,2,FALSE)*Paramètres!$K$16))</f>
        <v>0</v>
      </c>
      <c r="AG35" s="46"/>
      <c r="AH35" s="2">
        <f>IF(AG$2="Bike &amp; Run",IF(ISNA(VLOOKUP(AG35,Paramètres!$B$3:$C$56,2,FALSE)),0,VLOOKUP(AG35,Paramètres!$B$3:$C$56,2,FALSE)*Paramètres!$K$17),IF(OR(AG35="",OR($D35="",$D35="NL",$D35="HORS LIGUE")),0,VLOOKUP(IF(OR(AG35="",OR($D35="",$D35="NL",$D35="HORS LIGUE")),"",COUNTIFS($D$5:$D$72,"&lt;&gt;"&amp;"",$D$5:$D$72,"&lt;&gt;"&amp;"NL",$D$5:$D$72,"&lt;&gt;"&amp;"HORS LIGUE",AG$5:AG$72,"&lt;"&amp;AG35)+1),Paramètres!$B$3:$C$56,2,FALSE)*Paramètres!$K$17))</f>
        <v>0</v>
      </c>
      <c r="AI35" s="40">
        <f t="shared" si="0"/>
        <v>0</v>
      </c>
      <c r="AJ35" s="3" t="str">
        <f t="shared" si="1"/>
        <v/>
      </c>
      <c r="AK35" s="5">
        <f t="shared" si="2"/>
        <v>0</v>
      </c>
      <c r="AL35" s="41">
        <f t="shared" si="3"/>
        <v>0</v>
      </c>
      <c r="AM35" s="33" t="str">
        <f t="shared" si="4"/>
        <v/>
      </c>
      <c r="AO35" s="22">
        <f t="shared" si="5"/>
        <v>0</v>
      </c>
      <c r="AP35">
        <f t="shared" si="6"/>
        <v>0</v>
      </c>
      <c r="AQ35">
        <f t="shared" si="7"/>
        <v>0</v>
      </c>
      <c r="AR35">
        <f t="shared" si="8"/>
        <v>0</v>
      </c>
      <c r="AS35">
        <f t="shared" si="9"/>
        <v>0</v>
      </c>
      <c r="AT35">
        <f t="shared" si="10"/>
        <v>0</v>
      </c>
      <c r="AU35">
        <f t="shared" si="11"/>
        <v>0</v>
      </c>
      <c r="AV35">
        <f t="shared" si="12"/>
        <v>0</v>
      </c>
      <c r="AW35">
        <f t="shared" si="13"/>
        <v>0</v>
      </c>
      <c r="AX35">
        <f t="shared" si="14"/>
        <v>0</v>
      </c>
      <c r="AY35">
        <f t="shared" si="15"/>
        <v>0</v>
      </c>
      <c r="AZ35">
        <f t="shared" si="16"/>
        <v>0</v>
      </c>
      <c r="BA35">
        <f t="shared" si="17"/>
        <v>0</v>
      </c>
      <c r="BB35">
        <f t="shared" si="18"/>
        <v>0</v>
      </c>
      <c r="BC35">
        <f t="shared" si="19"/>
        <v>0</v>
      </c>
      <c r="BD35">
        <f t="shared" si="20"/>
        <v>0</v>
      </c>
      <c r="BE35" s="22">
        <f t="shared" ref="BE35:BR35" si="51">BD35+LARGE($AO35:$BC35,BE$4)</f>
        <v>0</v>
      </c>
      <c r="BF35" s="22">
        <f t="shared" si="51"/>
        <v>0</v>
      </c>
      <c r="BG35" s="22">
        <f t="shared" si="51"/>
        <v>0</v>
      </c>
      <c r="BH35" s="22">
        <f t="shared" si="51"/>
        <v>0</v>
      </c>
      <c r="BI35" s="22">
        <f t="shared" si="51"/>
        <v>0</v>
      </c>
      <c r="BJ35" s="22">
        <f t="shared" si="51"/>
        <v>0</v>
      </c>
      <c r="BK35" s="22">
        <f t="shared" si="51"/>
        <v>0</v>
      </c>
      <c r="BL35" s="22">
        <f t="shared" si="51"/>
        <v>0</v>
      </c>
      <c r="BM35" s="22">
        <f t="shared" si="51"/>
        <v>0</v>
      </c>
      <c r="BN35" s="22">
        <f t="shared" si="51"/>
        <v>0</v>
      </c>
      <c r="BO35" s="22">
        <f t="shared" si="51"/>
        <v>0</v>
      </c>
      <c r="BP35" s="22">
        <f t="shared" si="51"/>
        <v>0</v>
      </c>
      <c r="BQ35" s="22">
        <f t="shared" si="51"/>
        <v>0</v>
      </c>
      <c r="BR35" s="22">
        <f t="shared" si="51"/>
        <v>0</v>
      </c>
    </row>
    <row r="36" spans="1:70" ht="16.5">
      <c r="A36" s="14"/>
      <c r="B36" s="32" t="str">
        <f>IF(ISNA(VLOOKUP(A36,'Licenciés Jeunes 2023'!A:C,3,0)),"",VLOOKUP(A36,'Licenciés Jeunes 2023'!A:C,3,0))</f>
        <v/>
      </c>
      <c r="C36" s="32" t="str">
        <f>IF(ISNA(VLOOKUP(A36,'Licenciés Jeunes 2023'!A:C,2,0)),"",VLOOKUP(A36,'Licenciés Jeunes 2023'!A:C,2,0))</f>
        <v/>
      </c>
      <c r="D36" s="32" t="str">
        <f>IF(ISNA(VLOOKUP(A36,'Licenciés Jeunes 2023'!A:F,6,0)),"",VLOOKUP(A36,'Licenciés Jeunes 2023'!A:F,6,0))</f>
        <v/>
      </c>
      <c r="E36" s="6"/>
      <c r="F36" s="2">
        <f>IF(E$2="Bike &amp; Run",IF(ISNA(VLOOKUP(E36,Paramètres!$B$3:$C$56,2,FALSE)),0,VLOOKUP(E36,Paramètres!$B$3:$C$56,2,FALSE)*Paramètres!$K$3),IF(OR(E36="",OR($D36="",$D36="NL",$D36="HORS LIGUE")),0,VLOOKUP(IF(OR(E36="",OR($D36="",$D36="NL",$D36="HORS LIGUE")),"",COUNTIFS($D$5:$D$72,"&lt;&gt;"&amp;"",$D$5:$D$72,"&lt;&gt;"&amp;"NL",$D$5:$D$72,"&lt;&gt;"&amp;"HORS LIGUE",E$5:E$72,"&lt;"&amp;E36)+1),Paramètres!$B$3:$C$56,2,FALSE)*Paramètres!$K$3))</f>
        <v>0</v>
      </c>
      <c r="G36" s="4"/>
      <c r="H36" s="2">
        <f>IF(G$2="Bike &amp; Run",IF(ISNA(VLOOKUP(G36,Paramètres!$B$3:$C$56,2,FALSE)),0,VLOOKUP(G36,Paramètres!$B$3:$C$56,2,FALSE)*Paramètres!$K$4),IF(OR(G36="",OR($D36="",$D36="NL",$D36="HORS LIGUE")),0,VLOOKUP(IF(OR(G36="",OR($D36="",$D36="NL",$D36="HORS LIGUE")),"",COUNTIFS($D$5:$D$72,"&lt;&gt;"&amp;"",$D$5:$D$72,"&lt;&gt;"&amp;"NL",$D$5:$D$72,"&lt;&gt;"&amp;"HORS LIGUE",G$5:G$72,"&lt;"&amp;G36)+1),Paramètres!$B$3:$C$56,2,FALSE)*Paramètres!$K$4))</f>
        <v>0</v>
      </c>
      <c r="I36" s="36"/>
      <c r="J36" s="2">
        <f>IF(I$2="Bike &amp; Run",IF(ISNA(VLOOKUP(I36,Paramètres!$B$3:$C$56,2,FALSE)),0,VLOOKUP(I36,Paramètres!$B$3:$C$56,2,FALSE)*Paramètres!$K$5),IF(OR(I36="",OR($D36="",$D36="NL",$D36="HORS LIGUE")),0,VLOOKUP(IF(OR(I36="",OR($D36="",$D36="NL",$D36="HORS LIGUE")),"",COUNTIFS($D$5:$D$72,"&lt;&gt;"&amp;"",$D$5:$D$72,"&lt;&gt;"&amp;"NL",$D$5:$D$72,"&lt;&gt;"&amp;"HORS LIGUE",I$5:I$72,"&lt;"&amp;I36)+1),Paramètres!$B$3:$C$56,2,FALSE)*Paramètres!$K$5))</f>
        <v>0</v>
      </c>
      <c r="K36" s="4"/>
      <c r="L36" s="2">
        <f>IF(K$2="Bike &amp; Run",IF(ISNA(VLOOKUP(K36,Paramètres!$B$3:$C$56,2,FALSE)),0,VLOOKUP(K36,Paramètres!$B$3:$C$56,2,FALSE)*Paramètres!$K$6),IF(OR(K36="",OR($D36="",$D36="NL",$D36="HORS LIGUE")),0,VLOOKUP(IF(OR(K36="",OR($D36="",$D36="NL",$D36="HORS LIGUE")),"",COUNTIFS($D$5:$D$72,"&lt;&gt;"&amp;"",$D$5:$D$72,"&lt;&gt;"&amp;"NL",$D$5:$D$72,"&lt;&gt;"&amp;"HORS LIGUE",K$5:K$72,"&lt;"&amp;K36)+1),Paramètres!$B$3:$C$56,2,FALSE)*Paramètres!$K$6))</f>
        <v>0</v>
      </c>
      <c r="M36" s="4"/>
      <c r="N36" s="2">
        <f>IF(M$2="Bike &amp; Run",IF(ISNA(VLOOKUP(M36,Paramètres!$B$3:$C$56,2,FALSE)),0,VLOOKUP(M36,Paramètres!$B$3:$C$56,2,FALSE)*Paramètres!$K$7),IF(OR(M36="",OR($D36="",$D36="NL",$D36="HORS LIGUE")),0,VLOOKUP(IF(OR(M36="",OR($D36="",$D36="NL",$D36="HORS LIGUE")),"",COUNTIFS($D$5:$D$72,"&lt;&gt;"&amp;"",$D$5:$D$72,"&lt;&gt;"&amp;"NL",$D$5:$D$72,"&lt;&gt;"&amp;"HORS LIGUE",M$5:M$72,"&lt;"&amp;M36)+1),Paramètres!$B$3:$C$56,2,FALSE)*Paramètres!$K$7))</f>
        <v>0</v>
      </c>
      <c r="O36" s="46"/>
      <c r="P36" s="2">
        <f>IF(O$2="Bike &amp; Run",IF(ISNA(VLOOKUP(O36,Paramètres!$B$3:$C$56,2,FALSE)),0,VLOOKUP(O36,Paramètres!$B$3:$C$56,2,FALSE)*Paramètres!$K$8),IF(OR(O36="",OR($D36="",$D36="NL",$D36="HORS LIGUE")),0,VLOOKUP(IF(OR(O36="",OR($D36="",$D36="NL",$D36="HORS LIGUE")),"",COUNTIFS($D$5:$D$72,"&lt;&gt;"&amp;"",$D$5:$D$72,"&lt;&gt;"&amp;"NL",$D$5:$D$72,"&lt;&gt;"&amp;"HORS LIGUE",O$5:O$72,"&lt;"&amp;O36)+1),Paramètres!$B$3:$C$56,2,FALSE)*Paramètres!$K$8))</f>
        <v>0</v>
      </c>
      <c r="Q36" s="46"/>
      <c r="R36" s="2">
        <f>IF(Q$2="Bike &amp; Run",IF(ISNA(VLOOKUP(Q36,Paramètres!$B$3:$C$56,2,FALSE)),0,VLOOKUP(Q36,Paramètres!$B$3:$C$56,2,FALSE)*Paramètres!$K$9),IF(OR(Q36="",OR($D36="",$D36="NL",$D36="HORS LIGUE")),0,VLOOKUP(IF(OR(Q36="",OR($D36="",$D36="NL",$D36="HORS LIGUE")),"",COUNTIFS($D$5:$D$72,"&lt;&gt;"&amp;"",$D$5:$D$72,"&lt;&gt;"&amp;"NL",$D$5:$D$72,"&lt;&gt;"&amp;"HORS LIGUE",Q$5:Q$72,"&lt;"&amp;Q36)+1),Paramètres!$B$3:$C$56,2,FALSE)*Paramètres!$K$9))</f>
        <v>0</v>
      </c>
      <c r="S36" s="46"/>
      <c r="T36" s="2">
        <f>IF(S$2="Bike &amp; Run",IF(ISNA(VLOOKUP(S36,Paramètres!$B$3:$C$56,2,FALSE)),0,VLOOKUP(S36,Paramètres!$B$3:$C$56,2,FALSE)*Paramètres!$K$10),IF(OR(S36="",OR($D36="",$D36="NL",$D36="HORS LIGUE")),0,VLOOKUP(IF(OR(S36="",OR($D36="",$D36="NL",$D36="HORS LIGUE")),"",COUNTIFS($D$5:$D$72,"&lt;&gt;"&amp;"",$D$5:$D$72,"&lt;&gt;"&amp;"NL",$D$5:$D$72,"&lt;&gt;"&amp;"HORS LIGUE",S$5:S$72,"&lt;"&amp;S36)+1),Paramètres!$B$3:$C$56,2,FALSE)*Paramètres!$K$10))</f>
        <v>0</v>
      </c>
      <c r="U36" s="46"/>
      <c r="V36" s="2">
        <f>IF(U$2="Bike &amp; Run",IF(ISNA(VLOOKUP(U36,Paramètres!$B$3:$C$56,2,FALSE)),0,VLOOKUP(U36,Paramètres!$B$3:$C$56,2,FALSE)*Paramètres!$K$11),IF(OR(U36="",OR($D36="",$D36="NL",$D36="HORS LIGUE")),0,VLOOKUP(IF(OR(U36="",OR($D36="",$D36="NL",$D36="HORS LIGUE")),"",COUNTIFS($D$5:$D$72,"&lt;&gt;"&amp;"",$D$5:$D$72,"&lt;&gt;"&amp;"NL",$D$5:$D$72,"&lt;&gt;"&amp;"HORS LIGUE",U$5:U$72,"&lt;"&amp;U36)+1),Paramètres!$B$3:$C$56,2,FALSE)*Paramètres!$K$11))</f>
        <v>0</v>
      </c>
      <c r="W36" s="46"/>
      <c r="X36" s="2">
        <f>IF(W$2="Bike &amp; Run",IF(ISNA(VLOOKUP(W36,Paramètres!$B$3:$C$56,2,FALSE)),0,VLOOKUP(W36,Paramètres!$B$3:$C$56,2,FALSE)*Paramètres!$K$12),IF(OR(W36="",OR($D36="",$D36="NL",$D36="HORS LIGUE")),0,VLOOKUP(IF(OR(W36="",OR($D36="",$D36="NL",$D36="HORS LIGUE")),"",COUNTIFS($D$5:$D$72,"&lt;&gt;"&amp;"",$D$5:$D$72,"&lt;&gt;"&amp;"NL",$D$5:$D$72,"&lt;&gt;"&amp;"HORS LIGUE",W$5:W$72,"&lt;"&amp;W36)+1),Paramètres!$B$3:$C$56,2,FALSE)*Paramètres!$K$12))</f>
        <v>0</v>
      </c>
      <c r="Y36" s="46"/>
      <c r="Z36" s="2">
        <f>IF(Y$2="Bike &amp; Run",IF(ISNA(VLOOKUP(Y36,Paramètres!$B$3:$C$56,2,FALSE)),0,VLOOKUP(Y36,Paramètres!$B$3:$C$56,2,FALSE)*Paramètres!$K$13),IF(OR(Y36="",OR($D36="",$D36="NL",$D36="HORS LIGUE")),0,VLOOKUP(IF(OR(Y36="",OR($D36="",$D36="NL",$D36="HORS LIGUE")),"",COUNTIFS($D$5:$D$72,"&lt;&gt;"&amp;"",$D$5:$D$72,"&lt;&gt;"&amp;"NL",$D$5:$D$72,"&lt;&gt;"&amp;"HORS LIGUE",Y$5:Y$72,"&lt;"&amp;Y36)+1),Paramètres!$B$3:$C$56,2,FALSE)*Paramètres!$K$13))</f>
        <v>0</v>
      </c>
      <c r="AA36" s="46"/>
      <c r="AB36" s="2">
        <f>IF(AA$2="Bike &amp; Run",IF(ISNA(VLOOKUP(AA36,Paramètres!$B$3:$C$56,2,FALSE)),0,VLOOKUP(AA36,Paramètres!$B$3:$C$56,2,FALSE)*Paramètres!$K$14),IF(OR(AA36="",OR($D36="",$D36="NL",$D36="HORS LIGUE")),0,VLOOKUP(IF(OR(AA36="",OR($D36="",$D36="NL",$D36="HORS LIGUE")),"",COUNTIFS($D$5:$D$72,"&lt;&gt;"&amp;"",$D$5:$D$72,"&lt;&gt;"&amp;"NL",$D$5:$D$72,"&lt;&gt;"&amp;"HORS LIGUE",AA$5:AA$72,"&lt;"&amp;AA36)+1),Paramètres!$B$3:$C$56,2,FALSE)*Paramètres!$K$14))</f>
        <v>0</v>
      </c>
      <c r="AC36" s="46"/>
      <c r="AD36" s="2">
        <f>IF(AC$2="Bike &amp; Run",IF(ISNA(VLOOKUP(AC36,Paramètres!$B$3:$C$56,2,FALSE)),0,VLOOKUP(AC36,Paramètres!$B$3:$C$56,2,FALSE)*Paramètres!$K$15),IF(OR(AC36="",OR($D36="",$D36="NL",$D36="HORS LIGUE")),0,VLOOKUP(IF(OR(AC36="",OR($D36="",$D36="NL",$D36="HORS LIGUE")),"",COUNTIFS($D$5:$D$72,"&lt;&gt;"&amp;"",$D$5:$D$72,"&lt;&gt;"&amp;"NL",$D$5:$D$72,"&lt;&gt;"&amp;"HORS LIGUE",AC$5:AC$72,"&lt;"&amp;AC36)+1),Paramètres!$B$3:$C$56,2,FALSE)*Paramètres!$K$15))</f>
        <v>0</v>
      </c>
      <c r="AE36" s="46"/>
      <c r="AF36" s="2">
        <f>IF(AE$2="Bike &amp; Run",IF(ISNA(VLOOKUP(AE36,Paramètres!$B$3:$C$56,2,FALSE)),0,VLOOKUP(AE36,Paramètres!$B$3:$C$56,2,FALSE)*Paramètres!$K$16),IF(OR(AE36="",OR($D36="",$D36="NL",$D36="HORS LIGUE")),0,VLOOKUP(IF(OR(AE36="",OR($D36="",$D36="NL",$D36="HORS LIGUE")),"",COUNTIFS($D$5:$D$72,"&lt;&gt;"&amp;"",$D$5:$D$72,"&lt;&gt;"&amp;"NL",$D$5:$D$72,"&lt;&gt;"&amp;"HORS LIGUE",AE$5:AE$72,"&lt;"&amp;AE36)+1),Paramètres!$B$3:$C$56,2,FALSE)*Paramètres!$K$16))</f>
        <v>0</v>
      </c>
      <c r="AG36" s="46"/>
      <c r="AH36" s="2">
        <f>IF(AG$2="Bike &amp; Run",IF(ISNA(VLOOKUP(AG36,Paramètres!$B$3:$C$56,2,FALSE)),0,VLOOKUP(AG36,Paramètres!$B$3:$C$56,2,FALSE)*Paramètres!$K$17),IF(OR(AG36="",OR($D36="",$D36="NL",$D36="HORS LIGUE")),0,VLOOKUP(IF(OR(AG36="",OR($D36="",$D36="NL",$D36="HORS LIGUE")),"",COUNTIFS($D$5:$D$72,"&lt;&gt;"&amp;"",$D$5:$D$72,"&lt;&gt;"&amp;"NL",$D$5:$D$72,"&lt;&gt;"&amp;"HORS LIGUE",AG$5:AG$72,"&lt;"&amp;AG36)+1),Paramètres!$B$3:$C$56,2,FALSE)*Paramètres!$K$17))</f>
        <v>0</v>
      </c>
      <c r="AI36" s="40">
        <f t="shared" si="0"/>
        <v>0</v>
      </c>
      <c r="AJ36" s="3" t="str">
        <f t="shared" si="1"/>
        <v/>
      </c>
      <c r="AK36" s="5">
        <f t="shared" si="2"/>
        <v>0</v>
      </c>
      <c r="AL36" s="41">
        <f t="shared" si="3"/>
        <v>0</v>
      </c>
      <c r="AM36" s="33" t="str">
        <f t="shared" si="4"/>
        <v/>
      </c>
      <c r="AO36" s="22">
        <f t="shared" si="5"/>
        <v>0</v>
      </c>
      <c r="AP36">
        <f t="shared" si="6"/>
        <v>0</v>
      </c>
      <c r="AQ36">
        <f t="shared" si="7"/>
        <v>0</v>
      </c>
      <c r="AR36">
        <f t="shared" si="8"/>
        <v>0</v>
      </c>
      <c r="AS36">
        <f t="shared" si="9"/>
        <v>0</v>
      </c>
      <c r="AT36">
        <f t="shared" si="10"/>
        <v>0</v>
      </c>
      <c r="AU36">
        <f t="shared" si="11"/>
        <v>0</v>
      </c>
      <c r="AV36">
        <f t="shared" si="12"/>
        <v>0</v>
      </c>
      <c r="AW36">
        <f t="shared" si="13"/>
        <v>0</v>
      </c>
      <c r="AX36">
        <f t="shared" si="14"/>
        <v>0</v>
      </c>
      <c r="AY36">
        <f t="shared" si="15"/>
        <v>0</v>
      </c>
      <c r="AZ36">
        <f t="shared" si="16"/>
        <v>0</v>
      </c>
      <c r="BA36">
        <f t="shared" si="17"/>
        <v>0</v>
      </c>
      <c r="BB36">
        <f t="shared" si="18"/>
        <v>0</v>
      </c>
      <c r="BC36">
        <f t="shared" si="19"/>
        <v>0</v>
      </c>
      <c r="BD36">
        <f t="shared" si="20"/>
        <v>0</v>
      </c>
      <c r="BE36" s="22">
        <f t="shared" ref="BE36:BR36" si="52">BD36+LARGE($AO36:$BC36,BE$4)</f>
        <v>0</v>
      </c>
      <c r="BF36" s="22">
        <f t="shared" si="52"/>
        <v>0</v>
      </c>
      <c r="BG36" s="22">
        <f t="shared" si="52"/>
        <v>0</v>
      </c>
      <c r="BH36" s="22">
        <f t="shared" si="52"/>
        <v>0</v>
      </c>
      <c r="BI36" s="22">
        <f t="shared" si="52"/>
        <v>0</v>
      </c>
      <c r="BJ36" s="22">
        <f t="shared" si="52"/>
        <v>0</v>
      </c>
      <c r="BK36" s="22">
        <f t="shared" si="52"/>
        <v>0</v>
      </c>
      <c r="BL36" s="22">
        <f t="shared" si="52"/>
        <v>0</v>
      </c>
      <c r="BM36" s="22">
        <f t="shared" si="52"/>
        <v>0</v>
      </c>
      <c r="BN36" s="22">
        <f t="shared" si="52"/>
        <v>0</v>
      </c>
      <c r="BO36" s="22">
        <f t="shared" si="52"/>
        <v>0</v>
      </c>
      <c r="BP36" s="22">
        <f t="shared" si="52"/>
        <v>0</v>
      </c>
      <c r="BQ36" s="22">
        <f t="shared" si="52"/>
        <v>0</v>
      </c>
      <c r="BR36" s="22">
        <f t="shared" si="52"/>
        <v>0</v>
      </c>
    </row>
    <row r="37" spans="1:70" ht="16.5">
      <c r="A37" s="14"/>
      <c r="B37" s="32" t="str">
        <f>IF(ISNA(VLOOKUP(A37,'Licenciés Jeunes 2023'!A:C,3,0)),"",VLOOKUP(A37,'Licenciés Jeunes 2023'!A:C,3,0))</f>
        <v/>
      </c>
      <c r="C37" s="32" t="str">
        <f>IF(ISNA(VLOOKUP(A37,'Licenciés Jeunes 2023'!A:C,2,0)),"",VLOOKUP(A37,'Licenciés Jeunes 2023'!A:C,2,0))</f>
        <v/>
      </c>
      <c r="D37" s="32" t="str">
        <f>IF(ISNA(VLOOKUP(A37,'Licenciés Jeunes 2023'!A:F,6,0)),"",VLOOKUP(A37,'Licenciés Jeunes 2023'!A:F,6,0))</f>
        <v/>
      </c>
      <c r="E37" s="6"/>
      <c r="F37" s="2">
        <f>IF(E$2="Bike &amp; Run",IF(ISNA(VLOOKUP(E37,Paramètres!$B$3:$C$56,2,FALSE)),0,VLOOKUP(E37,Paramètres!$B$3:$C$56,2,FALSE)*Paramètres!$K$3),IF(OR(E37="",OR($D37="",$D37="NL",$D37="HORS LIGUE")),0,VLOOKUP(IF(OR(E37="",OR($D37="",$D37="NL",$D37="HORS LIGUE")),"",COUNTIFS($D$5:$D$72,"&lt;&gt;"&amp;"",$D$5:$D$72,"&lt;&gt;"&amp;"NL",$D$5:$D$72,"&lt;&gt;"&amp;"HORS LIGUE",E$5:E$72,"&lt;"&amp;E37)+1),Paramètres!$B$3:$C$56,2,FALSE)*Paramètres!$K$3))</f>
        <v>0</v>
      </c>
      <c r="G37" s="4"/>
      <c r="H37" s="2">
        <f>IF(G$2="Bike &amp; Run",IF(ISNA(VLOOKUP(G37,Paramètres!$B$3:$C$56,2,FALSE)),0,VLOOKUP(G37,Paramètres!$B$3:$C$56,2,FALSE)*Paramètres!$K$4),IF(OR(G37="",OR($D37="",$D37="NL",$D37="HORS LIGUE")),0,VLOOKUP(IF(OR(G37="",OR($D37="",$D37="NL",$D37="HORS LIGUE")),"",COUNTIFS($D$5:$D$72,"&lt;&gt;"&amp;"",$D$5:$D$72,"&lt;&gt;"&amp;"NL",$D$5:$D$72,"&lt;&gt;"&amp;"HORS LIGUE",G$5:G$72,"&lt;"&amp;G37)+1),Paramètres!$B$3:$C$56,2,FALSE)*Paramètres!$K$4))</f>
        <v>0</v>
      </c>
      <c r="I37" s="36"/>
      <c r="J37" s="2">
        <f>IF(I$2="Bike &amp; Run",IF(ISNA(VLOOKUP(I37,Paramètres!$B$3:$C$56,2,FALSE)),0,VLOOKUP(I37,Paramètres!$B$3:$C$56,2,FALSE)*Paramètres!$K$5),IF(OR(I37="",OR($D37="",$D37="NL",$D37="HORS LIGUE")),0,VLOOKUP(IF(OR(I37="",OR($D37="",$D37="NL",$D37="HORS LIGUE")),"",COUNTIFS($D$5:$D$72,"&lt;&gt;"&amp;"",$D$5:$D$72,"&lt;&gt;"&amp;"NL",$D$5:$D$72,"&lt;&gt;"&amp;"HORS LIGUE",I$5:I$72,"&lt;"&amp;I37)+1),Paramètres!$B$3:$C$56,2,FALSE)*Paramètres!$K$5))</f>
        <v>0</v>
      </c>
      <c r="K37" s="4"/>
      <c r="L37" s="2">
        <f>IF(K$2="Bike &amp; Run",IF(ISNA(VLOOKUP(K37,Paramètres!$B$3:$C$56,2,FALSE)),0,VLOOKUP(K37,Paramètres!$B$3:$C$56,2,FALSE)*Paramètres!$K$6),IF(OR(K37="",OR($D37="",$D37="NL",$D37="HORS LIGUE")),0,VLOOKUP(IF(OR(K37="",OR($D37="",$D37="NL",$D37="HORS LIGUE")),"",COUNTIFS($D$5:$D$72,"&lt;&gt;"&amp;"",$D$5:$D$72,"&lt;&gt;"&amp;"NL",$D$5:$D$72,"&lt;&gt;"&amp;"HORS LIGUE",K$5:K$72,"&lt;"&amp;K37)+1),Paramètres!$B$3:$C$56,2,FALSE)*Paramètres!$K$6))</f>
        <v>0</v>
      </c>
      <c r="M37" s="4"/>
      <c r="N37" s="2">
        <f>IF(M$2="Bike &amp; Run",IF(ISNA(VLOOKUP(M37,Paramètres!$B$3:$C$56,2,FALSE)),0,VLOOKUP(M37,Paramètres!$B$3:$C$56,2,FALSE)*Paramètres!$K$7),IF(OR(M37="",OR($D37="",$D37="NL",$D37="HORS LIGUE")),0,VLOOKUP(IF(OR(M37="",OR($D37="",$D37="NL",$D37="HORS LIGUE")),"",COUNTIFS($D$5:$D$72,"&lt;&gt;"&amp;"",$D$5:$D$72,"&lt;&gt;"&amp;"NL",$D$5:$D$72,"&lt;&gt;"&amp;"HORS LIGUE",M$5:M$72,"&lt;"&amp;M37)+1),Paramètres!$B$3:$C$56,2,FALSE)*Paramètres!$K$7))</f>
        <v>0</v>
      </c>
      <c r="O37" s="46"/>
      <c r="P37" s="2">
        <f>IF(O$2="Bike &amp; Run",IF(ISNA(VLOOKUP(O37,Paramètres!$B$3:$C$56,2,FALSE)),0,VLOOKUP(O37,Paramètres!$B$3:$C$56,2,FALSE)*Paramètres!$K$8),IF(OR(O37="",OR($D37="",$D37="NL",$D37="HORS LIGUE")),0,VLOOKUP(IF(OR(O37="",OR($D37="",$D37="NL",$D37="HORS LIGUE")),"",COUNTIFS($D$5:$D$72,"&lt;&gt;"&amp;"",$D$5:$D$72,"&lt;&gt;"&amp;"NL",$D$5:$D$72,"&lt;&gt;"&amp;"HORS LIGUE",O$5:O$72,"&lt;"&amp;O37)+1),Paramètres!$B$3:$C$56,2,FALSE)*Paramètres!$K$8))</f>
        <v>0</v>
      </c>
      <c r="Q37" s="46"/>
      <c r="R37" s="2">
        <f>IF(Q$2="Bike &amp; Run",IF(ISNA(VLOOKUP(Q37,Paramètres!$B$3:$C$56,2,FALSE)),0,VLOOKUP(Q37,Paramètres!$B$3:$C$56,2,FALSE)*Paramètres!$K$9),IF(OR(Q37="",OR($D37="",$D37="NL",$D37="HORS LIGUE")),0,VLOOKUP(IF(OR(Q37="",OR($D37="",$D37="NL",$D37="HORS LIGUE")),"",COUNTIFS($D$5:$D$72,"&lt;&gt;"&amp;"",$D$5:$D$72,"&lt;&gt;"&amp;"NL",$D$5:$D$72,"&lt;&gt;"&amp;"HORS LIGUE",Q$5:Q$72,"&lt;"&amp;Q37)+1),Paramètres!$B$3:$C$56,2,FALSE)*Paramètres!$K$9))</f>
        <v>0</v>
      </c>
      <c r="S37" s="46"/>
      <c r="T37" s="2">
        <f>IF(S$2="Bike &amp; Run",IF(ISNA(VLOOKUP(S37,Paramètres!$B$3:$C$56,2,FALSE)),0,VLOOKUP(S37,Paramètres!$B$3:$C$56,2,FALSE)*Paramètres!$K$10),IF(OR(S37="",OR($D37="",$D37="NL",$D37="HORS LIGUE")),0,VLOOKUP(IF(OR(S37="",OR($D37="",$D37="NL",$D37="HORS LIGUE")),"",COUNTIFS($D$5:$D$72,"&lt;&gt;"&amp;"",$D$5:$D$72,"&lt;&gt;"&amp;"NL",$D$5:$D$72,"&lt;&gt;"&amp;"HORS LIGUE",S$5:S$72,"&lt;"&amp;S37)+1),Paramètres!$B$3:$C$56,2,FALSE)*Paramètres!$K$10))</f>
        <v>0</v>
      </c>
      <c r="U37" s="46"/>
      <c r="V37" s="2">
        <f>IF(U$2="Bike &amp; Run",IF(ISNA(VLOOKUP(U37,Paramètres!$B$3:$C$56,2,FALSE)),0,VLOOKUP(U37,Paramètres!$B$3:$C$56,2,FALSE)*Paramètres!$K$11),IF(OR(U37="",OR($D37="",$D37="NL",$D37="HORS LIGUE")),0,VLOOKUP(IF(OR(U37="",OR($D37="",$D37="NL",$D37="HORS LIGUE")),"",COUNTIFS($D$5:$D$72,"&lt;&gt;"&amp;"",$D$5:$D$72,"&lt;&gt;"&amp;"NL",$D$5:$D$72,"&lt;&gt;"&amp;"HORS LIGUE",U$5:U$72,"&lt;"&amp;U37)+1),Paramètres!$B$3:$C$56,2,FALSE)*Paramètres!$K$11))</f>
        <v>0</v>
      </c>
      <c r="W37" s="46"/>
      <c r="X37" s="2">
        <f>IF(W$2="Bike &amp; Run",IF(ISNA(VLOOKUP(W37,Paramètres!$B$3:$C$56,2,FALSE)),0,VLOOKUP(W37,Paramètres!$B$3:$C$56,2,FALSE)*Paramètres!$K$12),IF(OR(W37="",OR($D37="",$D37="NL",$D37="HORS LIGUE")),0,VLOOKUP(IF(OR(W37="",OR($D37="",$D37="NL",$D37="HORS LIGUE")),"",COUNTIFS($D$5:$D$72,"&lt;&gt;"&amp;"",$D$5:$D$72,"&lt;&gt;"&amp;"NL",$D$5:$D$72,"&lt;&gt;"&amp;"HORS LIGUE",W$5:W$72,"&lt;"&amp;W37)+1),Paramètres!$B$3:$C$56,2,FALSE)*Paramètres!$K$12))</f>
        <v>0</v>
      </c>
      <c r="Y37" s="46"/>
      <c r="Z37" s="2">
        <f>IF(Y$2="Bike &amp; Run",IF(ISNA(VLOOKUP(Y37,Paramètres!$B$3:$C$56,2,FALSE)),0,VLOOKUP(Y37,Paramètres!$B$3:$C$56,2,FALSE)*Paramètres!$K$13),IF(OR(Y37="",OR($D37="",$D37="NL",$D37="HORS LIGUE")),0,VLOOKUP(IF(OR(Y37="",OR($D37="",$D37="NL",$D37="HORS LIGUE")),"",COUNTIFS($D$5:$D$72,"&lt;&gt;"&amp;"",$D$5:$D$72,"&lt;&gt;"&amp;"NL",$D$5:$D$72,"&lt;&gt;"&amp;"HORS LIGUE",Y$5:Y$72,"&lt;"&amp;Y37)+1),Paramètres!$B$3:$C$56,2,FALSE)*Paramètres!$K$13))</f>
        <v>0</v>
      </c>
      <c r="AA37" s="46"/>
      <c r="AB37" s="2">
        <f>IF(AA$2="Bike &amp; Run",IF(ISNA(VLOOKUP(AA37,Paramètres!$B$3:$C$56,2,FALSE)),0,VLOOKUP(AA37,Paramètres!$B$3:$C$56,2,FALSE)*Paramètres!$K$14),IF(OR(AA37="",OR($D37="",$D37="NL",$D37="HORS LIGUE")),0,VLOOKUP(IF(OR(AA37="",OR($D37="",$D37="NL",$D37="HORS LIGUE")),"",COUNTIFS($D$5:$D$72,"&lt;&gt;"&amp;"",$D$5:$D$72,"&lt;&gt;"&amp;"NL",$D$5:$D$72,"&lt;&gt;"&amp;"HORS LIGUE",AA$5:AA$72,"&lt;"&amp;AA37)+1),Paramètres!$B$3:$C$56,2,FALSE)*Paramètres!$K$14))</f>
        <v>0</v>
      </c>
      <c r="AC37" s="46"/>
      <c r="AD37" s="2">
        <f>IF(AC$2="Bike &amp; Run",IF(ISNA(VLOOKUP(AC37,Paramètres!$B$3:$C$56,2,FALSE)),0,VLOOKUP(AC37,Paramètres!$B$3:$C$56,2,FALSE)*Paramètres!$K$15),IF(OR(AC37="",OR($D37="",$D37="NL",$D37="HORS LIGUE")),0,VLOOKUP(IF(OR(AC37="",OR($D37="",$D37="NL",$D37="HORS LIGUE")),"",COUNTIFS($D$5:$D$72,"&lt;&gt;"&amp;"",$D$5:$D$72,"&lt;&gt;"&amp;"NL",$D$5:$D$72,"&lt;&gt;"&amp;"HORS LIGUE",AC$5:AC$72,"&lt;"&amp;AC37)+1),Paramètres!$B$3:$C$56,2,FALSE)*Paramètres!$K$15))</f>
        <v>0</v>
      </c>
      <c r="AE37" s="46"/>
      <c r="AF37" s="2">
        <f>IF(AE$2="Bike &amp; Run",IF(ISNA(VLOOKUP(AE37,Paramètres!$B$3:$C$56,2,FALSE)),0,VLOOKUP(AE37,Paramètres!$B$3:$C$56,2,FALSE)*Paramètres!$K$16),IF(OR(AE37="",OR($D37="",$D37="NL",$D37="HORS LIGUE")),0,VLOOKUP(IF(OR(AE37="",OR($D37="",$D37="NL",$D37="HORS LIGUE")),"",COUNTIFS($D$5:$D$72,"&lt;&gt;"&amp;"",$D$5:$D$72,"&lt;&gt;"&amp;"NL",$D$5:$D$72,"&lt;&gt;"&amp;"HORS LIGUE",AE$5:AE$72,"&lt;"&amp;AE37)+1),Paramètres!$B$3:$C$56,2,FALSE)*Paramètres!$K$16))</f>
        <v>0</v>
      </c>
      <c r="AG37" s="46"/>
      <c r="AH37" s="2">
        <f>IF(AG$2="Bike &amp; Run",IF(ISNA(VLOOKUP(AG37,Paramètres!$B$3:$C$56,2,FALSE)),0,VLOOKUP(AG37,Paramètres!$B$3:$C$56,2,FALSE)*Paramètres!$K$17),IF(OR(AG37="",OR($D37="",$D37="NL",$D37="HORS LIGUE")),0,VLOOKUP(IF(OR(AG37="",OR($D37="",$D37="NL",$D37="HORS LIGUE")),"",COUNTIFS($D$5:$D$72,"&lt;&gt;"&amp;"",$D$5:$D$72,"&lt;&gt;"&amp;"NL",$D$5:$D$72,"&lt;&gt;"&amp;"HORS LIGUE",AG$5:AG$72,"&lt;"&amp;AG37)+1),Paramètres!$B$3:$C$56,2,FALSE)*Paramètres!$K$17))</f>
        <v>0</v>
      </c>
      <c r="AI37" s="40">
        <f t="shared" ref="AI37:AI68" si="53">F37+H37+J37+L37+N37+P37+R37+T37+V37+X37+Z37+AB37+AD37+AF37+AH37</f>
        <v>0</v>
      </c>
      <c r="AJ37" s="3" t="str">
        <f t="shared" ref="AJ37:AJ68" si="54">IF(AI37&lt;&gt;0,RANK(AI37,$AI$5:$AI$72),"")</f>
        <v/>
      </c>
      <c r="AK37" s="5">
        <f t="shared" ref="AK37:AK72" si="55">COUNTA(E37,G37,I37,K37,M37,O37,Q37,S37,U37,W37,Y37,AA37,AC37,AE37,AG37)</f>
        <v>0</v>
      </c>
      <c r="AL37" s="41">
        <f t="shared" ref="AL37:AL72" si="56">HLOOKUP($AL$2,$BD$4:$BR$72,ROW(A37)-3,FALSE)</f>
        <v>0</v>
      </c>
      <c r="AM37" s="33" t="str">
        <f t="shared" ref="AM37:AM68" si="57">IF(AL37&lt;&gt;0,RANK(AL37,$AL$5:$AL$72),"")</f>
        <v/>
      </c>
      <c r="AO37" s="22">
        <f t="shared" ref="AO37:AO72" si="58">F37</f>
        <v>0</v>
      </c>
      <c r="AP37">
        <f t="shared" ref="AP37:AP72" si="59">H37</f>
        <v>0</v>
      </c>
      <c r="AQ37">
        <f t="shared" ref="AQ37:AQ72" si="60">J37</f>
        <v>0</v>
      </c>
      <c r="AR37">
        <f t="shared" ref="AR37:AR72" si="61">L37</f>
        <v>0</v>
      </c>
      <c r="AS37">
        <f t="shared" ref="AS37:AS72" si="62">N37</f>
        <v>0</v>
      </c>
      <c r="AT37">
        <f t="shared" ref="AT37:AT72" si="63">P37</f>
        <v>0</v>
      </c>
      <c r="AU37">
        <f t="shared" ref="AU37:AU72" si="64">R37</f>
        <v>0</v>
      </c>
      <c r="AV37">
        <f t="shared" ref="AV37:AV72" si="65">T37</f>
        <v>0</v>
      </c>
      <c r="AW37">
        <f t="shared" ref="AW37:AW72" si="66">V37</f>
        <v>0</v>
      </c>
      <c r="AX37">
        <f t="shared" ref="AX37:AX72" si="67">X37</f>
        <v>0</v>
      </c>
      <c r="AY37">
        <f t="shared" ref="AY37:AY72" si="68">Z37</f>
        <v>0</v>
      </c>
      <c r="AZ37">
        <f t="shared" ref="AZ37:AZ72" si="69">AB37</f>
        <v>0</v>
      </c>
      <c r="BA37">
        <f t="shared" ref="BA37:BA72" si="70">AD37</f>
        <v>0</v>
      </c>
      <c r="BB37">
        <f t="shared" ref="BB37:BB72" si="71">AF37</f>
        <v>0</v>
      </c>
      <c r="BC37">
        <f t="shared" ref="BC37:BC72" si="72">AH37</f>
        <v>0</v>
      </c>
      <c r="BD37">
        <f t="shared" ref="BD37:BD72" si="73">LARGE($AO37:$BC37,BD$4)</f>
        <v>0</v>
      </c>
      <c r="BE37" s="22">
        <f t="shared" ref="BE37:BR37" si="74">BD37+LARGE($AO37:$BC37,BE$4)</f>
        <v>0</v>
      </c>
      <c r="BF37" s="22">
        <f t="shared" si="74"/>
        <v>0</v>
      </c>
      <c r="BG37" s="22">
        <f t="shared" si="74"/>
        <v>0</v>
      </c>
      <c r="BH37" s="22">
        <f t="shared" si="74"/>
        <v>0</v>
      </c>
      <c r="BI37" s="22">
        <f t="shared" si="74"/>
        <v>0</v>
      </c>
      <c r="BJ37" s="22">
        <f t="shared" si="74"/>
        <v>0</v>
      </c>
      <c r="BK37" s="22">
        <f t="shared" si="74"/>
        <v>0</v>
      </c>
      <c r="BL37" s="22">
        <f t="shared" si="74"/>
        <v>0</v>
      </c>
      <c r="BM37" s="22">
        <f t="shared" si="74"/>
        <v>0</v>
      </c>
      <c r="BN37" s="22">
        <f t="shared" si="74"/>
        <v>0</v>
      </c>
      <c r="BO37" s="22">
        <f t="shared" si="74"/>
        <v>0</v>
      </c>
      <c r="BP37" s="22">
        <f t="shared" si="74"/>
        <v>0</v>
      </c>
      <c r="BQ37" s="22">
        <f t="shared" si="74"/>
        <v>0</v>
      </c>
      <c r="BR37" s="22">
        <f t="shared" si="74"/>
        <v>0</v>
      </c>
    </row>
    <row r="38" spans="1:70" ht="16.5">
      <c r="A38" s="14"/>
      <c r="B38" s="32" t="str">
        <f>IF(ISNA(VLOOKUP(A38,'Licenciés Jeunes 2023'!A:C,3,0)),"",VLOOKUP(A38,'Licenciés Jeunes 2023'!A:C,3,0))</f>
        <v/>
      </c>
      <c r="C38" s="32" t="str">
        <f>IF(ISNA(VLOOKUP(A38,'Licenciés Jeunes 2023'!A:C,2,0)),"",VLOOKUP(A38,'Licenciés Jeunes 2023'!A:C,2,0))</f>
        <v/>
      </c>
      <c r="D38" s="32" t="str">
        <f>IF(ISNA(VLOOKUP(A38,'Licenciés Jeunes 2023'!A:F,6,0)),"",VLOOKUP(A38,'Licenciés Jeunes 2023'!A:F,6,0))</f>
        <v/>
      </c>
      <c r="E38" s="6"/>
      <c r="F38" s="2">
        <f>IF(E$2="Bike &amp; Run",IF(ISNA(VLOOKUP(E38,Paramètres!$B$3:$C$56,2,FALSE)),0,VLOOKUP(E38,Paramètres!$B$3:$C$56,2,FALSE)*Paramètres!$K$3),IF(OR(E38="",OR($D38="",$D38="NL",$D38="HORS LIGUE")),0,VLOOKUP(IF(OR(E38="",OR($D38="",$D38="NL",$D38="HORS LIGUE")),"",COUNTIFS($D$5:$D$72,"&lt;&gt;"&amp;"",$D$5:$D$72,"&lt;&gt;"&amp;"NL",$D$5:$D$72,"&lt;&gt;"&amp;"HORS LIGUE",E$5:E$72,"&lt;"&amp;E38)+1),Paramètres!$B$3:$C$56,2,FALSE)*Paramètres!$K$3))</f>
        <v>0</v>
      </c>
      <c r="G38" s="4"/>
      <c r="H38" s="2">
        <f>IF(G$2="Bike &amp; Run",IF(ISNA(VLOOKUP(G38,Paramètres!$B$3:$C$56,2,FALSE)),0,VLOOKUP(G38,Paramètres!$B$3:$C$56,2,FALSE)*Paramètres!$K$4),IF(OR(G38="",OR($D38="",$D38="NL",$D38="HORS LIGUE")),0,VLOOKUP(IF(OR(G38="",OR($D38="",$D38="NL",$D38="HORS LIGUE")),"",COUNTIFS($D$5:$D$72,"&lt;&gt;"&amp;"",$D$5:$D$72,"&lt;&gt;"&amp;"NL",$D$5:$D$72,"&lt;&gt;"&amp;"HORS LIGUE",G$5:G$72,"&lt;"&amp;G38)+1),Paramètres!$B$3:$C$56,2,FALSE)*Paramètres!$K$4))</f>
        <v>0</v>
      </c>
      <c r="I38" s="36"/>
      <c r="J38" s="2">
        <f>IF(I$2="Bike &amp; Run",IF(ISNA(VLOOKUP(I38,Paramètres!$B$3:$C$56,2,FALSE)),0,VLOOKUP(I38,Paramètres!$B$3:$C$56,2,FALSE)*Paramètres!$K$5),IF(OR(I38="",OR($D38="",$D38="NL",$D38="HORS LIGUE")),0,VLOOKUP(IF(OR(I38="",OR($D38="",$D38="NL",$D38="HORS LIGUE")),"",COUNTIFS($D$5:$D$72,"&lt;&gt;"&amp;"",$D$5:$D$72,"&lt;&gt;"&amp;"NL",$D$5:$D$72,"&lt;&gt;"&amp;"HORS LIGUE",I$5:I$72,"&lt;"&amp;I38)+1),Paramètres!$B$3:$C$56,2,FALSE)*Paramètres!$K$5))</f>
        <v>0</v>
      </c>
      <c r="K38" s="4"/>
      <c r="L38" s="2">
        <f>IF(K$2="Bike &amp; Run",IF(ISNA(VLOOKUP(K38,Paramètres!$B$3:$C$56,2,FALSE)),0,VLOOKUP(K38,Paramètres!$B$3:$C$56,2,FALSE)*Paramètres!$K$6),IF(OR(K38="",OR($D38="",$D38="NL",$D38="HORS LIGUE")),0,VLOOKUP(IF(OR(K38="",OR($D38="",$D38="NL",$D38="HORS LIGUE")),"",COUNTIFS($D$5:$D$72,"&lt;&gt;"&amp;"",$D$5:$D$72,"&lt;&gt;"&amp;"NL",$D$5:$D$72,"&lt;&gt;"&amp;"HORS LIGUE",K$5:K$72,"&lt;"&amp;K38)+1),Paramètres!$B$3:$C$56,2,FALSE)*Paramètres!$K$6))</f>
        <v>0</v>
      </c>
      <c r="M38" s="4"/>
      <c r="N38" s="2">
        <f>IF(M$2="Bike &amp; Run",IF(ISNA(VLOOKUP(M38,Paramètres!$B$3:$C$56,2,FALSE)),0,VLOOKUP(M38,Paramètres!$B$3:$C$56,2,FALSE)*Paramètres!$K$7),IF(OR(M38="",OR($D38="",$D38="NL",$D38="HORS LIGUE")),0,VLOOKUP(IF(OR(M38="",OR($D38="",$D38="NL",$D38="HORS LIGUE")),"",COUNTIFS($D$5:$D$72,"&lt;&gt;"&amp;"",$D$5:$D$72,"&lt;&gt;"&amp;"NL",$D$5:$D$72,"&lt;&gt;"&amp;"HORS LIGUE",M$5:M$72,"&lt;"&amp;M38)+1),Paramètres!$B$3:$C$56,2,FALSE)*Paramètres!$K$7))</f>
        <v>0</v>
      </c>
      <c r="O38" s="46"/>
      <c r="P38" s="2">
        <f>IF(O$2="Bike &amp; Run",IF(ISNA(VLOOKUP(O38,Paramètres!$B$3:$C$56,2,FALSE)),0,VLOOKUP(O38,Paramètres!$B$3:$C$56,2,FALSE)*Paramètres!$K$8),IF(OR(O38="",OR($D38="",$D38="NL",$D38="HORS LIGUE")),0,VLOOKUP(IF(OR(O38="",OR($D38="",$D38="NL",$D38="HORS LIGUE")),"",COUNTIFS($D$5:$D$72,"&lt;&gt;"&amp;"",$D$5:$D$72,"&lt;&gt;"&amp;"NL",$D$5:$D$72,"&lt;&gt;"&amp;"HORS LIGUE",O$5:O$72,"&lt;"&amp;O38)+1),Paramètres!$B$3:$C$56,2,FALSE)*Paramètres!$K$8))</f>
        <v>0</v>
      </c>
      <c r="Q38" s="46"/>
      <c r="R38" s="2">
        <f>IF(Q$2="Bike &amp; Run",IF(ISNA(VLOOKUP(Q38,Paramètres!$B$3:$C$56,2,FALSE)),0,VLOOKUP(Q38,Paramètres!$B$3:$C$56,2,FALSE)*Paramètres!$K$9),IF(OR(Q38="",OR($D38="",$D38="NL",$D38="HORS LIGUE")),0,VLOOKUP(IF(OR(Q38="",OR($D38="",$D38="NL",$D38="HORS LIGUE")),"",COUNTIFS($D$5:$D$72,"&lt;&gt;"&amp;"",$D$5:$D$72,"&lt;&gt;"&amp;"NL",$D$5:$D$72,"&lt;&gt;"&amp;"HORS LIGUE",Q$5:Q$72,"&lt;"&amp;Q38)+1),Paramètres!$B$3:$C$56,2,FALSE)*Paramètres!$K$9))</f>
        <v>0</v>
      </c>
      <c r="S38" s="46"/>
      <c r="T38" s="2">
        <f>IF(S$2="Bike &amp; Run",IF(ISNA(VLOOKUP(S38,Paramètres!$B$3:$C$56,2,FALSE)),0,VLOOKUP(S38,Paramètres!$B$3:$C$56,2,FALSE)*Paramètres!$K$10),IF(OR(S38="",OR($D38="",$D38="NL",$D38="HORS LIGUE")),0,VLOOKUP(IF(OR(S38="",OR($D38="",$D38="NL",$D38="HORS LIGUE")),"",COUNTIFS($D$5:$D$72,"&lt;&gt;"&amp;"",$D$5:$D$72,"&lt;&gt;"&amp;"NL",$D$5:$D$72,"&lt;&gt;"&amp;"HORS LIGUE",S$5:S$72,"&lt;"&amp;S38)+1),Paramètres!$B$3:$C$56,2,FALSE)*Paramètres!$K$10))</f>
        <v>0</v>
      </c>
      <c r="U38" s="46"/>
      <c r="V38" s="2">
        <f>IF(U$2="Bike &amp; Run",IF(ISNA(VLOOKUP(U38,Paramètres!$B$3:$C$56,2,FALSE)),0,VLOOKUP(U38,Paramètres!$B$3:$C$56,2,FALSE)*Paramètres!$K$11),IF(OR(U38="",OR($D38="",$D38="NL",$D38="HORS LIGUE")),0,VLOOKUP(IF(OR(U38="",OR($D38="",$D38="NL",$D38="HORS LIGUE")),"",COUNTIFS($D$5:$D$72,"&lt;&gt;"&amp;"",$D$5:$D$72,"&lt;&gt;"&amp;"NL",$D$5:$D$72,"&lt;&gt;"&amp;"HORS LIGUE",U$5:U$72,"&lt;"&amp;U38)+1),Paramètres!$B$3:$C$56,2,FALSE)*Paramètres!$K$11))</f>
        <v>0</v>
      </c>
      <c r="W38" s="46"/>
      <c r="X38" s="2">
        <f>IF(W$2="Bike &amp; Run",IF(ISNA(VLOOKUP(W38,Paramètres!$B$3:$C$56,2,FALSE)),0,VLOOKUP(W38,Paramètres!$B$3:$C$56,2,FALSE)*Paramètres!$K$12),IF(OR(W38="",OR($D38="",$D38="NL",$D38="HORS LIGUE")),0,VLOOKUP(IF(OR(W38="",OR($D38="",$D38="NL",$D38="HORS LIGUE")),"",COUNTIFS($D$5:$D$72,"&lt;&gt;"&amp;"",$D$5:$D$72,"&lt;&gt;"&amp;"NL",$D$5:$D$72,"&lt;&gt;"&amp;"HORS LIGUE",W$5:W$72,"&lt;"&amp;W38)+1),Paramètres!$B$3:$C$56,2,FALSE)*Paramètres!$K$12))</f>
        <v>0</v>
      </c>
      <c r="Y38" s="46"/>
      <c r="Z38" s="2">
        <f>IF(Y$2="Bike &amp; Run",IF(ISNA(VLOOKUP(Y38,Paramètres!$B$3:$C$56,2,FALSE)),0,VLOOKUP(Y38,Paramètres!$B$3:$C$56,2,FALSE)*Paramètres!$K$13),IF(OR(Y38="",OR($D38="",$D38="NL",$D38="HORS LIGUE")),0,VLOOKUP(IF(OR(Y38="",OR($D38="",$D38="NL",$D38="HORS LIGUE")),"",COUNTIFS($D$5:$D$72,"&lt;&gt;"&amp;"",$D$5:$D$72,"&lt;&gt;"&amp;"NL",$D$5:$D$72,"&lt;&gt;"&amp;"HORS LIGUE",Y$5:Y$72,"&lt;"&amp;Y38)+1),Paramètres!$B$3:$C$56,2,FALSE)*Paramètres!$K$13))</f>
        <v>0</v>
      </c>
      <c r="AA38" s="46"/>
      <c r="AB38" s="2">
        <f>IF(AA$2="Bike &amp; Run",IF(ISNA(VLOOKUP(AA38,Paramètres!$B$3:$C$56,2,FALSE)),0,VLOOKUP(AA38,Paramètres!$B$3:$C$56,2,FALSE)*Paramètres!$K$14),IF(OR(AA38="",OR($D38="",$D38="NL",$D38="HORS LIGUE")),0,VLOOKUP(IF(OR(AA38="",OR($D38="",$D38="NL",$D38="HORS LIGUE")),"",COUNTIFS($D$5:$D$72,"&lt;&gt;"&amp;"",$D$5:$D$72,"&lt;&gt;"&amp;"NL",$D$5:$D$72,"&lt;&gt;"&amp;"HORS LIGUE",AA$5:AA$72,"&lt;"&amp;AA38)+1),Paramètres!$B$3:$C$56,2,FALSE)*Paramètres!$K$14))</f>
        <v>0</v>
      </c>
      <c r="AC38" s="46"/>
      <c r="AD38" s="2">
        <f>IF(AC$2="Bike &amp; Run",IF(ISNA(VLOOKUP(AC38,Paramètres!$B$3:$C$56,2,FALSE)),0,VLOOKUP(AC38,Paramètres!$B$3:$C$56,2,FALSE)*Paramètres!$K$15),IF(OR(AC38="",OR($D38="",$D38="NL",$D38="HORS LIGUE")),0,VLOOKUP(IF(OR(AC38="",OR($D38="",$D38="NL",$D38="HORS LIGUE")),"",COUNTIFS($D$5:$D$72,"&lt;&gt;"&amp;"",$D$5:$D$72,"&lt;&gt;"&amp;"NL",$D$5:$D$72,"&lt;&gt;"&amp;"HORS LIGUE",AC$5:AC$72,"&lt;"&amp;AC38)+1),Paramètres!$B$3:$C$56,2,FALSE)*Paramètres!$K$15))</f>
        <v>0</v>
      </c>
      <c r="AE38" s="46"/>
      <c r="AF38" s="2">
        <f>IF(AE$2="Bike &amp; Run",IF(ISNA(VLOOKUP(AE38,Paramètres!$B$3:$C$56,2,FALSE)),0,VLOOKUP(AE38,Paramètres!$B$3:$C$56,2,FALSE)*Paramètres!$K$16),IF(OR(AE38="",OR($D38="",$D38="NL",$D38="HORS LIGUE")),0,VLOOKUP(IF(OR(AE38="",OR($D38="",$D38="NL",$D38="HORS LIGUE")),"",COUNTIFS($D$5:$D$72,"&lt;&gt;"&amp;"",$D$5:$D$72,"&lt;&gt;"&amp;"NL",$D$5:$D$72,"&lt;&gt;"&amp;"HORS LIGUE",AE$5:AE$72,"&lt;"&amp;AE38)+1),Paramètres!$B$3:$C$56,2,FALSE)*Paramètres!$K$16))</f>
        <v>0</v>
      </c>
      <c r="AG38" s="46"/>
      <c r="AH38" s="2">
        <f>IF(AG$2="Bike &amp; Run",IF(ISNA(VLOOKUP(AG38,Paramètres!$B$3:$C$56,2,FALSE)),0,VLOOKUP(AG38,Paramètres!$B$3:$C$56,2,FALSE)*Paramètres!$K$17),IF(OR(AG38="",OR($D38="",$D38="NL",$D38="HORS LIGUE")),0,VLOOKUP(IF(OR(AG38="",OR($D38="",$D38="NL",$D38="HORS LIGUE")),"",COUNTIFS($D$5:$D$72,"&lt;&gt;"&amp;"",$D$5:$D$72,"&lt;&gt;"&amp;"NL",$D$5:$D$72,"&lt;&gt;"&amp;"HORS LIGUE",AG$5:AG$72,"&lt;"&amp;AG38)+1),Paramètres!$B$3:$C$56,2,FALSE)*Paramètres!$K$17))</f>
        <v>0</v>
      </c>
      <c r="AI38" s="40">
        <f t="shared" si="53"/>
        <v>0</v>
      </c>
      <c r="AJ38" s="3" t="str">
        <f t="shared" si="54"/>
        <v/>
      </c>
      <c r="AK38" s="5">
        <f t="shared" si="55"/>
        <v>0</v>
      </c>
      <c r="AL38" s="41">
        <f t="shared" si="56"/>
        <v>0</v>
      </c>
      <c r="AM38" s="33" t="str">
        <f t="shared" si="57"/>
        <v/>
      </c>
      <c r="AO38" s="22">
        <f t="shared" si="58"/>
        <v>0</v>
      </c>
      <c r="AP38">
        <f t="shared" si="59"/>
        <v>0</v>
      </c>
      <c r="AQ38">
        <f t="shared" si="60"/>
        <v>0</v>
      </c>
      <c r="AR38">
        <f t="shared" si="61"/>
        <v>0</v>
      </c>
      <c r="AS38">
        <f t="shared" si="62"/>
        <v>0</v>
      </c>
      <c r="AT38">
        <f t="shared" si="63"/>
        <v>0</v>
      </c>
      <c r="AU38">
        <f t="shared" si="64"/>
        <v>0</v>
      </c>
      <c r="AV38">
        <f t="shared" si="65"/>
        <v>0</v>
      </c>
      <c r="AW38">
        <f t="shared" si="66"/>
        <v>0</v>
      </c>
      <c r="AX38">
        <f t="shared" si="67"/>
        <v>0</v>
      </c>
      <c r="AY38">
        <f t="shared" si="68"/>
        <v>0</v>
      </c>
      <c r="AZ38">
        <f t="shared" si="69"/>
        <v>0</v>
      </c>
      <c r="BA38">
        <f t="shared" si="70"/>
        <v>0</v>
      </c>
      <c r="BB38">
        <f t="shared" si="71"/>
        <v>0</v>
      </c>
      <c r="BC38">
        <f t="shared" si="72"/>
        <v>0</v>
      </c>
      <c r="BD38">
        <f t="shared" si="73"/>
        <v>0</v>
      </c>
      <c r="BE38" s="22">
        <f t="shared" ref="BE38:BR38" si="75">BD38+LARGE($AO38:$BC38,BE$4)</f>
        <v>0</v>
      </c>
      <c r="BF38" s="22">
        <f t="shared" si="75"/>
        <v>0</v>
      </c>
      <c r="BG38" s="22">
        <f t="shared" si="75"/>
        <v>0</v>
      </c>
      <c r="BH38" s="22">
        <f t="shared" si="75"/>
        <v>0</v>
      </c>
      <c r="BI38" s="22">
        <f t="shared" si="75"/>
        <v>0</v>
      </c>
      <c r="BJ38" s="22">
        <f t="shared" si="75"/>
        <v>0</v>
      </c>
      <c r="BK38" s="22">
        <f t="shared" si="75"/>
        <v>0</v>
      </c>
      <c r="BL38" s="22">
        <f t="shared" si="75"/>
        <v>0</v>
      </c>
      <c r="BM38" s="22">
        <f t="shared" si="75"/>
        <v>0</v>
      </c>
      <c r="BN38" s="22">
        <f t="shared" si="75"/>
        <v>0</v>
      </c>
      <c r="BO38" s="22">
        <f t="shared" si="75"/>
        <v>0</v>
      </c>
      <c r="BP38" s="22">
        <f t="shared" si="75"/>
        <v>0</v>
      </c>
      <c r="BQ38" s="22">
        <f t="shared" si="75"/>
        <v>0</v>
      </c>
      <c r="BR38" s="22">
        <f t="shared" si="75"/>
        <v>0</v>
      </c>
    </row>
    <row r="39" spans="1:70" ht="16.5">
      <c r="A39" s="14"/>
      <c r="B39" s="32" t="str">
        <f>IF(ISNA(VLOOKUP(A39,'Licenciés Jeunes 2023'!A:C,3,0)),"",VLOOKUP(A39,'Licenciés Jeunes 2023'!A:C,3,0))</f>
        <v/>
      </c>
      <c r="C39" s="32" t="str">
        <f>IF(ISNA(VLOOKUP(A39,'Licenciés Jeunes 2023'!A:C,2,0)),"",VLOOKUP(A39,'Licenciés Jeunes 2023'!A:C,2,0))</f>
        <v/>
      </c>
      <c r="D39" s="32" t="str">
        <f>IF(ISNA(VLOOKUP(A39,'Licenciés Jeunes 2023'!A:F,6,0)),"",VLOOKUP(A39,'Licenciés Jeunes 2023'!A:F,6,0))</f>
        <v/>
      </c>
      <c r="E39" s="6"/>
      <c r="F39" s="2">
        <f>IF(E$2="Bike &amp; Run",IF(ISNA(VLOOKUP(E39,Paramètres!$B$3:$C$56,2,FALSE)),0,VLOOKUP(E39,Paramètres!$B$3:$C$56,2,FALSE)*Paramètres!$K$3),IF(OR(E39="",OR($D39="",$D39="NL",$D39="HORS LIGUE")),0,VLOOKUP(IF(OR(E39="",OR($D39="",$D39="NL",$D39="HORS LIGUE")),"",COUNTIFS($D$5:$D$72,"&lt;&gt;"&amp;"",$D$5:$D$72,"&lt;&gt;"&amp;"NL",$D$5:$D$72,"&lt;&gt;"&amp;"HORS LIGUE",E$5:E$72,"&lt;"&amp;E39)+1),Paramètres!$B$3:$C$56,2,FALSE)*Paramètres!$K$3))</f>
        <v>0</v>
      </c>
      <c r="G39" s="4"/>
      <c r="H39" s="2">
        <f>IF(G$2="Bike &amp; Run",IF(ISNA(VLOOKUP(G39,Paramètres!$B$3:$C$56,2,FALSE)),0,VLOOKUP(G39,Paramètres!$B$3:$C$56,2,FALSE)*Paramètres!$K$4),IF(OR(G39="",OR($D39="",$D39="NL",$D39="HORS LIGUE")),0,VLOOKUP(IF(OR(G39="",OR($D39="",$D39="NL",$D39="HORS LIGUE")),"",COUNTIFS($D$5:$D$72,"&lt;&gt;"&amp;"",$D$5:$D$72,"&lt;&gt;"&amp;"NL",$D$5:$D$72,"&lt;&gt;"&amp;"HORS LIGUE",G$5:G$72,"&lt;"&amp;G39)+1),Paramètres!$B$3:$C$56,2,FALSE)*Paramètres!$K$4))</f>
        <v>0</v>
      </c>
      <c r="I39" s="36"/>
      <c r="J39" s="2">
        <f>IF(I$2="Bike &amp; Run",IF(ISNA(VLOOKUP(I39,Paramètres!$B$3:$C$56,2,FALSE)),0,VLOOKUP(I39,Paramètres!$B$3:$C$56,2,FALSE)*Paramètres!$K$5),IF(OR(I39="",OR($D39="",$D39="NL",$D39="HORS LIGUE")),0,VLOOKUP(IF(OR(I39="",OR($D39="",$D39="NL",$D39="HORS LIGUE")),"",COUNTIFS($D$5:$D$72,"&lt;&gt;"&amp;"",$D$5:$D$72,"&lt;&gt;"&amp;"NL",$D$5:$D$72,"&lt;&gt;"&amp;"HORS LIGUE",I$5:I$72,"&lt;"&amp;I39)+1),Paramètres!$B$3:$C$56,2,FALSE)*Paramètres!$K$5))</f>
        <v>0</v>
      </c>
      <c r="K39" s="4"/>
      <c r="L39" s="2">
        <f>IF(K$2="Bike &amp; Run",IF(ISNA(VLOOKUP(K39,Paramètres!$B$3:$C$56,2,FALSE)),0,VLOOKUP(K39,Paramètres!$B$3:$C$56,2,FALSE)*Paramètres!$K$6),IF(OR(K39="",OR($D39="",$D39="NL",$D39="HORS LIGUE")),0,VLOOKUP(IF(OR(K39="",OR($D39="",$D39="NL",$D39="HORS LIGUE")),"",COUNTIFS($D$5:$D$72,"&lt;&gt;"&amp;"",$D$5:$D$72,"&lt;&gt;"&amp;"NL",$D$5:$D$72,"&lt;&gt;"&amp;"HORS LIGUE",K$5:K$72,"&lt;"&amp;K39)+1),Paramètres!$B$3:$C$56,2,FALSE)*Paramètres!$K$6))</f>
        <v>0</v>
      </c>
      <c r="M39" s="4"/>
      <c r="N39" s="2">
        <f>IF(M$2="Bike &amp; Run",IF(ISNA(VLOOKUP(M39,Paramètres!$B$3:$C$56,2,FALSE)),0,VLOOKUP(M39,Paramètres!$B$3:$C$56,2,FALSE)*Paramètres!$K$7),IF(OR(M39="",OR($D39="",$D39="NL",$D39="HORS LIGUE")),0,VLOOKUP(IF(OR(M39="",OR($D39="",$D39="NL",$D39="HORS LIGUE")),"",COUNTIFS($D$5:$D$72,"&lt;&gt;"&amp;"",$D$5:$D$72,"&lt;&gt;"&amp;"NL",$D$5:$D$72,"&lt;&gt;"&amp;"HORS LIGUE",M$5:M$72,"&lt;"&amp;M39)+1),Paramètres!$B$3:$C$56,2,FALSE)*Paramètres!$K$7))</f>
        <v>0</v>
      </c>
      <c r="O39" s="46"/>
      <c r="P39" s="2">
        <f>IF(O$2="Bike &amp; Run",IF(ISNA(VLOOKUP(O39,Paramètres!$B$3:$C$56,2,FALSE)),0,VLOOKUP(O39,Paramètres!$B$3:$C$56,2,FALSE)*Paramètres!$K$8),IF(OR(O39="",OR($D39="",$D39="NL",$D39="HORS LIGUE")),0,VLOOKUP(IF(OR(O39="",OR($D39="",$D39="NL",$D39="HORS LIGUE")),"",COUNTIFS($D$5:$D$72,"&lt;&gt;"&amp;"",$D$5:$D$72,"&lt;&gt;"&amp;"NL",$D$5:$D$72,"&lt;&gt;"&amp;"HORS LIGUE",O$5:O$72,"&lt;"&amp;O39)+1),Paramètres!$B$3:$C$56,2,FALSE)*Paramètres!$K$8))</f>
        <v>0</v>
      </c>
      <c r="Q39" s="46"/>
      <c r="R39" s="2">
        <f>IF(Q$2="Bike &amp; Run",IF(ISNA(VLOOKUP(Q39,Paramètres!$B$3:$C$56,2,FALSE)),0,VLOOKUP(Q39,Paramètres!$B$3:$C$56,2,FALSE)*Paramètres!$K$9),IF(OR(Q39="",OR($D39="",$D39="NL",$D39="HORS LIGUE")),0,VLOOKUP(IF(OR(Q39="",OR($D39="",$D39="NL",$D39="HORS LIGUE")),"",COUNTIFS($D$5:$D$72,"&lt;&gt;"&amp;"",$D$5:$D$72,"&lt;&gt;"&amp;"NL",$D$5:$D$72,"&lt;&gt;"&amp;"HORS LIGUE",Q$5:Q$72,"&lt;"&amp;Q39)+1),Paramètres!$B$3:$C$56,2,FALSE)*Paramètres!$K$9))</f>
        <v>0</v>
      </c>
      <c r="S39" s="46"/>
      <c r="T39" s="2">
        <f>IF(S$2="Bike &amp; Run",IF(ISNA(VLOOKUP(S39,Paramètres!$B$3:$C$56,2,FALSE)),0,VLOOKUP(S39,Paramètres!$B$3:$C$56,2,FALSE)*Paramètres!$K$10),IF(OR(S39="",OR($D39="",$D39="NL",$D39="HORS LIGUE")),0,VLOOKUP(IF(OR(S39="",OR($D39="",$D39="NL",$D39="HORS LIGUE")),"",COUNTIFS($D$5:$D$72,"&lt;&gt;"&amp;"",$D$5:$D$72,"&lt;&gt;"&amp;"NL",$D$5:$D$72,"&lt;&gt;"&amp;"HORS LIGUE",S$5:S$72,"&lt;"&amp;S39)+1),Paramètres!$B$3:$C$56,2,FALSE)*Paramètres!$K$10))</f>
        <v>0</v>
      </c>
      <c r="U39" s="46"/>
      <c r="V39" s="2">
        <f>IF(U$2="Bike &amp; Run",IF(ISNA(VLOOKUP(U39,Paramètres!$B$3:$C$56,2,FALSE)),0,VLOOKUP(U39,Paramètres!$B$3:$C$56,2,FALSE)*Paramètres!$K$11),IF(OR(U39="",OR($D39="",$D39="NL",$D39="HORS LIGUE")),0,VLOOKUP(IF(OR(U39="",OR($D39="",$D39="NL",$D39="HORS LIGUE")),"",COUNTIFS($D$5:$D$72,"&lt;&gt;"&amp;"",$D$5:$D$72,"&lt;&gt;"&amp;"NL",$D$5:$D$72,"&lt;&gt;"&amp;"HORS LIGUE",U$5:U$72,"&lt;"&amp;U39)+1),Paramètres!$B$3:$C$56,2,FALSE)*Paramètres!$K$11))</f>
        <v>0</v>
      </c>
      <c r="W39" s="46"/>
      <c r="X39" s="2">
        <f>IF(W$2="Bike &amp; Run",IF(ISNA(VLOOKUP(W39,Paramètres!$B$3:$C$56,2,FALSE)),0,VLOOKUP(W39,Paramètres!$B$3:$C$56,2,FALSE)*Paramètres!$K$12),IF(OR(W39="",OR($D39="",$D39="NL",$D39="HORS LIGUE")),0,VLOOKUP(IF(OR(W39="",OR($D39="",$D39="NL",$D39="HORS LIGUE")),"",COUNTIFS($D$5:$D$72,"&lt;&gt;"&amp;"",$D$5:$D$72,"&lt;&gt;"&amp;"NL",$D$5:$D$72,"&lt;&gt;"&amp;"HORS LIGUE",W$5:W$72,"&lt;"&amp;W39)+1),Paramètres!$B$3:$C$56,2,FALSE)*Paramètres!$K$12))</f>
        <v>0</v>
      </c>
      <c r="Y39" s="46"/>
      <c r="Z39" s="2">
        <f>IF(Y$2="Bike &amp; Run",IF(ISNA(VLOOKUP(Y39,Paramètres!$B$3:$C$56,2,FALSE)),0,VLOOKUP(Y39,Paramètres!$B$3:$C$56,2,FALSE)*Paramètres!$K$13),IF(OR(Y39="",OR($D39="",$D39="NL",$D39="HORS LIGUE")),0,VLOOKUP(IF(OR(Y39="",OR($D39="",$D39="NL",$D39="HORS LIGUE")),"",COUNTIFS($D$5:$D$72,"&lt;&gt;"&amp;"",$D$5:$D$72,"&lt;&gt;"&amp;"NL",$D$5:$D$72,"&lt;&gt;"&amp;"HORS LIGUE",Y$5:Y$72,"&lt;"&amp;Y39)+1),Paramètres!$B$3:$C$56,2,FALSE)*Paramètres!$K$13))</f>
        <v>0</v>
      </c>
      <c r="AA39" s="46"/>
      <c r="AB39" s="2">
        <f>IF(AA$2="Bike &amp; Run",IF(ISNA(VLOOKUP(AA39,Paramètres!$B$3:$C$56,2,FALSE)),0,VLOOKUP(AA39,Paramètres!$B$3:$C$56,2,FALSE)*Paramètres!$K$14),IF(OR(AA39="",OR($D39="",$D39="NL",$D39="HORS LIGUE")),0,VLOOKUP(IF(OR(AA39="",OR($D39="",$D39="NL",$D39="HORS LIGUE")),"",COUNTIFS($D$5:$D$72,"&lt;&gt;"&amp;"",$D$5:$D$72,"&lt;&gt;"&amp;"NL",$D$5:$D$72,"&lt;&gt;"&amp;"HORS LIGUE",AA$5:AA$72,"&lt;"&amp;AA39)+1),Paramètres!$B$3:$C$56,2,FALSE)*Paramètres!$K$14))</f>
        <v>0</v>
      </c>
      <c r="AC39" s="46"/>
      <c r="AD39" s="2">
        <f>IF(AC$2="Bike &amp; Run",IF(ISNA(VLOOKUP(AC39,Paramètres!$B$3:$C$56,2,FALSE)),0,VLOOKUP(AC39,Paramètres!$B$3:$C$56,2,FALSE)*Paramètres!$K$15),IF(OR(AC39="",OR($D39="",$D39="NL",$D39="HORS LIGUE")),0,VLOOKUP(IF(OR(AC39="",OR($D39="",$D39="NL",$D39="HORS LIGUE")),"",COUNTIFS($D$5:$D$72,"&lt;&gt;"&amp;"",$D$5:$D$72,"&lt;&gt;"&amp;"NL",$D$5:$D$72,"&lt;&gt;"&amp;"HORS LIGUE",AC$5:AC$72,"&lt;"&amp;AC39)+1),Paramètres!$B$3:$C$56,2,FALSE)*Paramètres!$K$15))</f>
        <v>0</v>
      </c>
      <c r="AE39" s="46"/>
      <c r="AF39" s="2">
        <f>IF(AE$2="Bike &amp; Run",IF(ISNA(VLOOKUP(AE39,Paramètres!$B$3:$C$56,2,FALSE)),0,VLOOKUP(AE39,Paramètres!$B$3:$C$56,2,FALSE)*Paramètres!$K$16),IF(OR(AE39="",OR($D39="",$D39="NL",$D39="HORS LIGUE")),0,VLOOKUP(IF(OR(AE39="",OR($D39="",$D39="NL",$D39="HORS LIGUE")),"",COUNTIFS($D$5:$D$72,"&lt;&gt;"&amp;"",$D$5:$D$72,"&lt;&gt;"&amp;"NL",$D$5:$D$72,"&lt;&gt;"&amp;"HORS LIGUE",AE$5:AE$72,"&lt;"&amp;AE39)+1),Paramètres!$B$3:$C$56,2,FALSE)*Paramètres!$K$16))</f>
        <v>0</v>
      </c>
      <c r="AG39" s="46"/>
      <c r="AH39" s="2">
        <f>IF(AG$2="Bike &amp; Run",IF(ISNA(VLOOKUP(AG39,Paramètres!$B$3:$C$56,2,FALSE)),0,VLOOKUP(AG39,Paramètres!$B$3:$C$56,2,FALSE)*Paramètres!$K$17),IF(OR(AG39="",OR($D39="",$D39="NL",$D39="HORS LIGUE")),0,VLOOKUP(IF(OR(AG39="",OR($D39="",$D39="NL",$D39="HORS LIGUE")),"",COUNTIFS($D$5:$D$72,"&lt;&gt;"&amp;"",$D$5:$D$72,"&lt;&gt;"&amp;"NL",$D$5:$D$72,"&lt;&gt;"&amp;"HORS LIGUE",AG$5:AG$72,"&lt;"&amp;AG39)+1),Paramètres!$B$3:$C$56,2,FALSE)*Paramètres!$K$17))</f>
        <v>0</v>
      </c>
      <c r="AI39" s="40">
        <f t="shared" si="53"/>
        <v>0</v>
      </c>
      <c r="AJ39" s="3" t="str">
        <f t="shared" si="54"/>
        <v/>
      </c>
      <c r="AK39" s="5">
        <f t="shared" si="55"/>
        <v>0</v>
      </c>
      <c r="AL39" s="41">
        <f t="shared" si="56"/>
        <v>0</v>
      </c>
      <c r="AM39" s="33" t="str">
        <f t="shared" si="57"/>
        <v/>
      </c>
      <c r="AO39" s="22">
        <f t="shared" si="58"/>
        <v>0</v>
      </c>
      <c r="AP39">
        <f t="shared" si="59"/>
        <v>0</v>
      </c>
      <c r="AQ39">
        <f t="shared" si="60"/>
        <v>0</v>
      </c>
      <c r="AR39">
        <f t="shared" si="61"/>
        <v>0</v>
      </c>
      <c r="AS39">
        <f t="shared" si="62"/>
        <v>0</v>
      </c>
      <c r="AT39">
        <f t="shared" si="63"/>
        <v>0</v>
      </c>
      <c r="AU39">
        <f t="shared" si="64"/>
        <v>0</v>
      </c>
      <c r="AV39">
        <f t="shared" si="65"/>
        <v>0</v>
      </c>
      <c r="AW39">
        <f t="shared" si="66"/>
        <v>0</v>
      </c>
      <c r="AX39">
        <f t="shared" si="67"/>
        <v>0</v>
      </c>
      <c r="AY39">
        <f t="shared" si="68"/>
        <v>0</v>
      </c>
      <c r="AZ39">
        <f t="shared" si="69"/>
        <v>0</v>
      </c>
      <c r="BA39">
        <f t="shared" si="70"/>
        <v>0</v>
      </c>
      <c r="BB39">
        <f t="shared" si="71"/>
        <v>0</v>
      </c>
      <c r="BC39">
        <f t="shared" si="72"/>
        <v>0</v>
      </c>
      <c r="BD39">
        <f t="shared" si="73"/>
        <v>0</v>
      </c>
      <c r="BE39" s="22">
        <f t="shared" ref="BE39:BR39" si="76">BD39+LARGE($AO39:$BC39,BE$4)</f>
        <v>0</v>
      </c>
      <c r="BF39" s="22">
        <f t="shared" si="76"/>
        <v>0</v>
      </c>
      <c r="BG39" s="22">
        <f t="shared" si="76"/>
        <v>0</v>
      </c>
      <c r="BH39" s="22">
        <f t="shared" si="76"/>
        <v>0</v>
      </c>
      <c r="BI39" s="22">
        <f t="shared" si="76"/>
        <v>0</v>
      </c>
      <c r="BJ39" s="22">
        <f t="shared" si="76"/>
        <v>0</v>
      </c>
      <c r="BK39" s="22">
        <f t="shared" si="76"/>
        <v>0</v>
      </c>
      <c r="BL39" s="22">
        <f t="shared" si="76"/>
        <v>0</v>
      </c>
      <c r="BM39" s="22">
        <f t="shared" si="76"/>
        <v>0</v>
      </c>
      <c r="BN39" s="22">
        <f t="shared" si="76"/>
        <v>0</v>
      </c>
      <c r="BO39" s="22">
        <f t="shared" si="76"/>
        <v>0</v>
      </c>
      <c r="BP39" s="22">
        <f t="shared" si="76"/>
        <v>0</v>
      </c>
      <c r="BQ39" s="22">
        <f t="shared" si="76"/>
        <v>0</v>
      </c>
      <c r="BR39" s="22">
        <f t="shared" si="76"/>
        <v>0</v>
      </c>
    </row>
    <row r="40" spans="1:70" ht="16.5">
      <c r="A40" s="14"/>
      <c r="B40" s="32" t="str">
        <f>IF(ISNA(VLOOKUP(A40,'Licenciés Jeunes 2023'!A:C,3,0)),"",VLOOKUP(A40,'Licenciés Jeunes 2023'!A:C,3,0))</f>
        <v/>
      </c>
      <c r="C40" s="32" t="str">
        <f>IF(ISNA(VLOOKUP(A40,'Licenciés Jeunes 2023'!A:C,2,0)),"",VLOOKUP(A40,'Licenciés Jeunes 2023'!A:C,2,0))</f>
        <v/>
      </c>
      <c r="D40" s="32" t="str">
        <f>IF(ISNA(VLOOKUP(A40,'Licenciés Jeunes 2023'!A:F,6,0)),"",VLOOKUP(A40,'Licenciés Jeunes 2023'!A:F,6,0))</f>
        <v/>
      </c>
      <c r="E40" s="6"/>
      <c r="F40" s="2">
        <f>IF(E$2="Bike &amp; Run",IF(ISNA(VLOOKUP(E40,Paramètres!$B$3:$C$56,2,FALSE)),0,VLOOKUP(E40,Paramètres!$B$3:$C$56,2,FALSE)*Paramètres!$K$3),IF(OR(E40="",OR($D40="",$D40="NL",$D40="HORS LIGUE")),0,VLOOKUP(IF(OR(E40="",OR($D40="",$D40="NL",$D40="HORS LIGUE")),"",COUNTIFS($D$5:$D$72,"&lt;&gt;"&amp;"",$D$5:$D$72,"&lt;&gt;"&amp;"NL",$D$5:$D$72,"&lt;&gt;"&amp;"HORS LIGUE",E$5:E$72,"&lt;"&amp;E40)+1),Paramètres!$B$3:$C$56,2,FALSE)*Paramètres!$K$3))</f>
        <v>0</v>
      </c>
      <c r="G40" s="4"/>
      <c r="H40" s="2">
        <f>IF(G$2="Bike &amp; Run",IF(ISNA(VLOOKUP(G40,Paramètres!$B$3:$C$56,2,FALSE)),0,VLOOKUP(G40,Paramètres!$B$3:$C$56,2,FALSE)*Paramètres!$K$4),IF(OR(G40="",OR($D40="",$D40="NL",$D40="HORS LIGUE")),0,VLOOKUP(IF(OR(G40="",OR($D40="",$D40="NL",$D40="HORS LIGUE")),"",COUNTIFS($D$5:$D$72,"&lt;&gt;"&amp;"",$D$5:$D$72,"&lt;&gt;"&amp;"NL",$D$5:$D$72,"&lt;&gt;"&amp;"HORS LIGUE",G$5:G$72,"&lt;"&amp;G40)+1),Paramètres!$B$3:$C$56,2,FALSE)*Paramètres!$K$4))</f>
        <v>0</v>
      </c>
      <c r="I40" s="36"/>
      <c r="J40" s="2">
        <f>IF(I$2="Bike &amp; Run",IF(ISNA(VLOOKUP(I40,Paramètres!$B$3:$C$56,2,FALSE)),0,VLOOKUP(I40,Paramètres!$B$3:$C$56,2,FALSE)*Paramètres!$K$5),IF(OR(I40="",OR($D40="",$D40="NL",$D40="HORS LIGUE")),0,VLOOKUP(IF(OR(I40="",OR($D40="",$D40="NL",$D40="HORS LIGUE")),"",COUNTIFS($D$5:$D$72,"&lt;&gt;"&amp;"",$D$5:$D$72,"&lt;&gt;"&amp;"NL",$D$5:$D$72,"&lt;&gt;"&amp;"HORS LIGUE",I$5:I$72,"&lt;"&amp;I40)+1),Paramètres!$B$3:$C$56,2,FALSE)*Paramètres!$K$5))</f>
        <v>0</v>
      </c>
      <c r="K40" s="4"/>
      <c r="L40" s="2">
        <f>IF(K$2="Bike &amp; Run",IF(ISNA(VLOOKUP(K40,Paramètres!$B$3:$C$56,2,FALSE)),0,VLOOKUP(K40,Paramètres!$B$3:$C$56,2,FALSE)*Paramètres!$K$6),IF(OR(K40="",OR($D40="",$D40="NL",$D40="HORS LIGUE")),0,VLOOKUP(IF(OR(K40="",OR($D40="",$D40="NL",$D40="HORS LIGUE")),"",COUNTIFS($D$5:$D$72,"&lt;&gt;"&amp;"",$D$5:$D$72,"&lt;&gt;"&amp;"NL",$D$5:$D$72,"&lt;&gt;"&amp;"HORS LIGUE",K$5:K$72,"&lt;"&amp;K40)+1),Paramètres!$B$3:$C$56,2,FALSE)*Paramètres!$K$6))</f>
        <v>0</v>
      </c>
      <c r="M40" s="4"/>
      <c r="N40" s="2">
        <f>IF(M$2="Bike &amp; Run",IF(ISNA(VLOOKUP(M40,Paramètres!$B$3:$C$56,2,FALSE)),0,VLOOKUP(M40,Paramètres!$B$3:$C$56,2,FALSE)*Paramètres!$K$7),IF(OR(M40="",OR($D40="",$D40="NL",$D40="HORS LIGUE")),0,VLOOKUP(IF(OR(M40="",OR($D40="",$D40="NL",$D40="HORS LIGUE")),"",COUNTIFS($D$5:$D$72,"&lt;&gt;"&amp;"",$D$5:$D$72,"&lt;&gt;"&amp;"NL",$D$5:$D$72,"&lt;&gt;"&amp;"HORS LIGUE",M$5:M$72,"&lt;"&amp;M40)+1),Paramètres!$B$3:$C$56,2,FALSE)*Paramètres!$K$7))</f>
        <v>0</v>
      </c>
      <c r="O40" s="46"/>
      <c r="P40" s="2">
        <f>IF(O$2="Bike &amp; Run",IF(ISNA(VLOOKUP(O40,Paramètres!$B$3:$C$56,2,FALSE)),0,VLOOKUP(O40,Paramètres!$B$3:$C$56,2,FALSE)*Paramètres!$K$8),IF(OR(O40="",OR($D40="",$D40="NL",$D40="HORS LIGUE")),0,VLOOKUP(IF(OR(O40="",OR($D40="",$D40="NL",$D40="HORS LIGUE")),"",COUNTIFS($D$5:$D$72,"&lt;&gt;"&amp;"",$D$5:$D$72,"&lt;&gt;"&amp;"NL",$D$5:$D$72,"&lt;&gt;"&amp;"HORS LIGUE",O$5:O$72,"&lt;"&amp;O40)+1),Paramètres!$B$3:$C$56,2,FALSE)*Paramètres!$K$8))</f>
        <v>0</v>
      </c>
      <c r="Q40" s="46"/>
      <c r="R40" s="2">
        <f>IF(Q$2="Bike &amp; Run",IF(ISNA(VLOOKUP(Q40,Paramètres!$B$3:$C$56,2,FALSE)),0,VLOOKUP(Q40,Paramètres!$B$3:$C$56,2,FALSE)*Paramètres!$K$9),IF(OR(Q40="",OR($D40="",$D40="NL",$D40="HORS LIGUE")),0,VLOOKUP(IF(OR(Q40="",OR($D40="",$D40="NL",$D40="HORS LIGUE")),"",COUNTIFS($D$5:$D$72,"&lt;&gt;"&amp;"",$D$5:$D$72,"&lt;&gt;"&amp;"NL",$D$5:$D$72,"&lt;&gt;"&amp;"HORS LIGUE",Q$5:Q$72,"&lt;"&amp;Q40)+1),Paramètres!$B$3:$C$56,2,FALSE)*Paramètres!$K$9))</f>
        <v>0</v>
      </c>
      <c r="S40" s="46"/>
      <c r="T40" s="2">
        <f>IF(S$2="Bike &amp; Run",IF(ISNA(VLOOKUP(S40,Paramètres!$B$3:$C$56,2,FALSE)),0,VLOOKUP(S40,Paramètres!$B$3:$C$56,2,FALSE)*Paramètres!$K$10),IF(OR(S40="",OR($D40="",$D40="NL",$D40="HORS LIGUE")),0,VLOOKUP(IF(OR(S40="",OR($D40="",$D40="NL",$D40="HORS LIGUE")),"",COUNTIFS($D$5:$D$72,"&lt;&gt;"&amp;"",$D$5:$D$72,"&lt;&gt;"&amp;"NL",$D$5:$D$72,"&lt;&gt;"&amp;"HORS LIGUE",S$5:S$72,"&lt;"&amp;S40)+1),Paramètres!$B$3:$C$56,2,FALSE)*Paramètres!$K$10))</f>
        <v>0</v>
      </c>
      <c r="U40" s="46"/>
      <c r="V40" s="2">
        <f>IF(U$2="Bike &amp; Run",IF(ISNA(VLOOKUP(U40,Paramètres!$B$3:$C$56,2,FALSE)),0,VLOOKUP(U40,Paramètres!$B$3:$C$56,2,FALSE)*Paramètres!$K$11),IF(OR(U40="",OR($D40="",$D40="NL",$D40="HORS LIGUE")),0,VLOOKUP(IF(OR(U40="",OR($D40="",$D40="NL",$D40="HORS LIGUE")),"",COUNTIFS($D$5:$D$72,"&lt;&gt;"&amp;"",$D$5:$D$72,"&lt;&gt;"&amp;"NL",$D$5:$D$72,"&lt;&gt;"&amp;"HORS LIGUE",U$5:U$72,"&lt;"&amp;U40)+1),Paramètres!$B$3:$C$56,2,FALSE)*Paramètres!$K$11))</f>
        <v>0</v>
      </c>
      <c r="W40" s="46"/>
      <c r="X40" s="2">
        <f>IF(W$2="Bike &amp; Run",IF(ISNA(VLOOKUP(W40,Paramètres!$B$3:$C$56,2,FALSE)),0,VLOOKUP(W40,Paramètres!$B$3:$C$56,2,FALSE)*Paramètres!$K$12),IF(OR(W40="",OR($D40="",$D40="NL",$D40="HORS LIGUE")),0,VLOOKUP(IF(OR(W40="",OR($D40="",$D40="NL",$D40="HORS LIGUE")),"",COUNTIFS($D$5:$D$72,"&lt;&gt;"&amp;"",$D$5:$D$72,"&lt;&gt;"&amp;"NL",$D$5:$D$72,"&lt;&gt;"&amp;"HORS LIGUE",W$5:W$72,"&lt;"&amp;W40)+1),Paramètres!$B$3:$C$56,2,FALSE)*Paramètres!$K$12))</f>
        <v>0</v>
      </c>
      <c r="Y40" s="46"/>
      <c r="Z40" s="2">
        <f>IF(Y$2="Bike &amp; Run",IF(ISNA(VLOOKUP(Y40,Paramètres!$B$3:$C$56,2,FALSE)),0,VLOOKUP(Y40,Paramètres!$B$3:$C$56,2,FALSE)*Paramètres!$K$13),IF(OR(Y40="",OR($D40="",$D40="NL",$D40="HORS LIGUE")),0,VLOOKUP(IF(OR(Y40="",OR($D40="",$D40="NL",$D40="HORS LIGUE")),"",COUNTIFS($D$5:$D$72,"&lt;&gt;"&amp;"",$D$5:$D$72,"&lt;&gt;"&amp;"NL",$D$5:$D$72,"&lt;&gt;"&amp;"HORS LIGUE",Y$5:Y$72,"&lt;"&amp;Y40)+1),Paramètres!$B$3:$C$56,2,FALSE)*Paramètres!$K$13))</f>
        <v>0</v>
      </c>
      <c r="AA40" s="46"/>
      <c r="AB40" s="2">
        <f>IF(AA$2="Bike &amp; Run",IF(ISNA(VLOOKUP(AA40,Paramètres!$B$3:$C$56,2,FALSE)),0,VLOOKUP(AA40,Paramètres!$B$3:$C$56,2,FALSE)*Paramètres!$K$14),IF(OR(AA40="",OR($D40="",$D40="NL",$D40="HORS LIGUE")),0,VLOOKUP(IF(OR(AA40="",OR($D40="",$D40="NL",$D40="HORS LIGUE")),"",COUNTIFS($D$5:$D$72,"&lt;&gt;"&amp;"",$D$5:$D$72,"&lt;&gt;"&amp;"NL",$D$5:$D$72,"&lt;&gt;"&amp;"HORS LIGUE",AA$5:AA$72,"&lt;"&amp;AA40)+1),Paramètres!$B$3:$C$56,2,FALSE)*Paramètres!$K$14))</f>
        <v>0</v>
      </c>
      <c r="AC40" s="46"/>
      <c r="AD40" s="2">
        <f>IF(AC$2="Bike &amp; Run",IF(ISNA(VLOOKUP(AC40,Paramètres!$B$3:$C$56,2,FALSE)),0,VLOOKUP(AC40,Paramètres!$B$3:$C$56,2,FALSE)*Paramètres!$K$15),IF(OR(AC40="",OR($D40="",$D40="NL",$D40="HORS LIGUE")),0,VLOOKUP(IF(OR(AC40="",OR($D40="",$D40="NL",$D40="HORS LIGUE")),"",COUNTIFS($D$5:$D$72,"&lt;&gt;"&amp;"",$D$5:$D$72,"&lt;&gt;"&amp;"NL",$D$5:$D$72,"&lt;&gt;"&amp;"HORS LIGUE",AC$5:AC$72,"&lt;"&amp;AC40)+1),Paramètres!$B$3:$C$56,2,FALSE)*Paramètres!$K$15))</f>
        <v>0</v>
      </c>
      <c r="AE40" s="46"/>
      <c r="AF40" s="2">
        <f>IF(AE$2="Bike &amp; Run",IF(ISNA(VLOOKUP(AE40,Paramètres!$B$3:$C$56,2,FALSE)),0,VLOOKUP(AE40,Paramètres!$B$3:$C$56,2,FALSE)*Paramètres!$K$16),IF(OR(AE40="",OR($D40="",$D40="NL",$D40="HORS LIGUE")),0,VLOOKUP(IF(OR(AE40="",OR($D40="",$D40="NL",$D40="HORS LIGUE")),"",COUNTIFS($D$5:$D$72,"&lt;&gt;"&amp;"",$D$5:$D$72,"&lt;&gt;"&amp;"NL",$D$5:$D$72,"&lt;&gt;"&amp;"HORS LIGUE",AE$5:AE$72,"&lt;"&amp;AE40)+1),Paramètres!$B$3:$C$56,2,FALSE)*Paramètres!$K$16))</f>
        <v>0</v>
      </c>
      <c r="AG40" s="46"/>
      <c r="AH40" s="2">
        <f>IF(AG$2="Bike &amp; Run",IF(ISNA(VLOOKUP(AG40,Paramètres!$B$3:$C$56,2,FALSE)),0,VLOOKUP(AG40,Paramètres!$B$3:$C$56,2,FALSE)*Paramètres!$K$17),IF(OR(AG40="",OR($D40="",$D40="NL",$D40="HORS LIGUE")),0,VLOOKUP(IF(OR(AG40="",OR($D40="",$D40="NL",$D40="HORS LIGUE")),"",COUNTIFS($D$5:$D$72,"&lt;&gt;"&amp;"",$D$5:$D$72,"&lt;&gt;"&amp;"NL",$D$5:$D$72,"&lt;&gt;"&amp;"HORS LIGUE",AG$5:AG$72,"&lt;"&amp;AG40)+1),Paramètres!$B$3:$C$56,2,FALSE)*Paramètres!$K$17))</f>
        <v>0</v>
      </c>
      <c r="AI40" s="40">
        <f t="shared" si="53"/>
        <v>0</v>
      </c>
      <c r="AJ40" s="3" t="str">
        <f t="shared" si="54"/>
        <v/>
      </c>
      <c r="AK40" s="5">
        <f t="shared" si="55"/>
        <v>0</v>
      </c>
      <c r="AL40" s="41">
        <f t="shared" si="56"/>
        <v>0</v>
      </c>
      <c r="AM40" s="33" t="str">
        <f t="shared" si="57"/>
        <v/>
      </c>
      <c r="AO40" s="22">
        <f t="shared" si="58"/>
        <v>0</v>
      </c>
      <c r="AP40">
        <f t="shared" si="59"/>
        <v>0</v>
      </c>
      <c r="AQ40">
        <f t="shared" si="60"/>
        <v>0</v>
      </c>
      <c r="AR40">
        <f t="shared" si="61"/>
        <v>0</v>
      </c>
      <c r="AS40">
        <f t="shared" si="62"/>
        <v>0</v>
      </c>
      <c r="AT40">
        <f t="shared" si="63"/>
        <v>0</v>
      </c>
      <c r="AU40">
        <f t="shared" si="64"/>
        <v>0</v>
      </c>
      <c r="AV40">
        <f t="shared" si="65"/>
        <v>0</v>
      </c>
      <c r="AW40">
        <f t="shared" si="66"/>
        <v>0</v>
      </c>
      <c r="AX40">
        <f t="shared" si="67"/>
        <v>0</v>
      </c>
      <c r="AY40">
        <f t="shared" si="68"/>
        <v>0</v>
      </c>
      <c r="AZ40">
        <f t="shared" si="69"/>
        <v>0</v>
      </c>
      <c r="BA40">
        <f t="shared" si="70"/>
        <v>0</v>
      </c>
      <c r="BB40">
        <f t="shared" si="71"/>
        <v>0</v>
      </c>
      <c r="BC40">
        <f t="shared" si="72"/>
        <v>0</v>
      </c>
      <c r="BD40">
        <f t="shared" si="73"/>
        <v>0</v>
      </c>
      <c r="BE40" s="22">
        <f t="shared" ref="BE40:BR40" si="77">BD40+LARGE($AO40:$BC40,BE$4)</f>
        <v>0</v>
      </c>
      <c r="BF40" s="22">
        <f t="shared" si="77"/>
        <v>0</v>
      </c>
      <c r="BG40" s="22">
        <f t="shared" si="77"/>
        <v>0</v>
      </c>
      <c r="BH40" s="22">
        <f t="shared" si="77"/>
        <v>0</v>
      </c>
      <c r="BI40" s="22">
        <f t="shared" si="77"/>
        <v>0</v>
      </c>
      <c r="BJ40" s="22">
        <f t="shared" si="77"/>
        <v>0</v>
      </c>
      <c r="BK40" s="22">
        <f t="shared" si="77"/>
        <v>0</v>
      </c>
      <c r="BL40" s="22">
        <f t="shared" si="77"/>
        <v>0</v>
      </c>
      <c r="BM40" s="22">
        <f t="shared" si="77"/>
        <v>0</v>
      </c>
      <c r="BN40" s="22">
        <f t="shared" si="77"/>
        <v>0</v>
      </c>
      <c r="BO40" s="22">
        <f t="shared" si="77"/>
        <v>0</v>
      </c>
      <c r="BP40" s="22">
        <f t="shared" si="77"/>
        <v>0</v>
      </c>
      <c r="BQ40" s="22">
        <f t="shared" si="77"/>
        <v>0</v>
      </c>
      <c r="BR40" s="22">
        <f t="shared" si="77"/>
        <v>0</v>
      </c>
    </row>
    <row r="41" spans="1:70" ht="16.5">
      <c r="A41" s="14"/>
      <c r="B41" s="32" t="str">
        <f>IF(ISNA(VLOOKUP(A41,'Licenciés Jeunes 2023'!A:C,3,0)),"",VLOOKUP(A41,'Licenciés Jeunes 2023'!A:C,3,0))</f>
        <v/>
      </c>
      <c r="C41" s="32" t="str">
        <f>IF(ISNA(VLOOKUP(A41,'Licenciés Jeunes 2023'!A:C,2,0)),"",VLOOKUP(A41,'Licenciés Jeunes 2023'!A:C,2,0))</f>
        <v/>
      </c>
      <c r="D41" s="32" t="str">
        <f>IF(ISNA(VLOOKUP(A41,'Licenciés Jeunes 2023'!A:F,6,0)),"",VLOOKUP(A41,'Licenciés Jeunes 2023'!A:F,6,0))</f>
        <v/>
      </c>
      <c r="E41" s="6"/>
      <c r="F41" s="2">
        <f>IF(E$2="Bike &amp; Run",IF(ISNA(VLOOKUP(E41,Paramètres!$B$3:$C$56,2,FALSE)),0,VLOOKUP(E41,Paramètres!$B$3:$C$56,2,FALSE)*Paramètres!$K$3),IF(OR(E41="",OR($D41="",$D41="NL",$D41="HORS LIGUE")),0,VLOOKUP(IF(OR(E41="",OR($D41="",$D41="NL",$D41="HORS LIGUE")),"",COUNTIFS($D$5:$D$72,"&lt;&gt;"&amp;"",$D$5:$D$72,"&lt;&gt;"&amp;"NL",$D$5:$D$72,"&lt;&gt;"&amp;"HORS LIGUE",E$5:E$72,"&lt;"&amp;E41)+1),Paramètres!$B$3:$C$56,2,FALSE)*Paramètres!$K$3))</f>
        <v>0</v>
      </c>
      <c r="G41" s="4"/>
      <c r="H41" s="2">
        <f>IF(G$2="Bike &amp; Run",IF(ISNA(VLOOKUP(G41,Paramètres!$B$3:$C$56,2,FALSE)),0,VLOOKUP(G41,Paramètres!$B$3:$C$56,2,FALSE)*Paramètres!$K$4),IF(OR(G41="",OR($D41="",$D41="NL",$D41="HORS LIGUE")),0,VLOOKUP(IF(OR(G41="",OR($D41="",$D41="NL",$D41="HORS LIGUE")),"",COUNTIFS($D$5:$D$72,"&lt;&gt;"&amp;"",$D$5:$D$72,"&lt;&gt;"&amp;"NL",$D$5:$D$72,"&lt;&gt;"&amp;"HORS LIGUE",G$5:G$72,"&lt;"&amp;G41)+1),Paramètres!$B$3:$C$56,2,FALSE)*Paramètres!$K$4))</f>
        <v>0</v>
      </c>
      <c r="I41" s="36"/>
      <c r="J41" s="2">
        <f>IF(I$2="Bike &amp; Run",IF(ISNA(VLOOKUP(I41,Paramètres!$B$3:$C$56,2,FALSE)),0,VLOOKUP(I41,Paramètres!$B$3:$C$56,2,FALSE)*Paramètres!$K$5),IF(OR(I41="",OR($D41="",$D41="NL",$D41="HORS LIGUE")),0,VLOOKUP(IF(OR(I41="",OR($D41="",$D41="NL",$D41="HORS LIGUE")),"",COUNTIFS($D$5:$D$72,"&lt;&gt;"&amp;"",$D$5:$D$72,"&lt;&gt;"&amp;"NL",$D$5:$D$72,"&lt;&gt;"&amp;"HORS LIGUE",I$5:I$72,"&lt;"&amp;I41)+1),Paramètres!$B$3:$C$56,2,FALSE)*Paramètres!$K$5))</f>
        <v>0</v>
      </c>
      <c r="K41" s="4"/>
      <c r="L41" s="2">
        <f>IF(K$2="Bike &amp; Run",IF(ISNA(VLOOKUP(K41,Paramètres!$B$3:$C$56,2,FALSE)),0,VLOOKUP(K41,Paramètres!$B$3:$C$56,2,FALSE)*Paramètres!$K$6),IF(OR(K41="",OR($D41="",$D41="NL",$D41="HORS LIGUE")),0,VLOOKUP(IF(OR(K41="",OR($D41="",$D41="NL",$D41="HORS LIGUE")),"",COUNTIFS($D$5:$D$72,"&lt;&gt;"&amp;"",$D$5:$D$72,"&lt;&gt;"&amp;"NL",$D$5:$D$72,"&lt;&gt;"&amp;"HORS LIGUE",K$5:K$72,"&lt;"&amp;K41)+1),Paramètres!$B$3:$C$56,2,FALSE)*Paramètres!$K$6))</f>
        <v>0</v>
      </c>
      <c r="M41" s="4"/>
      <c r="N41" s="2">
        <f>IF(M$2="Bike &amp; Run",IF(ISNA(VLOOKUP(M41,Paramètres!$B$3:$C$56,2,FALSE)),0,VLOOKUP(M41,Paramètres!$B$3:$C$56,2,FALSE)*Paramètres!$K$7),IF(OR(M41="",OR($D41="",$D41="NL",$D41="HORS LIGUE")),0,VLOOKUP(IF(OR(M41="",OR($D41="",$D41="NL",$D41="HORS LIGUE")),"",COUNTIFS($D$5:$D$72,"&lt;&gt;"&amp;"",$D$5:$D$72,"&lt;&gt;"&amp;"NL",$D$5:$D$72,"&lt;&gt;"&amp;"HORS LIGUE",M$5:M$72,"&lt;"&amp;M41)+1),Paramètres!$B$3:$C$56,2,FALSE)*Paramètres!$K$7))</f>
        <v>0</v>
      </c>
      <c r="O41" s="46"/>
      <c r="P41" s="2">
        <f>IF(O$2="Bike &amp; Run",IF(ISNA(VLOOKUP(O41,Paramètres!$B$3:$C$56,2,FALSE)),0,VLOOKUP(O41,Paramètres!$B$3:$C$56,2,FALSE)*Paramètres!$K$8),IF(OR(O41="",OR($D41="",$D41="NL",$D41="HORS LIGUE")),0,VLOOKUP(IF(OR(O41="",OR($D41="",$D41="NL",$D41="HORS LIGUE")),"",COUNTIFS($D$5:$D$72,"&lt;&gt;"&amp;"",$D$5:$D$72,"&lt;&gt;"&amp;"NL",$D$5:$D$72,"&lt;&gt;"&amp;"HORS LIGUE",O$5:O$72,"&lt;"&amp;O41)+1),Paramètres!$B$3:$C$56,2,FALSE)*Paramètres!$K$8))</f>
        <v>0</v>
      </c>
      <c r="Q41" s="46"/>
      <c r="R41" s="2">
        <f>IF(Q$2="Bike &amp; Run",IF(ISNA(VLOOKUP(Q41,Paramètres!$B$3:$C$56,2,FALSE)),0,VLOOKUP(Q41,Paramètres!$B$3:$C$56,2,FALSE)*Paramètres!$K$9),IF(OR(Q41="",OR($D41="",$D41="NL",$D41="HORS LIGUE")),0,VLOOKUP(IF(OR(Q41="",OR($D41="",$D41="NL",$D41="HORS LIGUE")),"",COUNTIFS($D$5:$D$72,"&lt;&gt;"&amp;"",$D$5:$D$72,"&lt;&gt;"&amp;"NL",$D$5:$D$72,"&lt;&gt;"&amp;"HORS LIGUE",Q$5:Q$72,"&lt;"&amp;Q41)+1),Paramètres!$B$3:$C$56,2,FALSE)*Paramètres!$K$9))</f>
        <v>0</v>
      </c>
      <c r="S41" s="46"/>
      <c r="T41" s="2">
        <f>IF(S$2="Bike &amp; Run",IF(ISNA(VLOOKUP(S41,Paramètres!$B$3:$C$56,2,FALSE)),0,VLOOKUP(S41,Paramètres!$B$3:$C$56,2,FALSE)*Paramètres!$K$10),IF(OR(S41="",OR($D41="",$D41="NL",$D41="HORS LIGUE")),0,VLOOKUP(IF(OR(S41="",OR($D41="",$D41="NL",$D41="HORS LIGUE")),"",COUNTIFS($D$5:$D$72,"&lt;&gt;"&amp;"",$D$5:$D$72,"&lt;&gt;"&amp;"NL",$D$5:$D$72,"&lt;&gt;"&amp;"HORS LIGUE",S$5:S$72,"&lt;"&amp;S41)+1),Paramètres!$B$3:$C$56,2,FALSE)*Paramètres!$K$10))</f>
        <v>0</v>
      </c>
      <c r="U41" s="46"/>
      <c r="V41" s="2">
        <f>IF(U$2="Bike &amp; Run",IF(ISNA(VLOOKUP(U41,Paramètres!$B$3:$C$56,2,FALSE)),0,VLOOKUP(U41,Paramètres!$B$3:$C$56,2,FALSE)*Paramètres!$K$11),IF(OR(U41="",OR($D41="",$D41="NL",$D41="HORS LIGUE")),0,VLOOKUP(IF(OR(U41="",OR($D41="",$D41="NL",$D41="HORS LIGUE")),"",COUNTIFS($D$5:$D$72,"&lt;&gt;"&amp;"",$D$5:$D$72,"&lt;&gt;"&amp;"NL",$D$5:$D$72,"&lt;&gt;"&amp;"HORS LIGUE",U$5:U$72,"&lt;"&amp;U41)+1),Paramètres!$B$3:$C$56,2,FALSE)*Paramètres!$K$11))</f>
        <v>0</v>
      </c>
      <c r="W41" s="46"/>
      <c r="X41" s="2">
        <f>IF(W$2="Bike &amp; Run",IF(ISNA(VLOOKUP(W41,Paramètres!$B$3:$C$56,2,FALSE)),0,VLOOKUP(W41,Paramètres!$B$3:$C$56,2,FALSE)*Paramètres!$K$12),IF(OR(W41="",OR($D41="",$D41="NL",$D41="HORS LIGUE")),0,VLOOKUP(IF(OR(W41="",OR($D41="",$D41="NL",$D41="HORS LIGUE")),"",COUNTIFS($D$5:$D$72,"&lt;&gt;"&amp;"",$D$5:$D$72,"&lt;&gt;"&amp;"NL",$D$5:$D$72,"&lt;&gt;"&amp;"HORS LIGUE",W$5:W$72,"&lt;"&amp;W41)+1),Paramètres!$B$3:$C$56,2,FALSE)*Paramètres!$K$12))</f>
        <v>0</v>
      </c>
      <c r="Y41" s="46"/>
      <c r="Z41" s="2">
        <f>IF(Y$2="Bike &amp; Run",IF(ISNA(VLOOKUP(Y41,Paramètres!$B$3:$C$56,2,FALSE)),0,VLOOKUP(Y41,Paramètres!$B$3:$C$56,2,FALSE)*Paramètres!$K$13),IF(OR(Y41="",OR($D41="",$D41="NL",$D41="HORS LIGUE")),0,VLOOKUP(IF(OR(Y41="",OR($D41="",$D41="NL",$D41="HORS LIGUE")),"",COUNTIFS($D$5:$D$72,"&lt;&gt;"&amp;"",$D$5:$D$72,"&lt;&gt;"&amp;"NL",$D$5:$D$72,"&lt;&gt;"&amp;"HORS LIGUE",Y$5:Y$72,"&lt;"&amp;Y41)+1),Paramètres!$B$3:$C$56,2,FALSE)*Paramètres!$K$13))</f>
        <v>0</v>
      </c>
      <c r="AA41" s="46"/>
      <c r="AB41" s="2">
        <f>IF(AA$2="Bike &amp; Run",IF(ISNA(VLOOKUP(AA41,Paramètres!$B$3:$C$56,2,FALSE)),0,VLOOKUP(AA41,Paramètres!$B$3:$C$56,2,FALSE)*Paramètres!$K$14),IF(OR(AA41="",OR($D41="",$D41="NL",$D41="HORS LIGUE")),0,VLOOKUP(IF(OR(AA41="",OR($D41="",$D41="NL",$D41="HORS LIGUE")),"",COUNTIFS($D$5:$D$72,"&lt;&gt;"&amp;"",$D$5:$D$72,"&lt;&gt;"&amp;"NL",$D$5:$D$72,"&lt;&gt;"&amp;"HORS LIGUE",AA$5:AA$72,"&lt;"&amp;AA41)+1),Paramètres!$B$3:$C$56,2,FALSE)*Paramètres!$K$14))</f>
        <v>0</v>
      </c>
      <c r="AC41" s="46"/>
      <c r="AD41" s="2">
        <f>IF(AC$2="Bike &amp; Run",IF(ISNA(VLOOKUP(AC41,Paramètres!$B$3:$C$56,2,FALSE)),0,VLOOKUP(AC41,Paramètres!$B$3:$C$56,2,FALSE)*Paramètres!$K$15),IF(OR(AC41="",OR($D41="",$D41="NL",$D41="HORS LIGUE")),0,VLOOKUP(IF(OR(AC41="",OR($D41="",$D41="NL",$D41="HORS LIGUE")),"",COUNTIFS($D$5:$D$72,"&lt;&gt;"&amp;"",$D$5:$D$72,"&lt;&gt;"&amp;"NL",$D$5:$D$72,"&lt;&gt;"&amp;"HORS LIGUE",AC$5:AC$72,"&lt;"&amp;AC41)+1),Paramètres!$B$3:$C$56,2,FALSE)*Paramètres!$K$15))</f>
        <v>0</v>
      </c>
      <c r="AE41" s="46"/>
      <c r="AF41" s="2">
        <f>IF(AE$2="Bike &amp; Run",IF(ISNA(VLOOKUP(AE41,Paramètres!$B$3:$C$56,2,FALSE)),0,VLOOKUP(AE41,Paramètres!$B$3:$C$56,2,FALSE)*Paramètres!$K$16),IF(OR(AE41="",OR($D41="",$D41="NL",$D41="HORS LIGUE")),0,VLOOKUP(IF(OR(AE41="",OR($D41="",$D41="NL",$D41="HORS LIGUE")),"",COUNTIFS($D$5:$D$72,"&lt;&gt;"&amp;"",$D$5:$D$72,"&lt;&gt;"&amp;"NL",$D$5:$D$72,"&lt;&gt;"&amp;"HORS LIGUE",AE$5:AE$72,"&lt;"&amp;AE41)+1),Paramètres!$B$3:$C$56,2,FALSE)*Paramètres!$K$16))</f>
        <v>0</v>
      </c>
      <c r="AG41" s="46"/>
      <c r="AH41" s="2">
        <f>IF(AG$2="Bike &amp; Run",IF(ISNA(VLOOKUP(AG41,Paramètres!$B$3:$C$56,2,FALSE)),0,VLOOKUP(AG41,Paramètres!$B$3:$C$56,2,FALSE)*Paramètres!$K$17),IF(OR(AG41="",OR($D41="",$D41="NL",$D41="HORS LIGUE")),0,VLOOKUP(IF(OR(AG41="",OR($D41="",$D41="NL",$D41="HORS LIGUE")),"",COUNTIFS($D$5:$D$72,"&lt;&gt;"&amp;"",$D$5:$D$72,"&lt;&gt;"&amp;"NL",$D$5:$D$72,"&lt;&gt;"&amp;"HORS LIGUE",AG$5:AG$72,"&lt;"&amp;AG41)+1),Paramètres!$B$3:$C$56,2,FALSE)*Paramètres!$K$17))</f>
        <v>0</v>
      </c>
      <c r="AI41" s="40">
        <f t="shared" si="53"/>
        <v>0</v>
      </c>
      <c r="AJ41" s="3" t="str">
        <f t="shared" si="54"/>
        <v/>
      </c>
      <c r="AK41" s="5">
        <f t="shared" si="55"/>
        <v>0</v>
      </c>
      <c r="AL41" s="41">
        <f t="shared" si="56"/>
        <v>0</v>
      </c>
      <c r="AM41" s="33" t="str">
        <f t="shared" si="57"/>
        <v/>
      </c>
      <c r="AO41" s="22">
        <f t="shared" si="58"/>
        <v>0</v>
      </c>
      <c r="AP41">
        <f t="shared" si="59"/>
        <v>0</v>
      </c>
      <c r="AQ41">
        <f t="shared" si="60"/>
        <v>0</v>
      </c>
      <c r="AR41">
        <f t="shared" si="61"/>
        <v>0</v>
      </c>
      <c r="AS41">
        <f t="shared" si="62"/>
        <v>0</v>
      </c>
      <c r="AT41">
        <f t="shared" si="63"/>
        <v>0</v>
      </c>
      <c r="AU41">
        <f t="shared" si="64"/>
        <v>0</v>
      </c>
      <c r="AV41">
        <f t="shared" si="65"/>
        <v>0</v>
      </c>
      <c r="AW41">
        <f t="shared" si="66"/>
        <v>0</v>
      </c>
      <c r="AX41">
        <f t="shared" si="67"/>
        <v>0</v>
      </c>
      <c r="AY41">
        <f t="shared" si="68"/>
        <v>0</v>
      </c>
      <c r="AZ41">
        <f t="shared" si="69"/>
        <v>0</v>
      </c>
      <c r="BA41">
        <f t="shared" si="70"/>
        <v>0</v>
      </c>
      <c r="BB41">
        <f t="shared" si="71"/>
        <v>0</v>
      </c>
      <c r="BC41">
        <f t="shared" si="72"/>
        <v>0</v>
      </c>
      <c r="BD41">
        <f t="shared" si="73"/>
        <v>0</v>
      </c>
      <c r="BE41" s="22">
        <f t="shared" ref="BE41:BR41" si="78">BD41+LARGE($AO41:$BC41,BE$4)</f>
        <v>0</v>
      </c>
      <c r="BF41" s="22">
        <f t="shared" si="78"/>
        <v>0</v>
      </c>
      <c r="BG41" s="22">
        <f t="shared" si="78"/>
        <v>0</v>
      </c>
      <c r="BH41" s="22">
        <f t="shared" si="78"/>
        <v>0</v>
      </c>
      <c r="BI41" s="22">
        <f t="shared" si="78"/>
        <v>0</v>
      </c>
      <c r="BJ41" s="22">
        <f t="shared" si="78"/>
        <v>0</v>
      </c>
      <c r="BK41" s="22">
        <f t="shared" si="78"/>
        <v>0</v>
      </c>
      <c r="BL41" s="22">
        <f t="shared" si="78"/>
        <v>0</v>
      </c>
      <c r="BM41" s="22">
        <f t="shared" si="78"/>
        <v>0</v>
      </c>
      <c r="BN41" s="22">
        <f t="shared" si="78"/>
        <v>0</v>
      </c>
      <c r="BO41" s="22">
        <f t="shared" si="78"/>
        <v>0</v>
      </c>
      <c r="BP41" s="22">
        <f t="shared" si="78"/>
        <v>0</v>
      </c>
      <c r="BQ41" s="22">
        <f t="shared" si="78"/>
        <v>0</v>
      </c>
      <c r="BR41" s="22">
        <f t="shared" si="78"/>
        <v>0</v>
      </c>
    </row>
    <row r="42" spans="1:70" ht="16.5">
      <c r="A42" s="14"/>
      <c r="B42" s="32" t="str">
        <f>IF(ISNA(VLOOKUP(A42,'Licenciés Jeunes 2023'!A:C,3,0)),"",VLOOKUP(A42,'Licenciés Jeunes 2023'!A:C,3,0))</f>
        <v/>
      </c>
      <c r="C42" s="32" t="str">
        <f>IF(ISNA(VLOOKUP(A42,'Licenciés Jeunes 2023'!A:C,2,0)),"",VLOOKUP(A42,'Licenciés Jeunes 2023'!A:C,2,0))</f>
        <v/>
      </c>
      <c r="D42" s="32" t="str">
        <f>IF(ISNA(VLOOKUP(A42,'Licenciés Jeunes 2023'!A:F,6,0)),"",VLOOKUP(A42,'Licenciés Jeunes 2023'!A:F,6,0))</f>
        <v/>
      </c>
      <c r="E42" s="6"/>
      <c r="F42" s="2">
        <f>IF(E$2="Bike &amp; Run",IF(ISNA(VLOOKUP(E42,Paramètres!$B$3:$C$56,2,FALSE)),0,VLOOKUP(E42,Paramètres!$B$3:$C$56,2,FALSE)*Paramètres!$K$3),IF(OR(E42="",OR($D42="",$D42="NL",$D42="HORS LIGUE")),0,VLOOKUP(IF(OR(E42="",OR($D42="",$D42="NL",$D42="HORS LIGUE")),"",COUNTIFS($D$5:$D$72,"&lt;&gt;"&amp;"",$D$5:$D$72,"&lt;&gt;"&amp;"NL",$D$5:$D$72,"&lt;&gt;"&amp;"HORS LIGUE",E$5:E$72,"&lt;"&amp;E42)+1),Paramètres!$B$3:$C$56,2,FALSE)*Paramètres!$K$3))</f>
        <v>0</v>
      </c>
      <c r="G42" s="4"/>
      <c r="H42" s="2">
        <f>IF(G$2="Bike &amp; Run",IF(ISNA(VLOOKUP(G42,Paramètres!$B$3:$C$56,2,FALSE)),0,VLOOKUP(G42,Paramètres!$B$3:$C$56,2,FALSE)*Paramètres!$K$4),IF(OR(G42="",OR($D42="",$D42="NL",$D42="HORS LIGUE")),0,VLOOKUP(IF(OR(G42="",OR($D42="",$D42="NL",$D42="HORS LIGUE")),"",COUNTIFS($D$5:$D$72,"&lt;&gt;"&amp;"",$D$5:$D$72,"&lt;&gt;"&amp;"NL",$D$5:$D$72,"&lt;&gt;"&amp;"HORS LIGUE",G$5:G$72,"&lt;"&amp;G42)+1),Paramètres!$B$3:$C$56,2,FALSE)*Paramètres!$K$4))</f>
        <v>0</v>
      </c>
      <c r="I42" s="36"/>
      <c r="J42" s="2">
        <f>IF(I$2="Bike &amp; Run",IF(ISNA(VLOOKUP(I42,Paramètres!$B$3:$C$56,2,FALSE)),0,VLOOKUP(I42,Paramètres!$B$3:$C$56,2,FALSE)*Paramètres!$K$5),IF(OR(I42="",OR($D42="",$D42="NL",$D42="HORS LIGUE")),0,VLOOKUP(IF(OR(I42="",OR($D42="",$D42="NL",$D42="HORS LIGUE")),"",COUNTIFS($D$5:$D$72,"&lt;&gt;"&amp;"",$D$5:$D$72,"&lt;&gt;"&amp;"NL",$D$5:$D$72,"&lt;&gt;"&amp;"HORS LIGUE",I$5:I$72,"&lt;"&amp;I42)+1),Paramètres!$B$3:$C$56,2,FALSE)*Paramètres!$K$5))</f>
        <v>0</v>
      </c>
      <c r="K42" s="4"/>
      <c r="L42" s="2">
        <f>IF(K$2="Bike &amp; Run",IF(ISNA(VLOOKUP(K42,Paramètres!$B$3:$C$56,2,FALSE)),0,VLOOKUP(K42,Paramètres!$B$3:$C$56,2,FALSE)*Paramètres!$K$6),IF(OR(K42="",OR($D42="",$D42="NL",$D42="HORS LIGUE")),0,VLOOKUP(IF(OR(K42="",OR($D42="",$D42="NL",$D42="HORS LIGUE")),"",COUNTIFS($D$5:$D$72,"&lt;&gt;"&amp;"",$D$5:$D$72,"&lt;&gt;"&amp;"NL",$D$5:$D$72,"&lt;&gt;"&amp;"HORS LIGUE",K$5:K$72,"&lt;"&amp;K42)+1),Paramètres!$B$3:$C$56,2,FALSE)*Paramètres!$K$6))</f>
        <v>0</v>
      </c>
      <c r="M42" s="4"/>
      <c r="N42" s="2">
        <f>IF(M$2="Bike &amp; Run",IF(ISNA(VLOOKUP(M42,Paramètres!$B$3:$C$56,2,FALSE)),0,VLOOKUP(M42,Paramètres!$B$3:$C$56,2,FALSE)*Paramètres!$K$7),IF(OR(M42="",OR($D42="",$D42="NL",$D42="HORS LIGUE")),0,VLOOKUP(IF(OR(M42="",OR($D42="",$D42="NL",$D42="HORS LIGUE")),"",COUNTIFS($D$5:$D$72,"&lt;&gt;"&amp;"",$D$5:$D$72,"&lt;&gt;"&amp;"NL",$D$5:$D$72,"&lt;&gt;"&amp;"HORS LIGUE",M$5:M$72,"&lt;"&amp;M42)+1),Paramètres!$B$3:$C$56,2,FALSE)*Paramètres!$K$7))</f>
        <v>0</v>
      </c>
      <c r="O42" s="46"/>
      <c r="P42" s="2">
        <f>IF(O$2="Bike &amp; Run",IF(ISNA(VLOOKUP(O42,Paramètres!$B$3:$C$56,2,FALSE)),0,VLOOKUP(O42,Paramètres!$B$3:$C$56,2,FALSE)*Paramètres!$K$8),IF(OR(O42="",OR($D42="",$D42="NL",$D42="HORS LIGUE")),0,VLOOKUP(IF(OR(O42="",OR($D42="",$D42="NL",$D42="HORS LIGUE")),"",COUNTIFS($D$5:$D$72,"&lt;&gt;"&amp;"",$D$5:$D$72,"&lt;&gt;"&amp;"NL",$D$5:$D$72,"&lt;&gt;"&amp;"HORS LIGUE",O$5:O$72,"&lt;"&amp;O42)+1),Paramètres!$B$3:$C$56,2,FALSE)*Paramètres!$K$8))</f>
        <v>0</v>
      </c>
      <c r="Q42" s="46"/>
      <c r="R42" s="2">
        <f>IF(Q$2="Bike &amp; Run",IF(ISNA(VLOOKUP(Q42,Paramètres!$B$3:$C$56,2,FALSE)),0,VLOOKUP(Q42,Paramètres!$B$3:$C$56,2,FALSE)*Paramètres!$K$9),IF(OR(Q42="",OR($D42="",$D42="NL",$D42="HORS LIGUE")),0,VLOOKUP(IF(OR(Q42="",OR($D42="",$D42="NL",$D42="HORS LIGUE")),"",COUNTIFS($D$5:$D$72,"&lt;&gt;"&amp;"",$D$5:$D$72,"&lt;&gt;"&amp;"NL",$D$5:$D$72,"&lt;&gt;"&amp;"HORS LIGUE",Q$5:Q$72,"&lt;"&amp;Q42)+1),Paramètres!$B$3:$C$56,2,FALSE)*Paramètres!$K$9))</f>
        <v>0</v>
      </c>
      <c r="S42" s="46"/>
      <c r="T42" s="2">
        <f>IF(S$2="Bike &amp; Run",IF(ISNA(VLOOKUP(S42,Paramètres!$B$3:$C$56,2,FALSE)),0,VLOOKUP(S42,Paramètres!$B$3:$C$56,2,FALSE)*Paramètres!$K$10),IF(OR(S42="",OR($D42="",$D42="NL",$D42="HORS LIGUE")),0,VLOOKUP(IF(OR(S42="",OR($D42="",$D42="NL",$D42="HORS LIGUE")),"",COUNTIFS($D$5:$D$72,"&lt;&gt;"&amp;"",$D$5:$D$72,"&lt;&gt;"&amp;"NL",$D$5:$D$72,"&lt;&gt;"&amp;"HORS LIGUE",S$5:S$72,"&lt;"&amp;S42)+1),Paramètres!$B$3:$C$56,2,FALSE)*Paramètres!$K$10))</f>
        <v>0</v>
      </c>
      <c r="U42" s="46"/>
      <c r="V42" s="2">
        <f>IF(U$2="Bike &amp; Run",IF(ISNA(VLOOKUP(U42,Paramètres!$B$3:$C$56,2,FALSE)),0,VLOOKUP(U42,Paramètres!$B$3:$C$56,2,FALSE)*Paramètres!$K$11),IF(OR(U42="",OR($D42="",$D42="NL",$D42="HORS LIGUE")),0,VLOOKUP(IF(OR(U42="",OR($D42="",$D42="NL",$D42="HORS LIGUE")),"",COUNTIFS($D$5:$D$72,"&lt;&gt;"&amp;"",$D$5:$D$72,"&lt;&gt;"&amp;"NL",$D$5:$D$72,"&lt;&gt;"&amp;"HORS LIGUE",U$5:U$72,"&lt;"&amp;U42)+1),Paramètres!$B$3:$C$56,2,FALSE)*Paramètres!$K$11))</f>
        <v>0</v>
      </c>
      <c r="W42" s="46"/>
      <c r="X42" s="2">
        <f>IF(W$2="Bike &amp; Run",IF(ISNA(VLOOKUP(W42,Paramètres!$B$3:$C$56,2,FALSE)),0,VLOOKUP(W42,Paramètres!$B$3:$C$56,2,FALSE)*Paramètres!$K$12),IF(OR(W42="",OR($D42="",$D42="NL",$D42="HORS LIGUE")),0,VLOOKUP(IF(OR(W42="",OR($D42="",$D42="NL",$D42="HORS LIGUE")),"",COUNTIFS($D$5:$D$72,"&lt;&gt;"&amp;"",$D$5:$D$72,"&lt;&gt;"&amp;"NL",$D$5:$D$72,"&lt;&gt;"&amp;"HORS LIGUE",W$5:W$72,"&lt;"&amp;W42)+1),Paramètres!$B$3:$C$56,2,FALSE)*Paramètres!$K$12))</f>
        <v>0</v>
      </c>
      <c r="Y42" s="46"/>
      <c r="Z42" s="2">
        <f>IF(Y$2="Bike &amp; Run",IF(ISNA(VLOOKUP(Y42,Paramètres!$B$3:$C$56,2,FALSE)),0,VLOOKUP(Y42,Paramètres!$B$3:$C$56,2,FALSE)*Paramètres!$K$13),IF(OR(Y42="",OR($D42="",$D42="NL",$D42="HORS LIGUE")),0,VLOOKUP(IF(OR(Y42="",OR($D42="",$D42="NL",$D42="HORS LIGUE")),"",COUNTIFS($D$5:$D$72,"&lt;&gt;"&amp;"",$D$5:$D$72,"&lt;&gt;"&amp;"NL",$D$5:$D$72,"&lt;&gt;"&amp;"HORS LIGUE",Y$5:Y$72,"&lt;"&amp;Y42)+1),Paramètres!$B$3:$C$56,2,FALSE)*Paramètres!$K$13))</f>
        <v>0</v>
      </c>
      <c r="AA42" s="46"/>
      <c r="AB42" s="2">
        <f>IF(AA$2="Bike &amp; Run",IF(ISNA(VLOOKUP(AA42,Paramètres!$B$3:$C$56,2,FALSE)),0,VLOOKUP(AA42,Paramètres!$B$3:$C$56,2,FALSE)*Paramètres!$K$14),IF(OR(AA42="",OR($D42="",$D42="NL",$D42="HORS LIGUE")),0,VLOOKUP(IF(OR(AA42="",OR($D42="",$D42="NL",$D42="HORS LIGUE")),"",COUNTIFS($D$5:$D$72,"&lt;&gt;"&amp;"",$D$5:$D$72,"&lt;&gt;"&amp;"NL",$D$5:$D$72,"&lt;&gt;"&amp;"HORS LIGUE",AA$5:AA$72,"&lt;"&amp;AA42)+1),Paramètres!$B$3:$C$56,2,FALSE)*Paramètres!$K$14))</f>
        <v>0</v>
      </c>
      <c r="AC42" s="46"/>
      <c r="AD42" s="2">
        <f>IF(AC$2="Bike &amp; Run",IF(ISNA(VLOOKUP(AC42,Paramètres!$B$3:$C$56,2,FALSE)),0,VLOOKUP(AC42,Paramètres!$B$3:$C$56,2,FALSE)*Paramètres!$K$15),IF(OR(AC42="",OR($D42="",$D42="NL",$D42="HORS LIGUE")),0,VLOOKUP(IF(OR(AC42="",OR($D42="",$D42="NL",$D42="HORS LIGUE")),"",COUNTIFS($D$5:$D$72,"&lt;&gt;"&amp;"",$D$5:$D$72,"&lt;&gt;"&amp;"NL",$D$5:$D$72,"&lt;&gt;"&amp;"HORS LIGUE",AC$5:AC$72,"&lt;"&amp;AC42)+1),Paramètres!$B$3:$C$56,2,FALSE)*Paramètres!$K$15))</f>
        <v>0</v>
      </c>
      <c r="AE42" s="46"/>
      <c r="AF42" s="2">
        <f>IF(AE$2="Bike &amp; Run",IF(ISNA(VLOOKUP(AE42,Paramètres!$B$3:$C$56,2,FALSE)),0,VLOOKUP(AE42,Paramètres!$B$3:$C$56,2,FALSE)*Paramètres!$K$16),IF(OR(AE42="",OR($D42="",$D42="NL",$D42="HORS LIGUE")),0,VLOOKUP(IF(OR(AE42="",OR($D42="",$D42="NL",$D42="HORS LIGUE")),"",COUNTIFS($D$5:$D$72,"&lt;&gt;"&amp;"",$D$5:$D$72,"&lt;&gt;"&amp;"NL",$D$5:$D$72,"&lt;&gt;"&amp;"HORS LIGUE",AE$5:AE$72,"&lt;"&amp;AE42)+1),Paramètres!$B$3:$C$56,2,FALSE)*Paramètres!$K$16))</f>
        <v>0</v>
      </c>
      <c r="AG42" s="46"/>
      <c r="AH42" s="2">
        <f>IF(AG$2="Bike &amp; Run",IF(ISNA(VLOOKUP(AG42,Paramètres!$B$3:$C$56,2,FALSE)),0,VLOOKUP(AG42,Paramètres!$B$3:$C$56,2,FALSE)*Paramètres!$K$17),IF(OR(AG42="",OR($D42="",$D42="NL",$D42="HORS LIGUE")),0,VLOOKUP(IF(OR(AG42="",OR($D42="",$D42="NL",$D42="HORS LIGUE")),"",COUNTIFS($D$5:$D$72,"&lt;&gt;"&amp;"",$D$5:$D$72,"&lt;&gt;"&amp;"NL",$D$5:$D$72,"&lt;&gt;"&amp;"HORS LIGUE",AG$5:AG$72,"&lt;"&amp;AG42)+1),Paramètres!$B$3:$C$56,2,FALSE)*Paramètres!$K$17))</f>
        <v>0</v>
      </c>
      <c r="AI42" s="40">
        <f t="shared" si="53"/>
        <v>0</v>
      </c>
      <c r="AJ42" s="3" t="str">
        <f t="shared" si="54"/>
        <v/>
      </c>
      <c r="AK42" s="5">
        <f t="shared" si="55"/>
        <v>0</v>
      </c>
      <c r="AL42" s="41">
        <f t="shared" si="56"/>
        <v>0</v>
      </c>
      <c r="AM42" s="33" t="str">
        <f t="shared" si="57"/>
        <v/>
      </c>
      <c r="AO42" s="22">
        <f t="shared" si="58"/>
        <v>0</v>
      </c>
      <c r="AP42">
        <f t="shared" si="59"/>
        <v>0</v>
      </c>
      <c r="AQ42">
        <f t="shared" si="60"/>
        <v>0</v>
      </c>
      <c r="AR42">
        <f t="shared" si="61"/>
        <v>0</v>
      </c>
      <c r="AS42">
        <f t="shared" si="62"/>
        <v>0</v>
      </c>
      <c r="AT42">
        <f t="shared" si="63"/>
        <v>0</v>
      </c>
      <c r="AU42">
        <f t="shared" si="64"/>
        <v>0</v>
      </c>
      <c r="AV42">
        <f t="shared" si="65"/>
        <v>0</v>
      </c>
      <c r="AW42">
        <f t="shared" si="66"/>
        <v>0</v>
      </c>
      <c r="AX42">
        <f t="shared" si="67"/>
        <v>0</v>
      </c>
      <c r="AY42">
        <f t="shared" si="68"/>
        <v>0</v>
      </c>
      <c r="AZ42">
        <f t="shared" si="69"/>
        <v>0</v>
      </c>
      <c r="BA42">
        <f t="shared" si="70"/>
        <v>0</v>
      </c>
      <c r="BB42">
        <f t="shared" si="71"/>
        <v>0</v>
      </c>
      <c r="BC42">
        <f t="shared" si="72"/>
        <v>0</v>
      </c>
      <c r="BD42">
        <f t="shared" si="73"/>
        <v>0</v>
      </c>
      <c r="BE42" s="22">
        <f t="shared" ref="BE42:BR42" si="79">BD42+LARGE($AO42:$BC42,BE$4)</f>
        <v>0</v>
      </c>
      <c r="BF42" s="22">
        <f t="shared" si="79"/>
        <v>0</v>
      </c>
      <c r="BG42" s="22">
        <f t="shared" si="79"/>
        <v>0</v>
      </c>
      <c r="BH42" s="22">
        <f t="shared" si="79"/>
        <v>0</v>
      </c>
      <c r="BI42" s="22">
        <f t="shared" si="79"/>
        <v>0</v>
      </c>
      <c r="BJ42" s="22">
        <f t="shared" si="79"/>
        <v>0</v>
      </c>
      <c r="BK42" s="22">
        <f t="shared" si="79"/>
        <v>0</v>
      </c>
      <c r="BL42" s="22">
        <f t="shared" si="79"/>
        <v>0</v>
      </c>
      <c r="BM42" s="22">
        <f t="shared" si="79"/>
        <v>0</v>
      </c>
      <c r="BN42" s="22">
        <f t="shared" si="79"/>
        <v>0</v>
      </c>
      <c r="BO42" s="22">
        <f t="shared" si="79"/>
        <v>0</v>
      </c>
      <c r="BP42" s="22">
        <f t="shared" si="79"/>
        <v>0</v>
      </c>
      <c r="BQ42" s="22">
        <f t="shared" si="79"/>
        <v>0</v>
      </c>
      <c r="BR42" s="22">
        <f t="shared" si="79"/>
        <v>0</v>
      </c>
    </row>
    <row r="43" spans="1:70" ht="16.5">
      <c r="A43" s="14"/>
      <c r="B43" s="32" t="str">
        <f>IF(ISNA(VLOOKUP(A43,'Licenciés Jeunes 2023'!A:C,3,0)),"",VLOOKUP(A43,'Licenciés Jeunes 2023'!A:C,3,0))</f>
        <v/>
      </c>
      <c r="C43" s="32" t="str">
        <f>IF(ISNA(VLOOKUP(A43,'Licenciés Jeunes 2023'!A:C,2,0)),"",VLOOKUP(A43,'Licenciés Jeunes 2023'!A:C,2,0))</f>
        <v/>
      </c>
      <c r="D43" s="32" t="str">
        <f>IF(ISNA(VLOOKUP(A43,'Licenciés Jeunes 2023'!A:F,6,0)),"",VLOOKUP(A43,'Licenciés Jeunes 2023'!A:F,6,0))</f>
        <v/>
      </c>
      <c r="E43" s="6"/>
      <c r="F43" s="2">
        <f>IF(E$2="Bike &amp; Run",IF(ISNA(VLOOKUP(E43,Paramètres!$B$3:$C$56,2,FALSE)),0,VLOOKUP(E43,Paramètres!$B$3:$C$56,2,FALSE)*Paramètres!$K$3),IF(OR(E43="",OR($D43="",$D43="NL",$D43="HORS LIGUE")),0,VLOOKUP(IF(OR(E43="",OR($D43="",$D43="NL",$D43="HORS LIGUE")),"",COUNTIFS($D$5:$D$72,"&lt;&gt;"&amp;"",$D$5:$D$72,"&lt;&gt;"&amp;"NL",$D$5:$D$72,"&lt;&gt;"&amp;"HORS LIGUE",E$5:E$72,"&lt;"&amp;E43)+1),Paramètres!$B$3:$C$56,2,FALSE)*Paramètres!$K$3))</f>
        <v>0</v>
      </c>
      <c r="G43" s="4"/>
      <c r="H43" s="2">
        <f>IF(G$2="Bike &amp; Run",IF(ISNA(VLOOKUP(G43,Paramètres!$B$3:$C$56,2,FALSE)),0,VLOOKUP(G43,Paramètres!$B$3:$C$56,2,FALSE)*Paramètres!$K$4),IF(OR(G43="",OR($D43="",$D43="NL",$D43="HORS LIGUE")),0,VLOOKUP(IF(OR(G43="",OR($D43="",$D43="NL",$D43="HORS LIGUE")),"",COUNTIFS($D$5:$D$72,"&lt;&gt;"&amp;"",$D$5:$D$72,"&lt;&gt;"&amp;"NL",$D$5:$D$72,"&lt;&gt;"&amp;"HORS LIGUE",G$5:G$72,"&lt;"&amp;G43)+1),Paramètres!$B$3:$C$56,2,FALSE)*Paramètres!$K$4))</f>
        <v>0</v>
      </c>
      <c r="I43" s="36"/>
      <c r="J43" s="2">
        <f>IF(I$2="Bike &amp; Run",IF(ISNA(VLOOKUP(I43,Paramètres!$B$3:$C$56,2,FALSE)),0,VLOOKUP(I43,Paramètres!$B$3:$C$56,2,FALSE)*Paramètres!$K$5),IF(OR(I43="",OR($D43="",$D43="NL",$D43="HORS LIGUE")),0,VLOOKUP(IF(OR(I43="",OR($D43="",$D43="NL",$D43="HORS LIGUE")),"",COUNTIFS($D$5:$D$72,"&lt;&gt;"&amp;"",$D$5:$D$72,"&lt;&gt;"&amp;"NL",$D$5:$D$72,"&lt;&gt;"&amp;"HORS LIGUE",I$5:I$72,"&lt;"&amp;I43)+1),Paramètres!$B$3:$C$56,2,FALSE)*Paramètres!$K$5))</f>
        <v>0</v>
      </c>
      <c r="K43" s="4"/>
      <c r="L43" s="2">
        <f>IF(K$2="Bike &amp; Run",IF(ISNA(VLOOKUP(K43,Paramètres!$B$3:$C$56,2,FALSE)),0,VLOOKUP(K43,Paramètres!$B$3:$C$56,2,FALSE)*Paramètres!$K$6),IF(OR(K43="",OR($D43="",$D43="NL",$D43="HORS LIGUE")),0,VLOOKUP(IF(OR(K43="",OR($D43="",$D43="NL",$D43="HORS LIGUE")),"",COUNTIFS($D$5:$D$72,"&lt;&gt;"&amp;"",$D$5:$D$72,"&lt;&gt;"&amp;"NL",$D$5:$D$72,"&lt;&gt;"&amp;"HORS LIGUE",K$5:K$72,"&lt;"&amp;K43)+1),Paramètres!$B$3:$C$56,2,FALSE)*Paramètres!$K$6))</f>
        <v>0</v>
      </c>
      <c r="M43" s="4"/>
      <c r="N43" s="2">
        <f>IF(M$2="Bike &amp; Run",IF(ISNA(VLOOKUP(M43,Paramètres!$B$3:$C$56,2,FALSE)),0,VLOOKUP(M43,Paramètres!$B$3:$C$56,2,FALSE)*Paramètres!$K$7),IF(OR(M43="",OR($D43="",$D43="NL",$D43="HORS LIGUE")),0,VLOOKUP(IF(OR(M43="",OR($D43="",$D43="NL",$D43="HORS LIGUE")),"",COUNTIFS($D$5:$D$72,"&lt;&gt;"&amp;"",$D$5:$D$72,"&lt;&gt;"&amp;"NL",$D$5:$D$72,"&lt;&gt;"&amp;"HORS LIGUE",M$5:M$72,"&lt;"&amp;M43)+1),Paramètres!$B$3:$C$56,2,FALSE)*Paramètres!$K$7))</f>
        <v>0</v>
      </c>
      <c r="O43" s="46"/>
      <c r="P43" s="2">
        <f>IF(O$2="Bike &amp; Run",IF(ISNA(VLOOKUP(O43,Paramètres!$B$3:$C$56,2,FALSE)),0,VLOOKUP(O43,Paramètres!$B$3:$C$56,2,FALSE)*Paramètres!$K$8),IF(OR(O43="",OR($D43="",$D43="NL",$D43="HORS LIGUE")),0,VLOOKUP(IF(OR(O43="",OR($D43="",$D43="NL",$D43="HORS LIGUE")),"",COUNTIFS($D$5:$D$72,"&lt;&gt;"&amp;"",$D$5:$D$72,"&lt;&gt;"&amp;"NL",$D$5:$D$72,"&lt;&gt;"&amp;"HORS LIGUE",O$5:O$72,"&lt;"&amp;O43)+1),Paramètres!$B$3:$C$56,2,FALSE)*Paramètres!$K$8))</f>
        <v>0</v>
      </c>
      <c r="Q43" s="46"/>
      <c r="R43" s="2">
        <f>IF(Q$2="Bike &amp; Run",IF(ISNA(VLOOKUP(Q43,Paramètres!$B$3:$C$56,2,FALSE)),0,VLOOKUP(Q43,Paramètres!$B$3:$C$56,2,FALSE)*Paramètres!$K$9),IF(OR(Q43="",OR($D43="",$D43="NL",$D43="HORS LIGUE")),0,VLOOKUP(IF(OR(Q43="",OR($D43="",$D43="NL",$D43="HORS LIGUE")),"",COUNTIFS($D$5:$D$72,"&lt;&gt;"&amp;"",$D$5:$D$72,"&lt;&gt;"&amp;"NL",$D$5:$D$72,"&lt;&gt;"&amp;"HORS LIGUE",Q$5:Q$72,"&lt;"&amp;Q43)+1),Paramètres!$B$3:$C$56,2,FALSE)*Paramètres!$K$9))</f>
        <v>0</v>
      </c>
      <c r="S43" s="46"/>
      <c r="T43" s="2">
        <f>IF(S$2="Bike &amp; Run",IF(ISNA(VLOOKUP(S43,Paramètres!$B$3:$C$56,2,FALSE)),0,VLOOKUP(S43,Paramètres!$B$3:$C$56,2,FALSE)*Paramètres!$K$10),IF(OR(S43="",OR($D43="",$D43="NL",$D43="HORS LIGUE")),0,VLOOKUP(IF(OR(S43="",OR($D43="",$D43="NL",$D43="HORS LIGUE")),"",COUNTIFS($D$5:$D$72,"&lt;&gt;"&amp;"",$D$5:$D$72,"&lt;&gt;"&amp;"NL",$D$5:$D$72,"&lt;&gt;"&amp;"HORS LIGUE",S$5:S$72,"&lt;"&amp;S43)+1),Paramètres!$B$3:$C$56,2,FALSE)*Paramètres!$K$10))</f>
        <v>0</v>
      </c>
      <c r="U43" s="46"/>
      <c r="V43" s="2">
        <f>IF(U$2="Bike &amp; Run",IF(ISNA(VLOOKUP(U43,Paramètres!$B$3:$C$56,2,FALSE)),0,VLOOKUP(U43,Paramètres!$B$3:$C$56,2,FALSE)*Paramètres!$K$11),IF(OR(U43="",OR($D43="",$D43="NL",$D43="HORS LIGUE")),0,VLOOKUP(IF(OR(U43="",OR($D43="",$D43="NL",$D43="HORS LIGUE")),"",COUNTIFS($D$5:$D$72,"&lt;&gt;"&amp;"",$D$5:$D$72,"&lt;&gt;"&amp;"NL",$D$5:$D$72,"&lt;&gt;"&amp;"HORS LIGUE",U$5:U$72,"&lt;"&amp;U43)+1),Paramètres!$B$3:$C$56,2,FALSE)*Paramètres!$K$11))</f>
        <v>0</v>
      </c>
      <c r="W43" s="46"/>
      <c r="X43" s="2">
        <f>IF(W$2="Bike &amp; Run",IF(ISNA(VLOOKUP(W43,Paramètres!$B$3:$C$56,2,FALSE)),0,VLOOKUP(W43,Paramètres!$B$3:$C$56,2,FALSE)*Paramètres!$K$12),IF(OR(W43="",OR($D43="",$D43="NL",$D43="HORS LIGUE")),0,VLOOKUP(IF(OR(W43="",OR($D43="",$D43="NL",$D43="HORS LIGUE")),"",COUNTIFS($D$5:$D$72,"&lt;&gt;"&amp;"",$D$5:$D$72,"&lt;&gt;"&amp;"NL",$D$5:$D$72,"&lt;&gt;"&amp;"HORS LIGUE",W$5:W$72,"&lt;"&amp;W43)+1),Paramètres!$B$3:$C$56,2,FALSE)*Paramètres!$K$12))</f>
        <v>0</v>
      </c>
      <c r="Y43" s="46"/>
      <c r="Z43" s="2">
        <f>IF(Y$2="Bike &amp; Run",IF(ISNA(VLOOKUP(Y43,Paramètres!$B$3:$C$56,2,FALSE)),0,VLOOKUP(Y43,Paramètres!$B$3:$C$56,2,FALSE)*Paramètres!$K$13),IF(OR(Y43="",OR($D43="",$D43="NL",$D43="HORS LIGUE")),0,VLOOKUP(IF(OR(Y43="",OR($D43="",$D43="NL",$D43="HORS LIGUE")),"",COUNTIFS($D$5:$D$72,"&lt;&gt;"&amp;"",$D$5:$D$72,"&lt;&gt;"&amp;"NL",$D$5:$D$72,"&lt;&gt;"&amp;"HORS LIGUE",Y$5:Y$72,"&lt;"&amp;Y43)+1),Paramètres!$B$3:$C$56,2,FALSE)*Paramètres!$K$13))</f>
        <v>0</v>
      </c>
      <c r="AA43" s="46"/>
      <c r="AB43" s="2">
        <f>IF(AA$2="Bike &amp; Run",IF(ISNA(VLOOKUP(AA43,Paramètres!$B$3:$C$56,2,FALSE)),0,VLOOKUP(AA43,Paramètres!$B$3:$C$56,2,FALSE)*Paramètres!$K$14),IF(OR(AA43="",OR($D43="",$D43="NL",$D43="HORS LIGUE")),0,VLOOKUP(IF(OR(AA43="",OR($D43="",$D43="NL",$D43="HORS LIGUE")),"",COUNTIFS($D$5:$D$72,"&lt;&gt;"&amp;"",$D$5:$D$72,"&lt;&gt;"&amp;"NL",$D$5:$D$72,"&lt;&gt;"&amp;"HORS LIGUE",AA$5:AA$72,"&lt;"&amp;AA43)+1),Paramètres!$B$3:$C$56,2,FALSE)*Paramètres!$K$14))</f>
        <v>0</v>
      </c>
      <c r="AC43" s="46"/>
      <c r="AD43" s="2">
        <f>IF(AC$2="Bike &amp; Run",IF(ISNA(VLOOKUP(AC43,Paramètres!$B$3:$C$56,2,FALSE)),0,VLOOKUP(AC43,Paramètres!$B$3:$C$56,2,FALSE)*Paramètres!$K$15),IF(OR(AC43="",OR($D43="",$D43="NL",$D43="HORS LIGUE")),0,VLOOKUP(IF(OR(AC43="",OR($D43="",$D43="NL",$D43="HORS LIGUE")),"",COUNTIFS($D$5:$D$72,"&lt;&gt;"&amp;"",$D$5:$D$72,"&lt;&gt;"&amp;"NL",$D$5:$D$72,"&lt;&gt;"&amp;"HORS LIGUE",AC$5:AC$72,"&lt;"&amp;AC43)+1),Paramètres!$B$3:$C$56,2,FALSE)*Paramètres!$K$15))</f>
        <v>0</v>
      </c>
      <c r="AE43" s="46"/>
      <c r="AF43" s="2">
        <f>IF(AE$2="Bike &amp; Run",IF(ISNA(VLOOKUP(AE43,Paramètres!$B$3:$C$56,2,FALSE)),0,VLOOKUP(AE43,Paramètres!$B$3:$C$56,2,FALSE)*Paramètres!$K$16),IF(OR(AE43="",OR($D43="",$D43="NL",$D43="HORS LIGUE")),0,VLOOKUP(IF(OR(AE43="",OR($D43="",$D43="NL",$D43="HORS LIGUE")),"",COUNTIFS($D$5:$D$72,"&lt;&gt;"&amp;"",$D$5:$D$72,"&lt;&gt;"&amp;"NL",$D$5:$D$72,"&lt;&gt;"&amp;"HORS LIGUE",AE$5:AE$72,"&lt;"&amp;AE43)+1),Paramètres!$B$3:$C$56,2,FALSE)*Paramètres!$K$16))</f>
        <v>0</v>
      </c>
      <c r="AG43" s="46"/>
      <c r="AH43" s="2">
        <f>IF(AG$2="Bike &amp; Run",IF(ISNA(VLOOKUP(AG43,Paramètres!$B$3:$C$56,2,FALSE)),0,VLOOKUP(AG43,Paramètres!$B$3:$C$56,2,FALSE)*Paramètres!$K$17),IF(OR(AG43="",OR($D43="",$D43="NL",$D43="HORS LIGUE")),0,VLOOKUP(IF(OR(AG43="",OR($D43="",$D43="NL",$D43="HORS LIGUE")),"",COUNTIFS($D$5:$D$72,"&lt;&gt;"&amp;"",$D$5:$D$72,"&lt;&gt;"&amp;"NL",$D$5:$D$72,"&lt;&gt;"&amp;"HORS LIGUE",AG$5:AG$72,"&lt;"&amp;AG43)+1),Paramètres!$B$3:$C$56,2,FALSE)*Paramètres!$K$17))</f>
        <v>0</v>
      </c>
      <c r="AI43" s="40">
        <f t="shared" si="53"/>
        <v>0</v>
      </c>
      <c r="AJ43" s="3" t="str">
        <f t="shared" si="54"/>
        <v/>
      </c>
      <c r="AK43" s="5">
        <f t="shared" si="55"/>
        <v>0</v>
      </c>
      <c r="AL43" s="41">
        <f t="shared" si="56"/>
        <v>0</v>
      </c>
      <c r="AM43" s="33" t="str">
        <f t="shared" si="57"/>
        <v/>
      </c>
      <c r="AO43" s="22">
        <f t="shared" si="58"/>
        <v>0</v>
      </c>
      <c r="AP43">
        <f t="shared" si="59"/>
        <v>0</v>
      </c>
      <c r="AQ43">
        <f t="shared" si="60"/>
        <v>0</v>
      </c>
      <c r="AR43">
        <f t="shared" si="61"/>
        <v>0</v>
      </c>
      <c r="AS43">
        <f t="shared" si="62"/>
        <v>0</v>
      </c>
      <c r="AT43">
        <f t="shared" si="63"/>
        <v>0</v>
      </c>
      <c r="AU43">
        <f t="shared" si="64"/>
        <v>0</v>
      </c>
      <c r="AV43">
        <f t="shared" si="65"/>
        <v>0</v>
      </c>
      <c r="AW43">
        <f t="shared" si="66"/>
        <v>0</v>
      </c>
      <c r="AX43">
        <f t="shared" si="67"/>
        <v>0</v>
      </c>
      <c r="AY43">
        <f t="shared" si="68"/>
        <v>0</v>
      </c>
      <c r="AZ43">
        <f t="shared" si="69"/>
        <v>0</v>
      </c>
      <c r="BA43">
        <f t="shared" si="70"/>
        <v>0</v>
      </c>
      <c r="BB43">
        <f t="shared" si="71"/>
        <v>0</v>
      </c>
      <c r="BC43">
        <f t="shared" si="72"/>
        <v>0</v>
      </c>
      <c r="BD43">
        <f t="shared" si="73"/>
        <v>0</v>
      </c>
      <c r="BE43" s="22">
        <f t="shared" ref="BE43:BR43" si="80">BD43+LARGE($AO43:$BC43,BE$4)</f>
        <v>0</v>
      </c>
      <c r="BF43" s="22">
        <f t="shared" si="80"/>
        <v>0</v>
      </c>
      <c r="BG43" s="22">
        <f t="shared" si="80"/>
        <v>0</v>
      </c>
      <c r="BH43" s="22">
        <f t="shared" si="80"/>
        <v>0</v>
      </c>
      <c r="BI43" s="22">
        <f t="shared" si="80"/>
        <v>0</v>
      </c>
      <c r="BJ43" s="22">
        <f t="shared" si="80"/>
        <v>0</v>
      </c>
      <c r="BK43" s="22">
        <f t="shared" si="80"/>
        <v>0</v>
      </c>
      <c r="BL43" s="22">
        <f t="shared" si="80"/>
        <v>0</v>
      </c>
      <c r="BM43" s="22">
        <f t="shared" si="80"/>
        <v>0</v>
      </c>
      <c r="BN43" s="22">
        <f t="shared" si="80"/>
        <v>0</v>
      </c>
      <c r="BO43" s="22">
        <f t="shared" si="80"/>
        <v>0</v>
      </c>
      <c r="BP43" s="22">
        <f t="shared" si="80"/>
        <v>0</v>
      </c>
      <c r="BQ43" s="22">
        <f t="shared" si="80"/>
        <v>0</v>
      </c>
      <c r="BR43" s="22">
        <f t="shared" si="80"/>
        <v>0</v>
      </c>
    </row>
    <row r="44" spans="1:70" ht="16.5">
      <c r="A44" s="14"/>
      <c r="B44" s="32" t="str">
        <f>IF(ISNA(VLOOKUP(A44,'Licenciés Jeunes 2023'!A:C,3,0)),"",VLOOKUP(A44,'Licenciés Jeunes 2023'!A:C,3,0))</f>
        <v/>
      </c>
      <c r="C44" s="32" t="str">
        <f>IF(ISNA(VLOOKUP(A44,'Licenciés Jeunes 2023'!A:C,2,0)),"",VLOOKUP(A44,'Licenciés Jeunes 2023'!A:C,2,0))</f>
        <v/>
      </c>
      <c r="D44" s="32" t="str">
        <f>IF(ISNA(VLOOKUP(A44,'Licenciés Jeunes 2023'!A:F,6,0)),"",VLOOKUP(A44,'Licenciés Jeunes 2023'!A:F,6,0))</f>
        <v/>
      </c>
      <c r="E44" s="6"/>
      <c r="F44" s="2">
        <f>IF(E$2="Bike &amp; Run",IF(ISNA(VLOOKUP(E44,Paramètres!$B$3:$C$56,2,FALSE)),0,VLOOKUP(E44,Paramètres!$B$3:$C$56,2,FALSE)*Paramètres!$K$3),IF(OR(E44="",OR($D44="",$D44="NL",$D44="HORS LIGUE")),0,VLOOKUP(IF(OR(E44="",OR($D44="",$D44="NL",$D44="HORS LIGUE")),"",COUNTIFS($D$5:$D$72,"&lt;&gt;"&amp;"",$D$5:$D$72,"&lt;&gt;"&amp;"NL",$D$5:$D$72,"&lt;&gt;"&amp;"HORS LIGUE",E$5:E$72,"&lt;"&amp;E44)+1),Paramètres!$B$3:$C$56,2,FALSE)*Paramètres!$K$3))</f>
        <v>0</v>
      </c>
      <c r="G44" s="4"/>
      <c r="H44" s="2">
        <f>IF(G$2="Bike &amp; Run",IF(ISNA(VLOOKUP(G44,Paramètres!$B$3:$C$56,2,FALSE)),0,VLOOKUP(G44,Paramètres!$B$3:$C$56,2,FALSE)*Paramètres!$K$4),IF(OR(G44="",OR($D44="",$D44="NL",$D44="HORS LIGUE")),0,VLOOKUP(IF(OR(G44="",OR($D44="",$D44="NL",$D44="HORS LIGUE")),"",COUNTIFS($D$5:$D$72,"&lt;&gt;"&amp;"",$D$5:$D$72,"&lt;&gt;"&amp;"NL",$D$5:$D$72,"&lt;&gt;"&amp;"HORS LIGUE",G$5:G$72,"&lt;"&amp;G44)+1),Paramètres!$B$3:$C$56,2,FALSE)*Paramètres!$K$4))</f>
        <v>0</v>
      </c>
      <c r="I44" s="36"/>
      <c r="J44" s="2">
        <f>IF(I$2="Bike &amp; Run",IF(ISNA(VLOOKUP(I44,Paramètres!$B$3:$C$56,2,FALSE)),0,VLOOKUP(I44,Paramètres!$B$3:$C$56,2,FALSE)*Paramètres!$K$5),IF(OR(I44="",OR($D44="",$D44="NL",$D44="HORS LIGUE")),0,VLOOKUP(IF(OR(I44="",OR($D44="",$D44="NL",$D44="HORS LIGUE")),"",COUNTIFS($D$5:$D$72,"&lt;&gt;"&amp;"",$D$5:$D$72,"&lt;&gt;"&amp;"NL",$D$5:$D$72,"&lt;&gt;"&amp;"HORS LIGUE",I$5:I$72,"&lt;"&amp;I44)+1),Paramètres!$B$3:$C$56,2,FALSE)*Paramètres!$K$5))</f>
        <v>0</v>
      </c>
      <c r="K44" s="4"/>
      <c r="L44" s="2">
        <f>IF(K$2="Bike &amp; Run",IF(ISNA(VLOOKUP(K44,Paramètres!$B$3:$C$56,2,FALSE)),0,VLOOKUP(K44,Paramètres!$B$3:$C$56,2,FALSE)*Paramètres!$K$6),IF(OR(K44="",OR($D44="",$D44="NL",$D44="HORS LIGUE")),0,VLOOKUP(IF(OR(K44="",OR($D44="",$D44="NL",$D44="HORS LIGUE")),"",COUNTIFS($D$5:$D$72,"&lt;&gt;"&amp;"",$D$5:$D$72,"&lt;&gt;"&amp;"NL",$D$5:$D$72,"&lt;&gt;"&amp;"HORS LIGUE",K$5:K$72,"&lt;"&amp;K44)+1),Paramètres!$B$3:$C$56,2,FALSE)*Paramètres!$K$6))</f>
        <v>0</v>
      </c>
      <c r="M44" s="4"/>
      <c r="N44" s="2">
        <f>IF(M$2="Bike &amp; Run",IF(ISNA(VLOOKUP(M44,Paramètres!$B$3:$C$56,2,FALSE)),0,VLOOKUP(M44,Paramètres!$B$3:$C$56,2,FALSE)*Paramètres!$K$7),IF(OR(M44="",OR($D44="",$D44="NL",$D44="HORS LIGUE")),0,VLOOKUP(IF(OR(M44="",OR($D44="",$D44="NL",$D44="HORS LIGUE")),"",COUNTIFS($D$5:$D$72,"&lt;&gt;"&amp;"",$D$5:$D$72,"&lt;&gt;"&amp;"NL",$D$5:$D$72,"&lt;&gt;"&amp;"HORS LIGUE",M$5:M$72,"&lt;"&amp;M44)+1),Paramètres!$B$3:$C$56,2,FALSE)*Paramètres!$K$7))</f>
        <v>0</v>
      </c>
      <c r="O44" s="46"/>
      <c r="P44" s="2">
        <f>IF(O$2="Bike &amp; Run",IF(ISNA(VLOOKUP(O44,Paramètres!$B$3:$C$56,2,FALSE)),0,VLOOKUP(O44,Paramètres!$B$3:$C$56,2,FALSE)*Paramètres!$K$8),IF(OR(O44="",OR($D44="",$D44="NL",$D44="HORS LIGUE")),0,VLOOKUP(IF(OR(O44="",OR($D44="",$D44="NL",$D44="HORS LIGUE")),"",COUNTIFS($D$5:$D$72,"&lt;&gt;"&amp;"",$D$5:$D$72,"&lt;&gt;"&amp;"NL",$D$5:$D$72,"&lt;&gt;"&amp;"HORS LIGUE",O$5:O$72,"&lt;"&amp;O44)+1),Paramètres!$B$3:$C$56,2,FALSE)*Paramètres!$K$8))</f>
        <v>0</v>
      </c>
      <c r="Q44" s="46"/>
      <c r="R44" s="2">
        <f>IF(Q$2="Bike &amp; Run",IF(ISNA(VLOOKUP(Q44,Paramètres!$B$3:$C$56,2,FALSE)),0,VLOOKUP(Q44,Paramètres!$B$3:$C$56,2,FALSE)*Paramètres!$K$9),IF(OR(Q44="",OR($D44="",$D44="NL",$D44="HORS LIGUE")),0,VLOOKUP(IF(OR(Q44="",OR($D44="",$D44="NL",$D44="HORS LIGUE")),"",COUNTIFS($D$5:$D$72,"&lt;&gt;"&amp;"",$D$5:$D$72,"&lt;&gt;"&amp;"NL",$D$5:$D$72,"&lt;&gt;"&amp;"HORS LIGUE",Q$5:Q$72,"&lt;"&amp;Q44)+1),Paramètres!$B$3:$C$56,2,FALSE)*Paramètres!$K$9))</f>
        <v>0</v>
      </c>
      <c r="S44" s="46"/>
      <c r="T44" s="2">
        <f>IF(S$2="Bike &amp; Run",IF(ISNA(VLOOKUP(S44,Paramètres!$B$3:$C$56,2,FALSE)),0,VLOOKUP(S44,Paramètres!$B$3:$C$56,2,FALSE)*Paramètres!$K$10),IF(OR(S44="",OR($D44="",$D44="NL",$D44="HORS LIGUE")),0,VLOOKUP(IF(OR(S44="",OR($D44="",$D44="NL",$D44="HORS LIGUE")),"",COUNTIFS($D$5:$D$72,"&lt;&gt;"&amp;"",$D$5:$D$72,"&lt;&gt;"&amp;"NL",$D$5:$D$72,"&lt;&gt;"&amp;"HORS LIGUE",S$5:S$72,"&lt;"&amp;S44)+1),Paramètres!$B$3:$C$56,2,FALSE)*Paramètres!$K$10))</f>
        <v>0</v>
      </c>
      <c r="U44" s="46"/>
      <c r="V44" s="2">
        <f>IF(U$2="Bike &amp; Run",IF(ISNA(VLOOKUP(U44,Paramètres!$B$3:$C$56,2,FALSE)),0,VLOOKUP(U44,Paramètres!$B$3:$C$56,2,FALSE)*Paramètres!$K$11),IF(OR(U44="",OR($D44="",$D44="NL",$D44="HORS LIGUE")),0,VLOOKUP(IF(OR(U44="",OR($D44="",$D44="NL",$D44="HORS LIGUE")),"",COUNTIFS($D$5:$D$72,"&lt;&gt;"&amp;"",$D$5:$D$72,"&lt;&gt;"&amp;"NL",$D$5:$D$72,"&lt;&gt;"&amp;"HORS LIGUE",U$5:U$72,"&lt;"&amp;U44)+1),Paramètres!$B$3:$C$56,2,FALSE)*Paramètres!$K$11))</f>
        <v>0</v>
      </c>
      <c r="W44" s="46"/>
      <c r="X44" s="2">
        <f>IF(W$2="Bike &amp; Run",IF(ISNA(VLOOKUP(W44,Paramètres!$B$3:$C$56,2,FALSE)),0,VLOOKUP(W44,Paramètres!$B$3:$C$56,2,FALSE)*Paramètres!$K$12),IF(OR(W44="",OR($D44="",$D44="NL",$D44="HORS LIGUE")),0,VLOOKUP(IF(OR(W44="",OR($D44="",$D44="NL",$D44="HORS LIGUE")),"",COUNTIFS($D$5:$D$72,"&lt;&gt;"&amp;"",$D$5:$D$72,"&lt;&gt;"&amp;"NL",$D$5:$D$72,"&lt;&gt;"&amp;"HORS LIGUE",W$5:W$72,"&lt;"&amp;W44)+1),Paramètres!$B$3:$C$56,2,FALSE)*Paramètres!$K$12))</f>
        <v>0</v>
      </c>
      <c r="Y44" s="46"/>
      <c r="Z44" s="2">
        <f>IF(Y$2="Bike &amp; Run",IF(ISNA(VLOOKUP(Y44,Paramètres!$B$3:$C$56,2,FALSE)),0,VLOOKUP(Y44,Paramètres!$B$3:$C$56,2,FALSE)*Paramètres!$K$13),IF(OR(Y44="",OR($D44="",$D44="NL",$D44="HORS LIGUE")),0,VLOOKUP(IF(OR(Y44="",OR($D44="",$D44="NL",$D44="HORS LIGUE")),"",COUNTIFS($D$5:$D$72,"&lt;&gt;"&amp;"",$D$5:$D$72,"&lt;&gt;"&amp;"NL",$D$5:$D$72,"&lt;&gt;"&amp;"HORS LIGUE",Y$5:Y$72,"&lt;"&amp;Y44)+1),Paramètres!$B$3:$C$56,2,FALSE)*Paramètres!$K$13))</f>
        <v>0</v>
      </c>
      <c r="AA44" s="46"/>
      <c r="AB44" s="2">
        <f>IF(AA$2="Bike &amp; Run",IF(ISNA(VLOOKUP(AA44,Paramètres!$B$3:$C$56,2,FALSE)),0,VLOOKUP(AA44,Paramètres!$B$3:$C$56,2,FALSE)*Paramètres!$K$14),IF(OR(AA44="",OR($D44="",$D44="NL",$D44="HORS LIGUE")),0,VLOOKUP(IF(OR(AA44="",OR($D44="",$D44="NL",$D44="HORS LIGUE")),"",COUNTIFS($D$5:$D$72,"&lt;&gt;"&amp;"",$D$5:$D$72,"&lt;&gt;"&amp;"NL",$D$5:$D$72,"&lt;&gt;"&amp;"HORS LIGUE",AA$5:AA$72,"&lt;"&amp;AA44)+1),Paramètres!$B$3:$C$56,2,FALSE)*Paramètres!$K$14))</f>
        <v>0</v>
      </c>
      <c r="AC44" s="46"/>
      <c r="AD44" s="2">
        <f>IF(AC$2="Bike &amp; Run",IF(ISNA(VLOOKUP(AC44,Paramètres!$B$3:$C$56,2,FALSE)),0,VLOOKUP(AC44,Paramètres!$B$3:$C$56,2,FALSE)*Paramètres!$K$15),IF(OR(AC44="",OR($D44="",$D44="NL",$D44="HORS LIGUE")),0,VLOOKUP(IF(OR(AC44="",OR($D44="",$D44="NL",$D44="HORS LIGUE")),"",COUNTIFS($D$5:$D$72,"&lt;&gt;"&amp;"",$D$5:$D$72,"&lt;&gt;"&amp;"NL",$D$5:$D$72,"&lt;&gt;"&amp;"HORS LIGUE",AC$5:AC$72,"&lt;"&amp;AC44)+1),Paramètres!$B$3:$C$56,2,FALSE)*Paramètres!$K$15))</f>
        <v>0</v>
      </c>
      <c r="AE44" s="46"/>
      <c r="AF44" s="2">
        <f>IF(AE$2="Bike &amp; Run",IF(ISNA(VLOOKUP(AE44,Paramètres!$B$3:$C$56,2,FALSE)),0,VLOOKUP(AE44,Paramètres!$B$3:$C$56,2,FALSE)*Paramètres!$K$16),IF(OR(AE44="",OR($D44="",$D44="NL",$D44="HORS LIGUE")),0,VLOOKUP(IF(OR(AE44="",OR($D44="",$D44="NL",$D44="HORS LIGUE")),"",COUNTIFS($D$5:$D$72,"&lt;&gt;"&amp;"",$D$5:$D$72,"&lt;&gt;"&amp;"NL",$D$5:$D$72,"&lt;&gt;"&amp;"HORS LIGUE",AE$5:AE$72,"&lt;"&amp;AE44)+1),Paramètres!$B$3:$C$56,2,FALSE)*Paramètres!$K$16))</f>
        <v>0</v>
      </c>
      <c r="AG44" s="46"/>
      <c r="AH44" s="2">
        <f>IF(AG$2="Bike &amp; Run",IF(ISNA(VLOOKUP(AG44,Paramètres!$B$3:$C$56,2,FALSE)),0,VLOOKUP(AG44,Paramètres!$B$3:$C$56,2,FALSE)*Paramètres!$K$17),IF(OR(AG44="",OR($D44="",$D44="NL",$D44="HORS LIGUE")),0,VLOOKUP(IF(OR(AG44="",OR($D44="",$D44="NL",$D44="HORS LIGUE")),"",COUNTIFS($D$5:$D$72,"&lt;&gt;"&amp;"",$D$5:$D$72,"&lt;&gt;"&amp;"NL",$D$5:$D$72,"&lt;&gt;"&amp;"HORS LIGUE",AG$5:AG$72,"&lt;"&amp;AG44)+1),Paramètres!$B$3:$C$56,2,FALSE)*Paramètres!$K$17))</f>
        <v>0</v>
      </c>
      <c r="AI44" s="40">
        <f t="shared" si="53"/>
        <v>0</v>
      </c>
      <c r="AJ44" s="3" t="str">
        <f t="shared" si="54"/>
        <v/>
      </c>
      <c r="AK44" s="5">
        <f t="shared" si="55"/>
        <v>0</v>
      </c>
      <c r="AL44" s="41">
        <f t="shared" si="56"/>
        <v>0</v>
      </c>
      <c r="AM44" s="33" t="str">
        <f t="shared" si="57"/>
        <v/>
      </c>
      <c r="AO44" s="22">
        <f t="shared" si="58"/>
        <v>0</v>
      </c>
      <c r="AP44">
        <f t="shared" si="59"/>
        <v>0</v>
      </c>
      <c r="AQ44">
        <f t="shared" si="60"/>
        <v>0</v>
      </c>
      <c r="AR44">
        <f t="shared" si="61"/>
        <v>0</v>
      </c>
      <c r="AS44">
        <f t="shared" si="62"/>
        <v>0</v>
      </c>
      <c r="AT44">
        <f t="shared" si="63"/>
        <v>0</v>
      </c>
      <c r="AU44">
        <f t="shared" si="64"/>
        <v>0</v>
      </c>
      <c r="AV44">
        <f t="shared" si="65"/>
        <v>0</v>
      </c>
      <c r="AW44">
        <f t="shared" si="66"/>
        <v>0</v>
      </c>
      <c r="AX44">
        <f t="shared" si="67"/>
        <v>0</v>
      </c>
      <c r="AY44">
        <f t="shared" si="68"/>
        <v>0</v>
      </c>
      <c r="AZ44">
        <f t="shared" si="69"/>
        <v>0</v>
      </c>
      <c r="BA44">
        <f t="shared" si="70"/>
        <v>0</v>
      </c>
      <c r="BB44">
        <f t="shared" si="71"/>
        <v>0</v>
      </c>
      <c r="BC44">
        <f t="shared" si="72"/>
        <v>0</v>
      </c>
      <c r="BD44">
        <f t="shared" si="73"/>
        <v>0</v>
      </c>
      <c r="BE44" s="22">
        <f t="shared" ref="BE44:BR44" si="81">BD44+LARGE($AO44:$BC44,BE$4)</f>
        <v>0</v>
      </c>
      <c r="BF44" s="22">
        <f t="shared" si="81"/>
        <v>0</v>
      </c>
      <c r="BG44" s="22">
        <f t="shared" si="81"/>
        <v>0</v>
      </c>
      <c r="BH44" s="22">
        <f t="shared" si="81"/>
        <v>0</v>
      </c>
      <c r="BI44" s="22">
        <f t="shared" si="81"/>
        <v>0</v>
      </c>
      <c r="BJ44" s="22">
        <f t="shared" si="81"/>
        <v>0</v>
      </c>
      <c r="BK44" s="22">
        <f t="shared" si="81"/>
        <v>0</v>
      </c>
      <c r="BL44" s="22">
        <f t="shared" si="81"/>
        <v>0</v>
      </c>
      <c r="BM44" s="22">
        <f t="shared" si="81"/>
        <v>0</v>
      </c>
      <c r="BN44" s="22">
        <f t="shared" si="81"/>
        <v>0</v>
      </c>
      <c r="BO44" s="22">
        <f t="shared" si="81"/>
        <v>0</v>
      </c>
      <c r="BP44" s="22">
        <f t="shared" si="81"/>
        <v>0</v>
      </c>
      <c r="BQ44" s="22">
        <f t="shared" si="81"/>
        <v>0</v>
      </c>
      <c r="BR44" s="22">
        <f t="shared" si="81"/>
        <v>0</v>
      </c>
    </row>
    <row r="45" spans="1:70" ht="16.5">
      <c r="A45" s="14"/>
      <c r="B45" s="32" t="str">
        <f>IF(ISNA(VLOOKUP(A45,'Licenciés Jeunes 2023'!A:C,3,0)),"",VLOOKUP(A45,'Licenciés Jeunes 2023'!A:C,3,0))</f>
        <v/>
      </c>
      <c r="C45" s="32" t="str">
        <f>IF(ISNA(VLOOKUP(A45,'Licenciés Jeunes 2023'!A:C,2,0)),"",VLOOKUP(A45,'Licenciés Jeunes 2023'!A:C,2,0))</f>
        <v/>
      </c>
      <c r="D45" s="32" t="str">
        <f>IF(ISNA(VLOOKUP(A45,'Licenciés Jeunes 2023'!A:F,6,0)),"",VLOOKUP(A45,'Licenciés Jeunes 2023'!A:F,6,0))</f>
        <v/>
      </c>
      <c r="E45" s="6"/>
      <c r="F45" s="2">
        <f>IF(E$2="Bike &amp; Run",IF(ISNA(VLOOKUP(E45,Paramètres!$B$3:$C$56,2,FALSE)),0,VLOOKUP(E45,Paramètres!$B$3:$C$56,2,FALSE)*Paramètres!$K$3),IF(OR(E45="",OR($D45="",$D45="NL",$D45="HORS LIGUE")),0,VLOOKUP(IF(OR(E45="",OR($D45="",$D45="NL",$D45="HORS LIGUE")),"",COUNTIFS($D$5:$D$72,"&lt;&gt;"&amp;"",$D$5:$D$72,"&lt;&gt;"&amp;"NL",$D$5:$D$72,"&lt;&gt;"&amp;"HORS LIGUE",E$5:E$72,"&lt;"&amp;E45)+1),Paramètres!$B$3:$C$56,2,FALSE)*Paramètres!$K$3))</f>
        <v>0</v>
      </c>
      <c r="G45" s="4"/>
      <c r="H45" s="2">
        <f>IF(G$2="Bike &amp; Run",IF(ISNA(VLOOKUP(G45,Paramètres!$B$3:$C$56,2,FALSE)),0,VLOOKUP(G45,Paramètres!$B$3:$C$56,2,FALSE)*Paramètres!$K$4),IF(OR(G45="",OR($D45="",$D45="NL",$D45="HORS LIGUE")),0,VLOOKUP(IF(OR(G45="",OR($D45="",$D45="NL",$D45="HORS LIGUE")),"",COUNTIFS($D$5:$D$72,"&lt;&gt;"&amp;"",$D$5:$D$72,"&lt;&gt;"&amp;"NL",$D$5:$D$72,"&lt;&gt;"&amp;"HORS LIGUE",G$5:G$72,"&lt;"&amp;G45)+1),Paramètres!$B$3:$C$56,2,FALSE)*Paramètres!$K$4))</f>
        <v>0</v>
      </c>
      <c r="I45" s="36"/>
      <c r="J45" s="2">
        <f>IF(I$2="Bike &amp; Run",IF(ISNA(VLOOKUP(I45,Paramètres!$B$3:$C$56,2,FALSE)),0,VLOOKUP(I45,Paramètres!$B$3:$C$56,2,FALSE)*Paramètres!$K$5),IF(OR(I45="",OR($D45="",$D45="NL",$D45="HORS LIGUE")),0,VLOOKUP(IF(OR(I45="",OR($D45="",$D45="NL",$D45="HORS LIGUE")),"",COUNTIFS($D$5:$D$72,"&lt;&gt;"&amp;"",$D$5:$D$72,"&lt;&gt;"&amp;"NL",$D$5:$D$72,"&lt;&gt;"&amp;"HORS LIGUE",I$5:I$72,"&lt;"&amp;I45)+1),Paramètres!$B$3:$C$56,2,FALSE)*Paramètres!$K$5))</f>
        <v>0</v>
      </c>
      <c r="K45" s="4"/>
      <c r="L45" s="2">
        <f>IF(K$2="Bike &amp; Run",IF(ISNA(VLOOKUP(K45,Paramètres!$B$3:$C$56,2,FALSE)),0,VLOOKUP(K45,Paramètres!$B$3:$C$56,2,FALSE)*Paramètres!$K$6),IF(OR(K45="",OR($D45="",$D45="NL",$D45="HORS LIGUE")),0,VLOOKUP(IF(OR(K45="",OR($D45="",$D45="NL",$D45="HORS LIGUE")),"",COUNTIFS($D$5:$D$72,"&lt;&gt;"&amp;"",$D$5:$D$72,"&lt;&gt;"&amp;"NL",$D$5:$D$72,"&lt;&gt;"&amp;"HORS LIGUE",K$5:K$72,"&lt;"&amp;K45)+1),Paramètres!$B$3:$C$56,2,FALSE)*Paramètres!$K$6))</f>
        <v>0</v>
      </c>
      <c r="M45" s="4"/>
      <c r="N45" s="2">
        <f>IF(M$2="Bike &amp; Run",IF(ISNA(VLOOKUP(M45,Paramètres!$B$3:$C$56,2,FALSE)),0,VLOOKUP(M45,Paramètres!$B$3:$C$56,2,FALSE)*Paramètres!$K$7),IF(OR(M45="",OR($D45="",$D45="NL",$D45="HORS LIGUE")),0,VLOOKUP(IF(OR(M45="",OR($D45="",$D45="NL",$D45="HORS LIGUE")),"",COUNTIFS($D$5:$D$72,"&lt;&gt;"&amp;"",$D$5:$D$72,"&lt;&gt;"&amp;"NL",$D$5:$D$72,"&lt;&gt;"&amp;"HORS LIGUE",M$5:M$72,"&lt;"&amp;M45)+1),Paramètres!$B$3:$C$56,2,FALSE)*Paramètres!$K$7))</f>
        <v>0</v>
      </c>
      <c r="O45" s="46"/>
      <c r="P45" s="2">
        <f>IF(O$2="Bike &amp; Run",IF(ISNA(VLOOKUP(O45,Paramètres!$B$3:$C$56,2,FALSE)),0,VLOOKUP(O45,Paramètres!$B$3:$C$56,2,FALSE)*Paramètres!$K$8),IF(OR(O45="",OR($D45="",$D45="NL",$D45="HORS LIGUE")),0,VLOOKUP(IF(OR(O45="",OR($D45="",$D45="NL",$D45="HORS LIGUE")),"",COUNTIFS($D$5:$D$72,"&lt;&gt;"&amp;"",$D$5:$D$72,"&lt;&gt;"&amp;"NL",$D$5:$D$72,"&lt;&gt;"&amp;"HORS LIGUE",O$5:O$72,"&lt;"&amp;O45)+1),Paramètres!$B$3:$C$56,2,FALSE)*Paramètres!$K$8))</f>
        <v>0</v>
      </c>
      <c r="Q45" s="46"/>
      <c r="R45" s="2">
        <f>IF(Q$2="Bike &amp; Run",IF(ISNA(VLOOKUP(Q45,Paramètres!$B$3:$C$56,2,FALSE)),0,VLOOKUP(Q45,Paramètres!$B$3:$C$56,2,FALSE)*Paramètres!$K$9),IF(OR(Q45="",OR($D45="",$D45="NL",$D45="HORS LIGUE")),0,VLOOKUP(IF(OR(Q45="",OR($D45="",$D45="NL",$D45="HORS LIGUE")),"",COUNTIFS($D$5:$D$72,"&lt;&gt;"&amp;"",$D$5:$D$72,"&lt;&gt;"&amp;"NL",$D$5:$D$72,"&lt;&gt;"&amp;"HORS LIGUE",Q$5:Q$72,"&lt;"&amp;Q45)+1),Paramètres!$B$3:$C$56,2,FALSE)*Paramètres!$K$9))</f>
        <v>0</v>
      </c>
      <c r="S45" s="46"/>
      <c r="T45" s="2">
        <f>IF(S$2="Bike &amp; Run",IF(ISNA(VLOOKUP(S45,Paramètres!$B$3:$C$56,2,FALSE)),0,VLOOKUP(S45,Paramètres!$B$3:$C$56,2,FALSE)*Paramètres!$K$10),IF(OR(S45="",OR($D45="",$D45="NL",$D45="HORS LIGUE")),0,VLOOKUP(IF(OR(S45="",OR($D45="",$D45="NL",$D45="HORS LIGUE")),"",COUNTIFS($D$5:$D$72,"&lt;&gt;"&amp;"",$D$5:$D$72,"&lt;&gt;"&amp;"NL",$D$5:$D$72,"&lt;&gt;"&amp;"HORS LIGUE",S$5:S$72,"&lt;"&amp;S45)+1),Paramètres!$B$3:$C$56,2,FALSE)*Paramètres!$K$10))</f>
        <v>0</v>
      </c>
      <c r="U45" s="46"/>
      <c r="V45" s="2">
        <f>IF(U$2="Bike &amp; Run",IF(ISNA(VLOOKUP(U45,Paramètres!$B$3:$C$56,2,FALSE)),0,VLOOKUP(U45,Paramètres!$B$3:$C$56,2,FALSE)*Paramètres!$K$11),IF(OR(U45="",OR($D45="",$D45="NL",$D45="HORS LIGUE")),0,VLOOKUP(IF(OR(U45="",OR($D45="",$D45="NL",$D45="HORS LIGUE")),"",COUNTIFS($D$5:$D$72,"&lt;&gt;"&amp;"",$D$5:$D$72,"&lt;&gt;"&amp;"NL",$D$5:$D$72,"&lt;&gt;"&amp;"HORS LIGUE",U$5:U$72,"&lt;"&amp;U45)+1),Paramètres!$B$3:$C$56,2,FALSE)*Paramètres!$K$11))</f>
        <v>0</v>
      </c>
      <c r="W45" s="46"/>
      <c r="X45" s="2">
        <f>IF(W$2="Bike &amp; Run",IF(ISNA(VLOOKUP(W45,Paramètres!$B$3:$C$56,2,FALSE)),0,VLOOKUP(W45,Paramètres!$B$3:$C$56,2,FALSE)*Paramètres!$K$12),IF(OR(W45="",OR($D45="",$D45="NL",$D45="HORS LIGUE")),0,VLOOKUP(IF(OR(W45="",OR($D45="",$D45="NL",$D45="HORS LIGUE")),"",COUNTIFS($D$5:$D$72,"&lt;&gt;"&amp;"",$D$5:$D$72,"&lt;&gt;"&amp;"NL",$D$5:$D$72,"&lt;&gt;"&amp;"HORS LIGUE",W$5:W$72,"&lt;"&amp;W45)+1),Paramètres!$B$3:$C$56,2,FALSE)*Paramètres!$K$12))</f>
        <v>0</v>
      </c>
      <c r="Y45" s="46"/>
      <c r="Z45" s="2">
        <f>IF(Y$2="Bike &amp; Run",IF(ISNA(VLOOKUP(Y45,Paramètres!$B$3:$C$56,2,FALSE)),0,VLOOKUP(Y45,Paramètres!$B$3:$C$56,2,FALSE)*Paramètres!$K$13),IF(OR(Y45="",OR($D45="",$D45="NL",$D45="HORS LIGUE")),0,VLOOKUP(IF(OR(Y45="",OR($D45="",$D45="NL",$D45="HORS LIGUE")),"",COUNTIFS($D$5:$D$72,"&lt;&gt;"&amp;"",$D$5:$D$72,"&lt;&gt;"&amp;"NL",$D$5:$D$72,"&lt;&gt;"&amp;"HORS LIGUE",Y$5:Y$72,"&lt;"&amp;Y45)+1),Paramètres!$B$3:$C$56,2,FALSE)*Paramètres!$K$13))</f>
        <v>0</v>
      </c>
      <c r="AA45" s="46"/>
      <c r="AB45" s="2">
        <f>IF(AA$2="Bike &amp; Run",IF(ISNA(VLOOKUP(AA45,Paramètres!$B$3:$C$56,2,FALSE)),0,VLOOKUP(AA45,Paramètres!$B$3:$C$56,2,FALSE)*Paramètres!$K$14),IF(OR(AA45="",OR($D45="",$D45="NL",$D45="HORS LIGUE")),0,VLOOKUP(IF(OR(AA45="",OR($D45="",$D45="NL",$D45="HORS LIGUE")),"",COUNTIFS($D$5:$D$72,"&lt;&gt;"&amp;"",$D$5:$D$72,"&lt;&gt;"&amp;"NL",$D$5:$D$72,"&lt;&gt;"&amp;"HORS LIGUE",AA$5:AA$72,"&lt;"&amp;AA45)+1),Paramètres!$B$3:$C$56,2,FALSE)*Paramètres!$K$14))</f>
        <v>0</v>
      </c>
      <c r="AC45" s="46"/>
      <c r="AD45" s="2">
        <f>IF(AC$2="Bike &amp; Run",IF(ISNA(VLOOKUP(AC45,Paramètres!$B$3:$C$56,2,FALSE)),0,VLOOKUP(AC45,Paramètres!$B$3:$C$56,2,FALSE)*Paramètres!$K$15),IF(OR(AC45="",OR($D45="",$D45="NL",$D45="HORS LIGUE")),0,VLOOKUP(IF(OR(AC45="",OR($D45="",$D45="NL",$D45="HORS LIGUE")),"",COUNTIFS($D$5:$D$72,"&lt;&gt;"&amp;"",$D$5:$D$72,"&lt;&gt;"&amp;"NL",$D$5:$D$72,"&lt;&gt;"&amp;"HORS LIGUE",AC$5:AC$72,"&lt;"&amp;AC45)+1),Paramètres!$B$3:$C$56,2,FALSE)*Paramètres!$K$15))</f>
        <v>0</v>
      </c>
      <c r="AE45" s="46"/>
      <c r="AF45" s="2">
        <f>IF(AE$2="Bike &amp; Run",IF(ISNA(VLOOKUP(AE45,Paramètres!$B$3:$C$56,2,FALSE)),0,VLOOKUP(AE45,Paramètres!$B$3:$C$56,2,FALSE)*Paramètres!$K$16),IF(OR(AE45="",OR($D45="",$D45="NL",$D45="HORS LIGUE")),0,VLOOKUP(IF(OR(AE45="",OR($D45="",$D45="NL",$D45="HORS LIGUE")),"",COUNTIFS($D$5:$D$72,"&lt;&gt;"&amp;"",$D$5:$D$72,"&lt;&gt;"&amp;"NL",$D$5:$D$72,"&lt;&gt;"&amp;"HORS LIGUE",AE$5:AE$72,"&lt;"&amp;AE45)+1),Paramètres!$B$3:$C$56,2,FALSE)*Paramètres!$K$16))</f>
        <v>0</v>
      </c>
      <c r="AG45" s="46"/>
      <c r="AH45" s="2">
        <f>IF(AG$2="Bike &amp; Run",IF(ISNA(VLOOKUP(AG45,Paramètres!$B$3:$C$56,2,FALSE)),0,VLOOKUP(AG45,Paramètres!$B$3:$C$56,2,FALSE)*Paramètres!$K$17),IF(OR(AG45="",OR($D45="",$D45="NL",$D45="HORS LIGUE")),0,VLOOKUP(IF(OR(AG45="",OR($D45="",$D45="NL",$D45="HORS LIGUE")),"",COUNTIFS($D$5:$D$72,"&lt;&gt;"&amp;"",$D$5:$D$72,"&lt;&gt;"&amp;"NL",$D$5:$D$72,"&lt;&gt;"&amp;"HORS LIGUE",AG$5:AG$72,"&lt;"&amp;AG45)+1),Paramètres!$B$3:$C$56,2,FALSE)*Paramètres!$K$17))</f>
        <v>0</v>
      </c>
      <c r="AI45" s="40">
        <f t="shared" si="53"/>
        <v>0</v>
      </c>
      <c r="AJ45" s="3" t="str">
        <f t="shared" si="54"/>
        <v/>
      </c>
      <c r="AK45" s="5">
        <f t="shared" si="55"/>
        <v>0</v>
      </c>
      <c r="AL45" s="41">
        <f t="shared" si="56"/>
        <v>0</v>
      </c>
      <c r="AM45" s="33" t="str">
        <f t="shared" si="57"/>
        <v/>
      </c>
      <c r="AO45" s="22">
        <f t="shared" si="58"/>
        <v>0</v>
      </c>
      <c r="AP45">
        <f t="shared" si="59"/>
        <v>0</v>
      </c>
      <c r="AQ45">
        <f t="shared" si="60"/>
        <v>0</v>
      </c>
      <c r="AR45">
        <f t="shared" si="61"/>
        <v>0</v>
      </c>
      <c r="AS45">
        <f t="shared" si="62"/>
        <v>0</v>
      </c>
      <c r="AT45">
        <f t="shared" si="63"/>
        <v>0</v>
      </c>
      <c r="AU45">
        <f t="shared" si="64"/>
        <v>0</v>
      </c>
      <c r="AV45">
        <f t="shared" si="65"/>
        <v>0</v>
      </c>
      <c r="AW45">
        <f t="shared" si="66"/>
        <v>0</v>
      </c>
      <c r="AX45">
        <f t="shared" si="67"/>
        <v>0</v>
      </c>
      <c r="AY45">
        <f t="shared" si="68"/>
        <v>0</v>
      </c>
      <c r="AZ45">
        <f t="shared" si="69"/>
        <v>0</v>
      </c>
      <c r="BA45">
        <f t="shared" si="70"/>
        <v>0</v>
      </c>
      <c r="BB45">
        <f t="shared" si="71"/>
        <v>0</v>
      </c>
      <c r="BC45">
        <f t="shared" si="72"/>
        <v>0</v>
      </c>
      <c r="BD45">
        <f t="shared" si="73"/>
        <v>0</v>
      </c>
      <c r="BE45" s="22">
        <f t="shared" ref="BE45:BR45" si="82">BD45+LARGE($AO45:$BC45,BE$4)</f>
        <v>0</v>
      </c>
      <c r="BF45" s="22">
        <f t="shared" si="82"/>
        <v>0</v>
      </c>
      <c r="BG45" s="22">
        <f t="shared" si="82"/>
        <v>0</v>
      </c>
      <c r="BH45" s="22">
        <f t="shared" si="82"/>
        <v>0</v>
      </c>
      <c r="BI45" s="22">
        <f t="shared" si="82"/>
        <v>0</v>
      </c>
      <c r="BJ45" s="22">
        <f t="shared" si="82"/>
        <v>0</v>
      </c>
      <c r="BK45" s="22">
        <f t="shared" si="82"/>
        <v>0</v>
      </c>
      <c r="BL45" s="22">
        <f t="shared" si="82"/>
        <v>0</v>
      </c>
      <c r="BM45" s="22">
        <f t="shared" si="82"/>
        <v>0</v>
      </c>
      <c r="BN45" s="22">
        <f t="shared" si="82"/>
        <v>0</v>
      </c>
      <c r="BO45" s="22">
        <f t="shared" si="82"/>
        <v>0</v>
      </c>
      <c r="BP45" s="22">
        <f t="shared" si="82"/>
        <v>0</v>
      </c>
      <c r="BQ45" s="22">
        <f t="shared" si="82"/>
        <v>0</v>
      </c>
      <c r="BR45" s="22">
        <f t="shared" si="82"/>
        <v>0</v>
      </c>
    </row>
    <row r="46" spans="1:70" ht="16.5">
      <c r="A46" s="14"/>
      <c r="B46" s="32" t="str">
        <f>IF(ISNA(VLOOKUP(A46,'Licenciés Jeunes 2023'!A:C,3,0)),"",VLOOKUP(A46,'Licenciés Jeunes 2023'!A:C,3,0))</f>
        <v/>
      </c>
      <c r="C46" s="32" t="str">
        <f>IF(ISNA(VLOOKUP(A46,'Licenciés Jeunes 2023'!A:C,2,0)),"",VLOOKUP(A46,'Licenciés Jeunes 2023'!A:C,2,0))</f>
        <v/>
      </c>
      <c r="D46" s="32" t="str">
        <f>IF(ISNA(VLOOKUP(A46,'Licenciés Jeunes 2023'!A:F,6,0)),"",VLOOKUP(A46,'Licenciés Jeunes 2023'!A:F,6,0))</f>
        <v/>
      </c>
      <c r="E46" s="6"/>
      <c r="F46" s="2">
        <f>IF(E$2="Bike &amp; Run",IF(ISNA(VLOOKUP(E46,Paramètres!$B$3:$C$56,2,FALSE)),0,VLOOKUP(E46,Paramètres!$B$3:$C$56,2,FALSE)*Paramètres!$K$3),IF(OR(E46="",OR($D46="",$D46="NL",$D46="HORS LIGUE")),0,VLOOKUP(IF(OR(E46="",OR($D46="",$D46="NL",$D46="HORS LIGUE")),"",COUNTIFS($D$5:$D$72,"&lt;&gt;"&amp;"",$D$5:$D$72,"&lt;&gt;"&amp;"NL",$D$5:$D$72,"&lt;&gt;"&amp;"HORS LIGUE",E$5:E$72,"&lt;"&amp;E46)+1),Paramètres!$B$3:$C$56,2,FALSE)*Paramètres!$K$3))</f>
        <v>0</v>
      </c>
      <c r="G46" s="4"/>
      <c r="H46" s="2">
        <f>IF(G$2="Bike &amp; Run",IF(ISNA(VLOOKUP(G46,Paramètres!$B$3:$C$56,2,FALSE)),0,VLOOKUP(G46,Paramètres!$B$3:$C$56,2,FALSE)*Paramètres!$K$4),IF(OR(G46="",OR($D46="",$D46="NL",$D46="HORS LIGUE")),0,VLOOKUP(IF(OR(G46="",OR($D46="",$D46="NL",$D46="HORS LIGUE")),"",COUNTIFS($D$5:$D$72,"&lt;&gt;"&amp;"",$D$5:$D$72,"&lt;&gt;"&amp;"NL",$D$5:$D$72,"&lt;&gt;"&amp;"HORS LIGUE",G$5:G$72,"&lt;"&amp;G46)+1),Paramètres!$B$3:$C$56,2,FALSE)*Paramètres!$K$4))</f>
        <v>0</v>
      </c>
      <c r="I46" s="36"/>
      <c r="J46" s="2">
        <f>IF(I$2="Bike &amp; Run",IF(ISNA(VLOOKUP(I46,Paramètres!$B$3:$C$56,2,FALSE)),0,VLOOKUP(I46,Paramètres!$B$3:$C$56,2,FALSE)*Paramètres!$K$5),IF(OR(I46="",OR($D46="",$D46="NL",$D46="HORS LIGUE")),0,VLOOKUP(IF(OR(I46="",OR($D46="",$D46="NL",$D46="HORS LIGUE")),"",COUNTIFS($D$5:$D$72,"&lt;&gt;"&amp;"",$D$5:$D$72,"&lt;&gt;"&amp;"NL",$D$5:$D$72,"&lt;&gt;"&amp;"HORS LIGUE",I$5:I$72,"&lt;"&amp;I46)+1),Paramètres!$B$3:$C$56,2,FALSE)*Paramètres!$K$5))</f>
        <v>0</v>
      </c>
      <c r="K46" s="4"/>
      <c r="L46" s="2">
        <f>IF(K$2="Bike &amp; Run",IF(ISNA(VLOOKUP(K46,Paramètres!$B$3:$C$56,2,FALSE)),0,VLOOKUP(K46,Paramètres!$B$3:$C$56,2,FALSE)*Paramètres!$K$6),IF(OR(K46="",OR($D46="",$D46="NL",$D46="HORS LIGUE")),0,VLOOKUP(IF(OR(K46="",OR($D46="",$D46="NL",$D46="HORS LIGUE")),"",COUNTIFS($D$5:$D$72,"&lt;&gt;"&amp;"",$D$5:$D$72,"&lt;&gt;"&amp;"NL",$D$5:$D$72,"&lt;&gt;"&amp;"HORS LIGUE",K$5:K$72,"&lt;"&amp;K46)+1),Paramètres!$B$3:$C$56,2,FALSE)*Paramètres!$K$6))</f>
        <v>0</v>
      </c>
      <c r="M46" s="4"/>
      <c r="N46" s="2">
        <f>IF(M$2="Bike &amp; Run",IF(ISNA(VLOOKUP(M46,Paramètres!$B$3:$C$56,2,FALSE)),0,VLOOKUP(M46,Paramètres!$B$3:$C$56,2,FALSE)*Paramètres!$K$7),IF(OR(M46="",OR($D46="",$D46="NL",$D46="HORS LIGUE")),0,VLOOKUP(IF(OR(M46="",OR($D46="",$D46="NL",$D46="HORS LIGUE")),"",COUNTIFS($D$5:$D$72,"&lt;&gt;"&amp;"",$D$5:$D$72,"&lt;&gt;"&amp;"NL",$D$5:$D$72,"&lt;&gt;"&amp;"HORS LIGUE",M$5:M$72,"&lt;"&amp;M46)+1),Paramètres!$B$3:$C$56,2,FALSE)*Paramètres!$K$7))</f>
        <v>0</v>
      </c>
      <c r="O46" s="46"/>
      <c r="P46" s="2">
        <f>IF(O$2="Bike &amp; Run",IF(ISNA(VLOOKUP(O46,Paramètres!$B$3:$C$56,2,FALSE)),0,VLOOKUP(O46,Paramètres!$B$3:$C$56,2,FALSE)*Paramètres!$K$8),IF(OR(O46="",OR($D46="",$D46="NL",$D46="HORS LIGUE")),0,VLOOKUP(IF(OR(O46="",OR($D46="",$D46="NL",$D46="HORS LIGUE")),"",COUNTIFS($D$5:$D$72,"&lt;&gt;"&amp;"",$D$5:$D$72,"&lt;&gt;"&amp;"NL",$D$5:$D$72,"&lt;&gt;"&amp;"HORS LIGUE",O$5:O$72,"&lt;"&amp;O46)+1),Paramètres!$B$3:$C$56,2,FALSE)*Paramètres!$K$8))</f>
        <v>0</v>
      </c>
      <c r="Q46" s="46"/>
      <c r="R46" s="2">
        <f>IF(Q$2="Bike &amp; Run",IF(ISNA(VLOOKUP(Q46,Paramètres!$B$3:$C$56,2,FALSE)),0,VLOOKUP(Q46,Paramètres!$B$3:$C$56,2,FALSE)*Paramètres!$K$9),IF(OR(Q46="",OR($D46="",$D46="NL",$D46="HORS LIGUE")),0,VLOOKUP(IF(OR(Q46="",OR($D46="",$D46="NL",$D46="HORS LIGUE")),"",COUNTIFS($D$5:$D$72,"&lt;&gt;"&amp;"",$D$5:$D$72,"&lt;&gt;"&amp;"NL",$D$5:$D$72,"&lt;&gt;"&amp;"HORS LIGUE",Q$5:Q$72,"&lt;"&amp;Q46)+1),Paramètres!$B$3:$C$56,2,FALSE)*Paramètres!$K$9))</f>
        <v>0</v>
      </c>
      <c r="S46" s="46"/>
      <c r="T46" s="2">
        <f>IF(S$2="Bike &amp; Run",IF(ISNA(VLOOKUP(S46,Paramètres!$B$3:$C$56,2,FALSE)),0,VLOOKUP(S46,Paramètres!$B$3:$C$56,2,FALSE)*Paramètres!$K$10),IF(OR(S46="",OR($D46="",$D46="NL",$D46="HORS LIGUE")),0,VLOOKUP(IF(OR(S46="",OR($D46="",$D46="NL",$D46="HORS LIGUE")),"",COUNTIFS($D$5:$D$72,"&lt;&gt;"&amp;"",$D$5:$D$72,"&lt;&gt;"&amp;"NL",$D$5:$D$72,"&lt;&gt;"&amp;"HORS LIGUE",S$5:S$72,"&lt;"&amp;S46)+1),Paramètres!$B$3:$C$56,2,FALSE)*Paramètres!$K$10))</f>
        <v>0</v>
      </c>
      <c r="U46" s="46"/>
      <c r="V46" s="2">
        <f>IF(U$2="Bike &amp; Run",IF(ISNA(VLOOKUP(U46,Paramètres!$B$3:$C$56,2,FALSE)),0,VLOOKUP(U46,Paramètres!$B$3:$C$56,2,FALSE)*Paramètres!$K$11),IF(OR(U46="",OR($D46="",$D46="NL",$D46="HORS LIGUE")),0,VLOOKUP(IF(OR(U46="",OR($D46="",$D46="NL",$D46="HORS LIGUE")),"",COUNTIFS($D$5:$D$72,"&lt;&gt;"&amp;"",$D$5:$D$72,"&lt;&gt;"&amp;"NL",$D$5:$D$72,"&lt;&gt;"&amp;"HORS LIGUE",U$5:U$72,"&lt;"&amp;U46)+1),Paramètres!$B$3:$C$56,2,FALSE)*Paramètres!$K$11))</f>
        <v>0</v>
      </c>
      <c r="W46" s="46"/>
      <c r="X46" s="2">
        <f>IF(W$2="Bike &amp; Run",IF(ISNA(VLOOKUP(W46,Paramètres!$B$3:$C$56,2,FALSE)),0,VLOOKUP(W46,Paramètres!$B$3:$C$56,2,FALSE)*Paramètres!$K$12),IF(OR(W46="",OR($D46="",$D46="NL",$D46="HORS LIGUE")),0,VLOOKUP(IF(OR(W46="",OR($D46="",$D46="NL",$D46="HORS LIGUE")),"",COUNTIFS($D$5:$D$72,"&lt;&gt;"&amp;"",$D$5:$D$72,"&lt;&gt;"&amp;"NL",$D$5:$D$72,"&lt;&gt;"&amp;"HORS LIGUE",W$5:W$72,"&lt;"&amp;W46)+1),Paramètres!$B$3:$C$56,2,FALSE)*Paramètres!$K$12))</f>
        <v>0</v>
      </c>
      <c r="Y46" s="46"/>
      <c r="Z46" s="2">
        <f>IF(Y$2="Bike &amp; Run",IF(ISNA(VLOOKUP(Y46,Paramètres!$B$3:$C$56,2,FALSE)),0,VLOOKUP(Y46,Paramètres!$B$3:$C$56,2,FALSE)*Paramètres!$K$13),IF(OR(Y46="",OR($D46="",$D46="NL",$D46="HORS LIGUE")),0,VLOOKUP(IF(OR(Y46="",OR($D46="",$D46="NL",$D46="HORS LIGUE")),"",COUNTIFS($D$5:$D$72,"&lt;&gt;"&amp;"",$D$5:$D$72,"&lt;&gt;"&amp;"NL",$D$5:$D$72,"&lt;&gt;"&amp;"HORS LIGUE",Y$5:Y$72,"&lt;"&amp;Y46)+1),Paramètres!$B$3:$C$56,2,FALSE)*Paramètres!$K$13))</f>
        <v>0</v>
      </c>
      <c r="AA46" s="46"/>
      <c r="AB46" s="2">
        <f>IF(AA$2="Bike &amp; Run",IF(ISNA(VLOOKUP(AA46,Paramètres!$B$3:$C$56,2,FALSE)),0,VLOOKUP(AA46,Paramètres!$B$3:$C$56,2,FALSE)*Paramètres!$K$14),IF(OR(AA46="",OR($D46="",$D46="NL",$D46="HORS LIGUE")),0,VLOOKUP(IF(OR(AA46="",OR($D46="",$D46="NL",$D46="HORS LIGUE")),"",COUNTIFS($D$5:$D$72,"&lt;&gt;"&amp;"",$D$5:$D$72,"&lt;&gt;"&amp;"NL",$D$5:$D$72,"&lt;&gt;"&amp;"HORS LIGUE",AA$5:AA$72,"&lt;"&amp;AA46)+1),Paramètres!$B$3:$C$56,2,FALSE)*Paramètres!$K$14))</f>
        <v>0</v>
      </c>
      <c r="AC46" s="46"/>
      <c r="AD46" s="2">
        <f>IF(AC$2="Bike &amp; Run",IF(ISNA(VLOOKUP(AC46,Paramètres!$B$3:$C$56,2,FALSE)),0,VLOOKUP(AC46,Paramètres!$B$3:$C$56,2,FALSE)*Paramètres!$K$15),IF(OR(AC46="",OR($D46="",$D46="NL",$D46="HORS LIGUE")),0,VLOOKUP(IF(OR(AC46="",OR($D46="",$D46="NL",$D46="HORS LIGUE")),"",COUNTIFS($D$5:$D$72,"&lt;&gt;"&amp;"",$D$5:$D$72,"&lt;&gt;"&amp;"NL",$D$5:$D$72,"&lt;&gt;"&amp;"HORS LIGUE",AC$5:AC$72,"&lt;"&amp;AC46)+1),Paramètres!$B$3:$C$56,2,FALSE)*Paramètres!$K$15))</f>
        <v>0</v>
      </c>
      <c r="AE46" s="46"/>
      <c r="AF46" s="2">
        <f>IF(AE$2="Bike &amp; Run",IF(ISNA(VLOOKUP(AE46,Paramètres!$B$3:$C$56,2,FALSE)),0,VLOOKUP(AE46,Paramètres!$B$3:$C$56,2,FALSE)*Paramètres!$K$16),IF(OR(AE46="",OR($D46="",$D46="NL",$D46="HORS LIGUE")),0,VLOOKUP(IF(OR(AE46="",OR($D46="",$D46="NL",$D46="HORS LIGUE")),"",COUNTIFS($D$5:$D$72,"&lt;&gt;"&amp;"",$D$5:$D$72,"&lt;&gt;"&amp;"NL",$D$5:$D$72,"&lt;&gt;"&amp;"HORS LIGUE",AE$5:AE$72,"&lt;"&amp;AE46)+1),Paramètres!$B$3:$C$56,2,FALSE)*Paramètres!$K$16))</f>
        <v>0</v>
      </c>
      <c r="AG46" s="46"/>
      <c r="AH46" s="2">
        <f>IF(AG$2="Bike &amp; Run",IF(ISNA(VLOOKUP(AG46,Paramètres!$B$3:$C$56,2,FALSE)),0,VLOOKUP(AG46,Paramètres!$B$3:$C$56,2,FALSE)*Paramètres!$K$17),IF(OR(AG46="",OR($D46="",$D46="NL",$D46="HORS LIGUE")),0,VLOOKUP(IF(OR(AG46="",OR($D46="",$D46="NL",$D46="HORS LIGUE")),"",COUNTIFS($D$5:$D$72,"&lt;&gt;"&amp;"",$D$5:$D$72,"&lt;&gt;"&amp;"NL",$D$5:$D$72,"&lt;&gt;"&amp;"HORS LIGUE",AG$5:AG$72,"&lt;"&amp;AG46)+1),Paramètres!$B$3:$C$56,2,FALSE)*Paramètres!$K$17))</f>
        <v>0</v>
      </c>
      <c r="AI46" s="40">
        <f t="shared" si="53"/>
        <v>0</v>
      </c>
      <c r="AJ46" s="3" t="str">
        <f t="shared" si="54"/>
        <v/>
      </c>
      <c r="AK46" s="5">
        <f t="shared" si="55"/>
        <v>0</v>
      </c>
      <c r="AL46" s="41">
        <f t="shared" si="56"/>
        <v>0</v>
      </c>
      <c r="AM46" s="33" t="str">
        <f t="shared" si="57"/>
        <v/>
      </c>
      <c r="AO46" s="22">
        <f t="shared" si="58"/>
        <v>0</v>
      </c>
      <c r="AP46">
        <f t="shared" si="59"/>
        <v>0</v>
      </c>
      <c r="AQ46">
        <f t="shared" si="60"/>
        <v>0</v>
      </c>
      <c r="AR46">
        <f t="shared" si="61"/>
        <v>0</v>
      </c>
      <c r="AS46">
        <f t="shared" si="62"/>
        <v>0</v>
      </c>
      <c r="AT46">
        <f t="shared" si="63"/>
        <v>0</v>
      </c>
      <c r="AU46">
        <f t="shared" si="64"/>
        <v>0</v>
      </c>
      <c r="AV46">
        <f t="shared" si="65"/>
        <v>0</v>
      </c>
      <c r="AW46">
        <f t="shared" si="66"/>
        <v>0</v>
      </c>
      <c r="AX46">
        <f t="shared" si="67"/>
        <v>0</v>
      </c>
      <c r="AY46">
        <f t="shared" si="68"/>
        <v>0</v>
      </c>
      <c r="AZ46">
        <f t="shared" si="69"/>
        <v>0</v>
      </c>
      <c r="BA46">
        <f t="shared" si="70"/>
        <v>0</v>
      </c>
      <c r="BB46">
        <f t="shared" si="71"/>
        <v>0</v>
      </c>
      <c r="BC46">
        <f t="shared" si="72"/>
        <v>0</v>
      </c>
      <c r="BD46">
        <f t="shared" si="73"/>
        <v>0</v>
      </c>
      <c r="BE46" s="22">
        <f t="shared" ref="BE46:BR46" si="83">BD46+LARGE($AO46:$BC46,BE$4)</f>
        <v>0</v>
      </c>
      <c r="BF46" s="22">
        <f t="shared" si="83"/>
        <v>0</v>
      </c>
      <c r="BG46" s="22">
        <f t="shared" si="83"/>
        <v>0</v>
      </c>
      <c r="BH46" s="22">
        <f t="shared" si="83"/>
        <v>0</v>
      </c>
      <c r="BI46" s="22">
        <f t="shared" si="83"/>
        <v>0</v>
      </c>
      <c r="BJ46" s="22">
        <f t="shared" si="83"/>
        <v>0</v>
      </c>
      <c r="BK46" s="22">
        <f t="shared" si="83"/>
        <v>0</v>
      </c>
      <c r="BL46" s="22">
        <f t="shared" si="83"/>
        <v>0</v>
      </c>
      <c r="BM46" s="22">
        <f t="shared" si="83"/>
        <v>0</v>
      </c>
      <c r="BN46" s="22">
        <f t="shared" si="83"/>
        <v>0</v>
      </c>
      <c r="BO46" s="22">
        <f t="shared" si="83"/>
        <v>0</v>
      </c>
      <c r="BP46" s="22">
        <f t="shared" si="83"/>
        <v>0</v>
      </c>
      <c r="BQ46" s="22">
        <f t="shared" si="83"/>
        <v>0</v>
      </c>
      <c r="BR46" s="22">
        <f t="shared" si="83"/>
        <v>0</v>
      </c>
    </row>
    <row r="47" spans="1:70" ht="16.5">
      <c r="A47" s="14"/>
      <c r="B47" s="32" t="str">
        <f>IF(ISNA(VLOOKUP(A47,'Licenciés Jeunes 2023'!A:C,3,0)),"",VLOOKUP(A47,'Licenciés Jeunes 2023'!A:C,3,0))</f>
        <v/>
      </c>
      <c r="C47" s="32" t="str">
        <f>IF(ISNA(VLOOKUP(A47,'Licenciés Jeunes 2023'!A:C,2,0)),"",VLOOKUP(A47,'Licenciés Jeunes 2023'!A:C,2,0))</f>
        <v/>
      </c>
      <c r="D47" s="32" t="str">
        <f>IF(ISNA(VLOOKUP(A47,'Licenciés Jeunes 2023'!A:F,6,0)),"",VLOOKUP(A47,'Licenciés Jeunes 2023'!A:F,6,0))</f>
        <v/>
      </c>
      <c r="E47" s="6"/>
      <c r="F47" s="2">
        <f>IF(E$2="Bike &amp; Run",IF(ISNA(VLOOKUP(E47,Paramètres!$B$3:$C$56,2,FALSE)),0,VLOOKUP(E47,Paramètres!$B$3:$C$56,2,FALSE)*Paramètres!$K$3),IF(OR(E47="",OR($D47="",$D47="NL",$D47="HORS LIGUE")),0,VLOOKUP(IF(OR(E47="",OR($D47="",$D47="NL",$D47="HORS LIGUE")),"",COUNTIFS($D$5:$D$72,"&lt;&gt;"&amp;"",$D$5:$D$72,"&lt;&gt;"&amp;"NL",$D$5:$D$72,"&lt;&gt;"&amp;"HORS LIGUE",E$5:E$72,"&lt;"&amp;E47)+1),Paramètres!$B$3:$C$56,2,FALSE)*Paramètres!$K$3))</f>
        <v>0</v>
      </c>
      <c r="G47" s="4"/>
      <c r="H47" s="2">
        <f>IF(G$2="Bike &amp; Run",IF(ISNA(VLOOKUP(G47,Paramètres!$B$3:$C$56,2,FALSE)),0,VLOOKUP(G47,Paramètres!$B$3:$C$56,2,FALSE)*Paramètres!$K$4),IF(OR(G47="",OR($D47="",$D47="NL",$D47="HORS LIGUE")),0,VLOOKUP(IF(OR(G47="",OR($D47="",$D47="NL",$D47="HORS LIGUE")),"",COUNTIFS($D$5:$D$72,"&lt;&gt;"&amp;"",$D$5:$D$72,"&lt;&gt;"&amp;"NL",$D$5:$D$72,"&lt;&gt;"&amp;"HORS LIGUE",G$5:G$72,"&lt;"&amp;G47)+1),Paramètres!$B$3:$C$56,2,FALSE)*Paramètres!$K$4))</f>
        <v>0</v>
      </c>
      <c r="I47" s="36"/>
      <c r="J47" s="2">
        <f>IF(I$2="Bike &amp; Run",IF(ISNA(VLOOKUP(I47,Paramètres!$B$3:$C$56,2,FALSE)),0,VLOOKUP(I47,Paramètres!$B$3:$C$56,2,FALSE)*Paramètres!$K$5),IF(OR(I47="",OR($D47="",$D47="NL",$D47="HORS LIGUE")),0,VLOOKUP(IF(OR(I47="",OR($D47="",$D47="NL",$D47="HORS LIGUE")),"",COUNTIFS($D$5:$D$72,"&lt;&gt;"&amp;"",$D$5:$D$72,"&lt;&gt;"&amp;"NL",$D$5:$D$72,"&lt;&gt;"&amp;"HORS LIGUE",I$5:I$72,"&lt;"&amp;I47)+1),Paramètres!$B$3:$C$56,2,FALSE)*Paramètres!$K$5))</f>
        <v>0</v>
      </c>
      <c r="K47" s="4"/>
      <c r="L47" s="2">
        <f>IF(K$2="Bike &amp; Run",IF(ISNA(VLOOKUP(K47,Paramètres!$B$3:$C$56,2,FALSE)),0,VLOOKUP(K47,Paramètres!$B$3:$C$56,2,FALSE)*Paramètres!$K$6),IF(OR(K47="",OR($D47="",$D47="NL",$D47="HORS LIGUE")),0,VLOOKUP(IF(OR(K47="",OR($D47="",$D47="NL",$D47="HORS LIGUE")),"",COUNTIFS($D$5:$D$72,"&lt;&gt;"&amp;"",$D$5:$D$72,"&lt;&gt;"&amp;"NL",$D$5:$D$72,"&lt;&gt;"&amp;"HORS LIGUE",K$5:K$72,"&lt;"&amp;K47)+1),Paramètres!$B$3:$C$56,2,FALSE)*Paramètres!$K$6))</f>
        <v>0</v>
      </c>
      <c r="M47" s="4"/>
      <c r="N47" s="2">
        <f>IF(M$2="Bike &amp; Run",IF(ISNA(VLOOKUP(M47,Paramètres!$B$3:$C$56,2,FALSE)),0,VLOOKUP(M47,Paramètres!$B$3:$C$56,2,FALSE)*Paramètres!$K$7),IF(OR(M47="",OR($D47="",$D47="NL",$D47="HORS LIGUE")),0,VLOOKUP(IF(OR(M47="",OR($D47="",$D47="NL",$D47="HORS LIGUE")),"",COUNTIFS($D$5:$D$72,"&lt;&gt;"&amp;"",$D$5:$D$72,"&lt;&gt;"&amp;"NL",$D$5:$D$72,"&lt;&gt;"&amp;"HORS LIGUE",M$5:M$72,"&lt;"&amp;M47)+1),Paramètres!$B$3:$C$56,2,FALSE)*Paramètres!$K$7))</f>
        <v>0</v>
      </c>
      <c r="O47" s="46"/>
      <c r="P47" s="2">
        <f>IF(O$2="Bike &amp; Run",IF(ISNA(VLOOKUP(O47,Paramètres!$B$3:$C$56,2,FALSE)),0,VLOOKUP(O47,Paramètres!$B$3:$C$56,2,FALSE)*Paramètres!$K$8),IF(OR(O47="",OR($D47="",$D47="NL",$D47="HORS LIGUE")),0,VLOOKUP(IF(OR(O47="",OR($D47="",$D47="NL",$D47="HORS LIGUE")),"",COUNTIFS($D$5:$D$72,"&lt;&gt;"&amp;"",$D$5:$D$72,"&lt;&gt;"&amp;"NL",$D$5:$D$72,"&lt;&gt;"&amp;"HORS LIGUE",O$5:O$72,"&lt;"&amp;O47)+1),Paramètres!$B$3:$C$56,2,FALSE)*Paramètres!$K$8))</f>
        <v>0</v>
      </c>
      <c r="Q47" s="46"/>
      <c r="R47" s="2">
        <f>IF(Q$2="Bike &amp; Run",IF(ISNA(VLOOKUP(Q47,Paramètres!$B$3:$C$56,2,FALSE)),0,VLOOKUP(Q47,Paramètres!$B$3:$C$56,2,FALSE)*Paramètres!$K$9),IF(OR(Q47="",OR($D47="",$D47="NL",$D47="HORS LIGUE")),0,VLOOKUP(IF(OR(Q47="",OR($D47="",$D47="NL",$D47="HORS LIGUE")),"",COUNTIFS($D$5:$D$72,"&lt;&gt;"&amp;"",$D$5:$D$72,"&lt;&gt;"&amp;"NL",$D$5:$D$72,"&lt;&gt;"&amp;"HORS LIGUE",Q$5:Q$72,"&lt;"&amp;Q47)+1),Paramètres!$B$3:$C$56,2,FALSE)*Paramètres!$K$9))</f>
        <v>0</v>
      </c>
      <c r="S47" s="46"/>
      <c r="T47" s="2">
        <f>IF(S$2="Bike &amp; Run",IF(ISNA(VLOOKUP(S47,Paramètres!$B$3:$C$56,2,FALSE)),0,VLOOKUP(S47,Paramètres!$B$3:$C$56,2,FALSE)*Paramètres!$K$10),IF(OR(S47="",OR($D47="",$D47="NL",$D47="HORS LIGUE")),0,VLOOKUP(IF(OR(S47="",OR($D47="",$D47="NL",$D47="HORS LIGUE")),"",COUNTIFS($D$5:$D$72,"&lt;&gt;"&amp;"",$D$5:$D$72,"&lt;&gt;"&amp;"NL",$D$5:$D$72,"&lt;&gt;"&amp;"HORS LIGUE",S$5:S$72,"&lt;"&amp;S47)+1),Paramètres!$B$3:$C$56,2,FALSE)*Paramètres!$K$10))</f>
        <v>0</v>
      </c>
      <c r="U47" s="46"/>
      <c r="V47" s="2">
        <f>IF(U$2="Bike &amp; Run",IF(ISNA(VLOOKUP(U47,Paramètres!$B$3:$C$56,2,FALSE)),0,VLOOKUP(U47,Paramètres!$B$3:$C$56,2,FALSE)*Paramètres!$K$11),IF(OR(U47="",OR($D47="",$D47="NL",$D47="HORS LIGUE")),0,VLOOKUP(IF(OR(U47="",OR($D47="",$D47="NL",$D47="HORS LIGUE")),"",COUNTIFS($D$5:$D$72,"&lt;&gt;"&amp;"",$D$5:$D$72,"&lt;&gt;"&amp;"NL",$D$5:$D$72,"&lt;&gt;"&amp;"HORS LIGUE",U$5:U$72,"&lt;"&amp;U47)+1),Paramètres!$B$3:$C$56,2,FALSE)*Paramètres!$K$11))</f>
        <v>0</v>
      </c>
      <c r="W47" s="46"/>
      <c r="X47" s="2">
        <f>IF(W$2="Bike &amp; Run",IF(ISNA(VLOOKUP(W47,Paramètres!$B$3:$C$56,2,FALSE)),0,VLOOKUP(W47,Paramètres!$B$3:$C$56,2,FALSE)*Paramètres!$K$12),IF(OR(W47="",OR($D47="",$D47="NL",$D47="HORS LIGUE")),0,VLOOKUP(IF(OR(W47="",OR($D47="",$D47="NL",$D47="HORS LIGUE")),"",COUNTIFS($D$5:$D$72,"&lt;&gt;"&amp;"",$D$5:$D$72,"&lt;&gt;"&amp;"NL",$D$5:$D$72,"&lt;&gt;"&amp;"HORS LIGUE",W$5:W$72,"&lt;"&amp;W47)+1),Paramètres!$B$3:$C$56,2,FALSE)*Paramètres!$K$12))</f>
        <v>0</v>
      </c>
      <c r="Y47" s="46"/>
      <c r="Z47" s="2">
        <f>IF(Y$2="Bike &amp; Run",IF(ISNA(VLOOKUP(Y47,Paramètres!$B$3:$C$56,2,FALSE)),0,VLOOKUP(Y47,Paramètres!$B$3:$C$56,2,FALSE)*Paramètres!$K$13),IF(OR(Y47="",OR($D47="",$D47="NL",$D47="HORS LIGUE")),0,VLOOKUP(IF(OR(Y47="",OR($D47="",$D47="NL",$D47="HORS LIGUE")),"",COUNTIFS($D$5:$D$72,"&lt;&gt;"&amp;"",$D$5:$D$72,"&lt;&gt;"&amp;"NL",$D$5:$D$72,"&lt;&gt;"&amp;"HORS LIGUE",Y$5:Y$72,"&lt;"&amp;Y47)+1),Paramètres!$B$3:$C$56,2,FALSE)*Paramètres!$K$13))</f>
        <v>0</v>
      </c>
      <c r="AA47" s="46"/>
      <c r="AB47" s="2">
        <f>IF(AA$2="Bike &amp; Run",IF(ISNA(VLOOKUP(AA47,Paramètres!$B$3:$C$56,2,FALSE)),0,VLOOKUP(AA47,Paramètres!$B$3:$C$56,2,FALSE)*Paramètres!$K$14),IF(OR(AA47="",OR($D47="",$D47="NL",$D47="HORS LIGUE")),0,VLOOKUP(IF(OR(AA47="",OR($D47="",$D47="NL",$D47="HORS LIGUE")),"",COUNTIFS($D$5:$D$72,"&lt;&gt;"&amp;"",$D$5:$D$72,"&lt;&gt;"&amp;"NL",$D$5:$D$72,"&lt;&gt;"&amp;"HORS LIGUE",AA$5:AA$72,"&lt;"&amp;AA47)+1),Paramètres!$B$3:$C$56,2,FALSE)*Paramètres!$K$14))</f>
        <v>0</v>
      </c>
      <c r="AC47" s="46"/>
      <c r="AD47" s="2">
        <f>IF(AC$2="Bike &amp; Run",IF(ISNA(VLOOKUP(AC47,Paramètres!$B$3:$C$56,2,FALSE)),0,VLOOKUP(AC47,Paramètres!$B$3:$C$56,2,FALSE)*Paramètres!$K$15),IF(OR(AC47="",OR($D47="",$D47="NL",$D47="HORS LIGUE")),0,VLOOKUP(IF(OR(AC47="",OR($D47="",$D47="NL",$D47="HORS LIGUE")),"",COUNTIFS($D$5:$D$72,"&lt;&gt;"&amp;"",$D$5:$D$72,"&lt;&gt;"&amp;"NL",$D$5:$D$72,"&lt;&gt;"&amp;"HORS LIGUE",AC$5:AC$72,"&lt;"&amp;AC47)+1),Paramètres!$B$3:$C$56,2,FALSE)*Paramètres!$K$15))</f>
        <v>0</v>
      </c>
      <c r="AE47" s="46"/>
      <c r="AF47" s="2">
        <f>IF(AE$2="Bike &amp; Run",IF(ISNA(VLOOKUP(AE47,Paramètres!$B$3:$C$56,2,FALSE)),0,VLOOKUP(AE47,Paramètres!$B$3:$C$56,2,FALSE)*Paramètres!$K$16),IF(OR(AE47="",OR($D47="",$D47="NL",$D47="HORS LIGUE")),0,VLOOKUP(IF(OR(AE47="",OR($D47="",$D47="NL",$D47="HORS LIGUE")),"",COUNTIFS($D$5:$D$72,"&lt;&gt;"&amp;"",$D$5:$D$72,"&lt;&gt;"&amp;"NL",$D$5:$D$72,"&lt;&gt;"&amp;"HORS LIGUE",AE$5:AE$72,"&lt;"&amp;AE47)+1),Paramètres!$B$3:$C$56,2,FALSE)*Paramètres!$K$16))</f>
        <v>0</v>
      </c>
      <c r="AG47" s="46"/>
      <c r="AH47" s="2">
        <f>IF(AG$2="Bike &amp; Run",IF(ISNA(VLOOKUP(AG47,Paramètres!$B$3:$C$56,2,FALSE)),0,VLOOKUP(AG47,Paramètres!$B$3:$C$56,2,FALSE)*Paramètres!$K$17),IF(OR(AG47="",OR($D47="",$D47="NL",$D47="HORS LIGUE")),0,VLOOKUP(IF(OR(AG47="",OR($D47="",$D47="NL",$D47="HORS LIGUE")),"",COUNTIFS($D$5:$D$72,"&lt;&gt;"&amp;"",$D$5:$D$72,"&lt;&gt;"&amp;"NL",$D$5:$D$72,"&lt;&gt;"&amp;"HORS LIGUE",AG$5:AG$72,"&lt;"&amp;AG47)+1),Paramètres!$B$3:$C$56,2,FALSE)*Paramètres!$K$17))</f>
        <v>0</v>
      </c>
      <c r="AI47" s="40">
        <f t="shared" si="53"/>
        <v>0</v>
      </c>
      <c r="AJ47" s="3" t="str">
        <f t="shared" si="54"/>
        <v/>
      </c>
      <c r="AK47" s="5">
        <f t="shared" si="55"/>
        <v>0</v>
      </c>
      <c r="AL47" s="41">
        <f t="shared" si="56"/>
        <v>0</v>
      </c>
      <c r="AM47" s="33" t="str">
        <f t="shared" si="57"/>
        <v/>
      </c>
      <c r="AO47" s="22">
        <f t="shared" si="58"/>
        <v>0</v>
      </c>
      <c r="AP47">
        <f t="shared" si="59"/>
        <v>0</v>
      </c>
      <c r="AQ47">
        <f t="shared" si="60"/>
        <v>0</v>
      </c>
      <c r="AR47">
        <f t="shared" si="61"/>
        <v>0</v>
      </c>
      <c r="AS47">
        <f t="shared" si="62"/>
        <v>0</v>
      </c>
      <c r="AT47">
        <f t="shared" si="63"/>
        <v>0</v>
      </c>
      <c r="AU47">
        <f t="shared" si="64"/>
        <v>0</v>
      </c>
      <c r="AV47">
        <f t="shared" si="65"/>
        <v>0</v>
      </c>
      <c r="AW47">
        <f t="shared" si="66"/>
        <v>0</v>
      </c>
      <c r="AX47">
        <f t="shared" si="67"/>
        <v>0</v>
      </c>
      <c r="AY47">
        <f t="shared" si="68"/>
        <v>0</v>
      </c>
      <c r="AZ47">
        <f t="shared" si="69"/>
        <v>0</v>
      </c>
      <c r="BA47">
        <f t="shared" si="70"/>
        <v>0</v>
      </c>
      <c r="BB47">
        <f t="shared" si="71"/>
        <v>0</v>
      </c>
      <c r="BC47">
        <f t="shared" si="72"/>
        <v>0</v>
      </c>
      <c r="BD47">
        <f t="shared" si="73"/>
        <v>0</v>
      </c>
      <c r="BE47" s="22">
        <f t="shared" ref="BE47:BR47" si="84">BD47+LARGE($AO47:$BC47,BE$4)</f>
        <v>0</v>
      </c>
      <c r="BF47" s="22">
        <f t="shared" si="84"/>
        <v>0</v>
      </c>
      <c r="BG47" s="22">
        <f t="shared" si="84"/>
        <v>0</v>
      </c>
      <c r="BH47" s="22">
        <f t="shared" si="84"/>
        <v>0</v>
      </c>
      <c r="BI47" s="22">
        <f t="shared" si="84"/>
        <v>0</v>
      </c>
      <c r="BJ47" s="22">
        <f t="shared" si="84"/>
        <v>0</v>
      </c>
      <c r="BK47" s="22">
        <f t="shared" si="84"/>
        <v>0</v>
      </c>
      <c r="BL47" s="22">
        <f t="shared" si="84"/>
        <v>0</v>
      </c>
      <c r="BM47" s="22">
        <f t="shared" si="84"/>
        <v>0</v>
      </c>
      <c r="BN47" s="22">
        <f t="shared" si="84"/>
        <v>0</v>
      </c>
      <c r="BO47" s="22">
        <f t="shared" si="84"/>
        <v>0</v>
      </c>
      <c r="BP47" s="22">
        <f t="shared" si="84"/>
        <v>0</v>
      </c>
      <c r="BQ47" s="22">
        <f t="shared" si="84"/>
        <v>0</v>
      </c>
      <c r="BR47" s="22">
        <f t="shared" si="84"/>
        <v>0</v>
      </c>
    </row>
    <row r="48" spans="1:70" ht="16.5">
      <c r="A48" s="14"/>
      <c r="B48" s="32" t="str">
        <f>IF(ISNA(VLOOKUP(A48,'Licenciés Jeunes 2023'!A:C,3,0)),"",VLOOKUP(A48,'Licenciés Jeunes 2023'!A:C,3,0))</f>
        <v/>
      </c>
      <c r="C48" s="32" t="str">
        <f>IF(ISNA(VLOOKUP(A48,'Licenciés Jeunes 2023'!A:C,2,0)),"",VLOOKUP(A48,'Licenciés Jeunes 2023'!A:C,2,0))</f>
        <v/>
      </c>
      <c r="D48" s="32" t="str">
        <f>IF(ISNA(VLOOKUP(A48,'Licenciés Jeunes 2023'!A:F,6,0)),"",VLOOKUP(A48,'Licenciés Jeunes 2023'!A:F,6,0))</f>
        <v/>
      </c>
      <c r="E48" s="6"/>
      <c r="F48" s="2">
        <f>IF(E$2="Bike &amp; Run",IF(ISNA(VLOOKUP(E48,Paramètres!$B$3:$C$56,2,FALSE)),0,VLOOKUP(E48,Paramètres!$B$3:$C$56,2,FALSE)*Paramètres!$K$3),IF(OR(E48="",OR($D48="",$D48="NL",$D48="HORS LIGUE")),0,VLOOKUP(IF(OR(E48="",OR($D48="",$D48="NL",$D48="HORS LIGUE")),"",COUNTIFS($D$5:$D$72,"&lt;&gt;"&amp;"",$D$5:$D$72,"&lt;&gt;"&amp;"NL",$D$5:$D$72,"&lt;&gt;"&amp;"HORS LIGUE",E$5:E$72,"&lt;"&amp;E48)+1),Paramètres!$B$3:$C$56,2,FALSE)*Paramètres!$K$3))</f>
        <v>0</v>
      </c>
      <c r="G48" s="4"/>
      <c r="H48" s="2">
        <f>IF(G$2="Bike &amp; Run",IF(ISNA(VLOOKUP(G48,Paramètres!$B$3:$C$56,2,FALSE)),0,VLOOKUP(G48,Paramètres!$B$3:$C$56,2,FALSE)*Paramètres!$K$4),IF(OR(G48="",OR($D48="",$D48="NL",$D48="HORS LIGUE")),0,VLOOKUP(IF(OR(G48="",OR($D48="",$D48="NL",$D48="HORS LIGUE")),"",COUNTIFS($D$5:$D$72,"&lt;&gt;"&amp;"",$D$5:$D$72,"&lt;&gt;"&amp;"NL",$D$5:$D$72,"&lt;&gt;"&amp;"HORS LIGUE",G$5:G$72,"&lt;"&amp;G48)+1),Paramètres!$B$3:$C$56,2,FALSE)*Paramètres!$K$4))</f>
        <v>0</v>
      </c>
      <c r="I48" s="36"/>
      <c r="J48" s="2">
        <f>IF(I$2="Bike &amp; Run",IF(ISNA(VLOOKUP(I48,Paramètres!$B$3:$C$56,2,FALSE)),0,VLOOKUP(I48,Paramètres!$B$3:$C$56,2,FALSE)*Paramètres!$K$5),IF(OR(I48="",OR($D48="",$D48="NL",$D48="HORS LIGUE")),0,VLOOKUP(IF(OR(I48="",OR($D48="",$D48="NL",$D48="HORS LIGUE")),"",COUNTIFS($D$5:$D$72,"&lt;&gt;"&amp;"",$D$5:$D$72,"&lt;&gt;"&amp;"NL",$D$5:$D$72,"&lt;&gt;"&amp;"HORS LIGUE",I$5:I$72,"&lt;"&amp;I48)+1),Paramètres!$B$3:$C$56,2,FALSE)*Paramètres!$K$5))</f>
        <v>0</v>
      </c>
      <c r="K48" s="4"/>
      <c r="L48" s="2">
        <f>IF(K$2="Bike &amp; Run",IF(ISNA(VLOOKUP(K48,Paramètres!$B$3:$C$56,2,FALSE)),0,VLOOKUP(K48,Paramètres!$B$3:$C$56,2,FALSE)*Paramètres!$K$6),IF(OR(K48="",OR($D48="",$D48="NL",$D48="HORS LIGUE")),0,VLOOKUP(IF(OR(K48="",OR($D48="",$D48="NL",$D48="HORS LIGUE")),"",COUNTIFS($D$5:$D$72,"&lt;&gt;"&amp;"",$D$5:$D$72,"&lt;&gt;"&amp;"NL",$D$5:$D$72,"&lt;&gt;"&amp;"HORS LIGUE",K$5:K$72,"&lt;"&amp;K48)+1),Paramètres!$B$3:$C$56,2,FALSE)*Paramètres!$K$6))</f>
        <v>0</v>
      </c>
      <c r="M48" s="4"/>
      <c r="N48" s="2">
        <f>IF(M$2="Bike &amp; Run",IF(ISNA(VLOOKUP(M48,Paramètres!$B$3:$C$56,2,FALSE)),0,VLOOKUP(M48,Paramètres!$B$3:$C$56,2,FALSE)*Paramètres!$K$7),IF(OR(M48="",OR($D48="",$D48="NL",$D48="HORS LIGUE")),0,VLOOKUP(IF(OR(M48="",OR($D48="",$D48="NL",$D48="HORS LIGUE")),"",COUNTIFS($D$5:$D$72,"&lt;&gt;"&amp;"",$D$5:$D$72,"&lt;&gt;"&amp;"NL",$D$5:$D$72,"&lt;&gt;"&amp;"HORS LIGUE",M$5:M$72,"&lt;"&amp;M48)+1),Paramètres!$B$3:$C$56,2,FALSE)*Paramètres!$K$7))</f>
        <v>0</v>
      </c>
      <c r="O48" s="46"/>
      <c r="P48" s="2">
        <f>IF(O$2="Bike &amp; Run",IF(ISNA(VLOOKUP(O48,Paramètres!$B$3:$C$56,2,FALSE)),0,VLOOKUP(O48,Paramètres!$B$3:$C$56,2,FALSE)*Paramètres!$K$8),IF(OR(O48="",OR($D48="",$D48="NL",$D48="HORS LIGUE")),0,VLOOKUP(IF(OR(O48="",OR($D48="",$D48="NL",$D48="HORS LIGUE")),"",COUNTIFS($D$5:$D$72,"&lt;&gt;"&amp;"",$D$5:$D$72,"&lt;&gt;"&amp;"NL",$D$5:$D$72,"&lt;&gt;"&amp;"HORS LIGUE",O$5:O$72,"&lt;"&amp;O48)+1),Paramètres!$B$3:$C$56,2,FALSE)*Paramètres!$K$8))</f>
        <v>0</v>
      </c>
      <c r="Q48" s="46"/>
      <c r="R48" s="2">
        <f>IF(Q$2="Bike &amp; Run",IF(ISNA(VLOOKUP(Q48,Paramètres!$B$3:$C$56,2,FALSE)),0,VLOOKUP(Q48,Paramètres!$B$3:$C$56,2,FALSE)*Paramètres!$K$9),IF(OR(Q48="",OR($D48="",$D48="NL",$D48="HORS LIGUE")),0,VLOOKUP(IF(OR(Q48="",OR($D48="",$D48="NL",$D48="HORS LIGUE")),"",COUNTIFS($D$5:$D$72,"&lt;&gt;"&amp;"",$D$5:$D$72,"&lt;&gt;"&amp;"NL",$D$5:$D$72,"&lt;&gt;"&amp;"HORS LIGUE",Q$5:Q$72,"&lt;"&amp;Q48)+1),Paramètres!$B$3:$C$56,2,FALSE)*Paramètres!$K$9))</f>
        <v>0</v>
      </c>
      <c r="S48" s="46"/>
      <c r="T48" s="2">
        <f>IF(S$2="Bike &amp; Run",IF(ISNA(VLOOKUP(S48,Paramètres!$B$3:$C$56,2,FALSE)),0,VLOOKUP(S48,Paramètres!$B$3:$C$56,2,FALSE)*Paramètres!$K$10),IF(OR(S48="",OR($D48="",$D48="NL",$D48="HORS LIGUE")),0,VLOOKUP(IF(OR(S48="",OR($D48="",$D48="NL",$D48="HORS LIGUE")),"",COUNTIFS($D$5:$D$72,"&lt;&gt;"&amp;"",$D$5:$D$72,"&lt;&gt;"&amp;"NL",$D$5:$D$72,"&lt;&gt;"&amp;"HORS LIGUE",S$5:S$72,"&lt;"&amp;S48)+1),Paramètres!$B$3:$C$56,2,FALSE)*Paramètres!$K$10))</f>
        <v>0</v>
      </c>
      <c r="U48" s="46"/>
      <c r="V48" s="2">
        <f>IF(U$2="Bike &amp; Run",IF(ISNA(VLOOKUP(U48,Paramètres!$B$3:$C$56,2,FALSE)),0,VLOOKUP(U48,Paramètres!$B$3:$C$56,2,FALSE)*Paramètres!$K$11),IF(OR(U48="",OR($D48="",$D48="NL",$D48="HORS LIGUE")),0,VLOOKUP(IF(OR(U48="",OR($D48="",$D48="NL",$D48="HORS LIGUE")),"",COUNTIFS($D$5:$D$72,"&lt;&gt;"&amp;"",$D$5:$D$72,"&lt;&gt;"&amp;"NL",$D$5:$D$72,"&lt;&gt;"&amp;"HORS LIGUE",U$5:U$72,"&lt;"&amp;U48)+1),Paramètres!$B$3:$C$56,2,FALSE)*Paramètres!$K$11))</f>
        <v>0</v>
      </c>
      <c r="W48" s="46"/>
      <c r="X48" s="2">
        <f>IF(W$2="Bike &amp; Run",IF(ISNA(VLOOKUP(W48,Paramètres!$B$3:$C$56,2,FALSE)),0,VLOOKUP(W48,Paramètres!$B$3:$C$56,2,FALSE)*Paramètres!$K$12),IF(OR(W48="",OR($D48="",$D48="NL",$D48="HORS LIGUE")),0,VLOOKUP(IF(OR(W48="",OR($D48="",$D48="NL",$D48="HORS LIGUE")),"",COUNTIFS($D$5:$D$72,"&lt;&gt;"&amp;"",$D$5:$D$72,"&lt;&gt;"&amp;"NL",$D$5:$D$72,"&lt;&gt;"&amp;"HORS LIGUE",W$5:W$72,"&lt;"&amp;W48)+1),Paramètres!$B$3:$C$56,2,FALSE)*Paramètres!$K$12))</f>
        <v>0</v>
      </c>
      <c r="Y48" s="46"/>
      <c r="Z48" s="2">
        <f>IF(Y$2="Bike &amp; Run",IF(ISNA(VLOOKUP(Y48,Paramètres!$B$3:$C$56,2,FALSE)),0,VLOOKUP(Y48,Paramètres!$B$3:$C$56,2,FALSE)*Paramètres!$K$13),IF(OR(Y48="",OR($D48="",$D48="NL",$D48="HORS LIGUE")),0,VLOOKUP(IF(OR(Y48="",OR($D48="",$D48="NL",$D48="HORS LIGUE")),"",COUNTIFS($D$5:$D$72,"&lt;&gt;"&amp;"",$D$5:$D$72,"&lt;&gt;"&amp;"NL",$D$5:$D$72,"&lt;&gt;"&amp;"HORS LIGUE",Y$5:Y$72,"&lt;"&amp;Y48)+1),Paramètres!$B$3:$C$56,2,FALSE)*Paramètres!$K$13))</f>
        <v>0</v>
      </c>
      <c r="AA48" s="46"/>
      <c r="AB48" s="2">
        <f>IF(AA$2="Bike &amp; Run",IF(ISNA(VLOOKUP(AA48,Paramètres!$B$3:$C$56,2,FALSE)),0,VLOOKUP(AA48,Paramètres!$B$3:$C$56,2,FALSE)*Paramètres!$K$14),IF(OR(AA48="",OR($D48="",$D48="NL",$D48="HORS LIGUE")),0,VLOOKUP(IF(OR(AA48="",OR($D48="",$D48="NL",$D48="HORS LIGUE")),"",COUNTIFS($D$5:$D$72,"&lt;&gt;"&amp;"",$D$5:$D$72,"&lt;&gt;"&amp;"NL",$D$5:$D$72,"&lt;&gt;"&amp;"HORS LIGUE",AA$5:AA$72,"&lt;"&amp;AA48)+1),Paramètres!$B$3:$C$56,2,FALSE)*Paramètres!$K$14))</f>
        <v>0</v>
      </c>
      <c r="AC48" s="46"/>
      <c r="AD48" s="2">
        <f>IF(AC$2="Bike &amp; Run",IF(ISNA(VLOOKUP(AC48,Paramètres!$B$3:$C$56,2,FALSE)),0,VLOOKUP(AC48,Paramètres!$B$3:$C$56,2,FALSE)*Paramètres!$K$15),IF(OR(AC48="",OR($D48="",$D48="NL",$D48="HORS LIGUE")),0,VLOOKUP(IF(OR(AC48="",OR($D48="",$D48="NL",$D48="HORS LIGUE")),"",COUNTIFS($D$5:$D$72,"&lt;&gt;"&amp;"",$D$5:$D$72,"&lt;&gt;"&amp;"NL",$D$5:$D$72,"&lt;&gt;"&amp;"HORS LIGUE",AC$5:AC$72,"&lt;"&amp;AC48)+1),Paramètres!$B$3:$C$56,2,FALSE)*Paramètres!$K$15))</f>
        <v>0</v>
      </c>
      <c r="AE48" s="46"/>
      <c r="AF48" s="2">
        <f>IF(AE$2="Bike &amp; Run",IF(ISNA(VLOOKUP(AE48,Paramètres!$B$3:$C$56,2,FALSE)),0,VLOOKUP(AE48,Paramètres!$B$3:$C$56,2,FALSE)*Paramètres!$K$16),IF(OR(AE48="",OR($D48="",$D48="NL",$D48="HORS LIGUE")),0,VLOOKUP(IF(OR(AE48="",OR($D48="",$D48="NL",$D48="HORS LIGUE")),"",COUNTIFS($D$5:$D$72,"&lt;&gt;"&amp;"",$D$5:$D$72,"&lt;&gt;"&amp;"NL",$D$5:$D$72,"&lt;&gt;"&amp;"HORS LIGUE",AE$5:AE$72,"&lt;"&amp;AE48)+1),Paramètres!$B$3:$C$56,2,FALSE)*Paramètres!$K$16))</f>
        <v>0</v>
      </c>
      <c r="AG48" s="46"/>
      <c r="AH48" s="2">
        <f>IF(AG$2="Bike &amp; Run",IF(ISNA(VLOOKUP(AG48,Paramètres!$B$3:$C$56,2,FALSE)),0,VLOOKUP(AG48,Paramètres!$B$3:$C$56,2,FALSE)*Paramètres!$K$17),IF(OR(AG48="",OR($D48="",$D48="NL",$D48="HORS LIGUE")),0,VLOOKUP(IF(OR(AG48="",OR($D48="",$D48="NL",$D48="HORS LIGUE")),"",COUNTIFS($D$5:$D$72,"&lt;&gt;"&amp;"",$D$5:$D$72,"&lt;&gt;"&amp;"NL",$D$5:$D$72,"&lt;&gt;"&amp;"HORS LIGUE",AG$5:AG$72,"&lt;"&amp;AG48)+1),Paramètres!$B$3:$C$56,2,FALSE)*Paramètres!$K$17))</f>
        <v>0</v>
      </c>
      <c r="AI48" s="40">
        <f t="shared" si="53"/>
        <v>0</v>
      </c>
      <c r="AJ48" s="3" t="str">
        <f t="shared" si="54"/>
        <v/>
      </c>
      <c r="AK48" s="5">
        <f t="shared" si="55"/>
        <v>0</v>
      </c>
      <c r="AL48" s="41">
        <f t="shared" si="56"/>
        <v>0</v>
      </c>
      <c r="AM48" s="33" t="str">
        <f t="shared" si="57"/>
        <v/>
      </c>
      <c r="AO48" s="22">
        <f t="shared" si="58"/>
        <v>0</v>
      </c>
      <c r="AP48">
        <f t="shared" si="59"/>
        <v>0</v>
      </c>
      <c r="AQ48">
        <f t="shared" si="60"/>
        <v>0</v>
      </c>
      <c r="AR48">
        <f t="shared" si="61"/>
        <v>0</v>
      </c>
      <c r="AS48">
        <f t="shared" si="62"/>
        <v>0</v>
      </c>
      <c r="AT48">
        <f t="shared" si="63"/>
        <v>0</v>
      </c>
      <c r="AU48">
        <f t="shared" si="64"/>
        <v>0</v>
      </c>
      <c r="AV48">
        <f t="shared" si="65"/>
        <v>0</v>
      </c>
      <c r="AW48">
        <f t="shared" si="66"/>
        <v>0</v>
      </c>
      <c r="AX48">
        <f t="shared" si="67"/>
        <v>0</v>
      </c>
      <c r="AY48">
        <f t="shared" si="68"/>
        <v>0</v>
      </c>
      <c r="AZ48">
        <f t="shared" si="69"/>
        <v>0</v>
      </c>
      <c r="BA48">
        <f t="shared" si="70"/>
        <v>0</v>
      </c>
      <c r="BB48">
        <f t="shared" si="71"/>
        <v>0</v>
      </c>
      <c r="BC48">
        <f t="shared" si="72"/>
        <v>0</v>
      </c>
      <c r="BD48">
        <f t="shared" si="73"/>
        <v>0</v>
      </c>
      <c r="BE48" s="22">
        <f t="shared" ref="BE48:BR48" si="85">BD48+LARGE($AO48:$BC48,BE$4)</f>
        <v>0</v>
      </c>
      <c r="BF48" s="22">
        <f t="shared" si="85"/>
        <v>0</v>
      </c>
      <c r="BG48" s="22">
        <f t="shared" si="85"/>
        <v>0</v>
      </c>
      <c r="BH48" s="22">
        <f t="shared" si="85"/>
        <v>0</v>
      </c>
      <c r="BI48" s="22">
        <f t="shared" si="85"/>
        <v>0</v>
      </c>
      <c r="BJ48" s="22">
        <f t="shared" si="85"/>
        <v>0</v>
      </c>
      <c r="BK48" s="22">
        <f t="shared" si="85"/>
        <v>0</v>
      </c>
      <c r="BL48" s="22">
        <f t="shared" si="85"/>
        <v>0</v>
      </c>
      <c r="BM48" s="22">
        <f t="shared" si="85"/>
        <v>0</v>
      </c>
      <c r="BN48" s="22">
        <f t="shared" si="85"/>
        <v>0</v>
      </c>
      <c r="BO48" s="22">
        <f t="shared" si="85"/>
        <v>0</v>
      </c>
      <c r="BP48" s="22">
        <f t="shared" si="85"/>
        <v>0</v>
      </c>
      <c r="BQ48" s="22">
        <f t="shared" si="85"/>
        <v>0</v>
      </c>
      <c r="BR48" s="22">
        <f t="shared" si="85"/>
        <v>0</v>
      </c>
    </row>
    <row r="49" spans="1:70" ht="16.5">
      <c r="A49" s="14"/>
      <c r="B49" s="32" t="str">
        <f>IF(ISNA(VLOOKUP(A49,'Licenciés Jeunes 2023'!A:C,3,0)),"",VLOOKUP(A49,'Licenciés Jeunes 2023'!A:C,3,0))</f>
        <v/>
      </c>
      <c r="C49" s="32" t="str">
        <f>IF(ISNA(VLOOKUP(A49,'Licenciés Jeunes 2023'!A:C,2,0)),"",VLOOKUP(A49,'Licenciés Jeunes 2023'!A:C,2,0))</f>
        <v/>
      </c>
      <c r="D49" s="32" t="str">
        <f>IF(ISNA(VLOOKUP(A49,'Licenciés Jeunes 2023'!A:F,6,0)),"",VLOOKUP(A49,'Licenciés Jeunes 2023'!A:F,6,0))</f>
        <v/>
      </c>
      <c r="E49" s="6"/>
      <c r="F49" s="2">
        <f>IF(E$2="Bike &amp; Run",IF(ISNA(VLOOKUP(E49,Paramètres!$B$3:$C$56,2,FALSE)),0,VLOOKUP(E49,Paramètres!$B$3:$C$56,2,FALSE)*Paramètres!$K$3),IF(OR(E49="",OR($D49="",$D49="NL",$D49="HORS LIGUE")),0,VLOOKUP(IF(OR(E49="",OR($D49="",$D49="NL",$D49="HORS LIGUE")),"",COUNTIFS($D$5:$D$72,"&lt;&gt;"&amp;"",$D$5:$D$72,"&lt;&gt;"&amp;"NL",$D$5:$D$72,"&lt;&gt;"&amp;"HORS LIGUE",E$5:E$72,"&lt;"&amp;E49)+1),Paramètres!$B$3:$C$56,2,FALSE)*Paramètres!$K$3))</f>
        <v>0</v>
      </c>
      <c r="G49" s="4"/>
      <c r="H49" s="2">
        <f>IF(G$2="Bike &amp; Run",IF(ISNA(VLOOKUP(G49,Paramètres!$B$3:$C$56,2,FALSE)),0,VLOOKUP(G49,Paramètres!$B$3:$C$56,2,FALSE)*Paramètres!$K$4),IF(OR(G49="",OR($D49="",$D49="NL",$D49="HORS LIGUE")),0,VLOOKUP(IF(OR(G49="",OR($D49="",$D49="NL",$D49="HORS LIGUE")),"",COUNTIFS($D$5:$D$72,"&lt;&gt;"&amp;"",$D$5:$D$72,"&lt;&gt;"&amp;"NL",$D$5:$D$72,"&lt;&gt;"&amp;"HORS LIGUE",G$5:G$72,"&lt;"&amp;G49)+1),Paramètres!$B$3:$C$56,2,FALSE)*Paramètres!$K$4))</f>
        <v>0</v>
      </c>
      <c r="I49" s="36"/>
      <c r="J49" s="2">
        <f>IF(I$2="Bike &amp; Run",IF(ISNA(VLOOKUP(I49,Paramètres!$B$3:$C$56,2,FALSE)),0,VLOOKUP(I49,Paramètres!$B$3:$C$56,2,FALSE)*Paramètres!$K$5),IF(OR(I49="",OR($D49="",$D49="NL",$D49="HORS LIGUE")),0,VLOOKUP(IF(OR(I49="",OR($D49="",$D49="NL",$D49="HORS LIGUE")),"",COUNTIFS($D$5:$D$72,"&lt;&gt;"&amp;"",$D$5:$D$72,"&lt;&gt;"&amp;"NL",$D$5:$D$72,"&lt;&gt;"&amp;"HORS LIGUE",I$5:I$72,"&lt;"&amp;I49)+1),Paramètres!$B$3:$C$56,2,FALSE)*Paramètres!$K$5))</f>
        <v>0</v>
      </c>
      <c r="K49" s="4"/>
      <c r="L49" s="2">
        <f>IF(K$2="Bike &amp; Run",IF(ISNA(VLOOKUP(K49,Paramètres!$B$3:$C$56,2,FALSE)),0,VLOOKUP(K49,Paramètres!$B$3:$C$56,2,FALSE)*Paramètres!$K$6),IF(OR(K49="",OR($D49="",$D49="NL",$D49="HORS LIGUE")),0,VLOOKUP(IF(OR(K49="",OR($D49="",$D49="NL",$D49="HORS LIGUE")),"",COUNTIFS($D$5:$D$72,"&lt;&gt;"&amp;"",$D$5:$D$72,"&lt;&gt;"&amp;"NL",$D$5:$D$72,"&lt;&gt;"&amp;"HORS LIGUE",K$5:K$72,"&lt;"&amp;K49)+1),Paramètres!$B$3:$C$56,2,FALSE)*Paramètres!$K$6))</f>
        <v>0</v>
      </c>
      <c r="M49" s="4"/>
      <c r="N49" s="2">
        <f>IF(M$2="Bike &amp; Run",IF(ISNA(VLOOKUP(M49,Paramètres!$B$3:$C$56,2,FALSE)),0,VLOOKUP(M49,Paramètres!$B$3:$C$56,2,FALSE)*Paramètres!$K$7),IF(OR(M49="",OR($D49="",$D49="NL",$D49="HORS LIGUE")),0,VLOOKUP(IF(OR(M49="",OR($D49="",$D49="NL",$D49="HORS LIGUE")),"",COUNTIFS($D$5:$D$72,"&lt;&gt;"&amp;"",$D$5:$D$72,"&lt;&gt;"&amp;"NL",$D$5:$D$72,"&lt;&gt;"&amp;"HORS LIGUE",M$5:M$72,"&lt;"&amp;M49)+1),Paramètres!$B$3:$C$56,2,FALSE)*Paramètres!$K$7))</f>
        <v>0</v>
      </c>
      <c r="O49" s="46"/>
      <c r="P49" s="2">
        <f>IF(O$2="Bike &amp; Run",IF(ISNA(VLOOKUP(O49,Paramètres!$B$3:$C$56,2,FALSE)),0,VLOOKUP(O49,Paramètres!$B$3:$C$56,2,FALSE)*Paramètres!$K$8),IF(OR(O49="",OR($D49="",$D49="NL",$D49="HORS LIGUE")),0,VLOOKUP(IF(OR(O49="",OR($D49="",$D49="NL",$D49="HORS LIGUE")),"",COUNTIFS($D$5:$D$72,"&lt;&gt;"&amp;"",$D$5:$D$72,"&lt;&gt;"&amp;"NL",$D$5:$D$72,"&lt;&gt;"&amp;"HORS LIGUE",O$5:O$72,"&lt;"&amp;O49)+1),Paramètres!$B$3:$C$56,2,FALSE)*Paramètres!$K$8))</f>
        <v>0</v>
      </c>
      <c r="Q49" s="46"/>
      <c r="R49" s="2">
        <f>IF(Q$2="Bike &amp; Run",IF(ISNA(VLOOKUP(Q49,Paramètres!$B$3:$C$56,2,FALSE)),0,VLOOKUP(Q49,Paramètres!$B$3:$C$56,2,FALSE)*Paramètres!$K$9),IF(OR(Q49="",OR($D49="",$D49="NL",$D49="HORS LIGUE")),0,VLOOKUP(IF(OR(Q49="",OR($D49="",$D49="NL",$D49="HORS LIGUE")),"",COUNTIFS($D$5:$D$72,"&lt;&gt;"&amp;"",$D$5:$D$72,"&lt;&gt;"&amp;"NL",$D$5:$D$72,"&lt;&gt;"&amp;"HORS LIGUE",Q$5:Q$72,"&lt;"&amp;Q49)+1),Paramètres!$B$3:$C$56,2,FALSE)*Paramètres!$K$9))</f>
        <v>0</v>
      </c>
      <c r="S49" s="46"/>
      <c r="T49" s="2">
        <f>IF(S$2="Bike &amp; Run",IF(ISNA(VLOOKUP(S49,Paramètres!$B$3:$C$56,2,FALSE)),0,VLOOKUP(S49,Paramètres!$B$3:$C$56,2,FALSE)*Paramètres!$K$10),IF(OR(S49="",OR($D49="",$D49="NL",$D49="HORS LIGUE")),0,VLOOKUP(IF(OR(S49="",OR($D49="",$D49="NL",$D49="HORS LIGUE")),"",COUNTIFS($D$5:$D$72,"&lt;&gt;"&amp;"",$D$5:$D$72,"&lt;&gt;"&amp;"NL",$D$5:$D$72,"&lt;&gt;"&amp;"HORS LIGUE",S$5:S$72,"&lt;"&amp;S49)+1),Paramètres!$B$3:$C$56,2,FALSE)*Paramètres!$K$10))</f>
        <v>0</v>
      </c>
      <c r="U49" s="46"/>
      <c r="V49" s="2">
        <f>IF(U$2="Bike &amp; Run",IF(ISNA(VLOOKUP(U49,Paramètres!$B$3:$C$56,2,FALSE)),0,VLOOKUP(U49,Paramètres!$B$3:$C$56,2,FALSE)*Paramètres!$K$11),IF(OR(U49="",OR($D49="",$D49="NL",$D49="HORS LIGUE")),0,VLOOKUP(IF(OR(U49="",OR($D49="",$D49="NL",$D49="HORS LIGUE")),"",COUNTIFS($D$5:$D$72,"&lt;&gt;"&amp;"",$D$5:$D$72,"&lt;&gt;"&amp;"NL",$D$5:$D$72,"&lt;&gt;"&amp;"HORS LIGUE",U$5:U$72,"&lt;"&amp;U49)+1),Paramètres!$B$3:$C$56,2,FALSE)*Paramètres!$K$11))</f>
        <v>0</v>
      </c>
      <c r="W49" s="46"/>
      <c r="X49" s="2">
        <f>IF(W$2="Bike &amp; Run",IF(ISNA(VLOOKUP(W49,Paramètres!$B$3:$C$56,2,FALSE)),0,VLOOKUP(W49,Paramètres!$B$3:$C$56,2,FALSE)*Paramètres!$K$12),IF(OR(W49="",OR($D49="",$D49="NL",$D49="HORS LIGUE")),0,VLOOKUP(IF(OR(W49="",OR($D49="",$D49="NL",$D49="HORS LIGUE")),"",COUNTIFS($D$5:$D$72,"&lt;&gt;"&amp;"",$D$5:$D$72,"&lt;&gt;"&amp;"NL",$D$5:$D$72,"&lt;&gt;"&amp;"HORS LIGUE",W$5:W$72,"&lt;"&amp;W49)+1),Paramètres!$B$3:$C$56,2,FALSE)*Paramètres!$K$12))</f>
        <v>0</v>
      </c>
      <c r="Y49" s="46"/>
      <c r="Z49" s="2">
        <f>IF(Y$2="Bike &amp; Run",IF(ISNA(VLOOKUP(Y49,Paramètres!$B$3:$C$56,2,FALSE)),0,VLOOKUP(Y49,Paramètres!$B$3:$C$56,2,FALSE)*Paramètres!$K$13),IF(OR(Y49="",OR($D49="",$D49="NL",$D49="HORS LIGUE")),0,VLOOKUP(IF(OR(Y49="",OR($D49="",$D49="NL",$D49="HORS LIGUE")),"",COUNTIFS($D$5:$D$72,"&lt;&gt;"&amp;"",$D$5:$D$72,"&lt;&gt;"&amp;"NL",$D$5:$D$72,"&lt;&gt;"&amp;"HORS LIGUE",Y$5:Y$72,"&lt;"&amp;Y49)+1),Paramètres!$B$3:$C$56,2,FALSE)*Paramètres!$K$13))</f>
        <v>0</v>
      </c>
      <c r="AA49" s="46"/>
      <c r="AB49" s="2">
        <f>IF(AA$2="Bike &amp; Run",IF(ISNA(VLOOKUP(AA49,Paramètres!$B$3:$C$56,2,FALSE)),0,VLOOKUP(AA49,Paramètres!$B$3:$C$56,2,FALSE)*Paramètres!$K$14),IF(OR(AA49="",OR($D49="",$D49="NL",$D49="HORS LIGUE")),0,VLOOKUP(IF(OR(AA49="",OR($D49="",$D49="NL",$D49="HORS LIGUE")),"",COUNTIFS($D$5:$D$72,"&lt;&gt;"&amp;"",$D$5:$D$72,"&lt;&gt;"&amp;"NL",$D$5:$D$72,"&lt;&gt;"&amp;"HORS LIGUE",AA$5:AA$72,"&lt;"&amp;AA49)+1),Paramètres!$B$3:$C$56,2,FALSE)*Paramètres!$K$14))</f>
        <v>0</v>
      </c>
      <c r="AC49" s="46"/>
      <c r="AD49" s="2">
        <f>IF(AC$2="Bike &amp; Run",IF(ISNA(VLOOKUP(AC49,Paramètres!$B$3:$C$56,2,FALSE)),0,VLOOKUP(AC49,Paramètres!$B$3:$C$56,2,FALSE)*Paramètres!$K$15),IF(OR(AC49="",OR($D49="",$D49="NL",$D49="HORS LIGUE")),0,VLOOKUP(IF(OR(AC49="",OR($D49="",$D49="NL",$D49="HORS LIGUE")),"",COUNTIFS($D$5:$D$72,"&lt;&gt;"&amp;"",$D$5:$D$72,"&lt;&gt;"&amp;"NL",$D$5:$D$72,"&lt;&gt;"&amp;"HORS LIGUE",AC$5:AC$72,"&lt;"&amp;AC49)+1),Paramètres!$B$3:$C$56,2,FALSE)*Paramètres!$K$15))</f>
        <v>0</v>
      </c>
      <c r="AE49" s="46"/>
      <c r="AF49" s="2">
        <f>IF(AE$2="Bike &amp; Run",IF(ISNA(VLOOKUP(AE49,Paramètres!$B$3:$C$56,2,FALSE)),0,VLOOKUP(AE49,Paramètres!$B$3:$C$56,2,FALSE)*Paramètres!$K$16),IF(OR(AE49="",OR($D49="",$D49="NL",$D49="HORS LIGUE")),0,VLOOKUP(IF(OR(AE49="",OR($D49="",$D49="NL",$D49="HORS LIGUE")),"",COUNTIFS($D$5:$D$72,"&lt;&gt;"&amp;"",$D$5:$D$72,"&lt;&gt;"&amp;"NL",$D$5:$D$72,"&lt;&gt;"&amp;"HORS LIGUE",AE$5:AE$72,"&lt;"&amp;AE49)+1),Paramètres!$B$3:$C$56,2,FALSE)*Paramètres!$K$16))</f>
        <v>0</v>
      </c>
      <c r="AG49" s="46"/>
      <c r="AH49" s="2">
        <f>IF(AG$2="Bike &amp; Run",IF(ISNA(VLOOKUP(AG49,Paramètres!$B$3:$C$56,2,FALSE)),0,VLOOKUP(AG49,Paramètres!$B$3:$C$56,2,FALSE)*Paramètres!$K$17),IF(OR(AG49="",OR($D49="",$D49="NL",$D49="HORS LIGUE")),0,VLOOKUP(IF(OR(AG49="",OR($D49="",$D49="NL",$D49="HORS LIGUE")),"",COUNTIFS($D$5:$D$72,"&lt;&gt;"&amp;"",$D$5:$D$72,"&lt;&gt;"&amp;"NL",$D$5:$D$72,"&lt;&gt;"&amp;"HORS LIGUE",AG$5:AG$72,"&lt;"&amp;AG49)+1),Paramètres!$B$3:$C$56,2,FALSE)*Paramètres!$K$17))</f>
        <v>0</v>
      </c>
      <c r="AI49" s="40">
        <f t="shared" si="53"/>
        <v>0</v>
      </c>
      <c r="AJ49" s="3" t="str">
        <f t="shared" si="54"/>
        <v/>
      </c>
      <c r="AK49" s="5">
        <f t="shared" si="55"/>
        <v>0</v>
      </c>
      <c r="AL49" s="41">
        <f t="shared" si="56"/>
        <v>0</v>
      </c>
      <c r="AM49" s="33" t="str">
        <f t="shared" si="57"/>
        <v/>
      </c>
      <c r="AO49" s="22">
        <f t="shared" si="58"/>
        <v>0</v>
      </c>
      <c r="AP49">
        <f t="shared" si="59"/>
        <v>0</v>
      </c>
      <c r="AQ49">
        <f t="shared" si="60"/>
        <v>0</v>
      </c>
      <c r="AR49">
        <f t="shared" si="61"/>
        <v>0</v>
      </c>
      <c r="AS49">
        <f t="shared" si="62"/>
        <v>0</v>
      </c>
      <c r="AT49">
        <f t="shared" si="63"/>
        <v>0</v>
      </c>
      <c r="AU49">
        <f t="shared" si="64"/>
        <v>0</v>
      </c>
      <c r="AV49">
        <f t="shared" si="65"/>
        <v>0</v>
      </c>
      <c r="AW49">
        <f t="shared" si="66"/>
        <v>0</v>
      </c>
      <c r="AX49">
        <f t="shared" si="67"/>
        <v>0</v>
      </c>
      <c r="AY49">
        <f t="shared" si="68"/>
        <v>0</v>
      </c>
      <c r="AZ49">
        <f t="shared" si="69"/>
        <v>0</v>
      </c>
      <c r="BA49">
        <f t="shared" si="70"/>
        <v>0</v>
      </c>
      <c r="BB49">
        <f t="shared" si="71"/>
        <v>0</v>
      </c>
      <c r="BC49">
        <f t="shared" si="72"/>
        <v>0</v>
      </c>
      <c r="BD49">
        <f t="shared" si="73"/>
        <v>0</v>
      </c>
      <c r="BE49" s="22">
        <f t="shared" ref="BE49:BR49" si="86">BD49+LARGE($AO49:$BC49,BE$4)</f>
        <v>0</v>
      </c>
      <c r="BF49" s="22">
        <f t="shared" si="86"/>
        <v>0</v>
      </c>
      <c r="BG49" s="22">
        <f t="shared" si="86"/>
        <v>0</v>
      </c>
      <c r="BH49" s="22">
        <f t="shared" si="86"/>
        <v>0</v>
      </c>
      <c r="BI49" s="22">
        <f t="shared" si="86"/>
        <v>0</v>
      </c>
      <c r="BJ49" s="22">
        <f t="shared" si="86"/>
        <v>0</v>
      </c>
      <c r="BK49" s="22">
        <f t="shared" si="86"/>
        <v>0</v>
      </c>
      <c r="BL49" s="22">
        <f t="shared" si="86"/>
        <v>0</v>
      </c>
      <c r="BM49" s="22">
        <f t="shared" si="86"/>
        <v>0</v>
      </c>
      <c r="BN49" s="22">
        <f t="shared" si="86"/>
        <v>0</v>
      </c>
      <c r="BO49" s="22">
        <f t="shared" si="86"/>
        <v>0</v>
      </c>
      <c r="BP49" s="22">
        <f t="shared" si="86"/>
        <v>0</v>
      </c>
      <c r="BQ49" s="22">
        <f t="shared" si="86"/>
        <v>0</v>
      </c>
      <c r="BR49" s="22">
        <f t="shared" si="86"/>
        <v>0</v>
      </c>
    </row>
    <row r="50" spans="1:70" ht="16.5">
      <c r="A50" s="14"/>
      <c r="B50" s="32" t="str">
        <f>IF(ISNA(VLOOKUP(A50,'Licenciés Jeunes 2023'!A:C,3,0)),"",VLOOKUP(A50,'Licenciés Jeunes 2023'!A:C,3,0))</f>
        <v/>
      </c>
      <c r="C50" s="32" t="str">
        <f>IF(ISNA(VLOOKUP(A50,'Licenciés Jeunes 2023'!A:C,2,0)),"",VLOOKUP(A50,'Licenciés Jeunes 2023'!A:C,2,0))</f>
        <v/>
      </c>
      <c r="D50" s="32" t="str">
        <f>IF(ISNA(VLOOKUP(A50,'Licenciés Jeunes 2023'!A:F,6,0)),"",VLOOKUP(A50,'Licenciés Jeunes 2023'!A:F,6,0))</f>
        <v/>
      </c>
      <c r="E50" s="6"/>
      <c r="F50" s="2">
        <f>IF(E$2="Bike &amp; Run",IF(ISNA(VLOOKUP(E50,Paramètres!$B$3:$C$56,2,FALSE)),0,VLOOKUP(E50,Paramètres!$B$3:$C$56,2,FALSE)*Paramètres!$K$3),IF(OR(E50="",OR($D50="",$D50="NL",$D50="HORS LIGUE")),0,VLOOKUP(IF(OR(E50="",OR($D50="",$D50="NL",$D50="HORS LIGUE")),"",COUNTIFS($D$5:$D$72,"&lt;&gt;"&amp;"",$D$5:$D$72,"&lt;&gt;"&amp;"NL",$D$5:$D$72,"&lt;&gt;"&amp;"HORS LIGUE",E$5:E$72,"&lt;"&amp;E50)+1),Paramètres!$B$3:$C$56,2,FALSE)*Paramètres!$K$3))</f>
        <v>0</v>
      </c>
      <c r="G50" s="4"/>
      <c r="H50" s="2">
        <f>IF(G$2="Bike &amp; Run",IF(ISNA(VLOOKUP(G50,Paramètres!$B$3:$C$56,2,FALSE)),0,VLOOKUP(G50,Paramètres!$B$3:$C$56,2,FALSE)*Paramètres!$K$4),IF(OR(G50="",OR($D50="",$D50="NL",$D50="HORS LIGUE")),0,VLOOKUP(IF(OR(G50="",OR($D50="",$D50="NL",$D50="HORS LIGUE")),"",COUNTIFS($D$5:$D$72,"&lt;&gt;"&amp;"",$D$5:$D$72,"&lt;&gt;"&amp;"NL",$D$5:$D$72,"&lt;&gt;"&amp;"HORS LIGUE",G$5:G$72,"&lt;"&amp;G50)+1),Paramètres!$B$3:$C$56,2,FALSE)*Paramètres!$K$4))</f>
        <v>0</v>
      </c>
      <c r="I50" s="36"/>
      <c r="J50" s="2">
        <f>IF(I$2="Bike &amp; Run",IF(ISNA(VLOOKUP(I50,Paramètres!$B$3:$C$56,2,FALSE)),0,VLOOKUP(I50,Paramètres!$B$3:$C$56,2,FALSE)*Paramètres!$K$5),IF(OR(I50="",OR($D50="",$D50="NL",$D50="HORS LIGUE")),0,VLOOKUP(IF(OR(I50="",OR($D50="",$D50="NL",$D50="HORS LIGUE")),"",COUNTIFS($D$5:$D$72,"&lt;&gt;"&amp;"",$D$5:$D$72,"&lt;&gt;"&amp;"NL",$D$5:$D$72,"&lt;&gt;"&amp;"HORS LIGUE",I$5:I$72,"&lt;"&amp;I50)+1),Paramètres!$B$3:$C$56,2,FALSE)*Paramètres!$K$5))</f>
        <v>0</v>
      </c>
      <c r="K50" s="4"/>
      <c r="L50" s="2">
        <f>IF(K$2="Bike &amp; Run",IF(ISNA(VLOOKUP(K50,Paramètres!$B$3:$C$56,2,FALSE)),0,VLOOKUP(K50,Paramètres!$B$3:$C$56,2,FALSE)*Paramètres!$K$6),IF(OR(K50="",OR($D50="",$D50="NL",$D50="HORS LIGUE")),0,VLOOKUP(IF(OR(K50="",OR($D50="",$D50="NL",$D50="HORS LIGUE")),"",COUNTIFS($D$5:$D$72,"&lt;&gt;"&amp;"",$D$5:$D$72,"&lt;&gt;"&amp;"NL",$D$5:$D$72,"&lt;&gt;"&amp;"HORS LIGUE",K$5:K$72,"&lt;"&amp;K50)+1),Paramètres!$B$3:$C$56,2,FALSE)*Paramètres!$K$6))</f>
        <v>0</v>
      </c>
      <c r="M50" s="4"/>
      <c r="N50" s="2">
        <f>IF(M$2="Bike &amp; Run",IF(ISNA(VLOOKUP(M50,Paramètres!$B$3:$C$56,2,FALSE)),0,VLOOKUP(M50,Paramètres!$B$3:$C$56,2,FALSE)*Paramètres!$K$7),IF(OR(M50="",OR($D50="",$D50="NL",$D50="HORS LIGUE")),0,VLOOKUP(IF(OR(M50="",OR($D50="",$D50="NL",$D50="HORS LIGUE")),"",COUNTIFS($D$5:$D$72,"&lt;&gt;"&amp;"",$D$5:$D$72,"&lt;&gt;"&amp;"NL",$D$5:$D$72,"&lt;&gt;"&amp;"HORS LIGUE",M$5:M$72,"&lt;"&amp;M50)+1),Paramètres!$B$3:$C$56,2,FALSE)*Paramètres!$K$7))</f>
        <v>0</v>
      </c>
      <c r="O50" s="46"/>
      <c r="P50" s="2">
        <f>IF(O$2="Bike &amp; Run",IF(ISNA(VLOOKUP(O50,Paramètres!$B$3:$C$56,2,FALSE)),0,VLOOKUP(O50,Paramètres!$B$3:$C$56,2,FALSE)*Paramètres!$K$8),IF(OR(O50="",OR($D50="",$D50="NL",$D50="HORS LIGUE")),0,VLOOKUP(IF(OR(O50="",OR($D50="",$D50="NL",$D50="HORS LIGUE")),"",COUNTIFS($D$5:$D$72,"&lt;&gt;"&amp;"",$D$5:$D$72,"&lt;&gt;"&amp;"NL",$D$5:$D$72,"&lt;&gt;"&amp;"HORS LIGUE",O$5:O$72,"&lt;"&amp;O50)+1),Paramètres!$B$3:$C$56,2,FALSE)*Paramètres!$K$8))</f>
        <v>0</v>
      </c>
      <c r="Q50" s="46"/>
      <c r="R50" s="2">
        <f>IF(Q$2="Bike &amp; Run",IF(ISNA(VLOOKUP(Q50,Paramètres!$B$3:$C$56,2,FALSE)),0,VLOOKUP(Q50,Paramètres!$B$3:$C$56,2,FALSE)*Paramètres!$K$9),IF(OR(Q50="",OR($D50="",$D50="NL",$D50="HORS LIGUE")),0,VLOOKUP(IF(OR(Q50="",OR($D50="",$D50="NL",$D50="HORS LIGUE")),"",COUNTIFS($D$5:$D$72,"&lt;&gt;"&amp;"",$D$5:$D$72,"&lt;&gt;"&amp;"NL",$D$5:$D$72,"&lt;&gt;"&amp;"HORS LIGUE",Q$5:Q$72,"&lt;"&amp;Q50)+1),Paramètres!$B$3:$C$56,2,FALSE)*Paramètres!$K$9))</f>
        <v>0</v>
      </c>
      <c r="S50" s="46"/>
      <c r="T50" s="2">
        <f>IF(S$2="Bike &amp; Run",IF(ISNA(VLOOKUP(S50,Paramètres!$B$3:$C$56,2,FALSE)),0,VLOOKUP(S50,Paramètres!$B$3:$C$56,2,FALSE)*Paramètres!$K$10),IF(OR(S50="",OR($D50="",$D50="NL",$D50="HORS LIGUE")),0,VLOOKUP(IF(OR(S50="",OR($D50="",$D50="NL",$D50="HORS LIGUE")),"",COUNTIFS($D$5:$D$72,"&lt;&gt;"&amp;"",$D$5:$D$72,"&lt;&gt;"&amp;"NL",$D$5:$D$72,"&lt;&gt;"&amp;"HORS LIGUE",S$5:S$72,"&lt;"&amp;S50)+1),Paramètres!$B$3:$C$56,2,FALSE)*Paramètres!$K$10))</f>
        <v>0</v>
      </c>
      <c r="U50" s="46"/>
      <c r="V50" s="2">
        <f>IF(U$2="Bike &amp; Run",IF(ISNA(VLOOKUP(U50,Paramètres!$B$3:$C$56,2,FALSE)),0,VLOOKUP(U50,Paramètres!$B$3:$C$56,2,FALSE)*Paramètres!$K$11),IF(OR(U50="",OR($D50="",$D50="NL",$D50="HORS LIGUE")),0,VLOOKUP(IF(OR(U50="",OR($D50="",$D50="NL",$D50="HORS LIGUE")),"",COUNTIFS($D$5:$D$72,"&lt;&gt;"&amp;"",$D$5:$D$72,"&lt;&gt;"&amp;"NL",$D$5:$D$72,"&lt;&gt;"&amp;"HORS LIGUE",U$5:U$72,"&lt;"&amp;U50)+1),Paramètres!$B$3:$C$56,2,FALSE)*Paramètres!$K$11))</f>
        <v>0</v>
      </c>
      <c r="W50" s="46"/>
      <c r="X50" s="2">
        <f>IF(W$2="Bike &amp; Run",IF(ISNA(VLOOKUP(W50,Paramètres!$B$3:$C$56,2,FALSE)),0,VLOOKUP(W50,Paramètres!$B$3:$C$56,2,FALSE)*Paramètres!$K$12),IF(OR(W50="",OR($D50="",$D50="NL",$D50="HORS LIGUE")),0,VLOOKUP(IF(OR(W50="",OR($D50="",$D50="NL",$D50="HORS LIGUE")),"",COUNTIFS($D$5:$D$72,"&lt;&gt;"&amp;"",$D$5:$D$72,"&lt;&gt;"&amp;"NL",$D$5:$D$72,"&lt;&gt;"&amp;"HORS LIGUE",W$5:W$72,"&lt;"&amp;W50)+1),Paramètres!$B$3:$C$56,2,FALSE)*Paramètres!$K$12))</f>
        <v>0</v>
      </c>
      <c r="Y50" s="46"/>
      <c r="Z50" s="2">
        <f>IF(Y$2="Bike &amp; Run",IF(ISNA(VLOOKUP(Y50,Paramètres!$B$3:$C$56,2,FALSE)),0,VLOOKUP(Y50,Paramètres!$B$3:$C$56,2,FALSE)*Paramètres!$K$13),IF(OR(Y50="",OR($D50="",$D50="NL",$D50="HORS LIGUE")),0,VLOOKUP(IF(OR(Y50="",OR($D50="",$D50="NL",$D50="HORS LIGUE")),"",COUNTIFS($D$5:$D$72,"&lt;&gt;"&amp;"",$D$5:$D$72,"&lt;&gt;"&amp;"NL",$D$5:$D$72,"&lt;&gt;"&amp;"HORS LIGUE",Y$5:Y$72,"&lt;"&amp;Y50)+1),Paramètres!$B$3:$C$56,2,FALSE)*Paramètres!$K$13))</f>
        <v>0</v>
      </c>
      <c r="AA50" s="46"/>
      <c r="AB50" s="2">
        <f>IF(AA$2="Bike &amp; Run",IF(ISNA(VLOOKUP(AA50,Paramètres!$B$3:$C$56,2,FALSE)),0,VLOOKUP(AA50,Paramètres!$B$3:$C$56,2,FALSE)*Paramètres!$K$14),IF(OR(AA50="",OR($D50="",$D50="NL",$D50="HORS LIGUE")),0,VLOOKUP(IF(OR(AA50="",OR($D50="",$D50="NL",$D50="HORS LIGUE")),"",COUNTIFS($D$5:$D$72,"&lt;&gt;"&amp;"",$D$5:$D$72,"&lt;&gt;"&amp;"NL",$D$5:$D$72,"&lt;&gt;"&amp;"HORS LIGUE",AA$5:AA$72,"&lt;"&amp;AA50)+1),Paramètres!$B$3:$C$56,2,FALSE)*Paramètres!$K$14))</f>
        <v>0</v>
      </c>
      <c r="AC50" s="46"/>
      <c r="AD50" s="2">
        <f>IF(AC$2="Bike &amp; Run",IF(ISNA(VLOOKUP(AC50,Paramètres!$B$3:$C$56,2,FALSE)),0,VLOOKUP(AC50,Paramètres!$B$3:$C$56,2,FALSE)*Paramètres!$K$15),IF(OR(AC50="",OR($D50="",$D50="NL",$D50="HORS LIGUE")),0,VLOOKUP(IF(OR(AC50="",OR($D50="",$D50="NL",$D50="HORS LIGUE")),"",COUNTIFS($D$5:$D$72,"&lt;&gt;"&amp;"",$D$5:$D$72,"&lt;&gt;"&amp;"NL",$D$5:$D$72,"&lt;&gt;"&amp;"HORS LIGUE",AC$5:AC$72,"&lt;"&amp;AC50)+1),Paramètres!$B$3:$C$56,2,FALSE)*Paramètres!$K$15))</f>
        <v>0</v>
      </c>
      <c r="AE50" s="46"/>
      <c r="AF50" s="2">
        <f>IF(AE$2="Bike &amp; Run",IF(ISNA(VLOOKUP(AE50,Paramètres!$B$3:$C$56,2,FALSE)),0,VLOOKUP(AE50,Paramètres!$B$3:$C$56,2,FALSE)*Paramètres!$K$16),IF(OR(AE50="",OR($D50="",$D50="NL",$D50="HORS LIGUE")),0,VLOOKUP(IF(OR(AE50="",OR($D50="",$D50="NL",$D50="HORS LIGUE")),"",COUNTIFS($D$5:$D$72,"&lt;&gt;"&amp;"",$D$5:$D$72,"&lt;&gt;"&amp;"NL",$D$5:$D$72,"&lt;&gt;"&amp;"HORS LIGUE",AE$5:AE$72,"&lt;"&amp;AE50)+1),Paramètres!$B$3:$C$56,2,FALSE)*Paramètres!$K$16))</f>
        <v>0</v>
      </c>
      <c r="AG50" s="46"/>
      <c r="AH50" s="2">
        <f>IF(AG$2="Bike &amp; Run",IF(ISNA(VLOOKUP(AG50,Paramètres!$B$3:$C$56,2,FALSE)),0,VLOOKUP(AG50,Paramètres!$B$3:$C$56,2,FALSE)*Paramètres!$K$17),IF(OR(AG50="",OR($D50="",$D50="NL",$D50="HORS LIGUE")),0,VLOOKUP(IF(OR(AG50="",OR($D50="",$D50="NL",$D50="HORS LIGUE")),"",COUNTIFS($D$5:$D$72,"&lt;&gt;"&amp;"",$D$5:$D$72,"&lt;&gt;"&amp;"NL",$D$5:$D$72,"&lt;&gt;"&amp;"HORS LIGUE",AG$5:AG$72,"&lt;"&amp;AG50)+1),Paramètres!$B$3:$C$56,2,FALSE)*Paramètres!$K$17))</f>
        <v>0</v>
      </c>
      <c r="AI50" s="40">
        <f t="shared" si="53"/>
        <v>0</v>
      </c>
      <c r="AJ50" s="3" t="str">
        <f t="shared" si="54"/>
        <v/>
      </c>
      <c r="AK50" s="5">
        <f t="shared" si="55"/>
        <v>0</v>
      </c>
      <c r="AL50" s="41">
        <f t="shared" si="56"/>
        <v>0</v>
      </c>
      <c r="AM50" s="33" t="str">
        <f t="shared" si="57"/>
        <v/>
      </c>
      <c r="AO50" s="22">
        <f t="shared" si="58"/>
        <v>0</v>
      </c>
      <c r="AP50">
        <f t="shared" si="59"/>
        <v>0</v>
      </c>
      <c r="AQ50">
        <f t="shared" si="60"/>
        <v>0</v>
      </c>
      <c r="AR50">
        <f t="shared" si="61"/>
        <v>0</v>
      </c>
      <c r="AS50">
        <f t="shared" si="62"/>
        <v>0</v>
      </c>
      <c r="AT50">
        <f t="shared" si="63"/>
        <v>0</v>
      </c>
      <c r="AU50">
        <f t="shared" si="64"/>
        <v>0</v>
      </c>
      <c r="AV50">
        <f t="shared" si="65"/>
        <v>0</v>
      </c>
      <c r="AW50">
        <f t="shared" si="66"/>
        <v>0</v>
      </c>
      <c r="AX50">
        <f t="shared" si="67"/>
        <v>0</v>
      </c>
      <c r="AY50">
        <f t="shared" si="68"/>
        <v>0</v>
      </c>
      <c r="AZ50">
        <f t="shared" si="69"/>
        <v>0</v>
      </c>
      <c r="BA50">
        <f t="shared" si="70"/>
        <v>0</v>
      </c>
      <c r="BB50">
        <f t="shared" si="71"/>
        <v>0</v>
      </c>
      <c r="BC50">
        <f t="shared" si="72"/>
        <v>0</v>
      </c>
      <c r="BD50">
        <f t="shared" si="73"/>
        <v>0</v>
      </c>
      <c r="BE50" s="22">
        <f t="shared" ref="BE50:BR50" si="87">BD50+LARGE($AO50:$BC50,BE$4)</f>
        <v>0</v>
      </c>
      <c r="BF50" s="22">
        <f t="shared" si="87"/>
        <v>0</v>
      </c>
      <c r="BG50" s="22">
        <f t="shared" si="87"/>
        <v>0</v>
      </c>
      <c r="BH50" s="22">
        <f t="shared" si="87"/>
        <v>0</v>
      </c>
      <c r="BI50" s="22">
        <f t="shared" si="87"/>
        <v>0</v>
      </c>
      <c r="BJ50" s="22">
        <f t="shared" si="87"/>
        <v>0</v>
      </c>
      <c r="BK50" s="22">
        <f t="shared" si="87"/>
        <v>0</v>
      </c>
      <c r="BL50" s="22">
        <f t="shared" si="87"/>
        <v>0</v>
      </c>
      <c r="BM50" s="22">
        <f t="shared" si="87"/>
        <v>0</v>
      </c>
      <c r="BN50" s="22">
        <f t="shared" si="87"/>
        <v>0</v>
      </c>
      <c r="BO50" s="22">
        <f t="shared" si="87"/>
        <v>0</v>
      </c>
      <c r="BP50" s="22">
        <f t="shared" si="87"/>
        <v>0</v>
      </c>
      <c r="BQ50" s="22">
        <f t="shared" si="87"/>
        <v>0</v>
      </c>
      <c r="BR50" s="22">
        <f t="shared" si="87"/>
        <v>0</v>
      </c>
    </row>
    <row r="51" spans="1:70" ht="16.5">
      <c r="A51" s="14"/>
      <c r="B51" s="32" t="str">
        <f>IF(ISNA(VLOOKUP(A51,'Licenciés Jeunes 2023'!A:C,3,0)),"",VLOOKUP(A51,'Licenciés Jeunes 2023'!A:C,3,0))</f>
        <v/>
      </c>
      <c r="C51" s="32" t="str">
        <f>IF(ISNA(VLOOKUP(A51,'Licenciés Jeunes 2023'!A:C,2,0)),"",VLOOKUP(A51,'Licenciés Jeunes 2023'!A:C,2,0))</f>
        <v/>
      </c>
      <c r="D51" s="32" t="str">
        <f>IF(ISNA(VLOOKUP(A51,'Licenciés Jeunes 2023'!A:F,6,0)),"",VLOOKUP(A51,'Licenciés Jeunes 2023'!A:F,6,0))</f>
        <v/>
      </c>
      <c r="E51" s="6"/>
      <c r="F51" s="2">
        <f>IF(E$2="Bike &amp; Run",IF(ISNA(VLOOKUP(E51,Paramètres!$B$3:$C$56,2,FALSE)),0,VLOOKUP(E51,Paramètres!$B$3:$C$56,2,FALSE)*Paramètres!$K$3),IF(OR(E51="",OR($D51="",$D51="NL",$D51="HORS LIGUE")),0,VLOOKUP(IF(OR(E51="",OR($D51="",$D51="NL",$D51="HORS LIGUE")),"",COUNTIFS($D$5:$D$72,"&lt;&gt;"&amp;"",$D$5:$D$72,"&lt;&gt;"&amp;"NL",$D$5:$D$72,"&lt;&gt;"&amp;"HORS LIGUE",E$5:E$72,"&lt;"&amp;E51)+1),Paramètres!$B$3:$C$56,2,FALSE)*Paramètres!$K$3))</f>
        <v>0</v>
      </c>
      <c r="G51" s="4"/>
      <c r="H51" s="2">
        <f>IF(G$2="Bike &amp; Run",IF(ISNA(VLOOKUP(G51,Paramètres!$B$3:$C$56,2,FALSE)),0,VLOOKUP(G51,Paramètres!$B$3:$C$56,2,FALSE)*Paramètres!$K$4),IF(OR(G51="",OR($D51="",$D51="NL",$D51="HORS LIGUE")),0,VLOOKUP(IF(OR(G51="",OR($D51="",$D51="NL",$D51="HORS LIGUE")),"",COUNTIFS($D$5:$D$72,"&lt;&gt;"&amp;"",$D$5:$D$72,"&lt;&gt;"&amp;"NL",$D$5:$D$72,"&lt;&gt;"&amp;"HORS LIGUE",G$5:G$72,"&lt;"&amp;G51)+1),Paramètres!$B$3:$C$56,2,FALSE)*Paramètres!$K$4))</f>
        <v>0</v>
      </c>
      <c r="I51" s="36"/>
      <c r="J51" s="2">
        <f>IF(I$2="Bike &amp; Run",IF(ISNA(VLOOKUP(I51,Paramètres!$B$3:$C$56,2,FALSE)),0,VLOOKUP(I51,Paramètres!$B$3:$C$56,2,FALSE)*Paramètres!$K$5),IF(OR(I51="",OR($D51="",$D51="NL",$D51="HORS LIGUE")),0,VLOOKUP(IF(OR(I51="",OR($D51="",$D51="NL",$D51="HORS LIGUE")),"",COUNTIFS($D$5:$D$72,"&lt;&gt;"&amp;"",$D$5:$D$72,"&lt;&gt;"&amp;"NL",$D$5:$D$72,"&lt;&gt;"&amp;"HORS LIGUE",I$5:I$72,"&lt;"&amp;I51)+1),Paramètres!$B$3:$C$56,2,FALSE)*Paramètres!$K$5))</f>
        <v>0</v>
      </c>
      <c r="K51" s="4"/>
      <c r="L51" s="2">
        <f>IF(K$2="Bike &amp; Run",IF(ISNA(VLOOKUP(K51,Paramètres!$B$3:$C$56,2,FALSE)),0,VLOOKUP(K51,Paramètres!$B$3:$C$56,2,FALSE)*Paramètres!$K$6),IF(OR(K51="",OR($D51="",$D51="NL",$D51="HORS LIGUE")),0,VLOOKUP(IF(OR(K51="",OR($D51="",$D51="NL",$D51="HORS LIGUE")),"",COUNTIFS($D$5:$D$72,"&lt;&gt;"&amp;"",$D$5:$D$72,"&lt;&gt;"&amp;"NL",$D$5:$D$72,"&lt;&gt;"&amp;"HORS LIGUE",K$5:K$72,"&lt;"&amp;K51)+1),Paramètres!$B$3:$C$56,2,FALSE)*Paramètres!$K$6))</f>
        <v>0</v>
      </c>
      <c r="M51" s="4"/>
      <c r="N51" s="2">
        <f>IF(M$2="Bike &amp; Run",IF(ISNA(VLOOKUP(M51,Paramètres!$B$3:$C$56,2,FALSE)),0,VLOOKUP(M51,Paramètres!$B$3:$C$56,2,FALSE)*Paramètres!$K$7),IF(OR(M51="",OR($D51="",$D51="NL",$D51="HORS LIGUE")),0,VLOOKUP(IF(OR(M51="",OR($D51="",$D51="NL",$D51="HORS LIGUE")),"",COUNTIFS($D$5:$D$72,"&lt;&gt;"&amp;"",$D$5:$D$72,"&lt;&gt;"&amp;"NL",$D$5:$D$72,"&lt;&gt;"&amp;"HORS LIGUE",M$5:M$72,"&lt;"&amp;M51)+1),Paramètres!$B$3:$C$56,2,FALSE)*Paramètres!$K$7))</f>
        <v>0</v>
      </c>
      <c r="O51" s="46"/>
      <c r="P51" s="2">
        <f>IF(O$2="Bike &amp; Run",IF(ISNA(VLOOKUP(O51,Paramètres!$B$3:$C$56,2,FALSE)),0,VLOOKUP(O51,Paramètres!$B$3:$C$56,2,FALSE)*Paramètres!$K$8),IF(OR(O51="",OR($D51="",$D51="NL",$D51="HORS LIGUE")),0,VLOOKUP(IF(OR(O51="",OR($D51="",$D51="NL",$D51="HORS LIGUE")),"",COUNTIFS($D$5:$D$72,"&lt;&gt;"&amp;"",$D$5:$D$72,"&lt;&gt;"&amp;"NL",$D$5:$D$72,"&lt;&gt;"&amp;"HORS LIGUE",O$5:O$72,"&lt;"&amp;O51)+1),Paramètres!$B$3:$C$56,2,FALSE)*Paramètres!$K$8))</f>
        <v>0</v>
      </c>
      <c r="Q51" s="46"/>
      <c r="R51" s="2">
        <f>IF(Q$2="Bike &amp; Run",IF(ISNA(VLOOKUP(Q51,Paramètres!$B$3:$C$56,2,FALSE)),0,VLOOKUP(Q51,Paramètres!$B$3:$C$56,2,FALSE)*Paramètres!$K$9),IF(OR(Q51="",OR($D51="",$D51="NL",$D51="HORS LIGUE")),0,VLOOKUP(IF(OR(Q51="",OR($D51="",$D51="NL",$D51="HORS LIGUE")),"",COUNTIFS($D$5:$D$72,"&lt;&gt;"&amp;"",$D$5:$D$72,"&lt;&gt;"&amp;"NL",$D$5:$D$72,"&lt;&gt;"&amp;"HORS LIGUE",Q$5:Q$72,"&lt;"&amp;Q51)+1),Paramètres!$B$3:$C$56,2,FALSE)*Paramètres!$K$9))</f>
        <v>0</v>
      </c>
      <c r="S51" s="46"/>
      <c r="T51" s="2">
        <f>IF(S$2="Bike &amp; Run",IF(ISNA(VLOOKUP(S51,Paramètres!$B$3:$C$56,2,FALSE)),0,VLOOKUP(S51,Paramètres!$B$3:$C$56,2,FALSE)*Paramètres!$K$10),IF(OR(S51="",OR($D51="",$D51="NL",$D51="HORS LIGUE")),0,VLOOKUP(IF(OR(S51="",OR($D51="",$D51="NL",$D51="HORS LIGUE")),"",COUNTIFS($D$5:$D$72,"&lt;&gt;"&amp;"",$D$5:$D$72,"&lt;&gt;"&amp;"NL",$D$5:$D$72,"&lt;&gt;"&amp;"HORS LIGUE",S$5:S$72,"&lt;"&amp;S51)+1),Paramètres!$B$3:$C$56,2,FALSE)*Paramètres!$K$10))</f>
        <v>0</v>
      </c>
      <c r="U51" s="46"/>
      <c r="V51" s="2">
        <f>IF(U$2="Bike &amp; Run",IF(ISNA(VLOOKUP(U51,Paramètres!$B$3:$C$56,2,FALSE)),0,VLOOKUP(U51,Paramètres!$B$3:$C$56,2,FALSE)*Paramètres!$K$11),IF(OR(U51="",OR($D51="",$D51="NL",$D51="HORS LIGUE")),0,VLOOKUP(IF(OR(U51="",OR($D51="",$D51="NL",$D51="HORS LIGUE")),"",COUNTIFS($D$5:$D$72,"&lt;&gt;"&amp;"",$D$5:$D$72,"&lt;&gt;"&amp;"NL",$D$5:$D$72,"&lt;&gt;"&amp;"HORS LIGUE",U$5:U$72,"&lt;"&amp;U51)+1),Paramètres!$B$3:$C$56,2,FALSE)*Paramètres!$K$11))</f>
        <v>0</v>
      </c>
      <c r="W51" s="46"/>
      <c r="X51" s="2">
        <f>IF(W$2="Bike &amp; Run",IF(ISNA(VLOOKUP(W51,Paramètres!$B$3:$C$56,2,FALSE)),0,VLOOKUP(W51,Paramètres!$B$3:$C$56,2,FALSE)*Paramètres!$K$12),IF(OR(W51="",OR($D51="",$D51="NL",$D51="HORS LIGUE")),0,VLOOKUP(IF(OR(W51="",OR($D51="",$D51="NL",$D51="HORS LIGUE")),"",COUNTIFS($D$5:$D$72,"&lt;&gt;"&amp;"",$D$5:$D$72,"&lt;&gt;"&amp;"NL",$D$5:$D$72,"&lt;&gt;"&amp;"HORS LIGUE",W$5:W$72,"&lt;"&amp;W51)+1),Paramètres!$B$3:$C$56,2,FALSE)*Paramètres!$K$12))</f>
        <v>0</v>
      </c>
      <c r="Y51" s="46"/>
      <c r="Z51" s="2">
        <f>IF(Y$2="Bike &amp; Run",IF(ISNA(VLOOKUP(Y51,Paramètres!$B$3:$C$56,2,FALSE)),0,VLOOKUP(Y51,Paramètres!$B$3:$C$56,2,FALSE)*Paramètres!$K$13),IF(OR(Y51="",OR($D51="",$D51="NL",$D51="HORS LIGUE")),0,VLOOKUP(IF(OR(Y51="",OR($D51="",$D51="NL",$D51="HORS LIGUE")),"",COUNTIFS($D$5:$D$72,"&lt;&gt;"&amp;"",$D$5:$D$72,"&lt;&gt;"&amp;"NL",$D$5:$D$72,"&lt;&gt;"&amp;"HORS LIGUE",Y$5:Y$72,"&lt;"&amp;Y51)+1),Paramètres!$B$3:$C$56,2,FALSE)*Paramètres!$K$13))</f>
        <v>0</v>
      </c>
      <c r="AA51" s="46"/>
      <c r="AB51" s="2">
        <f>IF(AA$2="Bike &amp; Run",IF(ISNA(VLOOKUP(AA51,Paramètres!$B$3:$C$56,2,FALSE)),0,VLOOKUP(AA51,Paramètres!$B$3:$C$56,2,FALSE)*Paramètres!$K$14),IF(OR(AA51="",OR($D51="",$D51="NL",$D51="HORS LIGUE")),0,VLOOKUP(IF(OR(AA51="",OR($D51="",$D51="NL",$D51="HORS LIGUE")),"",COUNTIFS($D$5:$D$72,"&lt;&gt;"&amp;"",$D$5:$D$72,"&lt;&gt;"&amp;"NL",$D$5:$D$72,"&lt;&gt;"&amp;"HORS LIGUE",AA$5:AA$72,"&lt;"&amp;AA51)+1),Paramètres!$B$3:$C$56,2,FALSE)*Paramètres!$K$14))</f>
        <v>0</v>
      </c>
      <c r="AC51" s="46"/>
      <c r="AD51" s="2">
        <f>IF(AC$2="Bike &amp; Run",IF(ISNA(VLOOKUP(AC51,Paramètres!$B$3:$C$56,2,FALSE)),0,VLOOKUP(AC51,Paramètres!$B$3:$C$56,2,FALSE)*Paramètres!$K$15),IF(OR(AC51="",OR($D51="",$D51="NL",$D51="HORS LIGUE")),0,VLOOKUP(IF(OR(AC51="",OR($D51="",$D51="NL",$D51="HORS LIGUE")),"",COUNTIFS($D$5:$D$72,"&lt;&gt;"&amp;"",$D$5:$D$72,"&lt;&gt;"&amp;"NL",$D$5:$D$72,"&lt;&gt;"&amp;"HORS LIGUE",AC$5:AC$72,"&lt;"&amp;AC51)+1),Paramètres!$B$3:$C$56,2,FALSE)*Paramètres!$K$15))</f>
        <v>0</v>
      </c>
      <c r="AE51" s="46"/>
      <c r="AF51" s="2">
        <f>IF(AE$2="Bike &amp; Run",IF(ISNA(VLOOKUP(AE51,Paramètres!$B$3:$C$56,2,FALSE)),0,VLOOKUP(AE51,Paramètres!$B$3:$C$56,2,FALSE)*Paramètres!$K$16),IF(OR(AE51="",OR($D51="",$D51="NL",$D51="HORS LIGUE")),0,VLOOKUP(IF(OR(AE51="",OR($D51="",$D51="NL",$D51="HORS LIGUE")),"",COUNTIFS($D$5:$D$72,"&lt;&gt;"&amp;"",$D$5:$D$72,"&lt;&gt;"&amp;"NL",$D$5:$D$72,"&lt;&gt;"&amp;"HORS LIGUE",AE$5:AE$72,"&lt;"&amp;AE51)+1),Paramètres!$B$3:$C$56,2,FALSE)*Paramètres!$K$16))</f>
        <v>0</v>
      </c>
      <c r="AG51" s="46"/>
      <c r="AH51" s="2">
        <f>IF(AG$2="Bike &amp; Run",IF(ISNA(VLOOKUP(AG51,Paramètres!$B$3:$C$56,2,FALSE)),0,VLOOKUP(AG51,Paramètres!$B$3:$C$56,2,FALSE)*Paramètres!$K$17),IF(OR(AG51="",OR($D51="",$D51="NL",$D51="HORS LIGUE")),0,VLOOKUP(IF(OR(AG51="",OR($D51="",$D51="NL",$D51="HORS LIGUE")),"",COUNTIFS($D$5:$D$72,"&lt;&gt;"&amp;"",$D$5:$D$72,"&lt;&gt;"&amp;"NL",$D$5:$D$72,"&lt;&gt;"&amp;"HORS LIGUE",AG$5:AG$72,"&lt;"&amp;AG51)+1),Paramètres!$B$3:$C$56,2,FALSE)*Paramètres!$K$17))</f>
        <v>0</v>
      </c>
      <c r="AI51" s="40">
        <f t="shared" si="53"/>
        <v>0</v>
      </c>
      <c r="AJ51" s="3" t="str">
        <f t="shared" si="54"/>
        <v/>
      </c>
      <c r="AK51" s="5">
        <f t="shared" si="55"/>
        <v>0</v>
      </c>
      <c r="AL51" s="41">
        <f t="shared" si="56"/>
        <v>0</v>
      </c>
      <c r="AM51" s="33" t="str">
        <f t="shared" si="57"/>
        <v/>
      </c>
      <c r="AO51" s="22">
        <f t="shared" si="58"/>
        <v>0</v>
      </c>
      <c r="AP51">
        <f t="shared" si="59"/>
        <v>0</v>
      </c>
      <c r="AQ51">
        <f t="shared" si="60"/>
        <v>0</v>
      </c>
      <c r="AR51">
        <f t="shared" si="61"/>
        <v>0</v>
      </c>
      <c r="AS51">
        <f t="shared" si="62"/>
        <v>0</v>
      </c>
      <c r="AT51">
        <f t="shared" si="63"/>
        <v>0</v>
      </c>
      <c r="AU51">
        <f t="shared" si="64"/>
        <v>0</v>
      </c>
      <c r="AV51">
        <f t="shared" si="65"/>
        <v>0</v>
      </c>
      <c r="AW51">
        <f t="shared" si="66"/>
        <v>0</v>
      </c>
      <c r="AX51">
        <f t="shared" si="67"/>
        <v>0</v>
      </c>
      <c r="AY51">
        <f t="shared" si="68"/>
        <v>0</v>
      </c>
      <c r="AZ51">
        <f t="shared" si="69"/>
        <v>0</v>
      </c>
      <c r="BA51">
        <f t="shared" si="70"/>
        <v>0</v>
      </c>
      <c r="BB51">
        <f t="shared" si="71"/>
        <v>0</v>
      </c>
      <c r="BC51">
        <f t="shared" si="72"/>
        <v>0</v>
      </c>
      <c r="BD51">
        <f t="shared" si="73"/>
        <v>0</v>
      </c>
      <c r="BE51" s="22">
        <f t="shared" ref="BE51:BR51" si="88">BD51+LARGE($AO51:$BC51,BE$4)</f>
        <v>0</v>
      </c>
      <c r="BF51" s="22">
        <f t="shared" si="88"/>
        <v>0</v>
      </c>
      <c r="BG51" s="22">
        <f t="shared" si="88"/>
        <v>0</v>
      </c>
      <c r="BH51" s="22">
        <f t="shared" si="88"/>
        <v>0</v>
      </c>
      <c r="BI51" s="22">
        <f t="shared" si="88"/>
        <v>0</v>
      </c>
      <c r="BJ51" s="22">
        <f t="shared" si="88"/>
        <v>0</v>
      </c>
      <c r="BK51" s="22">
        <f t="shared" si="88"/>
        <v>0</v>
      </c>
      <c r="BL51" s="22">
        <f t="shared" si="88"/>
        <v>0</v>
      </c>
      <c r="BM51" s="22">
        <f t="shared" si="88"/>
        <v>0</v>
      </c>
      <c r="BN51" s="22">
        <f t="shared" si="88"/>
        <v>0</v>
      </c>
      <c r="BO51" s="22">
        <f t="shared" si="88"/>
        <v>0</v>
      </c>
      <c r="BP51" s="22">
        <f t="shared" si="88"/>
        <v>0</v>
      </c>
      <c r="BQ51" s="22">
        <f t="shared" si="88"/>
        <v>0</v>
      </c>
      <c r="BR51" s="22">
        <f t="shared" si="88"/>
        <v>0</v>
      </c>
    </row>
    <row r="52" spans="1:70" ht="16.5">
      <c r="A52" s="14"/>
      <c r="B52" s="32" t="str">
        <f>IF(ISNA(VLOOKUP(A52,'Licenciés Jeunes 2023'!A:C,3,0)),"",VLOOKUP(A52,'Licenciés Jeunes 2023'!A:C,3,0))</f>
        <v/>
      </c>
      <c r="C52" s="32" t="str">
        <f>IF(ISNA(VLOOKUP(A52,'Licenciés Jeunes 2023'!A:C,2,0)),"",VLOOKUP(A52,'Licenciés Jeunes 2023'!A:C,2,0))</f>
        <v/>
      </c>
      <c r="D52" s="32" t="str">
        <f>IF(ISNA(VLOOKUP(A52,'Licenciés Jeunes 2023'!A:F,6,0)),"",VLOOKUP(A52,'Licenciés Jeunes 2023'!A:F,6,0))</f>
        <v/>
      </c>
      <c r="E52" s="6"/>
      <c r="F52" s="2">
        <f>IF(E$2="Bike &amp; Run",IF(ISNA(VLOOKUP(E52,Paramètres!$B$3:$C$56,2,FALSE)),0,VLOOKUP(E52,Paramètres!$B$3:$C$56,2,FALSE)*Paramètres!$K$3),IF(OR(E52="",OR($D52="",$D52="NL",$D52="HORS LIGUE")),0,VLOOKUP(IF(OR(E52="",OR($D52="",$D52="NL",$D52="HORS LIGUE")),"",COUNTIFS($D$5:$D$72,"&lt;&gt;"&amp;"",$D$5:$D$72,"&lt;&gt;"&amp;"NL",$D$5:$D$72,"&lt;&gt;"&amp;"HORS LIGUE",E$5:E$72,"&lt;"&amp;E52)+1),Paramètres!$B$3:$C$56,2,FALSE)*Paramètres!$K$3))</f>
        <v>0</v>
      </c>
      <c r="G52" s="4"/>
      <c r="H52" s="2">
        <f>IF(G$2="Bike &amp; Run",IF(ISNA(VLOOKUP(G52,Paramètres!$B$3:$C$56,2,FALSE)),0,VLOOKUP(G52,Paramètres!$B$3:$C$56,2,FALSE)*Paramètres!$K$4),IF(OR(G52="",OR($D52="",$D52="NL",$D52="HORS LIGUE")),0,VLOOKUP(IF(OR(G52="",OR($D52="",$D52="NL",$D52="HORS LIGUE")),"",COUNTIFS($D$5:$D$72,"&lt;&gt;"&amp;"",$D$5:$D$72,"&lt;&gt;"&amp;"NL",$D$5:$D$72,"&lt;&gt;"&amp;"HORS LIGUE",G$5:G$72,"&lt;"&amp;G52)+1),Paramètres!$B$3:$C$56,2,FALSE)*Paramètres!$K$4))</f>
        <v>0</v>
      </c>
      <c r="I52" s="36"/>
      <c r="J52" s="2">
        <f>IF(I$2="Bike &amp; Run",IF(ISNA(VLOOKUP(I52,Paramètres!$B$3:$C$56,2,FALSE)),0,VLOOKUP(I52,Paramètres!$B$3:$C$56,2,FALSE)*Paramètres!$K$5),IF(OR(I52="",OR($D52="",$D52="NL",$D52="HORS LIGUE")),0,VLOOKUP(IF(OR(I52="",OR($D52="",$D52="NL",$D52="HORS LIGUE")),"",COUNTIFS($D$5:$D$72,"&lt;&gt;"&amp;"",$D$5:$D$72,"&lt;&gt;"&amp;"NL",$D$5:$D$72,"&lt;&gt;"&amp;"HORS LIGUE",I$5:I$72,"&lt;"&amp;I52)+1),Paramètres!$B$3:$C$56,2,FALSE)*Paramètres!$K$5))</f>
        <v>0</v>
      </c>
      <c r="K52" s="4"/>
      <c r="L52" s="2">
        <f>IF(K$2="Bike &amp; Run",IF(ISNA(VLOOKUP(K52,Paramètres!$B$3:$C$56,2,FALSE)),0,VLOOKUP(K52,Paramètres!$B$3:$C$56,2,FALSE)*Paramètres!$K$6),IF(OR(K52="",OR($D52="",$D52="NL",$D52="HORS LIGUE")),0,VLOOKUP(IF(OR(K52="",OR($D52="",$D52="NL",$D52="HORS LIGUE")),"",COUNTIFS($D$5:$D$72,"&lt;&gt;"&amp;"",$D$5:$D$72,"&lt;&gt;"&amp;"NL",$D$5:$D$72,"&lt;&gt;"&amp;"HORS LIGUE",K$5:K$72,"&lt;"&amp;K52)+1),Paramètres!$B$3:$C$56,2,FALSE)*Paramètres!$K$6))</f>
        <v>0</v>
      </c>
      <c r="M52" s="4"/>
      <c r="N52" s="2">
        <f>IF(M$2="Bike &amp; Run",IF(ISNA(VLOOKUP(M52,Paramètres!$B$3:$C$56,2,FALSE)),0,VLOOKUP(M52,Paramètres!$B$3:$C$56,2,FALSE)*Paramètres!$K$7),IF(OR(M52="",OR($D52="",$D52="NL",$D52="HORS LIGUE")),0,VLOOKUP(IF(OR(M52="",OR($D52="",$D52="NL",$D52="HORS LIGUE")),"",COUNTIFS($D$5:$D$72,"&lt;&gt;"&amp;"",$D$5:$D$72,"&lt;&gt;"&amp;"NL",$D$5:$D$72,"&lt;&gt;"&amp;"HORS LIGUE",M$5:M$72,"&lt;"&amp;M52)+1),Paramètres!$B$3:$C$56,2,FALSE)*Paramètres!$K$7))</f>
        <v>0</v>
      </c>
      <c r="O52" s="46"/>
      <c r="P52" s="2">
        <f>IF(O$2="Bike &amp; Run",IF(ISNA(VLOOKUP(O52,Paramètres!$B$3:$C$56,2,FALSE)),0,VLOOKUP(O52,Paramètres!$B$3:$C$56,2,FALSE)*Paramètres!$K$8),IF(OR(O52="",OR($D52="",$D52="NL",$D52="HORS LIGUE")),0,VLOOKUP(IF(OR(O52="",OR($D52="",$D52="NL",$D52="HORS LIGUE")),"",COUNTIFS($D$5:$D$72,"&lt;&gt;"&amp;"",$D$5:$D$72,"&lt;&gt;"&amp;"NL",$D$5:$D$72,"&lt;&gt;"&amp;"HORS LIGUE",O$5:O$72,"&lt;"&amp;O52)+1),Paramètres!$B$3:$C$56,2,FALSE)*Paramètres!$K$8))</f>
        <v>0</v>
      </c>
      <c r="Q52" s="46"/>
      <c r="R52" s="2">
        <f>IF(Q$2="Bike &amp; Run",IF(ISNA(VLOOKUP(Q52,Paramètres!$B$3:$C$56,2,FALSE)),0,VLOOKUP(Q52,Paramètres!$B$3:$C$56,2,FALSE)*Paramètres!$K$9),IF(OR(Q52="",OR($D52="",$D52="NL",$D52="HORS LIGUE")),0,VLOOKUP(IF(OR(Q52="",OR($D52="",$D52="NL",$D52="HORS LIGUE")),"",COUNTIFS($D$5:$D$72,"&lt;&gt;"&amp;"",$D$5:$D$72,"&lt;&gt;"&amp;"NL",$D$5:$D$72,"&lt;&gt;"&amp;"HORS LIGUE",Q$5:Q$72,"&lt;"&amp;Q52)+1),Paramètres!$B$3:$C$56,2,FALSE)*Paramètres!$K$9))</f>
        <v>0</v>
      </c>
      <c r="S52" s="46"/>
      <c r="T52" s="2">
        <f>IF(S$2="Bike &amp; Run",IF(ISNA(VLOOKUP(S52,Paramètres!$B$3:$C$56,2,FALSE)),0,VLOOKUP(S52,Paramètres!$B$3:$C$56,2,FALSE)*Paramètres!$K$10),IF(OR(S52="",OR($D52="",$D52="NL",$D52="HORS LIGUE")),0,VLOOKUP(IF(OR(S52="",OR($D52="",$D52="NL",$D52="HORS LIGUE")),"",COUNTIFS($D$5:$D$72,"&lt;&gt;"&amp;"",$D$5:$D$72,"&lt;&gt;"&amp;"NL",$D$5:$D$72,"&lt;&gt;"&amp;"HORS LIGUE",S$5:S$72,"&lt;"&amp;S52)+1),Paramètres!$B$3:$C$56,2,FALSE)*Paramètres!$K$10))</f>
        <v>0</v>
      </c>
      <c r="U52" s="46"/>
      <c r="V52" s="2">
        <f>IF(U$2="Bike &amp; Run",IF(ISNA(VLOOKUP(U52,Paramètres!$B$3:$C$56,2,FALSE)),0,VLOOKUP(U52,Paramètres!$B$3:$C$56,2,FALSE)*Paramètres!$K$11),IF(OR(U52="",OR($D52="",$D52="NL",$D52="HORS LIGUE")),0,VLOOKUP(IF(OR(U52="",OR($D52="",$D52="NL",$D52="HORS LIGUE")),"",COUNTIFS($D$5:$D$72,"&lt;&gt;"&amp;"",$D$5:$D$72,"&lt;&gt;"&amp;"NL",$D$5:$D$72,"&lt;&gt;"&amp;"HORS LIGUE",U$5:U$72,"&lt;"&amp;U52)+1),Paramètres!$B$3:$C$56,2,FALSE)*Paramètres!$K$11))</f>
        <v>0</v>
      </c>
      <c r="W52" s="46"/>
      <c r="X52" s="2">
        <f>IF(W$2="Bike &amp; Run",IF(ISNA(VLOOKUP(W52,Paramètres!$B$3:$C$56,2,FALSE)),0,VLOOKUP(W52,Paramètres!$B$3:$C$56,2,FALSE)*Paramètres!$K$12),IF(OR(W52="",OR($D52="",$D52="NL",$D52="HORS LIGUE")),0,VLOOKUP(IF(OR(W52="",OR($D52="",$D52="NL",$D52="HORS LIGUE")),"",COUNTIFS($D$5:$D$72,"&lt;&gt;"&amp;"",$D$5:$D$72,"&lt;&gt;"&amp;"NL",$D$5:$D$72,"&lt;&gt;"&amp;"HORS LIGUE",W$5:W$72,"&lt;"&amp;W52)+1),Paramètres!$B$3:$C$56,2,FALSE)*Paramètres!$K$12))</f>
        <v>0</v>
      </c>
      <c r="Y52" s="46"/>
      <c r="Z52" s="2">
        <f>IF(Y$2="Bike &amp; Run",IF(ISNA(VLOOKUP(Y52,Paramètres!$B$3:$C$56,2,FALSE)),0,VLOOKUP(Y52,Paramètres!$B$3:$C$56,2,FALSE)*Paramètres!$K$13),IF(OR(Y52="",OR($D52="",$D52="NL",$D52="HORS LIGUE")),0,VLOOKUP(IF(OR(Y52="",OR($D52="",$D52="NL",$D52="HORS LIGUE")),"",COUNTIFS($D$5:$D$72,"&lt;&gt;"&amp;"",$D$5:$D$72,"&lt;&gt;"&amp;"NL",$D$5:$D$72,"&lt;&gt;"&amp;"HORS LIGUE",Y$5:Y$72,"&lt;"&amp;Y52)+1),Paramètres!$B$3:$C$56,2,FALSE)*Paramètres!$K$13))</f>
        <v>0</v>
      </c>
      <c r="AA52" s="46"/>
      <c r="AB52" s="2">
        <f>IF(AA$2="Bike &amp; Run",IF(ISNA(VLOOKUP(AA52,Paramètres!$B$3:$C$56,2,FALSE)),0,VLOOKUP(AA52,Paramètres!$B$3:$C$56,2,FALSE)*Paramètres!$K$14),IF(OR(AA52="",OR($D52="",$D52="NL",$D52="HORS LIGUE")),0,VLOOKUP(IF(OR(AA52="",OR($D52="",$D52="NL",$D52="HORS LIGUE")),"",COUNTIFS($D$5:$D$72,"&lt;&gt;"&amp;"",$D$5:$D$72,"&lt;&gt;"&amp;"NL",$D$5:$D$72,"&lt;&gt;"&amp;"HORS LIGUE",AA$5:AA$72,"&lt;"&amp;AA52)+1),Paramètres!$B$3:$C$56,2,FALSE)*Paramètres!$K$14))</f>
        <v>0</v>
      </c>
      <c r="AC52" s="46"/>
      <c r="AD52" s="2">
        <f>IF(AC$2="Bike &amp; Run",IF(ISNA(VLOOKUP(AC52,Paramètres!$B$3:$C$56,2,FALSE)),0,VLOOKUP(AC52,Paramètres!$B$3:$C$56,2,FALSE)*Paramètres!$K$15),IF(OR(AC52="",OR($D52="",$D52="NL",$D52="HORS LIGUE")),0,VLOOKUP(IF(OR(AC52="",OR($D52="",$D52="NL",$D52="HORS LIGUE")),"",COUNTIFS($D$5:$D$72,"&lt;&gt;"&amp;"",$D$5:$D$72,"&lt;&gt;"&amp;"NL",$D$5:$D$72,"&lt;&gt;"&amp;"HORS LIGUE",AC$5:AC$72,"&lt;"&amp;AC52)+1),Paramètres!$B$3:$C$56,2,FALSE)*Paramètres!$K$15))</f>
        <v>0</v>
      </c>
      <c r="AE52" s="46"/>
      <c r="AF52" s="2">
        <f>IF(AE$2="Bike &amp; Run",IF(ISNA(VLOOKUP(AE52,Paramètres!$B$3:$C$56,2,FALSE)),0,VLOOKUP(AE52,Paramètres!$B$3:$C$56,2,FALSE)*Paramètres!$K$16),IF(OR(AE52="",OR($D52="",$D52="NL",$D52="HORS LIGUE")),0,VLOOKUP(IF(OR(AE52="",OR($D52="",$D52="NL",$D52="HORS LIGUE")),"",COUNTIFS($D$5:$D$72,"&lt;&gt;"&amp;"",$D$5:$D$72,"&lt;&gt;"&amp;"NL",$D$5:$D$72,"&lt;&gt;"&amp;"HORS LIGUE",AE$5:AE$72,"&lt;"&amp;AE52)+1),Paramètres!$B$3:$C$56,2,FALSE)*Paramètres!$K$16))</f>
        <v>0</v>
      </c>
      <c r="AG52" s="46"/>
      <c r="AH52" s="2">
        <f>IF(AG$2="Bike &amp; Run",IF(ISNA(VLOOKUP(AG52,Paramètres!$B$3:$C$56,2,FALSE)),0,VLOOKUP(AG52,Paramètres!$B$3:$C$56,2,FALSE)*Paramètres!$K$17),IF(OR(AG52="",OR($D52="",$D52="NL",$D52="HORS LIGUE")),0,VLOOKUP(IF(OR(AG52="",OR($D52="",$D52="NL",$D52="HORS LIGUE")),"",COUNTIFS($D$5:$D$72,"&lt;&gt;"&amp;"",$D$5:$D$72,"&lt;&gt;"&amp;"NL",$D$5:$D$72,"&lt;&gt;"&amp;"HORS LIGUE",AG$5:AG$72,"&lt;"&amp;AG52)+1),Paramètres!$B$3:$C$56,2,FALSE)*Paramètres!$K$17))</f>
        <v>0</v>
      </c>
      <c r="AI52" s="40">
        <f t="shared" si="53"/>
        <v>0</v>
      </c>
      <c r="AJ52" s="3" t="str">
        <f t="shared" si="54"/>
        <v/>
      </c>
      <c r="AK52" s="5">
        <f t="shared" si="55"/>
        <v>0</v>
      </c>
      <c r="AL52" s="41">
        <f t="shared" si="56"/>
        <v>0</v>
      </c>
      <c r="AM52" s="33" t="str">
        <f t="shared" si="57"/>
        <v/>
      </c>
      <c r="AO52" s="22">
        <f t="shared" si="58"/>
        <v>0</v>
      </c>
      <c r="AP52">
        <f t="shared" si="59"/>
        <v>0</v>
      </c>
      <c r="AQ52">
        <f t="shared" si="60"/>
        <v>0</v>
      </c>
      <c r="AR52">
        <f t="shared" si="61"/>
        <v>0</v>
      </c>
      <c r="AS52">
        <f t="shared" si="62"/>
        <v>0</v>
      </c>
      <c r="AT52">
        <f t="shared" si="63"/>
        <v>0</v>
      </c>
      <c r="AU52">
        <f t="shared" si="64"/>
        <v>0</v>
      </c>
      <c r="AV52">
        <f t="shared" si="65"/>
        <v>0</v>
      </c>
      <c r="AW52">
        <f t="shared" si="66"/>
        <v>0</v>
      </c>
      <c r="AX52">
        <f t="shared" si="67"/>
        <v>0</v>
      </c>
      <c r="AY52">
        <f t="shared" si="68"/>
        <v>0</v>
      </c>
      <c r="AZ52">
        <f t="shared" si="69"/>
        <v>0</v>
      </c>
      <c r="BA52">
        <f t="shared" si="70"/>
        <v>0</v>
      </c>
      <c r="BB52">
        <f t="shared" si="71"/>
        <v>0</v>
      </c>
      <c r="BC52">
        <f t="shared" si="72"/>
        <v>0</v>
      </c>
      <c r="BD52">
        <f t="shared" si="73"/>
        <v>0</v>
      </c>
      <c r="BE52" s="22">
        <f t="shared" ref="BE52:BR52" si="89">BD52+LARGE($AO52:$BC52,BE$4)</f>
        <v>0</v>
      </c>
      <c r="BF52" s="22">
        <f t="shared" si="89"/>
        <v>0</v>
      </c>
      <c r="BG52" s="22">
        <f t="shared" si="89"/>
        <v>0</v>
      </c>
      <c r="BH52" s="22">
        <f t="shared" si="89"/>
        <v>0</v>
      </c>
      <c r="BI52" s="22">
        <f t="shared" si="89"/>
        <v>0</v>
      </c>
      <c r="BJ52" s="22">
        <f t="shared" si="89"/>
        <v>0</v>
      </c>
      <c r="BK52" s="22">
        <f t="shared" si="89"/>
        <v>0</v>
      </c>
      <c r="BL52" s="22">
        <f t="shared" si="89"/>
        <v>0</v>
      </c>
      <c r="BM52" s="22">
        <f t="shared" si="89"/>
        <v>0</v>
      </c>
      <c r="BN52" s="22">
        <f t="shared" si="89"/>
        <v>0</v>
      </c>
      <c r="BO52" s="22">
        <f t="shared" si="89"/>
        <v>0</v>
      </c>
      <c r="BP52" s="22">
        <f t="shared" si="89"/>
        <v>0</v>
      </c>
      <c r="BQ52" s="22">
        <f t="shared" si="89"/>
        <v>0</v>
      </c>
      <c r="BR52" s="22">
        <f t="shared" si="89"/>
        <v>0</v>
      </c>
    </row>
    <row r="53" spans="1:70" ht="16.5">
      <c r="A53" s="14"/>
      <c r="B53" s="32" t="str">
        <f>IF(ISNA(VLOOKUP(A53,'Licenciés Jeunes 2023'!A:C,3,0)),"",VLOOKUP(A53,'Licenciés Jeunes 2023'!A:C,3,0))</f>
        <v/>
      </c>
      <c r="C53" s="32" t="str">
        <f>IF(ISNA(VLOOKUP(A53,'Licenciés Jeunes 2023'!A:C,2,0)),"",VLOOKUP(A53,'Licenciés Jeunes 2023'!A:C,2,0))</f>
        <v/>
      </c>
      <c r="D53" s="32" t="str">
        <f>IF(ISNA(VLOOKUP(A53,'Licenciés Jeunes 2023'!A:F,6,0)),"",VLOOKUP(A53,'Licenciés Jeunes 2023'!A:F,6,0))</f>
        <v/>
      </c>
      <c r="E53" s="6"/>
      <c r="F53" s="2">
        <f>IF(E$2="Bike &amp; Run",IF(ISNA(VLOOKUP(E53,Paramètres!$B$3:$C$56,2,FALSE)),0,VLOOKUP(E53,Paramètres!$B$3:$C$56,2,FALSE)*Paramètres!$K$3),IF(OR(E53="",OR($D53="",$D53="NL",$D53="HORS LIGUE")),0,VLOOKUP(IF(OR(E53="",OR($D53="",$D53="NL",$D53="HORS LIGUE")),"",COUNTIFS($D$5:$D$72,"&lt;&gt;"&amp;"",$D$5:$D$72,"&lt;&gt;"&amp;"NL",$D$5:$D$72,"&lt;&gt;"&amp;"HORS LIGUE",E$5:E$72,"&lt;"&amp;E53)+1),Paramètres!$B$3:$C$56,2,FALSE)*Paramètres!$K$3))</f>
        <v>0</v>
      </c>
      <c r="G53" s="4"/>
      <c r="H53" s="2">
        <f>IF(G$2="Bike &amp; Run",IF(ISNA(VLOOKUP(G53,Paramètres!$B$3:$C$56,2,FALSE)),0,VLOOKUP(G53,Paramètres!$B$3:$C$56,2,FALSE)*Paramètres!$K$4),IF(OR(G53="",OR($D53="",$D53="NL",$D53="HORS LIGUE")),0,VLOOKUP(IF(OR(G53="",OR($D53="",$D53="NL",$D53="HORS LIGUE")),"",COUNTIFS($D$5:$D$72,"&lt;&gt;"&amp;"",$D$5:$D$72,"&lt;&gt;"&amp;"NL",$D$5:$D$72,"&lt;&gt;"&amp;"HORS LIGUE",G$5:G$72,"&lt;"&amp;G53)+1),Paramètres!$B$3:$C$56,2,FALSE)*Paramètres!$K$4))</f>
        <v>0</v>
      </c>
      <c r="I53" s="36"/>
      <c r="J53" s="2">
        <f>IF(I$2="Bike &amp; Run",IF(ISNA(VLOOKUP(I53,Paramètres!$B$3:$C$56,2,FALSE)),0,VLOOKUP(I53,Paramètres!$B$3:$C$56,2,FALSE)*Paramètres!$K$5),IF(OR(I53="",OR($D53="",$D53="NL",$D53="HORS LIGUE")),0,VLOOKUP(IF(OR(I53="",OR($D53="",$D53="NL",$D53="HORS LIGUE")),"",COUNTIFS($D$5:$D$72,"&lt;&gt;"&amp;"",$D$5:$D$72,"&lt;&gt;"&amp;"NL",$D$5:$D$72,"&lt;&gt;"&amp;"HORS LIGUE",I$5:I$72,"&lt;"&amp;I53)+1),Paramètres!$B$3:$C$56,2,FALSE)*Paramètres!$K$5))</f>
        <v>0</v>
      </c>
      <c r="K53" s="4"/>
      <c r="L53" s="2">
        <f>IF(K$2="Bike &amp; Run",IF(ISNA(VLOOKUP(K53,Paramètres!$B$3:$C$56,2,FALSE)),0,VLOOKUP(K53,Paramètres!$B$3:$C$56,2,FALSE)*Paramètres!$K$6),IF(OR(K53="",OR($D53="",$D53="NL",$D53="HORS LIGUE")),0,VLOOKUP(IF(OR(K53="",OR($D53="",$D53="NL",$D53="HORS LIGUE")),"",COUNTIFS($D$5:$D$72,"&lt;&gt;"&amp;"",$D$5:$D$72,"&lt;&gt;"&amp;"NL",$D$5:$D$72,"&lt;&gt;"&amp;"HORS LIGUE",K$5:K$72,"&lt;"&amp;K53)+1),Paramètres!$B$3:$C$56,2,FALSE)*Paramètres!$K$6))</f>
        <v>0</v>
      </c>
      <c r="M53" s="4"/>
      <c r="N53" s="2">
        <f>IF(M$2="Bike &amp; Run",IF(ISNA(VLOOKUP(M53,Paramètres!$B$3:$C$56,2,FALSE)),0,VLOOKUP(M53,Paramètres!$B$3:$C$56,2,FALSE)*Paramètres!$K$7),IF(OR(M53="",OR($D53="",$D53="NL",$D53="HORS LIGUE")),0,VLOOKUP(IF(OR(M53="",OR($D53="",$D53="NL",$D53="HORS LIGUE")),"",COUNTIFS($D$5:$D$72,"&lt;&gt;"&amp;"",$D$5:$D$72,"&lt;&gt;"&amp;"NL",$D$5:$D$72,"&lt;&gt;"&amp;"HORS LIGUE",M$5:M$72,"&lt;"&amp;M53)+1),Paramètres!$B$3:$C$56,2,FALSE)*Paramètres!$K$7))</f>
        <v>0</v>
      </c>
      <c r="O53" s="46"/>
      <c r="P53" s="2">
        <f>IF(O$2="Bike &amp; Run",IF(ISNA(VLOOKUP(O53,Paramètres!$B$3:$C$56,2,FALSE)),0,VLOOKUP(O53,Paramètres!$B$3:$C$56,2,FALSE)*Paramètres!$K$8),IF(OR(O53="",OR($D53="",$D53="NL",$D53="HORS LIGUE")),0,VLOOKUP(IF(OR(O53="",OR($D53="",$D53="NL",$D53="HORS LIGUE")),"",COUNTIFS($D$5:$D$72,"&lt;&gt;"&amp;"",$D$5:$D$72,"&lt;&gt;"&amp;"NL",$D$5:$D$72,"&lt;&gt;"&amp;"HORS LIGUE",O$5:O$72,"&lt;"&amp;O53)+1),Paramètres!$B$3:$C$56,2,FALSE)*Paramètres!$K$8))</f>
        <v>0</v>
      </c>
      <c r="Q53" s="46"/>
      <c r="R53" s="2">
        <f>IF(Q$2="Bike &amp; Run",IF(ISNA(VLOOKUP(Q53,Paramètres!$B$3:$C$56,2,FALSE)),0,VLOOKUP(Q53,Paramètres!$B$3:$C$56,2,FALSE)*Paramètres!$K$9),IF(OR(Q53="",OR($D53="",$D53="NL",$D53="HORS LIGUE")),0,VLOOKUP(IF(OR(Q53="",OR($D53="",$D53="NL",$D53="HORS LIGUE")),"",COUNTIFS($D$5:$D$72,"&lt;&gt;"&amp;"",$D$5:$D$72,"&lt;&gt;"&amp;"NL",$D$5:$D$72,"&lt;&gt;"&amp;"HORS LIGUE",Q$5:Q$72,"&lt;"&amp;Q53)+1),Paramètres!$B$3:$C$56,2,FALSE)*Paramètres!$K$9))</f>
        <v>0</v>
      </c>
      <c r="S53" s="46"/>
      <c r="T53" s="2">
        <f>IF(S$2="Bike &amp; Run",IF(ISNA(VLOOKUP(S53,Paramètres!$B$3:$C$56,2,FALSE)),0,VLOOKUP(S53,Paramètres!$B$3:$C$56,2,FALSE)*Paramètres!$K$10),IF(OR(S53="",OR($D53="",$D53="NL",$D53="HORS LIGUE")),0,VLOOKUP(IF(OR(S53="",OR($D53="",$D53="NL",$D53="HORS LIGUE")),"",COUNTIFS($D$5:$D$72,"&lt;&gt;"&amp;"",$D$5:$D$72,"&lt;&gt;"&amp;"NL",$D$5:$D$72,"&lt;&gt;"&amp;"HORS LIGUE",S$5:S$72,"&lt;"&amp;S53)+1),Paramètres!$B$3:$C$56,2,FALSE)*Paramètres!$K$10))</f>
        <v>0</v>
      </c>
      <c r="U53" s="46"/>
      <c r="V53" s="2">
        <f>IF(U$2="Bike &amp; Run",IF(ISNA(VLOOKUP(U53,Paramètres!$B$3:$C$56,2,FALSE)),0,VLOOKUP(U53,Paramètres!$B$3:$C$56,2,FALSE)*Paramètres!$K$11),IF(OR(U53="",OR($D53="",$D53="NL",$D53="HORS LIGUE")),0,VLOOKUP(IF(OR(U53="",OR($D53="",$D53="NL",$D53="HORS LIGUE")),"",COUNTIFS($D$5:$D$72,"&lt;&gt;"&amp;"",$D$5:$D$72,"&lt;&gt;"&amp;"NL",$D$5:$D$72,"&lt;&gt;"&amp;"HORS LIGUE",U$5:U$72,"&lt;"&amp;U53)+1),Paramètres!$B$3:$C$56,2,FALSE)*Paramètres!$K$11))</f>
        <v>0</v>
      </c>
      <c r="W53" s="46"/>
      <c r="X53" s="2">
        <f>IF(W$2="Bike &amp; Run",IF(ISNA(VLOOKUP(W53,Paramètres!$B$3:$C$56,2,FALSE)),0,VLOOKUP(W53,Paramètres!$B$3:$C$56,2,FALSE)*Paramètres!$K$12),IF(OR(W53="",OR($D53="",$D53="NL",$D53="HORS LIGUE")),0,VLOOKUP(IF(OR(W53="",OR($D53="",$D53="NL",$D53="HORS LIGUE")),"",COUNTIFS($D$5:$D$72,"&lt;&gt;"&amp;"",$D$5:$D$72,"&lt;&gt;"&amp;"NL",$D$5:$D$72,"&lt;&gt;"&amp;"HORS LIGUE",W$5:W$72,"&lt;"&amp;W53)+1),Paramètres!$B$3:$C$56,2,FALSE)*Paramètres!$K$12))</f>
        <v>0</v>
      </c>
      <c r="Y53" s="46"/>
      <c r="Z53" s="2">
        <f>IF(Y$2="Bike &amp; Run",IF(ISNA(VLOOKUP(Y53,Paramètres!$B$3:$C$56,2,FALSE)),0,VLOOKUP(Y53,Paramètres!$B$3:$C$56,2,FALSE)*Paramètres!$K$13),IF(OR(Y53="",OR($D53="",$D53="NL",$D53="HORS LIGUE")),0,VLOOKUP(IF(OR(Y53="",OR($D53="",$D53="NL",$D53="HORS LIGUE")),"",COUNTIFS($D$5:$D$72,"&lt;&gt;"&amp;"",$D$5:$D$72,"&lt;&gt;"&amp;"NL",$D$5:$D$72,"&lt;&gt;"&amp;"HORS LIGUE",Y$5:Y$72,"&lt;"&amp;Y53)+1),Paramètres!$B$3:$C$56,2,FALSE)*Paramètres!$K$13))</f>
        <v>0</v>
      </c>
      <c r="AA53" s="46"/>
      <c r="AB53" s="2">
        <f>IF(AA$2="Bike &amp; Run",IF(ISNA(VLOOKUP(AA53,Paramètres!$B$3:$C$56,2,FALSE)),0,VLOOKUP(AA53,Paramètres!$B$3:$C$56,2,FALSE)*Paramètres!$K$14),IF(OR(AA53="",OR($D53="",$D53="NL",$D53="HORS LIGUE")),0,VLOOKUP(IF(OR(AA53="",OR($D53="",$D53="NL",$D53="HORS LIGUE")),"",COUNTIFS($D$5:$D$72,"&lt;&gt;"&amp;"",$D$5:$D$72,"&lt;&gt;"&amp;"NL",$D$5:$D$72,"&lt;&gt;"&amp;"HORS LIGUE",AA$5:AA$72,"&lt;"&amp;AA53)+1),Paramètres!$B$3:$C$56,2,FALSE)*Paramètres!$K$14))</f>
        <v>0</v>
      </c>
      <c r="AC53" s="46"/>
      <c r="AD53" s="2">
        <f>IF(AC$2="Bike &amp; Run",IF(ISNA(VLOOKUP(AC53,Paramètres!$B$3:$C$56,2,FALSE)),0,VLOOKUP(AC53,Paramètres!$B$3:$C$56,2,FALSE)*Paramètres!$K$15),IF(OR(AC53="",OR($D53="",$D53="NL",$D53="HORS LIGUE")),0,VLOOKUP(IF(OR(AC53="",OR($D53="",$D53="NL",$D53="HORS LIGUE")),"",COUNTIFS($D$5:$D$72,"&lt;&gt;"&amp;"",$D$5:$D$72,"&lt;&gt;"&amp;"NL",$D$5:$D$72,"&lt;&gt;"&amp;"HORS LIGUE",AC$5:AC$72,"&lt;"&amp;AC53)+1),Paramètres!$B$3:$C$56,2,FALSE)*Paramètres!$K$15))</f>
        <v>0</v>
      </c>
      <c r="AE53" s="46"/>
      <c r="AF53" s="2">
        <f>IF(AE$2="Bike &amp; Run",IF(ISNA(VLOOKUP(AE53,Paramètres!$B$3:$C$56,2,FALSE)),0,VLOOKUP(AE53,Paramètres!$B$3:$C$56,2,FALSE)*Paramètres!$K$16),IF(OR(AE53="",OR($D53="",$D53="NL",$D53="HORS LIGUE")),0,VLOOKUP(IF(OR(AE53="",OR($D53="",$D53="NL",$D53="HORS LIGUE")),"",COUNTIFS($D$5:$D$72,"&lt;&gt;"&amp;"",$D$5:$D$72,"&lt;&gt;"&amp;"NL",$D$5:$D$72,"&lt;&gt;"&amp;"HORS LIGUE",AE$5:AE$72,"&lt;"&amp;AE53)+1),Paramètres!$B$3:$C$56,2,FALSE)*Paramètres!$K$16))</f>
        <v>0</v>
      </c>
      <c r="AG53" s="46"/>
      <c r="AH53" s="2">
        <f>IF(AG$2="Bike &amp; Run",IF(ISNA(VLOOKUP(AG53,Paramètres!$B$3:$C$56,2,FALSE)),0,VLOOKUP(AG53,Paramètres!$B$3:$C$56,2,FALSE)*Paramètres!$K$17),IF(OR(AG53="",OR($D53="",$D53="NL",$D53="HORS LIGUE")),0,VLOOKUP(IF(OR(AG53="",OR($D53="",$D53="NL",$D53="HORS LIGUE")),"",COUNTIFS($D$5:$D$72,"&lt;&gt;"&amp;"",$D$5:$D$72,"&lt;&gt;"&amp;"NL",$D$5:$D$72,"&lt;&gt;"&amp;"HORS LIGUE",AG$5:AG$72,"&lt;"&amp;AG53)+1),Paramètres!$B$3:$C$56,2,FALSE)*Paramètres!$K$17))</f>
        <v>0</v>
      </c>
      <c r="AI53" s="40">
        <f t="shared" si="53"/>
        <v>0</v>
      </c>
      <c r="AJ53" s="3" t="str">
        <f t="shared" si="54"/>
        <v/>
      </c>
      <c r="AK53" s="5">
        <f t="shared" si="55"/>
        <v>0</v>
      </c>
      <c r="AL53" s="41">
        <f t="shared" si="56"/>
        <v>0</v>
      </c>
      <c r="AM53" s="33" t="str">
        <f t="shared" si="57"/>
        <v/>
      </c>
      <c r="AO53" s="22">
        <f t="shared" si="58"/>
        <v>0</v>
      </c>
      <c r="AP53">
        <f t="shared" si="59"/>
        <v>0</v>
      </c>
      <c r="AQ53">
        <f t="shared" si="60"/>
        <v>0</v>
      </c>
      <c r="AR53">
        <f t="shared" si="61"/>
        <v>0</v>
      </c>
      <c r="AS53">
        <f t="shared" si="62"/>
        <v>0</v>
      </c>
      <c r="AT53">
        <f t="shared" si="63"/>
        <v>0</v>
      </c>
      <c r="AU53">
        <f t="shared" si="64"/>
        <v>0</v>
      </c>
      <c r="AV53">
        <f t="shared" si="65"/>
        <v>0</v>
      </c>
      <c r="AW53">
        <f t="shared" si="66"/>
        <v>0</v>
      </c>
      <c r="AX53">
        <f t="shared" si="67"/>
        <v>0</v>
      </c>
      <c r="AY53">
        <f t="shared" si="68"/>
        <v>0</v>
      </c>
      <c r="AZ53">
        <f t="shared" si="69"/>
        <v>0</v>
      </c>
      <c r="BA53">
        <f t="shared" si="70"/>
        <v>0</v>
      </c>
      <c r="BB53">
        <f t="shared" si="71"/>
        <v>0</v>
      </c>
      <c r="BC53">
        <f t="shared" si="72"/>
        <v>0</v>
      </c>
      <c r="BD53">
        <f t="shared" si="73"/>
        <v>0</v>
      </c>
      <c r="BE53" s="22">
        <f t="shared" ref="BE53:BR53" si="90">BD53+LARGE($AO53:$BC53,BE$4)</f>
        <v>0</v>
      </c>
      <c r="BF53" s="22">
        <f t="shared" si="90"/>
        <v>0</v>
      </c>
      <c r="BG53" s="22">
        <f t="shared" si="90"/>
        <v>0</v>
      </c>
      <c r="BH53" s="22">
        <f t="shared" si="90"/>
        <v>0</v>
      </c>
      <c r="BI53" s="22">
        <f t="shared" si="90"/>
        <v>0</v>
      </c>
      <c r="BJ53" s="22">
        <f t="shared" si="90"/>
        <v>0</v>
      </c>
      <c r="BK53" s="22">
        <f t="shared" si="90"/>
        <v>0</v>
      </c>
      <c r="BL53" s="22">
        <f t="shared" si="90"/>
        <v>0</v>
      </c>
      <c r="BM53" s="22">
        <f t="shared" si="90"/>
        <v>0</v>
      </c>
      <c r="BN53" s="22">
        <f t="shared" si="90"/>
        <v>0</v>
      </c>
      <c r="BO53" s="22">
        <f t="shared" si="90"/>
        <v>0</v>
      </c>
      <c r="BP53" s="22">
        <f t="shared" si="90"/>
        <v>0</v>
      </c>
      <c r="BQ53" s="22">
        <f t="shared" si="90"/>
        <v>0</v>
      </c>
      <c r="BR53" s="22">
        <f t="shared" si="90"/>
        <v>0</v>
      </c>
    </row>
    <row r="54" spans="1:70" ht="16.5">
      <c r="A54" s="14"/>
      <c r="B54" s="32" t="str">
        <f>IF(ISNA(VLOOKUP(A54,'Licenciés Jeunes 2023'!A:C,3,0)),"",VLOOKUP(A54,'Licenciés Jeunes 2023'!A:C,3,0))</f>
        <v/>
      </c>
      <c r="C54" s="32" t="str">
        <f>IF(ISNA(VLOOKUP(A54,'Licenciés Jeunes 2023'!A:C,2,0)),"",VLOOKUP(A54,'Licenciés Jeunes 2023'!A:C,2,0))</f>
        <v/>
      </c>
      <c r="D54" s="32" t="str">
        <f>IF(ISNA(VLOOKUP(A54,'Licenciés Jeunes 2023'!A:F,6,0)),"",VLOOKUP(A54,'Licenciés Jeunes 2023'!A:F,6,0))</f>
        <v/>
      </c>
      <c r="E54" s="6"/>
      <c r="F54" s="2">
        <f>IF(E$2="Bike &amp; Run",IF(ISNA(VLOOKUP(E54,Paramètres!$B$3:$C$56,2,FALSE)),0,VLOOKUP(E54,Paramètres!$B$3:$C$56,2,FALSE)*Paramètres!$K$3),IF(OR(E54="",OR($D54="",$D54="NL",$D54="HORS LIGUE")),0,VLOOKUP(IF(OR(E54="",OR($D54="",$D54="NL",$D54="HORS LIGUE")),"",COUNTIFS($D$5:$D$72,"&lt;&gt;"&amp;"",$D$5:$D$72,"&lt;&gt;"&amp;"NL",$D$5:$D$72,"&lt;&gt;"&amp;"HORS LIGUE",E$5:E$72,"&lt;"&amp;E54)+1),Paramètres!$B$3:$C$56,2,FALSE)*Paramètres!$K$3))</f>
        <v>0</v>
      </c>
      <c r="G54" s="4"/>
      <c r="H54" s="2">
        <f>IF(G$2="Bike &amp; Run",IF(ISNA(VLOOKUP(G54,Paramètres!$B$3:$C$56,2,FALSE)),0,VLOOKUP(G54,Paramètres!$B$3:$C$56,2,FALSE)*Paramètres!$K$4),IF(OR(G54="",OR($D54="",$D54="NL",$D54="HORS LIGUE")),0,VLOOKUP(IF(OR(G54="",OR($D54="",$D54="NL",$D54="HORS LIGUE")),"",COUNTIFS($D$5:$D$72,"&lt;&gt;"&amp;"",$D$5:$D$72,"&lt;&gt;"&amp;"NL",$D$5:$D$72,"&lt;&gt;"&amp;"HORS LIGUE",G$5:G$72,"&lt;"&amp;G54)+1),Paramètres!$B$3:$C$56,2,FALSE)*Paramètres!$K$4))</f>
        <v>0</v>
      </c>
      <c r="I54" s="36"/>
      <c r="J54" s="2">
        <f>IF(I$2="Bike &amp; Run",IF(ISNA(VLOOKUP(I54,Paramètres!$B$3:$C$56,2,FALSE)),0,VLOOKUP(I54,Paramètres!$B$3:$C$56,2,FALSE)*Paramètres!$K$5),IF(OR(I54="",OR($D54="",$D54="NL",$D54="HORS LIGUE")),0,VLOOKUP(IF(OR(I54="",OR($D54="",$D54="NL",$D54="HORS LIGUE")),"",COUNTIFS($D$5:$D$72,"&lt;&gt;"&amp;"",$D$5:$D$72,"&lt;&gt;"&amp;"NL",$D$5:$D$72,"&lt;&gt;"&amp;"HORS LIGUE",I$5:I$72,"&lt;"&amp;I54)+1),Paramètres!$B$3:$C$56,2,FALSE)*Paramètres!$K$5))</f>
        <v>0</v>
      </c>
      <c r="K54" s="4"/>
      <c r="L54" s="2">
        <f>IF(K$2="Bike &amp; Run",IF(ISNA(VLOOKUP(K54,Paramètres!$B$3:$C$56,2,FALSE)),0,VLOOKUP(K54,Paramètres!$B$3:$C$56,2,FALSE)*Paramètres!$K$6),IF(OR(K54="",OR($D54="",$D54="NL",$D54="HORS LIGUE")),0,VLOOKUP(IF(OR(K54="",OR($D54="",$D54="NL",$D54="HORS LIGUE")),"",COUNTIFS($D$5:$D$72,"&lt;&gt;"&amp;"",$D$5:$D$72,"&lt;&gt;"&amp;"NL",$D$5:$D$72,"&lt;&gt;"&amp;"HORS LIGUE",K$5:K$72,"&lt;"&amp;K54)+1),Paramètres!$B$3:$C$56,2,FALSE)*Paramètres!$K$6))</f>
        <v>0</v>
      </c>
      <c r="M54" s="4"/>
      <c r="N54" s="2">
        <f>IF(M$2="Bike &amp; Run",IF(ISNA(VLOOKUP(M54,Paramètres!$B$3:$C$56,2,FALSE)),0,VLOOKUP(M54,Paramètres!$B$3:$C$56,2,FALSE)*Paramètres!$K$7),IF(OR(M54="",OR($D54="",$D54="NL",$D54="HORS LIGUE")),0,VLOOKUP(IF(OR(M54="",OR($D54="",$D54="NL",$D54="HORS LIGUE")),"",COUNTIFS($D$5:$D$72,"&lt;&gt;"&amp;"",$D$5:$D$72,"&lt;&gt;"&amp;"NL",$D$5:$D$72,"&lt;&gt;"&amp;"HORS LIGUE",M$5:M$72,"&lt;"&amp;M54)+1),Paramètres!$B$3:$C$56,2,FALSE)*Paramètres!$K$7))</f>
        <v>0</v>
      </c>
      <c r="O54" s="46"/>
      <c r="P54" s="2">
        <f>IF(O$2="Bike &amp; Run",IF(ISNA(VLOOKUP(O54,Paramètres!$B$3:$C$56,2,FALSE)),0,VLOOKUP(O54,Paramètres!$B$3:$C$56,2,FALSE)*Paramètres!$K$8),IF(OR(O54="",OR($D54="",$D54="NL",$D54="HORS LIGUE")),0,VLOOKUP(IF(OR(O54="",OR($D54="",$D54="NL",$D54="HORS LIGUE")),"",COUNTIFS($D$5:$D$72,"&lt;&gt;"&amp;"",$D$5:$D$72,"&lt;&gt;"&amp;"NL",$D$5:$D$72,"&lt;&gt;"&amp;"HORS LIGUE",O$5:O$72,"&lt;"&amp;O54)+1),Paramètres!$B$3:$C$56,2,FALSE)*Paramètres!$K$8))</f>
        <v>0</v>
      </c>
      <c r="Q54" s="46"/>
      <c r="R54" s="2">
        <f>IF(Q$2="Bike &amp; Run",IF(ISNA(VLOOKUP(Q54,Paramètres!$B$3:$C$56,2,FALSE)),0,VLOOKUP(Q54,Paramètres!$B$3:$C$56,2,FALSE)*Paramètres!$K$9),IF(OR(Q54="",OR($D54="",$D54="NL",$D54="HORS LIGUE")),0,VLOOKUP(IF(OR(Q54="",OR($D54="",$D54="NL",$D54="HORS LIGUE")),"",COUNTIFS($D$5:$D$72,"&lt;&gt;"&amp;"",$D$5:$D$72,"&lt;&gt;"&amp;"NL",$D$5:$D$72,"&lt;&gt;"&amp;"HORS LIGUE",Q$5:Q$72,"&lt;"&amp;Q54)+1),Paramètres!$B$3:$C$56,2,FALSE)*Paramètres!$K$9))</f>
        <v>0</v>
      </c>
      <c r="S54" s="46"/>
      <c r="T54" s="2">
        <f>IF(S$2="Bike &amp; Run",IF(ISNA(VLOOKUP(S54,Paramètres!$B$3:$C$56,2,FALSE)),0,VLOOKUP(S54,Paramètres!$B$3:$C$56,2,FALSE)*Paramètres!$K$10),IF(OR(S54="",OR($D54="",$D54="NL",$D54="HORS LIGUE")),0,VLOOKUP(IF(OR(S54="",OR($D54="",$D54="NL",$D54="HORS LIGUE")),"",COUNTIFS($D$5:$D$72,"&lt;&gt;"&amp;"",$D$5:$D$72,"&lt;&gt;"&amp;"NL",$D$5:$D$72,"&lt;&gt;"&amp;"HORS LIGUE",S$5:S$72,"&lt;"&amp;S54)+1),Paramètres!$B$3:$C$56,2,FALSE)*Paramètres!$K$10))</f>
        <v>0</v>
      </c>
      <c r="U54" s="46"/>
      <c r="V54" s="2">
        <f>IF(U$2="Bike &amp; Run",IF(ISNA(VLOOKUP(U54,Paramètres!$B$3:$C$56,2,FALSE)),0,VLOOKUP(U54,Paramètres!$B$3:$C$56,2,FALSE)*Paramètres!$K$11),IF(OR(U54="",OR($D54="",$D54="NL",$D54="HORS LIGUE")),0,VLOOKUP(IF(OR(U54="",OR($D54="",$D54="NL",$D54="HORS LIGUE")),"",COUNTIFS($D$5:$D$72,"&lt;&gt;"&amp;"",$D$5:$D$72,"&lt;&gt;"&amp;"NL",$D$5:$D$72,"&lt;&gt;"&amp;"HORS LIGUE",U$5:U$72,"&lt;"&amp;U54)+1),Paramètres!$B$3:$C$56,2,FALSE)*Paramètres!$K$11))</f>
        <v>0</v>
      </c>
      <c r="W54" s="46"/>
      <c r="X54" s="2">
        <f>IF(W$2="Bike &amp; Run",IF(ISNA(VLOOKUP(W54,Paramètres!$B$3:$C$56,2,FALSE)),0,VLOOKUP(W54,Paramètres!$B$3:$C$56,2,FALSE)*Paramètres!$K$12),IF(OR(W54="",OR($D54="",$D54="NL",$D54="HORS LIGUE")),0,VLOOKUP(IF(OR(W54="",OR($D54="",$D54="NL",$D54="HORS LIGUE")),"",COUNTIFS($D$5:$D$72,"&lt;&gt;"&amp;"",$D$5:$D$72,"&lt;&gt;"&amp;"NL",$D$5:$D$72,"&lt;&gt;"&amp;"HORS LIGUE",W$5:W$72,"&lt;"&amp;W54)+1),Paramètres!$B$3:$C$56,2,FALSE)*Paramètres!$K$12))</f>
        <v>0</v>
      </c>
      <c r="Y54" s="46"/>
      <c r="Z54" s="2">
        <f>IF(Y$2="Bike &amp; Run",IF(ISNA(VLOOKUP(Y54,Paramètres!$B$3:$C$56,2,FALSE)),0,VLOOKUP(Y54,Paramètres!$B$3:$C$56,2,FALSE)*Paramètres!$K$13),IF(OR(Y54="",OR($D54="",$D54="NL",$D54="HORS LIGUE")),0,VLOOKUP(IF(OR(Y54="",OR($D54="",$D54="NL",$D54="HORS LIGUE")),"",COUNTIFS($D$5:$D$72,"&lt;&gt;"&amp;"",$D$5:$D$72,"&lt;&gt;"&amp;"NL",$D$5:$D$72,"&lt;&gt;"&amp;"HORS LIGUE",Y$5:Y$72,"&lt;"&amp;Y54)+1),Paramètres!$B$3:$C$56,2,FALSE)*Paramètres!$K$13))</f>
        <v>0</v>
      </c>
      <c r="AA54" s="46"/>
      <c r="AB54" s="2">
        <f>IF(AA$2="Bike &amp; Run",IF(ISNA(VLOOKUP(AA54,Paramètres!$B$3:$C$56,2,FALSE)),0,VLOOKUP(AA54,Paramètres!$B$3:$C$56,2,FALSE)*Paramètres!$K$14),IF(OR(AA54="",OR($D54="",$D54="NL",$D54="HORS LIGUE")),0,VLOOKUP(IF(OR(AA54="",OR($D54="",$D54="NL",$D54="HORS LIGUE")),"",COUNTIFS($D$5:$D$72,"&lt;&gt;"&amp;"",$D$5:$D$72,"&lt;&gt;"&amp;"NL",$D$5:$D$72,"&lt;&gt;"&amp;"HORS LIGUE",AA$5:AA$72,"&lt;"&amp;AA54)+1),Paramètres!$B$3:$C$56,2,FALSE)*Paramètres!$K$14))</f>
        <v>0</v>
      </c>
      <c r="AC54" s="46"/>
      <c r="AD54" s="2">
        <f>IF(AC$2="Bike &amp; Run",IF(ISNA(VLOOKUP(AC54,Paramètres!$B$3:$C$56,2,FALSE)),0,VLOOKUP(AC54,Paramètres!$B$3:$C$56,2,FALSE)*Paramètres!$K$15),IF(OR(AC54="",OR($D54="",$D54="NL",$D54="HORS LIGUE")),0,VLOOKUP(IF(OR(AC54="",OR($D54="",$D54="NL",$D54="HORS LIGUE")),"",COUNTIFS($D$5:$D$72,"&lt;&gt;"&amp;"",$D$5:$D$72,"&lt;&gt;"&amp;"NL",$D$5:$D$72,"&lt;&gt;"&amp;"HORS LIGUE",AC$5:AC$72,"&lt;"&amp;AC54)+1),Paramètres!$B$3:$C$56,2,FALSE)*Paramètres!$K$15))</f>
        <v>0</v>
      </c>
      <c r="AE54" s="46"/>
      <c r="AF54" s="2">
        <f>IF(AE$2="Bike &amp; Run",IF(ISNA(VLOOKUP(AE54,Paramètres!$B$3:$C$56,2,FALSE)),0,VLOOKUP(AE54,Paramètres!$B$3:$C$56,2,FALSE)*Paramètres!$K$16),IF(OR(AE54="",OR($D54="",$D54="NL",$D54="HORS LIGUE")),0,VLOOKUP(IF(OR(AE54="",OR($D54="",$D54="NL",$D54="HORS LIGUE")),"",COUNTIFS($D$5:$D$72,"&lt;&gt;"&amp;"",$D$5:$D$72,"&lt;&gt;"&amp;"NL",$D$5:$D$72,"&lt;&gt;"&amp;"HORS LIGUE",AE$5:AE$72,"&lt;"&amp;AE54)+1),Paramètres!$B$3:$C$56,2,FALSE)*Paramètres!$K$16))</f>
        <v>0</v>
      </c>
      <c r="AG54" s="46"/>
      <c r="AH54" s="2">
        <f>IF(AG$2="Bike &amp; Run",IF(ISNA(VLOOKUP(AG54,Paramètres!$B$3:$C$56,2,FALSE)),0,VLOOKUP(AG54,Paramètres!$B$3:$C$56,2,FALSE)*Paramètres!$K$17),IF(OR(AG54="",OR($D54="",$D54="NL",$D54="HORS LIGUE")),0,VLOOKUP(IF(OR(AG54="",OR($D54="",$D54="NL",$D54="HORS LIGUE")),"",COUNTIFS($D$5:$D$72,"&lt;&gt;"&amp;"",$D$5:$D$72,"&lt;&gt;"&amp;"NL",$D$5:$D$72,"&lt;&gt;"&amp;"HORS LIGUE",AG$5:AG$72,"&lt;"&amp;AG54)+1),Paramètres!$B$3:$C$56,2,FALSE)*Paramètres!$K$17))</f>
        <v>0</v>
      </c>
      <c r="AI54" s="40">
        <f t="shared" si="53"/>
        <v>0</v>
      </c>
      <c r="AJ54" s="3" t="str">
        <f t="shared" si="54"/>
        <v/>
      </c>
      <c r="AK54" s="5">
        <f t="shared" si="55"/>
        <v>0</v>
      </c>
      <c r="AL54" s="41">
        <f t="shared" si="56"/>
        <v>0</v>
      </c>
      <c r="AM54" s="33" t="str">
        <f t="shared" si="57"/>
        <v/>
      </c>
      <c r="AO54" s="22">
        <f t="shared" si="58"/>
        <v>0</v>
      </c>
      <c r="AP54">
        <f t="shared" si="59"/>
        <v>0</v>
      </c>
      <c r="AQ54">
        <f t="shared" si="60"/>
        <v>0</v>
      </c>
      <c r="AR54">
        <f t="shared" si="61"/>
        <v>0</v>
      </c>
      <c r="AS54">
        <f t="shared" si="62"/>
        <v>0</v>
      </c>
      <c r="AT54">
        <f t="shared" si="63"/>
        <v>0</v>
      </c>
      <c r="AU54">
        <f t="shared" si="64"/>
        <v>0</v>
      </c>
      <c r="AV54">
        <f t="shared" si="65"/>
        <v>0</v>
      </c>
      <c r="AW54">
        <f t="shared" si="66"/>
        <v>0</v>
      </c>
      <c r="AX54">
        <f t="shared" si="67"/>
        <v>0</v>
      </c>
      <c r="AY54">
        <f t="shared" si="68"/>
        <v>0</v>
      </c>
      <c r="AZ54">
        <f t="shared" si="69"/>
        <v>0</v>
      </c>
      <c r="BA54">
        <f t="shared" si="70"/>
        <v>0</v>
      </c>
      <c r="BB54">
        <f t="shared" si="71"/>
        <v>0</v>
      </c>
      <c r="BC54">
        <f t="shared" si="72"/>
        <v>0</v>
      </c>
      <c r="BD54">
        <f t="shared" si="73"/>
        <v>0</v>
      </c>
      <c r="BE54" s="22">
        <f t="shared" ref="BE54:BR54" si="91">BD54+LARGE($AO54:$BC54,BE$4)</f>
        <v>0</v>
      </c>
      <c r="BF54" s="22">
        <f t="shared" si="91"/>
        <v>0</v>
      </c>
      <c r="BG54" s="22">
        <f t="shared" si="91"/>
        <v>0</v>
      </c>
      <c r="BH54" s="22">
        <f t="shared" si="91"/>
        <v>0</v>
      </c>
      <c r="BI54" s="22">
        <f t="shared" si="91"/>
        <v>0</v>
      </c>
      <c r="BJ54" s="22">
        <f t="shared" si="91"/>
        <v>0</v>
      </c>
      <c r="BK54" s="22">
        <f t="shared" si="91"/>
        <v>0</v>
      </c>
      <c r="BL54" s="22">
        <f t="shared" si="91"/>
        <v>0</v>
      </c>
      <c r="BM54" s="22">
        <f t="shared" si="91"/>
        <v>0</v>
      </c>
      <c r="BN54" s="22">
        <f t="shared" si="91"/>
        <v>0</v>
      </c>
      <c r="BO54" s="22">
        <f t="shared" si="91"/>
        <v>0</v>
      </c>
      <c r="BP54" s="22">
        <f t="shared" si="91"/>
        <v>0</v>
      </c>
      <c r="BQ54" s="22">
        <f t="shared" si="91"/>
        <v>0</v>
      </c>
      <c r="BR54" s="22">
        <f t="shared" si="91"/>
        <v>0</v>
      </c>
    </row>
    <row r="55" spans="1:70" ht="16.5">
      <c r="A55" s="14"/>
      <c r="B55" s="32" t="str">
        <f>IF(ISNA(VLOOKUP(A55,'Licenciés Jeunes 2023'!A:C,3,0)),"",VLOOKUP(A55,'Licenciés Jeunes 2023'!A:C,3,0))</f>
        <v/>
      </c>
      <c r="C55" s="32" t="str">
        <f>IF(ISNA(VLOOKUP(A55,'Licenciés Jeunes 2023'!A:C,2,0)),"",VLOOKUP(A55,'Licenciés Jeunes 2023'!A:C,2,0))</f>
        <v/>
      </c>
      <c r="D55" s="32" t="str">
        <f>IF(ISNA(VLOOKUP(A55,'Licenciés Jeunes 2023'!A:F,6,0)),"",VLOOKUP(A55,'Licenciés Jeunes 2023'!A:F,6,0))</f>
        <v/>
      </c>
      <c r="E55" s="6"/>
      <c r="F55" s="2">
        <f>IF(E$2="Bike &amp; Run",IF(ISNA(VLOOKUP(E55,Paramètres!$B$3:$C$56,2,FALSE)),0,VLOOKUP(E55,Paramètres!$B$3:$C$56,2,FALSE)*Paramètres!$K$3),IF(OR(E55="",OR($D55="",$D55="NL",$D55="HORS LIGUE")),0,VLOOKUP(IF(OR(E55="",OR($D55="",$D55="NL",$D55="HORS LIGUE")),"",COUNTIFS($D$5:$D$72,"&lt;&gt;"&amp;"",$D$5:$D$72,"&lt;&gt;"&amp;"NL",$D$5:$D$72,"&lt;&gt;"&amp;"HORS LIGUE",E$5:E$72,"&lt;"&amp;E55)+1),Paramètres!$B$3:$C$56,2,FALSE)*Paramètres!$K$3))</f>
        <v>0</v>
      </c>
      <c r="G55" s="4"/>
      <c r="H55" s="2">
        <f>IF(G$2="Bike &amp; Run",IF(ISNA(VLOOKUP(G55,Paramètres!$B$3:$C$56,2,FALSE)),0,VLOOKUP(G55,Paramètres!$B$3:$C$56,2,FALSE)*Paramètres!$K$4),IF(OR(G55="",OR($D55="",$D55="NL",$D55="HORS LIGUE")),0,VLOOKUP(IF(OR(G55="",OR($D55="",$D55="NL",$D55="HORS LIGUE")),"",COUNTIFS($D$5:$D$72,"&lt;&gt;"&amp;"",$D$5:$D$72,"&lt;&gt;"&amp;"NL",$D$5:$D$72,"&lt;&gt;"&amp;"HORS LIGUE",G$5:G$72,"&lt;"&amp;G55)+1),Paramètres!$B$3:$C$56,2,FALSE)*Paramètres!$K$4))</f>
        <v>0</v>
      </c>
      <c r="I55" s="36"/>
      <c r="J55" s="2">
        <f>IF(I$2="Bike &amp; Run",IF(ISNA(VLOOKUP(I55,Paramètres!$B$3:$C$56,2,FALSE)),0,VLOOKUP(I55,Paramètres!$B$3:$C$56,2,FALSE)*Paramètres!$K$5),IF(OR(I55="",OR($D55="",$D55="NL",$D55="HORS LIGUE")),0,VLOOKUP(IF(OR(I55="",OR($D55="",$D55="NL",$D55="HORS LIGUE")),"",COUNTIFS($D$5:$D$72,"&lt;&gt;"&amp;"",$D$5:$D$72,"&lt;&gt;"&amp;"NL",$D$5:$D$72,"&lt;&gt;"&amp;"HORS LIGUE",I$5:I$72,"&lt;"&amp;I55)+1),Paramètres!$B$3:$C$56,2,FALSE)*Paramètres!$K$5))</f>
        <v>0</v>
      </c>
      <c r="K55" s="4"/>
      <c r="L55" s="2">
        <f>IF(K$2="Bike &amp; Run",IF(ISNA(VLOOKUP(K55,Paramètres!$B$3:$C$56,2,FALSE)),0,VLOOKUP(K55,Paramètres!$B$3:$C$56,2,FALSE)*Paramètres!$K$6),IF(OR(K55="",OR($D55="",$D55="NL",$D55="HORS LIGUE")),0,VLOOKUP(IF(OR(K55="",OR($D55="",$D55="NL",$D55="HORS LIGUE")),"",COUNTIFS($D$5:$D$72,"&lt;&gt;"&amp;"",$D$5:$D$72,"&lt;&gt;"&amp;"NL",$D$5:$D$72,"&lt;&gt;"&amp;"HORS LIGUE",K$5:K$72,"&lt;"&amp;K55)+1),Paramètres!$B$3:$C$56,2,FALSE)*Paramètres!$K$6))</f>
        <v>0</v>
      </c>
      <c r="M55" s="4"/>
      <c r="N55" s="2">
        <f>IF(M$2="Bike &amp; Run",IF(ISNA(VLOOKUP(M55,Paramètres!$B$3:$C$56,2,FALSE)),0,VLOOKUP(M55,Paramètres!$B$3:$C$56,2,FALSE)*Paramètres!$K$7),IF(OR(M55="",OR($D55="",$D55="NL",$D55="HORS LIGUE")),0,VLOOKUP(IF(OR(M55="",OR($D55="",$D55="NL",$D55="HORS LIGUE")),"",COUNTIFS($D$5:$D$72,"&lt;&gt;"&amp;"",$D$5:$D$72,"&lt;&gt;"&amp;"NL",$D$5:$D$72,"&lt;&gt;"&amp;"HORS LIGUE",M$5:M$72,"&lt;"&amp;M55)+1),Paramètres!$B$3:$C$56,2,FALSE)*Paramètres!$K$7))</f>
        <v>0</v>
      </c>
      <c r="O55" s="46"/>
      <c r="P55" s="2">
        <f>IF(O$2="Bike &amp; Run",IF(ISNA(VLOOKUP(O55,Paramètres!$B$3:$C$56,2,FALSE)),0,VLOOKUP(O55,Paramètres!$B$3:$C$56,2,FALSE)*Paramètres!$K$8),IF(OR(O55="",OR($D55="",$D55="NL",$D55="HORS LIGUE")),0,VLOOKUP(IF(OR(O55="",OR($D55="",$D55="NL",$D55="HORS LIGUE")),"",COUNTIFS($D$5:$D$72,"&lt;&gt;"&amp;"",$D$5:$D$72,"&lt;&gt;"&amp;"NL",$D$5:$D$72,"&lt;&gt;"&amp;"HORS LIGUE",O$5:O$72,"&lt;"&amp;O55)+1),Paramètres!$B$3:$C$56,2,FALSE)*Paramètres!$K$8))</f>
        <v>0</v>
      </c>
      <c r="Q55" s="46"/>
      <c r="R55" s="2">
        <f>IF(Q$2="Bike &amp; Run",IF(ISNA(VLOOKUP(Q55,Paramètres!$B$3:$C$56,2,FALSE)),0,VLOOKUP(Q55,Paramètres!$B$3:$C$56,2,FALSE)*Paramètres!$K$9),IF(OR(Q55="",OR($D55="",$D55="NL",$D55="HORS LIGUE")),0,VLOOKUP(IF(OR(Q55="",OR($D55="",$D55="NL",$D55="HORS LIGUE")),"",COUNTIFS($D$5:$D$72,"&lt;&gt;"&amp;"",$D$5:$D$72,"&lt;&gt;"&amp;"NL",$D$5:$D$72,"&lt;&gt;"&amp;"HORS LIGUE",Q$5:Q$72,"&lt;"&amp;Q55)+1),Paramètres!$B$3:$C$56,2,FALSE)*Paramètres!$K$9))</f>
        <v>0</v>
      </c>
      <c r="S55" s="46"/>
      <c r="T55" s="2">
        <f>IF(S$2="Bike &amp; Run",IF(ISNA(VLOOKUP(S55,Paramètres!$B$3:$C$56,2,FALSE)),0,VLOOKUP(S55,Paramètres!$B$3:$C$56,2,FALSE)*Paramètres!$K$10),IF(OR(S55="",OR($D55="",$D55="NL",$D55="HORS LIGUE")),0,VLOOKUP(IF(OR(S55="",OR($D55="",$D55="NL",$D55="HORS LIGUE")),"",COUNTIFS($D$5:$D$72,"&lt;&gt;"&amp;"",$D$5:$D$72,"&lt;&gt;"&amp;"NL",$D$5:$D$72,"&lt;&gt;"&amp;"HORS LIGUE",S$5:S$72,"&lt;"&amp;S55)+1),Paramètres!$B$3:$C$56,2,FALSE)*Paramètres!$K$10))</f>
        <v>0</v>
      </c>
      <c r="U55" s="46"/>
      <c r="V55" s="2">
        <f>IF(U$2="Bike &amp; Run",IF(ISNA(VLOOKUP(U55,Paramètres!$B$3:$C$56,2,FALSE)),0,VLOOKUP(U55,Paramètres!$B$3:$C$56,2,FALSE)*Paramètres!$K$11),IF(OR(U55="",OR($D55="",$D55="NL",$D55="HORS LIGUE")),0,VLOOKUP(IF(OR(U55="",OR($D55="",$D55="NL",$D55="HORS LIGUE")),"",COUNTIFS($D$5:$D$72,"&lt;&gt;"&amp;"",$D$5:$D$72,"&lt;&gt;"&amp;"NL",$D$5:$D$72,"&lt;&gt;"&amp;"HORS LIGUE",U$5:U$72,"&lt;"&amp;U55)+1),Paramètres!$B$3:$C$56,2,FALSE)*Paramètres!$K$11))</f>
        <v>0</v>
      </c>
      <c r="W55" s="46"/>
      <c r="X55" s="2">
        <f>IF(W$2="Bike &amp; Run",IF(ISNA(VLOOKUP(W55,Paramètres!$B$3:$C$56,2,FALSE)),0,VLOOKUP(W55,Paramètres!$B$3:$C$56,2,FALSE)*Paramètres!$K$12),IF(OR(W55="",OR($D55="",$D55="NL",$D55="HORS LIGUE")),0,VLOOKUP(IF(OR(W55="",OR($D55="",$D55="NL",$D55="HORS LIGUE")),"",COUNTIFS($D$5:$D$72,"&lt;&gt;"&amp;"",$D$5:$D$72,"&lt;&gt;"&amp;"NL",$D$5:$D$72,"&lt;&gt;"&amp;"HORS LIGUE",W$5:W$72,"&lt;"&amp;W55)+1),Paramètres!$B$3:$C$56,2,FALSE)*Paramètres!$K$12))</f>
        <v>0</v>
      </c>
      <c r="Y55" s="46"/>
      <c r="Z55" s="2">
        <f>IF(Y$2="Bike &amp; Run",IF(ISNA(VLOOKUP(Y55,Paramètres!$B$3:$C$56,2,FALSE)),0,VLOOKUP(Y55,Paramètres!$B$3:$C$56,2,FALSE)*Paramètres!$K$13),IF(OR(Y55="",OR($D55="",$D55="NL",$D55="HORS LIGUE")),0,VLOOKUP(IF(OR(Y55="",OR($D55="",$D55="NL",$D55="HORS LIGUE")),"",COUNTIFS($D$5:$D$72,"&lt;&gt;"&amp;"",$D$5:$D$72,"&lt;&gt;"&amp;"NL",$D$5:$D$72,"&lt;&gt;"&amp;"HORS LIGUE",Y$5:Y$72,"&lt;"&amp;Y55)+1),Paramètres!$B$3:$C$56,2,FALSE)*Paramètres!$K$13))</f>
        <v>0</v>
      </c>
      <c r="AA55" s="46"/>
      <c r="AB55" s="2">
        <f>IF(AA$2="Bike &amp; Run",IF(ISNA(VLOOKUP(AA55,Paramètres!$B$3:$C$56,2,FALSE)),0,VLOOKUP(AA55,Paramètres!$B$3:$C$56,2,FALSE)*Paramètres!$K$14),IF(OR(AA55="",OR($D55="",$D55="NL",$D55="HORS LIGUE")),0,VLOOKUP(IF(OR(AA55="",OR($D55="",$D55="NL",$D55="HORS LIGUE")),"",COUNTIFS($D$5:$D$72,"&lt;&gt;"&amp;"",$D$5:$D$72,"&lt;&gt;"&amp;"NL",$D$5:$D$72,"&lt;&gt;"&amp;"HORS LIGUE",AA$5:AA$72,"&lt;"&amp;AA55)+1),Paramètres!$B$3:$C$56,2,FALSE)*Paramètres!$K$14))</f>
        <v>0</v>
      </c>
      <c r="AC55" s="46"/>
      <c r="AD55" s="2">
        <f>IF(AC$2="Bike &amp; Run",IF(ISNA(VLOOKUP(AC55,Paramètres!$B$3:$C$56,2,FALSE)),0,VLOOKUP(AC55,Paramètres!$B$3:$C$56,2,FALSE)*Paramètres!$K$15),IF(OR(AC55="",OR($D55="",$D55="NL",$D55="HORS LIGUE")),0,VLOOKUP(IF(OR(AC55="",OR($D55="",$D55="NL",$D55="HORS LIGUE")),"",COUNTIFS($D$5:$D$72,"&lt;&gt;"&amp;"",$D$5:$D$72,"&lt;&gt;"&amp;"NL",$D$5:$D$72,"&lt;&gt;"&amp;"HORS LIGUE",AC$5:AC$72,"&lt;"&amp;AC55)+1),Paramètres!$B$3:$C$56,2,FALSE)*Paramètres!$K$15))</f>
        <v>0</v>
      </c>
      <c r="AE55" s="46"/>
      <c r="AF55" s="2">
        <f>IF(AE$2="Bike &amp; Run",IF(ISNA(VLOOKUP(AE55,Paramètres!$B$3:$C$56,2,FALSE)),0,VLOOKUP(AE55,Paramètres!$B$3:$C$56,2,FALSE)*Paramètres!$K$16),IF(OR(AE55="",OR($D55="",$D55="NL",$D55="HORS LIGUE")),0,VLOOKUP(IF(OR(AE55="",OR($D55="",$D55="NL",$D55="HORS LIGUE")),"",COUNTIFS($D$5:$D$72,"&lt;&gt;"&amp;"",$D$5:$D$72,"&lt;&gt;"&amp;"NL",$D$5:$D$72,"&lt;&gt;"&amp;"HORS LIGUE",AE$5:AE$72,"&lt;"&amp;AE55)+1),Paramètres!$B$3:$C$56,2,FALSE)*Paramètres!$K$16))</f>
        <v>0</v>
      </c>
      <c r="AG55" s="46"/>
      <c r="AH55" s="2">
        <f>IF(AG$2="Bike &amp; Run",IF(ISNA(VLOOKUP(AG55,Paramètres!$B$3:$C$56,2,FALSE)),0,VLOOKUP(AG55,Paramètres!$B$3:$C$56,2,FALSE)*Paramètres!$K$17),IF(OR(AG55="",OR($D55="",$D55="NL",$D55="HORS LIGUE")),0,VLOOKUP(IF(OR(AG55="",OR($D55="",$D55="NL",$D55="HORS LIGUE")),"",COUNTIFS($D$5:$D$72,"&lt;&gt;"&amp;"",$D$5:$D$72,"&lt;&gt;"&amp;"NL",$D$5:$D$72,"&lt;&gt;"&amp;"HORS LIGUE",AG$5:AG$72,"&lt;"&amp;AG55)+1),Paramètres!$B$3:$C$56,2,FALSE)*Paramètres!$K$17))</f>
        <v>0</v>
      </c>
      <c r="AI55" s="40">
        <f t="shared" si="53"/>
        <v>0</v>
      </c>
      <c r="AJ55" s="3" t="str">
        <f t="shared" si="54"/>
        <v/>
      </c>
      <c r="AK55" s="5">
        <f t="shared" si="55"/>
        <v>0</v>
      </c>
      <c r="AL55" s="41">
        <f t="shared" si="56"/>
        <v>0</v>
      </c>
      <c r="AM55" s="33" t="str">
        <f t="shared" si="57"/>
        <v/>
      </c>
      <c r="AO55" s="22">
        <f t="shared" si="58"/>
        <v>0</v>
      </c>
      <c r="AP55">
        <f t="shared" si="59"/>
        <v>0</v>
      </c>
      <c r="AQ55">
        <f t="shared" si="60"/>
        <v>0</v>
      </c>
      <c r="AR55">
        <f t="shared" si="61"/>
        <v>0</v>
      </c>
      <c r="AS55">
        <f t="shared" si="62"/>
        <v>0</v>
      </c>
      <c r="AT55">
        <f t="shared" si="63"/>
        <v>0</v>
      </c>
      <c r="AU55">
        <f t="shared" si="64"/>
        <v>0</v>
      </c>
      <c r="AV55">
        <f t="shared" si="65"/>
        <v>0</v>
      </c>
      <c r="AW55">
        <f t="shared" si="66"/>
        <v>0</v>
      </c>
      <c r="AX55">
        <f t="shared" si="67"/>
        <v>0</v>
      </c>
      <c r="AY55">
        <f t="shared" si="68"/>
        <v>0</v>
      </c>
      <c r="AZ55">
        <f t="shared" si="69"/>
        <v>0</v>
      </c>
      <c r="BA55">
        <f t="shared" si="70"/>
        <v>0</v>
      </c>
      <c r="BB55">
        <f t="shared" si="71"/>
        <v>0</v>
      </c>
      <c r="BC55">
        <f t="shared" si="72"/>
        <v>0</v>
      </c>
      <c r="BD55">
        <f t="shared" si="73"/>
        <v>0</v>
      </c>
      <c r="BE55" s="22">
        <f t="shared" ref="BE55:BR55" si="92">BD55+LARGE($AO55:$BC55,BE$4)</f>
        <v>0</v>
      </c>
      <c r="BF55" s="22">
        <f t="shared" si="92"/>
        <v>0</v>
      </c>
      <c r="BG55" s="22">
        <f t="shared" si="92"/>
        <v>0</v>
      </c>
      <c r="BH55" s="22">
        <f t="shared" si="92"/>
        <v>0</v>
      </c>
      <c r="BI55" s="22">
        <f t="shared" si="92"/>
        <v>0</v>
      </c>
      <c r="BJ55" s="22">
        <f t="shared" si="92"/>
        <v>0</v>
      </c>
      <c r="BK55" s="22">
        <f t="shared" si="92"/>
        <v>0</v>
      </c>
      <c r="BL55" s="22">
        <f t="shared" si="92"/>
        <v>0</v>
      </c>
      <c r="BM55" s="22">
        <f t="shared" si="92"/>
        <v>0</v>
      </c>
      <c r="BN55" s="22">
        <f t="shared" si="92"/>
        <v>0</v>
      </c>
      <c r="BO55" s="22">
        <f t="shared" si="92"/>
        <v>0</v>
      </c>
      <c r="BP55" s="22">
        <f t="shared" si="92"/>
        <v>0</v>
      </c>
      <c r="BQ55" s="22">
        <f t="shared" si="92"/>
        <v>0</v>
      </c>
      <c r="BR55" s="22">
        <f t="shared" si="92"/>
        <v>0</v>
      </c>
    </row>
    <row r="56" spans="1:70" ht="16.5">
      <c r="A56" s="14"/>
      <c r="B56" s="32" t="str">
        <f>IF(ISNA(VLOOKUP(A56,'Licenciés Jeunes 2023'!A:C,3,0)),"",VLOOKUP(A56,'Licenciés Jeunes 2023'!A:C,3,0))</f>
        <v/>
      </c>
      <c r="C56" s="32" t="str">
        <f>IF(ISNA(VLOOKUP(A56,'Licenciés Jeunes 2023'!A:C,2,0)),"",VLOOKUP(A56,'Licenciés Jeunes 2023'!A:C,2,0))</f>
        <v/>
      </c>
      <c r="D56" s="32" t="str">
        <f>IF(ISNA(VLOOKUP(A56,'Licenciés Jeunes 2023'!A:F,6,0)),"",VLOOKUP(A56,'Licenciés Jeunes 2023'!A:F,6,0))</f>
        <v/>
      </c>
      <c r="E56" s="6"/>
      <c r="F56" s="2">
        <f>IF(E$2="Bike &amp; Run",IF(ISNA(VLOOKUP(E56,Paramètres!$B$3:$C$56,2,FALSE)),0,VLOOKUP(E56,Paramètres!$B$3:$C$56,2,FALSE)*Paramètres!$K$3),IF(OR(E56="",OR($D56="",$D56="NL",$D56="HORS LIGUE")),0,VLOOKUP(IF(OR(E56="",OR($D56="",$D56="NL",$D56="HORS LIGUE")),"",COUNTIFS($D$5:$D$72,"&lt;&gt;"&amp;"",$D$5:$D$72,"&lt;&gt;"&amp;"NL",$D$5:$D$72,"&lt;&gt;"&amp;"HORS LIGUE",E$5:E$72,"&lt;"&amp;E56)+1),Paramètres!$B$3:$C$56,2,FALSE)*Paramètres!$K$3))</f>
        <v>0</v>
      </c>
      <c r="G56" s="4"/>
      <c r="H56" s="2">
        <f>IF(G$2="Bike &amp; Run",IF(ISNA(VLOOKUP(G56,Paramètres!$B$3:$C$56,2,FALSE)),0,VLOOKUP(G56,Paramètres!$B$3:$C$56,2,FALSE)*Paramètres!$K$4),IF(OR(G56="",OR($D56="",$D56="NL",$D56="HORS LIGUE")),0,VLOOKUP(IF(OR(G56="",OR($D56="",$D56="NL",$D56="HORS LIGUE")),"",COUNTIFS($D$5:$D$72,"&lt;&gt;"&amp;"",$D$5:$D$72,"&lt;&gt;"&amp;"NL",$D$5:$D$72,"&lt;&gt;"&amp;"HORS LIGUE",G$5:G$72,"&lt;"&amp;G56)+1),Paramètres!$B$3:$C$56,2,FALSE)*Paramètres!$K$4))</f>
        <v>0</v>
      </c>
      <c r="I56" s="36"/>
      <c r="J56" s="2">
        <f>IF(I$2="Bike &amp; Run",IF(ISNA(VLOOKUP(I56,Paramètres!$B$3:$C$56,2,FALSE)),0,VLOOKUP(I56,Paramètres!$B$3:$C$56,2,FALSE)*Paramètres!$K$5),IF(OR(I56="",OR($D56="",$D56="NL",$D56="HORS LIGUE")),0,VLOOKUP(IF(OR(I56="",OR($D56="",$D56="NL",$D56="HORS LIGUE")),"",COUNTIFS($D$5:$D$72,"&lt;&gt;"&amp;"",$D$5:$D$72,"&lt;&gt;"&amp;"NL",$D$5:$D$72,"&lt;&gt;"&amp;"HORS LIGUE",I$5:I$72,"&lt;"&amp;I56)+1),Paramètres!$B$3:$C$56,2,FALSE)*Paramètres!$K$5))</f>
        <v>0</v>
      </c>
      <c r="K56" s="4"/>
      <c r="L56" s="2">
        <f>IF(K$2="Bike &amp; Run",IF(ISNA(VLOOKUP(K56,Paramètres!$B$3:$C$56,2,FALSE)),0,VLOOKUP(K56,Paramètres!$B$3:$C$56,2,FALSE)*Paramètres!$K$6),IF(OR(K56="",OR($D56="",$D56="NL",$D56="HORS LIGUE")),0,VLOOKUP(IF(OR(K56="",OR($D56="",$D56="NL",$D56="HORS LIGUE")),"",COUNTIFS($D$5:$D$72,"&lt;&gt;"&amp;"",$D$5:$D$72,"&lt;&gt;"&amp;"NL",$D$5:$D$72,"&lt;&gt;"&amp;"HORS LIGUE",K$5:K$72,"&lt;"&amp;K56)+1),Paramètres!$B$3:$C$56,2,FALSE)*Paramètres!$K$6))</f>
        <v>0</v>
      </c>
      <c r="M56" s="4"/>
      <c r="N56" s="2">
        <f>IF(M$2="Bike &amp; Run",IF(ISNA(VLOOKUP(M56,Paramètres!$B$3:$C$56,2,FALSE)),0,VLOOKUP(M56,Paramètres!$B$3:$C$56,2,FALSE)*Paramètres!$K$7),IF(OR(M56="",OR($D56="",$D56="NL",$D56="HORS LIGUE")),0,VLOOKUP(IF(OR(M56="",OR($D56="",$D56="NL",$D56="HORS LIGUE")),"",COUNTIFS($D$5:$D$72,"&lt;&gt;"&amp;"",$D$5:$D$72,"&lt;&gt;"&amp;"NL",$D$5:$D$72,"&lt;&gt;"&amp;"HORS LIGUE",M$5:M$72,"&lt;"&amp;M56)+1),Paramètres!$B$3:$C$56,2,FALSE)*Paramètres!$K$7))</f>
        <v>0</v>
      </c>
      <c r="O56" s="46"/>
      <c r="P56" s="2">
        <f>IF(O$2="Bike &amp; Run",IF(ISNA(VLOOKUP(O56,Paramètres!$B$3:$C$56,2,FALSE)),0,VLOOKUP(O56,Paramètres!$B$3:$C$56,2,FALSE)*Paramètres!$K$8),IF(OR(O56="",OR($D56="",$D56="NL",$D56="HORS LIGUE")),0,VLOOKUP(IF(OR(O56="",OR($D56="",$D56="NL",$D56="HORS LIGUE")),"",COUNTIFS($D$5:$D$72,"&lt;&gt;"&amp;"",$D$5:$D$72,"&lt;&gt;"&amp;"NL",$D$5:$D$72,"&lt;&gt;"&amp;"HORS LIGUE",O$5:O$72,"&lt;"&amp;O56)+1),Paramètres!$B$3:$C$56,2,FALSE)*Paramètres!$K$8))</f>
        <v>0</v>
      </c>
      <c r="Q56" s="46"/>
      <c r="R56" s="2">
        <f>IF(Q$2="Bike &amp; Run",IF(ISNA(VLOOKUP(Q56,Paramètres!$B$3:$C$56,2,FALSE)),0,VLOOKUP(Q56,Paramètres!$B$3:$C$56,2,FALSE)*Paramètres!$K$9),IF(OR(Q56="",OR($D56="",$D56="NL",$D56="HORS LIGUE")),0,VLOOKUP(IF(OR(Q56="",OR($D56="",$D56="NL",$D56="HORS LIGUE")),"",COUNTIFS($D$5:$D$72,"&lt;&gt;"&amp;"",$D$5:$D$72,"&lt;&gt;"&amp;"NL",$D$5:$D$72,"&lt;&gt;"&amp;"HORS LIGUE",Q$5:Q$72,"&lt;"&amp;Q56)+1),Paramètres!$B$3:$C$56,2,FALSE)*Paramètres!$K$9))</f>
        <v>0</v>
      </c>
      <c r="S56" s="46"/>
      <c r="T56" s="2">
        <f>IF(S$2="Bike &amp; Run",IF(ISNA(VLOOKUP(S56,Paramètres!$B$3:$C$56,2,FALSE)),0,VLOOKUP(S56,Paramètres!$B$3:$C$56,2,FALSE)*Paramètres!$K$10),IF(OR(S56="",OR($D56="",$D56="NL",$D56="HORS LIGUE")),0,VLOOKUP(IF(OR(S56="",OR($D56="",$D56="NL",$D56="HORS LIGUE")),"",COUNTIFS($D$5:$D$72,"&lt;&gt;"&amp;"",$D$5:$D$72,"&lt;&gt;"&amp;"NL",$D$5:$D$72,"&lt;&gt;"&amp;"HORS LIGUE",S$5:S$72,"&lt;"&amp;S56)+1),Paramètres!$B$3:$C$56,2,FALSE)*Paramètres!$K$10))</f>
        <v>0</v>
      </c>
      <c r="U56" s="46"/>
      <c r="V56" s="2">
        <f>IF(U$2="Bike &amp; Run",IF(ISNA(VLOOKUP(U56,Paramètres!$B$3:$C$56,2,FALSE)),0,VLOOKUP(U56,Paramètres!$B$3:$C$56,2,FALSE)*Paramètres!$K$11),IF(OR(U56="",OR($D56="",$D56="NL",$D56="HORS LIGUE")),0,VLOOKUP(IF(OR(U56="",OR($D56="",$D56="NL",$D56="HORS LIGUE")),"",COUNTIFS($D$5:$D$72,"&lt;&gt;"&amp;"",$D$5:$D$72,"&lt;&gt;"&amp;"NL",$D$5:$D$72,"&lt;&gt;"&amp;"HORS LIGUE",U$5:U$72,"&lt;"&amp;U56)+1),Paramètres!$B$3:$C$56,2,FALSE)*Paramètres!$K$11))</f>
        <v>0</v>
      </c>
      <c r="W56" s="46"/>
      <c r="X56" s="2">
        <f>IF(W$2="Bike &amp; Run",IF(ISNA(VLOOKUP(W56,Paramètres!$B$3:$C$56,2,FALSE)),0,VLOOKUP(W56,Paramètres!$B$3:$C$56,2,FALSE)*Paramètres!$K$12),IF(OR(W56="",OR($D56="",$D56="NL",$D56="HORS LIGUE")),0,VLOOKUP(IF(OR(W56="",OR($D56="",$D56="NL",$D56="HORS LIGUE")),"",COUNTIFS($D$5:$D$72,"&lt;&gt;"&amp;"",$D$5:$D$72,"&lt;&gt;"&amp;"NL",$D$5:$D$72,"&lt;&gt;"&amp;"HORS LIGUE",W$5:W$72,"&lt;"&amp;W56)+1),Paramètres!$B$3:$C$56,2,FALSE)*Paramètres!$K$12))</f>
        <v>0</v>
      </c>
      <c r="Y56" s="46"/>
      <c r="Z56" s="2">
        <f>IF(Y$2="Bike &amp; Run",IF(ISNA(VLOOKUP(Y56,Paramètres!$B$3:$C$56,2,FALSE)),0,VLOOKUP(Y56,Paramètres!$B$3:$C$56,2,FALSE)*Paramètres!$K$13),IF(OR(Y56="",OR($D56="",$D56="NL",$D56="HORS LIGUE")),0,VLOOKUP(IF(OR(Y56="",OR($D56="",$D56="NL",$D56="HORS LIGUE")),"",COUNTIFS($D$5:$D$72,"&lt;&gt;"&amp;"",$D$5:$D$72,"&lt;&gt;"&amp;"NL",$D$5:$D$72,"&lt;&gt;"&amp;"HORS LIGUE",Y$5:Y$72,"&lt;"&amp;Y56)+1),Paramètres!$B$3:$C$56,2,FALSE)*Paramètres!$K$13))</f>
        <v>0</v>
      </c>
      <c r="AA56" s="46"/>
      <c r="AB56" s="2">
        <f>IF(AA$2="Bike &amp; Run",IF(ISNA(VLOOKUP(AA56,Paramètres!$B$3:$C$56,2,FALSE)),0,VLOOKUP(AA56,Paramètres!$B$3:$C$56,2,FALSE)*Paramètres!$K$14),IF(OR(AA56="",OR($D56="",$D56="NL",$D56="HORS LIGUE")),0,VLOOKUP(IF(OR(AA56="",OR($D56="",$D56="NL",$D56="HORS LIGUE")),"",COUNTIFS($D$5:$D$72,"&lt;&gt;"&amp;"",$D$5:$D$72,"&lt;&gt;"&amp;"NL",$D$5:$D$72,"&lt;&gt;"&amp;"HORS LIGUE",AA$5:AA$72,"&lt;"&amp;AA56)+1),Paramètres!$B$3:$C$56,2,FALSE)*Paramètres!$K$14))</f>
        <v>0</v>
      </c>
      <c r="AC56" s="46"/>
      <c r="AD56" s="2">
        <f>IF(AC$2="Bike &amp; Run",IF(ISNA(VLOOKUP(AC56,Paramètres!$B$3:$C$56,2,FALSE)),0,VLOOKUP(AC56,Paramètres!$B$3:$C$56,2,FALSE)*Paramètres!$K$15),IF(OR(AC56="",OR($D56="",$D56="NL",$D56="HORS LIGUE")),0,VLOOKUP(IF(OR(AC56="",OR($D56="",$D56="NL",$D56="HORS LIGUE")),"",COUNTIFS($D$5:$D$72,"&lt;&gt;"&amp;"",$D$5:$D$72,"&lt;&gt;"&amp;"NL",$D$5:$D$72,"&lt;&gt;"&amp;"HORS LIGUE",AC$5:AC$72,"&lt;"&amp;AC56)+1),Paramètres!$B$3:$C$56,2,FALSE)*Paramètres!$K$15))</f>
        <v>0</v>
      </c>
      <c r="AE56" s="46"/>
      <c r="AF56" s="2">
        <f>IF(AE$2="Bike &amp; Run",IF(ISNA(VLOOKUP(AE56,Paramètres!$B$3:$C$56,2,FALSE)),0,VLOOKUP(AE56,Paramètres!$B$3:$C$56,2,FALSE)*Paramètres!$K$16),IF(OR(AE56="",OR($D56="",$D56="NL",$D56="HORS LIGUE")),0,VLOOKUP(IF(OR(AE56="",OR($D56="",$D56="NL",$D56="HORS LIGUE")),"",COUNTIFS($D$5:$D$72,"&lt;&gt;"&amp;"",$D$5:$D$72,"&lt;&gt;"&amp;"NL",$D$5:$D$72,"&lt;&gt;"&amp;"HORS LIGUE",AE$5:AE$72,"&lt;"&amp;AE56)+1),Paramètres!$B$3:$C$56,2,FALSE)*Paramètres!$K$16))</f>
        <v>0</v>
      </c>
      <c r="AG56" s="46"/>
      <c r="AH56" s="2">
        <f>IF(AG$2="Bike &amp; Run",IF(ISNA(VLOOKUP(AG56,Paramètres!$B$3:$C$56,2,FALSE)),0,VLOOKUP(AG56,Paramètres!$B$3:$C$56,2,FALSE)*Paramètres!$K$17),IF(OR(AG56="",OR($D56="",$D56="NL",$D56="HORS LIGUE")),0,VLOOKUP(IF(OR(AG56="",OR($D56="",$D56="NL",$D56="HORS LIGUE")),"",COUNTIFS($D$5:$D$72,"&lt;&gt;"&amp;"",$D$5:$D$72,"&lt;&gt;"&amp;"NL",$D$5:$D$72,"&lt;&gt;"&amp;"HORS LIGUE",AG$5:AG$72,"&lt;"&amp;AG56)+1),Paramètres!$B$3:$C$56,2,FALSE)*Paramètres!$K$17))</f>
        <v>0</v>
      </c>
      <c r="AI56" s="40">
        <f t="shared" si="53"/>
        <v>0</v>
      </c>
      <c r="AJ56" s="3" t="str">
        <f t="shared" si="54"/>
        <v/>
      </c>
      <c r="AK56" s="5">
        <f t="shared" si="55"/>
        <v>0</v>
      </c>
      <c r="AL56" s="41">
        <f t="shared" si="56"/>
        <v>0</v>
      </c>
      <c r="AM56" s="33" t="str">
        <f t="shared" si="57"/>
        <v/>
      </c>
      <c r="AO56" s="22">
        <f t="shared" si="58"/>
        <v>0</v>
      </c>
      <c r="AP56">
        <f t="shared" si="59"/>
        <v>0</v>
      </c>
      <c r="AQ56">
        <f t="shared" si="60"/>
        <v>0</v>
      </c>
      <c r="AR56">
        <f t="shared" si="61"/>
        <v>0</v>
      </c>
      <c r="AS56">
        <f t="shared" si="62"/>
        <v>0</v>
      </c>
      <c r="AT56">
        <f t="shared" si="63"/>
        <v>0</v>
      </c>
      <c r="AU56">
        <f t="shared" si="64"/>
        <v>0</v>
      </c>
      <c r="AV56">
        <f t="shared" si="65"/>
        <v>0</v>
      </c>
      <c r="AW56">
        <f t="shared" si="66"/>
        <v>0</v>
      </c>
      <c r="AX56">
        <f t="shared" si="67"/>
        <v>0</v>
      </c>
      <c r="AY56">
        <f t="shared" si="68"/>
        <v>0</v>
      </c>
      <c r="AZ56">
        <f t="shared" si="69"/>
        <v>0</v>
      </c>
      <c r="BA56">
        <f t="shared" si="70"/>
        <v>0</v>
      </c>
      <c r="BB56">
        <f t="shared" si="71"/>
        <v>0</v>
      </c>
      <c r="BC56">
        <f t="shared" si="72"/>
        <v>0</v>
      </c>
      <c r="BD56">
        <f t="shared" si="73"/>
        <v>0</v>
      </c>
      <c r="BE56" s="22">
        <f t="shared" ref="BE56:BR56" si="93">BD56+LARGE($AO56:$BC56,BE$4)</f>
        <v>0</v>
      </c>
      <c r="BF56" s="22">
        <f t="shared" si="93"/>
        <v>0</v>
      </c>
      <c r="BG56" s="22">
        <f t="shared" si="93"/>
        <v>0</v>
      </c>
      <c r="BH56" s="22">
        <f t="shared" si="93"/>
        <v>0</v>
      </c>
      <c r="BI56" s="22">
        <f t="shared" si="93"/>
        <v>0</v>
      </c>
      <c r="BJ56" s="22">
        <f t="shared" si="93"/>
        <v>0</v>
      </c>
      <c r="BK56" s="22">
        <f t="shared" si="93"/>
        <v>0</v>
      </c>
      <c r="BL56" s="22">
        <f t="shared" si="93"/>
        <v>0</v>
      </c>
      <c r="BM56" s="22">
        <f t="shared" si="93"/>
        <v>0</v>
      </c>
      <c r="BN56" s="22">
        <f t="shared" si="93"/>
        <v>0</v>
      </c>
      <c r="BO56" s="22">
        <f t="shared" si="93"/>
        <v>0</v>
      </c>
      <c r="BP56" s="22">
        <f t="shared" si="93"/>
        <v>0</v>
      </c>
      <c r="BQ56" s="22">
        <f t="shared" si="93"/>
        <v>0</v>
      </c>
      <c r="BR56" s="22">
        <f t="shared" si="93"/>
        <v>0</v>
      </c>
    </row>
    <row r="57" spans="1:70" ht="16.5">
      <c r="A57" s="14"/>
      <c r="B57" s="32" t="str">
        <f>IF(ISNA(VLOOKUP(A57,'Licenciés Jeunes 2023'!A:C,3,0)),"",VLOOKUP(A57,'Licenciés Jeunes 2023'!A:C,3,0))</f>
        <v/>
      </c>
      <c r="C57" s="32" t="str">
        <f>IF(ISNA(VLOOKUP(A57,'Licenciés Jeunes 2023'!A:C,2,0)),"",VLOOKUP(A57,'Licenciés Jeunes 2023'!A:C,2,0))</f>
        <v/>
      </c>
      <c r="D57" s="32" t="str">
        <f>IF(ISNA(VLOOKUP(A57,'Licenciés Jeunes 2023'!A:F,6,0)),"",VLOOKUP(A57,'Licenciés Jeunes 2023'!A:F,6,0))</f>
        <v/>
      </c>
      <c r="E57" s="6"/>
      <c r="F57" s="2">
        <f>IF(E$2="Bike &amp; Run",IF(ISNA(VLOOKUP(E57,Paramètres!$B$3:$C$56,2,FALSE)),0,VLOOKUP(E57,Paramètres!$B$3:$C$56,2,FALSE)*Paramètres!$K$3),IF(OR(E57="",OR($D57="",$D57="NL",$D57="HORS LIGUE")),0,VLOOKUP(IF(OR(E57="",OR($D57="",$D57="NL",$D57="HORS LIGUE")),"",COUNTIFS($D$5:$D$72,"&lt;&gt;"&amp;"",$D$5:$D$72,"&lt;&gt;"&amp;"NL",$D$5:$D$72,"&lt;&gt;"&amp;"HORS LIGUE",E$5:E$72,"&lt;"&amp;E57)+1),Paramètres!$B$3:$C$56,2,FALSE)*Paramètres!$K$3))</f>
        <v>0</v>
      </c>
      <c r="G57" s="4"/>
      <c r="H57" s="2">
        <f>IF(G$2="Bike &amp; Run",IF(ISNA(VLOOKUP(G57,Paramètres!$B$3:$C$56,2,FALSE)),0,VLOOKUP(G57,Paramètres!$B$3:$C$56,2,FALSE)*Paramètres!$K$4),IF(OR(G57="",OR($D57="",$D57="NL",$D57="HORS LIGUE")),0,VLOOKUP(IF(OR(G57="",OR($D57="",$D57="NL",$D57="HORS LIGUE")),"",COUNTIFS($D$5:$D$72,"&lt;&gt;"&amp;"",$D$5:$D$72,"&lt;&gt;"&amp;"NL",$D$5:$D$72,"&lt;&gt;"&amp;"HORS LIGUE",G$5:G$72,"&lt;"&amp;G57)+1),Paramètres!$B$3:$C$56,2,FALSE)*Paramètres!$K$4))</f>
        <v>0</v>
      </c>
      <c r="I57" s="36"/>
      <c r="J57" s="2">
        <f>IF(I$2="Bike &amp; Run",IF(ISNA(VLOOKUP(I57,Paramètres!$B$3:$C$56,2,FALSE)),0,VLOOKUP(I57,Paramètres!$B$3:$C$56,2,FALSE)*Paramètres!$K$5),IF(OR(I57="",OR($D57="",$D57="NL",$D57="HORS LIGUE")),0,VLOOKUP(IF(OR(I57="",OR($D57="",$D57="NL",$D57="HORS LIGUE")),"",COUNTIFS($D$5:$D$72,"&lt;&gt;"&amp;"",$D$5:$D$72,"&lt;&gt;"&amp;"NL",$D$5:$D$72,"&lt;&gt;"&amp;"HORS LIGUE",I$5:I$72,"&lt;"&amp;I57)+1),Paramètres!$B$3:$C$56,2,FALSE)*Paramètres!$K$5))</f>
        <v>0</v>
      </c>
      <c r="K57" s="4"/>
      <c r="L57" s="2">
        <f>IF(K$2="Bike &amp; Run",IF(ISNA(VLOOKUP(K57,Paramètres!$B$3:$C$56,2,FALSE)),0,VLOOKUP(K57,Paramètres!$B$3:$C$56,2,FALSE)*Paramètres!$K$6),IF(OR(K57="",OR($D57="",$D57="NL",$D57="HORS LIGUE")),0,VLOOKUP(IF(OR(K57="",OR($D57="",$D57="NL",$D57="HORS LIGUE")),"",COUNTIFS($D$5:$D$72,"&lt;&gt;"&amp;"",$D$5:$D$72,"&lt;&gt;"&amp;"NL",$D$5:$D$72,"&lt;&gt;"&amp;"HORS LIGUE",K$5:K$72,"&lt;"&amp;K57)+1),Paramètres!$B$3:$C$56,2,FALSE)*Paramètres!$K$6))</f>
        <v>0</v>
      </c>
      <c r="M57" s="4"/>
      <c r="N57" s="2">
        <f>IF(M$2="Bike &amp; Run",IF(ISNA(VLOOKUP(M57,Paramètres!$B$3:$C$56,2,FALSE)),0,VLOOKUP(M57,Paramètres!$B$3:$C$56,2,FALSE)*Paramètres!$K$7),IF(OR(M57="",OR($D57="",$D57="NL",$D57="HORS LIGUE")),0,VLOOKUP(IF(OR(M57="",OR($D57="",$D57="NL",$D57="HORS LIGUE")),"",COUNTIFS($D$5:$D$72,"&lt;&gt;"&amp;"",$D$5:$D$72,"&lt;&gt;"&amp;"NL",$D$5:$D$72,"&lt;&gt;"&amp;"HORS LIGUE",M$5:M$72,"&lt;"&amp;M57)+1),Paramètres!$B$3:$C$56,2,FALSE)*Paramètres!$K$7))</f>
        <v>0</v>
      </c>
      <c r="O57" s="46"/>
      <c r="P57" s="2">
        <f>IF(O$2="Bike &amp; Run",IF(ISNA(VLOOKUP(O57,Paramètres!$B$3:$C$56,2,FALSE)),0,VLOOKUP(O57,Paramètres!$B$3:$C$56,2,FALSE)*Paramètres!$K$8),IF(OR(O57="",OR($D57="",$D57="NL",$D57="HORS LIGUE")),0,VLOOKUP(IF(OR(O57="",OR($D57="",$D57="NL",$D57="HORS LIGUE")),"",COUNTIFS($D$5:$D$72,"&lt;&gt;"&amp;"",$D$5:$D$72,"&lt;&gt;"&amp;"NL",$D$5:$D$72,"&lt;&gt;"&amp;"HORS LIGUE",O$5:O$72,"&lt;"&amp;O57)+1),Paramètres!$B$3:$C$56,2,FALSE)*Paramètres!$K$8))</f>
        <v>0</v>
      </c>
      <c r="Q57" s="46"/>
      <c r="R57" s="2">
        <f>IF(Q$2="Bike &amp; Run",IF(ISNA(VLOOKUP(Q57,Paramètres!$B$3:$C$56,2,FALSE)),0,VLOOKUP(Q57,Paramètres!$B$3:$C$56,2,FALSE)*Paramètres!$K$9),IF(OR(Q57="",OR($D57="",$D57="NL",$D57="HORS LIGUE")),0,VLOOKUP(IF(OR(Q57="",OR($D57="",$D57="NL",$D57="HORS LIGUE")),"",COUNTIFS($D$5:$D$72,"&lt;&gt;"&amp;"",$D$5:$D$72,"&lt;&gt;"&amp;"NL",$D$5:$D$72,"&lt;&gt;"&amp;"HORS LIGUE",Q$5:Q$72,"&lt;"&amp;Q57)+1),Paramètres!$B$3:$C$56,2,FALSE)*Paramètres!$K$9))</f>
        <v>0</v>
      </c>
      <c r="S57" s="46"/>
      <c r="T57" s="2">
        <f>IF(S$2="Bike &amp; Run",IF(ISNA(VLOOKUP(S57,Paramètres!$B$3:$C$56,2,FALSE)),0,VLOOKUP(S57,Paramètres!$B$3:$C$56,2,FALSE)*Paramètres!$K$10),IF(OR(S57="",OR($D57="",$D57="NL",$D57="HORS LIGUE")),0,VLOOKUP(IF(OR(S57="",OR($D57="",$D57="NL",$D57="HORS LIGUE")),"",COUNTIFS($D$5:$D$72,"&lt;&gt;"&amp;"",$D$5:$D$72,"&lt;&gt;"&amp;"NL",$D$5:$D$72,"&lt;&gt;"&amp;"HORS LIGUE",S$5:S$72,"&lt;"&amp;S57)+1),Paramètres!$B$3:$C$56,2,FALSE)*Paramètres!$K$10))</f>
        <v>0</v>
      </c>
      <c r="U57" s="46"/>
      <c r="V57" s="2">
        <f>IF(U$2="Bike &amp; Run",IF(ISNA(VLOOKUP(U57,Paramètres!$B$3:$C$56,2,FALSE)),0,VLOOKUP(U57,Paramètres!$B$3:$C$56,2,FALSE)*Paramètres!$K$11),IF(OR(U57="",OR($D57="",$D57="NL",$D57="HORS LIGUE")),0,VLOOKUP(IF(OR(U57="",OR($D57="",$D57="NL",$D57="HORS LIGUE")),"",COUNTIFS($D$5:$D$72,"&lt;&gt;"&amp;"",$D$5:$D$72,"&lt;&gt;"&amp;"NL",$D$5:$D$72,"&lt;&gt;"&amp;"HORS LIGUE",U$5:U$72,"&lt;"&amp;U57)+1),Paramètres!$B$3:$C$56,2,FALSE)*Paramètres!$K$11))</f>
        <v>0</v>
      </c>
      <c r="W57" s="46"/>
      <c r="X57" s="2">
        <f>IF(W$2="Bike &amp; Run",IF(ISNA(VLOOKUP(W57,Paramètres!$B$3:$C$56,2,FALSE)),0,VLOOKUP(W57,Paramètres!$B$3:$C$56,2,FALSE)*Paramètres!$K$12),IF(OR(W57="",OR($D57="",$D57="NL",$D57="HORS LIGUE")),0,VLOOKUP(IF(OR(W57="",OR($D57="",$D57="NL",$D57="HORS LIGUE")),"",COUNTIFS($D$5:$D$72,"&lt;&gt;"&amp;"",$D$5:$D$72,"&lt;&gt;"&amp;"NL",$D$5:$D$72,"&lt;&gt;"&amp;"HORS LIGUE",W$5:W$72,"&lt;"&amp;W57)+1),Paramètres!$B$3:$C$56,2,FALSE)*Paramètres!$K$12))</f>
        <v>0</v>
      </c>
      <c r="Y57" s="46"/>
      <c r="Z57" s="2">
        <f>IF(Y$2="Bike &amp; Run",IF(ISNA(VLOOKUP(Y57,Paramètres!$B$3:$C$56,2,FALSE)),0,VLOOKUP(Y57,Paramètres!$B$3:$C$56,2,FALSE)*Paramètres!$K$13),IF(OR(Y57="",OR($D57="",$D57="NL",$D57="HORS LIGUE")),0,VLOOKUP(IF(OR(Y57="",OR($D57="",$D57="NL",$D57="HORS LIGUE")),"",COUNTIFS($D$5:$D$72,"&lt;&gt;"&amp;"",$D$5:$D$72,"&lt;&gt;"&amp;"NL",$D$5:$D$72,"&lt;&gt;"&amp;"HORS LIGUE",Y$5:Y$72,"&lt;"&amp;Y57)+1),Paramètres!$B$3:$C$56,2,FALSE)*Paramètres!$K$13))</f>
        <v>0</v>
      </c>
      <c r="AA57" s="46"/>
      <c r="AB57" s="2">
        <f>IF(AA$2="Bike &amp; Run",IF(ISNA(VLOOKUP(AA57,Paramètres!$B$3:$C$56,2,FALSE)),0,VLOOKUP(AA57,Paramètres!$B$3:$C$56,2,FALSE)*Paramètres!$K$14),IF(OR(AA57="",OR($D57="",$D57="NL",$D57="HORS LIGUE")),0,VLOOKUP(IF(OR(AA57="",OR($D57="",$D57="NL",$D57="HORS LIGUE")),"",COUNTIFS($D$5:$D$72,"&lt;&gt;"&amp;"",$D$5:$D$72,"&lt;&gt;"&amp;"NL",$D$5:$D$72,"&lt;&gt;"&amp;"HORS LIGUE",AA$5:AA$72,"&lt;"&amp;AA57)+1),Paramètres!$B$3:$C$56,2,FALSE)*Paramètres!$K$14))</f>
        <v>0</v>
      </c>
      <c r="AC57" s="46"/>
      <c r="AD57" s="2">
        <f>IF(AC$2="Bike &amp; Run",IF(ISNA(VLOOKUP(AC57,Paramètres!$B$3:$C$56,2,FALSE)),0,VLOOKUP(AC57,Paramètres!$B$3:$C$56,2,FALSE)*Paramètres!$K$15),IF(OR(AC57="",OR($D57="",$D57="NL",$D57="HORS LIGUE")),0,VLOOKUP(IF(OR(AC57="",OR($D57="",$D57="NL",$D57="HORS LIGUE")),"",COUNTIFS($D$5:$D$72,"&lt;&gt;"&amp;"",$D$5:$D$72,"&lt;&gt;"&amp;"NL",$D$5:$D$72,"&lt;&gt;"&amp;"HORS LIGUE",AC$5:AC$72,"&lt;"&amp;AC57)+1),Paramètres!$B$3:$C$56,2,FALSE)*Paramètres!$K$15))</f>
        <v>0</v>
      </c>
      <c r="AE57" s="46"/>
      <c r="AF57" s="2">
        <f>IF(AE$2="Bike &amp; Run",IF(ISNA(VLOOKUP(AE57,Paramètres!$B$3:$C$56,2,FALSE)),0,VLOOKUP(AE57,Paramètres!$B$3:$C$56,2,FALSE)*Paramètres!$K$16),IF(OR(AE57="",OR($D57="",$D57="NL",$D57="HORS LIGUE")),0,VLOOKUP(IF(OR(AE57="",OR($D57="",$D57="NL",$D57="HORS LIGUE")),"",COUNTIFS($D$5:$D$72,"&lt;&gt;"&amp;"",$D$5:$D$72,"&lt;&gt;"&amp;"NL",$D$5:$D$72,"&lt;&gt;"&amp;"HORS LIGUE",AE$5:AE$72,"&lt;"&amp;AE57)+1),Paramètres!$B$3:$C$56,2,FALSE)*Paramètres!$K$16))</f>
        <v>0</v>
      </c>
      <c r="AG57" s="46"/>
      <c r="AH57" s="2">
        <f>IF(AG$2="Bike &amp; Run",IF(ISNA(VLOOKUP(AG57,Paramètres!$B$3:$C$56,2,FALSE)),0,VLOOKUP(AG57,Paramètres!$B$3:$C$56,2,FALSE)*Paramètres!$K$17),IF(OR(AG57="",OR($D57="",$D57="NL",$D57="HORS LIGUE")),0,VLOOKUP(IF(OR(AG57="",OR($D57="",$D57="NL",$D57="HORS LIGUE")),"",COUNTIFS($D$5:$D$72,"&lt;&gt;"&amp;"",$D$5:$D$72,"&lt;&gt;"&amp;"NL",$D$5:$D$72,"&lt;&gt;"&amp;"HORS LIGUE",AG$5:AG$72,"&lt;"&amp;AG57)+1),Paramètres!$B$3:$C$56,2,FALSE)*Paramètres!$K$17))</f>
        <v>0</v>
      </c>
      <c r="AI57" s="40">
        <f t="shared" si="53"/>
        <v>0</v>
      </c>
      <c r="AJ57" s="3" t="str">
        <f t="shared" si="54"/>
        <v/>
      </c>
      <c r="AK57" s="5">
        <f t="shared" si="55"/>
        <v>0</v>
      </c>
      <c r="AL57" s="41">
        <f t="shared" si="56"/>
        <v>0</v>
      </c>
      <c r="AM57" s="33" t="str">
        <f t="shared" si="57"/>
        <v/>
      </c>
      <c r="AO57" s="22">
        <f t="shared" si="58"/>
        <v>0</v>
      </c>
      <c r="AP57">
        <f t="shared" si="59"/>
        <v>0</v>
      </c>
      <c r="AQ57">
        <f t="shared" si="60"/>
        <v>0</v>
      </c>
      <c r="AR57">
        <f t="shared" si="61"/>
        <v>0</v>
      </c>
      <c r="AS57">
        <f t="shared" si="62"/>
        <v>0</v>
      </c>
      <c r="AT57">
        <f t="shared" si="63"/>
        <v>0</v>
      </c>
      <c r="AU57">
        <f t="shared" si="64"/>
        <v>0</v>
      </c>
      <c r="AV57">
        <f t="shared" si="65"/>
        <v>0</v>
      </c>
      <c r="AW57">
        <f t="shared" si="66"/>
        <v>0</v>
      </c>
      <c r="AX57">
        <f t="shared" si="67"/>
        <v>0</v>
      </c>
      <c r="AY57">
        <f t="shared" si="68"/>
        <v>0</v>
      </c>
      <c r="AZ57">
        <f t="shared" si="69"/>
        <v>0</v>
      </c>
      <c r="BA57">
        <f t="shared" si="70"/>
        <v>0</v>
      </c>
      <c r="BB57">
        <f t="shared" si="71"/>
        <v>0</v>
      </c>
      <c r="BC57">
        <f t="shared" si="72"/>
        <v>0</v>
      </c>
      <c r="BD57">
        <f t="shared" si="73"/>
        <v>0</v>
      </c>
      <c r="BE57" s="22">
        <f t="shared" ref="BE57:BR57" si="94">BD57+LARGE($AO57:$BC57,BE$4)</f>
        <v>0</v>
      </c>
      <c r="BF57" s="22">
        <f t="shared" si="94"/>
        <v>0</v>
      </c>
      <c r="BG57" s="22">
        <f t="shared" si="94"/>
        <v>0</v>
      </c>
      <c r="BH57" s="22">
        <f t="shared" si="94"/>
        <v>0</v>
      </c>
      <c r="BI57" s="22">
        <f t="shared" si="94"/>
        <v>0</v>
      </c>
      <c r="BJ57" s="22">
        <f t="shared" si="94"/>
        <v>0</v>
      </c>
      <c r="BK57" s="22">
        <f t="shared" si="94"/>
        <v>0</v>
      </c>
      <c r="BL57" s="22">
        <f t="shared" si="94"/>
        <v>0</v>
      </c>
      <c r="BM57" s="22">
        <f t="shared" si="94"/>
        <v>0</v>
      </c>
      <c r="BN57" s="22">
        <f t="shared" si="94"/>
        <v>0</v>
      </c>
      <c r="BO57" s="22">
        <f t="shared" si="94"/>
        <v>0</v>
      </c>
      <c r="BP57" s="22">
        <f t="shared" si="94"/>
        <v>0</v>
      </c>
      <c r="BQ57" s="22">
        <f t="shared" si="94"/>
        <v>0</v>
      </c>
      <c r="BR57" s="22">
        <f t="shared" si="94"/>
        <v>0</v>
      </c>
    </row>
    <row r="58" spans="1:70" ht="16.5">
      <c r="A58" s="14"/>
      <c r="B58" s="32" t="str">
        <f>IF(ISNA(VLOOKUP(A58,'Licenciés Jeunes 2023'!A:C,3,0)),"",VLOOKUP(A58,'Licenciés Jeunes 2023'!A:C,3,0))</f>
        <v/>
      </c>
      <c r="C58" s="32" t="str">
        <f>IF(ISNA(VLOOKUP(A58,'Licenciés Jeunes 2023'!A:C,2,0)),"",VLOOKUP(A58,'Licenciés Jeunes 2023'!A:C,2,0))</f>
        <v/>
      </c>
      <c r="D58" s="32" t="str">
        <f>IF(ISNA(VLOOKUP(A58,'Licenciés Jeunes 2023'!A:F,6,0)),"",VLOOKUP(A58,'Licenciés Jeunes 2023'!A:F,6,0))</f>
        <v/>
      </c>
      <c r="E58" s="6"/>
      <c r="F58" s="2">
        <f>IF(E$2="Bike &amp; Run",IF(ISNA(VLOOKUP(E58,Paramètres!$B$3:$C$56,2,FALSE)),0,VLOOKUP(E58,Paramètres!$B$3:$C$56,2,FALSE)*Paramètres!$K$3),IF(OR(E58="",OR($D58="",$D58="NL",$D58="HORS LIGUE")),0,VLOOKUP(IF(OR(E58="",OR($D58="",$D58="NL",$D58="HORS LIGUE")),"",COUNTIFS($D$5:$D$72,"&lt;&gt;"&amp;"",$D$5:$D$72,"&lt;&gt;"&amp;"NL",$D$5:$D$72,"&lt;&gt;"&amp;"HORS LIGUE",E$5:E$72,"&lt;"&amp;E58)+1),Paramètres!$B$3:$C$56,2,FALSE)*Paramètres!$K$3))</f>
        <v>0</v>
      </c>
      <c r="G58" s="4"/>
      <c r="H58" s="2">
        <f>IF(G$2="Bike &amp; Run",IF(ISNA(VLOOKUP(G58,Paramètres!$B$3:$C$56,2,FALSE)),0,VLOOKUP(G58,Paramètres!$B$3:$C$56,2,FALSE)*Paramètres!$K$4),IF(OR(G58="",OR($D58="",$D58="NL",$D58="HORS LIGUE")),0,VLOOKUP(IF(OR(G58="",OR($D58="",$D58="NL",$D58="HORS LIGUE")),"",COUNTIFS($D$5:$D$72,"&lt;&gt;"&amp;"",$D$5:$D$72,"&lt;&gt;"&amp;"NL",$D$5:$D$72,"&lt;&gt;"&amp;"HORS LIGUE",G$5:G$72,"&lt;"&amp;G58)+1),Paramètres!$B$3:$C$56,2,FALSE)*Paramètres!$K$4))</f>
        <v>0</v>
      </c>
      <c r="I58" s="36"/>
      <c r="J58" s="2">
        <f>IF(I$2="Bike &amp; Run",IF(ISNA(VLOOKUP(I58,Paramètres!$B$3:$C$56,2,FALSE)),0,VLOOKUP(I58,Paramètres!$B$3:$C$56,2,FALSE)*Paramètres!$K$5),IF(OR(I58="",OR($D58="",$D58="NL",$D58="HORS LIGUE")),0,VLOOKUP(IF(OR(I58="",OR($D58="",$D58="NL",$D58="HORS LIGUE")),"",COUNTIFS($D$5:$D$72,"&lt;&gt;"&amp;"",$D$5:$D$72,"&lt;&gt;"&amp;"NL",$D$5:$D$72,"&lt;&gt;"&amp;"HORS LIGUE",I$5:I$72,"&lt;"&amp;I58)+1),Paramètres!$B$3:$C$56,2,FALSE)*Paramètres!$K$5))</f>
        <v>0</v>
      </c>
      <c r="K58" s="4"/>
      <c r="L58" s="2">
        <f>IF(K$2="Bike &amp; Run",IF(ISNA(VLOOKUP(K58,Paramètres!$B$3:$C$56,2,FALSE)),0,VLOOKUP(K58,Paramètres!$B$3:$C$56,2,FALSE)*Paramètres!$K$6),IF(OR(K58="",OR($D58="",$D58="NL",$D58="HORS LIGUE")),0,VLOOKUP(IF(OR(K58="",OR($D58="",$D58="NL",$D58="HORS LIGUE")),"",COUNTIFS($D$5:$D$72,"&lt;&gt;"&amp;"",$D$5:$D$72,"&lt;&gt;"&amp;"NL",$D$5:$D$72,"&lt;&gt;"&amp;"HORS LIGUE",K$5:K$72,"&lt;"&amp;K58)+1),Paramètres!$B$3:$C$56,2,FALSE)*Paramètres!$K$6))</f>
        <v>0</v>
      </c>
      <c r="M58" s="4"/>
      <c r="N58" s="2">
        <f>IF(M$2="Bike &amp; Run",IF(ISNA(VLOOKUP(M58,Paramètres!$B$3:$C$56,2,FALSE)),0,VLOOKUP(M58,Paramètres!$B$3:$C$56,2,FALSE)*Paramètres!$K$7),IF(OR(M58="",OR($D58="",$D58="NL",$D58="HORS LIGUE")),0,VLOOKUP(IF(OR(M58="",OR($D58="",$D58="NL",$D58="HORS LIGUE")),"",COUNTIFS($D$5:$D$72,"&lt;&gt;"&amp;"",$D$5:$D$72,"&lt;&gt;"&amp;"NL",$D$5:$D$72,"&lt;&gt;"&amp;"HORS LIGUE",M$5:M$72,"&lt;"&amp;M58)+1),Paramètres!$B$3:$C$56,2,FALSE)*Paramètres!$K$7))</f>
        <v>0</v>
      </c>
      <c r="O58" s="46"/>
      <c r="P58" s="2">
        <f>IF(O$2="Bike &amp; Run",IF(ISNA(VLOOKUP(O58,Paramètres!$B$3:$C$56,2,FALSE)),0,VLOOKUP(O58,Paramètres!$B$3:$C$56,2,FALSE)*Paramètres!$K$8),IF(OR(O58="",OR($D58="",$D58="NL",$D58="HORS LIGUE")),0,VLOOKUP(IF(OR(O58="",OR($D58="",$D58="NL",$D58="HORS LIGUE")),"",COUNTIFS($D$5:$D$72,"&lt;&gt;"&amp;"",$D$5:$D$72,"&lt;&gt;"&amp;"NL",$D$5:$D$72,"&lt;&gt;"&amp;"HORS LIGUE",O$5:O$72,"&lt;"&amp;O58)+1),Paramètres!$B$3:$C$56,2,FALSE)*Paramètres!$K$8))</f>
        <v>0</v>
      </c>
      <c r="Q58" s="46"/>
      <c r="R58" s="2">
        <f>IF(Q$2="Bike &amp; Run",IF(ISNA(VLOOKUP(Q58,Paramètres!$B$3:$C$56,2,FALSE)),0,VLOOKUP(Q58,Paramètres!$B$3:$C$56,2,FALSE)*Paramètres!$K$9),IF(OR(Q58="",OR($D58="",$D58="NL",$D58="HORS LIGUE")),0,VLOOKUP(IF(OR(Q58="",OR($D58="",$D58="NL",$D58="HORS LIGUE")),"",COUNTIFS($D$5:$D$72,"&lt;&gt;"&amp;"",$D$5:$D$72,"&lt;&gt;"&amp;"NL",$D$5:$D$72,"&lt;&gt;"&amp;"HORS LIGUE",Q$5:Q$72,"&lt;"&amp;Q58)+1),Paramètres!$B$3:$C$56,2,FALSE)*Paramètres!$K$9))</f>
        <v>0</v>
      </c>
      <c r="S58" s="46"/>
      <c r="T58" s="2">
        <f>IF(S$2="Bike &amp; Run",IF(ISNA(VLOOKUP(S58,Paramètres!$B$3:$C$56,2,FALSE)),0,VLOOKUP(S58,Paramètres!$B$3:$C$56,2,FALSE)*Paramètres!$K$10),IF(OR(S58="",OR($D58="",$D58="NL",$D58="HORS LIGUE")),0,VLOOKUP(IF(OR(S58="",OR($D58="",$D58="NL",$D58="HORS LIGUE")),"",COUNTIFS($D$5:$D$72,"&lt;&gt;"&amp;"",$D$5:$D$72,"&lt;&gt;"&amp;"NL",$D$5:$D$72,"&lt;&gt;"&amp;"HORS LIGUE",S$5:S$72,"&lt;"&amp;S58)+1),Paramètres!$B$3:$C$56,2,FALSE)*Paramètres!$K$10))</f>
        <v>0</v>
      </c>
      <c r="U58" s="46"/>
      <c r="V58" s="2">
        <f>IF(U$2="Bike &amp; Run",IF(ISNA(VLOOKUP(U58,Paramètres!$B$3:$C$56,2,FALSE)),0,VLOOKUP(U58,Paramètres!$B$3:$C$56,2,FALSE)*Paramètres!$K$11),IF(OR(U58="",OR($D58="",$D58="NL",$D58="HORS LIGUE")),0,VLOOKUP(IF(OR(U58="",OR($D58="",$D58="NL",$D58="HORS LIGUE")),"",COUNTIFS($D$5:$D$72,"&lt;&gt;"&amp;"",$D$5:$D$72,"&lt;&gt;"&amp;"NL",$D$5:$D$72,"&lt;&gt;"&amp;"HORS LIGUE",U$5:U$72,"&lt;"&amp;U58)+1),Paramètres!$B$3:$C$56,2,FALSE)*Paramètres!$K$11))</f>
        <v>0</v>
      </c>
      <c r="W58" s="46"/>
      <c r="X58" s="2">
        <f>IF(W$2="Bike &amp; Run",IF(ISNA(VLOOKUP(W58,Paramètres!$B$3:$C$56,2,FALSE)),0,VLOOKUP(W58,Paramètres!$B$3:$C$56,2,FALSE)*Paramètres!$K$12),IF(OR(W58="",OR($D58="",$D58="NL",$D58="HORS LIGUE")),0,VLOOKUP(IF(OR(W58="",OR($D58="",$D58="NL",$D58="HORS LIGUE")),"",COUNTIFS($D$5:$D$72,"&lt;&gt;"&amp;"",$D$5:$D$72,"&lt;&gt;"&amp;"NL",$D$5:$D$72,"&lt;&gt;"&amp;"HORS LIGUE",W$5:W$72,"&lt;"&amp;W58)+1),Paramètres!$B$3:$C$56,2,FALSE)*Paramètres!$K$12))</f>
        <v>0</v>
      </c>
      <c r="Y58" s="46"/>
      <c r="Z58" s="2">
        <f>IF(Y$2="Bike &amp; Run",IF(ISNA(VLOOKUP(Y58,Paramètres!$B$3:$C$56,2,FALSE)),0,VLOOKUP(Y58,Paramètres!$B$3:$C$56,2,FALSE)*Paramètres!$K$13),IF(OR(Y58="",OR($D58="",$D58="NL",$D58="HORS LIGUE")),0,VLOOKUP(IF(OR(Y58="",OR($D58="",$D58="NL",$D58="HORS LIGUE")),"",COUNTIFS($D$5:$D$72,"&lt;&gt;"&amp;"",$D$5:$D$72,"&lt;&gt;"&amp;"NL",$D$5:$D$72,"&lt;&gt;"&amp;"HORS LIGUE",Y$5:Y$72,"&lt;"&amp;Y58)+1),Paramètres!$B$3:$C$56,2,FALSE)*Paramètres!$K$13))</f>
        <v>0</v>
      </c>
      <c r="AA58" s="46"/>
      <c r="AB58" s="2">
        <f>IF(AA$2="Bike &amp; Run",IF(ISNA(VLOOKUP(AA58,Paramètres!$B$3:$C$56,2,FALSE)),0,VLOOKUP(AA58,Paramètres!$B$3:$C$56,2,FALSE)*Paramètres!$K$14),IF(OR(AA58="",OR($D58="",$D58="NL",$D58="HORS LIGUE")),0,VLOOKUP(IF(OR(AA58="",OR($D58="",$D58="NL",$D58="HORS LIGUE")),"",COUNTIFS($D$5:$D$72,"&lt;&gt;"&amp;"",$D$5:$D$72,"&lt;&gt;"&amp;"NL",$D$5:$D$72,"&lt;&gt;"&amp;"HORS LIGUE",AA$5:AA$72,"&lt;"&amp;AA58)+1),Paramètres!$B$3:$C$56,2,FALSE)*Paramètres!$K$14))</f>
        <v>0</v>
      </c>
      <c r="AC58" s="46"/>
      <c r="AD58" s="2">
        <f>IF(AC$2="Bike &amp; Run",IF(ISNA(VLOOKUP(AC58,Paramètres!$B$3:$C$56,2,FALSE)),0,VLOOKUP(AC58,Paramètres!$B$3:$C$56,2,FALSE)*Paramètres!$K$15),IF(OR(AC58="",OR($D58="",$D58="NL",$D58="HORS LIGUE")),0,VLOOKUP(IF(OR(AC58="",OR($D58="",$D58="NL",$D58="HORS LIGUE")),"",COUNTIFS($D$5:$D$72,"&lt;&gt;"&amp;"",$D$5:$D$72,"&lt;&gt;"&amp;"NL",$D$5:$D$72,"&lt;&gt;"&amp;"HORS LIGUE",AC$5:AC$72,"&lt;"&amp;AC58)+1),Paramètres!$B$3:$C$56,2,FALSE)*Paramètres!$K$15))</f>
        <v>0</v>
      </c>
      <c r="AE58" s="46"/>
      <c r="AF58" s="2">
        <f>IF(AE$2="Bike &amp; Run",IF(ISNA(VLOOKUP(AE58,Paramètres!$B$3:$C$56,2,FALSE)),0,VLOOKUP(AE58,Paramètres!$B$3:$C$56,2,FALSE)*Paramètres!$K$16),IF(OR(AE58="",OR($D58="",$D58="NL",$D58="HORS LIGUE")),0,VLOOKUP(IF(OR(AE58="",OR($D58="",$D58="NL",$D58="HORS LIGUE")),"",COUNTIFS($D$5:$D$72,"&lt;&gt;"&amp;"",$D$5:$D$72,"&lt;&gt;"&amp;"NL",$D$5:$D$72,"&lt;&gt;"&amp;"HORS LIGUE",AE$5:AE$72,"&lt;"&amp;AE58)+1),Paramètres!$B$3:$C$56,2,FALSE)*Paramètres!$K$16))</f>
        <v>0</v>
      </c>
      <c r="AG58" s="46"/>
      <c r="AH58" s="2">
        <f>IF(AG$2="Bike &amp; Run",IF(ISNA(VLOOKUP(AG58,Paramètres!$B$3:$C$56,2,FALSE)),0,VLOOKUP(AG58,Paramètres!$B$3:$C$56,2,FALSE)*Paramètres!$K$17),IF(OR(AG58="",OR($D58="",$D58="NL",$D58="HORS LIGUE")),0,VLOOKUP(IF(OR(AG58="",OR($D58="",$D58="NL",$D58="HORS LIGUE")),"",COUNTIFS($D$5:$D$72,"&lt;&gt;"&amp;"",$D$5:$D$72,"&lt;&gt;"&amp;"NL",$D$5:$D$72,"&lt;&gt;"&amp;"HORS LIGUE",AG$5:AG$72,"&lt;"&amp;AG58)+1),Paramètres!$B$3:$C$56,2,FALSE)*Paramètres!$K$17))</f>
        <v>0</v>
      </c>
      <c r="AI58" s="40">
        <f t="shared" si="53"/>
        <v>0</v>
      </c>
      <c r="AJ58" s="3" t="str">
        <f t="shared" si="54"/>
        <v/>
      </c>
      <c r="AK58" s="5">
        <f t="shared" si="55"/>
        <v>0</v>
      </c>
      <c r="AL58" s="41">
        <f t="shared" si="56"/>
        <v>0</v>
      </c>
      <c r="AM58" s="33" t="str">
        <f t="shared" si="57"/>
        <v/>
      </c>
      <c r="AO58" s="22">
        <f t="shared" si="58"/>
        <v>0</v>
      </c>
      <c r="AP58">
        <f t="shared" si="59"/>
        <v>0</v>
      </c>
      <c r="AQ58">
        <f t="shared" si="60"/>
        <v>0</v>
      </c>
      <c r="AR58">
        <f t="shared" si="61"/>
        <v>0</v>
      </c>
      <c r="AS58">
        <f t="shared" si="62"/>
        <v>0</v>
      </c>
      <c r="AT58">
        <f t="shared" si="63"/>
        <v>0</v>
      </c>
      <c r="AU58">
        <f t="shared" si="64"/>
        <v>0</v>
      </c>
      <c r="AV58">
        <f t="shared" si="65"/>
        <v>0</v>
      </c>
      <c r="AW58">
        <f t="shared" si="66"/>
        <v>0</v>
      </c>
      <c r="AX58">
        <f t="shared" si="67"/>
        <v>0</v>
      </c>
      <c r="AY58">
        <f t="shared" si="68"/>
        <v>0</v>
      </c>
      <c r="AZ58">
        <f t="shared" si="69"/>
        <v>0</v>
      </c>
      <c r="BA58">
        <f t="shared" si="70"/>
        <v>0</v>
      </c>
      <c r="BB58">
        <f t="shared" si="71"/>
        <v>0</v>
      </c>
      <c r="BC58">
        <f t="shared" si="72"/>
        <v>0</v>
      </c>
      <c r="BD58">
        <f t="shared" si="73"/>
        <v>0</v>
      </c>
      <c r="BE58" s="22">
        <f t="shared" ref="BE58:BR58" si="95">BD58+LARGE($AO58:$BC58,BE$4)</f>
        <v>0</v>
      </c>
      <c r="BF58" s="22">
        <f t="shared" si="95"/>
        <v>0</v>
      </c>
      <c r="BG58" s="22">
        <f t="shared" si="95"/>
        <v>0</v>
      </c>
      <c r="BH58" s="22">
        <f t="shared" si="95"/>
        <v>0</v>
      </c>
      <c r="BI58" s="22">
        <f t="shared" si="95"/>
        <v>0</v>
      </c>
      <c r="BJ58" s="22">
        <f t="shared" si="95"/>
        <v>0</v>
      </c>
      <c r="BK58" s="22">
        <f t="shared" si="95"/>
        <v>0</v>
      </c>
      <c r="BL58" s="22">
        <f t="shared" si="95"/>
        <v>0</v>
      </c>
      <c r="BM58" s="22">
        <f t="shared" si="95"/>
        <v>0</v>
      </c>
      <c r="BN58" s="22">
        <f t="shared" si="95"/>
        <v>0</v>
      </c>
      <c r="BO58" s="22">
        <f t="shared" si="95"/>
        <v>0</v>
      </c>
      <c r="BP58" s="22">
        <f t="shared" si="95"/>
        <v>0</v>
      </c>
      <c r="BQ58" s="22">
        <f t="shared" si="95"/>
        <v>0</v>
      </c>
      <c r="BR58" s="22">
        <f t="shared" si="95"/>
        <v>0</v>
      </c>
    </row>
    <row r="59" spans="1:70" ht="16.5">
      <c r="A59" s="14"/>
      <c r="B59" s="32" t="str">
        <f>IF(ISNA(VLOOKUP(A59,'Licenciés Jeunes 2023'!A:C,3,0)),"",VLOOKUP(A59,'Licenciés Jeunes 2023'!A:C,3,0))</f>
        <v/>
      </c>
      <c r="C59" s="32" t="str">
        <f>IF(ISNA(VLOOKUP(A59,'Licenciés Jeunes 2023'!A:C,2,0)),"",VLOOKUP(A59,'Licenciés Jeunes 2023'!A:C,2,0))</f>
        <v/>
      </c>
      <c r="D59" s="32" t="str">
        <f>IF(ISNA(VLOOKUP(A59,'Licenciés Jeunes 2023'!A:F,6,0)),"",VLOOKUP(A59,'Licenciés Jeunes 2023'!A:F,6,0))</f>
        <v/>
      </c>
      <c r="E59" s="6"/>
      <c r="F59" s="2">
        <f>IF(E$2="Bike &amp; Run",IF(ISNA(VLOOKUP(E59,Paramètres!$B$3:$C$56,2,FALSE)),0,VLOOKUP(E59,Paramètres!$B$3:$C$56,2,FALSE)*Paramètres!$K$3),IF(OR(E59="",OR($D59="",$D59="NL",$D59="HORS LIGUE")),0,VLOOKUP(IF(OR(E59="",OR($D59="",$D59="NL",$D59="HORS LIGUE")),"",COUNTIFS($D$5:$D$72,"&lt;&gt;"&amp;"",$D$5:$D$72,"&lt;&gt;"&amp;"NL",$D$5:$D$72,"&lt;&gt;"&amp;"HORS LIGUE",E$5:E$72,"&lt;"&amp;E59)+1),Paramètres!$B$3:$C$56,2,FALSE)*Paramètres!$K$3))</f>
        <v>0</v>
      </c>
      <c r="G59" s="4"/>
      <c r="H59" s="2">
        <f>IF(G$2="Bike &amp; Run",IF(ISNA(VLOOKUP(G59,Paramètres!$B$3:$C$56,2,FALSE)),0,VLOOKUP(G59,Paramètres!$B$3:$C$56,2,FALSE)*Paramètres!$K$4),IF(OR(G59="",OR($D59="",$D59="NL",$D59="HORS LIGUE")),0,VLOOKUP(IF(OR(G59="",OR($D59="",$D59="NL",$D59="HORS LIGUE")),"",COUNTIFS($D$5:$D$72,"&lt;&gt;"&amp;"",$D$5:$D$72,"&lt;&gt;"&amp;"NL",$D$5:$D$72,"&lt;&gt;"&amp;"HORS LIGUE",G$5:G$72,"&lt;"&amp;G59)+1),Paramètres!$B$3:$C$56,2,FALSE)*Paramètres!$K$4))</f>
        <v>0</v>
      </c>
      <c r="I59" s="36"/>
      <c r="J59" s="2">
        <f>IF(I$2="Bike &amp; Run",IF(ISNA(VLOOKUP(I59,Paramètres!$B$3:$C$56,2,FALSE)),0,VLOOKUP(I59,Paramètres!$B$3:$C$56,2,FALSE)*Paramètres!$K$5),IF(OR(I59="",OR($D59="",$D59="NL",$D59="HORS LIGUE")),0,VLOOKUP(IF(OR(I59="",OR($D59="",$D59="NL",$D59="HORS LIGUE")),"",COUNTIFS($D$5:$D$72,"&lt;&gt;"&amp;"",$D$5:$D$72,"&lt;&gt;"&amp;"NL",$D$5:$D$72,"&lt;&gt;"&amp;"HORS LIGUE",I$5:I$72,"&lt;"&amp;I59)+1),Paramètres!$B$3:$C$56,2,FALSE)*Paramètres!$K$5))</f>
        <v>0</v>
      </c>
      <c r="K59" s="4"/>
      <c r="L59" s="2">
        <f>IF(K$2="Bike &amp; Run",IF(ISNA(VLOOKUP(K59,Paramètres!$B$3:$C$56,2,FALSE)),0,VLOOKUP(K59,Paramètres!$B$3:$C$56,2,FALSE)*Paramètres!$K$6),IF(OR(K59="",OR($D59="",$D59="NL",$D59="HORS LIGUE")),0,VLOOKUP(IF(OR(K59="",OR($D59="",$D59="NL",$D59="HORS LIGUE")),"",COUNTIFS($D$5:$D$72,"&lt;&gt;"&amp;"",$D$5:$D$72,"&lt;&gt;"&amp;"NL",$D$5:$D$72,"&lt;&gt;"&amp;"HORS LIGUE",K$5:K$72,"&lt;"&amp;K59)+1),Paramètres!$B$3:$C$56,2,FALSE)*Paramètres!$K$6))</f>
        <v>0</v>
      </c>
      <c r="M59" s="4"/>
      <c r="N59" s="2">
        <f>IF(M$2="Bike &amp; Run",IF(ISNA(VLOOKUP(M59,Paramètres!$B$3:$C$56,2,FALSE)),0,VLOOKUP(M59,Paramètres!$B$3:$C$56,2,FALSE)*Paramètres!$K$7),IF(OR(M59="",OR($D59="",$D59="NL",$D59="HORS LIGUE")),0,VLOOKUP(IF(OR(M59="",OR($D59="",$D59="NL",$D59="HORS LIGUE")),"",COUNTIFS($D$5:$D$72,"&lt;&gt;"&amp;"",$D$5:$D$72,"&lt;&gt;"&amp;"NL",$D$5:$D$72,"&lt;&gt;"&amp;"HORS LIGUE",M$5:M$72,"&lt;"&amp;M59)+1),Paramètres!$B$3:$C$56,2,FALSE)*Paramètres!$K$7))</f>
        <v>0</v>
      </c>
      <c r="O59" s="46"/>
      <c r="P59" s="2">
        <f>IF(O$2="Bike &amp; Run",IF(ISNA(VLOOKUP(O59,Paramètres!$B$3:$C$56,2,FALSE)),0,VLOOKUP(O59,Paramètres!$B$3:$C$56,2,FALSE)*Paramètres!$K$8),IF(OR(O59="",OR($D59="",$D59="NL",$D59="HORS LIGUE")),0,VLOOKUP(IF(OR(O59="",OR($D59="",$D59="NL",$D59="HORS LIGUE")),"",COUNTIFS($D$5:$D$72,"&lt;&gt;"&amp;"",$D$5:$D$72,"&lt;&gt;"&amp;"NL",$D$5:$D$72,"&lt;&gt;"&amp;"HORS LIGUE",O$5:O$72,"&lt;"&amp;O59)+1),Paramètres!$B$3:$C$56,2,FALSE)*Paramètres!$K$8))</f>
        <v>0</v>
      </c>
      <c r="Q59" s="46"/>
      <c r="R59" s="2">
        <f>IF(Q$2="Bike &amp; Run",IF(ISNA(VLOOKUP(Q59,Paramètres!$B$3:$C$56,2,FALSE)),0,VLOOKUP(Q59,Paramètres!$B$3:$C$56,2,FALSE)*Paramètres!$K$9),IF(OR(Q59="",OR($D59="",$D59="NL",$D59="HORS LIGUE")),0,VLOOKUP(IF(OR(Q59="",OR($D59="",$D59="NL",$D59="HORS LIGUE")),"",COUNTIFS($D$5:$D$72,"&lt;&gt;"&amp;"",$D$5:$D$72,"&lt;&gt;"&amp;"NL",$D$5:$D$72,"&lt;&gt;"&amp;"HORS LIGUE",Q$5:Q$72,"&lt;"&amp;Q59)+1),Paramètres!$B$3:$C$56,2,FALSE)*Paramètres!$K$9))</f>
        <v>0</v>
      </c>
      <c r="S59" s="46"/>
      <c r="T59" s="2">
        <f>IF(S$2="Bike &amp; Run",IF(ISNA(VLOOKUP(S59,Paramètres!$B$3:$C$56,2,FALSE)),0,VLOOKUP(S59,Paramètres!$B$3:$C$56,2,FALSE)*Paramètres!$K$10),IF(OR(S59="",OR($D59="",$D59="NL",$D59="HORS LIGUE")),0,VLOOKUP(IF(OR(S59="",OR($D59="",$D59="NL",$D59="HORS LIGUE")),"",COUNTIFS($D$5:$D$72,"&lt;&gt;"&amp;"",$D$5:$D$72,"&lt;&gt;"&amp;"NL",$D$5:$D$72,"&lt;&gt;"&amp;"HORS LIGUE",S$5:S$72,"&lt;"&amp;S59)+1),Paramètres!$B$3:$C$56,2,FALSE)*Paramètres!$K$10))</f>
        <v>0</v>
      </c>
      <c r="U59" s="46"/>
      <c r="V59" s="2">
        <f>IF(U$2="Bike &amp; Run",IF(ISNA(VLOOKUP(U59,Paramètres!$B$3:$C$56,2,FALSE)),0,VLOOKUP(U59,Paramètres!$B$3:$C$56,2,FALSE)*Paramètres!$K$11),IF(OR(U59="",OR($D59="",$D59="NL",$D59="HORS LIGUE")),0,VLOOKUP(IF(OR(U59="",OR($D59="",$D59="NL",$D59="HORS LIGUE")),"",COUNTIFS($D$5:$D$72,"&lt;&gt;"&amp;"",$D$5:$D$72,"&lt;&gt;"&amp;"NL",$D$5:$D$72,"&lt;&gt;"&amp;"HORS LIGUE",U$5:U$72,"&lt;"&amp;U59)+1),Paramètres!$B$3:$C$56,2,FALSE)*Paramètres!$K$11))</f>
        <v>0</v>
      </c>
      <c r="W59" s="46"/>
      <c r="X59" s="2">
        <f>IF(W$2="Bike &amp; Run",IF(ISNA(VLOOKUP(W59,Paramètres!$B$3:$C$56,2,FALSE)),0,VLOOKUP(W59,Paramètres!$B$3:$C$56,2,FALSE)*Paramètres!$K$12),IF(OR(W59="",OR($D59="",$D59="NL",$D59="HORS LIGUE")),0,VLOOKUP(IF(OR(W59="",OR($D59="",$D59="NL",$D59="HORS LIGUE")),"",COUNTIFS($D$5:$D$72,"&lt;&gt;"&amp;"",$D$5:$D$72,"&lt;&gt;"&amp;"NL",$D$5:$D$72,"&lt;&gt;"&amp;"HORS LIGUE",W$5:W$72,"&lt;"&amp;W59)+1),Paramètres!$B$3:$C$56,2,FALSE)*Paramètres!$K$12))</f>
        <v>0</v>
      </c>
      <c r="Y59" s="46"/>
      <c r="Z59" s="2">
        <f>IF(Y$2="Bike &amp; Run",IF(ISNA(VLOOKUP(Y59,Paramètres!$B$3:$C$56,2,FALSE)),0,VLOOKUP(Y59,Paramètres!$B$3:$C$56,2,FALSE)*Paramètres!$K$13),IF(OR(Y59="",OR($D59="",$D59="NL",$D59="HORS LIGUE")),0,VLOOKUP(IF(OR(Y59="",OR($D59="",$D59="NL",$D59="HORS LIGUE")),"",COUNTIFS($D$5:$D$72,"&lt;&gt;"&amp;"",$D$5:$D$72,"&lt;&gt;"&amp;"NL",$D$5:$D$72,"&lt;&gt;"&amp;"HORS LIGUE",Y$5:Y$72,"&lt;"&amp;Y59)+1),Paramètres!$B$3:$C$56,2,FALSE)*Paramètres!$K$13))</f>
        <v>0</v>
      </c>
      <c r="AA59" s="46"/>
      <c r="AB59" s="2">
        <f>IF(AA$2="Bike &amp; Run",IF(ISNA(VLOOKUP(AA59,Paramètres!$B$3:$C$56,2,FALSE)),0,VLOOKUP(AA59,Paramètres!$B$3:$C$56,2,FALSE)*Paramètres!$K$14),IF(OR(AA59="",OR($D59="",$D59="NL",$D59="HORS LIGUE")),0,VLOOKUP(IF(OR(AA59="",OR($D59="",$D59="NL",$D59="HORS LIGUE")),"",COUNTIFS($D$5:$D$72,"&lt;&gt;"&amp;"",$D$5:$D$72,"&lt;&gt;"&amp;"NL",$D$5:$D$72,"&lt;&gt;"&amp;"HORS LIGUE",AA$5:AA$72,"&lt;"&amp;AA59)+1),Paramètres!$B$3:$C$56,2,FALSE)*Paramètres!$K$14))</f>
        <v>0</v>
      </c>
      <c r="AC59" s="46"/>
      <c r="AD59" s="2">
        <f>IF(AC$2="Bike &amp; Run",IF(ISNA(VLOOKUP(AC59,Paramètres!$B$3:$C$56,2,FALSE)),0,VLOOKUP(AC59,Paramètres!$B$3:$C$56,2,FALSE)*Paramètres!$K$15),IF(OR(AC59="",OR($D59="",$D59="NL",$D59="HORS LIGUE")),0,VLOOKUP(IF(OR(AC59="",OR($D59="",$D59="NL",$D59="HORS LIGUE")),"",COUNTIFS($D$5:$D$72,"&lt;&gt;"&amp;"",$D$5:$D$72,"&lt;&gt;"&amp;"NL",$D$5:$D$72,"&lt;&gt;"&amp;"HORS LIGUE",AC$5:AC$72,"&lt;"&amp;AC59)+1),Paramètres!$B$3:$C$56,2,FALSE)*Paramètres!$K$15))</f>
        <v>0</v>
      </c>
      <c r="AE59" s="46"/>
      <c r="AF59" s="2">
        <f>IF(AE$2="Bike &amp; Run",IF(ISNA(VLOOKUP(AE59,Paramètres!$B$3:$C$56,2,FALSE)),0,VLOOKUP(AE59,Paramètres!$B$3:$C$56,2,FALSE)*Paramètres!$K$16),IF(OR(AE59="",OR($D59="",$D59="NL",$D59="HORS LIGUE")),0,VLOOKUP(IF(OR(AE59="",OR($D59="",$D59="NL",$D59="HORS LIGUE")),"",COUNTIFS($D$5:$D$72,"&lt;&gt;"&amp;"",$D$5:$D$72,"&lt;&gt;"&amp;"NL",$D$5:$D$72,"&lt;&gt;"&amp;"HORS LIGUE",AE$5:AE$72,"&lt;"&amp;AE59)+1),Paramètres!$B$3:$C$56,2,FALSE)*Paramètres!$K$16))</f>
        <v>0</v>
      </c>
      <c r="AG59" s="46"/>
      <c r="AH59" s="2">
        <f>IF(AG$2="Bike &amp; Run",IF(ISNA(VLOOKUP(AG59,Paramètres!$B$3:$C$56,2,FALSE)),0,VLOOKUP(AG59,Paramètres!$B$3:$C$56,2,FALSE)*Paramètres!$K$17),IF(OR(AG59="",OR($D59="",$D59="NL",$D59="HORS LIGUE")),0,VLOOKUP(IF(OR(AG59="",OR($D59="",$D59="NL",$D59="HORS LIGUE")),"",COUNTIFS($D$5:$D$72,"&lt;&gt;"&amp;"",$D$5:$D$72,"&lt;&gt;"&amp;"NL",$D$5:$D$72,"&lt;&gt;"&amp;"HORS LIGUE",AG$5:AG$72,"&lt;"&amp;AG59)+1),Paramètres!$B$3:$C$56,2,FALSE)*Paramètres!$K$17))</f>
        <v>0</v>
      </c>
      <c r="AI59" s="40">
        <f t="shared" si="53"/>
        <v>0</v>
      </c>
      <c r="AJ59" s="3" t="str">
        <f t="shared" si="54"/>
        <v/>
      </c>
      <c r="AK59" s="5">
        <f t="shared" si="55"/>
        <v>0</v>
      </c>
      <c r="AL59" s="41">
        <f t="shared" si="56"/>
        <v>0</v>
      </c>
      <c r="AM59" s="33" t="str">
        <f t="shared" si="57"/>
        <v/>
      </c>
      <c r="AO59" s="22">
        <f t="shared" si="58"/>
        <v>0</v>
      </c>
      <c r="AP59">
        <f t="shared" si="59"/>
        <v>0</v>
      </c>
      <c r="AQ59">
        <f t="shared" si="60"/>
        <v>0</v>
      </c>
      <c r="AR59">
        <f t="shared" si="61"/>
        <v>0</v>
      </c>
      <c r="AS59">
        <f t="shared" si="62"/>
        <v>0</v>
      </c>
      <c r="AT59">
        <f t="shared" si="63"/>
        <v>0</v>
      </c>
      <c r="AU59">
        <f t="shared" si="64"/>
        <v>0</v>
      </c>
      <c r="AV59">
        <f t="shared" si="65"/>
        <v>0</v>
      </c>
      <c r="AW59">
        <f t="shared" si="66"/>
        <v>0</v>
      </c>
      <c r="AX59">
        <f t="shared" si="67"/>
        <v>0</v>
      </c>
      <c r="AY59">
        <f t="shared" si="68"/>
        <v>0</v>
      </c>
      <c r="AZ59">
        <f t="shared" si="69"/>
        <v>0</v>
      </c>
      <c r="BA59">
        <f t="shared" si="70"/>
        <v>0</v>
      </c>
      <c r="BB59">
        <f t="shared" si="71"/>
        <v>0</v>
      </c>
      <c r="BC59">
        <f t="shared" si="72"/>
        <v>0</v>
      </c>
      <c r="BD59">
        <f t="shared" si="73"/>
        <v>0</v>
      </c>
      <c r="BE59" s="22">
        <f t="shared" ref="BE59:BR59" si="96">BD59+LARGE($AO59:$BC59,BE$4)</f>
        <v>0</v>
      </c>
      <c r="BF59" s="22">
        <f t="shared" si="96"/>
        <v>0</v>
      </c>
      <c r="BG59" s="22">
        <f t="shared" si="96"/>
        <v>0</v>
      </c>
      <c r="BH59" s="22">
        <f t="shared" si="96"/>
        <v>0</v>
      </c>
      <c r="BI59" s="22">
        <f t="shared" si="96"/>
        <v>0</v>
      </c>
      <c r="BJ59" s="22">
        <f t="shared" si="96"/>
        <v>0</v>
      </c>
      <c r="BK59" s="22">
        <f t="shared" si="96"/>
        <v>0</v>
      </c>
      <c r="BL59" s="22">
        <f t="shared" si="96"/>
        <v>0</v>
      </c>
      <c r="BM59" s="22">
        <f t="shared" si="96"/>
        <v>0</v>
      </c>
      <c r="BN59" s="22">
        <f t="shared" si="96"/>
        <v>0</v>
      </c>
      <c r="BO59" s="22">
        <f t="shared" si="96"/>
        <v>0</v>
      </c>
      <c r="BP59" s="22">
        <f t="shared" si="96"/>
        <v>0</v>
      </c>
      <c r="BQ59" s="22">
        <f t="shared" si="96"/>
        <v>0</v>
      </c>
      <c r="BR59" s="22">
        <f t="shared" si="96"/>
        <v>0</v>
      </c>
    </row>
    <row r="60" spans="1:70" ht="16.5">
      <c r="A60" s="14"/>
      <c r="B60" s="32" t="str">
        <f>IF(ISNA(VLOOKUP(A60,'Licenciés Jeunes 2023'!A:C,3,0)),"",VLOOKUP(A60,'Licenciés Jeunes 2023'!A:C,3,0))</f>
        <v/>
      </c>
      <c r="C60" s="32" t="str">
        <f>IF(ISNA(VLOOKUP(A60,'Licenciés Jeunes 2023'!A:C,2,0)),"",VLOOKUP(A60,'Licenciés Jeunes 2023'!A:C,2,0))</f>
        <v/>
      </c>
      <c r="D60" s="32" t="str">
        <f>IF(ISNA(VLOOKUP(A60,'Licenciés Jeunes 2023'!A:F,6,0)),"",VLOOKUP(A60,'Licenciés Jeunes 2023'!A:F,6,0))</f>
        <v/>
      </c>
      <c r="E60" s="6"/>
      <c r="F60" s="2">
        <f>IF(E$2="Bike &amp; Run",IF(ISNA(VLOOKUP(E60,Paramètres!$B$3:$C$56,2,FALSE)),0,VLOOKUP(E60,Paramètres!$B$3:$C$56,2,FALSE)*Paramètres!$K$3),IF(OR(E60="",OR($D60="",$D60="NL",$D60="HORS LIGUE")),0,VLOOKUP(IF(OR(E60="",OR($D60="",$D60="NL",$D60="HORS LIGUE")),"",COUNTIFS($D$5:$D$72,"&lt;&gt;"&amp;"",$D$5:$D$72,"&lt;&gt;"&amp;"NL",$D$5:$D$72,"&lt;&gt;"&amp;"HORS LIGUE",E$5:E$72,"&lt;"&amp;E60)+1),Paramètres!$B$3:$C$56,2,FALSE)*Paramètres!$K$3))</f>
        <v>0</v>
      </c>
      <c r="G60" s="4"/>
      <c r="H60" s="2">
        <f>IF(G$2="Bike &amp; Run",IF(ISNA(VLOOKUP(G60,Paramètres!$B$3:$C$56,2,FALSE)),0,VLOOKUP(G60,Paramètres!$B$3:$C$56,2,FALSE)*Paramètres!$K$4),IF(OR(G60="",OR($D60="",$D60="NL",$D60="HORS LIGUE")),0,VLOOKUP(IF(OR(G60="",OR($D60="",$D60="NL",$D60="HORS LIGUE")),"",COUNTIFS($D$5:$D$72,"&lt;&gt;"&amp;"",$D$5:$D$72,"&lt;&gt;"&amp;"NL",$D$5:$D$72,"&lt;&gt;"&amp;"HORS LIGUE",G$5:G$72,"&lt;"&amp;G60)+1),Paramètres!$B$3:$C$56,2,FALSE)*Paramètres!$K$4))</f>
        <v>0</v>
      </c>
      <c r="I60" s="36"/>
      <c r="J60" s="2">
        <f>IF(I$2="Bike &amp; Run",IF(ISNA(VLOOKUP(I60,Paramètres!$B$3:$C$56,2,FALSE)),0,VLOOKUP(I60,Paramètres!$B$3:$C$56,2,FALSE)*Paramètres!$K$5),IF(OR(I60="",OR($D60="",$D60="NL",$D60="HORS LIGUE")),0,VLOOKUP(IF(OR(I60="",OR($D60="",$D60="NL",$D60="HORS LIGUE")),"",COUNTIFS($D$5:$D$72,"&lt;&gt;"&amp;"",$D$5:$D$72,"&lt;&gt;"&amp;"NL",$D$5:$D$72,"&lt;&gt;"&amp;"HORS LIGUE",I$5:I$72,"&lt;"&amp;I60)+1),Paramètres!$B$3:$C$56,2,FALSE)*Paramètres!$K$5))</f>
        <v>0</v>
      </c>
      <c r="K60" s="4"/>
      <c r="L60" s="2">
        <f>IF(K$2="Bike &amp; Run",IF(ISNA(VLOOKUP(K60,Paramètres!$B$3:$C$56,2,FALSE)),0,VLOOKUP(K60,Paramètres!$B$3:$C$56,2,FALSE)*Paramètres!$K$6),IF(OR(K60="",OR($D60="",$D60="NL",$D60="HORS LIGUE")),0,VLOOKUP(IF(OR(K60="",OR($D60="",$D60="NL",$D60="HORS LIGUE")),"",COUNTIFS($D$5:$D$72,"&lt;&gt;"&amp;"",$D$5:$D$72,"&lt;&gt;"&amp;"NL",$D$5:$D$72,"&lt;&gt;"&amp;"HORS LIGUE",K$5:K$72,"&lt;"&amp;K60)+1),Paramètres!$B$3:$C$56,2,FALSE)*Paramètres!$K$6))</f>
        <v>0</v>
      </c>
      <c r="M60" s="4"/>
      <c r="N60" s="2">
        <f>IF(M$2="Bike &amp; Run",IF(ISNA(VLOOKUP(M60,Paramètres!$B$3:$C$56,2,FALSE)),0,VLOOKUP(M60,Paramètres!$B$3:$C$56,2,FALSE)*Paramètres!$K$7),IF(OR(M60="",OR($D60="",$D60="NL",$D60="HORS LIGUE")),0,VLOOKUP(IF(OR(M60="",OR($D60="",$D60="NL",$D60="HORS LIGUE")),"",COUNTIFS($D$5:$D$72,"&lt;&gt;"&amp;"",$D$5:$D$72,"&lt;&gt;"&amp;"NL",$D$5:$D$72,"&lt;&gt;"&amp;"HORS LIGUE",M$5:M$72,"&lt;"&amp;M60)+1),Paramètres!$B$3:$C$56,2,FALSE)*Paramètres!$K$7))</f>
        <v>0</v>
      </c>
      <c r="O60" s="46"/>
      <c r="P60" s="2">
        <f>IF(O$2="Bike &amp; Run",IF(ISNA(VLOOKUP(O60,Paramètres!$B$3:$C$56,2,FALSE)),0,VLOOKUP(O60,Paramètres!$B$3:$C$56,2,FALSE)*Paramètres!$K$8),IF(OR(O60="",OR($D60="",$D60="NL",$D60="HORS LIGUE")),0,VLOOKUP(IF(OR(O60="",OR($D60="",$D60="NL",$D60="HORS LIGUE")),"",COUNTIFS($D$5:$D$72,"&lt;&gt;"&amp;"",$D$5:$D$72,"&lt;&gt;"&amp;"NL",$D$5:$D$72,"&lt;&gt;"&amp;"HORS LIGUE",O$5:O$72,"&lt;"&amp;O60)+1),Paramètres!$B$3:$C$56,2,FALSE)*Paramètres!$K$8))</f>
        <v>0</v>
      </c>
      <c r="Q60" s="46"/>
      <c r="R60" s="2">
        <f>IF(Q$2="Bike &amp; Run",IF(ISNA(VLOOKUP(Q60,Paramètres!$B$3:$C$56,2,FALSE)),0,VLOOKUP(Q60,Paramètres!$B$3:$C$56,2,FALSE)*Paramètres!$K$9),IF(OR(Q60="",OR($D60="",$D60="NL",$D60="HORS LIGUE")),0,VLOOKUP(IF(OR(Q60="",OR($D60="",$D60="NL",$D60="HORS LIGUE")),"",COUNTIFS($D$5:$D$72,"&lt;&gt;"&amp;"",$D$5:$D$72,"&lt;&gt;"&amp;"NL",$D$5:$D$72,"&lt;&gt;"&amp;"HORS LIGUE",Q$5:Q$72,"&lt;"&amp;Q60)+1),Paramètres!$B$3:$C$56,2,FALSE)*Paramètres!$K$9))</f>
        <v>0</v>
      </c>
      <c r="S60" s="46"/>
      <c r="T60" s="2">
        <f>IF(S$2="Bike &amp; Run",IF(ISNA(VLOOKUP(S60,Paramètres!$B$3:$C$56,2,FALSE)),0,VLOOKUP(S60,Paramètres!$B$3:$C$56,2,FALSE)*Paramètres!$K$10),IF(OR(S60="",OR($D60="",$D60="NL",$D60="HORS LIGUE")),0,VLOOKUP(IF(OR(S60="",OR($D60="",$D60="NL",$D60="HORS LIGUE")),"",COUNTIFS($D$5:$D$72,"&lt;&gt;"&amp;"",$D$5:$D$72,"&lt;&gt;"&amp;"NL",$D$5:$D$72,"&lt;&gt;"&amp;"HORS LIGUE",S$5:S$72,"&lt;"&amp;S60)+1),Paramètres!$B$3:$C$56,2,FALSE)*Paramètres!$K$10))</f>
        <v>0</v>
      </c>
      <c r="U60" s="46"/>
      <c r="V60" s="2">
        <f>IF(U$2="Bike &amp; Run",IF(ISNA(VLOOKUP(U60,Paramètres!$B$3:$C$56,2,FALSE)),0,VLOOKUP(U60,Paramètres!$B$3:$C$56,2,FALSE)*Paramètres!$K$11),IF(OR(U60="",OR($D60="",$D60="NL",$D60="HORS LIGUE")),0,VLOOKUP(IF(OR(U60="",OR($D60="",$D60="NL",$D60="HORS LIGUE")),"",COUNTIFS($D$5:$D$72,"&lt;&gt;"&amp;"",$D$5:$D$72,"&lt;&gt;"&amp;"NL",$D$5:$D$72,"&lt;&gt;"&amp;"HORS LIGUE",U$5:U$72,"&lt;"&amp;U60)+1),Paramètres!$B$3:$C$56,2,FALSE)*Paramètres!$K$11))</f>
        <v>0</v>
      </c>
      <c r="W60" s="46"/>
      <c r="X60" s="2">
        <f>IF(W$2="Bike &amp; Run",IF(ISNA(VLOOKUP(W60,Paramètres!$B$3:$C$56,2,FALSE)),0,VLOOKUP(W60,Paramètres!$B$3:$C$56,2,FALSE)*Paramètres!$K$12),IF(OR(W60="",OR($D60="",$D60="NL",$D60="HORS LIGUE")),0,VLOOKUP(IF(OR(W60="",OR($D60="",$D60="NL",$D60="HORS LIGUE")),"",COUNTIFS($D$5:$D$72,"&lt;&gt;"&amp;"",$D$5:$D$72,"&lt;&gt;"&amp;"NL",$D$5:$D$72,"&lt;&gt;"&amp;"HORS LIGUE",W$5:W$72,"&lt;"&amp;W60)+1),Paramètres!$B$3:$C$56,2,FALSE)*Paramètres!$K$12))</f>
        <v>0</v>
      </c>
      <c r="Y60" s="46"/>
      <c r="Z60" s="2">
        <f>IF(Y$2="Bike &amp; Run",IF(ISNA(VLOOKUP(Y60,Paramètres!$B$3:$C$56,2,FALSE)),0,VLOOKUP(Y60,Paramètres!$B$3:$C$56,2,FALSE)*Paramètres!$K$13),IF(OR(Y60="",OR($D60="",$D60="NL",$D60="HORS LIGUE")),0,VLOOKUP(IF(OR(Y60="",OR($D60="",$D60="NL",$D60="HORS LIGUE")),"",COUNTIFS($D$5:$D$72,"&lt;&gt;"&amp;"",$D$5:$D$72,"&lt;&gt;"&amp;"NL",$D$5:$D$72,"&lt;&gt;"&amp;"HORS LIGUE",Y$5:Y$72,"&lt;"&amp;Y60)+1),Paramètres!$B$3:$C$56,2,FALSE)*Paramètres!$K$13))</f>
        <v>0</v>
      </c>
      <c r="AA60" s="46"/>
      <c r="AB60" s="2">
        <f>IF(AA$2="Bike &amp; Run",IF(ISNA(VLOOKUP(AA60,Paramètres!$B$3:$C$56,2,FALSE)),0,VLOOKUP(AA60,Paramètres!$B$3:$C$56,2,FALSE)*Paramètres!$K$14),IF(OR(AA60="",OR($D60="",$D60="NL",$D60="HORS LIGUE")),0,VLOOKUP(IF(OR(AA60="",OR($D60="",$D60="NL",$D60="HORS LIGUE")),"",COUNTIFS($D$5:$D$72,"&lt;&gt;"&amp;"",$D$5:$D$72,"&lt;&gt;"&amp;"NL",$D$5:$D$72,"&lt;&gt;"&amp;"HORS LIGUE",AA$5:AA$72,"&lt;"&amp;AA60)+1),Paramètres!$B$3:$C$56,2,FALSE)*Paramètres!$K$14))</f>
        <v>0</v>
      </c>
      <c r="AC60" s="46"/>
      <c r="AD60" s="2">
        <f>IF(AC$2="Bike &amp; Run",IF(ISNA(VLOOKUP(AC60,Paramètres!$B$3:$C$56,2,FALSE)),0,VLOOKUP(AC60,Paramètres!$B$3:$C$56,2,FALSE)*Paramètres!$K$15),IF(OR(AC60="",OR($D60="",$D60="NL",$D60="HORS LIGUE")),0,VLOOKUP(IF(OR(AC60="",OR($D60="",$D60="NL",$D60="HORS LIGUE")),"",COUNTIFS($D$5:$D$72,"&lt;&gt;"&amp;"",$D$5:$D$72,"&lt;&gt;"&amp;"NL",$D$5:$D$72,"&lt;&gt;"&amp;"HORS LIGUE",AC$5:AC$72,"&lt;"&amp;AC60)+1),Paramètres!$B$3:$C$56,2,FALSE)*Paramètres!$K$15))</f>
        <v>0</v>
      </c>
      <c r="AE60" s="46"/>
      <c r="AF60" s="2">
        <f>IF(AE$2="Bike &amp; Run",IF(ISNA(VLOOKUP(AE60,Paramètres!$B$3:$C$56,2,FALSE)),0,VLOOKUP(AE60,Paramètres!$B$3:$C$56,2,FALSE)*Paramètres!$K$16),IF(OR(AE60="",OR($D60="",$D60="NL",$D60="HORS LIGUE")),0,VLOOKUP(IF(OR(AE60="",OR($D60="",$D60="NL",$D60="HORS LIGUE")),"",COUNTIFS($D$5:$D$72,"&lt;&gt;"&amp;"",$D$5:$D$72,"&lt;&gt;"&amp;"NL",$D$5:$D$72,"&lt;&gt;"&amp;"HORS LIGUE",AE$5:AE$72,"&lt;"&amp;AE60)+1),Paramètres!$B$3:$C$56,2,FALSE)*Paramètres!$K$16))</f>
        <v>0</v>
      </c>
      <c r="AG60" s="46"/>
      <c r="AH60" s="2">
        <f>IF(AG$2="Bike &amp; Run",IF(ISNA(VLOOKUP(AG60,Paramètres!$B$3:$C$56,2,FALSE)),0,VLOOKUP(AG60,Paramètres!$B$3:$C$56,2,FALSE)*Paramètres!$K$17),IF(OR(AG60="",OR($D60="",$D60="NL",$D60="HORS LIGUE")),0,VLOOKUP(IF(OR(AG60="",OR($D60="",$D60="NL",$D60="HORS LIGUE")),"",COUNTIFS($D$5:$D$72,"&lt;&gt;"&amp;"",$D$5:$D$72,"&lt;&gt;"&amp;"NL",$D$5:$D$72,"&lt;&gt;"&amp;"HORS LIGUE",AG$5:AG$72,"&lt;"&amp;AG60)+1),Paramètres!$B$3:$C$56,2,FALSE)*Paramètres!$K$17))</f>
        <v>0</v>
      </c>
      <c r="AI60" s="40">
        <f t="shared" si="53"/>
        <v>0</v>
      </c>
      <c r="AJ60" s="3" t="str">
        <f t="shared" si="54"/>
        <v/>
      </c>
      <c r="AK60" s="5">
        <f t="shared" si="55"/>
        <v>0</v>
      </c>
      <c r="AL60" s="41">
        <f t="shared" si="56"/>
        <v>0</v>
      </c>
      <c r="AM60" s="33" t="str">
        <f t="shared" si="57"/>
        <v/>
      </c>
      <c r="AO60" s="22">
        <f t="shared" si="58"/>
        <v>0</v>
      </c>
      <c r="AP60">
        <f t="shared" si="59"/>
        <v>0</v>
      </c>
      <c r="AQ60">
        <f t="shared" si="60"/>
        <v>0</v>
      </c>
      <c r="AR60">
        <f t="shared" si="61"/>
        <v>0</v>
      </c>
      <c r="AS60">
        <f t="shared" si="62"/>
        <v>0</v>
      </c>
      <c r="AT60">
        <f t="shared" si="63"/>
        <v>0</v>
      </c>
      <c r="AU60">
        <f t="shared" si="64"/>
        <v>0</v>
      </c>
      <c r="AV60">
        <f t="shared" si="65"/>
        <v>0</v>
      </c>
      <c r="AW60">
        <f t="shared" si="66"/>
        <v>0</v>
      </c>
      <c r="AX60">
        <f t="shared" si="67"/>
        <v>0</v>
      </c>
      <c r="AY60">
        <f t="shared" si="68"/>
        <v>0</v>
      </c>
      <c r="AZ60">
        <f t="shared" si="69"/>
        <v>0</v>
      </c>
      <c r="BA60">
        <f t="shared" si="70"/>
        <v>0</v>
      </c>
      <c r="BB60">
        <f t="shared" si="71"/>
        <v>0</v>
      </c>
      <c r="BC60">
        <f t="shared" si="72"/>
        <v>0</v>
      </c>
      <c r="BD60">
        <f t="shared" si="73"/>
        <v>0</v>
      </c>
      <c r="BE60" s="22">
        <f t="shared" ref="BE60:BR60" si="97">BD60+LARGE($AO60:$BC60,BE$4)</f>
        <v>0</v>
      </c>
      <c r="BF60" s="22">
        <f t="shared" si="97"/>
        <v>0</v>
      </c>
      <c r="BG60" s="22">
        <f t="shared" si="97"/>
        <v>0</v>
      </c>
      <c r="BH60" s="22">
        <f t="shared" si="97"/>
        <v>0</v>
      </c>
      <c r="BI60" s="22">
        <f t="shared" si="97"/>
        <v>0</v>
      </c>
      <c r="BJ60" s="22">
        <f t="shared" si="97"/>
        <v>0</v>
      </c>
      <c r="BK60" s="22">
        <f t="shared" si="97"/>
        <v>0</v>
      </c>
      <c r="BL60" s="22">
        <f t="shared" si="97"/>
        <v>0</v>
      </c>
      <c r="BM60" s="22">
        <f t="shared" si="97"/>
        <v>0</v>
      </c>
      <c r="BN60" s="22">
        <f t="shared" si="97"/>
        <v>0</v>
      </c>
      <c r="BO60" s="22">
        <f t="shared" si="97"/>
        <v>0</v>
      </c>
      <c r="BP60" s="22">
        <f t="shared" si="97"/>
        <v>0</v>
      </c>
      <c r="BQ60" s="22">
        <f t="shared" si="97"/>
        <v>0</v>
      </c>
      <c r="BR60" s="22">
        <f t="shared" si="97"/>
        <v>0</v>
      </c>
    </row>
    <row r="61" spans="1:70" ht="16.5">
      <c r="A61" s="14"/>
      <c r="B61" s="32" t="str">
        <f>IF(ISNA(VLOOKUP(A61,'Licenciés Jeunes 2023'!A:C,3,0)),"",VLOOKUP(A61,'Licenciés Jeunes 2023'!A:C,3,0))</f>
        <v/>
      </c>
      <c r="C61" s="32" t="str">
        <f>IF(ISNA(VLOOKUP(A61,'Licenciés Jeunes 2023'!A:C,2,0)),"",VLOOKUP(A61,'Licenciés Jeunes 2023'!A:C,2,0))</f>
        <v/>
      </c>
      <c r="D61" s="32" t="str">
        <f>IF(ISNA(VLOOKUP(A61,'Licenciés Jeunes 2023'!A:F,6,0)),"",VLOOKUP(A61,'Licenciés Jeunes 2023'!A:F,6,0))</f>
        <v/>
      </c>
      <c r="E61" s="6"/>
      <c r="F61" s="2">
        <f>IF(E$2="Bike &amp; Run",IF(ISNA(VLOOKUP(E61,Paramètres!$B$3:$C$56,2,FALSE)),0,VLOOKUP(E61,Paramètres!$B$3:$C$56,2,FALSE)*Paramètres!$K$3),IF(OR(E61="",OR($D61="",$D61="NL",$D61="HORS LIGUE")),0,VLOOKUP(IF(OR(E61="",OR($D61="",$D61="NL",$D61="HORS LIGUE")),"",COUNTIFS($D$5:$D$72,"&lt;&gt;"&amp;"",$D$5:$D$72,"&lt;&gt;"&amp;"NL",$D$5:$D$72,"&lt;&gt;"&amp;"HORS LIGUE",E$5:E$72,"&lt;"&amp;E61)+1),Paramètres!$B$3:$C$56,2,FALSE)*Paramètres!$K$3))</f>
        <v>0</v>
      </c>
      <c r="G61" s="4"/>
      <c r="H61" s="2">
        <f>IF(G$2="Bike &amp; Run",IF(ISNA(VLOOKUP(G61,Paramètres!$B$3:$C$56,2,FALSE)),0,VLOOKUP(G61,Paramètres!$B$3:$C$56,2,FALSE)*Paramètres!$K$4),IF(OR(G61="",OR($D61="",$D61="NL",$D61="HORS LIGUE")),0,VLOOKUP(IF(OR(G61="",OR($D61="",$D61="NL",$D61="HORS LIGUE")),"",COUNTIFS($D$5:$D$72,"&lt;&gt;"&amp;"",$D$5:$D$72,"&lt;&gt;"&amp;"NL",$D$5:$D$72,"&lt;&gt;"&amp;"HORS LIGUE",G$5:G$72,"&lt;"&amp;G61)+1),Paramètres!$B$3:$C$56,2,FALSE)*Paramètres!$K$4))</f>
        <v>0</v>
      </c>
      <c r="I61" s="36"/>
      <c r="J61" s="2">
        <f>IF(I$2="Bike &amp; Run",IF(ISNA(VLOOKUP(I61,Paramètres!$B$3:$C$56,2,FALSE)),0,VLOOKUP(I61,Paramètres!$B$3:$C$56,2,FALSE)*Paramètres!$K$5),IF(OR(I61="",OR($D61="",$D61="NL",$D61="HORS LIGUE")),0,VLOOKUP(IF(OR(I61="",OR($D61="",$D61="NL",$D61="HORS LIGUE")),"",COUNTIFS($D$5:$D$72,"&lt;&gt;"&amp;"",$D$5:$D$72,"&lt;&gt;"&amp;"NL",$D$5:$D$72,"&lt;&gt;"&amp;"HORS LIGUE",I$5:I$72,"&lt;"&amp;I61)+1),Paramètres!$B$3:$C$56,2,FALSE)*Paramètres!$K$5))</f>
        <v>0</v>
      </c>
      <c r="K61" s="4"/>
      <c r="L61" s="2">
        <f>IF(K$2="Bike &amp; Run",IF(ISNA(VLOOKUP(K61,Paramètres!$B$3:$C$56,2,FALSE)),0,VLOOKUP(K61,Paramètres!$B$3:$C$56,2,FALSE)*Paramètres!$K$6),IF(OR(K61="",OR($D61="",$D61="NL",$D61="HORS LIGUE")),0,VLOOKUP(IF(OR(K61="",OR($D61="",$D61="NL",$D61="HORS LIGUE")),"",COUNTIFS($D$5:$D$72,"&lt;&gt;"&amp;"",$D$5:$D$72,"&lt;&gt;"&amp;"NL",$D$5:$D$72,"&lt;&gt;"&amp;"HORS LIGUE",K$5:K$72,"&lt;"&amp;K61)+1),Paramètres!$B$3:$C$56,2,FALSE)*Paramètres!$K$6))</f>
        <v>0</v>
      </c>
      <c r="M61" s="4"/>
      <c r="N61" s="2">
        <f>IF(M$2="Bike &amp; Run",IF(ISNA(VLOOKUP(M61,Paramètres!$B$3:$C$56,2,FALSE)),0,VLOOKUP(M61,Paramètres!$B$3:$C$56,2,FALSE)*Paramètres!$K$7),IF(OR(M61="",OR($D61="",$D61="NL",$D61="HORS LIGUE")),0,VLOOKUP(IF(OR(M61="",OR($D61="",$D61="NL",$D61="HORS LIGUE")),"",COUNTIFS($D$5:$D$72,"&lt;&gt;"&amp;"",$D$5:$D$72,"&lt;&gt;"&amp;"NL",$D$5:$D$72,"&lt;&gt;"&amp;"HORS LIGUE",M$5:M$72,"&lt;"&amp;M61)+1),Paramètres!$B$3:$C$56,2,FALSE)*Paramètres!$K$7))</f>
        <v>0</v>
      </c>
      <c r="O61" s="46"/>
      <c r="P61" s="2">
        <f>IF(O$2="Bike &amp; Run",IF(ISNA(VLOOKUP(O61,Paramètres!$B$3:$C$56,2,FALSE)),0,VLOOKUP(O61,Paramètres!$B$3:$C$56,2,FALSE)*Paramètres!$K$8),IF(OR(O61="",OR($D61="",$D61="NL",$D61="HORS LIGUE")),0,VLOOKUP(IF(OR(O61="",OR($D61="",$D61="NL",$D61="HORS LIGUE")),"",COUNTIFS($D$5:$D$72,"&lt;&gt;"&amp;"",$D$5:$D$72,"&lt;&gt;"&amp;"NL",$D$5:$D$72,"&lt;&gt;"&amp;"HORS LIGUE",O$5:O$72,"&lt;"&amp;O61)+1),Paramètres!$B$3:$C$56,2,FALSE)*Paramètres!$K$8))</f>
        <v>0</v>
      </c>
      <c r="Q61" s="46"/>
      <c r="R61" s="2">
        <f>IF(Q$2="Bike &amp; Run",IF(ISNA(VLOOKUP(Q61,Paramètres!$B$3:$C$56,2,FALSE)),0,VLOOKUP(Q61,Paramètres!$B$3:$C$56,2,FALSE)*Paramètres!$K$9),IF(OR(Q61="",OR($D61="",$D61="NL",$D61="HORS LIGUE")),0,VLOOKUP(IF(OR(Q61="",OR($D61="",$D61="NL",$D61="HORS LIGUE")),"",COUNTIFS($D$5:$D$72,"&lt;&gt;"&amp;"",$D$5:$D$72,"&lt;&gt;"&amp;"NL",$D$5:$D$72,"&lt;&gt;"&amp;"HORS LIGUE",Q$5:Q$72,"&lt;"&amp;Q61)+1),Paramètres!$B$3:$C$56,2,FALSE)*Paramètres!$K$9))</f>
        <v>0</v>
      </c>
      <c r="S61" s="46"/>
      <c r="T61" s="2">
        <f>IF(S$2="Bike &amp; Run",IF(ISNA(VLOOKUP(S61,Paramètres!$B$3:$C$56,2,FALSE)),0,VLOOKUP(S61,Paramètres!$B$3:$C$56,2,FALSE)*Paramètres!$K$10),IF(OR(S61="",OR($D61="",$D61="NL",$D61="HORS LIGUE")),0,VLOOKUP(IF(OR(S61="",OR($D61="",$D61="NL",$D61="HORS LIGUE")),"",COUNTIFS($D$5:$D$72,"&lt;&gt;"&amp;"",$D$5:$D$72,"&lt;&gt;"&amp;"NL",$D$5:$D$72,"&lt;&gt;"&amp;"HORS LIGUE",S$5:S$72,"&lt;"&amp;S61)+1),Paramètres!$B$3:$C$56,2,FALSE)*Paramètres!$K$10))</f>
        <v>0</v>
      </c>
      <c r="U61" s="46"/>
      <c r="V61" s="2">
        <f>IF(U$2="Bike &amp; Run",IF(ISNA(VLOOKUP(U61,Paramètres!$B$3:$C$56,2,FALSE)),0,VLOOKUP(U61,Paramètres!$B$3:$C$56,2,FALSE)*Paramètres!$K$11),IF(OR(U61="",OR($D61="",$D61="NL",$D61="HORS LIGUE")),0,VLOOKUP(IF(OR(U61="",OR($D61="",$D61="NL",$D61="HORS LIGUE")),"",COUNTIFS($D$5:$D$72,"&lt;&gt;"&amp;"",$D$5:$D$72,"&lt;&gt;"&amp;"NL",$D$5:$D$72,"&lt;&gt;"&amp;"HORS LIGUE",U$5:U$72,"&lt;"&amp;U61)+1),Paramètres!$B$3:$C$56,2,FALSE)*Paramètres!$K$11))</f>
        <v>0</v>
      </c>
      <c r="W61" s="46"/>
      <c r="X61" s="2">
        <f>IF(W$2="Bike &amp; Run",IF(ISNA(VLOOKUP(W61,Paramètres!$B$3:$C$56,2,FALSE)),0,VLOOKUP(W61,Paramètres!$B$3:$C$56,2,FALSE)*Paramètres!$K$12),IF(OR(W61="",OR($D61="",$D61="NL",$D61="HORS LIGUE")),0,VLOOKUP(IF(OR(W61="",OR($D61="",$D61="NL",$D61="HORS LIGUE")),"",COUNTIFS($D$5:$D$72,"&lt;&gt;"&amp;"",$D$5:$D$72,"&lt;&gt;"&amp;"NL",$D$5:$D$72,"&lt;&gt;"&amp;"HORS LIGUE",W$5:W$72,"&lt;"&amp;W61)+1),Paramètres!$B$3:$C$56,2,FALSE)*Paramètres!$K$12))</f>
        <v>0</v>
      </c>
      <c r="Y61" s="46"/>
      <c r="Z61" s="2">
        <f>IF(Y$2="Bike &amp; Run",IF(ISNA(VLOOKUP(Y61,Paramètres!$B$3:$C$56,2,FALSE)),0,VLOOKUP(Y61,Paramètres!$B$3:$C$56,2,FALSE)*Paramètres!$K$13),IF(OR(Y61="",OR($D61="",$D61="NL",$D61="HORS LIGUE")),0,VLOOKUP(IF(OR(Y61="",OR($D61="",$D61="NL",$D61="HORS LIGUE")),"",COUNTIFS($D$5:$D$72,"&lt;&gt;"&amp;"",$D$5:$D$72,"&lt;&gt;"&amp;"NL",$D$5:$D$72,"&lt;&gt;"&amp;"HORS LIGUE",Y$5:Y$72,"&lt;"&amp;Y61)+1),Paramètres!$B$3:$C$56,2,FALSE)*Paramètres!$K$13))</f>
        <v>0</v>
      </c>
      <c r="AA61" s="46"/>
      <c r="AB61" s="2">
        <f>IF(AA$2="Bike &amp; Run",IF(ISNA(VLOOKUP(AA61,Paramètres!$B$3:$C$56,2,FALSE)),0,VLOOKUP(AA61,Paramètres!$B$3:$C$56,2,FALSE)*Paramètres!$K$14),IF(OR(AA61="",OR($D61="",$D61="NL",$D61="HORS LIGUE")),0,VLOOKUP(IF(OR(AA61="",OR($D61="",$D61="NL",$D61="HORS LIGUE")),"",COUNTIFS($D$5:$D$72,"&lt;&gt;"&amp;"",$D$5:$D$72,"&lt;&gt;"&amp;"NL",$D$5:$D$72,"&lt;&gt;"&amp;"HORS LIGUE",AA$5:AA$72,"&lt;"&amp;AA61)+1),Paramètres!$B$3:$C$56,2,FALSE)*Paramètres!$K$14))</f>
        <v>0</v>
      </c>
      <c r="AC61" s="46"/>
      <c r="AD61" s="2">
        <f>IF(AC$2="Bike &amp; Run",IF(ISNA(VLOOKUP(AC61,Paramètres!$B$3:$C$56,2,FALSE)),0,VLOOKUP(AC61,Paramètres!$B$3:$C$56,2,FALSE)*Paramètres!$K$15),IF(OR(AC61="",OR($D61="",$D61="NL",$D61="HORS LIGUE")),0,VLOOKUP(IF(OR(AC61="",OR($D61="",$D61="NL",$D61="HORS LIGUE")),"",COUNTIFS($D$5:$D$72,"&lt;&gt;"&amp;"",$D$5:$D$72,"&lt;&gt;"&amp;"NL",$D$5:$D$72,"&lt;&gt;"&amp;"HORS LIGUE",AC$5:AC$72,"&lt;"&amp;AC61)+1),Paramètres!$B$3:$C$56,2,FALSE)*Paramètres!$K$15))</f>
        <v>0</v>
      </c>
      <c r="AE61" s="46"/>
      <c r="AF61" s="2">
        <f>IF(AE$2="Bike &amp; Run",IF(ISNA(VLOOKUP(AE61,Paramètres!$B$3:$C$56,2,FALSE)),0,VLOOKUP(AE61,Paramètres!$B$3:$C$56,2,FALSE)*Paramètres!$K$16),IF(OR(AE61="",OR($D61="",$D61="NL",$D61="HORS LIGUE")),0,VLOOKUP(IF(OR(AE61="",OR($D61="",$D61="NL",$D61="HORS LIGUE")),"",COUNTIFS($D$5:$D$72,"&lt;&gt;"&amp;"",$D$5:$D$72,"&lt;&gt;"&amp;"NL",$D$5:$D$72,"&lt;&gt;"&amp;"HORS LIGUE",AE$5:AE$72,"&lt;"&amp;AE61)+1),Paramètres!$B$3:$C$56,2,FALSE)*Paramètres!$K$16))</f>
        <v>0</v>
      </c>
      <c r="AG61" s="46"/>
      <c r="AH61" s="2">
        <f>IF(AG$2="Bike &amp; Run",IF(ISNA(VLOOKUP(AG61,Paramètres!$B$3:$C$56,2,FALSE)),0,VLOOKUP(AG61,Paramètres!$B$3:$C$56,2,FALSE)*Paramètres!$K$17),IF(OR(AG61="",OR($D61="",$D61="NL",$D61="HORS LIGUE")),0,VLOOKUP(IF(OR(AG61="",OR($D61="",$D61="NL",$D61="HORS LIGUE")),"",COUNTIFS($D$5:$D$72,"&lt;&gt;"&amp;"",$D$5:$D$72,"&lt;&gt;"&amp;"NL",$D$5:$D$72,"&lt;&gt;"&amp;"HORS LIGUE",AG$5:AG$72,"&lt;"&amp;AG61)+1),Paramètres!$B$3:$C$56,2,FALSE)*Paramètres!$K$17))</f>
        <v>0</v>
      </c>
      <c r="AI61" s="40">
        <f t="shared" si="53"/>
        <v>0</v>
      </c>
      <c r="AJ61" s="3" t="str">
        <f t="shared" si="54"/>
        <v/>
      </c>
      <c r="AK61" s="5">
        <f t="shared" si="55"/>
        <v>0</v>
      </c>
      <c r="AL61" s="41">
        <f t="shared" si="56"/>
        <v>0</v>
      </c>
      <c r="AM61" s="33" t="str">
        <f t="shared" si="57"/>
        <v/>
      </c>
      <c r="AO61" s="22">
        <f t="shared" si="58"/>
        <v>0</v>
      </c>
      <c r="AP61">
        <f t="shared" si="59"/>
        <v>0</v>
      </c>
      <c r="AQ61">
        <f t="shared" si="60"/>
        <v>0</v>
      </c>
      <c r="AR61">
        <f t="shared" si="61"/>
        <v>0</v>
      </c>
      <c r="AS61">
        <f t="shared" si="62"/>
        <v>0</v>
      </c>
      <c r="AT61">
        <f t="shared" si="63"/>
        <v>0</v>
      </c>
      <c r="AU61">
        <f t="shared" si="64"/>
        <v>0</v>
      </c>
      <c r="AV61">
        <f t="shared" si="65"/>
        <v>0</v>
      </c>
      <c r="AW61">
        <f t="shared" si="66"/>
        <v>0</v>
      </c>
      <c r="AX61">
        <f t="shared" si="67"/>
        <v>0</v>
      </c>
      <c r="AY61">
        <f t="shared" si="68"/>
        <v>0</v>
      </c>
      <c r="AZ61">
        <f t="shared" si="69"/>
        <v>0</v>
      </c>
      <c r="BA61">
        <f t="shared" si="70"/>
        <v>0</v>
      </c>
      <c r="BB61">
        <f t="shared" si="71"/>
        <v>0</v>
      </c>
      <c r="BC61">
        <f t="shared" si="72"/>
        <v>0</v>
      </c>
      <c r="BD61">
        <f t="shared" si="73"/>
        <v>0</v>
      </c>
      <c r="BE61" s="22">
        <f t="shared" ref="BE61:BR61" si="98">BD61+LARGE($AO61:$BC61,BE$4)</f>
        <v>0</v>
      </c>
      <c r="BF61" s="22">
        <f t="shared" si="98"/>
        <v>0</v>
      </c>
      <c r="BG61" s="22">
        <f t="shared" si="98"/>
        <v>0</v>
      </c>
      <c r="BH61" s="22">
        <f t="shared" si="98"/>
        <v>0</v>
      </c>
      <c r="BI61" s="22">
        <f t="shared" si="98"/>
        <v>0</v>
      </c>
      <c r="BJ61" s="22">
        <f t="shared" si="98"/>
        <v>0</v>
      </c>
      <c r="BK61" s="22">
        <f t="shared" si="98"/>
        <v>0</v>
      </c>
      <c r="BL61" s="22">
        <f t="shared" si="98"/>
        <v>0</v>
      </c>
      <c r="BM61" s="22">
        <f t="shared" si="98"/>
        <v>0</v>
      </c>
      <c r="BN61" s="22">
        <f t="shared" si="98"/>
        <v>0</v>
      </c>
      <c r="BO61" s="22">
        <f t="shared" si="98"/>
        <v>0</v>
      </c>
      <c r="BP61" s="22">
        <f t="shared" si="98"/>
        <v>0</v>
      </c>
      <c r="BQ61" s="22">
        <f t="shared" si="98"/>
        <v>0</v>
      </c>
      <c r="BR61" s="22">
        <f t="shared" si="98"/>
        <v>0</v>
      </c>
    </row>
    <row r="62" spans="1:70" ht="16.5">
      <c r="A62" s="14"/>
      <c r="B62" s="32" t="str">
        <f>IF(ISNA(VLOOKUP(A62,'Licenciés Jeunes 2023'!A:C,3,0)),"",VLOOKUP(A62,'Licenciés Jeunes 2023'!A:C,3,0))</f>
        <v/>
      </c>
      <c r="C62" s="32" t="str">
        <f>IF(ISNA(VLOOKUP(A62,'Licenciés Jeunes 2023'!A:C,2,0)),"",VLOOKUP(A62,'Licenciés Jeunes 2023'!A:C,2,0))</f>
        <v/>
      </c>
      <c r="D62" s="32" t="str">
        <f>IF(ISNA(VLOOKUP(A62,'Licenciés Jeunes 2023'!A:F,6,0)),"",VLOOKUP(A62,'Licenciés Jeunes 2023'!A:F,6,0))</f>
        <v/>
      </c>
      <c r="E62" s="6"/>
      <c r="F62" s="2">
        <f>IF(E$2="Bike &amp; Run",IF(ISNA(VLOOKUP(E62,Paramètres!$B$3:$C$56,2,FALSE)),0,VLOOKUP(E62,Paramètres!$B$3:$C$56,2,FALSE)*Paramètres!$K$3),IF(OR(E62="",OR($D62="",$D62="NL",$D62="HORS LIGUE")),0,VLOOKUP(IF(OR(E62="",OR($D62="",$D62="NL",$D62="HORS LIGUE")),"",COUNTIFS($D$5:$D$72,"&lt;&gt;"&amp;"",$D$5:$D$72,"&lt;&gt;"&amp;"NL",$D$5:$D$72,"&lt;&gt;"&amp;"HORS LIGUE",E$5:E$72,"&lt;"&amp;E62)+1),Paramètres!$B$3:$C$56,2,FALSE)*Paramètres!$K$3))</f>
        <v>0</v>
      </c>
      <c r="G62" s="4"/>
      <c r="H62" s="2">
        <f>IF(G$2="Bike &amp; Run",IF(ISNA(VLOOKUP(G62,Paramètres!$B$3:$C$56,2,FALSE)),0,VLOOKUP(G62,Paramètres!$B$3:$C$56,2,FALSE)*Paramètres!$K$4),IF(OR(G62="",OR($D62="",$D62="NL",$D62="HORS LIGUE")),0,VLOOKUP(IF(OR(G62="",OR($D62="",$D62="NL",$D62="HORS LIGUE")),"",COUNTIFS($D$5:$D$72,"&lt;&gt;"&amp;"",$D$5:$D$72,"&lt;&gt;"&amp;"NL",$D$5:$D$72,"&lt;&gt;"&amp;"HORS LIGUE",G$5:G$72,"&lt;"&amp;G62)+1),Paramètres!$B$3:$C$56,2,FALSE)*Paramètres!$K$4))</f>
        <v>0</v>
      </c>
      <c r="I62" s="36"/>
      <c r="J62" s="2">
        <f>IF(I$2="Bike &amp; Run",IF(ISNA(VLOOKUP(I62,Paramètres!$B$3:$C$56,2,FALSE)),0,VLOOKUP(I62,Paramètres!$B$3:$C$56,2,FALSE)*Paramètres!$K$5),IF(OR(I62="",OR($D62="",$D62="NL",$D62="HORS LIGUE")),0,VLOOKUP(IF(OR(I62="",OR($D62="",$D62="NL",$D62="HORS LIGUE")),"",COUNTIFS($D$5:$D$72,"&lt;&gt;"&amp;"",$D$5:$D$72,"&lt;&gt;"&amp;"NL",$D$5:$D$72,"&lt;&gt;"&amp;"HORS LIGUE",I$5:I$72,"&lt;"&amp;I62)+1),Paramètres!$B$3:$C$56,2,FALSE)*Paramètres!$K$5))</f>
        <v>0</v>
      </c>
      <c r="K62" s="4"/>
      <c r="L62" s="2">
        <f>IF(K$2="Bike &amp; Run",IF(ISNA(VLOOKUP(K62,Paramètres!$B$3:$C$56,2,FALSE)),0,VLOOKUP(K62,Paramètres!$B$3:$C$56,2,FALSE)*Paramètres!$K$6),IF(OR(K62="",OR($D62="",$D62="NL",$D62="HORS LIGUE")),0,VLOOKUP(IF(OR(K62="",OR($D62="",$D62="NL",$D62="HORS LIGUE")),"",COUNTIFS($D$5:$D$72,"&lt;&gt;"&amp;"",$D$5:$D$72,"&lt;&gt;"&amp;"NL",$D$5:$D$72,"&lt;&gt;"&amp;"HORS LIGUE",K$5:K$72,"&lt;"&amp;K62)+1),Paramètres!$B$3:$C$56,2,FALSE)*Paramètres!$K$6))</f>
        <v>0</v>
      </c>
      <c r="M62" s="4"/>
      <c r="N62" s="2">
        <f>IF(M$2="Bike &amp; Run",IF(ISNA(VLOOKUP(M62,Paramètres!$B$3:$C$56,2,FALSE)),0,VLOOKUP(M62,Paramètres!$B$3:$C$56,2,FALSE)*Paramètres!$K$7),IF(OR(M62="",OR($D62="",$D62="NL",$D62="HORS LIGUE")),0,VLOOKUP(IF(OR(M62="",OR($D62="",$D62="NL",$D62="HORS LIGUE")),"",COUNTIFS($D$5:$D$72,"&lt;&gt;"&amp;"",$D$5:$D$72,"&lt;&gt;"&amp;"NL",$D$5:$D$72,"&lt;&gt;"&amp;"HORS LIGUE",M$5:M$72,"&lt;"&amp;M62)+1),Paramètres!$B$3:$C$56,2,FALSE)*Paramètres!$K$7))</f>
        <v>0</v>
      </c>
      <c r="O62" s="46"/>
      <c r="P62" s="2">
        <f>IF(O$2="Bike &amp; Run",IF(ISNA(VLOOKUP(O62,Paramètres!$B$3:$C$56,2,FALSE)),0,VLOOKUP(O62,Paramètres!$B$3:$C$56,2,FALSE)*Paramètres!$K$8),IF(OR(O62="",OR($D62="",$D62="NL",$D62="HORS LIGUE")),0,VLOOKUP(IF(OR(O62="",OR($D62="",$D62="NL",$D62="HORS LIGUE")),"",COUNTIFS($D$5:$D$72,"&lt;&gt;"&amp;"",$D$5:$D$72,"&lt;&gt;"&amp;"NL",$D$5:$D$72,"&lt;&gt;"&amp;"HORS LIGUE",O$5:O$72,"&lt;"&amp;O62)+1),Paramètres!$B$3:$C$56,2,FALSE)*Paramètres!$K$8))</f>
        <v>0</v>
      </c>
      <c r="Q62" s="46"/>
      <c r="R62" s="2">
        <f>IF(Q$2="Bike &amp; Run",IF(ISNA(VLOOKUP(Q62,Paramètres!$B$3:$C$56,2,FALSE)),0,VLOOKUP(Q62,Paramètres!$B$3:$C$56,2,FALSE)*Paramètres!$K$9),IF(OR(Q62="",OR($D62="",$D62="NL",$D62="HORS LIGUE")),0,VLOOKUP(IF(OR(Q62="",OR($D62="",$D62="NL",$D62="HORS LIGUE")),"",COUNTIFS($D$5:$D$72,"&lt;&gt;"&amp;"",$D$5:$D$72,"&lt;&gt;"&amp;"NL",$D$5:$D$72,"&lt;&gt;"&amp;"HORS LIGUE",Q$5:Q$72,"&lt;"&amp;Q62)+1),Paramètres!$B$3:$C$56,2,FALSE)*Paramètres!$K$9))</f>
        <v>0</v>
      </c>
      <c r="S62" s="46"/>
      <c r="T62" s="2">
        <f>IF(S$2="Bike &amp; Run",IF(ISNA(VLOOKUP(S62,Paramètres!$B$3:$C$56,2,FALSE)),0,VLOOKUP(S62,Paramètres!$B$3:$C$56,2,FALSE)*Paramètres!$K$10),IF(OR(S62="",OR($D62="",$D62="NL",$D62="HORS LIGUE")),0,VLOOKUP(IF(OR(S62="",OR($D62="",$D62="NL",$D62="HORS LIGUE")),"",COUNTIFS($D$5:$D$72,"&lt;&gt;"&amp;"",$D$5:$D$72,"&lt;&gt;"&amp;"NL",$D$5:$D$72,"&lt;&gt;"&amp;"HORS LIGUE",S$5:S$72,"&lt;"&amp;S62)+1),Paramètres!$B$3:$C$56,2,FALSE)*Paramètres!$K$10))</f>
        <v>0</v>
      </c>
      <c r="U62" s="46"/>
      <c r="V62" s="2">
        <f>IF(U$2="Bike &amp; Run",IF(ISNA(VLOOKUP(U62,Paramètres!$B$3:$C$56,2,FALSE)),0,VLOOKUP(U62,Paramètres!$B$3:$C$56,2,FALSE)*Paramètres!$K$11),IF(OR(U62="",OR($D62="",$D62="NL",$D62="HORS LIGUE")),0,VLOOKUP(IF(OR(U62="",OR($D62="",$D62="NL",$D62="HORS LIGUE")),"",COUNTIFS($D$5:$D$72,"&lt;&gt;"&amp;"",$D$5:$D$72,"&lt;&gt;"&amp;"NL",$D$5:$D$72,"&lt;&gt;"&amp;"HORS LIGUE",U$5:U$72,"&lt;"&amp;U62)+1),Paramètres!$B$3:$C$56,2,FALSE)*Paramètres!$K$11))</f>
        <v>0</v>
      </c>
      <c r="W62" s="46"/>
      <c r="X62" s="2">
        <f>IF(W$2="Bike &amp; Run",IF(ISNA(VLOOKUP(W62,Paramètres!$B$3:$C$56,2,FALSE)),0,VLOOKUP(W62,Paramètres!$B$3:$C$56,2,FALSE)*Paramètres!$K$12),IF(OR(W62="",OR($D62="",$D62="NL",$D62="HORS LIGUE")),0,VLOOKUP(IF(OR(W62="",OR($D62="",$D62="NL",$D62="HORS LIGUE")),"",COUNTIFS($D$5:$D$72,"&lt;&gt;"&amp;"",$D$5:$D$72,"&lt;&gt;"&amp;"NL",$D$5:$D$72,"&lt;&gt;"&amp;"HORS LIGUE",W$5:W$72,"&lt;"&amp;W62)+1),Paramètres!$B$3:$C$56,2,FALSE)*Paramètres!$K$12))</f>
        <v>0</v>
      </c>
      <c r="Y62" s="46"/>
      <c r="Z62" s="2">
        <f>IF(Y$2="Bike &amp; Run",IF(ISNA(VLOOKUP(Y62,Paramètres!$B$3:$C$56,2,FALSE)),0,VLOOKUP(Y62,Paramètres!$B$3:$C$56,2,FALSE)*Paramètres!$K$13),IF(OR(Y62="",OR($D62="",$D62="NL",$D62="HORS LIGUE")),0,VLOOKUP(IF(OR(Y62="",OR($D62="",$D62="NL",$D62="HORS LIGUE")),"",COUNTIFS($D$5:$D$72,"&lt;&gt;"&amp;"",$D$5:$D$72,"&lt;&gt;"&amp;"NL",$D$5:$D$72,"&lt;&gt;"&amp;"HORS LIGUE",Y$5:Y$72,"&lt;"&amp;Y62)+1),Paramètres!$B$3:$C$56,2,FALSE)*Paramètres!$K$13))</f>
        <v>0</v>
      </c>
      <c r="AA62" s="46"/>
      <c r="AB62" s="2">
        <f>IF(AA$2="Bike &amp; Run",IF(ISNA(VLOOKUP(AA62,Paramètres!$B$3:$C$56,2,FALSE)),0,VLOOKUP(AA62,Paramètres!$B$3:$C$56,2,FALSE)*Paramètres!$K$14),IF(OR(AA62="",OR($D62="",$D62="NL",$D62="HORS LIGUE")),0,VLOOKUP(IF(OR(AA62="",OR($D62="",$D62="NL",$D62="HORS LIGUE")),"",COUNTIFS($D$5:$D$72,"&lt;&gt;"&amp;"",$D$5:$D$72,"&lt;&gt;"&amp;"NL",$D$5:$D$72,"&lt;&gt;"&amp;"HORS LIGUE",AA$5:AA$72,"&lt;"&amp;AA62)+1),Paramètres!$B$3:$C$56,2,FALSE)*Paramètres!$K$14))</f>
        <v>0</v>
      </c>
      <c r="AC62" s="46"/>
      <c r="AD62" s="2">
        <f>IF(AC$2="Bike &amp; Run",IF(ISNA(VLOOKUP(AC62,Paramètres!$B$3:$C$56,2,FALSE)),0,VLOOKUP(AC62,Paramètres!$B$3:$C$56,2,FALSE)*Paramètres!$K$15),IF(OR(AC62="",OR($D62="",$D62="NL",$D62="HORS LIGUE")),0,VLOOKUP(IF(OR(AC62="",OR($D62="",$D62="NL",$D62="HORS LIGUE")),"",COUNTIFS($D$5:$D$72,"&lt;&gt;"&amp;"",$D$5:$D$72,"&lt;&gt;"&amp;"NL",$D$5:$D$72,"&lt;&gt;"&amp;"HORS LIGUE",AC$5:AC$72,"&lt;"&amp;AC62)+1),Paramètres!$B$3:$C$56,2,FALSE)*Paramètres!$K$15))</f>
        <v>0</v>
      </c>
      <c r="AE62" s="46"/>
      <c r="AF62" s="2">
        <f>IF(AE$2="Bike &amp; Run",IF(ISNA(VLOOKUP(AE62,Paramètres!$B$3:$C$56,2,FALSE)),0,VLOOKUP(AE62,Paramètres!$B$3:$C$56,2,FALSE)*Paramètres!$K$16),IF(OR(AE62="",OR($D62="",$D62="NL",$D62="HORS LIGUE")),0,VLOOKUP(IF(OR(AE62="",OR($D62="",$D62="NL",$D62="HORS LIGUE")),"",COUNTIFS($D$5:$D$72,"&lt;&gt;"&amp;"",$D$5:$D$72,"&lt;&gt;"&amp;"NL",$D$5:$D$72,"&lt;&gt;"&amp;"HORS LIGUE",AE$5:AE$72,"&lt;"&amp;AE62)+1),Paramètres!$B$3:$C$56,2,FALSE)*Paramètres!$K$16))</f>
        <v>0</v>
      </c>
      <c r="AG62" s="46"/>
      <c r="AH62" s="2">
        <f>IF(AG$2="Bike &amp; Run",IF(ISNA(VLOOKUP(AG62,Paramètres!$B$3:$C$56,2,FALSE)),0,VLOOKUP(AG62,Paramètres!$B$3:$C$56,2,FALSE)*Paramètres!$K$17),IF(OR(AG62="",OR($D62="",$D62="NL",$D62="HORS LIGUE")),0,VLOOKUP(IF(OR(AG62="",OR($D62="",$D62="NL",$D62="HORS LIGUE")),"",COUNTIFS($D$5:$D$72,"&lt;&gt;"&amp;"",$D$5:$D$72,"&lt;&gt;"&amp;"NL",$D$5:$D$72,"&lt;&gt;"&amp;"HORS LIGUE",AG$5:AG$72,"&lt;"&amp;AG62)+1),Paramètres!$B$3:$C$56,2,FALSE)*Paramètres!$K$17))</f>
        <v>0</v>
      </c>
      <c r="AI62" s="40">
        <f t="shared" si="53"/>
        <v>0</v>
      </c>
      <c r="AJ62" s="3" t="str">
        <f t="shared" si="54"/>
        <v/>
      </c>
      <c r="AK62" s="5">
        <f t="shared" si="55"/>
        <v>0</v>
      </c>
      <c r="AL62" s="41">
        <f t="shared" si="56"/>
        <v>0</v>
      </c>
      <c r="AM62" s="33" t="str">
        <f t="shared" si="57"/>
        <v/>
      </c>
      <c r="AO62" s="22">
        <f t="shared" si="58"/>
        <v>0</v>
      </c>
      <c r="AP62">
        <f t="shared" si="59"/>
        <v>0</v>
      </c>
      <c r="AQ62">
        <f t="shared" si="60"/>
        <v>0</v>
      </c>
      <c r="AR62">
        <f t="shared" si="61"/>
        <v>0</v>
      </c>
      <c r="AS62">
        <f t="shared" si="62"/>
        <v>0</v>
      </c>
      <c r="AT62">
        <f t="shared" si="63"/>
        <v>0</v>
      </c>
      <c r="AU62">
        <f t="shared" si="64"/>
        <v>0</v>
      </c>
      <c r="AV62">
        <f t="shared" si="65"/>
        <v>0</v>
      </c>
      <c r="AW62">
        <f t="shared" si="66"/>
        <v>0</v>
      </c>
      <c r="AX62">
        <f t="shared" si="67"/>
        <v>0</v>
      </c>
      <c r="AY62">
        <f t="shared" si="68"/>
        <v>0</v>
      </c>
      <c r="AZ62">
        <f t="shared" si="69"/>
        <v>0</v>
      </c>
      <c r="BA62">
        <f t="shared" si="70"/>
        <v>0</v>
      </c>
      <c r="BB62">
        <f t="shared" si="71"/>
        <v>0</v>
      </c>
      <c r="BC62">
        <f t="shared" si="72"/>
        <v>0</v>
      </c>
      <c r="BD62">
        <f t="shared" si="73"/>
        <v>0</v>
      </c>
      <c r="BE62" s="22">
        <f t="shared" ref="BE62:BR62" si="99">BD62+LARGE($AO62:$BC62,BE$4)</f>
        <v>0</v>
      </c>
      <c r="BF62" s="22">
        <f t="shared" si="99"/>
        <v>0</v>
      </c>
      <c r="BG62" s="22">
        <f t="shared" si="99"/>
        <v>0</v>
      </c>
      <c r="BH62" s="22">
        <f t="shared" si="99"/>
        <v>0</v>
      </c>
      <c r="BI62" s="22">
        <f t="shared" si="99"/>
        <v>0</v>
      </c>
      <c r="BJ62" s="22">
        <f t="shared" si="99"/>
        <v>0</v>
      </c>
      <c r="BK62" s="22">
        <f t="shared" si="99"/>
        <v>0</v>
      </c>
      <c r="BL62" s="22">
        <f t="shared" si="99"/>
        <v>0</v>
      </c>
      <c r="BM62" s="22">
        <f t="shared" si="99"/>
        <v>0</v>
      </c>
      <c r="BN62" s="22">
        <f t="shared" si="99"/>
        <v>0</v>
      </c>
      <c r="BO62" s="22">
        <f t="shared" si="99"/>
        <v>0</v>
      </c>
      <c r="BP62" s="22">
        <f t="shared" si="99"/>
        <v>0</v>
      </c>
      <c r="BQ62" s="22">
        <f t="shared" si="99"/>
        <v>0</v>
      </c>
      <c r="BR62" s="22">
        <f t="shared" si="99"/>
        <v>0</v>
      </c>
    </row>
    <row r="63" spans="1:70" ht="16.5">
      <c r="A63" s="14"/>
      <c r="B63" s="32" t="str">
        <f>IF(ISNA(VLOOKUP(A63,'Licenciés Jeunes 2023'!A:C,3,0)),"",VLOOKUP(A63,'Licenciés Jeunes 2023'!A:C,3,0))</f>
        <v/>
      </c>
      <c r="C63" s="32" t="str">
        <f>IF(ISNA(VLOOKUP(A63,'Licenciés Jeunes 2023'!A:C,2,0)),"",VLOOKUP(A63,'Licenciés Jeunes 2023'!A:C,2,0))</f>
        <v/>
      </c>
      <c r="D63" s="32" t="str">
        <f>IF(ISNA(VLOOKUP(A63,'Licenciés Jeunes 2023'!A:F,6,0)),"",VLOOKUP(A63,'Licenciés Jeunes 2023'!A:F,6,0))</f>
        <v/>
      </c>
      <c r="E63" s="6"/>
      <c r="F63" s="2">
        <f>IF(E$2="Bike &amp; Run",IF(ISNA(VLOOKUP(E63,Paramètres!$B$3:$C$56,2,FALSE)),0,VLOOKUP(E63,Paramètres!$B$3:$C$56,2,FALSE)*Paramètres!$K$3),IF(OR(E63="",OR($D63="",$D63="NL",$D63="HORS LIGUE")),0,VLOOKUP(IF(OR(E63="",OR($D63="",$D63="NL",$D63="HORS LIGUE")),"",COUNTIFS($D$5:$D$72,"&lt;&gt;"&amp;"",$D$5:$D$72,"&lt;&gt;"&amp;"NL",$D$5:$D$72,"&lt;&gt;"&amp;"HORS LIGUE",E$5:E$72,"&lt;"&amp;E63)+1),Paramètres!$B$3:$C$56,2,FALSE)*Paramètres!$K$3))</f>
        <v>0</v>
      </c>
      <c r="G63" s="4"/>
      <c r="H63" s="2">
        <f>IF(G$2="Bike &amp; Run",IF(ISNA(VLOOKUP(G63,Paramètres!$B$3:$C$56,2,FALSE)),0,VLOOKUP(G63,Paramètres!$B$3:$C$56,2,FALSE)*Paramètres!$K$4),IF(OR(G63="",OR($D63="",$D63="NL",$D63="HORS LIGUE")),0,VLOOKUP(IF(OR(G63="",OR($D63="",$D63="NL",$D63="HORS LIGUE")),"",COUNTIFS($D$5:$D$72,"&lt;&gt;"&amp;"",$D$5:$D$72,"&lt;&gt;"&amp;"NL",$D$5:$D$72,"&lt;&gt;"&amp;"HORS LIGUE",G$5:G$72,"&lt;"&amp;G63)+1),Paramètres!$B$3:$C$56,2,FALSE)*Paramètres!$K$4))</f>
        <v>0</v>
      </c>
      <c r="I63" s="36"/>
      <c r="J63" s="2">
        <f>IF(I$2="Bike &amp; Run",IF(ISNA(VLOOKUP(I63,Paramètres!$B$3:$C$56,2,FALSE)),0,VLOOKUP(I63,Paramètres!$B$3:$C$56,2,FALSE)*Paramètres!$K$5),IF(OR(I63="",OR($D63="",$D63="NL",$D63="HORS LIGUE")),0,VLOOKUP(IF(OR(I63="",OR($D63="",$D63="NL",$D63="HORS LIGUE")),"",COUNTIFS($D$5:$D$72,"&lt;&gt;"&amp;"",$D$5:$D$72,"&lt;&gt;"&amp;"NL",$D$5:$D$72,"&lt;&gt;"&amp;"HORS LIGUE",I$5:I$72,"&lt;"&amp;I63)+1),Paramètres!$B$3:$C$56,2,FALSE)*Paramètres!$K$5))</f>
        <v>0</v>
      </c>
      <c r="K63" s="4"/>
      <c r="L63" s="2">
        <f>IF(K$2="Bike &amp; Run",IF(ISNA(VLOOKUP(K63,Paramètres!$B$3:$C$56,2,FALSE)),0,VLOOKUP(K63,Paramètres!$B$3:$C$56,2,FALSE)*Paramètres!$K$6),IF(OR(K63="",OR($D63="",$D63="NL",$D63="HORS LIGUE")),0,VLOOKUP(IF(OR(K63="",OR($D63="",$D63="NL",$D63="HORS LIGUE")),"",COUNTIFS($D$5:$D$72,"&lt;&gt;"&amp;"",$D$5:$D$72,"&lt;&gt;"&amp;"NL",$D$5:$D$72,"&lt;&gt;"&amp;"HORS LIGUE",K$5:K$72,"&lt;"&amp;K63)+1),Paramètres!$B$3:$C$56,2,FALSE)*Paramètres!$K$6))</f>
        <v>0</v>
      </c>
      <c r="M63" s="4"/>
      <c r="N63" s="2">
        <f>IF(M$2="Bike &amp; Run",IF(ISNA(VLOOKUP(M63,Paramètres!$B$3:$C$56,2,FALSE)),0,VLOOKUP(M63,Paramètres!$B$3:$C$56,2,FALSE)*Paramètres!$K$7),IF(OR(M63="",OR($D63="",$D63="NL",$D63="HORS LIGUE")),0,VLOOKUP(IF(OR(M63="",OR($D63="",$D63="NL",$D63="HORS LIGUE")),"",COUNTIFS($D$5:$D$72,"&lt;&gt;"&amp;"",$D$5:$D$72,"&lt;&gt;"&amp;"NL",$D$5:$D$72,"&lt;&gt;"&amp;"HORS LIGUE",M$5:M$72,"&lt;"&amp;M63)+1),Paramètres!$B$3:$C$56,2,FALSE)*Paramètres!$K$7))</f>
        <v>0</v>
      </c>
      <c r="O63" s="46"/>
      <c r="P63" s="2">
        <f>IF(O$2="Bike &amp; Run",IF(ISNA(VLOOKUP(O63,Paramètres!$B$3:$C$56,2,FALSE)),0,VLOOKUP(O63,Paramètres!$B$3:$C$56,2,FALSE)*Paramètres!$K$8),IF(OR(O63="",OR($D63="",$D63="NL",$D63="HORS LIGUE")),0,VLOOKUP(IF(OR(O63="",OR($D63="",$D63="NL",$D63="HORS LIGUE")),"",COUNTIFS($D$5:$D$72,"&lt;&gt;"&amp;"",$D$5:$D$72,"&lt;&gt;"&amp;"NL",$D$5:$D$72,"&lt;&gt;"&amp;"HORS LIGUE",O$5:O$72,"&lt;"&amp;O63)+1),Paramètres!$B$3:$C$56,2,FALSE)*Paramètres!$K$8))</f>
        <v>0</v>
      </c>
      <c r="Q63" s="46"/>
      <c r="R63" s="2">
        <f>IF(Q$2="Bike &amp; Run",IF(ISNA(VLOOKUP(Q63,Paramètres!$B$3:$C$56,2,FALSE)),0,VLOOKUP(Q63,Paramètres!$B$3:$C$56,2,FALSE)*Paramètres!$K$9),IF(OR(Q63="",OR($D63="",$D63="NL",$D63="HORS LIGUE")),0,VLOOKUP(IF(OR(Q63="",OR($D63="",$D63="NL",$D63="HORS LIGUE")),"",COUNTIFS($D$5:$D$72,"&lt;&gt;"&amp;"",$D$5:$D$72,"&lt;&gt;"&amp;"NL",$D$5:$D$72,"&lt;&gt;"&amp;"HORS LIGUE",Q$5:Q$72,"&lt;"&amp;Q63)+1),Paramètres!$B$3:$C$56,2,FALSE)*Paramètres!$K$9))</f>
        <v>0</v>
      </c>
      <c r="S63" s="46"/>
      <c r="T63" s="2">
        <f>IF(S$2="Bike &amp; Run",IF(ISNA(VLOOKUP(S63,Paramètres!$B$3:$C$56,2,FALSE)),0,VLOOKUP(S63,Paramètres!$B$3:$C$56,2,FALSE)*Paramètres!$K$10),IF(OR(S63="",OR($D63="",$D63="NL",$D63="HORS LIGUE")),0,VLOOKUP(IF(OR(S63="",OR($D63="",$D63="NL",$D63="HORS LIGUE")),"",COUNTIFS($D$5:$D$72,"&lt;&gt;"&amp;"",$D$5:$D$72,"&lt;&gt;"&amp;"NL",$D$5:$D$72,"&lt;&gt;"&amp;"HORS LIGUE",S$5:S$72,"&lt;"&amp;S63)+1),Paramètres!$B$3:$C$56,2,FALSE)*Paramètres!$K$10))</f>
        <v>0</v>
      </c>
      <c r="U63" s="46"/>
      <c r="V63" s="2">
        <f>IF(U$2="Bike &amp; Run",IF(ISNA(VLOOKUP(U63,Paramètres!$B$3:$C$56,2,FALSE)),0,VLOOKUP(U63,Paramètres!$B$3:$C$56,2,FALSE)*Paramètres!$K$11),IF(OR(U63="",OR($D63="",$D63="NL",$D63="HORS LIGUE")),0,VLOOKUP(IF(OR(U63="",OR($D63="",$D63="NL",$D63="HORS LIGUE")),"",COUNTIFS($D$5:$D$72,"&lt;&gt;"&amp;"",$D$5:$D$72,"&lt;&gt;"&amp;"NL",$D$5:$D$72,"&lt;&gt;"&amp;"HORS LIGUE",U$5:U$72,"&lt;"&amp;U63)+1),Paramètres!$B$3:$C$56,2,FALSE)*Paramètres!$K$11))</f>
        <v>0</v>
      </c>
      <c r="W63" s="46"/>
      <c r="X63" s="2">
        <f>IF(W$2="Bike &amp; Run",IF(ISNA(VLOOKUP(W63,Paramètres!$B$3:$C$56,2,FALSE)),0,VLOOKUP(W63,Paramètres!$B$3:$C$56,2,FALSE)*Paramètres!$K$12),IF(OR(W63="",OR($D63="",$D63="NL",$D63="HORS LIGUE")),0,VLOOKUP(IF(OR(W63="",OR($D63="",$D63="NL",$D63="HORS LIGUE")),"",COUNTIFS($D$5:$D$72,"&lt;&gt;"&amp;"",$D$5:$D$72,"&lt;&gt;"&amp;"NL",$D$5:$D$72,"&lt;&gt;"&amp;"HORS LIGUE",W$5:W$72,"&lt;"&amp;W63)+1),Paramètres!$B$3:$C$56,2,FALSE)*Paramètres!$K$12))</f>
        <v>0</v>
      </c>
      <c r="Y63" s="46"/>
      <c r="Z63" s="2">
        <f>IF(Y$2="Bike &amp; Run",IF(ISNA(VLOOKUP(Y63,Paramètres!$B$3:$C$56,2,FALSE)),0,VLOOKUP(Y63,Paramètres!$B$3:$C$56,2,FALSE)*Paramètres!$K$13),IF(OR(Y63="",OR($D63="",$D63="NL",$D63="HORS LIGUE")),0,VLOOKUP(IF(OR(Y63="",OR($D63="",$D63="NL",$D63="HORS LIGUE")),"",COUNTIFS($D$5:$D$72,"&lt;&gt;"&amp;"",$D$5:$D$72,"&lt;&gt;"&amp;"NL",$D$5:$D$72,"&lt;&gt;"&amp;"HORS LIGUE",Y$5:Y$72,"&lt;"&amp;Y63)+1),Paramètres!$B$3:$C$56,2,FALSE)*Paramètres!$K$13))</f>
        <v>0</v>
      </c>
      <c r="AA63" s="46"/>
      <c r="AB63" s="2">
        <f>IF(AA$2="Bike &amp; Run",IF(ISNA(VLOOKUP(AA63,Paramètres!$B$3:$C$56,2,FALSE)),0,VLOOKUP(AA63,Paramètres!$B$3:$C$56,2,FALSE)*Paramètres!$K$14),IF(OR(AA63="",OR($D63="",$D63="NL",$D63="HORS LIGUE")),0,VLOOKUP(IF(OR(AA63="",OR($D63="",$D63="NL",$D63="HORS LIGUE")),"",COUNTIFS($D$5:$D$72,"&lt;&gt;"&amp;"",$D$5:$D$72,"&lt;&gt;"&amp;"NL",$D$5:$D$72,"&lt;&gt;"&amp;"HORS LIGUE",AA$5:AA$72,"&lt;"&amp;AA63)+1),Paramètres!$B$3:$C$56,2,FALSE)*Paramètres!$K$14))</f>
        <v>0</v>
      </c>
      <c r="AC63" s="46"/>
      <c r="AD63" s="2">
        <f>IF(AC$2="Bike &amp; Run",IF(ISNA(VLOOKUP(AC63,Paramètres!$B$3:$C$56,2,FALSE)),0,VLOOKUP(AC63,Paramètres!$B$3:$C$56,2,FALSE)*Paramètres!$K$15),IF(OR(AC63="",OR($D63="",$D63="NL",$D63="HORS LIGUE")),0,VLOOKUP(IF(OR(AC63="",OR($D63="",$D63="NL",$D63="HORS LIGUE")),"",COUNTIFS($D$5:$D$72,"&lt;&gt;"&amp;"",$D$5:$D$72,"&lt;&gt;"&amp;"NL",$D$5:$D$72,"&lt;&gt;"&amp;"HORS LIGUE",AC$5:AC$72,"&lt;"&amp;AC63)+1),Paramètres!$B$3:$C$56,2,FALSE)*Paramètres!$K$15))</f>
        <v>0</v>
      </c>
      <c r="AE63" s="46"/>
      <c r="AF63" s="2">
        <f>IF(AE$2="Bike &amp; Run",IF(ISNA(VLOOKUP(AE63,Paramètres!$B$3:$C$56,2,FALSE)),0,VLOOKUP(AE63,Paramètres!$B$3:$C$56,2,FALSE)*Paramètres!$K$16),IF(OR(AE63="",OR($D63="",$D63="NL",$D63="HORS LIGUE")),0,VLOOKUP(IF(OR(AE63="",OR($D63="",$D63="NL",$D63="HORS LIGUE")),"",COUNTIFS($D$5:$D$72,"&lt;&gt;"&amp;"",$D$5:$D$72,"&lt;&gt;"&amp;"NL",$D$5:$D$72,"&lt;&gt;"&amp;"HORS LIGUE",AE$5:AE$72,"&lt;"&amp;AE63)+1),Paramètres!$B$3:$C$56,2,FALSE)*Paramètres!$K$16))</f>
        <v>0</v>
      </c>
      <c r="AG63" s="46"/>
      <c r="AH63" s="2">
        <f>IF(AG$2="Bike &amp; Run",IF(ISNA(VLOOKUP(AG63,Paramètres!$B$3:$C$56,2,FALSE)),0,VLOOKUP(AG63,Paramètres!$B$3:$C$56,2,FALSE)*Paramètres!$K$17),IF(OR(AG63="",OR($D63="",$D63="NL",$D63="HORS LIGUE")),0,VLOOKUP(IF(OR(AG63="",OR($D63="",$D63="NL",$D63="HORS LIGUE")),"",COUNTIFS($D$5:$D$72,"&lt;&gt;"&amp;"",$D$5:$D$72,"&lt;&gt;"&amp;"NL",$D$5:$D$72,"&lt;&gt;"&amp;"HORS LIGUE",AG$5:AG$72,"&lt;"&amp;AG63)+1),Paramètres!$B$3:$C$56,2,FALSE)*Paramètres!$K$17))</f>
        <v>0</v>
      </c>
      <c r="AI63" s="40">
        <f t="shared" si="53"/>
        <v>0</v>
      </c>
      <c r="AJ63" s="3" t="str">
        <f t="shared" si="54"/>
        <v/>
      </c>
      <c r="AK63" s="5">
        <f t="shared" si="55"/>
        <v>0</v>
      </c>
      <c r="AL63" s="41">
        <f t="shared" si="56"/>
        <v>0</v>
      </c>
      <c r="AM63" s="33" t="str">
        <f t="shared" si="57"/>
        <v/>
      </c>
      <c r="AO63" s="22">
        <f t="shared" si="58"/>
        <v>0</v>
      </c>
      <c r="AP63">
        <f t="shared" si="59"/>
        <v>0</v>
      </c>
      <c r="AQ63">
        <f t="shared" si="60"/>
        <v>0</v>
      </c>
      <c r="AR63">
        <f t="shared" si="61"/>
        <v>0</v>
      </c>
      <c r="AS63">
        <f t="shared" si="62"/>
        <v>0</v>
      </c>
      <c r="AT63">
        <f t="shared" si="63"/>
        <v>0</v>
      </c>
      <c r="AU63">
        <f t="shared" si="64"/>
        <v>0</v>
      </c>
      <c r="AV63">
        <f t="shared" si="65"/>
        <v>0</v>
      </c>
      <c r="AW63">
        <f t="shared" si="66"/>
        <v>0</v>
      </c>
      <c r="AX63">
        <f t="shared" si="67"/>
        <v>0</v>
      </c>
      <c r="AY63">
        <f t="shared" si="68"/>
        <v>0</v>
      </c>
      <c r="AZ63">
        <f t="shared" si="69"/>
        <v>0</v>
      </c>
      <c r="BA63">
        <f t="shared" si="70"/>
        <v>0</v>
      </c>
      <c r="BB63">
        <f t="shared" si="71"/>
        <v>0</v>
      </c>
      <c r="BC63">
        <f t="shared" si="72"/>
        <v>0</v>
      </c>
      <c r="BD63">
        <f t="shared" si="73"/>
        <v>0</v>
      </c>
      <c r="BE63" s="22">
        <f t="shared" ref="BE63:BR63" si="100">BD63+LARGE($AO63:$BC63,BE$4)</f>
        <v>0</v>
      </c>
      <c r="BF63" s="22">
        <f t="shared" si="100"/>
        <v>0</v>
      </c>
      <c r="BG63" s="22">
        <f t="shared" si="100"/>
        <v>0</v>
      </c>
      <c r="BH63" s="22">
        <f t="shared" si="100"/>
        <v>0</v>
      </c>
      <c r="BI63" s="22">
        <f t="shared" si="100"/>
        <v>0</v>
      </c>
      <c r="BJ63" s="22">
        <f t="shared" si="100"/>
        <v>0</v>
      </c>
      <c r="BK63" s="22">
        <f t="shared" si="100"/>
        <v>0</v>
      </c>
      <c r="BL63" s="22">
        <f t="shared" si="100"/>
        <v>0</v>
      </c>
      <c r="BM63" s="22">
        <f t="shared" si="100"/>
        <v>0</v>
      </c>
      <c r="BN63" s="22">
        <f t="shared" si="100"/>
        <v>0</v>
      </c>
      <c r="BO63" s="22">
        <f t="shared" si="100"/>
        <v>0</v>
      </c>
      <c r="BP63" s="22">
        <f t="shared" si="100"/>
        <v>0</v>
      </c>
      <c r="BQ63" s="22">
        <f t="shared" si="100"/>
        <v>0</v>
      </c>
      <c r="BR63" s="22">
        <f t="shared" si="100"/>
        <v>0</v>
      </c>
    </row>
    <row r="64" spans="1:70" ht="16.5">
      <c r="A64" s="14"/>
      <c r="B64" s="32" t="str">
        <f>IF(ISNA(VLOOKUP(A64,'Licenciés Jeunes 2023'!A:C,3,0)),"",VLOOKUP(A64,'Licenciés Jeunes 2023'!A:C,3,0))</f>
        <v/>
      </c>
      <c r="C64" s="32" t="str">
        <f>IF(ISNA(VLOOKUP(A64,'Licenciés Jeunes 2023'!A:C,2,0)),"",VLOOKUP(A64,'Licenciés Jeunes 2023'!A:C,2,0))</f>
        <v/>
      </c>
      <c r="D64" s="32" t="str">
        <f>IF(ISNA(VLOOKUP(A64,'Licenciés Jeunes 2023'!A:F,6,0)),"",VLOOKUP(A64,'Licenciés Jeunes 2023'!A:F,6,0))</f>
        <v/>
      </c>
      <c r="E64" s="6"/>
      <c r="F64" s="2">
        <f>IF(E$2="Bike &amp; Run",IF(ISNA(VLOOKUP(E64,Paramètres!$B$3:$C$56,2,FALSE)),0,VLOOKUP(E64,Paramètres!$B$3:$C$56,2,FALSE)*Paramètres!$K$3),IF(OR(E64="",OR($D64="",$D64="NL",$D64="HORS LIGUE")),0,VLOOKUP(IF(OR(E64="",OR($D64="",$D64="NL",$D64="HORS LIGUE")),"",COUNTIFS($D$5:$D$72,"&lt;&gt;"&amp;"",$D$5:$D$72,"&lt;&gt;"&amp;"NL",$D$5:$D$72,"&lt;&gt;"&amp;"HORS LIGUE",E$5:E$72,"&lt;"&amp;E64)+1),Paramètres!$B$3:$C$56,2,FALSE)*Paramètres!$K$3))</f>
        <v>0</v>
      </c>
      <c r="G64" s="4"/>
      <c r="H64" s="2">
        <f>IF(G$2="Bike &amp; Run",IF(ISNA(VLOOKUP(G64,Paramètres!$B$3:$C$56,2,FALSE)),0,VLOOKUP(G64,Paramètres!$B$3:$C$56,2,FALSE)*Paramètres!$K$4),IF(OR(G64="",OR($D64="",$D64="NL",$D64="HORS LIGUE")),0,VLOOKUP(IF(OR(G64="",OR($D64="",$D64="NL",$D64="HORS LIGUE")),"",COUNTIFS($D$5:$D$72,"&lt;&gt;"&amp;"",$D$5:$D$72,"&lt;&gt;"&amp;"NL",$D$5:$D$72,"&lt;&gt;"&amp;"HORS LIGUE",G$5:G$72,"&lt;"&amp;G64)+1),Paramètres!$B$3:$C$56,2,FALSE)*Paramètres!$K$4))</f>
        <v>0</v>
      </c>
      <c r="I64" s="36"/>
      <c r="J64" s="2">
        <f>IF(I$2="Bike &amp; Run",IF(ISNA(VLOOKUP(I64,Paramètres!$B$3:$C$56,2,FALSE)),0,VLOOKUP(I64,Paramètres!$B$3:$C$56,2,FALSE)*Paramètres!$K$5),IF(OR(I64="",OR($D64="",$D64="NL",$D64="HORS LIGUE")),0,VLOOKUP(IF(OR(I64="",OR($D64="",$D64="NL",$D64="HORS LIGUE")),"",COUNTIFS($D$5:$D$72,"&lt;&gt;"&amp;"",$D$5:$D$72,"&lt;&gt;"&amp;"NL",$D$5:$D$72,"&lt;&gt;"&amp;"HORS LIGUE",I$5:I$72,"&lt;"&amp;I64)+1),Paramètres!$B$3:$C$56,2,FALSE)*Paramètres!$K$5))</f>
        <v>0</v>
      </c>
      <c r="K64" s="4"/>
      <c r="L64" s="2">
        <f>IF(K$2="Bike &amp; Run",IF(ISNA(VLOOKUP(K64,Paramètres!$B$3:$C$56,2,FALSE)),0,VLOOKUP(K64,Paramètres!$B$3:$C$56,2,FALSE)*Paramètres!$K$6),IF(OR(K64="",OR($D64="",$D64="NL",$D64="HORS LIGUE")),0,VLOOKUP(IF(OR(K64="",OR($D64="",$D64="NL",$D64="HORS LIGUE")),"",COUNTIFS($D$5:$D$72,"&lt;&gt;"&amp;"",$D$5:$D$72,"&lt;&gt;"&amp;"NL",$D$5:$D$72,"&lt;&gt;"&amp;"HORS LIGUE",K$5:K$72,"&lt;"&amp;K64)+1),Paramètres!$B$3:$C$56,2,FALSE)*Paramètres!$K$6))</f>
        <v>0</v>
      </c>
      <c r="M64" s="4"/>
      <c r="N64" s="2">
        <f>IF(M$2="Bike &amp; Run",IF(ISNA(VLOOKUP(M64,Paramètres!$B$3:$C$56,2,FALSE)),0,VLOOKUP(M64,Paramètres!$B$3:$C$56,2,FALSE)*Paramètres!$K$7),IF(OR(M64="",OR($D64="",$D64="NL",$D64="HORS LIGUE")),0,VLOOKUP(IF(OR(M64="",OR($D64="",$D64="NL",$D64="HORS LIGUE")),"",COUNTIFS($D$5:$D$72,"&lt;&gt;"&amp;"",$D$5:$D$72,"&lt;&gt;"&amp;"NL",$D$5:$D$72,"&lt;&gt;"&amp;"HORS LIGUE",M$5:M$72,"&lt;"&amp;M64)+1),Paramètres!$B$3:$C$56,2,FALSE)*Paramètres!$K$7))</f>
        <v>0</v>
      </c>
      <c r="O64" s="46"/>
      <c r="P64" s="2">
        <f>IF(O$2="Bike &amp; Run",IF(ISNA(VLOOKUP(O64,Paramètres!$B$3:$C$56,2,FALSE)),0,VLOOKUP(O64,Paramètres!$B$3:$C$56,2,FALSE)*Paramètres!$K$8),IF(OR(O64="",OR($D64="",$D64="NL",$D64="HORS LIGUE")),0,VLOOKUP(IF(OR(O64="",OR($D64="",$D64="NL",$D64="HORS LIGUE")),"",COUNTIFS($D$5:$D$72,"&lt;&gt;"&amp;"",$D$5:$D$72,"&lt;&gt;"&amp;"NL",$D$5:$D$72,"&lt;&gt;"&amp;"HORS LIGUE",O$5:O$72,"&lt;"&amp;O64)+1),Paramètres!$B$3:$C$56,2,FALSE)*Paramètres!$K$8))</f>
        <v>0</v>
      </c>
      <c r="Q64" s="46"/>
      <c r="R64" s="2">
        <f>IF(Q$2="Bike &amp; Run",IF(ISNA(VLOOKUP(Q64,Paramètres!$B$3:$C$56,2,FALSE)),0,VLOOKUP(Q64,Paramètres!$B$3:$C$56,2,FALSE)*Paramètres!$K$9),IF(OR(Q64="",OR($D64="",$D64="NL",$D64="HORS LIGUE")),0,VLOOKUP(IF(OR(Q64="",OR($D64="",$D64="NL",$D64="HORS LIGUE")),"",COUNTIFS($D$5:$D$72,"&lt;&gt;"&amp;"",$D$5:$D$72,"&lt;&gt;"&amp;"NL",$D$5:$D$72,"&lt;&gt;"&amp;"HORS LIGUE",Q$5:Q$72,"&lt;"&amp;Q64)+1),Paramètres!$B$3:$C$56,2,FALSE)*Paramètres!$K$9))</f>
        <v>0</v>
      </c>
      <c r="S64" s="46"/>
      <c r="T64" s="2">
        <f>IF(S$2="Bike &amp; Run",IF(ISNA(VLOOKUP(S64,Paramètres!$B$3:$C$56,2,FALSE)),0,VLOOKUP(S64,Paramètres!$B$3:$C$56,2,FALSE)*Paramètres!$K$10),IF(OR(S64="",OR($D64="",$D64="NL",$D64="HORS LIGUE")),0,VLOOKUP(IF(OR(S64="",OR($D64="",$D64="NL",$D64="HORS LIGUE")),"",COUNTIFS($D$5:$D$72,"&lt;&gt;"&amp;"",$D$5:$D$72,"&lt;&gt;"&amp;"NL",$D$5:$D$72,"&lt;&gt;"&amp;"HORS LIGUE",S$5:S$72,"&lt;"&amp;S64)+1),Paramètres!$B$3:$C$56,2,FALSE)*Paramètres!$K$10))</f>
        <v>0</v>
      </c>
      <c r="U64" s="46"/>
      <c r="V64" s="2">
        <f>IF(U$2="Bike &amp; Run",IF(ISNA(VLOOKUP(U64,Paramètres!$B$3:$C$56,2,FALSE)),0,VLOOKUP(U64,Paramètres!$B$3:$C$56,2,FALSE)*Paramètres!$K$11),IF(OR(U64="",OR($D64="",$D64="NL",$D64="HORS LIGUE")),0,VLOOKUP(IF(OR(U64="",OR($D64="",$D64="NL",$D64="HORS LIGUE")),"",COUNTIFS($D$5:$D$72,"&lt;&gt;"&amp;"",$D$5:$D$72,"&lt;&gt;"&amp;"NL",$D$5:$D$72,"&lt;&gt;"&amp;"HORS LIGUE",U$5:U$72,"&lt;"&amp;U64)+1),Paramètres!$B$3:$C$56,2,FALSE)*Paramètres!$K$11))</f>
        <v>0</v>
      </c>
      <c r="W64" s="46"/>
      <c r="X64" s="2">
        <f>IF(W$2="Bike &amp; Run",IF(ISNA(VLOOKUP(W64,Paramètres!$B$3:$C$56,2,FALSE)),0,VLOOKUP(W64,Paramètres!$B$3:$C$56,2,FALSE)*Paramètres!$K$12),IF(OR(W64="",OR($D64="",$D64="NL",$D64="HORS LIGUE")),0,VLOOKUP(IF(OR(W64="",OR($D64="",$D64="NL",$D64="HORS LIGUE")),"",COUNTIFS($D$5:$D$72,"&lt;&gt;"&amp;"",$D$5:$D$72,"&lt;&gt;"&amp;"NL",$D$5:$D$72,"&lt;&gt;"&amp;"HORS LIGUE",W$5:W$72,"&lt;"&amp;W64)+1),Paramètres!$B$3:$C$56,2,FALSE)*Paramètres!$K$12))</f>
        <v>0</v>
      </c>
      <c r="Y64" s="46"/>
      <c r="Z64" s="2">
        <f>IF(Y$2="Bike &amp; Run",IF(ISNA(VLOOKUP(Y64,Paramètres!$B$3:$C$56,2,FALSE)),0,VLOOKUP(Y64,Paramètres!$B$3:$C$56,2,FALSE)*Paramètres!$K$13),IF(OR(Y64="",OR($D64="",$D64="NL",$D64="HORS LIGUE")),0,VLOOKUP(IF(OR(Y64="",OR($D64="",$D64="NL",$D64="HORS LIGUE")),"",COUNTIFS($D$5:$D$72,"&lt;&gt;"&amp;"",$D$5:$D$72,"&lt;&gt;"&amp;"NL",$D$5:$D$72,"&lt;&gt;"&amp;"HORS LIGUE",Y$5:Y$72,"&lt;"&amp;Y64)+1),Paramètres!$B$3:$C$56,2,FALSE)*Paramètres!$K$13))</f>
        <v>0</v>
      </c>
      <c r="AA64" s="46"/>
      <c r="AB64" s="2">
        <f>IF(AA$2="Bike &amp; Run",IF(ISNA(VLOOKUP(AA64,Paramètres!$B$3:$C$56,2,FALSE)),0,VLOOKUP(AA64,Paramètres!$B$3:$C$56,2,FALSE)*Paramètres!$K$14),IF(OR(AA64="",OR($D64="",$D64="NL",$D64="HORS LIGUE")),0,VLOOKUP(IF(OR(AA64="",OR($D64="",$D64="NL",$D64="HORS LIGUE")),"",COUNTIFS($D$5:$D$72,"&lt;&gt;"&amp;"",$D$5:$D$72,"&lt;&gt;"&amp;"NL",$D$5:$D$72,"&lt;&gt;"&amp;"HORS LIGUE",AA$5:AA$72,"&lt;"&amp;AA64)+1),Paramètres!$B$3:$C$56,2,FALSE)*Paramètres!$K$14))</f>
        <v>0</v>
      </c>
      <c r="AC64" s="46"/>
      <c r="AD64" s="2">
        <f>IF(AC$2="Bike &amp; Run",IF(ISNA(VLOOKUP(AC64,Paramètres!$B$3:$C$56,2,FALSE)),0,VLOOKUP(AC64,Paramètres!$B$3:$C$56,2,FALSE)*Paramètres!$K$15),IF(OR(AC64="",OR($D64="",$D64="NL",$D64="HORS LIGUE")),0,VLOOKUP(IF(OR(AC64="",OR($D64="",$D64="NL",$D64="HORS LIGUE")),"",COUNTIFS($D$5:$D$72,"&lt;&gt;"&amp;"",$D$5:$D$72,"&lt;&gt;"&amp;"NL",$D$5:$D$72,"&lt;&gt;"&amp;"HORS LIGUE",AC$5:AC$72,"&lt;"&amp;AC64)+1),Paramètres!$B$3:$C$56,2,FALSE)*Paramètres!$K$15))</f>
        <v>0</v>
      </c>
      <c r="AE64" s="46"/>
      <c r="AF64" s="2">
        <f>IF(AE$2="Bike &amp; Run",IF(ISNA(VLOOKUP(AE64,Paramètres!$B$3:$C$56,2,FALSE)),0,VLOOKUP(AE64,Paramètres!$B$3:$C$56,2,FALSE)*Paramètres!$K$16),IF(OR(AE64="",OR($D64="",$D64="NL",$D64="HORS LIGUE")),0,VLOOKUP(IF(OR(AE64="",OR($D64="",$D64="NL",$D64="HORS LIGUE")),"",COUNTIFS($D$5:$D$72,"&lt;&gt;"&amp;"",$D$5:$D$72,"&lt;&gt;"&amp;"NL",$D$5:$D$72,"&lt;&gt;"&amp;"HORS LIGUE",AE$5:AE$72,"&lt;"&amp;AE64)+1),Paramètres!$B$3:$C$56,2,FALSE)*Paramètres!$K$16))</f>
        <v>0</v>
      </c>
      <c r="AG64" s="46"/>
      <c r="AH64" s="2">
        <f>IF(AG$2="Bike &amp; Run",IF(ISNA(VLOOKUP(AG64,Paramètres!$B$3:$C$56,2,FALSE)),0,VLOOKUP(AG64,Paramètres!$B$3:$C$56,2,FALSE)*Paramètres!$K$17),IF(OR(AG64="",OR($D64="",$D64="NL",$D64="HORS LIGUE")),0,VLOOKUP(IF(OR(AG64="",OR($D64="",$D64="NL",$D64="HORS LIGUE")),"",COUNTIFS($D$5:$D$72,"&lt;&gt;"&amp;"",$D$5:$D$72,"&lt;&gt;"&amp;"NL",$D$5:$D$72,"&lt;&gt;"&amp;"HORS LIGUE",AG$5:AG$72,"&lt;"&amp;AG64)+1),Paramètres!$B$3:$C$56,2,FALSE)*Paramètres!$K$17))</f>
        <v>0</v>
      </c>
      <c r="AI64" s="40">
        <f t="shared" si="53"/>
        <v>0</v>
      </c>
      <c r="AJ64" s="3" t="str">
        <f t="shared" si="54"/>
        <v/>
      </c>
      <c r="AK64" s="5">
        <f t="shared" si="55"/>
        <v>0</v>
      </c>
      <c r="AL64" s="41">
        <f t="shared" si="56"/>
        <v>0</v>
      </c>
      <c r="AM64" s="33" t="str">
        <f t="shared" si="57"/>
        <v/>
      </c>
      <c r="AO64" s="22">
        <f t="shared" si="58"/>
        <v>0</v>
      </c>
      <c r="AP64">
        <f t="shared" si="59"/>
        <v>0</v>
      </c>
      <c r="AQ64">
        <f t="shared" si="60"/>
        <v>0</v>
      </c>
      <c r="AR64">
        <f t="shared" si="61"/>
        <v>0</v>
      </c>
      <c r="AS64">
        <f t="shared" si="62"/>
        <v>0</v>
      </c>
      <c r="AT64">
        <f t="shared" si="63"/>
        <v>0</v>
      </c>
      <c r="AU64">
        <f t="shared" si="64"/>
        <v>0</v>
      </c>
      <c r="AV64">
        <f t="shared" si="65"/>
        <v>0</v>
      </c>
      <c r="AW64">
        <f t="shared" si="66"/>
        <v>0</v>
      </c>
      <c r="AX64">
        <f t="shared" si="67"/>
        <v>0</v>
      </c>
      <c r="AY64">
        <f t="shared" si="68"/>
        <v>0</v>
      </c>
      <c r="AZ64">
        <f t="shared" si="69"/>
        <v>0</v>
      </c>
      <c r="BA64">
        <f t="shared" si="70"/>
        <v>0</v>
      </c>
      <c r="BB64">
        <f t="shared" si="71"/>
        <v>0</v>
      </c>
      <c r="BC64">
        <f t="shared" si="72"/>
        <v>0</v>
      </c>
      <c r="BD64">
        <f t="shared" si="73"/>
        <v>0</v>
      </c>
      <c r="BE64" s="22">
        <f t="shared" ref="BE64:BR64" si="101">BD64+LARGE($AO64:$BC64,BE$4)</f>
        <v>0</v>
      </c>
      <c r="BF64" s="22">
        <f t="shared" si="101"/>
        <v>0</v>
      </c>
      <c r="BG64" s="22">
        <f t="shared" si="101"/>
        <v>0</v>
      </c>
      <c r="BH64" s="22">
        <f t="shared" si="101"/>
        <v>0</v>
      </c>
      <c r="BI64" s="22">
        <f t="shared" si="101"/>
        <v>0</v>
      </c>
      <c r="BJ64" s="22">
        <f t="shared" si="101"/>
        <v>0</v>
      </c>
      <c r="BK64" s="22">
        <f t="shared" si="101"/>
        <v>0</v>
      </c>
      <c r="BL64" s="22">
        <f t="shared" si="101"/>
        <v>0</v>
      </c>
      <c r="BM64" s="22">
        <f t="shared" si="101"/>
        <v>0</v>
      </c>
      <c r="BN64" s="22">
        <f t="shared" si="101"/>
        <v>0</v>
      </c>
      <c r="BO64" s="22">
        <f t="shared" si="101"/>
        <v>0</v>
      </c>
      <c r="BP64" s="22">
        <f t="shared" si="101"/>
        <v>0</v>
      </c>
      <c r="BQ64" s="22">
        <f t="shared" si="101"/>
        <v>0</v>
      </c>
      <c r="BR64" s="22">
        <f t="shared" si="101"/>
        <v>0</v>
      </c>
    </row>
    <row r="65" spans="1:70" ht="16.5">
      <c r="A65" s="14"/>
      <c r="B65" s="32" t="str">
        <f>IF(ISNA(VLOOKUP(A65,'Licenciés Jeunes 2023'!A:C,3,0)),"",VLOOKUP(A65,'Licenciés Jeunes 2023'!A:C,3,0))</f>
        <v/>
      </c>
      <c r="C65" s="32" t="str">
        <f>IF(ISNA(VLOOKUP(A65,'Licenciés Jeunes 2023'!A:C,2,0)),"",VLOOKUP(A65,'Licenciés Jeunes 2023'!A:C,2,0))</f>
        <v/>
      </c>
      <c r="D65" s="32" t="str">
        <f>IF(ISNA(VLOOKUP(A65,'Licenciés Jeunes 2023'!A:F,6,0)),"",VLOOKUP(A65,'Licenciés Jeunes 2023'!A:F,6,0))</f>
        <v/>
      </c>
      <c r="E65" s="6"/>
      <c r="F65" s="2">
        <f>IF(E$2="Bike &amp; Run",IF(ISNA(VLOOKUP(E65,Paramètres!$B$3:$C$56,2,FALSE)),0,VLOOKUP(E65,Paramètres!$B$3:$C$56,2,FALSE)*Paramètres!$K$3),IF(OR(E65="",OR($D65="",$D65="NL",$D65="HORS LIGUE")),0,VLOOKUP(IF(OR(E65="",OR($D65="",$D65="NL",$D65="HORS LIGUE")),"",COUNTIFS($D$5:$D$72,"&lt;&gt;"&amp;"",$D$5:$D$72,"&lt;&gt;"&amp;"NL",$D$5:$D$72,"&lt;&gt;"&amp;"HORS LIGUE",E$5:E$72,"&lt;"&amp;E65)+1),Paramètres!$B$3:$C$56,2,FALSE)*Paramètres!$K$3))</f>
        <v>0</v>
      </c>
      <c r="G65" s="4"/>
      <c r="H65" s="2">
        <f>IF(G$2="Bike &amp; Run",IF(ISNA(VLOOKUP(G65,Paramètres!$B$3:$C$56,2,FALSE)),0,VLOOKUP(G65,Paramètres!$B$3:$C$56,2,FALSE)*Paramètres!$K$4),IF(OR(G65="",OR($D65="",$D65="NL",$D65="HORS LIGUE")),0,VLOOKUP(IF(OR(G65="",OR($D65="",$D65="NL",$D65="HORS LIGUE")),"",COUNTIFS($D$5:$D$72,"&lt;&gt;"&amp;"",$D$5:$D$72,"&lt;&gt;"&amp;"NL",$D$5:$D$72,"&lt;&gt;"&amp;"HORS LIGUE",G$5:G$72,"&lt;"&amp;G65)+1),Paramètres!$B$3:$C$56,2,FALSE)*Paramètres!$K$4))</f>
        <v>0</v>
      </c>
      <c r="I65" s="36"/>
      <c r="J65" s="2">
        <f>IF(I$2="Bike &amp; Run",IF(ISNA(VLOOKUP(I65,Paramètres!$B$3:$C$56,2,FALSE)),0,VLOOKUP(I65,Paramètres!$B$3:$C$56,2,FALSE)*Paramètres!$K$5),IF(OR(I65="",OR($D65="",$D65="NL",$D65="HORS LIGUE")),0,VLOOKUP(IF(OR(I65="",OR($D65="",$D65="NL",$D65="HORS LIGUE")),"",COUNTIFS($D$5:$D$72,"&lt;&gt;"&amp;"",$D$5:$D$72,"&lt;&gt;"&amp;"NL",$D$5:$D$72,"&lt;&gt;"&amp;"HORS LIGUE",I$5:I$72,"&lt;"&amp;I65)+1),Paramètres!$B$3:$C$56,2,FALSE)*Paramètres!$K$5))</f>
        <v>0</v>
      </c>
      <c r="K65" s="4"/>
      <c r="L65" s="2">
        <f>IF(K$2="Bike &amp; Run",IF(ISNA(VLOOKUP(K65,Paramètres!$B$3:$C$56,2,FALSE)),0,VLOOKUP(K65,Paramètres!$B$3:$C$56,2,FALSE)*Paramètres!$K$6),IF(OR(K65="",OR($D65="",$D65="NL",$D65="HORS LIGUE")),0,VLOOKUP(IF(OR(K65="",OR($D65="",$D65="NL",$D65="HORS LIGUE")),"",COUNTIFS($D$5:$D$72,"&lt;&gt;"&amp;"",$D$5:$D$72,"&lt;&gt;"&amp;"NL",$D$5:$D$72,"&lt;&gt;"&amp;"HORS LIGUE",K$5:K$72,"&lt;"&amp;K65)+1),Paramètres!$B$3:$C$56,2,FALSE)*Paramètres!$K$6))</f>
        <v>0</v>
      </c>
      <c r="M65" s="4"/>
      <c r="N65" s="2">
        <f>IF(M$2="Bike &amp; Run",IF(ISNA(VLOOKUP(M65,Paramètres!$B$3:$C$56,2,FALSE)),0,VLOOKUP(M65,Paramètres!$B$3:$C$56,2,FALSE)*Paramètres!$K$7),IF(OR(M65="",OR($D65="",$D65="NL",$D65="HORS LIGUE")),0,VLOOKUP(IF(OR(M65="",OR($D65="",$D65="NL",$D65="HORS LIGUE")),"",COUNTIFS($D$5:$D$72,"&lt;&gt;"&amp;"",$D$5:$D$72,"&lt;&gt;"&amp;"NL",$D$5:$D$72,"&lt;&gt;"&amp;"HORS LIGUE",M$5:M$72,"&lt;"&amp;M65)+1),Paramètres!$B$3:$C$56,2,FALSE)*Paramètres!$K$7))</f>
        <v>0</v>
      </c>
      <c r="O65" s="46"/>
      <c r="P65" s="2">
        <f>IF(O$2="Bike &amp; Run",IF(ISNA(VLOOKUP(O65,Paramètres!$B$3:$C$56,2,FALSE)),0,VLOOKUP(O65,Paramètres!$B$3:$C$56,2,FALSE)*Paramètres!$K$8),IF(OR(O65="",OR($D65="",$D65="NL",$D65="HORS LIGUE")),0,VLOOKUP(IF(OR(O65="",OR($D65="",$D65="NL",$D65="HORS LIGUE")),"",COUNTIFS($D$5:$D$72,"&lt;&gt;"&amp;"",$D$5:$D$72,"&lt;&gt;"&amp;"NL",$D$5:$D$72,"&lt;&gt;"&amp;"HORS LIGUE",O$5:O$72,"&lt;"&amp;O65)+1),Paramètres!$B$3:$C$56,2,FALSE)*Paramètres!$K$8))</f>
        <v>0</v>
      </c>
      <c r="Q65" s="46"/>
      <c r="R65" s="2">
        <f>IF(Q$2="Bike &amp; Run",IF(ISNA(VLOOKUP(Q65,Paramètres!$B$3:$C$56,2,FALSE)),0,VLOOKUP(Q65,Paramètres!$B$3:$C$56,2,FALSE)*Paramètres!$K$9),IF(OR(Q65="",OR($D65="",$D65="NL",$D65="HORS LIGUE")),0,VLOOKUP(IF(OR(Q65="",OR($D65="",$D65="NL",$D65="HORS LIGUE")),"",COUNTIFS($D$5:$D$72,"&lt;&gt;"&amp;"",$D$5:$D$72,"&lt;&gt;"&amp;"NL",$D$5:$D$72,"&lt;&gt;"&amp;"HORS LIGUE",Q$5:Q$72,"&lt;"&amp;Q65)+1),Paramètres!$B$3:$C$56,2,FALSE)*Paramètres!$K$9))</f>
        <v>0</v>
      </c>
      <c r="S65" s="46"/>
      <c r="T65" s="2">
        <f>IF(S$2="Bike &amp; Run",IF(ISNA(VLOOKUP(S65,Paramètres!$B$3:$C$56,2,FALSE)),0,VLOOKUP(S65,Paramètres!$B$3:$C$56,2,FALSE)*Paramètres!$K$10),IF(OR(S65="",OR($D65="",$D65="NL",$D65="HORS LIGUE")),0,VLOOKUP(IF(OR(S65="",OR($D65="",$D65="NL",$D65="HORS LIGUE")),"",COUNTIFS($D$5:$D$72,"&lt;&gt;"&amp;"",$D$5:$D$72,"&lt;&gt;"&amp;"NL",$D$5:$D$72,"&lt;&gt;"&amp;"HORS LIGUE",S$5:S$72,"&lt;"&amp;S65)+1),Paramètres!$B$3:$C$56,2,FALSE)*Paramètres!$K$10))</f>
        <v>0</v>
      </c>
      <c r="U65" s="46"/>
      <c r="V65" s="2">
        <f>IF(U$2="Bike &amp; Run",IF(ISNA(VLOOKUP(U65,Paramètres!$B$3:$C$56,2,FALSE)),0,VLOOKUP(U65,Paramètres!$B$3:$C$56,2,FALSE)*Paramètres!$K$11),IF(OR(U65="",OR($D65="",$D65="NL",$D65="HORS LIGUE")),0,VLOOKUP(IF(OR(U65="",OR($D65="",$D65="NL",$D65="HORS LIGUE")),"",COUNTIFS($D$5:$D$72,"&lt;&gt;"&amp;"",$D$5:$D$72,"&lt;&gt;"&amp;"NL",$D$5:$D$72,"&lt;&gt;"&amp;"HORS LIGUE",U$5:U$72,"&lt;"&amp;U65)+1),Paramètres!$B$3:$C$56,2,FALSE)*Paramètres!$K$11))</f>
        <v>0</v>
      </c>
      <c r="W65" s="46"/>
      <c r="X65" s="2">
        <f>IF(W$2="Bike &amp; Run",IF(ISNA(VLOOKUP(W65,Paramètres!$B$3:$C$56,2,FALSE)),0,VLOOKUP(W65,Paramètres!$B$3:$C$56,2,FALSE)*Paramètres!$K$12),IF(OR(W65="",OR($D65="",$D65="NL",$D65="HORS LIGUE")),0,VLOOKUP(IF(OR(W65="",OR($D65="",$D65="NL",$D65="HORS LIGUE")),"",COUNTIFS($D$5:$D$72,"&lt;&gt;"&amp;"",$D$5:$D$72,"&lt;&gt;"&amp;"NL",$D$5:$D$72,"&lt;&gt;"&amp;"HORS LIGUE",W$5:W$72,"&lt;"&amp;W65)+1),Paramètres!$B$3:$C$56,2,FALSE)*Paramètres!$K$12))</f>
        <v>0</v>
      </c>
      <c r="Y65" s="46"/>
      <c r="Z65" s="2">
        <f>IF(Y$2="Bike &amp; Run",IF(ISNA(VLOOKUP(Y65,Paramètres!$B$3:$C$56,2,FALSE)),0,VLOOKUP(Y65,Paramètres!$B$3:$C$56,2,FALSE)*Paramètres!$K$13),IF(OR(Y65="",OR($D65="",$D65="NL",$D65="HORS LIGUE")),0,VLOOKUP(IF(OR(Y65="",OR($D65="",$D65="NL",$D65="HORS LIGUE")),"",COUNTIFS($D$5:$D$72,"&lt;&gt;"&amp;"",$D$5:$D$72,"&lt;&gt;"&amp;"NL",$D$5:$D$72,"&lt;&gt;"&amp;"HORS LIGUE",Y$5:Y$72,"&lt;"&amp;Y65)+1),Paramètres!$B$3:$C$56,2,FALSE)*Paramètres!$K$13))</f>
        <v>0</v>
      </c>
      <c r="AA65" s="46"/>
      <c r="AB65" s="2">
        <f>IF(AA$2="Bike &amp; Run",IF(ISNA(VLOOKUP(AA65,Paramètres!$B$3:$C$56,2,FALSE)),0,VLOOKUP(AA65,Paramètres!$B$3:$C$56,2,FALSE)*Paramètres!$K$14),IF(OR(AA65="",OR($D65="",$D65="NL",$D65="HORS LIGUE")),0,VLOOKUP(IF(OR(AA65="",OR($D65="",$D65="NL",$D65="HORS LIGUE")),"",COUNTIFS($D$5:$D$72,"&lt;&gt;"&amp;"",$D$5:$D$72,"&lt;&gt;"&amp;"NL",$D$5:$D$72,"&lt;&gt;"&amp;"HORS LIGUE",AA$5:AA$72,"&lt;"&amp;AA65)+1),Paramètres!$B$3:$C$56,2,FALSE)*Paramètres!$K$14))</f>
        <v>0</v>
      </c>
      <c r="AC65" s="46"/>
      <c r="AD65" s="2">
        <f>IF(AC$2="Bike &amp; Run",IF(ISNA(VLOOKUP(AC65,Paramètres!$B$3:$C$56,2,FALSE)),0,VLOOKUP(AC65,Paramètres!$B$3:$C$56,2,FALSE)*Paramètres!$K$15),IF(OR(AC65="",OR($D65="",$D65="NL",$D65="HORS LIGUE")),0,VLOOKUP(IF(OR(AC65="",OR($D65="",$D65="NL",$D65="HORS LIGUE")),"",COUNTIFS($D$5:$D$72,"&lt;&gt;"&amp;"",$D$5:$D$72,"&lt;&gt;"&amp;"NL",$D$5:$D$72,"&lt;&gt;"&amp;"HORS LIGUE",AC$5:AC$72,"&lt;"&amp;AC65)+1),Paramètres!$B$3:$C$56,2,FALSE)*Paramètres!$K$15))</f>
        <v>0</v>
      </c>
      <c r="AE65" s="46"/>
      <c r="AF65" s="2">
        <f>IF(AE$2="Bike &amp; Run",IF(ISNA(VLOOKUP(AE65,Paramètres!$B$3:$C$56,2,FALSE)),0,VLOOKUP(AE65,Paramètres!$B$3:$C$56,2,FALSE)*Paramètres!$K$16),IF(OR(AE65="",OR($D65="",$D65="NL",$D65="HORS LIGUE")),0,VLOOKUP(IF(OR(AE65="",OR($D65="",$D65="NL",$D65="HORS LIGUE")),"",COUNTIFS($D$5:$D$72,"&lt;&gt;"&amp;"",$D$5:$D$72,"&lt;&gt;"&amp;"NL",$D$5:$D$72,"&lt;&gt;"&amp;"HORS LIGUE",AE$5:AE$72,"&lt;"&amp;AE65)+1),Paramètres!$B$3:$C$56,2,FALSE)*Paramètres!$K$16))</f>
        <v>0</v>
      </c>
      <c r="AG65" s="46"/>
      <c r="AH65" s="2">
        <f>IF(AG$2="Bike &amp; Run",IF(ISNA(VLOOKUP(AG65,Paramètres!$B$3:$C$56,2,FALSE)),0,VLOOKUP(AG65,Paramètres!$B$3:$C$56,2,FALSE)*Paramètres!$K$17),IF(OR(AG65="",OR($D65="",$D65="NL",$D65="HORS LIGUE")),0,VLOOKUP(IF(OR(AG65="",OR($D65="",$D65="NL",$D65="HORS LIGUE")),"",COUNTIFS($D$5:$D$72,"&lt;&gt;"&amp;"",$D$5:$D$72,"&lt;&gt;"&amp;"NL",$D$5:$D$72,"&lt;&gt;"&amp;"HORS LIGUE",AG$5:AG$72,"&lt;"&amp;AG65)+1),Paramètres!$B$3:$C$56,2,FALSE)*Paramètres!$K$17))</f>
        <v>0</v>
      </c>
      <c r="AI65" s="40">
        <f t="shared" si="53"/>
        <v>0</v>
      </c>
      <c r="AJ65" s="3" t="str">
        <f t="shared" si="54"/>
        <v/>
      </c>
      <c r="AK65" s="5">
        <f t="shared" si="55"/>
        <v>0</v>
      </c>
      <c r="AL65" s="41">
        <f t="shared" si="56"/>
        <v>0</v>
      </c>
      <c r="AM65" s="33" t="str">
        <f t="shared" si="57"/>
        <v/>
      </c>
      <c r="AO65" s="22">
        <f t="shared" si="58"/>
        <v>0</v>
      </c>
      <c r="AP65">
        <f t="shared" si="59"/>
        <v>0</v>
      </c>
      <c r="AQ65">
        <f t="shared" si="60"/>
        <v>0</v>
      </c>
      <c r="AR65">
        <f t="shared" si="61"/>
        <v>0</v>
      </c>
      <c r="AS65">
        <f t="shared" si="62"/>
        <v>0</v>
      </c>
      <c r="AT65">
        <f t="shared" si="63"/>
        <v>0</v>
      </c>
      <c r="AU65">
        <f t="shared" si="64"/>
        <v>0</v>
      </c>
      <c r="AV65">
        <f t="shared" si="65"/>
        <v>0</v>
      </c>
      <c r="AW65">
        <f t="shared" si="66"/>
        <v>0</v>
      </c>
      <c r="AX65">
        <f t="shared" si="67"/>
        <v>0</v>
      </c>
      <c r="AY65">
        <f t="shared" si="68"/>
        <v>0</v>
      </c>
      <c r="AZ65">
        <f t="shared" si="69"/>
        <v>0</v>
      </c>
      <c r="BA65">
        <f t="shared" si="70"/>
        <v>0</v>
      </c>
      <c r="BB65">
        <f t="shared" si="71"/>
        <v>0</v>
      </c>
      <c r="BC65">
        <f t="shared" si="72"/>
        <v>0</v>
      </c>
      <c r="BD65">
        <f t="shared" si="73"/>
        <v>0</v>
      </c>
      <c r="BE65" s="22">
        <f t="shared" ref="BE65:BR65" si="102">BD65+LARGE($AO65:$BC65,BE$4)</f>
        <v>0</v>
      </c>
      <c r="BF65" s="22">
        <f t="shared" si="102"/>
        <v>0</v>
      </c>
      <c r="BG65" s="22">
        <f t="shared" si="102"/>
        <v>0</v>
      </c>
      <c r="BH65" s="22">
        <f t="shared" si="102"/>
        <v>0</v>
      </c>
      <c r="BI65" s="22">
        <f t="shared" si="102"/>
        <v>0</v>
      </c>
      <c r="BJ65" s="22">
        <f t="shared" si="102"/>
        <v>0</v>
      </c>
      <c r="BK65" s="22">
        <f t="shared" si="102"/>
        <v>0</v>
      </c>
      <c r="BL65" s="22">
        <f t="shared" si="102"/>
        <v>0</v>
      </c>
      <c r="BM65" s="22">
        <f t="shared" si="102"/>
        <v>0</v>
      </c>
      <c r="BN65" s="22">
        <f t="shared" si="102"/>
        <v>0</v>
      </c>
      <c r="BO65" s="22">
        <f t="shared" si="102"/>
        <v>0</v>
      </c>
      <c r="BP65" s="22">
        <f t="shared" si="102"/>
        <v>0</v>
      </c>
      <c r="BQ65" s="22">
        <f t="shared" si="102"/>
        <v>0</v>
      </c>
      <c r="BR65" s="22">
        <f t="shared" si="102"/>
        <v>0</v>
      </c>
    </row>
    <row r="66" spans="1:70" ht="16.5">
      <c r="A66" s="14"/>
      <c r="B66" s="32" t="str">
        <f>IF(ISNA(VLOOKUP(A66,'Licenciés Jeunes 2023'!A:C,3,0)),"",VLOOKUP(A66,'Licenciés Jeunes 2023'!A:C,3,0))</f>
        <v/>
      </c>
      <c r="C66" s="32" t="str">
        <f>IF(ISNA(VLOOKUP(A66,'Licenciés Jeunes 2023'!A:C,2,0)),"",VLOOKUP(A66,'Licenciés Jeunes 2023'!A:C,2,0))</f>
        <v/>
      </c>
      <c r="D66" s="32" t="str">
        <f>IF(ISNA(VLOOKUP(A66,'Licenciés Jeunes 2023'!A:F,6,0)),"",VLOOKUP(A66,'Licenciés Jeunes 2023'!A:F,6,0))</f>
        <v/>
      </c>
      <c r="E66" s="6"/>
      <c r="F66" s="2">
        <f>IF(E$2="Bike &amp; Run",IF(ISNA(VLOOKUP(E66,Paramètres!$B$3:$C$56,2,FALSE)),0,VLOOKUP(E66,Paramètres!$B$3:$C$56,2,FALSE)*Paramètres!$K$3),IF(OR(E66="",OR($D66="",$D66="NL",$D66="HORS LIGUE")),0,VLOOKUP(IF(OR(E66="",OR($D66="",$D66="NL",$D66="HORS LIGUE")),"",COUNTIFS($D$5:$D$72,"&lt;&gt;"&amp;"",$D$5:$D$72,"&lt;&gt;"&amp;"NL",$D$5:$D$72,"&lt;&gt;"&amp;"HORS LIGUE",E$5:E$72,"&lt;"&amp;E66)+1),Paramètres!$B$3:$C$56,2,FALSE)*Paramètres!$K$3))</f>
        <v>0</v>
      </c>
      <c r="G66" s="4"/>
      <c r="H66" s="2">
        <f>IF(G$2="Bike &amp; Run",IF(ISNA(VLOOKUP(G66,Paramètres!$B$3:$C$56,2,FALSE)),0,VLOOKUP(G66,Paramètres!$B$3:$C$56,2,FALSE)*Paramètres!$K$4),IF(OR(G66="",OR($D66="",$D66="NL",$D66="HORS LIGUE")),0,VLOOKUP(IF(OR(G66="",OR($D66="",$D66="NL",$D66="HORS LIGUE")),"",COUNTIFS($D$5:$D$72,"&lt;&gt;"&amp;"",$D$5:$D$72,"&lt;&gt;"&amp;"NL",$D$5:$D$72,"&lt;&gt;"&amp;"HORS LIGUE",G$5:G$72,"&lt;"&amp;G66)+1),Paramètres!$B$3:$C$56,2,FALSE)*Paramètres!$K$4))</f>
        <v>0</v>
      </c>
      <c r="I66" s="36"/>
      <c r="J66" s="2">
        <f>IF(I$2="Bike &amp; Run",IF(ISNA(VLOOKUP(I66,Paramètres!$B$3:$C$56,2,FALSE)),0,VLOOKUP(I66,Paramètres!$B$3:$C$56,2,FALSE)*Paramètres!$K$5),IF(OR(I66="",OR($D66="",$D66="NL",$D66="HORS LIGUE")),0,VLOOKUP(IF(OR(I66="",OR($D66="",$D66="NL",$D66="HORS LIGUE")),"",COUNTIFS($D$5:$D$72,"&lt;&gt;"&amp;"",$D$5:$D$72,"&lt;&gt;"&amp;"NL",$D$5:$D$72,"&lt;&gt;"&amp;"HORS LIGUE",I$5:I$72,"&lt;"&amp;I66)+1),Paramètres!$B$3:$C$56,2,FALSE)*Paramètres!$K$5))</f>
        <v>0</v>
      </c>
      <c r="K66" s="4"/>
      <c r="L66" s="2">
        <f>IF(K$2="Bike &amp; Run",IF(ISNA(VLOOKUP(K66,Paramètres!$B$3:$C$56,2,FALSE)),0,VLOOKUP(K66,Paramètres!$B$3:$C$56,2,FALSE)*Paramètres!$K$6),IF(OR(K66="",OR($D66="",$D66="NL",$D66="HORS LIGUE")),0,VLOOKUP(IF(OR(K66="",OR($D66="",$D66="NL",$D66="HORS LIGUE")),"",COUNTIFS($D$5:$D$72,"&lt;&gt;"&amp;"",$D$5:$D$72,"&lt;&gt;"&amp;"NL",$D$5:$D$72,"&lt;&gt;"&amp;"HORS LIGUE",K$5:K$72,"&lt;"&amp;K66)+1),Paramètres!$B$3:$C$56,2,FALSE)*Paramètres!$K$6))</f>
        <v>0</v>
      </c>
      <c r="M66" s="4"/>
      <c r="N66" s="2">
        <f>IF(M$2="Bike &amp; Run",IF(ISNA(VLOOKUP(M66,Paramètres!$B$3:$C$56,2,FALSE)),0,VLOOKUP(M66,Paramètres!$B$3:$C$56,2,FALSE)*Paramètres!$K$7),IF(OR(M66="",OR($D66="",$D66="NL",$D66="HORS LIGUE")),0,VLOOKUP(IF(OR(M66="",OR($D66="",$D66="NL",$D66="HORS LIGUE")),"",COUNTIFS($D$5:$D$72,"&lt;&gt;"&amp;"",$D$5:$D$72,"&lt;&gt;"&amp;"NL",$D$5:$D$72,"&lt;&gt;"&amp;"HORS LIGUE",M$5:M$72,"&lt;"&amp;M66)+1),Paramètres!$B$3:$C$56,2,FALSE)*Paramètres!$K$7))</f>
        <v>0</v>
      </c>
      <c r="O66" s="46"/>
      <c r="P66" s="2">
        <f>IF(O$2="Bike &amp; Run",IF(ISNA(VLOOKUP(O66,Paramètres!$B$3:$C$56,2,FALSE)),0,VLOOKUP(O66,Paramètres!$B$3:$C$56,2,FALSE)*Paramètres!$K$8),IF(OR(O66="",OR($D66="",$D66="NL",$D66="HORS LIGUE")),0,VLOOKUP(IF(OR(O66="",OR($D66="",$D66="NL",$D66="HORS LIGUE")),"",COUNTIFS($D$5:$D$72,"&lt;&gt;"&amp;"",$D$5:$D$72,"&lt;&gt;"&amp;"NL",$D$5:$D$72,"&lt;&gt;"&amp;"HORS LIGUE",O$5:O$72,"&lt;"&amp;O66)+1),Paramètres!$B$3:$C$56,2,FALSE)*Paramètres!$K$8))</f>
        <v>0</v>
      </c>
      <c r="Q66" s="46"/>
      <c r="R66" s="2">
        <f>IF(Q$2="Bike &amp; Run",IF(ISNA(VLOOKUP(Q66,Paramètres!$B$3:$C$56,2,FALSE)),0,VLOOKUP(Q66,Paramètres!$B$3:$C$56,2,FALSE)*Paramètres!$K$9),IF(OR(Q66="",OR($D66="",$D66="NL",$D66="HORS LIGUE")),0,VLOOKUP(IF(OR(Q66="",OR($D66="",$D66="NL",$D66="HORS LIGUE")),"",COUNTIFS($D$5:$D$72,"&lt;&gt;"&amp;"",$D$5:$D$72,"&lt;&gt;"&amp;"NL",$D$5:$D$72,"&lt;&gt;"&amp;"HORS LIGUE",Q$5:Q$72,"&lt;"&amp;Q66)+1),Paramètres!$B$3:$C$56,2,FALSE)*Paramètres!$K$9))</f>
        <v>0</v>
      </c>
      <c r="S66" s="46"/>
      <c r="T66" s="2">
        <f>IF(S$2="Bike &amp; Run",IF(ISNA(VLOOKUP(S66,Paramètres!$B$3:$C$56,2,FALSE)),0,VLOOKUP(S66,Paramètres!$B$3:$C$56,2,FALSE)*Paramètres!$K$10),IF(OR(S66="",OR($D66="",$D66="NL",$D66="HORS LIGUE")),0,VLOOKUP(IF(OR(S66="",OR($D66="",$D66="NL",$D66="HORS LIGUE")),"",COUNTIFS($D$5:$D$72,"&lt;&gt;"&amp;"",$D$5:$D$72,"&lt;&gt;"&amp;"NL",$D$5:$D$72,"&lt;&gt;"&amp;"HORS LIGUE",S$5:S$72,"&lt;"&amp;S66)+1),Paramètres!$B$3:$C$56,2,FALSE)*Paramètres!$K$10))</f>
        <v>0</v>
      </c>
      <c r="U66" s="46"/>
      <c r="V66" s="2">
        <f>IF(U$2="Bike &amp; Run",IF(ISNA(VLOOKUP(U66,Paramètres!$B$3:$C$56,2,FALSE)),0,VLOOKUP(U66,Paramètres!$B$3:$C$56,2,FALSE)*Paramètres!$K$11),IF(OR(U66="",OR($D66="",$D66="NL",$D66="HORS LIGUE")),0,VLOOKUP(IF(OR(U66="",OR($D66="",$D66="NL",$D66="HORS LIGUE")),"",COUNTIFS($D$5:$D$72,"&lt;&gt;"&amp;"",$D$5:$D$72,"&lt;&gt;"&amp;"NL",$D$5:$D$72,"&lt;&gt;"&amp;"HORS LIGUE",U$5:U$72,"&lt;"&amp;U66)+1),Paramètres!$B$3:$C$56,2,FALSE)*Paramètres!$K$11))</f>
        <v>0</v>
      </c>
      <c r="W66" s="46"/>
      <c r="X66" s="2">
        <f>IF(W$2="Bike &amp; Run",IF(ISNA(VLOOKUP(W66,Paramètres!$B$3:$C$56,2,FALSE)),0,VLOOKUP(W66,Paramètres!$B$3:$C$56,2,FALSE)*Paramètres!$K$12),IF(OR(W66="",OR($D66="",$D66="NL",$D66="HORS LIGUE")),0,VLOOKUP(IF(OR(W66="",OR($D66="",$D66="NL",$D66="HORS LIGUE")),"",COUNTIFS($D$5:$D$72,"&lt;&gt;"&amp;"",$D$5:$D$72,"&lt;&gt;"&amp;"NL",$D$5:$D$72,"&lt;&gt;"&amp;"HORS LIGUE",W$5:W$72,"&lt;"&amp;W66)+1),Paramètres!$B$3:$C$56,2,FALSE)*Paramètres!$K$12))</f>
        <v>0</v>
      </c>
      <c r="Y66" s="46"/>
      <c r="Z66" s="2">
        <f>IF(Y$2="Bike &amp; Run",IF(ISNA(VLOOKUP(Y66,Paramètres!$B$3:$C$56,2,FALSE)),0,VLOOKUP(Y66,Paramètres!$B$3:$C$56,2,FALSE)*Paramètres!$K$13),IF(OR(Y66="",OR($D66="",$D66="NL",$D66="HORS LIGUE")),0,VLOOKUP(IF(OR(Y66="",OR($D66="",$D66="NL",$D66="HORS LIGUE")),"",COUNTIFS($D$5:$D$72,"&lt;&gt;"&amp;"",$D$5:$D$72,"&lt;&gt;"&amp;"NL",$D$5:$D$72,"&lt;&gt;"&amp;"HORS LIGUE",Y$5:Y$72,"&lt;"&amp;Y66)+1),Paramètres!$B$3:$C$56,2,FALSE)*Paramètres!$K$13))</f>
        <v>0</v>
      </c>
      <c r="AA66" s="46"/>
      <c r="AB66" s="2">
        <f>IF(AA$2="Bike &amp; Run",IF(ISNA(VLOOKUP(AA66,Paramètres!$B$3:$C$56,2,FALSE)),0,VLOOKUP(AA66,Paramètres!$B$3:$C$56,2,FALSE)*Paramètres!$K$14),IF(OR(AA66="",OR($D66="",$D66="NL",$D66="HORS LIGUE")),0,VLOOKUP(IF(OR(AA66="",OR($D66="",$D66="NL",$D66="HORS LIGUE")),"",COUNTIFS($D$5:$D$72,"&lt;&gt;"&amp;"",$D$5:$D$72,"&lt;&gt;"&amp;"NL",$D$5:$D$72,"&lt;&gt;"&amp;"HORS LIGUE",AA$5:AA$72,"&lt;"&amp;AA66)+1),Paramètres!$B$3:$C$56,2,FALSE)*Paramètres!$K$14))</f>
        <v>0</v>
      </c>
      <c r="AC66" s="46"/>
      <c r="AD66" s="2">
        <f>IF(AC$2="Bike &amp; Run",IF(ISNA(VLOOKUP(AC66,Paramètres!$B$3:$C$56,2,FALSE)),0,VLOOKUP(AC66,Paramètres!$B$3:$C$56,2,FALSE)*Paramètres!$K$15),IF(OR(AC66="",OR($D66="",$D66="NL",$D66="HORS LIGUE")),0,VLOOKUP(IF(OR(AC66="",OR($D66="",$D66="NL",$D66="HORS LIGUE")),"",COUNTIFS($D$5:$D$72,"&lt;&gt;"&amp;"",$D$5:$D$72,"&lt;&gt;"&amp;"NL",$D$5:$D$72,"&lt;&gt;"&amp;"HORS LIGUE",AC$5:AC$72,"&lt;"&amp;AC66)+1),Paramètres!$B$3:$C$56,2,FALSE)*Paramètres!$K$15))</f>
        <v>0</v>
      </c>
      <c r="AE66" s="46"/>
      <c r="AF66" s="2">
        <f>IF(AE$2="Bike &amp; Run",IF(ISNA(VLOOKUP(AE66,Paramètres!$B$3:$C$56,2,FALSE)),0,VLOOKUP(AE66,Paramètres!$B$3:$C$56,2,FALSE)*Paramètres!$K$16),IF(OR(AE66="",OR($D66="",$D66="NL",$D66="HORS LIGUE")),0,VLOOKUP(IF(OR(AE66="",OR($D66="",$D66="NL",$D66="HORS LIGUE")),"",COUNTIFS($D$5:$D$72,"&lt;&gt;"&amp;"",$D$5:$D$72,"&lt;&gt;"&amp;"NL",$D$5:$D$72,"&lt;&gt;"&amp;"HORS LIGUE",AE$5:AE$72,"&lt;"&amp;AE66)+1),Paramètres!$B$3:$C$56,2,FALSE)*Paramètres!$K$16))</f>
        <v>0</v>
      </c>
      <c r="AG66" s="46"/>
      <c r="AH66" s="2">
        <f>IF(AG$2="Bike &amp; Run",IF(ISNA(VLOOKUP(AG66,Paramètres!$B$3:$C$56,2,FALSE)),0,VLOOKUP(AG66,Paramètres!$B$3:$C$56,2,FALSE)*Paramètres!$K$17),IF(OR(AG66="",OR($D66="",$D66="NL",$D66="HORS LIGUE")),0,VLOOKUP(IF(OR(AG66="",OR($D66="",$D66="NL",$D66="HORS LIGUE")),"",COUNTIFS($D$5:$D$72,"&lt;&gt;"&amp;"",$D$5:$D$72,"&lt;&gt;"&amp;"NL",$D$5:$D$72,"&lt;&gt;"&amp;"HORS LIGUE",AG$5:AG$72,"&lt;"&amp;AG66)+1),Paramètres!$B$3:$C$56,2,FALSE)*Paramètres!$K$17))</f>
        <v>0</v>
      </c>
      <c r="AI66" s="40">
        <f t="shared" si="53"/>
        <v>0</v>
      </c>
      <c r="AJ66" s="3" t="str">
        <f t="shared" si="54"/>
        <v/>
      </c>
      <c r="AK66" s="5">
        <f t="shared" si="55"/>
        <v>0</v>
      </c>
      <c r="AL66" s="41">
        <f t="shared" si="56"/>
        <v>0</v>
      </c>
      <c r="AM66" s="33" t="str">
        <f t="shared" si="57"/>
        <v/>
      </c>
      <c r="AO66" s="22">
        <f t="shared" si="58"/>
        <v>0</v>
      </c>
      <c r="AP66">
        <f t="shared" si="59"/>
        <v>0</v>
      </c>
      <c r="AQ66">
        <f t="shared" si="60"/>
        <v>0</v>
      </c>
      <c r="AR66">
        <f t="shared" si="61"/>
        <v>0</v>
      </c>
      <c r="AS66">
        <f t="shared" si="62"/>
        <v>0</v>
      </c>
      <c r="AT66">
        <f t="shared" si="63"/>
        <v>0</v>
      </c>
      <c r="AU66">
        <f t="shared" si="64"/>
        <v>0</v>
      </c>
      <c r="AV66">
        <f t="shared" si="65"/>
        <v>0</v>
      </c>
      <c r="AW66">
        <f t="shared" si="66"/>
        <v>0</v>
      </c>
      <c r="AX66">
        <f t="shared" si="67"/>
        <v>0</v>
      </c>
      <c r="AY66">
        <f t="shared" si="68"/>
        <v>0</v>
      </c>
      <c r="AZ66">
        <f t="shared" si="69"/>
        <v>0</v>
      </c>
      <c r="BA66">
        <f t="shared" si="70"/>
        <v>0</v>
      </c>
      <c r="BB66">
        <f t="shared" si="71"/>
        <v>0</v>
      </c>
      <c r="BC66">
        <f t="shared" si="72"/>
        <v>0</v>
      </c>
      <c r="BD66">
        <f t="shared" si="73"/>
        <v>0</v>
      </c>
      <c r="BE66" s="22">
        <f t="shared" ref="BE66:BR66" si="103">BD66+LARGE($AO66:$BC66,BE$4)</f>
        <v>0</v>
      </c>
      <c r="BF66" s="22">
        <f t="shared" si="103"/>
        <v>0</v>
      </c>
      <c r="BG66" s="22">
        <f t="shared" si="103"/>
        <v>0</v>
      </c>
      <c r="BH66" s="22">
        <f t="shared" si="103"/>
        <v>0</v>
      </c>
      <c r="BI66" s="22">
        <f t="shared" si="103"/>
        <v>0</v>
      </c>
      <c r="BJ66" s="22">
        <f t="shared" si="103"/>
        <v>0</v>
      </c>
      <c r="BK66" s="22">
        <f t="shared" si="103"/>
        <v>0</v>
      </c>
      <c r="BL66" s="22">
        <f t="shared" si="103"/>
        <v>0</v>
      </c>
      <c r="BM66" s="22">
        <f t="shared" si="103"/>
        <v>0</v>
      </c>
      <c r="BN66" s="22">
        <f t="shared" si="103"/>
        <v>0</v>
      </c>
      <c r="BO66" s="22">
        <f t="shared" si="103"/>
        <v>0</v>
      </c>
      <c r="BP66" s="22">
        <f t="shared" si="103"/>
        <v>0</v>
      </c>
      <c r="BQ66" s="22">
        <f t="shared" si="103"/>
        <v>0</v>
      </c>
      <c r="BR66" s="22">
        <f t="shared" si="103"/>
        <v>0</v>
      </c>
    </row>
    <row r="67" spans="1:70" ht="16.5">
      <c r="A67" s="14"/>
      <c r="B67" s="32" t="str">
        <f>IF(ISNA(VLOOKUP(A67,'Licenciés Jeunes 2023'!A:C,3,0)),"",VLOOKUP(A67,'Licenciés Jeunes 2023'!A:C,3,0))</f>
        <v/>
      </c>
      <c r="C67" s="32" t="str">
        <f>IF(ISNA(VLOOKUP(A67,'Licenciés Jeunes 2023'!A:C,2,0)),"",VLOOKUP(A67,'Licenciés Jeunes 2023'!A:C,2,0))</f>
        <v/>
      </c>
      <c r="D67" s="32" t="str">
        <f>IF(ISNA(VLOOKUP(A67,'Licenciés Jeunes 2023'!A:F,6,0)),"",VLOOKUP(A67,'Licenciés Jeunes 2023'!A:F,6,0))</f>
        <v/>
      </c>
      <c r="E67" s="6"/>
      <c r="F67" s="2">
        <f>IF(E$2="Bike &amp; Run",IF(ISNA(VLOOKUP(E67,Paramètres!$B$3:$C$56,2,FALSE)),0,VLOOKUP(E67,Paramètres!$B$3:$C$56,2,FALSE)*Paramètres!$K$3),IF(OR(E67="",OR($D67="",$D67="NL",$D67="HORS LIGUE")),0,VLOOKUP(IF(OR(E67="",OR($D67="",$D67="NL",$D67="HORS LIGUE")),"",COUNTIFS($D$5:$D$72,"&lt;&gt;"&amp;"",$D$5:$D$72,"&lt;&gt;"&amp;"NL",$D$5:$D$72,"&lt;&gt;"&amp;"HORS LIGUE",E$5:E$72,"&lt;"&amp;E67)+1),Paramètres!$B$3:$C$56,2,FALSE)*Paramètres!$K$3))</f>
        <v>0</v>
      </c>
      <c r="G67" s="4"/>
      <c r="H67" s="2">
        <f>IF(G$2="Bike &amp; Run",IF(ISNA(VLOOKUP(G67,Paramètres!$B$3:$C$56,2,FALSE)),0,VLOOKUP(G67,Paramètres!$B$3:$C$56,2,FALSE)*Paramètres!$K$4),IF(OR(G67="",OR($D67="",$D67="NL",$D67="HORS LIGUE")),0,VLOOKUP(IF(OR(G67="",OR($D67="",$D67="NL",$D67="HORS LIGUE")),"",COUNTIFS($D$5:$D$72,"&lt;&gt;"&amp;"",$D$5:$D$72,"&lt;&gt;"&amp;"NL",$D$5:$D$72,"&lt;&gt;"&amp;"HORS LIGUE",G$5:G$72,"&lt;"&amp;G67)+1),Paramètres!$B$3:$C$56,2,FALSE)*Paramètres!$K$4))</f>
        <v>0</v>
      </c>
      <c r="I67" s="36"/>
      <c r="J67" s="2">
        <f>IF(I$2="Bike &amp; Run",IF(ISNA(VLOOKUP(I67,Paramètres!$B$3:$C$56,2,FALSE)),0,VLOOKUP(I67,Paramètres!$B$3:$C$56,2,FALSE)*Paramètres!$K$5),IF(OR(I67="",OR($D67="",$D67="NL",$D67="HORS LIGUE")),0,VLOOKUP(IF(OR(I67="",OR($D67="",$D67="NL",$D67="HORS LIGUE")),"",COUNTIFS($D$5:$D$72,"&lt;&gt;"&amp;"",$D$5:$D$72,"&lt;&gt;"&amp;"NL",$D$5:$D$72,"&lt;&gt;"&amp;"HORS LIGUE",I$5:I$72,"&lt;"&amp;I67)+1),Paramètres!$B$3:$C$56,2,FALSE)*Paramètres!$K$5))</f>
        <v>0</v>
      </c>
      <c r="K67" s="4"/>
      <c r="L67" s="2">
        <f>IF(K$2="Bike &amp; Run",IF(ISNA(VLOOKUP(K67,Paramètres!$B$3:$C$56,2,FALSE)),0,VLOOKUP(K67,Paramètres!$B$3:$C$56,2,FALSE)*Paramètres!$K$6),IF(OR(K67="",OR($D67="",$D67="NL",$D67="HORS LIGUE")),0,VLOOKUP(IF(OR(K67="",OR($D67="",$D67="NL",$D67="HORS LIGUE")),"",COUNTIFS($D$5:$D$72,"&lt;&gt;"&amp;"",$D$5:$D$72,"&lt;&gt;"&amp;"NL",$D$5:$D$72,"&lt;&gt;"&amp;"HORS LIGUE",K$5:K$72,"&lt;"&amp;K67)+1),Paramètres!$B$3:$C$56,2,FALSE)*Paramètres!$K$6))</f>
        <v>0</v>
      </c>
      <c r="M67" s="4"/>
      <c r="N67" s="2">
        <f>IF(M$2="Bike &amp; Run",IF(ISNA(VLOOKUP(M67,Paramètres!$B$3:$C$56,2,FALSE)),0,VLOOKUP(M67,Paramètres!$B$3:$C$56,2,FALSE)*Paramètres!$K$7),IF(OR(M67="",OR($D67="",$D67="NL",$D67="HORS LIGUE")),0,VLOOKUP(IF(OR(M67="",OR($D67="",$D67="NL",$D67="HORS LIGUE")),"",COUNTIFS($D$5:$D$72,"&lt;&gt;"&amp;"",$D$5:$D$72,"&lt;&gt;"&amp;"NL",$D$5:$D$72,"&lt;&gt;"&amp;"HORS LIGUE",M$5:M$72,"&lt;"&amp;M67)+1),Paramètres!$B$3:$C$56,2,FALSE)*Paramètres!$K$7))</f>
        <v>0</v>
      </c>
      <c r="O67" s="46"/>
      <c r="P67" s="2">
        <f>IF(O$2="Bike &amp; Run",IF(ISNA(VLOOKUP(O67,Paramètres!$B$3:$C$56,2,FALSE)),0,VLOOKUP(O67,Paramètres!$B$3:$C$56,2,FALSE)*Paramètres!$K$8),IF(OR(O67="",OR($D67="",$D67="NL",$D67="HORS LIGUE")),0,VLOOKUP(IF(OR(O67="",OR($D67="",$D67="NL",$D67="HORS LIGUE")),"",COUNTIFS($D$5:$D$72,"&lt;&gt;"&amp;"",$D$5:$D$72,"&lt;&gt;"&amp;"NL",$D$5:$D$72,"&lt;&gt;"&amp;"HORS LIGUE",O$5:O$72,"&lt;"&amp;O67)+1),Paramètres!$B$3:$C$56,2,FALSE)*Paramètres!$K$8))</f>
        <v>0</v>
      </c>
      <c r="Q67" s="46"/>
      <c r="R67" s="2">
        <f>IF(Q$2="Bike &amp; Run",IF(ISNA(VLOOKUP(Q67,Paramètres!$B$3:$C$56,2,FALSE)),0,VLOOKUP(Q67,Paramètres!$B$3:$C$56,2,FALSE)*Paramètres!$K$9),IF(OR(Q67="",OR($D67="",$D67="NL",$D67="HORS LIGUE")),0,VLOOKUP(IF(OR(Q67="",OR($D67="",$D67="NL",$D67="HORS LIGUE")),"",COUNTIFS($D$5:$D$72,"&lt;&gt;"&amp;"",$D$5:$D$72,"&lt;&gt;"&amp;"NL",$D$5:$D$72,"&lt;&gt;"&amp;"HORS LIGUE",Q$5:Q$72,"&lt;"&amp;Q67)+1),Paramètres!$B$3:$C$56,2,FALSE)*Paramètres!$K$9))</f>
        <v>0</v>
      </c>
      <c r="S67" s="46"/>
      <c r="T67" s="2">
        <f>IF(S$2="Bike &amp; Run",IF(ISNA(VLOOKUP(S67,Paramètres!$B$3:$C$56,2,FALSE)),0,VLOOKUP(S67,Paramètres!$B$3:$C$56,2,FALSE)*Paramètres!$K$10),IF(OR(S67="",OR($D67="",$D67="NL",$D67="HORS LIGUE")),0,VLOOKUP(IF(OR(S67="",OR($D67="",$D67="NL",$D67="HORS LIGUE")),"",COUNTIFS($D$5:$D$72,"&lt;&gt;"&amp;"",$D$5:$D$72,"&lt;&gt;"&amp;"NL",$D$5:$D$72,"&lt;&gt;"&amp;"HORS LIGUE",S$5:S$72,"&lt;"&amp;S67)+1),Paramètres!$B$3:$C$56,2,FALSE)*Paramètres!$K$10))</f>
        <v>0</v>
      </c>
      <c r="U67" s="46"/>
      <c r="V67" s="2">
        <f>IF(U$2="Bike &amp; Run",IF(ISNA(VLOOKUP(U67,Paramètres!$B$3:$C$56,2,FALSE)),0,VLOOKUP(U67,Paramètres!$B$3:$C$56,2,FALSE)*Paramètres!$K$11),IF(OR(U67="",OR($D67="",$D67="NL",$D67="HORS LIGUE")),0,VLOOKUP(IF(OR(U67="",OR($D67="",$D67="NL",$D67="HORS LIGUE")),"",COUNTIFS($D$5:$D$72,"&lt;&gt;"&amp;"",$D$5:$D$72,"&lt;&gt;"&amp;"NL",$D$5:$D$72,"&lt;&gt;"&amp;"HORS LIGUE",U$5:U$72,"&lt;"&amp;U67)+1),Paramètres!$B$3:$C$56,2,FALSE)*Paramètres!$K$11))</f>
        <v>0</v>
      </c>
      <c r="W67" s="46"/>
      <c r="X67" s="2">
        <f>IF(W$2="Bike &amp; Run",IF(ISNA(VLOOKUP(W67,Paramètres!$B$3:$C$56,2,FALSE)),0,VLOOKUP(W67,Paramètres!$B$3:$C$56,2,FALSE)*Paramètres!$K$12),IF(OR(W67="",OR($D67="",$D67="NL",$D67="HORS LIGUE")),0,VLOOKUP(IF(OR(W67="",OR($D67="",$D67="NL",$D67="HORS LIGUE")),"",COUNTIFS($D$5:$D$72,"&lt;&gt;"&amp;"",$D$5:$D$72,"&lt;&gt;"&amp;"NL",$D$5:$D$72,"&lt;&gt;"&amp;"HORS LIGUE",W$5:W$72,"&lt;"&amp;W67)+1),Paramètres!$B$3:$C$56,2,FALSE)*Paramètres!$K$12))</f>
        <v>0</v>
      </c>
      <c r="Y67" s="46"/>
      <c r="Z67" s="2">
        <f>IF(Y$2="Bike &amp; Run",IF(ISNA(VLOOKUP(Y67,Paramètres!$B$3:$C$56,2,FALSE)),0,VLOOKUP(Y67,Paramètres!$B$3:$C$56,2,FALSE)*Paramètres!$K$13),IF(OR(Y67="",OR($D67="",$D67="NL",$D67="HORS LIGUE")),0,VLOOKUP(IF(OR(Y67="",OR($D67="",$D67="NL",$D67="HORS LIGUE")),"",COUNTIFS($D$5:$D$72,"&lt;&gt;"&amp;"",$D$5:$D$72,"&lt;&gt;"&amp;"NL",$D$5:$D$72,"&lt;&gt;"&amp;"HORS LIGUE",Y$5:Y$72,"&lt;"&amp;Y67)+1),Paramètres!$B$3:$C$56,2,FALSE)*Paramètres!$K$13))</f>
        <v>0</v>
      </c>
      <c r="AA67" s="46"/>
      <c r="AB67" s="2">
        <f>IF(AA$2="Bike &amp; Run",IF(ISNA(VLOOKUP(AA67,Paramètres!$B$3:$C$56,2,FALSE)),0,VLOOKUP(AA67,Paramètres!$B$3:$C$56,2,FALSE)*Paramètres!$K$14),IF(OR(AA67="",OR($D67="",$D67="NL",$D67="HORS LIGUE")),0,VLOOKUP(IF(OR(AA67="",OR($D67="",$D67="NL",$D67="HORS LIGUE")),"",COUNTIFS($D$5:$D$72,"&lt;&gt;"&amp;"",$D$5:$D$72,"&lt;&gt;"&amp;"NL",$D$5:$D$72,"&lt;&gt;"&amp;"HORS LIGUE",AA$5:AA$72,"&lt;"&amp;AA67)+1),Paramètres!$B$3:$C$56,2,FALSE)*Paramètres!$K$14))</f>
        <v>0</v>
      </c>
      <c r="AC67" s="46"/>
      <c r="AD67" s="2">
        <f>IF(AC$2="Bike &amp; Run",IF(ISNA(VLOOKUP(AC67,Paramètres!$B$3:$C$56,2,FALSE)),0,VLOOKUP(AC67,Paramètres!$B$3:$C$56,2,FALSE)*Paramètres!$K$15),IF(OR(AC67="",OR($D67="",$D67="NL",$D67="HORS LIGUE")),0,VLOOKUP(IF(OR(AC67="",OR($D67="",$D67="NL",$D67="HORS LIGUE")),"",COUNTIFS($D$5:$D$72,"&lt;&gt;"&amp;"",$D$5:$D$72,"&lt;&gt;"&amp;"NL",$D$5:$D$72,"&lt;&gt;"&amp;"HORS LIGUE",AC$5:AC$72,"&lt;"&amp;AC67)+1),Paramètres!$B$3:$C$56,2,FALSE)*Paramètres!$K$15))</f>
        <v>0</v>
      </c>
      <c r="AE67" s="46"/>
      <c r="AF67" s="2">
        <f>IF(AE$2="Bike &amp; Run",IF(ISNA(VLOOKUP(AE67,Paramètres!$B$3:$C$56,2,FALSE)),0,VLOOKUP(AE67,Paramètres!$B$3:$C$56,2,FALSE)*Paramètres!$K$16),IF(OR(AE67="",OR($D67="",$D67="NL",$D67="HORS LIGUE")),0,VLOOKUP(IF(OR(AE67="",OR($D67="",$D67="NL",$D67="HORS LIGUE")),"",COUNTIFS($D$5:$D$72,"&lt;&gt;"&amp;"",$D$5:$D$72,"&lt;&gt;"&amp;"NL",$D$5:$D$72,"&lt;&gt;"&amp;"HORS LIGUE",AE$5:AE$72,"&lt;"&amp;AE67)+1),Paramètres!$B$3:$C$56,2,FALSE)*Paramètres!$K$16))</f>
        <v>0</v>
      </c>
      <c r="AG67" s="46"/>
      <c r="AH67" s="2">
        <f>IF(AG$2="Bike &amp; Run",IF(ISNA(VLOOKUP(AG67,Paramètres!$B$3:$C$56,2,FALSE)),0,VLOOKUP(AG67,Paramètres!$B$3:$C$56,2,FALSE)*Paramètres!$K$17),IF(OR(AG67="",OR($D67="",$D67="NL",$D67="HORS LIGUE")),0,VLOOKUP(IF(OR(AG67="",OR($D67="",$D67="NL",$D67="HORS LIGUE")),"",COUNTIFS($D$5:$D$72,"&lt;&gt;"&amp;"",$D$5:$D$72,"&lt;&gt;"&amp;"NL",$D$5:$D$72,"&lt;&gt;"&amp;"HORS LIGUE",AG$5:AG$72,"&lt;"&amp;AG67)+1),Paramètres!$B$3:$C$56,2,FALSE)*Paramètres!$K$17))</f>
        <v>0</v>
      </c>
      <c r="AI67" s="40">
        <f t="shared" si="53"/>
        <v>0</v>
      </c>
      <c r="AJ67" s="3" t="str">
        <f t="shared" si="54"/>
        <v/>
      </c>
      <c r="AK67" s="5">
        <f t="shared" si="55"/>
        <v>0</v>
      </c>
      <c r="AL67" s="41">
        <f t="shared" si="56"/>
        <v>0</v>
      </c>
      <c r="AM67" s="33" t="str">
        <f t="shared" si="57"/>
        <v/>
      </c>
      <c r="AO67" s="22">
        <f t="shared" si="58"/>
        <v>0</v>
      </c>
      <c r="AP67">
        <f t="shared" si="59"/>
        <v>0</v>
      </c>
      <c r="AQ67">
        <f t="shared" si="60"/>
        <v>0</v>
      </c>
      <c r="AR67">
        <f t="shared" si="61"/>
        <v>0</v>
      </c>
      <c r="AS67">
        <f t="shared" si="62"/>
        <v>0</v>
      </c>
      <c r="AT67">
        <f t="shared" si="63"/>
        <v>0</v>
      </c>
      <c r="AU67">
        <f t="shared" si="64"/>
        <v>0</v>
      </c>
      <c r="AV67">
        <f t="shared" si="65"/>
        <v>0</v>
      </c>
      <c r="AW67">
        <f t="shared" si="66"/>
        <v>0</v>
      </c>
      <c r="AX67">
        <f t="shared" si="67"/>
        <v>0</v>
      </c>
      <c r="AY67">
        <f t="shared" si="68"/>
        <v>0</v>
      </c>
      <c r="AZ67">
        <f t="shared" si="69"/>
        <v>0</v>
      </c>
      <c r="BA67">
        <f t="shared" si="70"/>
        <v>0</v>
      </c>
      <c r="BB67">
        <f t="shared" si="71"/>
        <v>0</v>
      </c>
      <c r="BC67">
        <f t="shared" si="72"/>
        <v>0</v>
      </c>
      <c r="BD67">
        <f t="shared" si="73"/>
        <v>0</v>
      </c>
      <c r="BE67" s="22">
        <f t="shared" ref="BE67:BR67" si="104">BD67+LARGE($AO67:$BC67,BE$4)</f>
        <v>0</v>
      </c>
      <c r="BF67" s="22">
        <f t="shared" si="104"/>
        <v>0</v>
      </c>
      <c r="BG67" s="22">
        <f t="shared" si="104"/>
        <v>0</v>
      </c>
      <c r="BH67" s="22">
        <f t="shared" si="104"/>
        <v>0</v>
      </c>
      <c r="BI67" s="22">
        <f t="shared" si="104"/>
        <v>0</v>
      </c>
      <c r="BJ67" s="22">
        <f t="shared" si="104"/>
        <v>0</v>
      </c>
      <c r="BK67" s="22">
        <f t="shared" si="104"/>
        <v>0</v>
      </c>
      <c r="BL67" s="22">
        <f t="shared" si="104"/>
        <v>0</v>
      </c>
      <c r="BM67" s="22">
        <f t="shared" si="104"/>
        <v>0</v>
      </c>
      <c r="BN67" s="22">
        <f t="shared" si="104"/>
        <v>0</v>
      </c>
      <c r="BO67" s="22">
        <f t="shared" si="104"/>
        <v>0</v>
      </c>
      <c r="BP67" s="22">
        <f t="shared" si="104"/>
        <v>0</v>
      </c>
      <c r="BQ67" s="22">
        <f t="shared" si="104"/>
        <v>0</v>
      </c>
      <c r="BR67" s="22">
        <f t="shared" si="104"/>
        <v>0</v>
      </c>
    </row>
    <row r="68" spans="1:70" ht="16.5">
      <c r="A68" s="14"/>
      <c r="B68" s="32" t="str">
        <f>IF(ISNA(VLOOKUP(A68,'Licenciés Jeunes 2023'!A:C,3,0)),"",VLOOKUP(A68,'Licenciés Jeunes 2023'!A:C,3,0))</f>
        <v/>
      </c>
      <c r="C68" s="32" t="str">
        <f>IF(ISNA(VLOOKUP(A68,'Licenciés Jeunes 2023'!A:C,2,0)),"",VLOOKUP(A68,'Licenciés Jeunes 2023'!A:C,2,0))</f>
        <v/>
      </c>
      <c r="D68" s="32" t="str">
        <f>IF(ISNA(VLOOKUP(A68,'Licenciés Jeunes 2023'!A:F,6,0)),"",VLOOKUP(A68,'Licenciés Jeunes 2023'!A:F,6,0))</f>
        <v/>
      </c>
      <c r="E68" s="6"/>
      <c r="F68" s="2">
        <f>IF(E$2="Bike &amp; Run",IF(ISNA(VLOOKUP(E68,Paramètres!$B$3:$C$56,2,FALSE)),0,VLOOKUP(E68,Paramètres!$B$3:$C$56,2,FALSE)*Paramètres!$K$3),IF(OR(E68="",OR($D68="",$D68="NL",$D68="HORS LIGUE")),0,VLOOKUP(IF(OR(E68="",OR($D68="",$D68="NL",$D68="HORS LIGUE")),"",COUNTIFS($D$5:$D$72,"&lt;&gt;"&amp;"",$D$5:$D$72,"&lt;&gt;"&amp;"NL",$D$5:$D$72,"&lt;&gt;"&amp;"HORS LIGUE",E$5:E$72,"&lt;"&amp;E68)+1),Paramètres!$B$3:$C$56,2,FALSE)*Paramètres!$K$3))</f>
        <v>0</v>
      </c>
      <c r="G68" s="4"/>
      <c r="H68" s="2">
        <f>IF(G$2="Bike &amp; Run",IF(ISNA(VLOOKUP(G68,Paramètres!$B$3:$C$56,2,FALSE)),0,VLOOKUP(G68,Paramètres!$B$3:$C$56,2,FALSE)*Paramètres!$K$4),IF(OR(G68="",OR($D68="",$D68="NL",$D68="HORS LIGUE")),0,VLOOKUP(IF(OR(G68="",OR($D68="",$D68="NL",$D68="HORS LIGUE")),"",COUNTIFS($D$5:$D$72,"&lt;&gt;"&amp;"",$D$5:$D$72,"&lt;&gt;"&amp;"NL",$D$5:$D$72,"&lt;&gt;"&amp;"HORS LIGUE",G$5:G$72,"&lt;"&amp;G68)+1),Paramètres!$B$3:$C$56,2,FALSE)*Paramètres!$K$4))</f>
        <v>0</v>
      </c>
      <c r="I68" s="36"/>
      <c r="J68" s="2">
        <f>IF(I$2="Bike &amp; Run",IF(ISNA(VLOOKUP(I68,Paramètres!$B$3:$C$56,2,FALSE)),0,VLOOKUP(I68,Paramètres!$B$3:$C$56,2,FALSE)*Paramètres!$K$5),IF(OR(I68="",OR($D68="",$D68="NL",$D68="HORS LIGUE")),0,VLOOKUP(IF(OR(I68="",OR($D68="",$D68="NL",$D68="HORS LIGUE")),"",COUNTIFS($D$5:$D$72,"&lt;&gt;"&amp;"",$D$5:$D$72,"&lt;&gt;"&amp;"NL",$D$5:$D$72,"&lt;&gt;"&amp;"HORS LIGUE",I$5:I$72,"&lt;"&amp;I68)+1),Paramètres!$B$3:$C$56,2,FALSE)*Paramètres!$K$5))</f>
        <v>0</v>
      </c>
      <c r="K68" s="4"/>
      <c r="L68" s="2">
        <f>IF(K$2="Bike &amp; Run",IF(ISNA(VLOOKUP(K68,Paramètres!$B$3:$C$56,2,FALSE)),0,VLOOKUP(K68,Paramètres!$B$3:$C$56,2,FALSE)*Paramètres!$K$6),IF(OR(K68="",OR($D68="",$D68="NL",$D68="HORS LIGUE")),0,VLOOKUP(IF(OR(K68="",OR($D68="",$D68="NL",$D68="HORS LIGUE")),"",COUNTIFS($D$5:$D$72,"&lt;&gt;"&amp;"",$D$5:$D$72,"&lt;&gt;"&amp;"NL",$D$5:$D$72,"&lt;&gt;"&amp;"HORS LIGUE",K$5:K$72,"&lt;"&amp;K68)+1),Paramètres!$B$3:$C$56,2,FALSE)*Paramètres!$K$6))</f>
        <v>0</v>
      </c>
      <c r="M68" s="4"/>
      <c r="N68" s="2">
        <f>IF(M$2="Bike &amp; Run",IF(ISNA(VLOOKUP(M68,Paramètres!$B$3:$C$56,2,FALSE)),0,VLOOKUP(M68,Paramètres!$B$3:$C$56,2,FALSE)*Paramètres!$K$7),IF(OR(M68="",OR($D68="",$D68="NL",$D68="HORS LIGUE")),0,VLOOKUP(IF(OR(M68="",OR($D68="",$D68="NL",$D68="HORS LIGUE")),"",COUNTIFS($D$5:$D$72,"&lt;&gt;"&amp;"",$D$5:$D$72,"&lt;&gt;"&amp;"NL",$D$5:$D$72,"&lt;&gt;"&amp;"HORS LIGUE",M$5:M$72,"&lt;"&amp;M68)+1),Paramètres!$B$3:$C$56,2,FALSE)*Paramètres!$K$7))</f>
        <v>0</v>
      </c>
      <c r="O68" s="46"/>
      <c r="P68" s="2">
        <f>IF(O$2="Bike &amp; Run",IF(ISNA(VLOOKUP(O68,Paramètres!$B$3:$C$56,2,FALSE)),0,VLOOKUP(O68,Paramètres!$B$3:$C$56,2,FALSE)*Paramètres!$K$8),IF(OR(O68="",OR($D68="",$D68="NL",$D68="HORS LIGUE")),0,VLOOKUP(IF(OR(O68="",OR($D68="",$D68="NL",$D68="HORS LIGUE")),"",COUNTIFS($D$5:$D$72,"&lt;&gt;"&amp;"",$D$5:$D$72,"&lt;&gt;"&amp;"NL",$D$5:$D$72,"&lt;&gt;"&amp;"HORS LIGUE",O$5:O$72,"&lt;"&amp;O68)+1),Paramètres!$B$3:$C$56,2,FALSE)*Paramètres!$K$8))</f>
        <v>0</v>
      </c>
      <c r="Q68" s="46"/>
      <c r="R68" s="2">
        <f>IF(Q$2="Bike &amp; Run",IF(ISNA(VLOOKUP(Q68,Paramètres!$B$3:$C$56,2,FALSE)),0,VLOOKUP(Q68,Paramètres!$B$3:$C$56,2,FALSE)*Paramètres!$K$9),IF(OR(Q68="",OR($D68="",$D68="NL",$D68="HORS LIGUE")),0,VLOOKUP(IF(OR(Q68="",OR($D68="",$D68="NL",$D68="HORS LIGUE")),"",COUNTIFS($D$5:$D$72,"&lt;&gt;"&amp;"",$D$5:$D$72,"&lt;&gt;"&amp;"NL",$D$5:$D$72,"&lt;&gt;"&amp;"HORS LIGUE",Q$5:Q$72,"&lt;"&amp;Q68)+1),Paramètres!$B$3:$C$56,2,FALSE)*Paramètres!$K$9))</f>
        <v>0</v>
      </c>
      <c r="S68" s="46"/>
      <c r="T68" s="2">
        <f>IF(S$2="Bike &amp; Run",IF(ISNA(VLOOKUP(S68,Paramètres!$B$3:$C$56,2,FALSE)),0,VLOOKUP(S68,Paramètres!$B$3:$C$56,2,FALSE)*Paramètres!$K$10),IF(OR(S68="",OR($D68="",$D68="NL",$D68="HORS LIGUE")),0,VLOOKUP(IF(OR(S68="",OR($D68="",$D68="NL",$D68="HORS LIGUE")),"",COUNTIFS($D$5:$D$72,"&lt;&gt;"&amp;"",$D$5:$D$72,"&lt;&gt;"&amp;"NL",$D$5:$D$72,"&lt;&gt;"&amp;"HORS LIGUE",S$5:S$72,"&lt;"&amp;S68)+1),Paramètres!$B$3:$C$56,2,FALSE)*Paramètres!$K$10))</f>
        <v>0</v>
      </c>
      <c r="U68" s="46"/>
      <c r="V68" s="2">
        <f>IF(U$2="Bike &amp; Run",IF(ISNA(VLOOKUP(U68,Paramètres!$B$3:$C$56,2,FALSE)),0,VLOOKUP(U68,Paramètres!$B$3:$C$56,2,FALSE)*Paramètres!$K$11),IF(OR(U68="",OR($D68="",$D68="NL",$D68="HORS LIGUE")),0,VLOOKUP(IF(OR(U68="",OR($D68="",$D68="NL",$D68="HORS LIGUE")),"",COUNTIFS($D$5:$D$72,"&lt;&gt;"&amp;"",$D$5:$D$72,"&lt;&gt;"&amp;"NL",$D$5:$D$72,"&lt;&gt;"&amp;"HORS LIGUE",U$5:U$72,"&lt;"&amp;U68)+1),Paramètres!$B$3:$C$56,2,FALSE)*Paramètres!$K$11))</f>
        <v>0</v>
      </c>
      <c r="W68" s="46"/>
      <c r="X68" s="2">
        <f>IF(W$2="Bike &amp; Run",IF(ISNA(VLOOKUP(W68,Paramètres!$B$3:$C$56,2,FALSE)),0,VLOOKUP(W68,Paramètres!$B$3:$C$56,2,FALSE)*Paramètres!$K$12),IF(OR(W68="",OR($D68="",$D68="NL",$D68="HORS LIGUE")),0,VLOOKUP(IF(OR(W68="",OR($D68="",$D68="NL",$D68="HORS LIGUE")),"",COUNTIFS($D$5:$D$72,"&lt;&gt;"&amp;"",$D$5:$D$72,"&lt;&gt;"&amp;"NL",$D$5:$D$72,"&lt;&gt;"&amp;"HORS LIGUE",W$5:W$72,"&lt;"&amp;W68)+1),Paramètres!$B$3:$C$56,2,FALSE)*Paramètres!$K$12))</f>
        <v>0</v>
      </c>
      <c r="Y68" s="46"/>
      <c r="Z68" s="2">
        <f>IF(Y$2="Bike &amp; Run",IF(ISNA(VLOOKUP(Y68,Paramètres!$B$3:$C$56,2,FALSE)),0,VLOOKUP(Y68,Paramètres!$B$3:$C$56,2,FALSE)*Paramètres!$K$13),IF(OR(Y68="",OR($D68="",$D68="NL",$D68="HORS LIGUE")),0,VLOOKUP(IF(OR(Y68="",OR($D68="",$D68="NL",$D68="HORS LIGUE")),"",COUNTIFS($D$5:$D$72,"&lt;&gt;"&amp;"",$D$5:$D$72,"&lt;&gt;"&amp;"NL",$D$5:$D$72,"&lt;&gt;"&amp;"HORS LIGUE",Y$5:Y$72,"&lt;"&amp;Y68)+1),Paramètres!$B$3:$C$56,2,FALSE)*Paramètres!$K$13))</f>
        <v>0</v>
      </c>
      <c r="AA68" s="46"/>
      <c r="AB68" s="2">
        <f>IF(AA$2="Bike &amp; Run",IF(ISNA(VLOOKUP(AA68,Paramètres!$B$3:$C$56,2,FALSE)),0,VLOOKUP(AA68,Paramètres!$B$3:$C$56,2,FALSE)*Paramètres!$K$14),IF(OR(AA68="",OR($D68="",$D68="NL",$D68="HORS LIGUE")),0,VLOOKUP(IF(OR(AA68="",OR($D68="",$D68="NL",$D68="HORS LIGUE")),"",COUNTIFS($D$5:$D$72,"&lt;&gt;"&amp;"",$D$5:$D$72,"&lt;&gt;"&amp;"NL",$D$5:$D$72,"&lt;&gt;"&amp;"HORS LIGUE",AA$5:AA$72,"&lt;"&amp;AA68)+1),Paramètres!$B$3:$C$56,2,FALSE)*Paramètres!$K$14))</f>
        <v>0</v>
      </c>
      <c r="AC68" s="46"/>
      <c r="AD68" s="2">
        <f>IF(AC$2="Bike &amp; Run",IF(ISNA(VLOOKUP(AC68,Paramètres!$B$3:$C$56,2,FALSE)),0,VLOOKUP(AC68,Paramètres!$B$3:$C$56,2,FALSE)*Paramètres!$K$15),IF(OR(AC68="",OR($D68="",$D68="NL",$D68="HORS LIGUE")),0,VLOOKUP(IF(OR(AC68="",OR($D68="",$D68="NL",$D68="HORS LIGUE")),"",COUNTIFS($D$5:$D$72,"&lt;&gt;"&amp;"",$D$5:$D$72,"&lt;&gt;"&amp;"NL",$D$5:$D$72,"&lt;&gt;"&amp;"HORS LIGUE",AC$5:AC$72,"&lt;"&amp;AC68)+1),Paramètres!$B$3:$C$56,2,FALSE)*Paramètres!$K$15))</f>
        <v>0</v>
      </c>
      <c r="AE68" s="46"/>
      <c r="AF68" s="2">
        <f>IF(AE$2="Bike &amp; Run",IF(ISNA(VLOOKUP(AE68,Paramètres!$B$3:$C$56,2,FALSE)),0,VLOOKUP(AE68,Paramètres!$B$3:$C$56,2,FALSE)*Paramètres!$K$16),IF(OR(AE68="",OR($D68="",$D68="NL",$D68="HORS LIGUE")),0,VLOOKUP(IF(OR(AE68="",OR($D68="",$D68="NL",$D68="HORS LIGUE")),"",COUNTIFS($D$5:$D$72,"&lt;&gt;"&amp;"",$D$5:$D$72,"&lt;&gt;"&amp;"NL",$D$5:$D$72,"&lt;&gt;"&amp;"HORS LIGUE",AE$5:AE$72,"&lt;"&amp;AE68)+1),Paramètres!$B$3:$C$56,2,FALSE)*Paramètres!$K$16))</f>
        <v>0</v>
      </c>
      <c r="AG68" s="46"/>
      <c r="AH68" s="2">
        <f>IF(AG$2="Bike &amp; Run",IF(ISNA(VLOOKUP(AG68,Paramètres!$B$3:$C$56,2,FALSE)),0,VLOOKUP(AG68,Paramètres!$B$3:$C$56,2,FALSE)*Paramètres!$K$17),IF(OR(AG68="",OR($D68="",$D68="NL",$D68="HORS LIGUE")),0,VLOOKUP(IF(OR(AG68="",OR($D68="",$D68="NL",$D68="HORS LIGUE")),"",COUNTIFS($D$5:$D$72,"&lt;&gt;"&amp;"",$D$5:$D$72,"&lt;&gt;"&amp;"NL",$D$5:$D$72,"&lt;&gt;"&amp;"HORS LIGUE",AG$5:AG$72,"&lt;"&amp;AG68)+1),Paramètres!$B$3:$C$56,2,FALSE)*Paramètres!$K$17))</f>
        <v>0</v>
      </c>
      <c r="AI68" s="40">
        <f t="shared" si="53"/>
        <v>0</v>
      </c>
      <c r="AJ68" s="3" t="str">
        <f t="shared" si="54"/>
        <v/>
      </c>
      <c r="AK68" s="5">
        <f t="shared" si="55"/>
        <v>0</v>
      </c>
      <c r="AL68" s="41">
        <f t="shared" si="56"/>
        <v>0</v>
      </c>
      <c r="AM68" s="33" t="str">
        <f t="shared" si="57"/>
        <v/>
      </c>
      <c r="AO68" s="22">
        <f t="shared" si="58"/>
        <v>0</v>
      </c>
      <c r="AP68">
        <f t="shared" si="59"/>
        <v>0</v>
      </c>
      <c r="AQ68">
        <f t="shared" si="60"/>
        <v>0</v>
      </c>
      <c r="AR68">
        <f t="shared" si="61"/>
        <v>0</v>
      </c>
      <c r="AS68">
        <f t="shared" si="62"/>
        <v>0</v>
      </c>
      <c r="AT68">
        <f t="shared" si="63"/>
        <v>0</v>
      </c>
      <c r="AU68">
        <f t="shared" si="64"/>
        <v>0</v>
      </c>
      <c r="AV68">
        <f t="shared" si="65"/>
        <v>0</v>
      </c>
      <c r="AW68">
        <f t="shared" si="66"/>
        <v>0</v>
      </c>
      <c r="AX68">
        <f t="shared" si="67"/>
        <v>0</v>
      </c>
      <c r="AY68">
        <f t="shared" si="68"/>
        <v>0</v>
      </c>
      <c r="AZ68">
        <f t="shared" si="69"/>
        <v>0</v>
      </c>
      <c r="BA68">
        <f t="shared" si="70"/>
        <v>0</v>
      </c>
      <c r="BB68">
        <f t="shared" si="71"/>
        <v>0</v>
      </c>
      <c r="BC68">
        <f t="shared" si="72"/>
        <v>0</v>
      </c>
      <c r="BD68">
        <f t="shared" si="73"/>
        <v>0</v>
      </c>
      <c r="BE68" s="22">
        <f t="shared" ref="BE68:BR68" si="105">BD68+LARGE($AO68:$BC68,BE$4)</f>
        <v>0</v>
      </c>
      <c r="BF68" s="22">
        <f t="shared" si="105"/>
        <v>0</v>
      </c>
      <c r="BG68" s="22">
        <f t="shared" si="105"/>
        <v>0</v>
      </c>
      <c r="BH68" s="22">
        <f t="shared" si="105"/>
        <v>0</v>
      </c>
      <c r="BI68" s="22">
        <f t="shared" si="105"/>
        <v>0</v>
      </c>
      <c r="BJ68" s="22">
        <f t="shared" si="105"/>
        <v>0</v>
      </c>
      <c r="BK68" s="22">
        <f t="shared" si="105"/>
        <v>0</v>
      </c>
      <c r="BL68" s="22">
        <f t="shared" si="105"/>
        <v>0</v>
      </c>
      <c r="BM68" s="22">
        <f t="shared" si="105"/>
        <v>0</v>
      </c>
      <c r="BN68" s="22">
        <f t="shared" si="105"/>
        <v>0</v>
      </c>
      <c r="BO68" s="22">
        <f t="shared" si="105"/>
        <v>0</v>
      </c>
      <c r="BP68" s="22">
        <f t="shared" si="105"/>
        <v>0</v>
      </c>
      <c r="BQ68" s="22">
        <f t="shared" si="105"/>
        <v>0</v>
      </c>
      <c r="BR68" s="22">
        <f t="shared" si="105"/>
        <v>0</v>
      </c>
    </row>
    <row r="69" spans="1:70" ht="16.5">
      <c r="A69" s="14"/>
      <c r="B69" s="32" t="str">
        <f>IF(ISNA(VLOOKUP(A69,'Licenciés Jeunes 2023'!A:C,3,0)),"",VLOOKUP(A69,'Licenciés Jeunes 2023'!A:C,3,0))</f>
        <v/>
      </c>
      <c r="C69" s="32" t="str">
        <f>IF(ISNA(VLOOKUP(A69,'Licenciés Jeunes 2023'!A:C,2,0)),"",VLOOKUP(A69,'Licenciés Jeunes 2023'!A:C,2,0))</f>
        <v/>
      </c>
      <c r="D69" s="32" t="str">
        <f>IF(ISNA(VLOOKUP(A69,'Licenciés Jeunes 2023'!A:F,6,0)),"",VLOOKUP(A69,'Licenciés Jeunes 2023'!A:F,6,0))</f>
        <v/>
      </c>
      <c r="E69" s="6"/>
      <c r="F69" s="2">
        <f>IF(E$2="Bike &amp; Run",IF(ISNA(VLOOKUP(E69,Paramètres!$B$3:$C$56,2,FALSE)),0,VLOOKUP(E69,Paramètres!$B$3:$C$56,2,FALSE)*Paramètres!$K$3),IF(OR(E69="",OR($D69="",$D69="NL",$D69="HORS LIGUE")),0,VLOOKUP(IF(OR(E69="",OR($D69="",$D69="NL",$D69="HORS LIGUE")),"",COUNTIFS($D$5:$D$72,"&lt;&gt;"&amp;"",$D$5:$D$72,"&lt;&gt;"&amp;"NL",$D$5:$D$72,"&lt;&gt;"&amp;"HORS LIGUE",E$5:E$72,"&lt;"&amp;E69)+1),Paramètres!$B$3:$C$56,2,FALSE)*Paramètres!$K$3))</f>
        <v>0</v>
      </c>
      <c r="G69" s="4"/>
      <c r="H69" s="2">
        <f>IF(G$2="Bike &amp; Run",IF(ISNA(VLOOKUP(G69,Paramètres!$B$3:$C$56,2,FALSE)),0,VLOOKUP(G69,Paramètres!$B$3:$C$56,2,FALSE)*Paramètres!$K$4),IF(OR(G69="",OR($D69="",$D69="NL",$D69="HORS LIGUE")),0,VLOOKUP(IF(OR(G69="",OR($D69="",$D69="NL",$D69="HORS LIGUE")),"",COUNTIFS($D$5:$D$72,"&lt;&gt;"&amp;"",$D$5:$D$72,"&lt;&gt;"&amp;"NL",$D$5:$D$72,"&lt;&gt;"&amp;"HORS LIGUE",G$5:G$72,"&lt;"&amp;G69)+1),Paramètres!$B$3:$C$56,2,FALSE)*Paramètres!$K$4))</f>
        <v>0</v>
      </c>
      <c r="I69" s="36"/>
      <c r="J69" s="2">
        <f>IF(I$2="Bike &amp; Run",IF(ISNA(VLOOKUP(I69,Paramètres!$B$3:$C$56,2,FALSE)),0,VLOOKUP(I69,Paramètres!$B$3:$C$56,2,FALSE)*Paramètres!$K$5),IF(OR(I69="",OR($D69="",$D69="NL",$D69="HORS LIGUE")),0,VLOOKUP(IF(OR(I69="",OR($D69="",$D69="NL",$D69="HORS LIGUE")),"",COUNTIFS($D$5:$D$72,"&lt;&gt;"&amp;"",$D$5:$D$72,"&lt;&gt;"&amp;"NL",$D$5:$D$72,"&lt;&gt;"&amp;"HORS LIGUE",I$5:I$72,"&lt;"&amp;I69)+1),Paramètres!$B$3:$C$56,2,FALSE)*Paramètres!$K$5))</f>
        <v>0</v>
      </c>
      <c r="K69" s="4"/>
      <c r="L69" s="2">
        <f>IF(K$2="Bike &amp; Run",IF(ISNA(VLOOKUP(K69,Paramètres!$B$3:$C$56,2,FALSE)),0,VLOOKUP(K69,Paramètres!$B$3:$C$56,2,FALSE)*Paramètres!$K$6),IF(OR(K69="",OR($D69="",$D69="NL",$D69="HORS LIGUE")),0,VLOOKUP(IF(OR(K69="",OR($D69="",$D69="NL",$D69="HORS LIGUE")),"",COUNTIFS($D$5:$D$72,"&lt;&gt;"&amp;"",$D$5:$D$72,"&lt;&gt;"&amp;"NL",$D$5:$D$72,"&lt;&gt;"&amp;"HORS LIGUE",K$5:K$72,"&lt;"&amp;K69)+1),Paramètres!$B$3:$C$56,2,FALSE)*Paramètres!$K$6))</f>
        <v>0</v>
      </c>
      <c r="M69" s="4"/>
      <c r="N69" s="2">
        <f>IF(M$2="Bike &amp; Run",IF(ISNA(VLOOKUP(M69,Paramètres!$B$3:$C$56,2,FALSE)),0,VLOOKUP(M69,Paramètres!$B$3:$C$56,2,FALSE)*Paramètres!$K$7),IF(OR(M69="",OR($D69="",$D69="NL",$D69="HORS LIGUE")),0,VLOOKUP(IF(OR(M69="",OR($D69="",$D69="NL",$D69="HORS LIGUE")),"",COUNTIFS($D$5:$D$72,"&lt;&gt;"&amp;"",$D$5:$D$72,"&lt;&gt;"&amp;"NL",$D$5:$D$72,"&lt;&gt;"&amp;"HORS LIGUE",M$5:M$72,"&lt;"&amp;M69)+1),Paramètres!$B$3:$C$56,2,FALSE)*Paramètres!$K$7))</f>
        <v>0</v>
      </c>
      <c r="O69" s="46"/>
      <c r="P69" s="2">
        <f>IF(O$2="Bike &amp; Run",IF(ISNA(VLOOKUP(O69,Paramètres!$B$3:$C$56,2,FALSE)),0,VLOOKUP(O69,Paramètres!$B$3:$C$56,2,FALSE)*Paramètres!$K$8),IF(OR(O69="",OR($D69="",$D69="NL",$D69="HORS LIGUE")),0,VLOOKUP(IF(OR(O69="",OR($D69="",$D69="NL",$D69="HORS LIGUE")),"",COUNTIFS($D$5:$D$72,"&lt;&gt;"&amp;"",$D$5:$D$72,"&lt;&gt;"&amp;"NL",$D$5:$D$72,"&lt;&gt;"&amp;"HORS LIGUE",O$5:O$72,"&lt;"&amp;O69)+1),Paramètres!$B$3:$C$56,2,FALSE)*Paramètres!$K$8))</f>
        <v>0</v>
      </c>
      <c r="Q69" s="46"/>
      <c r="R69" s="2">
        <f>IF(Q$2="Bike &amp; Run",IF(ISNA(VLOOKUP(Q69,Paramètres!$B$3:$C$56,2,FALSE)),0,VLOOKUP(Q69,Paramètres!$B$3:$C$56,2,FALSE)*Paramètres!$K$9),IF(OR(Q69="",OR($D69="",$D69="NL",$D69="HORS LIGUE")),0,VLOOKUP(IF(OR(Q69="",OR($D69="",$D69="NL",$D69="HORS LIGUE")),"",COUNTIFS($D$5:$D$72,"&lt;&gt;"&amp;"",$D$5:$D$72,"&lt;&gt;"&amp;"NL",$D$5:$D$72,"&lt;&gt;"&amp;"HORS LIGUE",Q$5:Q$72,"&lt;"&amp;Q69)+1),Paramètres!$B$3:$C$56,2,FALSE)*Paramètres!$K$9))</f>
        <v>0</v>
      </c>
      <c r="S69" s="46"/>
      <c r="T69" s="2">
        <f>IF(S$2="Bike &amp; Run",IF(ISNA(VLOOKUP(S69,Paramètres!$B$3:$C$56,2,FALSE)),0,VLOOKUP(S69,Paramètres!$B$3:$C$56,2,FALSE)*Paramètres!$K$10),IF(OR(S69="",OR($D69="",$D69="NL",$D69="HORS LIGUE")),0,VLOOKUP(IF(OR(S69="",OR($D69="",$D69="NL",$D69="HORS LIGUE")),"",COUNTIFS($D$5:$D$72,"&lt;&gt;"&amp;"",$D$5:$D$72,"&lt;&gt;"&amp;"NL",$D$5:$D$72,"&lt;&gt;"&amp;"HORS LIGUE",S$5:S$72,"&lt;"&amp;S69)+1),Paramètres!$B$3:$C$56,2,FALSE)*Paramètres!$K$10))</f>
        <v>0</v>
      </c>
      <c r="U69" s="46"/>
      <c r="V69" s="2">
        <f>IF(U$2="Bike &amp; Run",IF(ISNA(VLOOKUP(U69,Paramètres!$B$3:$C$56,2,FALSE)),0,VLOOKUP(U69,Paramètres!$B$3:$C$56,2,FALSE)*Paramètres!$K$11),IF(OR(U69="",OR($D69="",$D69="NL",$D69="HORS LIGUE")),0,VLOOKUP(IF(OR(U69="",OR($D69="",$D69="NL",$D69="HORS LIGUE")),"",COUNTIFS($D$5:$D$72,"&lt;&gt;"&amp;"",$D$5:$D$72,"&lt;&gt;"&amp;"NL",$D$5:$D$72,"&lt;&gt;"&amp;"HORS LIGUE",U$5:U$72,"&lt;"&amp;U69)+1),Paramètres!$B$3:$C$56,2,FALSE)*Paramètres!$K$11))</f>
        <v>0</v>
      </c>
      <c r="W69" s="46"/>
      <c r="X69" s="2">
        <f>IF(W$2="Bike &amp; Run",IF(ISNA(VLOOKUP(W69,Paramètres!$B$3:$C$56,2,FALSE)),0,VLOOKUP(W69,Paramètres!$B$3:$C$56,2,FALSE)*Paramètres!$K$12),IF(OR(W69="",OR($D69="",$D69="NL",$D69="HORS LIGUE")),0,VLOOKUP(IF(OR(W69="",OR($D69="",$D69="NL",$D69="HORS LIGUE")),"",COUNTIFS($D$5:$D$72,"&lt;&gt;"&amp;"",$D$5:$D$72,"&lt;&gt;"&amp;"NL",$D$5:$D$72,"&lt;&gt;"&amp;"HORS LIGUE",W$5:W$72,"&lt;"&amp;W69)+1),Paramètres!$B$3:$C$56,2,FALSE)*Paramètres!$K$12))</f>
        <v>0</v>
      </c>
      <c r="Y69" s="46"/>
      <c r="Z69" s="2">
        <f>IF(Y$2="Bike &amp; Run",IF(ISNA(VLOOKUP(Y69,Paramètres!$B$3:$C$56,2,FALSE)),0,VLOOKUP(Y69,Paramètres!$B$3:$C$56,2,FALSE)*Paramètres!$K$13),IF(OR(Y69="",OR($D69="",$D69="NL",$D69="HORS LIGUE")),0,VLOOKUP(IF(OR(Y69="",OR($D69="",$D69="NL",$D69="HORS LIGUE")),"",COUNTIFS($D$5:$D$72,"&lt;&gt;"&amp;"",$D$5:$D$72,"&lt;&gt;"&amp;"NL",$D$5:$D$72,"&lt;&gt;"&amp;"HORS LIGUE",Y$5:Y$72,"&lt;"&amp;Y69)+1),Paramètres!$B$3:$C$56,2,FALSE)*Paramètres!$K$13))</f>
        <v>0</v>
      </c>
      <c r="AA69" s="46"/>
      <c r="AB69" s="2">
        <f>IF(AA$2="Bike &amp; Run",IF(ISNA(VLOOKUP(AA69,Paramètres!$B$3:$C$56,2,FALSE)),0,VLOOKUP(AA69,Paramètres!$B$3:$C$56,2,FALSE)*Paramètres!$K$14),IF(OR(AA69="",OR($D69="",$D69="NL",$D69="HORS LIGUE")),0,VLOOKUP(IF(OR(AA69="",OR($D69="",$D69="NL",$D69="HORS LIGUE")),"",COUNTIFS($D$5:$D$72,"&lt;&gt;"&amp;"",$D$5:$D$72,"&lt;&gt;"&amp;"NL",$D$5:$D$72,"&lt;&gt;"&amp;"HORS LIGUE",AA$5:AA$72,"&lt;"&amp;AA69)+1),Paramètres!$B$3:$C$56,2,FALSE)*Paramètres!$K$14))</f>
        <v>0</v>
      </c>
      <c r="AC69" s="46"/>
      <c r="AD69" s="2">
        <f>IF(AC$2="Bike &amp; Run",IF(ISNA(VLOOKUP(AC69,Paramètres!$B$3:$C$56,2,FALSE)),0,VLOOKUP(AC69,Paramètres!$B$3:$C$56,2,FALSE)*Paramètres!$K$15),IF(OR(AC69="",OR($D69="",$D69="NL",$D69="HORS LIGUE")),0,VLOOKUP(IF(OR(AC69="",OR($D69="",$D69="NL",$D69="HORS LIGUE")),"",COUNTIFS($D$5:$D$72,"&lt;&gt;"&amp;"",$D$5:$D$72,"&lt;&gt;"&amp;"NL",$D$5:$D$72,"&lt;&gt;"&amp;"HORS LIGUE",AC$5:AC$72,"&lt;"&amp;AC69)+1),Paramètres!$B$3:$C$56,2,FALSE)*Paramètres!$K$15))</f>
        <v>0</v>
      </c>
      <c r="AE69" s="46"/>
      <c r="AF69" s="2">
        <f>IF(AE$2="Bike &amp; Run",IF(ISNA(VLOOKUP(AE69,Paramètres!$B$3:$C$56,2,FALSE)),0,VLOOKUP(AE69,Paramètres!$B$3:$C$56,2,FALSE)*Paramètres!$K$16),IF(OR(AE69="",OR($D69="",$D69="NL",$D69="HORS LIGUE")),0,VLOOKUP(IF(OR(AE69="",OR($D69="",$D69="NL",$D69="HORS LIGUE")),"",COUNTIFS($D$5:$D$72,"&lt;&gt;"&amp;"",$D$5:$D$72,"&lt;&gt;"&amp;"NL",$D$5:$D$72,"&lt;&gt;"&amp;"HORS LIGUE",AE$5:AE$72,"&lt;"&amp;AE69)+1),Paramètres!$B$3:$C$56,2,FALSE)*Paramètres!$K$16))</f>
        <v>0</v>
      </c>
      <c r="AG69" s="46"/>
      <c r="AH69" s="2">
        <f>IF(AG$2="Bike &amp; Run",IF(ISNA(VLOOKUP(AG69,Paramètres!$B$3:$C$56,2,FALSE)),0,VLOOKUP(AG69,Paramètres!$B$3:$C$56,2,FALSE)*Paramètres!$K$17),IF(OR(AG69="",OR($D69="",$D69="NL",$D69="HORS LIGUE")),0,VLOOKUP(IF(OR(AG69="",OR($D69="",$D69="NL",$D69="HORS LIGUE")),"",COUNTIFS($D$5:$D$72,"&lt;&gt;"&amp;"",$D$5:$D$72,"&lt;&gt;"&amp;"NL",$D$5:$D$72,"&lt;&gt;"&amp;"HORS LIGUE",AG$5:AG$72,"&lt;"&amp;AG69)+1),Paramètres!$B$3:$C$56,2,FALSE)*Paramètres!$K$17))</f>
        <v>0</v>
      </c>
      <c r="AI69" s="40">
        <f t="shared" ref="AI69:AI72" si="106">F69+H69+J69+L69+N69+P69+R69+T69+V69+X69+Z69+AB69+AD69+AF69+AH69</f>
        <v>0</v>
      </c>
      <c r="AJ69" s="3" t="str">
        <f t="shared" ref="AJ69:AJ72" si="107">IF(AI69&lt;&gt;0,RANK(AI69,$AI$5:$AI$72),"")</f>
        <v/>
      </c>
      <c r="AK69" s="5">
        <f t="shared" si="55"/>
        <v>0</v>
      </c>
      <c r="AL69" s="41">
        <f t="shared" si="56"/>
        <v>0</v>
      </c>
      <c r="AM69" s="33" t="str">
        <f t="shared" ref="AM69:AM72" si="108">IF(AL69&lt;&gt;0,RANK(AL69,$AL$5:$AL$72),"")</f>
        <v/>
      </c>
      <c r="AO69" s="22">
        <f t="shared" si="58"/>
        <v>0</v>
      </c>
      <c r="AP69">
        <f t="shared" si="59"/>
        <v>0</v>
      </c>
      <c r="AQ69">
        <f t="shared" si="60"/>
        <v>0</v>
      </c>
      <c r="AR69">
        <f t="shared" si="61"/>
        <v>0</v>
      </c>
      <c r="AS69">
        <f t="shared" si="62"/>
        <v>0</v>
      </c>
      <c r="AT69">
        <f t="shared" si="63"/>
        <v>0</v>
      </c>
      <c r="AU69">
        <f t="shared" si="64"/>
        <v>0</v>
      </c>
      <c r="AV69">
        <f t="shared" si="65"/>
        <v>0</v>
      </c>
      <c r="AW69">
        <f t="shared" si="66"/>
        <v>0</v>
      </c>
      <c r="AX69">
        <f t="shared" si="67"/>
        <v>0</v>
      </c>
      <c r="AY69">
        <f t="shared" si="68"/>
        <v>0</v>
      </c>
      <c r="AZ69">
        <f t="shared" si="69"/>
        <v>0</v>
      </c>
      <c r="BA69">
        <f t="shared" si="70"/>
        <v>0</v>
      </c>
      <c r="BB69">
        <f t="shared" si="71"/>
        <v>0</v>
      </c>
      <c r="BC69">
        <f t="shared" si="72"/>
        <v>0</v>
      </c>
      <c r="BD69">
        <f t="shared" si="73"/>
        <v>0</v>
      </c>
      <c r="BE69" s="22">
        <f t="shared" ref="BE69:BR69" si="109">BD69+LARGE($AO69:$BC69,BE$4)</f>
        <v>0</v>
      </c>
      <c r="BF69" s="22">
        <f t="shared" si="109"/>
        <v>0</v>
      </c>
      <c r="BG69" s="22">
        <f t="shared" si="109"/>
        <v>0</v>
      </c>
      <c r="BH69" s="22">
        <f t="shared" si="109"/>
        <v>0</v>
      </c>
      <c r="BI69" s="22">
        <f t="shared" si="109"/>
        <v>0</v>
      </c>
      <c r="BJ69" s="22">
        <f t="shared" si="109"/>
        <v>0</v>
      </c>
      <c r="BK69" s="22">
        <f t="shared" si="109"/>
        <v>0</v>
      </c>
      <c r="BL69" s="22">
        <f t="shared" si="109"/>
        <v>0</v>
      </c>
      <c r="BM69" s="22">
        <f t="shared" si="109"/>
        <v>0</v>
      </c>
      <c r="BN69" s="22">
        <f t="shared" si="109"/>
        <v>0</v>
      </c>
      <c r="BO69" s="22">
        <f t="shared" si="109"/>
        <v>0</v>
      </c>
      <c r="BP69" s="22">
        <f t="shared" si="109"/>
        <v>0</v>
      </c>
      <c r="BQ69" s="22">
        <f t="shared" si="109"/>
        <v>0</v>
      </c>
      <c r="BR69" s="22">
        <f t="shared" si="109"/>
        <v>0</v>
      </c>
    </row>
    <row r="70" spans="1:70" ht="16.5">
      <c r="A70" s="14"/>
      <c r="B70" s="32" t="str">
        <f>IF(ISNA(VLOOKUP(A70,'Licenciés Jeunes 2023'!A:C,3,0)),"",VLOOKUP(A70,'Licenciés Jeunes 2023'!A:C,3,0))</f>
        <v/>
      </c>
      <c r="C70" s="32" t="str">
        <f>IF(ISNA(VLOOKUP(A70,'Licenciés Jeunes 2023'!A:C,2,0)),"",VLOOKUP(A70,'Licenciés Jeunes 2023'!A:C,2,0))</f>
        <v/>
      </c>
      <c r="D70" s="32" t="str">
        <f>IF(ISNA(VLOOKUP(A70,'Licenciés Jeunes 2023'!A:F,6,0)),"",VLOOKUP(A70,'Licenciés Jeunes 2023'!A:F,6,0))</f>
        <v/>
      </c>
      <c r="E70" s="6"/>
      <c r="F70" s="2">
        <f>IF(E$2="Bike &amp; Run",IF(ISNA(VLOOKUP(E70,Paramètres!$B$3:$C$56,2,FALSE)),0,VLOOKUP(E70,Paramètres!$B$3:$C$56,2,FALSE)*Paramètres!$K$3),IF(OR(E70="",OR($D70="",$D70="NL",$D70="HORS LIGUE")),0,VLOOKUP(IF(OR(E70="",OR($D70="",$D70="NL",$D70="HORS LIGUE")),"",COUNTIFS($D$5:$D$72,"&lt;&gt;"&amp;"",$D$5:$D$72,"&lt;&gt;"&amp;"NL",$D$5:$D$72,"&lt;&gt;"&amp;"HORS LIGUE",E$5:E$72,"&lt;"&amp;E70)+1),Paramètres!$B$3:$C$56,2,FALSE)*Paramètres!$K$3))</f>
        <v>0</v>
      </c>
      <c r="G70" s="4"/>
      <c r="H70" s="2">
        <f>IF(G$2="Bike &amp; Run",IF(ISNA(VLOOKUP(G70,Paramètres!$B$3:$C$56,2,FALSE)),0,VLOOKUP(G70,Paramètres!$B$3:$C$56,2,FALSE)*Paramètres!$K$4),IF(OR(G70="",OR($D70="",$D70="NL",$D70="HORS LIGUE")),0,VLOOKUP(IF(OR(G70="",OR($D70="",$D70="NL",$D70="HORS LIGUE")),"",COUNTIFS($D$5:$D$72,"&lt;&gt;"&amp;"",$D$5:$D$72,"&lt;&gt;"&amp;"NL",$D$5:$D$72,"&lt;&gt;"&amp;"HORS LIGUE",G$5:G$72,"&lt;"&amp;G70)+1),Paramètres!$B$3:$C$56,2,FALSE)*Paramètres!$K$4))</f>
        <v>0</v>
      </c>
      <c r="I70" s="36"/>
      <c r="J70" s="2">
        <f>IF(I$2="Bike &amp; Run",IF(ISNA(VLOOKUP(I70,Paramètres!$B$3:$C$56,2,FALSE)),0,VLOOKUP(I70,Paramètres!$B$3:$C$56,2,FALSE)*Paramètres!$K$5),IF(OR(I70="",OR($D70="",$D70="NL",$D70="HORS LIGUE")),0,VLOOKUP(IF(OR(I70="",OR($D70="",$D70="NL",$D70="HORS LIGUE")),"",COUNTIFS($D$5:$D$72,"&lt;&gt;"&amp;"",$D$5:$D$72,"&lt;&gt;"&amp;"NL",$D$5:$D$72,"&lt;&gt;"&amp;"HORS LIGUE",I$5:I$72,"&lt;"&amp;I70)+1),Paramètres!$B$3:$C$56,2,FALSE)*Paramètres!$K$5))</f>
        <v>0</v>
      </c>
      <c r="K70" s="4"/>
      <c r="L70" s="2">
        <f>IF(K$2="Bike &amp; Run",IF(ISNA(VLOOKUP(K70,Paramètres!$B$3:$C$56,2,FALSE)),0,VLOOKUP(K70,Paramètres!$B$3:$C$56,2,FALSE)*Paramètres!$K$6),IF(OR(K70="",OR($D70="",$D70="NL",$D70="HORS LIGUE")),0,VLOOKUP(IF(OR(K70="",OR($D70="",$D70="NL",$D70="HORS LIGUE")),"",COUNTIFS($D$5:$D$72,"&lt;&gt;"&amp;"",$D$5:$D$72,"&lt;&gt;"&amp;"NL",$D$5:$D$72,"&lt;&gt;"&amp;"HORS LIGUE",K$5:K$72,"&lt;"&amp;K70)+1),Paramètres!$B$3:$C$56,2,FALSE)*Paramètres!$K$6))</f>
        <v>0</v>
      </c>
      <c r="M70" s="4"/>
      <c r="N70" s="2">
        <f>IF(M$2="Bike &amp; Run",IF(ISNA(VLOOKUP(M70,Paramètres!$B$3:$C$56,2,FALSE)),0,VLOOKUP(M70,Paramètres!$B$3:$C$56,2,FALSE)*Paramètres!$K$7),IF(OR(M70="",OR($D70="",$D70="NL",$D70="HORS LIGUE")),0,VLOOKUP(IF(OR(M70="",OR($D70="",$D70="NL",$D70="HORS LIGUE")),"",COUNTIFS($D$5:$D$72,"&lt;&gt;"&amp;"",$D$5:$D$72,"&lt;&gt;"&amp;"NL",$D$5:$D$72,"&lt;&gt;"&amp;"HORS LIGUE",M$5:M$72,"&lt;"&amp;M70)+1),Paramètres!$B$3:$C$56,2,FALSE)*Paramètres!$K$7))</f>
        <v>0</v>
      </c>
      <c r="O70" s="46"/>
      <c r="P70" s="2">
        <f>IF(O$2="Bike &amp; Run",IF(ISNA(VLOOKUP(O70,Paramètres!$B$3:$C$56,2,FALSE)),0,VLOOKUP(O70,Paramètres!$B$3:$C$56,2,FALSE)*Paramètres!$K$8),IF(OR(O70="",OR($D70="",$D70="NL",$D70="HORS LIGUE")),0,VLOOKUP(IF(OR(O70="",OR($D70="",$D70="NL",$D70="HORS LIGUE")),"",COUNTIFS($D$5:$D$72,"&lt;&gt;"&amp;"",$D$5:$D$72,"&lt;&gt;"&amp;"NL",$D$5:$D$72,"&lt;&gt;"&amp;"HORS LIGUE",O$5:O$72,"&lt;"&amp;O70)+1),Paramètres!$B$3:$C$56,2,FALSE)*Paramètres!$K$8))</f>
        <v>0</v>
      </c>
      <c r="Q70" s="46"/>
      <c r="R70" s="2">
        <f>IF(Q$2="Bike &amp; Run",IF(ISNA(VLOOKUP(Q70,Paramètres!$B$3:$C$56,2,FALSE)),0,VLOOKUP(Q70,Paramètres!$B$3:$C$56,2,FALSE)*Paramètres!$K$9),IF(OR(Q70="",OR($D70="",$D70="NL",$D70="HORS LIGUE")),0,VLOOKUP(IF(OR(Q70="",OR($D70="",$D70="NL",$D70="HORS LIGUE")),"",COUNTIFS($D$5:$D$72,"&lt;&gt;"&amp;"",$D$5:$D$72,"&lt;&gt;"&amp;"NL",$D$5:$D$72,"&lt;&gt;"&amp;"HORS LIGUE",Q$5:Q$72,"&lt;"&amp;Q70)+1),Paramètres!$B$3:$C$56,2,FALSE)*Paramètres!$K$9))</f>
        <v>0</v>
      </c>
      <c r="S70" s="46"/>
      <c r="T70" s="2">
        <f>IF(S$2="Bike &amp; Run",IF(ISNA(VLOOKUP(S70,Paramètres!$B$3:$C$56,2,FALSE)),0,VLOOKUP(S70,Paramètres!$B$3:$C$56,2,FALSE)*Paramètres!$K$10),IF(OR(S70="",OR($D70="",$D70="NL",$D70="HORS LIGUE")),0,VLOOKUP(IF(OR(S70="",OR($D70="",$D70="NL",$D70="HORS LIGUE")),"",COUNTIFS($D$5:$D$72,"&lt;&gt;"&amp;"",$D$5:$D$72,"&lt;&gt;"&amp;"NL",$D$5:$D$72,"&lt;&gt;"&amp;"HORS LIGUE",S$5:S$72,"&lt;"&amp;S70)+1),Paramètres!$B$3:$C$56,2,FALSE)*Paramètres!$K$10))</f>
        <v>0</v>
      </c>
      <c r="U70" s="46"/>
      <c r="V70" s="2">
        <f>IF(U$2="Bike &amp; Run",IF(ISNA(VLOOKUP(U70,Paramètres!$B$3:$C$56,2,FALSE)),0,VLOOKUP(U70,Paramètres!$B$3:$C$56,2,FALSE)*Paramètres!$K$11),IF(OR(U70="",OR($D70="",$D70="NL",$D70="HORS LIGUE")),0,VLOOKUP(IF(OR(U70="",OR($D70="",$D70="NL",$D70="HORS LIGUE")),"",COUNTIFS($D$5:$D$72,"&lt;&gt;"&amp;"",$D$5:$D$72,"&lt;&gt;"&amp;"NL",$D$5:$D$72,"&lt;&gt;"&amp;"HORS LIGUE",U$5:U$72,"&lt;"&amp;U70)+1),Paramètres!$B$3:$C$56,2,FALSE)*Paramètres!$K$11))</f>
        <v>0</v>
      </c>
      <c r="W70" s="46"/>
      <c r="X70" s="2">
        <f>IF(W$2="Bike &amp; Run",IF(ISNA(VLOOKUP(W70,Paramètres!$B$3:$C$56,2,FALSE)),0,VLOOKUP(W70,Paramètres!$B$3:$C$56,2,FALSE)*Paramètres!$K$12),IF(OR(W70="",OR($D70="",$D70="NL",$D70="HORS LIGUE")),0,VLOOKUP(IF(OR(W70="",OR($D70="",$D70="NL",$D70="HORS LIGUE")),"",COUNTIFS($D$5:$D$72,"&lt;&gt;"&amp;"",$D$5:$D$72,"&lt;&gt;"&amp;"NL",$D$5:$D$72,"&lt;&gt;"&amp;"HORS LIGUE",W$5:W$72,"&lt;"&amp;W70)+1),Paramètres!$B$3:$C$56,2,FALSE)*Paramètres!$K$12))</f>
        <v>0</v>
      </c>
      <c r="Y70" s="46"/>
      <c r="Z70" s="2">
        <f>IF(Y$2="Bike &amp; Run",IF(ISNA(VLOOKUP(Y70,Paramètres!$B$3:$C$56,2,FALSE)),0,VLOOKUP(Y70,Paramètres!$B$3:$C$56,2,FALSE)*Paramètres!$K$13),IF(OR(Y70="",OR($D70="",$D70="NL",$D70="HORS LIGUE")),0,VLOOKUP(IF(OR(Y70="",OR($D70="",$D70="NL",$D70="HORS LIGUE")),"",COUNTIFS($D$5:$D$72,"&lt;&gt;"&amp;"",$D$5:$D$72,"&lt;&gt;"&amp;"NL",$D$5:$D$72,"&lt;&gt;"&amp;"HORS LIGUE",Y$5:Y$72,"&lt;"&amp;Y70)+1),Paramètres!$B$3:$C$56,2,FALSE)*Paramètres!$K$13))</f>
        <v>0</v>
      </c>
      <c r="AA70" s="46"/>
      <c r="AB70" s="2">
        <f>IF(AA$2="Bike &amp; Run",IF(ISNA(VLOOKUP(AA70,Paramètres!$B$3:$C$56,2,FALSE)),0,VLOOKUP(AA70,Paramètres!$B$3:$C$56,2,FALSE)*Paramètres!$K$14),IF(OR(AA70="",OR($D70="",$D70="NL",$D70="HORS LIGUE")),0,VLOOKUP(IF(OR(AA70="",OR($D70="",$D70="NL",$D70="HORS LIGUE")),"",COUNTIFS($D$5:$D$72,"&lt;&gt;"&amp;"",$D$5:$D$72,"&lt;&gt;"&amp;"NL",$D$5:$D$72,"&lt;&gt;"&amp;"HORS LIGUE",AA$5:AA$72,"&lt;"&amp;AA70)+1),Paramètres!$B$3:$C$56,2,FALSE)*Paramètres!$K$14))</f>
        <v>0</v>
      </c>
      <c r="AC70" s="46"/>
      <c r="AD70" s="2">
        <f>IF(AC$2="Bike &amp; Run",IF(ISNA(VLOOKUP(AC70,Paramètres!$B$3:$C$56,2,FALSE)),0,VLOOKUP(AC70,Paramètres!$B$3:$C$56,2,FALSE)*Paramètres!$K$15),IF(OR(AC70="",OR($D70="",$D70="NL",$D70="HORS LIGUE")),0,VLOOKUP(IF(OR(AC70="",OR($D70="",$D70="NL",$D70="HORS LIGUE")),"",COUNTIFS($D$5:$D$72,"&lt;&gt;"&amp;"",$D$5:$D$72,"&lt;&gt;"&amp;"NL",$D$5:$D$72,"&lt;&gt;"&amp;"HORS LIGUE",AC$5:AC$72,"&lt;"&amp;AC70)+1),Paramètres!$B$3:$C$56,2,FALSE)*Paramètres!$K$15))</f>
        <v>0</v>
      </c>
      <c r="AE70" s="46"/>
      <c r="AF70" s="2">
        <f>IF(AE$2="Bike &amp; Run",IF(ISNA(VLOOKUP(AE70,Paramètres!$B$3:$C$56,2,FALSE)),0,VLOOKUP(AE70,Paramètres!$B$3:$C$56,2,FALSE)*Paramètres!$K$16),IF(OR(AE70="",OR($D70="",$D70="NL",$D70="HORS LIGUE")),0,VLOOKUP(IF(OR(AE70="",OR($D70="",$D70="NL",$D70="HORS LIGUE")),"",COUNTIFS($D$5:$D$72,"&lt;&gt;"&amp;"",$D$5:$D$72,"&lt;&gt;"&amp;"NL",$D$5:$D$72,"&lt;&gt;"&amp;"HORS LIGUE",AE$5:AE$72,"&lt;"&amp;AE70)+1),Paramètres!$B$3:$C$56,2,FALSE)*Paramètres!$K$16))</f>
        <v>0</v>
      </c>
      <c r="AG70" s="46"/>
      <c r="AH70" s="2">
        <f>IF(AG$2="Bike &amp; Run",IF(ISNA(VLOOKUP(AG70,Paramètres!$B$3:$C$56,2,FALSE)),0,VLOOKUP(AG70,Paramètres!$B$3:$C$56,2,FALSE)*Paramètres!$K$17),IF(OR(AG70="",OR($D70="",$D70="NL",$D70="HORS LIGUE")),0,VLOOKUP(IF(OR(AG70="",OR($D70="",$D70="NL",$D70="HORS LIGUE")),"",COUNTIFS($D$5:$D$72,"&lt;&gt;"&amp;"",$D$5:$D$72,"&lt;&gt;"&amp;"NL",$D$5:$D$72,"&lt;&gt;"&amp;"HORS LIGUE",AG$5:AG$72,"&lt;"&amp;AG70)+1),Paramètres!$B$3:$C$56,2,FALSE)*Paramètres!$K$17))</f>
        <v>0</v>
      </c>
      <c r="AI70" s="40">
        <f t="shared" si="106"/>
        <v>0</v>
      </c>
      <c r="AJ70" s="3" t="str">
        <f t="shared" si="107"/>
        <v/>
      </c>
      <c r="AK70" s="5">
        <f t="shared" si="55"/>
        <v>0</v>
      </c>
      <c r="AL70" s="41">
        <f t="shared" si="56"/>
        <v>0</v>
      </c>
      <c r="AM70" s="33" t="str">
        <f t="shared" si="108"/>
        <v/>
      </c>
      <c r="AO70" s="22">
        <f t="shared" si="58"/>
        <v>0</v>
      </c>
      <c r="AP70">
        <f t="shared" si="59"/>
        <v>0</v>
      </c>
      <c r="AQ70">
        <f t="shared" si="60"/>
        <v>0</v>
      </c>
      <c r="AR70">
        <f t="shared" si="61"/>
        <v>0</v>
      </c>
      <c r="AS70">
        <f t="shared" si="62"/>
        <v>0</v>
      </c>
      <c r="AT70">
        <f t="shared" si="63"/>
        <v>0</v>
      </c>
      <c r="AU70">
        <f t="shared" si="64"/>
        <v>0</v>
      </c>
      <c r="AV70">
        <f t="shared" si="65"/>
        <v>0</v>
      </c>
      <c r="AW70">
        <f t="shared" si="66"/>
        <v>0</v>
      </c>
      <c r="AX70">
        <f t="shared" si="67"/>
        <v>0</v>
      </c>
      <c r="AY70">
        <f t="shared" si="68"/>
        <v>0</v>
      </c>
      <c r="AZ70">
        <f t="shared" si="69"/>
        <v>0</v>
      </c>
      <c r="BA70">
        <f t="shared" si="70"/>
        <v>0</v>
      </c>
      <c r="BB70">
        <f t="shared" si="71"/>
        <v>0</v>
      </c>
      <c r="BC70">
        <f t="shared" si="72"/>
        <v>0</v>
      </c>
      <c r="BD70">
        <f t="shared" si="73"/>
        <v>0</v>
      </c>
      <c r="BE70" s="22">
        <f t="shared" ref="BE70:BR70" si="110">BD70+LARGE($AO70:$BC70,BE$4)</f>
        <v>0</v>
      </c>
      <c r="BF70" s="22">
        <f t="shared" si="110"/>
        <v>0</v>
      </c>
      <c r="BG70" s="22">
        <f t="shared" si="110"/>
        <v>0</v>
      </c>
      <c r="BH70" s="22">
        <f t="shared" si="110"/>
        <v>0</v>
      </c>
      <c r="BI70" s="22">
        <f t="shared" si="110"/>
        <v>0</v>
      </c>
      <c r="BJ70" s="22">
        <f t="shared" si="110"/>
        <v>0</v>
      </c>
      <c r="BK70" s="22">
        <f t="shared" si="110"/>
        <v>0</v>
      </c>
      <c r="BL70" s="22">
        <f t="shared" si="110"/>
        <v>0</v>
      </c>
      <c r="BM70" s="22">
        <f t="shared" si="110"/>
        <v>0</v>
      </c>
      <c r="BN70" s="22">
        <f t="shared" si="110"/>
        <v>0</v>
      </c>
      <c r="BO70" s="22">
        <f t="shared" si="110"/>
        <v>0</v>
      </c>
      <c r="BP70" s="22">
        <f t="shared" si="110"/>
        <v>0</v>
      </c>
      <c r="BQ70" s="22">
        <f t="shared" si="110"/>
        <v>0</v>
      </c>
      <c r="BR70" s="22">
        <f t="shared" si="110"/>
        <v>0</v>
      </c>
    </row>
    <row r="71" spans="1:70" ht="16.5">
      <c r="A71" s="14"/>
      <c r="B71" s="32" t="str">
        <f>IF(ISNA(VLOOKUP(A71,'Licenciés Jeunes 2023'!A:C,3,0)),"",VLOOKUP(A71,'Licenciés Jeunes 2023'!A:C,3,0))</f>
        <v/>
      </c>
      <c r="C71" s="32" t="str">
        <f>IF(ISNA(VLOOKUP(A71,'Licenciés Jeunes 2023'!A:C,2,0)),"",VLOOKUP(A71,'Licenciés Jeunes 2023'!A:C,2,0))</f>
        <v/>
      </c>
      <c r="D71" s="32" t="str">
        <f>IF(ISNA(VLOOKUP(A71,'Licenciés Jeunes 2023'!A:F,6,0)),"",VLOOKUP(A71,'Licenciés Jeunes 2023'!A:F,6,0))</f>
        <v/>
      </c>
      <c r="E71" s="6"/>
      <c r="F71" s="2">
        <f>IF(E$2="Bike &amp; Run",IF(ISNA(VLOOKUP(E71,Paramètres!$B$3:$C$56,2,FALSE)),0,VLOOKUP(E71,Paramètres!$B$3:$C$56,2,FALSE)*Paramètres!$K$3),IF(OR(E71="",OR($D71="",$D71="NL",$D71="HORS LIGUE")),0,VLOOKUP(IF(OR(E71="",OR($D71="",$D71="NL",$D71="HORS LIGUE")),"",COUNTIFS($D$5:$D$72,"&lt;&gt;"&amp;"",$D$5:$D$72,"&lt;&gt;"&amp;"NL",$D$5:$D$72,"&lt;&gt;"&amp;"HORS LIGUE",E$5:E$72,"&lt;"&amp;E71)+1),Paramètres!$B$3:$C$56,2,FALSE)*Paramètres!$K$3))</f>
        <v>0</v>
      </c>
      <c r="G71" s="4"/>
      <c r="H71" s="2">
        <f>IF(G$2="Bike &amp; Run",IF(ISNA(VLOOKUP(G71,Paramètres!$B$3:$C$56,2,FALSE)),0,VLOOKUP(G71,Paramètres!$B$3:$C$56,2,FALSE)*Paramètres!$K$4),IF(OR(G71="",OR($D71="",$D71="NL",$D71="HORS LIGUE")),0,VLOOKUP(IF(OR(G71="",OR($D71="",$D71="NL",$D71="HORS LIGUE")),"",COUNTIFS($D$5:$D$72,"&lt;&gt;"&amp;"",$D$5:$D$72,"&lt;&gt;"&amp;"NL",$D$5:$D$72,"&lt;&gt;"&amp;"HORS LIGUE",G$5:G$72,"&lt;"&amp;G71)+1),Paramètres!$B$3:$C$56,2,FALSE)*Paramètres!$K$4))</f>
        <v>0</v>
      </c>
      <c r="I71" s="36"/>
      <c r="J71" s="2">
        <f>IF(I$2="Bike &amp; Run",IF(ISNA(VLOOKUP(I71,Paramètres!$B$3:$C$56,2,FALSE)),0,VLOOKUP(I71,Paramètres!$B$3:$C$56,2,FALSE)*Paramètres!$K$5),IF(OR(I71="",OR($D71="",$D71="NL",$D71="HORS LIGUE")),0,VLOOKUP(IF(OR(I71="",OR($D71="",$D71="NL",$D71="HORS LIGUE")),"",COUNTIFS($D$5:$D$72,"&lt;&gt;"&amp;"",$D$5:$D$72,"&lt;&gt;"&amp;"NL",$D$5:$D$72,"&lt;&gt;"&amp;"HORS LIGUE",I$5:I$72,"&lt;"&amp;I71)+1),Paramètres!$B$3:$C$56,2,FALSE)*Paramètres!$K$5))</f>
        <v>0</v>
      </c>
      <c r="K71" s="4"/>
      <c r="L71" s="2">
        <f>IF(K$2="Bike &amp; Run",IF(ISNA(VLOOKUP(K71,Paramètres!$B$3:$C$56,2,FALSE)),0,VLOOKUP(K71,Paramètres!$B$3:$C$56,2,FALSE)*Paramètres!$K$6),IF(OR(K71="",OR($D71="",$D71="NL",$D71="HORS LIGUE")),0,VLOOKUP(IF(OR(K71="",OR($D71="",$D71="NL",$D71="HORS LIGUE")),"",COUNTIFS($D$5:$D$72,"&lt;&gt;"&amp;"",$D$5:$D$72,"&lt;&gt;"&amp;"NL",$D$5:$D$72,"&lt;&gt;"&amp;"HORS LIGUE",K$5:K$72,"&lt;"&amp;K71)+1),Paramètres!$B$3:$C$56,2,FALSE)*Paramètres!$K$6))</f>
        <v>0</v>
      </c>
      <c r="M71" s="4"/>
      <c r="N71" s="2">
        <f>IF(M$2="Bike &amp; Run",IF(ISNA(VLOOKUP(M71,Paramètres!$B$3:$C$56,2,FALSE)),0,VLOOKUP(M71,Paramètres!$B$3:$C$56,2,FALSE)*Paramètres!$K$7),IF(OR(M71="",OR($D71="",$D71="NL",$D71="HORS LIGUE")),0,VLOOKUP(IF(OR(M71="",OR($D71="",$D71="NL",$D71="HORS LIGUE")),"",COUNTIFS($D$5:$D$72,"&lt;&gt;"&amp;"",$D$5:$D$72,"&lt;&gt;"&amp;"NL",$D$5:$D$72,"&lt;&gt;"&amp;"HORS LIGUE",M$5:M$72,"&lt;"&amp;M71)+1),Paramètres!$B$3:$C$56,2,FALSE)*Paramètres!$K$7))</f>
        <v>0</v>
      </c>
      <c r="O71" s="46"/>
      <c r="P71" s="2">
        <f>IF(O$2="Bike &amp; Run",IF(ISNA(VLOOKUP(O71,Paramètres!$B$3:$C$56,2,FALSE)),0,VLOOKUP(O71,Paramètres!$B$3:$C$56,2,FALSE)*Paramètres!$K$8),IF(OR(O71="",OR($D71="",$D71="NL",$D71="HORS LIGUE")),0,VLOOKUP(IF(OR(O71="",OR($D71="",$D71="NL",$D71="HORS LIGUE")),"",COUNTIFS($D$5:$D$72,"&lt;&gt;"&amp;"",$D$5:$D$72,"&lt;&gt;"&amp;"NL",$D$5:$D$72,"&lt;&gt;"&amp;"HORS LIGUE",O$5:O$72,"&lt;"&amp;O71)+1),Paramètres!$B$3:$C$56,2,FALSE)*Paramètres!$K$8))</f>
        <v>0</v>
      </c>
      <c r="Q71" s="46"/>
      <c r="R71" s="2">
        <f>IF(Q$2="Bike &amp; Run",IF(ISNA(VLOOKUP(Q71,Paramètres!$B$3:$C$56,2,FALSE)),0,VLOOKUP(Q71,Paramètres!$B$3:$C$56,2,FALSE)*Paramètres!$K$9),IF(OR(Q71="",OR($D71="",$D71="NL",$D71="HORS LIGUE")),0,VLOOKUP(IF(OR(Q71="",OR($D71="",$D71="NL",$D71="HORS LIGUE")),"",COUNTIFS($D$5:$D$72,"&lt;&gt;"&amp;"",$D$5:$D$72,"&lt;&gt;"&amp;"NL",$D$5:$D$72,"&lt;&gt;"&amp;"HORS LIGUE",Q$5:Q$72,"&lt;"&amp;Q71)+1),Paramètres!$B$3:$C$56,2,FALSE)*Paramètres!$K$9))</f>
        <v>0</v>
      </c>
      <c r="S71" s="46"/>
      <c r="T71" s="2">
        <f>IF(S$2="Bike &amp; Run",IF(ISNA(VLOOKUP(S71,Paramètres!$B$3:$C$56,2,FALSE)),0,VLOOKUP(S71,Paramètres!$B$3:$C$56,2,FALSE)*Paramètres!$K$10),IF(OR(S71="",OR($D71="",$D71="NL",$D71="HORS LIGUE")),0,VLOOKUP(IF(OR(S71="",OR($D71="",$D71="NL",$D71="HORS LIGUE")),"",COUNTIFS($D$5:$D$72,"&lt;&gt;"&amp;"",$D$5:$D$72,"&lt;&gt;"&amp;"NL",$D$5:$D$72,"&lt;&gt;"&amp;"HORS LIGUE",S$5:S$72,"&lt;"&amp;S71)+1),Paramètres!$B$3:$C$56,2,FALSE)*Paramètres!$K$10))</f>
        <v>0</v>
      </c>
      <c r="U71" s="46"/>
      <c r="V71" s="2">
        <f>IF(U$2="Bike &amp; Run",IF(ISNA(VLOOKUP(U71,Paramètres!$B$3:$C$56,2,FALSE)),0,VLOOKUP(U71,Paramètres!$B$3:$C$56,2,FALSE)*Paramètres!$K$11),IF(OR(U71="",OR($D71="",$D71="NL",$D71="HORS LIGUE")),0,VLOOKUP(IF(OR(U71="",OR($D71="",$D71="NL",$D71="HORS LIGUE")),"",COUNTIFS($D$5:$D$72,"&lt;&gt;"&amp;"",$D$5:$D$72,"&lt;&gt;"&amp;"NL",$D$5:$D$72,"&lt;&gt;"&amp;"HORS LIGUE",U$5:U$72,"&lt;"&amp;U71)+1),Paramètres!$B$3:$C$56,2,FALSE)*Paramètres!$K$11))</f>
        <v>0</v>
      </c>
      <c r="W71" s="46"/>
      <c r="X71" s="2">
        <f>IF(W$2="Bike &amp; Run",IF(ISNA(VLOOKUP(W71,Paramètres!$B$3:$C$56,2,FALSE)),0,VLOOKUP(W71,Paramètres!$B$3:$C$56,2,FALSE)*Paramètres!$K$12),IF(OR(W71="",OR($D71="",$D71="NL",$D71="HORS LIGUE")),0,VLOOKUP(IF(OR(W71="",OR($D71="",$D71="NL",$D71="HORS LIGUE")),"",COUNTIFS($D$5:$D$72,"&lt;&gt;"&amp;"",$D$5:$D$72,"&lt;&gt;"&amp;"NL",$D$5:$D$72,"&lt;&gt;"&amp;"HORS LIGUE",W$5:W$72,"&lt;"&amp;W71)+1),Paramètres!$B$3:$C$56,2,FALSE)*Paramètres!$K$12))</f>
        <v>0</v>
      </c>
      <c r="Y71" s="46"/>
      <c r="Z71" s="2">
        <f>IF(Y$2="Bike &amp; Run",IF(ISNA(VLOOKUP(Y71,Paramètres!$B$3:$C$56,2,FALSE)),0,VLOOKUP(Y71,Paramètres!$B$3:$C$56,2,FALSE)*Paramètres!$K$13),IF(OR(Y71="",OR($D71="",$D71="NL",$D71="HORS LIGUE")),0,VLOOKUP(IF(OR(Y71="",OR($D71="",$D71="NL",$D71="HORS LIGUE")),"",COUNTIFS($D$5:$D$72,"&lt;&gt;"&amp;"",$D$5:$D$72,"&lt;&gt;"&amp;"NL",$D$5:$D$72,"&lt;&gt;"&amp;"HORS LIGUE",Y$5:Y$72,"&lt;"&amp;Y71)+1),Paramètres!$B$3:$C$56,2,FALSE)*Paramètres!$K$13))</f>
        <v>0</v>
      </c>
      <c r="AA71" s="46"/>
      <c r="AB71" s="2">
        <f>IF(AA$2="Bike &amp; Run",IF(ISNA(VLOOKUP(AA71,Paramètres!$B$3:$C$56,2,FALSE)),0,VLOOKUP(AA71,Paramètres!$B$3:$C$56,2,FALSE)*Paramètres!$K$14),IF(OR(AA71="",OR($D71="",$D71="NL",$D71="HORS LIGUE")),0,VLOOKUP(IF(OR(AA71="",OR($D71="",$D71="NL",$D71="HORS LIGUE")),"",COUNTIFS($D$5:$D$72,"&lt;&gt;"&amp;"",$D$5:$D$72,"&lt;&gt;"&amp;"NL",$D$5:$D$72,"&lt;&gt;"&amp;"HORS LIGUE",AA$5:AA$72,"&lt;"&amp;AA71)+1),Paramètres!$B$3:$C$56,2,FALSE)*Paramètres!$K$14))</f>
        <v>0</v>
      </c>
      <c r="AC71" s="46"/>
      <c r="AD71" s="2">
        <f>IF(AC$2="Bike &amp; Run",IF(ISNA(VLOOKUP(AC71,Paramètres!$B$3:$C$56,2,FALSE)),0,VLOOKUP(AC71,Paramètres!$B$3:$C$56,2,FALSE)*Paramètres!$K$15),IF(OR(AC71="",OR($D71="",$D71="NL",$D71="HORS LIGUE")),0,VLOOKUP(IF(OR(AC71="",OR($D71="",$D71="NL",$D71="HORS LIGUE")),"",COUNTIFS($D$5:$D$72,"&lt;&gt;"&amp;"",$D$5:$D$72,"&lt;&gt;"&amp;"NL",$D$5:$D$72,"&lt;&gt;"&amp;"HORS LIGUE",AC$5:AC$72,"&lt;"&amp;AC71)+1),Paramètres!$B$3:$C$56,2,FALSE)*Paramètres!$K$15))</f>
        <v>0</v>
      </c>
      <c r="AE71" s="46"/>
      <c r="AF71" s="2">
        <f>IF(AE$2="Bike &amp; Run",IF(ISNA(VLOOKUP(AE71,Paramètres!$B$3:$C$56,2,FALSE)),0,VLOOKUP(AE71,Paramètres!$B$3:$C$56,2,FALSE)*Paramètres!$K$16),IF(OR(AE71="",OR($D71="",$D71="NL",$D71="HORS LIGUE")),0,VLOOKUP(IF(OR(AE71="",OR($D71="",$D71="NL",$D71="HORS LIGUE")),"",COUNTIFS($D$5:$D$72,"&lt;&gt;"&amp;"",$D$5:$D$72,"&lt;&gt;"&amp;"NL",$D$5:$D$72,"&lt;&gt;"&amp;"HORS LIGUE",AE$5:AE$72,"&lt;"&amp;AE71)+1),Paramètres!$B$3:$C$56,2,FALSE)*Paramètres!$K$16))</f>
        <v>0</v>
      </c>
      <c r="AG71" s="46"/>
      <c r="AH71" s="2">
        <f>IF(AG$2="Bike &amp; Run",IF(ISNA(VLOOKUP(AG71,Paramètres!$B$3:$C$56,2,FALSE)),0,VLOOKUP(AG71,Paramètres!$B$3:$C$56,2,FALSE)*Paramètres!$K$17),IF(OR(AG71="",OR($D71="",$D71="NL",$D71="HORS LIGUE")),0,VLOOKUP(IF(OR(AG71="",OR($D71="",$D71="NL",$D71="HORS LIGUE")),"",COUNTIFS($D$5:$D$72,"&lt;&gt;"&amp;"",$D$5:$D$72,"&lt;&gt;"&amp;"NL",$D$5:$D$72,"&lt;&gt;"&amp;"HORS LIGUE",AG$5:AG$72,"&lt;"&amp;AG71)+1),Paramètres!$B$3:$C$56,2,FALSE)*Paramètres!$K$17))</f>
        <v>0</v>
      </c>
      <c r="AI71" s="40">
        <f t="shared" si="106"/>
        <v>0</v>
      </c>
      <c r="AJ71" s="3" t="str">
        <f t="shared" si="107"/>
        <v/>
      </c>
      <c r="AK71" s="5">
        <f t="shared" si="55"/>
        <v>0</v>
      </c>
      <c r="AL71" s="41">
        <f t="shared" si="56"/>
        <v>0</v>
      </c>
      <c r="AM71" s="33" t="str">
        <f t="shared" si="108"/>
        <v/>
      </c>
      <c r="AO71" s="22">
        <f t="shared" si="58"/>
        <v>0</v>
      </c>
      <c r="AP71">
        <f t="shared" si="59"/>
        <v>0</v>
      </c>
      <c r="AQ71">
        <f t="shared" si="60"/>
        <v>0</v>
      </c>
      <c r="AR71">
        <f t="shared" si="61"/>
        <v>0</v>
      </c>
      <c r="AS71">
        <f t="shared" si="62"/>
        <v>0</v>
      </c>
      <c r="AT71">
        <f t="shared" si="63"/>
        <v>0</v>
      </c>
      <c r="AU71">
        <f t="shared" si="64"/>
        <v>0</v>
      </c>
      <c r="AV71">
        <f t="shared" si="65"/>
        <v>0</v>
      </c>
      <c r="AW71">
        <f t="shared" si="66"/>
        <v>0</v>
      </c>
      <c r="AX71">
        <f t="shared" si="67"/>
        <v>0</v>
      </c>
      <c r="AY71">
        <f t="shared" si="68"/>
        <v>0</v>
      </c>
      <c r="AZ71">
        <f t="shared" si="69"/>
        <v>0</v>
      </c>
      <c r="BA71">
        <f t="shared" si="70"/>
        <v>0</v>
      </c>
      <c r="BB71">
        <f t="shared" si="71"/>
        <v>0</v>
      </c>
      <c r="BC71">
        <f t="shared" si="72"/>
        <v>0</v>
      </c>
      <c r="BD71">
        <f t="shared" si="73"/>
        <v>0</v>
      </c>
      <c r="BE71" s="22">
        <f t="shared" ref="BE71:BR71" si="111">BD71+LARGE($AO71:$BC71,BE$4)</f>
        <v>0</v>
      </c>
      <c r="BF71" s="22">
        <f t="shared" si="111"/>
        <v>0</v>
      </c>
      <c r="BG71" s="22">
        <f t="shared" si="111"/>
        <v>0</v>
      </c>
      <c r="BH71" s="22">
        <f t="shared" si="111"/>
        <v>0</v>
      </c>
      <c r="BI71" s="22">
        <f t="shared" si="111"/>
        <v>0</v>
      </c>
      <c r="BJ71" s="22">
        <f t="shared" si="111"/>
        <v>0</v>
      </c>
      <c r="BK71" s="22">
        <f t="shared" si="111"/>
        <v>0</v>
      </c>
      <c r="BL71" s="22">
        <f t="shared" si="111"/>
        <v>0</v>
      </c>
      <c r="BM71" s="22">
        <f t="shared" si="111"/>
        <v>0</v>
      </c>
      <c r="BN71" s="22">
        <f t="shared" si="111"/>
        <v>0</v>
      </c>
      <c r="BO71" s="22">
        <f t="shared" si="111"/>
        <v>0</v>
      </c>
      <c r="BP71" s="22">
        <f t="shared" si="111"/>
        <v>0</v>
      </c>
      <c r="BQ71" s="22">
        <f t="shared" si="111"/>
        <v>0</v>
      </c>
      <c r="BR71" s="22">
        <f t="shared" si="111"/>
        <v>0</v>
      </c>
    </row>
    <row r="72" spans="1:70" ht="16.5">
      <c r="A72" s="14"/>
      <c r="B72" s="32" t="str">
        <f>IF(ISNA(VLOOKUP(A72,'Licenciés Jeunes 2023'!A:C,3,0)),"",VLOOKUP(A72,'Licenciés Jeunes 2023'!A:C,3,0))</f>
        <v/>
      </c>
      <c r="C72" s="32" t="str">
        <f>IF(ISNA(VLOOKUP(A72,'Licenciés Jeunes 2023'!A:C,2,0)),"",VLOOKUP(A72,'Licenciés Jeunes 2023'!A:C,2,0))</f>
        <v/>
      </c>
      <c r="D72" s="32" t="str">
        <f>IF(ISNA(VLOOKUP(A72,'Licenciés Jeunes 2023'!A:F,6,0)),"",VLOOKUP(A72,'Licenciés Jeunes 2023'!A:F,6,0))</f>
        <v/>
      </c>
      <c r="E72" s="6"/>
      <c r="F72" s="2">
        <f>IF(E$2="Bike &amp; Run",IF(ISNA(VLOOKUP(E72,Paramètres!$B$3:$C$56,2,FALSE)),0,VLOOKUP(E72,Paramètres!$B$3:$C$56,2,FALSE)*Paramètres!$K$3),IF(OR(E72="",OR($D72="",$D72="NL",$D72="HORS LIGUE")),0,VLOOKUP(IF(OR(E72="",OR($D72="",$D72="NL",$D72="HORS LIGUE")),"",COUNTIFS($D$5:$D$72,"&lt;&gt;"&amp;"",$D$5:$D$72,"&lt;&gt;"&amp;"NL",$D$5:$D$72,"&lt;&gt;"&amp;"HORS LIGUE",E$5:E$72,"&lt;"&amp;E72)+1),Paramètres!$B$3:$C$56,2,FALSE)*Paramètres!$K$3))</f>
        <v>0</v>
      </c>
      <c r="G72" s="4"/>
      <c r="H72" s="2">
        <f>IF(G$2="Bike &amp; Run",IF(ISNA(VLOOKUP(G72,Paramètres!$B$3:$C$56,2,FALSE)),0,VLOOKUP(G72,Paramètres!$B$3:$C$56,2,FALSE)*Paramètres!$K$4),IF(OR(G72="",OR($D72="",$D72="NL",$D72="HORS LIGUE")),0,VLOOKUP(IF(OR(G72="",OR($D72="",$D72="NL",$D72="HORS LIGUE")),"",COUNTIFS($D$5:$D$72,"&lt;&gt;"&amp;"",$D$5:$D$72,"&lt;&gt;"&amp;"NL",$D$5:$D$72,"&lt;&gt;"&amp;"HORS LIGUE",G$5:G$72,"&lt;"&amp;G72)+1),Paramètres!$B$3:$C$56,2,FALSE)*Paramètres!$K$4))</f>
        <v>0</v>
      </c>
      <c r="I72" s="36"/>
      <c r="J72" s="2">
        <f>IF(I$2="Bike &amp; Run",IF(ISNA(VLOOKUP(I72,Paramètres!$B$3:$C$56,2,FALSE)),0,VLOOKUP(I72,Paramètres!$B$3:$C$56,2,FALSE)*Paramètres!$K$5),IF(OR(I72="",OR($D72="",$D72="NL",$D72="HORS LIGUE")),0,VLOOKUP(IF(OR(I72="",OR($D72="",$D72="NL",$D72="HORS LIGUE")),"",COUNTIFS($D$5:$D$72,"&lt;&gt;"&amp;"",$D$5:$D$72,"&lt;&gt;"&amp;"NL",$D$5:$D$72,"&lt;&gt;"&amp;"HORS LIGUE",I$5:I$72,"&lt;"&amp;I72)+1),Paramètres!$B$3:$C$56,2,FALSE)*Paramètres!$K$5))</f>
        <v>0</v>
      </c>
      <c r="K72" s="4"/>
      <c r="L72" s="2">
        <f>IF(K$2="Bike &amp; Run",IF(ISNA(VLOOKUP(K72,Paramètres!$B$3:$C$56,2,FALSE)),0,VLOOKUP(K72,Paramètres!$B$3:$C$56,2,FALSE)*Paramètres!$K$6),IF(OR(K72="",OR($D72="",$D72="NL",$D72="HORS LIGUE")),0,VLOOKUP(IF(OR(K72="",OR($D72="",$D72="NL",$D72="HORS LIGUE")),"",COUNTIFS($D$5:$D$72,"&lt;&gt;"&amp;"",$D$5:$D$72,"&lt;&gt;"&amp;"NL",$D$5:$D$72,"&lt;&gt;"&amp;"HORS LIGUE",K$5:K$72,"&lt;"&amp;K72)+1),Paramètres!$B$3:$C$56,2,FALSE)*Paramètres!$K$6))</f>
        <v>0</v>
      </c>
      <c r="M72" s="4"/>
      <c r="N72" s="2">
        <f>IF(M$2="Bike &amp; Run",IF(ISNA(VLOOKUP(M72,Paramètres!$B$3:$C$56,2,FALSE)),0,VLOOKUP(M72,Paramètres!$B$3:$C$56,2,FALSE)*Paramètres!$K$7),IF(OR(M72="",OR($D72="",$D72="NL",$D72="HORS LIGUE")),0,VLOOKUP(IF(OR(M72="",OR($D72="",$D72="NL",$D72="HORS LIGUE")),"",COUNTIFS($D$5:$D$72,"&lt;&gt;"&amp;"",$D$5:$D$72,"&lt;&gt;"&amp;"NL",$D$5:$D$72,"&lt;&gt;"&amp;"HORS LIGUE",M$5:M$72,"&lt;"&amp;M72)+1),Paramètres!$B$3:$C$56,2,FALSE)*Paramètres!$K$7))</f>
        <v>0</v>
      </c>
      <c r="O72" s="46"/>
      <c r="P72" s="2">
        <f>IF(O$2="Bike &amp; Run",IF(ISNA(VLOOKUP(O72,Paramètres!$B$3:$C$56,2,FALSE)),0,VLOOKUP(O72,Paramètres!$B$3:$C$56,2,FALSE)*Paramètres!$K$8),IF(OR(O72="",OR($D72="",$D72="NL",$D72="HORS LIGUE")),0,VLOOKUP(IF(OR(O72="",OR($D72="",$D72="NL",$D72="HORS LIGUE")),"",COUNTIFS($D$5:$D$72,"&lt;&gt;"&amp;"",$D$5:$D$72,"&lt;&gt;"&amp;"NL",$D$5:$D$72,"&lt;&gt;"&amp;"HORS LIGUE",O$5:O$72,"&lt;"&amp;O72)+1),Paramètres!$B$3:$C$56,2,FALSE)*Paramètres!$K$8))</f>
        <v>0</v>
      </c>
      <c r="Q72" s="46"/>
      <c r="R72" s="2">
        <f>IF(Q$2="Bike &amp; Run",IF(ISNA(VLOOKUP(Q72,Paramètres!$B$3:$C$56,2,FALSE)),0,VLOOKUP(Q72,Paramètres!$B$3:$C$56,2,FALSE)*Paramètres!$K$9),IF(OR(Q72="",OR($D72="",$D72="NL",$D72="HORS LIGUE")),0,VLOOKUP(IF(OR(Q72="",OR($D72="",$D72="NL",$D72="HORS LIGUE")),"",COUNTIFS($D$5:$D$72,"&lt;&gt;"&amp;"",$D$5:$D$72,"&lt;&gt;"&amp;"NL",$D$5:$D$72,"&lt;&gt;"&amp;"HORS LIGUE",Q$5:Q$72,"&lt;"&amp;Q72)+1),Paramètres!$B$3:$C$56,2,FALSE)*Paramètres!$K$9))</f>
        <v>0</v>
      </c>
      <c r="S72" s="46"/>
      <c r="T72" s="2">
        <f>IF(S$2="Bike &amp; Run",IF(ISNA(VLOOKUP(S72,Paramètres!$B$3:$C$56,2,FALSE)),0,VLOOKUP(S72,Paramètres!$B$3:$C$56,2,FALSE)*Paramètres!$K$10),IF(OR(S72="",OR($D72="",$D72="NL",$D72="HORS LIGUE")),0,VLOOKUP(IF(OR(S72="",OR($D72="",$D72="NL",$D72="HORS LIGUE")),"",COUNTIFS($D$5:$D$72,"&lt;&gt;"&amp;"",$D$5:$D$72,"&lt;&gt;"&amp;"NL",$D$5:$D$72,"&lt;&gt;"&amp;"HORS LIGUE",S$5:S$72,"&lt;"&amp;S72)+1),Paramètres!$B$3:$C$56,2,FALSE)*Paramètres!$K$10))</f>
        <v>0</v>
      </c>
      <c r="U72" s="46"/>
      <c r="V72" s="2">
        <f>IF(U$2="Bike &amp; Run",IF(ISNA(VLOOKUP(U72,Paramètres!$B$3:$C$56,2,FALSE)),0,VLOOKUP(U72,Paramètres!$B$3:$C$56,2,FALSE)*Paramètres!$K$11),IF(OR(U72="",OR($D72="",$D72="NL",$D72="HORS LIGUE")),0,VLOOKUP(IF(OR(U72="",OR($D72="",$D72="NL",$D72="HORS LIGUE")),"",COUNTIFS($D$5:$D$72,"&lt;&gt;"&amp;"",$D$5:$D$72,"&lt;&gt;"&amp;"NL",$D$5:$D$72,"&lt;&gt;"&amp;"HORS LIGUE",U$5:U$72,"&lt;"&amp;U72)+1),Paramètres!$B$3:$C$56,2,FALSE)*Paramètres!$K$11))</f>
        <v>0</v>
      </c>
      <c r="W72" s="46"/>
      <c r="X72" s="2">
        <f>IF(W$2="Bike &amp; Run",IF(ISNA(VLOOKUP(W72,Paramètres!$B$3:$C$56,2,FALSE)),0,VLOOKUP(W72,Paramètres!$B$3:$C$56,2,FALSE)*Paramètres!$K$12),IF(OR(W72="",OR($D72="",$D72="NL",$D72="HORS LIGUE")),0,VLOOKUP(IF(OR(W72="",OR($D72="",$D72="NL",$D72="HORS LIGUE")),"",COUNTIFS($D$5:$D$72,"&lt;&gt;"&amp;"",$D$5:$D$72,"&lt;&gt;"&amp;"NL",$D$5:$D$72,"&lt;&gt;"&amp;"HORS LIGUE",W$5:W$72,"&lt;"&amp;W72)+1),Paramètres!$B$3:$C$56,2,FALSE)*Paramètres!$K$12))</f>
        <v>0</v>
      </c>
      <c r="Y72" s="46"/>
      <c r="Z72" s="2">
        <f>IF(Y$2="Bike &amp; Run",IF(ISNA(VLOOKUP(Y72,Paramètres!$B$3:$C$56,2,FALSE)),0,VLOOKUP(Y72,Paramètres!$B$3:$C$56,2,FALSE)*Paramètres!$K$13),IF(OR(Y72="",OR($D72="",$D72="NL",$D72="HORS LIGUE")),0,VLOOKUP(IF(OR(Y72="",OR($D72="",$D72="NL",$D72="HORS LIGUE")),"",COUNTIFS($D$5:$D$72,"&lt;&gt;"&amp;"",$D$5:$D$72,"&lt;&gt;"&amp;"NL",$D$5:$D$72,"&lt;&gt;"&amp;"HORS LIGUE",Y$5:Y$72,"&lt;"&amp;Y72)+1),Paramètres!$B$3:$C$56,2,FALSE)*Paramètres!$K$13))</f>
        <v>0</v>
      </c>
      <c r="AA72" s="46"/>
      <c r="AB72" s="2">
        <f>IF(AA$2="Bike &amp; Run",IF(ISNA(VLOOKUP(AA72,Paramètres!$B$3:$C$56,2,FALSE)),0,VLOOKUP(AA72,Paramètres!$B$3:$C$56,2,FALSE)*Paramètres!$K$14),IF(OR(AA72="",OR($D72="",$D72="NL",$D72="HORS LIGUE")),0,VLOOKUP(IF(OR(AA72="",OR($D72="",$D72="NL",$D72="HORS LIGUE")),"",COUNTIFS($D$5:$D$72,"&lt;&gt;"&amp;"",$D$5:$D$72,"&lt;&gt;"&amp;"NL",$D$5:$D$72,"&lt;&gt;"&amp;"HORS LIGUE",AA$5:AA$72,"&lt;"&amp;AA72)+1),Paramètres!$B$3:$C$56,2,FALSE)*Paramètres!$K$14))</f>
        <v>0</v>
      </c>
      <c r="AC72" s="46"/>
      <c r="AD72" s="2">
        <f>IF(AC$2="Bike &amp; Run",IF(ISNA(VLOOKUP(AC72,Paramètres!$B$3:$C$56,2,FALSE)),0,VLOOKUP(AC72,Paramètres!$B$3:$C$56,2,FALSE)*Paramètres!$K$15),IF(OR(AC72="",OR($D72="",$D72="NL",$D72="HORS LIGUE")),0,VLOOKUP(IF(OR(AC72="",OR($D72="",$D72="NL",$D72="HORS LIGUE")),"",COUNTIFS($D$5:$D$72,"&lt;&gt;"&amp;"",$D$5:$D$72,"&lt;&gt;"&amp;"NL",$D$5:$D$72,"&lt;&gt;"&amp;"HORS LIGUE",AC$5:AC$72,"&lt;"&amp;AC72)+1),Paramètres!$B$3:$C$56,2,FALSE)*Paramètres!$K$15))</f>
        <v>0</v>
      </c>
      <c r="AE72" s="46"/>
      <c r="AF72" s="2">
        <f>IF(AE$2="Bike &amp; Run",IF(ISNA(VLOOKUP(AE72,Paramètres!$B$3:$C$56,2,FALSE)),0,VLOOKUP(AE72,Paramètres!$B$3:$C$56,2,FALSE)*Paramètres!$K$16),IF(OR(AE72="",OR($D72="",$D72="NL",$D72="HORS LIGUE")),0,VLOOKUP(IF(OR(AE72="",OR($D72="",$D72="NL",$D72="HORS LIGUE")),"",COUNTIFS($D$5:$D$72,"&lt;&gt;"&amp;"",$D$5:$D$72,"&lt;&gt;"&amp;"NL",$D$5:$D$72,"&lt;&gt;"&amp;"HORS LIGUE",AE$5:AE$72,"&lt;"&amp;AE72)+1),Paramètres!$B$3:$C$56,2,FALSE)*Paramètres!$K$16))</f>
        <v>0</v>
      </c>
      <c r="AG72" s="46"/>
      <c r="AH72" s="2">
        <f>IF(AG$2="Bike &amp; Run",IF(ISNA(VLOOKUP(AG72,Paramètres!$B$3:$C$56,2,FALSE)),0,VLOOKUP(AG72,Paramètres!$B$3:$C$56,2,FALSE)*Paramètres!$K$17),IF(OR(AG72="",OR($D72="",$D72="NL",$D72="HORS LIGUE")),0,VLOOKUP(IF(OR(AG72="",OR($D72="",$D72="NL",$D72="HORS LIGUE")),"",COUNTIFS($D$5:$D$72,"&lt;&gt;"&amp;"",$D$5:$D$72,"&lt;&gt;"&amp;"NL",$D$5:$D$72,"&lt;&gt;"&amp;"HORS LIGUE",AG$5:AG$72,"&lt;"&amp;AG72)+1),Paramètres!$B$3:$C$56,2,FALSE)*Paramètres!$K$17))</f>
        <v>0</v>
      </c>
      <c r="AI72" s="40">
        <f t="shared" si="106"/>
        <v>0</v>
      </c>
      <c r="AJ72" s="3" t="str">
        <f t="shared" si="107"/>
        <v/>
      </c>
      <c r="AK72" s="5">
        <f t="shared" si="55"/>
        <v>0</v>
      </c>
      <c r="AL72" s="41">
        <f t="shared" si="56"/>
        <v>0</v>
      </c>
      <c r="AM72" s="33" t="str">
        <f t="shared" si="108"/>
        <v/>
      </c>
      <c r="AO72" s="22">
        <f t="shared" si="58"/>
        <v>0</v>
      </c>
      <c r="AP72">
        <f t="shared" si="59"/>
        <v>0</v>
      </c>
      <c r="AQ72">
        <f t="shared" si="60"/>
        <v>0</v>
      </c>
      <c r="AR72">
        <f t="shared" si="61"/>
        <v>0</v>
      </c>
      <c r="AS72">
        <f t="shared" si="62"/>
        <v>0</v>
      </c>
      <c r="AT72">
        <f t="shared" si="63"/>
        <v>0</v>
      </c>
      <c r="AU72">
        <f t="shared" si="64"/>
        <v>0</v>
      </c>
      <c r="AV72">
        <f t="shared" si="65"/>
        <v>0</v>
      </c>
      <c r="AW72">
        <f t="shared" si="66"/>
        <v>0</v>
      </c>
      <c r="AX72">
        <f t="shared" si="67"/>
        <v>0</v>
      </c>
      <c r="AY72">
        <f t="shared" si="68"/>
        <v>0</v>
      </c>
      <c r="AZ72">
        <f t="shared" si="69"/>
        <v>0</v>
      </c>
      <c r="BA72">
        <f t="shared" si="70"/>
        <v>0</v>
      </c>
      <c r="BB72">
        <f t="shared" si="71"/>
        <v>0</v>
      </c>
      <c r="BC72">
        <f t="shared" si="72"/>
        <v>0</v>
      </c>
      <c r="BD72">
        <f t="shared" si="73"/>
        <v>0</v>
      </c>
      <c r="BE72" s="22">
        <f t="shared" ref="BE72:BR72" si="112">BD72+LARGE($AO72:$BC72,BE$4)</f>
        <v>0</v>
      </c>
      <c r="BF72" s="22">
        <f t="shared" si="112"/>
        <v>0</v>
      </c>
      <c r="BG72" s="22">
        <f t="shared" si="112"/>
        <v>0</v>
      </c>
      <c r="BH72" s="22">
        <f t="shared" si="112"/>
        <v>0</v>
      </c>
      <c r="BI72" s="22">
        <f t="shared" si="112"/>
        <v>0</v>
      </c>
      <c r="BJ72" s="22">
        <f t="shared" si="112"/>
        <v>0</v>
      </c>
      <c r="BK72" s="22">
        <f t="shared" si="112"/>
        <v>0</v>
      </c>
      <c r="BL72" s="22">
        <f t="shared" si="112"/>
        <v>0</v>
      </c>
      <c r="BM72" s="22">
        <f t="shared" si="112"/>
        <v>0</v>
      </c>
      <c r="BN72" s="22">
        <f t="shared" si="112"/>
        <v>0</v>
      </c>
      <c r="BO72" s="22">
        <f t="shared" si="112"/>
        <v>0</v>
      </c>
      <c r="BP72" s="22">
        <f t="shared" si="112"/>
        <v>0</v>
      </c>
      <c r="BQ72" s="22">
        <f t="shared" si="112"/>
        <v>0</v>
      </c>
      <c r="BR72" s="22">
        <f t="shared" si="112"/>
        <v>0</v>
      </c>
    </row>
  </sheetData>
  <sheetProtection selectLockedCells="1" selectUnlockedCells="1"/>
  <sortState xmlns:xlrd2="http://schemas.microsoft.com/office/spreadsheetml/2017/richdata2" ref="A5:AM72">
    <sortCondition ref="E4:E72"/>
  </sortState>
  <mergeCells count="52">
    <mergeCell ref="AI1:AM1"/>
    <mergeCell ref="O1:P1"/>
    <mergeCell ref="Q1:R1"/>
    <mergeCell ref="S1:T1"/>
    <mergeCell ref="U1:V1"/>
    <mergeCell ref="W1:X1"/>
    <mergeCell ref="Y1:Z1"/>
    <mergeCell ref="AA1:AB1"/>
    <mergeCell ref="AC1:AD1"/>
    <mergeCell ref="AE1:AF1"/>
    <mergeCell ref="AA3:AB3"/>
    <mergeCell ref="AG1:AH1"/>
    <mergeCell ref="A1:A3"/>
    <mergeCell ref="B1:C3"/>
    <mergeCell ref="D1:D3"/>
    <mergeCell ref="E3:F3"/>
    <mergeCell ref="G3:H3"/>
    <mergeCell ref="I3:J3"/>
    <mergeCell ref="K3:L3"/>
    <mergeCell ref="M3:N3"/>
    <mergeCell ref="O3:P3"/>
    <mergeCell ref="E1:F1"/>
    <mergeCell ref="G1:H1"/>
    <mergeCell ref="I1:J1"/>
    <mergeCell ref="K1:L1"/>
    <mergeCell ref="M1:N1"/>
    <mergeCell ref="AC2:AD2"/>
    <mergeCell ref="AC3:AD3"/>
    <mergeCell ref="AE3:AF3"/>
    <mergeCell ref="AG3:AH3"/>
    <mergeCell ref="E2:F2"/>
    <mergeCell ref="G2:H2"/>
    <mergeCell ref="I2:J2"/>
    <mergeCell ref="K2:L2"/>
    <mergeCell ref="M2:N2"/>
    <mergeCell ref="O2:P2"/>
    <mergeCell ref="Q2:R2"/>
    <mergeCell ref="Q3:R3"/>
    <mergeCell ref="S3:T3"/>
    <mergeCell ref="U3:V3"/>
    <mergeCell ref="W3:X3"/>
    <mergeCell ref="Y3:Z3"/>
    <mergeCell ref="S2:T2"/>
    <mergeCell ref="U2:V2"/>
    <mergeCell ref="W2:X2"/>
    <mergeCell ref="Y2:Z2"/>
    <mergeCell ref="AA2:AB2"/>
    <mergeCell ref="AE2:AF2"/>
    <mergeCell ref="AG2:AH2"/>
    <mergeCell ref="AI2:AK3"/>
    <mergeCell ref="AL2:AM3"/>
    <mergeCell ref="BD3:BR3"/>
  </mergeCells>
  <dataValidations count="2">
    <dataValidation type="list" allowBlank="1" showInputMessage="1" showErrorMessage="1" sqref="D5:D72" xr:uid="{00000000-0002-0000-0200-000000000000}">
      <formula1>liste_clubs</formula1>
    </dataValidation>
    <dataValidation type="list" allowBlank="1" showInputMessage="1" sqref="A5:A72" xr:uid="{00000000-0002-0000-0200-000001000000}">
      <formula1>IF(A5&lt;&gt;"",OFFSET(F_licences,MATCH(A5&amp;"*",F_licences,0)-1,,COUNTIF(F_licences,A5&amp;"*"),1),F_licences)</formula1>
    </dataValidation>
  </dataValidations>
  <pageMargins left="0.78749999999999998" right="0.78749999999999998" top="1.0249999999999999" bottom="1.0249999999999999" header="0.78749999999999998" footer="0.78749999999999998"/>
  <pageSetup paperSize="9" orientation="portrait" useFirstPageNumber="1" horizontalDpi="300" verticalDpi="300" r:id="rId1"/>
  <headerFooter alignWithMargins="0">
    <oddHeader>&amp;C&amp;A</oddHeader>
    <oddFooter>&amp;C&amp;"Calibri"&amp;11&amp;K000000Page &amp;P_x000D_&amp;1#&amp;"Calibri"&amp;10&amp;K0078D7C1 - Interne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Feuil38"/>
  <dimension ref="A1:BR72"/>
  <sheetViews>
    <sheetView workbookViewId="0">
      <selection activeCell="D22" sqref="D22"/>
    </sheetView>
  </sheetViews>
  <sheetFormatPr baseColWidth="10" defaultColWidth="11" defaultRowHeight="12.5"/>
  <cols>
    <col min="1" max="1" width="23.36328125" bestFit="1" customWidth="1"/>
    <col min="2" max="2" width="20.6328125" bestFit="1" customWidth="1"/>
    <col min="3" max="3" width="9.6328125" bestFit="1" customWidth="1"/>
    <col min="4" max="4" width="39.1796875" bestFit="1" customWidth="1"/>
    <col min="5" max="5" width="4.1796875" customWidth="1"/>
    <col min="6" max="6" width="7" customWidth="1"/>
    <col min="7" max="7" width="4.1796875" customWidth="1"/>
    <col min="8" max="8" width="7.36328125" customWidth="1"/>
    <col min="9" max="9" width="4.1796875" customWidth="1"/>
    <col min="10" max="10" width="7.36328125" customWidth="1"/>
    <col min="11" max="11" width="4.1796875" customWidth="1"/>
    <col min="12" max="12" width="7.36328125" customWidth="1"/>
    <col min="13" max="13" width="4.1796875" customWidth="1"/>
    <col min="14" max="34" width="7.36328125" customWidth="1"/>
    <col min="35" max="40" width="11" customWidth="1"/>
    <col min="41" max="41" width="11" hidden="1" customWidth="1"/>
    <col min="42" max="70" width="0" hidden="1" customWidth="1"/>
  </cols>
  <sheetData>
    <row r="1" spans="1:70" ht="32.25" customHeight="1">
      <c r="A1" s="86"/>
      <c r="B1" s="89" t="s">
        <v>374</v>
      </c>
      <c r="C1" s="89"/>
      <c r="D1" s="92"/>
      <c r="E1" s="85">
        <f>IF(Paramètres!H3&lt;&gt;"",Paramètres!H3,"")</f>
        <v>44989</v>
      </c>
      <c r="F1" s="85"/>
      <c r="G1" s="85">
        <f>IF(Paramètres!H4&lt;&gt;"",Paramètres!H4,"")</f>
        <v>45011</v>
      </c>
      <c r="H1" s="85"/>
      <c r="I1" s="85">
        <f>IF(Paramètres!H5&lt;&gt;"",Paramètres!H5,"")</f>
        <v>45060</v>
      </c>
      <c r="J1" s="85"/>
      <c r="K1" s="85">
        <f>IF(Paramètres!H6&lt;&gt;"",Paramètres!H6,"")</f>
        <v>45103</v>
      </c>
      <c r="L1" s="85"/>
      <c r="M1" s="85">
        <f>IF(Paramètres!H7&lt;&gt;"",Paramètres!H7,"")</f>
        <v>44744</v>
      </c>
      <c r="N1" s="85"/>
      <c r="O1" s="85" t="str">
        <f>IF(Paramètres!H8&lt;&gt;"",Paramètres!H8,"")</f>
        <v/>
      </c>
      <c r="P1" s="85"/>
      <c r="Q1" s="85" t="str">
        <f>IF(Paramètres!H9&lt;&gt;"",Paramètres!H9,"")</f>
        <v/>
      </c>
      <c r="R1" s="85"/>
      <c r="S1" s="85" t="str">
        <f>IF(Paramètres!H10&lt;&gt;"",Paramètres!H10,"")</f>
        <v/>
      </c>
      <c r="T1" s="85"/>
      <c r="U1" s="85" t="str">
        <f>IF(Paramètres!H11&lt;&gt;"",Paramètres!H11,"")</f>
        <v/>
      </c>
      <c r="V1" s="85"/>
      <c r="W1" s="85" t="str">
        <f>IF(Paramètres!H12&lt;&gt;"",Paramètres!H12,"")</f>
        <v/>
      </c>
      <c r="X1" s="85"/>
      <c r="Y1" s="85" t="str">
        <f>IF(Paramètres!H13&lt;&gt;"",Paramètres!H13,"")</f>
        <v/>
      </c>
      <c r="Z1" s="85"/>
      <c r="AA1" s="85" t="str">
        <f>IF(Paramètres!H14&lt;&gt;"",Paramètres!H14,"")</f>
        <v/>
      </c>
      <c r="AB1" s="85"/>
      <c r="AC1" s="85" t="str">
        <f>IF(Paramètres!H15&lt;&gt;"",Paramètres!H15,"")</f>
        <v/>
      </c>
      <c r="AD1" s="85"/>
      <c r="AE1" s="85" t="str">
        <f>IF(Paramètres!H16&lt;&gt;"",Paramètres!H16,"")</f>
        <v/>
      </c>
      <c r="AF1" s="85"/>
      <c r="AG1" s="85" t="str">
        <f>IF(Paramètres!H17&lt;&gt;"",Paramètres!H17,"")</f>
        <v/>
      </c>
      <c r="AH1" s="79"/>
      <c r="AI1" s="84" t="s">
        <v>0</v>
      </c>
      <c r="AJ1" s="84"/>
      <c r="AK1" s="84"/>
      <c r="AL1" s="84"/>
      <c r="AM1" s="84"/>
    </row>
    <row r="2" spans="1:70" ht="32.25" customHeight="1">
      <c r="A2" s="87"/>
      <c r="B2" s="90"/>
      <c r="C2" s="90"/>
      <c r="D2" s="93"/>
      <c r="E2" s="79" t="str">
        <f>IF(E1&lt;&gt;"",Paramètres!I3,"")</f>
        <v>Class Triathlon</v>
      </c>
      <c r="F2" s="80"/>
      <c r="G2" s="79" t="str">
        <f>IF(G1&lt;&gt;"",Paramètres!I4,"")</f>
        <v>Duathlon</v>
      </c>
      <c r="H2" s="80"/>
      <c r="I2" s="79" t="str">
        <f>IF(I1&lt;&gt;"",Paramètres!I5,"")</f>
        <v>Triathlon</v>
      </c>
      <c r="J2" s="80"/>
      <c r="K2" s="79" t="str">
        <f>IF(K1&lt;&gt;"",Paramètres!I6,"")</f>
        <v>Aquathlon</v>
      </c>
      <c r="L2" s="80"/>
      <c r="M2" s="79" t="str">
        <f>IF(M1&lt;&gt;"",Paramètres!I7,"")</f>
        <v>Aquathlon</v>
      </c>
      <c r="N2" s="80"/>
      <c r="O2" s="79" t="str">
        <f>IF(O1&lt;&gt;"",Paramètres!I8,"")</f>
        <v/>
      </c>
      <c r="P2" s="80"/>
      <c r="Q2" s="79" t="str">
        <f>IF(Q1&lt;&gt;"",Paramètres!I9,"")</f>
        <v/>
      </c>
      <c r="R2" s="80"/>
      <c r="S2" s="79" t="str">
        <f>IF(S1&lt;&gt;"",Paramètres!I10,"")</f>
        <v/>
      </c>
      <c r="T2" s="80"/>
      <c r="U2" s="79" t="str">
        <f>IF(U1&lt;&gt;"",Paramètres!I11,"")</f>
        <v/>
      </c>
      <c r="V2" s="80"/>
      <c r="W2" s="79" t="str">
        <f>IF(W1&lt;&gt;"",Paramètres!I12,"")</f>
        <v/>
      </c>
      <c r="X2" s="80"/>
      <c r="Y2" s="79" t="str">
        <f>IF(Y1&lt;&gt;"",Paramètres!I13,"")</f>
        <v/>
      </c>
      <c r="Z2" s="80"/>
      <c r="AA2" s="79" t="str">
        <f>IF(AA1&lt;&gt;"",Paramètres!I14,"")</f>
        <v/>
      </c>
      <c r="AB2" s="80"/>
      <c r="AC2" s="79" t="str">
        <f>IF(AC1&lt;&gt;"",Paramètres!I15,"")</f>
        <v/>
      </c>
      <c r="AD2" s="80"/>
      <c r="AE2" s="79" t="str">
        <f>IF(AE1&lt;&gt;"",Paramètres!I16,"")</f>
        <v/>
      </c>
      <c r="AF2" s="80"/>
      <c r="AG2" s="79" t="str">
        <f>IF(AG1&lt;&gt;"",Paramètres!I17,"")</f>
        <v/>
      </c>
      <c r="AH2" s="83"/>
      <c r="AI2" s="81" t="s">
        <v>401</v>
      </c>
      <c r="AJ2" s="81"/>
      <c r="AK2" s="81"/>
      <c r="AL2" s="82">
        <f>Paramètres!Q6</f>
        <v>4</v>
      </c>
      <c r="AM2" s="82"/>
    </row>
    <row r="3" spans="1:70" ht="44.25" customHeight="1">
      <c r="A3" s="88"/>
      <c r="B3" s="91"/>
      <c r="C3" s="91"/>
      <c r="D3" s="94"/>
      <c r="E3" s="79" t="str">
        <f>IF(E1&lt;&gt;"",Paramètres!J3,"")</f>
        <v>Joué-les-Tours (37)</v>
      </c>
      <c r="F3" s="80"/>
      <c r="G3" s="79" t="str">
        <f>IF(G1&lt;&gt;"",Paramètres!J4,"")</f>
        <v>Saint-Cyr-sur-Loire (37)</v>
      </c>
      <c r="H3" s="80"/>
      <c r="I3" s="79" t="str">
        <f>IF(I1&lt;&gt;"",Paramètres!J5,"")</f>
        <v>St Grégoire (35)</v>
      </c>
      <c r="J3" s="80"/>
      <c r="K3" s="79" t="str">
        <f>IF(K1&lt;&gt;"",Paramètres!J6,"")</f>
        <v>St Nazaire (44)</v>
      </c>
      <c r="L3" s="80"/>
      <c r="M3" s="79" t="str">
        <f>IF(M1&lt;&gt;"",Paramètres!J7,"")</f>
        <v>St Laurent Nouan (41)</v>
      </c>
      <c r="N3" s="80"/>
      <c r="O3" s="79" t="str">
        <f>IF(O1&lt;&gt;"",Paramètres!J8,"")</f>
        <v/>
      </c>
      <c r="P3" s="80"/>
      <c r="Q3" s="79" t="str">
        <f>IF(Q1&lt;&gt;"",Paramètres!J9,"")</f>
        <v/>
      </c>
      <c r="R3" s="80"/>
      <c r="S3" s="79" t="str">
        <f>IF(S1&lt;&gt;"",Paramètres!J10,"")</f>
        <v/>
      </c>
      <c r="T3" s="80"/>
      <c r="U3" s="79" t="str">
        <f>IF(U1&lt;&gt;"",Paramètres!J11,"")</f>
        <v/>
      </c>
      <c r="V3" s="80"/>
      <c r="W3" s="79" t="str">
        <f>IF(W1&lt;&gt;"",Paramètres!J12,"")</f>
        <v/>
      </c>
      <c r="X3" s="80"/>
      <c r="Y3" s="79" t="str">
        <f>IF(Y1&lt;&gt;"",Paramètres!J13,"")</f>
        <v/>
      </c>
      <c r="Z3" s="80"/>
      <c r="AA3" s="79" t="str">
        <f>IF(AA1&lt;&gt;"",Paramètres!J14,"")</f>
        <v/>
      </c>
      <c r="AB3" s="80"/>
      <c r="AC3" s="79" t="str">
        <f>IF(AC1&lt;&gt;"",Paramètres!J15,"")</f>
        <v/>
      </c>
      <c r="AD3" s="80"/>
      <c r="AE3" s="79" t="str">
        <f>IF(AE1&lt;&gt;"",Paramètres!J16,"")</f>
        <v/>
      </c>
      <c r="AF3" s="80"/>
      <c r="AG3" s="79" t="str">
        <f>IF(AG1&lt;&gt;"",Paramètres!J17,"")</f>
        <v/>
      </c>
      <c r="AH3" s="80"/>
      <c r="AI3" s="81"/>
      <c r="AJ3" s="81"/>
      <c r="AK3" s="81"/>
      <c r="AL3" s="82"/>
      <c r="AM3" s="82"/>
      <c r="BD3" s="78" t="s">
        <v>417</v>
      </c>
      <c r="BE3" s="78"/>
      <c r="BF3" s="78"/>
      <c r="BG3" s="78"/>
      <c r="BH3" s="78"/>
      <c r="BI3" s="78"/>
      <c r="BJ3" s="78"/>
      <c r="BK3" s="78"/>
      <c r="BL3" s="78"/>
      <c r="BM3" s="78"/>
      <c r="BN3" s="78"/>
      <c r="BO3" s="78"/>
      <c r="BP3" s="78"/>
      <c r="BQ3" s="78"/>
      <c r="BR3" s="78"/>
    </row>
    <row r="4" spans="1:70" ht="38.25" customHeight="1">
      <c r="A4" s="31" t="s">
        <v>308</v>
      </c>
      <c r="B4" s="31" t="s">
        <v>70</v>
      </c>
      <c r="C4" s="31" t="s">
        <v>1</v>
      </c>
      <c r="D4" s="31" t="s">
        <v>2</v>
      </c>
      <c r="E4" s="1" t="s">
        <v>3</v>
      </c>
      <c r="F4" s="2" t="s">
        <v>4</v>
      </c>
      <c r="G4" s="1" t="s">
        <v>3</v>
      </c>
      <c r="H4" s="2" t="s">
        <v>4</v>
      </c>
      <c r="I4" s="35" t="s">
        <v>3</v>
      </c>
      <c r="J4" s="2" t="s">
        <v>4</v>
      </c>
      <c r="K4" s="1" t="s">
        <v>3</v>
      </c>
      <c r="L4" s="2" t="s">
        <v>4</v>
      </c>
      <c r="M4" s="1" t="s">
        <v>3</v>
      </c>
      <c r="N4" s="2" t="s">
        <v>4</v>
      </c>
      <c r="O4" s="1" t="s">
        <v>3</v>
      </c>
      <c r="P4" s="2" t="s">
        <v>4</v>
      </c>
      <c r="Q4" s="1" t="s">
        <v>3</v>
      </c>
      <c r="R4" s="2" t="s">
        <v>4</v>
      </c>
      <c r="S4" s="1" t="s">
        <v>3</v>
      </c>
      <c r="T4" s="2" t="s">
        <v>4</v>
      </c>
      <c r="U4" s="1" t="s">
        <v>3</v>
      </c>
      <c r="V4" s="2" t="s">
        <v>4</v>
      </c>
      <c r="W4" s="1" t="s">
        <v>3</v>
      </c>
      <c r="X4" s="2" t="s">
        <v>4</v>
      </c>
      <c r="Y4" s="1" t="s">
        <v>3</v>
      </c>
      <c r="Z4" s="2" t="s">
        <v>4</v>
      </c>
      <c r="AA4" s="1" t="s">
        <v>3</v>
      </c>
      <c r="AB4" s="2" t="s">
        <v>4</v>
      </c>
      <c r="AC4" s="1" t="s">
        <v>3</v>
      </c>
      <c r="AD4" s="2" t="s">
        <v>4</v>
      </c>
      <c r="AE4" s="1" t="s">
        <v>3</v>
      </c>
      <c r="AF4" s="2" t="s">
        <v>4</v>
      </c>
      <c r="AG4" s="1" t="s">
        <v>3</v>
      </c>
      <c r="AH4" s="2" t="s">
        <v>4</v>
      </c>
      <c r="AI4" s="52" t="s">
        <v>5</v>
      </c>
      <c r="AJ4" s="53" t="s">
        <v>6</v>
      </c>
      <c r="AK4" s="54" t="s">
        <v>416</v>
      </c>
      <c r="AL4" s="55" t="str">
        <f>"PTS ("&amp;AL2&amp;" meilleurs résultats)"</f>
        <v>PTS (4 meilleurs résultats)</v>
      </c>
      <c r="AM4" s="56" t="str">
        <f>"CLT (" &amp; AL2 &amp;" meilleurs résultats)"</f>
        <v>CLT (4 meilleurs résultats)</v>
      </c>
      <c r="AO4" s="7" t="s">
        <v>47</v>
      </c>
      <c r="AP4" s="7" t="s">
        <v>48</v>
      </c>
      <c r="AQ4" s="7" t="s">
        <v>49</v>
      </c>
      <c r="AR4" s="7" t="s">
        <v>50</v>
      </c>
      <c r="AS4" s="7" t="s">
        <v>51</v>
      </c>
      <c r="AT4" s="7" t="s">
        <v>391</v>
      </c>
      <c r="AU4" s="7" t="s">
        <v>392</v>
      </c>
      <c r="AV4" s="7" t="s">
        <v>393</v>
      </c>
      <c r="AW4" s="7" t="s">
        <v>394</v>
      </c>
      <c r="AX4" s="7" t="s">
        <v>395</v>
      </c>
      <c r="AY4" s="7" t="s">
        <v>396</v>
      </c>
      <c r="AZ4" s="7" t="s">
        <v>397</v>
      </c>
      <c r="BA4" s="7" t="s">
        <v>398</v>
      </c>
      <c r="BB4" s="7" t="s">
        <v>399</v>
      </c>
      <c r="BC4" s="7" t="s">
        <v>400</v>
      </c>
      <c r="BD4" s="57">
        <v>1</v>
      </c>
      <c r="BE4" s="57">
        <v>2</v>
      </c>
      <c r="BF4" s="57">
        <v>3</v>
      </c>
      <c r="BG4" s="57">
        <v>4</v>
      </c>
      <c r="BH4" s="57">
        <v>5</v>
      </c>
      <c r="BI4" s="57">
        <v>6</v>
      </c>
      <c r="BJ4" s="57">
        <v>7</v>
      </c>
      <c r="BK4" s="57">
        <v>8</v>
      </c>
      <c r="BL4" s="57">
        <v>9</v>
      </c>
      <c r="BM4" s="57">
        <v>10</v>
      </c>
      <c r="BN4" s="57">
        <v>11</v>
      </c>
      <c r="BO4" s="57">
        <v>12</v>
      </c>
      <c r="BP4" s="57">
        <v>13</v>
      </c>
      <c r="BQ4" s="57">
        <v>14</v>
      </c>
      <c r="BR4" s="57">
        <v>15</v>
      </c>
    </row>
    <row r="5" spans="1:70" ht="16.5">
      <c r="A5" s="14" t="s">
        <v>7</v>
      </c>
      <c r="B5" s="32" t="s">
        <v>271</v>
      </c>
      <c r="C5" s="32" t="s">
        <v>1159</v>
      </c>
      <c r="D5" s="32" t="s">
        <v>21</v>
      </c>
      <c r="E5" s="6"/>
      <c r="F5" s="2">
        <f>IF(E$2="Bike &amp; Run",IF(ISNA(VLOOKUP(E5,Paramètres!$B$3:$C$56,2,FALSE)),0,VLOOKUP(E5,Paramètres!$B$3:$C$56,2,FALSE)*Paramètres!$K$3),IF(OR(E5="",OR($D5="",$D5="NL",$D5="HORS LIGUE")),0,VLOOKUP(IF(OR(E5="",OR($D5="",$D5="NL",$D5="HORS LIGUE")),"",COUNTIFS($D$5:$D$72,"&lt;&gt;"&amp;"",$D$5:$D$72,"&lt;&gt;"&amp;"NL",$D$5:$D$72,"&lt;&gt;"&amp;"HORS LIGUE",E$5:E$72,"&lt;"&amp;E5)+1),Paramètres!$B$3:$C$56,2,FALSE)*Paramètres!$K$3))</f>
        <v>0</v>
      </c>
      <c r="G5" s="4"/>
      <c r="H5" s="2">
        <f>IF(G$2="Bike &amp; Run",IF(ISNA(VLOOKUP(G5,Paramètres!$B$3:$C$56,2,FALSE)),0,VLOOKUP(G5,Paramètres!$B$3:$C$56,2,FALSE)*Paramètres!$K$4),IF(OR(G5="",OR($D5="",$D5="NL",$D5="HORS LIGUE")),0,VLOOKUP(IF(OR(G5="",OR($D5="",$D5="NL",$D5="HORS LIGUE")),"",COUNTIFS($D$5:$D$72,"&lt;&gt;"&amp;"",$D$5:$D$72,"&lt;&gt;"&amp;"NL",$D$5:$D$72,"&lt;&gt;"&amp;"HORS LIGUE",G$5:G$72,"&lt;"&amp;G5)+1),Paramètres!$B$3:$C$56,2,FALSE)*Paramètres!$K$4))</f>
        <v>0</v>
      </c>
      <c r="I5" s="36"/>
      <c r="J5" s="2">
        <f>IF(I$2="Bike &amp; Run",IF(ISNA(VLOOKUP(I5,Paramètres!$B$3:$C$56,2,FALSE)),0,VLOOKUP(I5,Paramètres!$B$3:$C$56,2,FALSE)*Paramètres!$K$5),IF(OR(I5="",OR($D5="",$D5="NL",$D5="HORS LIGUE")),0,VLOOKUP(IF(OR(I5="",OR($D5="",$D5="NL",$D5="HORS LIGUE")),"",COUNTIFS($D$5:$D$72,"&lt;&gt;"&amp;"",$D$5:$D$72,"&lt;&gt;"&amp;"NL",$D$5:$D$72,"&lt;&gt;"&amp;"HORS LIGUE",I$5:I$72,"&lt;"&amp;I5)+1),Paramètres!$B$3:$C$56,2,FALSE)*Paramètres!$K$5))</f>
        <v>0</v>
      </c>
      <c r="K5" s="4"/>
      <c r="L5" s="2">
        <f>IF(K$2="Bike &amp; Run",IF(ISNA(VLOOKUP(K5,Paramètres!$B$3:$C$56,2,FALSE)),0,VLOOKUP(K5,Paramètres!$B$3:$C$56,2,FALSE)*Paramètres!$K$6),IF(OR(K5="",OR($D5="",$D5="NL",$D5="HORS LIGUE")),0,VLOOKUP(IF(OR(K5="",OR($D5="",$D5="NL",$D5="HORS LIGUE")),"",COUNTIFS($D$5:$D$72,"&lt;&gt;"&amp;"",$D$5:$D$72,"&lt;&gt;"&amp;"NL",$D$5:$D$72,"&lt;&gt;"&amp;"HORS LIGUE",K$5:K$72,"&lt;"&amp;K5)+1),Paramètres!$B$3:$C$56,2,FALSE)*Paramètres!$K$6))</f>
        <v>0</v>
      </c>
      <c r="M5" s="4"/>
      <c r="N5" s="2">
        <f>IF(M$2="Bike &amp; Run",IF(ISNA(VLOOKUP(M5,Paramètres!$B$3:$C$56,2,FALSE)),0,VLOOKUP(M5,Paramètres!$B$3:$C$56,2,FALSE)*Paramètres!$K$7),IF(OR(M5="",OR($D5="",$D5="NL",$D5="HORS LIGUE")),0,VLOOKUP(IF(OR(M5="",OR($D5="",$D5="NL",$D5="HORS LIGUE")),"",COUNTIFS($D$5:$D$72,"&lt;&gt;"&amp;"",$D$5:$D$72,"&lt;&gt;"&amp;"NL",$D$5:$D$72,"&lt;&gt;"&amp;"HORS LIGUE",M$5:M$72,"&lt;"&amp;M5)+1),Paramètres!$B$3:$C$56,2,FALSE)*Paramètres!$K$7))</f>
        <v>0</v>
      </c>
      <c r="O5" s="46"/>
      <c r="P5" s="2">
        <f>IF(O$2="Bike &amp; Run",IF(ISNA(VLOOKUP(O5,Paramètres!$B$3:$C$56,2,FALSE)),0,VLOOKUP(O5,Paramètres!$B$3:$C$56,2,FALSE)*Paramètres!$K$8),IF(OR(O5="",OR($D5="",$D5="NL",$D5="HORS LIGUE")),0,VLOOKUP(IF(OR(O5="",OR($D5="",$D5="NL",$D5="HORS LIGUE")),"",COUNTIFS($D$5:$D$72,"&lt;&gt;"&amp;"",$D$5:$D$72,"&lt;&gt;"&amp;"NL",$D$5:$D$72,"&lt;&gt;"&amp;"HORS LIGUE",O$5:O$72,"&lt;"&amp;O5)+1),Paramètres!$B$3:$C$56,2,FALSE)*Paramètres!$K$8))</f>
        <v>0</v>
      </c>
      <c r="Q5" s="46"/>
      <c r="R5" s="2">
        <f>IF(Q$2="Bike &amp; Run",IF(ISNA(VLOOKUP(Q5,Paramètres!$B$3:$C$56,2,FALSE)),0,VLOOKUP(Q5,Paramètres!$B$3:$C$56,2,FALSE)*Paramètres!$K$9),IF(OR(Q5="",OR($D5="",$D5="NL",$D5="HORS LIGUE")),0,VLOOKUP(IF(OR(Q5="",OR($D5="",$D5="NL",$D5="HORS LIGUE")),"",COUNTIFS($D$5:$D$72,"&lt;&gt;"&amp;"",$D$5:$D$72,"&lt;&gt;"&amp;"NL",$D$5:$D$72,"&lt;&gt;"&amp;"HORS LIGUE",Q$5:Q$72,"&lt;"&amp;Q5)+1),Paramètres!$B$3:$C$56,2,FALSE)*Paramètres!$K$9))</f>
        <v>0</v>
      </c>
      <c r="S5" s="46"/>
      <c r="T5" s="2">
        <f>IF(S$2="Bike &amp; Run",IF(ISNA(VLOOKUP(S5,Paramètres!$B$3:$C$56,2,FALSE)),0,VLOOKUP(S5,Paramètres!$B$3:$C$56,2,FALSE)*Paramètres!$K$10),IF(OR(S5="",OR($D5="",$D5="NL",$D5="HORS LIGUE")),0,VLOOKUP(IF(OR(S5="",OR($D5="",$D5="NL",$D5="HORS LIGUE")),"",COUNTIFS($D$5:$D$72,"&lt;&gt;"&amp;"",$D$5:$D$72,"&lt;&gt;"&amp;"NL",$D$5:$D$72,"&lt;&gt;"&amp;"HORS LIGUE",S$5:S$72,"&lt;"&amp;S5)+1),Paramètres!$B$3:$C$56,2,FALSE)*Paramètres!$K$10))</f>
        <v>0</v>
      </c>
      <c r="U5" s="46"/>
      <c r="V5" s="2">
        <f>IF(U$2="Bike &amp; Run",IF(ISNA(VLOOKUP(U5,Paramètres!$B$3:$C$56,2,FALSE)),0,VLOOKUP(U5,Paramètres!$B$3:$C$56,2,FALSE)*Paramètres!$K$11),IF(OR(U5="",OR($D5="",$D5="NL",$D5="HORS LIGUE")),0,VLOOKUP(IF(OR(U5="",OR($D5="",$D5="NL",$D5="HORS LIGUE")),"",COUNTIFS($D$5:$D$72,"&lt;&gt;"&amp;"",$D$5:$D$72,"&lt;&gt;"&amp;"NL",$D$5:$D$72,"&lt;&gt;"&amp;"HORS LIGUE",U$5:U$72,"&lt;"&amp;U5)+1),Paramètres!$B$3:$C$56,2,FALSE)*Paramètres!$K$11))</f>
        <v>0</v>
      </c>
      <c r="W5" s="46"/>
      <c r="X5" s="2">
        <f>IF(W$2="Bike &amp; Run",IF(ISNA(VLOOKUP(W5,Paramètres!$B$3:$C$56,2,FALSE)),0,VLOOKUP(W5,Paramètres!$B$3:$C$56,2,FALSE)*Paramètres!$K$12),IF(OR(W5="",OR($D5="",$D5="NL",$D5="HORS LIGUE")),0,VLOOKUP(IF(OR(W5="",OR($D5="",$D5="NL",$D5="HORS LIGUE")),"",COUNTIFS($D$5:$D$72,"&lt;&gt;"&amp;"",$D$5:$D$72,"&lt;&gt;"&amp;"NL",$D$5:$D$72,"&lt;&gt;"&amp;"HORS LIGUE",W$5:W$72,"&lt;"&amp;W5)+1),Paramètres!$B$3:$C$56,2,FALSE)*Paramètres!$K$12))</f>
        <v>0</v>
      </c>
      <c r="Y5" s="46"/>
      <c r="Z5" s="2">
        <f>IF(Y$2="Bike &amp; Run",IF(ISNA(VLOOKUP(Y5,Paramètres!$B$3:$C$56,2,FALSE)),0,VLOOKUP(Y5,Paramètres!$B$3:$C$56,2,FALSE)*Paramètres!$K$13),IF(OR(Y5="",OR($D5="",$D5="NL",$D5="HORS LIGUE")),0,VLOOKUP(IF(OR(Y5="",OR($D5="",$D5="NL",$D5="HORS LIGUE")),"",COUNTIFS($D$5:$D$72,"&lt;&gt;"&amp;"",$D$5:$D$72,"&lt;&gt;"&amp;"NL",$D$5:$D$72,"&lt;&gt;"&amp;"HORS LIGUE",Y$5:Y$72,"&lt;"&amp;Y5)+1),Paramètres!$B$3:$C$56,2,FALSE)*Paramètres!$K$13))</f>
        <v>0</v>
      </c>
      <c r="AA5" s="46"/>
      <c r="AB5" s="2">
        <f>IF(AA$2="Bike &amp; Run",IF(ISNA(VLOOKUP(AA5,Paramètres!$B$3:$C$56,2,FALSE)),0,VLOOKUP(AA5,Paramètres!$B$3:$C$56,2,FALSE)*Paramètres!$K$14),IF(OR(AA5="",OR($D5="",$D5="NL",$D5="HORS LIGUE")),0,VLOOKUP(IF(OR(AA5="",OR($D5="",$D5="NL",$D5="HORS LIGUE")),"",COUNTIFS($D$5:$D$72,"&lt;&gt;"&amp;"",$D$5:$D$72,"&lt;&gt;"&amp;"NL",$D$5:$D$72,"&lt;&gt;"&amp;"HORS LIGUE",AA$5:AA$72,"&lt;"&amp;AA5)+1),Paramètres!$B$3:$C$56,2,FALSE)*Paramètres!$K$14))</f>
        <v>0</v>
      </c>
      <c r="AC5" s="46"/>
      <c r="AD5" s="2">
        <f>IF(AC$2="Bike &amp; Run",IF(ISNA(VLOOKUP(AC5,Paramètres!$B$3:$C$56,2,FALSE)),0,VLOOKUP(AC5,Paramètres!$B$3:$C$56,2,FALSE)*Paramètres!$K$15),IF(OR(AC5="",OR($D5="",$D5="NL",$D5="HORS LIGUE")),0,VLOOKUP(IF(OR(AC5="",OR($D5="",$D5="NL",$D5="HORS LIGUE")),"",COUNTIFS($D$5:$D$72,"&lt;&gt;"&amp;"",$D$5:$D$72,"&lt;&gt;"&amp;"NL",$D$5:$D$72,"&lt;&gt;"&amp;"HORS LIGUE",AC$5:AC$72,"&lt;"&amp;AC5)+1),Paramètres!$B$3:$C$56,2,FALSE)*Paramètres!$K$15))</f>
        <v>0</v>
      </c>
      <c r="AE5" s="46"/>
      <c r="AF5" s="2">
        <f>IF(AE$2="Bike &amp; Run",IF(ISNA(VLOOKUP(AE5,Paramètres!$B$3:$C$56,2,FALSE)),0,VLOOKUP(AE5,Paramètres!$B$3:$C$56,2,FALSE)*Paramètres!$K$16),IF(OR(AE5="",OR($D5="",$D5="NL",$D5="HORS LIGUE")),0,VLOOKUP(IF(OR(AE5="",OR($D5="",$D5="NL",$D5="HORS LIGUE")),"",COUNTIFS($D$5:$D$72,"&lt;&gt;"&amp;"",$D$5:$D$72,"&lt;&gt;"&amp;"NL",$D$5:$D$72,"&lt;&gt;"&amp;"HORS LIGUE",AE$5:AE$72,"&lt;"&amp;AE5)+1),Paramètres!$B$3:$C$56,2,FALSE)*Paramètres!$K$16))</f>
        <v>0</v>
      </c>
      <c r="AG5" s="46"/>
      <c r="AH5" s="2">
        <f>IF(AG$2="Bike &amp; Run",IF(ISNA(VLOOKUP(AG5,Paramètres!$B$3:$C$56,2,FALSE)),0,VLOOKUP(AG5,Paramètres!$B$3:$C$56,2,FALSE)*Paramètres!$K$17),IF(OR(AG5="",OR($D5="",$D5="NL",$D5="HORS LIGUE")),0,VLOOKUP(IF(OR(AG5="",OR($D5="",$D5="NL",$D5="HORS LIGUE")),"",COUNTIFS($D$5:$D$72,"&lt;&gt;"&amp;"",$D$5:$D$72,"&lt;&gt;"&amp;"NL",$D$5:$D$72,"&lt;&gt;"&amp;"HORS LIGUE",AG$5:AG$72,"&lt;"&amp;AG5)+1),Paramètres!$B$3:$C$56,2,FALSE)*Paramètres!$K$17))</f>
        <v>0</v>
      </c>
      <c r="AI5" s="40">
        <f t="shared" ref="AI5:AI36" si="0">F5+H5+J5+L5+N5+P5+R5+T5+V5+X5+Z5+AB5+AD5+AF5+AH5</f>
        <v>0</v>
      </c>
      <c r="AJ5" s="3" t="str">
        <f t="shared" ref="AJ5:AJ36" si="1">IF(AI5&lt;&gt;0,RANK(AI5,$AI$5:$AI$72),"")</f>
        <v/>
      </c>
      <c r="AK5" s="5">
        <f t="shared" ref="AK5:AK36" si="2">COUNTA(E5,G5,I5,K5,M5,O5,Q5,S5,U5,W5,Y5,AA5,AC5,AE5,AG5)</f>
        <v>0</v>
      </c>
      <c r="AL5" s="41">
        <f t="shared" ref="AL5:AL36" si="3">HLOOKUP($AL$2,$BD$4:$BR$72,ROW(A5)-3,FALSE)</f>
        <v>0</v>
      </c>
      <c r="AM5" s="33" t="str">
        <f t="shared" ref="AM5:AM36" si="4">IF(AL5&lt;&gt;0,RANK(AL5,$AL$5:$AL$72),"")</f>
        <v/>
      </c>
      <c r="AO5" s="22">
        <f t="shared" ref="AO5:AO36" si="5">F5</f>
        <v>0</v>
      </c>
      <c r="AP5">
        <f t="shared" ref="AP5:AP36" si="6">H5</f>
        <v>0</v>
      </c>
      <c r="AQ5">
        <f t="shared" ref="AQ5:AQ36" si="7">J5</f>
        <v>0</v>
      </c>
      <c r="AR5">
        <f t="shared" ref="AR5:AR36" si="8">L5</f>
        <v>0</v>
      </c>
      <c r="AS5">
        <f t="shared" ref="AS5:AS36" si="9">N5</f>
        <v>0</v>
      </c>
      <c r="AT5">
        <f t="shared" ref="AT5:AT36" si="10">P5</f>
        <v>0</v>
      </c>
      <c r="AU5">
        <f t="shared" ref="AU5:AU36" si="11">R5</f>
        <v>0</v>
      </c>
      <c r="AV5">
        <f t="shared" ref="AV5:AV36" si="12">T5</f>
        <v>0</v>
      </c>
      <c r="AW5">
        <f t="shared" ref="AW5:AW36" si="13">V5</f>
        <v>0</v>
      </c>
      <c r="AX5">
        <f t="shared" ref="AX5:AX36" si="14">X5</f>
        <v>0</v>
      </c>
      <c r="AY5">
        <f t="shared" ref="AY5:AY36" si="15">Z5</f>
        <v>0</v>
      </c>
      <c r="AZ5">
        <f t="shared" ref="AZ5:AZ36" si="16">AB5</f>
        <v>0</v>
      </c>
      <c r="BA5">
        <f t="shared" ref="BA5:BA36" si="17">AD5</f>
        <v>0</v>
      </c>
      <c r="BB5">
        <f t="shared" ref="BB5:BB36" si="18">AF5</f>
        <v>0</v>
      </c>
      <c r="BC5">
        <f t="shared" ref="BC5:BC36" si="19">AH5</f>
        <v>0</v>
      </c>
      <c r="BD5">
        <f t="shared" ref="BD5:BD36" si="20">LARGE($AO5:$BC5,BD$4)</f>
        <v>0</v>
      </c>
      <c r="BE5" s="22">
        <f t="shared" ref="BE5:BR5" si="21">BD5+LARGE($AO5:$BC5,BE$4)</f>
        <v>0</v>
      </c>
      <c r="BF5" s="22">
        <f t="shared" si="21"/>
        <v>0</v>
      </c>
      <c r="BG5" s="22">
        <f t="shared" si="21"/>
        <v>0</v>
      </c>
      <c r="BH5" s="22">
        <f t="shared" si="21"/>
        <v>0</v>
      </c>
      <c r="BI5" s="22">
        <f t="shared" si="21"/>
        <v>0</v>
      </c>
      <c r="BJ5" s="22">
        <f t="shared" si="21"/>
        <v>0</v>
      </c>
      <c r="BK5" s="22">
        <f t="shared" si="21"/>
        <v>0</v>
      </c>
      <c r="BL5" s="22">
        <f t="shared" si="21"/>
        <v>0</v>
      </c>
      <c r="BM5" s="22">
        <f t="shared" si="21"/>
        <v>0</v>
      </c>
      <c r="BN5" s="22">
        <f t="shared" si="21"/>
        <v>0</v>
      </c>
      <c r="BO5" s="22">
        <f t="shared" si="21"/>
        <v>0</v>
      </c>
      <c r="BP5" s="22">
        <f t="shared" si="21"/>
        <v>0</v>
      </c>
      <c r="BQ5" s="22">
        <f t="shared" si="21"/>
        <v>0</v>
      </c>
      <c r="BR5" s="22">
        <f t="shared" si="21"/>
        <v>0</v>
      </c>
    </row>
    <row r="6" spans="1:70" ht="16.5">
      <c r="A6" s="14" t="s">
        <v>7</v>
      </c>
      <c r="B6" s="32" t="s">
        <v>1144</v>
      </c>
      <c r="C6" s="32" t="s">
        <v>1160</v>
      </c>
      <c r="D6" s="32" t="s">
        <v>21</v>
      </c>
      <c r="E6" s="6"/>
      <c r="F6" s="2">
        <f>IF(E$2="Bike &amp; Run",IF(ISNA(VLOOKUP(E6,Paramètres!$B$3:$C$56,2,FALSE)),0,VLOOKUP(E6,Paramètres!$B$3:$C$56,2,FALSE)*Paramètres!$K$3),IF(OR(E6="",OR($D6="",$D6="NL",$D6="HORS LIGUE")),0,VLOOKUP(IF(OR(E6="",OR($D6="",$D6="NL",$D6="HORS LIGUE")),"",COUNTIFS($D$5:$D$72,"&lt;&gt;"&amp;"",$D$5:$D$72,"&lt;&gt;"&amp;"NL",$D$5:$D$72,"&lt;&gt;"&amp;"HORS LIGUE",E$5:E$72,"&lt;"&amp;E6)+1),Paramètres!$B$3:$C$56,2,FALSE)*Paramètres!$K$3))</f>
        <v>0</v>
      </c>
      <c r="G6" s="4"/>
      <c r="H6" s="2">
        <f>IF(G$2="Bike &amp; Run",IF(ISNA(VLOOKUP(G6,Paramètres!$B$3:$C$56,2,FALSE)),0,VLOOKUP(G6,Paramètres!$B$3:$C$56,2,FALSE)*Paramètres!$K$4),IF(OR(G6="",OR($D6="",$D6="NL",$D6="HORS LIGUE")),0,VLOOKUP(IF(OR(G6="",OR($D6="",$D6="NL",$D6="HORS LIGUE")),"",COUNTIFS($D$5:$D$72,"&lt;&gt;"&amp;"",$D$5:$D$72,"&lt;&gt;"&amp;"NL",$D$5:$D$72,"&lt;&gt;"&amp;"HORS LIGUE",G$5:G$72,"&lt;"&amp;G6)+1),Paramètres!$B$3:$C$56,2,FALSE)*Paramètres!$K$4))</f>
        <v>0</v>
      </c>
      <c r="I6" s="36"/>
      <c r="J6" s="2">
        <f>IF(I$2="Bike &amp; Run",IF(ISNA(VLOOKUP(I6,Paramètres!$B$3:$C$56,2,FALSE)),0,VLOOKUP(I6,Paramètres!$B$3:$C$56,2,FALSE)*Paramètres!$K$5),IF(OR(I6="",OR($D6="",$D6="NL",$D6="HORS LIGUE")),0,VLOOKUP(IF(OR(I6="",OR($D6="",$D6="NL",$D6="HORS LIGUE")),"",COUNTIFS($D$5:$D$72,"&lt;&gt;"&amp;"",$D$5:$D$72,"&lt;&gt;"&amp;"NL",$D$5:$D$72,"&lt;&gt;"&amp;"HORS LIGUE",I$5:I$72,"&lt;"&amp;I6)+1),Paramètres!$B$3:$C$56,2,FALSE)*Paramètres!$K$5))</f>
        <v>0</v>
      </c>
      <c r="K6" s="4"/>
      <c r="L6" s="2">
        <f>IF(K$2="Bike &amp; Run",IF(ISNA(VLOOKUP(K6,Paramètres!$B$3:$C$56,2,FALSE)),0,VLOOKUP(K6,Paramètres!$B$3:$C$56,2,FALSE)*Paramètres!$K$6),IF(OR(K6="",OR($D6="",$D6="NL",$D6="HORS LIGUE")),0,VLOOKUP(IF(OR(K6="",OR($D6="",$D6="NL",$D6="HORS LIGUE")),"",COUNTIFS($D$5:$D$72,"&lt;&gt;"&amp;"",$D$5:$D$72,"&lt;&gt;"&amp;"NL",$D$5:$D$72,"&lt;&gt;"&amp;"HORS LIGUE",K$5:K$72,"&lt;"&amp;K6)+1),Paramètres!$B$3:$C$56,2,FALSE)*Paramètres!$K$6))</f>
        <v>0</v>
      </c>
      <c r="M6" s="4"/>
      <c r="N6" s="2">
        <f>IF(M$2="Bike &amp; Run",IF(ISNA(VLOOKUP(M6,Paramètres!$B$3:$C$56,2,FALSE)),0,VLOOKUP(M6,Paramètres!$B$3:$C$56,2,FALSE)*Paramètres!$K$7),IF(OR(M6="",OR($D6="",$D6="NL",$D6="HORS LIGUE")),0,VLOOKUP(IF(OR(M6="",OR($D6="",$D6="NL",$D6="HORS LIGUE")),"",COUNTIFS($D$5:$D$72,"&lt;&gt;"&amp;"",$D$5:$D$72,"&lt;&gt;"&amp;"NL",$D$5:$D$72,"&lt;&gt;"&amp;"HORS LIGUE",M$5:M$72,"&lt;"&amp;M6)+1),Paramètres!$B$3:$C$56,2,FALSE)*Paramètres!$K$7))</f>
        <v>0</v>
      </c>
      <c r="O6" s="46"/>
      <c r="P6" s="2">
        <f>IF(O$2="Bike &amp; Run",IF(ISNA(VLOOKUP(O6,Paramètres!$B$3:$C$56,2,FALSE)),0,VLOOKUP(O6,Paramètres!$B$3:$C$56,2,FALSE)*Paramètres!$K$8),IF(OR(O6="",OR($D6="",$D6="NL",$D6="HORS LIGUE")),0,VLOOKUP(IF(OR(O6="",OR($D6="",$D6="NL",$D6="HORS LIGUE")),"",COUNTIFS($D$5:$D$72,"&lt;&gt;"&amp;"",$D$5:$D$72,"&lt;&gt;"&amp;"NL",$D$5:$D$72,"&lt;&gt;"&amp;"HORS LIGUE",O$5:O$72,"&lt;"&amp;O6)+1),Paramètres!$B$3:$C$56,2,FALSE)*Paramètres!$K$8))</f>
        <v>0</v>
      </c>
      <c r="Q6" s="46"/>
      <c r="R6" s="2">
        <f>IF(Q$2="Bike &amp; Run",IF(ISNA(VLOOKUP(Q6,Paramètres!$B$3:$C$56,2,FALSE)),0,VLOOKUP(Q6,Paramètres!$B$3:$C$56,2,FALSE)*Paramètres!$K$9),IF(OR(Q6="",OR($D6="",$D6="NL",$D6="HORS LIGUE")),0,VLOOKUP(IF(OR(Q6="",OR($D6="",$D6="NL",$D6="HORS LIGUE")),"",COUNTIFS($D$5:$D$72,"&lt;&gt;"&amp;"",$D$5:$D$72,"&lt;&gt;"&amp;"NL",$D$5:$D$72,"&lt;&gt;"&amp;"HORS LIGUE",Q$5:Q$72,"&lt;"&amp;Q6)+1),Paramètres!$B$3:$C$56,2,FALSE)*Paramètres!$K$9))</f>
        <v>0</v>
      </c>
      <c r="S6" s="46"/>
      <c r="T6" s="2">
        <f>IF(S$2="Bike &amp; Run",IF(ISNA(VLOOKUP(S6,Paramètres!$B$3:$C$56,2,FALSE)),0,VLOOKUP(S6,Paramètres!$B$3:$C$56,2,FALSE)*Paramètres!$K$10),IF(OR(S6="",OR($D6="",$D6="NL",$D6="HORS LIGUE")),0,VLOOKUP(IF(OR(S6="",OR($D6="",$D6="NL",$D6="HORS LIGUE")),"",COUNTIFS($D$5:$D$72,"&lt;&gt;"&amp;"",$D$5:$D$72,"&lt;&gt;"&amp;"NL",$D$5:$D$72,"&lt;&gt;"&amp;"HORS LIGUE",S$5:S$72,"&lt;"&amp;S6)+1),Paramètres!$B$3:$C$56,2,FALSE)*Paramètres!$K$10))</f>
        <v>0</v>
      </c>
      <c r="U6" s="46"/>
      <c r="V6" s="2">
        <f>IF(U$2="Bike &amp; Run",IF(ISNA(VLOOKUP(U6,Paramètres!$B$3:$C$56,2,FALSE)),0,VLOOKUP(U6,Paramètres!$B$3:$C$56,2,FALSE)*Paramètres!$K$11),IF(OR(U6="",OR($D6="",$D6="NL",$D6="HORS LIGUE")),0,VLOOKUP(IF(OR(U6="",OR($D6="",$D6="NL",$D6="HORS LIGUE")),"",COUNTIFS($D$5:$D$72,"&lt;&gt;"&amp;"",$D$5:$D$72,"&lt;&gt;"&amp;"NL",$D$5:$D$72,"&lt;&gt;"&amp;"HORS LIGUE",U$5:U$72,"&lt;"&amp;U6)+1),Paramètres!$B$3:$C$56,2,FALSE)*Paramètres!$K$11))</f>
        <v>0</v>
      </c>
      <c r="W6" s="46"/>
      <c r="X6" s="2">
        <f>IF(W$2="Bike &amp; Run",IF(ISNA(VLOOKUP(W6,Paramètres!$B$3:$C$56,2,FALSE)),0,VLOOKUP(W6,Paramètres!$B$3:$C$56,2,FALSE)*Paramètres!$K$12),IF(OR(W6="",OR($D6="",$D6="NL",$D6="HORS LIGUE")),0,VLOOKUP(IF(OR(W6="",OR($D6="",$D6="NL",$D6="HORS LIGUE")),"",COUNTIFS($D$5:$D$72,"&lt;&gt;"&amp;"",$D$5:$D$72,"&lt;&gt;"&amp;"NL",$D$5:$D$72,"&lt;&gt;"&amp;"HORS LIGUE",W$5:W$72,"&lt;"&amp;W6)+1),Paramètres!$B$3:$C$56,2,FALSE)*Paramètres!$K$12))</f>
        <v>0</v>
      </c>
      <c r="Y6" s="46"/>
      <c r="Z6" s="2">
        <f>IF(Y$2="Bike &amp; Run",IF(ISNA(VLOOKUP(Y6,Paramètres!$B$3:$C$56,2,FALSE)),0,VLOOKUP(Y6,Paramètres!$B$3:$C$56,2,FALSE)*Paramètres!$K$13),IF(OR(Y6="",OR($D6="",$D6="NL",$D6="HORS LIGUE")),0,VLOOKUP(IF(OR(Y6="",OR($D6="",$D6="NL",$D6="HORS LIGUE")),"",COUNTIFS($D$5:$D$72,"&lt;&gt;"&amp;"",$D$5:$D$72,"&lt;&gt;"&amp;"NL",$D$5:$D$72,"&lt;&gt;"&amp;"HORS LIGUE",Y$5:Y$72,"&lt;"&amp;Y6)+1),Paramètres!$B$3:$C$56,2,FALSE)*Paramètres!$K$13))</f>
        <v>0</v>
      </c>
      <c r="AA6" s="46"/>
      <c r="AB6" s="2">
        <f>IF(AA$2="Bike &amp; Run",IF(ISNA(VLOOKUP(AA6,Paramètres!$B$3:$C$56,2,FALSE)),0,VLOOKUP(AA6,Paramètres!$B$3:$C$56,2,FALSE)*Paramètres!$K$14),IF(OR(AA6="",OR($D6="",$D6="NL",$D6="HORS LIGUE")),0,VLOOKUP(IF(OR(AA6="",OR($D6="",$D6="NL",$D6="HORS LIGUE")),"",COUNTIFS($D$5:$D$72,"&lt;&gt;"&amp;"",$D$5:$D$72,"&lt;&gt;"&amp;"NL",$D$5:$D$72,"&lt;&gt;"&amp;"HORS LIGUE",AA$5:AA$72,"&lt;"&amp;AA6)+1),Paramètres!$B$3:$C$56,2,FALSE)*Paramètres!$K$14))</f>
        <v>0</v>
      </c>
      <c r="AC6" s="46"/>
      <c r="AD6" s="2">
        <f>IF(AC$2="Bike &amp; Run",IF(ISNA(VLOOKUP(AC6,Paramètres!$B$3:$C$56,2,FALSE)),0,VLOOKUP(AC6,Paramètres!$B$3:$C$56,2,FALSE)*Paramètres!$K$15),IF(OR(AC6="",OR($D6="",$D6="NL",$D6="HORS LIGUE")),0,VLOOKUP(IF(OR(AC6="",OR($D6="",$D6="NL",$D6="HORS LIGUE")),"",COUNTIFS($D$5:$D$72,"&lt;&gt;"&amp;"",$D$5:$D$72,"&lt;&gt;"&amp;"NL",$D$5:$D$72,"&lt;&gt;"&amp;"HORS LIGUE",AC$5:AC$72,"&lt;"&amp;AC6)+1),Paramètres!$B$3:$C$56,2,FALSE)*Paramètres!$K$15))</f>
        <v>0</v>
      </c>
      <c r="AE6" s="46"/>
      <c r="AF6" s="2">
        <f>IF(AE$2="Bike &amp; Run",IF(ISNA(VLOOKUP(AE6,Paramètres!$B$3:$C$56,2,FALSE)),0,VLOOKUP(AE6,Paramètres!$B$3:$C$56,2,FALSE)*Paramètres!$K$16),IF(OR(AE6="",OR($D6="",$D6="NL",$D6="HORS LIGUE")),0,VLOOKUP(IF(OR(AE6="",OR($D6="",$D6="NL",$D6="HORS LIGUE")),"",COUNTIFS($D$5:$D$72,"&lt;&gt;"&amp;"",$D$5:$D$72,"&lt;&gt;"&amp;"NL",$D$5:$D$72,"&lt;&gt;"&amp;"HORS LIGUE",AE$5:AE$72,"&lt;"&amp;AE6)+1),Paramètres!$B$3:$C$56,2,FALSE)*Paramètres!$K$16))</f>
        <v>0</v>
      </c>
      <c r="AG6" s="46"/>
      <c r="AH6" s="2">
        <f>IF(AG$2="Bike &amp; Run",IF(ISNA(VLOOKUP(AG6,Paramètres!$B$3:$C$56,2,FALSE)),0,VLOOKUP(AG6,Paramètres!$B$3:$C$56,2,FALSE)*Paramètres!$K$17),IF(OR(AG6="",OR($D6="",$D6="NL",$D6="HORS LIGUE")),0,VLOOKUP(IF(OR(AG6="",OR($D6="",$D6="NL",$D6="HORS LIGUE")),"",COUNTIFS($D$5:$D$72,"&lt;&gt;"&amp;"",$D$5:$D$72,"&lt;&gt;"&amp;"NL",$D$5:$D$72,"&lt;&gt;"&amp;"HORS LIGUE",AG$5:AG$72,"&lt;"&amp;AG6)+1),Paramètres!$B$3:$C$56,2,FALSE)*Paramètres!$K$17))</f>
        <v>0</v>
      </c>
      <c r="AI6" s="40">
        <f t="shared" si="0"/>
        <v>0</v>
      </c>
      <c r="AJ6" s="3" t="str">
        <f t="shared" si="1"/>
        <v/>
      </c>
      <c r="AK6" s="5">
        <f t="shared" si="2"/>
        <v>0</v>
      </c>
      <c r="AL6" s="41">
        <f t="shared" si="3"/>
        <v>0</v>
      </c>
      <c r="AM6" s="33" t="str">
        <f t="shared" si="4"/>
        <v/>
      </c>
      <c r="AO6" s="22">
        <f t="shared" si="5"/>
        <v>0</v>
      </c>
      <c r="AP6">
        <f t="shared" si="6"/>
        <v>0</v>
      </c>
      <c r="AQ6">
        <f t="shared" si="7"/>
        <v>0</v>
      </c>
      <c r="AR6">
        <f t="shared" si="8"/>
        <v>0</v>
      </c>
      <c r="AS6">
        <f t="shared" si="9"/>
        <v>0</v>
      </c>
      <c r="AT6">
        <f t="shared" si="10"/>
        <v>0</v>
      </c>
      <c r="AU6">
        <f t="shared" si="11"/>
        <v>0</v>
      </c>
      <c r="AV6">
        <f t="shared" si="12"/>
        <v>0</v>
      </c>
      <c r="AW6">
        <f t="shared" si="13"/>
        <v>0</v>
      </c>
      <c r="AX6">
        <f t="shared" si="14"/>
        <v>0</v>
      </c>
      <c r="AY6">
        <f t="shared" si="15"/>
        <v>0</v>
      </c>
      <c r="AZ6">
        <f t="shared" si="16"/>
        <v>0</v>
      </c>
      <c r="BA6">
        <f t="shared" si="17"/>
        <v>0</v>
      </c>
      <c r="BB6">
        <f t="shared" si="18"/>
        <v>0</v>
      </c>
      <c r="BC6">
        <f t="shared" si="19"/>
        <v>0</v>
      </c>
      <c r="BD6">
        <f t="shared" si="20"/>
        <v>0</v>
      </c>
      <c r="BE6" s="22">
        <f t="shared" ref="BE6:BR6" si="22">BD6+LARGE($AO6:$BC6,BE$4)</f>
        <v>0</v>
      </c>
      <c r="BF6" s="22">
        <f t="shared" si="22"/>
        <v>0</v>
      </c>
      <c r="BG6" s="22">
        <f t="shared" si="22"/>
        <v>0</v>
      </c>
      <c r="BH6" s="22">
        <f t="shared" si="22"/>
        <v>0</v>
      </c>
      <c r="BI6" s="22">
        <f t="shared" si="22"/>
        <v>0</v>
      </c>
      <c r="BJ6" s="22">
        <f t="shared" si="22"/>
        <v>0</v>
      </c>
      <c r="BK6" s="22">
        <f t="shared" si="22"/>
        <v>0</v>
      </c>
      <c r="BL6" s="22">
        <f t="shared" si="22"/>
        <v>0</v>
      </c>
      <c r="BM6" s="22">
        <f t="shared" si="22"/>
        <v>0</v>
      </c>
      <c r="BN6" s="22">
        <f t="shared" si="22"/>
        <v>0</v>
      </c>
      <c r="BO6" s="22">
        <f t="shared" si="22"/>
        <v>0</v>
      </c>
      <c r="BP6" s="22">
        <f t="shared" si="22"/>
        <v>0</v>
      </c>
      <c r="BQ6" s="22">
        <f t="shared" si="22"/>
        <v>0</v>
      </c>
      <c r="BR6" s="22">
        <f t="shared" si="22"/>
        <v>0</v>
      </c>
    </row>
    <row r="7" spans="1:70" ht="16.5">
      <c r="A7" s="14" t="s">
        <v>1043</v>
      </c>
      <c r="B7" s="32" t="str">
        <f>IF(ISNA(VLOOKUP(A7,'Licenciés Jeunes 2023'!A:C,3,0)),"",VLOOKUP(A7,'Licenciés Jeunes 2023'!A:C,3,0))</f>
        <v/>
      </c>
      <c r="C7" s="32" t="str">
        <f>IF(ISNA(VLOOKUP(A7,'Licenciés Jeunes 2023'!A:C,2,0)),"",VLOOKUP(A7,'Licenciés Jeunes 2023'!A:C,2,0))</f>
        <v/>
      </c>
      <c r="D7" s="32" t="str">
        <f>IF(ISNA(VLOOKUP(A7,'Licenciés Jeunes 2023'!A:F,6,0)),"",VLOOKUP(A7,'Licenciés Jeunes 2023'!A:F,6,0))</f>
        <v/>
      </c>
      <c r="E7" s="6"/>
      <c r="F7" s="2">
        <f>IF(E$2="Bike &amp; Run",IF(ISNA(VLOOKUP(E7,Paramètres!$B$3:$C$56,2,FALSE)),0,VLOOKUP(E7,Paramètres!$B$3:$C$56,2,FALSE)*Paramètres!$K$3),IF(OR(E7="",OR($D7="",$D7="NL",$D7="HORS LIGUE")),0,VLOOKUP(IF(OR(E7="",OR($D7="",$D7="NL",$D7="HORS LIGUE")),"",COUNTIFS($D$5:$D$72,"&lt;&gt;"&amp;"",$D$5:$D$72,"&lt;&gt;"&amp;"NL",$D$5:$D$72,"&lt;&gt;"&amp;"HORS LIGUE",E$5:E$72,"&lt;"&amp;E7)+1),Paramètres!$B$3:$C$56,2,FALSE)*Paramètres!$K$3))</f>
        <v>0</v>
      </c>
      <c r="G7" s="4"/>
      <c r="H7" s="2">
        <f>IF(G$2="Bike &amp; Run",IF(ISNA(VLOOKUP(G7,Paramètres!$B$3:$C$56,2,FALSE)),0,VLOOKUP(G7,Paramètres!$B$3:$C$56,2,FALSE)*Paramètres!$K$4),IF(OR(G7="",OR($D7="",$D7="NL",$D7="HORS LIGUE")),0,VLOOKUP(IF(OR(G7="",OR($D7="",$D7="NL",$D7="HORS LIGUE")),"",COUNTIFS($D$5:$D$72,"&lt;&gt;"&amp;"",$D$5:$D$72,"&lt;&gt;"&amp;"NL",$D$5:$D$72,"&lt;&gt;"&amp;"HORS LIGUE",G$5:G$72,"&lt;"&amp;G7)+1),Paramètres!$B$3:$C$56,2,FALSE)*Paramètres!$K$4))</f>
        <v>0</v>
      </c>
      <c r="I7" s="36"/>
      <c r="J7" s="2">
        <f>IF(I$2="Bike &amp; Run",IF(ISNA(VLOOKUP(I7,Paramètres!$B$3:$C$56,2,FALSE)),0,VLOOKUP(I7,Paramètres!$B$3:$C$56,2,FALSE)*Paramètres!$K$5),IF(OR(I7="",OR($D7="",$D7="NL",$D7="HORS LIGUE")),0,VLOOKUP(IF(OR(I7="",OR($D7="",$D7="NL",$D7="HORS LIGUE")),"",COUNTIFS($D$5:$D$72,"&lt;&gt;"&amp;"",$D$5:$D$72,"&lt;&gt;"&amp;"NL",$D$5:$D$72,"&lt;&gt;"&amp;"HORS LIGUE",I$5:I$72,"&lt;"&amp;I7)+1),Paramètres!$B$3:$C$56,2,FALSE)*Paramètres!$K$5))</f>
        <v>0</v>
      </c>
      <c r="K7" s="4"/>
      <c r="L7" s="2">
        <f>IF(K$2="Bike &amp; Run",IF(ISNA(VLOOKUP(K7,Paramètres!$B$3:$C$56,2,FALSE)),0,VLOOKUP(K7,Paramètres!$B$3:$C$56,2,FALSE)*Paramètres!$K$6),IF(OR(K7="",OR($D7="",$D7="NL",$D7="HORS LIGUE")),0,VLOOKUP(IF(OR(K7="",OR($D7="",$D7="NL",$D7="HORS LIGUE")),"",COUNTIFS($D$5:$D$72,"&lt;&gt;"&amp;"",$D$5:$D$72,"&lt;&gt;"&amp;"NL",$D$5:$D$72,"&lt;&gt;"&amp;"HORS LIGUE",K$5:K$72,"&lt;"&amp;K7)+1),Paramètres!$B$3:$C$56,2,FALSE)*Paramètres!$K$6))</f>
        <v>0</v>
      </c>
      <c r="M7" s="4"/>
      <c r="N7" s="2">
        <f>IF(M$2="Bike &amp; Run",IF(ISNA(VLOOKUP(M7,Paramètres!$B$3:$C$56,2,FALSE)),0,VLOOKUP(M7,Paramètres!$B$3:$C$56,2,FALSE)*Paramètres!$K$7),IF(OR(M7="",OR($D7="",$D7="NL",$D7="HORS LIGUE")),0,VLOOKUP(IF(OR(M7="",OR($D7="",$D7="NL",$D7="HORS LIGUE")),"",COUNTIFS($D$5:$D$72,"&lt;&gt;"&amp;"",$D$5:$D$72,"&lt;&gt;"&amp;"NL",$D$5:$D$72,"&lt;&gt;"&amp;"HORS LIGUE",M$5:M$72,"&lt;"&amp;M7)+1),Paramètres!$B$3:$C$56,2,FALSE)*Paramètres!$K$7))</f>
        <v>0</v>
      </c>
      <c r="O7" s="46"/>
      <c r="P7" s="2">
        <f>IF(O$2="Bike &amp; Run",IF(ISNA(VLOOKUP(O7,Paramètres!$B$3:$C$56,2,FALSE)),0,VLOOKUP(O7,Paramètres!$B$3:$C$56,2,FALSE)*Paramètres!$K$8),IF(OR(O7="",OR($D7="",$D7="NL",$D7="HORS LIGUE")),0,VLOOKUP(IF(OR(O7="",OR($D7="",$D7="NL",$D7="HORS LIGUE")),"",COUNTIFS($D$5:$D$72,"&lt;&gt;"&amp;"",$D$5:$D$72,"&lt;&gt;"&amp;"NL",$D$5:$D$72,"&lt;&gt;"&amp;"HORS LIGUE",O$5:O$72,"&lt;"&amp;O7)+1),Paramètres!$B$3:$C$56,2,FALSE)*Paramètres!$K$8))</f>
        <v>0</v>
      </c>
      <c r="Q7" s="46"/>
      <c r="R7" s="2">
        <f>IF(Q$2="Bike &amp; Run",IF(ISNA(VLOOKUP(Q7,Paramètres!$B$3:$C$56,2,FALSE)),0,VLOOKUP(Q7,Paramètres!$B$3:$C$56,2,FALSE)*Paramètres!$K$9),IF(OR(Q7="",OR($D7="",$D7="NL",$D7="HORS LIGUE")),0,VLOOKUP(IF(OR(Q7="",OR($D7="",$D7="NL",$D7="HORS LIGUE")),"",COUNTIFS($D$5:$D$72,"&lt;&gt;"&amp;"",$D$5:$D$72,"&lt;&gt;"&amp;"NL",$D$5:$D$72,"&lt;&gt;"&amp;"HORS LIGUE",Q$5:Q$72,"&lt;"&amp;Q7)+1),Paramètres!$B$3:$C$56,2,FALSE)*Paramètres!$K$9))</f>
        <v>0</v>
      </c>
      <c r="S7" s="46"/>
      <c r="T7" s="2">
        <f>IF(S$2="Bike &amp; Run",IF(ISNA(VLOOKUP(S7,Paramètres!$B$3:$C$56,2,FALSE)),0,VLOOKUP(S7,Paramètres!$B$3:$C$56,2,FALSE)*Paramètres!$K$10),IF(OR(S7="",OR($D7="",$D7="NL",$D7="HORS LIGUE")),0,VLOOKUP(IF(OR(S7="",OR($D7="",$D7="NL",$D7="HORS LIGUE")),"",COUNTIFS($D$5:$D$72,"&lt;&gt;"&amp;"",$D$5:$D$72,"&lt;&gt;"&amp;"NL",$D$5:$D$72,"&lt;&gt;"&amp;"HORS LIGUE",S$5:S$72,"&lt;"&amp;S7)+1),Paramètres!$B$3:$C$56,2,FALSE)*Paramètres!$K$10))</f>
        <v>0</v>
      </c>
      <c r="U7" s="46"/>
      <c r="V7" s="2">
        <f>IF(U$2="Bike &amp; Run",IF(ISNA(VLOOKUP(U7,Paramètres!$B$3:$C$56,2,FALSE)),0,VLOOKUP(U7,Paramètres!$B$3:$C$56,2,FALSE)*Paramètres!$K$11),IF(OR(U7="",OR($D7="",$D7="NL",$D7="HORS LIGUE")),0,VLOOKUP(IF(OR(U7="",OR($D7="",$D7="NL",$D7="HORS LIGUE")),"",COUNTIFS($D$5:$D$72,"&lt;&gt;"&amp;"",$D$5:$D$72,"&lt;&gt;"&amp;"NL",$D$5:$D$72,"&lt;&gt;"&amp;"HORS LIGUE",U$5:U$72,"&lt;"&amp;U7)+1),Paramètres!$B$3:$C$56,2,FALSE)*Paramètres!$K$11))</f>
        <v>0</v>
      </c>
      <c r="W7" s="46"/>
      <c r="X7" s="2">
        <f>IF(W$2="Bike &amp; Run",IF(ISNA(VLOOKUP(W7,Paramètres!$B$3:$C$56,2,FALSE)),0,VLOOKUP(W7,Paramètres!$B$3:$C$56,2,FALSE)*Paramètres!$K$12),IF(OR(W7="",OR($D7="",$D7="NL",$D7="HORS LIGUE")),0,VLOOKUP(IF(OR(W7="",OR($D7="",$D7="NL",$D7="HORS LIGUE")),"",COUNTIFS($D$5:$D$72,"&lt;&gt;"&amp;"",$D$5:$D$72,"&lt;&gt;"&amp;"NL",$D$5:$D$72,"&lt;&gt;"&amp;"HORS LIGUE",W$5:W$72,"&lt;"&amp;W7)+1),Paramètres!$B$3:$C$56,2,FALSE)*Paramètres!$K$12))</f>
        <v>0</v>
      </c>
      <c r="Y7" s="46"/>
      <c r="Z7" s="2">
        <f>IF(Y$2="Bike &amp; Run",IF(ISNA(VLOOKUP(Y7,Paramètres!$B$3:$C$56,2,FALSE)),0,VLOOKUP(Y7,Paramètres!$B$3:$C$56,2,FALSE)*Paramètres!$K$13),IF(OR(Y7="",OR($D7="",$D7="NL",$D7="HORS LIGUE")),0,VLOOKUP(IF(OR(Y7="",OR($D7="",$D7="NL",$D7="HORS LIGUE")),"",COUNTIFS($D$5:$D$72,"&lt;&gt;"&amp;"",$D$5:$D$72,"&lt;&gt;"&amp;"NL",$D$5:$D$72,"&lt;&gt;"&amp;"HORS LIGUE",Y$5:Y$72,"&lt;"&amp;Y7)+1),Paramètres!$B$3:$C$56,2,FALSE)*Paramètres!$K$13))</f>
        <v>0</v>
      </c>
      <c r="AA7" s="46"/>
      <c r="AB7" s="2">
        <f>IF(AA$2="Bike &amp; Run",IF(ISNA(VLOOKUP(AA7,Paramètres!$B$3:$C$56,2,FALSE)),0,VLOOKUP(AA7,Paramètres!$B$3:$C$56,2,FALSE)*Paramètres!$K$14),IF(OR(AA7="",OR($D7="",$D7="NL",$D7="HORS LIGUE")),0,VLOOKUP(IF(OR(AA7="",OR($D7="",$D7="NL",$D7="HORS LIGUE")),"",COUNTIFS($D$5:$D$72,"&lt;&gt;"&amp;"",$D$5:$D$72,"&lt;&gt;"&amp;"NL",$D$5:$D$72,"&lt;&gt;"&amp;"HORS LIGUE",AA$5:AA$72,"&lt;"&amp;AA7)+1),Paramètres!$B$3:$C$56,2,FALSE)*Paramètres!$K$14))</f>
        <v>0</v>
      </c>
      <c r="AC7" s="46"/>
      <c r="AD7" s="2">
        <f>IF(AC$2="Bike &amp; Run",IF(ISNA(VLOOKUP(AC7,Paramètres!$B$3:$C$56,2,FALSE)),0,VLOOKUP(AC7,Paramètres!$B$3:$C$56,2,FALSE)*Paramètres!$K$15),IF(OR(AC7="",OR($D7="",$D7="NL",$D7="HORS LIGUE")),0,VLOOKUP(IF(OR(AC7="",OR($D7="",$D7="NL",$D7="HORS LIGUE")),"",COUNTIFS($D$5:$D$72,"&lt;&gt;"&amp;"",$D$5:$D$72,"&lt;&gt;"&amp;"NL",$D$5:$D$72,"&lt;&gt;"&amp;"HORS LIGUE",AC$5:AC$72,"&lt;"&amp;AC7)+1),Paramètres!$B$3:$C$56,2,FALSE)*Paramètres!$K$15))</f>
        <v>0</v>
      </c>
      <c r="AE7" s="46"/>
      <c r="AF7" s="2">
        <f>IF(AE$2="Bike &amp; Run",IF(ISNA(VLOOKUP(AE7,Paramètres!$B$3:$C$56,2,FALSE)),0,VLOOKUP(AE7,Paramètres!$B$3:$C$56,2,FALSE)*Paramètres!$K$16),IF(OR(AE7="",OR($D7="",$D7="NL",$D7="HORS LIGUE")),0,VLOOKUP(IF(OR(AE7="",OR($D7="",$D7="NL",$D7="HORS LIGUE")),"",COUNTIFS($D$5:$D$72,"&lt;&gt;"&amp;"",$D$5:$D$72,"&lt;&gt;"&amp;"NL",$D$5:$D$72,"&lt;&gt;"&amp;"HORS LIGUE",AE$5:AE$72,"&lt;"&amp;AE7)+1),Paramètres!$B$3:$C$56,2,FALSE)*Paramètres!$K$16))</f>
        <v>0</v>
      </c>
      <c r="AG7" s="46"/>
      <c r="AH7" s="2">
        <f>IF(AG$2="Bike &amp; Run",IF(ISNA(VLOOKUP(AG7,Paramètres!$B$3:$C$56,2,FALSE)),0,VLOOKUP(AG7,Paramètres!$B$3:$C$56,2,FALSE)*Paramètres!$K$17),IF(OR(AG7="",OR($D7="",$D7="NL",$D7="HORS LIGUE")),0,VLOOKUP(IF(OR(AG7="",OR($D7="",$D7="NL",$D7="HORS LIGUE")),"",COUNTIFS($D$5:$D$72,"&lt;&gt;"&amp;"",$D$5:$D$72,"&lt;&gt;"&amp;"NL",$D$5:$D$72,"&lt;&gt;"&amp;"HORS LIGUE",AG$5:AG$72,"&lt;"&amp;AG7)+1),Paramètres!$B$3:$C$56,2,FALSE)*Paramètres!$K$17))</f>
        <v>0</v>
      </c>
      <c r="AI7" s="40">
        <f t="shared" si="0"/>
        <v>0</v>
      </c>
      <c r="AJ7" s="3" t="str">
        <f t="shared" si="1"/>
        <v/>
      </c>
      <c r="AK7" s="5">
        <f t="shared" si="2"/>
        <v>0</v>
      </c>
      <c r="AL7" s="41">
        <f t="shared" si="3"/>
        <v>0</v>
      </c>
      <c r="AM7" s="33" t="str">
        <f t="shared" si="4"/>
        <v/>
      </c>
      <c r="AO7" s="22">
        <f t="shared" si="5"/>
        <v>0</v>
      </c>
      <c r="AP7">
        <f t="shared" si="6"/>
        <v>0</v>
      </c>
      <c r="AQ7">
        <f t="shared" si="7"/>
        <v>0</v>
      </c>
      <c r="AR7">
        <f t="shared" si="8"/>
        <v>0</v>
      </c>
      <c r="AS7">
        <f t="shared" si="9"/>
        <v>0</v>
      </c>
      <c r="AT7">
        <f t="shared" si="10"/>
        <v>0</v>
      </c>
      <c r="AU7">
        <f t="shared" si="11"/>
        <v>0</v>
      </c>
      <c r="AV7">
        <f t="shared" si="12"/>
        <v>0</v>
      </c>
      <c r="AW7">
        <f t="shared" si="13"/>
        <v>0</v>
      </c>
      <c r="AX7">
        <f t="shared" si="14"/>
        <v>0</v>
      </c>
      <c r="AY7">
        <f t="shared" si="15"/>
        <v>0</v>
      </c>
      <c r="AZ7">
        <f t="shared" si="16"/>
        <v>0</v>
      </c>
      <c r="BA7">
        <f t="shared" si="17"/>
        <v>0</v>
      </c>
      <c r="BB7">
        <f t="shared" si="18"/>
        <v>0</v>
      </c>
      <c r="BC7">
        <f t="shared" si="19"/>
        <v>0</v>
      </c>
      <c r="BD7">
        <f t="shared" si="20"/>
        <v>0</v>
      </c>
      <c r="BE7" s="22">
        <f t="shared" ref="BE7:BR7" si="23">BD7+LARGE($AO7:$BC7,BE$4)</f>
        <v>0</v>
      </c>
      <c r="BF7" s="22">
        <f t="shared" si="23"/>
        <v>0</v>
      </c>
      <c r="BG7" s="22">
        <f t="shared" si="23"/>
        <v>0</v>
      </c>
      <c r="BH7" s="22">
        <f t="shared" si="23"/>
        <v>0</v>
      </c>
      <c r="BI7" s="22">
        <f t="shared" si="23"/>
        <v>0</v>
      </c>
      <c r="BJ7" s="22">
        <f t="shared" si="23"/>
        <v>0</v>
      </c>
      <c r="BK7" s="22">
        <f t="shared" si="23"/>
        <v>0</v>
      </c>
      <c r="BL7" s="22">
        <f t="shared" si="23"/>
        <v>0</v>
      </c>
      <c r="BM7" s="22">
        <f t="shared" si="23"/>
        <v>0</v>
      </c>
      <c r="BN7" s="22">
        <f t="shared" si="23"/>
        <v>0</v>
      </c>
      <c r="BO7" s="22">
        <f t="shared" si="23"/>
        <v>0</v>
      </c>
      <c r="BP7" s="22">
        <f t="shared" si="23"/>
        <v>0</v>
      </c>
      <c r="BQ7" s="22">
        <f t="shared" si="23"/>
        <v>0</v>
      </c>
      <c r="BR7" s="22">
        <f t="shared" si="23"/>
        <v>0</v>
      </c>
    </row>
    <row r="8" spans="1:70" ht="16.5">
      <c r="A8" s="14" t="s">
        <v>1161</v>
      </c>
      <c r="B8" s="32" t="str">
        <f>IF(ISNA(VLOOKUP(A8,'Licenciés Jeunes 2023'!A:C,3,0)),"",VLOOKUP(A8,'Licenciés Jeunes 2023'!A:C,3,0))</f>
        <v/>
      </c>
      <c r="C8" s="32" t="str">
        <f>IF(ISNA(VLOOKUP(A8,'Licenciés Jeunes 2023'!A:C,2,0)),"",VLOOKUP(A8,'Licenciés Jeunes 2023'!A:C,2,0))</f>
        <v/>
      </c>
      <c r="D8" s="32" t="str">
        <f>IF(ISNA(VLOOKUP(A8,'Licenciés Jeunes 2023'!A:F,6,0)),"",VLOOKUP(A8,'Licenciés Jeunes 2023'!A:F,6,0))</f>
        <v/>
      </c>
      <c r="E8" s="6"/>
      <c r="F8" s="2">
        <f>IF(E$2="Bike &amp; Run",IF(ISNA(VLOOKUP(E8,Paramètres!$B$3:$C$56,2,FALSE)),0,VLOOKUP(E8,Paramètres!$B$3:$C$56,2,FALSE)*Paramètres!$K$3),IF(OR(E8="",OR($D8="",$D8="NL",$D8="HORS LIGUE")),0,VLOOKUP(IF(OR(E8="",OR($D8="",$D8="NL",$D8="HORS LIGUE")),"",COUNTIFS($D$5:$D$72,"&lt;&gt;"&amp;"",$D$5:$D$72,"&lt;&gt;"&amp;"NL",$D$5:$D$72,"&lt;&gt;"&amp;"HORS LIGUE",E$5:E$72,"&lt;"&amp;E8)+1),Paramètres!$B$3:$C$56,2,FALSE)*Paramètres!$K$3))</f>
        <v>0</v>
      </c>
      <c r="G8" s="4"/>
      <c r="H8" s="2">
        <f>IF(G$2="Bike &amp; Run",IF(ISNA(VLOOKUP(G8,Paramètres!$B$3:$C$56,2,FALSE)),0,VLOOKUP(G8,Paramètres!$B$3:$C$56,2,FALSE)*Paramètres!$K$4),IF(OR(G8="",OR($D8="",$D8="NL",$D8="HORS LIGUE")),0,VLOOKUP(IF(OR(G8="",OR($D8="",$D8="NL",$D8="HORS LIGUE")),"",COUNTIFS($D$5:$D$72,"&lt;&gt;"&amp;"",$D$5:$D$72,"&lt;&gt;"&amp;"NL",$D$5:$D$72,"&lt;&gt;"&amp;"HORS LIGUE",G$5:G$72,"&lt;"&amp;G8)+1),Paramètres!$B$3:$C$56,2,FALSE)*Paramètres!$K$4))</f>
        <v>0</v>
      </c>
      <c r="I8" s="36"/>
      <c r="J8" s="2">
        <f>IF(I$2="Bike &amp; Run",IF(ISNA(VLOOKUP(I8,Paramètres!$B$3:$C$56,2,FALSE)),0,VLOOKUP(I8,Paramètres!$B$3:$C$56,2,FALSE)*Paramètres!$K$5),IF(OR(I8="",OR($D8="",$D8="NL",$D8="HORS LIGUE")),0,VLOOKUP(IF(OR(I8="",OR($D8="",$D8="NL",$D8="HORS LIGUE")),"",COUNTIFS($D$5:$D$72,"&lt;&gt;"&amp;"",$D$5:$D$72,"&lt;&gt;"&amp;"NL",$D$5:$D$72,"&lt;&gt;"&amp;"HORS LIGUE",I$5:I$72,"&lt;"&amp;I8)+1),Paramètres!$B$3:$C$56,2,FALSE)*Paramètres!$K$5))</f>
        <v>0</v>
      </c>
      <c r="K8" s="4"/>
      <c r="L8" s="2">
        <f>IF(K$2="Bike &amp; Run",IF(ISNA(VLOOKUP(K8,Paramètres!$B$3:$C$56,2,FALSE)),0,VLOOKUP(K8,Paramètres!$B$3:$C$56,2,FALSE)*Paramètres!$K$6),IF(OR(K8="",OR($D8="",$D8="NL",$D8="HORS LIGUE")),0,VLOOKUP(IF(OR(K8="",OR($D8="",$D8="NL",$D8="HORS LIGUE")),"",COUNTIFS($D$5:$D$72,"&lt;&gt;"&amp;"",$D$5:$D$72,"&lt;&gt;"&amp;"NL",$D$5:$D$72,"&lt;&gt;"&amp;"HORS LIGUE",K$5:K$72,"&lt;"&amp;K8)+1),Paramètres!$B$3:$C$56,2,FALSE)*Paramètres!$K$6))</f>
        <v>0</v>
      </c>
      <c r="M8" s="4"/>
      <c r="N8" s="2">
        <f>IF(M$2="Bike &amp; Run",IF(ISNA(VLOOKUP(M8,Paramètres!$B$3:$C$56,2,FALSE)),0,VLOOKUP(M8,Paramètres!$B$3:$C$56,2,FALSE)*Paramètres!$K$7),IF(OR(M8="",OR($D8="",$D8="NL",$D8="HORS LIGUE")),0,VLOOKUP(IF(OR(M8="",OR($D8="",$D8="NL",$D8="HORS LIGUE")),"",COUNTIFS($D$5:$D$72,"&lt;&gt;"&amp;"",$D$5:$D$72,"&lt;&gt;"&amp;"NL",$D$5:$D$72,"&lt;&gt;"&amp;"HORS LIGUE",M$5:M$72,"&lt;"&amp;M8)+1),Paramètres!$B$3:$C$56,2,FALSE)*Paramètres!$K$7))</f>
        <v>0</v>
      </c>
      <c r="O8" s="46"/>
      <c r="P8" s="2">
        <f>IF(O$2="Bike &amp; Run",IF(ISNA(VLOOKUP(O8,Paramètres!$B$3:$C$56,2,FALSE)),0,VLOOKUP(O8,Paramètres!$B$3:$C$56,2,FALSE)*Paramètres!$K$8),IF(OR(O8="",OR($D8="",$D8="NL",$D8="HORS LIGUE")),0,VLOOKUP(IF(OR(O8="",OR($D8="",$D8="NL",$D8="HORS LIGUE")),"",COUNTIFS($D$5:$D$72,"&lt;&gt;"&amp;"",$D$5:$D$72,"&lt;&gt;"&amp;"NL",$D$5:$D$72,"&lt;&gt;"&amp;"HORS LIGUE",O$5:O$72,"&lt;"&amp;O8)+1),Paramètres!$B$3:$C$56,2,FALSE)*Paramètres!$K$8))</f>
        <v>0</v>
      </c>
      <c r="Q8" s="46"/>
      <c r="R8" s="2">
        <f>IF(Q$2="Bike &amp; Run",IF(ISNA(VLOOKUP(Q8,Paramètres!$B$3:$C$56,2,FALSE)),0,VLOOKUP(Q8,Paramètres!$B$3:$C$56,2,FALSE)*Paramètres!$K$9),IF(OR(Q8="",OR($D8="",$D8="NL",$D8="HORS LIGUE")),0,VLOOKUP(IF(OR(Q8="",OR($D8="",$D8="NL",$D8="HORS LIGUE")),"",COUNTIFS($D$5:$D$72,"&lt;&gt;"&amp;"",$D$5:$D$72,"&lt;&gt;"&amp;"NL",$D$5:$D$72,"&lt;&gt;"&amp;"HORS LIGUE",Q$5:Q$72,"&lt;"&amp;Q8)+1),Paramètres!$B$3:$C$56,2,FALSE)*Paramètres!$K$9))</f>
        <v>0</v>
      </c>
      <c r="S8" s="46"/>
      <c r="T8" s="2">
        <f>IF(S$2="Bike &amp; Run",IF(ISNA(VLOOKUP(S8,Paramètres!$B$3:$C$56,2,FALSE)),0,VLOOKUP(S8,Paramètres!$B$3:$C$56,2,FALSE)*Paramètres!$K$10),IF(OR(S8="",OR($D8="",$D8="NL",$D8="HORS LIGUE")),0,VLOOKUP(IF(OR(S8="",OR($D8="",$D8="NL",$D8="HORS LIGUE")),"",COUNTIFS($D$5:$D$72,"&lt;&gt;"&amp;"",$D$5:$D$72,"&lt;&gt;"&amp;"NL",$D$5:$D$72,"&lt;&gt;"&amp;"HORS LIGUE",S$5:S$72,"&lt;"&amp;S8)+1),Paramètres!$B$3:$C$56,2,FALSE)*Paramètres!$K$10))</f>
        <v>0</v>
      </c>
      <c r="U8" s="46"/>
      <c r="V8" s="2">
        <f>IF(U$2="Bike &amp; Run",IF(ISNA(VLOOKUP(U8,Paramètres!$B$3:$C$56,2,FALSE)),0,VLOOKUP(U8,Paramètres!$B$3:$C$56,2,FALSE)*Paramètres!$K$11),IF(OR(U8="",OR($D8="",$D8="NL",$D8="HORS LIGUE")),0,VLOOKUP(IF(OR(U8="",OR($D8="",$D8="NL",$D8="HORS LIGUE")),"",COUNTIFS($D$5:$D$72,"&lt;&gt;"&amp;"",$D$5:$D$72,"&lt;&gt;"&amp;"NL",$D$5:$D$72,"&lt;&gt;"&amp;"HORS LIGUE",U$5:U$72,"&lt;"&amp;U8)+1),Paramètres!$B$3:$C$56,2,FALSE)*Paramètres!$K$11))</f>
        <v>0</v>
      </c>
      <c r="W8" s="46"/>
      <c r="X8" s="2">
        <f>IF(W$2="Bike &amp; Run",IF(ISNA(VLOOKUP(W8,Paramètres!$B$3:$C$56,2,FALSE)),0,VLOOKUP(W8,Paramètres!$B$3:$C$56,2,FALSE)*Paramètres!$K$12),IF(OR(W8="",OR($D8="",$D8="NL",$D8="HORS LIGUE")),0,VLOOKUP(IF(OR(W8="",OR($D8="",$D8="NL",$D8="HORS LIGUE")),"",COUNTIFS($D$5:$D$72,"&lt;&gt;"&amp;"",$D$5:$D$72,"&lt;&gt;"&amp;"NL",$D$5:$D$72,"&lt;&gt;"&amp;"HORS LIGUE",W$5:W$72,"&lt;"&amp;W8)+1),Paramètres!$B$3:$C$56,2,FALSE)*Paramètres!$K$12))</f>
        <v>0</v>
      </c>
      <c r="Y8" s="46"/>
      <c r="Z8" s="2">
        <f>IF(Y$2="Bike &amp; Run",IF(ISNA(VLOOKUP(Y8,Paramètres!$B$3:$C$56,2,FALSE)),0,VLOOKUP(Y8,Paramètres!$B$3:$C$56,2,FALSE)*Paramètres!$K$13),IF(OR(Y8="",OR($D8="",$D8="NL",$D8="HORS LIGUE")),0,VLOOKUP(IF(OR(Y8="",OR($D8="",$D8="NL",$D8="HORS LIGUE")),"",COUNTIFS($D$5:$D$72,"&lt;&gt;"&amp;"",$D$5:$D$72,"&lt;&gt;"&amp;"NL",$D$5:$D$72,"&lt;&gt;"&amp;"HORS LIGUE",Y$5:Y$72,"&lt;"&amp;Y8)+1),Paramètres!$B$3:$C$56,2,FALSE)*Paramètres!$K$13))</f>
        <v>0</v>
      </c>
      <c r="AA8" s="46"/>
      <c r="AB8" s="2">
        <f>IF(AA$2="Bike &amp; Run",IF(ISNA(VLOOKUP(AA8,Paramètres!$B$3:$C$56,2,FALSE)),0,VLOOKUP(AA8,Paramètres!$B$3:$C$56,2,FALSE)*Paramètres!$K$14),IF(OR(AA8="",OR($D8="",$D8="NL",$D8="HORS LIGUE")),0,VLOOKUP(IF(OR(AA8="",OR($D8="",$D8="NL",$D8="HORS LIGUE")),"",COUNTIFS($D$5:$D$72,"&lt;&gt;"&amp;"",$D$5:$D$72,"&lt;&gt;"&amp;"NL",$D$5:$D$72,"&lt;&gt;"&amp;"HORS LIGUE",AA$5:AA$72,"&lt;"&amp;AA8)+1),Paramètres!$B$3:$C$56,2,FALSE)*Paramètres!$K$14))</f>
        <v>0</v>
      </c>
      <c r="AC8" s="46"/>
      <c r="AD8" s="2">
        <f>IF(AC$2="Bike &amp; Run",IF(ISNA(VLOOKUP(AC8,Paramètres!$B$3:$C$56,2,FALSE)),0,VLOOKUP(AC8,Paramètres!$B$3:$C$56,2,FALSE)*Paramètres!$K$15),IF(OR(AC8="",OR($D8="",$D8="NL",$D8="HORS LIGUE")),0,VLOOKUP(IF(OR(AC8="",OR($D8="",$D8="NL",$D8="HORS LIGUE")),"",COUNTIFS($D$5:$D$72,"&lt;&gt;"&amp;"",$D$5:$D$72,"&lt;&gt;"&amp;"NL",$D$5:$D$72,"&lt;&gt;"&amp;"HORS LIGUE",AC$5:AC$72,"&lt;"&amp;AC8)+1),Paramètres!$B$3:$C$56,2,FALSE)*Paramètres!$K$15))</f>
        <v>0</v>
      </c>
      <c r="AE8" s="46"/>
      <c r="AF8" s="2">
        <f>IF(AE$2="Bike &amp; Run",IF(ISNA(VLOOKUP(AE8,Paramètres!$B$3:$C$56,2,FALSE)),0,VLOOKUP(AE8,Paramètres!$B$3:$C$56,2,FALSE)*Paramètres!$K$16),IF(OR(AE8="",OR($D8="",$D8="NL",$D8="HORS LIGUE")),0,VLOOKUP(IF(OR(AE8="",OR($D8="",$D8="NL",$D8="HORS LIGUE")),"",COUNTIFS($D$5:$D$72,"&lt;&gt;"&amp;"",$D$5:$D$72,"&lt;&gt;"&amp;"NL",$D$5:$D$72,"&lt;&gt;"&amp;"HORS LIGUE",AE$5:AE$72,"&lt;"&amp;AE8)+1),Paramètres!$B$3:$C$56,2,FALSE)*Paramètres!$K$16))</f>
        <v>0</v>
      </c>
      <c r="AG8" s="46"/>
      <c r="AH8" s="2">
        <f>IF(AG$2="Bike &amp; Run",IF(ISNA(VLOOKUP(AG8,Paramètres!$B$3:$C$56,2,FALSE)),0,VLOOKUP(AG8,Paramètres!$B$3:$C$56,2,FALSE)*Paramètres!$K$17),IF(OR(AG8="",OR($D8="",$D8="NL",$D8="HORS LIGUE")),0,VLOOKUP(IF(OR(AG8="",OR($D8="",$D8="NL",$D8="HORS LIGUE")),"",COUNTIFS($D$5:$D$72,"&lt;&gt;"&amp;"",$D$5:$D$72,"&lt;&gt;"&amp;"NL",$D$5:$D$72,"&lt;&gt;"&amp;"HORS LIGUE",AG$5:AG$72,"&lt;"&amp;AG8)+1),Paramètres!$B$3:$C$56,2,FALSE)*Paramètres!$K$17))</f>
        <v>0</v>
      </c>
      <c r="AI8" s="40">
        <f t="shared" si="0"/>
        <v>0</v>
      </c>
      <c r="AJ8" s="3" t="str">
        <f t="shared" si="1"/>
        <v/>
      </c>
      <c r="AK8" s="5">
        <f t="shared" si="2"/>
        <v>0</v>
      </c>
      <c r="AL8" s="41">
        <f t="shared" si="3"/>
        <v>0</v>
      </c>
      <c r="AM8" s="33" t="str">
        <f t="shared" si="4"/>
        <v/>
      </c>
      <c r="AO8" s="22">
        <f t="shared" si="5"/>
        <v>0</v>
      </c>
      <c r="AP8">
        <f t="shared" si="6"/>
        <v>0</v>
      </c>
      <c r="AQ8">
        <f t="shared" si="7"/>
        <v>0</v>
      </c>
      <c r="AR8">
        <f t="shared" si="8"/>
        <v>0</v>
      </c>
      <c r="AS8">
        <f t="shared" si="9"/>
        <v>0</v>
      </c>
      <c r="AT8">
        <f t="shared" si="10"/>
        <v>0</v>
      </c>
      <c r="AU8">
        <f t="shared" si="11"/>
        <v>0</v>
      </c>
      <c r="AV8">
        <f t="shared" si="12"/>
        <v>0</v>
      </c>
      <c r="AW8">
        <f t="shared" si="13"/>
        <v>0</v>
      </c>
      <c r="AX8">
        <f t="shared" si="14"/>
        <v>0</v>
      </c>
      <c r="AY8">
        <f t="shared" si="15"/>
        <v>0</v>
      </c>
      <c r="AZ8">
        <f t="shared" si="16"/>
        <v>0</v>
      </c>
      <c r="BA8">
        <f t="shared" si="17"/>
        <v>0</v>
      </c>
      <c r="BB8">
        <f t="shared" si="18"/>
        <v>0</v>
      </c>
      <c r="BC8">
        <f t="shared" si="19"/>
        <v>0</v>
      </c>
      <c r="BD8">
        <f t="shared" si="20"/>
        <v>0</v>
      </c>
      <c r="BE8" s="22">
        <f t="shared" ref="BE8:BR8" si="24">BD8+LARGE($AO8:$BC8,BE$4)</f>
        <v>0</v>
      </c>
      <c r="BF8" s="22">
        <f t="shared" si="24"/>
        <v>0</v>
      </c>
      <c r="BG8" s="22">
        <f t="shared" si="24"/>
        <v>0</v>
      </c>
      <c r="BH8" s="22">
        <f t="shared" si="24"/>
        <v>0</v>
      </c>
      <c r="BI8" s="22">
        <f t="shared" si="24"/>
        <v>0</v>
      </c>
      <c r="BJ8" s="22">
        <f t="shared" si="24"/>
        <v>0</v>
      </c>
      <c r="BK8" s="22">
        <f t="shared" si="24"/>
        <v>0</v>
      </c>
      <c r="BL8" s="22">
        <f t="shared" si="24"/>
        <v>0</v>
      </c>
      <c r="BM8" s="22">
        <f t="shared" si="24"/>
        <v>0</v>
      </c>
      <c r="BN8" s="22">
        <f t="shared" si="24"/>
        <v>0</v>
      </c>
      <c r="BO8" s="22">
        <f t="shared" si="24"/>
        <v>0</v>
      </c>
      <c r="BP8" s="22">
        <f t="shared" si="24"/>
        <v>0</v>
      </c>
      <c r="BQ8" s="22">
        <f t="shared" si="24"/>
        <v>0</v>
      </c>
      <c r="BR8" s="22">
        <f t="shared" si="24"/>
        <v>0</v>
      </c>
    </row>
    <row r="9" spans="1:70" ht="16.5">
      <c r="A9" s="14" t="s">
        <v>1027</v>
      </c>
      <c r="B9" s="32" t="str">
        <f>IF(ISNA(VLOOKUP(A9,'Licenciés Jeunes 2023'!A:C,3,0)),"",VLOOKUP(A9,'Licenciés Jeunes 2023'!A:C,3,0))</f>
        <v/>
      </c>
      <c r="C9" s="32" t="str">
        <f>IF(ISNA(VLOOKUP(A9,'Licenciés Jeunes 2023'!A:C,2,0)),"",VLOOKUP(A9,'Licenciés Jeunes 2023'!A:C,2,0))</f>
        <v/>
      </c>
      <c r="D9" s="32" t="str">
        <f>IF(ISNA(VLOOKUP(A9,'Licenciés Jeunes 2023'!A:F,6,0)),"",VLOOKUP(A9,'Licenciés Jeunes 2023'!A:F,6,0))</f>
        <v/>
      </c>
      <c r="E9" s="6"/>
      <c r="F9" s="2">
        <f>IF(E$2="Bike &amp; Run",IF(ISNA(VLOOKUP(E9,Paramètres!$B$3:$C$56,2,FALSE)),0,VLOOKUP(E9,Paramètres!$B$3:$C$56,2,FALSE)*Paramètres!$K$3),IF(OR(E9="",OR($D9="",$D9="NL",$D9="HORS LIGUE")),0,VLOOKUP(IF(OR(E9="",OR($D9="",$D9="NL",$D9="HORS LIGUE")),"",COUNTIFS($D$5:$D$72,"&lt;&gt;"&amp;"",$D$5:$D$72,"&lt;&gt;"&amp;"NL",$D$5:$D$72,"&lt;&gt;"&amp;"HORS LIGUE",E$5:E$72,"&lt;"&amp;E9)+1),Paramètres!$B$3:$C$56,2,FALSE)*Paramètres!$K$3))</f>
        <v>0</v>
      </c>
      <c r="G9" s="4"/>
      <c r="H9" s="2">
        <f>IF(G$2="Bike &amp; Run",IF(ISNA(VLOOKUP(G9,Paramètres!$B$3:$C$56,2,FALSE)),0,VLOOKUP(G9,Paramètres!$B$3:$C$56,2,FALSE)*Paramètres!$K$4),IF(OR(G9="",OR($D9="",$D9="NL",$D9="HORS LIGUE")),0,VLOOKUP(IF(OR(G9="",OR($D9="",$D9="NL",$D9="HORS LIGUE")),"",COUNTIFS($D$5:$D$72,"&lt;&gt;"&amp;"",$D$5:$D$72,"&lt;&gt;"&amp;"NL",$D$5:$D$72,"&lt;&gt;"&amp;"HORS LIGUE",G$5:G$72,"&lt;"&amp;G9)+1),Paramètres!$B$3:$C$56,2,FALSE)*Paramètres!$K$4))</f>
        <v>0</v>
      </c>
      <c r="I9" s="36"/>
      <c r="J9" s="2">
        <f>IF(I$2="Bike &amp; Run",IF(ISNA(VLOOKUP(I9,Paramètres!$B$3:$C$56,2,FALSE)),0,VLOOKUP(I9,Paramètres!$B$3:$C$56,2,FALSE)*Paramètres!$K$5),IF(OR(I9="",OR($D9="",$D9="NL",$D9="HORS LIGUE")),0,VLOOKUP(IF(OR(I9="",OR($D9="",$D9="NL",$D9="HORS LIGUE")),"",COUNTIFS($D$5:$D$72,"&lt;&gt;"&amp;"",$D$5:$D$72,"&lt;&gt;"&amp;"NL",$D$5:$D$72,"&lt;&gt;"&amp;"HORS LIGUE",I$5:I$72,"&lt;"&amp;I9)+1),Paramètres!$B$3:$C$56,2,FALSE)*Paramètres!$K$5))</f>
        <v>0</v>
      </c>
      <c r="K9" s="4"/>
      <c r="L9" s="2">
        <f>IF(K$2="Bike &amp; Run",IF(ISNA(VLOOKUP(K9,Paramètres!$B$3:$C$56,2,FALSE)),0,VLOOKUP(K9,Paramètres!$B$3:$C$56,2,FALSE)*Paramètres!$K$6),IF(OR(K9="",OR($D9="",$D9="NL",$D9="HORS LIGUE")),0,VLOOKUP(IF(OR(K9="",OR($D9="",$D9="NL",$D9="HORS LIGUE")),"",COUNTIFS($D$5:$D$72,"&lt;&gt;"&amp;"",$D$5:$D$72,"&lt;&gt;"&amp;"NL",$D$5:$D$72,"&lt;&gt;"&amp;"HORS LIGUE",K$5:K$72,"&lt;"&amp;K9)+1),Paramètres!$B$3:$C$56,2,FALSE)*Paramètres!$K$6))</f>
        <v>0</v>
      </c>
      <c r="M9" s="4"/>
      <c r="N9" s="2">
        <f>IF(M$2="Bike &amp; Run",IF(ISNA(VLOOKUP(M9,Paramètres!$B$3:$C$56,2,FALSE)),0,VLOOKUP(M9,Paramètres!$B$3:$C$56,2,FALSE)*Paramètres!$K$7),IF(OR(M9="",OR($D9="",$D9="NL",$D9="HORS LIGUE")),0,VLOOKUP(IF(OR(M9="",OR($D9="",$D9="NL",$D9="HORS LIGUE")),"",COUNTIFS($D$5:$D$72,"&lt;&gt;"&amp;"",$D$5:$D$72,"&lt;&gt;"&amp;"NL",$D$5:$D$72,"&lt;&gt;"&amp;"HORS LIGUE",M$5:M$72,"&lt;"&amp;M9)+1),Paramètres!$B$3:$C$56,2,FALSE)*Paramètres!$K$7))</f>
        <v>0</v>
      </c>
      <c r="O9" s="46"/>
      <c r="P9" s="2">
        <f>IF(O$2="Bike &amp; Run",IF(ISNA(VLOOKUP(O9,Paramètres!$B$3:$C$56,2,FALSE)),0,VLOOKUP(O9,Paramètres!$B$3:$C$56,2,FALSE)*Paramètres!$K$8),IF(OR(O9="",OR($D9="",$D9="NL",$D9="HORS LIGUE")),0,VLOOKUP(IF(OR(O9="",OR($D9="",$D9="NL",$D9="HORS LIGUE")),"",COUNTIFS($D$5:$D$72,"&lt;&gt;"&amp;"",$D$5:$D$72,"&lt;&gt;"&amp;"NL",$D$5:$D$72,"&lt;&gt;"&amp;"HORS LIGUE",O$5:O$72,"&lt;"&amp;O9)+1),Paramètres!$B$3:$C$56,2,FALSE)*Paramètres!$K$8))</f>
        <v>0</v>
      </c>
      <c r="Q9" s="46"/>
      <c r="R9" s="2">
        <f>IF(Q$2="Bike &amp; Run",IF(ISNA(VLOOKUP(Q9,Paramètres!$B$3:$C$56,2,FALSE)),0,VLOOKUP(Q9,Paramètres!$B$3:$C$56,2,FALSE)*Paramètres!$K$9),IF(OR(Q9="",OR($D9="",$D9="NL",$D9="HORS LIGUE")),0,VLOOKUP(IF(OR(Q9="",OR($D9="",$D9="NL",$D9="HORS LIGUE")),"",COUNTIFS($D$5:$D$72,"&lt;&gt;"&amp;"",$D$5:$D$72,"&lt;&gt;"&amp;"NL",$D$5:$D$72,"&lt;&gt;"&amp;"HORS LIGUE",Q$5:Q$72,"&lt;"&amp;Q9)+1),Paramètres!$B$3:$C$56,2,FALSE)*Paramètres!$K$9))</f>
        <v>0</v>
      </c>
      <c r="S9" s="46"/>
      <c r="T9" s="2">
        <f>IF(S$2="Bike &amp; Run",IF(ISNA(VLOOKUP(S9,Paramètres!$B$3:$C$56,2,FALSE)),0,VLOOKUP(S9,Paramètres!$B$3:$C$56,2,FALSE)*Paramètres!$K$10),IF(OR(S9="",OR($D9="",$D9="NL",$D9="HORS LIGUE")),0,VLOOKUP(IF(OR(S9="",OR($D9="",$D9="NL",$D9="HORS LIGUE")),"",COUNTIFS($D$5:$D$72,"&lt;&gt;"&amp;"",$D$5:$D$72,"&lt;&gt;"&amp;"NL",$D$5:$D$72,"&lt;&gt;"&amp;"HORS LIGUE",S$5:S$72,"&lt;"&amp;S9)+1),Paramètres!$B$3:$C$56,2,FALSE)*Paramètres!$K$10))</f>
        <v>0</v>
      </c>
      <c r="U9" s="46"/>
      <c r="V9" s="2">
        <f>IF(U$2="Bike &amp; Run",IF(ISNA(VLOOKUP(U9,Paramètres!$B$3:$C$56,2,FALSE)),0,VLOOKUP(U9,Paramètres!$B$3:$C$56,2,FALSE)*Paramètres!$K$11),IF(OR(U9="",OR($D9="",$D9="NL",$D9="HORS LIGUE")),0,VLOOKUP(IF(OR(U9="",OR($D9="",$D9="NL",$D9="HORS LIGUE")),"",COUNTIFS($D$5:$D$72,"&lt;&gt;"&amp;"",$D$5:$D$72,"&lt;&gt;"&amp;"NL",$D$5:$D$72,"&lt;&gt;"&amp;"HORS LIGUE",U$5:U$72,"&lt;"&amp;U9)+1),Paramètres!$B$3:$C$56,2,FALSE)*Paramètres!$K$11))</f>
        <v>0</v>
      </c>
      <c r="W9" s="46"/>
      <c r="X9" s="2">
        <f>IF(W$2="Bike &amp; Run",IF(ISNA(VLOOKUP(W9,Paramètres!$B$3:$C$56,2,FALSE)),0,VLOOKUP(W9,Paramètres!$B$3:$C$56,2,FALSE)*Paramètres!$K$12),IF(OR(W9="",OR($D9="",$D9="NL",$D9="HORS LIGUE")),0,VLOOKUP(IF(OR(W9="",OR($D9="",$D9="NL",$D9="HORS LIGUE")),"",COUNTIFS($D$5:$D$72,"&lt;&gt;"&amp;"",$D$5:$D$72,"&lt;&gt;"&amp;"NL",$D$5:$D$72,"&lt;&gt;"&amp;"HORS LIGUE",W$5:W$72,"&lt;"&amp;W9)+1),Paramètres!$B$3:$C$56,2,FALSE)*Paramètres!$K$12))</f>
        <v>0</v>
      </c>
      <c r="Y9" s="46"/>
      <c r="Z9" s="2">
        <f>IF(Y$2="Bike &amp; Run",IF(ISNA(VLOOKUP(Y9,Paramètres!$B$3:$C$56,2,FALSE)),0,VLOOKUP(Y9,Paramètres!$B$3:$C$56,2,FALSE)*Paramètres!$K$13),IF(OR(Y9="",OR($D9="",$D9="NL",$D9="HORS LIGUE")),0,VLOOKUP(IF(OR(Y9="",OR($D9="",$D9="NL",$D9="HORS LIGUE")),"",COUNTIFS($D$5:$D$72,"&lt;&gt;"&amp;"",$D$5:$D$72,"&lt;&gt;"&amp;"NL",$D$5:$D$72,"&lt;&gt;"&amp;"HORS LIGUE",Y$5:Y$72,"&lt;"&amp;Y9)+1),Paramètres!$B$3:$C$56,2,FALSE)*Paramètres!$K$13))</f>
        <v>0</v>
      </c>
      <c r="AA9" s="46"/>
      <c r="AB9" s="2">
        <f>IF(AA$2="Bike &amp; Run",IF(ISNA(VLOOKUP(AA9,Paramètres!$B$3:$C$56,2,FALSE)),0,VLOOKUP(AA9,Paramètres!$B$3:$C$56,2,FALSE)*Paramètres!$K$14),IF(OR(AA9="",OR($D9="",$D9="NL",$D9="HORS LIGUE")),0,VLOOKUP(IF(OR(AA9="",OR($D9="",$D9="NL",$D9="HORS LIGUE")),"",COUNTIFS($D$5:$D$72,"&lt;&gt;"&amp;"",$D$5:$D$72,"&lt;&gt;"&amp;"NL",$D$5:$D$72,"&lt;&gt;"&amp;"HORS LIGUE",AA$5:AA$72,"&lt;"&amp;AA9)+1),Paramètres!$B$3:$C$56,2,FALSE)*Paramètres!$K$14))</f>
        <v>0</v>
      </c>
      <c r="AC9" s="46"/>
      <c r="AD9" s="2">
        <f>IF(AC$2="Bike &amp; Run",IF(ISNA(VLOOKUP(AC9,Paramètres!$B$3:$C$56,2,FALSE)),0,VLOOKUP(AC9,Paramètres!$B$3:$C$56,2,FALSE)*Paramètres!$K$15),IF(OR(AC9="",OR($D9="",$D9="NL",$D9="HORS LIGUE")),0,VLOOKUP(IF(OR(AC9="",OR($D9="",$D9="NL",$D9="HORS LIGUE")),"",COUNTIFS($D$5:$D$72,"&lt;&gt;"&amp;"",$D$5:$D$72,"&lt;&gt;"&amp;"NL",$D$5:$D$72,"&lt;&gt;"&amp;"HORS LIGUE",AC$5:AC$72,"&lt;"&amp;AC9)+1),Paramètres!$B$3:$C$56,2,FALSE)*Paramètres!$K$15))</f>
        <v>0</v>
      </c>
      <c r="AE9" s="46"/>
      <c r="AF9" s="2">
        <f>IF(AE$2="Bike &amp; Run",IF(ISNA(VLOOKUP(AE9,Paramètres!$B$3:$C$56,2,FALSE)),0,VLOOKUP(AE9,Paramètres!$B$3:$C$56,2,FALSE)*Paramètres!$K$16),IF(OR(AE9="",OR($D9="",$D9="NL",$D9="HORS LIGUE")),0,VLOOKUP(IF(OR(AE9="",OR($D9="",$D9="NL",$D9="HORS LIGUE")),"",COUNTIFS($D$5:$D$72,"&lt;&gt;"&amp;"",$D$5:$D$72,"&lt;&gt;"&amp;"NL",$D$5:$D$72,"&lt;&gt;"&amp;"HORS LIGUE",AE$5:AE$72,"&lt;"&amp;AE9)+1),Paramètres!$B$3:$C$56,2,FALSE)*Paramètres!$K$16))</f>
        <v>0</v>
      </c>
      <c r="AG9" s="46"/>
      <c r="AH9" s="2">
        <f>IF(AG$2="Bike &amp; Run",IF(ISNA(VLOOKUP(AG9,Paramètres!$B$3:$C$56,2,FALSE)),0,VLOOKUP(AG9,Paramètres!$B$3:$C$56,2,FALSE)*Paramètres!$K$17),IF(OR(AG9="",OR($D9="",$D9="NL",$D9="HORS LIGUE")),0,VLOOKUP(IF(OR(AG9="",OR($D9="",$D9="NL",$D9="HORS LIGUE")),"",COUNTIFS($D$5:$D$72,"&lt;&gt;"&amp;"",$D$5:$D$72,"&lt;&gt;"&amp;"NL",$D$5:$D$72,"&lt;&gt;"&amp;"HORS LIGUE",AG$5:AG$72,"&lt;"&amp;AG9)+1),Paramètres!$B$3:$C$56,2,FALSE)*Paramètres!$K$17))</f>
        <v>0</v>
      </c>
      <c r="AI9" s="40">
        <f t="shared" si="0"/>
        <v>0</v>
      </c>
      <c r="AJ9" s="3" t="str">
        <f t="shared" si="1"/>
        <v/>
      </c>
      <c r="AK9" s="5">
        <f t="shared" si="2"/>
        <v>0</v>
      </c>
      <c r="AL9" s="41">
        <f t="shared" si="3"/>
        <v>0</v>
      </c>
      <c r="AM9" s="33" t="str">
        <f t="shared" si="4"/>
        <v/>
      </c>
      <c r="AO9" s="22">
        <f t="shared" si="5"/>
        <v>0</v>
      </c>
      <c r="AP9">
        <f t="shared" si="6"/>
        <v>0</v>
      </c>
      <c r="AQ9">
        <f t="shared" si="7"/>
        <v>0</v>
      </c>
      <c r="AR9">
        <f t="shared" si="8"/>
        <v>0</v>
      </c>
      <c r="AS9">
        <f t="shared" si="9"/>
        <v>0</v>
      </c>
      <c r="AT9">
        <f t="shared" si="10"/>
        <v>0</v>
      </c>
      <c r="AU9">
        <f t="shared" si="11"/>
        <v>0</v>
      </c>
      <c r="AV9">
        <f t="shared" si="12"/>
        <v>0</v>
      </c>
      <c r="AW9">
        <f t="shared" si="13"/>
        <v>0</v>
      </c>
      <c r="AX9">
        <f t="shared" si="14"/>
        <v>0</v>
      </c>
      <c r="AY9">
        <f t="shared" si="15"/>
        <v>0</v>
      </c>
      <c r="AZ9">
        <f t="shared" si="16"/>
        <v>0</v>
      </c>
      <c r="BA9">
        <f t="shared" si="17"/>
        <v>0</v>
      </c>
      <c r="BB9">
        <f t="shared" si="18"/>
        <v>0</v>
      </c>
      <c r="BC9">
        <f t="shared" si="19"/>
        <v>0</v>
      </c>
      <c r="BD9">
        <f t="shared" si="20"/>
        <v>0</v>
      </c>
      <c r="BE9" s="22">
        <f t="shared" ref="BE9:BR9" si="25">BD9+LARGE($AO9:$BC9,BE$4)</f>
        <v>0</v>
      </c>
      <c r="BF9" s="22">
        <f t="shared" si="25"/>
        <v>0</v>
      </c>
      <c r="BG9" s="22">
        <f t="shared" si="25"/>
        <v>0</v>
      </c>
      <c r="BH9" s="22">
        <f t="shared" si="25"/>
        <v>0</v>
      </c>
      <c r="BI9" s="22">
        <f t="shared" si="25"/>
        <v>0</v>
      </c>
      <c r="BJ9" s="22">
        <f t="shared" si="25"/>
        <v>0</v>
      </c>
      <c r="BK9" s="22">
        <f t="shared" si="25"/>
        <v>0</v>
      </c>
      <c r="BL9" s="22">
        <f t="shared" si="25"/>
        <v>0</v>
      </c>
      <c r="BM9" s="22">
        <f t="shared" si="25"/>
        <v>0</v>
      </c>
      <c r="BN9" s="22">
        <f t="shared" si="25"/>
        <v>0</v>
      </c>
      <c r="BO9" s="22">
        <f t="shared" si="25"/>
        <v>0</v>
      </c>
      <c r="BP9" s="22">
        <f t="shared" si="25"/>
        <v>0</v>
      </c>
      <c r="BQ9" s="22">
        <f t="shared" si="25"/>
        <v>0</v>
      </c>
      <c r="BR9" s="22">
        <f t="shared" si="25"/>
        <v>0</v>
      </c>
    </row>
    <row r="10" spans="1:70" ht="16.5">
      <c r="A10" s="14" t="s">
        <v>870</v>
      </c>
      <c r="B10" s="32" t="str">
        <f>IF(ISNA(VLOOKUP(A10,'Licenciés Jeunes 2023'!A:C,3,0)),"",VLOOKUP(A10,'Licenciés Jeunes 2023'!A:C,3,0))</f>
        <v/>
      </c>
      <c r="C10" s="32" t="str">
        <f>IF(ISNA(VLOOKUP(A10,'Licenciés Jeunes 2023'!A:C,2,0)),"",VLOOKUP(A10,'Licenciés Jeunes 2023'!A:C,2,0))</f>
        <v/>
      </c>
      <c r="D10" s="32" t="str">
        <f>IF(ISNA(VLOOKUP(A10,'Licenciés Jeunes 2023'!A:F,6,0)),"",VLOOKUP(A10,'Licenciés Jeunes 2023'!A:F,6,0))</f>
        <v/>
      </c>
      <c r="E10" s="6"/>
      <c r="F10" s="2">
        <f>IF(E$2="Bike &amp; Run",IF(ISNA(VLOOKUP(E10,Paramètres!$B$3:$C$56,2,FALSE)),0,VLOOKUP(E10,Paramètres!$B$3:$C$56,2,FALSE)*Paramètres!$K$3),IF(OR(E10="",OR($D10="",$D10="NL",$D10="HORS LIGUE")),0,VLOOKUP(IF(OR(E10="",OR($D10="",$D10="NL",$D10="HORS LIGUE")),"",COUNTIFS($D$5:$D$72,"&lt;&gt;"&amp;"",$D$5:$D$72,"&lt;&gt;"&amp;"NL",$D$5:$D$72,"&lt;&gt;"&amp;"HORS LIGUE",E$5:E$72,"&lt;"&amp;E10)+1),Paramètres!$B$3:$C$56,2,FALSE)*Paramètres!$K$3))</f>
        <v>0</v>
      </c>
      <c r="G10" s="4"/>
      <c r="H10" s="2">
        <f>IF(G$2="Bike &amp; Run",IF(ISNA(VLOOKUP(G10,Paramètres!$B$3:$C$56,2,FALSE)),0,VLOOKUP(G10,Paramètres!$B$3:$C$56,2,FALSE)*Paramètres!$K$4),IF(OR(G10="",OR($D10="",$D10="NL",$D10="HORS LIGUE")),0,VLOOKUP(IF(OR(G10="",OR($D10="",$D10="NL",$D10="HORS LIGUE")),"",COUNTIFS($D$5:$D$72,"&lt;&gt;"&amp;"",$D$5:$D$72,"&lt;&gt;"&amp;"NL",$D$5:$D$72,"&lt;&gt;"&amp;"HORS LIGUE",G$5:G$72,"&lt;"&amp;G10)+1),Paramètres!$B$3:$C$56,2,FALSE)*Paramètres!$K$4))</f>
        <v>0</v>
      </c>
      <c r="I10" s="36"/>
      <c r="J10" s="2">
        <f>IF(I$2="Bike &amp; Run",IF(ISNA(VLOOKUP(I10,Paramètres!$B$3:$C$56,2,FALSE)),0,VLOOKUP(I10,Paramètres!$B$3:$C$56,2,FALSE)*Paramètres!$K$5),IF(OR(I10="",OR($D10="",$D10="NL",$D10="HORS LIGUE")),0,VLOOKUP(IF(OR(I10="",OR($D10="",$D10="NL",$D10="HORS LIGUE")),"",COUNTIFS($D$5:$D$72,"&lt;&gt;"&amp;"",$D$5:$D$72,"&lt;&gt;"&amp;"NL",$D$5:$D$72,"&lt;&gt;"&amp;"HORS LIGUE",I$5:I$72,"&lt;"&amp;I10)+1),Paramètres!$B$3:$C$56,2,FALSE)*Paramètres!$K$5))</f>
        <v>0</v>
      </c>
      <c r="K10" s="4"/>
      <c r="L10" s="2">
        <f>IF(K$2="Bike &amp; Run",IF(ISNA(VLOOKUP(K10,Paramètres!$B$3:$C$56,2,FALSE)),0,VLOOKUP(K10,Paramètres!$B$3:$C$56,2,FALSE)*Paramètres!$K$6),IF(OR(K10="",OR($D10="",$D10="NL",$D10="HORS LIGUE")),0,VLOOKUP(IF(OR(K10="",OR($D10="",$D10="NL",$D10="HORS LIGUE")),"",COUNTIFS($D$5:$D$72,"&lt;&gt;"&amp;"",$D$5:$D$72,"&lt;&gt;"&amp;"NL",$D$5:$D$72,"&lt;&gt;"&amp;"HORS LIGUE",K$5:K$72,"&lt;"&amp;K10)+1),Paramètres!$B$3:$C$56,2,FALSE)*Paramètres!$K$6))</f>
        <v>0</v>
      </c>
      <c r="M10" s="4"/>
      <c r="N10" s="2">
        <f>IF(M$2="Bike &amp; Run",IF(ISNA(VLOOKUP(M10,Paramètres!$B$3:$C$56,2,FALSE)),0,VLOOKUP(M10,Paramètres!$B$3:$C$56,2,FALSE)*Paramètres!$K$7),IF(OR(M10="",OR($D10="",$D10="NL",$D10="HORS LIGUE")),0,VLOOKUP(IF(OR(M10="",OR($D10="",$D10="NL",$D10="HORS LIGUE")),"",COUNTIFS($D$5:$D$72,"&lt;&gt;"&amp;"",$D$5:$D$72,"&lt;&gt;"&amp;"NL",$D$5:$D$72,"&lt;&gt;"&amp;"HORS LIGUE",M$5:M$72,"&lt;"&amp;M10)+1),Paramètres!$B$3:$C$56,2,FALSE)*Paramètres!$K$7))</f>
        <v>0</v>
      </c>
      <c r="O10" s="46"/>
      <c r="P10" s="2">
        <f>IF(O$2="Bike &amp; Run",IF(ISNA(VLOOKUP(O10,Paramètres!$B$3:$C$56,2,FALSE)),0,VLOOKUP(O10,Paramètres!$B$3:$C$56,2,FALSE)*Paramètres!$K$8),IF(OR(O10="",OR($D10="",$D10="NL",$D10="HORS LIGUE")),0,VLOOKUP(IF(OR(O10="",OR($D10="",$D10="NL",$D10="HORS LIGUE")),"",COUNTIFS($D$5:$D$72,"&lt;&gt;"&amp;"",$D$5:$D$72,"&lt;&gt;"&amp;"NL",$D$5:$D$72,"&lt;&gt;"&amp;"HORS LIGUE",O$5:O$72,"&lt;"&amp;O10)+1),Paramètres!$B$3:$C$56,2,FALSE)*Paramètres!$K$8))</f>
        <v>0</v>
      </c>
      <c r="Q10" s="46"/>
      <c r="R10" s="2">
        <f>IF(Q$2="Bike &amp; Run",IF(ISNA(VLOOKUP(Q10,Paramètres!$B$3:$C$56,2,FALSE)),0,VLOOKUP(Q10,Paramètres!$B$3:$C$56,2,FALSE)*Paramètres!$K$9),IF(OR(Q10="",OR($D10="",$D10="NL",$D10="HORS LIGUE")),0,VLOOKUP(IF(OR(Q10="",OR($D10="",$D10="NL",$D10="HORS LIGUE")),"",COUNTIFS($D$5:$D$72,"&lt;&gt;"&amp;"",$D$5:$D$72,"&lt;&gt;"&amp;"NL",$D$5:$D$72,"&lt;&gt;"&amp;"HORS LIGUE",Q$5:Q$72,"&lt;"&amp;Q10)+1),Paramètres!$B$3:$C$56,2,FALSE)*Paramètres!$K$9))</f>
        <v>0</v>
      </c>
      <c r="S10" s="46"/>
      <c r="T10" s="2">
        <f>IF(S$2="Bike &amp; Run",IF(ISNA(VLOOKUP(S10,Paramètres!$B$3:$C$56,2,FALSE)),0,VLOOKUP(S10,Paramètres!$B$3:$C$56,2,FALSE)*Paramètres!$K$10),IF(OR(S10="",OR($D10="",$D10="NL",$D10="HORS LIGUE")),0,VLOOKUP(IF(OR(S10="",OR($D10="",$D10="NL",$D10="HORS LIGUE")),"",COUNTIFS($D$5:$D$72,"&lt;&gt;"&amp;"",$D$5:$D$72,"&lt;&gt;"&amp;"NL",$D$5:$D$72,"&lt;&gt;"&amp;"HORS LIGUE",S$5:S$72,"&lt;"&amp;S10)+1),Paramètres!$B$3:$C$56,2,FALSE)*Paramètres!$K$10))</f>
        <v>0</v>
      </c>
      <c r="U10" s="46"/>
      <c r="V10" s="2">
        <f>IF(U$2="Bike &amp; Run",IF(ISNA(VLOOKUP(U10,Paramètres!$B$3:$C$56,2,FALSE)),0,VLOOKUP(U10,Paramètres!$B$3:$C$56,2,FALSE)*Paramètres!$K$11),IF(OR(U10="",OR($D10="",$D10="NL",$D10="HORS LIGUE")),0,VLOOKUP(IF(OR(U10="",OR($D10="",$D10="NL",$D10="HORS LIGUE")),"",COUNTIFS($D$5:$D$72,"&lt;&gt;"&amp;"",$D$5:$D$72,"&lt;&gt;"&amp;"NL",$D$5:$D$72,"&lt;&gt;"&amp;"HORS LIGUE",U$5:U$72,"&lt;"&amp;U10)+1),Paramètres!$B$3:$C$56,2,FALSE)*Paramètres!$K$11))</f>
        <v>0</v>
      </c>
      <c r="W10" s="46"/>
      <c r="X10" s="2">
        <f>IF(W$2="Bike &amp; Run",IF(ISNA(VLOOKUP(W10,Paramètres!$B$3:$C$56,2,FALSE)),0,VLOOKUP(W10,Paramètres!$B$3:$C$56,2,FALSE)*Paramètres!$K$12),IF(OR(W10="",OR($D10="",$D10="NL",$D10="HORS LIGUE")),0,VLOOKUP(IF(OR(W10="",OR($D10="",$D10="NL",$D10="HORS LIGUE")),"",COUNTIFS($D$5:$D$72,"&lt;&gt;"&amp;"",$D$5:$D$72,"&lt;&gt;"&amp;"NL",$D$5:$D$72,"&lt;&gt;"&amp;"HORS LIGUE",W$5:W$72,"&lt;"&amp;W10)+1),Paramètres!$B$3:$C$56,2,FALSE)*Paramètres!$K$12))</f>
        <v>0</v>
      </c>
      <c r="Y10" s="46"/>
      <c r="Z10" s="2">
        <f>IF(Y$2="Bike &amp; Run",IF(ISNA(VLOOKUP(Y10,Paramètres!$B$3:$C$56,2,FALSE)),0,VLOOKUP(Y10,Paramètres!$B$3:$C$56,2,FALSE)*Paramètres!$K$13),IF(OR(Y10="",OR($D10="",$D10="NL",$D10="HORS LIGUE")),0,VLOOKUP(IF(OR(Y10="",OR($D10="",$D10="NL",$D10="HORS LIGUE")),"",COUNTIFS($D$5:$D$72,"&lt;&gt;"&amp;"",$D$5:$D$72,"&lt;&gt;"&amp;"NL",$D$5:$D$72,"&lt;&gt;"&amp;"HORS LIGUE",Y$5:Y$72,"&lt;"&amp;Y10)+1),Paramètres!$B$3:$C$56,2,FALSE)*Paramètres!$K$13))</f>
        <v>0</v>
      </c>
      <c r="AA10" s="46"/>
      <c r="AB10" s="2">
        <f>IF(AA$2="Bike &amp; Run",IF(ISNA(VLOOKUP(AA10,Paramètres!$B$3:$C$56,2,FALSE)),0,VLOOKUP(AA10,Paramètres!$B$3:$C$56,2,FALSE)*Paramètres!$K$14),IF(OR(AA10="",OR($D10="",$D10="NL",$D10="HORS LIGUE")),0,VLOOKUP(IF(OR(AA10="",OR($D10="",$D10="NL",$D10="HORS LIGUE")),"",COUNTIFS($D$5:$D$72,"&lt;&gt;"&amp;"",$D$5:$D$72,"&lt;&gt;"&amp;"NL",$D$5:$D$72,"&lt;&gt;"&amp;"HORS LIGUE",AA$5:AA$72,"&lt;"&amp;AA10)+1),Paramètres!$B$3:$C$56,2,FALSE)*Paramètres!$K$14))</f>
        <v>0</v>
      </c>
      <c r="AC10" s="46"/>
      <c r="AD10" s="2">
        <f>IF(AC$2="Bike &amp; Run",IF(ISNA(VLOOKUP(AC10,Paramètres!$B$3:$C$56,2,FALSE)),0,VLOOKUP(AC10,Paramètres!$B$3:$C$56,2,FALSE)*Paramètres!$K$15),IF(OR(AC10="",OR($D10="",$D10="NL",$D10="HORS LIGUE")),0,VLOOKUP(IF(OR(AC10="",OR($D10="",$D10="NL",$D10="HORS LIGUE")),"",COUNTIFS($D$5:$D$72,"&lt;&gt;"&amp;"",$D$5:$D$72,"&lt;&gt;"&amp;"NL",$D$5:$D$72,"&lt;&gt;"&amp;"HORS LIGUE",AC$5:AC$72,"&lt;"&amp;AC10)+1),Paramètres!$B$3:$C$56,2,FALSE)*Paramètres!$K$15))</f>
        <v>0</v>
      </c>
      <c r="AE10" s="46"/>
      <c r="AF10" s="2">
        <f>IF(AE$2="Bike &amp; Run",IF(ISNA(VLOOKUP(AE10,Paramètres!$B$3:$C$56,2,FALSE)),0,VLOOKUP(AE10,Paramètres!$B$3:$C$56,2,FALSE)*Paramètres!$K$16),IF(OR(AE10="",OR($D10="",$D10="NL",$D10="HORS LIGUE")),0,VLOOKUP(IF(OR(AE10="",OR($D10="",$D10="NL",$D10="HORS LIGUE")),"",COUNTIFS($D$5:$D$72,"&lt;&gt;"&amp;"",$D$5:$D$72,"&lt;&gt;"&amp;"NL",$D$5:$D$72,"&lt;&gt;"&amp;"HORS LIGUE",AE$5:AE$72,"&lt;"&amp;AE10)+1),Paramètres!$B$3:$C$56,2,FALSE)*Paramètres!$K$16))</f>
        <v>0</v>
      </c>
      <c r="AG10" s="46"/>
      <c r="AH10" s="2">
        <f>IF(AG$2="Bike &amp; Run",IF(ISNA(VLOOKUP(AG10,Paramètres!$B$3:$C$56,2,FALSE)),0,VLOOKUP(AG10,Paramètres!$B$3:$C$56,2,FALSE)*Paramètres!$K$17),IF(OR(AG10="",OR($D10="",$D10="NL",$D10="HORS LIGUE")),0,VLOOKUP(IF(OR(AG10="",OR($D10="",$D10="NL",$D10="HORS LIGUE")),"",COUNTIFS($D$5:$D$72,"&lt;&gt;"&amp;"",$D$5:$D$72,"&lt;&gt;"&amp;"NL",$D$5:$D$72,"&lt;&gt;"&amp;"HORS LIGUE",AG$5:AG$72,"&lt;"&amp;AG10)+1),Paramètres!$B$3:$C$56,2,FALSE)*Paramètres!$K$17))</f>
        <v>0</v>
      </c>
      <c r="AI10" s="40">
        <f t="shared" si="0"/>
        <v>0</v>
      </c>
      <c r="AJ10" s="3" t="str">
        <f t="shared" si="1"/>
        <v/>
      </c>
      <c r="AK10" s="5">
        <f t="shared" si="2"/>
        <v>0</v>
      </c>
      <c r="AL10" s="41">
        <f t="shared" si="3"/>
        <v>0</v>
      </c>
      <c r="AM10" s="33" t="str">
        <f t="shared" si="4"/>
        <v/>
      </c>
      <c r="AO10" s="22">
        <f t="shared" si="5"/>
        <v>0</v>
      </c>
      <c r="AP10">
        <f t="shared" si="6"/>
        <v>0</v>
      </c>
      <c r="AQ10">
        <f t="shared" si="7"/>
        <v>0</v>
      </c>
      <c r="AR10">
        <f t="shared" si="8"/>
        <v>0</v>
      </c>
      <c r="AS10">
        <f t="shared" si="9"/>
        <v>0</v>
      </c>
      <c r="AT10">
        <f t="shared" si="10"/>
        <v>0</v>
      </c>
      <c r="AU10">
        <f t="shared" si="11"/>
        <v>0</v>
      </c>
      <c r="AV10">
        <f t="shared" si="12"/>
        <v>0</v>
      </c>
      <c r="AW10">
        <f t="shared" si="13"/>
        <v>0</v>
      </c>
      <c r="AX10">
        <f t="shared" si="14"/>
        <v>0</v>
      </c>
      <c r="AY10">
        <f t="shared" si="15"/>
        <v>0</v>
      </c>
      <c r="AZ10">
        <f t="shared" si="16"/>
        <v>0</v>
      </c>
      <c r="BA10">
        <f t="shared" si="17"/>
        <v>0</v>
      </c>
      <c r="BB10">
        <f t="shared" si="18"/>
        <v>0</v>
      </c>
      <c r="BC10">
        <f t="shared" si="19"/>
        <v>0</v>
      </c>
      <c r="BD10">
        <f t="shared" si="20"/>
        <v>0</v>
      </c>
      <c r="BE10" s="22">
        <f t="shared" ref="BE10:BR10" si="26">BD10+LARGE($AO10:$BC10,BE$4)</f>
        <v>0</v>
      </c>
      <c r="BF10" s="22">
        <f t="shared" si="26"/>
        <v>0</v>
      </c>
      <c r="BG10" s="22">
        <f t="shared" si="26"/>
        <v>0</v>
      </c>
      <c r="BH10" s="22">
        <f t="shared" si="26"/>
        <v>0</v>
      </c>
      <c r="BI10" s="22">
        <f t="shared" si="26"/>
        <v>0</v>
      </c>
      <c r="BJ10" s="22">
        <f t="shared" si="26"/>
        <v>0</v>
      </c>
      <c r="BK10" s="22">
        <f t="shared" si="26"/>
        <v>0</v>
      </c>
      <c r="BL10" s="22">
        <f t="shared" si="26"/>
        <v>0</v>
      </c>
      <c r="BM10" s="22">
        <f t="shared" si="26"/>
        <v>0</v>
      </c>
      <c r="BN10" s="22">
        <f t="shared" si="26"/>
        <v>0</v>
      </c>
      <c r="BO10" s="22">
        <f t="shared" si="26"/>
        <v>0</v>
      </c>
      <c r="BP10" s="22">
        <f t="shared" si="26"/>
        <v>0</v>
      </c>
      <c r="BQ10" s="22">
        <f t="shared" si="26"/>
        <v>0</v>
      </c>
      <c r="BR10" s="22">
        <f t="shared" si="26"/>
        <v>0</v>
      </c>
    </row>
    <row r="11" spans="1:70" ht="16.5">
      <c r="A11" s="14" t="s">
        <v>763</v>
      </c>
      <c r="B11" s="32" t="str">
        <f>IF(ISNA(VLOOKUP(A11,'Licenciés Jeunes 2023'!A:C,3,0)),"",VLOOKUP(A11,'Licenciés Jeunes 2023'!A:C,3,0))</f>
        <v/>
      </c>
      <c r="C11" s="32" t="str">
        <f>IF(ISNA(VLOOKUP(A11,'Licenciés Jeunes 2023'!A:C,2,0)),"",VLOOKUP(A11,'Licenciés Jeunes 2023'!A:C,2,0))</f>
        <v/>
      </c>
      <c r="D11" s="32" t="str">
        <f>IF(ISNA(VLOOKUP(A11,'Licenciés Jeunes 2023'!A:F,6,0)),"",VLOOKUP(A11,'Licenciés Jeunes 2023'!A:F,6,0))</f>
        <v/>
      </c>
      <c r="E11" s="6"/>
      <c r="F11" s="2">
        <f>IF(E$2="Bike &amp; Run",IF(ISNA(VLOOKUP(E11,Paramètres!$B$3:$C$56,2,FALSE)),0,VLOOKUP(E11,Paramètres!$B$3:$C$56,2,FALSE)*Paramètres!$K$3),IF(OR(E11="",OR($D11="",$D11="NL",$D11="HORS LIGUE")),0,VLOOKUP(IF(OR(E11="",OR($D11="",$D11="NL",$D11="HORS LIGUE")),"",COUNTIFS($D$5:$D$72,"&lt;&gt;"&amp;"",$D$5:$D$72,"&lt;&gt;"&amp;"NL",$D$5:$D$72,"&lt;&gt;"&amp;"HORS LIGUE",E$5:E$72,"&lt;"&amp;E11)+1),Paramètres!$B$3:$C$56,2,FALSE)*Paramètres!$K$3))</f>
        <v>0</v>
      </c>
      <c r="G11" s="4"/>
      <c r="H11" s="2">
        <f>IF(G$2="Bike &amp; Run",IF(ISNA(VLOOKUP(G11,Paramètres!$B$3:$C$56,2,FALSE)),0,VLOOKUP(G11,Paramètres!$B$3:$C$56,2,FALSE)*Paramètres!$K$4),IF(OR(G11="",OR($D11="",$D11="NL",$D11="HORS LIGUE")),0,VLOOKUP(IF(OR(G11="",OR($D11="",$D11="NL",$D11="HORS LIGUE")),"",COUNTIFS($D$5:$D$72,"&lt;&gt;"&amp;"",$D$5:$D$72,"&lt;&gt;"&amp;"NL",$D$5:$D$72,"&lt;&gt;"&amp;"HORS LIGUE",G$5:G$72,"&lt;"&amp;G11)+1),Paramètres!$B$3:$C$56,2,FALSE)*Paramètres!$K$4))</f>
        <v>0</v>
      </c>
      <c r="I11" s="36"/>
      <c r="J11" s="2">
        <f>IF(I$2="Bike &amp; Run",IF(ISNA(VLOOKUP(I11,Paramètres!$B$3:$C$56,2,FALSE)),0,VLOOKUP(I11,Paramètres!$B$3:$C$56,2,FALSE)*Paramètres!$K$5),IF(OR(I11="",OR($D11="",$D11="NL",$D11="HORS LIGUE")),0,VLOOKUP(IF(OR(I11="",OR($D11="",$D11="NL",$D11="HORS LIGUE")),"",COUNTIFS($D$5:$D$72,"&lt;&gt;"&amp;"",$D$5:$D$72,"&lt;&gt;"&amp;"NL",$D$5:$D$72,"&lt;&gt;"&amp;"HORS LIGUE",I$5:I$72,"&lt;"&amp;I11)+1),Paramètres!$B$3:$C$56,2,FALSE)*Paramètres!$K$5))</f>
        <v>0</v>
      </c>
      <c r="K11" s="4"/>
      <c r="L11" s="2">
        <f>IF(K$2="Bike &amp; Run",IF(ISNA(VLOOKUP(K11,Paramètres!$B$3:$C$56,2,FALSE)),0,VLOOKUP(K11,Paramètres!$B$3:$C$56,2,FALSE)*Paramètres!$K$6),IF(OR(K11="",OR($D11="",$D11="NL",$D11="HORS LIGUE")),0,VLOOKUP(IF(OR(K11="",OR($D11="",$D11="NL",$D11="HORS LIGUE")),"",COUNTIFS($D$5:$D$72,"&lt;&gt;"&amp;"",$D$5:$D$72,"&lt;&gt;"&amp;"NL",$D$5:$D$72,"&lt;&gt;"&amp;"HORS LIGUE",K$5:K$72,"&lt;"&amp;K11)+1),Paramètres!$B$3:$C$56,2,FALSE)*Paramètres!$K$6))</f>
        <v>0</v>
      </c>
      <c r="M11" s="4"/>
      <c r="N11" s="2">
        <f>IF(M$2="Bike &amp; Run",IF(ISNA(VLOOKUP(M11,Paramètres!$B$3:$C$56,2,FALSE)),0,VLOOKUP(M11,Paramètres!$B$3:$C$56,2,FALSE)*Paramètres!$K$7),IF(OR(M11="",OR($D11="",$D11="NL",$D11="HORS LIGUE")),0,VLOOKUP(IF(OR(M11="",OR($D11="",$D11="NL",$D11="HORS LIGUE")),"",COUNTIFS($D$5:$D$72,"&lt;&gt;"&amp;"",$D$5:$D$72,"&lt;&gt;"&amp;"NL",$D$5:$D$72,"&lt;&gt;"&amp;"HORS LIGUE",M$5:M$72,"&lt;"&amp;M11)+1),Paramètres!$B$3:$C$56,2,FALSE)*Paramètres!$K$7))</f>
        <v>0</v>
      </c>
      <c r="O11" s="46"/>
      <c r="P11" s="2">
        <f>IF(O$2="Bike &amp; Run",IF(ISNA(VLOOKUP(O11,Paramètres!$B$3:$C$56,2,FALSE)),0,VLOOKUP(O11,Paramètres!$B$3:$C$56,2,FALSE)*Paramètres!$K$8),IF(OR(O11="",OR($D11="",$D11="NL",$D11="HORS LIGUE")),0,VLOOKUP(IF(OR(O11="",OR($D11="",$D11="NL",$D11="HORS LIGUE")),"",COUNTIFS($D$5:$D$72,"&lt;&gt;"&amp;"",$D$5:$D$72,"&lt;&gt;"&amp;"NL",$D$5:$D$72,"&lt;&gt;"&amp;"HORS LIGUE",O$5:O$72,"&lt;"&amp;O11)+1),Paramètres!$B$3:$C$56,2,FALSE)*Paramètres!$K$8))</f>
        <v>0</v>
      </c>
      <c r="Q11" s="46"/>
      <c r="R11" s="2">
        <f>IF(Q$2="Bike &amp; Run",IF(ISNA(VLOOKUP(Q11,Paramètres!$B$3:$C$56,2,FALSE)),0,VLOOKUP(Q11,Paramètres!$B$3:$C$56,2,FALSE)*Paramètres!$K$9),IF(OR(Q11="",OR($D11="",$D11="NL",$D11="HORS LIGUE")),0,VLOOKUP(IF(OR(Q11="",OR($D11="",$D11="NL",$D11="HORS LIGUE")),"",COUNTIFS($D$5:$D$72,"&lt;&gt;"&amp;"",$D$5:$D$72,"&lt;&gt;"&amp;"NL",$D$5:$D$72,"&lt;&gt;"&amp;"HORS LIGUE",Q$5:Q$72,"&lt;"&amp;Q11)+1),Paramètres!$B$3:$C$56,2,FALSE)*Paramètres!$K$9))</f>
        <v>0</v>
      </c>
      <c r="S11" s="46"/>
      <c r="T11" s="2">
        <f>IF(S$2="Bike &amp; Run",IF(ISNA(VLOOKUP(S11,Paramètres!$B$3:$C$56,2,FALSE)),0,VLOOKUP(S11,Paramètres!$B$3:$C$56,2,FALSE)*Paramètres!$K$10),IF(OR(S11="",OR($D11="",$D11="NL",$D11="HORS LIGUE")),0,VLOOKUP(IF(OR(S11="",OR($D11="",$D11="NL",$D11="HORS LIGUE")),"",COUNTIFS($D$5:$D$72,"&lt;&gt;"&amp;"",$D$5:$D$72,"&lt;&gt;"&amp;"NL",$D$5:$D$72,"&lt;&gt;"&amp;"HORS LIGUE",S$5:S$72,"&lt;"&amp;S11)+1),Paramètres!$B$3:$C$56,2,FALSE)*Paramètres!$K$10))</f>
        <v>0</v>
      </c>
      <c r="U11" s="46"/>
      <c r="V11" s="2">
        <f>IF(U$2="Bike &amp; Run",IF(ISNA(VLOOKUP(U11,Paramètres!$B$3:$C$56,2,FALSE)),0,VLOOKUP(U11,Paramètres!$B$3:$C$56,2,FALSE)*Paramètres!$K$11),IF(OR(U11="",OR($D11="",$D11="NL",$D11="HORS LIGUE")),0,VLOOKUP(IF(OR(U11="",OR($D11="",$D11="NL",$D11="HORS LIGUE")),"",COUNTIFS($D$5:$D$72,"&lt;&gt;"&amp;"",$D$5:$D$72,"&lt;&gt;"&amp;"NL",$D$5:$D$72,"&lt;&gt;"&amp;"HORS LIGUE",U$5:U$72,"&lt;"&amp;U11)+1),Paramètres!$B$3:$C$56,2,FALSE)*Paramètres!$K$11))</f>
        <v>0</v>
      </c>
      <c r="W11" s="46"/>
      <c r="X11" s="2">
        <f>IF(W$2="Bike &amp; Run",IF(ISNA(VLOOKUP(W11,Paramètres!$B$3:$C$56,2,FALSE)),0,VLOOKUP(W11,Paramètres!$B$3:$C$56,2,FALSE)*Paramètres!$K$12),IF(OR(W11="",OR($D11="",$D11="NL",$D11="HORS LIGUE")),0,VLOOKUP(IF(OR(W11="",OR($D11="",$D11="NL",$D11="HORS LIGUE")),"",COUNTIFS($D$5:$D$72,"&lt;&gt;"&amp;"",$D$5:$D$72,"&lt;&gt;"&amp;"NL",$D$5:$D$72,"&lt;&gt;"&amp;"HORS LIGUE",W$5:W$72,"&lt;"&amp;W11)+1),Paramètres!$B$3:$C$56,2,FALSE)*Paramètres!$K$12))</f>
        <v>0</v>
      </c>
      <c r="Y11" s="46"/>
      <c r="Z11" s="2">
        <f>IF(Y$2="Bike &amp; Run",IF(ISNA(VLOOKUP(Y11,Paramètres!$B$3:$C$56,2,FALSE)),0,VLOOKUP(Y11,Paramètres!$B$3:$C$56,2,FALSE)*Paramètres!$K$13),IF(OR(Y11="",OR($D11="",$D11="NL",$D11="HORS LIGUE")),0,VLOOKUP(IF(OR(Y11="",OR($D11="",$D11="NL",$D11="HORS LIGUE")),"",COUNTIFS($D$5:$D$72,"&lt;&gt;"&amp;"",$D$5:$D$72,"&lt;&gt;"&amp;"NL",$D$5:$D$72,"&lt;&gt;"&amp;"HORS LIGUE",Y$5:Y$72,"&lt;"&amp;Y11)+1),Paramètres!$B$3:$C$56,2,FALSE)*Paramètres!$K$13))</f>
        <v>0</v>
      </c>
      <c r="AA11" s="46"/>
      <c r="AB11" s="2">
        <f>IF(AA$2="Bike &amp; Run",IF(ISNA(VLOOKUP(AA11,Paramètres!$B$3:$C$56,2,FALSE)),0,VLOOKUP(AA11,Paramètres!$B$3:$C$56,2,FALSE)*Paramètres!$K$14),IF(OR(AA11="",OR($D11="",$D11="NL",$D11="HORS LIGUE")),0,VLOOKUP(IF(OR(AA11="",OR($D11="",$D11="NL",$D11="HORS LIGUE")),"",COUNTIFS($D$5:$D$72,"&lt;&gt;"&amp;"",$D$5:$D$72,"&lt;&gt;"&amp;"NL",$D$5:$D$72,"&lt;&gt;"&amp;"HORS LIGUE",AA$5:AA$72,"&lt;"&amp;AA11)+1),Paramètres!$B$3:$C$56,2,FALSE)*Paramètres!$K$14))</f>
        <v>0</v>
      </c>
      <c r="AC11" s="46"/>
      <c r="AD11" s="2">
        <f>IF(AC$2="Bike &amp; Run",IF(ISNA(VLOOKUP(AC11,Paramètres!$B$3:$C$56,2,FALSE)),0,VLOOKUP(AC11,Paramètres!$B$3:$C$56,2,FALSE)*Paramètres!$K$15),IF(OR(AC11="",OR($D11="",$D11="NL",$D11="HORS LIGUE")),0,VLOOKUP(IF(OR(AC11="",OR($D11="",$D11="NL",$D11="HORS LIGUE")),"",COUNTIFS($D$5:$D$72,"&lt;&gt;"&amp;"",$D$5:$D$72,"&lt;&gt;"&amp;"NL",$D$5:$D$72,"&lt;&gt;"&amp;"HORS LIGUE",AC$5:AC$72,"&lt;"&amp;AC11)+1),Paramètres!$B$3:$C$56,2,FALSE)*Paramètres!$K$15))</f>
        <v>0</v>
      </c>
      <c r="AE11" s="46"/>
      <c r="AF11" s="2">
        <f>IF(AE$2="Bike &amp; Run",IF(ISNA(VLOOKUP(AE11,Paramètres!$B$3:$C$56,2,FALSE)),0,VLOOKUP(AE11,Paramètres!$B$3:$C$56,2,FALSE)*Paramètres!$K$16),IF(OR(AE11="",OR($D11="",$D11="NL",$D11="HORS LIGUE")),0,VLOOKUP(IF(OR(AE11="",OR($D11="",$D11="NL",$D11="HORS LIGUE")),"",COUNTIFS($D$5:$D$72,"&lt;&gt;"&amp;"",$D$5:$D$72,"&lt;&gt;"&amp;"NL",$D$5:$D$72,"&lt;&gt;"&amp;"HORS LIGUE",AE$5:AE$72,"&lt;"&amp;AE11)+1),Paramètres!$B$3:$C$56,2,FALSE)*Paramètres!$K$16))</f>
        <v>0</v>
      </c>
      <c r="AG11" s="46"/>
      <c r="AH11" s="2">
        <f>IF(AG$2="Bike &amp; Run",IF(ISNA(VLOOKUP(AG11,Paramètres!$B$3:$C$56,2,FALSE)),0,VLOOKUP(AG11,Paramètres!$B$3:$C$56,2,FALSE)*Paramètres!$K$17),IF(OR(AG11="",OR($D11="",$D11="NL",$D11="HORS LIGUE")),0,VLOOKUP(IF(OR(AG11="",OR($D11="",$D11="NL",$D11="HORS LIGUE")),"",COUNTIFS($D$5:$D$72,"&lt;&gt;"&amp;"",$D$5:$D$72,"&lt;&gt;"&amp;"NL",$D$5:$D$72,"&lt;&gt;"&amp;"HORS LIGUE",AG$5:AG$72,"&lt;"&amp;AG11)+1),Paramètres!$B$3:$C$56,2,FALSE)*Paramètres!$K$17))</f>
        <v>0</v>
      </c>
      <c r="AI11" s="40">
        <f t="shared" si="0"/>
        <v>0</v>
      </c>
      <c r="AJ11" s="3" t="str">
        <f t="shared" si="1"/>
        <v/>
      </c>
      <c r="AK11" s="5">
        <f t="shared" si="2"/>
        <v>0</v>
      </c>
      <c r="AL11" s="41">
        <f t="shared" si="3"/>
        <v>0</v>
      </c>
      <c r="AM11" s="33" t="str">
        <f t="shared" si="4"/>
        <v/>
      </c>
      <c r="AO11" s="22">
        <f t="shared" si="5"/>
        <v>0</v>
      </c>
      <c r="AP11">
        <f t="shared" si="6"/>
        <v>0</v>
      </c>
      <c r="AQ11">
        <f t="shared" si="7"/>
        <v>0</v>
      </c>
      <c r="AR11">
        <f t="shared" si="8"/>
        <v>0</v>
      </c>
      <c r="AS11">
        <f t="shared" si="9"/>
        <v>0</v>
      </c>
      <c r="AT11">
        <f t="shared" si="10"/>
        <v>0</v>
      </c>
      <c r="AU11">
        <f t="shared" si="11"/>
        <v>0</v>
      </c>
      <c r="AV11">
        <f t="shared" si="12"/>
        <v>0</v>
      </c>
      <c r="AW11">
        <f t="shared" si="13"/>
        <v>0</v>
      </c>
      <c r="AX11">
        <f t="shared" si="14"/>
        <v>0</v>
      </c>
      <c r="AY11">
        <f t="shared" si="15"/>
        <v>0</v>
      </c>
      <c r="AZ11">
        <f t="shared" si="16"/>
        <v>0</v>
      </c>
      <c r="BA11">
        <f t="shared" si="17"/>
        <v>0</v>
      </c>
      <c r="BB11">
        <f t="shared" si="18"/>
        <v>0</v>
      </c>
      <c r="BC11">
        <f t="shared" si="19"/>
        <v>0</v>
      </c>
      <c r="BD11">
        <f t="shared" si="20"/>
        <v>0</v>
      </c>
      <c r="BE11" s="22">
        <f t="shared" ref="BE11:BR11" si="27">BD11+LARGE($AO11:$BC11,BE$4)</f>
        <v>0</v>
      </c>
      <c r="BF11" s="22">
        <f t="shared" si="27"/>
        <v>0</v>
      </c>
      <c r="BG11" s="22">
        <f t="shared" si="27"/>
        <v>0</v>
      </c>
      <c r="BH11" s="22">
        <f t="shared" si="27"/>
        <v>0</v>
      </c>
      <c r="BI11" s="22">
        <f t="shared" si="27"/>
        <v>0</v>
      </c>
      <c r="BJ11" s="22">
        <f t="shared" si="27"/>
        <v>0</v>
      </c>
      <c r="BK11" s="22">
        <f t="shared" si="27"/>
        <v>0</v>
      </c>
      <c r="BL11" s="22">
        <f t="shared" si="27"/>
        <v>0</v>
      </c>
      <c r="BM11" s="22">
        <f t="shared" si="27"/>
        <v>0</v>
      </c>
      <c r="BN11" s="22">
        <f t="shared" si="27"/>
        <v>0</v>
      </c>
      <c r="BO11" s="22">
        <f t="shared" si="27"/>
        <v>0</v>
      </c>
      <c r="BP11" s="22">
        <f t="shared" si="27"/>
        <v>0</v>
      </c>
      <c r="BQ11" s="22">
        <f t="shared" si="27"/>
        <v>0</v>
      </c>
      <c r="BR11" s="22">
        <f t="shared" si="27"/>
        <v>0</v>
      </c>
    </row>
    <row r="12" spans="1:70" ht="16.5">
      <c r="A12" s="14" t="s">
        <v>720</v>
      </c>
      <c r="B12" s="32" t="str">
        <f>IF(ISNA(VLOOKUP(A12,'Licenciés Jeunes 2023'!A:C,3,0)),"",VLOOKUP(A12,'Licenciés Jeunes 2023'!A:C,3,0))</f>
        <v/>
      </c>
      <c r="C12" s="32" t="str">
        <f>IF(ISNA(VLOOKUP(A12,'Licenciés Jeunes 2023'!A:C,2,0)),"",VLOOKUP(A12,'Licenciés Jeunes 2023'!A:C,2,0))</f>
        <v/>
      </c>
      <c r="D12" s="32" t="str">
        <f>IF(ISNA(VLOOKUP(A12,'Licenciés Jeunes 2023'!A:F,6,0)),"",VLOOKUP(A12,'Licenciés Jeunes 2023'!A:F,6,0))</f>
        <v/>
      </c>
      <c r="E12" s="6"/>
      <c r="F12" s="2">
        <f>IF(E$2="Bike &amp; Run",IF(ISNA(VLOOKUP(E12,Paramètres!$B$3:$C$56,2,FALSE)),0,VLOOKUP(E12,Paramètres!$B$3:$C$56,2,FALSE)*Paramètres!$K$3),IF(OR(E12="",OR($D12="",$D12="NL",$D12="HORS LIGUE")),0,VLOOKUP(IF(OR(E12="",OR($D12="",$D12="NL",$D12="HORS LIGUE")),"",COUNTIFS($D$5:$D$72,"&lt;&gt;"&amp;"",$D$5:$D$72,"&lt;&gt;"&amp;"NL",$D$5:$D$72,"&lt;&gt;"&amp;"HORS LIGUE",E$5:E$72,"&lt;"&amp;E12)+1),Paramètres!$B$3:$C$56,2,FALSE)*Paramètres!$K$3))</f>
        <v>0</v>
      </c>
      <c r="G12" s="4"/>
      <c r="H12" s="2">
        <f>IF(G$2="Bike &amp; Run",IF(ISNA(VLOOKUP(G12,Paramètres!$B$3:$C$56,2,FALSE)),0,VLOOKUP(G12,Paramètres!$B$3:$C$56,2,FALSE)*Paramètres!$K$4),IF(OR(G12="",OR($D12="",$D12="NL",$D12="HORS LIGUE")),0,VLOOKUP(IF(OR(G12="",OR($D12="",$D12="NL",$D12="HORS LIGUE")),"",COUNTIFS($D$5:$D$72,"&lt;&gt;"&amp;"",$D$5:$D$72,"&lt;&gt;"&amp;"NL",$D$5:$D$72,"&lt;&gt;"&amp;"HORS LIGUE",G$5:G$72,"&lt;"&amp;G12)+1),Paramètres!$B$3:$C$56,2,FALSE)*Paramètres!$K$4))</f>
        <v>0</v>
      </c>
      <c r="I12" s="36"/>
      <c r="J12" s="2">
        <f>IF(I$2="Bike &amp; Run",IF(ISNA(VLOOKUP(I12,Paramètres!$B$3:$C$56,2,FALSE)),0,VLOOKUP(I12,Paramètres!$B$3:$C$56,2,FALSE)*Paramètres!$K$5),IF(OR(I12="",OR($D12="",$D12="NL",$D12="HORS LIGUE")),0,VLOOKUP(IF(OR(I12="",OR($D12="",$D12="NL",$D12="HORS LIGUE")),"",COUNTIFS($D$5:$D$72,"&lt;&gt;"&amp;"",$D$5:$D$72,"&lt;&gt;"&amp;"NL",$D$5:$D$72,"&lt;&gt;"&amp;"HORS LIGUE",I$5:I$72,"&lt;"&amp;I12)+1),Paramètres!$B$3:$C$56,2,FALSE)*Paramètres!$K$5))</f>
        <v>0</v>
      </c>
      <c r="K12" s="4"/>
      <c r="L12" s="2">
        <f>IF(K$2="Bike &amp; Run",IF(ISNA(VLOOKUP(K12,Paramètres!$B$3:$C$56,2,FALSE)),0,VLOOKUP(K12,Paramètres!$B$3:$C$56,2,FALSE)*Paramètres!$K$6),IF(OR(K12="",OR($D12="",$D12="NL",$D12="HORS LIGUE")),0,VLOOKUP(IF(OR(K12="",OR($D12="",$D12="NL",$D12="HORS LIGUE")),"",COUNTIFS($D$5:$D$72,"&lt;&gt;"&amp;"",$D$5:$D$72,"&lt;&gt;"&amp;"NL",$D$5:$D$72,"&lt;&gt;"&amp;"HORS LIGUE",K$5:K$72,"&lt;"&amp;K12)+1),Paramètres!$B$3:$C$56,2,FALSE)*Paramètres!$K$6))</f>
        <v>0</v>
      </c>
      <c r="M12" s="4"/>
      <c r="N12" s="2">
        <f>IF(M$2="Bike &amp; Run",IF(ISNA(VLOOKUP(M12,Paramètres!$B$3:$C$56,2,FALSE)),0,VLOOKUP(M12,Paramètres!$B$3:$C$56,2,FALSE)*Paramètres!$K$7),IF(OR(M12="",OR($D12="",$D12="NL",$D12="HORS LIGUE")),0,VLOOKUP(IF(OR(M12="",OR($D12="",$D12="NL",$D12="HORS LIGUE")),"",COUNTIFS($D$5:$D$72,"&lt;&gt;"&amp;"",$D$5:$D$72,"&lt;&gt;"&amp;"NL",$D$5:$D$72,"&lt;&gt;"&amp;"HORS LIGUE",M$5:M$72,"&lt;"&amp;M12)+1),Paramètres!$B$3:$C$56,2,FALSE)*Paramètres!$K$7))</f>
        <v>0</v>
      </c>
      <c r="O12" s="46"/>
      <c r="P12" s="2">
        <f>IF(O$2="Bike &amp; Run",IF(ISNA(VLOOKUP(O12,Paramètres!$B$3:$C$56,2,FALSE)),0,VLOOKUP(O12,Paramètres!$B$3:$C$56,2,FALSE)*Paramètres!$K$8),IF(OR(O12="",OR($D12="",$D12="NL",$D12="HORS LIGUE")),0,VLOOKUP(IF(OR(O12="",OR($D12="",$D12="NL",$D12="HORS LIGUE")),"",COUNTIFS($D$5:$D$72,"&lt;&gt;"&amp;"",$D$5:$D$72,"&lt;&gt;"&amp;"NL",$D$5:$D$72,"&lt;&gt;"&amp;"HORS LIGUE",O$5:O$72,"&lt;"&amp;O12)+1),Paramètres!$B$3:$C$56,2,FALSE)*Paramètres!$K$8))</f>
        <v>0</v>
      </c>
      <c r="Q12" s="46"/>
      <c r="R12" s="2">
        <f>IF(Q$2="Bike &amp; Run",IF(ISNA(VLOOKUP(Q12,Paramètres!$B$3:$C$56,2,FALSE)),0,VLOOKUP(Q12,Paramètres!$B$3:$C$56,2,FALSE)*Paramètres!$K$9),IF(OR(Q12="",OR($D12="",$D12="NL",$D12="HORS LIGUE")),0,VLOOKUP(IF(OR(Q12="",OR($D12="",$D12="NL",$D12="HORS LIGUE")),"",COUNTIFS($D$5:$D$72,"&lt;&gt;"&amp;"",$D$5:$D$72,"&lt;&gt;"&amp;"NL",$D$5:$D$72,"&lt;&gt;"&amp;"HORS LIGUE",Q$5:Q$72,"&lt;"&amp;Q12)+1),Paramètres!$B$3:$C$56,2,FALSE)*Paramètres!$K$9))</f>
        <v>0</v>
      </c>
      <c r="S12" s="46"/>
      <c r="T12" s="2">
        <f>IF(S$2="Bike &amp; Run",IF(ISNA(VLOOKUP(S12,Paramètres!$B$3:$C$56,2,FALSE)),0,VLOOKUP(S12,Paramètres!$B$3:$C$56,2,FALSE)*Paramètres!$K$10),IF(OR(S12="",OR($D12="",$D12="NL",$D12="HORS LIGUE")),0,VLOOKUP(IF(OR(S12="",OR($D12="",$D12="NL",$D12="HORS LIGUE")),"",COUNTIFS($D$5:$D$72,"&lt;&gt;"&amp;"",$D$5:$D$72,"&lt;&gt;"&amp;"NL",$D$5:$D$72,"&lt;&gt;"&amp;"HORS LIGUE",S$5:S$72,"&lt;"&amp;S12)+1),Paramètres!$B$3:$C$56,2,FALSE)*Paramètres!$K$10))</f>
        <v>0</v>
      </c>
      <c r="U12" s="46"/>
      <c r="V12" s="2">
        <f>IF(U$2="Bike &amp; Run",IF(ISNA(VLOOKUP(U12,Paramètres!$B$3:$C$56,2,FALSE)),0,VLOOKUP(U12,Paramètres!$B$3:$C$56,2,FALSE)*Paramètres!$K$11),IF(OR(U12="",OR($D12="",$D12="NL",$D12="HORS LIGUE")),0,VLOOKUP(IF(OR(U12="",OR($D12="",$D12="NL",$D12="HORS LIGUE")),"",COUNTIFS($D$5:$D$72,"&lt;&gt;"&amp;"",$D$5:$D$72,"&lt;&gt;"&amp;"NL",$D$5:$D$72,"&lt;&gt;"&amp;"HORS LIGUE",U$5:U$72,"&lt;"&amp;U12)+1),Paramètres!$B$3:$C$56,2,FALSE)*Paramètres!$K$11))</f>
        <v>0</v>
      </c>
      <c r="W12" s="46"/>
      <c r="X12" s="2">
        <f>IF(W$2="Bike &amp; Run",IF(ISNA(VLOOKUP(W12,Paramètres!$B$3:$C$56,2,FALSE)),0,VLOOKUP(W12,Paramètres!$B$3:$C$56,2,FALSE)*Paramètres!$K$12),IF(OR(W12="",OR($D12="",$D12="NL",$D12="HORS LIGUE")),0,VLOOKUP(IF(OR(W12="",OR($D12="",$D12="NL",$D12="HORS LIGUE")),"",COUNTIFS($D$5:$D$72,"&lt;&gt;"&amp;"",$D$5:$D$72,"&lt;&gt;"&amp;"NL",$D$5:$D$72,"&lt;&gt;"&amp;"HORS LIGUE",W$5:W$72,"&lt;"&amp;W12)+1),Paramètres!$B$3:$C$56,2,FALSE)*Paramètres!$K$12))</f>
        <v>0</v>
      </c>
      <c r="Y12" s="46"/>
      <c r="Z12" s="2">
        <f>IF(Y$2="Bike &amp; Run",IF(ISNA(VLOOKUP(Y12,Paramètres!$B$3:$C$56,2,FALSE)),0,VLOOKUP(Y12,Paramètres!$B$3:$C$56,2,FALSE)*Paramètres!$K$13),IF(OR(Y12="",OR($D12="",$D12="NL",$D12="HORS LIGUE")),0,VLOOKUP(IF(OR(Y12="",OR($D12="",$D12="NL",$D12="HORS LIGUE")),"",COUNTIFS($D$5:$D$72,"&lt;&gt;"&amp;"",$D$5:$D$72,"&lt;&gt;"&amp;"NL",$D$5:$D$72,"&lt;&gt;"&amp;"HORS LIGUE",Y$5:Y$72,"&lt;"&amp;Y12)+1),Paramètres!$B$3:$C$56,2,FALSE)*Paramètres!$K$13))</f>
        <v>0</v>
      </c>
      <c r="AA12" s="46"/>
      <c r="AB12" s="2">
        <f>IF(AA$2="Bike &amp; Run",IF(ISNA(VLOOKUP(AA12,Paramètres!$B$3:$C$56,2,FALSE)),0,VLOOKUP(AA12,Paramètres!$B$3:$C$56,2,FALSE)*Paramètres!$K$14),IF(OR(AA12="",OR($D12="",$D12="NL",$D12="HORS LIGUE")),0,VLOOKUP(IF(OR(AA12="",OR($D12="",$D12="NL",$D12="HORS LIGUE")),"",COUNTIFS($D$5:$D$72,"&lt;&gt;"&amp;"",$D$5:$D$72,"&lt;&gt;"&amp;"NL",$D$5:$D$72,"&lt;&gt;"&amp;"HORS LIGUE",AA$5:AA$72,"&lt;"&amp;AA12)+1),Paramètres!$B$3:$C$56,2,FALSE)*Paramètres!$K$14))</f>
        <v>0</v>
      </c>
      <c r="AC12" s="46"/>
      <c r="AD12" s="2">
        <f>IF(AC$2="Bike &amp; Run",IF(ISNA(VLOOKUP(AC12,Paramètres!$B$3:$C$56,2,FALSE)),0,VLOOKUP(AC12,Paramètres!$B$3:$C$56,2,FALSE)*Paramètres!$K$15),IF(OR(AC12="",OR($D12="",$D12="NL",$D12="HORS LIGUE")),0,VLOOKUP(IF(OR(AC12="",OR($D12="",$D12="NL",$D12="HORS LIGUE")),"",COUNTIFS($D$5:$D$72,"&lt;&gt;"&amp;"",$D$5:$D$72,"&lt;&gt;"&amp;"NL",$D$5:$D$72,"&lt;&gt;"&amp;"HORS LIGUE",AC$5:AC$72,"&lt;"&amp;AC12)+1),Paramètres!$B$3:$C$56,2,FALSE)*Paramètres!$K$15))</f>
        <v>0</v>
      </c>
      <c r="AE12" s="46"/>
      <c r="AF12" s="2">
        <f>IF(AE$2="Bike &amp; Run",IF(ISNA(VLOOKUP(AE12,Paramètres!$B$3:$C$56,2,FALSE)),0,VLOOKUP(AE12,Paramètres!$B$3:$C$56,2,FALSE)*Paramètres!$K$16),IF(OR(AE12="",OR($D12="",$D12="NL",$D12="HORS LIGUE")),0,VLOOKUP(IF(OR(AE12="",OR($D12="",$D12="NL",$D12="HORS LIGUE")),"",COUNTIFS($D$5:$D$72,"&lt;&gt;"&amp;"",$D$5:$D$72,"&lt;&gt;"&amp;"NL",$D$5:$D$72,"&lt;&gt;"&amp;"HORS LIGUE",AE$5:AE$72,"&lt;"&amp;AE12)+1),Paramètres!$B$3:$C$56,2,FALSE)*Paramètres!$K$16))</f>
        <v>0</v>
      </c>
      <c r="AG12" s="46"/>
      <c r="AH12" s="2">
        <f>IF(AG$2="Bike &amp; Run",IF(ISNA(VLOOKUP(AG12,Paramètres!$B$3:$C$56,2,FALSE)),0,VLOOKUP(AG12,Paramètres!$B$3:$C$56,2,FALSE)*Paramètres!$K$17),IF(OR(AG12="",OR($D12="",$D12="NL",$D12="HORS LIGUE")),0,VLOOKUP(IF(OR(AG12="",OR($D12="",$D12="NL",$D12="HORS LIGUE")),"",COUNTIFS($D$5:$D$72,"&lt;&gt;"&amp;"",$D$5:$D$72,"&lt;&gt;"&amp;"NL",$D$5:$D$72,"&lt;&gt;"&amp;"HORS LIGUE",AG$5:AG$72,"&lt;"&amp;AG12)+1),Paramètres!$B$3:$C$56,2,FALSE)*Paramètres!$K$17))</f>
        <v>0</v>
      </c>
      <c r="AI12" s="40">
        <f t="shared" si="0"/>
        <v>0</v>
      </c>
      <c r="AJ12" s="3" t="str">
        <f t="shared" si="1"/>
        <v/>
      </c>
      <c r="AK12" s="5">
        <f t="shared" si="2"/>
        <v>0</v>
      </c>
      <c r="AL12" s="41">
        <f t="shared" si="3"/>
        <v>0</v>
      </c>
      <c r="AM12" s="33" t="str">
        <f t="shared" si="4"/>
        <v/>
      </c>
      <c r="AO12" s="22">
        <f t="shared" si="5"/>
        <v>0</v>
      </c>
      <c r="AP12">
        <f t="shared" si="6"/>
        <v>0</v>
      </c>
      <c r="AQ12">
        <f t="shared" si="7"/>
        <v>0</v>
      </c>
      <c r="AR12">
        <f t="shared" si="8"/>
        <v>0</v>
      </c>
      <c r="AS12">
        <f t="shared" si="9"/>
        <v>0</v>
      </c>
      <c r="AT12">
        <f t="shared" si="10"/>
        <v>0</v>
      </c>
      <c r="AU12">
        <f t="shared" si="11"/>
        <v>0</v>
      </c>
      <c r="AV12">
        <f t="shared" si="12"/>
        <v>0</v>
      </c>
      <c r="AW12">
        <f t="shared" si="13"/>
        <v>0</v>
      </c>
      <c r="AX12">
        <f t="shared" si="14"/>
        <v>0</v>
      </c>
      <c r="AY12">
        <f t="shared" si="15"/>
        <v>0</v>
      </c>
      <c r="AZ12">
        <f t="shared" si="16"/>
        <v>0</v>
      </c>
      <c r="BA12">
        <f t="shared" si="17"/>
        <v>0</v>
      </c>
      <c r="BB12">
        <f t="shared" si="18"/>
        <v>0</v>
      </c>
      <c r="BC12">
        <f t="shared" si="19"/>
        <v>0</v>
      </c>
      <c r="BD12">
        <f t="shared" si="20"/>
        <v>0</v>
      </c>
      <c r="BE12" s="22">
        <f t="shared" ref="BE12:BR12" si="28">BD12+LARGE($AO12:$BC12,BE$4)</f>
        <v>0</v>
      </c>
      <c r="BF12" s="22">
        <f t="shared" si="28"/>
        <v>0</v>
      </c>
      <c r="BG12" s="22">
        <f t="shared" si="28"/>
        <v>0</v>
      </c>
      <c r="BH12" s="22">
        <f t="shared" si="28"/>
        <v>0</v>
      </c>
      <c r="BI12" s="22">
        <f t="shared" si="28"/>
        <v>0</v>
      </c>
      <c r="BJ12" s="22">
        <f t="shared" si="28"/>
        <v>0</v>
      </c>
      <c r="BK12" s="22">
        <f t="shared" si="28"/>
        <v>0</v>
      </c>
      <c r="BL12" s="22">
        <f t="shared" si="28"/>
        <v>0</v>
      </c>
      <c r="BM12" s="22">
        <f t="shared" si="28"/>
        <v>0</v>
      </c>
      <c r="BN12" s="22">
        <f t="shared" si="28"/>
        <v>0</v>
      </c>
      <c r="BO12" s="22">
        <f t="shared" si="28"/>
        <v>0</v>
      </c>
      <c r="BP12" s="22">
        <f t="shared" si="28"/>
        <v>0</v>
      </c>
      <c r="BQ12" s="22">
        <f t="shared" si="28"/>
        <v>0</v>
      </c>
      <c r="BR12" s="22">
        <f t="shared" si="28"/>
        <v>0</v>
      </c>
    </row>
    <row r="13" spans="1:70" ht="16.5">
      <c r="A13" s="14" t="s">
        <v>721</v>
      </c>
      <c r="B13" s="32" t="str">
        <f>IF(ISNA(VLOOKUP(A13,'Licenciés Jeunes 2023'!A:C,3,0)),"",VLOOKUP(A13,'Licenciés Jeunes 2023'!A:C,3,0))</f>
        <v/>
      </c>
      <c r="C13" s="32" t="str">
        <f>IF(ISNA(VLOOKUP(A13,'Licenciés Jeunes 2023'!A:C,2,0)),"",VLOOKUP(A13,'Licenciés Jeunes 2023'!A:C,2,0))</f>
        <v/>
      </c>
      <c r="D13" s="32" t="str">
        <f>IF(ISNA(VLOOKUP(A13,'Licenciés Jeunes 2023'!A:F,6,0)),"",VLOOKUP(A13,'Licenciés Jeunes 2023'!A:F,6,0))</f>
        <v/>
      </c>
      <c r="E13" s="6"/>
      <c r="F13" s="2">
        <f>IF(E$2="Bike &amp; Run",IF(ISNA(VLOOKUP(E13,Paramètres!$B$3:$C$56,2,FALSE)),0,VLOOKUP(E13,Paramètres!$B$3:$C$56,2,FALSE)*Paramètres!$K$3),IF(OR(E13="",OR($D13="",$D13="NL",$D13="HORS LIGUE")),0,VLOOKUP(IF(OR(E13="",OR($D13="",$D13="NL",$D13="HORS LIGUE")),"",COUNTIFS($D$5:$D$72,"&lt;&gt;"&amp;"",$D$5:$D$72,"&lt;&gt;"&amp;"NL",$D$5:$D$72,"&lt;&gt;"&amp;"HORS LIGUE",E$5:E$72,"&lt;"&amp;E13)+1),Paramètres!$B$3:$C$56,2,FALSE)*Paramètres!$K$3))</f>
        <v>0</v>
      </c>
      <c r="G13" s="4"/>
      <c r="H13" s="2">
        <f>IF(G$2="Bike &amp; Run",IF(ISNA(VLOOKUP(G13,Paramètres!$B$3:$C$56,2,FALSE)),0,VLOOKUP(G13,Paramètres!$B$3:$C$56,2,FALSE)*Paramètres!$K$4),IF(OR(G13="",OR($D13="",$D13="NL",$D13="HORS LIGUE")),0,VLOOKUP(IF(OR(G13="",OR($D13="",$D13="NL",$D13="HORS LIGUE")),"",COUNTIFS($D$5:$D$72,"&lt;&gt;"&amp;"",$D$5:$D$72,"&lt;&gt;"&amp;"NL",$D$5:$D$72,"&lt;&gt;"&amp;"HORS LIGUE",G$5:G$72,"&lt;"&amp;G13)+1),Paramètres!$B$3:$C$56,2,FALSE)*Paramètres!$K$4))</f>
        <v>0</v>
      </c>
      <c r="I13" s="36"/>
      <c r="J13" s="2">
        <f>IF(I$2="Bike &amp; Run",IF(ISNA(VLOOKUP(I13,Paramètres!$B$3:$C$56,2,FALSE)),0,VLOOKUP(I13,Paramètres!$B$3:$C$56,2,FALSE)*Paramètres!$K$5),IF(OR(I13="",OR($D13="",$D13="NL",$D13="HORS LIGUE")),0,VLOOKUP(IF(OR(I13="",OR($D13="",$D13="NL",$D13="HORS LIGUE")),"",COUNTIFS($D$5:$D$72,"&lt;&gt;"&amp;"",$D$5:$D$72,"&lt;&gt;"&amp;"NL",$D$5:$D$72,"&lt;&gt;"&amp;"HORS LIGUE",I$5:I$72,"&lt;"&amp;I13)+1),Paramètres!$B$3:$C$56,2,FALSE)*Paramètres!$K$5))</f>
        <v>0</v>
      </c>
      <c r="K13" s="4"/>
      <c r="L13" s="2">
        <f>IF(K$2="Bike &amp; Run",IF(ISNA(VLOOKUP(K13,Paramètres!$B$3:$C$56,2,FALSE)),0,VLOOKUP(K13,Paramètres!$B$3:$C$56,2,FALSE)*Paramètres!$K$6),IF(OR(K13="",OR($D13="",$D13="NL",$D13="HORS LIGUE")),0,VLOOKUP(IF(OR(K13="",OR($D13="",$D13="NL",$D13="HORS LIGUE")),"",COUNTIFS($D$5:$D$72,"&lt;&gt;"&amp;"",$D$5:$D$72,"&lt;&gt;"&amp;"NL",$D$5:$D$72,"&lt;&gt;"&amp;"HORS LIGUE",K$5:K$72,"&lt;"&amp;K13)+1),Paramètres!$B$3:$C$56,2,FALSE)*Paramètres!$K$6))</f>
        <v>0</v>
      </c>
      <c r="M13" s="4"/>
      <c r="N13" s="2">
        <f>IF(M$2="Bike &amp; Run",IF(ISNA(VLOOKUP(M13,Paramètres!$B$3:$C$56,2,FALSE)),0,VLOOKUP(M13,Paramètres!$B$3:$C$56,2,FALSE)*Paramètres!$K$7),IF(OR(M13="",OR($D13="",$D13="NL",$D13="HORS LIGUE")),0,VLOOKUP(IF(OR(M13="",OR($D13="",$D13="NL",$D13="HORS LIGUE")),"",COUNTIFS($D$5:$D$72,"&lt;&gt;"&amp;"",$D$5:$D$72,"&lt;&gt;"&amp;"NL",$D$5:$D$72,"&lt;&gt;"&amp;"HORS LIGUE",M$5:M$72,"&lt;"&amp;M13)+1),Paramètres!$B$3:$C$56,2,FALSE)*Paramètres!$K$7))</f>
        <v>0</v>
      </c>
      <c r="O13" s="46"/>
      <c r="P13" s="2">
        <f>IF(O$2="Bike &amp; Run",IF(ISNA(VLOOKUP(O13,Paramètres!$B$3:$C$56,2,FALSE)),0,VLOOKUP(O13,Paramètres!$B$3:$C$56,2,FALSE)*Paramètres!$K$8),IF(OR(O13="",OR($D13="",$D13="NL",$D13="HORS LIGUE")),0,VLOOKUP(IF(OR(O13="",OR($D13="",$D13="NL",$D13="HORS LIGUE")),"",COUNTIFS($D$5:$D$72,"&lt;&gt;"&amp;"",$D$5:$D$72,"&lt;&gt;"&amp;"NL",$D$5:$D$72,"&lt;&gt;"&amp;"HORS LIGUE",O$5:O$72,"&lt;"&amp;O13)+1),Paramètres!$B$3:$C$56,2,FALSE)*Paramètres!$K$8))</f>
        <v>0</v>
      </c>
      <c r="Q13" s="46"/>
      <c r="R13" s="2">
        <f>IF(Q$2="Bike &amp; Run",IF(ISNA(VLOOKUP(Q13,Paramètres!$B$3:$C$56,2,FALSE)),0,VLOOKUP(Q13,Paramètres!$B$3:$C$56,2,FALSE)*Paramètres!$K$9),IF(OR(Q13="",OR($D13="",$D13="NL",$D13="HORS LIGUE")),0,VLOOKUP(IF(OR(Q13="",OR($D13="",$D13="NL",$D13="HORS LIGUE")),"",COUNTIFS($D$5:$D$72,"&lt;&gt;"&amp;"",$D$5:$D$72,"&lt;&gt;"&amp;"NL",$D$5:$D$72,"&lt;&gt;"&amp;"HORS LIGUE",Q$5:Q$72,"&lt;"&amp;Q13)+1),Paramètres!$B$3:$C$56,2,FALSE)*Paramètres!$K$9))</f>
        <v>0</v>
      </c>
      <c r="S13" s="46"/>
      <c r="T13" s="2">
        <f>IF(S$2="Bike &amp; Run",IF(ISNA(VLOOKUP(S13,Paramètres!$B$3:$C$56,2,FALSE)),0,VLOOKUP(S13,Paramètres!$B$3:$C$56,2,FALSE)*Paramètres!$K$10),IF(OR(S13="",OR($D13="",$D13="NL",$D13="HORS LIGUE")),0,VLOOKUP(IF(OR(S13="",OR($D13="",$D13="NL",$D13="HORS LIGUE")),"",COUNTIFS($D$5:$D$72,"&lt;&gt;"&amp;"",$D$5:$D$72,"&lt;&gt;"&amp;"NL",$D$5:$D$72,"&lt;&gt;"&amp;"HORS LIGUE",S$5:S$72,"&lt;"&amp;S13)+1),Paramètres!$B$3:$C$56,2,FALSE)*Paramètres!$K$10))</f>
        <v>0</v>
      </c>
      <c r="U13" s="46"/>
      <c r="V13" s="2">
        <f>IF(U$2="Bike &amp; Run",IF(ISNA(VLOOKUP(U13,Paramètres!$B$3:$C$56,2,FALSE)),0,VLOOKUP(U13,Paramètres!$B$3:$C$56,2,FALSE)*Paramètres!$K$11),IF(OR(U13="",OR($D13="",$D13="NL",$D13="HORS LIGUE")),0,VLOOKUP(IF(OR(U13="",OR($D13="",$D13="NL",$D13="HORS LIGUE")),"",COUNTIFS($D$5:$D$72,"&lt;&gt;"&amp;"",$D$5:$D$72,"&lt;&gt;"&amp;"NL",$D$5:$D$72,"&lt;&gt;"&amp;"HORS LIGUE",U$5:U$72,"&lt;"&amp;U13)+1),Paramètres!$B$3:$C$56,2,FALSE)*Paramètres!$K$11))</f>
        <v>0</v>
      </c>
      <c r="W13" s="46"/>
      <c r="X13" s="2">
        <f>IF(W$2="Bike &amp; Run",IF(ISNA(VLOOKUP(W13,Paramètres!$B$3:$C$56,2,FALSE)),0,VLOOKUP(W13,Paramètres!$B$3:$C$56,2,FALSE)*Paramètres!$K$12),IF(OR(W13="",OR($D13="",$D13="NL",$D13="HORS LIGUE")),0,VLOOKUP(IF(OR(W13="",OR($D13="",$D13="NL",$D13="HORS LIGUE")),"",COUNTIFS($D$5:$D$72,"&lt;&gt;"&amp;"",$D$5:$D$72,"&lt;&gt;"&amp;"NL",$D$5:$D$72,"&lt;&gt;"&amp;"HORS LIGUE",W$5:W$72,"&lt;"&amp;W13)+1),Paramètres!$B$3:$C$56,2,FALSE)*Paramètres!$K$12))</f>
        <v>0</v>
      </c>
      <c r="Y13" s="46"/>
      <c r="Z13" s="2">
        <f>IF(Y$2="Bike &amp; Run",IF(ISNA(VLOOKUP(Y13,Paramètres!$B$3:$C$56,2,FALSE)),0,VLOOKUP(Y13,Paramètres!$B$3:$C$56,2,FALSE)*Paramètres!$K$13),IF(OR(Y13="",OR($D13="",$D13="NL",$D13="HORS LIGUE")),0,VLOOKUP(IF(OR(Y13="",OR($D13="",$D13="NL",$D13="HORS LIGUE")),"",COUNTIFS($D$5:$D$72,"&lt;&gt;"&amp;"",$D$5:$D$72,"&lt;&gt;"&amp;"NL",$D$5:$D$72,"&lt;&gt;"&amp;"HORS LIGUE",Y$5:Y$72,"&lt;"&amp;Y13)+1),Paramètres!$B$3:$C$56,2,FALSE)*Paramètres!$K$13))</f>
        <v>0</v>
      </c>
      <c r="AA13" s="46"/>
      <c r="AB13" s="2">
        <f>IF(AA$2="Bike &amp; Run",IF(ISNA(VLOOKUP(AA13,Paramètres!$B$3:$C$56,2,FALSE)),0,VLOOKUP(AA13,Paramètres!$B$3:$C$56,2,FALSE)*Paramètres!$K$14),IF(OR(AA13="",OR($D13="",$D13="NL",$D13="HORS LIGUE")),0,VLOOKUP(IF(OR(AA13="",OR($D13="",$D13="NL",$D13="HORS LIGUE")),"",COUNTIFS($D$5:$D$72,"&lt;&gt;"&amp;"",$D$5:$D$72,"&lt;&gt;"&amp;"NL",$D$5:$D$72,"&lt;&gt;"&amp;"HORS LIGUE",AA$5:AA$72,"&lt;"&amp;AA13)+1),Paramètres!$B$3:$C$56,2,FALSE)*Paramètres!$K$14))</f>
        <v>0</v>
      </c>
      <c r="AC13" s="46"/>
      <c r="AD13" s="2">
        <f>IF(AC$2="Bike &amp; Run",IF(ISNA(VLOOKUP(AC13,Paramètres!$B$3:$C$56,2,FALSE)),0,VLOOKUP(AC13,Paramètres!$B$3:$C$56,2,FALSE)*Paramètres!$K$15),IF(OR(AC13="",OR($D13="",$D13="NL",$D13="HORS LIGUE")),0,VLOOKUP(IF(OR(AC13="",OR($D13="",$D13="NL",$D13="HORS LIGUE")),"",COUNTIFS($D$5:$D$72,"&lt;&gt;"&amp;"",$D$5:$D$72,"&lt;&gt;"&amp;"NL",$D$5:$D$72,"&lt;&gt;"&amp;"HORS LIGUE",AC$5:AC$72,"&lt;"&amp;AC13)+1),Paramètres!$B$3:$C$56,2,FALSE)*Paramètres!$K$15))</f>
        <v>0</v>
      </c>
      <c r="AE13" s="46"/>
      <c r="AF13" s="2">
        <f>IF(AE$2="Bike &amp; Run",IF(ISNA(VLOOKUP(AE13,Paramètres!$B$3:$C$56,2,FALSE)),0,VLOOKUP(AE13,Paramètres!$B$3:$C$56,2,FALSE)*Paramètres!$K$16),IF(OR(AE13="",OR($D13="",$D13="NL",$D13="HORS LIGUE")),0,VLOOKUP(IF(OR(AE13="",OR($D13="",$D13="NL",$D13="HORS LIGUE")),"",COUNTIFS($D$5:$D$72,"&lt;&gt;"&amp;"",$D$5:$D$72,"&lt;&gt;"&amp;"NL",$D$5:$D$72,"&lt;&gt;"&amp;"HORS LIGUE",AE$5:AE$72,"&lt;"&amp;AE13)+1),Paramètres!$B$3:$C$56,2,FALSE)*Paramètres!$K$16))</f>
        <v>0</v>
      </c>
      <c r="AG13" s="46"/>
      <c r="AH13" s="2">
        <f>IF(AG$2="Bike &amp; Run",IF(ISNA(VLOOKUP(AG13,Paramètres!$B$3:$C$56,2,FALSE)),0,VLOOKUP(AG13,Paramètres!$B$3:$C$56,2,FALSE)*Paramètres!$K$17),IF(OR(AG13="",OR($D13="",$D13="NL",$D13="HORS LIGUE")),0,VLOOKUP(IF(OR(AG13="",OR($D13="",$D13="NL",$D13="HORS LIGUE")),"",COUNTIFS($D$5:$D$72,"&lt;&gt;"&amp;"",$D$5:$D$72,"&lt;&gt;"&amp;"NL",$D$5:$D$72,"&lt;&gt;"&amp;"HORS LIGUE",AG$5:AG$72,"&lt;"&amp;AG13)+1),Paramètres!$B$3:$C$56,2,FALSE)*Paramètres!$K$17))</f>
        <v>0</v>
      </c>
      <c r="AI13" s="40">
        <f t="shared" si="0"/>
        <v>0</v>
      </c>
      <c r="AJ13" s="3" t="str">
        <f t="shared" si="1"/>
        <v/>
      </c>
      <c r="AK13" s="5">
        <f t="shared" si="2"/>
        <v>0</v>
      </c>
      <c r="AL13" s="41">
        <f t="shared" si="3"/>
        <v>0</v>
      </c>
      <c r="AM13" s="33" t="str">
        <f t="shared" si="4"/>
        <v/>
      </c>
      <c r="AO13" s="22">
        <f t="shared" si="5"/>
        <v>0</v>
      </c>
      <c r="AP13">
        <f t="shared" si="6"/>
        <v>0</v>
      </c>
      <c r="AQ13">
        <f t="shared" si="7"/>
        <v>0</v>
      </c>
      <c r="AR13">
        <f t="shared" si="8"/>
        <v>0</v>
      </c>
      <c r="AS13">
        <f t="shared" si="9"/>
        <v>0</v>
      </c>
      <c r="AT13">
        <f t="shared" si="10"/>
        <v>0</v>
      </c>
      <c r="AU13">
        <f t="shared" si="11"/>
        <v>0</v>
      </c>
      <c r="AV13">
        <f t="shared" si="12"/>
        <v>0</v>
      </c>
      <c r="AW13">
        <f t="shared" si="13"/>
        <v>0</v>
      </c>
      <c r="AX13">
        <f t="shared" si="14"/>
        <v>0</v>
      </c>
      <c r="AY13">
        <f t="shared" si="15"/>
        <v>0</v>
      </c>
      <c r="AZ13">
        <f t="shared" si="16"/>
        <v>0</v>
      </c>
      <c r="BA13">
        <f t="shared" si="17"/>
        <v>0</v>
      </c>
      <c r="BB13">
        <f t="shared" si="18"/>
        <v>0</v>
      </c>
      <c r="BC13">
        <f t="shared" si="19"/>
        <v>0</v>
      </c>
      <c r="BD13">
        <f t="shared" si="20"/>
        <v>0</v>
      </c>
      <c r="BE13" s="22">
        <f t="shared" ref="BE13:BR13" si="29">BD13+LARGE($AO13:$BC13,BE$4)</f>
        <v>0</v>
      </c>
      <c r="BF13" s="22">
        <f t="shared" si="29"/>
        <v>0</v>
      </c>
      <c r="BG13" s="22">
        <f t="shared" si="29"/>
        <v>0</v>
      </c>
      <c r="BH13" s="22">
        <f t="shared" si="29"/>
        <v>0</v>
      </c>
      <c r="BI13" s="22">
        <f t="shared" si="29"/>
        <v>0</v>
      </c>
      <c r="BJ13" s="22">
        <f t="shared" si="29"/>
        <v>0</v>
      </c>
      <c r="BK13" s="22">
        <f t="shared" si="29"/>
        <v>0</v>
      </c>
      <c r="BL13" s="22">
        <f t="shared" si="29"/>
        <v>0</v>
      </c>
      <c r="BM13" s="22">
        <f t="shared" si="29"/>
        <v>0</v>
      </c>
      <c r="BN13" s="22">
        <f t="shared" si="29"/>
        <v>0</v>
      </c>
      <c r="BO13" s="22">
        <f t="shared" si="29"/>
        <v>0</v>
      </c>
      <c r="BP13" s="22">
        <f t="shared" si="29"/>
        <v>0</v>
      </c>
      <c r="BQ13" s="22">
        <f t="shared" si="29"/>
        <v>0</v>
      </c>
      <c r="BR13" s="22">
        <f t="shared" si="29"/>
        <v>0</v>
      </c>
    </row>
    <row r="14" spans="1:70" ht="16.5">
      <c r="A14" s="14" t="s">
        <v>1128</v>
      </c>
      <c r="B14" s="32" t="str">
        <f>IF(ISNA(VLOOKUP(A14,'Licenciés Jeunes 2023'!A:C,3,0)),"",VLOOKUP(A14,'Licenciés Jeunes 2023'!A:C,3,0))</f>
        <v/>
      </c>
      <c r="C14" s="32" t="str">
        <f>IF(ISNA(VLOOKUP(A14,'Licenciés Jeunes 2023'!A:C,2,0)),"",VLOOKUP(A14,'Licenciés Jeunes 2023'!A:C,2,0))</f>
        <v/>
      </c>
      <c r="D14" s="32" t="str">
        <f>IF(ISNA(VLOOKUP(A14,'Licenciés Jeunes 2023'!A:F,6,0)),"",VLOOKUP(A14,'Licenciés Jeunes 2023'!A:F,6,0))</f>
        <v/>
      </c>
      <c r="E14" s="6"/>
      <c r="F14" s="2">
        <f>IF(E$2="Bike &amp; Run",IF(ISNA(VLOOKUP(E14,Paramètres!$B$3:$C$56,2,FALSE)),0,VLOOKUP(E14,Paramètres!$B$3:$C$56,2,FALSE)*Paramètres!$K$3),IF(OR(E14="",OR($D14="",$D14="NL",$D14="HORS LIGUE")),0,VLOOKUP(IF(OR(E14="",OR($D14="",$D14="NL",$D14="HORS LIGUE")),"",COUNTIFS($D$5:$D$72,"&lt;&gt;"&amp;"",$D$5:$D$72,"&lt;&gt;"&amp;"NL",$D$5:$D$72,"&lt;&gt;"&amp;"HORS LIGUE",E$5:E$72,"&lt;"&amp;E14)+1),Paramètres!$B$3:$C$56,2,FALSE)*Paramètres!$K$3))</f>
        <v>0</v>
      </c>
      <c r="G14" s="4"/>
      <c r="H14" s="2">
        <f>IF(G$2="Bike &amp; Run",IF(ISNA(VLOOKUP(G14,Paramètres!$B$3:$C$56,2,FALSE)),0,VLOOKUP(G14,Paramètres!$B$3:$C$56,2,FALSE)*Paramètres!$K$4),IF(OR(G14="",OR($D14="",$D14="NL",$D14="HORS LIGUE")),0,VLOOKUP(IF(OR(G14="",OR($D14="",$D14="NL",$D14="HORS LIGUE")),"",COUNTIFS($D$5:$D$72,"&lt;&gt;"&amp;"",$D$5:$D$72,"&lt;&gt;"&amp;"NL",$D$5:$D$72,"&lt;&gt;"&amp;"HORS LIGUE",G$5:G$72,"&lt;"&amp;G14)+1),Paramètres!$B$3:$C$56,2,FALSE)*Paramètres!$K$4))</f>
        <v>0</v>
      </c>
      <c r="I14" s="36"/>
      <c r="J14" s="2">
        <f>IF(I$2="Bike &amp; Run",IF(ISNA(VLOOKUP(I14,Paramètres!$B$3:$C$56,2,FALSE)),0,VLOOKUP(I14,Paramètres!$B$3:$C$56,2,FALSE)*Paramètres!$K$5),IF(OR(I14="",OR($D14="",$D14="NL",$D14="HORS LIGUE")),0,VLOOKUP(IF(OR(I14="",OR($D14="",$D14="NL",$D14="HORS LIGUE")),"",COUNTIFS($D$5:$D$72,"&lt;&gt;"&amp;"",$D$5:$D$72,"&lt;&gt;"&amp;"NL",$D$5:$D$72,"&lt;&gt;"&amp;"HORS LIGUE",I$5:I$72,"&lt;"&amp;I14)+1),Paramètres!$B$3:$C$56,2,FALSE)*Paramètres!$K$5))</f>
        <v>0</v>
      </c>
      <c r="K14" s="4"/>
      <c r="L14" s="2">
        <f>IF(K$2="Bike &amp; Run",IF(ISNA(VLOOKUP(K14,Paramètres!$B$3:$C$56,2,FALSE)),0,VLOOKUP(K14,Paramètres!$B$3:$C$56,2,FALSE)*Paramètres!$K$6),IF(OR(K14="",OR($D14="",$D14="NL",$D14="HORS LIGUE")),0,VLOOKUP(IF(OR(K14="",OR($D14="",$D14="NL",$D14="HORS LIGUE")),"",COUNTIFS($D$5:$D$72,"&lt;&gt;"&amp;"",$D$5:$D$72,"&lt;&gt;"&amp;"NL",$D$5:$D$72,"&lt;&gt;"&amp;"HORS LIGUE",K$5:K$72,"&lt;"&amp;K14)+1),Paramètres!$B$3:$C$56,2,FALSE)*Paramètres!$K$6))</f>
        <v>0</v>
      </c>
      <c r="M14" s="4"/>
      <c r="N14" s="2">
        <f>IF(M$2="Bike &amp; Run",IF(ISNA(VLOOKUP(M14,Paramètres!$B$3:$C$56,2,FALSE)),0,VLOOKUP(M14,Paramètres!$B$3:$C$56,2,FALSE)*Paramètres!$K$7),IF(OR(M14="",OR($D14="",$D14="NL",$D14="HORS LIGUE")),0,VLOOKUP(IF(OR(M14="",OR($D14="",$D14="NL",$D14="HORS LIGUE")),"",COUNTIFS($D$5:$D$72,"&lt;&gt;"&amp;"",$D$5:$D$72,"&lt;&gt;"&amp;"NL",$D$5:$D$72,"&lt;&gt;"&amp;"HORS LIGUE",M$5:M$72,"&lt;"&amp;M14)+1),Paramètres!$B$3:$C$56,2,FALSE)*Paramètres!$K$7))</f>
        <v>0</v>
      </c>
      <c r="O14" s="46"/>
      <c r="P14" s="2">
        <f>IF(O$2="Bike &amp; Run",IF(ISNA(VLOOKUP(O14,Paramètres!$B$3:$C$56,2,FALSE)),0,VLOOKUP(O14,Paramètres!$B$3:$C$56,2,FALSE)*Paramètres!$K$8),IF(OR(O14="",OR($D14="",$D14="NL",$D14="HORS LIGUE")),0,VLOOKUP(IF(OR(O14="",OR($D14="",$D14="NL",$D14="HORS LIGUE")),"",COUNTIFS($D$5:$D$72,"&lt;&gt;"&amp;"",$D$5:$D$72,"&lt;&gt;"&amp;"NL",$D$5:$D$72,"&lt;&gt;"&amp;"HORS LIGUE",O$5:O$72,"&lt;"&amp;O14)+1),Paramètres!$B$3:$C$56,2,FALSE)*Paramètres!$K$8))</f>
        <v>0</v>
      </c>
      <c r="Q14" s="46"/>
      <c r="R14" s="2">
        <f>IF(Q$2="Bike &amp; Run",IF(ISNA(VLOOKUP(Q14,Paramètres!$B$3:$C$56,2,FALSE)),0,VLOOKUP(Q14,Paramètres!$B$3:$C$56,2,FALSE)*Paramètres!$K$9),IF(OR(Q14="",OR($D14="",$D14="NL",$D14="HORS LIGUE")),0,VLOOKUP(IF(OR(Q14="",OR($D14="",$D14="NL",$D14="HORS LIGUE")),"",COUNTIFS($D$5:$D$72,"&lt;&gt;"&amp;"",$D$5:$D$72,"&lt;&gt;"&amp;"NL",$D$5:$D$72,"&lt;&gt;"&amp;"HORS LIGUE",Q$5:Q$72,"&lt;"&amp;Q14)+1),Paramètres!$B$3:$C$56,2,FALSE)*Paramètres!$K$9))</f>
        <v>0</v>
      </c>
      <c r="S14" s="46"/>
      <c r="T14" s="2">
        <f>IF(S$2="Bike &amp; Run",IF(ISNA(VLOOKUP(S14,Paramètres!$B$3:$C$56,2,FALSE)),0,VLOOKUP(S14,Paramètres!$B$3:$C$56,2,FALSE)*Paramètres!$K$10),IF(OR(S14="",OR($D14="",$D14="NL",$D14="HORS LIGUE")),0,VLOOKUP(IF(OR(S14="",OR($D14="",$D14="NL",$D14="HORS LIGUE")),"",COUNTIFS($D$5:$D$72,"&lt;&gt;"&amp;"",$D$5:$D$72,"&lt;&gt;"&amp;"NL",$D$5:$D$72,"&lt;&gt;"&amp;"HORS LIGUE",S$5:S$72,"&lt;"&amp;S14)+1),Paramètres!$B$3:$C$56,2,FALSE)*Paramètres!$K$10))</f>
        <v>0</v>
      </c>
      <c r="U14" s="46"/>
      <c r="V14" s="2">
        <f>IF(U$2="Bike &amp; Run",IF(ISNA(VLOOKUP(U14,Paramètres!$B$3:$C$56,2,FALSE)),0,VLOOKUP(U14,Paramètres!$B$3:$C$56,2,FALSE)*Paramètres!$K$11),IF(OR(U14="",OR($D14="",$D14="NL",$D14="HORS LIGUE")),0,VLOOKUP(IF(OR(U14="",OR($D14="",$D14="NL",$D14="HORS LIGUE")),"",COUNTIFS($D$5:$D$72,"&lt;&gt;"&amp;"",$D$5:$D$72,"&lt;&gt;"&amp;"NL",$D$5:$D$72,"&lt;&gt;"&amp;"HORS LIGUE",U$5:U$72,"&lt;"&amp;U14)+1),Paramètres!$B$3:$C$56,2,FALSE)*Paramètres!$K$11))</f>
        <v>0</v>
      </c>
      <c r="W14" s="46"/>
      <c r="X14" s="2">
        <f>IF(W$2="Bike &amp; Run",IF(ISNA(VLOOKUP(W14,Paramètres!$B$3:$C$56,2,FALSE)),0,VLOOKUP(W14,Paramètres!$B$3:$C$56,2,FALSE)*Paramètres!$K$12),IF(OR(W14="",OR($D14="",$D14="NL",$D14="HORS LIGUE")),0,VLOOKUP(IF(OR(W14="",OR($D14="",$D14="NL",$D14="HORS LIGUE")),"",COUNTIFS($D$5:$D$72,"&lt;&gt;"&amp;"",$D$5:$D$72,"&lt;&gt;"&amp;"NL",$D$5:$D$72,"&lt;&gt;"&amp;"HORS LIGUE",W$5:W$72,"&lt;"&amp;W14)+1),Paramètres!$B$3:$C$56,2,FALSE)*Paramètres!$K$12))</f>
        <v>0</v>
      </c>
      <c r="Y14" s="46"/>
      <c r="Z14" s="2">
        <f>IF(Y$2="Bike &amp; Run",IF(ISNA(VLOOKUP(Y14,Paramètres!$B$3:$C$56,2,FALSE)),0,VLOOKUP(Y14,Paramètres!$B$3:$C$56,2,FALSE)*Paramètres!$K$13),IF(OR(Y14="",OR($D14="",$D14="NL",$D14="HORS LIGUE")),0,VLOOKUP(IF(OR(Y14="",OR($D14="",$D14="NL",$D14="HORS LIGUE")),"",COUNTIFS($D$5:$D$72,"&lt;&gt;"&amp;"",$D$5:$D$72,"&lt;&gt;"&amp;"NL",$D$5:$D$72,"&lt;&gt;"&amp;"HORS LIGUE",Y$5:Y$72,"&lt;"&amp;Y14)+1),Paramètres!$B$3:$C$56,2,FALSE)*Paramètres!$K$13))</f>
        <v>0</v>
      </c>
      <c r="AA14" s="46"/>
      <c r="AB14" s="2">
        <f>IF(AA$2="Bike &amp; Run",IF(ISNA(VLOOKUP(AA14,Paramètres!$B$3:$C$56,2,FALSE)),0,VLOOKUP(AA14,Paramètres!$B$3:$C$56,2,FALSE)*Paramètres!$K$14),IF(OR(AA14="",OR($D14="",$D14="NL",$D14="HORS LIGUE")),0,VLOOKUP(IF(OR(AA14="",OR($D14="",$D14="NL",$D14="HORS LIGUE")),"",COUNTIFS($D$5:$D$72,"&lt;&gt;"&amp;"",$D$5:$D$72,"&lt;&gt;"&amp;"NL",$D$5:$D$72,"&lt;&gt;"&amp;"HORS LIGUE",AA$5:AA$72,"&lt;"&amp;AA14)+1),Paramètres!$B$3:$C$56,2,FALSE)*Paramètres!$K$14))</f>
        <v>0</v>
      </c>
      <c r="AC14" s="46"/>
      <c r="AD14" s="2">
        <f>IF(AC$2="Bike &amp; Run",IF(ISNA(VLOOKUP(AC14,Paramètres!$B$3:$C$56,2,FALSE)),0,VLOOKUP(AC14,Paramètres!$B$3:$C$56,2,FALSE)*Paramètres!$K$15),IF(OR(AC14="",OR($D14="",$D14="NL",$D14="HORS LIGUE")),0,VLOOKUP(IF(OR(AC14="",OR($D14="",$D14="NL",$D14="HORS LIGUE")),"",COUNTIFS($D$5:$D$72,"&lt;&gt;"&amp;"",$D$5:$D$72,"&lt;&gt;"&amp;"NL",$D$5:$D$72,"&lt;&gt;"&amp;"HORS LIGUE",AC$5:AC$72,"&lt;"&amp;AC14)+1),Paramètres!$B$3:$C$56,2,FALSE)*Paramètres!$K$15))</f>
        <v>0</v>
      </c>
      <c r="AE14" s="46"/>
      <c r="AF14" s="2">
        <f>IF(AE$2="Bike &amp; Run",IF(ISNA(VLOOKUP(AE14,Paramètres!$B$3:$C$56,2,FALSE)),0,VLOOKUP(AE14,Paramètres!$B$3:$C$56,2,FALSE)*Paramètres!$K$16),IF(OR(AE14="",OR($D14="",$D14="NL",$D14="HORS LIGUE")),0,VLOOKUP(IF(OR(AE14="",OR($D14="",$D14="NL",$D14="HORS LIGUE")),"",COUNTIFS($D$5:$D$72,"&lt;&gt;"&amp;"",$D$5:$D$72,"&lt;&gt;"&amp;"NL",$D$5:$D$72,"&lt;&gt;"&amp;"HORS LIGUE",AE$5:AE$72,"&lt;"&amp;AE14)+1),Paramètres!$B$3:$C$56,2,FALSE)*Paramètres!$K$16))</f>
        <v>0</v>
      </c>
      <c r="AG14" s="46"/>
      <c r="AH14" s="2">
        <f>IF(AG$2="Bike &amp; Run",IF(ISNA(VLOOKUP(AG14,Paramètres!$B$3:$C$56,2,FALSE)),0,VLOOKUP(AG14,Paramètres!$B$3:$C$56,2,FALSE)*Paramètres!$K$17),IF(OR(AG14="",OR($D14="",$D14="NL",$D14="HORS LIGUE")),0,VLOOKUP(IF(OR(AG14="",OR($D14="",$D14="NL",$D14="HORS LIGUE")),"",COUNTIFS($D$5:$D$72,"&lt;&gt;"&amp;"",$D$5:$D$72,"&lt;&gt;"&amp;"NL",$D$5:$D$72,"&lt;&gt;"&amp;"HORS LIGUE",AG$5:AG$72,"&lt;"&amp;AG14)+1),Paramètres!$B$3:$C$56,2,FALSE)*Paramètres!$K$17))</f>
        <v>0</v>
      </c>
      <c r="AI14" s="40">
        <f t="shared" si="0"/>
        <v>0</v>
      </c>
      <c r="AJ14" s="3" t="str">
        <f t="shared" si="1"/>
        <v/>
      </c>
      <c r="AK14" s="5">
        <f t="shared" si="2"/>
        <v>0</v>
      </c>
      <c r="AL14" s="41">
        <f t="shared" si="3"/>
        <v>0</v>
      </c>
      <c r="AM14" s="33" t="str">
        <f t="shared" si="4"/>
        <v/>
      </c>
      <c r="AO14" s="22">
        <f t="shared" si="5"/>
        <v>0</v>
      </c>
      <c r="AP14">
        <f t="shared" si="6"/>
        <v>0</v>
      </c>
      <c r="AQ14">
        <f t="shared" si="7"/>
        <v>0</v>
      </c>
      <c r="AR14">
        <f t="shared" si="8"/>
        <v>0</v>
      </c>
      <c r="AS14">
        <f t="shared" si="9"/>
        <v>0</v>
      </c>
      <c r="AT14">
        <f t="shared" si="10"/>
        <v>0</v>
      </c>
      <c r="AU14">
        <f t="shared" si="11"/>
        <v>0</v>
      </c>
      <c r="AV14">
        <f t="shared" si="12"/>
        <v>0</v>
      </c>
      <c r="AW14">
        <f t="shared" si="13"/>
        <v>0</v>
      </c>
      <c r="AX14">
        <f t="shared" si="14"/>
        <v>0</v>
      </c>
      <c r="AY14">
        <f t="shared" si="15"/>
        <v>0</v>
      </c>
      <c r="AZ14">
        <f t="shared" si="16"/>
        <v>0</v>
      </c>
      <c r="BA14">
        <f t="shared" si="17"/>
        <v>0</v>
      </c>
      <c r="BB14">
        <f t="shared" si="18"/>
        <v>0</v>
      </c>
      <c r="BC14">
        <f t="shared" si="19"/>
        <v>0</v>
      </c>
      <c r="BD14">
        <f t="shared" si="20"/>
        <v>0</v>
      </c>
      <c r="BE14" s="22">
        <f t="shared" ref="BE14:BR14" si="30">BD14+LARGE($AO14:$BC14,BE$4)</f>
        <v>0</v>
      </c>
      <c r="BF14" s="22">
        <f t="shared" si="30"/>
        <v>0</v>
      </c>
      <c r="BG14" s="22">
        <f t="shared" si="30"/>
        <v>0</v>
      </c>
      <c r="BH14" s="22">
        <f t="shared" si="30"/>
        <v>0</v>
      </c>
      <c r="BI14" s="22">
        <f t="shared" si="30"/>
        <v>0</v>
      </c>
      <c r="BJ14" s="22">
        <f t="shared" si="30"/>
        <v>0</v>
      </c>
      <c r="BK14" s="22">
        <f t="shared" si="30"/>
        <v>0</v>
      </c>
      <c r="BL14" s="22">
        <f t="shared" si="30"/>
        <v>0</v>
      </c>
      <c r="BM14" s="22">
        <f t="shared" si="30"/>
        <v>0</v>
      </c>
      <c r="BN14" s="22">
        <f t="shared" si="30"/>
        <v>0</v>
      </c>
      <c r="BO14" s="22">
        <f t="shared" si="30"/>
        <v>0</v>
      </c>
      <c r="BP14" s="22">
        <f t="shared" si="30"/>
        <v>0</v>
      </c>
      <c r="BQ14" s="22">
        <f t="shared" si="30"/>
        <v>0</v>
      </c>
      <c r="BR14" s="22">
        <f t="shared" si="30"/>
        <v>0</v>
      </c>
    </row>
    <row r="15" spans="1:70" ht="16.5">
      <c r="A15" s="14" t="s">
        <v>629</v>
      </c>
      <c r="B15" s="32" t="str">
        <f>IF(ISNA(VLOOKUP(A15,'Licenciés Jeunes 2023'!A:C,3,0)),"",VLOOKUP(A15,'Licenciés Jeunes 2023'!A:C,3,0))</f>
        <v/>
      </c>
      <c r="C15" s="32" t="str">
        <f>IF(ISNA(VLOOKUP(A15,'Licenciés Jeunes 2023'!A:C,2,0)),"",VLOOKUP(A15,'Licenciés Jeunes 2023'!A:C,2,0))</f>
        <v/>
      </c>
      <c r="D15" s="32" t="str">
        <f>IF(ISNA(VLOOKUP(A15,'Licenciés Jeunes 2023'!A:F,6,0)),"",VLOOKUP(A15,'Licenciés Jeunes 2023'!A:F,6,0))</f>
        <v/>
      </c>
      <c r="E15" s="6"/>
      <c r="F15" s="2">
        <f>IF(E$2="Bike &amp; Run",IF(ISNA(VLOOKUP(E15,Paramètres!$B$3:$C$56,2,FALSE)),0,VLOOKUP(E15,Paramètres!$B$3:$C$56,2,FALSE)*Paramètres!$K$3),IF(OR(E15="",OR($D15="",$D15="NL",$D15="HORS LIGUE")),0,VLOOKUP(IF(OR(E15="",OR($D15="",$D15="NL",$D15="HORS LIGUE")),"",COUNTIFS($D$5:$D$72,"&lt;&gt;"&amp;"",$D$5:$D$72,"&lt;&gt;"&amp;"NL",$D$5:$D$72,"&lt;&gt;"&amp;"HORS LIGUE",E$5:E$72,"&lt;"&amp;E15)+1),Paramètres!$B$3:$C$56,2,FALSE)*Paramètres!$K$3))</f>
        <v>0</v>
      </c>
      <c r="G15" s="4"/>
      <c r="H15" s="2">
        <f>IF(G$2="Bike &amp; Run",IF(ISNA(VLOOKUP(G15,Paramètres!$B$3:$C$56,2,FALSE)),0,VLOOKUP(G15,Paramètres!$B$3:$C$56,2,FALSE)*Paramètres!$K$4),IF(OR(G15="",OR($D15="",$D15="NL",$D15="HORS LIGUE")),0,VLOOKUP(IF(OR(G15="",OR($D15="",$D15="NL",$D15="HORS LIGUE")),"",COUNTIFS($D$5:$D$72,"&lt;&gt;"&amp;"",$D$5:$D$72,"&lt;&gt;"&amp;"NL",$D$5:$D$72,"&lt;&gt;"&amp;"HORS LIGUE",G$5:G$72,"&lt;"&amp;G15)+1),Paramètres!$B$3:$C$56,2,FALSE)*Paramètres!$K$4))</f>
        <v>0</v>
      </c>
      <c r="I15" s="36"/>
      <c r="J15" s="2">
        <f>IF(I$2="Bike &amp; Run",IF(ISNA(VLOOKUP(I15,Paramètres!$B$3:$C$56,2,FALSE)),0,VLOOKUP(I15,Paramètres!$B$3:$C$56,2,FALSE)*Paramètres!$K$5),IF(OR(I15="",OR($D15="",$D15="NL",$D15="HORS LIGUE")),0,VLOOKUP(IF(OR(I15="",OR($D15="",$D15="NL",$D15="HORS LIGUE")),"",COUNTIFS($D$5:$D$72,"&lt;&gt;"&amp;"",$D$5:$D$72,"&lt;&gt;"&amp;"NL",$D$5:$D$72,"&lt;&gt;"&amp;"HORS LIGUE",I$5:I$72,"&lt;"&amp;I15)+1),Paramètres!$B$3:$C$56,2,FALSE)*Paramètres!$K$5))</f>
        <v>0</v>
      </c>
      <c r="K15" s="4"/>
      <c r="L15" s="2">
        <f>IF(K$2="Bike &amp; Run",IF(ISNA(VLOOKUP(K15,Paramètres!$B$3:$C$56,2,FALSE)),0,VLOOKUP(K15,Paramètres!$B$3:$C$56,2,FALSE)*Paramètres!$K$6),IF(OR(K15="",OR($D15="",$D15="NL",$D15="HORS LIGUE")),0,VLOOKUP(IF(OR(K15="",OR($D15="",$D15="NL",$D15="HORS LIGUE")),"",COUNTIFS($D$5:$D$72,"&lt;&gt;"&amp;"",$D$5:$D$72,"&lt;&gt;"&amp;"NL",$D$5:$D$72,"&lt;&gt;"&amp;"HORS LIGUE",K$5:K$72,"&lt;"&amp;K15)+1),Paramètres!$B$3:$C$56,2,FALSE)*Paramètres!$K$6))</f>
        <v>0</v>
      </c>
      <c r="M15" s="4"/>
      <c r="N15" s="2">
        <f>IF(M$2="Bike &amp; Run",IF(ISNA(VLOOKUP(M15,Paramètres!$B$3:$C$56,2,FALSE)),0,VLOOKUP(M15,Paramètres!$B$3:$C$56,2,FALSE)*Paramètres!$K$7),IF(OR(M15="",OR($D15="",$D15="NL",$D15="HORS LIGUE")),0,VLOOKUP(IF(OR(M15="",OR($D15="",$D15="NL",$D15="HORS LIGUE")),"",COUNTIFS($D$5:$D$72,"&lt;&gt;"&amp;"",$D$5:$D$72,"&lt;&gt;"&amp;"NL",$D$5:$D$72,"&lt;&gt;"&amp;"HORS LIGUE",M$5:M$72,"&lt;"&amp;M15)+1),Paramètres!$B$3:$C$56,2,FALSE)*Paramètres!$K$7))</f>
        <v>0</v>
      </c>
      <c r="O15" s="46"/>
      <c r="P15" s="2">
        <f>IF(O$2="Bike &amp; Run",IF(ISNA(VLOOKUP(O15,Paramètres!$B$3:$C$56,2,FALSE)),0,VLOOKUP(O15,Paramètres!$B$3:$C$56,2,FALSE)*Paramètres!$K$8),IF(OR(O15="",OR($D15="",$D15="NL",$D15="HORS LIGUE")),0,VLOOKUP(IF(OR(O15="",OR($D15="",$D15="NL",$D15="HORS LIGUE")),"",COUNTIFS($D$5:$D$72,"&lt;&gt;"&amp;"",$D$5:$D$72,"&lt;&gt;"&amp;"NL",$D$5:$D$72,"&lt;&gt;"&amp;"HORS LIGUE",O$5:O$72,"&lt;"&amp;O15)+1),Paramètres!$B$3:$C$56,2,FALSE)*Paramètres!$K$8))</f>
        <v>0</v>
      </c>
      <c r="Q15" s="46"/>
      <c r="R15" s="2">
        <f>IF(Q$2="Bike &amp; Run",IF(ISNA(VLOOKUP(Q15,Paramètres!$B$3:$C$56,2,FALSE)),0,VLOOKUP(Q15,Paramètres!$B$3:$C$56,2,FALSE)*Paramètres!$K$9),IF(OR(Q15="",OR($D15="",$D15="NL",$D15="HORS LIGUE")),0,VLOOKUP(IF(OR(Q15="",OR($D15="",$D15="NL",$D15="HORS LIGUE")),"",COUNTIFS($D$5:$D$72,"&lt;&gt;"&amp;"",$D$5:$D$72,"&lt;&gt;"&amp;"NL",$D$5:$D$72,"&lt;&gt;"&amp;"HORS LIGUE",Q$5:Q$72,"&lt;"&amp;Q15)+1),Paramètres!$B$3:$C$56,2,FALSE)*Paramètres!$K$9))</f>
        <v>0</v>
      </c>
      <c r="S15" s="46"/>
      <c r="T15" s="2">
        <f>IF(S$2="Bike &amp; Run",IF(ISNA(VLOOKUP(S15,Paramètres!$B$3:$C$56,2,FALSE)),0,VLOOKUP(S15,Paramètres!$B$3:$C$56,2,FALSE)*Paramètres!$K$10),IF(OR(S15="",OR($D15="",$D15="NL",$D15="HORS LIGUE")),0,VLOOKUP(IF(OR(S15="",OR($D15="",$D15="NL",$D15="HORS LIGUE")),"",COUNTIFS($D$5:$D$72,"&lt;&gt;"&amp;"",$D$5:$D$72,"&lt;&gt;"&amp;"NL",$D$5:$D$72,"&lt;&gt;"&amp;"HORS LIGUE",S$5:S$72,"&lt;"&amp;S15)+1),Paramètres!$B$3:$C$56,2,FALSE)*Paramètres!$K$10))</f>
        <v>0</v>
      </c>
      <c r="U15" s="46"/>
      <c r="V15" s="2">
        <f>IF(U$2="Bike &amp; Run",IF(ISNA(VLOOKUP(U15,Paramètres!$B$3:$C$56,2,FALSE)),0,VLOOKUP(U15,Paramètres!$B$3:$C$56,2,FALSE)*Paramètres!$K$11),IF(OR(U15="",OR($D15="",$D15="NL",$D15="HORS LIGUE")),0,VLOOKUP(IF(OR(U15="",OR($D15="",$D15="NL",$D15="HORS LIGUE")),"",COUNTIFS($D$5:$D$72,"&lt;&gt;"&amp;"",$D$5:$D$72,"&lt;&gt;"&amp;"NL",$D$5:$D$72,"&lt;&gt;"&amp;"HORS LIGUE",U$5:U$72,"&lt;"&amp;U15)+1),Paramètres!$B$3:$C$56,2,FALSE)*Paramètres!$K$11))</f>
        <v>0</v>
      </c>
      <c r="W15" s="46"/>
      <c r="X15" s="2">
        <f>IF(W$2="Bike &amp; Run",IF(ISNA(VLOOKUP(W15,Paramètres!$B$3:$C$56,2,FALSE)),0,VLOOKUP(W15,Paramètres!$B$3:$C$56,2,FALSE)*Paramètres!$K$12),IF(OR(W15="",OR($D15="",$D15="NL",$D15="HORS LIGUE")),0,VLOOKUP(IF(OR(W15="",OR($D15="",$D15="NL",$D15="HORS LIGUE")),"",COUNTIFS($D$5:$D$72,"&lt;&gt;"&amp;"",$D$5:$D$72,"&lt;&gt;"&amp;"NL",$D$5:$D$72,"&lt;&gt;"&amp;"HORS LIGUE",W$5:W$72,"&lt;"&amp;W15)+1),Paramètres!$B$3:$C$56,2,FALSE)*Paramètres!$K$12))</f>
        <v>0</v>
      </c>
      <c r="Y15" s="46"/>
      <c r="Z15" s="2">
        <f>IF(Y$2="Bike &amp; Run",IF(ISNA(VLOOKUP(Y15,Paramètres!$B$3:$C$56,2,FALSE)),0,VLOOKUP(Y15,Paramètres!$B$3:$C$56,2,FALSE)*Paramètres!$K$13),IF(OR(Y15="",OR($D15="",$D15="NL",$D15="HORS LIGUE")),0,VLOOKUP(IF(OR(Y15="",OR($D15="",$D15="NL",$D15="HORS LIGUE")),"",COUNTIFS($D$5:$D$72,"&lt;&gt;"&amp;"",$D$5:$D$72,"&lt;&gt;"&amp;"NL",$D$5:$D$72,"&lt;&gt;"&amp;"HORS LIGUE",Y$5:Y$72,"&lt;"&amp;Y15)+1),Paramètres!$B$3:$C$56,2,FALSE)*Paramètres!$K$13))</f>
        <v>0</v>
      </c>
      <c r="AA15" s="46"/>
      <c r="AB15" s="2">
        <f>IF(AA$2="Bike &amp; Run",IF(ISNA(VLOOKUP(AA15,Paramètres!$B$3:$C$56,2,FALSE)),0,VLOOKUP(AA15,Paramètres!$B$3:$C$56,2,FALSE)*Paramètres!$K$14),IF(OR(AA15="",OR($D15="",$D15="NL",$D15="HORS LIGUE")),0,VLOOKUP(IF(OR(AA15="",OR($D15="",$D15="NL",$D15="HORS LIGUE")),"",COUNTIFS($D$5:$D$72,"&lt;&gt;"&amp;"",$D$5:$D$72,"&lt;&gt;"&amp;"NL",$D$5:$D$72,"&lt;&gt;"&amp;"HORS LIGUE",AA$5:AA$72,"&lt;"&amp;AA15)+1),Paramètres!$B$3:$C$56,2,FALSE)*Paramètres!$K$14))</f>
        <v>0</v>
      </c>
      <c r="AC15" s="46"/>
      <c r="AD15" s="2">
        <f>IF(AC$2="Bike &amp; Run",IF(ISNA(VLOOKUP(AC15,Paramètres!$B$3:$C$56,2,FALSE)),0,VLOOKUP(AC15,Paramètres!$B$3:$C$56,2,FALSE)*Paramètres!$K$15),IF(OR(AC15="",OR($D15="",$D15="NL",$D15="HORS LIGUE")),0,VLOOKUP(IF(OR(AC15="",OR($D15="",$D15="NL",$D15="HORS LIGUE")),"",COUNTIFS($D$5:$D$72,"&lt;&gt;"&amp;"",$D$5:$D$72,"&lt;&gt;"&amp;"NL",$D$5:$D$72,"&lt;&gt;"&amp;"HORS LIGUE",AC$5:AC$72,"&lt;"&amp;AC15)+1),Paramètres!$B$3:$C$56,2,FALSE)*Paramètres!$K$15))</f>
        <v>0</v>
      </c>
      <c r="AE15" s="46"/>
      <c r="AF15" s="2">
        <f>IF(AE$2="Bike &amp; Run",IF(ISNA(VLOOKUP(AE15,Paramètres!$B$3:$C$56,2,FALSE)),0,VLOOKUP(AE15,Paramètres!$B$3:$C$56,2,FALSE)*Paramètres!$K$16),IF(OR(AE15="",OR($D15="",$D15="NL",$D15="HORS LIGUE")),0,VLOOKUP(IF(OR(AE15="",OR($D15="",$D15="NL",$D15="HORS LIGUE")),"",COUNTIFS($D$5:$D$72,"&lt;&gt;"&amp;"",$D$5:$D$72,"&lt;&gt;"&amp;"NL",$D$5:$D$72,"&lt;&gt;"&amp;"HORS LIGUE",AE$5:AE$72,"&lt;"&amp;AE15)+1),Paramètres!$B$3:$C$56,2,FALSE)*Paramètres!$K$16))</f>
        <v>0</v>
      </c>
      <c r="AG15" s="46"/>
      <c r="AH15" s="2">
        <f>IF(AG$2="Bike &amp; Run",IF(ISNA(VLOOKUP(AG15,Paramètres!$B$3:$C$56,2,FALSE)),0,VLOOKUP(AG15,Paramètres!$B$3:$C$56,2,FALSE)*Paramètres!$K$17),IF(OR(AG15="",OR($D15="",$D15="NL",$D15="HORS LIGUE")),0,VLOOKUP(IF(OR(AG15="",OR($D15="",$D15="NL",$D15="HORS LIGUE")),"",COUNTIFS($D$5:$D$72,"&lt;&gt;"&amp;"",$D$5:$D$72,"&lt;&gt;"&amp;"NL",$D$5:$D$72,"&lt;&gt;"&amp;"HORS LIGUE",AG$5:AG$72,"&lt;"&amp;AG15)+1),Paramètres!$B$3:$C$56,2,FALSE)*Paramètres!$K$17))</f>
        <v>0</v>
      </c>
      <c r="AI15" s="40">
        <f t="shared" si="0"/>
        <v>0</v>
      </c>
      <c r="AJ15" s="3" t="str">
        <f t="shared" si="1"/>
        <v/>
      </c>
      <c r="AK15" s="5">
        <f t="shared" si="2"/>
        <v>0</v>
      </c>
      <c r="AL15" s="41">
        <f t="shared" si="3"/>
        <v>0</v>
      </c>
      <c r="AM15" s="33" t="str">
        <f t="shared" si="4"/>
        <v/>
      </c>
      <c r="AO15" s="22">
        <f t="shared" si="5"/>
        <v>0</v>
      </c>
      <c r="AP15">
        <f t="shared" si="6"/>
        <v>0</v>
      </c>
      <c r="AQ15">
        <f t="shared" si="7"/>
        <v>0</v>
      </c>
      <c r="AR15">
        <f t="shared" si="8"/>
        <v>0</v>
      </c>
      <c r="AS15">
        <f t="shared" si="9"/>
        <v>0</v>
      </c>
      <c r="AT15">
        <f t="shared" si="10"/>
        <v>0</v>
      </c>
      <c r="AU15">
        <f t="shared" si="11"/>
        <v>0</v>
      </c>
      <c r="AV15">
        <f t="shared" si="12"/>
        <v>0</v>
      </c>
      <c r="AW15">
        <f t="shared" si="13"/>
        <v>0</v>
      </c>
      <c r="AX15">
        <f t="shared" si="14"/>
        <v>0</v>
      </c>
      <c r="AY15">
        <f t="shared" si="15"/>
        <v>0</v>
      </c>
      <c r="AZ15">
        <f t="shared" si="16"/>
        <v>0</v>
      </c>
      <c r="BA15">
        <f t="shared" si="17"/>
        <v>0</v>
      </c>
      <c r="BB15">
        <f t="shared" si="18"/>
        <v>0</v>
      </c>
      <c r="BC15">
        <f t="shared" si="19"/>
        <v>0</v>
      </c>
      <c r="BD15">
        <f t="shared" si="20"/>
        <v>0</v>
      </c>
      <c r="BE15" s="22">
        <f t="shared" ref="BE15:BR15" si="31">BD15+LARGE($AO15:$BC15,BE$4)</f>
        <v>0</v>
      </c>
      <c r="BF15" s="22">
        <f t="shared" si="31"/>
        <v>0</v>
      </c>
      <c r="BG15" s="22">
        <f t="shared" si="31"/>
        <v>0</v>
      </c>
      <c r="BH15" s="22">
        <f t="shared" si="31"/>
        <v>0</v>
      </c>
      <c r="BI15" s="22">
        <f t="shared" si="31"/>
        <v>0</v>
      </c>
      <c r="BJ15" s="22">
        <f t="shared" si="31"/>
        <v>0</v>
      </c>
      <c r="BK15" s="22">
        <f t="shared" si="31"/>
        <v>0</v>
      </c>
      <c r="BL15" s="22">
        <f t="shared" si="31"/>
        <v>0</v>
      </c>
      <c r="BM15" s="22">
        <f t="shared" si="31"/>
        <v>0</v>
      </c>
      <c r="BN15" s="22">
        <f t="shared" si="31"/>
        <v>0</v>
      </c>
      <c r="BO15" s="22">
        <f t="shared" si="31"/>
        <v>0</v>
      </c>
      <c r="BP15" s="22">
        <f t="shared" si="31"/>
        <v>0</v>
      </c>
      <c r="BQ15" s="22">
        <f t="shared" si="31"/>
        <v>0</v>
      </c>
      <c r="BR15" s="22">
        <f t="shared" si="31"/>
        <v>0</v>
      </c>
    </row>
    <row r="16" spans="1:70" ht="16.5">
      <c r="A16" s="14" t="s">
        <v>649</v>
      </c>
      <c r="B16" s="32" t="str">
        <f>IF(ISNA(VLOOKUP(A16,'Licenciés Jeunes 2023'!A:C,3,0)),"",VLOOKUP(A16,'Licenciés Jeunes 2023'!A:C,3,0))</f>
        <v/>
      </c>
      <c r="C16" s="32" t="str">
        <f>IF(ISNA(VLOOKUP(A16,'Licenciés Jeunes 2023'!A:C,2,0)),"",VLOOKUP(A16,'Licenciés Jeunes 2023'!A:C,2,0))</f>
        <v/>
      </c>
      <c r="D16" s="32" t="str">
        <f>IF(ISNA(VLOOKUP(A16,'Licenciés Jeunes 2023'!A:F,6,0)),"",VLOOKUP(A16,'Licenciés Jeunes 2023'!A:F,6,0))</f>
        <v/>
      </c>
      <c r="E16" s="6"/>
      <c r="F16" s="2">
        <f>IF(E$2="Bike &amp; Run",IF(ISNA(VLOOKUP(E16,Paramètres!$B$3:$C$56,2,FALSE)),0,VLOOKUP(E16,Paramètres!$B$3:$C$56,2,FALSE)*Paramètres!$K$3),IF(OR(E16="",OR($D16="",$D16="NL",$D16="HORS LIGUE")),0,VLOOKUP(IF(OR(E16="",OR($D16="",$D16="NL",$D16="HORS LIGUE")),"",COUNTIFS($D$5:$D$72,"&lt;&gt;"&amp;"",$D$5:$D$72,"&lt;&gt;"&amp;"NL",$D$5:$D$72,"&lt;&gt;"&amp;"HORS LIGUE",E$5:E$72,"&lt;"&amp;E16)+1),Paramètres!$B$3:$C$56,2,FALSE)*Paramètres!$K$3))</f>
        <v>0</v>
      </c>
      <c r="G16" s="4"/>
      <c r="H16" s="2">
        <f>IF(G$2="Bike &amp; Run",IF(ISNA(VLOOKUP(G16,Paramètres!$B$3:$C$56,2,FALSE)),0,VLOOKUP(G16,Paramètres!$B$3:$C$56,2,FALSE)*Paramètres!$K$4),IF(OR(G16="",OR($D16="",$D16="NL",$D16="HORS LIGUE")),0,VLOOKUP(IF(OR(G16="",OR($D16="",$D16="NL",$D16="HORS LIGUE")),"",COUNTIFS($D$5:$D$72,"&lt;&gt;"&amp;"",$D$5:$D$72,"&lt;&gt;"&amp;"NL",$D$5:$D$72,"&lt;&gt;"&amp;"HORS LIGUE",G$5:G$72,"&lt;"&amp;G16)+1),Paramètres!$B$3:$C$56,2,FALSE)*Paramètres!$K$4))</f>
        <v>0</v>
      </c>
      <c r="I16" s="36"/>
      <c r="J16" s="2">
        <f>IF(I$2="Bike &amp; Run",IF(ISNA(VLOOKUP(I16,Paramètres!$B$3:$C$56,2,FALSE)),0,VLOOKUP(I16,Paramètres!$B$3:$C$56,2,FALSE)*Paramètres!$K$5),IF(OR(I16="",OR($D16="",$D16="NL",$D16="HORS LIGUE")),0,VLOOKUP(IF(OR(I16="",OR($D16="",$D16="NL",$D16="HORS LIGUE")),"",COUNTIFS($D$5:$D$72,"&lt;&gt;"&amp;"",$D$5:$D$72,"&lt;&gt;"&amp;"NL",$D$5:$D$72,"&lt;&gt;"&amp;"HORS LIGUE",I$5:I$72,"&lt;"&amp;I16)+1),Paramètres!$B$3:$C$56,2,FALSE)*Paramètres!$K$5))</f>
        <v>0</v>
      </c>
      <c r="K16" s="4"/>
      <c r="L16" s="2">
        <f>IF(K$2="Bike &amp; Run",IF(ISNA(VLOOKUP(K16,Paramètres!$B$3:$C$56,2,FALSE)),0,VLOOKUP(K16,Paramètres!$B$3:$C$56,2,FALSE)*Paramètres!$K$6),IF(OR(K16="",OR($D16="",$D16="NL",$D16="HORS LIGUE")),0,VLOOKUP(IF(OR(K16="",OR($D16="",$D16="NL",$D16="HORS LIGUE")),"",COUNTIFS($D$5:$D$72,"&lt;&gt;"&amp;"",$D$5:$D$72,"&lt;&gt;"&amp;"NL",$D$5:$D$72,"&lt;&gt;"&amp;"HORS LIGUE",K$5:K$72,"&lt;"&amp;K16)+1),Paramètres!$B$3:$C$56,2,FALSE)*Paramètres!$K$6))</f>
        <v>0</v>
      </c>
      <c r="M16" s="4"/>
      <c r="N16" s="2">
        <f>IF(M$2="Bike &amp; Run",IF(ISNA(VLOOKUP(M16,Paramètres!$B$3:$C$56,2,FALSE)),0,VLOOKUP(M16,Paramètres!$B$3:$C$56,2,FALSE)*Paramètres!$K$7),IF(OR(M16="",OR($D16="",$D16="NL",$D16="HORS LIGUE")),0,VLOOKUP(IF(OR(M16="",OR($D16="",$D16="NL",$D16="HORS LIGUE")),"",COUNTIFS($D$5:$D$72,"&lt;&gt;"&amp;"",$D$5:$D$72,"&lt;&gt;"&amp;"NL",$D$5:$D$72,"&lt;&gt;"&amp;"HORS LIGUE",M$5:M$72,"&lt;"&amp;M16)+1),Paramètres!$B$3:$C$56,2,FALSE)*Paramètres!$K$7))</f>
        <v>0</v>
      </c>
      <c r="O16" s="46"/>
      <c r="P16" s="2">
        <f>IF(O$2="Bike &amp; Run",IF(ISNA(VLOOKUP(O16,Paramètres!$B$3:$C$56,2,FALSE)),0,VLOOKUP(O16,Paramètres!$B$3:$C$56,2,FALSE)*Paramètres!$K$8),IF(OR(O16="",OR($D16="",$D16="NL",$D16="HORS LIGUE")),0,VLOOKUP(IF(OR(O16="",OR($D16="",$D16="NL",$D16="HORS LIGUE")),"",COUNTIFS($D$5:$D$72,"&lt;&gt;"&amp;"",$D$5:$D$72,"&lt;&gt;"&amp;"NL",$D$5:$D$72,"&lt;&gt;"&amp;"HORS LIGUE",O$5:O$72,"&lt;"&amp;O16)+1),Paramètres!$B$3:$C$56,2,FALSE)*Paramètres!$K$8))</f>
        <v>0</v>
      </c>
      <c r="Q16" s="46"/>
      <c r="R16" s="2">
        <f>IF(Q$2="Bike &amp; Run",IF(ISNA(VLOOKUP(Q16,Paramètres!$B$3:$C$56,2,FALSE)),0,VLOOKUP(Q16,Paramètres!$B$3:$C$56,2,FALSE)*Paramètres!$K$9),IF(OR(Q16="",OR($D16="",$D16="NL",$D16="HORS LIGUE")),0,VLOOKUP(IF(OR(Q16="",OR($D16="",$D16="NL",$D16="HORS LIGUE")),"",COUNTIFS($D$5:$D$72,"&lt;&gt;"&amp;"",$D$5:$D$72,"&lt;&gt;"&amp;"NL",$D$5:$D$72,"&lt;&gt;"&amp;"HORS LIGUE",Q$5:Q$72,"&lt;"&amp;Q16)+1),Paramètres!$B$3:$C$56,2,FALSE)*Paramètres!$K$9))</f>
        <v>0</v>
      </c>
      <c r="S16" s="46"/>
      <c r="T16" s="2">
        <f>IF(S$2="Bike &amp; Run",IF(ISNA(VLOOKUP(S16,Paramètres!$B$3:$C$56,2,FALSE)),0,VLOOKUP(S16,Paramètres!$B$3:$C$56,2,FALSE)*Paramètres!$K$10),IF(OR(S16="",OR($D16="",$D16="NL",$D16="HORS LIGUE")),0,VLOOKUP(IF(OR(S16="",OR($D16="",$D16="NL",$D16="HORS LIGUE")),"",COUNTIFS($D$5:$D$72,"&lt;&gt;"&amp;"",$D$5:$D$72,"&lt;&gt;"&amp;"NL",$D$5:$D$72,"&lt;&gt;"&amp;"HORS LIGUE",S$5:S$72,"&lt;"&amp;S16)+1),Paramètres!$B$3:$C$56,2,FALSE)*Paramètres!$K$10))</f>
        <v>0</v>
      </c>
      <c r="U16" s="46"/>
      <c r="V16" s="2">
        <f>IF(U$2="Bike &amp; Run",IF(ISNA(VLOOKUP(U16,Paramètres!$B$3:$C$56,2,FALSE)),0,VLOOKUP(U16,Paramètres!$B$3:$C$56,2,FALSE)*Paramètres!$K$11),IF(OR(U16="",OR($D16="",$D16="NL",$D16="HORS LIGUE")),0,VLOOKUP(IF(OR(U16="",OR($D16="",$D16="NL",$D16="HORS LIGUE")),"",COUNTIFS($D$5:$D$72,"&lt;&gt;"&amp;"",$D$5:$D$72,"&lt;&gt;"&amp;"NL",$D$5:$D$72,"&lt;&gt;"&amp;"HORS LIGUE",U$5:U$72,"&lt;"&amp;U16)+1),Paramètres!$B$3:$C$56,2,FALSE)*Paramètres!$K$11))</f>
        <v>0</v>
      </c>
      <c r="W16" s="46"/>
      <c r="X16" s="2">
        <f>IF(W$2="Bike &amp; Run",IF(ISNA(VLOOKUP(W16,Paramètres!$B$3:$C$56,2,FALSE)),0,VLOOKUP(W16,Paramètres!$B$3:$C$56,2,FALSE)*Paramètres!$K$12),IF(OR(W16="",OR($D16="",$D16="NL",$D16="HORS LIGUE")),0,VLOOKUP(IF(OR(W16="",OR($D16="",$D16="NL",$D16="HORS LIGUE")),"",COUNTIFS($D$5:$D$72,"&lt;&gt;"&amp;"",$D$5:$D$72,"&lt;&gt;"&amp;"NL",$D$5:$D$72,"&lt;&gt;"&amp;"HORS LIGUE",W$5:W$72,"&lt;"&amp;W16)+1),Paramètres!$B$3:$C$56,2,FALSE)*Paramètres!$K$12))</f>
        <v>0</v>
      </c>
      <c r="Y16" s="46"/>
      <c r="Z16" s="2">
        <f>IF(Y$2="Bike &amp; Run",IF(ISNA(VLOOKUP(Y16,Paramètres!$B$3:$C$56,2,FALSE)),0,VLOOKUP(Y16,Paramètres!$B$3:$C$56,2,FALSE)*Paramètres!$K$13),IF(OR(Y16="",OR($D16="",$D16="NL",$D16="HORS LIGUE")),0,VLOOKUP(IF(OR(Y16="",OR($D16="",$D16="NL",$D16="HORS LIGUE")),"",COUNTIFS($D$5:$D$72,"&lt;&gt;"&amp;"",$D$5:$D$72,"&lt;&gt;"&amp;"NL",$D$5:$D$72,"&lt;&gt;"&amp;"HORS LIGUE",Y$5:Y$72,"&lt;"&amp;Y16)+1),Paramètres!$B$3:$C$56,2,FALSE)*Paramètres!$K$13))</f>
        <v>0</v>
      </c>
      <c r="AA16" s="46"/>
      <c r="AB16" s="2">
        <f>IF(AA$2="Bike &amp; Run",IF(ISNA(VLOOKUP(AA16,Paramètres!$B$3:$C$56,2,FALSE)),0,VLOOKUP(AA16,Paramètres!$B$3:$C$56,2,FALSE)*Paramètres!$K$14),IF(OR(AA16="",OR($D16="",$D16="NL",$D16="HORS LIGUE")),0,VLOOKUP(IF(OR(AA16="",OR($D16="",$D16="NL",$D16="HORS LIGUE")),"",COUNTIFS($D$5:$D$72,"&lt;&gt;"&amp;"",$D$5:$D$72,"&lt;&gt;"&amp;"NL",$D$5:$D$72,"&lt;&gt;"&amp;"HORS LIGUE",AA$5:AA$72,"&lt;"&amp;AA16)+1),Paramètres!$B$3:$C$56,2,FALSE)*Paramètres!$K$14))</f>
        <v>0</v>
      </c>
      <c r="AC16" s="46"/>
      <c r="AD16" s="2">
        <f>IF(AC$2="Bike &amp; Run",IF(ISNA(VLOOKUP(AC16,Paramètres!$B$3:$C$56,2,FALSE)),0,VLOOKUP(AC16,Paramètres!$B$3:$C$56,2,FALSE)*Paramètres!$K$15),IF(OR(AC16="",OR($D16="",$D16="NL",$D16="HORS LIGUE")),0,VLOOKUP(IF(OR(AC16="",OR($D16="",$D16="NL",$D16="HORS LIGUE")),"",COUNTIFS($D$5:$D$72,"&lt;&gt;"&amp;"",$D$5:$D$72,"&lt;&gt;"&amp;"NL",$D$5:$D$72,"&lt;&gt;"&amp;"HORS LIGUE",AC$5:AC$72,"&lt;"&amp;AC16)+1),Paramètres!$B$3:$C$56,2,FALSE)*Paramètres!$K$15))</f>
        <v>0</v>
      </c>
      <c r="AE16" s="46"/>
      <c r="AF16" s="2">
        <f>IF(AE$2="Bike &amp; Run",IF(ISNA(VLOOKUP(AE16,Paramètres!$B$3:$C$56,2,FALSE)),0,VLOOKUP(AE16,Paramètres!$B$3:$C$56,2,FALSE)*Paramètres!$K$16),IF(OR(AE16="",OR($D16="",$D16="NL",$D16="HORS LIGUE")),0,VLOOKUP(IF(OR(AE16="",OR($D16="",$D16="NL",$D16="HORS LIGUE")),"",COUNTIFS($D$5:$D$72,"&lt;&gt;"&amp;"",$D$5:$D$72,"&lt;&gt;"&amp;"NL",$D$5:$D$72,"&lt;&gt;"&amp;"HORS LIGUE",AE$5:AE$72,"&lt;"&amp;AE16)+1),Paramètres!$B$3:$C$56,2,FALSE)*Paramètres!$K$16))</f>
        <v>0</v>
      </c>
      <c r="AG16" s="46"/>
      <c r="AH16" s="2">
        <f>IF(AG$2="Bike &amp; Run",IF(ISNA(VLOOKUP(AG16,Paramètres!$B$3:$C$56,2,FALSE)),0,VLOOKUP(AG16,Paramètres!$B$3:$C$56,2,FALSE)*Paramètres!$K$17),IF(OR(AG16="",OR($D16="",$D16="NL",$D16="HORS LIGUE")),0,VLOOKUP(IF(OR(AG16="",OR($D16="",$D16="NL",$D16="HORS LIGUE")),"",COUNTIFS($D$5:$D$72,"&lt;&gt;"&amp;"",$D$5:$D$72,"&lt;&gt;"&amp;"NL",$D$5:$D$72,"&lt;&gt;"&amp;"HORS LIGUE",AG$5:AG$72,"&lt;"&amp;AG16)+1),Paramètres!$B$3:$C$56,2,FALSE)*Paramètres!$K$17))</f>
        <v>0</v>
      </c>
      <c r="AI16" s="40">
        <f t="shared" si="0"/>
        <v>0</v>
      </c>
      <c r="AJ16" s="3" t="str">
        <f t="shared" si="1"/>
        <v/>
      </c>
      <c r="AK16" s="5">
        <f t="shared" si="2"/>
        <v>0</v>
      </c>
      <c r="AL16" s="41">
        <f t="shared" si="3"/>
        <v>0</v>
      </c>
      <c r="AM16" s="33" t="str">
        <f t="shared" si="4"/>
        <v/>
      </c>
      <c r="AO16" s="22">
        <f t="shared" si="5"/>
        <v>0</v>
      </c>
      <c r="AP16">
        <f t="shared" si="6"/>
        <v>0</v>
      </c>
      <c r="AQ16">
        <f t="shared" si="7"/>
        <v>0</v>
      </c>
      <c r="AR16">
        <f t="shared" si="8"/>
        <v>0</v>
      </c>
      <c r="AS16">
        <f t="shared" si="9"/>
        <v>0</v>
      </c>
      <c r="AT16">
        <f t="shared" si="10"/>
        <v>0</v>
      </c>
      <c r="AU16">
        <f t="shared" si="11"/>
        <v>0</v>
      </c>
      <c r="AV16">
        <f t="shared" si="12"/>
        <v>0</v>
      </c>
      <c r="AW16">
        <f t="shared" si="13"/>
        <v>0</v>
      </c>
      <c r="AX16">
        <f t="shared" si="14"/>
        <v>0</v>
      </c>
      <c r="AY16">
        <f t="shared" si="15"/>
        <v>0</v>
      </c>
      <c r="AZ16">
        <f t="shared" si="16"/>
        <v>0</v>
      </c>
      <c r="BA16">
        <f t="shared" si="17"/>
        <v>0</v>
      </c>
      <c r="BB16">
        <f t="shared" si="18"/>
        <v>0</v>
      </c>
      <c r="BC16">
        <f t="shared" si="19"/>
        <v>0</v>
      </c>
      <c r="BD16">
        <f t="shared" si="20"/>
        <v>0</v>
      </c>
      <c r="BE16" s="22">
        <f t="shared" ref="BE16:BR16" si="32">BD16+LARGE($AO16:$BC16,BE$4)</f>
        <v>0</v>
      </c>
      <c r="BF16" s="22">
        <f t="shared" si="32"/>
        <v>0</v>
      </c>
      <c r="BG16" s="22">
        <f t="shared" si="32"/>
        <v>0</v>
      </c>
      <c r="BH16" s="22">
        <f t="shared" si="32"/>
        <v>0</v>
      </c>
      <c r="BI16" s="22">
        <f t="shared" si="32"/>
        <v>0</v>
      </c>
      <c r="BJ16" s="22">
        <f t="shared" si="32"/>
        <v>0</v>
      </c>
      <c r="BK16" s="22">
        <f t="shared" si="32"/>
        <v>0</v>
      </c>
      <c r="BL16" s="22">
        <f t="shared" si="32"/>
        <v>0</v>
      </c>
      <c r="BM16" s="22">
        <f t="shared" si="32"/>
        <v>0</v>
      </c>
      <c r="BN16" s="22">
        <f t="shared" si="32"/>
        <v>0</v>
      </c>
      <c r="BO16" s="22">
        <f t="shared" si="32"/>
        <v>0</v>
      </c>
      <c r="BP16" s="22">
        <f t="shared" si="32"/>
        <v>0</v>
      </c>
      <c r="BQ16" s="22">
        <f t="shared" si="32"/>
        <v>0</v>
      </c>
      <c r="BR16" s="22">
        <f t="shared" si="32"/>
        <v>0</v>
      </c>
    </row>
    <row r="17" spans="1:70" ht="16.5">
      <c r="A17" s="14" t="s">
        <v>677</v>
      </c>
      <c r="B17" s="32" t="str">
        <f>IF(ISNA(VLOOKUP(A17,'Licenciés Jeunes 2023'!A:C,3,0)),"",VLOOKUP(A17,'Licenciés Jeunes 2023'!A:C,3,0))</f>
        <v/>
      </c>
      <c r="C17" s="32" t="str">
        <f>IF(ISNA(VLOOKUP(A17,'Licenciés Jeunes 2023'!A:C,2,0)),"",VLOOKUP(A17,'Licenciés Jeunes 2023'!A:C,2,0))</f>
        <v/>
      </c>
      <c r="D17" s="32" t="str">
        <f>IF(ISNA(VLOOKUP(A17,'Licenciés Jeunes 2023'!A:F,6,0)),"",VLOOKUP(A17,'Licenciés Jeunes 2023'!A:F,6,0))</f>
        <v/>
      </c>
      <c r="E17" s="6"/>
      <c r="F17" s="2">
        <f>IF(E$2="Bike &amp; Run",IF(ISNA(VLOOKUP(E17,Paramètres!$B$3:$C$56,2,FALSE)),0,VLOOKUP(E17,Paramètres!$B$3:$C$56,2,FALSE)*Paramètres!$K$3),IF(OR(E17="",OR($D17="",$D17="NL",$D17="HORS LIGUE")),0,VLOOKUP(IF(OR(E17="",OR($D17="",$D17="NL",$D17="HORS LIGUE")),"",COUNTIFS($D$5:$D$72,"&lt;&gt;"&amp;"",$D$5:$D$72,"&lt;&gt;"&amp;"NL",$D$5:$D$72,"&lt;&gt;"&amp;"HORS LIGUE",E$5:E$72,"&lt;"&amp;E17)+1),Paramètres!$B$3:$C$56,2,FALSE)*Paramètres!$K$3))</f>
        <v>0</v>
      </c>
      <c r="G17" s="4"/>
      <c r="H17" s="2">
        <f>IF(G$2="Bike &amp; Run",IF(ISNA(VLOOKUP(G17,Paramètres!$B$3:$C$56,2,FALSE)),0,VLOOKUP(G17,Paramètres!$B$3:$C$56,2,FALSE)*Paramètres!$K$4),IF(OR(G17="",OR($D17="",$D17="NL",$D17="HORS LIGUE")),0,VLOOKUP(IF(OR(G17="",OR($D17="",$D17="NL",$D17="HORS LIGUE")),"",COUNTIFS($D$5:$D$72,"&lt;&gt;"&amp;"",$D$5:$D$72,"&lt;&gt;"&amp;"NL",$D$5:$D$72,"&lt;&gt;"&amp;"HORS LIGUE",G$5:G$72,"&lt;"&amp;G17)+1),Paramètres!$B$3:$C$56,2,FALSE)*Paramètres!$K$4))</f>
        <v>0</v>
      </c>
      <c r="I17" s="36"/>
      <c r="J17" s="2">
        <f>IF(I$2="Bike &amp; Run",IF(ISNA(VLOOKUP(I17,Paramètres!$B$3:$C$56,2,FALSE)),0,VLOOKUP(I17,Paramètres!$B$3:$C$56,2,FALSE)*Paramètres!$K$5),IF(OR(I17="",OR($D17="",$D17="NL",$D17="HORS LIGUE")),0,VLOOKUP(IF(OR(I17="",OR($D17="",$D17="NL",$D17="HORS LIGUE")),"",COUNTIFS($D$5:$D$72,"&lt;&gt;"&amp;"",$D$5:$D$72,"&lt;&gt;"&amp;"NL",$D$5:$D$72,"&lt;&gt;"&amp;"HORS LIGUE",I$5:I$72,"&lt;"&amp;I17)+1),Paramètres!$B$3:$C$56,2,FALSE)*Paramètres!$K$5))</f>
        <v>0</v>
      </c>
      <c r="K17" s="4"/>
      <c r="L17" s="2">
        <f>IF(K$2="Bike &amp; Run",IF(ISNA(VLOOKUP(K17,Paramètres!$B$3:$C$56,2,FALSE)),0,VLOOKUP(K17,Paramètres!$B$3:$C$56,2,FALSE)*Paramètres!$K$6),IF(OR(K17="",OR($D17="",$D17="NL",$D17="HORS LIGUE")),0,VLOOKUP(IF(OR(K17="",OR($D17="",$D17="NL",$D17="HORS LIGUE")),"",COUNTIFS($D$5:$D$72,"&lt;&gt;"&amp;"",$D$5:$D$72,"&lt;&gt;"&amp;"NL",$D$5:$D$72,"&lt;&gt;"&amp;"HORS LIGUE",K$5:K$72,"&lt;"&amp;K17)+1),Paramètres!$B$3:$C$56,2,FALSE)*Paramètres!$K$6))</f>
        <v>0</v>
      </c>
      <c r="M17" s="4"/>
      <c r="N17" s="2">
        <f>IF(M$2="Bike &amp; Run",IF(ISNA(VLOOKUP(M17,Paramètres!$B$3:$C$56,2,FALSE)),0,VLOOKUP(M17,Paramètres!$B$3:$C$56,2,FALSE)*Paramètres!$K$7),IF(OR(M17="",OR($D17="",$D17="NL",$D17="HORS LIGUE")),0,VLOOKUP(IF(OR(M17="",OR($D17="",$D17="NL",$D17="HORS LIGUE")),"",COUNTIFS($D$5:$D$72,"&lt;&gt;"&amp;"",$D$5:$D$72,"&lt;&gt;"&amp;"NL",$D$5:$D$72,"&lt;&gt;"&amp;"HORS LIGUE",M$5:M$72,"&lt;"&amp;M17)+1),Paramètres!$B$3:$C$56,2,FALSE)*Paramètres!$K$7))</f>
        <v>0</v>
      </c>
      <c r="O17" s="46"/>
      <c r="P17" s="2">
        <f>IF(O$2="Bike &amp; Run",IF(ISNA(VLOOKUP(O17,Paramètres!$B$3:$C$56,2,FALSE)),0,VLOOKUP(O17,Paramètres!$B$3:$C$56,2,FALSE)*Paramètres!$K$8),IF(OR(O17="",OR($D17="",$D17="NL",$D17="HORS LIGUE")),0,VLOOKUP(IF(OR(O17="",OR($D17="",$D17="NL",$D17="HORS LIGUE")),"",COUNTIFS($D$5:$D$72,"&lt;&gt;"&amp;"",$D$5:$D$72,"&lt;&gt;"&amp;"NL",$D$5:$D$72,"&lt;&gt;"&amp;"HORS LIGUE",O$5:O$72,"&lt;"&amp;O17)+1),Paramètres!$B$3:$C$56,2,FALSE)*Paramètres!$K$8))</f>
        <v>0</v>
      </c>
      <c r="Q17" s="46"/>
      <c r="R17" s="2">
        <f>IF(Q$2="Bike &amp; Run",IF(ISNA(VLOOKUP(Q17,Paramètres!$B$3:$C$56,2,FALSE)),0,VLOOKUP(Q17,Paramètres!$B$3:$C$56,2,FALSE)*Paramètres!$K$9),IF(OR(Q17="",OR($D17="",$D17="NL",$D17="HORS LIGUE")),0,VLOOKUP(IF(OR(Q17="",OR($D17="",$D17="NL",$D17="HORS LIGUE")),"",COUNTIFS($D$5:$D$72,"&lt;&gt;"&amp;"",$D$5:$D$72,"&lt;&gt;"&amp;"NL",$D$5:$D$72,"&lt;&gt;"&amp;"HORS LIGUE",Q$5:Q$72,"&lt;"&amp;Q17)+1),Paramètres!$B$3:$C$56,2,FALSE)*Paramètres!$K$9))</f>
        <v>0</v>
      </c>
      <c r="S17" s="46"/>
      <c r="T17" s="2">
        <f>IF(S$2="Bike &amp; Run",IF(ISNA(VLOOKUP(S17,Paramètres!$B$3:$C$56,2,FALSE)),0,VLOOKUP(S17,Paramètres!$B$3:$C$56,2,FALSE)*Paramètres!$K$10),IF(OR(S17="",OR($D17="",$D17="NL",$D17="HORS LIGUE")),0,VLOOKUP(IF(OR(S17="",OR($D17="",$D17="NL",$D17="HORS LIGUE")),"",COUNTIFS($D$5:$D$72,"&lt;&gt;"&amp;"",$D$5:$D$72,"&lt;&gt;"&amp;"NL",$D$5:$D$72,"&lt;&gt;"&amp;"HORS LIGUE",S$5:S$72,"&lt;"&amp;S17)+1),Paramètres!$B$3:$C$56,2,FALSE)*Paramètres!$K$10))</f>
        <v>0</v>
      </c>
      <c r="U17" s="46"/>
      <c r="V17" s="2">
        <f>IF(U$2="Bike &amp; Run",IF(ISNA(VLOOKUP(U17,Paramètres!$B$3:$C$56,2,FALSE)),0,VLOOKUP(U17,Paramètres!$B$3:$C$56,2,FALSE)*Paramètres!$K$11),IF(OR(U17="",OR($D17="",$D17="NL",$D17="HORS LIGUE")),0,VLOOKUP(IF(OR(U17="",OR($D17="",$D17="NL",$D17="HORS LIGUE")),"",COUNTIFS($D$5:$D$72,"&lt;&gt;"&amp;"",$D$5:$D$72,"&lt;&gt;"&amp;"NL",$D$5:$D$72,"&lt;&gt;"&amp;"HORS LIGUE",U$5:U$72,"&lt;"&amp;U17)+1),Paramètres!$B$3:$C$56,2,FALSE)*Paramètres!$K$11))</f>
        <v>0</v>
      </c>
      <c r="W17" s="46"/>
      <c r="X17" s="2">
        <f>IF(W$2="Bike &amp; Run",IF(ISNA(VLOOKUP(W17,Paramètres!$B$3:$C$56,2,FALSE)),0,VLOOKUP(W17,Paramètres!$B$3:$C$56,2,FALSE)*Paramètres!$K$12),IF(OR(W17="",OR($D17="",$D17="NL",$D17="HORS LIGUE")),0,VLOOKUP(IF(OR(W17="",OR($D17="",$D17="NL",$D17="HORS LIGUE")),"",COUNTIFS($D$5:$D$72,"&lt;&gt;"&amp;"",$D$5:$D$72,"&lt;&gt;"&amp;"NL",$D$5:$D$72,"&lt;&gt;"&amp;"HORS LIGUE",W$5:W$72,"&lt;"&amp;W17)+1),Paramètres!$B$3:$C$56,2,FALSE)*Paramètres!$K$12))</f>
        <v>0</v>
      </c>
      <c r="Y17" s="46"/>
      <c r="Z17" s="2">
        <f>IF(Y$2="Bike &amp; Run",IF(ISNA(VLOOKUP(Y17,Paramètres!$B$3:$C$56,2,FALSE)),0,VLOOKUP(Y17,Paramètres!$B$3:$C$56,2,FALSE)*Paramètres!$K$13),IF(OR(Y17="",OR($D17="",$D17="NL",$D17="HORS LIGUE")),0,VLOOKUP(IF(OR(Y17="",OR($D17="",$D17="NL",$D17="HORS LIGUE")),"",COUNTIFS($D$5:$D$72,"&lt;&gt;"&amp;"",$D$5:$D$72,"&lt;&gt;"&amp;"NL",$D$5:$D$72,"&lt;&gt;"&amp;"HORS LIGUE",Y$5:Y$72,"&lt;"&amp;Y17)+1),Paramètres!$B$3:$C$56,2,FALSE)*Paramètres!$K$13))</f>
        <v>0</v>
      </c>
      <c r="AA17" s="46"/>
      <c r="AB17" s="2">
        <f>IF(AA$2="Bike &amp; Run",IF(ISNA(VLOOKUP(AA17,Paramètres!$B$3:$C$56,2,FALSE)),0,VLOOKUP(AA17,Paramètres!$B$3:$C$56,2,FALSE)*Paramètres!$K$14),IF(OR(AA17="",OR($D17="",$D17="NL",$D17="HORS LIGUE")),0,VLOOKUP(IF(OR(AA17="",OR($D17="",$D17="NL",$D17="HORS LIGUE")),"",COUNTIFS($D$5:$D$72,"&lt;&gt;"&amp;"",$D$5:$D$72,"&lt;&gt;"&amp;"NL",$D$5:$D$72,"&lt;&gt;"&amp;"HORS LIGUE",AA$5:AA$72,"&lt;"&amp;AA17)+1),Paramètres!$B$3:$C$56,2,FALSE)*Paramètres!$K$14))</f>
        <v>0</v>
      </c>
      <c r="AC17" s="46"/>
      <c r="AD17" s="2">
        <f>IF(AC$2="Bike &amp; Run",IF(ISNA(VLOOKUP(AC17,Paramètres!$B$3:$C$56,2,FALSE)),0,VLOOKUP(AC17,Paramètres!$B$3:$C$56,2,FALSE)*Paramètres!$K$15),IF(OR(AC17="",OR($D17="",$D17="NL",$D17="HORS LIGUE")),0,VLOOKUP(IF(OR(AC17="",OR($D17="",$D17="NL",$D17="HORS LIGUE")),"",COUNTIFS($D$5:$D$72,"&lt;&gt;"&amp;"",$D$5:$D$72,"&lt;&gt;"&amp;"NL",$D$5:$D$72,"&lt;&gt;"&amp;"HORS LIGUE",AC$5:AC$72,"&lt;"&amp;AC17)+1),Paramètres!$B$3:$C$56,2,FALSE)*Paramètres!$K$15))</f>
        <v>0</v>
      </c>
      <c r="AE17" s="46"/>
      <c r="AF17" s="2">
        <f>IF(AE$2="Bike &amp; Run",IF(ISNA(VLOOKUP(AE17,Paramètres!$B$3:$C$56,2,FALSE)),0,VLOOKUP(AE17,Paramètres!$B$3:$C$56,2,FALSE)*Paramètres!$K$16),IF(OR(AE17="",OR($D17="",$D17="NL",$D17="HORS LIGUE")),0,VLOOKUP(IF(OR(AE17="",OR($D17="",$D17="NL",$D17="HORS LIGUE")),"",COUNTIFS($D$5:$D$72,"&lt;&gt;"&amp;"",$D$5:$D$72,"&lt;&gt;"&amp;"NL",$D$5:$D$72,"&lt;&gt;"&amp;"HORS LIGUE",AE$5:AE$72,"&lt;"&amp;AE17)+1),Paramètres!$B$3:$C$56,2,FALSE)*Paramètres!$K$16))</f>
        <v>0</v>
      </c>
      <c r="AG17" s="46"/>
      <c r="AH17" s="2">
        <f>IF(AG$2="Bike &amp; Run",IF(ISNA(VLOOKUP(AG17,Paramètres!$B$3:$C$56,2,FALSE)),0,VLOOKUP(AG17,Paramètres!$B$3:$C$56,2,FALSE)*Paramètres!$K$17),IF(OR(AG17="",OR($D17="",$D17="NL",$D17="HORS LIGUE")),0,VLOOKUP(IF(OR(AG17="",OR($D17="",$D17="NL",$D17="HORS LIGUE")),"",COUNTIFS($D$5:$D$72,"&lt;&gt;"&amp;"",$D$5:$D$72,"&lt;&gt;"&amp;"NL",$D$5:$D$72,"&lt;&gt;"&amp;"HORS LIGUE",AG$5:AG$72,"&lt;"&amp;AG17)+1),Paramètres!$B$3:$C$56,2,FALSE)*Paramètres!$K$17))</f>
        <v>0</v>
      </c>
      <c r="AI17" s="40">
        <f t="shared" si="0"/>
        <v>0</v>
      </c>
      <c r="AJ17" s="3" t="str">
        <f t="shared" si="1"/>
        <v/>
      </c>
      <c r="AK17" s="5">
        <f t="shared" si="2"/>
        <v>0</v>
      </c>
      <c r="AL17" s="41">
        <f t="shared" si="3"/>
        <v>0</v>
      </c>
      <c r="AM17" s="33" t="str">
        <f t="shared" si="4"/>
        <v/>
      </c>
      <c r="AO17" s="22">
        <f t="shared" si="5"/>
        <v>0</v>
      </c>
      <c r="AP17">
        <f t="shared" si="6"/>
        <v>0</v>
      </c>
      <c r="AQ17">
        <f t="shared" si="7"/>
        <v>0</v>
      </c>
      <c r="AR17">
        <f t="shared" si="8"/>
        <v>0</v>
      </c>
      <c r="AS17">
        <f t="shared" si="9"/>
        <v>0</v>
      </c>
      <c r="AT17">
        <f t="shared" si="10"/>
        <v>0</v>
      </c>
      <c r="AU17">
        <f t="shared" si="11"/>
        <v>0</v>
      </c>
      <c r="AV17">
        <f t="shared" si="12"/>
        <v>0</v>
      </c>
      <c r="AW17">
        <f t="shared" si="13"/>
        <v>0</v>
      </c>
      <c r="AX17">
        <f t="shared" si="14"/>
        <v>0</v>
      </c>
      <c r="AY17">
        <f t="shared" si="15"/>
        <v>0</v>
      </c>
      <c r="AZ17">
        <f t="shared" si="16"/>
        <v>0</v>
      </c>
      <c r="BA17">
        <f t="shared" si="17"/>
        <v>0</v>
      </c>
      <c r="BB17">
        <f t="shared" si="18"/>
        <v>0</v>
      </c>
      <c r="BC17">
        <f t="shared" si="19"/>
        <v>0</v>
      </c>
      <c r="BD17">
        <f t="shared" si="20"/>
        <v>0</v>
      </c>
      <c r="BE17" s="22">
        <f t="shared" ref="BE17:BR17" si="33">BD17+LARGE($AO17:$BC17,BE$4)</f>
        <v>0</v>
      </c>
      <c r="BF17" s="22">
        <f t="shared" si="33"/>
        <v>0</v>
      </c>
      <c r="BG17" s="22">
        <f t="shared" si="33"/>
        <v>0</v>
      </c>
      <c r="BH17" s="22">
        <f t="shared" si="33"/>
        <v>0</v>
      </c>
      <c r="BI17" s="22">
        <f t="shared" si="33"/>
        <v>0</v>
      </c>
      <c r="BJ17" s="22">
        <f t="shared" si="33"/>
        <v>0</v>
      </c>
      <c r="BK17" s="22">
        <f t="shared" si="33"/>
        <v>0</v>
      </c>
      <c r="BL17" s="22">
        <f t="shared" si="33"/>
        <v>0</v>
      </c>
      <c r="BM17" s="22">
        <f t="shared" si="33"/>
        <v>0</v>
      </c>
      <c r="BN17" s="22">
        <f t="shared" si="33"/>
        <v>0</v>
      </c>
      <c r="BO17" s="22">
        <f t="shared" si="33"/>
        <v>0</v>
      </c>
      <c r="BP17" s="22">
        <f t="shared" si="33"/>
        <v>0</v>
      </c>
      <c r="BQ17" s="22">
        <f t="shared" si="33"/>
        <v>0</v>
      </c>
      <c r="BR17" s="22">
        <f t="shared" si="33"/>
        <v>0</v>
      </c>
    </row>
    <row r="18" spans="1:70" ht="16.5">
      <c r="A18" s="14" t="s">
        <v>716</v>
      </c>
      <c r="B18" s="32" t="str">
        <f>IF(ISNA(VLOOKUP(A18,'Licenciés Jeunes 2023'!A:C,3,0)),"",VLOOKUP(A18,'Licenciés Jeunes 2023'!A:C,3,0))</f>
        <v/>
      </c>
      <c r="C18" s="32" t="str">
        <f>IF(ISNA(VLOOKUP(A18,'Licenciés Jeunes 2023'!A:C,2,0)),"",VLOOKUP(A18,'Licenciés Jeunes 2023'!A:C,2,0))</f>
        <v/>
      </c>
      <c r="D18" s="32" t="str">
        <f>IF(ISNA(VLOOKUP(A18,'Licenciés Jeunes 2023'!A:F,6,0)),"",VLOOKUP(A18,'Licenciés Jeunes 2023'!A:F,6,0))</f>
        <v/>
      </c>
      <c r="E18" s="6"/>
      <c r="F18" s="2">
        <f>IF(E$2="Bike &amp; Run",IF(ISNA(VLOOKUP(E18,Paramètres!$B$3:$C$56,2,FALSE)),0,VLOOKUP(E18,Paramètres!$B$3:$C$56,2,FALSE)*Paramètres!$K$3),IF(OR(E18="",OR($D18="",$D18="NL",$D18="HORS LIGUE")),0,VLOOKUP(IF(OR(E18="",OR($D18="",$D18="NL",$D18="HORS LIGUE")),"",COUNTIFS($D$5:$D$72,"&lt;&gt;"&amp;"",$D$5:$D$72,"&lt;&gt;"&amp;"NL",$D$5:$D$72,"&lt;&gt;"&amp;"HORS LIGUE",E$5:E$72,"&lt;"&amp;E18)+1),Paramètres!$B$3:$C$56,2,FALSE)*Paramètres!$K$3))</f>
        <v>0</v>
      </c>
      <c r="G18" s="4"/>
      <c r="H18" s="2">
        <f>IF(G$2="Bike &amp; Run",IF(ISNA(VLOOKUP(G18,Paramètres!$B$3:$C$56,2,FALSE)),0,VLOOKUP(G18,Paramètres!$B$3:$C$56,2,FALSE)*Paramètres!$K$4),IF(OR(G18="",OR($D18="",$D18="NL",$D18="HORS LIGUE")),0,VLOOKUP(IF(OR(G18="",OR($D18="",$D18="NL",$D18="HORS LIGUE")),"",COUNTIFS($D$5:$D$72,"&lt;&gt;"&amp;"",$D$5:$D$72,"&lt;&gt;"&amp;"NL",$D$5:$D$72,"&lt;&gt;"&amp;"HORS LIGUE",G$5:G$72,"&lt;"&amp;G18)+1),Paramètres!$B$3:$C$56,2,FALSE)*Paramètres!$K$4))</f>
        <v>0</v>
      </c>
      <c r="I18" s="36"/>
      <c r="J18" s="2">
        <f>IF(I$2="Bike &amp; Run",IF(ISNA(VLOOKUP(I18,Paramètres!$B$3:$C$56,2,FALSE)),0,VLOOKUP(I18,Paramètres!$B$3:$C$56,2,FALSE)*Paramètres!$K$5),IF(OR(I18="",OR($D18="",$D18="NL",$D18="HORS LIGUE")),0,VLOOKUP(IF(OR(I18="",OR($D18="",$D18="NL",$D18="HORS LIGUE")),"",COUNTIFS($D$5:$D$72,"&lt;&gt;"&amp;"",$D$5:$D$72,"&lt;&gt;"&amp;"NL",$D$5:$D$72,"&lt;&gt;"&amp;"HORS LIGUE",I$5:I$72,"&lt;"&amp;I18)+1),Paramètres!$B$3:$C$56,2,FALSE)*Paramètres!$K$5))</f>
        <v>0</v>
      </c>
      <c r="K18" s="4"/>
      <c r="L18" s="2">
        <f>IF(K$2="Bike &amp; Run",IF(ISNA(VLOOKUP(K18,Paramètres!$B$3:$C$56,2,FALSE)),0,VLOOKUP(K18,Paramètres!$B$3:$C$56,2,FALSE)*Paramètres!$K$6),IF(OR(K18="",OR($D18="",$D18="NL",$D18="HORS LIGUE")),0,VLOOKUP(IF(OR(K18="",OR($D18="",$D18="NL",$D18="HORS LIGUE")),"",COUNTIFS($D$5:$D$72,"&lt;&gt;"&amp;"",$D$5:$D$72,"&lt;&gt;"&amp;"NL",$D$5:$D$72,"&lt;&gt;"&amp;"HORS LIGUE",K$5:K$72,"&lt;"&amp;K18)+1),Paramètres!$B$3:$C$56,2,FALSE)*Paramètres!$K$6))</f>
        <v>0</v>
      </c>
      <c r="M18" s="4"/>
      <c r="N18" s="2">
        <f>IF(M$2="Bike &amp; Run",IF(ISNA(VLOOKUP(M18,Paramètres!$B$3:$C$56,2,FALSE)),0,VLOOKUP(M18,Paramètres!$B$3:$C$56,2,FALSE)*Paramètres!$K$7),IF(OR(M18="",OR($D18="",$D18="NL",$D18="HORS LIGUE")),0,VLOOKUP(IF(OR(M18="",OR($D18="",$D18="NL",$D18="HORS LIGUE")),"",COUNTIFS($D$5:$D$72,"&lt;&gt;"&amp;"",$D$5:$D$72,"&lt;&gt;"&amp;"NL",$D$5:$D$72,"&lt;&gt;"&amp;"HORS LIGUE",M$5:M$72,"&lt;"&amp;M18)+1),Paramètres!$B$3:$C$56,2,FALSE)*Paramètres!$K$7))</f>
        <v>0</v>
      </c>
      <c r="O18" s="46"/>
      <c r="P18" s="2">
        <f>IF(O$2="Bike &amp; Run",IF(ISNA(VLOOKUP(O18,Paramètres!$B$3:$C$56,2,FALSE)),0,VLOOKUP(O18,Paramètres!$B$3:$C$56,2,FALSE)*Paramètres!$K$8),IF(OR(O18="",OR($D18="",$D18="NL",$D18="HORS LIGUE")),0,VLOOKUP(IF(OR(O18="",OR($D18="",$D18="NL",$D18="HORS LIGUE")),"",COUNTIFS($D$5:$D$72,"&lt;&gt;"&amp;"",$D$5:$D$72,"&lt;&gt;"&amp;"NL",$D$5:$D$72,"&lt;&gt;"&amp;"HORS LIGUE",O$5:O$72,"&lt;"&amp;O18)+1),Paramètres!$B$3:$C$56,2,FALSE)*Paramètres!$K$8))</f>
        <v>0</v>
      </c>
      <c r="Q18" s="46"/>
      <c r="R18" s="2">
        <f>IF(Q$2="Bike &amp; Run",IF(ISNA(VLOOKUP(Q18,Paramètres!$B$3:$C$56,2,FALSE)),0,VLOOKUP(Q18,Paramètres!$B$3:$C$56,2,FALSE)*Paramètres!$K$9),IF(OR(Q18="",OR($D18="",$D18="NL",$D18="HORS LIGUE")),0,VLOOKUP(IF(OR(Q18="",OR($D18="",$D18="NL",$D18="HORS LIGUE")),"",COUNTIFS($D$5:$D$72,"&lt;&gt;"&amp;"",$D$5:$D$72,"&lt;&gt;"&amp;"NL",$D$5:$D$72,"&lt;&gt;"&amp;"HORS LIGUE",Q$5:Q$72,"&lt;"&amp;Q18)+1),Paramètres!$B$3:$C$56,2,FALSE)*Paramètres!$K$9))</f>
        <v>0</v>
      </c>
      <c r="S18" s="46"/>
      <c r="T18" s="2">
        <f>IF(S$2="Bike &amp; Run",IF(ISNA(VLOOKUP(S18,Paramètres!$B$3:$C$56,2,FALSE)),0,VLOOKUP(S18,Paramètres!$B$3:$C$56,2,FALSE)*Paramètres!$K$10),IF(OR(S18="",OR($D18="",$D18="NL",$D18="HORS LIGUE")),0,VLOOKUP(IF(OR(S18="",OR($D18="",$D18="NL",$D18="HORS LIGUE")),"",COUNTIFS($D$5:$D$72,"&lt;&gt;"&amp;"",$D$5:$D$72,"&lt;&gt;"&amp;"NL",$D$5:$D$72,"&lt;&gt;"&amp;"HORS LIGUE",S$5:S$72,"&lt;"&amp;S18)+1),Paramètres!$B$3:$C$56,2,FALSE)*Paramètres!$K$10))</f>
        <v>0</v>
      </c>
      <c r="U18" s="46"/>
      <c r="V18" s="2">
        <f>IF(U$2="Bike &amp; Run",IF(ISNA(VLOOKUP(U18,Paramètres!$B$3:$C$56,2,FALSE)),0,VLOOKUP(U18,Paramètres!$B$3:$C$56,2,FALSE)*Paramètres!$K$11),IF(OR(U18="",OR($D18="",$D18="NL",$D18="HORS LIGUE")),0,VLOOKUP(IF(OR(U18="",OR($D18="",$D18="NL",$D18="HORS LIGUE")),"",COUNTIFS($D$5:$D$72,"&lt;&gt;"&amp;"",$D$5:$D$72,"&lt;&gt;"&amp;"NL",$D$5:$D$72,"&lt;&gt;"&amp;"HORS LIGUE",U$5:U$72,"&lt;"&amp;U18)+1),Paramètres!$B$3:$C$56,2,FALSE)*Paramètres!$K$11))</f>
        <v>0</v>
      </c>
      <c r="W18" s="46"/>
      <c r="X18" s="2">
        <f>IF(W$2="Bike &amp; Run",IF(ISNA(VLOOKUP(W18,Paramètres!$B$3:$C$56,2,FALSE)),0,VLOOKUP(W18,Paramètres!$B$3:$C$56,2,FALSE)*Paramètres!$K$12),IF(OR(W18="",OR($D18="",$D18="NL",$D18="HORS LIGUE")),0,VLOOKUP(IF(OR(W18="",OR($D18="",$D18="NL",$D18="HORS LIGUE")),"",COUNTIFS($D$5:$D$72,"&lt;&gt;"&amp;"",$D$5:$D$72,"&lt;&gt;"&amp;"NL",$D$5:$D$72,"&lt;&gt;"&amp;"HORS LIGUE",W$5:W$72,"&lt;"&amp;W18)+1),Paramètres!$B$3:$C$56,2,FALSE)*Paramètres!$K$12))</f>
        <v>0</v>
      </c>
      <c r="Y18" s="46"/>
      <c r="Z18" s="2">
        <f>IF(Y$2="Bike &amp; Run",IF(ISNA(VLOOKUP(Y18,Paramètres!$B$3:$C$56,2,FALSE)),0,VLOOKUP(Y18,Paramètres!$B$3:$C$56,2,FALSE)*Paramètres!$K$13),IF(OR(Y18="",OR($D18="",$D18="NL",$D18="HORS LIGUE")),0,VLOOKUP(IF(OR(Y18="",OR($D18="",$D18="NL",$D18="HORS LIGUE")),"",COUNTIFS($D$5:$D$72,"&lt;&gt;"&amp;"",$D$5:$D$72,"&lt;&gt;"&amp;"NL",$D$5:$D$72,"&lt;&gt;"&amp;"HORS LIGUE",Y$5:Y$72,"&lt;"&amp;Y18)+1),Paramètres!$B$3:$C$56,2,FALSE)*Paramètres!$K$13))</f>
        <v>0</v>
      </c>
      <c r="AA18" s="46"/>
      <c r="AB18" s="2">
        <f>IF(AA$2="Bike &amp; Run",IF(ISNA(VLOOKUP(AA18,Paramètres!$B$3:$C$56,2,FALSE)),0,VLOOKUP(AA18,Paramètres!$B$3:$C$56,2,FALSE)*Paramètres!$K$14),IF(OR(AA18="",OR($D18="",$D18="NL",$D18="HORS LIGUE")),0,VLOOKUP(IF(OR(AA18="",OR($D18="",$D18="NL",$D18="HORS LIGUE")),"",COUNTIFS($D$5:$D$72,"&lt;&gt;"&amp;"",$D$5:$D$72,"&lt;&gt;"&amp;"NL",$D$5:$D$72,"&lt;&gt;"&amp;"HORS LIGUE",AA$5:AA$72,"&lt;"&amp;AA18)+1),Paramètres!$B$3:$C$56,2,FALSE)*Paramètres!$K$14))</f>
        <v>0</v>
      </c>
      <c r="AC18" s="46"/>
      <c r="AD18" s="2">
        <f>IF(AC$2="Bike &amp; Run",IF(ISNA(VLOOKUP(AC18,Paramètres!$B$3:$C$56,2,FALSE)),0,VLOOKUP(AC18,Paramètres!$B$3:$C$56,2,FALSE)*Paramètres!$K$15),IF(OR(AC18="",OR($D18="",$D18="NL",$D18="HORS LIGUE")),0,VLOOKUP(IF(OR(AC18="",OR($D18="",$D18="NL",$D18="HORS LIGUE")),"",COUNTIFS($D$5:$D$72,"&lt;&gt;"&amp;"",$D$5:$D$72,"&lt;&gt;"&amp;"NL",$D$5:$D$72,"&lt;&gt;"&amp;"HORS LIGUE",AC$5:AC$72,"&lt;"&amp;AC18)+1),Paramètres!$B$3:$C$56,2,FALSE)*Paramètres!$K$15))</f>
        <v>0</v>
      </c>
      <c r="AE18" s="46"/>
      <c r="AF18" s="2">
        <f>IF(AE$2="Bike &amp; Run",IF(ISNA(VLOOKUP(AE18,Paramètres!$B$3:$C$56,2,FALSE)),0,VLOOKUP(AE18,Paramètres!$B$3:$C$56,2,FALSE)*Paramètres!$K$16),IF(OR(AE18="",OR($D18="",$D18="NL",$D18="HORS LIGUE")),0,VLOOKUP(IF(OR(AE18="",OR($D18="",$D18="NL",$D18="HORS LIGUE")),"",COUNTIFS($D$5:$D$72,"&lt;&gt;"&amp;"",$D$5:$D$72,"&lt;&gt;"&amp;"NL",$D$5:$D$72,"&lt;&gt;"&amp;"HORS LIGUE",AE$5:AE$72,"&lt;"&amp;AE18)+1),Paramètres!$B$3:$C$56,2,FALSE)*Paramètres!$K$16))</f>
        <v>0</v>
      </c>
      <c r="AG18" s="46"/>
      <c r="AH18" s="2">
        <f>IF(AG$2="Bike &amp; Run",IF(ISNA(VLOOKUP(AG18,Paramètres!$B$3:$C$56,2,FALSE)),0,VLOOKUP(AG18,Paramètres!$B$3:$C$56,2,FALSE)*Paramètres!$K$17),IF(OR(AG18="",OR($D18="",$D18="NL",$D18="HORS LIGUE")),0,VLOOKUP(IF(OR(AG18="",OR($D18="",$D18="NL",$D18="HORS LIGUE")),"",COUNTIFS($D$5:$D$72,"&lt;&gt;"&amp;"",$D$5:$D$72,"&lt;&gt;"&amp;"NL",$D$5:$D$72,"&lt;&gt;"&amp;"HORS LIGUE",AG$5:AG$72,"&lt;"&amp;AG18)+1),Paramètres!$B$3:$C$56,2,FALSE)*Paramètres!$K$17))</f>
        <v>0</v>
      </c>
      <c r="AI18" s="40">
        <f t="shared" si="0"/>
        <v>0</v>
      </c>
      <c r="AJ18" s="3" t="str">
        <f t="shared" si="1"/>
        <v/>
      </c>
      <c r="AK18" s="5">
        <f t="shared" si="2"/>
        <v>0</v>
      </c>
      <c r="AL18" s="41">
        <f t="shared" si="3"/>
        <v>0</v>
      </c>
      <c r="AM18" s="33" t="str">
        <f t="shared" si="4"/>
        <v/>
      </c>
      <c r="AO18" s="22">
        <f t="shared" si="5"/>
        <v>0</v>
      </c>
      <c r="AP18">
        <f t="shared" si="6"/>
        <v>0</v>
      </c>
      <c r="AQ18">
        <f t="shared" si="7"/>
        <v>0</v>
      </c>
      <c r="AR18">
        <f t="shared" si="8"/>
        <v>0</v>
      </c>
      <c r="AS18">
        <f t="shared" si="9"/>
        <v>0</v>
      </c>
      <c r="AT18">
        <f t="shared" si="10"/>
        <v>0</v>
      </c>
      <c r="AU18">
        <f t="shared" si="11"/>
        <v>0</v>
      </c>
      <c r="AV18">
        <f t="shared" si="12"/>
        <v>0</v>
      </c>
      <c r="AW18">
        <f t="shared" si="13"/>
        <v>0</v>
      </c>
      <c r="AX18">
        <f t="shared" si="14"/>
        <v>0</v>
      </c>
      <c r="AY18">
        <f t="shared" si="15"/>
        <v>0</v>
      </c>
      <c r="AZ18">
        <f t="shared" si="16"/>
        <v>0</v>
      </c>
      <c r="BA18">
        <f t="shared" si="17"/>
        <v>0</v>
      </c>
      <c r="BB18">
        <f t="shared" si="18"/>
        <v>0</v>
      </c>
      <c r="BC18">
        <f t="shared" si="19"/>
        <v>0</v>
      </c>
      <c r="BD18">
        <f t="shared" si="20"/>
        <v>0</v>
      </c>
      <c r="BE18" s="22">
        <f t="shared" ref="BE18:BR18" si="34">BD18+LARGE($AO18:$BC18,BE$4)</f>
        <v>0</v>
      </c>
      <c r="BF18" s="22">
        <f t="shared" si="34"/>
        <v>0</v>
      </c>
      <c r="BG18" s="22">
        <f t="shared" si="34"/>
        <v>0</v>
      </c>
      <c r="BH18" s="22">
        <f t="shared" si="34"/>
        <v>0</v>
      </c>
      <c r="BI18" s="22">
        <f t="shared" si="34"/>
        <v>0</v>
      </c>
      <c r="BJ18" s="22">
        <f t="shared" si="34"/>
        <v>0</v>
      </c>
      <c r="BK18" s="22">
        <f t="shared" si="34"/>
        <v>0</v>
      </c>
      <c r="BL18" s="22">
        <f t="shared" si="34"/>
        <v>0</v>
      </c>
      <c r="BM18" s="22">
        <f t="shared" si="34"/>
        <v>0</v>
      </c>
      <c r="BN18" s="22">
        <f t="shared" si="34"/>
        <v>0</v>
      </c>
      <c r="BO18" s="22">
        <f t="shared" si="34"/>
        <v>0</v>
      </c>
      <c r="BP18" s="22">
        <f t="shared" si="34"/>
        <v>0</v>
      </c>
      <c r="BQ18" s="22">
        <f t="shared" si="34"/>
        <v>0</v>
      </c>
      <c r="BR18" s="22">
        <f t="shared" si="34"/>
        <v>0</v>
      </c>
    </row>
    <row r="19" spans="1:70" ht="16.5">
      <c r="A19" s="14" t="s">
        <v>717</v>
      </c>
      <c r="B19" s="32" t="str">
        <f>IF(ISNA(VLOOKUP(A19,'Licenciés Jeunes 2023'!A:C,3,0)),"",VLOOKUP(A19,'Licenciés Jeunes 2023'!A:C,3,0))</f>
        <v/>
      </c>
      <c r="C19" s="32" t="str">
        <f>IF(ISNA(VLOOKUP(A19,'Licenciés Jeunes 2023'!A:C,2,0)),"",VLOOKUP(A19,'Licenciés Jeunes 2023'!A:C,2,0))</f>
        <v/>
      </c>
      <c r="D19" s="32" t="str">
        <f>IF(ISNA(VLOOKUP(A19,'Licenciés Jeunes 2023'!A:F,6,0)),"",VLOOKUP(A19,'Licenciés Jeunes 2023'!A:F,6,0))</f>
        <v/>
      </c>
      <c r="E19" s="6"/>
      <c r="F19" s="2">
        <f>IF(E$2="Bike &amp; Run",IF(ISNA(VLOOKUP(E19,Paramètres!$B$3:$C$56,2,FALSE)),0,VLOOKUP(E19,Paramètres!$B$3:$C$56,2,FALSE)*Paramètres!$K$3),IF(OR(E19="",OR($D19="",$D19="NL",$D19="HORS LIGUE")),0,VLOOKUP(IF(OR(E19="",OR($D19="",$D19="NL",$D19="HORS LIGUE")),"",COUNTIFS($D$5:$D$72,"&lt;&gt;"&amp;"",$D$5:$D$72,"&lt;&gt;"&amp;"NL",$D$5:$D$72,"&lt;&gt;"&amp;"HORS LIGUE",E$5:E$72,"&lt;"&amp;E19)+1),Paramètres!$B$3:$C$56,2,FALSE)*Paramètres!$K$3))</f>
        <v>0</v>
      </c>
      <c r="G19" s="4"/>
      <c r="H19" s="2">
        <f>IF(G$2="Bike &amp; Run",IF(ISNA(VLOOKUP(G19,Paramètres!$B$3:$C$56,2,FALSE)),0,VLOOKUP(G19,Paramètres!$B$3:$C$56,2,FALSE)*Paramètres!$K$4),IF(OR(G19="",OR($D19="",$D19="NL",$D19="HORS LIGUE")),0,VLOOKUP(IF(OR(G19="",OR($D19="",$D19="NL",$D19="HORS LIGUE")),"",COUNTIFS($D$5:$D$72,"&lt;&gt;"&amp;"",$D$5:$D$72,"&lt;&gt;"&amp;"NL",$D$5:$D$72,"&lt;&gt;"&amp;"HORS LIGUE",G$5:G$72,"&lt;"&amp;G19)+1),Paramètres!$B$3:$C$56,2,FALSE)*Paramètres!$K$4))</f>
        <v>0</v>
      </c>
      <c r="I19" s="36"/>
      <c r="J19" s="2">
        <f>IF(I$2="Bike &amp; Run",IF(ISNA(VLOOKUP(I19,Paramètres!$B$3:$C$56,2,FALSE)),0,VLOOKUP(I19,Paramètres!$B$3:$C$56,2,FALSE)*Paramètres!$K$5),IF(OR(I19="",OR($D19="",$D19="NL",$D19="HORS LIGUE")),0,VLOOKUP(IF(OR(I19="",OR($D19="",$D19="NL",$D19="HORS LIGUE")),"",COUNTIFS($D$5:$D$72,"&lt;&gt;"&amp;"",$D$5:$D$72,"&lt;&gt;"&amp;"NL",$D$5:$D$72,"&lt;&gt;"&amp;"HORS LIGUE",I$5:I$72,"&lt;"&amp;I19)+1),Paramètres!$B$3:$C$56,2,FALSE)*Paramètres!$K$5))</f>
        <v>0</v>
      </c>
      <c r="K19" s="4"/>
      <c r="L19" s="2">
        <f>IF(K$2="Bike &amp; Run",IF(ISNA(VLOOKUP(K19,Paramètres!$B$3:$C$56,2,FALSE)),0,VLOOKUP(K19,Paramètres!$B$3:$C$56,2,FALSE)*Paramètres!$K$6),IF(OR(K19="",OR($D19="",$D19="NL",$D19="HORS LIGUE")),0,VLOOKUP(IF(OR(K19="",OR($D19="",$D19="NL",$D19="HORS LIGUE")),"",COUNTIFS($D$5:$D$72,"&lt;&gt;"&amp;"",$D$5:$D$72,"&lt;&gt;"&amp;"NL",$D$5:$D$72,"&lt;&gt;"&amp;"HORS LIGUE",K$5:K$72,"&lt;"&amp;K19)+1),Paramètres!$B$3:$C$56,2,FALSE)*Paramètres!$K$6))</f>
        <v>0</v>
      </c>
      <c r="M19" s="4"/>
      <c r="N19" s="2">
        <f>IF(M$2="Bike &amp; Run",IF(ISNA(VLOOKUP(M19,Paramètres!$B$3:$C$56,2,FALSE)),0,VLOOKUP(M19,Paramètres!$B$3:$C$56,2,FALSE)*Paramètres!$K$7),IF(OR(M19="",OR($D19="",$D19="NL",$D19="HORS LIGUE")),0,VLOOKUP(IF(OR(M19="",OR($D19="",$D19="NL",$D19="HORS LIGUE")),"",COUNTIFS($D$5:$D$72,"&lt;&gt;"&amp;"",$D$5:$D$72,"&lt;&gt;"&amp;"NL",$D$5:$D$72,"&lt;&gt;"&amp;"HORS LIGUE",M$5:M$72,"&lt;"&amp;M19)+1),Paramètres!$B$3:$C$56,2,FALSE)*Paramètres!$K$7))</f>
        <v>0</v>
      </c>
      <c r="O19" s="46"/>
      <c r="P19" s="2">
        <f>IF(O$2="Bike &amp; Run",IF(ISNA(VLOOKUP(O19,Paramètres!$B$3:$C$56,2,FALSE)),0,VLOOKUP(O19,Paramètres!$B$3:$C$56,2,FALSE)*Paramètres!$K$8),IF(OR(O19="",OR($D19="",$D19="NL",$D19="HORS LIGUE")),0,VLOOKUP(IF(OR(O19="",OR($D19="",$D19="NL",$D19="HORS LIGUE")),"",COUNTIFS($D$5:$D$72,"&lt;&gt;"&amp;"",$D$5:$D$72,"&lt;&gt;"&amp;"NL",$D$5:$D$72,"&lt;&gt;"&amp;"HORS LIGUE",O$5:O$72,"&lt;"&amp;O19)+1),Paramètres!$B$3:$C$56,2,FALSE)*Paramètres!$K$8))</f>
        <v>0</v>
      </c>
      <c r="Q19" s="46"/>
      <c r="R19" s="2">
        <f>IF(Q$2="Bike &amp; Run",IF(ISNA(VLOOKUP(Q19,Paramètres!$B$3:$C$56,2,FALSE)),0,VLOOKUP(Q19,Paramètres!$B$3:$C$56,2,FALSE)*Paramètres!$K$9),IF(OR(Q19="",OR($D19="",$D19="NL",$D19="HORS LIGUE")),0,VLOOKUP(IF(OR(Q19="",OR($D19="",$D19="NL",$D19="HORS LIGUE")),"",COUNTIFS($D$5:$D$72,"&lt;&gt;"&amp;"",$D$5:$D$72,"&lt;&gt;"&amp;"NL",$D$5:$D$72,"&lt;&gt;"&amp;"HORS LIGUE",Q$5:Q$72,"&lt;"&amp;Q19)+1),Paramètres!$B$3:$C$56,2,FALSE)*Paramètres!$K$9))</f>
        <v>0</v>
      </c>
      <c r="S19" s="46"/>
      <c r="T19" s="2">
        <f>IF(S$2="Bike &amp; Run",IF(ISNA(VLOOKUP(S19,Paramètres!$B$3:$C$56,2,FALSE)),0,VLOOKUP(S19,Paramètres!$B$3:$C$56,2,FALSE)*Paramètres!$K$10),IF(OR(S19="",OR($D19="",$D19="NL",$D19="HORS LIGUE")),0,VLOOKUP(IF(OR(S19="",OR($D19="",$D19="NL",$D19="HORS LIGUE")),"",COUNTIFS($D$5:$D$72,"&lt;&gt;"&amp;"",$D$5:$D$72,"&lt;&gt;"&amp;"NL",$D$5:$D$72,"&lt;&gt;"&amp;"HORS LIGUE",S$5:S$72,"&lt;"&amp;S19)+1),Paramètres!$B$3:$C$56,2,FALSE)*Paramètres!$K$10))</f>
        <v>0</v>
      </c>
      <c r="U19" s="46"/>
      <c r="V19" s="2">
        <f>IF(U$2="Bike &amp; Run",IF(ISNA(VLOOKUP(U19,Paramètres!$B$3:$C$56,2,FALSE)),0,VLOOKUP(U19,Paramètres!$B$3:$C$56,2,FALSE)*Paramètres!$K$11),IF(OR(U19="",OR($D19="",$D19="NL",$D19="HORS LIGUE")),0,VLOOKUP(IF(OR(U19="",OR($D19="",$D19="NL",$D19="HORS LIGUE")),"",COUNTIFS($D$5:$D$72,"&lt;&gt;"&amp;"",$D$5:$D$72,"&lt;&gt;"&amp;"NL",$D$5:$D$72,"&lt;&gt;"&amp;"HORS LIGUE",U$5:U$72,"&lt;"&amp;U19)+1),Paramètres!$B$3:$C$56,2,FALSE)*Paramètres!$K$11))</f>
        <v>0</v>
      </c>
      <c r="W19" s="46"/>
      <c r="X19" s="2">
        <f>IF(W$2="Bike &amp; Run",IF(ISNA(VLOOKUP(W19,Paramètres!$B$3:$C$56,2,FALSE)),0,VLOOKUP(W19,Paramètres!$B$3:$C$56,2,FALSE)*Paramètres!$K$12),IF(OR(W19="",OR($D19="",$D19="NL",$D19="HORS LIGUE")),0,VLOOKUP(IF(OR(W19="",OR($D19="",$D19="NL",$D19="HORS LIGUE")),"",COUNTIFS($D$5:$D$72,"&lt;&gt;"&amp;"",$D$5:$D$72,"&lt;&gt;"&amp;"NL",$D$5:$D$72,"&lt;&gt;"&amp;"HORS LIGUE",W$5:W$72,"&lt;"&amp;W19)+1),Paramètres!$B$3:$C$56,2,FALSE)*Paramètres!$K$12))</f>
        <v>0</v>
      </c>
      <c r="Y19" s="46"/>
      <c r="Z19" s="2">
        <f>IF(Y$2="Bike &amp; Run",IF(ISNA(VLOOKUP(Y19,Paramètres!$B$3:$C$56,2,FALSE)),0,VLOOKUP(Y19,Paramètres!$B$3:$C$56,2,FALSE)*Paramètres!$K$13),IF(OR(Y19="",OR($D19="",$D19="NL",$D19="HORS LIGUE")),0,VLOOKUP(IF(OR(Y19="",OR($D19="",$D19="NL",$D19="HORS LIGUE")),"",COUNTIFS($D$5:$D$72,"&lt;&gt;"&amp;"",$D$5:$D$72,"&lt;&gt;"&amp;"NL",$D$5:$D$72,"&lt;&gt;"&amp;"HORS LIGUE",Y$5:Y$72,"&lt;"&amp;Y19)+1),Paramètres!$B$3:$C$56,2,FALSE)*Paramètres!$K$13))</f>
        <v>0</v>
      </c>
      <c r="AA19" s="46"/>
      <c r="AB19" s="2">
        <f>IF(AA$2="Bike &amp; Run",IF(ISNA(VLOOKUP(AA19,Paramètres!$B$3:$C$56,2,FALSE)),0,VLOOKUP(AA19,Paramètres!$B$3:$C$56,2,FALSE)*Paramètres!$K$14),IF(OR(AA19="",OR($D19="",$D19="NL",$D19="HORS LIGUE")),0,VLOOKUP(IF(OR(AA19="",OR($D19="",$D19="NL",$D19="HORS LIGUE")),"",COUNTIFS($D$5:$D$72,"&lt;&gt;"&amp;"",$D$5:$D$72,"&lt;&gt;"&amp;"NL",$D$5:$D$72,"&lt;&gt;"&amp;"HORS LIGUE",AA$5:AA$72,"&lt;"&amp;AA19)+1),Paramètres!$B$3:$C$56,2,FALSE)*Paramètres!$K$14))</f>
        <v>0</v>
      </c>
      <c r="AC19" s="46"/>
      <c r="AD19" s="2">
        <f>IF(AC$2="Bike &amp; Run",IF(ISNA(VLOOKUP(AC19,Paramètres!$B$3:$C$56,2,FALSE)),0,VLOOKUP(AC19,Paramètres!$B$3:$C$56,2,FALSE)*Paramètres!$K$15),IF(OR(AC19="",OR($D19="",$D19="NL",$D19="HORS LIGUE")),0,VLOOKUP(IF(OR(AC19="",OR($D19="",$D19="NL",$D19="HORS LIGUE")),"",COUNTIFS($D$5:$D$72,"&lt;&gt;"&amp;"",$D$5:$D$72,"&lt;&gt;"&amp;"NL",$D$5:$D$72,"&lt;&gt;"&amp;"HORS LIGUE",AC$5:AC$72,"&lt;"&amp;AC19)+1),Paramètres!$B$3:$C$56,2,FALSE)*Paramètres!$K$15))</f>
        <v>0</v>
      </c>
      <c r="AE19" s="46"/>
      <c r="AF19" s="2">
        <f>IF(AE$2="Bike &amp; Run",IF(ISNA(VLOOKUP(AE19,Paramètres!$B$3:$C$56,2,FALSE)),0,VLOOKUP(AE19,Paramètres!$B$3:$C$56,2,FALSE)*Paramètres!$K$16),IF(OR(AE19="",OR($D19="",$D19="NL",$D19="HORS LIGUE")),0,VLOOKUP(IF(OR(AE19="",OR($D19="",$D19="NL",$D19="HORS LIGUE")),"",COUNTIFS($D$5:$D$72,"&lt;&gt;"&amp;"",$D$5:$D$72,"&lt;&gt;"&amp;"NL",$D$5:$D$72,"&lt;&gt;"&amp;"HORS LIGUE",AE$5:AE$72,"&lt;"&amp;AE19)+1),Paramètres!$B$3:$C$56,2,FALSE)*Paramètres!$K$16))</f>
        <v>0</v>
      </c>
      <c r="AG19" s="46"/>
      <c r="AH19" s="2">
        <f>IF(AG$2="Bike &amp; Run",IF(ISNA(VLOOKUP(AG19,Paramètres!$B$3:$C$56,2,FALSE)),0,VLOOKUP(AG19,Paramètres!$B$3:$C$56,2,FALSE)*Paramètres!$K$17),IF(OR(AG19="",OR($D19="",$D19="NL",$D19="HORS LIGUE")),0,VLOOKUP(IF(OR(AG19="",OR($D19="",$D19="NL",$D19="HORS LIGUE")),"",COUNTIFS($D$5:$D$72,"&lt;&gt;"&amp;"",$D$5:$D$72,"&lt;&gt;"&amp;"NL",$D$5:$D$72,"&lt;&gt;"&amp;"HORS LIGUE",AG$5:AG$72,"&lt;"&amp;AG19)+1),Paramètres!$B$3:$C$56,2,FALSE)*Paramètres!$K$17))</f>
        <v>0</v>
      </c>
      <c r="AI19" s="40">
        <f t="shared" si="0"/>
        <v>0</v>
      </c>
      <c r="AJ19" s="3" t="str">
        <f t="shared" si="1"/>
        <v/>
      </c>
      <c r="AK19" s="5">
        <f t="shared" si="2"/>
        <v>0</v>
      </c>
      <c r="AL19" s="41">
        <f t="shared" si="3"/>
        <v>0</v>
      </c>
      <c r="AM19" s="33" t="str">
        <f t="shared" si="4"/>
        <v/>
      </c>
      <c r="AO19" s="22">
        <f t="shared" si="5"/>
        <v>0</v>
      </c>
      <c r="AP19">
        <f t="shared" si="6"/>
        <v>0</v>
      </c>
      <c r="AQ19">
        <f t="shared" si="7"/>
        <v>0</v>
      </c>
      <c r="AR19">
        <f t="shared" si="8"/>
        <v>0</v>
      </c>
      <c r="AS19">
        <f t="shared" si="9"/>
        <v>0</v>
      </c>
      <c r="AT19">
        <f t="shared" si="10"/>
        <v>0</v>
      </c>
      <c r="AU19">
        <f t="shared" si="11"/>
        <v>0</v>
      </c>
      <c r="AV19">
        <f t="shared" si="12"/>
        <v>0</v>
      </c>
      <c r="AW19">
        <f t="shared" si="13"/>
        <v>0</v>
      </c>
      <c r="AX19">
        <f t="shared" si="14"/>
        <v>0</v>
      </c>
      <c r="AY19">
        <f t="shared" si="15"/>
        <v>0</v>
      </c>
      <c r="AZ19">
        <f t="shared" si="16"/>
        <v>0</v>
      </c>
      <c r="BA19">
        <f t="shared" si="17"/>
        <v>0</v>
      </c>
      <c r="BB19">
        <f t="shared" si="18"/>
        <v>0</v>
      </c>
      <c r="BC19">
        <f t="shared" si="19"/>
        <v>0</v>
      </c>
      <c r="BD19">
        <f t="shared" si="20"/>
        <v>0</v>
      </c>
      <c r="BE19" s="22">
        <f t="shared" ref="BE19:BR19" si="35">BD19+LARGE($AO19:$BC19,BE$4)</f>
        <v>0</v>
      </c>
      <c r="BF19" s="22">
        <f t="shared" si="35"/>
        <v>0</v>
      </c>
      <c r="BG19" s="22">
        <f t="shared" si="35"/>
        <v>0</v>
      </c>
      <c r="BH19" s="22">
        <f t="shared" si="35"/>
        <v>0</v>
      </c>
      <c r="BI19" s="22">
        <f t="shared" si="35"/>
        <v>0</v>
      </c>
      <c r="BJ19" s="22">
        <f t="shared" si="35"/>
        <v>0</v>
      </c>
      <c r="BK19" s="22">
        <f t="shared" si="35"/>
        <v>0</v>
      </c>
      <c r="BL19" s="22">
        <f t="shared" si="35"/>
        <v>0</v>
      </c>
      <c r="BM19" s="22">
        <f t="shared" si="35"/>
        <v>0</v>
      </c>
      <c r="BN19" s="22">
        <f t="shared" si="35"/>
        <v>0</v>
      </c>
      <c r="BO19" s="22">
        <f t="shared" si="35"/>
        <v>0</v>
      </c>
      <c r="BP19" s="22">
        <f t="shared" si="35"/>
        <v>0</v>
      </c>
      <c r="BQ19" s="22">
        <f t="shared" si="35"/>
        <v>0</v>
      </c>
      <c r="BR19" s="22">
        <f t="shared" si="35"/>
        <v>0</v>
      </c>
    </row>
    <row r="20" spans="1:70" ht="16.5">
      <c r="A20" s="14" t="s">
        <v>737</v>
      </c>
      <c r="B20" s="32" t="str">
        <f>IF(ISNA(VLOOKUP(A20,'Licenciés Jeunes 2023'!A:C,3,0)),"",VLOOKUP(A20,'Licenciés Jeunes 2023'!A:C,3,0))</f>
        <v/>
      </c>
      <c r="C20" s="32" t="str">
        <f>IF(ISNA(VLOOKUP(A20,'Licenciés Jeunes 2023'!A:C,2,0)),"",VLOOKUP(A20,'Licenciés Jeunes 2023'!A:C,2,0))</f>
        <v/>
      </c>
      <c r="D20" s="32" t="str">
        <f>IF(ISNA(VLOOKUP(A20,'Licenciés Jeunes 2023'!A:F,6,0)),"",VLOOKUP(A20,'Licenciés Jeunes 2023'!A:F,6,0))</f>
        <v/>
      </c>
      <c r="E20" s="6"/>
      <c r="F20" s="2">
        <f>IF(E$2="Bike &amp; Run",IF(ISNA(VLOOKUP(E20,Paramètres!$B$3:$C$56,2,FALSE)),0,VLOOKUP(E20,Paramètres!$B$3:$C$56,2,FALSE)*Paramètres!$K$3),IF(OR(E20="",OR($D20="",$D20="NL",$D20="HORS LIGUE")),0,VLOOKUP(IF(OR(E20="",OR($D20="",$D20="NL",$D20="HORS LIGUE")),"",COUNTIFS($D$5:$D$72,"&lt;&gt;"&amp;"",$D$5:$D$72,"&lt;&gt;"&amp;"NL",$D$5:$D$72,"&lt;&gt;"&amp;"HORS LIGUE",E$5:E$72,"&lt;"&amp;E20)+1),Paramètres!$B$3:$C$56,2,FALSE)*Paramètres!$K$3))</f>
        <v>0</v>
      </c>
      <c r="G20" s="4"/>
      <c r="H20" s="2">
        <f>IF(G$2="Bike &amp; Run",IF(ISNA(VLOOKUP(G20,Paramètres!$B$3:$C$56,2,FALSE)),0,VLOOKUP(G20,Paramètres!$B$3:$C$56,2,FALSE)*Paramètres!$K$4),IF(OR(G20="",OR($D20="",$D20="NL",$D20="HORS LIGUE")),0,VLOOKUP(IF(OR(G20="",OR($D20="",$D20="NL",$D20="HORS LIGUE")),"",COUNTIFS($D$5:$D$72,"&lt;&gt;"&amp;"",$D$5:$D$72,"&lt;&gt;"&amp;"NL",$D$5:$D$72,"&lt;&gt;"&amp;"HORS LIGUE",G$5:G$72,"&lt;"&amp;G20)+1),Paramètres!$B$3:$C$56,2,FALSE)*Paramètres!$K$4))</f>
        <v>0</v>
      </c>
      <c r="I20" s="36"/>
      <c r="J20" s="2">
        <f>IF(I$2="Bike &amp; Run",IF(ISNA(VLOOKUP(I20,Paramètres!$B$3:$C$56,2,FALSE)),0,VLOOKUP(I20,Paramètres!$B$3:$C$56,2,FALSE)*Paramètres!$K$5),IF(OR(I20="",OR($D20="",$D20="NL",$D20="HORS LIGUE")),0,VLOOKUP(IF(OR(I20="",OR($D20="",$D20="NL",$D20="HORS LIGUE")),"",COUNTIFS($D$5:$D$72,"&lt;&gt;"&amp;"",$D$5:$D$72,"&lt;&gt;"&amp;"NL",$D$5:$D$72,"&lt;&gt;"&amp;"HORS LIGUE",I$5:I$72,"&lt;"&amp;I20)+1),Paramètres!$B$3:$C$56,2,FALSE)*Paramètres!$K$5))</f>
        <v>0</v>
      </c>
      <c r="K20" s="4"/>
      <c r="L20" s="2">
        <f>IF(K$2="Bike &amp; Run",IF(ISNA(VLOOKUP(K20,Paramètres!$B$3:$C$56,2,FALSE)),0,VLOOKUP(K20,Paramètres!$B$3:$C$56,2,FALSE)*Paramètres!$K$6),IF(OR(K20="",OR($D20="",$D20="NL",$D20="HORS LIGUE")),0,VLOOKUP(IF(OR(K20="",OR($D20="",$D20="NL",$D20="HORS LIGUE")),"",COUNTIFS($D$5:$D$72,"&lt;&gt;"&amp;"",$D$5:$D$72,"&lt;&gt;"&amp;"NL",$D$5:$D$72,"&lt;&gt;"&amp;"HORS LIGUE",K$5:K$72,"&lt;"&amp;K20)+1),Paramètres!$B$3:$C$56,2,FALSE)*Paramètres!$K$6))</f>
        <v>0</v>
      </c>
      <c r="M20" s="4"/>
      <c r="N20" s="2">
        <f>IF(M$2="Bike &amp; Run",IF(ISNA(VLOOKUP(M20,Paramètres!$B$3:$C$56,2,FALSE)),0,VLOOKUP(M20,Paramètres!$B$3:$C$56,2,FALSE)*Paramètres!$K$7),IF(OR(M20="",OR($D20="",$D20="NL",$D20="HORS LIGUE")),0,VLOOKUP(IF(OR(M20="",OR($D20="",$D20="NL",$D20="HORS LIGUE")),"",COUNTIFS($D$5:$D$72,"&lt;&gt;"&amp;"",$D$5:$D$72,"&lt;&gt;"&amp;"NL",$D$5:$D$72,"&lt;&gt;"&amp;"HORS LIGUE",M$5:M$72,"&lt;"&amp;M20)+1),Paramètres!$B$3:$C$56,2,FALSE)*Paramètres!$K$7))</f>
        <v>0</v>
      </c>
      <c r="O20" s="46"/>
      <c r="P20" s="2">
        <f>IF(O$2="Bike &amp; Run",IF(ISNA(VLOOKUP(O20,Paramètres!$B$3:$C$56,2,FALSE)),0,VLOOKUP(O20,Paramètres!$B$3:$C$56,2,FALSE)*Paramètres!$K$8),IF(OR(O20="",OR($D20="",$D20="NL",$D20="HORS LIGUE")),0,VLOOKUP(IF(OR(O20="",OR($D20="",$D20="NL",$D20="HORS LIGUE")),"",COUNTIFS($D$5:$D$72,"&lt;&gt;"&amp;"",$D$5:$D$72,"&lt;&gt;"&amp;"NL",$D$5:$D$72,"&lt;&gt;"&amp;"HORS LIGUE",O$5:O$72,"&lt;"&amp;O20)+1),Paramètres!$B$3:$C$56,2,FALSE)*Paramètres!$K$8))</f>
        <v>0</v>
      </c>
      <c r="Q20" s="46"/>
      <c r="R20" s="2">
        <f>IF(Q$2="Bike &amp; Run",IF(ISNA(VLOOKUP(Q20,Paramètres!$B$3:$C$56,2,FALSE)),0,VLOOKUP(Q20,Paramètres!$B$3:$C$56,2,FALSE)*Paramètres!$K$9),IF(OR(Q20="",OR($D20="",$D20="NL",$D20="HORS LIGUE")),0,VLOOKUP(IF(OR(Q20="",OR($D20="",$D20="NL",$D20="HORS LIGUE")),"",COUNTIFS($D$5:$D$72,"&lt;&gt;"&amp;"",$D$5:$D$72,"&lt;&gt;"&amp;"NL",$D$5:$D$72,"&lt;&gt;"&amp;"HORS LIGUE",Q$5:Q$72,"&lt;"&amp;Q20)+1),Paramètres!$B$3:$C$56,2,FALSE)*Paramètres!$K$9))</f>
        <v>0</v>
      </c>
      <c r="S20" s="46"/>
      <c r="T20" s="2">
        <f>IF(S$2="Bike &amp; Run",IF(ISNA(VLOOKUP(S20,Paramètres!$B$3:$C$56,2,FALSE)),0,VLOOKUP(S20,Paramètres!$B$3:$C$56,2,FALSE)*Paramètres!$K$10),IF(OR(S20="",OR($D20="",$D20="NL",$D20="HORS LIGUE")),0,VLOOKUP(IF(OR(S20="",OR($D20="",$D20="NL",$D20="HORS LIGUE")),"",COUNTIFS($D$5:$D$72,"&lt;&gt;"&amp;"",$D$5:$D$72,"&lt;&gt;"&amp;"NL",$D$5:$D$72,"&lt;&gt;"&amp;"HORS LIGUE",S$5:S$72,"&lt;"&amp;S20)+1),Paramètres!$B$3:$C$56,2,FALSE)*Paramètres!$K$10))</f>
        <v>0</v>
      </c>
      <c r="U20" s="46"/>
      <c r="V20" s="2">
        <f>IF(U$2="Bike &amp; Run",IF(ISNA(VLOOKUP(U20,Paramètres!$B$3:$C$56,2,FALSE)),0,VLOOKUP(U20,Paramètres!$B$3:$C$56,2,FALSE)*Paramètres!$K$11),IF(OR(U20="",OR($D20="",$D20="NL",$D20="HORS LIGUE")),0,VLOOKUP(IF(OR(U20="",OR($D20="",$D20="NL",$D20="HORS LIGUE")),"",COUNTIFS($D$5:$D$72,"&lt;&gt;"&amp;"",$D$5:$D$72,"&lt;&gt;"&amp;"NL",$D$5:$D$72,"&lt;&gt;"&amp;"HORS LIGUE",U$5:U$72,"&lt;"&amp;U20)+1),Paramètres!$B$3:$C$56,2,FALSE)*Paramètres!$K$11))</f>
        <v>0</v>
      </c>
      <c r="W20" s="46"/>
      <c r="X20" s="2">
        <f>IF(W$2="Bike &amp; Run",IF(ISNA(VLOOKUP(W20,Paramètres!$B$3:$C$56,2,FALSE)),0,VLOOKUP(W20,Paramètres!$B$3:$C$56,2,FALSE)*Paramètres!$K$12),IF(OR(W20="",OR($D20="",$D20="NL",$D20="HORS LIGUE")),0,VLOOKUP(IF(OR(W20="",OR($D20="",$D20="NL",$D20="HORS LIGUE")),"",COUNTIFS($D$5:$D$72,"&lt;&gt;"&amp;"",$D$5:$D$72,"&lt;&gt;"&amp;"NL",$D$5:$D$72,"&lt;&gt;"&amp;"HORS LIGUE",W$5:W$72,"&lt;"&amp;W20)+1),Paramètres!$B$3:$C$56,2,FALSE)*Paramètres!$K$12))</f>
        <v>0</v>
      </c>
      <c r="Y20" s="46"/>
      <c r="Z20" s="2">
        <f>IF(Y$2="Bike &amp; Run",IF(ISNA(VLOOKUP(Y20,Paramètres!$B$3:$C$56,2,FALSE)),0,VLOOKUP(Y20,Paramètres!$B$3:$C$56,2,FALSE)*Paramètres!$K$13),IF(OR(Y20="",OR($D20="",$D20="NL",$D20="HORS LIGUE")),0,VLOOKUP(IF(OR(Y20="",OR($D20="",$D20="NL",$D20="HORS LIGUE")),"",COUNTIFS($D$5:$D$72,"&lt;&gt;"&amp;"",$D$5:$D$72,"&lt;&gt;"&amp;"NL",$D$5:$D$72,"&lt;&gt;"&amp;"HORS LIGUE",Y$5:Y$72,"&lt;"&amp;Y20)+1),Paramètres!$B$3:$C$56,2,FALSE)*Paramètres!$K$13))</f>
        <v>0</v>
      </c>
      <c r="AA20" s="46"/>
      <c r="AB20" s="2">
        <f>IF(AA$2="Bike &amp; Run",IF(ISNA(VLOOKUP(AA20,Paramètres!$B$3:$C$56,2,FALSE)),0,VLOOKUP(AA20,Paramètres!$B$3:$C$56,2,FALSE)*Paramètres!$K$14),IF(OR(AA20="",OR($D20="",$D20="NL",$D20="HORS LIGUE")),0,VLOOKUP(IF(OR(AA20="",OR($D20="",$D20="NL",$D20="HORS LIGUE")),"",COUNTIFS($D$5:$D$72,"&lt;&gt;"&amp;"",$D$5:$D$72,"&lt;&gt;"&amp;"NL",$D$5:$D$72,"&lt;&gt;"&amp;"HORS LIGUE",AA$5:AA$72,"&lt;"&amp;AA20)+1),Paramètres!$B$3:$C$56,2,FALSE)*Paramètres!$K$14))</f>
        <v>0</v>
      </c>
      <c r="AC20" s="46"/>
      <c r="AD20" s="2">
        <f>IF(AC$2="Bike &amp; Run",IF(ISNA(VLOOKUP(AC20,Paramètres!$B$3:$C$56,2,FALSE)),0,VLOOKUP(AC20,Paramètres!$B$3:$C$56,2,FALSE)*Paramètres!$K$15),IF(OR(AC20="",OR($D20="",$D20="NL",$D20="HORS LIGUE")),0,VLOOKUP(IF(OR(AC20="",OR($D20="",$D20="NL",$D20="HORS LIGUE")),"",COUNTIFS($D$5:$D$72,"&lt;&gt;"&amp;"",$D$5:$D$72,"&lt;&gt;"&amp;"NL",$D$5:$D$72,"&lt;&gt;"&amp;"HORS LIGUE",AC$5:AC$72,"&lt;"&amp;AC20)+1),Paramètres!$B$3:$C$56,2,FALSE)*Paramètres!$K$15))</f>
        <v>0</v>
      </c>
      <c r="AE20" s="46"/>
      <c r="AF20" s="2">
        <f>IF(AE$2="Bike &amp; Run",IF(ISNA(VLOOKUP(AE20,Paramètres!$B$3:$C$56,2,FALSE)),0,VLOOKUP(AE20,Paramètres!$B$3:$C$56,2,FALSE)*Paramètres!$K$16),IF(OR(AE20="",OR($D20="",$D20="NL",$D20="HORS LIGUE")),0,VLOOKUP(IF(OR(AE20="",OR($D20="",$D20="NL",$D20="HORS LIGUE")),"",COUNTIFS($D$5:$D$72,"&lt;&gt;"&amp;"",$D$5:$D$72,"&lt;&gt;"&amp;"NL",$D$5:$D$72,"&lt;&gt;"&amp;"HORS LIGUE",AE$5:AE$72,"&lt;"&amp;AE20)+1),Paramètres!$B$3:$C$56,2,FALSE)*Paramètres!$K$16))</f>
        <v>0</v>
      </c>
      <c r="AG20" s="46"/>
      <c r="AH20" s="2">
        <f>IF(AG$2="Bike &amp; Run",IF(ISNA(VLOOKUP(AG20,Paramètres!$B$3:$C$56,2,FALSE)),0,VLOOKUP(AG20,Paramètres!$B$3:$C$56,2,FALSE)*Paramètres!$K$17),IF(OR(AG20="",OR($D20="",$D20="NL",$D20="HORS LIGUE")),0,VLOOKUP(IF(OR(AG20="",OR($D20="",$D20="NL",$D20="HORS LIGUE")),"",COUNTIFS($D$5:$D$72,"&lt;&gt;"&amp;"",$D$5:$D$72,"&lt;&gt;"&amp;"NL",$D$5:$D$72,"&lt;&gt;"&amp;"HORS LIGUE",AG$5:AG$72,"&lt;"&amp;AG20)+1),Paramètres!$B$3:$C$56,2,FALSE)*Paramètres!$K$17))</f>
        <v>0</v>
      </c>
      <c r="AI20" s="40">
        <f t="shared" si="0"/>
        <v>0</v>
      </c>
      <c r="AJ20" s="3" t="str">
        <f t="shared" si="1"/>
        <v/>
      </c>
      <c r="AK20" s="5">
        <f t="shared" si="2"/>
        <v>0</v>
      </c>
      <c r="AL20" s="41">
        <f t="shared" si="3"/>
        <v>0</v>
      </c>
      <c r="AM20" s="33" t="str">
        <f t="shared" si="4"/>
        <v/>
      </c>
      <c r="AO20" s="22">
        <f t="shared" si="5"/>
        <v>0</v>
      </c>
      <c r="AP20">
        <f t="shared" si="6"/>
        <v>0</v>
      </c>
      <c r="AQ20">
        <f t="shared" si="7"/>
        <v>0</v>
      </c>
      <c r="AR20">
        <f t="shared" si="8"/>
        <v>0</v>
      </c>
      <c r="AS20">
        <f t="shared" si="9"/>
        <v>0</v>
      </c>
      <c r="AT20">
        <f t="shared" si="10"/>
        <v>0</v>
      </c>
      <c r="AU20">
        <f t="shared" si="11"/>
        <v>0</v>
      </c>
      <c r="AV20">
        <f t="shared" si="12"/>
        <v>0</v>
      </c>
      <c r="AW20">
        <f t="shared" si="13"/>
        <v>0</v>
      </c>
      <c r="AX20">
        <f t="shared" si="14"/>
        <v>0</v>
      </c>
      <c r="AY20">
        <f t="shared" si="15"/>
        <v>0</v>
      </c>
      <c r="AZ20">
        <f t="shared" si="16"/>
        <v>0</v>
      </c>
      <c r="BA20">
        <f t="shared" si="17"/>
        <v>0</v>
      </c>
      <c r="BB20">
        <f t="shared" si="18"/>
        <v>0</v>
      </c>
      <c r="BC20">
        <f t="shared" si="19"/>
        <v>0</v>
      </c>
      <c r="BD20">
        <f t="shared" si="20"/>
        <v>0</v>
      </c>
      <c r="BE20" s="22">
        <f t="shared" ref="BE20:BR20" si="36">BD20+LARGE($AO20:$BC20,BE$4)</f>
        <v>0</v>
      </c>
      <c r="BF20" s="22">
        <f t="shared" si="36"/>
        <v>0</v>
      </c>
      <c r="BG20" s="22">
        <f t="shared" si="36"/>
        <v>0</v>
      </c>
      <c r="BH20" s="22">
        <f t="shared" si="36"/>
        <v>0</v>
      </c>
      <c r="BI20" s="22">
        <f t="shared" si="36"/>
        <v>0</v>
      </c>
      <c r="BJ20" s="22">
        <f t="shared" si="36"/>
        <v>0</v>
      </c>
      <c r="BK20" s="22">
        <f t="shared" si="36"/>
        <v>0</v>
      </c>
      <c r="BL20" s="22">
        <f t="shared" si="36"/>
        <v>0</v>
      </c>
      <c r="BM20" s="22">
        <f t="shared" si="36"/>
        <v>0</v>
      </c>
      <c r="BN20" s="22">
        <f t="shared" si="36"/>
        <v>0</v>
      </c>
      <c r="BO20" s="22">
        <f t="shared" si="36"/>
        <v>0</v>
      </c>
      <c r="BP20" s="22">
        <f t="shared" si="36"/>
        <v>0</v>
      </c>
      <c r="BQ20" s="22">
        <f t="shared" si="36"/>
        <v>0</v>
      </c>
      <c r="BR20" s="22">
        <f t="shared" si="36"/>
        <v>0</v>
      </c>
    </row>
    <row r="21" spans="1:70" ht="16.5">
      <c r="A21" s="14" t="s">
        <v>751</v>
      </c>
      <c r="B21" s="32" t="str">
        <f>IF(ISNA(VLOOKUP(A21,'Licenciés Jeunes 2023'!A:C,3,0)),"",VLOOKUP(A21,'Licenciés Jeunes 2023'!A:C,3,0))</f>
        <v/>
      </c>
      <c r="C21" s="32" t="str">
        <f>IF(ISNA(VLOOKUP(A21,'Licenciés Jeunes 2023'!A:C,2,0)),"",VLOOKUP(A21,'Licenciés Jeunes 2023'!A:C,2,0))</f>
        <v/>
      </c>
      <c r="D21" s="32" t="str">
        <f>IF(ISNA(VLOOKUP(A21,'Licenciés Jeunes 2023'!A:F,6,0)),"",VLOOKUP(A21,'Licenciés Jeunes 2023'!A:F,6,0))</f>
        <v/>
      </c>
      <c r="E21" s="6"/>
      <c r="F21" s="2">
        <f>IF(E$2="Bike &amp; Run",IF(ISNA(VLOOKUP(E21,Paramètres!$B$3:$C$56,2,FALSE)),0,VLOOKUP(E21,Paramètres!$B$3:$C$56,2,FALSE)*Paramètres!$K$3),IF(OR(E21="",OR($D21="",$D21="NL",$D21="HORS LIGUE")),0,VLOOKUP(IF(OR(E21="",OR($D21="",$D21="NL",$D21="HORS LIGUE")),"",COUNTIFS($D$5:$D$72,"&lt;&gt;"&amp;"",$D$5:$D$72,"&lt;&gt;"&amp;"NL",$D$5:$D$72,"&lt;&gt;"&amp;"HORS LIGUE",E$5:E$72,"&lt;"&amp;E21)+1),Paramètres!$B$3:$C$56,2,FALSE)*Paramètres!$K$3))</f>
        <v>0</v>
      </c>
      <c r="G21" s="4"/>
      <c r="H21" s="2">
        <f>IF(G$2="Bike &amp; Run",IF(ISNA(VLOOKUP(G21,Paramètres!$B$3:$C$56,2,FALSE)),0,VLOOKUP(G21,Paramètres!$B$3:$C$56,2,FALSE)*Paramètres!$K$4),IF(OR(G21="",OR($D21="",$D21="NL",$D21="HORS LIGUE")),0,VLOOKUP(IF(OR(G21="",OR($D21="",$D21="NL",$D21="HORS LIGUE")),"",COUNTIFS($D$5:$D$72,"&lt;&gt;"&amp;"",$D$5:$D$72,"&lt;&gt;"&amp;"NL",$D$5:$D$72,"&lt;&gt;"&amp;"HORS LIGUE",G$5:G$72,"&lt;"&amp;G21)+1),Paramètres!$B$3:$C$56,2,FALSE)*Paramètres!$K$4))</f>
        <v>0</v>
      </c>
      <c r="I21" s="36"/>
      <c r="J21" s="2">
        <f>IF(I$2="Bike &amp; Run",IF(ISNA(VLOOKUP(I21,Paramètres!$B$3:$C$56,2,FALSE)),0,VLOOKUP(I21,Paramètres!$B$3:$C$56,2,FALSE)*Paramètres!$K$5),IF(OR(I21="",OR($D21="",$D21="NL",$D21="HORS LIGUE")),0,VLOOKUP(IF(OR(I21="",OR($D21="",$D21="NL",$D21="HORS LIGUE")),"",COUNTIFS($D$5:$D$72,"&lt;&gt;"&amp;"",$D$5:$D$72,"&lt;&gt;"&amp;"NL",$D$5:$D$72,"&lt;&gt;"&amp;"HORS LIGUE",I$5:I$72,"&lt;"&amp;I21)+1),Paramètres!$B$3:$C$56,2,FALSE)*Paramètres!$K$5))</f>
        <v>0</v>
      </c>
      <c r="K21" s="4"/>
      <c r="L21" s="2">
        <f>IF(K$2="Bike &amp; Run",IF(ISNA(VLOOKUP(K21,Paramètres!$B$3:$C$56,2,FALSE)),0,VLOOKUP(K21,Paramètres!$B$3:$C$56,2,FALSE)*Paramètres!$K$6),IF(OR(K21="",OR($D21="",$D21="NL",$D21="HORS LIGUE")),0,VLOOKUP(IF(OR(K21="",OR($D21="",$D21="NL",$D21="HORS LIGUE")),"",COUNTIFS($D$5:$D$72,"&lt;&gt;"&amp;"",$D$5:$D$72,"&lt;&gt;"&amp;"NL",$D$5:$D$72,"&lt;&gt;"&amp;"HORS LIGUE",K$5:K$72,"&lt;"&amp;K21)+1),Paramètres!$B$3:$C$56,2,FALSE)*Paramètres!$K$6))</f>
        <v>0</v>
      </c>
      <c r="M21" s="4"/>
      <c r="N21" s="2">
        <f>IF(M$2="Bike &amp; Run",IF(ISNA(VLOOKUP(M21,Paramètres!$B$3:$C$56,2,FALSE)),0,VLOOKUP(M21,Paramètres!$B$3:$C$56,2,FALSE)*Paramètres!$K$7),IF(OR(M21="",OR($D21="",$D21="NL",$D21="HORS LIGUE")),0,VLOOKUP(IF(OR(M21="",OR($D21="",$D21="NL",$D21="HORS LIGUE")),"",COUNTIFS($D$5:$D$72,"&lt;&gt;"&amp;"",$D$5:$D$72,"&lt;&gt;"&amp;"NL",$D$5:$D$72,"&lt;&gt;"&amp;"HORS LIGUE",M$5:M$72,"&lt;"&amp;M21)+1),Paramètres!$B$3:$C$56,2,FALSE)*Paramètres!$K$7))</f>
        <v>0</v>
      </c>
      <c r="O21" s="46"/>
      <c r="P21" s="2">
        <f>IF(O$2="Bike &amp; Run",IF(ISNA(VLOOKUP(O21,Paramètres!$B$3:$C$56,2,FALSE)),0,VLOOKUP(O21,Paramètres!$B$3:$C$56,2,FALSE)*Paramètres!$K$8),IF(OR(O21="",OR($D21="",$D21="NL",$D21="HORS LIGUE")),0,VLOOKUP(IF(OR(O21="",OR($D21="",$D21="NL",$D21="HORS LIGUE")),"",COUNTIFS($D$5:$D$72,"&lt;&gt;"&amp;"",$D$5:$D$72,"&lt;&gt;"&amp;"NL",$D$5:$D$72,"&lt;&gt;"&amp;"HORS LIGUE",O$5:O$72,"&lt;"&amp;O21)+1),Paramètres!$B$3:$C$56,2,FALSE)*Paramètres!$K$8))</f>
        <v>0</v>
      </c>
      <c r="Q21" s="46"/>
      <c r="R21" s="2">
        <f>IF(Q$2="Bike &amp; Run",IF(ISNA(VLOOKUP(Q21,Paramètres!$B$3:$C$56,2,FALSE)),0,VLOOKUP(Q21,Paramètres!$B$3:$C$56,2,FALSE)*Paramètres!$K$9),IF(OR(Q21="",OR($D21="",$D21="NL",$D21="HORS LIGUE")),0,VLOOKUP(IF(OR(Q21="",OR($D21="",$D21="NL",$D21="HORS LIGUE")),"",COUNTIFS($D$5:$D$72,"&lt;&gt;"&amp;"",$D$5:$D$72,"&lt;&gt;"&amp;"NL",$D$5:$D$72,"&lt;&gt;"&amp;"HORS LIGUE",Q$5:Q$72,"&lt;"&amp;Q21)+1),Paramètres!$B$3:$C$56,2,FALSE)*Paramètres!$K$9))</f>
        <v>0</v>
      </c>
      <c r="S21" s="46"/>
      <c r="T21" s="2">
        <f>IF(S$2="Bike &amp; Run",IF(ISNA(VLOOKUP(S21,Paramètres!$B$3:$C$56,2,FALSE)),0,VLOOKUP(S21,Paramètres!$B$3:$C$56,2,FALSE)*Paramètres!$K$10),IF(OR(S21="",OR($D21="",$D21="NL",$D21="HORS LIGUE")),0,VLOOKUP(IF(OR(S21="",OR($D21="",$D21="NL",$D21="HORS LIGUE")),"",COUNTIFS($D$5:$D$72,"&lt;&gt;"&amp;"",$D$5:$D$72,"&lt;&gt;"&amp;"NL",$D$5:$D$72,"&lt;&gt;"&amp;"HORS LIGUE",S$5:S$72,"&lt;"&amp;S21)+1),Paramètres!$B$3:$C$56,2,FALSE)*Paramètres!$K$10))</f>
        <v>0</v>
      </c>
      <c r="U21" s="46"/>
      <c r="V21" s="2">
        <f>IF(U$2="Bike &amp; Run",IF(ISNA(VLOOKUP(U21,Paramètres!$B$3:$C$56,2,FALSE)),0,VLOOKUP(U21,Paramètres!$B$3:$C$56,2,FALSE)*Paramètres!$K$11),IF(OR(U21="",OR($D21="",$D21="NL",$D21="HORS LIGUE")),0,VLOOKUP(IF(OR(U21="",OR($D21="",$D21="NL",$D21="HORS LIGUE")),"",COUNTIFS($D$5:$D$72,"&lt;&gt;"&amp;"",$D$5:$D$72,"&lt;&gt;"&amp;"NL",$D$5:$D$72,"&lt;&gt;"&amp;"HORS LIGUE",U$5:U$72,"&lt;"&amp;U21)+1),Paramètres!$B$3:$C$56,2,FALSE)*Paramètres!$K$11))</f>
        <v>0</v>
      </c>
      <c r="W21" s="46"/>
      <c r="X21" s="2">
        <f>IF(W$2="Bike &amp; Run",IF(ISNA(VLOOKUP(W21,Paramètres!$B$3:$C$56,2,FALSE)),0,VLOOKUP(W21,Paramètres!$B$3:$C$56,2,FALSE)*Paramètres!$K$12),IF(OR(W21="",OR($D21="",$D21="NL",$D21="HORS LIGUE")),0,VLOOKUP(IF(OR(W21="",OR($D21="",$D21="NL",$D21="HORS LIGUE")),"",COUNTIFS($D$5:$D$72,"&lt;&gt;"&amp;"",$D$5:$D$72,"&lt;&gt;"&amp;"NL",$D$5:$D$72,"&lt;&gt;"&amp;"HORS LIGUE",W$5:W$72,"&lt;"&amp;W21)+1),Paramètres!$B$3:$C$56,2,FALSE)*Paramètres!$K$12))</f>
        <v>0</v>
      </c>
      <c r="Y21" s="46"/>
      <c r="Z21" s="2">
        <f>IF(Y$2="Bike &amp; Run",IF(ISNA(VLOOKUP(Y21,Paramètres!$B$3:$C$56,2,FALSE)),0,VLOOKUP(Y21,Paramètres!$B$3:$C$56,2,FALSE)*Paramètres!$K$13),IF(OR(Y21="",OR($D21="",$D21="NL",$D21="HORS LIGUE")),0,VLOOKUP(IF(OR(Y21="",OR($D21="",$D21="NL",$D21="HORS LIGUE")),"",COUNTIFS($D$5:$D$72,"&lt;&gt;"&amp;"",$D$5:$D$72,"&lt;&gt;"&amp;"NL",$D$5:$D$72,"&lt;&gt;"&amp;"HORS LIGUE",Y$5:Y$72,"&lt;"&amp;Y21)+1),Paramètres!$B$3:$C$56,2,FALSE)*Paramètres!$K$13))</f>
        <v>0</v>
      </c>
      <c r="AA21" s="46"/>
      <c r="AB21" s="2">
        <f>IF(AA$2="Bike &amp; Run",IF(ISNA(VLOOKUP(AA21,Paramètres!$B$3:$C$56,2,FALSE)),0,VLOOKUP(AA21,Paramètres!$B$3:$C$56,2,FALSE)*Paramètres!$K$14),IF(OR(AA21="",OR($D21="",$D21="NL",$D21="HORS LIGUE")),0,VLOOKUP(IF(OR(AA21="",OR($D21="",$D21="NL",$D21="HORS LIGUE")),"",COUNTIFS($D$5:$D$72,"&lt;&gt;"&amp;"",$D$5:$D$72,"&lt;&gt;"&amp;"NL",$D$5:$D$72,"&lt;&gt;"&amp;"HORS LIGUE",AA$5:AA$72,"&lt;"&amp;AA21)+1),Paramètres!$B$3:$C$56,2,FALSE)*Paramètres!$K$14))</f>
        <v>0</v>
      </c>
      <c r="AC21" s="46"/>
      <c r="AD21" s="2">
        <f>IF(AC$2="Bike &amp; Run",IF(ISNA(VLOOKUP(AC21,Paramètres!$B$3:$C$56,2,FALSE)),0,VLOOKUP(AC21,Paramètres!$B$3:$C$56,2,FALSE)*Paramètres!$K$15),IF(OR(AC21="",OR($D21="",$D21="NL",$D21="HORS LIGUE")),0,VLOOKUP(IF(OR(AC21="",OR($D21="",$D21="NL",$D21="HORS LIGUE")),"",COUNTIFS($D$5:$D$72,"&lt;&gt;"&amp;"",$D$5:$D$72,"&lt;&gt;"&amp;"NL",$D$5:$D$72,"&lt;&gt;"&amp;"HORS LIGUE",AC$5:AC$72,"&lt;"&amp;AC21)+1),Paramètres!$B$3:$C$56,2,FALSE)*Paramètres!$K$15))</f>
        <v>0</v>
      </c>
      <c r="AE21" s="46"/>
      <c r="AF21" s="2">
        <f>IF(AE$2="Bike &amp; Run",IF(ISNA(VLOOKUP(AE21,Paramètres!$B$3:$C$56,2,FALSE)),0,VLOOKUP(AE21,Paramètres!$B$3:$C$56,2,FALSE)*Paramètres!$K$16),IF(OR(AE21="",OR($D21="",$D21="NL",$D21="HORS LIGUE")),0,VLOOKUP(IF(OR(AE21="",OR($D21="",$D21="NL",$D21="HORS LIGUE")),"",COUNTIFS($D$5:$D$72,"&lt;&gt;"&amp;"",$D$5:$D$72,"&lt;&gt;"&amp;"NL",$D$5:$D$72,"&lt;&gt;"&amp;"HORS LIGUE",AE$5:AE$72,"&lt;"&amp;AE21)+1),Paramètres!$B$3:$C$56,2,FALSE)*Paramètres!$K$16))</f>
        <v>0</v>
      </c>
      <c r="AG21" s="46"/>
      <c r="AH21" s="2">
        <f>IF(AG$2="Bike &amp; Run",IF(ISNA(VLOOKUP(AG21,Paramètres!$B$3:$C$56,2,FALSE)),0,VLOOKUP(AG21,Paramètres!$B$3:$C$56,2,FALSE)*Paramètres!$K$17),IF(OR(AG21="",OR($D21="",$D21="NL",$D21="HORS LIGUE")),0,VLOOKUP(IF(OR(AG21="",OR($D21="",$D21="NL",$D21="HORS LIGUE")),"",COUNTIFS($D$5:$D$72,"&lt;&gt;"&amp;"",$D$5:$D$72,"&lt;&gt;"&amp;"NL",$D$5:$D$72,"&lt;&gt;"&amp;"HORS LIGUE",AG$5:AG$72,"&lt;"&amp;AG21)+1),Paramètres!$B$3:$C$56,2,FALSE)*Paramètres!$K$17))</f>
        <v>0</v>
      </c>
      <c r="AI21" s="40">
        <f t="shared" si="0"/>
        <v>0</v>
      </c>
      <c r="AJ21" s="3" t="str">
        <f t="shared" si="1"/>
        <v/>
      </c>
      <c r="AK21" s="5">
        <f t="shared" si="2"/>
        <v>0</v>
      </c>
      <c r="AL21" s="41">
        <f t="shared" si="3"/>
        <v>0</v>
      </c>
      <c r="AM21" s="33" t="str">
        <f t="shared" si="4"/>
        <v/>
      </c>
      <c r="AO21" s="22">
        <f t="shared" si="5"/>
        <v>0</v>
      </c>
      <c r="AP21">
        <f t="shared" si="6"/>
        <v>0</v>
      </c>
      <c r="AQ21">
        <f t="shared" si="7"/>
        <v>0</v>
      </c>
      <c r="AR21">
        <f t="shared" si="8"/>
        <v>0</v>
      </c>
      <c r="AS21">
        <f t="shared" si="9"/>
        <v>0</v>
      </c>
      <c r="AT21">
        <f t="shared" si="10"/>
        <v>0</v>
      </c>
      <c r="AU21">
        <f t="shared" si="11"/>
        <v>0</v>
      </c>
      <c r="AV21">
        <f t="shared" si="12"/>
        <v>0</v>
      </c>
      <c r="AW21">
        <f t="shared" si="13"/>
        <v>0</v>
      </c>
      <c r="AX21">
        <f t="shared" si="14"/>
        <v>0</v>
      </c>
      <c r="AY21">
        <f t="shared" si="15"/>
        <v>0</v>
      </c>
      <c r="AZ21">
        <f t="shared" si="16"/>
        <v>0</v>
      </c>
      <c r="BA21">
        <f t="shared" si="17"/>
        <v>0</v>
      </c>
      <c r="BB21">
        <f t="shared" si="18"/>
        <v>0</v>
      </c>
      <c r="BC21">
        <f t="shared" si="19"/>
        <v>0</v>
      </c>
      <c r="BD21">
        <f t="shared" si="20"/>
        <v>0</v>
      </c>
      <c r="BE21" s="22">
        <f t="shared" ref="BE21:BR21" si="37">BD21+LARGE($AO21:$BC21,BE$4)</f>
        <v>0</v>
      </c>
      <c r="BF21" s="22">
        <f t="shared" si="37"/>
        <v>0</v>
      </c>
      <c r="BG21" s="22">
        <f t="shared" si="37"/>
        <v>0</v>
      </c>
      <c r="BH21" s="22">
        <f t="shared" si="37"/>
        <v>0</v>
      </c>
      <c r="BI21" s="22">
        <f t="shared" si="37"/>
        <v>0</v>
      </c>
      <c r="BJ21" s="22">
        <f t="shared" si="37"/>
        <v>0</v>
      </c>
      <c r="BK21" s="22">
        <f t="shared" si="37"/>
        <v>0</v>
      </c>
      <c r="BL21" s="22">
        <f t="shared" si="37"/>
        <v>0</v>
      </c>
      <c r="BM21" s="22">
        <f t="shared" si="37"/>
        <v>0</v>
      </c>
      <c r="BN21" s="22">
        <f t="shared" si="37"/>
        <v>0</v>
      </c>
      <c r="BO21" s="22">
        <f t="shared" si="37"/>
        <v>0</v>
      </c>
      <c r="BP21" s="22">
        <f t="shared" si="37"/>
        <v>0</v>
      </c>
      <c r="BQ21" s="22">
        <f t="shared" si="37"/>
        <v>0</v>
      </c>
      <c r="BR21" s="22">
        <f t="shared" si="37"/>
        <v>0</v>
      </c>
    </row>
    <row r="22" spans="1:70" ht="16.5">
      <c r="A22" s="14" t="s">
        <v>753</v>
      </c>
      <c r="B22" s="32" t="str">
        <f>IF(ISNA(VLOOKUP(A22,'Licenciés Jeunes 2023'!A:C,3,0)),"",VLOOKUP(A22,'Licenciés Jeunes 2023'!A:C,3,0))</f>
        <v/>
      </c>
      <c r="C22" s="32" t="str">
        <f>IF(ISNA(VLOOKUP(A22,'Licenciés Jeunes 2023'!A:C,2,0)),"",VLOOKUP(A22,'Licenciés Jeunes 2023'!A:C,2,0))</f>
        <v/>
      </c>
      <c r="D22" s="32" t="str">
        <f>IF(ISNA(VLOOKUP(A22,'Licenciés Jeunes 2023'!A:F,6,0)),"",VLOOKUP(A22,'Licenciés Jeunes 2023'!A:F,6,0))</f>
        <v/>
      </c>
      <c r="E22" s="6"/>
      <c r="F22" s="2">
        <f>IF(E$2="Bike &amp; Run",IF(ISNA(VLOOKUP(E22,Paramètres!$B$3:$C$56,2,FALSE)),0,VLOOKUP(E22,Paramètres!$B$3:$C$56,2,FALSE)*Paramètres!$K$3),IF(OR(E22="",OR($D22="",$D22="NL",$D22="HORS LIGUE")),0,VLOOKUP(IF(OR(E22="",OR($D22="",$D22="NL",$D22="HORS LIGUE")),"",COUNTIFS($D$5:$D$72,"&lt;&gt;"&amp;"",$D$5:$D$72,"&lt;&gt;"&amp;"NL",$D$5:$D$72,"&lt;&gt;"&amp;"HORS LIGUE",E$5:E$72,"&lt;"&amp;E22)+1),Paramètres!$B$3:$C$56,2,FALSE)*Paramètres!$K$3))</f>
        <v>0</v>
      </c>
      <c r="G22" s="4"/>
      <c r="H22" s="2">
        <f>IF(G$2="Bike &amp; Run",IF(ISNA(VLOOKUP(G22,Paramètres!$B$3:$C$56,2,FALSE)),0,VLOOKUP(G22,Paramètres!$B$3:$C$56,2,FALSE)*Paramètres!$K$4),IF(OR(G22="",OR($D22="",$D22="NL",$D22="HORS LIGUE")),0,VLOOKUP(IF(OR(G22="",OR($D22="",$D22="NL",$D22="HORS LIGUE")),"",COUNTIFS($D$5:$D$72,"&lt;&gt;"&amp;"",$D$5:$D$72,"&lt;&gt;"&amp;"NL",$D$5:$D$72,"&lt;&gt;"&amp;"HORS LIGUE",G$5:G$72,"&lt;"&amp;G22)+1),Paramètres!$B$3:$C$56,2,FALSE)*Paramètres!$K$4))</f>
        <v>0</v>
      </c>
      <c r="I22" s="36"/>
      <c r="J22" s="2">
        <f>IF(I$2="Bike &amp; Run",IF(ISNA(VLOOKUP(I22,Paramètres!$B$3:$C$56,2,FALSE)),0,VLOOKUP(I22,Paramètres!$B$3:$C$56,2,FALSE)*Paramètres!$K$5),IF(OR(I22="",OR($D22="",$D22="NL",$D22="HORS LIGUE")),0,VLOOKUP(IF(OR(I22="",OR($D22="",$D22="NL",$D22="HORS LIGUE")),"",COUNTIFS($D$5:$D$72,"&lt;&gt;"&amp;"",$D$5:$D$72,"&lt;&gt;"&amp;"NL",$D$5:$D$72,"&lt;&gt;"&amp;"HORS LIGUE",I$5:I$72,"&lt;"&amp;I22)+1),Paramètres!$B$3:$C$56,2,FALSE)*Paramètres!$K$5))</f>
        <v>0</v>
      </c>
      <c r="K22" s="4"/>
      <c r="L22" s="2">
        <f>IF(K$2="Bike &amp; Run",IF(ISNA(VLOOKUP(K22,Paramètres!$B$3:$C$56,2,FALSE)),0,VLOOKUP(K22,Paramètres!$B$3:$C$56,2,FALSE)*Paramètres!$K$6),IF(OR(K22="",OR($D22="",$D22="NL",$D22="HORS LIGUE")),0,VLOOKUP(IF(OR(K22="",OR($D22="",$D22="NL",$D22="HORS LIGUE")),"",COUNTIFS($D$5:$D$72,"&lt;&gt;"&amp;"",$D$5:$D$72,"&lt;&gt;"&amp;"NL",$D$5:$D$72,"&lt;&gt;"&amp;"HORS LIGUE",K$5:K$72,"&lt;"&amp;K22)+1),Paramètres!$B$3:$C$56,2,FALSE)*Paramètres!$K$6))</f>
        <v>0</v>
      </c>
      <c r="M22" s="4"/>
      <c r="N22" s="2">
        <f>IF(M$2="Bike &amp; Run",IF(ISNA(VLOOKUP(M22,Paramètres!$B$3:$C$56,2,FALSE)),0,VLOOKUP(M22,Paramètres!$B$3:$C$56,2,FALSE)*Paramètres!$K$7),IF(OR(M22="",OR($D22="",$D22="NL",$D22="HORS LIGUE")),0,VLOOKUP(IF(OR(M22="",OR($D22="",$D22="NL",$D22="HORS LIGUE")),"",COUNTIFS($D$5:$D$72,"&lt;&gt;"&amp;"",$D$5:$D$72,"&lt;&gt;"&amp;"NL",$D$5:$D$72,"&lt;&gt;"&amp;"HORS LIGUE",M$5:M$72,"&lt;"&amp;M22)+1),Paramètres!$B$3:$C$56,2,FALSE)*Paramètres!$K$7))</f>
        <v>0</v>
      </c>
      <c r="O22" s="46"/>
      <c r="P22" s="2">
        <f>IF(O$2="Bike &amp; Run",IF(ISNA(VLOOKUP(O22,Paramètres!$B$3:$C$56,2,FALSE)),0,VLOOKUP(O22,Paramètres!$B$3:$C$56,2,FALSE)*Paramètres!$K$8),IF(OR(O22="",OR($D22="",$D22="NL",$D22="HORS LIGUE")),0,VLOOKUP(IF(OR(O22="",OR($D22="",$D22="NL",$D22="HORS LIGUE")),"",COUNTIFS($D$5:$D$72,"&lt;&gt;"&amp;"",$D$5:$D$72,"&lt;&gt;"&amp;"NL",$D$5:$D$72,"&lt;&gt;"&amp;"HORS LIGUE",O$5:O$72,"&lt;"&amp;O22)+1),Paramètres!$B$3:$C$56,2,FALSE)*Paramètres!$K$8))</f>
        <v>0</v>
      </c>
      <c r="Q22" s="46"/>
      <c r="R22" s="2">
        <f>IF(Q$2="Bike &amp; Run",IF(ISNA(VLOOKUP(Q22,Paramètres!$B$3:$C$56,2,FALSE)),0,VLOOKUP(Q22,Paramètres!$B$3:$C$56,2,FALSE)*Paramètres!$K$9),IF(OR(Q22="",OR($D22="",$D22="NL",$D22="HORS LIGUE")),0,VLOOKUP(IF(OR(Q22="",OR($D22="",$D22="NL",$D22="HORS LIGUE")),"",COUNTIFS($D$5:$D$72,"&lt;&gt;"&amp;"",$D$5:$D$72,"&lt;&gt;"&amp;"NL",$D$5:$D$72,"&lt;&gt;"&amp;"HORS LIGUE",Q$5:Q$72,"&lt;"&amp;Q22)+1),Paramètres!$B$3:$C$56,2,FALSE)*Paramètres!$K$9))</f>
        <v>0</v>
      </c>
      <c r="S22" s="46"/>
      <c r="T22" s="2">
        <f>IF(S$2="Bike &amp; Run",IF(ISNA(VLOOKUP(S22,Paramètres!$B$3:$C$56,2,FALSE)),0,VLOOKUP(S22,Paramètres!$B$3:$C$56,2,FALSE)*Paramètres!$K$10),IF(OR(S22="",OR($D22="",$D22="NL",$D22="HORS LIGUE")),0,VLOOKUP(IF(OR(S22="",OR($D22="",$D22="NL",$D22="HORS LIGUE")),"",COUNTIFS($D$5:$D$72,"&lt;&gt;"&amp;"",$D$5:$D$72,"&lt;&gt;"&amp;"NL",$D$5:$D$72,"&lt;&gt;"&amp;"HORS LIGUE",S$5:S$72,"&lt;"&amp;S22)+1),Paramètres!$B$3:$C$56,2,FALSE)*Paramètres!$K$10))</f>
        <v>0</v>
      </c>
      <c r="U22" s="46"/>
      <c r="V22" s="2">
        <f>IF(U$2="Bike &amp; Run",IF(ISNA(VLOOKUP(U22,Paramètres!$B$3:$C$56,2,FALSE)),0,VLOOKUP(U22,Paramètres!$B$3:$C$56,2,FALSE)*Paramètres!$K$11),IF(OR(U22="",OR($D22="",$D22="NL",$D22="HORS LIGUE")),0,VLOOKUP(IF(OR(U22="",OR($D22="",$D22="NL",$D22="HORS LIGUE")),"",COUNTIFS($D$5:$D$72,"&lt;&gt;"&amp;"",$D$5:$D$72,"&lt;&gt;"&amp;"NL",$D$5:$D$72,"&lt;&gt;"&amp;"HORS LIGUE",U$5:U$72,"&lt;"&amp;U22)+1),Paramètres!$B$3:$C$56,2,FALSE)*Paramètres!$K$11))</f>
        <v>0</v>
      </c>
      <c r="W22" s="46"/>
      <c r="X22" s="2">
        <f>IF(W$2="Bike &amp; Run",IF(ISNA(VLOOKUP(W22,Paramètres!$B$3:$C$56,2,FALSE)),0,VLOOKUP(W22,Paramètres!$B$3:$C$56,2,FALSE)*Paramètres!$K$12),IF(OR(W22="",OR($D22="",$D22="NL",$D22="HORS LIGUE")),0,VLOOKUP(IF(OR(W22="",OR($D22="",$D22="NL",$D22="HORS LIGUE")),"",COUNTIFS($D$5:$D$72,"&lt;&gt;"&amp;"",$D$5:$D$72,"&lt;&gt;"&amp;"NL",$D$5:$D$72,"&lt;&gt;"&amp;"HORS LIGUE",W$5:W$72,"&lt;"&amp;W22)+1),Paramètres!$B$3:$C$56,2,FALSE)*Paramètres!$K$12))</f>
        <v>0</v>
      </c>
      <c r="Y22" s="46"/>
      <c r="Z22" s="2">
        <f>IF(Y$2="Bike &amp; Run",IF(ISNA(VLOOKUP(Y22,Paramètres!$B$3:$C$56,2,FALSE)),0,VLOOKUP(Y22,Paramètres!$B$3:$C$56,2,FALSE)*Paramètres!$K$13),IF(OR(Y22="",OR($D22="",$D22="NL",$D22="HORS LIGUE")),0,VLOOKUP(IF(OR(Y22="",OR($D22="",$D22="NL",$D22="HORS LIGUE")),"",COUNTIFS($D$5:$D$72,"&lt;&gt;"&amp;"",$D$5:$D$72,"&lt;&gt;"&amp;"NL",$D$5:$D$72,"&lt;&gt;"&amp;"HORS LIGUE",Y$5:Y$72,"&lt;"&amp;Y22)+1),Paramètres!$B$3:$C$56,2,FALSE)*Paramètres!$K$13))</f>
        <v>0</v>
      </c>
      <c r="AA22" s="46"/>
      <c r="AB22" s="2">
        <f>IF(AA$2="Bike &amp; Run",IF(ISNA(VLOOKUP(AA22,Paramètres!$B$3:$C$56,2,FALSE)),0,VLOOKUP(AA22,Paramètres!$B$3:$C$56,2,FALSE)*Paramètres!$K$14),IF(OR(AA22="",OR($D22="",$D22="NL",$D22="HORS LIGUE")),0,VLOOKUP(IF(OR(AA22="",OR($D22="",$D22="NL",$D22="HORS LIGUE")),"",COUNTIFS($D$5:$D$72,"&lt;&gt;"&amp;"",$D$5:$D$72,"&lt;&gt;"&amp;"NL",$D$5:$D$72,"&lt;&gt;"&amp;"HORS LIGUE",AA$5:AA$72,"&lt;"&amp;AA22)+1),Paramètres!$B$3:$C$56,2,FALSE)*Paramètres!$K$14))</f>
        <v>0</v>
      </c>
      <c r="AC22" s="46"/>
      <c r="AD22" s="2">
        <f>IF(AC$2="Bike &amp; Run",IF(ISNA(VLOOKUP(AC22,Paramètres!$B$3:$C$56,2,FALSE)),0,VLOOKUP(AC22,Paramètres!$B$3:$C$56,2,FALSE)*Paramètres!$K$15),IF(OR(AC22="",OR($D22="",$D22="NL",$D22="HORS LIGUE")),0,VLOOKUP(IF(OR(AC22="",OR($D22="",$D22="NL",$D22="HORS LIGUE")),"",COUNTIFS($D$5:$D$72,"&lt;&gt;"&amp;"",$D$5:$D$72,"&lt;&gt;"&amp;"NL",$D$5:$D$72,"&lt;&gt;"&amp;"HORS LIGUE",AC$5:AC$72,"&lt;"&amp;AC22)+1),Paramètres!$B$3:$C$56,2,FALSE)*Paramètres!$K$15))</f>
        <v>0</v>
      </c>
      <c r="AE22" s="46"/>
      <c r="AF22" s="2">
        <f>IF(AE$2="Bike &amp; Run",IF(ISNA(VLOOKUP(AE22,Paramètres!$B$3:$C$56,2,FALSE)),0,VLOOKUP(AE22,Paramètres!$B$3:$C$56,2,FALSE)*Paramètres!$K$16),IF(OR(AE22="",OR($D22="",$D22="NL",$D22="HORS LIGUE")),0,VLOOKUP(IF(OR(AE22="",OR($D22="",$D22="NL",$D22="HORS LIGUE")),"",COUNTIFS($D$5:$D$72,"&lt;&gt;"&amp;"",$D$5:$D$72,"&lt;&gt;"&amp;"NL",$D$5:$D$72,"&lt;&gt;"&amp;"HORS LIGUE",AE$5:AE$72,"&lt;"&amp;AE22)+1),Paramètres!$B$3:$C$56,2,FALSE)*Paramètres!$K$16))</f>
        <v>0</v>
      </c>
      <c r="AG22" s="46"/>
      <c r="AH22" s="2">
        <f>IF(AG$2="Bike &amp; Run",IF(ISNA(VLOOKUP(AG22,Paramètres!$B$3:$C$56,2,FALSE)),0,VLOOKUP(AG22,Paramètres!$B$3:$C$56,2,FALSE)*Paramètres!$K$17),IF(OR(AG22="",OR($D22="",$D22="NL",$D22="HORS LIGUE")),0,VLOOKUP(IF(OR(AG22="",OR($D22="",$D22="NL",$D22="HORS LIGUE")),"",COUNTIFS($D$5:$D$72,"&lt;&gt;"&amp;"",$D$5:$D$72,"&lt;&gt;"&amp;"NL",$D$5:$D$72,"&lt;&gt;"&amp;"HORS LIGUE",AG$5:AG$72,"&lt;"&amp;AG22)+1),Paramètres!$B$3:$C$56,2,FALSE)*Paramètres!$K$17))</f>
        <v>0</v>
      </c>
      <c r="AI22" s="40">
        <f t="shared" si="0"/>
        <v>0</v>
      </c>
      <c r="AJ22" s="3" t="str">
        <f t="shared" si="1"/>
        <v/>
      </c>
      <c r="AK22" s="5">
        <f t="shared" si="2"/>
        <v>0</v>
      </c>
      <c r="AL22" s="41">
        <f t="shared" si="3"/>
        <v>0</v>
      </c>
      <c r="AM22" s="33" t="str">
        <f t="shared" si="4"/>
        <v/>
      </c>
      <c r="AO22" s="22">
        <f t="shared" si="5"/>
        <v>0</v>
      </c>
      <c r="AP22">
        <f t="shared" si="6"/>
        <v>0</v>
      </c>
      <c r="AQ22">
        <f t="shared" si="7"/>
        <v>0</v>
      </c>
      <c r="AR22">
        <f t="shared" si="8"/>
        <v>0</v>
      </c>
      <c r="AS22">
        <f t="shared" si="9"/>
        <v>0</v>
      </c>
      <c r="AT22">
        <f t="shared" si="10"/>
        <v>0</v>
      </c>
      <c r="AU22">
        <f t="shared" si="11"/>
        <v>0</v>
      </c>
      <c r="AV22">
        <f t="shared" si="12"/>
        <v>0</v>
      </c>
      <c r="AW22">
        <f t="shared" si="13"/>
        <v>0</v>
      </c>
      <c r="AX22">
        <f t="shared" si="14"/>
        <v>0</v>
      </c>
      <c r="AY22">
        <f t="shared" si="15"/>
        <v>0</v>
      </c>
      <c r="AZ22">
        <f t="shared" si="16"/>
        <v>0</v>
      </c>
      <c r="BA22">
        <f t="shared" si="17"/>
        <v>0</v>
      </c>
      <c r="BB22">
        <f t="shared" si="18"/>
        <v>0</v>
      </c>
      <c r="BC22">
        <f t="shared" si="19"/>
        <v>0</v>
      </c>
      <c r="BD22">
        <f t="shared" si="20"/>
        <v>0</v>
      </c>
      <c r="BE22" s="22">
        <f t="shared" ref="BE22:BR22" si="38">BD22+LARGE($AO22:$BC22,BE$4)</f>
        <v>0</v>
      </c>
      <c r="BF22" s="22">
        <f t="shared" si="38"/>
        <v>0</v>
      </c>
      <c r="BG22" s="22">
        <f t="shared" si="38"/>
        <v>0</v>
      </c>
      <c r="BH22" s="22">
        <f t="shared" si="38"/>
        <v>0</v>
      </c>
      <c r="BI22" s="22">
        <f t="shared" si="38"/>
        <v>0</v>
      </c>
      <c r="BJ22" s="22">
        <f t="shared" si="38"/>
        <v>0</v>
      </c>
      <c r="BK22" s="22">
        <f t="shared" si="38"/>
        <v>0</v>
      </c>
      <c r="BL22" s="22">
        <f t="shared" si="38"/>
        <v>0</v>
      </c>
      <c r="BM22" s="22">
        <f t="shared" si="38"/>
        <v>0</v>
      </c>
      <c r="BN22" s="22">
        <f t="shared" si="38"/>
        <v>0</v>
      </c>
      <c r="BO22" s="22">
        <f t="shared" si="38"/>
        <v>0</v>
      </c>
      <c r="BP22" s="22">
        <f t="shared" si="38"/>
        <v>0</v>
      </c>
      <c r="BQ22" s="22">
        <f t="shared" si="38"/>
        <v>0</v>
      </c>
      <c r="BR22" s="22">
        <f t="shared" si="38"/>
        <v>0</v>
      </c>
    </row>
    <row r="23" spans="1:70" ht="16.5">
      <c r="A23" s="14" t="s">
        <v>775</v>
      </c>
      <c r="B23" s="32" t="str">
        <f>IF(ISNA(VLOOKUP(A23,'Licenciés Jeunes 2023'!A:C,3,0)),"",VLOOKUP(A23,'Licenciés Jeunes 2023'!A:C,3,0))</f>
        <v/>
      </c>
      <c r="C23" s="32" t="str">
        <f>IF(ISNA(VLOOKUP(A23,'Licenciés Jeunes 2023'!A:C,2,0)),"",VLOOKUP(A23,'Licenciés Jeunes 2023'!A:C,2,0))</f>
        <v/>
      </c>
      <c r="D23" s="32" t="str">
        <f>IF(ISNA(VLOOKUP(A23,'Licenciés Jeunes 2023'!A:F,6,0)),"",VLOOKUP(A23,'Licenciés Jeunes 2023'!A:F,6,0))</f>
        <v/>
      </c>
      <c r="E23" s="6"/>
      <c r="F23" s="2">
        <f>IF(E$2="Bike &amp; Run",IF(ISNA(VLOOKUP(E23,Paramètres!$B$3:$C$56,2,FALSE)),0,VLOOKUP(E23,Paramètres!$B$3:$C$56,2,FALSE)*Paramètres!$K$3),IF(OR(E23="",OR($D23="",$D23="NL",$D23="HORS LIGUE")),0,VLOOKUP(IF(OR(E23="",OR($D23="",$D23="NL",$D23="HORS LIGUE")),"",COUNTIFS($D$5:$D$72,"&lt;&gt;"&amp;"",$D$5:$D$72,"&lt;&gt;"&amp;"NL",$D$5:$D$72,"&lt;&gt;"&amp;"HORS LIGUE",E$5:E$72,"&lt;"&amp;E23)+1),Paramètres!$B$3:$C$56,2,FALSE)*Paramètres!$K$3))</f>
        <v>0</v>
      </c>
      <c r="G23" s="4"/>
      <c r="H23" s="2">
        <f>IF(G$2="Bike &amp; Run",IF(ISNA(VLOOKUP(G23,Paramètres!$B$3:$C$56,2,FALSE)),0,VLOOKUP(G23,Paramètres!$B$3:$C$56,2,FALSE)*Paramètres!$K$4),IF(OR(G23="",OR($D23="",$D23="NL",$D23="HORS LIGUE")),0,VLOOKUP(IF(OR(G23="",OR($D23="",$D23="NL",$D23="HORS LIGUE")),"",COUNTIFS($D$5:$D$72,"&lt;&gt;"&amp;"",$D$5:$D$72,"&lt;&gt;"&amp;"NL",$D$5:$D$72,"&lt;&gt;"&amp;"HORS LIGUE",G$5:G$72,"&lt;"&amp;G23)+1),Paramètres!$B$3:$C$56,2,FALSE)*Paramètres!$K$4))</f>
        <v>0</v>
      </c>
      <c r="I23" s="36"/>
      <c r="J23" s="2">
        <f>IF(I$2="Bike &amp; Run",IF(ISNA(VLOOKUP(I23,Paramètres!$B$3:$C$56,2,FALSE)),0,VLOOKUP(I23,Paramètres!$B$3:$C$56,2,FALSE)*Paramètres!$K$5),IF(OR(I23="",OR($D23="",$D23="NL",$D23="HORS LIGUE")),0,VLOOKUP(IF(OR(I23="",OR($D23="",$D23="NL",$D23="HORS LIGUE")),"",COUNTIFS($D$5:$D$72,"&lt;&gt;"&amp;"",$D$5:$D$72,"&lt;&gt;"&amp;"NL",$D$5:$D$72,"&lt;&gt;"&amp;"HORS LIGUE",I$5:I$72,"&lt;"&amp;I23)+1),Paramètres!$B$3:$C$56,2,FALSE)*Paramètres!$K$5))</f>
        <v>0</v>
      </c>
      <c r="K23" s="4"/>
      <c r="L23" s="2">
        <f>IF(K$2="Bike &amp; Run",IF(ISNA(VLOOKUP(K23,Paramètres!$B$3:$C$56,2,FALSE)),0,VLOOKUP(K23,Paramètres!$B$3:$C$56,2,FALSE)*Paramètres!$K$6),IF(OR(K23="",OR($D23="",$D23="NL",$D23="HORS LIGUE")),0,VLOOKUP(IF(OR(K23="",OR($D23="",$D23="NL",$D23="HORS LIGUE")),"",COUNTIFS($D$5:$D$72,"&lt;&gt;"&amp;"",$D$5:$D$72,"&lt;&gt;"&amp;"NL",$D$5:$D$72,"&lt;&gt;"&amp;"HORS LIGUE",K$5:K$72,"&lt;"&amp;K23)+1),Paramètres!$B$3:$C$56,2,FALSE)*Paramètres!$K$6))</f>
        <v>0</v>
      </c>
      <c r="M23" s="4"/>
      <c r="N23" s="2">
        <f>IF(M$2="Bike &amp; Run",IF(ISNA(VLOOKUP(M23,Paramètres!$B$3:$C$56,2,FALSE)),0,VLOOKUP(M23,Paramètres!$B$3:$C$56,2,FALSE)*Paramètres!$K$7),IF(OR(M23="",OR($D23="",$D23="NL",$D23="HORS LIGUE")),0,VLOOKUP(IF(OR(M23="",OR($D23="",$D23="NL",$D23="HORS LIGUE")),"",COUNTIFS($D$5:$D$72,"&lt;&gt;"&amp;"",$D$5:$D$72,"&lt;&gt;"&amp;"NL",$D$5:$D$72,"&lt;&gt;"&amp;"HORS LIGUE",M$5:M$72,"&lt;"&amp;M23)+1),Paramètres!$B$3:$C$56,2,FALSE)*Paramètres!$K$7))</f>
        <v>0</v>
      </c>
      <c r="O23" s="46"/>
      <c r="P23" s="2">
        <f>IF(O$2="Bike &amp; Run",IF(ISNA(VLOOKUP(O23,Paramètres!$B$3:$C$56,2,FALSE)),0,VLOOKUP(O23,Paramètres!$B$3:$C$56,2,FALSE)*Paramètres!$K$8),IF(OR(O23="",OR($D23="",$D23="NL",$D23="HORS LIGUE")),0,VLOOKUP(IF(OR(O23="",OR($D23="",$D23="NL",$D23="HORS LIGUE")),"",COUNTIFS($D$5:$D$72,"&lt;&gt;"&amp;"",$D$5:$D$72,"&lt;&gt;"&amp;"NL",$D$5:$D$72,"&lt;&gt;"&amp;"HORS LIGUE",O$5:O$72,"&lt;"&amp;O23)+1),Paramètres!$B$3:$C$56,2,FALSE)*Paramètres!$K$8))</f>
        <v>0</v>
      </c>
      <c r="Q23" s="46"/>
      <c r="R23" s="2">
        <f>IF(Q$2="Bike &amp; Run",IF(ISNA(VLOOKUP(Q23,Paramètres!$B$3:$C$56,2,FALSE)),0,VLOOKUP(Q23,Paramètres!$B$3:$C$56,2,FALSE)*Paramètres!$K$9),IF(OR(Q23="",OR($D23="",$D23="NL",$D23="HORS LIGUE")),0,VLOOKUP(IF(OR(Q23="",OR($D23="",$D23="NL",$D23="HORS LIGUE")),"",COUNTIFS($D$5:$D$72,"&lt;&gt;"&amp;"",$D$5:$D$72,"&lt;&gt;"&amp;"NL",$D$5:$D$72,"&lt;&gt;"&amp;"HORS LIGUE",Q$5:Q$72,"&lt;"&amp;Q23)+1),Paramètres!$B$3:$C$56,2,FALSE)*Paramètres!$K$9))</f>
        <v>0</v>
      </c>
      <c r="S23" s="46"/>
      <c r="T23" s="2">
        <f>IF(S$2="Bike &amp; Run",IF(ISNA(VLOOKUP(S23,Paramètres!$B$3:$C$56,2,FALSE)),0,VLOOKUP(S23,Paramètres!$B$3:$C$56,2,FALSE)*Paramètres!$K$10),IF(OR(S23="",OR($D23="",$D23="NL",$D23="HORS LIGUE")),0,VLOOKUP(IF(OR(S23="",OR($D23="",$D23="NL",$D23="HORS LIGUE")),"",COUNTIFS($D$5:$D$72,"&lt;&gt;"&amp;"",$D$5:$D$72,"&lt;&gt;"&amp;"NL",$D$5:$D$72,"&lt;&gt;"&amp;"HORS LIGUE",S$5:S$72,"&lt;"&amp;S23)+1),Paramètres!$B$3:$C$56,2,FALSE)*Paramètres!$K$10))</f>
        <v>0</v>
      </c>
      <c r="U23" s="46"/>
      <c r="V23" s="2">
        <f>IF(U$2="Bike &amp; Run",IF(ISNA(VLOOKUP(U23,Paramètres!$B$3:$C$56,2,FALSE)),0,VLOOKUP(U23,Paramètres!$B$3:$C$56,2,FALSE)*Paramètres!$K$11),IF(OR(U23="",OR($D23="",$D23="NL",$D23="HORS LIGUE")),0,VLOOKUP(IF(OR(U23="",OR($D23="",$D23="NL",$D23="HORS LIGUE")),"",COUNTIFS($D$5:$D$72,"&lt;&gt;"&amp;"",$D$5:$D$72,"&lt;&gt;"&amp;"NL",$D$5:$D$72,"&lt;&gt;"&amp;"HORS LIGUE",U$5:U$72,"&lt;"&amp;U23)+1),Paramètres!$B$3:$C$56,2,FALSE)*Paramètres!$K$11))</f>
        <v>0</v>
      </c>
      <c r="W23" s="46"/>
      <c r="X23" s="2">
        <f>IF(W$2="Bike &amp; Run",IF(ISNA(VLOOKUP(W23,Paramètres!$B$3:$C$56,2,FALSE)),0,VLOOKUP(W23,Paramètres!$B$3:$C$56,2,FALSE)*Paramètres!$K$12),IF(OR(W23="",OR($D23="",$D23="NL",$D23="HORS LIGUE")),0,VLOOKUP(IF(OR(W23="",OR($D23="",$D23="NL",$D23="HORS LIGUE")),"",COUNTIFS($D$5:$D$72,"&lt;&gt;"&amp;"",$D$5:$D$72,"&lt;&gt;"&amp;"NL",$D$5:$D$72,"&lt;&gt;"&amp;"HORS LIGUE",W$5:W$72,"&lt;"&amp;W23)+1),Paramètres!$B$3:$C$56,2,FALSE)*Paramètres!$K$12))</f>
        <v>0</v>
      </c>
      <c r="Y23" s="46"/>
      <c r="Z23" s="2">
        <f>IF(Y$2="Bike &amp; Run",IF(ISNA(VLOOKUP(Y23,Paramètres!$B$3:$C$56,2,FALSE)),0,VLOOKUP(Y23,Paramètres!$B$3:$C$56,2,FALSE)*Paramètres!$K$13),IF(OR(Y23="",OR($D23="",$D23="NL",$D23="HORS LIGUE")),0,VLOOKUP(IF(OR(Y23="",OR($D23="",$D23="NL",$D23="HORS LIGUE")),"",COUNTIFS($D$5:$D$72,"&lt;&gt;"&amp;"",$D$5:$D$72,"&lt;&gt;"&amp;"NL",$D$5:$D$72,"&lt;&gt;"&amp;"HORS LIGUE",Y$5:Y$72,"&lt;"&amp;Y23)+1),Paramètres!$B$3:$C$56,2,FALSE)*Paramètres!$K$13))</f>
        <v>0</v>
      </c>
      <c r="AA23" s="46"/>
      <c r="AB23" s="2">
        <f>IF(AA$2="Bike &amp; Run",IF(ISNA(VLOOKUP(AA23,Paramètres!$B$3:$C$56,2,FALSE)),0,VLOOKUP(AA23,Paramètres!$B$3:$C$56,2,FALSE)*Paramètres!$K$14),IF(OR(AA23="",OR($D23="",$D23="NL",$D23="HORS LIGUE")),0,VLOOKUP(IF(OR(AA23="",OR($D23="",$D23="NL",$D23="HORS LIGUE")),"",COUNTIFS($D$5:$D$72,"&lt;&gt;"&amp;"",$D$5:$D$72,"&lt;&gt;"&amp;"NL",$D$5:$D$72,"&lt;&gt;"&amp;"HORS LIGUE",AA$5:AA$72,"&lt;"&amp;AA23)+1),Paramètres!$B$3:$C$56,2,FALSE)*Paramètres!$K$14))</f>
        <v>0</v>
      </c>
      <c r="AC23" s="46"/>
      <c r="AD23" s="2">
        <f>IF(AC$2="Bike &amp; Run",IF(ISNA(VLOOKUP(AC23,Paramètres!$B$3:$C$56,2,FALSE)),0,VLOOKUP(AC23,Paramètres!$B$3:$C$56,2,FALSE)*Paramètres!$K$15),IF(OR(AC23="",OR($D23="",$D23="NL",$D23="HORS LIGUE")),0,VLOOKUP(IF(OR(AC23="",OR($D23="",$D23="NL",$D23="HORS LIGUE")),"",COUNTIFS($D$5:$D$72,"&lt;&gt;"&amp;"",$D$5:$D$72,"&lt;&gt;"&amp;"NL",$D$5:$D$72,"&lt;&gt;"&amp;"HORS LIGUE",AC$5:AC$72,"&lt;"&amp;AC23)+1),Paramètres!$B$3:$C$56,2,FALSE)*Paramètres!$K$15))</f>
        <v>0</v>
      </c>
      <c r="AE23" s="46"/>
      <c r="AF23" s="2">
        <f>IF(AE$2="Bike &amp; Run",IF(ISNA(VLOOKUP(AE23,Paramètres!$B$3:$C$56,2,FALSE)),0,VLOOKUP(AE23,Paramètres!$B$3:$C$56,2,FALSE)*Paramètres!$K$16),IF(OR(AE23="",OR($D23="",$D23="NL",$D23="HORS LIGUE")),0,VLOOKUP(IF(OR(AE23="",OR($D23="",$D23="NL",$D23="HORS LIGUE")),"",COUNTIFS($D$5:$D$72,"&lt;&gt;"&amp;"",$D$5:$D$72,"&lt;&gt;"&amp;"NL",$D$5:$D$72,"&lt;&gt;"&amp;"HORS LIGUE",AE$5:AE$72,"&lt;"&amp;AE23)+1),Paramètres!$B$3:$C$56,2,FALSE)*Paramètres!$K$16))</f>
        <v>0</v>
      </c>
      <c r="AG23" s="46"/>
      <c r="AH23" s="2">
        <f>IF(AG$2="Bike &amp; Run",IF(ISNA(VLOOKUP(AG23,Paramètres!$B$3:$C$56,2,FALSE)),0,VLOOKUP(AG23,Paramètres!$B$3:$C$56,2,FALSE)*Paramètres!$K$17),IF(OR(AG23="",OR($D23="",$D23="NL",$D23="HORS LIGUE")),0,VLOOKUP(IF(OR(AG23="",OR($D23="",$D23="NL",$D23="HORS LIGUE")),"",COUNTIFS($D$5:$D$72,"&lt;&gt;"&amp;"",$D$5:$D$72,"&lt;&gt;"&amp;"NL",$D$5:$D$72,"&lt;&gt;"&amp;"HORS LIGUE",AG$5:AG$72,"&lt;"&amp;AG23)+1),Paramètres!$B$3:$C$56,2,FALSE)*Paramètres!$K$17))</f>
        <v>0</v>
      </c>
      <c r="AI23" s="40">
        <f t="shared" si="0"/>
        <v>0</v>
      </c>
      <c r="AJ23" s="3" t="str">
        <f t="shared" si="1"/>
        <v/>
      </c>
      <c r="AK23" s="5">
        <f t="shared" si="2"/>
        <v>0</v>
      </c>
      <c r="AL23" s="41">
        <f t="shared" si="3"/>
        <v>0</v>
      </c>
      <c r="AM23" s="33" t="str">
        <f t="shared" si="4"/>
        <v/>
      </c>
      <c r="AO23" s="22">
        <f t="shared" si="5"/>
        <v>0</v>
      </c>
      <c r="AP23">
        <f t="shared" si="6"/>
        <v>0</v>
      </c>
      <c r="AQ23">
        <f t="shared" si="7"/>
        <v>0</v>
      </c>
      <c r="AR23">
        <f t="shared" si="8"/>
        <v>0</v>
      </c>
      <c r="AS23">
        <f t="shared" si="9"/>
        <v>0</v>
      </c>
      <c r="AT23">
        <f t="shared" si="10"/>
        <v>0</v>
      </c>
      <c r="AU23">
        <f t="shared" si="11"/>
        <v>0</v>
      </c>
      <c r="AV23">
        <f t="shared" si="12"/>
        <v>0</v>
      </c>
      <c r="AW23">
        <f t="shared" si="13"/>
        <v>0</v>
      </c>
      <c r="AX23">
        <f t="shared" si="14"/>
        <v>0</v>
      </c>
      <c r="AY23">
        <f t="shared" si="15"/>
        <v>0</v>
      </c>
      <c r="AZ23">
        <f t="shared" si="16"/>
        <v>0</v>
      </c>
      <c r="BA23">
        <f t="shared" si="17"/>
        <v>0</v>
      </c>
      <c r="BB23">
        <f t="shared" si="18"/>
        <v>0</v>
      </c>
      <c r="BC23">
        <f t="shared" si="19"/>
        <v>0</v>
      </c>
      <c r="BD23">
        <f t="shared" si="20"/>
        <v>0</v>
      </c>
      <c r="BE23" s="22">
        <f t="shared" ref="BE23:BR23" si="39">BD23+LARGE($AO23:$BC23,BE$4)</f>
        <v>0</v>
      </c>
      <c r="BF23" s="22">
        <f t="shared" si="39"/>
        <v>0</v>
      </c>
      <c r="BG23" s="22">
        <f t="shared" si="39"/>
        <v>0</v>
      </c>
      <c r="BH23" s="22">
        <f t="shared" si="39"/>
        <v>0</v>
      </c>
      <c r="BI23" s="22">
        <f t="shared" si="39"/>
        <v>0</v>
      </c>
      <c r="BJ23" s="22">
        <f t="shared" si="39"/>
        <v>0</v>
      </c>
      <c r="BK23" s="22">
        <f t="shared" si="39"/>
        <v>0</v>
      </c>
      <c r="BL23" s="22">
        <f t="shared" si="39"/>
        <v>0</v>
      </c>
      <c r="BM23" s="22">
        <f t="shared" si="39"/>
        <v>0</v>
      </c>
      <c r="BN23" s="22">
        <f t="shared" si="39"/>
        <v>0</v>
      </c>
      <c r="BO23" s="22">
        <f t="shared" si="39"/>
        <v>0</v>
      </c>
      <c r="BP23" s="22">
        <f t="shared" si="39"/>
        <v>0</v>
      </c>
      <c r="BQ23" s="22">
        <f t="shared" si="39"/>
        <v>0</v>
      </c>
      <c r="BR23" s="22">
        <f t="shared" si="39"/>
        <v>0</v>
      </c>
    </row>
    <row r="24" spans="1:70" ht="16.5">
      <c r="A24" s="14" t="s">
        <v>809</v>
      </c>
      <c r="B24" s="32" t="str">
        <f>IF(ISNA(VLOOKUP(A24,'Licenciés Jeunes 2023'!A:C,3,0)),"",VLOOKUP(A24,'Licenciés Jeunes 2023'!A:C,3,0))</f>
        <v/>
      </c>
      <c r="C24" s="32" t="str">
        <f>IF(ISNA(VLOOKUP(A24,'Licenciés Jeunes 2023'!A:C,2,0)),"",VLOOKUP(A24,'Licenciés Jeunes 2023'!A:C,2,0))</f>
        <v/>
      </c>
      <c r="D24" s="32" t="str">
        <f>IF(ISNA(VLOOKUP(A24,'Licenciés Jeunes 2023'!A:F,6,0)),"",VLOOKUP(A24,'Licenciés Jeunes 2023'!A:F,6,0))</f>
        <v/>
      </c>
      <c r="E24" s="6"/>
      <c r="F24" s="2">
        <f>IF(E$2="Bike &amp; Run",IF(ISNA(VLOOKUP(E24,Paramètres!$B$3:$C$56,2,FALSE)),0,VLOOKUP(E24,Paramètres!$B$3:$C$56,2,FALSE)*Paramètres!$K$3),IF(OR(E24="",OR($D24="",$D24="NL",$D24="HORS LIGUE")),0,VLOOKUP(IF(OR(E24="",OR($D24="",$D24="NL",$D24="HORS LIGUE")),"",COUNTIFS($D$5:$D$72,"&lt;&gt;"&amp;"",$D$5:$D$72,"&lt;&gt;"&amp;"NL",$D$5:$D$72,"&lt;&gt;"&amp;"HORS LIGUE",E$5:E$72,"&lt;"&amp;E24)+1),Paramètres!$B$3:$C$56,2,FALSE)*Paramètres!$K$3))</f>
        <v>0</v>
      </c>
      <c r="G24" s="4"/>
      <c r="H24" s="2">
        <f>IF(G$2="Bike &amp; Run",IF(ISNA(VLOOKUP(G24,Paramètres!$B$3:$C$56,2,FALSE)),0,VLOOKUP(G24,Paramètres!$B$3:$C$56,2,FALSE)*Paramètres!$K$4),IF(OR(G24="",OR($D24="",$D24="NL",$D24="HORS LIGUE")),0,VLOOKUP(IF(OR(G24="",OR($D24="",$D24="NL",$D24="HORS LIGUE")),"",COUNTIFS($D$5:$D$72,"&lt;&gt;"&amp;"",$D$5:$D$72,"&lt;&gt;"&amp;"NL",$D$5:$D$72,"&lt;&gt;"&amp;"HORS LIGUE",G$5:G$72,"&lt;"&amp;G24)+1),Paramètres!$B$3:$C$56,2,FALSE)*Paramètres!$K$4))</f>
        <v>0</v>
      </c>
      <c r="I24" s="36"/>
      <c r="J24" s="2">
        <f>IF(I$2="Bike &amp; Run",IF(ISNA(VLOOKUP(I24,Paramètres!$B$3:$C$56,2,FALSE)),0,VLOOKUP(I24,Paramètres!$B$3:$C$56,2,FALSE)*Paramètres!$K$5),IF(OR(I24="",OR($D24="",$D24="NL",$D24="HORS LIGUE")),0,VLOOKUP(IF(OR(I24="",OR($D24="",$D24="NL",$D24="HORS LIGUE")),"",COUNTIFS($D$5:$D$72,"&lt;&gt;"&amp;"",$D$5:$D$72,"&lt;&gt;"&amp;"NL",$D$5:$D$72,"&lt;&gt;"&amp;"HORS LIGUE",I$5:I$72,"&lt;"&amp;I24)+1),Paramètres!$B$3:$C$56,2,FALSE)*Paramètres!$K$5))</f>
        <v>0</v>
      </c>
      <c r="K24" s="4"/>
      <c r="L24" s="2">
        <f>IF(K$2="Bike &amp; Run",IF(ISNA(VLOOKUP(K24,Paramètres!$B$3:$C$56,2,FALSE)),0,VLOOKUP(K24,Paramètres!$B$3:$C$56,2,FALSE)*Paramètres!$K$6),IF(OR(K24="",OR($D24="",$D24="NL",$D24="HORS LIGUE")),0,VLOOKUP(IF(OR(K24="",OR($D24="",$D24="NL",$D24="HORS LIGUE")),"",COUNTIFS($D$5:$D$72,"&lt;&gt;"&amp;"",$D$5:$D$72,"&lt;&gt;"&amp;"NL",$D$5:$D$72,"&lt;&gt;"&amp;"HORS LIGUE",K$5:K$72,"&lt;"&amp;K24)+1),Paramètres!$B$3:$C$56,2,FALSE)*Paramètres!$K$6))</f>
        <v>0</v>
      </c>
      <c r="M24" s="4"/>
      <c r="N24" s="2">
        <f>IF(M$2="Bike &amp; Run",IF(ISNA(VLOOKUP(M24,Paramètres!$B$3:$C$56,2,FALSE)),0,VLOOKUP(M24,Paramètres!$B$3:$C$56,2,FALSE)*Paramètres!$K$7),IF(OR(M24="",OR($D24="",$D24="NL",$D24="HORS LIGUE")),0,VLOOKUP(IF(OR(M24="",OR($D24="",$D24="NL",$D24="HORS LIGUE")),"",COUNTIFS($D$5:$D$72,"&lt;&gt;"&amp;"",$D$5:$D$72,"&lt;&gt;"&amp;"NL",$D$5:$D$72,"&lt;&gt;"&amp;"HORS LIGUE",M$5:M$72,"&lt;"&amp;M24)+1),Paramètres!$B$3:$C$56,2,FALSE)*Paramètres!$K$7))</f>
        <v>0</v>
      </c>
      <c r="O24" s="46"/>
      <c r="P24" s="2">
        <f>IF(O$2="Bike &amp; Run",IF(ISNA(VLOOKUP(O24,Paramètres!$B$3:$C$56,2,FALSE)),0,VLOOKUP(O24,Paramètres!$B$3:$C$56,2,FALSE)*Paramètres!$K$8),IF(OR(O24="",OR($D24="",$D24="NL",$D24="HORS LIGUE")),0,VLOOKUP(IF(OR(O24="",OR($D24="",$D24="NL",$D24="HORS LIGUE")),"",COUNTIFS($D$5:$D$72,"&lt;&gt;"&amp;"",$D$5:$D$72,"&lt;&gt;"&amp;"NL",$D$5:$D$72,"&lt;&gt;"&amp;"HORS LIGUE",O$5:O$72,"&lt;"&amp;O24)+1),Paramètres!$B$3:$C$56,2,FALSE)*Paramètres!$K$8))</f>
        <v>0</v>
      </c>
      <c r="Q24" s="46"/>
      <c r="R24" s="2">
        <f>IF(Q$2="Bike &amp; Run",IF(ISNA(VLOOKUP(Q24,Paramètres!$B$3:$C$56,2,FALSE)),0,VLOOKUP(Q24,Paramètres!$B$3:$C$56,2,FALSE)*Paramètres!$K$9),IF(OR(Q24="",OR($D24="",$D24="NL",$D24="HORS LIGUE")),0,VLOOKUP(IF(OR(Q24="",OR($D24="",$D24="NL",$D24="HORS LIGUE")),"",COUNTIFS($D$5:$D$72,"&lt;&gt;"&amp;"",$D$5:$D$72,"&lt;&gt;"&amp;"NL",$D$5:$D$72,"&lt;&gt;"&amp;"HORS LIGUE",Q$5:Q$72,"&lt;"&amp;Q24)+1),Paramètres!$B$3:$C$56,2,FALSE)*Paramètres!$K$9))</f>
        <v>0</v>
      </c>
      <c r="S24" s="46"/>
      <c r="T24" s="2">
        <f>IF(S$2="Bike &amp; Run",IF(ISNA(VLOOKUP(S24,Paramètres!$B$3:$C$56,2,FALSE)),0,VLOOKUP(S24,Paramètres!$B$3:$C$56,2,FALSE)*Paramètres!$K$10),IF(OR(S24="",OR($D24="",$D24="NL",$D24="HORS LIGUE")),0,VLOOKUP(IF(OR(S24="",OR($D24="",$D24="NL",$D24="HORS LIGUE")),"",COUNTIFS($D$5:$D$72,"&lt;&gt;"&amp;"",$D$5:$D$72,"&lt;&gt;"&amp;"NL",$D$5:$D$72,"&lt;&gt;"&amp;"HORS LIGUE",S$5:S$72,"&lt;"&amp;S24)+1),Paramètres!$B$3:$C$56,2,FALSE)*Paramètres!$K$10))</f>
        <v>0</v>
      </c>
      <c r="U24" s="46"/>
      <c r="V24" s="2">
        <f>IF(U$2="Bike &amp; Run",IF(ISNA(VLOOKUP(U24,Paramètres!$B$3:$C$56,2,FALSE)),0,VLOOKUP(U24,Paramètres!$B$3:$C$56,2,FALSE)*Paramètres!$K$11),IF(OR(U24="",OR($D24="",$D24="NL",$D24="HORS LIGUE")),0,VLOOKUP(IF(OR(U24="",OR($D24="",$D24="NL",$D24="HORS LIGUE")),"",COUNTIFS($D$5:$D$72,"&lt;&gt;"&amp;"",$D$5:$D$72,"&lt;&gt;"&amp;"NL",$D$5:$D$72,"&lt;&gt;"&amp;"HORS LIGUE",U$5:U$72,"&lt;"&amp;U24)+1),Paramètres!$B$3:$C$56,2,FALSE)*Paramètres!$K$11))</f>
        <v>0</v>
      </c>
      <c r="W24" s="46"/>
      <c r="X24" s="2">
        <f>IF(W$2="Bike &amp; Run",IF(ISNA(VLOOKUP(W24,Paramètres!$B$3:$C$56,2,FALSE)),0,VLOOKUP(W24,Paramètres!$B$3:$C$56,2,FALSE)*Paramètres!$K$12),IF(OR(W24="",OR($D24="",$D24="NL",$D24="HORS LIGUE")),0,VLOOKUP(IF(OR(W24="",OR($D24="",$D24="NL",$D24="HORS LIGUE")),"",COUNTIFS($D$5:$D$72,"&lt;&gt;"&amp;"",$D$5:$D$72,"&lt;&gt;"&amp;"NL",$D$5:$D$72,"&lt;&gt;"&amp;"HORS LIGUE",W$5:W$72,"&lt;"&amp;W24)+1),Paramètres!$B$3:$C$56,2,FALSE)*Paramètres!$K$12))</f>
        <v>0</v>
      </c>
      <c r="Y24" s="46"/>
      <c r="Z24" s="2">
        <f>IF(Y$2="Bike &amp; Run",IF(ISNA(VLOOKUP(Y24,Paramètres!$B$3:$C$56,2,FALSE)),0,VLOOKUP(Y24,Paramètres!$B$3:$C$56,2,FALSE)*Paramètres!$K$13),IF(OR(Y24="",OR($D24="",$D24="NL",$D24="HORS LIGUE")),0,VLOOKUP(IF(OR(Y24="",OR($D24="",$D24="NL",$D24="HORS LIGUE")),"",COUNTIFS($D$5:$D$72,"&lt;&gt;"&amp;"",$D$5:$D$72,"&lt;&gt;"&amp;"NL",$D$5:$D$72,"&lt;&gt;"&amp;"HORS LIGUE",Y$5:Y$72,"&lt;"&amp;Y24)+1),Paramètres!$B$3:$C$56,2,FALSE)*Paramètres!$K$13))</f>
        <v>0</v>
      </c>
      <c r="AA24" s="46"/>
      <c r="AB24" s="2">
        <f>IF(AA$2="Bike &amp; Run",IF(ISNA(VLOOKUP(AA24,Paramètres!$B$3:$C$56,2,FALSE)),0,VLOOKUP(AA24,Paramètres!$B$3:$C$56,2,FALSE)*Paramètres!$K$14),IF(OR(AA24="",OR($D24="",$D24="NL",$D24="HORS LIGUE")),0,VLOOKUP(IF(OR(AA24="",OR($D24="",$D24="NL",$D24="HORS LIGUE")),"",COUNTIFS($D$5:$D$72,"&lt;&gt;"&amp;"",$D$5:$D$72,"&lt;&gt;"&amp;"NL",$D$5:$D$72,"&lt;&gt;"&amp;"HORS LIGUE",AA$5:AA$72,"&lt;"&amp;AA24)+1),Paramètres!$B$3:$C$56,2,FALSE)*Paramètres!$K$14))</f>
        <v>0</v>
      </c>
      <c r="AC24" s="46"/>
      <c r="AD24" s="2">
        <f>IF(AC$2="Bike &amp; Run",IF(ISNA(VLOOKUP(AC24,Paramètres!$B$3:$C$56,2,FALSE)),0,VLOOKUP(AC24,Paramètres!$B$3:$C$56,2,FALSE)*Paramètres!$K$15),IF(OR(AC24="",OR($D24="",$D24="NL",$D24="HORS LIGUE")),0,VLOOKUP(IF(OR(AC24="",OR($D24="",$D24="NL",$D24="HORS LIGUE")),"",COUNTIFS($D$5:$D$72,"&lt;&gt;"&amp;"",$D$5:$D$72,"&lt;&gt;"&amp;"NL",$D$5:$D$72,"&lt;&gt;"&amp;"HORS LIGUE",AC$5:AC$72,"&lt;"&amp;AC24)+1),Paramètres!$B$3:$C$56,2,FALSE)*Paramètres!$K$15))</f>
        <v>0</v>
      </c>
      <c r="AE24" s="46"/>
      <c r="AF24" s="2">
        <f>IF(AE$2="Bike &amp; Run",IF(ISNA(VLOOKUP(AE24,Paramètres!$B$3:$C$56,2,FALSE)),0,VLOOKUP(AE24,Paramètres!$B$3:$C$56,2,FALSE)*Paramètres!$K$16),IF(OR(AE24="",OR($D24="",$D24="NL",$D24="HORS LIGUE")),0,VLOOKUP(IF(OR(AE24="",OR($D24="",$D24="NL",$D24="HORS LIGUE")),"",COUNTIFS($D$5:$D$72,"&lt;&gt;"&amp;"",$D$5:$D$72,"&lt;&gt;"&amp;"NL",$D$5:$D$72,"&lt;&gt;"&amp;"HORS LIGUE",AE$5:AE$72,"&lt;"&amp;AE24)+1),Paramètres!$B$3:$C$56,2,FALSE)*Paramètres!$K$16))</f>
        <v>0</v>
      </c>
      <c r="AG24" s="46"/>
      <c r="AH24" s="2">
        <f>IF(AG$2="Bike &amp; Run",IF(ISNA(VLOOKUP(AG24,Paramètres!$B$3:$C$56,2,FALSE)),0,VLOOKUP(AG24,Paramètres!$B$3:$C$56,2,FALSE)*Paramètres!$K$17),IF(OR(AG24="",OR($D24="",$D24="NL",$D24="HORS LIGUE")),0,VLOOKUP(IF(OR(AG24="",OR($D24="",$D24="NL",$D24="HORS LIGUE")),"",COUNTIFS($D$5:$D$72,"&lt;&gt;"&amp;"",$D$5:$D$72,"&lt;&gt;"&amp;"NL",$D$5:$D$72,"&lt;&gt;"&amp;"HORS LIGUE",AG$5:AG$72,"&lt;"&amp;AG24)+1),Paramètres!$B$3:$C$56,2,FALSE)*Paramètres!$K$17))</f>
        <v>0</v>
      </c>
      <c r="AI24" s="40">
        <f t="shared" si="0"/>
        <v>0</v>
      </c>
      <c r="AJ24" s="3" t="str">
        <f t="shared" si="1"/>
        <v/>
      </c>
      <c r="AK24" s="5">
        <f t="shared" si="2"/>
        <v>0</v>
      </c>
      <c r="AL24" s="41">
        <f t="shared" si="3"/>
        <v>0</v>
      </c>
      <c r="AM24" s="33" t="str">
        <f t="shared" si="4"/>
        <v/>
      </c>
      <c r="AO24" s="22">
        <f t="shared" si="5"/>
        <v>0</v>
      </c>
      <c r="AP24">
        <f t="shared" si="6"/>
        <v>0</v>
      </c>
      <c r="AQ24">
        <f t="shared" si="7"/>
        <v>0</v>
      </c>
      <c r="AR24">
        <f t="shared" si="8"/>
        <v>0</v>
      </c>
      <c r="AS24">
        <f t="shared" si="9"/>
        <v>0</v>
      </c>
      <c r="AT24">
        <f t="shared" si="10"/>
        <v>0</v>
      </c>
      <c r="AU24">
        <f t="shared" si="11"/>
        <v>0</v>
      </c>
      <c r="AV24">
        <f t="shared" si="12"/>
        <v>0</v>
      </c>
      <c r="AW24">
        <f t="shared" si="13"/>
        <v>0</v>
      </c>
      <c r="AX24">
        <f t="shared" si="14"/>
        <v>0</v>
      </c>
      <c r="AY24">
        <f t="shared" si="15"/>
        <v>0</v>
      </c>
      <c r="AZ24">
        <f t="shared" si="16"/>
        <v>0</v>
      </c>
      <c r="BA24">
        <f t="shared" si="17"/>
        <v>0</v>
      </c>
      <c r="BB24">
        <f t="shared" si="18"/>
        <v>0</v>
      </c>
      <c r="BC24">
        <f t="shared" si="19"/>
        <v>0</v>
      </c>
      <c r="BD24">
        <f t="shared" si="20"/>
        <v>0</v>
      </c>
      <c r="BE24" s="22">
        <f t="shared" ref="BE24:BR24" si="40">BD24+LARGE($AO24:$BC24,BE$4)</f>
        <v>0</v>
      </c>
      <c r="BF24" s="22">
        <f t="shared" si="40"/>
        <v>0</v>
      </c>
      <c r="BG24" s="22">
        <f t="shared" si="40"/>
        <v>0</v>
      </c>
      <c r="BH24" s="22">
        <f t="shared" si="40"/>
        <v>0</v>
      </c>
      <c r="BI24" s="22">
        <f t="shared" si="40"/>
        <v>0</v>
      </c>
      <c r="BJ24" s="22">
        <f t="shared" si="40"/>
        <v>0</v>
      </c>
      <c r="BK24" s="22">
        <f t="shared" si="40"/>
        <v>0</v>
      </c>
      <c r="BL24" s="22">
        <f t="shared" si="40"/>
        <v>0</v>
      </c>
      <c r="BM24" s="22">
        <f t="shared" si="40"/>
        <v>0</v>
      </c>
      <c r="BN24" s="22">
        <f t="shared" si="40"/>
        <v>0</v>
      </c>
      <c r="BO24" s="22">
        <f t="shared" si="40"/>
        <v>0</v>
      </c>
      <c r="BP24" s="22">
        <f t="shared" si="40"/>
        <v>0</v>
      </c>
      <c r="BQ24" s="22">
        <f t="shared" si="40"/>
        <v>0</v>
      </c>
      <c r="BR24" s="22">
        <f t="shared" si="40"/>
        <v>0</v>
      </c>
    </row>
    <row r="25" spans="1:70" ht="16.5">
      <c r="A25" s="14" t="s">
        <v>815</v>
      </c>
      <c r="B25" s="32" t="str">
        <f>IF(ISNA(VLOOKUP(A25,'Licenciés Jeunes 2023'!A:C,3,0)),"",VLOOKUP(A25,'Licenciés Jeunes 2023'!A:C,3,0))</f>
        <v/>
      </c>
      <c r="C25" s="32" t="str">
        <f>IF(ISNA(VLOOKUP(A25,'Licenciés Jeunes 2023'!A:C,2,0)),"",VLOOKUP(A25,'Licenciés Jeunes 2023'!A:C,2,0))</f>
        <v/>
      </c>
      <c r="D25" s="32" t="str">
        <f>IF(ISNA(VLOOKUP(A25,'Licenciés Jeunes 2023'!A:F,6,0)),"",VLOOKUP(A25,'Licenciés Jeunes 2023'!A:F,6,0))</f>
        <v/>
      </c>
      <c r="E25" s="6"/>
      <c r="F25" s="2">
        <f>IF(E$2="Bike &amp; Run",IF(ISNA(VLOOKUP(E25,Paramètres!$B$3:$C$56,2,FALSE)),0,VLOOKUP(E25,Paramètres!$B$3:$C$56,2,FALSE)*Paramètres!$K$3),IF(OR(E25="",OR($D25="",$D25="NL",$D25="HORS LIGUE")),0,VLOOKUP(IF(OR(E25="",OR($D25="",$D25="NL",$D25="HORS LIGUE")),"",COUNTIFS($D$5:$D$72,"&lt;&gt;"&amp;"",$D$5:$D$72,"&lt;&gt;"&amp;"NL",$D$5:$D$72,"&lt;&gt;"&amp;"HORS LIGUE",E$5:E$72,"&lt;"&amp;E25)+1),Paramètres!$B$3:$C$56,2,FALSE)*Paramètres!$K$3))</f>
        <v>0</v>
      </c>
      <c r="G25" s="4"/>
      <c r="H25" s="2">
        <f>IF(G$2="Bike &amp; Run",IF(ISNA(VLOOKUP(G25,Paramètres!$B$3:$C$56,2,FALSE)),0,VLOOKUP(G25,Paramètres!$B$3:$C$56,2,FALSE)*Paramètres!$K$4),IF(OR(G25="",OR($D25="",$D25="NL",$D25="HORS LIGUE")),0,VLOOKUP(IF(OR(G25="",OR($D25="",$D25="NL",$D25="HORS LIGUE")),"",COUNTIFS($D$5:$D$72,"&lt;&gt;"&amp;"",$D$5:$D$72,"&lt;&gt;"&amp;"NL",$D$5:$D$72,"&lt;&gt;"&amp;"HORS LIGUE",G$5:G$72,"&lt;"&amp;G25)+1),Paramètres!$B$3:$C$56,2,FALSE)*Paramètres!$K$4))</f>
        <v>0</v>
      </c>
      <c r="I25" s="36"/>
      <c r="J25" s="2">
        <f>IF(I$2="Bike &amp; Run",IF(ISNA(VLOOKUP(I25,Paramètres!$B$3:$C$56,2,FALSE)),0,VLOOKUP(I25,Paramètres!$B$3:$C$56,2,FALSE)*Paramètres!$K$5),IF(OR(I25="",OR($D25="",$D25="NL",$D25="HORS LIGUE")),0,VLOOKUP(IF(OR(I25="",OR($D25="",$D25="NL",$D25="HORS LIGUE")),"",COUNTIFS($D$5:$D$72,"&lt;&gt;"&amp;"",$D$5:$D$72,"&lt;&gt;"&amp;"NL",$D$5:$D$72,"&lt;&gt;"&amp;"HORS LIGUE",I$5:I$72,"&lt;"&amp;I25)+1),Paramètres!$B$3:$C$56,2,FALSE)*Paramètres!$K$5))</f>
        <v>0</v>
      </c>
      <c r="K25" s="4"/>
      <c r="L25" s="2">
        <f>IF(K$2="Bike &amp; Run",IF(ISNA(VLOOKUP(K25,Paramètres!$B$3:$C$56,2,FALSE)),0,VLOOKUP(K25,Paramètres!$B$3:$C$56,2,FALSE)*Paramètres!$K$6),IF(OR(K25="",OR($D25="",$D25="NL",$D25="HORS LIGUE")),0,VLOOKUP(IF(OR(K25="",OR($D25="",$D25="NL",$D25="HORS LIGUE")),"",COUNTIFS($D$5:$D$72,"&lt;&gt;"&amp;"",$D$5:$D$72,"&lt;&gt;"&amp;"NL",$D$5:$D$72,"&lt;&gt;"&amp;"HORS LIGUE",K$5:K$72,"&lt;"&amp;K25)+1),Paramètres!$B$3:$C$56,2,FALSE)*Paramètres!$K$6))</f>
        <v>0</v>
      </c>
      <c r="M25" s="4"/>
      <c r="N25" s="2">
        <f>IF(M$2="Bike &amp; Run",IF(ISNA(VLOOKUP(M25,Paramètres!$B$3:$C$56,2,FALSE)),0,VLOOKUP(M25,Paramètres!$B$3:$C$56,2,FALSE)*Paramètres!$K$7),IF(OR(M25="",OR($D25="",$D25="NL",$D25="HORS LIGUE")),0,VLOOKUP(IF(OR(M25="",OR($D25="",$D25="NL",$D25="HORS LIGUE")),"",COUNTIFS($D$5:$D$72,"&lt;&gt;"&amp;"",$D$5:$D$72,"&lt;&gt;"&amp;"NL",$D$5:$D$72,"&lt;&gt;"&amp;"HORS LIGUE",M$5:M$72,"&lt;"&amp;M25)+1),Paramètres!$B$3:$C$56,2,FALSE)*Paramètres!$K$7))</f>
        <v>0</v>
      </c>
      <c r="O25" s="46"/>
      <c r="P25" s="2">
        <f>IF(O$2="Bike &amp; Run",IF(ISNA(VLOOKUP(O25,Paramètres!$B$3:$C$56,2,FALSE)),0,VLOOKUP(O25,Paramètres!$B$3:$C$56,2,FALSE)*Paramètres!$K$8),IF(OR(O25="",OR($D25="",$D25="NL",$D25="HORS LIGUE")),0,VLOOKUP(IF(OR(O25="",OR($D25="",$D25="NL",$D25="HORS LIGUE")),"",COUNTIFS($D$5:$D$72,"&lt;&gt;"&amp;"",$D$5:$D$72,"&lt;&gt;"&amp;"NL",$D$5:$D$72,"&lt;&gt;"&amp;"HORS LIGUE",O$5:O$72,"&lt;"&amp;O25)+1),Paramètres!$B$3:$C$56,2,FALSE)*Paramètres!$K$8))</f>
        <v>0</v>
      </c>
      <c r="Q25" s="46"/>
      <c r="R25" s="2">
        <f>IF(Q$2="Bike &amp; Run",IF(ISNA(VLOOKUP(Q25,Paramètres!$B$3:$C$56,2,FALSE)),0,VLOOKUP(Q25,Paramètres!$B$3:$C$56,2,FALSE)*Paramètres!$K$9),IF(OR(Q25="",OR($D25="",$D25="NL",$D25="HORS LIGUE")),0,VLOOKUP(IF(OR(Q25="",OR($D25="",$D25="NL",$D25="HORS LIGUE")),"",COUNTIFS($D$5:$D$72,"&lt;&gt;"&amp;"",$D$5:$D$72,"&lt;&gt;"&amp;"NL",$D$5:$D$72,"&lt;&gt;"&amp;"HORS LIGUE",Q$5:Q$72,"&lt;"&amp;Q25)+1),Paramètres!$B$3:$C$56,2,FALSE)*Paramètres!$K$9))</f>
        <v>0</v>
      </c>
      <c r="S25" s="46"/>
      <c r="T25" s="2">
        <f>IF(S$2="Bike &amp; Run",IF(ISNA(VLOOKUP(S25,Paramètres!$B$3:$C$56,2,FALSE)),0,VLOOKUP(S25,Paramètres!$B$3:$C$56,2,FALSE)*Paramètres!$K$10),IF(OR(S25="",OR($D25="",$D25="NL",$D25="HORS LIGUE")),0,VLOOKUP(IF(OR(S25="",OR($D25="",$D25="NL",$D25="HORS LIGUE")),"",COUNTIFS($D$5:$D$72,"&lt;&gt;"&amp;"",$D$5:$D$72,"&lt;&gt;"&amp;"NL",$D$5:$D$72,"&lt;&gt;"&amp;"HORS LIGUE",S$5:S$72,"&lt;"&amp;S25)+1),Paramètres!$B$3:$C$56,2,FALSE)*Paramètres!$K$10))</f>
        <v>0</v>
      </c>
      <c r="U25" s="46"/>
      <c r="V25" s="2">
        <f>IF(U$2="Bike &amp; Run",IF(ISNA(VLOOKUP(U25,Paramètres!$B$3:$C$56,2,FALSE)),0,VLOOKUP(U25,Paramètres!$B$3:$C$56,2,FALSE)*Paramètres!$K$11),IF(OR(U25="",OR($D25="",$D25="NL",$D25="HORS LIGUE")),0,VLOOKUP(IF(OR(U25="",OR($D25="",$D25="NL",$D25="HORS LIGUE")),"",COUNTIFS($D$5:$D$72,"&lt;&gt;"&amp;"",$D$5:$D$72,"&lt;&gt;"&amp;"NL",$D$5:$D$72,"&lt;&gt;"&amp;"HORS LIGUE",U$5:U$72,"&lt;"&amp;U25)+1),Paramètres!$B$3:$C$56,2,FALSE)*Paramètres!$K$11))</f>
        <v>0</v>
      </c>
      <c r="W25" s="46"/>
      <c r="X25" s="2">
        <f>IF(W$2="Bike &amp; Run",IF(ISNA(VLOOKUP(W25,Paramètres!$B$3:$C$56,2,FALSE)),0,VLOOKUP(W25,Paramètres!$B$3:$C$56,2,FALSE)*Paramètres!$K$12),IF(OR(W25="",OR($D25="",$D25="NL",$D25="HORS LIGUE")),0,VLOOKUP(IF(OR(W25="",OR($D25="",$D25="NL",$D25="HORS LIGUE")),"",COUNTIFS($D$5:$D$72,"&lt;&gt;"&amp;"",$D$5:$D$72,"&lt;&gt;"&amp;"NL",$D$5:$D$72,"&lt;&gt;"&amp;"HORS LIGUE",W$5:W$72,"&lt;"&amp;W25)+1),Paramètres!$B$3:$C$56,2,FALSE)*Paramètres!$K$12))</f>
        <v>0</v>
      </c>
      <c r="Y25" s="46"/>
      <c r="Z25" s="2">
        <f>IF(Y$2="Bike &amp; Run",IF(ISNA(VLOOKUP(Y25,Paramètres!$B$3:$C$56,2,FALSE)),0,VLOOKUP(Y25,Paramètres!$B$3:$C$56,2,FALSE)*Paramètres!$K$13),IF(OR(Y25="",OR($D25="",$D25="NL",$D25="HORS LIGUE")),0,VLOOKUP(IF(OR(Y25="",OR($D25="",$D25="NL",$D25="HORS LIGUE")),"",COUNTIFS($D$5:$D$72,"&lt;&gt;"&amp;"",$D$5:$D$72,"&lt;&gt;"&amp;"NL",$D$5:$D$72,"&lt;&gt;"&amp;"HORS LIGUE",Y$5:Y$72,"&lt;"&amp;Y25)+1),Paramètres!$B$3:$C$56,2,FALSE)*Paramètres!$K$13))</f>
        <v>0</v>
      </c>
      <c r="AA25" s="46"/>
      <c r="AB25" s="2">
        <f>IF(AA$2="Bike &amp; Run",IF(ISNA(VLOOKUP(AA25,Paramètres!$B$3:$C$56,2,FALSE)),0,VLOOKUP(AA25,Paramètres!$B$3:$C$56,2,FALSE)*Paramètres!$K$14),IF(OR(AA25="",OR($D25="",$D25="NL",$D25="HORS LIGUE")),0,VLOOKUP(IF(OR(AA25="",OR($D25="",$D25="NL",$D25="HORS LIGUE")),"",COUNTIFS($D$5:$D$72,"&lt;&gt;"&amp;"",$D$5:$D$72,"&lt;&gt;"&amp;"NL",$D$5:$D$72,"&lt;&gt;"&amp;"HORS LIGUE",AA$5:AA$72,"&lt;"&amp;AA25)+1),Paramètres!$B$3:$C$56,2,FALSE)*Paramètres!$K$14))</f>
        <v>0</v>
      </c>
      <c r="AC25" s="46"/>
      <c r="AD25" s="2">
        <f>IF(AC$2="Bike &amp; Run",IF(ISNA(VLOOKUP(AC25,Paramètres!$B$3:$C$56,2,FALSE)),0,VLOOKUP(AC25,Paramètres!$B$3:$C$56,2,FALSE)*Paramètres!$K$15),IF(OR(AC25="",OR($D25="",$D25="NL",$D25="HORS LIGUE")),0,VLOOKUP(IF(OR(AC25="",OR($D25="",$D25="NL",$D25="HORS LIGUE")),"",COUNTIFS($D$5:$D$72,"&lt;&gt;"&amp;"",$D$5:$D$72,"&lt;&gt;"&amp;"NL",$D$5:$D$72,"&lt;&gt;"&amp;"HORS LIGUE",AC$5:AC$72,"&lt;"&amp;AC25)+1),Paramètres!$B$3:$C$56,2,FALSE)*Paramètres!$K$15))</f>
        <v>0</v>
      </c>
      <c r="AE25" s="46"/>
      <c r="AF25" s="2">
        <f>IF(AE$2="Bike &amp; Run",IF(ISNA(VLOOKUP(AE25,Paramètres!$B$3:$C$56,2,FALSE)),0,VLOOKUP(AE25,Paramètres!$B$3:$C$56,2,FALSE)*Paramètres!$K$16),IF(OR(AE25="",OR($D25="",$D25="NL",$D25="HORS LIGUE")),0,VLOOKUP(IF(OR(AE25="",OR($D25="",$D25="NL",$D25="HORS LIGUE")),"",COUNTIFS($D$5:$D$72,"&lt;&gt;"&amp;"",$D$5:$D$72,"&lt;&gt;"&amp;"NL",$D$5:$D$72,"&lt;&gt;"&amp;"HORS LIGUE",AE$5:AE$72,"&lt;"&amp;AE25)+1),Paramètres!$B$3:$C$56,2,FALSE)*Paramètres!$K$16))</f>
        <v>0</v>
      </c>
      <c r="AG25" s="46"/>
      <c r="AH25" s="2">
        <f>IF(AG$2="Bike &amp; Run",IF(ISNA(VLOOKUP(AG25,Paramètres!$B$3:$C$56,2,FALSE)),0,VLOOKUP(AG25,Paramètres!$B$3:$C$56,2,FALSE)*Paramètres!$K$17),IF(OR(AG25="",OR($D25="",$D25="NL",$D25="HORS LIGUE")),0,VLOOKUP(IF(OR(AG25="",OR($D25="",$D25="NL",$D25="HORS LIGUE")),"",COUNTIFS($D$5:$D$72,"&lt;&gt;"&amp;"",$D$5:$D$72,"&lt;&gt;"&amp;"NL",$D$5:$D$72,"&lt;&gt;"&amp;"HORS LIGUE",AG$5:AG$72,"&lt;"&amp;AG25)+1),Paramètres!$B$3:$C$56,2,FALSE)*Paramètres!$K$17))</f>
        <v>0</v>
      </c>
      <c r="AI25" s="40">
        <f t="shared" si="0"/>
        <v>0</v>
      </c>
      <c r="AJ25" s="3" t="str">
        <f t="shared" si="1"/>
        <v/>
      </c>
      <c r="AK25" s="5">
        <f t="shared" si="2"/>
        <v>0</v>
      </c>
      <c r="AL25" s="41">
        <f t="shared" si="3"/>
        <v>0</v>
      </c>
      <c r="AM25" s="33" t="str">
        <f t="shared" si="4"/>
        <v/>
      </c>
      <c r="AO25" s="22">
        <f t="shared" si="5"/>
        <v>0</v>
      </c>
      <c r="AP25">
        <f t="shared" si="6"/>
        <v>0</v>
      </c>
      <c r="AQ25">
        <f t="shared" si="7"/>
        <v>0</v>
      </c>
      <c r="AR25">
        <f t="shared" si="8"/>
        <v>0</v>
      </c>
      <c r="AS25">
        <f t="shared" si="9"/>
        <v>0</v>
      </c>
      <c r="AT25">
        <f t="shared" si="10"/>
        <v>0</v>
      </c>
      <c r="AU25">
        <f t="shared" si="11"/>
        <v>0</v>
      </c>
      <c r="AV25">
        <f t="shared" si="12"/>
        <v>0</v>
      </c>
      <c r="AW25">
        <f t="shared" si="13"/>
        <v>0</v>
      </c>
      <c r="AX25">
        <f t="shared" si="14"/>
        <v>0</v>
      </c>
      <c r="AY25">
        <f t="shared" si="15"/>
        <v>0</v>
      </c>
      <c r="AZ25">
        <f t="shared" si="16"/>
        <v>0</v>
      </c>
      <c r="BA25">
        <f t="shared" si="17"/>
        <v>0</v>
      </c>
      <c r="BB25">
        <f t="shared" si="18"/>
        <v>0</v>
      </c>
      <c r="BC25">
        <f t="shared" si="19"/>
        <v>0</v>
      </c>
      <c r="BD25">
        <f t="shared" si="20"/>
        <v>0</v>
      </c>
      <c r="BE25" s="22">
        <f t="shared" ref="BE25:BR25" si="41">BD25+LARGE($AO25:$BC25,BE$4)</f>
        <v>0</v>
      </c>
      <c r="BF25" s="22">
        <f t="shared" si="41"/>
        <v>0</v>
      </c>
      <c r="BG25" s="22">
        <f t="shared" si="41"/>
        <v>0</v>
      </c>
      <c r="BH25" s="22">
        <f t="shared" si="41"/>
        <v>0</v>
      </c>
      <c r="BI25" s="22">
        <f t="shared" si="41"/>
        <v>0</v>
      </c>
      <c r="BJ25" s="22">
        <f t="shared" si="41"/>
        <v>0</v>
      </c>
      <c r="BK25" s="22">
        <f t="shared" si="41"/>
        <v>0</v>
      </c>
      <c r="BL25" s="22">
        <f t="shared" si="41"/>
        <v>0</v>
      </c>
      <c r="BM25" s="22">
        <f t="shared" si="41"/>
        <v>0</v>
      </c>
      <c r="BN25" s="22">
        <f t="shared" si="41"/>
        <v>0</v>
      </c>
      <c r="BO25" s="22">
        <f t="shared" si="41"/>
        <v>0</v>
      </c>
      <c r="BP25" s="22">
        <f t="shared" si="41"/>
        <v>0</v>
      </c>
      <c r="BQ25" s="22">
        <f t="shared" si="41"/>
        <v>0</v>
      </c>
      <c r="BR25" s="22">
        <f t="shared" si="41"/>
        <v>0</v>
      </c>
    </row>
    <row r="26" spans="1:70" ht="16.5">
      <c r="A26" s="14" t="s">
        <v>831</v>
      </c>
      <c r="B26" s="32" t="str">
        <f>IF(ISNA(VLOOKUP(A26,'Licenciés Jeunes 2023'!A:C,3,0)),"",VLOOKUP(A26,'Licenciés Jeunes 2023'!A:C,3,0))</f>
        <v/>
      </c>
      <c r="C26" s="32" t="str">
        <f>IF(ISNA(VLOOKUP(A26,'Licenciés Jeunes 2023'!A:C,2,0)),"",VLOOKUP(A26,'Licenciés Jeunes 2023'!A:C,2,0))</f>
        <v/>
      </c>
      <c r="D26" s="32" t="str">
        <f>IF(ISNA(VLOOKUP(A26,'Licenciés Jeunes 2023'!A:F,6,0)),"",VLOOKUP(A26,'Licenciés Jeunes 2023'!A:F,6,0))</f>
        <v/>
      </c>
      <c r="E26" s="6"/>
      <c r="F26" s="2">
        <f>IF(E$2="Bike &amp; Run",IF(ISNA(VLOOKUP(E26,Paramètres!$B$3:$C$56,2,FALSE)),0,VLOOKUP(E26,Paramètres!$B$3:$C$56,2,FALSE)*Paramètres!$K$3),IF(OR(E26="",OR($D26="",$D26="NL",$D26="HORS LIGUE")),0,VLOOKUP(IF(OR(E26="",OR($D26="",$D26="NL",$D26="HORS LIGUE")),"",COUNTIFS($D$5:$D$72,"&lt;&gt;"&amp;"",$D$5:$D$72,"&lt;&gt;"&amp;"NL",$D$5:$D$72,"&lt;&gt;"&amp;"HORS LIGUE",E$5:E$72,"&lt;"&amp;E26)+1),Paramètres!$B$3:$C$56,2,FALSE)*Paramètres!$K$3))</f>
        <v>0</v>
      </c>
      <c r="G26" s="4"/>
      <c r="H26" s="2">
        <f>IF(G$2="Bike &amp; Run",IF(ISNA(VLOOKUP(G26,Paramètres!$B$3:$C$56,2,FALSE)),0,VLOOKUP(G26,Paramètres!$B$3:$C$56,2,FALSE)*Paramètres!$K$4),IF(OR(G26="",OR($D26="",$D26="NL",$D26="HORS LIGUE")),0,VLOOKUP(IF(OR(G26="",OR($D26="",$D26="NL",$D26="HORS LIGUE")),"",COUNTIFS($D$5:$D$72,"&lt;&gt;"&amp;"",$D$5:$D$72,"&lt;&gt;"&amp;"NL",$D$5:$D$72,"&lt;&gt;"&amp;"HORS LIGUE",G$5:G$72,"&lt;"&amp;G26)+1),Paramètres!$B$3:$C$56,2,FALSE)*Paramètres!$K$4))</f>
        <v>0</v>
      </c>
      <c r="I26" s="36"/>
      <c r="J26" s="2">
        <f>IF(I$2="Bike &amp; Run",IF(ISNA(VLOOKUP(I26,Paramètres!$B$3:$C$56,2,FALSE)),0,VLOOKUP(I26,Paramètres!$B$3:$C$56,2,FALSE)*Paramètres!$K$5),IF(OR(I26="",OR($D26="",$D26="NL",$D26="HORS LIGUE")),0,VLOOKUP(IF(OR(I26="",OR($D26="",$D26="NL",$D26="HORS LIGUE")),"",COUNTIFS($D$5:$D$72,"&lt;&gt;"&amp;"",$D$5:$D$72,"&lt;&gt;"&amp;"NL",$D$5:$D$72,"&lt;&gt;"&amp;"HORS LIGUE",I$5:I$72,"&lt;"&amp;I26)+1),Paramètres!$B$3:$C$56,2,FALSE)*Paramètres!$K$5))</f>
        <v>0</v>
      </c>
      <c r="K26" s="4"/>
      <c r="L26" s="2">
        <f>IF(K$2="Bike &amp; Run",IF(ISNA(VLOOKUP(K26,Paramètres!$B$3:$C$56,2,FALSE)),0,VLOOKUP(K26,Paramètres!$B$3:$C$56,2,FALSE)*Paramètres!$K$6),IF(OR(K26="",OR($D26="",$D26="NL",$D26="HORS LIGUE")),0,VLOOKUP(IF(OR(K26="",OR($D26="",$D26="NL",$D26="HORS LIGUE")),"",COUNTIFS($D$5:$D$72,"&lt;&gt;"&amp;"",$D$5:$D$72,"&lt;&gt;"&amp;"NL",$D$5:$D$72,"&lt;&gt;"&amp;"HORS LIGUE",K$5:K$72,"&lt;"&amp;K26)+1),Paramètres!$B$3:$C$56,2,FALSE)*Paramètres!$K$6))</f>
        <v>0</v>
      </c>
      <c r="M26" s="4"/>
      <c r="N26" s="2">
        <f>IF(M$2="Bike &amp; Run",IF(ISNA(VLOOKUP(M26,Paramètres!$B$3:$C$56,2,FALSE)),0,VLOOKUP(M26,Paramètres!$B$3:$C$56,2,FALSE)*Paramètres!$K$7),IF(OR(M26="",OR($D26="",$D26="NL",$D26="HORS LIGUE")),0,VLOOKUP(IF(OR(M26="",OR($D26="",$D26="NL",$D26="HORS LIGUE")),"",COUNTIFS($D$5:$D$72,"&lt;&gt;"&amp;"",$D$5:$D$72,"&lt;&gt;"&amp;"NL",$D$5:$D$72,"&lt;&gt;"&amp;"HORS LIGUE",M$5:M$72,"&lt;"&amp;M26)+1),Paramètres!$B$3:$C$56,2,FALSE)*Paramètres!$K$7))</f>
        <v>0</v>
      </c>
      <c r="O26" s="46"/>
      <c r="P26" s="2">
        <f>IF(O$2="Bike &amp; Run",IF(ISNA(VLOOKUP(O26,Paramètres!$B$3:$C$56,2,FALSE)),0,VLOOKUP(O26,Paramètres!$B$3:$C$56,2,FALSE)*Paramètres!$K$8),IF(OR(O26="",OR($D26="",$D26="NL",$D26="HORS LIGUE")),0,VLOOKUP(IF(OR(O26="",OR($D26="",$D26="NL",$D26="HORS LIGUE")),"",COUNTIFS($D$5:$D$72,"&lt;&gt;"&amp;"",$D$5:$D$72,"&lt;&gt;"&amp;"NL",$D$5:$D$72,"&lt;&gt;"&amp;"HORS LIGUE",O$5:O$72,"&lt;"&amp;O26)+1),Paramètres!$B$3:$C$56,2,FALSE)*Paramètres!$K$8))</f>
        <v>0</v>
      </c>
      <c r="Q26" s="46"/>
      <c r="R26" s="2">
        <f>IF(Q$2="Bike &amp; Run",IF(ISNA(VLOOKUP(Q26,Paramètres!$B$3:$C$56,2,FALSE)),0,VLOOKUP(Q26,Paramètres!$B$3:$C$56,2,FALSE)*Paramètres!$K$9),IF(OR(Q26="",OR($D26="",$D26="NL",$D26="HORS LIGUE")),0,VLOOKUP(IF(OR(Q26="",OR($D26="",$D26="NL",$D26="HORS LIGUE")),"",COUNTIFS($D$5:$D$72,"&lt;&gt;"&amp;"",$D$5:$D$72,"&lt;&gt;"&amp;"NL",$D$5:$D$72,"&lt;&gt;"&amp;"HORS LIGUE",Q$5:Q$72,"&lt;"&amp;Q26)+1),Paramètres!$B$3:$C$56,2,FALSE)*Paramètres!$K$9))</f>
        <v>0</v>
      </c>
      <c r="S26" s="46"/>
      <c r="T26" s="2">
        <f>IF(S$2="Bike &amp; Run",IF(ISNA(VLOOKUP(S26,Paramètres!$B$3:$C$56,2,FALSE)),0,VLOOKUP(S26,Paramètres!$B$3:$C$56,2,FALSE)*Paramètres!$K$10),IF(OR(S26="",OR($D26="",$D26="NL",$D26="HORS LIGUE")),0,VLOOKUP(IF(OR(S26="",OR($D26="",$D26="NL",$D26="HORS LIGUE")),"",COUNTIFS($D$5:$D$72,"&lt;&gt;"&amp;"",$D$5:$D$72,"&lt;&gt;"&amp;"NL",$D$5:$D$72,"&lt;&gt;"&amp;"HORS LIGUE",S$5:S$72,"&lt;"&amp;S26)+1),Paramètres!$B$3:$C$56,2,FALSE)*Paramètres!$K$10))</f>
        <v>0</v>
      </c>
      <c r="U26" s="46"/>
      <c r="V26" s="2">
        <f>IF(U$2="Bike &amp; Run",IF(ISNA(VLOOKUP(U26,Paramètres!$B$3:$C$56,2,FALSE)),0,VLOOKUP(U26,Paramètres!$B$3:$C$56,2,FALSE)*Paramètres!$K$11),IF(OR(U26="",OR($D26="",$D26="NL",$D26="HORS LIGUE")),0,VLOOKUP(IF(OR(U26="",OR($D26="",$D26="NL",$D26="HORS LIGUE")),"",COUNTIFS($D$5:$D$72,"&lt;&gt;"&amp;"",$D$5:$D$72,"&lt;&gt;"&amp;"NL",$D$5:$D$72,"&lt;&gt;"&amp;"HORS LIGUE",U$5:U$72,"&lt;"&amp;U26)+1),Paramètres!$B$3:$C$56,2,FALSE)*Paramètres!$K$11))</f>
        <v>0</v>
      </c>
      <c r="W26" s="46"/>
      <c r="X26" s="2">
        <f>IF(W$2="Bike &amp; Run",IF(ISNA(VLOOKUP(W26,Paramètres!$B$3:$C$56,2,FALSE)),0,VLOOKUP(W26,Paramètres!$B$3:$C$56,2,FALSE)*Paramètres!$K$12),IF(OR(W26="",OR($D26="",$D26="NL",$D26="HORS LIGUE")),0,VLOOKUP(IF(OR(W26="",OR($D26="",$D26="NL",$D26="HORS LIGUE")),"",COUNTIFS($D$5:$D$72,"&lt;&gt;"&amp;"",$D$5:$D$72,"&lt;&gt;"&amp;"NL",$D$5:$D$72,"&lt;&gt;"&amp;"HORS LIGUE",W$5:W$72,"&lt;"&amp;W26)+1),Paramètres!$B$3:$C$56,2,FALSE)*Paramètres!$K$12))</f>
        <v>0</v>
      </c>
      <c r="Y26" s="46"/>
      <c r="Z26" s="2">
        <f>IF(Y$2="Bike &amp; Run",IF(ISNA(VLOOKUP(Y26,Paramètres!$B$3:$C$56,2,FALSE)),0,VLOOKUP(Y26,Paramètres!$B$3:$C$56,2,FALSE)*Paramètres!$K$13),IF(OR(Y26="",OR($D26="",$D26="NL",$D26="HORS LIGUE")),0,VLOOKUP(IF(OR(Y26="",OR($D26="",$D26="NL",$D26="HORS LIGUE")),"",COUNTIFS($D$5:$D$72,"&lt;&gt;"&amp;"",$D$5:$D$72,"&lt;&gt;"&amp;"NL",$D$5:$D$72,"&lt;&gt;"&amp;"HORS LIGUE",Y$5:Y$72,"&lt;"&amp;Y26)+1),Paramètres!$B$3:$C$56,2,FALSE)*Paramètres!$K$13))</f>
        <v>0</v>
      </c>
      <c r="AA26" s="46"/>
      <c r="AB26" s="2">
        <f>IF(AA$2="Bike &amp; Run",IF(ISNA(VLOOKUP(AA26,Paramètres!$B$3:$C$56,2,FALSE)),0,VLOOKUP(AA26,Paramètres!$B$3:$C$56,2,FALSE)*Paramètres!$K$14),IF(OR(AA26="",OR($D26="",$D26="NL",$D26="HORS LIGUE")),0,VLOOKUP(IF(OR(AA26="",OR($D26="",$D26="NL",$D26="HORS LIGUE")),"",COUNTIFS($D$5:$D$72,"&lt;&gt;"&amp;"",$D$5:$D$72,"&lt;&gt;"&amp;"NL",$D$5:$D$72,"&lt;&gt;"&amp;"HORS LIGUE",AA$5:AA$72,"&lt;"&amp;AA26)+1),Paramètres!$B$3:$C$56,2,FALSE)*Paramètres!$K$14))</f>
        <v>0</v>
      </c>
      <c r="AC26" s="46"/>
      <c r="AD26" s="2">
        <f>IF(AC$2="Bike &amp; Run",IF(ISNA(VLOOKUP(AC26,Paramètres!$B$3:$C$56,2,FALSE)),0,VLOOKUP(AC26,Paramètres!$B$3:$C$56,2,FALSE)*Paramètres!$K$15),IF(OR(AC26="",OR($D26="",$D26="NL",$D26="HORS LIGUE")),0,VLOOKUP(IF(OR(AC26="",OR($D26="",$D26="NL",$D26="HORS LIGUE")),"",COUNTIFS($D$5:$D$72,"&lt;&gt;"&amp;"",$D$5:$D$72,"&lt;&gt;"&amp;"NL",$D$5:$D$72,"&lt;&gt;"&amp;"HORS LIGUE",AC$5:AC$72,"&lt;"&amp;AC26)+1),Paramètres!$B$3:$C$56,2,FALSE)*Paramètres!$K$15))</f>
        <v>0</v>
      </c>
      <c r="AE26" s="46"/>
      <c r="AF26" s="2">
        <f>IF(AE$2="Bike &amp; Run",IF(ISNA(VLOOKUP(AE26,Paramètres!$B$3:$C$56,2,FALSE)),0,VLOOKUP(AE26,Paramètres!$B$3:$C$56,2,FALSE)*Paramètres!$K$16),IF(OR(AE26="",OR($D26="",$D26="NL",$D26="HORS LIGUE")),0,VLOOKUP(IF(OR(AE26="",OR($D26="",$D26="NL",$D26="HORS LIGUE")),"",COUNTIFS($D$5:$D$72,"&lt;&gt;"&amp;"",$D$5:$D$72,"&lt;&gt;"&amp;"NL",$D$5:$D$72,"&lt;&gt;"&amp;"HORS LIGUE",AE$5:AE$72,"&lt;"&amp;AE26)+1),Paramètres!$B$3:$C$56,2,FALSE)*Paramètres!$K$16))</f>
        <v>0</v>
      </c>
      <c r="AG26" s="46"/>
      <c r="AH26" s="2">
        <f>IF(AG$2="Bike &amp; Run",IF(ISNA(VLOOKUP(AG26,Paramètres!$B$3:$C$56,2,FALSE)),0,VLOOKUP(AG26,Paramètres!$B$3:$C$56,2,FALSE)*Paramètres!$K$17),IF(OR(AG26="",OR($D26="",$D26="NL",$D26="HORS LIGUE")),0,VLOOKUP(IF(OR(AG26="",OR($D26="",$D26="NL",$D26="HORS LIGUE")),"",COUNTIFS($D$5:$D$72,"&lt;&gt;"&amp;"",$D$5:$D$72,"&lt;&gt;"&amp;"NL",$D$5:$D$72,"&lt;&gt;"&amp;"HORS LIGUE",AG$5:AG$72,"&lt;"&amp;AG26)+1),Paramètres!$B$3:$C$56,2,FALSE)*Paramètres!$K$17))</f>
        <v>0</v>
      </c>
      <c r="AI26" s="40">
        <f t="shared" si="0"/>
        <v>0</v>
      </c>
      <c r="AJ26" s="3" t="str">
        <f t="shared" si="1"/>
        <v/>
      </c>
      <c r="AK26" s="5">
        <f t="shared" si="2"/>
        <v>0</v>
      </c>
      <c r="AL26" s="41">
        <f t="shared" si="3"/>
        <v>0</v>
      </c>
      <c r="AM26" s="33" t="str">
        <f t="shared" si="4"/>
        <v/>
      </c>
      <c r="AO26" s="22">
        <f t="shared" si="5"/>
        <v>0</v>
      </c>
      <c r="AP26">
        <f t="shared" si="6"/>
        <v>0</v>
      </c>
      <c r="AQ26">
        <f t="shared" si="7"/>
        <v>0</v>
      </c>
      <c r="AR26">
        <f t="shared" si="8"/>
        <v>0</v>
      </c>
      <c r="AS26">
        <f t="shared" si="9"/>
        <v>0</v>
      </c>
      <c r="AT26">
        <f t="shared" si="10"/>
        <v>0</v>
      </c>
      <c r="AU26">
        <f t="shared" si="11"/>
        <v>0</v>
      </c>
      <c r="AV26">
        <f t="shared" si="12"/>
        <v>0</v>
      </c>
      <c r="AW26">
        <f t="shared" si="13"/>
        <v>0</v>
      </c>
      <c r="AX26">
        <f t="shared" si="14"/>
        <v>0</v>
      </c>
      <c r="AY26">
        <f t="shared" si="15"/>
        <v>0</v>
      </c>
      <c r="AZ26">
        <f t="shared" si="16"/>
        <v>0</v>
      </c>
      <c r="BA26">
        <f t="shared" si="17"/>
        <v>0</v>
      </c>
      <c r="BB26">
        <f t="shared" si="18"/>
        <v>0</v>
      </c>
      <c r="BC26">
        <f t="shared" si="19"/>
        <v>0</v>
      </c>
      <c r="BD26">
        <f t="shared" si="20"/>
        <v>0</v>
      </c>
      <c r="BE26" s="22">
        <f t="shared" ref="BE26:BR26" si="42">BD26+LARGE($AO26:$BC26,BE$4)</f>
        <v>0</v>
      </c>
      <c r="BF26" s="22">
        <f t="shared" si="42"/>
        <v>0</v>
      </c>
      <c r="BG26" s="22">
        <f t="shared" si="42"/>
        <v>0</v>
      </c>
      <c r="BH26" s="22">
        <f t="shared" si="42"/>
        <v>0</v>
      </c>
      <c r="BI26" s="22">
        <f t="shared" si="42"/>
        <v>0</v>
      </c>
      <c r="BJ26" s="22">
        <f t="shared" si="42"/>
        <v>0</v>
      </c>
      <c r="BK26" s="22">
        <f t="shared" si="42"/>
        <v>0</v>
      </c>
      <c r="BL26" s="22">
        <f t="shared" si="42"/>
        <v>0</v>
      </c>
      <c r="BM26" s="22">
        <f t="shared" si="42"/>
        <v>0</v>
      </c>
      <c r="BN26" s="22">
        <f t="shared" si="42"/>
        <v>0</v>
      </c>
      <c r="BO26" s="22">
        <f t="shared" si="42"/>
        <v>0</v>
      </c>
      <c r="BP26" s="22">
        <f t="shared" si="42"/>
        <v>0</v>
      </c>
      <c r="BQ26" s="22">
        <f t="shared" si="42"/>
        <v>0</v>
      </c>
      <c r="BR26" s="22">
        <f t="shared" si="42"/>
        <v>0</v>
      </c>
    </row>
    <row r="27" spans="1:70" ht="16.5">
      <c r="A27" s="14" t="s">
        <v>842</v>
      </c>
      <c r="B27" s="32" t="str">
        <f>IF(ISNA(VLOOKUP(A27,'Licenciés Jeunes 2023'!A:C,3,0)),"",VLOOKUP(A27,'Licenciés Jeunes 2023'!A:C,3,0))</f>
        <v/>
      </c>
      <c r="C27" s="32" t="str">
        <f>IF(ISNA(VLOOKUP(A27,'Licenciés Jeunes 2023'!A:C,2,0)),"",VLOOKUP(A27,'Licenciés Jeunes 2023'!A:C,2,0))</f>
        <v/>
      </c>
      <c r="D27" s="32" t="str">
        <f>IF(ISNA(VLOOKUP(A27,'Licenciés Jeunes 2023'!A:F,6,0)),"",VLOOKUP(A27,'Licenciés Jeunes 2023'!A:F,6,0))</f>
        <v/>
      </c>
      <c r="E27" s="6"/>
      <c r="F27" s="2">
        <f>IF(E$2="Bike &amp; Run",IF(ISNA(VLOOKUP(E27,Paramètres!$B$3:$C$56,2,FALSE)),0,VLOOKUP(E27,Paramètres!$B$3:$C$56,2,FALSE)*Paramètres!$K$3),IF(OR(E27="",OR($D27="",$D27="NL",$D27="HORS LIGUE")),0,VLOOKUP(IF(OR(E27="",OR($D27="",$D27="NL",$D27="HORS LIGUE")),"",COUNTIFS($D$5:$D$72,"&lt;&gt;"&amp;"",$D$5:$D$72,"&lt;&gt;"&amp;"NL",$D$5:$D$72,"&lt;&gt;"&amp;"HORS LIGUE",E$5:E$72,"&lt;"&amp;E27)+1),Paramètres!$B$3:$C$56,2,FALSE)*Paramètres!$K$3))</f>
        <v>0</v>
      </c>
      <c r="G27" s="4"/>
      <c r="H27" s="2">
        <f>IF(G$2="Bike &amp; Run",IF(ISNA(VLOOKUP(G27,Paramètres!$B$3:$C$56,2,FALSE)),0,VLOOKUP(G27,Paramètres!$B$3:$C$56,2,FALSE)*Paramètres!$K$4),IF(OR(G27="",OR($D27="",$D27="NL",$D27="HORS LIGUE")),0,VLOOKUP(IF(OR(G27="",OR($D27="",$D27="NL",$D27="HORS LIGUE")),"",COUNTIFS($D$5:$D$72,"&lt;&gt;"&amp;"",$D$5:$D$72,"&lt;&gt;"&amp;"NL",$D$5:$D$72,"&lt;&gt;"&amp;"HORS LIGUE",G$5:G$72,"&lt;"&amp;G27)+1),Paramètres!$B$3:$C$56,2,FALSE)*Paramètres!$K$4))</f>
        <v>0</v>
      </c>
      <c r="I27" s="36"/>
      <c r="J27" s="2">
        <f>IF(I$2="Bike &amp; Run",IF(ISNA(VLOOKUP(I27,Paramètres!$B$3:$C$56,2,FALSE)),0,VLOOKUP(I27,Paramètres!$B$3:$C$56,2,FALSE)*Paramètres!$K$5),IF(OR(I27="",OR($D27="",$D27="NL",$D27="HORS LIGUE")),0,VLOOKUP(IF(OR(I27="",OR($D27="",$D27="NL",$D27="HORS LIGUE")),"",COUNTIFS($D$5:$D$72,"&lt;&gt;"&amp;"",$D$5:$D$72,"&lt;&gt;"&amp;"NL",$D$5:$D$72,"&lt;&gt;"&amp;"HORS LIGUE",I$5:I$72,"&lt;"&amp;I27)+1),Paramètres!$B$3:$C$56,2,FALSE)*Paramètres!$K$5))</f>
        <v>0</v>
      </c>
      <c r="K27" s="4"/>
      <c r="L27" s="2">
        <f>IF(K$2="Bike &amp; Run",IF(ISNA(VLOOKUP(K27,Paramètres!$B$3:$C$56,2,FALSE)),0,VLOOKUP(K27,Paramètres!$B$3:$C$56,2,FALSE)*Paramètres!$K$6),IF(OR(K27="",OR($D27="",$D27="NL",$D27="HORS LIGUE")),0,VLOOKUP(IF(OR(K27="",OR($D27="",$D27="NL",$D27="HORS LIGUE")),"",COUNTIFS($D$5:$D$72,"&lt;&gt;"&amp;"",$D$5:$D$72,"&lt;&gt;"&amp;"NL",$D$5:$D$72,"&lt;&gt;"&amp;"HORS LIGUE",K$5:K$72,"&lt;"&amp;K27)+1),Paramètres!$B$3:$C$56,2,FALSE)*Paramètres!$K$6))</f>
        <v>0</v>
      </c>
      <c r="M27" s="4"/>
      <c r="N27" s="2">
        <f>IF(M$2="Bike &amp; Run",IF(ISNA(VLOOKUP(M27,Paramètres!$B$3:$C$56,2,FALSE)),0,VLOOKUP(M27,Paramètres!$B$3:$C$56,2,FALSE)*Paramètres!$K$7),IF(OR(M27="",OR($D27="",$D27="NL",$D27="HORS LIGUE")),0,VLOOKUP(IF(OR(M27="",OR($D27="",$D27="NL",$D27="HORS LIGUE")),"",COUNTIFS($D$5:$D$72,"&lt;&gt;"&amp;"",$D$5:$D$72,"&lt;&gt;"&amp;"NL",$D$5:$D$72,"&lt;&gt;"&amp;"HORS LIGUE",M$5:M$72,"&lt;"&amp;M27)+1),Paramètres!$B$3:$C$56,2,FALSE)*Paramètres!$K$7))</f>
        <v>0</v>
      </c>
      <c r="O27" s="46"/>
      <c r="P27" s="2">
        <f>IF(O$2="Bike &amp; Run",IF(ISNA(VLOOKUP(O27,Paramètres!$B$3:$C$56,2,FALSE)),0,VLOOKUP(O27,Paramètres!$B$3:$C$56,2,FALSE)*Paramètres!$K$8),IF(OR(O27="",OR($D27="",$D27="NL",$D27="HORS LIGUE")),0,VLOOKUP(IF(OR(O27="",OR($D27="",$D27="NL",$D27="HORS LIGUE")),"",COUNTIFS($D$5:$D$72,"&lt;&gt;"&amp;"",$D$5:$D$72,"&lt;&gt;"&amp;"NL",$D$5:$D$72,"&lt;&gt;"&amp;"HORS LIGUE",O$5:O$72,"&lt;"&amp;O27)+1),Paramètres!$B$3:$C$56,2,FALSE)*Paramètres!$K$8))</f>
        <v>0</v>
      </c>
      <c r="Q27" s="46"/>
      <c r="R27" s="2">
        <f>IF(Q$2="Bike &amp; Run",IF(ISNA(VLOOKUP(Q27,Paramètres!$B$3:$C$56,2,FALSE)),0,VLOOKUP(Q27,Paramètres!$B$3:$C$56,2,FALSE)*Paramètres!$K$9),IF(OR(Q27="",OR($D27="",$D27="NL",$D27="HORS LIGUE")),0,VLOOKUP(IF(OR(Q27="",OR($D27="",$D27="NL",$D27="HORS LIGUE")),"",COUNTIFS($D$5:$D$72,"&lt;&gt;"&amp;"",$D$5:$D$72,"&lt;&gt;"&amp;"NL",$D$5:$D$72,"&lt;&gt;"&amp;"HORS LIGUE",Q$5:Q$72,"&lt;"&amp;Q27)+1),Paramètres!$B$3:$C$56,2,FALSE)*Paramètres!$K$9))</f>
        <v>0</v>
      </c>
      <c r="S27" s="46"/>
      <c r="T27" s="2">
        <f>IF(S$2="Bike &amp; Run",IF(ISNA(VLOOKUP(S27,Paramètres!$B$3:$C$56,2,FALSE)),0,VLOOKUP(S27,Paramètres!$B$3:$C$56,2,FALSE)*Paramètres!$K$10),IF(OR(S27="",OR($D27="",$D27="NL",$D27="HORS LIGUE")),0,VLOOKUP(IF(OR(S27="",OR($D27="",$D27="NL",$D27="HORS LIGUE")),"",COUNTIFS($D$5:$D$72,"&lt;&gt;"&amp;"",$D$5:$D$72,"&lt;&gt;"&amp;"NL",$D$5:$D$72,"&lt;&gt;"&amp;"HORS LIGUE",S$5:S$72,"&lt;"&amp;S27)+1),Paramètres!$B$3:$C$56,2,FALSE)*Paramètres!$K$10))</f>
        <v>0</v>
      </c>
      <c r="U27" s="46"/>
      <c r="V27" s="2">
        <f>IF(U$2="Bike &amp; Run",IF(ISNA(VLOOKUP(U27,Paramètres!$B$3:$C$56,2,FALSE)),0,VLOOKUP(U27,Paramètres!$B$3:$C$56,2,FALSE)*Paramètres!$K$11),IF(OR(U27="",OR($D27="",$D27="NL",$D27="HORS LIGUE")),0,VLOOKUP(IF(OR(U27="",OR($D27="",$D27="NL",$D27="HORS LIGUE")),"",COUNTIFS($D$5:$D$72,"&lt;&gt;"&amp;"",$D$5:$D$72,"&lt;&gt;"&amp;"NL",$D$5:$D$72,"&lt;&gt;"&amp;"HORS LIGUE",U$5:U$72,"&lt;"&amp;U27)+1),Paramètres!$B$3:$C$56,2,FALSE)*Paramètres!$K$11))</f>
        <v>0</v>
      </c>
      <c r="W27" s="46"/>
      <c r="X27" s="2">
        <f>IF(W$2="Bike &amp; Run",IF(ISNA(VLOOKUP(W27,Paramètres!$B$3:$C$56,2,FALSE)),0,VLOOKUP(W27,Paramètres!$B$3:$C$56,2,FALSE)*Paramètres!$K$12),IF(OR(W27="",OR($D27="",$D27="NL",$D27="HORS LIGUE")),0,VLOOKUP(IF(OR(W27="",OR($D27="",$D27="NL",$D27="HORS LIGUE")),"",COUNTIFS($D$5:$D$72,"&lt;&gt;"&amp;"",$D$5:$D$72,"&lt;&gt;"&amp;"NL",$D$5:$D$72,"&lt;&gt;"&amp;"HORS LIGUE",W$5:W$72,"&lt;"&amp;W27)+1),Paramètres!$B$3:$C$56,2,FALSE)*Paramètres!$K$12))</f>
        <v>0</v>
      </c>
      <c r="Y27" s="46"/>
      <c r="Z27" s="2">
        <f>IF(Y$2="Bike &amp; Run",IF(ISNA(VLOOKUP(Y27,Paramètres!$B$3:$C$56,2,FALSE)),0,VLOOKUP(Y27,Paramètres!$B$3:$C$56,2,FALSE)*Paramètres!$K$13),IF(OR(Y27="",OR($D27="",$D27="NL",$D27="HORS LIGUE")),0,VLOOKUP(IF(OR(Y27="",OR($D27="",$D27="NL",$D27="HORS LIGUE")),"",COUNTIFS($D$5:$D$72,"&lt;&gt;"&amp;"",$D$5:$D$72,"&lt;&gt;"&amp;"NL",$D$5:$D$72,"&lt;&gt;"&amp;"HORS LIGUE",Y$5:Y$72,"&lt;"&amp;Y27)+1),Paramètres!$B$3:$C$56,2,FALSE)*Paramètres!$K$13))</f>
        <v>0</v>
      </c>
      <c r="AA27" s="46"/>
      <c r="AB27" s="2">
        <f>IF(AA$2="Bike &amp; Run",IF(ISNA(VLOOKUP(AA27,Paramètres!$B$3:$C$56,2,FALSE)),0,VLOOKUP(AA27,Paramètres!$B$3:$C$56,2,FALSE)*Paramètres!$K$14),IF(OR(AA27="",OR($D27="",$D27="NL",$D27="HORS LIGUE")),0,VLOOKUP(IF(OR(AA27="",OR($D27="",$D27="NL",$D27="HORS LIGUE")),"",COUNTIFS($D$5:$D$72,"&lt;&gt;"&amp;"",$D$5:$D$72,"&lt;&gt;"&amp;"NL",$D$5:$D$72,"&lt;&gt;"&amp;"HORS LIGUE",AA$5:AA$72,"&lt;"&amp;AA27)+1),Paramètres!$B$3:$C$56,2,FALSE)*Paramètres!$K$14))</f>
        <v>0</v>
      </c>
      <c r="AC27" s="46"/>
      <c r="AD27" s="2">
        <f>IF(AC$2="Bike &amp; Run",IF(ISNA(VLOOKUP(AC27,Paramètres!$B$3:$C$56,2,FALSE)),0,VLOOKUP(AC27,Paramètres!$B$3:$C$56,2,FALSE)*Paramètres!$K$15),IF(OR(AC27="",OR($D27="",$D27="NL",$D27="HORS LIGUE")),0,VLOOKUP(IF(OR(AC27="",OR($D27="",$D27="NL",$D27="HORS LIGUE")),"",COUNTIFS($D$5:$D$72,"&lt;&gt;"&amp;"",$D$5:$D$72,"&lt;&gt;"&amp;"NL",$D$5:$D$72,"&lt;&gt;"&amp;"HORS LIGUE",AC$5:AC$72,"&lt;"&amp;AC27)+1),Paramètres!$B$3:$C$56,2,FALSE)*Paramètres!$K$15))</f>
        <v>0</v>
      </c>
      <c r="AE27" s="46"/>
      <c r="AF27" s="2">
        <f>IF(AE$2="Bike &amp; Run",IF(ISNA(VLOOKUP(AE27,Paramètres!$B$3:$C$56,2,FALSE)),0,VLOOKUP(AE27,Paramètres!$B$3:$C$56,2,FALSE)*Paramètres!$K$16),IF(OR(AE27="",OR($D27="",$D27="NL",$D27="HORS LIGUE")),0,VLOOKUP(IF(OR(AE27="",OR($D27="",$D27="NL",$D27="HORS LIGUE")),"",COUNTIFS($D$5:$D$72,"&lt;&gt;"&amp;"",$D$5:$D$72,"&lt;&gt;"&amp;"NL",$D$5:$D$72,"&lt;&gt;"&amp;"HORS LIGUE",AE$5:AE$72,"&lt;"&amp;AE27)+1),Paramètres!$B$3:$C$56,2,FALSE)*Paramètres!$K$16))</f>
        <v>0</v>
      </c>
      <c r="AG27" s="46"/>
      <c r="AH27" s="2">
        <f>IF(AG$2="Bike &amp; Run",IF(ISNA(VLOOKUP(AG27,Paramètres!$B$3:$C$56,2,FALSE)),0,VLOOKUP(AG27,Paramètres!$B$3:$C$56,2,FALSE)*Paramètres!$K$17),IF(OR(AG27="",OR($D27="",$D27="NL",$D27="HORS LIGUE")),0,VLOOKUP(IF(OR(AG27="",OR($D27="",$D27="NL",$D27="HORS LIGUE")),"",COUNTIFS($D$5:$D$72,"&lt;&gt;"&amp;"",$D$5:$D$72,"&lt;&gt;"&amp;"NL",$D$5:$D$72,"&lt;&gt;"&amp;"HORS LIGUE",AG$5:AG$72,"&lt;"&amp;AG27)+1),Paramètres!$B$3:$C$56,2,FALSE)*Paramètres!$K$17))</f>
        <v>0</v>
      </c>
      <c r="AI27" s="40">
        <f t="shared" si="0"/>
        <v>0</v>
      </c>
      <c r="AJ27" s="3" t="str">
        <f t="shared" si="1"/>
        <v/>
      </c>
      <c r="AK27" s="5">
        <f t="shared" si="2"/>
        <v>0</v>
      </c>
      <c r="AL27" s="41">
        <f t="shared" si="3"/>
        <v>0</v>
      </c>
      <c r="AM27" s="33" t="str">
        <f t="shared" si="4"/>
        <v/>
      </c>
      <c r="AO27" s="22">
        <f t="shared" si="5"/>
        <v>0</v>
      </c>
      <c r="AP27">
        <f t="shared" si="6"/>
        <v>0</v>
      </c>
      <c r="AQ27">
        <f t="shared" si="7"/>
        <v>0</v>
      </c>
      <c r="AR27">
        <f t="shared" si="8"/>
        <v>0</v>
      </c>
      <c r="AS27">
        <f t="shared" si="9"/>
        <v>0</v>
      </c>
      <c r="AT27">
        <f t="shared" si="10"/>
        <v>0</v>
      </c>
      <c r="AU27">
        <f t="shared" si="11"/>
        <v>0</v>
      </c>
      <c r="AV27">
        <f t="shared" si="12"/>
        <v>0</v>
      </c>
      <c r="AW27">
        <f t="shared" si="13"/>
        <v>0</v>
      </c>
      <c r="AX27">
        <f t="shared" si="14"/>
        <v>0</v>
      </c>
      <c r="AY27">
        <f t="shared" si="15"/>
        <v>0</v>
      </c>
      <c r="AZ27">
        <f t="shared" si="16"/>
        <v>0</v>
      </c>
      <c r="BA27">
        <f t="shared" si="17"/>
        <v>0</v>
      </c>
      <c r="BB27">
        <f t="shared" si="18"/>
        <v>0</v>
      </c>
      <c r="BC27">
        <f t="shared" si="19"/>
        <v>0</v>
      </c>
      <c r="BD27">
        <f t="shared" si="20"/>
        <v>0</v>
      </c>
      <c r="BE27" s="22">
        <f t="shared" ref="BE27:BR27" si="43">BD27+LARGE($AO27:$BC27,BE$4)</f>
        <v>0</v>
      </c>
      <c r="BF27" s="22">
        <f t="shared" si="43"/>
        <v>0</v>
      </c>
      <c r="BG27" s="22">
        <f t="shared" si="43"/>
        <v>0</v>
      </c>
      <c r="BH27" s="22">
        <f t="shared" si="43"/>
        <v>0</v>
      </c>
      <c r="BI27" s="22">
        <f t="shared" si="43"/>
        <v>0</v>
      </c>
      <c r="BJ27" s="22">
        <f t="shared" si="43"/>
        <v>0</v>
      </c>
      <c r="BK27" s="22">
        <f t="shared" si="43"/>
        <v>0</v>
      </c>
      <c r="BL27" s="22">
        <f t="shared" si="43"/>
        <v>0</v>
      </c>
      <c r="BM27" s="22">
        <f t="shared" si="43"/>
        <v>0</v>
      </c>
      <c r="BN27" s="22">
        <f t="shared" si="43"/>
        <v>0</v>
      </c>
      <c r="BO27" s="22">
        <f t="shared" si="43"/>
        <v>0</v>
      </c>
      <c r="BP27" s="22">
        <f t="shared" si="43"/>
        <v>0</v>
      </c>
      <c r="BQ27" s="22">
        <f t="shared" si="43"/>
        <v>0</v>
      </c>
      <c r="BR27" s="22">
        <f t="shared" si="43"/>
        <v>0</v>
      </c>
    </row>
    <row r="28" spans="1:70" ht="16.5">
      <c r="A28" s="14" t="s">
        <v>845</v>
      </c>
      <c r="B28" s="32" t="str">
        <f>IF(ISNA(VLOOKUP(A28,'Licenciés Jeunes 2023'!A:C,3,0)),"",VLOOKUP(A28,'Licenciés Jeunes 2023'!A:C,3,0))</f>
        <v/>
      </c>
      <c r="C28" s="32" t="str">
        <f>IF(ISNA(VLOOKUP(A28,'Licenciés Jeunes 2023'!A:C,2,0)),"",VLOOKUP(A28,'Licenciés Jeunes 2023'!A:C,2,0))</f>
        <v/>
      </c>
      <c r="D28" s="32" t="str">
        <f>IF(ISNA(VLOOKUP(A28,'Licenciés Jeunes 2023'!A:F,6,0)),"",VLOOKUP(A28,'Licenciés Jeunes 2023'!A:F,6,0))</f>
        <v/>
      </c>
      <c r="E28" s="6"/>
      <c r="F28" s="2">
        <f>IF(E$2="Bike &amp; Run",IF(ISNA(VLOOKUP(E28,Paramètres!$B$3:$C$56,2,FALSE)),0,VLOOKUP(E28,Paramètres!$B$3:$C$56,2,FALSE)*Paramètres!$K$3),IF(OR(E28="",OR($D28="",$D28="NL",$D28="HORS LIGUE")),0,VLOOKUP(IF(OR(E28="",OR($D28="",$D28="NL",$D28="HORS LIGUE")),"",COUNTIFS($D$5:$D$72,"&lt;&gt;"&amp;"",$D$5:$D$72,"&lt;&gt;"&amp;"NL",$D$5:$D$72,"&lt;&gt;"&amp;"HORS LIGUE",E$5:E$72,"&lt;"&amp;E28)+1),Paramètres!$B$3:$C$56,2,FALSE)*Paramètres!$K$3))</f>
        <v>0</v>
      </c>
      <c r="G28" s="4"/>
      <c r="H28" s="2">
        <f>IF(G$2="Bike &amp; Run",IF(ISNA(VLOOKUP(G28,Paramètres!$B$3:$C$56,2,FALSE)),0,VLOOKUP(G28,Paramètres!$B$3:$C$56,2,FALSE)*Paramètres!$K$4),IF(OR(G28="",OR($D28="",$D28="NL",$D28="HORS LIGUE")),0,VLOOKUP(IF(OR(G28="",OR($D28="",$D28="NL",$D28="HORS LIGUE")),"",COUNTIFS($D$5:$D$72,"&lt;&gt;"&amp;"",$D$5:$D$72,"&lt;&gt;"&amp;"NL",$D$5:$D$72,"&lt;&gt;"&amp;"HORS LIGUE",G$5:G$72,"&lt;"&amp;G28)+1),Paramètres!$B$3:$C$56,2,FALSE)*Paramètres!$K$4))</f>
        <v>0</v>
      </c>
      <c r="I28" s="36"/>
      <c r="J28" s="2">
        <f>IF(I$2="Bike &amp; Run",IF(ISNA(VLOOKUP(I28,Paramètres!$B$3:$C$56,2,FALSE)),0,VLOOKUP(I28,Paramètres!$B$3:$C$56,2,FALSE)*Paramètres!$K$5),IF(OR(I28="",OR($D28="",$D28="NL",$D28="HORS LIGUE")),0,VLOOKUP(IF(OR(I28="",OR($D28="",$D28="NL",$D28="HORS LIGUE")),"",COUNTIFS($D$5:$D$72,"&lt;&gt;"&amp;"",$D$5:$D$72,"&lt;&gt;"&amp;"NL",$D$5:$D$72,"&lt;&gt;"&amp;"HORS LIGUE",I$5:I$72,"&lt;"&amp;I28)+1),Paramètres!$B$3:$C$56,2,FALSE)*Paramètres!$K$5))</f>
        <v>0</v>
      </c>
      <c r="K28" s="4"/>
      <c r="L28" s="2">
        <f>IF(K$2="Bike &amp; Run",IF(ISNA(VLOOKUP(K28,Paramètres!$B$3:$C$56,2,FALSE)),0,VLOOKUP(K28,Paramètres!$B$3:$C$56,2,FALSE)*Paramètres!$K$6),IF(OR(K28="",OR($D28="",$D28="NL",$D28="HORS LIGUE")),0,VLOOKUP(IF(OR(K28="",OR($D28="",$D28="NL",$D28="HORS LIGUE")),"",COUNTIFS($D$5:$D$72,"&lt;&gt;"&amp;"",$D$5:$D$72,"&lt;&gt;"&amp;"NL",$D$5:$D$72,"&lt;&gt;"&amp;"HORS LIGUE",K$5:K$72,"&lt;"&amp;K28)+1),Paramètres!$B$3:$C$56,2,FALSE)*Paramètres!$K$6))</f>
        <v>0</v>
      </c>
      <c r="M28" s="4"/>
      <c r="N28" s="2">
        <f>IF(M$2="Bike &amp; Run",IF(ISNA(VLOOKUP(M28,Paramètres!$B$3:$C$56,2,FALSE)),0,VLOOKUP(M28,Paramètres!$B$3:$C$56,2,FALSE)*Paramètres!$K$7),IF(OR(M28="",OR($D28="",$D28="NL",$D28="HORS LIGUE")),0,VLOOKUP(IF(OR(M28="",OR($D28="",$D28="NL",$D28="HORS LIGUE")),"",COUNTIFS($D$5:$D$72,"&lt;&gt;"&amp;"",$D$5:$D$72,"&lt;&gt;"&amp;"NL",$D$5:$D$72,"&lt;&gt;"&amp;"HORS LIGUE",M$5:M$72,"&lt;"&amp;M28)+1),Paramètres!$B$3:$C$56,2,FALSE)*Paramètres!$K$7))</f>
        <v>0</v>
      </c>
      <c r="O28" s="46"/>
      <c r="P28" s="2">
        <f>IF(O$2="Bike &amp; Run",IF(ISNA(VLOOKUP(O28,Paramètres!$B$3:$C$56,2,FALSE)),0,VLOOKUP(O28,Paramètres!$B$3:$C$56,2,FALSE)*Paramètres!$K$8),IF(OR(O28="",OR($D28="",$D28="NL",$D28="HORS LIGUE")),0,VLOOKUP(IF(OR(O28="",OR($D28="",$D28="NL",$D28="HORS LIGUE")),"",COUNTIFS($D$5:$D$72,"&lt;&gt;"&amp;"",$D$5:$D$72,"&lt;&gt;"&amp;"NL",$D$5:$D$72,"&lt;&gt;"&amp;"HORS LIGUE",O$5:O$72,"&lt;"&amp;O28)+1),Paramètres!$B$3:$C$56,2,FALSE)*Paramètres!$K$8))</f>
        <v>0</v>
      </c>
      <c r="Q28" s="46"/>
      <c r="R28" s="2">
        <f>IF(Q$2="Bike &amp; Run",IF(ISNA(VLOOKUP(Q28,Paramètres!$B$3:$C$56,2,FALSE)),0,VLOOKUP(Q28,Paramètres!$B$3:$C$56,2,FALSE)*Paramètres!$K$9),IF(OR(Q28="",OR($D28="",$D28="NL",$D28="HORS LIGUE")),0,VLOOKUP(IF(OR(Q28="",OR($D28="",$D28="NL",$D28="HORS LIGUE")),"",COUNTIFS($D$5:$D$72,"&lt;&gt;"&amp;"",$D$5:$D$72,"&lt;&gt;"&amp;"NL",$D$5:$D$72,"&lt;&gt;"&amp;"HORS LIGUE",Q$5:Q$72,"&lt;"&amp;Q28)+1),Paramètres!$B$3:$C$56,2,FALSE)*Paramètres!$K$9))</f>
        <v>0</v>
      </c>
      <c r="S28" s="46"/>
      <c r="T28" s="2">
        <f>IF(S$2="Bike &amp; Run",IF(ISNA(VLOOKUP(S28,Paramètres!$B$3:$C$56,2,FALSE)),0,VLOOKUP(S28,Paramètres!$B$3:$C$56,2,FALSE)*Paramètres!$K$10),IF(OR(S28="",OR($D28="",$D28="NL",$D28="HORS LIGUE")),0,VLOOKUP(IF(OR(S28="",OR($D28="",$D28="NL",$D28="HORS LIGUE")),"",COUNTIFS($D$5:$D$72,"&lt;&gt;"&amp;"",$D$5:$D$72,"&lt;&gt;"&amp;"NL",$D$5:$D$72,"&lt;&gt;"&amp;"HORS LIGUE",S$5:S$72,"&lt;"&amp;S28)+1),Paramètres!$B$3:$C$56,2,FALSE)*Paramètres!$K$10))</f>
        <v>0</v>
      </c>
      <c r="U28" s="46"/>
      <c r="V28" s="2">
        <f>IF(U$2="Bike &amp; Run",IF(ISNA(VLOOKUP(U28,Paramètres!$B$3:$C$56,2,FALSE)),0,VLOOKUP(U28,Paramètres!$B$3:$C$56,2,FALSE)*Paramètres!$K$11),IF(OR(U28="",OR($D28="",$D28="NL",$D28="HORS LIGUE")),0,VLOOKUP(IF(OR(U28="",OR($D28="",$D28="NL",$D28="HORS LIGUE")),"",COUNTIFS($D$5:$D$72,"&lt;&gt;"&amp;"",$D$5:$D$72,"&lt;&gt;"&amp;"NL",$D$5:$D$72,"&lt;&gt;"&amp;"HORS LIGUE",U$5:U$72,"&lt;"&amp;U28)+1),Paramètres!$B$3:$C$56,2,FALSE)*Paramètres!$K$11))</f>
        <v>0</v>
      </c>
      <c r="W28" s="46"/>
      <c r="X28" s="2">
        <f>IF(W$2="Bike &amp; Run",IF(ISNA(VLOOKUP(W28,Paramètres!$B$3:$C$56,2,FALSE)),0,VLOOKUP(W28,Paramètres!$B$3:$C$56,2,FALSE)*Paramètres!$K$12),IF(OR(W28="",OR($D28="",$D28="NL",$D28="HORS LIGUE")),0,VLOOKUP(IF(OR(W28="",OR($D28="",$D28="NL",$D28="HORS LIGUE")),"",COUNTIFS($D$5:$D$72,"&lt;&gt;"&amp;"",$D$5:$D$72,"&lt;&gt;"&amp;"NL",$D$5:$D$72,"&lt;&gt;"&amp;"HORS LIGUE",W$5:W$72,"&lt;"&amp;W28)+1),Paramètres!$B$3:$C$56,2,FALSE)*Paramètres!$K$12))</f>
        <v>0</v>
      </c>
      <c r="Y28" s="46"/>
      <c r="Z28" s="2">
        <f>IF(Y$2="Bike &amp; Run",IF(ISNA(VLOOKUP(Y28,Paramètres!$B$3:$C$56,2,FALSE)),0,VLOOKUP(Y28,Paramètres!$B$3:$C$56,2,FALSE)*Paramètres!$K$13),IF(OR(Y28="",OR($D28="",$D28="NL",$D28="HORS LIGUE")),0,VLOOKUP(IF(OR(Y28="",OR($D28="",$D28="NL",$D28="HORS LIGUE")),"",COUNTIFS($D$5:$D$72,"&lt;&gt;"&amp;"",$D$5:$D$72,"&lt;&gt;"&amp;"NL",$D$5:$D$72,"&lt;&gt;"&amp;"HORS LIGUE",Y$5:Y$72,"&lt;"&amp;Y28)+1),Paramètres!$B$3:$C$56,2,FALSE)*Paramètres!$K$13))</f>
        <v>0</v>
      </c>
      <c r="AA28" s="46"/>
      <c r="AB28" s="2">
        <f>IF(AA$2="Bike &amp; Run",IF(ISNA(VLOOKUP(AA28,Paramètres!$B$3:$C$56,2,FALSE)),0,VLOOKUP(AA28,Paramètres!$B$3:$C$56,2,FALSE)*Paramètres!$K$14),IF(OR(AA28="",OR($D28="",$D28="NL",$D28="HORS LIGUE")),0,VLOOKUP(IF(OR(AA28="",OR($D28="",$D28="NL",$D28="HORS LIGUE")),"",COUNTIFS($D$5:$D$72,"&lt;&gt;"&amp;"",$D$5:$D$72,"&lt;&gt;"&amp;"NL",$D$5:$D$72,"&lt;&gt;"&amp;"HORS LIGUE",AA$5:AA$72,"&lt;"&amp;AA28)+1),Paramètres!$B$3:$C$56,2,FALSE)*Paramètres!$K$14))</f>
        <v>0</v>
      </c>
      <c r="AC28" s="46"/>
      <c r="AD28" s="2">
        <f>IF(AC$2="Bike &amp; Run",IF(ISNA(VLOOKUP(AC28,Paramètres!$B$3:$C$56,2,FALSE)),0,VLOOKUP(AC28,Paramètres!$B$3:$C$56,2,FALSE)*Paramètres!$K$15),IF(OR(AC28="",OR($D28="",$D28="NL",$D28="HORS LIGUE")),0,VLOOKUP(IF(OR(AC28="",OR($D28="",$D28="NL",$D28="HORS LIGUE")),"",COUNTIFS($D$5:$D$72,"&lt;&gt;"&amp;"",$D$5:$D$72,"&lt;&gt;"&amp;"NL",$D$5:$D$72,"&lt;&gt;"&amp;"HORS LIGUE",AC$5:AC$72,"&lt;"&amp;AC28)+1),Paramètres!$B$3:$C$56,2,FALSE)*Paramètres!$K$15))</f>
        <v>0</v>
      </c>
      <c r="AE28" s="46"/>
      <c r="AF28" s="2">
        <f>IF(AE$2="Bike &amp; Run",IF(ISNA(VLOOKUP(AE28,Paramètres!$B$3:$C$56,2,FALSE)),0,VLOOKUP(AE28,Paramètres!$B$3:$C$56,2,FALSE)*Paramètres!$K$16),IF(OR(AE28="",OR($D28="",$D28="NL",$D28="HORS LIGUE")),0,VLOOKUP(IF(OR(AE28="",OR($D28="",$D28="NL",$D28="HORS LIGUE")),"",COUNTIFS($D$5:$D$72,"&lt;&gt;"&amp;"",$D$5:$D$72,"&lt;&gt;"&amp;"NL",$D$5:$D$72,"&lt;&gt;"&amp;"HORS LIGUE",AE$5:AE$72,"&lt;"&amp;AE28)+1),Paramètres!$B$3:$C$56,2,FALSE)*Paramètres!$K$16))</f>
        <v>0</v>
      </c>
      <c r="AG28" s="46"/>
      <c r="AH28" s="2">
        <f>IF(AG$2="Bike &amp; Run",IF(ISNA(VLOOKUP(AG28,Paramètres!$B$3:$C$56,2,FALSE)),0,VLOOKUP(AG28,Paramètres!$B$3:$C$56,2,FALSE)*Paramètres!$K$17),IF(OR(AG28="",OR($D28="",$D28="NL",$D28="HORS LIGUE")),0,VLOOKUP(IF(OR(AG28="",OR($D28="",$D28="NL",$D28="HORS LIGUE")),"",COUNTIFS($D$5:$D$72,"&lt;&gt;"&amp;"",$D$5:$D$72,"&lt;&gt;"&amp;"NL",$D$5:$D$72,"&lt;&gt;"&amp;"HORS LIGUE",AG$5:AG$72,"&lt;"&amp;AG28)+1),Paramètres!$B$3:$C$56,2,FALSE)*Paramètres!$K$17))</f>
        <v>0</v>
      </c>
      <c r="AI28" s="40">
        <f t="shared" si="0"/>
        <v>0</v>
      </c>
      <c r="AJ28" s="3" t="str">
        <f t="shared" si="1"/>
        <v/>
      </c>
      <c r="AK28" s="5">
        <f t="shared" si="2"/>
        <v>0</v>
      </c>
      <c r="AL28" s="41">
        <f t="shared" si="3"/>
        <v>0</v>
      </c>
      <c r="AM28" s="33" t="str">
        <f t="shared" si="4"/>
        <v/>
      </c>
      <c r="AO28" s="22">
        <f t="shared" si="5"/>
        <v>0</v>
      </c>
      <c r="AP28">
        <f t="shared" si="6"/>
        <v>0</v>
      </c>
      <c r="AQ28">
        <f t="shared" si="7"/>
        <v>0</v>
      </c>
      <c r="AR28">
        <f t="shared" si="8"/>
        <v>0</v>
      </c>
      <c r="AS28">
        <f t="shared" si="9"/>
        <v>0</v>
      </c>
      <c r="AT28">
        <f t="shared" si="10"/>
        <v>0</v>
      </c>
      <c r="AU28">
        <f t="shared" si="11"/>
        <v>0</v>
      </c>
      <c r="AV28">
        <f t="shared" si="12"/>
        <v>0</v>
      </c>
      <c r="AW28">
        <f t="shared" si="13"/>
        <v>0</v>
      </c>
      <c r="AX28">
        <f t="shared" si="14"/>
        <v>0</v>
      </c>
      <c r="AY28">
        <f t="shared" si="15"/>
        <v>0</v>
      </c>
      <c r="AZ28">
        <f t="shared" si="16"/>
        <v>0</v>
      </c>
      <c r="BA28">
        <f t="shared" si="17"/>
        <v>0</v>
      </c>
      <c r="BB28">
        <f t="shared" si="18"/>
        <v>0</v>
      </c>
      <c r="BC28">
        <f t="shared" si="19"/>
        <v>0</v>
      </c>
      <c r="BD28">
        <f t="shared" si="20"/>
        <v>0</v>
      </c>
      <c r="BE28" s="22">
        <f t="shared" ref="BE28:BR28" si="44">BD28+LARGE($AO28:$BC28,BE$4)</f>
        <v>0</v>
      </c>
      <c r="BF28" s="22">
        <f t="shared" si="44"/>
        <v>0</v>
      </c>
      <c r="BG28" s="22">
        <f t="shared" si="44"/>
        <v>0</v>
      </c>
      <c r="BH28" s="22">
        <f t="shared" si="44"/>
        <v>0</v>
      </c>
      <c r="BI28" s="22">
        <f t="shared" si="44"/>
        <v>0</v>
      </c>
      <c r="BJ28" s="22">
        <f t="shared" si="44"/>
        <v>0</v>
      </c>
      <c r="BK28" s="22">
        <f t="shared" si="44"/>
        <v>0</v>
      </c>
      <c r="BL28" s="22">
        <f t="shared" si="44"/>
        <v>0</v>
      </c>
      <c r="BM28" s="22">
        <f t="shared" si="44"/>
        <v>0</v>
      </c>
      <c r="BN28" s="22">
        <f t="shared" si="44"/>
        <v>0</v>
      </c>
      <c r="BO28" s="22">
        <f t="shared" si="44"/>
        <v>0</v>
      </c>
      <c r="BP28" s="22">
        <f t="shared" si="44"/>
        <v>0</v>
      </c>
      <c r="BQ28" s="22">
        <f t="shared" si="44"/>
        <v>0</v>
      </c>
      <c r="BR28" s="22">
        <f t="shared" si="44"/>
        <v>0</v>
      </c>
    </row>
    <row r="29" spans="1:70" ht="16.5">
      <c r="A29" s="14" t="s">
        <v>868</v>
      </c>
      <c r="B29" s="32" t="str">
        <f>IF(ISNA(VLOOKUP(A29,'Licenciés Jeunes 2023'!A:C,3,0)),"",VLOOKUP(A29,'Licenciés Jeunes 2023'!A:C,3,0))</f>
        <v/>
      </c>
      <c r="C29" s="32" t="str">
        <f>IF(ISNA(VLOOKUP(A29,'Licenciés Jeunes 2023'!A:C,2,0)),"",VLOOKUP(A29,'Licenciés Jeunes 2023'!A:C,2,0))</f>
        <v/>
      </c>
      <c r="D29" s="32" t="str">
        <f>IF(ISNA(VLOOKUP(A29,'Licenciés Jeunes 2023'!A:F,6,0)),"",VLOOKUP(A29,'Licenciés Jeunes 2023'!A:F,6,0))</f>
        <v/>
      </c>
      <c r="E29" s="6"/>
      <c r="F29" s="2">
        <f>IF(E$2="Bike &amp; Run",IF(ISNA(VLOOKUP(E29,Paramètres!$B$3:$C$56,2,FALSE)),0,VLOOKUP(E29,Paramètres!$B$3:$C$56,2,FALSE)*Paramètres!$K$3),IF(OR(E29="",OR($D29="",$D29="NL",$D29="HORS LIGUE")),0,VLOOKUP(IF(OR(E29="",OR($D29="",$D29="NL",$D29="HORS LIGUE")),"",COUNTIFS($D$5:$D$72,"&lt;&gt;"&amp;"",$D$5:$D$72,"&lt;&gt;"&amp;"NL",$D$5:$D$72,"&lt;&gt;"&amp;"HORS LIGUE",E$5:E$72,"&lt;"&amp;E29)+1),Paramètres!$B$3:$C$56,2,FALSE)*Paramètres!$K$3))</f>
        <v>0</v>
      </c>
      <c r="G29" s="4"/>
      <c r="H29" s="2">
        <f>IF(G$2="Bike &amp; Run",IF(ISNA(VLOOKUP(G29,Paramètres!$B$3:$C$56,2,FALSE)),0,VLOOKUP(G29,Paramètres!$B$3:$C$56,2,FALSE)*Paramètres!$K$4),IF(OR(G29="",OR($D29="",$D29="NL",$D29="HORS LIGUE")),0,VLOOKUP(IF(OR(G29="",OR($D29="",$D29="NL",$D29="HORS LIGUE")),"",COUNTIFS($D$5:$D$72,"&lt;&gt;"&amp;"",$D$5:$D$72,"&lt;&gt;"&amp;"NL",$D$5:$D$72,"&lt;&gt;"&amp;"HORS LIGUE",G$5:G$72,"&lt;"&amp;G29)+1),Paramètres!$B$3:$C$56,2,FALSE)*Paramètres!$K$4))</f>
        <v>0</v>
      </c>
      <c r="I29" s="36"/>
      <c r="J29" s="2">
        <f>IF(I$2="Bike &amp; Run",IF(ISNA(VLOOKUP(I29,Paramètres!$B$3:$C$56,2,FALSE)),0,VLOOKUP(I29,Paramètres!$B$3:$C$56,2,FALSE)*Paramètres!$K$5),IF(OR(I29="",OR($D29="",$D29="NL",$D29="HORS LIGUE")),0,VLOOKUP(IF(OR(I29="",OR($D29="",$D29="NL",$D29="HORS LIGUE")),"",COUNTIFS($D$5:$D$72,"&lt;&gt;"&amp;"",$D$5:$D$72,"&lt;&gt;"&amp;"NL",$D$5:$D$72,"&lt;&gt;"&amp;"HORS LIGUE",I$5:I$72,"&lt;"&amp;I29)+1),Paramètres!$B$3:$C$56,2,FALSE)*Paramètres!$K$5))</f>
        <v>0</v>
      </c>
      <c r="K29" s="4"/>
      <c r="L29" s="2">
        <f>IF(K$2="Bike &amp; Run",IF(ISNA(VLOOKUP(K29,Paramètres!$B$3:$C$56,2,FALSE)),0,VLOOKUP(K29,Paramètres!$B$3:$C$56,2,FALSE)*Paramètres!$K$6),IF(OR(K29="",OR($D29="",$D29="NL",$D29="HORS LIGUE")),0,VLOOKUP(IF(OR(K29="",OR($D29="",$D29="NL",$D29="HORS LIGUE")),"",COUNTIFS($D$5:$D$72,"&lt;&gt;"&amp;"",$D$5:$D$72,"&lt;&gt;"&amp;"NL",$D$5:$D$72,"&lt;&gt;"&amp;"HORS LIGUE",K$5:K$72,"&lt;"&amp;K29)+1),Paramètres!$B$3:$C$56,2,FALSE)*Paramètres!$K$6))</f>
        <v>0</v>
      </c>
      <c r="M29" s="4"/>
      <c r="N29" s="2">
        <f>IF(M$2="Bike &amp; Run",IF(ISNA(VLOOKUP(M29,Paramètres!$B$3:$C$56,2,FALSE)),0,VLOOKUP(M29,Paramètres!$B$3:$C$56,2,FALSE)*Paramètres!$K$7),IF(OR(M29="",OR($D29="",$D29="NL",$D29="HORS LIGUE")),0,VLOOKUP(IF(OR(M29="",OR($D29="",$D29="NL",$D29="HORS LIGUE")),"",COUNTIFS($D$5:$D$72,"&lt;&gt;"&amp;"",$D$5:$D$72,"&lt;&gt;"&amp;"NL",$D$5:$D$72,"&lt;&gt;"&amp;"HORS LIGUE",M$5:M$72,"&lt;"&amp;M29)+1),Paramètres!$B$3:$C$56,2,FALSE)*Paramètres!$K$7))</f>
        <v>0</v>
      </c>
      <c r="O29" s="46"/>
      <c r="P29" s="2">
        <f>IF(O$2="Bike &amp; Run",IF(ISNA(VLOOKUP(O29,Paramètres!$B$3:$C$56,2,FALSE)),0,VLOOKUP(O29,Paramètres!$B$3:$C$56,2,FALSE)*Paramètres!$K$8),IF(OR(O29="",OR($D29="",$D29="NL",$D29="HORS LIGUE")),0,VLOOKUP(IF(OR(O29="",OR($D29="",$D29="NL",$D29="HORS LIGUE")),"",COUNTIFS($D$5:$D$72,"&lt;&gt;"&amp;"",$D$5:$D$72,"&lt;&gt;"&amp;"NL",$D$5:$D$72,"&lt;&gt;"&amp;"HORS LIGUE",O$5:O$72,"&lt;"&amp;O29)+1),Paramètres!$B$3:$C$56,2,FALSE)*Paramètres!$K$8))</f>
        <v>0</v>
      </c>
      <c r="Q29" s="46"/>
      <c r="R29" s="2">
        <f>IF(Q$2="Bike &amp; Run",IF(ISNA(VLOOKUP(Q29,Paramètres!$B$3:$C$56,2,FALSE)),0,VLOOKUP(Q29,Paramètres!$B$3:$C$56,2,FALSE)*Paramètres!$K$9),IF(OR(Q29="",OR($D29="",$D29="NL",$D29="HORS LIGUE")),0,VLOOKUP(IF(OR(Q29="",OR($D29="",$D29="NL",$D29="HORS LIGUE")),"",COUNTIFS($D$5:$D$72,"&lt;&gt;"&amp;"",$D$5:$D$72,"&lt;&gt;"&amp;"NL",$D$5:$D$72,"&lt;&gt;"&amp;"HORS LIGUE",Q$5:Q$72,"&lt;"&amp;Q29)+1),Paramètres!$B$3:$C$56,2,FALSE)*Paramètres!$K$9))</f>
        <v>0</v>
      </c>
      <c r="S29" s="46"/>
      <c r="T29" s="2">
        <f>IF(S$2="Bike &amp; Run",IF(ISNA(VLOOKUP(S29,Paramètres!$B$3:$C$56,2,FALSE)),0,VLOOKUP(S29,Paramètres!$B$3:$C$56,2,FALSE)*Paramètres!$K$10),IF(OR(S29="",OR($D29="",$D29="NL",$D29="HORS LIGUE")),0,VLOOKUP(IF(OR(S29="",OR($D29="",$D29="NL",$D29="HORS LIGUE")),"",COUNTIFS($D$5:$D$72,"&lt;&gt;"&amp;"",$D$5:$D$72,"&lt;&gt;"&amp;"NL",$D$5:$D$72,"&lt;&gt;"&amp;"HORS LIGUE",S$5:S$72,"&lt;"&amp;S29)+1),Paramètres!$B$3:$C$56,2,FALSE)*Paramètres!$K$10))</f>
        <v>0</v>
      </c>
      <c r="U29" s="46"/>
      <c r="V29" s="2">
        <f>IF(U$2="Bike &amp; Run",IF(ISNA(VLOOKUP(U29,Paramètres!$B$3:$C$56,2,FALSE)),0,VLOOKUP(U29,Paramètres!$B$3:$C$56,2,FALSE)*Paramètres!$K$11),IF(OR(U29="",OR($D29="",$D29="NL",$D29="HORS LIGUE")),0,VLOOKUP(IF(OR(U29="",OR($D29="",$D29="NL",$D29="HORS LIGUE")),"",COUNTIFS($D$5:$D$72,"&lt;&gt;"&amp;"",$D$5:$D$72,"&lt;&gt;"&amp;"NL",$D$5:$D$72,"&lt;&gt;"&amp;"HORS LIGUE",U$5:U$72,"&lt;"&amp;U29)+1),Paramètres!$B$3:$C$56,2,FALSE)*Paramètres!$K$11))</f>
        <v>0</v>
      </c>
      <c r="W29" s="46"/>
      <c r="X29" s="2">
        <f>IF(W$2="Bike &amp; Run",IF(ISNA(VLOOKUP(W29,Paramètres!$B$3:$C$56,2,FALSE)),0,VLOOKUP(W29,Paramètres!$B$3:$C$56,2,FALSE)*Paramètres!$K$12),IF(OR(W29="",OR($D29="",$D29="NL",$D29="HORS LIGUE")),0,VLOOKUP(IF(OR(W29="",OR($D29="",$D29="NL",$D29="HORS LIGUE")),"",COUNTIFS($D$5:$D$72,"&lt;&gt;"&amp;"",$D$5:$D$72,"&lt;&gt;"&amp;"NL",$D$5:$D$72,"&lt;&gt;"&amp;"HORS LIGUE",W$5:W$72,"&lt;"&amp;W29)+1),Paramètres!$B$3:$C$56,2,FALSE)*Paramètres!$K$12))</f>
        <v>0</v>
      </c>
      <c r="Y29" s="46"/>
      <c r="Z29" s="2">
        <f>IF(Y$2="Bike &amp; Run",IF(ISNA(VLOOKUP(Y29,Paramètres!$B$3:$C$56,2,FALSE)),0,VLOOKUP(Y29,Paramètres!$B$3:$C$56,2,FALSE)*Paramètres!$K$13),IF(OR(Y29="",OR($D29="",$D29="NL",$D29="HORS LIGUE")),0,VLOOKUP(IF(OR(Y29="",OR($D29="",$D29="NL",$D29="HORS LIGUE")),"",COUNTIFS($D$5:$D$72,"&lt;&gt;"&amp;"",$D$5:$D$72,"&lt;&gt;"&amp;"NL",$D$5:$D$72,"&lt;&gt;"&amp;"HORS LIGUE",Y$5:Y$72,"&lt;"&amp;Y29)+1),Paramètres!$B$3:$C$56,2,FALSE)*Paramètres!$K$13))</f>
        <v>0</v>
      </c>
      <c r="AA29" s="46"/>
      <c r="AB29" s="2">
        <f>IF(AA$2="Bike &amp; Run",IF(ISNA(VLOOKUP(AA29,Paramètres!$B$3:$C$56,2,FALSE)),0,VLOOKUP(AA29,Paramètres!$B$3:$C$56,2,FALSE)*Paramètres!$K$14),IF(OR(AA29="",OR($D29="",$D29="NL",$D29="HORS LIGUE")),0,VLOOKUP(IF(OR(AA29="",OR($D29="",$D29="NL",$D29="HORS LIGUE")),"",COUNTIFS($D$5:$D$72,"&lt;&gt;"&amp;"",$D$5:$D$72,"&lt;&gt;"&amp;"NL",$D$5:$D$72,"&lt;&gt;"&amp;"HORS LIGUE",AA$5:AA$72,"&lt;"&amp;AA29)+1),Paramètres!$B$3:$C$56,2,FALSE)*Paramètres!$K$14))</f>
        <v>0</v>
      </c>
      <c r="AC29" s="46"/>
      <c r="AD29" s="2">
        <f>IF(AC$2="Bike &amp; Run",IF(ISNA(VLOOKUP(AC29,Paramètres!$B$3:$C$56,2,FALSE)),0,VLOOKUP(AC29,Paramètres!$B$3:$C$56,2,FALSE)*Paramètres!$K$15),IF(OR(AC29="",OR($D29="",$D29="NL",$D29="HORS LIGUE")),0,VLOOKUP(IF(OR(AC29="",OR($D29="",$D29="NL",$D29="HORS LIGUE")),"",COUNTIFS($D$5:$D$72,"&lt;&gt;"&amp;"",$D$5:$D$72,"&lt;&gt;"&amp;"NL",$D$5:$D$72,"&lt;&gt;"&amp;"HORS LIGUE",AC$5:AC$72,"&lt;"&amp;AC29)+1),Paramètres!$B$3:$C$56,2,FALSE)*Paramètres!$K$15))</f>
        <v>0</v>
      </c>
      <c r="AE29" s="46"/>
      <c r="AF29" s="2">
        <f>IF(AE$2="Bike &amp; Run",IF(ISNA(VLOOKUP(AE29,Paramètres!$B$3:$C$56,2,FALSE)),0,VLOOKUP(AE29,Paramètres!$B$3:$C$56,2,FALSE)*Paramètres!$K$16),IF(OR(AE29="",OR($D29="",$D29="NL",$D29="HORS LIGUE")),0,VLOOKUP(IF(OR(AE29="",OR($D29="",$D29="NL",$D29="HORS LIGUE")),"",COUNTIFS($D$5:$D$72,"&lt;&gt;"&amp;"",$D$5:$D$72,"&lt;&gt;"&amp;"NL",$D$5:$D$72,"&lt;&gt;"&amp;"HORS LIGUE",AE$5:AE$72,"&lt;"&amp;AE29)+1),Paramètres!$B$3:$C$56,2,FALSE)*Paramètres!$K$16))</f>
        <v>0</v>
      </c>
      <c r="AG29" s="46"/>
      <c r="AH29" s="2">
        <f>IF(AG$2="Bike &amp; Run",IF(ISNA(VLOOKUP(AG29,Paramètres!$B$3:$C$56,2,FALSE)),0,VLOOKUP(AG29,Paramètres!$B$3:$C$56,2,FALSE)*Paramètres!$K$17),IF(OR(AG29="",OR($D29="",$D29="NL",$D29="HORS LIGUE")),0,VLOOKUP(IF(OR(AG29="",OR($D29="",$D29="NL",$D29="HORS LIGUE")),"",COUNTIFS($D$5:$D$72,"&lt;&gt;"&amp;"",$D$5:$D$72,"&lt;&gt;"&amp;"NL",$D$5:$D$72,"&lt;&gt;"&amp;"HORS LIGUE",AG$5:AG$72,"&lt;"&amp;AG29)+1),Paramètres!$B$3:$C$56,2,FALSE)*Paramètres!$K$17))</f>
        <v>0</v>
      </c>
      <c r="AI29" s="40">
        <f t="shared" si="0"/>
        <v>0</v>
      </c>
      <c r="AJ29" s="3" t="str">
        <f t="shared" si="1"/>
        <v/>
      </c>
      <c r="AK29" s="5">
        <f t="shared" si="2"/>
        <v>0</v>
      </c>
      <c r="AL29" s="41">
        <f t="shared" si="3"/>
        <v>0</v>
      </c>
      <c r="AM29" s="33" t="str">
        <f t="shared" si="4"/>
        <v/>
      </c>
      <c r="AO29" s="22">
        <f t="shared" si="5"/>
        <v>0</v>
      </c>
      <c r="AP29">
        <f t="shared" si="6"/>
        <v>0</v>
      </c>
      <c r="AQ29">
        <f t="shared" si="7"/>
        <v>0</v>
      </c>
      <c r="AR29">
        <f t="shared" si="8"/>
        <v>0</v>
      </c>
      <c r="AS29">
        <f t="shared" si="9"/>
        <v>0</v>
      </c>
      <c r="AT29">
        <f t="shared" si="10"/>
        <v>0</v>
      </c>
      <c r="AU29">
        <f t="shared" si="11"/>
        <v>0</v>
      </c>
      <c r="AV29">
        <f t="shared" si="12"/>
        <v>0</v>
      </c>
      <c r="AW29">
        <f t="shared" si="13"/>
        <v>0</v>
      </c>
      <c r="AX29">
        <f t="shared" si="14"/>
        <v>0</v>
      </c>
      <c r="AY29">
        <f t="shared" si="15"/>
        <v>0</v>
      </c>
      <c r="AZ29">
        <f t="shared" si="16"/>
        <v>0</v>
      </c>
      <c r="BA29">
        <f t="shared" si="17"/>
        <v>0</v>
      </c>
      <c r="BB29">
        <f t="shared" si="18"/>
        <v>0</v>
      </c>
      <c r="BC29">
        <f t="shared" si="19"/>
        <v>0</v>
      </c>
      <c r="BD29">
        <f t="shared" si="20"/>
        <v>0</v>
      </c>
      <c r="BE29" s="22">
        <f t="shared" ref="BE29:BR29" si="45">BD29+LARGE($AO29:$BC29,BE$4)</f>
        <v>0</v>
      </c>
      <c r="BF29" s="22">
        <f t="shared" si="45"/>
        <v>0</v>
      </c>
      <c r="BG29" s="22">
        <f t="shared" si="45"/>
        <v>0</v>
      </c>
      <c r="BH29" s="22">
        <f t="shared" si="45"/>
        <v>0</v>
      </c>
      <c r="BI29" s="22">
        <f t="shared" si="45"/>
        <v>0</v>
      </c>
      <c r="BJ29" s="22">
        <f t="shared" si="45"/>
        <v>0</v>
      </c>
      <c r="BK29" s="22">
        <f t="shared" si="45"/>
        <v>0</v>
      </c>
      <c r="BL29" s="22">
        <f t="shared" si="45"/>
        <v>0</v>
      </c>
      <c r="BM29" s="22">
        <f t="shared" si="45"/>
        <v>0</v>
      </c>
      <c r="BN29" s="22">
        <f t="shared" si="45"/>
        <v>0</v>
      </c>
      <c r="BO29" s="22">
        <f t="shared" si="45"/>
        <v>0</v>
      </c>
      <c r="BP29" s="22">
        <f t="shared" si="45"/>
        <v>0</v>
      </c>
      <c r="BQ29" s="22">
        <f t="shared" si="45"/>
        <v>0</v>
      </c>
      <c r="BR29" s="22">
        <f t="shared" si="45"/>
        <v>0</v>
      </c>
    </row>
    <row r="30" spans="1:70" ht="16.5">
      <c r="A30" s="14" t="s">
        <v>908</v>
      </c>
      <c r="B30" s="32" t="str">
        <f>IF(ISNA(VLOOKUP(A30,'Licenciés Jeunes 2023'!A:C,3,0)),"",VLOOKUP(A30,'Licenciés Jeunes 2023'!A:C,3,0))</f>
        <v/>
      </c>
      <c r="C30" s="32" t="str">
        <f>IF(ISNA(VLOOKUP(A30,'Licenciés Jeunes 2023'!A:C,2,0)),"",VLOOKUP(A30,'Licenciés Jeunes 2023'!A:C,2,0))</f>
        <v/>
      </c>
      <c r="D30" s="32" t="str">
        <f>IF(ISNA(VLOOKUP(A30,'Licenciés Jeunes 2023'!A:F,6,0)),"",VLOOKUP(A30,'Licenciés Jeunes 2023'!A:F,6,0))</f>
        <v/>
      </c>
      <c r="E30" s="6"/>
      <c r="F30" s="2">
        <f>IF(E$2="Bike &amp; Run",IF(ISNA(VLOOKUP(E30,Paramètres!$B$3:$C$56,2,FALSE)),0,VLOOKUP(E30,Paramètres!$B$3:$C$56,2,FALSE)*Paramètres!$K$3),IF(OR(E30="",OR($D30="",$D30="NL",$D30="HORS LIGUE")),0,VLOOKUP(IF(OR(E30="",OR($D30="",$D30="NL",$D30="HORS LIGUE")),"",COUNTIFS($D$5:$D$72,"&lt;&gt;"&amp;"",$D$5:$D$72,"&lt;&gt;"&amp;"NL",$D$5:$D$72,"&lt;&gt;"&amp;"HORS LIGUE",E$5:E$72,"&lt;"&amp;E30)+1),Paramètres!$B$3:$C$56,2,FALSE)*Paramètres!$K$3))</f>
        <v>0</v>
      </c>
      <c r="G30" s="4"/>
      <c r="H30" s="2">
        <f>IF(G$2="Bike &amp; Run",IF(ISNA(VLOOKUP(G30,Paramètres!$B$3:$C$56,2,FALSE)),0,VLOOKUP(G30,Paramètres!$B$3:$C$56,2,FALSE)*Paramètres!$K$4),IF(OR(G30="",OR($D30="",$D30="NL",$D30="HORS LIGUE")),0,VLOOKUP(IF(OR(G30="",OR($D30="",$D30="NL",$D30="HORS LIGUE")),"",COUNTIFS($D$5:$D$72,"&lt;&gt;"&amp;"",$D$5:$D$72,"&lt;&gt;"&amp;"NL",$D$5:$D$72,"&lt;&gt;"&amp;"HORS LIGUE",G$5:G$72,"&lt;"&amp;G30)+1),Paramètres!$B$3:$C$56,2,FALSE)*Paramètres!$K$4))</f>
        <v>0</v>
      </c>
      <c r="I30" s="36"/>
      <c r="J30" s="2">
        <f>IF(I$2="Bike &amp; Run",IF(ISNA(VLOOKUP(I30,Paramètres!$B$3:$C$56,2,FALSE)),0,VLOOKUP(I30,Paramètres!$B$3:$C$56,2,FALSE)*Paramètres!$K$5),IF(OR(I30="",OR($D30="",$D30="NL",$D30="HORS LIGUE")),0,VLOOKUP(IF(OR(I30="",OR($D30="",$D30="NL",$D30="HORS LIGUE")),"",COUNTIFS($D$5:$D$72,"&lt;&gt;"&amp;"",$D$5:$D$72,"&lt;&gt;"&amp;"NL",$D$5:$D$72,"&lt;&gt;"&amp;"HORS LIGUE",I$5:I$72,"&lt;"&amp;I30)+1),Paramètres!$B$3:$C$56,2,FALSE)*Paramètres!$K$5))</f>
        <v>0</v>
      </c>
      <c r="K30" s="4"/>
      <c r="L30" s="2">
        <f>IF(K$2="Bike &amp; Run",IF(ISNA(VLOOKUP(K30,Paramètres!$B$3:$C$56,2,FALSE)),0,VLOOKUP(K30,Paramètres!$B$3:$C$56,2,FALSE)*Paramètres!$K$6),IF(OR(K30="",OR($D30="",$D30="NL",$D30="HORS LIGUE")),0,VLOOKUP(IF(OR(K30="",OR($D30="",$D30="NL",$D30="HORS LIGUE")),"",COUNTIFS($D$5:$D$72,"&lt;&gt;"&amp;"",$D$5:$D$72,"&lt;&gt;"&amp;"NL",$D$5:$D$72,"&lt;&gt;"&amp;"HORS LIGUE",K$5:K$72,"&lt;"&amp;K30)+1),Paramètres!$B$3:$C$56,2,FALSE)*Paramètres!$K$6))</f>
        <v>0</v>
      </c>
      <c r="M30" s="4"/>
      <c r="N30" s="2">
        <f>IF(M$2="Bike &amp; Run",IF(ISNA(VLOOKUP(M30,Paramètres!$B$3:$C$56,2,FALSE)),0,VLOOKUP(M30,Paramètres!$B$3:$C$56,2,FALSE)*Paramètres!$K$7),IF(OR(M30="",OR($D30="",$D30="NL",$D30="HORS LIGUE")),0,VLOOKUP(IF(OR(M30="",OR($D30="",$D30="NL",$D30="HORS LIGUE")),"",COUNTIFS($D$5:$D$72,"&lt;&gt;"&amp;"",$D$5:$D$72,"&lt;&gt;"&amp;"NL",$D$5:$D$72,"&lt;&gt;"&amp;"HORS LIGUE",M$5:M$72,"&lt;"&amp;M30)+1),Paramètres!$B$3:$C$56,2,FALSE)*Paramètres!$K$7))</f>
        <v>0</v>
      </c>
      <c r="O30" s="46"/>
      <c r="P30" s="2">
        <f>IF(O$2="Bike &amp; Run",IF(ISNA(VLOOKUP(O30,Paramètres!$B$3:$C$56,2,FALSE)),0,VLOOKUP(O30,Paramètres!$B$3:$C$56,2,FALSE)*Paramètres!$K$8),IF(OR(O30="",OR($D30="",$D30="NL",$D30="HORS LIGUE")),0,VLOOKUP(IF(OR(O30="",OR($D30="",$D30="NL",$D30="HORS LIGUE")),"",COUNTIFS($D$5:$D$72,"&lt;&gt;"&amp;"",$D$5:$D$72,"&lt;&gt;"&amp;"NL",$D$5:$D$72,"&lt;&gt;"&amp;"HORS LIGUE",O$5:O$72,"&lt;"&amp;O30)+1),Paramètres!$B$3:$C$56,2,FALSE)*Paramètres!$K$8))</f>
        <v>0</v>
      </c>
      <c r="Q30" s="46"/>
      <c r="R30" s="2">
        <f>IF(Q$2="Bike &amp; Run",IF(ISNA(VLOOKUP(Q30,Paramètres!$B$3:$C$56,2,FALSE)),0,VLOOKUP(Q30,Paramètres!$B$3:$C$56,2,FALSE)*Paramètres!$K$9),IF(OR(Q30="",OR($D30="",$D30="NL",$D30="HORS LIGUE")),0,VLOOKUP(IF(OR(Q30="",OR($D30="",$D30="NL",$D30="HORS LIGUE")),"",COUNTIFS($D$5:$D$72,"&lt;&gt;"&amp;"",$D$5:$D$72,"&lt;&gt;"&amp;"NL",$D$5:$D$72,"&lt;&gt;"&amp;"HORS LIGUE",Q$5:Q$72,"&lt;"&amp;Q30)+1),Paramètres!$B$3:$C$56,2,FALSE)*Paramètres!$K$9))</f>
        <v>0</v>
      </c>
      <c r="S30" s="46"/>
      <c r="T30" s="2">
        <f>IF(S$2="Bike &amp; Run",IF(ISNA(VLOOKUP(S30,Paramètres!$B$3:$C$56,2,FALSE)),0,VLOOKUP(S30,Paramètres!$B$3:$C$56,2,FALSE)*Paramètres!$K$10),IF(OR(S30="",OR($D30="",$D30="NL",$D30="HORS LIGUE")),0,VLOOKUP(IF(OR(S30="",OR($D30="",$D30="NL",$D30="HORS LIGUE")),"",COUNTIFS($D$5:$D$72,"&lt;&gt;"&amp;"",$D$5:$D$72,"&lt;&gt;"&amp;"NL",$D$5:$D$72,"&lt;&gt;"&amp;"HORS LIGUE",S$5:S$72,"&lt;"&amp;S30)+1),Paramètres!$B$3:$C$56,2,FALSE)*Paramètres!$K$10))</f>
        <v>0</v>
      </c>
      <c r="U30" s="46"/>
      <c r="V30" s="2">
        <f>IF(U$2="Bike &amp; Run",IF(ISNA(VLOOKUP(U30,Paramètres!$B$3:$C$56,2,FALSE)),0,VLOOKUP(U30,Paramètres!$B$3:$C$56,2,FALSE)*Paramètres!$K$11),IF(OR(U30="",OR($D30="",$D30="NL",$D30="HORS LIGUE")),0,VLOOKUP(IF(OR(U30="",OR($D30="",$D30="NL",$D30="HORS LIGUE")),"",COUNTIFS($D$5:$D$72,"&lt;&gt;"&amp;"",$D$5:$D$72,"&lt;&gt;"&amp;"NL",$D$5:$D$72,"&lt;&gt;"&amp;"HORS LIGUE",U$5:U$72,"&lt;"&amp;U30)+1),Paramètres!$B$3:$C$56,2,FALSE)*Paramètres!$K$11))</f>
        <v>0</v>
      </c>
      <c r="W30" s="46"/>
      <c r="X30" s="2">
        <f>IF(W$2="Bike &amp; Run",IF(ISNA(VLOOKUP(W30,Paramètres!$B$3:$C$56,2,FALSE)),0,VLOOKUP(W30,Paramètres!$B$3:$C$56,2,FALSE)*Paramètres!$K$12),IF(OR(W30="",OR($D30="",$D30="NL",$D30="HORS LIGUE")),0,VLOOKUP(IF(OR(W30="",OR($D30="",$D30="NL",$D30="HORS LIGUE")),"",COUNTIFS($D$5:$D$72,"&lt;&gt;"&amp;"",$D$5:$D$72,"&lt;&gt;"&amp;"NL",$D$5:$D$72,"&lt;&gt;"&amp;"HORS LIGUE",W$5:W$72,"&lt;"&amp;W30)+1),Paramètres!$B$3:$C$56,2,FALSE)*Paramètres!$K$12))</f>
        <v>0</v>
      </c>
      <c r="Y30" s="46"/>
      <c r="Z30" s="2">
        <f>IF(Y$2="Bike &amp; Run",IF(ISNA(VLOOKUP(Y30,Paramètres!$B$3:$C$56,2,FALSE)),0,VLOOKUP(Y30,Paramètres!$B$3:$C$56,2,FALSE)*Paramètres!$K$13),IF(OR(Y30="",OR($D30="",$D30="NL",$D30="HORS LIGUE")),0,VLOOKUP(IF(OR(Y30="",OR($D30="",$D30="NL",$D30="HORS LIGUE")),"",COUNTIFS($D$5:$D$72,"&lt;&gt;"&amp;"",$D$5:$D$72,"&lt;&gt;"&amp;"NL",$D$5:$D$72,"&lt;&gt;"&amp;"HORS LIGUE",Y$5:Y$72,"&lt;"&amp;Y30)+1),Paramètres!$B$3:$C$56,2,FALSE)*Paramètres!$K$13))</f>
        <v>0</v>
      </c>
      <c r="AA30" s="46"/>
      <c r="AB30" s="2">
        <f>IF(AA$2="Bike &amp; Run",IF(ISNA(VLOOKUP(AA30,Paramètres!$B$3:$C$56,2,FALSE)),0,VLOOKUP(AA30,Paramètres!$B$3:$C$56,2,FALSE)*Paramètres!$K$14),IF(OR(AA30="",OR($D30="",$D30="NL",$D30="HORS LIGUE")),0,VLOOKUP(IF(OR(AA30="",OR($D30="",$D30="NL",$D30="HORS LIGUE")),"",COUNTIFS($D$5:$D$72,"&lt;&gt;"&amp;"",$D$5:$D$72,"&lt;&gt;"&amp;"NL",$D$5:$D$72,"&lt;&gt;"&amp;"HORS LIGUE",AA$5:AA$72,"&lt;"&amp;AA30)+1),Paramètres!$B$3:$C$56,2,FALSE)*Paramètres!$K$14))</f>
        <v>0</v>
      </c>
      <c r="AC30" s="46"/>
      <c r="AD30" s="2">
        <f>IF(AC$2="Bike &amp; Run",IF(ISNA(VLOOKUP(AC30,Paramètres!$B$3:$C$56,2,FALSE)),0,VLOOKUP(AC30,Paramètres!$B$3:$C$56,2,FALSE)*Paramètres!$K$15),IF(OR(AC30="",OR($D30="",$D30="NL",$D30="HORS LIGUE")),0,VLOOKUP(IF(OR(AC30="",OR($D30="",$D30="NL",$D30="HORS LIGUE")),"",COUNTIFS($D$5:$D$72,"&lt;&gt;"&amp;"",$D$5:$D$72,"&lt;&gt;"&amp;"NL",$D$5:$D$72,"&lt;&gt;"&amp;"HORS LIGUE",AC$5:AC$72,"&lt;"&amp;AC30)+1),Paramètres!$B$3:$C$56,2,FALSE)*Paramètres!$K$15))</f>
        <v>0</v>
      </c>
      <c r="AE30" s="46"/>
      <c r="AF30" s="2">
        <f>IF(AE$2="Bike &amp; Run",IF(ISNA(VLOOKUP(AE30,Paramètres!$B$3:$C$56,2,FALSE)),0,VLOOKUP(AE30,Paramètres!$B$3:$C$56,2,FALSE)*Paramètres!$K$16),IF(OR(AE30="",OR($D30="",$D30="NL",$D30="HORS LIGUE")),0,VLOOKUP(IF(OR(AE30="",OR($D30="",$D30="NL",$D30="HORS LIGUE")),"",COUNTIFS($D$5:$D$72,"&lt;&gt;"&amp;"",$D$5:$D$72,"&lt;&gt;"&amp;"NL",$D$5:$D$72,"&lt;&gt;"&amp;"HORS LIGUE",AE$5:AE$72,"&lt;"&amp;AE30)+1),Paramètres!$B$3:$C$56,2,FALSE)*Paramètres!$K$16))</f>
        <v>0</v>
      </c>
      <c r="AG30" s="46"/>
      <c r="AH30" s="2">
        <f>IF(AG$2="Bike &amp; Run",IF(ISNA(VLOOKUP(AG30,Paramètres!$B$3:$C$56,2,FALSE)),0,VLOOKUP(AG30,Paramètres!$B$3:$C$56,2,FALSE)*Paramètres!$K$17),IF(OR(AG30="",OR($D30="",$D30="NL",$D30="HORS LIGUE")),0,VLOOKUP(IF(OR(AG30="",OR($D30="",$D30="NL",$D30="HORS LIGUE")),"",COUNTIFS($D$5:$D$72,"&lt;&gt;"&amp;"",$D$5:$D$72,"&lt;&gt;"&amp;"NL",$D$5:$D$72,"&lt;&gt;"&amp;"HORS LIGUE",AG$5:AG$72,"&lt;"&amp;AG30)+1),Paramètres!$B$3:$C$56,2,FALSE)*Paramètres!$K$17))</f>
        <v>0</v>
      </c>
      <c r="AI30" s="40">
        <f t="shared" si="0"/>
        <v>0</v>
      </c>
      <c r="AJ30" s="3" t="str">
        <f t="shared" si="1"/>
        <v/>
      </c>
      <c r="AK30" s="5">
        <f t="shared" si="2"/>
        <v>0</v>
      </c>
      <c r="AL30" s="41">
        <f t="shared" si="3"/>
        <v>0</v>
      </c>
      <c r="AM30" s="33" t="str">
        <f t="shared" si="4"/>
        <v/>
      </c>
      <c r="AO30" s="22">
        <f t="shared" si="5"/>
        <v>0</v>
      </c>
      <c r="AP30">
        <f t="shared" si="6"/>
        <v>0</v>
      </c>
      <c r="AQ30">
        <f t="shared" si="7"/>
        <v>0</v>
      </c>
      <c r="AR30">
        <f t="shared" si="8"/>
        <v>0</v>
      </c>
      <c r="AS30">
        <f t="shared" si="9"/>
        <v>0</v>
      </c>
      <c r="AT30">
        <f t="shared" si="10"/>
        <v>0</v>
      </c>
      <c r="AU30">
        <f t="shared" si="11"/>
        <v>0</v>
      </c>
      <c r="AV30">
        <f t="shared" si="12"/>
        <v>0</v>
      </c>
      <c r="AW30">
        <f t="shared" si="13"/>
        <v>0</v>
      </c>
      <c r="AX30">
        <f t="shared" si="14"/>
        <v>0</v>
      </c>
      <c r="AY30">
        <f t="shared" si="15"/>
        <v>0</v>
      </c>
      <c r="AZ30">
        <f t="shared" si="16"/>
        <v>0</v>
      </c>
      <c r="BA30">
        <f t="shared" si="17"/>
        <v>0</v>
      </c>
      <c r="BB30">
        <f t="shared" si="18"/>
        <v>0</v>
      </c>
      <c r="BC30">
        <f t="shared" si="19"/>
        <v>0</v>
      </c>
      <c r="BD30">
        <f t="shared" si="20"/>
        <v>0</v>
      </c>
      <c r="BE30" s="22">
        <f t="shared" ref="BE30:BR30" si="46">BD30+LARGE($AO30:$BC30,BE$4)</f>
        <v>0</v>
      </c>
      <c r="BF30" s="22">
        <f t="shared" si="46"/>
        <v>0</v>
      </c>
      <c r="BG30" s="22">
        <f t="shared" si="46"/>
        <v>0</v>
      </c>
      <c r="BH30" s="22">
        <f t="shared" si="46"/>
        <v>0</v>
      </c>
      <c r="BI30" s="22">
        <f t="shared" si="46"/>
        <v>0</v>
      </c>
      <c r="BJ30" s="22">
        <f t="shared" si="46"/>
        <v>0</v>
      </c>
      <c r="BK30" s="22">
        <f t="shared" si="46"/>
        <v>0</v>
      </c>
      <c r="BL30" s="22">
        <f t="shared" si="46"/>
        <v>0</v>
      </c>
      <c r="BM30" s="22">
        <f t="shared" si="46"/>
        <v>0</v>
      </c>
      <c r="BN30" s="22">
        <f t="shared" si="46"/>
        <v>0</v>
      </c>
      <c r="BO30" s="22">
        <f t="shared" si="46"/>
        <v>0</v>
      </c>
      <c r="BP30" s="22">
        <f t="shared" si="46"/>
        <v>0</v>
      </c>
      <c r="BQ30" s="22">
        <f t="shared" si="46"/>
        <v>0</v>
      </c>
      <c r="BR30" s="22">
        <f t="shared" si="46"/>
        <v>0</v>
      </c>
    </row>
    <row r="31" spans="1:70" ht="16.5">
      <c r="A31" s="14" t="s">
        <v>981</v>
      </c>
      <c r="B31" s="32" t="str">
        <f>IF(ISNA(VLOOKUP(A31,'Licenciés Jeunes 2023'!A:C,3,0)),"",VLOOKUP(A31,'Licenciés Jeunes 2023'!A:C,3,0))</f>
        <v/>
      </c>
      <c r="C31" s="32" t="str">
        <f>IF(ISNA(VLOOKUP(A31,'Licenciés Jeunes 2023'!A:C,2,0)),"",VLOOKUP(A31,'Licenciés Jeunes 2023'!A:C,2,0))</f>
        <v/>
      </c>
      <c r="D31" s="32" t="str">
        <f>IF(ISNA(VLOOKUP(A31,'Licenciés Jeunes 2023'!A:F,6,0)),"",VLOOKUP(A31,'Licenciés Jeunes 2023'!A:F,6,0))</f>
        <v/>
      </c>
      <c r="E31" s="6"/>
      <c r="F31" s="2">
        <f>IF(E$2="Bike &amp; Run",IF(ISNA(VLOOKUP(E31,Paramètres!$B$3:$C$56,2,FALSE)),0,VLOOKUP(E31,Paramètres!$B$3:$C$56,2,FALSE)*Paramètres!$K$3),IF(OR(E31="",OR($D31="",$D31="NL",$D31="HORS LIGUE")),0,VLOOKUP(IF(OR(E31="",OR($D31="",$D31="NL",$D31="HORS LIGUE")),"",COUNTIFS($D$5:$D$72,"&lt;&gt;"&amp;"",$D$5:$D$72,"&lt;&gt;"&amp;"NL",$D$5:$D$72,"&lt;&gt;"&amp;"HORS LIGUE",E$5:E$72,"&lt;"&amp;E31)+1),Paramètres!$B$3:$C$56,2,FALSE)*Paramètres!$K$3))</f>
        <v>0</v>
      </c>
      <c r="G31" s="4"/>
      <c r="H31" s="2">
        <f>IF(G$2="Bike &amp; Run",IF(ISNA(VLOOKUP(G31,Paramètres!$B$3:$C$56,2,FALSE)),0,VLOOKUP(G31,Paramètres!$B$3:$C$56,2,FALSE)*Paramètres!$K$4),IF(OR(G31="",OR($D31="",$D31="NL",$D31="HORS LIGUE")),0,VLOOKUP(IF(OR(G31="",OR($D31="",$D31="NL",$D31="HORS LIGUE")),"",COUNTIFS($D$5:$D$72,"&lt;&gt;"&amp;"",$D$5:$D$72,"&lt;&gt;"&amp;"NL",$D$5:$D$72,"&lt;&gt;"&amp;"HORS LIGUE",G$5:G$72,"&lt;"&amp;G31)+1),Paramètres!$B$3:$C$56,2,FALSE)*Paramètres!$K$4))</f>
        <v>0</v>
      </c>
      <c r="I31" s="36"/>
      <c r="J31" s="2">
        <f>IF(I$2="Bike &amp; Run",IF(ISNA(VLOOKUP(I31,Paramètres!$B$3:$C$56,2,FALSE)),0,VLOOKUP(I31,Paramètres!$B$3:$C$56,2,FALSE)*Paramètres!$K$5),IF(OR(I31="",OR($D31="",$D31="NL",$D31="HORS LIGUE")),0,VLOOKUP(IF(OR(I31="",OR($D31="",$D31="NL",$D31="HORS LIGUE")),"",COUNTIFS($D$5:$D$72,"&lt;&gt;"&amp;"",$D$5:$D$72,"&lt;&gt;"&amp;"NL",$D$5:$D$72,"&lt;&gt;"&amp;"HORS LIGUE",I$5:I$72,"&lt;"&amp;I31)+1),Paramètres!$B$3:$C$56,2,FALSE)*Paramètres!$K$5))</f>
        <v>0</v>
      </c>
      <c r="K31" s="4"/>
      <c r="L31" s="2">
        <f>IF(K$2="Bike &amp; Run",IF(ISNA(VLOOKUP(K31,Paramètres!$B$3:$C$56,2,FALSE)),0,VLOOKUP(K31,Paramètres!$B$3:$C$56,2,FALSE)*Paramètres!$K$6),IF(OR(K31="",OR($D31="",$D31="NL",$D31="HORS LIGUE")),0,VLOOKUP(IF(OR(K31="",OR($D31="",$D31="NL",$D31="HORS LIGUE")),"",COUNTIFS($D$5:$D$72,"&lt;&gt;"&amp;"",$D$5:$D$72,"&lt;&gt;"&amp;"NL",$D$5:$D$72,"&lt;&gt;"&amp;"HORS LIGUE",K$5:K$72,"&lt;"&amp;K31)+1),Paramètres!$B$3:$C$56,2,FALSE)*Paramètres!$K$6))</f>
        <v>0</v>
      </c>
      <c r="M31" s="4"/>
      <c r="N31" s="2">
        <f>IF(M$2="Bike &amp; Run",IF(ISNA(VLOOKUP(M31,Paramètres!$B$3:$C$56,2,FALSE)),0,VLOOKUP(M31,Paramètres!$B$3:$C$56,2,FALSE)*Paramètres!$K$7),IF(OR(M31="",OR($D31="",$D31="NL",$D31="HORS LIGUE")),0,VLOOKUP(IF(OR(M31="",OR($D31="",$D31="NL",$D31="HORS LIGUE")),"",COUNTIFS($D$5:$D$72,"&lt;&gt;"&amp;"",$D$5:$D$72,"&lt;&gt;"&amp;"NL",$D$5:$D$72,"&lt;&gt;"&amp;"HORS LIGUE",M$5:M$72,"&lt;"&amp;M31)+1),Paramètres!$B$3:$C$56,2,FALSE)*Paramètres!$K$7))</f>
        <v>0</v>
      </c>
      <c r="O31" s="46"/>
      <c r="P31" s="2">
        <f>IF(O$2="Bike &amp; Run",IF(ISNA(VLOOKUP(O31,Paramètres!$B$3:$C$56,2,FALSE)),0,VLOOKUP(O31,Paramètres!$B$3:$C$56,2,FALSE)*Paramètres!$K$8),IF(OR(O31="",OR($D31="",$D31="NL",$D31="HORS LIGUE")),0,VLOOKUP(IF(OR(O31="",OR($D31="",$D31="NL",$D31="HORS LIGUE")),"",COUNTIFS($D$5:$D$72,"&lt;&gt;"&amp;"",$D$5:$D$72,"&lt;&gt;"&amp;"NL",$D$5:$D$72,"&lt;&gt;"&amp;"HORS LIGUE",O$5:O$72,"&lt;"&amp;O31)+1),Paramètres!$B$3:$C$56,2,FALSE)*Paramètres!$K$8))</f>
        <v>0</v>
      </c>
      <c r="Q31" s="46"/>
      <c r="R31" s="2">
        <f>IF(Q$2="Bike &amp; Run",IF(ISNA(VLOOKUP(Q31,Paramètres!$B$3:$C$56,2,FALSE)),0,VLOOKUP(Q31,Paramètres!$B$3:$C$56,2,FALSE)*Paramètres!$K$9),IF(OR(Q31="",OR($D31="",$D31="NL",$D31="HORS LIGUE")),0,VLOOKUP(IF(OR(Q31="",OR($D31="",$D31="NL",$D31="HORS LIGUE")),"",COUNTIFS($D$5:$D$72,"&lt;&gt;"&amp;"",$D$5:$D$72,"&lt;&gt;"&amp;"NL",$D$5:$D$72,"&lt;&gt;"&amp;"HORS LIGUE",Q$5:Q$72,"&lt;"&amp;Q31)+1),Paramètres!$B$3:$C$56,2,FALSE)*Paramètres!$K$9))</f>
        <v>0</v>
      </c>
      <c r="S31" s="46"/>
      <c r="T31" s="2">
        <f>IF(S$2="Bike &amp; Run",IF(ISNA(VLOOKUP(S31,Paramètres!$B$3:$C$56,2,FALSE)),0,VLOOKUP(S31,Paramètres!$B$3:$C$56,2,FALSE)*Paramètres!$K$10),IF(OR(S31="",OR($D31="",$D31="NL",$D31="HORS LIGUE")),0,VLOOKUP(IF(OR(S31="",OR($D31="",$D31="NL",$D31="HORS LIGUE")),"",COUNTIFS($D$5:$D$72,"&lt;&gt;"&amp;"",$D$5:$D$72,"&lt;&gt;"&amp;"NL",$D$5:$D$72,"&lt;&gt;"&amp;"HORS LIGUE",S$5:S$72,"&lt;"&amp;S31)+1),Paramètres!$B$3:$C$56,2,FALSE)*Paramètres!$K$10))</f>
        <v>0</v>
      </c>
      <c r="U31" s="46"/>
      <c r="V31" s="2">
        <f>IF(U$2="Bike &amp; Run",IF(ISNA(VLOOKUP(U31,Paramètres!$B$3:$C$56,2,FALSE)),0,VLOOKUP(U31,Paramètres!$B$3:$C$56,2,FALSE)*Paramètres!$K$11),IF(OR(U31="",OR($D31="",$D31="NL",$D31="HORS LIGUE")),0,VLOOKUP(IF(OR(U31="",OR($D31="",$D31="NL",$D31="HORS LIGUE")),"",COUNTIFS($D$5:$D$72,"&lt;&gt;"&amp;"",$D$5:$D$72,"&lt;&gt;"&amp;"NL",$D$5:$D$72,"&lt;&gt;"&amp;"HORS LIGUE",U$5:U$72,"&lt;"&amp;U31)+1),Paramètres!$B$3:$C$56,2,FALSE)*Paramètres!$K$11))</f>
        <v>0</v>
      </c>
      <c r="W31" s="46"/>
      <c r="X31" s="2">
        <f>IF(W$2="Bike &amp; Run",IF(ISNA(VLOOKUP(W31,Paramètres!$B$3:$C$56,2,FALSE)),0,VLOOKUP(W31,Paramètres!$B$3:$C$56,2,FALSE)*Paramètres!$K$12),IF(OR(W31="",OR($D31="",$D31="NL",$D31="HORS LIGUE")),0,VLOOKUP(IF(OR(W31="",OR($D31="",$D31="NL",$D31="HORS LIGUE")),"",COUNTIFS($D$5:$D$72,"&lt;&gt;"&amp;"",$D$5:$D$72,"&lt;&gt;"&amp;"NL",$D$5:$D$72,"&lt;&gt;"&amp;"HORS LIGUE",W$5:W$72,"&lt;"&amp;W31)+1),Paramètres!$B$3:$C$56,2,FALSE)*Paramètres!$K$12))</f>
        <v>0</v>
      </c>
      <c r="Y31" s="46"/>
      <c r="Z31" s="2">
        <f>IF(Y$2="Bike &amp; Run",IF(ISNA(VLOOKUP(Y31,Paramètres!$B$3:$C$56,2,FALSE)),0,VLOOKUP(Y31,Paramètres!$B$3:$C$56,2,FALSE)*Paramètres!$K$13),IF(OR(Y31="",OR($D31="",$D31="NL",$D31="HORS LIGUE")),0,VLOOKUP(IF(OR(Y31="",OR($D31="",$D31="NL",$D31="HORS LIGUE")),"",COUNTIFS($D$5:$D$72,"&lt;&gt;"&amp;"",$D$5:$D$72,"&lt;&gt;"&amp;"NL",$D$5:$D$72,"&lt;&gt;"&amp;"HORS LIGUE",Y$5:Y$72,"&lt;"&amp;Y31)+1),Paramètres!$B$3:$C$56,2,FALSE)*Paramètres!$K$13))</f>
        <v>0</v>
      </c>
      <c r="AA31" s="46"/>
      <c r="AB31" s="2">
        <f>IF(AA$2="Bike &amp; Run",IF(ISNA(VLOOKUP(AA31,Paramètres!$B$3:$C$56,2,FALSE)),0,VLOOKUP(AA31,Paramètres!$B$3:$C$56,2,FALSE)*Paramètres!$K$14),IF(OR(AA31="",OR($D31="",$D31="NL",$D31="HORS LIGUE")),0,VLOOKUP(IF(OR(AA31="",OR($D31="",$D31="NL",$D31="HORS LIGUE")),"",COUNTIFS($D$5:$D$72,"&lt;&gt;"&amp;"",$D$5:$D$72,"&lt;&gt;"&amp;"NL",$D$5:$D$72,"&lt;&gt;"&amp;"HORS LIGUE",AA$5:AA$72,"&lt;"&amp;AA31)+1),Paramètres!$B$3:$C$56,2,FALSE)*Paramètres!$K$14))</f>
        <v>0</v>
      </c>
      <c r="AC31" s="46"/>
      <c r="AD31" s="2">
        <f>IF(AC$2="Bike &amp; Run",IF(ISNA(VLOOKUP(AC31,Paramètres!$B$3:$C$56,2,FALSE)),0,VLOOKUP(AC31,Paramètres!$B$3:$C$56,2,FALSE)*Paramètres!$K$15),IF(OR(AC31="",OR($D31="",$D31="NL",$D31="HORS LIGUE")),0,VLOOKUP(IF(OR(AC31="",OR($D31="",$D31="NL",$D31="HORS LIGUE")),"",COUNTIFS($D$5:$D$72,"&lt;&gt;"&amp;"",$D$5:$D$72,"&lt;&gt;"&amp;"NL",$D$5:$D$72,"&lt;&gt;"&amp;"HORS LIGUE",AC$5:AC$72,"&lt;"&amp;AC31)+1),Paramètres!$B$3:$C$56,2,FALSE)*Paramètres!$K$15))</f>
        <v>0</v>
      </c>
      <c r="AE31" s="46"/>
      <c r="AF31" s="2">
        <f>IF(AE$2="Bike &amp; Run",IF(ISNA(VLOOKUP(AE31,Paramètres!$B$3:$C$56,2,FALSE)),0,VLOOKUP(AE31,Paramètres!$B$3:$C$56,2,FALSE)*Paramètres!$K$16),IF(OR(AE31="",OR($D31="",$D31="NL",$D31="HORS LIGUE")),0,VLOOKUP(IF(OR(AE31="",OR($D31="",$D31="NL",$D31="HORS LIGUE")),"",COUNTIFS($D$5:$D$72,"&lt;&gt;"&amp;"",$D$5:$D$72,"&lt;&gt;"&amp;"NL",$D$5:$D$72,"&lt;&gt;"&amp;"HORS LIGUE",AE$5:AE$72,"&lt;"&amp;AE31)+1),Paramètres!$B$3:$C$56,2,FALSE)*Paramètres!$K$16))</f>
        <v>0</v>
      </c>
      <c r="AG31" s="46"/>
      <c r="AH31" s="2">
        <f>IF(AG$2="Bike &amp; Run",IF(ISNA(VLOOKUP(AG31,Paramètres!$B$3:$C$56,2,FALSE)),0,VLOOKUP(AG31,Paramètres!$B$3:$C$56,2,FALSE)*Paramètres!$K$17),IF(OR(AG31="",OR($D31="",$D31="NL",$D31="HORS LIGUE")),0,VLOOKUP(IF(OR(AG31="",OR($D31="",$D31="NL",$D31="HORS LIGUE")),"",COUNTIFS($D$5:$D$72,"&lt;&gt;"&amp;"",$D$5:$D$72,"&lt;&gt;"&amp;"NL",$D$5:$D$72,"&lt;&gt;"&amp;"HORS LIGUE",AG$5:AG$72,"&lt;"&amp;AG31)+1),Paramètres!$B$3:$C$56,2,FALSE)*Paramètres!$K$17))</f>
        <v>0</v>
      </c>
      <c r="AI31" s="40">
        <f t="shared" si="0"/>
        <v>0</v>
      </c>
      <c r="AJ31" s="3" t="str">
        <f t="shared" si="1"/>
        <v/>
      </c>
      <c r="AK31" s="5">
        <f t="shared" si="2"/>
        <v>0</v>
      </c>
      <c r="AL31" s="41">
        <f t="shared" si="3"/>
        <v>0</v>
      </c>
      <c r="AM31" s="33" t="str">
        <f t="shared" si="4"/>
        <v/>
      </c>
      <c r="AO31" s="22">
        <f t="shared" si="5"/>
        <v>0</v>
      </c>
      <c r="AP31">
        <f t="shared" si="6"/>
        <v>0</v>
      </c>
      <c r="AQ31">
        <f t="shared" si="7"/>
        <v>0</v>
      </c>
      <c r="AR31">
        <f t="shared" si="8"/>
        <v>0</v>
      </c>
      <c r="AS31">
        <f t="shared" si="9"/>
        <v>0</v>
      </c>
      <c r="AT31">
        <f t="shared" si="10"/>
        <v>0</v>
      </c>
      <c r="AU31">
        <f t="shared" si="11"/>
        <v>0</v>
      </c>
      <c r="AV31">
        <f t="shared" si="12"/>
        <v>0</v>
      </c>
      <c r="AW31">
        <f t="shared" si="13"/>
        <v>0</v>
      </c>
      <c r="AX31">
        <f t="shared" si="14"/>
        <v>0</v>
      </c>
      <c r="AY31">
        <f t="shared" si="15"/>
        <v>0</v>
      </c>
      <c r="AZ31">
        <f t="shared" si="16"/>
        <v>0</v>
      </c>
      <c r="BA31">
        <f t="shared" si="17"/>
        <v>0</v>
      </c>
      <c r="BB31">
        <f t="shared" si="18"/>
        <v>0</v>
      </c>
      <c r="BC31">
        <f t="shared" si="19"/>
        <v>0</v>
      </c>
      <c r="BD31">
        <f t="shared" si="20"/>
        <v>0</v>
      </c>
      <c r="BE31" s="22">
        <f t="shared" ref="BE31:BR31" si="47">BD31+LARGE($AO31:$BC31,BE$4)</f>
        <v>0</v>
      </c>
      <c r="BF31" s="22">
        <f t="shared" si="47"/>
        <v>0</v>
      </c>
      <c r="BG31" s="22">
        <f t="shared" si="47"/>
        <v>0</v>
      </c>
      <c r="BH31" s="22">
        <f t="shared" si="47"/>
        <v>0</v>
      </c>
      <c r="BI31" s="22">
        <f t="shared" si="47"/>
        <v>0</v>
      </c>
      <c r="BJ31" s="22">
        <f t="shared" si="47"/>
        <v>0</v>
      </c>
      <c r="BK31" s="22">
        <f t="shared" si="47"/>
        <v>0</v>
      </c>
      <c r="BL31" s="22">
        <f t="shared" si="47"/>
        <v>0</v>
      </c>
      <c r="BM31" s="22">
        <f t="shared" si="47"/>
        <v>0</v>
      </c>
      <c r="BN31" s="22">
        <f t="shared" si="47"/>
        <v>0</v>
      </c>
      <c r="BO31" s="22">
        <f t="shared" si="47"/>
        <v>0</v>
      </c>
      <c r="BP31" s="22">
        <f t="shared" si="47"/>
        <v>0</v>
      </c>
      <c r="BQ31" s="22">
        <f t="shared" si="47"/>
        <v>0</v>
      </c>
      <c r="BR31" s="22">
        <f t="shared" si="47"/>
        <v>0</v>
      </c>
    </row>
    <row r="32" spans="1:70" ht="16.5">
      <c r="A32" s="14" t="s">
        <v>996</v>
      </c>
      <c r="B32" s="32" t="str">
        <f>IF(ISNA(VLOOKUP(A32,'Licenciés Jeunes 2023'!A:C,3,0)),"",VLOOKUP(A32,'Licenciés Jeunes 2023'!A:C,3,0))</f>
        <v/>
      </c>
      <c r="C32" s="32" t="str">
        <f>IF(ISNA(VLOOKUP(A32,'Licenciés Jeunes 2023'!A:C,2,0)),"",VLOOKUP(A32,'Licenciés Jeunes 2023'!A:C,2,0))</f>
        <v/>
      </c>
      <c r="D32" s="32" t="str">
        <f>IF(ISNA(VLOOKUP(A32,'Licenciés Jeunes 2023'!A:F,6,0)),"",VLOOKUP(A32,'Licenciés Jeunes 2023'!A:F,6,0))</f>
        <v/>
      </c>
      <c r="E32" s="6"/>
      <c r="F32" s="2">
        <f>IF(E$2="Bike &amp; Run",IF(ISNA(VLOOKUP(E32,Paramètres!$B$3:$C$56,2,FALSE)),0,VLOOKUP(E32,Paramètres!$B$3:$C$56,2,FALSE)*Paramètres!$K$3),IF(OR(E32="",OR($D32="",$D32="NL",$D32="HORS LIGUE")),0,VLOOKUP(IF(OR(E32="",OR($D32="",$D32="NL",$D32="HORS LIGUE")),"",COUNTIFS($D$5:$D$72,"&lt;&gt;"&amp;"",$D$5:$D$72,"&lt;&gt;"&amp;"NL",$D$5:$D$72,"&lt;&gt;"&amp;"HORS LIGUE",E$5:E$72,"&lt;"&amp;E32)+1),Paramètres!$B$3:$C$56,2,FALSE)*Paramètres!$K$3))</f>
        <v>0</v>
      </c>
      <c r="G32" s="4"/>
      <c r="H32" s="2">
        <f>IF(G$2="Bike &amp; Run",IF(ISNA(VLOOKUP(G32,Paramètres!$B$3:$C$56,2,FALSE)),0,VLOOKUP(G32,Paramètres!$B$3:$C$56,2,FALSE)*Paramètres!$K$4),IF(OR(G32="",OR($D32="",$D32="NL",$D32="HORS LIGUE")),0,VLOOKUP(IF(OR(G32="",OR($D32="",$D32="NL",$D32="HORS LIGUE")),"",COUNTIFS($D$5:$D$72,"&lt;&gt;"&amp;"",$D$5:$D$72,"&lt;&gt;"&amp;"NL",$D$5:$D$72,"&lt;&gt;"&amp;"HORS LIGUE",G$5:G$72,"&lt;"&amp;G32)+1),Paramètres!$B$3:$C$56,2,FALSE)*Paramètres!$K$4))</f>
        <v>0</v>
      </c>
      <c r="I32" s="36"/>
      <c r="J32" s="2">
        <f>IF(I$2="Bike &amp; Run",IF(ISNA(VLOOKUP(I32,Paramètres!$B$3:$C$56,2,FALSE)),0,VLOOKUP(I32,Paramètres!$B$3:$C$56,2,FALSE)*Paramètres!$K$5),IF(OR(I32="",OR($D32="",$D32="NL",$D32="HORS LIGUE")),0,VLOOKUP(IF(OR(I32="",OR($D32="",$D32="NL",$D32="HORS LIGUE")),"",COUNTIFS($D$5:$D$72,"&lt;&gt;"&amp;"",$D$5:$D$72,"&lt;&gt;"&amp;"NL",$D$5:$D$72,"&lt;&gt;"&amp;"HORS LIGUE",I$5:I$72,"&lt;"&amp;I32)+1),Paramètres!$B$3:$C$56,2,FALSE)*Paramètres!$K$5))</f>
        <v>0</v>
      </c>
      <c r="K32" s="4"/>
      <c r="L32" s="2">
        <f>IF(K$2="Bike &amp; Run",IF(ISNA(VLOOKUP(K32,Paramètres!$B$3:$C$56,2,FALSE)),0,VLOOKUP(K32,Paramètres!$B$3:$C$56,2,FALSE)*Paramètres!$K$6),IF(OR(K32="",OR($D32="",$D32="NL",$D32="HORS LIGUE")),0,VLOOKUP(IF(OR(K32="",OR($D32="",$D32="NL",$D32="HORS LIGUE")),"",COUNTIFS($D$5:$D$72,"&lt;&gt;"&amp;"",$D$5:$D$72,"&lt;&gt;"&amp;"NL",$D$5:$D$72,"&lt;&gt;"&amp;"HORS LIGUE",K$5:K$72,"&lt;"&amp;K32)+1),Paramètres!$B$3:$C$56,2,FALSE)*Paramètres!$K$6))</f>
        <v>0</v>
      </c>
      <c r="M32" s="4"/>
      <c r="N32" s="2">
        <f>IF(M$2="Bike &amp; Run",IF(ISNA(VLOOKUP(M32,Paramètres!$B$3:$C$56,2,FALSE)),0,VLOOKUP(M32,Paramètres!$B$3:$C$56,2,FALSE)*Paramètres!$K$7),IF(OR(M32="",OR($D32="",$D32="NL",$D32="HORS LIGUE")),0,VLOOKUP(IF(OR(M32="",OR($D32="",$D32="NL",$D32="HORS LIGUE")),"",COUNTIFS($D$5:$D$72,"&lt;&gt;"&amp;"",$D$5:$D$72,"&lt;&gt;"&amp;"NL",$D$5:$D$72,"&lt;&gt;"&amp;"HORS LIGUE",M$5:M$72,"&lt;"&amp;M32)+1),Paramètres!$B$3:$C$56,2,FALSE)*Paramètres!$K$7))</f>
        <v>0</v>
      </c>
      <c r="O32" s="46"/>
      <c r="P32" s="2">
        <f>IF(O$2="Bike &amp; Run",IF(ISNA(VLOOKUP(O32,Paramètres!$B$3:$C$56,2,FALSE)),0,VLOOKUP(O32,Paramètres!$B$3:$C$56,2,FALSE)*Paramètres!$K$8),IF(OR(O32="",OR($D32="",$D32="NL",$D32="HORS LIGUE")),0,VLOOKUP(IF(OR(O32="",OR($D32="",$D32="NL",$D32="HORS LIGUE")),"",COUNTIFS($D$5:$D$72,"&lt;&gt;"&amp;"",$D$5:$D$72,"&lt;&gt;"&amp;"NL",$D$5:$D$72,"&lt;&gt;"&amp;"HORS LIGUE",O$5:O$72,"&lt;"&amp;O32)+1),Paramètres!$B$3:$C$56,2,FALSE)*Paramètres!$K$8))</f>
        <v>0</v>
      </c>
      <c r="Q32" s="46"/>
      <c r="R32" s="2">
        <f>IF(Q$2="Bike &amp; Run",IF(ISNA(VLOOKUP(Q32,Paramètres!$B$3:$C$56,2,FALSE)),0,VLOOKUP(Q32,Paramètres!$B$3:$C$56,2,FALSE)*Paramètres!$K$9),IF(OR(Q32="",OR($D32="",$D32="NL",$D32="HORS LIGUE")),0,VLOOKUP(IF(OR(Q32="",OR($D32="",$D32="NL",$D32="HORS LIGUE")),"",COUNTIFS($D$5:$D$72,"&lt;&gt;"&amp;"",$D$5:$D$72,"&lt;&gt;"&amp;"NL",$D$5:$D$72,"&lt;&gt;"&amp;"HORS LIGUE",Q$5:Q$72,"&lt;"&amp;Q32)+1),Paramètres!$B$3:$C$56,2,FALSE)*Paramètres!$K$9))</f>
        <v>0</v>
      </c>
      <c r="S32" s="46"/>
      <c r="T32" s="2">
        <f>IF(S$2="Bike &amp; Run",IF(ISNA(VLOOKUP(S32,Paramètres!$B$3:$C$56,2,FALSE)),0,VLOOKUP(S32,Paramètres!$B$3:$C$56,2,FALSE)*Paramètres!$K$10),IF(OR(S32="",OR($D32="",$D32="NL",$D32="HORS LIGUE")),0,VLOOKUP(IF(OR(S32="",OR($D32="",$D32="NL",$D32="HORS LIGUE")),"",COUNTIFS($D$5:$D$72,"&lt;&gt;"&amp;"",$D$5:$D$72,"&lt;&gt;"&amp;"NL",$D$5:$D$72,"&lt;&gt;"&amp;"HORS LIGUE",S$5:S$72,"&lt;"&amp;S32)+1),Paramètres!$B$3:$C$56,2,FALSE)*Paramètres!$K$10))</f>
        <v>0</v>
      </c>
      <c r="U32" s="46"/>
      <c r="V32" s="2">
        <f>IF(U$2="Bike &amp; Run",IF(ISNA(VLOOKUP(U32,Paramètres!$B$3:$C$56,2,FALSE)),0,VLOOKUP(U32,Paramètres!$B$3:$C$56,2,FALSE)*Paramètres!$K$11),IF(OR(U32="",OR($D32="",$D32="NL",$D32="HORS LIGUE")),0,VLOOKUP(IF(OR(U32="",OR($D32="",$D32="NL",$D32="HORS LIGUE")),"",COUNTIFS($D$5:$D$72,"&lt;&gt;"&amp;"",$D$5:$D$72,"&lt;&gt;"&amp;"NL",$D$5:$D$72,"&lt;&gt;"&amp;"HORS LIGUE",U$5:U$72,"&lt;"&amp;U32)+1),Paramètres!$B$3:$C$56,2,FALSE)*Paramètres!$K$11))</f>
        <v>0</v>
      </c>
      <c r="W32" s="46"/>
      <c r="X32" s="2">
        <f>IF(W$2="Bike &amp; Run",IF(ISNA(VLOOKUP(W32,Paramètres!$B$3:$C$56,2,FALSE)),0,VLOOKUP(W32,Paramètres!$B$3:$C$56,2,FALSE)*Paramètres!$K$12),IF(OR(W32="",OR($D32="",$D32="NL",$D32="HORS LIGUE")),0,VLOOKUP(IF(OR(W32="",OR($D32="",$D32="NL",$D32="HORS LIGUE")),"",COUNTIFS($D$5:$D$72,"&lt;&gt;"&amp;"",$D$5:$D$72,"&lt;&gt;"&amp;"NL",$D$5:$D$72,"&lt;&gt;"&amp;"HORS LIGUE",W$5:W$72,"&lt;"&amp;W32)+1),Paramètres!$B$3:$C$56,2,FALSE)*Paramètres!$K$12))</f>
        <v>0</v>
      </c>
      <c r="Y32" s="46"/>
      <c r="Z32" s="2">
        <f>IF(Y$2="Bike &amp; Run",IF(ISNA(VLOOKUP(Y32,Paramètres!$B$3:$C$56,2,FALSE)),0,VLOOKUP(Y32,Paramètres!$B$3:$C$56,2,FALSE)*Paramètres!$K$13),IF(OR(Y32="",OR($D32="",$D32="NL",$D32="HORS LIGUE")),0,VLOOKUP(IF(OR(Y32="",OR($D32="",$D32="NL",$D32="HORS LIGUE")),"",COUNTIFS($D$5:$D$72,"&lt;&gt;"&amp;"",$D$5:$D$72,"&lt;&gt;"&amp;"NL",$D$5:$D$72,"&lt;&gt;"&amp;"HORS LIGUE",Y$5:Y$72,"&lt;"&amp;Y32)+1),Paramètres!$B$3:$C$56,2,FALSE)*Paramètres!$K$13))</f>
        <v>0</v>
      </c>
      <c r="AA32" s="46"/>
      <c r="AB32" s="2">
        <f>IF(AA$2="Bike &amp; Run",IF(ISNA(VLOOKUP(AA32,Paramètres!$B$3:$C$56,2,FALSE)),0,VLOOKUP(AA32,Paramètres!$B$3:$C$56,2,FALSE)*Paramètres!$K$14),IF(OR(AA32="",OR($D32="",$D32="NL",$D32="HORS LIGUE")),0,VLOOKUP(IF(OR(AA32="",OR($D32="",$D32="NL",$D32="HORS LIGUE")),"",COUNTIFS($D$5:$D$72,"&lt;&gt;"&amp;"",$D$5:$D$72,"&lt;&gt;"&amp;"NL",$D$5:$D$72,"&lt;&gt;"&amp;"HORS LIGUE",AA$5:AA$72,"&lt;"&amp;AA32)+1),Paramètres!$B$3:$C$56,2,FALSE)*Paramètres!$K$14))</f>
        <v>0</v>
      </c>
      <c r="AC32" s="46"/>
      <c r="AD32" s="2">
        <f>IF(AC$2="Bike &amp; Run",IF(ISNA(VLOOKUP(AC32,Paramètres!$B$3:$C$56,2,FALSE)),0,VLOOKUP(AC32,Paramètres!$B$3:$C$56,2,FALSE)*Paramètres!$K$15),IF(OR(AC32="",OR($D32="",$D32="NL",$D32="HORS LIGUE")),0,VLOOKUP(IF(OR(AC32="",OR($D32="",$D32="NL",$D32="HORS LIGUE")),"",COUNTIFS($D$5:$D$72,"&lt;&gt;"&amp;"",$D$5:$D$72,"&lt;&gt;"&amp;"NL",$D$5:$D$72,"&lt;&gt;"&amp;"HORS LIGUE",AC$5:AC$72,"&lt;"&amp;AC32)+1),Paramètres!$B$3:$C$56,2,FALSE)*Paramètres!$K$15))</f>
        <v>0</v>
      </c>
      <c r="AE32" s="46"/>
      <c r="AF32" s="2">
        <f>IF(AE$2="Bike &amp; Run",IF(ISNA(VLOOKUP(AE32,Paramètres!$B$3:$C$56,2,FALSE)),0,VLOOKUP(AE32,Paramètres!$B$3:$C$56,2,FALSE)*Paramètres!$K$16),IF(OR(AE32="",OR($D32="",$D32="NL",$D32="HORS LIGUE")),0,VLOOKUP(IF(OR(AE32="",OR($D32="",$D32="NL",$D32="HORS LIGUE")),"",COUNTIFS($D$5:$D$72,"&lt;&gt;"&amp;"",$D$5:$D$72,"&lt;&gt;"&amp;"NL",$D$5:$D$72,"&lt;&gt;"&amp;"HORS LIGUE",AE$5:AE$72,"&lt;"&amp;AE32)+1),Paramètres!$B$3:$C$56,2,FALSE)*Paramètres!$K$16))</f>
        <v>0</v>
      </c>
      <c r="AG32" s="46"/>
      <c r="AH32" s="2">
        <f>IF(AG$2="Bike &amp; Run",IF(ISNA(VLOOKUP(AG32,Paramètres!$B$3:$C$56,2,FALSE)),0,VLOOKUP(AG32,Paramètres!$B$3:$C$56,2,FALSE)*Paramètres!$K$17),IF(OR(AG32="",OR($D32="",$D32="NL",$D32="HORS LIGUE")),0,VLOOKUP(IF(OR(AG32="",OR($D32="",$D32="NL",$D32="HORS LIGUE")),"",COUNTIFS($D$5:$D$72,"&lt;&gt;"&amp;"",$D$5:$D$72,"&lt;&gt;"&amp;"NL",$D$5:$D$72,"&lt;&gt;"&amp;"HORS LIGUE",AG$5:AG$72,"&lt;"&amp;AG32)+1),Paramètres!$B$3:$C$56,2,FALSE)*Paramètres!$K$17))</f>
        <v>0</v>
      </c>
      <c r="AI32" s="40">
        <f t="shared" si="0"/>
        <v>0</v>
      </c>
      <c r="AJ32" s="3" t="str">
        <f t="shared" si="1"/>
        <v/>
      </c>
      <c r="AK32" s="5">
        <f t="shared" si="2"/>
        <v>0</v>
      </c>
      <c r="AL32" s="41">
        <f t="shared" si="3"/>
        <v>0</v>
      </c>
      <c r="AM32" s="33" t="str">
        <f t="shared" si="4"/>
        <v/>
      </c>
      <c r="AO32" s="22">
        <f t="shared" si="5"/>
        <v>0</v>
      </c>
      <c r="AP32">
        <f t="shared" si="6"/>
        <v>0</v>
      </c>
      <c r="AQ32">
        <f t="shared" si="7"/>
        <v>0</v>
      </c>
      <c r="AR32">
        <f t="shared" si="8"/>
        <v>0</v>
      </c>
      <c r="AS32">
        <f t="shared" si="9"/>
        <v>0</v>
      </c>
      <c r="AT32">
        <f t="shared" si="10"/>
        <v>0</v>
      </c>
      <c r="AU32">
        <f t="shared" si="11"/>
        <v>0</v>
      </c>
      <c r="AV32">
        <f t="shared" si="12"/>
        <v>0</v>
      </c>
      <c r="AW32">
        <f t="shared" si="13"/>
        <v>0</v>
      </c>
      <c r="AX32">
        <f t="shared" si="14"/>
        <v>0</v>
      </c>
      <c r="AY32">
        <f t="shared" si="15"/>
        <v>0</v>
      </c>
      <c r="AZ32">
        <f t="shared" si="16"/>
        <v>0</v>
      </c>
      <c r="BA32">
        <f t="shared" si="17"/>
        <v>0</v>
      </c>
      <c r="BB32">
        <f t="shared" si="18"/>
        <v>0</v>
      </c>
      <c r="BC32">
        <f t="shared" si="19"/>
        <v>0</v>
      </c>
      <c r="BD32">
        <f t="shared" si="20"/>
        <v>0</v>
      </c>
      <c r="BE32" s="22">
        <f t="shared" ref="BE32:BR32" si="48">BD32+LARGE($AO32:$BC32,BE$4)</f>
        <v>0</v>
      </c>
      <c r="BF32" s="22">
        <f t="shared" si="48"/>
        <v>0</v>
      </c>
      <c r="BG32" s="22">
        <f t="shared" si="48"/>
        <v>0</v>
      </c>
      <c r="BH32" s="22">
        <f t="shared" si="48"/>
        <v>0</v>
      </c>
      <c r="BI32" s="22">
        <f t="shared" si="48"/>
        <v>0</v>
      </c>
      <c r="BJ32" s="22">
        <f t="shared" si="48"/>
        <v>0</v>
      </c>
      <c r="BK32" s="22">
        <f t="shared" si="48"/>
        <v>0</v>
      </c>
      <c r="BL32" s="22">
        <f t="shared" si="48"/>
        <v>0</v>
      </c>
      <c r="BM32" s="22">
        <f t="shared" si="48"/>
        <v>0</v>
      </c>
      <c r="BN32" s="22">
        <f t="shared" si="48"/>
        <v>0</v>
      </c>
      <c r="BO32" s="22">
        <f t="shared" si="48"/>
        <v>0</v>
      </c>
      <c r="BP32" s="22">
        <f t="shared" si="48"/>
        <v>0</v>
      </c>
      <c r="BQ32" s="22">
        <f t="shared" si="48"/>
        <v>0</v>
      </c>
      <c r="BR32" s="22">
        <f t="shared" si="48"/>
        <v>0</v>
      </c>
    </row>
    <row r="33" spans="1:70" ht="16.5">
      <c r="A33" s="14" t="s">
        <v>999</v>
      </c>
      <c r="B33" s="32" t="str">
        <f>IF(ISNA(VLOOKUP(A33,'Licenciés Jeunes 2023'!A:C,3,0)),"",VLOOKUP(A33,'Licenciés Jeunes 2023'!A:C,3,0))</f>
        <v/>
      </c>
      <c r="C33" s="32" t="str">
        <f>IF(ISNA(VLOOKUP(A33,'Licenciés Jeunes 2023'!A:C,2,0)),"",VLOOKUP(A33,'Licenciés Jeunes 2023'!A:C,2,0))</f>
        <v/>
      </c>
      <c r="D33" s="32" t="str">
        <f>IF(ISNA(VLOOKUP(A33,'Licenciés Jeunes 2023'!A:F,6,0)),"",VLOOKUP(A33,'Licenciés Jeunes 2023'!A:F,6,0))</f>
        <v/>
      </c>
      <c r="E33" s="6"/>
      <c r="F33" s="2">
        <f>IF(E$2="Bike &amp; Run",IF(ISNA(VLOOKUP(E33,Paramètres!$B$3:$C$56,2,FALSE)),0,VLOOKUP(E33,Paramètres!$B$3:$C$56,2,FALSE)*Paramètres!$K$3),IF(OR(E33="",OR($D33="",$D33="NL",$D33="HORS LIGUE")),0,VLOOKUP(IF(OR(E33="",OR($D33="",$D33="NL",$D33="HORS LIGUE")),"",COUNTIFS($D$5:$D$72,"&lt;&gt;"&amp;"",$D$5:$D$72,"&lt;&gt;"&amp;"NL",$D$5:$D$72,"&lt;&gt;"&amp;"HORS LIGUE",E$5:E$72,"&lt;"&amp;E33)+1),Paramètres!$B$3:$C$56,2,FALSE)*Paramètres!$K$3))</f>
        <v>0</v>
      </c>
      <c r="G33" s="4"/>
      <c r="H33" s="2">
        <f>IF(G$2="Bike &amp; Run",IF(ISNA(VLOOKUP(G33,Paramètres!$B$3:$C$56,2,FALSE)),0,VLOOKUP(G33,Paramètres!$B$3:$C$56,2,FALSE)*Paramètres!$K$4),IF(OR(G33="",OR($D33="",$D33="NL",$D33="HORS LIGUE")),0,VLOOKUP(IF(OR(G33="",OR($D33="",$D33="NL",$D33="HORS LIGUE")),"",COUNTIFS($D$5:$D$72,"&lt;&gt;"&amp;"",$D$5:$D$72,"&lt;&gt;"&amp;"NL",$D$5:$D$72,"&lt;&gt;"&amp;"HORS LIGUE",G$5:G$72,"&lt;"&amp;G33)+1),Paramètres!$B$3:$C$56,2,FALSE)*Paramètres!$K$4))</f>
        <v>0</v>
      </c>
      <c r="I33" s="36"/>
      <c r="J33" s="2">
        <f>IF(I$2="Bike &amp; Run",IF(ISNA(VLOOKUP(I33,Paramètres!$B$3:$C$56,2,FALSE)),0,VLOOKUP(I33,Paramètres!$B$3:$C$56,2,FALSE)*Paramètres!$K$5),IF(OR(I33="",OR($D33="",$D33="NL",$D33="HORS LIGUE")),0,VLOOKUP(IF(OR(I33="",OR($D33="",$D33="NL",$D33="HORS LIGUE")),"",COUNTIFS($D$5:$D$72,"&lt;&gt;"&amp;"",$D$5:$D$72,"&lt;&gt;"&amp;"NL",$D$5:$D$72,"&lt;&gt;"&amp;"HORS LIGUE",I$5:I$72,"&lt;"&amp;I33)+1),Paramètres!$B$3:$C$56,2,FALSE)*Paramètres!$K$5))</f>
        <v>0</v>
      </c>
      <c r="K33" s="4"/>
      <c r="L33" s="2">
        <f>IF(K$2="Bike &amp; Run",IF(ISNA(VLOOKUP(K33,Paramètres!$B$3:$C$56,2,FALSE)),0,VLOOKUP(K33,Paramètres!$B$3:$C$56,2,FALSE)*Paramètres!$K$6),IF(OR(K33="",OR($D33="",$D33="NL",$D33="HORS LIGUE")),0,VLOOKUP(IF(OR(K33="",OR($D33="",$D33="NL",$D33="HORS LIGUE")),"",COUNTIFS($D$5:$D$72,"&lt;&gt;"&amp;"",$D$5:$D$72,"&lt;&gt;"&amp;"NL",$D$5:$D$72,"&lt;&gt;"&amp;"HORS LIGUE",K$5:K$72,"&lt;"&amp;K33)+1),Paramètres!$B$3:$C$56,2,FALSE)*Paramètres!$K$6))</f>
        <v>0</v>
      </c>
      <c r="M33" s="4"/>
      <c r="N33" s="2">
        <f>IF(M$2="Bike &amp; Run",IF(ISNA(VLOOKUP(M33,Paramètres!$B$3:$C$56,2,FALSE)),0,VLOOKUP(M33,Paramètres!$B$3:$C$56,2,FALSE)*Paramètres!$K$7),IF(OR(M33="",OR($D33="",$D33="NL",$D33="HORS LIGUE")),0,VLOOKUP(IF(OR(M33="",OR($D33="",$D33="NL",$D33="HORS LIGUE")),"",COUNTIFS($D$5:$D$72,"&lt;&gt;"&amp;"",$D$5:$D$72,"&lt;&gt;"&amp;"NL",$D$5:$D$72,"&lt;&gt;"&amp;"HORS LIGUE",M$5:M$72,"&lt;"&amp;M33)+1),Paramètres!$B$3:$C$56,2,FALSE)*Paramètres!$K$7))</f>
        <v>0</v>
      </c>
      <c r="O33" s="46"/>
      <c r="P33" s="2">
        <f>IF(O$2="Bike &amp; Run",IF(ISNA(VLOOKUP(O33,Paramètres!$B$3:$C$56,2,FALSE)),0,VLOOKUP(O33,Paramètres!$B$3:$C$56,2,FALSE)*Paramètres!$K$8),IF(OR(O33="",OR($D33="",$D33="NL",$D33="HORS LIGUE")),0,VLOOKUP(IF(OR(O33="",OR($D33="",$D33="NL",$D33="HORS LIGUE")),"",COUNTIFS($D$5:$D$72,"&lt;&gt;"&amp;"",$D$5:$D$72,"&lt;&gt;"&amp;"NL",$D$5:$D$72,"&lt;&gt;"&amp;"HORS LIGUE",O$5:O$72,"&lt;"&amp;O33)+1),Paramètres!$B$3:$C$56,2,FALSE)*Paramètres!$K$8))</f>
        <v>0</v>
      </c>
      <c r="Q33" s="46"/>
      <c r="R33" s="2">
        <f>IF(Q$2="Bike &amp; Run",IF(ISNA(VLOOKUP(Q33,Paramètres!$B$3:$C$56,2,FALSE)),0,VLOOKUP(Q33,Paramètres!$B$3:$C$56,2,FALSE)*Paramètres!$K$9),IF(OR(Q33="",OR($D33="",$D33="NL",$D33="HORS LIGUE")),0,VLOOKUP(IF(OR(Q33="",OR($D33="",$D33="NL",$D33="HORS LIGUE")),"",COUNTIFS($D$5:$D$72,"&lt;&gt;"&amp;"",$D$5:$D$72,"&lt;&gt;"&amp;"NL",$D$5:$D$72,"&lt;&gt;"&amp;"HORS LIGUE",Q$5:Q$72,"&lt;"&amp;Q33)+1),Paramètres!$B$3:$C$56,2,FALSE)*Paramètres!$K$9))</f>
        <v>0</v>
      </c>
      <c r="S33" s="46"/>
      <c r="T33" s="2">
        <f>IF(S$2="Bike &amp; Run",IF(ISNA(VLOOKUP(S33,Paramètres!$B$3:$C$56,2,FALSE)),0,VLOOKUP(S33,Paramètres!$B$3:$C$56,2,FALSE)*Paramètres!$K$10),IF(OR(S33="",OR($D33="",$D33="NL",$D33="HORS LIGUE")),0,VLOOKUP(IF(OR(S33="",OR($D33="",$D33="NL",$D33="HORS LIGUE")),"",COUNTIFS($D$5:$D$72,"&lt;&gt;"&amp;"",$D$5:$D$72,"&lt;&gt;"&amp;"NL",$D$5:$D$72,"&lt;&gt;"&amp;"HORS LIGUE",S$5:S$72,"&lt;"&amp;S33)+1),Paramètres!$B$3:$C$56,2,FALSE)*Paramètres!$K$10))</f>
        <v>0</v>
      </c>
      <c r="U33" s="46"/>
      <c r="V33" s="2">
        <f>IF(U$2="Bike &amp; Run",IF(ISNA(VLOOKUP(U33,Paramètres!$B$3:$C$56,2,FALSE)),0,VLOOKUP(U33,Paramètres!$B$3:$C$56,2,FALSE)*Paramètres!$K$11),IF(OR(U33="",OR($D33="",$D33="NL",$D33="HORS LIGUE")),0,VLOOKUP(IF(OR(U33="",OR($D33="",$D33="NL",$D33="HORS LIGUE")),"",COUNTIFS($D$5:$D$72,"&lt;&gt;"&amp;"",$D$5:$D$72,"&lt;&gt;"&amp;"NL",$D$5:$D$72,"&lt;&gt;"&amp;"HORS LIGUE",U$5:U$72,"&lt;"&amp;U33)+1),Paramètres!$B$3:$C$56,2,FALSE)*Paramètres!$K$11))</f>
        <v>0</v>
      </c>
      <c r="W33" s="46"/>
      <c r="X33" s="2">
        <f>IF(W$2="Bike &amp; Run",IF(ISNA(VLOOKUP(W33,Paramètres!$B$3:$C$56,2,FALSE)),0,VLOOKUP(W33,Paramètres!$B$3:$C$56,2,FALSE)*Paramètres!$K$12),IF(OR(W33="",OR($D33="",$D33="NL",$D33="HORS LIGUE")),0,VLOOKUP(IF(OR(W33="",OR($D33="",$D33="NL",$D33="HORS LIGUE")),"",COUNTIFS($D$5:$D$72,"&lt;&gt;"&amp;"",$D$5:$D$72,"&lt;&gt;"&amp;"NL",$D$5:$D$72,"&lt;&gt;"&amp;"HORS LIGUE",W$5:W$72,"&lt;"&amp;W33)+1),Paramètres!$B$3:$C$56,2,FALSE)*Paramètres!$K$12))</f>
        <v>0</v>
      </c>
      <c r="Y33" s="46"/>
      <c r="Z33" s="2">
        <f>IF(Y$2="Bike &amp; Run",IF(ISNA(VLOOKUP(Y33,Paramètres!$B$3:$C$56,2,FALSE)),0,VLOOKUP(Y33,Paramètres!$B$3:$C$56,2,FALSE)*Paramètres!$K$13),IF(OR(Y33="",OR($D33="",$D33="NL",$D33="HORS LIGUE")),0,VLOOKUP(IF(OR(Y33="",OR($D33="",$D33="NL",$D33="HORS LIGUE")),"",COUNTIFS($D$5:$D$72,"&lt;&gt;"&amp;"",$D$5:$D$72,"&lt;&gt;"&amp;"NL",$D$5:$D$72,"&lt;&gt;"&amp;"HORS LIGUE",Y$5:Y$72,"&lt;"&amp;Y33)+1),Paramètres!$B$3:$C$56,2,FALSE)*Paramètres!$K$13))</f>
        <v>0</v>
      </c>
      <c r="AA33" s="46"/>
      <c r="AB33" s="2">
        <f>IF(AA$2="Bike &amp; Run",IF(ISNA(VLOOKUP(AA33,Paramètres!$B$3:$C$56,2,FALSE)),0,VLOOKUP(AA33,Paramètres!$B$3:$C$56,2,FALSE)*Paramètres!$K$14),IF(OR(AA33="",OR($D33="",$D33="NL",$D33="HORS LIGUE")),0,VLOOKUP(IF(OR(AA33="",OR($D33="",$D33="NL",$D33="HORS LIGUE")),"",COUNTIFS($D$5:$D$72,"&lt;&gt;"&amp;"",$D$5:$D$72,"&lt;&gt;"&amp;"NL",$D$5:$D$72,"&lt;&gt;"&amp;"HORS LIGUE",AA$5:AA$72,"&lt;"&amp;AA33)+1),Paramètres!$B$3:$C$56,2,FALSE)*Paramètres!$K$14))</f>
        <v>0</v>
      </c>
      <c r="AC33" s="46"/>
      <c r="AD33" s="2">
        <f>IF(AC$2="Bike &amp; Run",IF(ISNA(VLOOKUP(AC33,Paramètres!$B$3:$C$56,2,FALSE)),0,VLOOKUP(AC33,Paramètres!$B$3:$C$56,2,FALSE)*Paramètres!$K$15),IF(OR(AC33="",OR($D33="",$D33="NL",$D33="HORS LIGUE")),0,VLOOKUP(IF(OR(AC33="",OR($D33="",$D33="NL",$D33="HORS LIGUE")),"",COUNTIFS($D$5:$D$72,"&lt;&gt;"&amp;"",$D$5:$D$72,"&lt;&gt;"&amp;"NL",$D$5:$D$72,"&lt;&gt;"&amp;"HORS LIGUE",AC$5:AC$72,"&lt;"&amp;AC33)+1),Paramètres!$B$3:$C$56,2,FALSE)*Paramètres!$K$15))</f>
        <v>0</v>
      </c>
      <c r="AE33" s="46"/>
      <c r="AF33" s="2">
        <f>IF(AE$2="Bike &amp; Run",IF(ISNA(VLOOKUP(AE33,Paramètres!$B$3:$C$56,2,FALSE)),0,VLOOKUP(AE33,Paramètres!$B$3:$C$56,2,FALSE)*Paramètres!$K$16),IF(OR(AE33="",OR($D33="",$D33="NL",$D33="HORS LIGUE")),0,VLOOKUP(IF(OR(AE33="",OR($D33="",$D33="NL",$D33="HORS LIGUE")),"",COUNTIFS($D$5:$D$72,"&lt;&gt;"&amp;"",$D$5:$D$72,"&lt;&gt;"&amp;"NL",$D$5:$D$72,"&lt;&gt;"&amp;"HORS LIGUE",AE$5:AE$72,"&lt;"&amp;AE33)+1),Paramètres!$B$3:$C$56,2,FALSE)*Paramètres!$K$16))</f>
        <v>0</v>
      </c>
      <c r="AG33" s="46"/>
      <c r="AH33" s="2">
        <f>IF(AG$2="Bike &amp; Run",IF(ISNA(VLOOKUP(AG33,Paramètres!$B$3:$C$56,2,FALSE)),0,VLOOKUP(AG33,Paramètres!$B$3:$C$56,2,FALSE)*Paramètres!$K$17),IF(OR(AG33="",OR($D33="",$D33="NL",$D33="HORS LIGUE")),0,VLOOKUP(IF(OR(AG33="",OR($D33="",$D33="NL",$D33="HORS LIGUE")),"",COUNTIFS($D$5:$D$72,"&lt;&gt;"&amp;"",$D$5:$D$72,"&lt;&gt;"&amp;"NL",$D$5:$D$72,"&lt;&gt;"&amp;"HORS LIGUE",AG$5:AG$72,"&lt;"&amp;AG33)+1),Paramètres!$B$3:$C$56,2,FALSE)*Paramètres!$K$17))</f>
        <v>0</v>
      </c>
      <c r="AI33" s="40">
        <f t="shared" si="0"/>
        <v>0</v>
      </c>
      <c r="AJ33" s="3" t="str">
        <f t="shared" si="1"/>
        <v/>
      </c>
      <c r="AK33" s="5">
        <f t="shared" si="2"/>
        <v>0</v>
      </c>
      <c r="AL33" s="41">
        <f t="shared" si="3"/>
        <v>0</v>
      </c>
      <c r="AM33" s="33" t="str">
        <f t="shared" si="4"/>
        <v/>
      </c>
      <c r="AO33" s="22">
        <f t="shared" si="5"/>
        <v>0</v>
      </c>
      <c r="AP33">
        <f t="shared" si="6"/>
        <v>0</v>
      </c>
      <c r="AQ33">
        <f t="shared" si="7"/>
        <v>0</v>
      </c>
      <c r="AR33">
        <f t="shared" si="8"/>
        <v>0</v>
      </c>
      <c r="AS33">
        <f t="shared" si="9"/>
        <v>0</v>
      </c>
      <c r="AT33">
        <f t="shared" si="10"/>
        <v>0</v>
      </c>
      <c r="AU33">
        <f t="shared" si="11"/>
        <v>0</v>
      </c>
      <c r="AV33">
        <f t="shared" si="12"/>
        <v>0</v>
      </c>
      <c r="AW33">
        <f t="shared" si="13"/>
        <v>0</v>
      </c>
      <c r="AX33">
        <f t="shared" si="14"/>
        <v>0</v>
      </c>
      <c r="AY33">
        <f t="shared" si="15"/>
        <v>0</v>
      </c>
      <c r="AZ33">
        <f t="shared" si="16"/>
        <v>0</v>
      </c>
      <c r="BA33">
        <f t="shared" si="17"/>
        <v>0</v>
      </c>
      <c r="BB33">
        <f t="shared" si="18"/>
        <v>0</v>
      </c>
      <c r="BC33">
        <f t="shared" si="19"/>
        <v>0</v>
      </c>
      <c r="BD33">
        <f t="shared" si="20"/>
        <v>0</v>
      </c>
      <c r="BE33" s="22">
        <f t="shared" ref="BE33:BR33" si="49">BD33+LARGE($AO33:$BC33,BE$4)</f>
        <v>0</v>
      </c>
      <c r="BF33" s="22">
        <f t="shared" si="49"/>
        <v>0</v>
      </c>
      <c r="BG33" s="22">
        <f t="shared" si="49"/>
        <v>0</v>
      </c>
      <c r="BH33" s="22">
        <f t="shared" si="49"/>
        <v>0</v>
      </c>
      <c r="BI33" s="22">
        <f t="shared" si="49"/>
        <v>0</v>
      </c>
      <c r="BJ33" s="22">
        <f t="shared" si="49"/>
        <v>0</v>
      </c>
      <c r="BK33" s="22">
        <f t="shared" si="49"/>
        <v>0</v>
      </c>
      <c r="BL33" s="22">
        <f t="shared" si="49"/>
        <v>0</v>
      </c>
      <c r="BM33" s="22">
        <f t="shared" si="49"/>
        <v>0</v>
      </c>
      <c r="BN33" s="22">
        <f t="shared" si="49"/>
        <v>0</v>
      </c>
      <c r="BO33" s="22">
        <f t="shared" si="49"/>
        <v>0</v>
      </c>
      <c r="BP33" s="22">
        <f t="shared" si="49"/>
        <v>0</v>
      </c>
      <c r="BQ33" s="22">
        <f t="shared" si="49"/>
        <v>0</v>
      </c>
      <c r="BR33" s="22">
        <f t="shared" si="49"/>
        <v>0</v>
      </c>
    </row>
    <row r="34" spans="1:70" ht="16.5">
      <c r="A34" s="14" t="s">
        <v>1000</v>
      </c>
      <c r="B34" s="32" t="str">
        <f>IF(ISNA(VLOOKUP(A34,'Licenciés Jeunes 2023'!A:C,3,0)),"",VLOOKUP(A34,'Licenciés Jeunes 2023'!A:C,3,0))</f>
        <v/>
      </c>
      <c r="C34" s="32" t="str">
        <f>IF(ISNA(VLOOKUP(A34,'Licenciés Jeunes 2023'!A:C,2,0)),"",VLOOKUP(A34,'Licenciés Jeunes 2023'!A:C,2,0))</f>
        <v/>
      </c>
      <c r="D34" s="32" t="str">
        <f>IF(ISNA(VLOOKUP(A34,'Licenciés Jeunes 2023'!A:F,6,0)),"",VLOOKUP(A34,'Licenciés Jeunes 2023'!A:F,6,0))</f>
        <v/>
      </c>
      <c r="E34" s="6"/>
      <c r="F34" s="2">
        <f>IF(E$2="Bike &amp; Run",IF(ISNA(VLOOKUP(E34,Paramètres!$B$3:$C$56,2,FALSE)),0,VLOOKUP(E34,Paramètres!$B$3:$C$56,2,FALSE)*Paramètres!$K$3),IF(OR(E34="",OR($D34="",$D34="NL",$D34="HORS LIGUE")),0,VLOOKUP(IF(OR(E34="",OR($D34="",$D34="NL",$D34="HORS LIGUE")),"",COUNTIFS($D$5:$D$72,"&lt;&gt;"&amp;"",$D$5:$D$72,"&lt;&gt;"&amp;"NL",$D$5:$D$72,"&lt;&gt;"&amp;"HORS LIGUE",E$5:E$72,"&lt;"&amp;E34)+1),Paramètres!$B$3:$C$56,2,FALSE)*Paramètres!$K$3))</f>
        <v>0</v>
      </c>
      <c r="G34" s="4"/>
      <c r="H34" s="2">
        <f>IF(G$2="Bike &amp; Run",IF(ISNA(VLOOKUP(G34,Paramètres!$B$3:$C$56,2,FALSE)),0,VLOOKUP(G34,Paramètres!$B$3:$C$56,2,FALSE)*Paramètres!$K$4),IF(OR(G34="",OR($D34="",$D34="NL",$D34="HORS LIGUE")),0,VLOOKUP(IF(OR(G34="",OR($D34="",$D34="NL",$D34="HORS LIGUE")),"",COUNTIFS($D$5:$D$72,"&lt;&gt;"&amp;"",$D$5:$D$72,"&lt;&gt;"&amp;"NL",$D$5:$D$72,"&lt;&gt;"&amp;"HORS LIGUE",G$5:G$72,"&lt;"&amp;G34)+1),Paramètres!$B$3:$C$56,2,FALSE)*Paramètres!$K$4))</f>
        <v>0</v>
      </c>
      <c r="I34" s="36"/>
      <c r="J34" s="2">
        <f>IF(I$2="Bike &amp; Run",IF(ISNA(VLOOKUP(I34,Paramètres!$B$3:$C$56,2,FALSE)),0,VLOOKUP(I34,Paramètres!$B$3:$C$56,2,FALSE)*Paramètres!$K$5),IF(OR(I34="",OR($D34="",$D34="NL",$D34="HORS LIGUE")),0,VLOOKUP(IF(OR(I34="",OR($D34="",$D34="NL",$D34="HORS LIGUE")),"",COUNTIFS($D$5:$D$72,"&lt;&gt;"&amp;"",$D$5:$D$72,"&lt;&gt;"&amp;"NL",$D$5:$D$72,"&lt;&gt;"&amp;"HORS LIGUE",I$5:I$72,"&lt;"&amp;I34)+1),Paramètres!$B$3:$C$56,2,FALSE)*Paramètres!$K$5))</f>
        <v>0</v>
      </c>
      <c r="K34" s="4"/>
      <c r="L34" s="2">
        <f>IF(K$2="Bike &amp; Run",IF(ISNA(VLOOKUP(K34,Paramètres!$B$3:$C$56,2,FALSE)),0,VLOOKUP(K34,Paramètres!$B$3:$C$56,2,FALSE)*Paramètres!$K$6),IF(OR(K34="",OR($D34="",$D34="NL",$D34="HORS LIGUE")),0,VLOOKUP(IF(OR(K34="",OR($D34="",$D34="NL",$D34="HORS LIGUE")),"",COUNTIFS($D$5:$D$72,"&lt;&gt;"&amp;"",$D$5:$D$72,"&lt;&gt;"&amp;"NL",$D$5:$D$72,"&lt;&gt;"&amp;"HORS LIGUE",K$5:K$72,"&lt;"&amp;K34)+1),Paramètres!$B$3:$C$56,2,FALSE)*Paramètres!$K$6))</f>
        <v>0</v>
      </c>
      <c r="M34" s="4"/>
      <c r="N34" s="2">
        <f>IF(M$2="Bike &amp; Run",IF(ISNA(VLOOKUP(M34,Paramètres!$B$3:$C$56,2,FALSE)),0,VLOOKUP(M34,Paramètres!$B$3:$C$56,2,FALSE)*Paramètres!$K$7),IF(OR(M34="",OR($D34="",$D34="NL",$D34="HORS LIGUE")),0,VLOOKUP(IF(OR(M34="",OR($D34="",$D34="NL",$D34="HORS LIGUE")),"",COUNTIFS($D$5:$D$72,"&lt;&gt;"&amp;"",$D$5:$D$72,"&lt;&gt;"&amp;"NL",$D$5:$D$72,"&lt;&gt;"&amp;"HORS LIGUE",M$5:M$72,"&lt;"&amp;M34)+1),Paramètres!$B$3:$C$56,2,FALSE)*Paramètres!$K$7))</f>
        <v>0</v>
      </c>
      <c r="O34" s="46"/>
      <c r="P34" s="2">
        <f>IF(O$2="Bike &amp; Run",IF(ISNA(VLOOKUP(O34,Paramètres!$B$3:$C$56,2,FALSE)),0,VLOOKUP(O34,Paramètres!$B$3:$C$56,2,FALSE)*Paramètres!$K$8),IF(OR(O34="",OR($D34="",$D34="NL",$D34="HORS LIGUE")),0,VLOOKUP(IF(OR(O34="",OR($D34="",$D34="NL",$D34="HORS LIGUE")),"",COUNTIFS($D$5:$D$72,"&lt;&gt;"&amp;"",$D$5:$D$72,"&lt;&gt;"&amp;"NL",$D$5:$D$72,"&lt;&gt;"&amp;"HORS LIGUE",O$5:O$72,"&lt;"&amp;O34)+1),Paramètres!$B$3:$C$56,2,FALSE)*Paramètres!$K$8))</f>
        <v>0</v>
      </c>
      <c r="Q34" s="46"/>
      <c r="R34" s="2">
        <f>IF(Q$2="Bike &amp; Run",IF(ISNA(VLOOKUP(Q34,Paramètres!$B$3:$C$56,2,FALSE)),0,VLOOKUP(Q34,Paramètres!$B$3:$C$56,2,FALSE)*Paramètres!$K$9),IF(OR(Q34="",OR($D34="",$D34="NL",$D34="HORS LIGUE")),0,VLOOKUP(IF(OR(Q34="",OR($D34="",$D34="NL",$D34="HORS LIGUE")),"",COUNTIFS($D$5:$D$72,"&lt;&gt;"&amp;"",$D$5:$D$72,"&lt;&gt;"&amp;"NL",$D$5:$D$72,"&lt;&gt;"&amp;"HORS LIGUE",Q$5:Q$72,"&lt;"&amp;Q34)+1),Paramètres!$B$3:$C$56,2,FALSE)*Paramètres!$K$9))</f>
        <v>0</v>
      </c>
      <c r="S34" s="46"/>
      <c r="T34" s="2">
        <f>IF(S$2="Bike &amp; Run",IF(ISNA(VLOOKUP(S34,Paramètres!$B$3:$C$56,2,FALSE)),0,VLOOKUP(S34,Paramètres!$B$3:$C$56,2,FALSE)*Paramètres!$K$10),IF(OR(S34="",OR($D34="",$D34="NL",$D34="HORS LIGUE")),0,VLOOKUP(IF(OR(S34="",OR($D34="",$D34="NL",$D34="HORS LIGUE")),"",COUNTIFS($D$5:$D$72,"&lt;&gt;"&amp;"",$D$5:$D$72,"&lt;&gt;"&amp;"NL",$D$5:$D$72,"&lt;&gt;"&amp;"HORS LIGUE",S$5:S$72,"&lt;"&amp;S34)+1),Paramètres!$B$3:$C$56,2,FALSE)*Paramètres!$K$10))</f>
        <v>0</v>
      </c>
      <c r="U34" s="46"/>
      <c r="V34" s="2">
        <f>IF(U$2="Bike &amp; Run",IF(ISNA(VLOOKUP(U34,Paramètres!$B$3:$C$56,2,FALSE)),0,VLOOKUP(U34,Paramètres!$B$3:$C$56,2,FALSE)*Paramètres!$K$11),IF(OR(U34="",OR($D34="",$D34="NL",$D34="HORS LIGUE")),0,VLOOKUP(IF(OR(U34="",OR($D34="",$D34="NL",$D34="HORS LIGUE")),"",COUNTIFS($D$5:$D$72,"&lt;&gt;"&amp;"",$D$5:$D$72,"&lt;&gt;"&amp;"NL",$D$5:$D$72,"&lt;&gt;"&amp;"HORS LIGUE",U$5:U$72,"&lt;"&amp;U34)+1),Paramètres!$B$3:$C$56,2,FALSE)*Paramètres!$K$11))</f>
        <v>0</v>
      </c>
      <c r="W34" s="46"/>
      <c r="X34" s="2">
        <f>IF(W$2="Bike &amp; Run",IF(ISNA(VLOOKUP(W34,Paramètres!$B$3:$C$56,2,FALSE)),0,VLOOKUP(W34,Paramètres!$B$3:$C$56,2,FALSE)*Paramètres!$K$12),IF(OR(W34="",OR($D34="",$D34="NL",$D34="HORS LIGUE")),0,VLOOKUP(IF(OR(W34="",OR($D34="",$D34="NL",$D34="HORS LIGUE")),"",COUNTIFS($D$5:$D$72,"&lt;&gt;"&amp;"",$D$5:$D$72,"&lt;&gt;"&amp;"NL",$D$5:$D$72,"&lt;&gt;"&amp;"HORS LIGUE",W$5:W$72,"&lt;"&amp;W34)+1),Paramètres!$B$3:$C$56,2,FALSE)*Paramètres!$K$12))</f>
        <v>0</v>
      </c>
      <c r="Y34" s="46"/>
      <c r="Z34" s="2">
        <f>IF(Y$2="Bike &amp; Run",IF(ISNA(VLOOKUP(Y34,Paramètres!$B$3:$C$56,2,FALSE)),0,VLOOKUP(Y34,Paramètres!$B$3:$C$56,2,FALSE)*Paramètres!$K$13),IF(OR(Y34="",OR($D34="",$D34="NL",$D34="HORS LIGUE")),0,VLOOKUP(IF(OR(Y34="",OR($D34="",$D34="NL",$D34="HORS LIGUE")),"",COUNTIFS($D$5:$D$72,"&lt;&gt;"&amp;"",$D$5:$D$72,"&lt;&gt;"&amp;"NL",$D$5:$D$72,"&lt;&gt;"&amp;"HORS LIGUE",Y$5:Y$72,"&lt;"&amp;Y34)+1),Paramètres!$B$3:$C$56,2,FALSE)*Paramètres!$K$13))</f>
        <v>0</v>
      </c>
      <c r="AA34" s="46"/>
      <c r="AB34" s="2">
        <f>IF(AA$2="Bike &amp; Run",IF(ISNA(VLOOKUP(AA34,Paramètres!$B$3:$C$56,2,FALSE)),0,VLOOKUP(AA34,Paramètres!$B$3:$C$56,2,FALSE)*Paramètres!$K$14),IF(OR(AA34="",OR($D34="",$D34="NL",$D34="HORS LIGUE")),0,VLOOKUP(IF(OR(AA34="",OR($D34="",$D34="NL",$D34="HORS LIGUE")),"",COUNTIFS($D$5:$D$72,"&lt;&gt;"&amp;"",$D$5:$D$72,"&lt;&gt;"&amp;"NL",$D$5:$D$72,"&lt;&gt;"&amp;"HORS LIGUE",AA$5:AA$72,"&lt;"&amp;AA34)+1),Paramètres!$B$3:$C$56,2,FALSE)*Paramètres!$K$14))</f>
        <v>0</v>
      </c>
      <c r="AC34" s="46"/>
      <c r="AD34" s="2">
        <f>IF(AC$2="Bike &amp; Run",IF(ISNA(VLOOKUP(AC34,Paramètres!$B$3:$C$56,2,FALSE)),0,VLOOKUP(AC34,Paramètres!$B$3:$C$56,2,FALSE)*Paramètres!$K$15),IF(OR(AC34="",OR($D34="",$D34="NL",$D34="HORS LIGUE")),0,VLOOKUP(IF(OR(AC34="",OR($D34="",$D34="NL",$D34="HORS LIGUE")),"",COUNTIFS($D$5:$D$72,"&lt;&gt;"&amp;"",$D$5:$D$72,"&lt;&gt;"&amp;"NL",$D$5:$D$72,"&lt;&gt;"&amp;"HORS LIGUE",AC$5:AC$72,"&lt;"&amp;AC34)+1),Paramètres!$B$3:$C$56,2,FALSE)*Paramètres!$K$15))</f>
        <v>0</v>
      </c>
      <c r="AE34" s="46"/>
      <c r="AF34" s="2">
        <f>IF(AE$2="Bike &amp; Run",IF(ISNA(VLOOKUP(AE34,Paramètres!$B$3:$C$56,2,FALSE)),0,VLOOKUP(AE34,Paramètres!$B$3:$C$56,2,FALSE)*Paramètres!$K$16),IF(OR(AE34="",OR($D34="",$D34="NL",$D34="HORS LIGUE")),0,VLOOKUP(IF(OR(AE34="",OR($D34="",$D34="NL",$D34="HORS LIGUE")),"",COUNTIFS($D$5:$D$72,"&lt;&gt;"&amp;"",$D$5:$D$72,"&lt;&gt;"&amp;"NL",$D$5:$D$72,"&lt;&gt;"&amp;"HORS LIGUE",AE$5:AE$72,"&lt;"&amp;AE34)+1),Paramètres!$B$3:$C$56,2,FALSE)*Paramètres!$K$16))</f>
        <v>0</v>
      </c>
      <c r="AG34" s="46"/>
      <c r="AH34" s="2">
        <f>IF(AG$2="Bike &amp; Run",IF(ISNA(VLOOKUP(AG34,Paramètres!$B$3:$C$56,2,FALSE)),0,VLOOKUP(AG34,Paramètres!$B$3:$C$56,2,FALSE)*Paramètres!$K$17),IF(OR(AG34="",OR($D34="",$D34="NL",$D34="HORS LIGUE")),0,VLOOKUP(IF(OR(AG34="",OR($D34="",$D34="NL",$D34="HORS LIGUE")),"",COUNTIFS($D$5:$D$72,"&lt;&gt;"&amp;"",$D$5:$D$72,"&lt;&gt;"&amp;"NL",$D$5:$D$72,"&lt;&gt;"&amp;"HORS LIGUE",AG$5:AG$72,"&lt;"&amp;AG34)+1),Paramètres!$B$3:$C$56,2,FALSE)*Paramètres!$K$17))</f>
        <v>0</v>
      </c>
      <c r="AI34" s="40">
        <f t="shared" si="0"/>
        <v>0</v>
      </c>
      <c r="AJ34" s="3" t="str">
        <f t="shared" si="1"/>
        <v/>
      </c>
      <c r="AK34" s="5">
        <f t="shared" si="2"/>
        <v>0</v>
      </c>
      <c r="AL34" s="41">
        <f t="shared" si="3"/>
        <v>0</v>
      </c>
      <c r="AM34" s="33" t="str">
        <f t="shared" si="4"/>
        <v/>
      </c>
      <c r="AO34" s="22">
        <f t="shared" si="5"/>
        <v>0</v>
      </c>
      <c r="AP34">
        <f t="shared" si="6"/>
        <v>0</v>
      </c>
      <c r="AQ34">
        <f t="shared" si="7"/>
        <v>0</v>
      </c>
      <c r="AR34">
        <f t="shared" si="8"/>
        <v>0</v>
      </c>
      <c r="AS34">
        <f t="shared" si="9"/>
        <v>0</v>
      </c>
      <c r="AT34">
        <f t="shared" si="10"/>
        <v>0</v>
      </c>
      <c r="AU34">
        <f t="shared" si="11"/>
        <v>0</v>
      </c>
      <c r="AV34">
        <f t="shared" si="12"/>
        <v>0</v>
      </c>
      <c r="AW34">
        <f t="shared" si="13"/>
        <v>0</v>
      </c>
      <c r="AX34">
        <f t="shared" si="14"/>
        <v>0</v>
      </c>
      <c r="AY34">
        <f t="shared" si="15"/>
        <v>0</v>
      </c>
      <c r="AZ34">
        <f t="shared" si="16"/>
        <v>0</v>
      </c>
      <c r="BA34">
        <f t="shared" si="17"/>
        <v>0</v>
      </c>
      <c r="BB34">
        <f t="shared" si="18"/>
        <v>0</v>
      </c>
      <c r="BC34">
        <f t="shared" si="19"/>
        <v>0</v>
      </c>
      <c r="BD34">
        <f t="shared" si="20"/>
        <v>0</v>
      </c>
      <c r="BE34" s="22">
        <f t="shared" ref="BE34:BR34" si="50">BD34+LARGE($AO34:$BC34,BE$4)</f>
        <v>0</v>
      </c>
      <c r="BF34" s="22">
        <f t="shared" si="50"/>
        <v>0</v>
      </c>
      <c r="BG34" s="22">
        <f t="shared" si="50"/>
        <v>0</v>
      </c>
      <c r="BH34" s="22">
        <f t="shared" si="50"/>
        <v>0</v>
      </c>
      <c r="BI34" s="22">
        <f t="shared" si="50"/>
        <v>0</v>
      </c>
      <c r="BJ34" s="22">
        <f t="shared" si="50"/>
        <v>0</v>
      </c>
      <c r="BK34" s="22">
        <f t="shared" si="50"/>
        <v>0</v>
      </c>
      <c r="BL34" s="22">
        <f t="shared" si="50"/>
        <v>0</v>
      </c>
      <c r="BM34" s="22">
        <f t="shared" si="50"/>
        <v>0</v>
      </c>
      <c r="BN34" s="22">
        <f t="shared" si="50"/>
        <v>0</v>
      </c>
      <c r="BO34" s="22">
        <f t="shared" si="50"/>
        <v>0</v>
      </c>
      <c r="BP34" s="22">
        <f t="shared" si="50"/>
        <v>0</v>
      </c>
      <c r="BQ34" s="22">
        <f t="shared" si="50"/>
        <v>0</v>
      </c>
      <c r="BR34" s="22">
        <f t="shared" si="50"/>
        <v>0</v>
      </c>
    </row>
    <row r="35" spans="1:70" ht="16.5">
      <c r="A35" s="14" t="s">
        <v>1003</v>
      </c>
      <c r="B35" s="32" t="str">
        <f>IF(ISNA(VLOOKUP(A35,'Licenciés Jeunes 2023'!A:C,3,0)),"",VLOOKUP(A35,'Licenciés Jeunes 2023'!A:C,3,0))</f>
        <v/>
      </c>
      <c r="C35" s="32" t="str">
        <f>IF(ISNA(VLOOKUP(A35,'Licenciés Jeunes 2023'!A:C,2,0)),"",VLOOKUP(A35,'Licenciés Jeunes 2023'!A:C,2,0))</f>
        <v/>
      </c>
      <c r="D35" s="32" t="str">
        <f>IF(ISNA(VLOOKUP(A35,'Licenciés Jeunes 2023'!A:F,6,0)),"",VLOOKUP(A35,'Licenciés Jeunes 2023'!A:F,6,0))</f>
        <v/>
      </c>
      <c r="E35" s="6"/>
      <c r="F35" s="2">
        <f>IF(E$2="Bike &amp; Run",IF(ISNA(VLOOKUP(E35,Paramètres!$B$3:$C$56,2,FALSE)),0,VLOOKUP(E35,Paramètres!$B$3:$C$56,2,FALSE)*Paramètres!$K$3),IF(OR(E35="",OR($D35="",$D35="NL",$D35="HORS LIGUE")),0,VLOOKUP(IF(OR(E35="",OR($D35="",$D35="NL",$D35="HORS LIGUE")),"",COUNTIFS($D$5:$D$72,"&lt;&gt;"&amp;"",$D$5:$D$72,"&lt;&gt;"&amp;"NL",$D$5:$D$72,"&lt;&gt;"&amp;"HORS LIGUE",E$5:E$72,"&lt;"&amp;E35)+1),Paramètres!$B$3:$C$56,2,FALSE)*Paramètres!$K$3))</f>
        <v>0</v>
      </c>
      <c r="G35" s="4"/>
      <c r="H35" s="2">
        <f>IF(G$2="Bike &amp; Run",IF(ISNA(VLOOKUP(G35,Paramètres!$B$3:$C$56,2,FALSE)),0,VLOOKUP(G35,Paramètres!$B$3:$C$56,2,FALSE)*Paramètres!$K$4),IF(OR(G35="",OR($D35="",$D35="NL",$D35="HORS LIGUE")),0,VLOOKUP(IF(OR(G35="",OR($D35="",$D35="NL",$D35="HORS LIGUE")),"",COUNTIFS($D$5:$D$72,"&lt;&gt;"&amp;"",$D$5:$D$72,"&lt;&gt;"&amp;"NL",$D$5:$D$72,"&lt;&gt;"&amp;"HORS LIGUE",G$5:G$72,"&lt;"&amp;G35)+1),Paramètres!$B$3:$C$56,2,FALSE)*Paramètres!$K$4))</f>
        <v>0</v>
      </c>
      <c r="I35" s="36"/>
      <c r="J35" s="2">
        <f>IF(I$2="Bike &amp; Run",IF(ISNA(VLOOKUP(I35,Paramètres!$B$3:$C$56,2,FALSE)),0,VLOOKUP(I35,Paramètres!$B$3:$C$56,2,FALSE)*Paramètres!$K$5),IF(OR(I35="",OR($D35="",$D35="NL",$D35="HORS LIGUE")),0,VLOOKUP(IF(OR(I35="",OR($D35="",$D35="NL",$D35="HORS LIGUE")),"",COUNTIFS($D$5:$D$72,"&lt;&gt;"&amp;"",$D$5:$D$72,"&lt;&gt;"&amp;"NL",$D$5:$D$72,"&lt;&gt;"&amp;"HORS LIGUE",I$5:I$72,"&lt;"&amp;I35)+1),Paramètres!$B$3:$C$56,2,FALSE)*Paramètres!$K$5))</f>
        <v>0</v>
      </c>
      <c r="K35" s="4"/>
      <c r="L35" s="2">
        <f>IF(K$2="Bike &amp; Run",IF(ISNA(VLOOKUP(K35,Paramètres!$B$3:$C$56,2,FALSE)),0,VLOOKUP(K35,Paramètres!$B$3:$C$56,2,FALSE)*Paramètres!$K$6),IF(OR(K35="",OR($D35="",$D35="NL",$D35="HORS LIGUE")),0,VLOOKUP(IF(OR(K35="",OR($D35="",$D35="NL",$D35="HORS LIGUE")),"",COUNTIFS($D$5:$D$72,"&lt;&gt;"&amp;"",$D$5:$D$72,"&lt;&gt;"&amp;"NL",$D$5:$D$72,"&lt;&gt;"&amp;"HORS LIGUE",K$5:K$72,"&lt;"&amp;K35)+1),Paramètres!$B$3:$C$56,2,FALSE)*Paramètres!$K$6))</f>
        <v>0</v>
      </c>
      <c r="M35" s="4"/>
      <c r="N35" s="2">
        <f>IF(M$2="Bike &amp; Run",IF(ISNA(VLOOKUP(M35,Paramètres!$B$3:$C$56,2,FALSE)),0,VLOOKUP(M35,Paramètres!$B$3:$C$56,2,FALSE)*Paramètres!$K$7),IF(OR(M35="",OR($D35="",$D35="NL",$D35="HORS LIGUE")),0,VLOOKUP(IF(OR(M35="",OR($D35="",$D35="NL",$D35="HORS LIGUE")),"",COUNTIFS($D$5:$D$72,"&lt;&gt;"&amp;"",$D$5:$D$72,"&lt;&gt;"&amp;"NL",$D$5:$D$72,"&lt;&gt;"&amp;"HORS LIGUE",M$5:M$72,"&lt;"&amp;M35)+1),Paramètres!$B$3:$C$56,2,FALSE)*Paramètres!$K$7))</f>
        <v>0</v>
      </c>
      <c r="O35" s="46"/>
      <c r="P35" s="2">
        <f>IF(O$2="Bike &amp; Run",IF(ISNA(VLOOKUP(O35,Paramètres!$B$3:$C$56,2,FALSE)),0,VLOOKUP(O35,Paramètres!$B$3:$C$56,2,FALSE)*Paramètres!$K$8),IF(OR(O35="",OR($D35="",$D35="NL",$D35="HORS LIGUE")),0,VLOOKUP(IF(OR(O35="",OR($D35="",$D35="NL",$D35="HORS LIGUE")),"",COUNTIFS($D$5:$D$72,"&lt;&gt;"&amp;"",$D$5:$D$72,"&lt;&gt;"&amp;"NL",$D$5:$D$72,"&lt;&gt;"&amp;"HORS LIGUE",O$5:O$72,"&lt;"&amp;O35)+1),Paramètres!$B$3:$C$56,2,FALSE)*Paramètres!$K$8))</f>
        <v>0</v>
      </c>
      <c r="Q35" s="46"/>
      <c r="R35" s="2">
        <f>IF(Q$2="Bike &amp; Run",IF(ISNA(VLOOKUP(Q35,Paramètres!$B$3:$C$56,2,FALSE)),0,VLOOKUP(Q35,Paramètres!$B$3:$C$56,2,FALSE)*Paramètres!$K$9),IF(OR(Q35="",OR($D35="",$D35="NL",$D35="HORS LIGUE")),0,VLOOKUP(IF(OR(Q35="",OR($D35="",$D35="NL",$D35="HORS LIGUE")),"",COUNTIFS($D$5:$D$72,"&lt;&gt;"&amp;"",$D$5:$D$72,"&lt;&gt;"&amp;"NL",$D$5:$D$72,"&lt;&gt;"&amp;"HORS LIGUE",Q$5:Q$72,"&lt;"&amp;Q35)+1),Paramètres!$B$3:$C$56,2,FALSE)*Paramètres!$K$9))</f>
        <v>0</v>
      </c>
      <c r="S35" s="46"/>
      <c r="T35" s="2">
        <f>IF(S$2="Bike &amp; Run",IF(ISNA(VLOOKUP(S35,Paramètres!$B$3:$C$56,2,FALSE)),0,VLOOKUP(S35,Paramètres!$B$3:$C$56,2,FALSE)*Paramètres!$K$10),IF(OR(S35="",OR($D35="",$D35="NL",$D35="HORS LIGUE")),0,VLOOKUP(IF(OR(S35="",OR($D35="",$D35="NL",$D35="HORS LIGUE")),"",COUNTIFS($D$5:$D$72,"&lt;&gt;"&amp;"",$D$5:$D$72,"&lt;&gt;"&amp;"NL",$D$5:$D$72,"&lt;&gt;"&amp;"HORS LIGUE",S$5:S$72,"&lt;"&amp;S35)+1),Paramètres!$B$3:$C$56,2,FALSE)*Paramètres!$K$10))</f>
        <v>0</v>
      </c>
      <c r="U35" s="46"/>
      <c r="V35" s="2">
        <f>IF(U$2="Bike &amp; Run",IF(ISNA(VLOOKUP(U35,Paramètres!$B$3:$C$56,2,FALSE)),0,VLOOKUP(U35,Paramètres!$B$3:$C$56,2,FALSE)*Paramètres!$K$11),IF(OR(U35="",OR($D35="",$D35="NL",$D35="HORS LIGUE")),0,VLOOKUP(IF(OR(U35="",OR($D35="",$D35="NL",$D35="HORS LIGUE")),"",COUNTIFS($D$5:$D$72,"&lt;&gt;"&amp;"",$D$5:$D$72,"&lt;&gt;"&amp;"NL",$D$5:$D$72,"&lt;&gt;"&amp;"HORS LIGUE",U$5:U$72,"&lt;"&amp;U35)+1),Paramètres!$B$3:$C$56,2,FALSE)*Paramètres!$K$11))</f>
        <v>0</v>
      </c>
      <c r="W35" s="46"/>
      <c r="X35" s="2">
        <f>IF(W$2="Bike &amp; Run",IF(ISNA(VLOOKUP(W35,Paramètres!$B$3:$C$56,2,FALSE)),0,VLOOKUP(W35,Paramètres!$B$3:$C$56,2,FALSE)*Paramètres!$K$12),IF(OR(W35="",OR($D35="",$D35="NL",$D35="HORS LIGUE")),0,VLOOKUP(IF(OR(W35="",OR($D35="",$D35="NL",$D35="HORS LIGUE")),"",COUNTIFS($D$5:$D$72,"&lt;&gt;"&amp;"",$D$5:$D$72,"&lt;&gt;"&amp;"NL",$D$5:$D$72,"&lt;&gt;"&amp;"HORS LIGUE",W$5:W$72,"&lt;"&amp;W35)+1),Paramètres!$B$3:$C$56,2,FALSE)*Paramètres!$K$12))</f>
        <v>0</v>
      </c>
      <c r="Y35" s="46"/>
      <c r="Z35" s="2">
        <f>IF(Y$2="Bike &amp; Run",IF(ISNA(VLOOKUP(Y35,Paramètres!$B$3:$C$56,2,FALSE)),0,VLOOKUP(Y35,Paramètres!$B$3:$C$56,2,FALSE)*Paramètres!$K$13),IF(OR(Y35="",OR($D35="",$D35="NL",$D35="HORS LIGUE")),0,VLOOKUP(IF(OR(Y35="",OR($D35="",$D35="NL",$D35="HORS LIGUE")),"",COUNTIFS($D$5:$D$72,"&lt;&gt;"&amp;"",$D$5:$D$72,"&lt;&gt;"&amp;"NL",$D$5:$D$72,"&lt;&gt;"&amp;"HORS LIGUE",Y$5:Y$72,"&lt;"&amp;Y35)+1),Paramètres!$B$3:$C$56,2,FALSE)*Paramètres!$K$13))</f>
        <v>0</v>
      </c>
      <c r="AA35" s="46"/>
      <c r="AB35" s="2">
        <f>IF(AA$2="Bike &amp; Run",IF(ISNA(VLOOKUP(AA35,Paramètres!$B$3:$C$56,2,FALSE)),0,VLOOKUP(AA35,Paramètres!$B$3:$C$56,2,FALSE)*Paramètres!$K$14),IF(OR(AA35="",OR($D35="",$D35="NL",$D35="HORS LIGUE")),0,VLOOKUP(IF(OR(AA35="",OR($D35="",$D35="NL",$D35="HORS LIGUE")),"",COUNTIFS($D$5:$D$72,"&lt;&gt;"&amp;"",$D$5:$D$72,"&lt;&gt;"&amp;"NL",$D$5:$D$72,"&lt;&gt;"&amp;"HORS LIGUE",AA$5:AA$72,"&lt;"&amp;AA35)+1),Paramètres!$B$3:$C$56,2,FALSE)*Paramètres!$K$14))</f>
        <v>0</v>
      </c>
      <c r="AC35" s="46"/>
      <c r="AD35" s="2">
        <f>IF(AC$2="Bike &amp; Run",IF(ISNA(VLOOKUP(AC35,Paramètres!$B$3:$C$56,2,FALSE)),0,VLOOKUP(AC35,Paramètres!$B$3:$C$56,2,FALSE)*Paramètres!$K$15),IF(OR(AC35="",OR($D35="",$D35="NL",$D35="HORS LIGUE")),0,VLOOKUP(IF(OR(AC35="",OR($D35="",$D35="NL",$D35="HORS LIGUE")),"",COUNTIFS($D$5:$D$72,"&lt;&gt;"&amp;"",$D$5:$D$72,"&lt;&gt;"&amp;"NL",$D$5:$D$72,"&lt;&gt;"&amp;"HORS LIGUE",AC$5:AC$72,"&lt;"&amp;AC35)+1),Paramètres!$B$3:$C$56,2,FALSE)*Paramètres!$K$15))</f>
        <v>0</v>
      </c>
      <c r="AE35" s="46"/>
      <c r="AF35" s="2">
        <f>IF(AE$2="Bike &amp; Run",IF(ISNA(VLOOKUP(AE35,Paramètres!$B$3:$C$56,2,FALSE)),0,VLOOKUP(AE35,Paramètres!$B$3:$C$56,2,FALSE)*Paramètres!$K$16),IF(OR(AE35="",OR($D35="",$D35="NL",$D35="HORS LIGUE")),0,VLOOKUP(IF(OR(AE35="",OR($D35="",$D35="NL",$D35="HORS LIGUE")),"",COUNTIFS($D$5:$D$72,"&lt;&gt;"&amp;"",$D$5:$D$72,"&lt;&gt;"&amp;"NL",$D$5:$D$72,"&lt;&gt;"&amp;"HORS LIGUE",AE$5:AE$72,"&lt;"&amp;AE35)+1),Paramètres!$B$3:$C$56,2,FALSE)*Paramètres!$K$16))</f>
        <v>0</v>
      </c>
      <c r="AG35" s="46"/>
      <c r="AH35" s="2">
        <f>IF(AG$2="Bike &amp; Run",IF(ISNA(VLOOKUP(AG35,Paramètres!$B$3:$C$56,2,FALSE)),0,VLOOKUP(AG35,Paramètres!$B$3:$C$56,2,FALSE)*Paramètres!$K$17),IF(OR(AG35="",OR($D35="",$D35="NL",$D35="HORS LIGUE")),0,VLOOKUP(IF(OR(AG35="",OR($D35="",$D35="NL",$D35="HORS LIGUE")),"",COUNTIFS($D$5:$D$72,"&lt;&gt;"&amp;"",$D$5:$D$72,"&lt;&gt;"&amp;"NL",$D$5:$D$72,"&lt;&gt;"&amp;"HORS LIGUE",AG$5:AG$72,"&lt;"&amp;AG35)+1),Paramètres!$B$3:$C$56,2,FALSE)*Paramètres!$K$17))</f>
        <v>0</v>
      </c>
      <c r="AI35" s="40">
        <f t="shared" si="0"/>
        <v>0</v>
      </c>
      <c r="AJ35" s="3" t="str">
        <f t="shared" si="1"/>
        <v/>
      </c>
      <c r="AK35" s="5">
        <f t="shared" si="2"/>
        <v>0</v>
      </c>
      <c r="AL35" s="41">
        <f t="shared" si="3"/>
        <v>0</v>
      </c>
      <c r="AM35" s="33" t="str">
        <f t="shared" si="4"/>
        <v/>
      </c>
      <c r="AO35" s="22">
        <f t="shared" si="5"/>
        <v>0</v>
      </c>
      <c r="AP35">
        <f t="shared" si="6"/>
        <v>0</v>
      </c>
      <c r="AQ35">
        <f t="shared" si="7"/>
        <v>0</v>
      </c>
      <c r="AR35">
        <f t="shared" si="8"/>
        <v>0</v>
      </c>
      <c r="AS35">
        <f t="shared" si="9"/>
        <v>0</v>
      </c>
      <c r="AT35">
        <f t="shared" si="10"/>
        <v>0</v>
      </c>
      <c r="AU35">
        <f t="shared" si="11"/>
        <v>0</v>
      </c>
      <c r="AV35">
        <f t="shared" si="12"/>
        <v>0</v>
      </c>
      <c r="AW35">
        <f t="shared" si="13"/>
        <v>0</v>
      </c>
      <c r="AX35">
        <f t="shared" si="14"/>
        <v>0</v>
      </c>
      <c r="AY35">
        <f t="shared" si="15"/>
        <v>0</v>
      </c>
      <c r="AZ35">
        <f t="shared" si="16"/>
        <v>0</v>
      </c>
      <c r="BA35">
        <f t="shared" si="17"/>
        <v>0</v>
      </c>
      <c r="BB35">
        <f t="shared" si="18"/>
        <v>0</v>
      </c>
      <c r="BC35">
        <f t="shared" si="19"/>
        <v>0</v>
      </c>
      <c r="BD35">
        <f t="shared" si="20"/>
        <v>0</v>
      </c>
      <c r="BE35" s="22">
        <f t="shared" ref="BE35:BR35" si="51">BD35+LARGE($AO35:$BC35,BE$4)</f>
        <v>0</v>
      </c>
      <c r="BF35" s="22">
        <f t="shared" si="51"/>
        <v>0</v>
      </c>
      <c r="BG35" s="22">
        <f t="shared" si="51"/>
        <v>0</v>
      </c>
      <c r="BH35" s="22">
        <f t="shared" si="51"/>
        <v>0</v>
      </c>
      <c r="BI35" s="22">
        <f t="shared" si="51"/>
        <v>0</v>
      </c>
      <c r="BJ35" s="22">
        <f t="shared" si="51"/>
        <v>0</v>
      </c>
      <c r="BK35" s="22">
        <f t="shared" si="51"/>
        <v>0</v>
      </c>
      <c r="BL35" s="22">
        <f t="shared" si="51"/>
        <v>0</v>
      </c>
      <c r="BM35" s="22">
        <f t="shared" si="51"/>
        <v>0</v>
      </c>
      <c r="BN35" s="22">
        <f t="shared" si="51"/>
        <v>0</v>
      </c>
      <c r="BO35" s="22">
        <f t="shared" si="51"/>
        <v>0</v>
      </c>
      <c r="BP35" s="22">
        <f t="shared" si="51"/>
        <v>0</v>
      </c>
      <c r="BQ35" s="22">
        <f t="shared" si="51"/>
        <v>0</v>
      </c>
      <c r="BR35" s="22">
        <f t="shared" si="51"/>
        <v>0</v>
      </c>
    </row>
    <row r="36" spans="1:70" ht="16.5">
      <c r="A36" s="14" t="s">
        <v>1004</v>
      </c>
      <c r="B36" s="32" t="str">
        <f>IF(ISNA(VLOOKUP(A36,'Licenciés Jeunes 2023'!A:C,3,0)),"",VLOOKUP(A36,'Licenciés Jeunes 2023'!A:C,3,0))</f>
        <v/>
      </c>
      <c r="C36" s="32" t="str">
        <f>IF(ISNA(VLOOKUP(A36,'Licenciés Jeunes 2023'!A:C,2,0)),"",VLOOKUP(A36,'Licenciés Jeunes 2023'!A:C,2,0))</f>
        <v/>
      </c>
      <c r="D36" s="32" t="str">
        <f>IF(ISNA(VLOOKUP(A36,'Licenciés Jeunes 2023'!A:F,6,0)),"",VLOOKUP(A36,'Licenciés Jeunes 2023'!A:F,6,0))</f>
        <v/>
      </c>
      <c r="E36" s="6"/>
      <c r="F36" s="2">
        <f>IF(E$2="Bike &amp; Run",IF(ISNA(VLOOKUP(E36,Paramètres!$B$3:$C$56,2,FALSE)),0,VLOOKUP(E36,Paramètres!$B$3:$C$56,2,FALSE)*Paramètres!$K$3),IF(OR(E36="",OR($D36="",$D36="NL",$D36="HORS LIGUE")),0,VLOOKUP(IF(OR(E36="",OR($D36="",$D36="NL",$D36="HORS LIGUE")),"",COUNTIFS($D$5:$D$72,"&lt;&gt;"&amp;"",$D$5:$D$72,"&lt;&gt;"&amp;"NL",$D$5:$D$72,"&lt;&gt;"&amp;"HORS LIGUE",E$5:E$72,"&lt;"&amp;E36)+1),Paramètres!$B$3:$C$56,2,FALSE)*Paramètres!$K$3))</f>
        <v>0</v>
      </c>
      <c r="G36" s="4"/>
      <c r="H36" s="2">
        <f>IF(G$2="Bike &amp; Run",IF(ISNA(VLOOKUP(G36,Paramètres!$B$3:$C$56,2,FALSE)),0,VLOOKUP(G36,Paramètres!$B$3:$C$56,2,FALSE)*Paramètres!$K$4),IF(OR(G36="",OR($D36="",$D36="NL",$D36="HORS LIGUE")),0,VLOOKUP(IF(OR(G36="",OR($D36="",$D36="NL",$D36="HORS LIGUE")),"",COUNTIFS($D$5:$D$72,"&lt;&gt;"&amp;"",$D$5:$D$72,"&lt;&gt;"&amp;"NL",$D$5:$D$72,"&lt;&gt;"&amp;"HORS LIGUE",G$5:G$72,"&lt;"&amp;G36)+1),Paramètres!$B$3:$C$56,2,FALSE)*Paramètres!$K$4))</f>
        <v>0</v>
      </c>
      <c r="I36" s="36"/>
      <c r="J36" s="2">
        <f>IF(I$2="Bike &amp; Run",IF(ISNA(VLOOKUP(I36,Paramètres!$B$3:$C$56,2,FALSE)),0,VLOOKUP(I36,Paramètres!$B$3:$C$56,2,FALSE)*Paramètres!$K$5),IF(OR(I36="",OR($D36="",$D36="NL",$D36="HORS LIGUE")),0,VLOOKUP(IF(OR(I36="",OR($D36="",$D36="NL",$D36="HORS LIGUE")),"",COUNTIFS($D$5:$D$72,"&lt;&gt;"&amp;"",$D$5:$D$72,"&lt;&gt;"&amp;"NL",$D$5:$D$72,"&lt;&gt;"&amp;"HORS LIGUE",I$5:I$72,"&lt;"&amp;I36)+1),Paramètres!$B$3:$C$56,2,FALSE)*Paramètres!$K$5))</f>
        <v>0</v>
      </c>
      <c r="K36" s="4"/>
      <c r="L36" s="2">
        <f>IF(K$2="Bike &amp; Run",IF(ISNA(VLOOKUP(K36,Paramètres!$B$3:$C$56,2,FALSE)),0,VLOOKUP(K36,Paramètres!$B$3:$C$56,2,FALSE)*Paramètres!$K$6),IF(OR(K36="",OR($D36="",$D36="NL",$D36="HORS LIGUE")),0,VLOOKUP(IF(OR(K36="",OR($D36="",$D36="NL",$D36="HORS LIGUE")),"",COUNTIFS($D$5:$D$72,"&lt;&gt;"&amp;"",$D$5:$D$72,"&lt;&gt;"&amp;"NL",$D$5:$D$72,"&lt;&gt;"&amp;"HORS LIGUE",K$5:K$72,"&lt;"&amp;K36)+1),Paramètres!$B$3:$C$56,2,FALSE)*Paramètres!$K$6))</f>
        <v>0</v>
      </c>
      <c r="M36" s="4"/>
      <c r="N36" s="2">
        <f>IF(M$2="Bike &amp; Run",IF(ISNA(VLOOKUP(M36,Paramètres!$B$3:$C$56,2,FALSE)),0,VLOOKUP(M36,Paramètres!$B$3:$C$56,2,FALSE)*Paramètres!$K$7),IF(OR(M36="",OR($D36="",$D36="NL",$D36="HORS LIGUE")),0,VLOOKUP(IF(OR(M36="",OR($D36="",$D36="NL",$D36="HORS LIGUE")),"",COUNTIFS($D$5:$D$72,"&lt;&gt;"&amp;"",$D$5:$D$72,"&lt;&gt;"&amp;"NL",$D$5:$D$72,"&lt;&gt;"&amp;"HORS LIGUE",M$5:M$72,"&lt;"&amp;M36)+1),Paramètres!$B$3:$C$56,2,FALSE)*Paramètres!$K$7))</f>
        <v>0</v>
      </c>
      <c r="O36" s="46"/>
      <c r="P36" s="2">
        <f>IF(O$2="Bike &amp; Run",IF(ISNA(VLOOKUP(O36,Paramètres!$B$3:$C$56,2,FALSE)),0,VLOOKUP(O36,Paramètres!$B$3:$C$56,2,FALSE)*Paramètres!$K$8),IF(OR(O36="",OR($D36="",$D36="NL",$D36="HORS LIGUE")),0,VLOOKUP(IF(OR(O36="",OR($D36="",$D36="NL",$D36="HORS LIGUE")),"",COUNTIFS($D$5:$D$72,"&lt;&gt;"&amp;"",$D$5:$D$72,"&lt;&gt;"&amp;"NL",$D$5:$D$72,"&lt;&gt;"&amp;"HORS LIGUE",O$5:O$72,"&lt;"&amp;O36)+1),Paramètres!$B$3:$C$56,2,FALSE)*Paramètres!$K$8))</f>
        <v>0</v>
      </c>
      <c r="Q36" s="46"/>
      <c r="R36" s="2">
        <f>IF(Q$2="Bike &amp; Run",IF(ISNA(VLOOKUP(Q36,Paramètres!$B$3:$C$56,2,FALSE)),0,VLOOKUP(Q36,Paramètres!$B$3:$C$56,2,FALSE)*Paramètres!$K$9),IF(OR(Q36="",OR($D36="",$D36="NL",$D36="HORS LIGUE")),0,VLOOKUP(IF(OR(Q36="",OR($D36="",$D36="NL",$D36="HORS LIGUE")),"",COUNTIFS($D$5:$D$72,"&lt;&gt;"&amp;"",$D$5:$D$72,"&lt;&gt;"&amp;"NL",$D$5:$D$72,"&lt;&gt;"&amp;"HORS LIGUE",Q$5:Q$72,"&lt;"&amp;Q36)+1),Paramètres!$B$3:$C$56,2,FALSE)*Paramètres!$K$9))</f>
        <v>0</v>
      </c>
      <c r="S36" s="46"/>
      <c r="T36" s="2">
        <f>IF(S$2="Bike &amp; Run",IF(ISNA(VLOOKUP(S36,Paramètres!$B$3:$C$56,2,FALSE)),0,VLOOKUP(S36,Paramètres!$B$3:$C$56,2,FALSE)*Paramètres!$K$10),IF(OR(S36="",OR($D36="",$D36="NL",$D36="HORS LIGUE")),0,VLOOKUP(IF(OR(S36="",OR($D36="",$D36="NL",$D36="HORS LIGUE")),"",COUNTIFS($D$5:$D$72,"&lt;&gt;"&amp;"",$D$5:$D$72,"&lt;&gt;"&amp;"NL",$D$5:$D$72,"&lt;&gt;"&amp;"HORS LIGUE",S$5:S$72,"&lt;"&amp;S36)+1),Paramètres!$B$3:$C$56,2,FALSE)*Paramètres!$K$10))</f>
        <v>0</v>
      </c>
      <c r="U36" s="46"/>
      <c r="V36" s="2">
        <f>IF(U$2="Bike &amp; Run",IF(ISNA(VLOOKUP(U36,Paramètres!$B$3:$C$56,2,FALSE)),0,VLOOKUP(U36,Paramètres!$B$3:$C$56,2,FALSE)*Paramètres!$K$11),IF(OR(U36="",OR($D36="",$D36="NL",$D36="HORS LIGUE")),0,VLOOKUP(IF(OR(U36="",OR($D36="",$D36="NL",$D36="HORS LIGUE")),"",COUNTIFS($D$5:$D$72,"&lt;&gt;"&amp;"",$D$5:$D$72,"&lt;&gt;"&amp;"NL",$D$5:$D$72,"&lt;&gt;"&amp;"HORS LIGUE",U$5:U$72,"&lt;"&amp;U36)+1),Paramètres!$B$3:$C$56,2,FALSE)*Paramètres!$K$11))</f>
        <v>0</v>
      </c>
      <c r="W36" s="46"/>
      <c r="X36" s="2">
        <f>IF(W$2="Bike &amp; Run",IF(ISNA(VLOOKUP(W36,Paramètres!$B$3:$C$56,2,FALSE)),0,VLOOKUP(W36,Paramètres!$B$3:$C$56,2,FALSE)*Paramètres!$K$12),IF(OR(W36="",OR($D36="",$D36="NL",$D36="HORS LIGUE")),0,VLOOKUP(IF(OR(W36="",OR($D36="",$D36="NL",$D36="HORS LIGUE")),"",COUNTIFS($D$5:$D$72,"&lt;&gt;"&amp;"",$D$5:$D$72,"&lt;&gt;"&amp;"NL",$D$5:$D$72,"&lt;&gt;"&amp;"HORS LIGUE",W$5:W$72,"&lt;"&amp;W36)+1),Paramètres!$B$3:$C$56,2,FALSE)*Paramètres!$K$12))</f>
        <v>0</v>
      </c>
      <c r="Y36" s="46"/>
      <c r="Z36" s="2">
        <f>IF(Y$2="Bike &amp; Run",IF(ISNA(VLOOKUP(Y36,Paramètres!$B$3:$C$56,2,FALSE)),0,VLOOKUP(Y36,Paramètres!$B$3:$C$56,2,FALSE)*Paramètres!$K$13),IF(OR(Y36="",OR($D36="",$D36="NL",$D36="HORS LIGUE")),0,VLOOKUP(IF(OR(Y36="",OR($D36="",$D36="NL",$D36="HORS LIGUE")),"",COUNTIFS($D$5:$D$72,"&lt;&gt;"&amp;"",$D$5:$D$72,"&lt;&gt;"&amp;"NL",$D$5:$D$72,"&lt;&gt;"&amp;"HORS LIGUE",Y$5:Y$72,"&lt;"&amp;Y36)+1),Paramètres!$B$3:$C$56,2,FALSE)*Paramètres!$K$13))</f>
        <v>0</v>
      </c>
      <c r="AA36" s="46"/>
      <c r="AB36" s="2">
        <f>IF(AA$2="Bike &amp; Run",IF(ISNA(VLOOKUP(AA36,Paramètres!$B$3:$C$56,2,FALSE)),0,VLOOKUP(AA36,Paramètres!$B$3:$C$56,2,FALSE)*Paramètres!$K$14),IF(OR(AA36="",OR($D36="",$D36="NL",$D36="HORS LIGUE")),0,VLOOKUP(IF(OR(AA36="",OR($D36="",$D36="NL",$D36="HORS LIGUE")),"",COUNTIFS($D$5:$D$72,"&lt;&gt;"&amp;"",$D$5:$D$72,"&lt;&gt;"&amp;"NL",$D$5:$D$72,"&lt;&gt;"&amp;"HORS LIGUE",AA$5:AA$72,"&lt;"&amp;AA36)+1),Paramètres!$B$3:$C$56,2,FALSE)*Paramètres!$K$14))</f>
        <v>0</v>
      </c>
      <c r="AC36" s="46"/>
      <c r="AD36" s="2">
        <f>IF(AC$2="Bike &amp; Run",IF(ISNA(VLOOKUP(AC36,Paramètres!$B$3:$C$56,2,FALSE)),0,VLOOKUP(AC36,Paramètres!$B$3:$C$56,2,FALSE)*Paramètres!$K$15),IF(OR(AC36="",OR($D36="",$D36="NL",$D36="HORS LIGUE")),0,VLOOKUP(IF(OR(AC36="",OR($D36="",$D36="NL",$D36="HORS LIGUE")),"",COUNTIFS($D$5:$D$72,"&lt;&gt;"&amp;"",$D$5:$D$72,"&lt;&gt;"&amp;"NL",$D$5:$D$72,"&lt;&gt;"&amp;"HORS LIGUE",AC$5:AC$72,"&lt;"&amp;AC36)+1),Paramètres!$B$3:$C$56,2,FALSE)*Paramètres!$K$15))</f>
        <v>0</v>
      </c>
      <c r="AE36" s="46"/>
      <c r="AF36" s="2">
        <f>IF(AE$2="Bike &amp; Run",IF(ISNA(VLOOKUP(AE36,Paramètres!$B$3:$C$56,2,FALSE)),0,VLOOKUP(AE36,Paramètres!$B$3:$C$56,2,FALSE)*Paramètres!$K$16),IF(OR(AE36="",OR($D36="",$D36="NL",$D36="HORS LIGUE")),0,VLOOKUP(IF(OR(AE36="",OR($D36="",$D36="NL",$D36="HORS LIGUE")),"",COUNTIFS($D$5:$D$72,"&lt;&gt;"&amp;"",$D$5:$D$72,"&lt;&gt;"&amp;"NL",$D$5:$D$72,"&lt;&gt;"&amp;"HORS LIGUE",AE$5:AE$72,"&lt;"&amp;AE36)+1),Paramètres!$B$3:$C$56,2,FALSE)*Paramètres!$K$16))</f>
        <v>0</v>
      </c>
      <c r="AG36" s="46"/>
      <c r="AH36" s="2">
        <f>IF(AG$2="Bike &amp; Run",IF(ISNA(VLOOKUP(AG36,Paramètres!$B$3:$C$56,2,FALSE)),0,VLOOKUP(AG36,Paramètres!$B$3:$C$56,2,FALSE)*Paramètres!$K$17),IF(OR(AG36="",OR($D36="",$D36="NL",$D36="HORS LIGUE")),0,VLOOKUP(IF(OR(AG36="",OR($D36="",$D36="NL",$D36="HORS LIGUE")),"",COUNTIFS($D$5:$D$72,"&lt;&gt;"&amp;"",$D$5:$D$72,"&lt;&gt;"&amp;"NL",$D$5:$D$72,"&lt;&gt;"&amp;"HORS LIGUE",AG$5:AG$72,"&lt;"&amp;AG36)+1),Paramètres!$B$3:$C$56,2,FALSE)*Paramètres!$K$17))</f>
        <v>0</v>
      </c>
      <c r="AI36" s="40">
        <f t="shared" si="0"/>
        <v>0</v>
      </c>
      <c r="AJ36" s="3" t="str">
        <f t="shared" si="1"/>
        <v/>
      </c>
      <c r="AK36" s="5">
        <f t="shared" si="2"/>
        <v>0</v>
      </c>
      <c r="AL36" s="41">
        <f t="shared" si="3"/>
        <v>0</v>
      </c>
      <c r="AM36" s="33" t="str">
        <f t="shared" si="4"/>
        <v/>
      </c>
      <c r="AO36" s="22">
        <f t="shared" si="5"/>
        <v>0</v>
      </c>
      <c r="AP36">
        <f t="shared" si="6"/>
        <v>0</v>
      </c>
      <c r="AQ36">
        <f t="shared" si="7"/>
        <v>0</v>
      </c>
      <c r="AR36">
        <f t="shared" si="8"/>
        <v>0</v>
      </c>
      <c r="AS36">
        <f t="shared" si="9"/>
        <v>0</v>
      </c>
      <c r="AT36">
        <f t="shared" si="10"/>
        <v>0</v>
      </c>
      <c r="AU36">
        <f t="shared" si="11"/>
        <v>0</v>
      </c>
      <c r="AV36">
        <f t="shared" si="12"/>
        <v>0</v>
      </c>
      <c r="AW36">
        <f t="shared" si="13"/>
        <v>0</v>
      </c>
      <c r="AX36">
        <f t="shared" si="14"/>
        <v>0</v>
      </c>
      <c r="AY36">
        <f t="shared" si="15"/>
        <v>0</v>
      </c>
      <c r="AZ36">
        <f t="shared" si="16"/>
        <v>0</v>
      </c>
      <c r="BA36">
        <f t="shared" si="17"/>
        <v>0</v>
      </c>
      <c r="BB36">
        <f t="shared" si="18"/>
        <v>0</v>
      </c>
      <c r="BC36">
        <f t="shared" si="19"/>
        <v>0</v>
      </c>
      <c r="BD36">
        <f t="shared" si="20"/>
        <v>0</v>
      </c>
      <c r="BE36" s="22">
        <f t="shared" ref="BE36:BR36" si="52">BD36+LARGE($AO36:$BC36,BE$4)</f>
        <v>0</v>
      </c>
      <c r="BF36" s="22">
        <f t="shared" si="52"/>
        <v>0</v>
      </c>
      <c r="BG36" s="22">
        <f t="shared" si="52"/>
        <v>0</v>
      </c>
      <c r="BH36" s="22">
        <f t="shared" si="52"/>
        <v>0</v>
      </c>
      <c r="BI36" s="22">
        <f t="shared" si="52"/>
        <v>0</v>
      </c>
      <c r="BJ36" s="22">
        <f t="shared" si="52"/>
        <v>0</v>
      </c>
      <c r="BK36" s="22">
        <f t="shared" si="52"/>
        <v>0</v>
      </c>
      <c r="BL36" s="22">
        <f t="shared" si="52"/>
        <v>0</v>
      </c>
      <c r="BM36" s="22">
        <f t="shared" si="52"/>
        <v>0</v>
      </c>
      <c r="BN36" s="22">
        <f t="shared" si="52"/>
        <v>0</v>
      </c>
      <c r="BO36" s="22">
        <f t="shared" si="52"/>
        <v>0</v>
      </c>
      <c r="BP36" s="22">
        <f t="shared" si="52"/>
        <v>0</v>
      </c>
      <c r="BQ36" s="22">
        <f t="shared" si="52"/>
        <v>0</v>
      </c>
      <c r="BR36" s="22">
        <f t="shared" si="52"/>
        <v>0</v>
      </c>
    </row>
    <row r="37" spans="1:70" ht="16.5">
      <c r="A37" s="14" t="s">
        <v>1021</v>
      </c>
      <c r="B37" s="32" t="str">
        <f>IF(ISNA(VLOOKUP(A37,'Licenciés Jeunes 2023'!A:C,3,0)),"",VLOOKUP(A37,'Licenciés Jeunes 2023'!A:C,3,0))</f>
        <v/>
      </c>
      <c r="C37" s="32" t="str">
        <f>IF(ISNA(VLOOKUP(A37,'Licenciés Jeunes 2023'!A:C,2,0)),"",VLOOKUP(A37,'Licenciés Jeunes 2023'!A:C,2,0))</f>
        <v/>
      </c>
      <c r="D37" s="32" t="str">
        <f>IF(ISNA(VLOOKUP(A37,'Licenciés Jeunes 2023'!A:F,6,0)),"",VLOOKUP(A37,'Licenciés Jeunes 2023'!A:F,6,0))</f>
        <v/>
      </c>
      <c r="E37" s="6"/>
      <c r="F37" s="2">
        <f>IF(E$2="Bike &amp; Run",IF(ISNA(VLOOKUP(E37,Paramètres!$B$3:$C$56,2,FALSE)),0,VLOOKUP(E37,Paramètres!$B$3:$C$56,2,FALSE)*Paramètres!$K$3),IF(OR(E37="",OR($D37="",$D37="NL",$D37="HORS LIGUE")),0,VLOOKUP(IF(OR(E37="",OR($D37="",$D37="NL",$D37="HORS LIGUE")),"",COUNTIFS($D$5:$D$72,"&lt;&gt;"&amp;"",$D$5:$D$72,"&lt;&gt;"&amp;"NL",$D$5:$D$72,"&lt;&gt;"&amp;"HORS LIGUE",E$5:E$72,"&lt;"&amp;E37)+1),Paramètres!$B$3:$C$56,2,FALSE)*Paramètres!$K$3))</f>
        <v>0</v>
      </c>
      <c r="G37" s="4"/>
      <c r="H37" s="2">
        <f>IF(G$2="Bike &amp; Run",IF(ISNA(VLOOKUP(G37,Paramètres!$B$3:$C$56,2,FALSE)),0,VLOOKUP(G37,Paramètres!$B$3:$C$56,2,FALSE)*Paramètres!$K$4),IF(OR(G37="",OR($D37="",$D37="NL",$D37="HORS LIGUE")),0,VLOOKUP(IF(OR(G37="",OR($D37="",$D37="NL",$D37="HORS LIGUE")),"",COUNTIFS($D$5:$D$72,"&lt;&gt;"&amp;"",$D$5:$D$72,"&lt;&gt;"&amp;"NL",$D$5:$D$72,"&lt;&gt;"&amp;"HORS LIGUE",G$5:G$72,"&lt;"&amp;G37)+1),Paramètres!$B$3:$C$56,2,FALSE)*Paramètres!$K$4))</f>
        <v>0</v>
      </c>
      <c r="I37" s="36"/>
      <c r="J37" s="2">
        <f>IF(I$2="Bike &amp; Run",IF(ISNA(VLOOKUP(I37,Paramètres!$B$3:$C$56,2,FALSE)),0,VLOOKUP(I37,Paramètres!$B$3:$C$56,2,FALSE)*Paramètres!$K$5),IF(OR(I37="",OR($D37="",$D37="NL",$D37="HORS LIGUE")),0,VLOOKUP(IF(OR(I37="",OR($D37="",$D37="NL",$D37="HORS LIGUE")),"",COUNTIFS($D$5:$D$72,"&lt;&gt;"&amp;"",$D$5:$D$72,"&lt;&gt;"&amp;"NL",$D$5:$D$72,"&lt;&gt;"&amp;"HORS LIGUE",I$5:I$72,"&lt;"&amp;I37)+1),Paramètres!$B$3:$C$56,2,FALSE)*Paramètres!$K$5))</f>
        <v>0</v>
      </c>
      <c r="K37" s="4"/>
      <c r="L37" s="2">
        <f>IF(K$2="Bike &amp; Run",IF(ISNA(VLOOKUP(K37,Paramètres!$B$3:$C$56,2,FALSE)),0,VLOOKUP(K37,Paramètres!$B$3:$C$56,2,FALSE)*Paramètres!$K$6),IF(OR(K37="",OR($D37="",$D37="NL",$D37="HORS LIGUE")),0,VLOOKUP(IF(OR(K37="",OR($D37="",$D37="NL",$D37="HORS LIGUE")),"",COUNTIFS($D$5:$D$72,"&lt;&gt;"&amp;"",$D$5:$D$72,"&lt;&gt;"&amp;"NL",$D$5:$D$72,"&lt;&gt;"&amp;"HORS LIGUE",K$5:K$72,"&lt;"&amp;K37)+1),Paramètres!$B$3:$C$56,2,FALSE)*Paramètres!$K$6))</f>
        <v>0</v>
      </c>
      <c r="M37" s="4"/>
      <c r="N37" s="2">
        <f>IF(M$2="Bike &amp; Run",IF(ISNA(VLOOKUP(M37,Paramètres!$B$3:$C$56,2,FALSE)),0,VLOOKUP(M37,Paramètres!$B$3:$C$56,2,FALSE)*Paramètres!$K$7),IF(OR(M37="",OR($D37="",$D37="NL",$D37="HORS LIGUE")),0,VLOOKUP(IF(OR(M37="",OR($D37="",$D37="NL",$D37="HORS LIGUE")),"",COUNTIFS($D$5:$D$72,"&lt;&gt;"&amp;"",$D$5:$D$72,"&lt;&gt;"&amp;"NL",$D$5:$D$72,"&lt;&gt;"&amp;"HORS LIGUE",M$5:M$72,"&lt;"&amp;M37)+1),Paramètres!$B$3:$C$56,2,FALSE)*Paramètres!$K$7))</f>
        <v>0</v>
      </c>
      <c r="O37" s="46"/>
      <c r="P37" s="2">
        <f>IF(O$2="Bike &amp; Run",IF(ISNA(VLOOKUP(O37,Paramètres!$B$3:$C$56,2,FALSE)),0,VLOOKUP(O37,Paramètres!$B$3:$C$56,2,FALSE)*Paramètres!$K$8),IF(OR(O37="",OR($D37="",$D37="NL",$D37="HORS LIGUE")),0,VLOOKUP(IF(OR(O37="",OR($D37="",$D37="NL",$D37="HORS LIGUE")),"",COUNTIFS($D$5:$D$72,"&lt;&gt;"&amp;"",$D$5:$D$72,"&lt;&gt;"&amp;"NL",$D$5:$D$72,"&lt;&gt;"&amp;"HORS LIGUE",O$5:O$72,"&lt;"&amp;O37)+1),Paramètres!$B$3:$C$56,2,FALSE)*Paramètres!$K$8))</f>
        <v>0</v>
      </c>
      <c r="Q37" s="46"/>
      <c r="R37" s="2">
        <f>IF(Q$2="Bike &amp; Run",IF(ISNA(VLOOKUP(Q37,Paramètres!$B$3:$C$56,2,FALSE)),0,VLOOKUP(Q37,Paramètres!$B$3:$C$56,2,FALSE)*Paramètres!$K$9),IF(OR(Q37="",OR($D37="",$D37="NL",$D37="HORS LIGUE")),0,VLOOKUP(IF(OR(Q37="",OR($D37="",$D37="NL",$D37="HORS LIGUE")),"",COUNTIFS($D$5:$D$72,"&lt;&gt;"&amp;"",$D$5:$D$72,"&lt;&gt;"&amp;"NL",$D$5:$D$72,"&lt;&gt;"&amp;"HORS LIGUE",Q$5:Q$72,"&lt;"&amp;Q37)+1),Paramètres!$B$3:$C$56,2,FALSE)*Paramètres!$K$9))</f>
        <v>0</v>
      </c>
      <c r="S37" s="46"/>
      <c r="T37" s="2">
        <f>IF(S$2="Bike &amp; Run",IF(ISNA(VLOOKUP(S37,Paramètres!$B$3:$C$56,2,FALSE)),0,VLOOKUP(S37,Paramètres!$B$3:$C$56,2,FALSE)*Paramètres!$K$10),IF(OR(S37="",OR($D37="",$D37="NL",$D37="HORS LIGUE")),0,VLOOKUP(IF(OR(S37="",OR($D37="",$D37="NL",$D37="HORS LIGUE")),"",COUNTIFS($D$5:$D$72,"&lt;&gt;"&amp;"",$D$5:$D$72,"&lt;&gt;"&amp;"NL",$D$5:$D$72,"&lt;&gt;"&amp;"HORS LIGUE",S$5:S$72,"&lt;"&amp;S37)+1),Paramètres!$B$3:$C$56,2,FALSE)*Paramètres!$K$10))</f>
        <v>0</v>
      </c>
      <c r="U37" s="46"/>
      <c r="V37" s="2">
        <f>IF(U$2="Bike &amp; Run",IF(ISNA(VLOOKUP(U37,Paramètres!$B$3:$C$56,2,FALSE)),0,VLOOKUP(U37,Paramètres!$B$3:$C$56,2,FALSE)*Paramètres!$K$11),IF(OR(U37="",OR($D37="",$D37="NL",$D37="HORS LIGUE")),0,VLOOKUP(IF(OR(U37="",OR($D37="",$D37="NL",$D37="HORS LIGUE")),"",COUNTIFS($D$5:$D$72,"&lt;&gt;"&amp;"",$D$5:$D$72,"&lt;&gt;"&amp;"NL",$D$5:$D$72,"&lt;&gt;"&amp;"HORS LIGUE",U$5:U$72,"&lt;"&amp;U37)+1),Paramètres!$B$3:$C$56,2,FALSE)*Paramètres!$K$11))</f>
        <v>0</v>
      </c>
      <c r="W37" s="46"/>
      <c r="X37" s="2">
        <f>IF(W$2="Bike &amp; Run",IF(ISNA(VLOOKUP(W37,Paramètres!$B$3:$C$56,2,FALSE)),0,VLOOKUP(W37,Paramètres!$B$3:$C$56,2,FALSE)*Paramètres!$K$12),IF(OR(W37="",OR($D37="",$D37="NL",$D37="HORS LIGUE")),0,VLOOKUP(IF(OR(W37="",OR($D37="",$D37="NL",$D37="HORS LIGUE")),"",COUNTIFS($D$5:$D$72,"&lt;&gt;"&amp;"",$D$5:$D$72,"&lt;&gt;"&amp;"NL",$D$5:$D$72,"&lt;&gt;"&amp;"HORS LIGUE",W$5:W$72,"&lt;"&amp;W37)+1),Paramètres!$B$3:$C$56,2,FALSE)*Paramètres!$K$12))</f>
        <v>0</v>
      </c>
      <c r="Y37" s="46"/>
      <c r="Z37" s="2">
        <f>IF(Y$2="Bike &amp; Run",IF(ISNA(VLOOKUP(Y37,Paramètres!$B$3:$C$56,2,FALSE)),0,VLOOKUP(Y37,Paramètres!$B$3:$C$56,2,FALSE)*Paramètres!$K$13),IF(OR(Y37="",OR($D37="",$D37="NL",$D37="HORS LIGUE")),0,VLOOKUP(IF(OR(Y37="",OR($D37="",$D37="NL",$D37="HORS LIGUE")),"",COUNTIFS($D$5:$D$72,"&lt;&gt;"&amp;"",$D$5:$D$72,"&lt;&gt;"&amp;"NL",$D$5:$D$72,"&lt;&gt;"&amp;"HORS LIGUE",Y$5:Y$72,"&lt;"&amp;Y37)+1),Paramètres!$B$3:$C$56,2,FALSE)*Paramètres!$K$13))</f>
        <v>0</v>
      </c>
      <c r="AA37" s="46"/>
      <c r="AB37" s="2">
        <f>IF(AA$2="Bike &amp; Run",IF(ISNA(VLOOKUP(AA37,Paramètres!$B$3:$C$56,2,FALSE)),0,VLOOKUP(AA37,Paramètres!$B$3:$C$56,2,FALSE)*Paramètres!$K$14),IF(OR(AA37="",OR($D37="",$D37="NL",$D37="HORS LIGUE")),0,VLOOKUP(IF(OR(AA37="",OR($D37="",$D37="NL",$D37="HORS LIGUE")),"",COUNTIFS($D$5:$D$72,"&lt;&gt;"&amp;"",$D$5:$D$72,"&lt;&gt;"&amp;"NL",$D$5:$D$72,"&lt;&gt;"&amp;"HORS LIGUE",AA$5:AA$72,"&lt;"&amp;AA37)+1),Paramètres!$B$3:$C$56,2,FALSE)*Paramètres!$K$14))</f>
        <v>0</v>
      </c>
      <c r="AC37" s="46"/>
      <c r="AD37" s="2">
        <f>IF(AC$2="Bike &amp; Run",IF(ISNA(VLOOKUP(AC37,Paramètres!$B$3:$C$56,2,FALSE)),0,VLOOKUP(AC37,Paramètres!$B$3:$C$56,2,FALSE)*Paramètres!$K$15),IF(OR(AC37="",OR($D37="",$D37="NL",$D37="HORS LIGUE")),0,VLOOKUP(IF(OR(AC37="",OR($D37="",$D37="NL",$D37="HORS LIGUE")),"",COUNTIFS($D$5:$D$72,"&lt;&gt;"&amp;"",$D$5:$D$72,"&lt;&gt;"&amp;"NL",$D$5:$D$72,"&lt;&gt;"&amp;"HORS LIGUE",AC$5:AC$72,"&lt;"&amp;AC37)+1),Paramètres!$B$3:$C$56,2,FALSE)*Paramètres!$K$15))</f>
        <v>0</v>
      </c>
      <c r="AE37" s="46"/>
      <c r="AF37" s="2">
        <f>IF(AE$2="Bike &amp; Run",IF(ISNA(VLOOKUP(AE37,Paramètres!$B$3:$C$56,2,FALSE)),0,VLOOKUP(AE37,Paramètres!$B$3:$C$56,2,FALSE)*Paramètres!$K$16),IF(OR(AE37="",OR($D37="",$D37="NL",$D37="HORS LIGUE")),0,VLOOKUP(IF(OR(AE37="",OR($D37="",$D37="NL",$D37="HORS LIGUE")),"",COUNTIFS($D$5:$D$72,"&lt;&gt;"&amp;"",$D$5:$D$72,"&lt;&gt;"&amp;"NL",$D$5:$D$72,"&lt;&gt;"&amp;"HORS LIGUE",AE$5:AE$72,"&lt;"&amp;AE37)+1),Paramètres!$B$3:$C$56,2,FALSE)*Paramètres!$K$16))</f>
        <v>0</v>
      </c>
      <c r="AG37" s="46"/>
      <c r="AH37" s="2">
        <f>IF(AG$2="Bike &amp; Run",IF(ISNA(VLOOKUP(AG37,Paramètres!$B$3:$C$56,2,FALSE)),0,VLOOKUP(AG37,Paramètres!$B$3:$C$56,2,FALSE)*Paramètres!$K$17),IF(OR(AG37="",OR($D37="",$D37="NL",$D37="HORS LIGUE")),0,VLOOKUP(IF(OR(AG37="",OR($D37="",$D37="NL",$D37="HORS LIGUE")),"",COUNTIFS($D$5:$D$72,"&lt;&gt;"&amp;"",$D$5:$D$72,"&lt;&gt;"&amp;"NL",$D$5:$D$72,"&lt;&gt;"&amp;"HORS LIGUE",AG$5:AG$72,"&lt;"&amp;AG37)+1),Paramètres!$B$3:$C$56,2,FALSE)*Paramètres!$K$17))</f>
        <v>0</v>
      </c>
      <c r="AI37" s="40">
        <f t="shared" ref="AI37:AI68" si="53">F37+H37+J37+L37+N37+P37+R37+T37+V37+X37+Z37+AB37+AD37+AF37+AH37</f>
        <v>0</v>
      </c>
      <c r="AJ37" s="3" t="str">
        <f t="shared" ref="AJ37:AJ68" si="54">IF(AI37&lt;&gt;0,RANK(AI37,$AI$5:$AI$72),"")</f>
        <v/>
      </c>
      <c r="AK37" s="5">
        <f t="shared" ref="AK37:AK72" si="55">COUNTA(E37,G37,I37,K37,M37,O37,Q37,S37,U37,W37,Y37,AA37,AC37,AE37,AG37)</f>
        <v>0</v>
      </c>
      <c r="AL37" s="41">
        <f t="shared" ref="AL37:AL72" si="56">HLOOKUP($AL$2,$BD$4:$BR$72,ROW(A37)-3,FALSE)</f>
        <v>0</v>
      </c>
      <c r="AM37" s="33" t="str">
        <f t="shared" ref="AM37:AM68" si="57">IF(AL37&lt;&gt;0,RANK(AL37,$AL$5:$AL$72),"")</f>
        <v/>
      </c>
      <c r="AO37" s="22">
        <f t="shared" ref="AO37:AO72" si="58">F37</f>
        <v>0</v>
      </c>
      <c r="AP37">
        <f t="shared" ref="AP37:AP72" si="59">H37</f>
        <v>0</v>
      </c>
      <c r="AQ37">
        <f t="shared" ref="AQ37:AQ72" si="60">J37</f>
        <v>0</v>
      </c>
      <c r="AR37">
        <f t="shared" ref="AR37:AR72" si="61">L37</f>
        <v>0</v>
      </c>
      <c r="AS37">
        <f t="shared" ref="AS37:AS72" si="62">N37</f>
        <v>0</v>
      </c>
      <c r="AT37">
        <f t="shared" ref="AT37:AT72" si="63">P37</f>
        <v>0</v>
      </c>
      <c r="AU37">
        <f t="shared" ref="AU37:AU72" si="64">R37</f>
        <v>0</v>
      </c>
      <c r="AV37">
        <f t="shared" ref="AV37:AV72" si="65">T37</f>
        <v>0</v>
      </c>
      <c r="AW37">
        <f t="shared" ref="AW37:AW72" si="66">V37</f>
        <v>0</v>
      </c>
      <c r="AX37">
        <f t="shared" ref="AX37:AX72" si="67">X37</f>
        <v>0</v>
      </c>
      <c r="AY37">
        <f t="shared" ref="AY37:AY72" si="68">Z37</f>
        <v>0</v>
      </c>
      <c r="AZ37">
        <f t="shared" ref="AZ37:AZ72" si="69">AB37</f>
        <v>0</v>
      </c>
      <c r="BA37">
        <f t="shared" ref="BA37:BA72" si="70">AD37</f>
        <v>0</v>
      </c>
      <c r="BB37">
        <f t="shared" ref="BB37:BB72" si="71">AF37</f>
        <v>0</v>
      </c>
      <c r="BC37">
        <f t="shared" ref="BC37:BC72" si="72">AH37</f>
        <v>0</v>
      </c>
      <c r="BD37">
        <f t="shared" ref="BD37:BD72" si="73">LARGE($AO37:$BC37,BD$4)</f>
        <v>0</v>
      </c>
      <c r="BE37" s="22">
        <f t="shared" ref="BE37:BR37" si="74">BD37+LARGE($AO37:$BC37,BE$4)</f>
        <v>0</v>
      </c>
      <c r="BF37" s="22">
        <f t="shared" si="74"/>
        <v>0</v>
      </c>
      <c r="BG37" s="22">
        <f t="shared" si="74"/>
        <v>0</v>
      </c>
      <c r="BH37" s="22">
        <f t="shared" si="74"/>
        <v>0</v>
      </c>
      <c r="BI37" s="22">
        <f t="shared" si="74"/>
        <v>0</v>
      </c>
      <c r="BJ37" s="22">
        <f t="shared" si="74"/>
        <v>0</v>
      </c>
      <c r="BK37" s="22">
        <f t="shared" si="74"/>
        <v>0</v>
      </c>
      <c r="BL37" s="22">
        <f t="shared" si="74"/>
        <v>0</v>
      </c>
      <c r="BM37" s="22">
        <f t="shared" si="74"/>
        <v>0</v>
      </c>
      <c r="BN37" s="22">
        <f t="shared" si="74"/>
        <v>0</v>
      </c>
      <c r="BO37" s="22">
        <f t="shared" si="74"/>
        <v>0</v>
      </c>
      <c r="BP37" s="22">
        <f t="shared" si="74"/>
        <v>0</v>
      </c>
      <c r="BQ37" s="22">
        <f t="shared" si="74"/>
        <v>0</v>
      </c>
      <c r="BR37" s="22">
        <f t="shared" si="74"/>
        <v>0</v>
      </c>
    </row>
    <row r="38" spans="1:70" ht="16.5">
      <c r="A38" s="14" t="s">
        <v>1024</v>
      </c>
      <c r="B38" s="32" t="str">
        <f>IF(ISNA(VLOOKUP(A38,'Licenciés Jeunes 2023'!A:C,3,0)),"",VLOOKUP(A38,'Licenciés Jeunes 2023'!A:C,3,0))</f>
        <v/>
      </c>
      <c r="C38" s="32" t="str">
        <f>IF(ISNA(VLOOKUP(A38,'Licenciés Jeunes 2023'!A:C,2,0)),"",VLOOKUP(A38,'Licenciés Jeunes 2023'!A:C,2,0))</f>
        <v/>
      </c>
      <c r="D38" s="32" t="str">
        <f>IF(ISNA(VLOOKUP(A38,'Licenciés Jeunes 2023'!A:F,6,0)),"",VLOOKUP(A38,'Licenciés Jeunes 2023'!A:F,6,0))</f>
        <v/>
      </c>
      <c r="E38" s="6"/>
      <c r="F38" s="2">
        <f>IF(E$2="Bike &amp; Run",IF(ISNA(VLOOKUP(E38,Paramètres!$B$3:$C$56,2,FALSE)),0,VLOOKUP(E38,Paramètres!$B$3:$C$56,2,FALSE)*Paramètres!$K$3),IF(OR(E38="",OR($D38="",$D38="NL",$D38="HORS LIGUE")),0,VLOOKUP(IF(OR(E38="",OR($D38="",$D38="NL",$D38="HORS LIGUE")),"",COUNTIFS($D$5:$D$72,"&lt;&gt;"&amp;"",$D$5:$D$72,"&lt;&gt;"&amp;"NL",$D$5:$D$72,"&lt;&gt;"&amp;"HORS LIGUE",E$5:E$72,"&lt;"&amp;E38)+1),Paramètres!$B$3:$C$56,2,FALSE)*Paramètres!$K$3))</f>
        <v>0</v>
      </c>
      <c r="G38" s="4"/>
      <c r="H38" s="2">
        <f>IF(G$2="Bike &amp; Run",IF(ISNA(VLOOKUP(G38,Paramètres!$B$3:$C$56,2,FALSE)),0,VLOOKUP(G38,Paramètres!$B$3:$C$56,2,FALSE)*Paramètres!$K$4),IF(OR(G38="",OR($D38="",$D38="NL",$D38="HORS LIGUE")),0,VLOOKUP(IF(OR(G38="",OR($D38="",$D38="NL",$D38="HORS LIGUE")),"",COUNTIFS($D$5:$D$72,"&lt;&gt;"&amp;"",$D$5:$D$72,"&lt;&gt;"&amp;"NL",$D$5:$D$72,"&lt;&gt;"&amp;"HORS LIGUE",G$5:G$72,"&lt;"&amp;G38)+1),Paramètres!$B$3:$C$56,2,FALSE)*Paramètres!$K$4))</f>
        <v>0</v>
      </c>
      <c r="I38" s="36"/>
      <c r="J38" s="2">
        <f>IF(I$2="Bike &amp; Run",IF(ISNA(VLOOKUP(I38,Paramètres!$B$3:$C$56,2,FALSE)),0,VLOOKUP(I38,Paramètres!$B$3:$C$56,2,FALSE)*Paramètres!$K$5),IF(OR(I38="",OR($D38="",$D38="NL",$D38="HORS LIGUE")),0,VLOOKUP(IF(OR(I38="",OR($D38="",$D38="NL",$D38="HORS LIGUE")),"",COUNTIFS($D$5:$D$72,"&lt;&gt;"&amp;"",$D$5:$D$72,"&lt;&gt;"&amp;"NL",$D$5:$D$72,"&lt;&gt;"&amp;"HORS LIGUE",I$5:I$72,"&lt;"&amp;I38)+1),Paramètres!$B$3:$C$56,2,FALSE)*Paramètres!$K$5))</f>
        <v>0</v>
      </c>
      <c r="K38" s="4"/>
      <c r="L38" s="2">
        <f>IF(K$2="Bike &amp; Run",IF(ISNA(VLOOKUP(K38,Paramètres!$B$3:$C$56,2,FALSE)),0,VLOOKUP(K38,Paramètres!$B$3:$C$56,2,FALSE)*Paramètres!$K$6),IF(OR(K38="",OR($D38="",$D38="NL",$D38="HORS LIGUE")),0,VLOOKUP(IF(OR(K38="",OR($D38="",$D38="NL",$D38="HORS LIGUE")),"",COUNTIFS($D$5:$D$72,"&lt;&gt;"&amp;"",$D$5:$D$72,"&lt;&gt;"&amp;"NL",$D$5:$D$72,"&lt;&gt;"&amp;"HORS LIGUE",K$5:K$72,"&lt;"&amp;K38)+1),Paramètres!$B$3:$C$56,2,FALSE)*Paramètres!$K$6))</f>
        <v>0</v>
      </c>
      <c r="M38" s="4"/>
      <c r="N38" s="2">
        <f>IF(M$2="Bike &amp; Run",IF(ISNA(VLOOKUP(M38,Paramètres!$B$3:$C$56,2,FALSE)),0,VLOOKUP(M38,Paramètres!$B$3:$C$56,2,FALSE)*Paramètres!$K$7),IF(OR(M38="",OR($D38="",$D38="NL",$D38="HORS LIGUE")),0,VLOOKUP(IF(OR(M38="",OR($D38="",$D38="NL",$D38="HORS LIGUE")),"",COUNTIFS($D$5:$D$72,"&lt;&gt;"&amp;"",$D$5:$D$72,"&lt;&gt;"&amp;"NL",$D$5:$D$72,"&lt;&gt;"&amp;"HORS LIGUE",M$5:M$72,"&lt;"&amp;M38)+1),Paramètres!$B$3:$C$56,2,FALSE)*Paramètres!$K$7))</f>
        <v>0</v>
      </c>
      <c r="O38" s="46"/>
      <c r="P38" s="2">
        <f>IF(O$2="Bike &amp; Run",IF(ISNA(VLOOKUP(O38,Paramètres!$B$3:$C$56,2,FALSE)),0,VLOOKUP(O38,Paramètres!$B$3:$C$56,2,FALSE)*Paramètres!$K$8),IF(OR(O38="",OR($D38="",$D38="NL",$D38="HORS LIGUE")),0,VLOOKUP(IF(OR(O38="",OR($D38="",$D38="NL",$D38="HORS LIGUE")),"",COUNTIFS($D$5:$D$72,"&lt;&gt;"&amp;"",$D$5:$D$72,"&lt;&gt;"&amp;"NL",$D$5:$D$72,"&lt;&gt;"&amp;"HORS LIGUE",O$5:O$72,"&lt;"&amp;O38)+1),Paramètres!$B$3:$C$56,2,FALSE)*Paramètres!$K$8))</f>
        <v>0</v>
      </c>
      <c r="Q38" s="46"/>
      <c r="R38" s="2">
        <f>IF(Q$2="Bike &amp; Run",IF(ISNA(VLOOKUP(Q38,Paramètres!$B$3:$C$56,2,FALSE)),0,VLOOKUP(Q38,Paramètres!$B$3:$C$56,2,FALSE)*Paramètres!$K$9),IF(OR(Q38="",OR($D38="",$D38="NL",$D38="HORS LIGUE")),0,VLOOKUP(IF(OR(Q38="",OR($D38="",$D38="NL",$D38="HORS LIGUE")),"",COUNTIFS($D$5:$D$72,"&lt;&gt;"&amp;"",$D$5:$D$72,"&lt;&gt;"&amp;"NL",$D$5:$D$72,"&lt;&gt;"&amp;"HORS LIGUE",Q$5:Q$72,"&lt;"&amp;Q38)+1),Paramètres!$B$3:$C$56,2,FALSE)*Paramètres!$K$9))</f>
        <v>0</v>
      </c>
      <c r="S38" s="46"/>
      <c r="T38" s="2">
        <f>IF(S$2="Bike &amp; Run",IF(ISNA(VLOOKUP(S38,Paramètres!$B$3:$C$56,2,FALSE)),0,VLOOKUP(S38,Paramètres!$B$3:$C$56,2,FALSE)*Paramètres!$K$10),IF(OR(S38="",OR($D38="",$D38="NL",$D38="HORS LIGUE")),0,VLOOKUP(IF(OR(S38="",OR($D38="",$D38="NL",$D38="HORS LIGUE")),"",COUNTIFS($D$5:$D$72,"&lt;&gt;"&amp;"",$D$5:$D$72,"&lt;&gt;"&amp;"NL",$D$5:$D$72,"&lt;&gt;"&amp;"HORS LIGUE",S$5:S$72,"&lt;"&amp;S38)+1),Paramètres!$B$3:$C$56,2,FALSE)*Paramètres!$K$10))</f>
        <v>0</v>
      </c>
      <c r="U38" s="46"/>
      <c r="V38" s="2">
        <f>IF(U$2="Bike &amp; Run",IF(ISNA(VLOOKUP(U38,Paramètres!$B$3:$C$56,2,FALSE)),0,VLOOKUP(U38,Paramètres!$B$3:$C$56,2,FALSE)*Paramètres!$K$11),IF(OR(U38="",OR($D38="",$D38="NL",$D38="HORS LIGUE")),0,VLOOKUP(IF(OR(U38="",OR($D38="",$D38="NL",$D38="HORS LIGUE")),"",COUNTIFS($D$5:$D$72,"&lt;&gt;"&amp;"",$D$5:$D$72,"&lt;&gt;"&amp;"NL",$D$5:$D$72,"&lt;&gt;"&amp;"HORS LIGUE",U$5:U$72,"&lt;"&amp;U38)+1),Paramètres!$B$3:$C$56,2,FALSE)*Paramètres!$K$11))</f>
        <v>0</v>
      </c>
      <c r="W38" s="46"/>
      <c r="X38" s="2">
        <f>IF(W$2="Bike &amp; Run",IF(ISNA(VLOOKUP(W38,Paramètres!$B$3:$C$56,2,FALSE)),0,VLOOKUP(W38,Paramètres!$B$3:$C$56,2,FALSE)*Paramètres!$K$12),IF(OR(W38="",OR($D38="",$D38="NL",$D38="HORS LIGUE")),0,VLOOKUP(IF(OR(W38="",OR($D38="",$D38="NL",$D38="HORS LIGUE")),"",COUNTIFS($D$5:$D$72,"&lt;&gt;"&amp;"",$D$5:$D$72,"&lt;&gt;"&amp;"NL",$D$5:$D$72,"&lt;&gt;"&amp;"HORS LIGUE",W$5:W$72,"&lt;"&amp;W38)+1),Paramètres!$B$3:$C$56,2,FALSE)*Paramètres!$K$12))</f>
        <v>0</v>
      </c>
      <c r="Y38" s="46"/>
      <c r="Z38" s="2">
        <f>IF(Y$2="Bike &amp; Run",IF(ISNA(VLOOKUP(Y38,Paramètres!$B$3:$C$56,2,FALSE)),0,VLOOKUP(Y38,Paramètres!$B$3:$C$56,2,FALSE)*Paramètres!$K$13),IF(OR(Y38="",OR($D38="",$D38="NL",$D38="HORS LIGUE")),0,VLOOKUP(IF(OR(Y38="",OR($D38="",$D38="NL",$D38="HORS LIGUE")),"",COUNTIFS($D$5:$D$72,"&lt;&gt;"&amp;"",$D$5:$D$72,"&lt;&gt;"&amp;"NL",$D$5:$D$72,"&lt;&gt;"&amp;"HORS LIGUE",Y$5:Y$72,"&lt;"&amp;Y38)+1),Paramètres!$B$3:$C$56,2,FALSE)*Paramètres!$K$13))</f>
        <v>0</v>
      </c>
      <c r="AA38" s="46"/>
      <c r="AB38" s="2">
        <f>IF(AA$2="Bike &amp; Run",IF(ISNA(VLOOKUP(AA38,Paramètres!$B$3:$C$56,2,FALSE)),0,VLOOKUP(AA38,Paramètres!$B$3:$C$56,2,FALSE)*Paramètres!$K$14),IF(OR(AA38="",OR($D38="",$D38="NL",$D38="HORS LIGUE")),0,VLOOKUP(IF(OR(AA38="",OR($D38="",$D38="NL",$D38="HORS LIGUE")),"",COUNTIFS($D$5:$D$72,"&lt;&gt;"&amp;"",$D$5:$D$72,"&lt;&gt;"&amp;"NL",$D$5:$D$72,"&lt;&gt;"&amp;"HORS LIGUE",AA$5:AA$72,"&lt;"&amp;AA38)+1),Paramètres!$B$3:$C$56,2,FALSE)*Paramètres!$K$14))</f>
        <v>0</v>
      </c>
      <c r="AC38" s="46"/>
      <c r="AD38" s="2">
        <f>IF(AC$2="Bike &amp; Run",IF(ISNA(VLOOKUP(AC38,Paramètres!$B$3:$C$56,2,FALSE)),0,VLOOKUP(AC38,Paramètres!$B$3:$C$56,2,FALSE)*Paramètres!$K$15),IF(OR(AC38="",OR($D38="",$D38="NL",$D38="HORS LIGUE")),0,VLOOKUP(IF(OR(AC38="",OR($D38="",$D38="NL",$D38="HORS LIGUE")),"",COUNTIFS($D$5:$D$72,"&lt;&gt;"&amp;"",$D$5:$D$72,"&lt;&gt;"&amp;"NL",$D$5:$D$72,"&lt;&gt;"&amp;"HORS LIGUE",AC$5:AC$72,"&lt;"&amp;AC38)+1),Paramètres!$B$3:$C$56,2,FALSE)*Paramètres!$K$15))</f>
        <v>0</v>
      </c>
      <c r="AE38" s="46"/>
      <c r="AF38" s="2">
        <f>IF(AE$2="Bike &amp; Run",IF(ISNA(VLOOKUP(AE38,Paramètres!$B$3:$C$56,2,FALSE)),0,VLOOKUP(AE38,Paramètres!$B$3:$C$56,2,FALSE)*Paramètres!$K$16),IF(OR(AE38="",OR($D38="",$D38="NL",$D38="HORS LIGUE")),0,VLOOKUP(IF(OR(AE38="",OR($D38="",$D38="NL",$D38="HORS LIGUE")),"",COUNTIFS($D$5:$D$72,"&lt;&gt;"&amp;"",$D$5:$D$72,"&lt;&gt;"&amp;"NL",$D$5:$D$72,"&lt;&gt;"&amp;"HORS LIGUE",AE$5:AE$72,"&lt;"&amp;AE38)+1),Paramètres!$B$3:$C$56,2,FALSE)*Paramètres!$K$16))</f>
        <v>0</v>
      </c>
      <c r="AG38" s="46"/>
      <c r="AH38" s="2">
        <f>IF(AG$2="Bike &amp; Run",IF(ISNA(VLOOKUP(AG38,Paramètres!$B$3:$C$56,2,FALSE)),0,VLOOKUP(AG38,Paramètres!$B$3:$C$56,2,FALSE)*Paramètres!$K$17),IF(OR(AG38="",OR($D38="",$D38="NL",$D38="HORS LIGUE")),0,VLOOKUP(IF(OR(AG38="",OR($D38="",$D38="NL",$D38="HORS LIGUE")),"",COUNTIFS($D$5:$D$72,"&lt;&gt;"&amp;"",$D$5:$D$72,"&lt;&gt;"&amp;"NL",$D$5:$D$72,"&lt;&gt;"&amp;"HORS LIGUE",AG$5:AG$72,"&lt;"&amp;AG38)+1),Paramètres!$B$3:$C$56,2,FALSE)*Paramètres!$K$17))</f>
        <v>0</v>
      </c>
      <c r="AI38" s="40">
        <f t="shared" si="53"/>
        <v>0</v>
      </c>
      <c r="AJ38" s="3" t="str">
        <f t="shared" si="54"/>
        <v/>
      </c>
      <c r="AK38" s="5">
        <f t="shared" si="55"/>
        <v>0</v>
      </c>
      <c r="AL38" s="41">
        <f t="shared" si="56"/>
        <v>0</v>
      </c>
      <c r="AM38" s="33" t="str">
        <f t="shared" si="57"/>
        <v/>
      </c>
      <c r="AO38" s="22">
        <f t="shared" si="58"/>
        <v>0</v>
      </c>
      <c r="AP38">
        <f t="shared" si="59"/>
        <v>0</v>
      </c>
      <c r="AQ38">
        <f t="shared" si="60"/>
        <v>0</v>
      </c>
      <c r="AR38">
        <f t="shared" si="61"/>
        <v>0</v>
      </c>
      <c r="AS38">
        <f t="shared" si="62"/>
        <v>0</v>
      </c>
      <c r="AT38">
        <f t="shared" si="63"/>
        <v>0</v>
      </c>
      <c r="AU38">
        <f t="shared" si="64"/>
        <v>0</v>
      </c>
      <c r="AV38">
        <f t="shared" si="65"/>
        <v>0</v>
      </c>
      <c r="AW38">
        <f t="shared" si="66"/>
        <v>0</v>
      </c>
      <c r="AX38">
        <f t="shared" si="67"/>
        <v>0</v>
      </c>
      <c r="AY38">
        <f t="shared" si="68"/>
        <v>0</v>
      </c>
      <c r="AZ38">
        <f t="shared" si="69"/>
        <v>0</v>
      </c>
      <c r="BA38">
        <f t="shared" si="70"/>
        <v>0</v>
      </c>
      <c r="BB38">
        <f t="shared" si="71"/>
        <v>0</v>
      </c>
      <c r="BC38">
        <f t="shared" si="72"/>
        <v>0</v>
      </c>
      <c r="BD38">
        <f t="shared" si="73"/>
        <v>0</v>
      </c>
      <c r="BE38" s="22">
        <f t="shared" ref="BE38:BR38" si="75">BD38+LARGE($AO38:$BC38,BE$4)</f>
        <v>0</v>
      </c>
      <c r="BF38" s="22">
        <f t="shared" si="75"/>
        <v>0</v>
      </c>
      <c r="BG38" s="22">
        <f t="shared" si="75"/>
        <v>0</v>
      </c>
      <c r="BH38" s="22">
        <f t="shared" si="75"/>
        <v>0</v>
      </c>
      <c r="BI38" s="22">
        <f t="shared" si="75"/>
        <v>0</v>
      </c>
      <c r="BJ38" s="22">
        <f t="shared" si="75"/>
        <v>0</v>
      </c>
      <c r="BK38" s="22">
        <f t="shared" si="75"/>
        <v>0</v>
      </c>
      <c r="BL38" s="22">
        <f t="shared" si="75"/>
        <v>0</v>
      </c>
      <c r="BM38" s="22">
        <f t="shared" si="75"/>
        <v>0</v>
      </c>
      <c r="BN38" s="22">
        <f t="shared" si="75"/>
        <v>0</v>
      </c>
      <c r="BO38" s="22">
        <f t="shared" si="75"/>
        <v>0</v>
      </c>
      <c r="BP38" s="22">
        <f t="shared" si="75"/>
        <v>0</v>
      </c>
      <c r="BQ38" s="22">
        <f t="shared" si="75"/>
        <v>0</v>
      </c>
      <c r="BR38" s="22">
        <f t="shared" si="75"/>
        <v>0</v>
      </c>
    </row>
    <row r="39" spans="1:70" ht="16.5">
      <c r="A39" s="14" t="s">
        <v>1045</v>
      </c>
      <c r="B39" s="32" t="str">
        <f>IF(ISNA(VLOOKUP(A39,'Licenciés Jeunes 2023'!A:C,3,0)),"",VLOOKUP(A39,'Licenciés Jeunes 2023'!A:C,3,0))</f>
        <v/>
      </c>
      <c r="C39" s="32" t="str">
        <f>IF(ISNA(VLOOKUP(A39,'Licenciés Jeunes 2023'!A:C,2,0)),"",VLOOKUP(A39,'Licenciés Jeunes 2023'!A:C,2,0))</f>
        <v/>
      </c>
      <c r="D39" s="32" t="str">
        <f>IF(ISNA(VLOOKUP(A39,'Licenciés Jeunes 2023'!A:F,6,0)),"",VLOOKUP(A39,'Licenciés Jeunes 2023'!A:F,6,0))</f>
        <v/>
      </c>
      <c r="E39" s="6"/>
      <c r="F39" s="2">
        <f>IF(E$2="Bike &amp; Run",IF(ISNA(VLOOKUP(E39,Paramètres!$B$3:$C$56,2,FALSE)),0,VLOOKUP(E39,Paramètres!$B$3:$C$56,2,FALSE)*Paramètres!$K$3),IF(OR(E39="",OR($D39="",$D39="NL",$D39="HORS LIGUE")),0,VLOOKUP(IF(OR(E39="",OR($D39="",$D39="NL",$D39="HORS LIGUE")),"",COUNTIFS($D$5:$D$72,"&lt;&gt;"&amp;"",$D$5:$D$72,"&lt;&gt;"&amp;"NL",$D$5:$D$72,"&lt;&gt;"&amp;"HORS LIGUE",E$5:E$72,"&lt;"&amp;E39)+1),Paramètres!$B$3:$C$56,2,FALSE)*Paramètres!$K$3))</f>
        <v>0</v>
      </c>
      <c r="G39" s="4"/>
      <c r="H39" s="2">
        <f>IF(G$2="Bike &amp; Run",IF(ISNA(VLOOKUP(G39,Paramètres!$B$3:$C$56,2,FALSE)),0,VLOOKUP(G39,Paramètres!$B$3:$C$56,2,FALSE)*Paramètres!$K$4),IF(OR(G39="",OR($D39="",$D39="NL",$D39="HORS LIGUE")),0,VLOOKUP(IF(OR(G39="",OR($D39="",$D39="NL",$D39="HORS LIGUE")),"",COUNTIFS($D$5:$D$72,"&lt;&gt;"&amp;"",$D$5:$D$72,"&lt;&gt;"&amp;"NL",$D$5:$D$72,"&lt;&gt;"&amp;"HORS LIGUE",G$5:G$72,"&lt;"&amp;G39)+1),Paramètres!$B$3:$C$56,2,FALSE)*Paramètres!$K$4))</f>
        <v>0</v>
      </c>
      <c r="I39" s="36"/>
      <c r="J39" s="2">
        <f>IF(I$2="Bike &amp; Run",IF(ISNA(VLOOKUP(I39,Paramètres!$B$3:$C$56,2,FALSE)),0,VLOOKUP(I39,Paramètres!$B$3:$C$56,2,FALSE)*Paramètres!$K$5),IF(OR(I39="",OR($D39="",$D39="NL",$D39="HORS LIGUE")),0,VLOOKUP(IF(OR(I39="",OR($D39="",$D39="NL",$D39="HORS LIGUE")),"",COUNTIFS($D$5:$D$72,"&lt;&gt;"&amp;"",$D$5:$D$72,"&lt;&gt;"&amp;"NL",$D$5:$D$72,"&lt;&gt;"&amp;"HORS LIGUE",I$5:I$72,"&lt;"&amp;I39)+1),Paramètres!$B$3:$C$56,2,FALSE)*Paramètres!$K$5))</f>
        <v>0</v>
      </c>
      <c r="K39" s="4"/>
      <c r="L39" s="2">
        <f>IF(K$2="Bike &amp; Run",IF(ISNA(VLOOKUP(K39,Paramètres!$B$3:$C$56,2,FALSE)),0,VLOOKUP(K39,Paramètres!$B$3:$C$56,2,FALSE)*Paramètres!$K$6),IF(OR(K39="",OR($D39="",$D39="NL",$D39="HORS LIGUE")),0,VLOOKUP(IF(OR(K39="",OR($D39="",$D39="NL",$D39="HORS LIGUE")),"",COUNTIFS($D$5:$D$72,"&lt;&gt;"&amp;"",$D$5:$D$72,"&lt;&gt;"&amp;"NL",$D$5:$D$72,"&lt;&gt;"&amp;"HORS LIGUE",K$5:K$72,"&lt;"&amp;K39)+1),Paramètres!$B$3:$C$56,2,FALSE)*Paramètres!$K$6))</f>
        <v>0</v>
      </c>
      <c r="M39" s="4"/>
      <c r="N39" s="2">
        <f>IF(M$2="Bike &amp; Run",IF(ISNA(VLOOKUP(M39,Paramètres!$B$3:$C$56,2,FALSE)),0,VLOOKUP(M39,Paramètres!$B$3:$C$56,2,FALSE)*Paramètres!$K$7),IF(OR(M39="",OR($D39="",$D39="NL",$D39="HORS LIGUE")),0,VLOOKUP(IF(OR(M39="",OR($D39="",$D39="NL",$D39="HORS LIGUE")),"",COUNTIFS($D$5:$D$72,"&lt;&gt;"&amp;"",$D$5:$D$72,"&lt;&gt;"&amp;"NL",$D$5:$D$72,"&lt;&gt;"&amp;"HORS LIGUE",M$5:M$72,"&lt;"&amp;M39)+1),Paramètres!$B$3:$C$56,2,FALSE)*Paramètres!$K$7))</f>
        <v>0</v>
      </c>
      <c r="O39" s="46"/>
      <c r="P39" s="2">
        <f>IF(O$2="Bike &amp; Run",IF(ISNA(VLOOKUP(O39,Paramètres!$B$3:$C$56,2,FALSE)),0,VLOOKUP(O39,Paramètres!$B$3:$C$56,2,FALSE)*Paramètres!$K$8),IF(OR(O39="",OR($D39="",$D39="NL",$D39="HORS LIGUE")),0,VLOOKUP(IF(OR(O39="",OR($D39="",$D39="NL",$D39="HORS LIGUE")),"",COUNTIFS($D$5:$D$72,"&lt;&gt;"&amp;"",$D$5:$D$72,"&lt;&gt;"&amp;"NL",$D$5:$D$72,"&lt;&gt;"&amp;"HORS LIGUE",O$5:O$72,"&lt;"&amp;O39)+1),Paramètres!$B$3:$C$56,2,FALSE)*Paramètres!$K$8))</f>
        <v>0</v>
      </c>
      <c r="Q39" s="46"/>
      <c r="R39" s="2">
        <f>IF(Q$2="Bike &amp; Run",IF(ISNA(VLOOKUP(Q39,Paramètres!$B$3:$C$56,2,FALSE)),0,VLOOKUP(Q39,Paramètres!$B$3:$C$56,2,FALSE)*Paramètres!$K$9),IF(OR(Q39="",OR($D39="",$D39="NL",$D39="HORS LIGUE")),0,VLOOKUP(IF(OR(Q39="",OR($D39="",$D39="NL",$D39="HORS LIGUE")),"",COUNTIFS($D$5:$D$72,"&lt;&gt;"&amp;"",$D$5:$D$72,"&lt;&gt;"&amp;"NL",$D$5:$D$72,"&lt;&gt;"&amp;"HORS LIGUE",Q$5:Q$72,"&lt;"&amp;Q39)+1),Paramètres!$B$3:$C$56,2,FALSE)*Paramètres!$K$9))</f>
        <v>0</v>
      </c>
      <c r="S39" s="46"/>
      <c r="T39" s="2">
        <f>IF(S$2="Bike &amp; Run",IF(ISNA(VLOOKUP(S39,Paramètres!$B$3:$C$56,2,FALSE)),0,VLOOKUP(S39,Paramètres!$B$3:$C$56,2,FALSE)*Paramètres!$K$10),IF(OR(S39="",OR($D39="",$D39="NL",$D39="HORS LIGUE")),0,VLOOKUP(IF(OR(S39="",OR($D39="",$D39="NL",$D39="HORS LIGUE")),"",COUNTIFS($D$5:$D$72,"&lt;&gt;"&amp;"",$D$5:$D$72,"&lt;&gt;"&amp;"NL",$D$5:$D$72,"&lt;&gt;"&amp;"HORS LIGUE",S$5:S$72,"&lt;"&amp;S39)+1),Paramètres!$B$3:$C$56,2,FALSE)*Paramètres!$K$10))</f>
        <v>0</v>
      </c>
      <c r="U39" s="46"/>
      <c r="V39" s="2">
        <f>IF(U$2="Bike &amp; Run",IF(ISNA(VLOOKUP(U39,Paramètres!$B$3:$C$56,2,FALSE)),0,VLOOKUP(U39,Paramètres!$B$3:$C$56,2,FALSE)*Paramètres!$K$11),IF(OR(U39="",OR($D39="",$D39="NL",$D39="HORS LIGUE")),0,VLOOKUP(IF(OR(U39="",OR($D39="",$D39="NL",$D39="HORS LIGUE")),"",COUNTIFS($D$5:$D$72,"&lt;&gt;"&amp;"",$D$5:$D$72,"&lt;&gt;"&amp;"NL",$D$5:$D$72,"&lt;&gt;"&amp;"HORS LIGUE",U$5:U$72,"&lt;"&amp;U39)+1),Paramètres!$B$3:$C$56,2,FALSE)*Paramètres!$K$11))</f>
        <v>0</v>
      </c>
      <c r="W39" s="46"/>
      <c r="X39" s="2">
        <f>IF(W$2="Bike &amp; Run",IF(ISNA(VLOOKUP(W39,Paramètres!$B$3:$C$56,2,FALSE)),0,VLOOKUP(W39,Paramètres!$B$3:$C$56,2,FALSE)*Paramètres!$K$12),IF(OR(W39="",OR($D39="",$D39="NL",$D39="HORS LIGUE")),0,VLOOKUP(IF(OR(W39="",OR($D39="",$D39="NL",$D39="HORS LIGUE")),"",COUNTIFS($D$5:$D$72,"&lt;&gt;"&amp;"",$D$5:$D$72,"&lt;&gt;"&amp;"NL",$D$5:$D$72,"&lt;&gt;"&amp;"HORS LIGUE",W$5:W$72,"&lt;"&amp;W39)+1),Paramètres!$B$3:$C$56,2,FALSE)*Paramètres!$K$12))</f>
        <v>0</v>
      </c>
      <c r="Y39" s="46"/>
      <c r="Z39" s="2">
        <f>IF(Y$2="Bike &amp; Run",IF(ISNA(VLOOKUP(Y39,Paramètres!$B$3:$C$56,2,FALSE)),0,VLOOKUP(Y39,Paramètres!$B$3:$C$56,2,FALSE)*Paramètres!$K$13),IF(OR(Y39="",OR($D39="",$D39="NL",$D39="HORS LIGUE")),0,VLOOKUP(IF(OR(Y39="",OR($D39="",$D39="NL",$D39="HORS LIGUE")),"",COUNTIFS($D$5:$D$72,"&lt;&gt;"&amp;"",$D$5:$D$72,"&lt;&gt;"&amp;"NL",$D$5:$D$72,"&lt;&gt;"&amp;"HORS LIGUE",Y$5:Y$72,"&lt;"&amp;Y39)+1),Paramètres!$B$3:$C$56,2,FALSE)*Paramètres!$K$13))</f>
        <v>0</v>
      </c>
      <c r="AA39" s="46"/>
      <c r="AB39" s="2">
        <f>IF(AA$2="Bike &amp; Run",IF(ISNA(VLOOKUP(AA39,Paramètres!$B$3:$C$56,2,FALSE)),0,VLOOKUP(AA39,Paramètres!$B$3:$C$56,2,FALSE)*Paramètres!$K$14),IF(OR(AA39="",OR($D39="",$D39="NL",$D39="HORS LIGUE")),0,VLOOKUP(IF(OR(AA39="",OR($D39="",$D39="NL",$D39="HORS LIGUE")),"",COUNTIFS($D$5:$D$72,"&lt;&gt;"&amp;"",$D$5:$D$72,"&lt;&gt;"&amp;"NL",$D$5:$D$72,"&lt;&gt;"&amp;"HORS LIGUE",AA$5:AA$72,"&lt;"&amp;AA39)+1),Paramètres!$B$3:$C$56,2,FALSE)*Paramètres!$K$14))</f>
        <v>0</v>
      </c>
      <c r="AC39" s="46"/>
      <c r="AD39" s="2">
        <f>IF(AC$2="Bike &amp; Run",IF(ISNA(VLOOKUP(AC39,Paramètres!$B$3:$C$56,2,FALSE)),0,VLOOKUP(AC39,Paramètres!$B$3:$C$56,2,FALSE)*Paramètres!$K$15),IF(OR(AC39="",OR($D39="",$D39="NL",$D39="HORS LIGUE")),0,VLOOKUP(IF(OR(AC39="",OR($D39="",$D39="NL",$D39="HORS LIGUE")),"",COUNTIFS($D$5:$D$72,"&lt;&gt;"&amp;"",$D$5:$D$72,"&lt;&gt;"&amp;"NL",$D$5:$D$72,"&lt;&gt;"&amp;"HORS LIGUE",AC$5:AC$72,"&lt;"&amp;AC39)+1),Paramètres!$B$3:$C$56,2,FALSE)*Paramètres!$K$15))</f>
        <v>0</v>
      </c>
      <c r="AE39" s="46"/>
      <c r="AF39" s="2">
        <f>IF(AE$2="Bike &amp; Run",IF(ISNA(VLOOKUP(AE39,Paramètres!$B$3:$C$56,2,FALSE)),0,VLOOKUP(AE39,Paramètres!$B$3:$C$56,2,FALSE)*Paramètres!$K$16),IF(OR(AE39="",OR($D39="",$D39="NL",$D39="HORS LIGUE")),0,VLOOKUP(IF(OR(AE39="",OR($D39="",$D39="NL",$D39="HORS LIGUE")),"",COUNTIFS($D$5:$D$72,"&lt;&gt;"&amp;"",$D$5:$D$72,"&lt;&gt;"&amp;"NL",$D$5:$D$72,"&lt;&gt;"&amp;"HORS LIGUE",AE$5:AE$72,"&lt;"&amp;AE39)+1),Paramètres!$B$3:$C$56,2,FALSE)*Paramètres!$K$16))</f>
        <v>0</v>
      </c>
      <c r="AG39" s="46"/>
      <c r="AH39" s="2">
        <f>IF(AG$2="Bike &amp; Run",IF(ISNA(VLOOKUP(AG39,Paramètres!$B$3:$C$56,2,FALSE)),0,VLOOKUP(AG39,Paramètres!$B$3:$C$56,2,FALSE)*Paramètres!$K$17),IF(OR(AG39="",OR($D39="",$D39="NL",$D39="HORS LIGUE")),0,VLOOKUP(IF(OR(AG39="",OR($D39="",$D39="NL",$D39="HORS LIGUE")),"",COUNTIFS($D$5:$D$72,"&lt;&gt;"&amp;"",$D$5:$D$72,"&lt;&gt;"&amp;"NL",$D$5:$D$72,"&lt;&gt;"&amp;"HORS LIGUE",AG$5:AG$72,"&lt;"&amp;AG39)+1),Paramètres!$B$3:$C$56,2,FALSE)*Paramètres!$K$17))</f>
        <v>0</v>
      </c>
      <c r="AI39" s="40">
        <f t="shared" si="53"/>
        <v>0</v>
      </c>
      <c r="AJ39" s="3" t="str">
        <f t="shared" si="54"/>
        <v/>
      </c>
      <c r="AK39" s="5">
        <f t="shared" si="55"/>
        <v>0</v>
      </c>
      <c r="AL39" s="41">
        <f t="shared" si="56"/>
        <v>0</v>
      </c>
      <c r="AM39" s="33" t="str">
        <f t="shared" si="57"/>
        <v/>
      </c>
      <c r="AO39" s="22">
        <f t="shared" si="58"/>
        <v>0</v>
      </c>
      <c r="AP39">
        <f t="shared" si="59"/>
        <v>0</v>
      </c>
      <c r="AQ39">
        <f t="shared" si="60"/>
        <v>0</v>
      </c>
      <c r="AR39">
        <f t="shared" si="61"/>
        <v>0</v>
      </c>
      <c r="AS39">
        <f t="shared" si="62"/>
        <v>0</v>
      </c>
      <c r="AT39">
        <f t="shared" si="63"/>
        <v>0</v>
      </c>
      <c r="AU39">
        <f t="shared" si="64"/>
        <v>0</v>
      </c>
      <c r="AV39">
        <f t="shared" si="65"/>
        <v>0</v>
      </c>
      <c r="AW39">
        <f t="shared" si="66"/>
        <v>0</v>
      </c>
      <c r="AX39">
        <f t="shared" si="67"/>
        <v>0</v>
      </c>
      <c r="AY39">
        <f t="shared" si="68"/>
        <v>0</v>
      </c>
      <c r="AZ39">
        <f t="shared" si="69"/>
        <v>0</v>
      </c>
      <c r="BA39">
        <f t="shared" si="70"/>
        <v>0</v>
      </c>
      <c r="BB39">
        <f t="shared" si="71"/>
        <v>0</v>
      </c>
      <c r="BC39">
        <f t="shared" si="72"/>
        <v>0</v>
      </c>
      <c r="BD39">
        <f t="shared" si="73"/>
        <v>0</v>
      </c>
      <c r="BE39" s="22">
        <f t="shared" ref="BE39:BR39" si="76">BD39+LARGE($AO39:$BC39,BE$4)</f>
        <v>0</v>
      </c>
      <c r="BF39" s="22">
        <f t="shared" si="76"/>
        <v>0</v>
      </c>
      <c r="BG39" s="22">
        <f t="shared" si="76"/>
        <v>0</v>
      </c>
      <c r="BH39" s="22">
        <f t="shared" si="76"/>
        <v>0</v>
      </c>
      <c r="BI39" s="22">
        <f t="shared" si="76"/>
        <v>0</v>
      </c>
      <c r="BJ39" s="22">
        <f t="shared" si="76"/>
        <v>0</v>
      </c>
      <c r="BK39" s="22">
        <f t="shared" si="76"/>
        <v>0</v>
      </c>
      <c r="BL39" s="22">
        <f t="shared" si="76"/>
        <v>0</v>
      </c>
      <c r="BM39" s="22">
        <f t="shared" si="76"/>
        <v>0</v>
      </c>
      <c r="BN39" s="22">
        <f t="shared" si="76"/>
        <v>0</v>
      </c>
      <c r="BO39" s="22">
        <f t="shared" si="76"/>
        <v>0</v>
      </c>
      <c r="BP39" s="22">
        <f t="shared" si="76"/>
        <v>0</v>
      </c>
      <c r="BQ39" s="22">
        <f t="shared" si="76"/>
        <v>0</v>
      </c>
      <c r="BR39" s="22">
        <f t="shared" si="76"/>
        <v>0</v>
      </c>
    </row>
    <row r="40" spans="1:70" ht="16.5">
      <c r="A40" s="14" t="s">
        <v>1082</v>
      </c>
      <c r="B40" s="32" t="str">
        <f>IF(ISNA(VLOOKUP(A40,'Licenciés Jeunes 2023'!A:C,3,0)),"",VLOOKUP(A40,'Licenciés Jeunes 2023'!A:C,3,0))</f>
        <v/>
      </c>
      <c r="C40" s="32" t="str">
        <f>IF(ISNA(VLOOKUP(A40,'Licenciés Jeunes 2023'!A:C,2,0)),"",VLOOKUP(A40,'Licenciés Jeunes 2023'!A:C,2,0))</f>
        <v/>
      </c>
      <c r="D40" s="32" t="str">
        <f>IF(ISNA(VLOOKUP(A40,'Licenciés Jeunes 2023'!A:F,6,0)),"",VLOOKUP(A40,'Licenciés Jeunes 2023'!A:F,6,0))</f>
        <v/>
      </c>
      <c r="E40" s="6"/>
      <c r="F40" s="2">
        <f>IF(E$2="Bike &amp; Run",IF(ISNA(VLOOKUP(E40,Paramètres!$B$3:$C$56,2,FALSE)),0,VLOOKUP(E40,Paramètres!$B$3:$C$56,2,FALSE)*Paramètres!$K$3),IF(OR(E40="",OR($D40="",$D40="NL",$D40="HORS LIGUE")),0,VLOOKUP(IF(OR(E40="",OR($D40="",$D40="NL",$D40="HORS LIGUE")),"",COUNTIFS($D$5:$D$72,"&lt;&gt;"&amp;"",$D$5:$D$72,"&lt;&gt;"&amp;"NL",$D$5:$D$72,"&lt;&gt;"&amp;"HORS LIGUE",E$5:E$72,"&lt;"&amp;E40)+1),Paramètres!$B$3:$C$56,2,FALSE)*Paramètres!$K$3))</f>
        <v>0</v>
      </c>
      <c r="G40" s="4"/>
      <c r="H40" s="2">
        <f>IF(G$2="Bike &amp; Run",IF(ISNA(VLOOKUP(G40,Paramètres!$B$3:$C$56,2,FALSE)),0,VLOOKUP(G40,Paramètres!$B$3:$C$56,2,FALSE)*Paramètres!$K$4),IF(OR(G40="",OR($D40="",$D40="NL",$D40="HORS LIGUE")),0,VLOOKUP(IF(OR(G40="",OR($D40="",$D40="NL",$D40="HORS LIGUE")),"",COUNTIFS($D$5:$D$72,"&lt;&gt;"&amp;"",$D$5:$D$72,"&lt;&gt;"&amp;"NL",$D$5:$D$72,"&lt;&gt;"&amp;"HORS LIGUE",G$5:G$72,"&lt;"&amp;G40)+1),Paramètres!$B$3:$C$56,2,FALSE)*Paramètres!$K$4))</f>
        <v>0</v>
      </c>
      <c r="I40" s="36"/>
      <c r="J40" s="2">
        <f>IF(I$2="Bike &amp; Run",IF(ISNA(VLOOKUP(I40,Paramètres!$B$3:$C$56,2,FALSE)),0,VLOOKUP(I40,Paramètres!$B$3:$C$56,2,FALSE)*Paramètres!$K$5),IF(OR(I40="",OR($D40="",$D40="NL",$D40="HORS LIGUE")),0,VLOOKUP(IF(OR(I40="",OR($D40="",$D40="NL",$D40="HORS LIGUE")),"",COUNTIFS($D$5:$D$72,"&lt;&gt;"&amp;"",$D$5:$D$72,"&lt;&gt;"&amp;"NL",$D$5:$D$72,"&lt;&gt;"&amp;"HORS LIGUE",I$5:I$72,"&lt;"&amp;I40)+1),Paramètres!$B$3:$C$56,2,FALSE)*Paramètres!$K$5))</f>
        <v>0</v>
      </c>
      <c r="K40" s="4"/>
      <c r="L40" s="2">
        <f>IF(K$2="Bike &amp; Run",IF(ISNA(VLOOKUP(K40,Paramètres!$B$3:$C$56,2,FALSE)),0,VLOOKUP(K40,Paramètres!$B$3:$C$56,2,FALSE)*Paramètres!$K$6),IF(OR(K40="",OR($D40="",$D40="NL",$D40="HORS LIGUE")),0,VLOOKUP(IF(OR(K40="",OR($D40="",$D40="NL",$D40="HORS LIGUE")),"",COUNTIFS($D$5:$D$72,"&lt;&gt;"&amp;"",$D$5:$D$72,"&lt;&gt;"&amp;"NL",$D$5:$D$72,"&lt;&gt;"&amp;"HORS LIGUE",K$5:K$72,"&lt;"&amp;K40)+1),Paramètres!$B$3:$C$56,2,FALSE)*Paramètres!$K$6))</f>
        <v>0</v>
      </c>
      <c r="M40" s="4"/>
      <c r="N40" s="2">
        <f>IF(M$2="Bike &amp; Run",IF(ISNA(VLOOKUP(M40,Paramètres!$B$3:$C$56,2,FALSE)),0,VLOOKUP(M40,Paramètres!$B$3:$C$56,2,FALSE)*Paramètres!$K$7),IF(OR(M40="",OR($D40="",$D40="NL",$D40="HORS LIGUE")),0,VLOOKUP(IF(OR(M40="",OR($D40="",$D40="NL",$D40="HORS LIGUE")),"",COUNTIFS($D$5:$D$72,"&lt;&gt;"&amp;"",$D$5:$D$72,"&lt;&gt;"&amp;"NL",$D$5:$D$72,"&lt;&gt;"&amp;"HORS LIGUE",M$5:M$72,"&lt;"&amp;M40)+1),Paramètres!$B$3:$C$56,2,FALSE)*Paramètres!$K$7))</f>
        <v>0</v>
      </c>
      <c r="O40" s="46"/>
      <c r="P40" s="2">
        <f>IF(O$2="Bike &amp; Run",IF(ISNA(VLOOKUP(O40,Paramètres!$B$3:$C$56,2,FALSE)),0,VLOOKUP(O40,Paramètres!$B$3:$C$56,2,FALSE)*Paramètres!$K$8),IF(OR(O40="",OR($D40="",$D40="NL",$D40="HORS LIGUE")),0,VLOOKUP(IF(OR(O40="",OR($D40="",$D40="NL",$D40="HORS LIGUE")),"",COUNTIFS($D$5:$D$72,"&lt;&gt;"&amp;"",$D$5:$D$72,"&lt;&gt;"&amp;"NL",$D$5:$D$72,"&lt;&gt;"&amp;"HORS LIGUE",O$5:O$72,"&lt;"&amp;O40)+1),Paramètres!$B$3:$C$56,2,FALSE)*Paramètres!$K$8))</f>
        <v>0</v>
      </c>
      <c r="Q40" s="46"/>
      <c r="R40" s="2">
        <f>IF(Q$2="Bike &amp; Run",IF(ISNA(VLOOKUP(Q40,Paramètres!$B$3:$C$56,2,FALSE)),0,VLOOKUP(Q40,Paramètres!$B$3:$C$56,2,FALSE)*Paramètres!$K$9),IF(OR(Q40="",OR($D40="",$D40="NL",$D40="HORS LIGUE")),0,VLOOKUP(IF(OR(Q40="",OR($D40="",$D40="NL",$D40="HORS LIGUE")),"",COUNTIFS($D$5:$D$72,"&lt;&gt;"&amp;"",$D$5:$D$72,"&lt;&gt;"&amp;"NL",$D$5:$D$72,"&lt;&gt;"&amp;"HORS LIGUE",Q$5:Q$72,"&lt;"&amp;Q40)+1),Paramètres!$B$3:$C$56,2,FALSE)*Paramètres!$K$9))</f>
        <v>0</v>
      </c>
      <c r="S40" s="46"/>
      <c r="T40" s="2">
        <f>IF(S$2="Bike &amp; Run",IF(ISNA(VLOOKUP(S40,Paramètres!$B$3:$C$56,2,FALSE)),0,VLOOKUP(S40,Paramètres!$B$3:$C$56,2,FALSE)*Paramètres!$K$10),IF(OR(S40="",OR($D40="",$D40="NL",$D40="HORS LIGUE")),0,VLOOKUP(IF(OR(S40="",OR($D40="",$D40="NL",$D40="HORS LIGUE")),"",COUNTIFS($D$5:$D$72,"&lt;&gt;"&amp;"",$D$5:$D$72,"&lt;&gt;"&amp;"NL",$D$5:$D$72,"&lt;&gt;"&amp;"HORS LIGUE",S$5:S$72,"&lt;"&amp;S40)+1),Paramètres!$B$3:$C$56,2,FALSE)*Paramètres!$K$10))</f>
        <v>0</v>
      </c>
      <c r="U40" s="46"/>
      <c r="V40" s="2">
        <f>IF(U$2="Bike &amp; Run",IF(ISNA(VLOOKUP(U40,Paramètres!$B$3:$C$56,2,FALSE)),0,VLOOKUP(U40,Paramètres!$B$3:$C$56,2,FALSE)*Paramètres!$K$11),IF(OR(U40="",OR($D40="",$D40="NL",$D40="HORS LIGUE")),0,VLOOKUP(IF(OR(U40="",OR($D40="",$D40="NL",$D40="HORS LIGUE")),"",COUNTIFS($D$5:$D$72,"&lt;&gt;"&amp;"",$D$5:$D$72,"&lt;&gt;"&amp;"NL",$D$5:$D$72,"&lt;&gt;"&amp;"HORS LIGUE",U$5:U$72,"&lt;"&amp;U40)+1),Paramètres!$B$3:$C$56,2,FALSE)*Paramètres!$K$11))</f>
        <v>0</v>
      </c>
      <c r="W40" s="46"/>
      <c r="X40" s="2">
        <f>IF(W$2="Bike &amp; Run",IF(ISNA(VLOOKUP(W40,Paramètres!$B$3:$C$56,2,FALSE)),0,VLOOKUP(W40,Paramètres!$B$3:$C$56,2,FALSE)*Paramètres!$K$12),IF(OR(W40="",OR($D40="",$D40="NL",$D40="HORS LIGUE")),0,VLOOKUP(IF(OR(W40="",OR($D40="",$D40="NL",$D40="HORS LIGUE")),"",COUNTIFS($D$5:$D$72,"&lt;&gt;"&amp;"",$D$5:$D$72,"&lt;&gt;"&amp;"NL",$D$5:$D$72,"&lt;&gt;"&amp;"HORS LIGUE",W$5:W$72,"&lt;"&amp;W40)+1),Paramètres!$B$3:$C$56,2,FALSE)*Paramètres!$K$12))</f>
        <v>0</v>
      </c>
      <c r="Y40" s="46"/>
      <c r="Z40" s="2">
        <f>IF(Y$2="Bike &amp; Run",IF(ISNA(VLOOKUP(Y40,Paramètres!$B$3:$C$56,2,FALSE)),0,VLOOKUP(Y40,Paramètres!$B$3:$C$56,2,FALSE)*Paramètres!$K$13),IF(OR(Y40="",OR($D40="",$D40="NL",$D40="HORS LIGUE")),0,VLOOKUP(IF(OR(Y40="",OR($D40="",$D40="NL",$D40="HORS LIGUE")),"",COUNTIFS($D$5:$D$72,"&lt;&gt;"&amp;"",$D$5:$D$72,"&lt;&gt;"&amp;"NL",$D$5:$D$72,"&lt;&gt;"&amp;"HORS LIGUE",Y$5:Y$72,"&lt;"&amp;Y40)+1),Paramètres!$B$3:$C$56,2,FALSE)*Paramètres!$K$13))</f>
        <v>0</v>
      </c>
      <c r="AA40" s="46"/>
      <c r="AB40" s="2">
        <f>IF(AA$2="Bike &amp; Run",IF(ISNA(VLOOKUP(AA40,Paramètres!$B$3:$C$56,2,FALSE)),0,VLOOKUP(AA40,Paramètres!$B$3:$C$56,2,FALSE)*Paramètres!$K$14),IF(OR(AA40="",OR($D40="",$D40="NL",$D40="HORS LIGUE")),0,VLOOKUP(IF(OR(AA40="",OR($D40="",$D40="NL",$D40="HORS LIGUE")),"",COUNTIFS($D$5:$D$72,"&lt;&gt;"&amp;"",$D$5:$D$72,"&lt;&gt;"&amp;"NL",$D$5:$D$72,"&lt;&gt;"&amp;"HORS LIGUE",AA$5:AA$72,"&lt;"&amp;AA40)+1),Paramètres!$B$3:$C$56,2,FALSE)*Paramètres!$K$14))</f>
        <v>0</v>
      </c>
      <c r="AC40" s="46"/>
      <c r="AD40" s="2">
        <f>IF(AC$2="Bike &amp; Run",IF(ISNA(VLOOKUP(AC40,Paramètres!$B$3:$C$56,2,FALSE)),0,VLOOKUP(AC40,Paramètres!$B$3:$C$56,2,FALSE)*Paramètres!$K$15),IF(OR(AC40="",OR($D40="",$D40="NL",$D40="HORS LIGUE")),0,VLOOKUP(IF(OR(AC40="",OR($D40="",$D40="NL",$D40="HORS LIGUE")),"",COUNTIFS($D$5:$D$72,"&lt;&gt;"&amp;"",$D$5:$D$72,"&lt;&gt;"&amp;"NL",$D$5:$D$72,"&lt;&gt;"&amp;"HORS LIGUE",AC$5:AC$72,"&lt;"&amp;AC40)+1),Paramètres!$B$3:$C$56,2,FALSE)*Paramètres!$K$15))</f>
        <v>0</v>
      </c>
      <c r="AE40" s="46"/>
      <c r="AF40" s="2">
        <f>IF(AE$2="Bike &amp; Run",IF(ISNA(VLOOKUP(AE40,Paramètres!$B$3:$C$56,2,FALSE)),0,VLOOKUP(AE40,Paramètres!$B$3:$C$56,2,FALSE)*Paramètres!$K$16),IF(OR(AE40="",OR($D40="",$D40="NL",$D40="HORS LIGUE")),0,VLOOKUP(IF(OR(AE40="",OR($D40="",$D40="NL",$D40="HORS LIGUE")),"",COUNTIFS($D$5:$D$72,"&lt;&gt;"&amp;"",$D$5:$D$72,"&lt;&gt;"&amp;"NL",$D$5:$D$72,"&lt;&gt;"&amp;"HORS LIGUE",AE$5:AE$72,"&lt;"&amp;AE40)+1),Paramètres!$B$3:$C$56,2,FALSE)*Paramètres!$K$16))</f>
        <v>0</v>
      </c>
      <c r="AG40" s="46"/>
      <c r="AH40" s="2">
        <f>IF(AG$2="Bike &amp; Run",IF(ISNA(VLOOKUP(AG40,Paramètres!$B$3:$C$56,2,FALSE)),0,VLOOKUP(AG40,Paramètres!$B$3:$C$56,2,FALSE)*Paramètres!$K$17),IF(OR(AG40="",OR($D40="",$D40="NL",$D40="HORS LIGUE")),0,VLOOKUP(IF(OR(AG40="",OR($D40="",$D40="NL",$D40="HORS LIGUE")),"",COUNTIFS($D$5:$D$72,"&lt;&gt;"&amp;"",$D$5:$D$72,"&lt;&gt;"&amp;"NL",$D$5:$D$72,"&lt;&gt;"&amp;"HORS LIGUE",AG$5:AG$72,"&lt;"&amp;AG40)+1),Paramètres!$B$3:$C$56,2,FALSE)*Paramètres!$K$17))</f>
        <v>0</v>
      </c>
      <c r="AI40" s="40">
        <f t="shared" si="53"/>
        <v>0</v>
      </c>
      <c r="AJ40" s="3" t="str">
        <f t="shared" si="54"/>
        <v/>
      </c>
      <c r="AK40" s="5">
        <f t="shared" si="55"/>
        <v>0</v>
      </c>
      <c r="AL40" s="41">
        <f t="shared" si="56"/>
        <v>0</v>
      </c>
      <c r="AM40" s="33" t="str">
        <f t="shared" si="57"/>
        <v/>
      </c>
      <c r="AO40" s="22">
        <f t="shared" si="58"/>
        <v>0</v>
      </c>
      <c r="AP40">
        <f t="shared" si="59"/>
        <v>0</v>
      </c>
      <c r="AQ40">
        <f t="shared" si="60"/>
        <v>0</v>
      </c>
      <c r="AR40">
        <f t="shared" si="61"/>
        <v>0</v>
      </c>
      <c r="AS40">
        <f t="shared" si="62"/>
        <v>0</v>
      </c>
      <c r="AT40">
        <f t="shared" si="63"/>
        <v>0</v>
      </c>
      <c r="AU40">
        <f t="shared" si="64"/>
        <v>0</v>
      </c>
      <c r="AV40">
        <f t="shared" si="65"/>
        <v>0</v>
      </c>
      <c r="AW40">
        <f t="shared" si="66"/>
        <v>0</v>
      </c>
      <c r="AX40">
        <f t="shared" si="67"/>
        <v>0</v>
      </c>
      <c r="AY40">
        <f t="shared" si="68"/>
        <v>0</v>
      </c>
      <c r="AZ40">
        <f t="shared" si="69"/>
        <v>0</v>
      </c>
      <c r="BA40">
        <f t="shared" si="70"/>
        <v>0</v>
      </c>
      <c r="BB40">
        <f t="shared" si="71"/>
        <v>0</v>
      </c>
      <c r="BC40">
        <f t="shared" si="72"/>
        <v>0</v>
      </c>
      <c r="BD40">
        <f t="shared" si="73"/>
        <v>0</v>
      </c>
      <c r="BE40" s="22">
        <f t="shared" ref="BE40:BR40" si="77">BD40+LARGE($AO40:$BC40,BE$4)</f>
        <v>0</v>
      </c>
      <c r="BF40" s="22">
        <f t="shared" si="77"/>
        <v>0</v>
      </c>
      <c r="BG40" s="22">
        <f t="shared" si="77"/>
        <v>0</v>
      </c>
      <c r="BH40" s="22">
        <f t="shared" si="77"/>
        <v>0</v>
      </c>
      <c r="BI40" s="22">
        <f t="shared" si="77"/>
        <v>0</v>
      </c>
      <c r="BJ40" s="22">
        <f t="shared" si="77"/>
        <v>0</v>
      </c>
      <c r="BK40" s="22">
        <f t="shared" si="77"/>
        <v>0</v>
      </c>
      <c r="BL40" s="22">
        <f t="shared" si="77"/>
        <v>0</v>
      </c>
      <c r="BM40" s="22">
        <f t="shared" si="77"/>
        <v>0</v>
      </c>
      <c r="BN40" s="22">
        <f t="shared" si="77"/>
        <v>0</v>
      </c>
      <c r="BO40" s="22">
        <f t="shared" si="77"/>
        <v>0</v>
      </c>
      <c r="BP40" s="22">
        <f t="shared" si="77"/>
        <v>0</v>
      </c>
      <c r="BQ40" s="22">
        <f t="shared" si="77"/>
        <v>0</v>
      </c>
      <c r="BR40" s="22">
        <f t="shared" si="77"/>
        <v>0</v>
      </c>
    </row>
    <row r="41" spans="1:70" ht="16.5">
      <c r="A41" s="14" t="s">
        <v>1099</v>
      </c>
      <c r="B41" s="32" t="str">
        <f>IF(ISNA(VLOOKUP(A41,'Licenciés Jeunes 2023'!A:C,3,0)),"",VLOOKUP(A41,'Licenciés Jeunes 2023'!A:C,3,0))</f>
        <v/>
      </c>
      <c r="C41" s="32" t="str">
        <f>IF(ISNA(VLOOKUP(A41,'Licenciés Jeunes 2023'!A:C,2,0)),"",VLOOKUP(A41,'Licenciés Jeunes 2023'!A:C,2,0))</f>
        <v/>
      </c>
      <c r="D41" s="32" t="str">
        <f>IF(ISNA(VLOOKUP(A41,'Licenciés Jeunes 2023'!A:F,6,0)),"",VLOOKUP(A41,'Licenciés Jeunes 2023'!A:F,6,0))</f>
        <v/>
      </c>
      <c r="E41" s="6"/>
      <c r="F41" s="2">
        <f>IF(E$2="Bike &amp; Run",IF(ISNA(VLOOKUP(E41,Paramètres!$B$3:$C$56,2,FALSE)),0,VLOOKUP(E41,Paramètres!$B$3:$C$56,2,FALSE)*Paramètres!$K$3),IF(OR(E41="",OR($D41="",$D41="NL",$D41="HORS LIGUE")),0,VLOOKUP(IF(OR(E41="",OR($D41="",$D41="NL",$D41="HORS LIGUE")),"",COUNTIFS($D$5:$D$72,"&lt;&gt;"&amp;"",$D$5:$D$72,"&lt;&gt;"&amp;"NL",$D$5:$D$72,"&lt;&gt;"&amp;"HORS LIGUE",E$5:E$72,"&lt;"&amp;E41)+1),Paramètres!$B$3:$C$56,2,FALSE)*Paramètres!$K$3))</f>
        <v>0</v>
      </c>
      <c r="G41" s="4"/>
      <c r="H41" s="2">
        <f>IF(G$2="Bike &amp; Run",IF(ISNA(VLOOKUP(G41,Paramètres!$B$3:$C$56,2,FALSE)),0,VLOOKUP(G41,Paramètres!$B$3:$C$56,2,FALSE)*Paramètres!$K$4),IF(OR(G41="",OR($D41="",$D41="NL",$D41="HORS LIGUE")),0,VLOOKUP(IF(OR(G41="",OR($D41="",$D41="NL",$D41="HORS LIGUE")),"",COUNTIFS($D$5:$D$72,"&lt;&gt;"&amp;"",$D$5:$D$72,"&lt;&gt;"&amp;"NL",$D$5:$D$72,"&lt;&gt;"&amp;"HORS LIGUE",G$5:G$72,"&lt;"&amp;G41)+1),Paramètres!$B$3:$C$56,2,FALSE)*Paramètres!$K$4))</f>
        <v>0</v>
      </c>
      <c r="I41" s="36"/>
      <c r="J41" s="2">
        <f>IF(I$2="Bike &amp; Run",IF(ISNA(VLOOKUP(I41,Paramètres!$B$3:$C$56,2,FALSE)),0,VLOOKUP(I41,Paramètres!$B$3:$C$56,2,FALSE)*Paramètres!$K$5),IF(OR(I41="",OR($D41="",$D41="NL",$D41="HORS LIGUE")),0,VLOOKUP(IF(OR(I41="",OR($D41="",$D41="NL",$D41="HORS LIGUE")),"",COUNTIFS($D$5:$D$72,"&lt;&gt;"&amp;"",$D$5:$D$72,"&lt;&gt;"&amp;"NL",$D$5:$D$72,"&lt;&gt;"&amp;"HORS LIGUE",I$5:I$72,"&lt;"&amp;I41)+1),Paramètres!$B$3:$C$56,2,FALSE)*Paramètres!$K$5))</f>
        <v>0</v>
      </c>
      <c r="K41" s="4"/>
      <c r="L41" s="2">
        <f>IF(K$2="Bike &amp; Run",IF(ISNA(VLOOKUP(K41,Paramètres!$B$3:$C$56,2,FALSE)),0,VLOOKUP(K41,Paramètres!$B$3:$C$56,2,FALSE)*Paramètres!$K$6),IF(OR(K41="",OR($D41="",$D41="NL",$D41="HORS LIGUE")),0,VLOOKUP(IF(OR(K41="",OR($D41="",$D41="NL",$D41="HORS LIGUE")),"",COUNTIFS($D$5:$D$72,"&lt;&gt;"&amp;"",$D$5:$D$72,"&lt;&gt;"&amp;"NL",$D$5:$D$72,"&lt;&gt;"&amp;"HORS LIGUE",K$5:K$72,"&lt;"&amp;K41)+1),Paramètres!$B$3:$C$56,2,FALSE)*Paramètres!$K$6))</f>
        <v>0</v>
      </c>
      <c r="M41" s="4"/>
      <c r="N41" s="2">
        <f>IF(M$2="Bike &amp; Run",IF(ISNA(VLOOKUP(M41,Paramètres!$B$3:$C$56,2,FALSE)),0,VLOOKUP(M41,Paramètres!$B$3:$C$56,2,FALSE)*Paramètres!$K$7),IF(OR(M41="",OR($D41="",$D41="NL",$D41="HORS LIGUE")),0,VLOOKUP(IF(OR(M41="",OR($D41="",$D41="NL",$D41="HORS LIGUE")),"",COUNTIFS($D$5:$D$72,"&lt;&gt;"&amp;"",$D$5:$D$72,"&lt;&gt;"&amp;"NL",$D$5:$D$72,"&lt;&gt;"&amp;"HORS LIGUE",M$5:M$72,"&lt;"&amp;M41)+1),Paramètres!$B$3:$C$56,2,FALSE)*Paramètres!$K$7))</f>
        <v>0</v>
      </c>
      <c r="O41" s="46"/>
      <c r="P41" s="2">
        <f>IF(O$2="Bike &amp; Run",IF(ISNA(VLOOKUP(O41,Paramètres!$B$3:$C$56,2,FALSE)),0,VLOOKUP(O41,Paramètres!$B$3:$C$56,2,FALSE)*Paramètres!$K$8),IF(OR(O41="",OR($D41="",$D41="NL",$D41="HORS LIGUE")),0,VLOOKUP(IF(OR(O41="",OR($D41="",$D41="NL",$D41="HORS LIGUE")),"",COUNTIFS($D$5:$D$72,"&lt;&gt;"&amp;"",$D$5:$D$72,"&lt;&gt;"&amp;"NL",$D$5:$D$72,"&lt;&gt;"&amp;"HORS LIGUE",O$5:O$72,"&lt;"&amp;O41)+1),Paramètres!$B$3:$C$56,2,FALSE)*Paramètres!$K$8))</f>
        <v>0</v>
      </c>
      <c r="Q41" s="46"/>
      <c r="R41" s="2">
        <f>IF(Q$2="Bike &amp; Run",IF(ISNA(VLOOKUP(Q41,Paramètres!$B$3:$C$56,2,FALSE)),0,VLOOKUP(Q41,Paramètres!$B$3:$C$56,2,FALSE)*Paramètres!$K$9),IF(OR(Q41="",OR($D41="",$D41="NL",$D41="HORS LIGUE")),0,VLOOKUP(IF(OR(Q41="",OR($D41="",$D41="NL",$D41="HORS LIGUE")),"",COUNTIFS($D$5:$D$72,"&lt;&gt;"&amp;"",$D$5:$D$72,"&lt;&gt;"&amp;"NL",$D$5:$D$72,"&lt;&gt;"&amp;"HORS LIGUE",Q$5:Q$72,"&lt;"&amp;Q41)+1),Paramètres!$B$3:$C$56,2,FALSE)*Paramètres!$K$9))</f>
        <v>0</v>
      </c>
      <c r="S41" s="46"/>
      <c r="T41" s="2">
        <f>IF(S$2="Bike &amp; Run",IF(ISNA(VLOOKUP(S41,Paramètres!$B$3:$C$56,2,FALSE)),0,VLOOKUP(S41,Paramètres!$B$3:$C$56,2,FALSE)*Paramètres!$K$10),IF(OR(S41="",OR($D41="",$D41="NL",$D41="HORS LIGUE")),0,VLOOKUP(IF(OR(S41="",OR($D41="",$D41="NL",$D41="HORS LIGUE")),"",COUNTIFS($D$5:$D$72,"&lt;&gt;"&amp;"",$D$5:$D$72,"&lt;&gt;"&amp;"NL",$D$5:$D$72,"&lt;&gt;"&amp;"HORS LIGUE",S$5:S$72,"&lt;"&amp;S41)+1),Paramètres!$B$3:$C$56,2,FALSE)*Paramètres!$K$10))</f>
        <v>0</v>
      </c>
      <c r="U41" s="46"/>
      <c r="V41" s="2">
        <f>IF(U$2="Bike &amp; Run",IF(ISNA(VLOOKUP(U41,Paramètres!$B$3:$C$56,2,FALSE)),0,VLOOKUP(U41,Paramètres!$B$3:$C$56,2,FALSE)*Paramètres!$K$11),IF(OR(U41="",OR($D41="",$D41="NL",$D41="HORS LIGUE")),0,VLOOKUP(IF(OR(U41="",OR($D41="",$D41="NL",$D41="HORS LIGUE")),"",COUNTIFS($D$5:$D$72,"&lt;&gt;"&amp;"",$D$5:$D$72,"&lt;&gt;"&amp;"NL",$D$5:$D$72,"&lt;&gt;"&amp;"HORS LIGUE",U$5:U$72,"&lt;"&amp;U41)+1),Paramètres!$B$3:$C$56,2,FALSE)*Paramètres!$K$11))</f>
        <v>0</v>
      </c>
      <c r="W41" s="46"/>
      <c r="X41" s="2">
        <f>IF(W$2="Bike &amp; Run",IF(ISNA(VLOOKUP(W41,Paramètres!$B$3:$C$56,2,FALSE)),0,VLOOKUP(W41,Paramètres!$B$3:$C$56,2,FALSE)*Paramètres!$K$12),IF(OR(W41="",OR($D41="",$D41="NL",$D41="HORS LIGUE")),0,VLOOKUP(IF(OR(W41="",OR($D41="",$D41="NL",$D41="HORS LIGUE")),"",COUNTIFS($D$5:$D$72,"&lt;&gt;"&amp;"",$D$5:$D$72,"&lt;&gt;"&amp;"NL",$D$5:$D$72,"&lt;&gt;"&amp;"HORS LIGUE",W$5:W$72,"&lt;"&amp;W41)+1),Paramètres!$B$3:$C$56,2,FALSE)*Paramètres!$K$12))</f>
        <v>0</v>
      </c>
      <c r="Y41" s="46"/>
      <c r="Z41" s="2">
        <f>IF(Y$2="Bike &amp; Run",IF(ISNA(VLOOKUP(Y41,Paramètres!$B$3:$C$56,2,FALSE)),0,VLOOKUP(Y41,Paramètres!$B$3:$C$56,2,FALSE)*Paramètres!$K$13),IF(OR(Y41="",OR($D41="",$D41="NL",$D41="HORS LIGUE")),0,VLOOKUP(IF(OR(Y41="",OR($D41="",$D41="NL",$D41="HORS LIGUE")),"",COUNTIFS($D$5:$D$72,"&lt;&gt;"&amp;"",$D$5:$D$72,"&lt;&gt;"&amp;"NL",$D$5:$D$72,"&lt;&gt;"&amp;"HORS LIGUE",Y$5:Y$72,"&lt;"&amp;Y41)+1),Paramètres!$B$3:$C$56,2,FALSE)*Paramètres!$K$13))</f>
        <v>0</v>
      </c>
      <c r="AA41" s="46"/>
      <c r="AB41" s="2">
        <f>IF(AA$2="Bike &amp; Run",IF(ISNA(VLOOKUP(AA41,Paramètres!$B$3:$C$56,2,FALSE)),0,VLOOKUP(AA41,Paramètres!$B$3:$C$56,2,FALSE)*Paramètres!$K$14),IF(OR(AA41="",OR($D41="",$D41="NL",$D41="HORS LIGUE")),0,VLOOKUP(IF(OR(AA41="",OR($D41="",$D41="NL",$D41="HORS LIGUE")),"",COUNTIFS($D$5:$D$72,"&lt;&gt;"&amp;"",$D$5:$D$72,"&lt;&gt;"&amp;"NL",$D$5:$D$72,"&lt;&gt;"&amp;"HORS LIGUE",AA$5:AA$72,"&lt;"&amp;AA41)+1),Paramètres!$B$3:$C$56,2,FALSE)*Paramètres!$K$14))</f>
        <v>0</v>
      </c>
      <c r="AC41" s="46"/>
      <c r="AD41" s="2">
        <f>IF(AC$2="Bike &amp; Run",IF(ISNA(VLOOKUP(AC41,Paramètres!$B$3:$C$56,2,FALSE)),0,VLOOKUP(AC41,Paramètres!$B$3:$C$56,2,FALSE)*Paramètres!$K$15),IF(OR(AC41="",OR($D41="",$D41="NL",$D41="HORS LIGUE")),0,VLOOKUP(IF(OR(AC41="",OR($D41="",$D41="NL",$D41="HORS LIGUE")),"",COUNTIFS($D$5:$D$72,"&lt;&gt;"&amp;"",$D$5:$D$72,"&lt;&gt;"&amp;"NL",$D$5:$D$72,"&lt;&gt;"&amp;"HORS LIGUE",AC$5:AC$72,"&lt;"&amp;AC41)+1),Paramètres!$B$3:$C$56,2,FALSE)*Paramètres!$K$15))</f>
        <v>0</v>
      </c>
      <c r="AE41" s="46"/>
      <c r="AF41" s="2">
        <f>IF(AE$2="Bike &amp; Run",IF(ISNA(VLOOKUP(AE41,Paramètres!$B$3:$C$56,2,FALSE)),0,VLOOKUP(AE41,Paramètres!$B$3:$C$56,2,FALSE)*Paramètres!$K$16),IF(OR(AE41="",OR($D41="",$D41="NL",$D41="HORS LIGUE")),0,VLOOKUP(IF(OR(AE41="",OR($D41="",$D41="NL",$D41="HORS LIGUE")),"",COUNTIFS($D$5:$D$72,"&lt;&gt;"&amp;"",$D$5:$D$72,"&lt;&gt;"&amp;"NL",$D$5:$D$72,"&lt;&gt;"&amp;"HORS LIGUE",AE$5:AE$72,"&lt;"&amp;AE41)+1),Paramètres!$B$3:$C$56,2,FALSE)*Paramètres!$K$16))</f>
        <v>0</v>
      </c>
      <c r="AG41" s="46"/>
      <c r="AH41" s="2">
        <f>IF(AG$2="Bike &amp; Run",IF(ISNA(VLOOKUP(AG41,Paramètres!$B$3:$C$56,2,FALSE)),0,VLOOKUP(AG41,Paramètres!$B$3:$C$56,2,FALSE)*Paramètres!$K$17),IF(OR(AG41="",OR($D41="",$D41="NL",$D41="HORS LIGUE")),0,VLOOKUP(IF(OR(AG41="",OR($D41="",$D41="NL",$D41="HORS LIGUE")),"",COUNTIFS($D$5:$D$72,"&lt;&gt;"&amp;"",$D$5:$D$72,"&lt;&gt;"&amp;"NL",$D$5:$D$72,"&lt;&gt;"&amp;"HORS LIGUE",AG$5:AG$72,"&lt;"&amp;AG41)+1),Paramètres!$B$3:$C$56,2,FALSE)*Paramètres!$K$17))</f>
        <v>0</v>
      </c>
      <c r="AI41" s="40">
        <f t="shared" si="53"/>
        <v>0</v>
      </c>
      <c r="AJ41" s="3" t="str">
        <f t="shared" si="54"/>
        <v/>
      </c>
      <c r="AK41" s="5">
        <f t="shared" si="55"/>
        <v>0</v>
      </c>
      <c r="AL41" s="41">
        <f t="shared" si="56"/>
        <v>0</v>
      </c>
      <c r="AM41" s="33" t="str">
        <f t="shared" si="57"/>
        <v/>
      </c>
      <c r="AO41" s="22">
        <f t="shared" si="58"/>
        <v>0</v>
      </c>
      <c r="AP41">
        <f t="shared" si="59"/>
        <v>0</v>
      </c>
      <c r="AQ41">
        <f t="shared" si="60"/>
        <v>0</v>
      </c>
      <c r="AR41">
        <f t="shared" si="61"/>
        <v>0</v>
      </c>
      <c r="AS41">
        <f t="shared" si="62"/>
        <v>0</v>
      </c>
      <c r="AT41">
        <f t="shared" si="63"/>
        <v>0</v>
      </c>
      <c r="AU41">
        <f t="shared" si="64"/>
        <v>0</v>
      </c>
      <c r="AV41">
        <f t="shared" si="65"/>
        <v>0</v>
      </c>
      <c r="AW41">
        <f t="shared" si="66"/>
        <v>0</v>
      </c>
      <c r="AX41">
        <f t="shared" si="67"/>
        <v>0</v>
      </c>
      <c r="AY41">
        <f t="shared" si="68"/>
        <v>0</v>
      </c>
      <c r="AZ41">
        <f t="shared" si="69"/>
        <v>0</v>
      </c>
      <c r="BA41">
        <f t="shared" si="70"/>
        <v>0</v>
      </c>
      <c r="BB41">
        <f t="shared" si="71"/>
        <v>0</v>
      </c>
      <c r="BC41">
        <f t="shared" si="72"/>
        <v>0</v>
      </c>
      <c r="BD41">
        <f t="shared" si="73"/>
        <v>0</v>
      </c>
      <c r="BE41" s="22">
        <f t="shared" ref="BE41:BR41" si="78">BD41+LARGE($AO41:$BC41,BE$4)</f>
        <v>0</v>
      </c>
      <c r="BF41" s="22">
        <f t="shared" si="78"/>
        <v>0</v>
      </c>
      <c r="BG41" s="22">
        <f t="shared" si="78"/>
        <v>0</v>
      </c>
      <c r="BH41" s="22">
        <f t="shared" si="78"/>
        <v>0</v>
      </c>
      <c r="BI41" s="22">
        <f t="shared" si="78"/>
        <v>0</v>
      </c>
      <c r="BJ41" s="22">
        <f t="shared" si="78"/>
        <v>0</v>
      </c>
      <c r="BK41" s="22">
        <f t="shared" si="78"/>
        <v>0</v>
      </c>
      <c r="BL41" s="22">
        <f t="shared" si="78"/>
        <v>0</v>
      </c>
      <c r="BM41" s="22">
        <f t="shared" si="78"/>
        <v>0</v>
      </c>
      <c r="BN41" s="22">
        <f t="shared" si="78"/>
        <v>0</v>
      </c>
      <c r="BO41" s="22">
        <f t="shared" si="78"/>
        <v>0</v>
      </c>
      <c r="BP41" s="22">
        <f t="shared" si="78"/>
        <v>0</v>
      </c>
      <c r="BQ41" s="22">
        <f t="shared" si="78"/>
        <v>0</v>
      </c>
      <c r="BR41" s="22">
        <f t="shared" si="78"/>
        <v>0</v>
      </c>
    </row>
    <row r="42" spans="1:70" ht="16.5">
      <c r="A42" s="14" t="s">
        <v>1114</v>
      </c>
      <c r="B42" s="32" t="str">
        <f>IF(ISNA(VLOOKUP(A42,'Licenciés Jeunes 2023'!A:C,3,0)),"",VLOOKUP(A42,'Licenciés Jeunes 2023'!A:C,3,0))</f>
        <v/>
      </c>
      <c r="C42" s="32" t="str">
        <f>IF(ISNA(VLOOKUP(A42,'Licenciés Jeunes 2023'!A:C,2,0)),"",VLOOKUP(A42,'Licenciés Jeunes 2023'!A:C,2,0))</f>
        <v/>
      </c>
      <c r="D42" s="32" t="str">
        <f>IF(ISNA(VLOOKUP(A42,'Licenciés Jeunes 2023'!A:F,6,0)),"",VLOOKUP(A42,'Licenciés Jeunes 2023'!A:F,6,0))</f>
        <v/>
      </c>
      <c r="E42" s="6"/>
      <c r="F42" s="2">
        <f>IF(E$2="Bike &amp; Run",IF(ISNA(VLOOKUP(E42,Paramètres!$B$3:$C$56,2,FALSE)),0,VLOOKUP(E42,Paramètres!$B$3:$C$56,2,FALSE)*Paramètres!$K$3),IF(OR(E42="",OR($D42="",$D42="NL",$D42="HORS LIGUE")),0,VLOOKUP(IF(OR(E42="",OR($D42="",$D42="NL",$D42="HORS LIGUE")),"",COUNTIFS($D$5:$D$72,"&lt;&gt;"&amp;"",$D$5:$D$72,"&lt;&gt;"&amp;"NL",$D$5:$D$72,"&lt;&gt;"&amp;"HORS LIGUE",E$5:E$72,"&lt;"&amp;E42)+1),Paramètres!$B$3:$C$56,2,FALSE)*Paramètres!$K$3))</f>
        <v>0</v>
      </c>
      <c r="G42" s="4"/>
      <c r="H42" s="2">
        <f>IF(G$2="Bike &amp; Run",IF(ISNA(VLOOKUP(G42,Paramètres!$B$3:$C$56,2,FALSE)),0,VLOOKUP(G42,Paramètres!$B$3:$C$56,2,FALSE)*Paramètres!$K$4),IF(OR(G42="",OR($D42="",$D42="NL",$D42="HORS LIGUE")),0,VLOOKUP(IF(OR(G42="",OR($D42="",$D42="NL",$D42="HORS LIGUE")),"",COUNTIFS($D$5:$D$72,"&lt;&gt;"&amp;"",$D$5:$D$72,"&lt;&gt;"&amp;"NL",$D$5:$D$72,"&lt;&gt;"&amp;"HORS LIGUE",G$5:G$72,"&lt;"&amp;G42)+1),Paramètres!$B$3:$C$56,2,FALSE)*Paramètres!$K$4))</f>
        <v>0</v>
      </c>
      <c r="I42" s="36"/>
      <c r="J42" s="2">
        <f>IF(I$2="Bike &amp; Run",IF(ISNA(VLOOKUP(I42,Paramètres!$B$3:$C$56,2,FALSE)),0,VLOOKUP(I42,Paramètres!$B$3:$C$56,2,FALSE)*Paramètres!$K$5),IF(OR(I42="",OR($D42="",$D42="NL",$D42="HORS LIGUE")),0,VLOOKUP(IF(OR(I42="",OR($D42="",$D42="NL",$D42="HORS LIGUE")),"",COUNTIFS($D$5:$D$72,"&lt;&gt;"&amp;"",$D$5:$D$72,"&lt;&gt;"&amp;"NL",$D$5:$D$72,"&lt;&gt;"&amp;"HORS LIGUE",I$5:I$72,"&lt;"&amp;I42)+1),Paramètres!$B$3:$C$56,2,FALSE)*Paramètres!$K$5))</f>
        <v>0</v>
      </c>
      <c r="K42" s="4"/>
      <c r="L42" s="2">
        <f>IF(K$2="Bike &amp; Run",IF(ISNA(VLOOKUP(K42,Paramètres!$B$3:$C$56,2,FALSE)),0,VLOOKUP(K42,Paramètres!$B$3:$C$56,2,FALSE)*Paramètres!$K$6),IF(OR(K42="",OR($D42="",$D42="NL",$D42="HORS LIGUE")),0,VLOOKUP(IF(OR(K42="",OR($D42="",$D42="NL",$D42="HORS LIGUE")),"",COUNTIFS($D$5:$D$72,"&lt;&gt;"&amp;"",$D$5:$D$72,"&lt;&gt;"&amp;"NL",$D$5:$D$72,"&lt;&gt;"&amp;"HORS LIGUE",K$5:K$72,"&lt;"&amp;K42)+1),Paramètres!$B$3:$C$56,2,FALSE)*Paramètres!$K$6))</f>
        <v>0</v>
      </c>
      <c r="M42" s="4"/>
      <c r="N42" s="2">
        <f>IF(M$2="Bike &amp; Run",IF(ISNA(VLOOKUP(M42,Paramètres!$B$3:$C$56,2,FALSE)),0,VLOOKUP(M42,Paramètres!$B$3:$C$56,2,FALSE)*Paramètres!$K$7),IF(OR(M42="",OR($D42="",$D42="NL",$D42="HORS LIGUE")),0,VLOOKUP(IF(OR(M42="",OR($D42="",$D42="NL",$D42="HORS LIGUE")),"",COUNTIFS($D$5:$D$72,"&lt;&gt;"&amp;"",$D$5:$D$72,"&lt;&gt;"&amp;"NL",$D$5:$D$72,"&lt;&gt;"&amp;"HORS LIGUE",M$5:M$72,"&lt;"&amp;M42)+1),Paramètres!$B$3:$C$56,2,FALSE)*Paramètres!$K$7))</f>
        <v>0</v>
      </c>
      <c r="O42" s="46"/>
      <c r="P42" s="2">
        <f>IF(O$2="Bike &amp; Run",IF(ISNA(VLOOKUP(O42,Paramètres!$B$3:$C$56,2,FALSE)),0,VLOOKUP(O42,Paramètres!$B$3:$C$56,2,FALSE)*Paramètres!$K$8),IF(OR(O42="",OR($D42="",$D42="NL",$D42="HORS LIGUE")),0,VLOOKUP(IF(OR(O42="",OR($D42="",$D42="NL",$D42="HORS LIGUE")),"",COUNTIFS($D$5:$D$72,"&lt;&gt;"&amp;"",$D$5:$D$72,"&lt;&gt;"&amp;"NL",$D$5:$D$72,"&lt;&gt;"&amp;"HORS LIGUE",O$5:O$72,"&lt;"&amp;O42)+1),Paramètres!$B$3:$C$56,2,FALSE)*Paramètres!$K$8))</f>
        <v>0</v>
      </c>
      <c r="Q42" s="46"/>
      <c r="R42" s="2">
        <f>IF(Q$2="Bike &amp; Run",IF(ISNA(VLOOKUP(Q42,Paramètres!$B$3:$C$56,2,FALSE)),0,VLOOKUP(Q42,Paramètres!$B$3:$C$56,2,FALSE)*Paramètres!$K$9),IF(OR(Q42="",OR($D42="",$D42="NL",$D42="HORS LIGUE")),0,VLOOKUP(IF(OR(Q42="",OR($D42="",$D42="NL",$D42="HORS LIGUE")),"",COUNTIFS($D$5:$D$72,"&lt;&gt;"&amp;"",$D$5:$D$72,"&lt;&gt;"&amp;"NL",$D$5:$D$72,"&lt;&gt;"&amp;"HORS LIGUE",Q$5:Q$72,"&lt;"&amp;Q42)+1),Paramètres!$B$3:$C$56,2,FALSE)*Paramètres!$K$9))</f>
        <v>0</v>
      </c>
      <c r="S42" s="46"/>
      <c r="T42" s="2">
        <f>IF(S$2="Bike &amp; Run",IF(ISNA(VLOOKUP(S42,Paramètres!$B$3:$C$56,2,FALSE)),0,VLOOKUP(S42,Paramètres!$B$3:$C$56,2,FALSE)*Paramètres!$K$10),IF(OR(S42="",OR($D42="",$D42="NL",$D42="HORS LIGUE")),0,VLOOKUP(IF(OR(S42="",OR($D42="",$D42="NL",$D42="HORS LIGUE")),"",COUNTIFS($D$5:$D$72,"&lt;&gt;"&amp;"",$D$5:$D$72,"&lt;&gt;"&amp;"NL",$D$5:$D$72,"&lt;&gt;"&amp;"HORS LIGUE",S$5:S$72,"&lt;"&amp;S42)+1),Paramètres!$B$3:$C$56,2,FALSE)*Paramètres!$K$10))</f>
        <v>0</v>
      </c>
      <c r="U42" s="46"/>
      <c r="V42" s="2">
        <f>IF(U$2="Bike &amp; Run",IF(ISNA(VLOOKUP(U42,Paramètres!$B$3:$C$56,2,FALSE)),0,VLOOKUP(U42,Paramètres!$B$3:$C$56,2,FALSE)*Paramètres!$K$11),IF(OR(U42="",OR($D42="",$D42="NL",$D42="HORS LIGUE")),0,VLOOKUP(IF(OR(U42="",OR($D42="",$D42="NL",$D42="HORS LIGUE")),"",COUNTIFS($D$5:$D$72,"&lt;&gt;"&amp;"",$D$5:$D$72,"&lt;&gt;"&amp;"NL",$D$5:$D$72,"&lt;&gt;"&amp;"HORS LIGUE",U$5:U$72,"&lt;"&amp;U42)+1),Paramètres!$B$3:$C$56,2,FALSE)*Paramètres!$K$11))</f>
        <v>0</v>
      </c>
      <c r="W42" s="46"/>
      <c r="X42" s="2">
        <f>IF(W$2="Bike &amp; Run",IF(ISNA(VLOOKUP(W42,Paramètres!$B$3:$C$56,2,FALSE)),0,VLOOKUP(W42,Paramètres!$B$3:$C$56,2,FALSE)*Paramètres!$K$12),IF(OR(W42="",OR($D42="",$D42="NL",$D42="HORS LIGUE")),0,VLOOKUP(IF(OR(W42="",OR($D42="",$D42="NL",$D42="HORS LIGUE")),"",COUNTIFS($D$5:$D$72,"&lt;&gt;"&amp;"",$D$5:$D$72,"&lt;&gt;"&amp;"NL",$D$5:$D$72,"&lt;&gt;"&amp;"HORS LIGUE",W$5:W$72,"&lt;"&amp;W42)+1),Paramètres!$B$3:$C$56,2,FALSE)*Paramètres!$K$12))</f>
        <v>0</v>
      </c>
      <c r="Y42" s="46"/>
      <c r="Z42" s="2">
        <f>IF(Y$2="Bike &amp; Run",IF(ISNA(VLOOKUP(Y42,Paramètres!$B$3:$C$56,2,FALSE)),0,VLOOKUP(Y42,Paramètres!$B$3:$C$56,2,FALSE)*Paramètres!$K$13),IF(OR(Y42="",OR($D42="",$D42="NL",$D42="HORS LIGUE")),0,VLOOKUP(IF(OR(Y42="",OR($D42="",$D42="NL",$D42="HORS LIGUE")),"",COUNTIFS($D$5:$D$72,"&lt;&gt;"&amp;"",$D$5:$D$72,"&lt;&gt;"&amp;"NL",$D$5:$D$72,"&lt;&gt;"&amp;"HORS LIGUE",Y$5:Y$72,"&lt;"&amp;Y42)+1),Paramètres!$B$3:$C$56,2,FALSE)*Paramètres!$K$13))</f>
        <v>0</v>
      </c>
      <c r="AA42" s="46"/>
      <c r="AB42" s="2">
        <f>IF(AA$2="Bike &amp; Run",IF(ISNA(VLOOKUP(AA42,Paramètres!$B$3:$C$56,2,FALSE)),0,VLOOKUP(AA42,Paramètres!$B$3:$C$56,2,FALSE)*Paramètres!$K$14),IF(OR(AA42="",OR($D42="",$D42="NL",$D42="HORS LIGUE")),0,VLOOKUP(IF(OR(AA42="",OR($D42="",$D42="NL",$D42="HORS LIGUE")),"",COUNTIFS($D$5:$D$72,"&lt;&gt;"&amp;"",$D$5:$D$72,"&lt;&gt;"&amp;"NL",$D$5:$D$72,"&lt;&gt;"&amp;"HORS LIGUE",AA$5:AA$72,"&lt;"&amp;AA42)+1),Paramètres!$B$3:$C$56,2,FALSE)*Paramètres!$K$14))</f>
        <v>0</v>
      </c>
      <c r="AC42" s="46"/>
      <c r="AD42" s="2">
        <f>IF(AC$2="Bike &amp; Run",IF(ISNA(VLOOKUP(AC42,Paramètres!$B$3:$C$56,2,FALSE)),0,VLOOKUP(AC42,Paramètres!$B$3:$C$56,2,FALSE)*Paramètres!$K$15),IF(OR(AC42="",OR($D42="",$D42="NL",$D42="HORS LIGUE")),0,VLOOKUP(IF(OR(AC42="",OR($D42="",$D42="NL",$D42="HORS LIGUE")),"",COUNTIFS($D$5:$D$72,"&lt;&gt;"&amp;"",$D$5:$D$72,"&lt;&gt;"&amp;"NL",$D$5:$D$72,"&lt;&gt;"&amp;"HORS LIGUE",AC$5:AC$72,"&lt;"&amp;AC42)+1),Paramètres!$B$3:$C$56,2,FALSE)*Paramètres!$K$15))</f>
        <v>0</v>
      </c>
      <c r="AE42" s="46"/>
      <c r="AF42" s="2">
        <f>IF(AE$2="Bike &amp; Run",IF(ISNA(VLOOKUP(AE42,Paramètres!$B$3:$C$56,2,FALSE)),0,VLOOKUP(AE42,Paramètres!$B$3:$C$56,2,FALSE)*Paramètres!$K$16),IF(OR(AE42="",OR($D42="",$D42="NL",$D42="HORS LIGUE")),0,VLOOKUP(IF(OR(AE42="",OR($D42="",$D42="NL",$D42="HORS LIGUE")),"",COUNTIFS($D$5:$D$72,"&lt;&gt;"&amp;"",$D$5:$D$72,"&lt;&gt;"&amp;"NL",$D$5:$D$72,"&lt;&gt;"&amp;"HORS LIGUE",AE$5:AE$72,"&lt;"&amp;AE42)+1),Paramètres!$B$3:$C$56,2,FALSE)*Paramètres!$K$16))</f>
        <v>0</v>
      </c>
      <c r="AG42" s="46"/>
      <c r="AH42" s="2">
        <f>IF(AG$2="Bike &amp; Run",IF(ISNA(VLOOKUP(AG42,Paramètres!$B$3:$C$56,2,FALSE)),0,VLOOKUP(AG42,Paramètres!$B$3:$C$56,2,FALSE)*Paramètres!$K$17),IF(OR(AG42="",OR($D42="",$D42="NL",$D42="HORS LIGUE")),0,VLOOKUP(IF(OR(AG42="",OR($D42="",$D42="NL",$D42="HORS LIGUE")),"",COUNTIFS($D$5:$D$72,"&lt;&gt;"&amp;"",$D$5:$D$72,"&lt;&gt;"&amp;"NL",$D$5:$D$72,"&lt;&gt;"&amp;"HORS LIGUE",AG$5:AG$72,"&lt;"&amp;AG42)+1),Paramètres!$B$3:$C$56,2,FALSE)*Paramètres!$K$17))</f>
        <v>0</v>
      </c>
      <c r="AI42" s="40">
        <f t="shared" si="53"/>
        <v>0</v>
      </c>
      <c r="AJ42" s="3" t="str">
        <f t="shared" si="54"/>
        <v/>
      </c>
      <c r="AK42" s="5">
        <f t="shared" si="55"/>
        <v>0</v>
      </c>
      <c r="AL42" s="41">
        <f t="shared" si="56"/>
        <v>0</v>
      </c>
      <c r="AM42" s="33" t="str">
        <f t="shared" si="57"/>
        <v/>
      </c>
      <c r="AO42" s="22">
        <f t="shared" si="58"/>
        <v>0</v>
      </c>
      <c r="AP42">
        <f t="shared" si="59"/>
        <v>0</v>
      </c>
      <c r="AQ42">
        <f t="shared" si="60"/>
        <v>0</v>
      </c>
      <c r="AR42">
        <f t="shared" si="61"/>
        <v>0</v>
      </c>
      <c r="AS42">
        <f t="shared" si="62"/>
        <v>0</v>
      </c>
      <c r="AT42">
        <f t="shared" si="63"/>
        <v>0</v>
      </c>
      <c r="AU42">
        <f t="shared" si="64"/>
        <v>0</v>
      </c>
      <c r="AV42">
        <f t="shared" si="65"/>
        <v>0</v>
      </c>
      <c r="AW42">
        <f t="shared" si="66"/>
        <v>0</v>
      </c>
      <c r="AX42">
        <f t="shared" si="67"/>
        <v>0</v>
      </c>
      <c r="AY42">
        <f t="shared" si="68"/>
        <v>0</v>
      </c>
      <c r="AZ42">
        <f t="shared" si="69"/>
        <v>0</v>
      </c>
      <c r="BA42">
        <f t="shared" si="70"/>
        <v>0</v>
      </c>
      <c r="BB42">
        <f t="shared" si="71"/>
        <v>0</v>
      </c>
      <c r="BC42">
        <f t="shared" si="72"/>
        <v>0</v>
      </c>
      <c r="BD42">
        <f t="shared" si="73"/>
        <v>0</v>
      </c>
      <c r="BE42" s="22">
        <f t="shared" ref="BE42:BR42" si="79">BD42+LARGE($AO42:$BC42,BE$4)</f>
        <v>0</v>
      </c>
      <c r="BF42" s="22">
        <f t="shared" si="79"/>
        <v>0</v>
      </c>
      <c r="BG42" s="22">
        <f t="shared" si="79"/>
        <v>0</v>
      </c>
      <c r="BH42" s="22">
        <f t="shared" si="79"/>
        <v>0</v>
      </c>
      <c r="BI42" s="22">
        <f t="shared" si="79"/>
        <v>0</v>
      </c>
      <c r="BJ42" s="22">
        <f t="shared" si="79"/>
        <v>0</v>
      </c>
      <c r="BK42" s="22">
        <f t="shared" si="79"/>
        <v>0</v>
      </c>
      <c r="BL42" s="22">
        <f t="shared" si="79"/>
        <v>0</v>
      </c>
      <c r="BM42" s="22">
        <f t="shared" si="79"/>
        <v>0</v>
      </c>
      <c r="BN42" s="22">
        <f t="shared" si="79"/>
        <v>0</v>
      </c>
      <c r="BO42" s="22">
        <f t="shared" si="79"/>
        <v>0</v>
      </c>
      <c r="BP42" s="22">
        <f t="shared" si="79"/>
        <v>0</v>
      </c>
      <c r="BQ42" s="22">
        <f t="shared" si="79"/>
        <v>0</v>
      </c>
      <c r="BR42" s="22">
        <f t="shared" si="79"/>
        <v>0</v>
      </c>
    </row>
    <row r="43" spans="1:70" ht="16.5">
      <c r="A43" s="14" t="s">
        <v>1116</v>
      </c>
      <c r="B43" s="32" t="str">
        <f>IF(ISNA(VLOOKUP(A43,'Licenciés Jeunes 2023'!A:C,3,0)),"",VLOOKUP(A43,'Licenciés Jeunes 2023'!A:C,3,0))</f>
        <v/>
      </c>
      <c r="C43" s="32" t="str">
        <f>IF(ISNA(VLOOKUP(A43,'Licenciés Jeunes 2023'!A:C,2,0)),"",VLOOKUP(A43,'Licenciés Jeunes 2023'!A:C,2,0))</f>
        <v/>
      </c>
      <c r="D43" s="32" t="str">
        <f>IF(ISNA(VLOOKUP(A43,'Licenciés Jeunes 2023'!A:F,6,0)),"",VLOOKUP(A43,'Licenciés Jeunes 2023'!A:F,6,0))</f>
        <v/>
      </c>
      <c r="E43" s="6"/>
      <c r="F43" s="2">
        <f>IF(E$2="Bike &amp; Run",IF(ISNA(VLOOKUP(E43,Paramètres!$B$3:$C$56,2,FALSE)),0,VLOOKUP(E43,Paramètres!$B$3:$C$56,2,FALSE)*Paramètres!$K$3),IF(OR(E43="",OR($D43="",$D43="NL",$D43="HORS LIGUE")),0,VLOOKUP(IF(OR(E43="",OR($D43="",$D43="NL",$D43="HORS LIGUE")),"",COUNTIFS($D$5:$D$72,"&lt;&gt;"&amp;"",$D$5:$D$72,"&lt;&gt;"&amp;"NL",$D$5:$D$72,"&lt;&gt;"&amp;"HORS LIGUE",E$5:E$72,"&lt;"&amp;E43)+1),Paramètres!$B$3:$C$56,2,FALSE)*Paramètres!$K$3))</f>
        <v>0</v>
      </c>
      <c r="G43" s="4"/>
      <c r="H43" s="2">
        <f>IF(G$2="Bike &amp; Run",IF(ISNA(VLOOKUP(G43,Paramètres!$B$3:$C$56,2,FALSE)),0,VLOOKUP(G43,Paramètres!$B$3:$C$56,2,FALSE)*Paramètres!$K$4),IF(OR(G43="",OR($D43="",$D43="NL",$D43="HORS LIGUE")),0,VLOOKUP(IF(OR(G43="",OR($D43="",$D43="NL",$D43="HORS LIGUE")),"",COUNTIFS($D$5:$D$72,"&lt;&gt;"&amp;"",$D$5:$D$72,"&lt;&gt;"&amp;"NL",$D$5:$D$72,"&lt;&gt;"&amp;"HORS LIGUE",G$5:G$72,"&lt;"&amp;G43)+1),Paramètres!$B$3:$C$56,2,FALSE)*Paramètres!$K$4))</f>
        <v>0</v>
      </c>
      <c r="I43" s="36"/>
      <c r="J43" s="2">
        <f>IF(I$2="Bike &amp; Run",IF(ISNA(VLOOKUP(I43,Paramètres!$B$3:$C$56,2,FALSE)),0,VLOOKUP(I43,Paramètres!$B$3:$C$56,2,FALSE)*Paramètres!$K$5),IF(OR(I43="",OR($D43="",$D43="NL",$D43="HORS LIGUE")),0,VLOOKUP(IF(OR(I43="",OR($D43="",$D43="NL",$D43="HORS LIGUE")),"",COUNTIFS($D$5:$D$72,"&lt;&gt;"&amp;"",$D$5:$D$72,"&lt;&gt;"&amp;"NL",$D$5:$D$72,"&lt;&gt;"&amp;"HORS LIGUE",I$5:I$72,"&lt;"&amp;I43)+1),Paramètres!$B$3:$C$56,2,FALSE)*Paramètres!$K$5))</f>
        <v>0</v>
      </c>
      <c r="K43" s="4"/>
      <c r="L43" s="2">
        <f>IF(K$2="Bike &amp; Run",IF(ISNA(VLOOKUP(K43,Paramètres!$B$3:$C$56,2,FALSE)),0,VLOOKUP(K43,Paramètres!$B$3:$C$56,2,FALSE)*Paramètres!$K$6),IF(OR(K43="",OR($D43="",$D43="NL",$D43="HORS LIGUE")),0,VLOOKUP(IF(OR(K43="",OR($D43="",$D43="NL",$D43="HORS LIGUE")),"",COUNTIFS($D$5:$D$72,"&lt;&gt;"&amp;"",$D$5:$D$72,"&lt;&gt;"&amp;"NL",$D$5:$D$72,"&lt;&gt;"&amp;"HORS LIGUE",K$5:K$72,"&lt;"&amp;K43)+1),Paramètres!$B$3:$C$56,2,FALSE)*Paramètres!$K$6))</f>
        <v>0</v>
      </c>
      <c r="M43" s="4"/>
      <c r="N43" s="2">
        <f>IF(M$2="Bike &amp; Run",IF(ISNA(VLOOKUP(M43,Paramètres!$B$3:$C$56,2,FALSE)),0,VLOOKUP(M43,Paramètres!$B$3:$C$56,2,FALSE)*Paramètres!$K$7),IF(OR(M43="",OR($D43="",$D43="NL",$D43="HORS LIGUE")),0,VLOOKUP(IF(OR(M43="",OR($D43="",$D43="NL",$D43="HORS LIGUE")),"",COUNTIFS($D$5:$D$72,"&lt;&gt;"&amp;"",$D$5:$D$72,"&lt;&gt;"&amp;"NL",$D$5:$D$72,"&lt;&gt;"&amp;"HORS LIGUE",M$5:M$72,"&lt;"&amp;M43)+1),Paramètres!$B$3:$C$56,2,FALSE)*Paramètres!$K$7))</f>
        <v>0</v>
      </c>
      <c r="O43" s="46"/>
      <c r="P43" s="2">
        <f>IF(O$2="Bike &amp; Run",IF(ISNA(VLOOKUP(O43,Paramètres!$B$3:$C$56,2,FALSE)),0,VLOOKUP(O43,Paramètres!$B$3:$C$56,2,FALSE)*Paramètres!$K$8),IF(OR(O43="",OR($D43="",$D43="NL",$D43="HORS LIGUE")),0,VLOOKUP(IF(OR(O43="",OR($D43="",$D43="NL",$D43="HORS LIGUE")),"",COUNTIFS($D$5:$D$72,"&lt;&gt;"&amp;"",$D$5:$D$72,"&lt;&gt;"&amp;"NL",$D$5:$D$72,"&lt;&gt;"&amp;"HORS LIGUE",O$5:O$72,"&lt;"&amp;O43)+1),Paramètres!$B$3:$C$56,2,FALSE)*Paramètres!$K$8))</f>
        <v>0</v>
      </c>
      <c r="Q43" s="46"/>
      <c r="R43" s="2">
        <f>IF(Q$2="Bike &amp; Run",IF(ISNA(VLOOKUP(Q43,Paramètres!$B$3:$C$56,2,FALSE)),0,VLOOKUP(Q43,Paramètres!$B$3:$C$56,2,FALSE)*Paramètres!$K$9),IF(OR(Q43="",OR($D43="",$D43="NL",$D43="HORS LIGUE")),0,VLOOKUP(IF(OR(Q43="",OR($D43="",$D43="NL",$D43="HORS LIGUE")),"",COUNTIFS($D$5:$D$72,"&lt;&gt;"&amp;"",$D$5:$D$72,"&lt;&gt;"&amp;"NL",$D$5:$D$72,"&lt;&gt;"&amp;"HORS LIGUE",Q$5:Q$72,"&lt;"&amp;Q43)+1),Paramètres!$B$3:$C$56,2,FALSE)*Paramètres!$K$9))</f>
        <v>0</v>
      </c>
      <c r="S43" s="46"/>
      <c r="T43" s="2">
        <f>IF(S$2="Bike &amp; Run",IF(ISNA(VLOOKUP(S43,Paramètres!$B$3:$C$56,2,FALSE)),0,VLOOKUP(S43,Paramètres!$B$3:$C$56,2,FALSE)*Paramètres!$K$10),IF(OR(S43="",OR($D43="",$D43="NL",$D43="HORS LIGUE")),0,VLOOKUP(IF(OR(S43="",OR($D43="",$D43="NL",$D43="HORS LIGUE")),"",COUNTIFS($D$5:$D$72,"&lt;&gt;"&amp;"",$D$5:$D$72,"&lt;&gt;"&amp;"NL",$D$5:$D$72,"&lt;&gt;"&amp;"HORS LIGUE",S$5:S$72,"&lt;"&amp;S43)+1),Paramètres!$B$3:$C$56,2,FALSE)*Paramètres!$K$10))</f>
        <v>0</v>
      </c>
      <c r="U43" s="46"/>
      <c r="V43" s="2">
        <f>IF(U$2="Bike &amp; Run",IF(ISNA(VLOOKUP(U43,Paramètres!$B$3:$C$56,2,FALSE)),0,VLOOKUP(U43,Paramètres!$B$3:$C$56,2,FALSE)*Paramètres!$K$11),IF(OR(U43="",OR($D43="",$D43="NL",$D43="HORS LIGUE")),0,VLOOKUP(IF(OR(U43="",OR($D43="",$D43="NL",$D43="HORS LIGUE")),"",COUNTIFS($D$5:$D$72,"&lt;&gt;"&amp;"",$D$5:$D$72,"&lt;&gt;"&amp;"NL",$D$5:$D$72,"&lt;&gt;"&amp;"HORS LIGUE",U$5:U$72,"&lt;"&amp;U43)+1),Paramètres!$B$3:$C$56,2,FALSE)*Paramètres!$K$11))</f>
        <v>0</v>
      </c>
      <c r="W43" s="46"/>
      <c r="X43" s="2">
        <f>IF(W$2="Bike &amp; Run",IF(ISNA(VLOOKUP(W43,Paramètres!$B$3:$C$56,2,FALSE)),0,VLOOKUP(W43,Paramètres!$B$3:$C$56,2,FALSE)*Paramètres!$K$12),IF(OR(W43="",OR($D43="",$D43="NL",$D43="HORS LIGUE")),0,VLOOKUP(IF(OR(W43="",OR($D43="",$D43="NL",$D43="HORS LIGUE")),"",COUNTIFS($D$5:$D$72,"&lt;&gt;"&amp;"",$D$5:$D$72,"&lt;&gt;"&amp;"NL",$D$5:$D$72,"&lt;&gt;"&amp;"HORS LIGUE",W$5:W$72,"&lt;"&amp;W43)+1),Paramètres!$B$3:$C$56,2,FALSE)*Paramètres!$K$12))</f>
        <v>0</v>
      </c>
      <c r="Y43" s="46"/>
      <c r="Z43" s="2">
        <f>IF(Y$2="Bike &amp; Run",IF(ISNA(VLOOKUP(Y43,Paramètres!$B$3:$C$56,2,FALSE)),0,VLOOKUP(Y43,Paramètres!$B$3:$C$56,2,FALSE)*Paramètres!$K$13),IF(OR(Y43="",OR($D43="",$D43="NL",$D43="HORS LIGUE")),0,VLOOKUP(IF(OR(Y43="",OR($D43="",$D43="NL",$D43="HORS LIGUE")),"",COUNTIFS($D$5:$D$72,"&lt;&gt;"&amp;"",$D$5:$D$72,"&lt;&gt;"&amp;"NL",$D$5:$D$72,"&lt;&gt;"&amp;"HORS LIGUE",Y$5:Y$72,"&lt;"&amp;Y43)+1),Paramètres!$B$3:$C$56,2,FALSE)*Paramètres!$K$13))</f>
        <v>0</v>
      </c>
      <c r="AA43" s="46"/>
      <c r="AB43" s="2">
        <f>IF(AA$2="Bike &amp; Run",IF(ISNA(VLOOKUP(AA43,Paramètres!$B$3:$C$56,2,FALSE)),0,VLOOKUP(AA43,Paramètres!$B$3:$C$56,2,FALSE)*Paramètres!$K$14),IF(OR(AA43="",OR($D43="",$D43="NL",$D43="HORS LIGUE")),0,VLOOKUP(IF(OR(AA43="",OR($D43="",$D43="NL",$D43="HORS LIGUE")),"",COUNTIFS($D$5:$D$72,"&lt;&gt;"&amp;"",$D$5:$D$72,"&lt;&gt;"&amp;"NL",$D$5:$D$72,"&lt;&gt;"&amp;"HORS LIGUE",AA$5:AA$72,"&lt;"&amp;AA43)+1),Paramètres!$B$3:$C$56,2,FALSE)*Paramètres!$K$14))</f>
        <v>0</v>
      </c>
      <c r="AC43" s="46"/>
      <c r="AD43" s="2">
        <f>IF(AC$2="Bike &amp; Run",IF(ISNA(VLOOKUP(AC43,Paramètres!$B$3:$C$56,2,FALSE)),0,VLOOKUP(AC43,Paramètres!$B$3:$C$56,2,FALSE)*Paramètres!$K$15),IF(OR(AC43="",OR($D43="",$D43="NL",$D43="HORS LIGUE")),0,VLOOKUP(IF(OR(AC43="",OR($D43="",$D43="NL",$D43="HORS LIGUE")),"",COUNTIFS($D$5:$D$72,"&lt;&gt;"&amp;"",$D$5:$D$72,"&lt;&gt;"&amp;"NL",$D$5:$D$72,"&lt;&gt;"&amp;"HORS LIGUE",AC$5:AC$72,"&lt;"&amp;AC43)+1),Paramètres!$B$3:$C$56,2,FALSE)*Paramètres!$K$15))</f>
        <v>0</v>
      </c>
      <c r="AE43" s="46"/>
      <c r="AF43" s="2">
        <f>IF(AE$2="Bike &amp; Run",IF(ISNA(VLOOKUP(AE43,Paramètres!$B$3:$C$56,2,FALSE)),0,VLOOKUP(AE43,Paramètres!$B$3:$C$56,2,FALSE)*Paramètres!$K$16),IF(OR(AE43="",OR($D43="",$D43="NL",$D43="HORS LIGUE")),0,VLOOKUP(IF(OR(AE43="",OR($D43="",$D43="NL",$D43="HORS LIGUE")),"",COUNTIFS($D$5:$D$72,"&lt;&gt;"&amp;"",$D$5:$D$72,"&lt;&gt;"&amp;"NL",$D$5:$D$72,"&lt;&gt;"&amp;"HORS LIGUE",AE$5:AE$72,"&lt;"&amp;AE43)+1),Paramètres!$B$3:$C$56,2,FALSE)*Paramètres!$K$16))</f>
        <v>0</v>
      </c>
      <c r="AG43" s="46"/>
      <c r="AH43" s="2">
        <f>IF(AG$2="Bike &amp; Run",IF(ISNA(VLOOKUP(AG43,Paramètres!$B$3:$C$56,2,FALSE)),0,VLOOKUP(AG43,Paramètres!$B$3:$C$56,2,FALSE)*Paramètres!$K$17),IF(OR(AG43="",OR($D43="",$D43="NL",$D43="HORS LIGUE")),0,VLOOKUP(IF(OR(AG43="",OR($D43="",$D43="NL",$D43="HORS LIGUE")),"",COUNTIFS($D$5:$D$72,"&lt;&gt;"&amp;"",$D$5:$D$72,"&lt;&gt;"&amp;"NL",$D$5:$D$72,"&lt;&gt;"&amp;"HORS LIGUE",AG$5:AG$72,"&lt;"&amp;AG43)+1),Paramètres!$B$3:$C$56,2,FALSE)*Paramètres!$K$17))</f>
        <v>0</v>
      </c>
      <c r="AI43" s="40">
        <f t="shared" si="53"/>
        <v>0</v>
      </c>
      <c r="AJ43" s="3" t="str">
        <f t="shared" si="54"/>
        <v/>
      </c>
      <c r="AK43" s="5">
        <f t="shared" si="55"/>
        <v>0</v>
      </c>
      <c r="AL43" s="41">
        <f t="shared" si="56"/>
        <v>0</v>
      </c>
      <c r="AM43" s="33" t="str">
        <f t="shared" si="57"/>
        <v/>
      </c>
      <c r="AO43" s="22">
        <f t="shared" si="58"/>
        <v>0</v>
      </c>
      <c r="AP43">
        <f t="shared" si="59"/>
        <v>0</v>
      </c>
      <c r="AQ43">
        <f t="shared" si="60"/>
        <v>0</v>
      </c>
      <c r="AR43">
        <f t="shared" si="61"/>
        <v>0</v>
      </c>
      <c r="AS43">
        <f t="shared" si="62"/>
        <v>0</v>
      </c>
      <c r="AT43">
        <f t="shared" si="63"/>
        <v>0</v>
      </c>
      <c r="AU43">
        <f t="shared" si="64"/>
        <v>0</v>
      </c>
      <c r="AV43">
        <f t="shared" si="65"/>
        <v>0</v>
      </c>
      <c r="AW43">
        <f t="shared" si="66"/>
        <v>0</v>
      </c>
      <c r="AX43">
        <f t="shared" si="67"/>
        <v>0</v>
      </c>
      <c r="AY43">
        <f t="shared" si="68"/>
        <v>0</v>
      </c>
      <c r="AZ43">
        <f t="shared" si="69"/>
        <v>0</v>
      </c>
      <c r="BA43">
        <f t="shared" si="70"/>
        <v>0</v>
      </c>
      <c r="BB43">
        <f t="shared" si="71"/>
        <v>0</v>
      </c>
      <c r="BC43">
        <f t="shared" si="72"/>
        <v>0</v>
      </c>
      <c r="BD43">
        <f t="shared" si="73"/>
        <v>0</v>
      </c>
      <c r="BE43" s="22">
        <f t="shared" ref="BE43:BR43" si="80">BD43+LARGE($AO43:$BC43,BE$4)</f>
        <v>0</v>
      </c>
      <c r="BF43" s="22">
        <f t="shared" si="80"/>
        <v>0</v>
      </c>
      <c r="BG43" s="22">
        <f t="shared" si="80"/>
        <v>0</v>
      </c>
      <c r="BH43" s="22">
        <f t="shared" si="80"/>
        <v>0</v>
      </c>
      <c r="BI43" s="22">
        <f t="shared" si="80"/>
        <v>0</v>
      </c>
      <c r="BJ43" s="22">
        <f t="shared" si="80"/>
        <v>0</v>
      </c>
      <c r="BK43" s="22">
        <f t="shared" si="80"/>
        <v>0</v>
      </c>
      <c r="BL43" s="22">
        <f t="shared" si="80"/>
        <v>0</v>
      </c>
      <c r="BM43" s="22">
        <f t="shared" si="80"/>
        <v>0</v>
      </c>
      <c r="BN43" s="22">
        <f t="shared" si="80"/>
        <v>0</v>
      </c>
      <c r="BO43" s="22">
        <f t="shared" si="80"/>
        <v>0</v>
      </c>
      <c r="BP43" s="22">
        <f t="shared" si="80"/>
        <v>0</v>
      </c>
      <c r="BQ43" s="22">
        <f t="shared" si="80"/>
        <v>0</v>
      </c>
      <c r="BR43" s="22">
        <f t="shared" si="80"/>
        <v>0</v>
      </c>
    </row>
    <row r="44" spans="1:70" ht="16.5">
      <c r="A44" s="14" t="s">
        <v>1117</v>
      </c>
      <c r="B44" s="32" t="str">
        <f>IF(ISNA(VLOOKUP(A44,'Licenciés Jeunes 2023'!A:C,3,0)),"",VLOOKUP(A44,'Licenciés Jeunes 2023'!A:C,3,0))</f>
        <v/>
      </c>
      <c r="C44" s="32" t="str">
        <f>IF(ISNA(VLOOKUP(A44,'Licenciés Jeunes 2023'!A:C,2,0)),"",VLOOKUP(A44,'Licenciés Jeunes 2023'!A:C,2,0))</f>
        <v/>
      </c>
      <c r="D44" s="32" t="str">
        <f>IF(ISNA(VLOOKUP(A44,'Licenciés Jeunes 2023'!A:F,6,0)),"",VLOOKUP(A44,'Licenciés Jeunes 2023'!A:F,6,0))</f>
        <v/>
      </c>
      <c r="E44" s="6"/>
      <c r="F44" s="2">
        <f>IF(E$2="Bike &amp; Run",IF(ISNA(VLOOKUP(E44,Paramètres!$B$3:$C$56,2,FALSE)),0,VLOOKUP(E44,Paramètres!$B$3:$C$56,2,FALSE)*Paramètres!$K$3),IF(OR(E44="",OR($D44="",$D44="NL",$D44="HORS LIGUE")),0,VLOOKUP(IF(OR(E44="",OR($D44="",$D44="NL",$D44="HORS LIGUE")),"",COUNTIFS($D$5:$D$72,"&lt;&gt;"&amp;"",$D$5:$D$72,"&lt;&gt;"&amp;"NL",$D$5:$D$72,"&lt;&gt;"&amp;"HORS LIGUE",E$5:E$72,"&lt;"&amp;E44)+1),Paramètres!$B$3:$C$56,2,FALSE)*Paramètres!$K$3))</f>
        <v>0</v>
      </c>
      <c r="G44" s="4"/>
      <c r="H44" s="2">
        <f>IF(G$2="Bike &amp; Run",IF(ISNA(VLOOKUP(G44,Paramètres!$B$3:$C$56,2,FALSE)),0,VLOOKUP(G44,Paramètres!$B$3:$C$56,2,FALSE)*Paramètres!$K$4),IF(OR(G44="",OR($D44="",$D44="NL",$D44="HORS LIGUE")),0,VLOOKUP(IF(OR(G44="",OR($D44="",$D44="NL",$D44="HORS LIGUE")),"",COUNTIFS($D$5:$D$72,"&lt;&gt;"&amp;"",$D$5:$D$72,"&lt;&gt;"&amp;"NL",$D$5:$D$72,"&lt;&gt;"&amp;"HORS LIGUE",G$5:G$72,"&lt;"&amp;G44)+1),Paramètres!$B$3:$C$56,2,FALSE)*Paramètres!$K$4))</f>
        <v>0</v>
      </c>
      <c r="I44" s="36"/>
      <c r="J44" s="2">
        <f>IF(I$2="Bike &amp; Run",IF(ISNA(VLOOKUP(I44,Paramètres!$B$3:$C$56,2,FALSE)),0,VLOOKUP(I44,Paramètres!$B$3:$C$56,2,FALSE)*Paramètres!$K$5),IF(OR(I44="",OR($D44="",$D44="NL",$D44="HORS LIGUE")),0,VLOOKUP(IF(OR(I44="",OR($D44="",$D44="NL",$D44="HORS LIGUE")),"",COUNTIFS($D$5:$D$72,"&lt;&gt;"&amp;"",$D$5:$D$72,"&lt;&gt;"&amp;"NL",$D$5:$D$72,"&lt;&gt;"&amp;"HORS LIGUE",I$5:I$72,"&lt;"&amp;I44)+1),Paramètres!$B$3:$C$56,2,FALSE)*Paramètres!$K$5))</f>
        <v>0</v>
      </c>
      <c r="K44" s="4"/>
      <c r="L44" s="2">
        <f>IF(K$2="Bike &amp; Run",IF(ISNA(VLOOKUP(K44,Paramètres!$B$3:$C$56,2,FALSE)),0,VLOOKUP(K44,Paramètres!$B$3:$C$56,2,FALSE)*Paramètres!$K$6),IF(OR(K44="",OR($D44="",$D44="NL",$D44="HORS LIGUE")),0,VLOOKUP(IF(OR(K44="",OR($D44="",$D44="NL",$D44="HORS LIGUE")),"",COUNTIFS($D$5:$D$72,"&lt;&gt;"&amp;"",$D$5:$D$72,"&lt;&gt;"&amp;"NL",$D$5:$D$72,"&lt;&gt;"&amp;"HORS LIGUE",K$5:K$72,"&lt;"&amp;K44)+1),Paramètres!$B$3:$C$56,2,FALSE)*Paramètres!$K$6))</f>
        <v>0</v>
      </c>
      <c r="M44" s="4"/>
      <c r="N44" s="2">
        <f>IF(M$2="Bike &amp; Run",IF(ISNA(VLOOKUP(M44,Paramètres!$B$3:$C$56,2,FALSE)),0,VLOOKUP(M44,Paramètres!$B$3:$C$56,2,FALSE)*Paramètres!$K$7),IF(OR(M44="",OR($D44="",$D44="NL",$D44="HORS LIGUE")),0,VLOOKUP(IF(OR(M44="",OR($D44="",$D44="NL",$D44="HORS LIGUE")),"",COUNTIFS($D$5:$D$72,"&lt;&gt;"&amp;"",$D$5:$D$72,"&lt;&gt;"&amp;"NL",$D$5:$D$72,"&lt;&gt;"&amp;"HORS LIGUE",M$5:M$72,"&lt;"&amp;M44)+1),Paramètres!$B$3:$C$56,2,FALSE)*Paramètres!$K$7))</f>
        <v>0</v>
      </c>
      <c r="O44" s="46"/>
      <c r="P44" s="2">
        <f>IF(O$2="Bike &amp; Run",IF(ISNA(VLOOKUP(O44,Paramètres!$B$3:$C$56,2,FALSE)),0,VLOOKUP(O44,Paramètres!$B$3:$C$56,2,FALSE)*Paramètres!$K$8),IF(OR(O44="",OR($D44="",$D44="NL",$D44="HORS LIGUE")),0,VLOOKUP(IF(OR(O44="",OR($D44="",$D44="NL",$D44="HORS LIGUE")),"",COUNTIFS($D$5:$D$72,"&lt;&gt;"&amp;"",$D$5:$D$72,"&lt;&gt;"&amp;"NL",$D$5:$D$72,"&lt;&gt;"&amp;"HORS LIGUE",O$5:O$72,"&lt;"&amp;O44)+1),Paramètres!$B$3:$C$56,2,FALSE)*Paramètres!$K$8))</f>
        <v>0</v>
      </c>
      <c r="Q44" s="46"/>
      <c r="R44" s="2">
        <f>IF(Q$2="Bike &amp; Run",IF(ISNA(VLOOKUP(Q44,Paramètres!$B$3:$C$56,2,FALSE)),0,VLOOKUP(Q44,Paramètres!$B$3:$C$56,2,FALSE)*Paramètres!$K$9),IF(OR(Q44="",OR($D44="",$D44="NL",$D44="HORS LIGUE")),0,VLOOKUP(IF(OR(Q44="",OR($D44="",$D44="NL",$D44="HORS LIGUE")),"",COUNTIFS($D$5:$D$72,"&lt;&gt;"&amp;"",$D$5:$D$72,"&lt;&gt;"&amp;"NL",$D$5:$D$72,"&lt;&gt;"&amp;"HORS LIGUE",Q$5:Q$72,"&lt;"&amp;Q44)+1),Paramètres!$B$3:$C$56,2,FALSE)*Paramètres!$K$9))</f>
        <v>0</v>
      </c>
      <c r="S44" s="46"/>
      <c r="T44" s="2">
        <f>IF(S$2="Bike &amp; Run",IF(ISNA(VLOOKUP(S44,Paramètres!$B$3:$C$56,2,FALSE)),0,VLOOKUP(S44,Paramètres!$B$3:$C$56,2,FALSE)*Paramètres!$K$10),IF(OR(S44="",OR($D44="",$D44="NL",$D44="HORS LIGUE")),0,VLOOKUP(IF(OR(S44="",OR($D44="",$D44="NL",$D44="HORS LIGUE")),"",COUNTIFS($D$5:$D$72,"&lt;&gt;"&amp;"",$D$5:$D$72,"&lt;&gt;"&amp;"NL",$D$5:$D$72,"&lt;&gt;"&amp;"HORS LIGUE",S$5:S$72,"&lt;"&amp;S44)+1),Paramètres!$B$3:$C$56,2,FALSE)*Paramètres!$K$10))</f>
        <v>0</v>
      </c>
      <c r="U44" s="46"/>
      <c r="V44" s="2">
        <f>IF(U$2="Bike &amp; Run",IF(ISNA(VLOOKUP(U44,Paramètres!$B$3:$C$56,2,FALSE)),0,VLOOKUP(U44,Paramètres!$B$3:$C$56,2,FALSE)*Paramètres!$K$11),IF(OR(U44="",OR($D44="",$D44="NL",$D44="HORS LIGUE")),0,VLOOKUP(IF(OR(U44="",OR($D44="",$D44="NL",$D44="HORS LIGUE")),"",COUNTIFS($D$5:$D$72,"&lt;&gt;"&amp;"",$D$5:$D$72,"&lt;&gt;"&amp;"NL",$D$5:$D$72,"&lt;&gt;"&amp;"HORS LIGUE",U$5:U$72,"&lt;"&amp;U44)+1),Paramètres!$B$3:$C$56,2,FALSE)*Paramètres!$K$11))</f>
        <v>0</v>
      </c>
      <c r="W44" s="46"/>
      <c r="X44" s="2">
        <f>IF(W$2="Bike &amp; Run",IF(ISNA(VLOOKUP(W44,Paramètres!$B$3:$C$56,2,FALSE)),0,VLOOKUP(W44,Paramètres!$B$3:$C$56,2,FALSE)*Paramètres!$K$12),IF(OR(W44="",OR($D44="",$D44="NL",$D44="HORS LIGUE")),0,VLOOKUP(IF(OR(W44="",OR($D44="",$D44="NL",$D44="HORS LIGUE")),"",COUNTIFS($D$5:$D$72,"&lt;&gt;"&amp;"",$D$5:$D$72,"&lt;&gt;"&amp;"NL",$D$5:$D$72,"&lt;&gt;"&amp;"HORS LIGUE",W$5:W$72,"&lt;"&amp;W44)+1),Paramètres!$B$3:$C$56,2,FALSE)*Paramètres!$K$12))</f>
        <v>0</v>
      </c>
      <c r="Y44" s="46"/>
      <c r="Z44" s="2">
        <f>IF(Y$2="Bike &amp; Run",IF(ISNA(VLOOKUP(Y44,Paramètres!$B$3:$C$56,2,FALSE)),0,VLOOKUP(Y44,Paramètres!$B$3:$C$56,2,FALSE)*Paramètres!$K$13),IF(OR(Y44="",OR($D44="",$D44="NL",$D44="HORS LIGUE")),0,VLOOKUP(IF(OR(Y44="",OR($D44="",$D44="NL",$D44="HORS LIGUE")),"",COUNTIFS($D$5:$D$72,"&lt;&gt;"&amp;"",$D$5:$D$72,"&lt;&gt;"&amp;"NL",$D$5:$D$72,"&lt;&gt;"&amp;"HORS LIGUE",Y$5:Y$72,"&lt;"&amp;Y44)+1),Paramètres!$B$3:$C$56,2,FALSE)*Paramètres!$K$13))</f>
        <v>0</v>
      </c>
      <c r="AA44" s="46"/>
      <c r="AB44" s="2">
        <f>IF(AA$2="Bike &amp; Run",IF(ISNA(VLOOKUP(AA44,Paramètres!$B$3:$C$56,2,FALSE)),0,VLOOKUP(AA44,Paramètres!$B$3:$C$56,2,FALSE)*Paramètres!$K$14),IF(OR(AA44="",OR($D44="",$D44="NL",$D44="HORS LIGUE")),0,VLOOKUP(IF(OR(AA44="",OR($D44="",$D44="NL",$D44="HORS LIGUE")),"",COUNTIFS($D$5:$D$72,"&lt;&gt;"&amp;"",$D$5:$D$72,"&lt;&gt;"&amp;"NL",$D$5:$D$72,"&lt;&gt;"&amp;"HORS LIGUE",AA$5:AA$72,"&lt;"&amp;AA44)+1),Paramètres!$B$3:$C$56,2,FALSE)*Paramètres!$K$14))</f>
        <v>0</v>
      </c>
      <c r="AC44" s="46"/>
      <c r="AD44" s="2">
        <f>IF(AC$2="Bike &amp; Run",IF(ISNA(VLOOKUP(AC44,Paramètres!$B$3:$C$56,2,FALSE)),0,VLOOKUP(AC44,Paramètres!$B$3:$C$56,2,FALSE)*Paramètres!$K$15),IF(OR(AC44="",OR($D44="",$D44="NL",$D44="HORS LIGUE")),0,VLOOKUP(IF(OR(AC44="",OR($D44="",$D44="NL",$D44="HORS LIGUE")),"",COUNTIFS($D$5:$D$72,"&lt;&gt;"&amp;"",$D$5:$D$72,"&lt;&gt;"&amp;"NL",$D$5:$D$72,"&lt;&gt;"&amp;"HORS LIGUE",AC$5:AC$72,"&lt;"&amp;AC44)+1),Paramètres!$B$3:$C$56,2,FALSE)*Paramètres!$K$15))</f>
        <v>0</v>
      </c>
      <c r="AE44" s="46"/>
      <c r="AF44" s="2">
        <f>IF(AE$2="Bike &amp; Run",IF(ISNA(VLOOKUP(AE44,Paramètres!$B$3:$C$56,2,FALSE)),0,VLOOKUP(AE44,Paramètres!$B$3:$C$56,2,FALSE)*Paramètres!$K$16),IF(OR(AE44="",OR($D44="",$D44="NL",$D44="HORS LIGUE")),0,VLOOKUP(IF(OR(AE44="",OR($D44="",$D44="NL",$D44="HORS LIGUE")),"",COUNTIFS($D$5:$D$72,"&lt;&gt;"&amp;"",$D$5:$D$72,"&lt;&gt;"&amp;"NL",$D$5:$D$72,"&lt;&gt;"&amp;"HORS LIGUE",AE$5:AE$72,"&lt;"&amp;AE44)+1),Paramètres!$B$3:$C$56,2,FALSE)*Paramètres!$K$16))</f>
        <v>0</v>
      </c>
      <c r="AG44" s="46"/>
      <c r="AH44" s="2">
        <f>IF(AG$2="Bike &amp; Run",IF(ISNA(VLOOKUP(AG44,Paramètres!$B$3:$C$56,2,FALSE)),0,VLOOKUP(AG44,Paramètres!$B$3:$C$56,2,FALSE)*Paramètres!$K$17),IF(OR(AG44="",OR($D44="",$D44="NL",$D44="HORS LIGUE")),0,VLOOKUP(IF(OR(AG44="",OR($D44="",$D44="NL",$D44="HORS LIGUE")),"",COUNTIFS($D$5:$D$72,"&lt;&gt;"&amp;"",$D$5:$D$72,"&lt;&gt;"&amp;"NL",$D$5:$D$72,"&lt;&gt;"&amp;"HORS LIGUE",AG$5:AG$72,"&lt;"&amp;AG44)+1),Paramètres!$B$3:$C$56,2,FALSE)*Paramètres!$K$17))</f>
        <v>0</v>
      </c>
      <c r="AI44" s="40">
        <f t="shared" si="53"/>
        <v>0</v>
      </c>
      <c r="AJ44" s="3" t="str">
        <f t="shared" si="54"/>
        <v/>
      </c>
      <c r="AK44" s="5">
        <f t="shared" si="55"/>
        <v>0</v>
      </c>
      <c r="AL44" s="41">
        <f t="shared" si="56"/>
        <v>0</v>
      </c>
      <c r="AM44" s="33" t="str">
        <f t="shared" si="57"/>
        <v/>
      </c>
      <c r="AO44" s="22">
        <f t="shared" si="58"/>
        <v>0</v>
      </c>
      <c r="AP44">
        <f t="shared" si="59"/>
        <v>0</v>
      </c>
      <c r="AQ44">
        <f t="shared" si="60"/>
        <v>0</v>
      </c>
      <c r="AR44">
        <f t="shared" si="61"/>
        <v>0</v>
      </c>
      <c r="AS44">
        <f t="shared" si="62"/>
        <v>0</v>
      </c>
      <c r="AT44">
        <f t="shared" si="63"/>
        <v>0</v>
      </c>
      <c r="AU44">
        <f t="shared" si="64"/>
        <v>0</v>
      </c>
      <c r="AV44">
        <f t="shared" si="65"/>
        <v>0</v>
      </c>
      <c r="AW44">
        <f t="shared" si="66"/>
        <v>0</v>
      </c>
      <c r="AX44">
        <f t="shared" si="67"/>
        <v>0</v>
      </c>
      <c r="AY44">
        <f t="shared" si="68"/>
        <v>0</v>
      </c>
      <c r="AZ44">
        <f t="shared" si="69"/>
        <v>0</v>
      </c>
      <c r="BA44">
        <f t="shared" si="70"/>
        <v>0</v>
      </c>
      <c r="BB44">
        <f t="shared" si="71"/>
        <v>0</v>
      </c>
      <c r="BC44">
        <f t="shared" si="72"/>
        <v>0</v>
      </c>
      <c r="BD44">
        <f t="shared" si="73"/>
        <v>0</v>
      </c>
      <c r="BE44" s="22">
        <f t="shared" ref="BE44:BR44" si="81">BD44+LARGE($AO44:$BC44,BE$4)</f>
        <v>0</v>
      </c>
      <c r="BF44" s="22">
        <f t="shared" si="81"/>
        <v>0</v>
      </c>
      <c r="BG44" s="22">
        <f t="shared" si="81"/>
        <v>0</v>
      </c>
      <c r="BH44" s="22">
        <f t="shared" si="81"/>
        <v>0</v>
      </c>
      <c r="BI44" s="22">
        <f t="shared" si="81"/>
        <v>0</v>
      </c>
      <c r="BJ44" s="22">
        <f t="shared" si="81"/>
        <v>0</v>
      </c>
      <c r="BK44" s="22">
        <f t="shared" si="81"/>
        <v>0</v>
      </c>
      <c r="BL44" s="22">
        <f t="shared" si="81"/>
        <v>0</v>
      </c>
      <c r="BM44" s="22">
        <f t="shared" si="81"/>
        <v>0</v>
      </c>
      <c r="BN44" s="22">
        <f t="shared" si="81"/>
        <v>0</v>
      </c>
      <c r="BO44" s="22">
        <f t="shared" si="81"/>
        <v>0</v>
      </c>
      <c r="BP44" s="22">
        <f t="shared" si="81"/>
        <v>0</v>
      </c>
      <c r="BQ44" s="22">
        <f t="shared" si="81"/>
        <v>0</v>
      </c>
      <c r="BR44" s="22">
        <f t="shared" si="81"/>
        <v>0</v>
      </c>
    </row>
    <row r="45" spans="1:70" ht="16.5">
      <c r="A45" t="s">
        <v>1120</v>
      </c>
      <c r="B45" s="32" t="str">
        <f>IF(ISNA(VLOOKUP(A45,'Licenciés Jeunes 2023'!A:C,3,0)),"",VLOOKUP(A45,'Licenciés Jeunes 2023'!A:C,3,0))</f>
        <v/>
      </c>
      <c r="C45" s="32" t="str">
        <f>IF(ISNA(VLOOKUP(A45,'Licenciés Jeunes 2023'!A:C,2,0)),"",VLOOKUP(A45,'Licenciés Jeunes 2023'!A:C,2,0))</f>
        <v/>
      </c>
      <c r="D45" s="32" t="str">
        <f>IF(ISNA(VLOOKUP(A45,'Licenciés Jeunes 2023'!A:F,6,0)),"",VLOOKUP(A45,'Licenciés Jeunes 2023'!A:F,6,0))</f>
        <v/>
      </c>
      <c r="E45" s="6"/>
      <c r="F45" s="2">
        <f>IF(E$2="Bike &amp; Run",IF(ISNA(VLOOKUP(E45,Paramètres!$B$3:$C$56,2,FALSE)),0,VLOOKUP(E45,Paramètres!$B$3:$C$56,2,FALSE)*Paramètres!$K$3),IF(OR(E45="",OR($D45="",$D45="NL",$D45="HORS LIGUE")),0,VLOOKUP(IF(OR(E45="",OR($D45="",$D45="NL",$D45="HORS LIGUE")),"",COUNTIFS($D$5:$D$72,"&lt;&gt;"&amp;"",$D$5:$D$72,"&lt;&gt;"&amp;"NL",$D$5:$D$72,"&lt;&gt;"&amp;"HORS LIGUE",E$5:E$72,"&lt;"&amp;E45)+1),Paramètres!$B$3:$C$56,2,FALSE)*Paramètres!$K$3))</f>
        <v>0</v>
      </c>
      <c r="G45" s="4"/>
      <c r="H45" s="2">
        <f>IF(G$2="Bike &amp; Run",IF(ISNA(VLOOKUP(G45,Paramètres!$B$3:$C$56,2,FALSE)),0,VLOOKUP(G45,Paramètres!$B$3:$C$56,2,FALSE)*Paramètres!$K$4),IF(OR(G45="",OR($D45="",$D45="NL",$D45="HORS LIGUE")),0,VLOOKUP(IF(OR(G45="",OR($D45="",$D45="NL",$D45="HORS LIGUE")),"",COUNTIFS($D$5:$D$72,"&lt;&gt;"&amp;"",$D$5:$D$72,"&lt;&gt;"&amp;"NL",$D$5:$D$72,"&lt;&gt;"&amp;"HORS LIGUE",G$5:G$72,"&lt;"&amp;G45)+1),Paramètres!$B$3:$C$56,2,FALSE)*Paramètres!$K$4))</f>
        <v>0</v>
      </c>
      <c r="I45" s="36"/>
      <c r="J45" s="2">
        <f>IF(I$2="Bike &amp; Run",IF(ISNA(VLOOKUP(I45,Paramètres!$B$3:$C$56,2,FALSE)),0,VLOOKUP(I45,Paramètres!$B$3:$C$56,2,FALSE)*Paramètres!$K$5),IF(OR(I45="",OR($D45="",$D45="NL",$D45="HORS LIGUE")),0,VLOOKUP(IF(OR(I45="",OR($D45="",$D45="NL",$D45="HORS LIGUE")),"",COUNTIFS($D$5:$D$72,"&lt;&gt;"&amp;"",$D$5:$D$72,"&lt;&gt;"&amp;"NL",$D$5:$D$72,"&lt;&gt;"&amp;"HORS LIGUE",I$5:I$72,"&lt;"&amp;I45)+1),Paramètres!$B$3:$C$56,2,FALSE)*Paramètres!$K$5))</f>
        <v>0</v>
      </c>
      <c r="K45" s="4"/>
      <c r="L45" s="2">
        <f>IF(K$2="Bike &amp; Run",IF(ISNA(VLOOKUP(K45,Paramètres!$B$3:$C$56,2,FALSE)),0,VLOOKUP(K45,Paramètres!$B$3:$C$56,2,FALSE)*Paramètres!$K$6),IF(OR(K45="",OR($D45="",$D45="NL",$D45="HORS LIGUE")),0,VLOOKUP(IF(OR(K45="",OR($D45="",$D45="NL",$D45="HORS LIGUE")),"",COUNTIFS($D$5:$D$72,"&lt;&gt;"&amp;"",$D$5:$D$72,"&lt;&gt;"&amp;"NL",$D$5:$D$72,"&lt;&gt;"&amp;"HORS LIGUE",K$5:K$72,"&lt;"&amp;K45)+1),Paramètres!$B$3:$C$56,2,FALSE)*Paramètres!$K$6))</f>
        <v>0</v>
      </c>
      <c r="M45" s="4"/>
      <c r="N45" s="2">
        <f>IF(M$2="Bike &amp; Run",IF(ISNA(VLOOKUP(M45,Paramètres!$B$3:$C$56,2,FALSE)),0,VLOOKUP(M45,Paramètres!$B$3:$C$56,2,FALSE)*Paramètres!$K$7),IF(OR(M45="",OR($D45="",$D45="NL",$D45="HORS LIGUE")),0,VLOOKUP(IF(OR(M45="",OR($D45="",$D45="NL",$D45="HORS LIGUE")),"",COUNTIFS($D$5:$D$72,"&lt;&gt;"&amp;"",$D$5:$D$72,"&lt;&gt;"&amp;"NL",$D$5:$D$72,"&lt;&gt;"&amp;"HORS LIGUE",M$5:M$72,"&lt;"&amp;M45)+1),Paramètres!$B$3:$C$56,2,FALSE)*Paramètres!$K$7))</f>
        <v>0</v>
      </c>
      <c r="O45" s="46"/>
      <c r="P45" s="2">
        <f>IF(O$2="Bike &amp; Run",IF(ISNA(VLOOKUP(O45,Paramètres!$B$3:$C$56,2,FALSE)),0,VLOOKUP(O45,Paramètres!$B$3:$C$56,2,FALSE)*Paramètres!$K$8),IF(OR(O45="",OR($D45="",$D45="NL",$D45="HORS LIGUE")),0,VLOOKUP(IF(OR(O45="",OR($D45="",$D45="NL",$D45="HORS LIGUE")),"",COUNTIFS($D$5:$D$72,"&lt;&gt;"&amp;"",$D$5:$D$72,"&lt;&gt;"&amp;"NL",$D$5:$D$72,"&lt;&gt;"&amp;"HORS LIGUE",O$5:O$72,"&lt;"&amp;O45)+1),Paramètres!$B$3:$C$56,2,FALSE)*Paramètres!$K$8))</f>
        <v>0</v>
      </c>
      <c r="Q45" s="46"/>
      <c r="R45" s="2">
        <f>IF(Q$2="Bike &amp; Run",IF(ISNA(VLOOKUP(Q45,Paramètres!$B$3:$C$56,2,FALSE)),0,VLOOKUP(Q45,Paramètres!$B$3:$C$56,2,FALSE)*Paramètres!$K$9),IF(OR(Q45="",OR($D45="",$D45="NL",$D45="HORS LIGUE")),0,VLOOKUP(IF(OR(Q45="",OR($D45="",$D45="NL",$D45="HORS LIGUE")),"",COUNTIFS($D$5:$D$72,"&lt;&gt;"&amp;"",$D$5:$D$72,"&lt;&gt;"&amp;"NL",$D$5:$D$72,"&lt;&gt;"&amp;"HORS LIGUE",Q$5:Q$72,"&lt;"&amp;Q45)+1),Paramètres!$B$3:$C$56,2,FALSE)*Paramètres!$K$9))</f>
        <v>0</v>
      </c>
      <c r="S45" s="46"/>
      <c r="T45" s="2">
        <f>IF(S$2="Bike &amp; Run",IF(ISNA(VLOOKUP(S45,Paramètres!$B$3:$C$56,2,FALSE)),0,VLOOKUP(S45,Paramètres!$B$3:$C$56,2,FALSE)*Paramètres!$K$10),IF(OR(S45="",OR($D45="",$D45="NL",$D45="HORS LIGUE")),0,VLOOKUP(IF(OR(S45="",OR($D45="",$D45="NL",$D45="HORS LIGUE")),"",COUNTIFS($D$5:$D$72,"&lt;&gt;"&amp;"",$D$5:$D$72,"&lt;&gt;"&amp;"NL",$D$5:$D$72,"&lt;&gt;"&amp;"HORS LIGUE",S$5:S$72,"&lt;"&amp;S45)+1),Paramètres!$B$3:$C$56,2,FALSE)*Paramètres!$K$10))</f>
        <v>0</v>
      </c>
      <c r="U45" s="46"/>
      <c r="V45" s="2">
        <f>IF(U$2="Bike &amp; Run",IF(ISNA(VLOOKUP(U45,Paramètres!$B$3:$C$56,2,FALSE)),0,VLOOKUP(U45,Paramètres!$B$3:$C$56,2,FALSE)*Paramètres!$K$11),IF(OR(U45="",OR($D45="",$D45="NL",$D45="HORS LIGUE")),0,VLOOKUP(IF(OR(U45="",OR($D45="",$D45="NL",$D45="HORS LIGUE")),"",COUNTIFS($D$5:$D$72,"&lt;&gt;"&amp;"",$D$5:$D$72,"&lt;&gt;"&amp;"NL",$D$5:$D$72,"&lt;&gt;"&amp;"HORS LIGUE",U$5:U$72,"&lt;"&amp;U45)+1),Paramètres!$B$3:$C$56,2,FALSE)*Paramètres!$K$11))</f>
        <v>0</v>
      </c>
      <c r="W45" s="46"/>
      <c r="X45" s="2">
        <f>IF(W$2="Bike &amp; Run",IF(ISNA(VLOOKUP(W45,Paramètres!$B$3:$C$56,2,FALSE)),0,VLOOKUP(W45,Paramètres!$B$3:$C$56,2,FALSE)*Paramètres!$K$12),IF(OR(W45="",OR($D45="",$D45="NL",$D45="HORS LIGUE")),0,VLOOKUP(IF(OR(W45="",OR($D45="",$D45="NL",$D45="HORS LIGUE")),"",COUNTIFS($D$5:$D$72,"&lt;&gt;"&amp;"",$D$5:$D$72,"&lt;&gt;"&amp;"NL",$D$5:$D$72,"&lt;&gt;"&amp;"HORS LIGUE",W$5:W$72,"&lt;"&amp;W45)+1),Paramètres!$B$3:$C$56,2,FALSE)*Paramètres!$K$12))</f>
        <v>0</v>
      </c>
      <c r="Y45" s="46"/>
      <c r="Z45" s="2">
        <f>IF(Y$2="Bike &amp; Run",IF(ISNA(VLOOKUP(Y45,Paramètres!$B$3:$C$56,2,FALSE)),0,VLOOKUP(Y45,Paramètres!$B$3:$C$56,2,FALSE)*Paramètres!$K$13),IF(OR(Y45="",OR($D45="",$D45="NL",$D45="HORS LIGUE")),0,VLOOKUP(IF(OR(Y45="",OR($D45="",$D45="NL",$D45="HORS LIGUE")),"",COUNTIFS($D$5:$D$72,"&lt;&gt;"&amp;"",$D$5:$D$72,"&lt;&gt;"&amp;"NL",$D$5:$D$72,"&lt;&gt;"&amp;"HORS LIGUE",Y$5:Y$72,"&lt;"&amp;Y45)+1),Paramètres!$B$3:$C$56,2,FALSE)*Paramètres!$K$13))</f>
        <v>0</v>
      </c>
      <c r="AA45" s="46"/>
      <c r="AB45" s="2">
        <f>IF(AA$2="Bike &amp; Run",IF(ISNA(VLOOKUP(AA45,Paramètres!$B$3:$C$56,2,FALSE)),0,VLOOKUP(AA45,Paramètres!$B$3:$C$56,2,FALSE)*Paramètres!$K$14),IF(OR(AA45="",OR($D45="",$D45="NL",$D45="HORS LIGUE")),0,VLOOKUP(IF(OR(AA45="",OR($D45="",$D45="NL",$D45="HORS LIGUE")),"",COUNTIFS($D$5:$D$72,"&lt;&gt;"&amp;"",$D$5:$D$72,"&lt;&gt;"&amp;"NL",$D$5:$D$72,"&lt;&gt;"&amp;"HORS LIGUE",AA$5:AA$72,"&lt;"&amp;AA45)+1),Paramètres!$B$3:$C$56,2,FALSE)*Paramètres!$K$14))</f>
        <v>0</v>
      </c>
      <c r="AC45" s="46"/>
      <c r="AD45" s="2">
        <f>IF(AC$2="Bike &amp; Run",IF(ISNA(VLOOKUP(AC45,Paramètres!$B$3:$C$56,2,FALSE)),0,VLOOKUP(AC45,Paramètres!$B$3:$C$56,2,FALSE)*Paramètres!$K$15),IF(OR(AC45="",OR($D45="",$D45="NL",$D45="HORS LIGUE")),0,VLOOKUP(IF(OR(AC45="",OR($D45="",$D45="NL",$D45="HORS LIGUE")),"",COUNTIFS($D$5:$D$72,"&lt;&gt;"&amp;"",$D$5:$D$72,"&lt;&gt;"&amp;"NL",$D$5:$D$72,"&lt;&gt;"&amp;"HORS LIGUE",AC$5:AC$72,"&lt;"&amp;AC45)+1),Paramètres!$B$3:$C$56,2,FALSE)*Paramètres!$K$15))</f>
        <v>0</v>
      </c>
      <c r="AE45" s="46"/>
      <c r="AF45" s="2">
        <f>IF(AE$2="Bike &amp; Run",IF(ISNA(VLOOKUP(AE45,Paramètres!$B$3:$C$56,2,FALSE)),0,VLOOKUP(AE45,Paramètres!$B$3:$C$56,2,FALSE)*Paramètres!$K$16),IF(OR(AE45="",OR($D45="",$D45="NL",$D45="HORS LIGUE")),0,VLOOKUP(IF(OR(AE45="",OR($D45="",$D45="NL",$D45="HORS LIGUE")),"",COUNTIFS($D$5:$D$72,"&lt;&gt;"&amp;"",$D$5:$D$72,"&lt;&gt;"&amp;"NL",$D$5:$D$72,"&lt;&gt;"&amp;"HORS LIGUE",AE$5:AE$72,"&lt;"&amp;AE45)+1),Paramètres!$B$3:$C$56,2,FALSE)*Paramètres!$K$16))</f>
        <v>0</v>
      </c>
      <c r="AG45" s="46"/>
      <c r="AH45" s="2">
        <f>IF(AG$2="Bike &amp; Run",IF(ISNA(VLOOKUP(AG45,Paramètres!$B$3:$C$56,2,FALSE)),0,VLOOKUP(AG45,Paramètres!$B$3:$C$56,2,FALSE)*Paramètres!$K$17),IF(OR(AG45="",OR($D45="",$D45="NL",$D45="HORS LIGUE")),0,VLOOKUP(IF(OR(AG45="",OR($D45="",$D45="NL",$D45="HORS LIGUE")),"",COUNTIFS($D$5:$D$72,"&lt;&gt;"&amp;"",$D$5:$D$72,"&lt;&gt;"&amp;"NL",$D$5:$D$72,"&lt;&gt;"&amp;"HORS LIGUE",AG$5:AG$72,"&lt;"&amp;AG45)+1),Paramètres!$B$3:$C$56,2,FALSE)*Paramètres!$K$17))</f>
        <v>0</v>
      </c>
      <c r="AI45" s="40">
        <f t="shared" si="53"/>
        <v>0</v>
      </c>
      <c r="AJ45" s="3" t="str">
        <f t="shared" si="54"/>
        <v/>
      </c>
      <c r="AK45" s="5">
        <f t="shared" si="55"/>
        <v>0</v>
      </c>
      <c r="AL45" s="41">
        <f t="shared" si="56"/>
        <v>0</v>
      </c>
      <c r="AM45" s="33" t="str">
        <f t="shared" si="57"/>
        <v/>
      </c>
      <c r="AO45" s="22">
        <f t="shared" si="58"/>
        <v>0</v>
      </c>
      <c r="AP45">
        <f t="shared" si="59"/>
        <v>0</v>
      </c>
      <c r="AQ45">
        <f t="shared" si="60"/>
        <v>0</v>
      </c>
      <c r="AR45">
        <f t="shared" si="61"/>
        <v>0</v>
      </c>
      <c r="AS45">
        <f t="shared" si="62"/>
        <v>0</v>
      </c>
      <c r="AT45">
        <f t="shared" si="63"/>
        <v>0</v>
      </c>
      <c r="AU45">
        <f t="shared" si="64"/>
        <v>0</v>
      </c>
      <c r="AV45">
        <f t="shared" si="65"/>
        <v>0</v>
      </c>
      <c r="AW45">
        <f t="shared" si="66"/>
        <v>0</v>
      </c>
      <c r="AX45">
        <f t="shared" si="67"/>
        <v>0</v>
      </c>
      <c r="AY45">
        <f t="shared" si="68"/>
        <v>0</v>
      </c>
      <c r="AZ45">
        <f t="shared" si="69"/>
        <v>0</v>
      </c>
      <c r="BA45">
        <f t="shared" si="70"/>
        <v>0</v>
      </c>
      <c r="BB45">
        <f t="shared" si="71"/>
        <v>0</v>
      </c>
      <c r="BC45">
        <f t="shared" si="72"/>
        <v>0</v>
      </c>
      <c r="BD45">
        <f t="shared" si="73"/>
        <v>0</v>
      </c>
      <c r="BE45" s="22">
        <f t="shared" ref="BE45:BR45" si="82">BD45+LARGE($AO45:$BC45,BE$4)</f>
        <v>0</v>
      </c>
      <c r="BF45" s="22">
        <f t="shared" si="82"/>
        <v>0</v>
      </c>
      <c r="BG45" s="22">
        <f t="shared" si="82"/>
        <v>0</v>
      </c>
      <c r="BH45" s="22">
        <f t="shared" si="82"/>
        <v>0</v>
      </c>
      <c r="BI45" s="22">
        <f t="shared" si="82"/>
        <v>0</v>
      </c>
      <c r="BJ45" s="22">
        <f t="shared" si="82"/>
        <v>0</v>
      </c>
      <c r="BK45" s="22">
        <f t="shared" si="82"/>
        <v>0</v>
      </c>
      <c r="BL45" s="22">
        <f t="shared" si="82"/>
        <v>0</v>
      </c>
      <c r="BM45" s="22">
        <f t="shared" si="82"/>
        <v>0</v>
      </c>
      <c r="BN45" s="22">
        <f t="shared" si="82"/>
        <v>0</v>
      </c>
      <c r="BO45" s="22">
        <f t="shared" si="82"/>
        <v>0</v>
      </c>
      <c r="BP45" s="22">
        <f t="shared" si="82"/>
        <v>0</v>
      </c>
      <c r="BQ45" s="22">
        <f t="shared" si="82"/>
        <v>0</v>
      </c>
      <c r="BR45" s="22">
        <f t="shared" si="82"/>
        <v>0</v>
      </c>
    </row>
    <row r="46" spans="1:70" ht="16.5">
      <c r="A46" s="14"/>
      <c r="B46" s="32" t="str">
        <f>IF(ISNA(VLOOKUP(A46,'Licenciés Jeunes 2023'!A:C,3,0)),"",VLOOKUP(A46,'Licenciés Jeunes 2023'!A:C,3,0))</f>
        <v/>
      </c>
      <c r="C46" s="32" t="str">
        <f>IF(ISNA(VLOOKUP(A46,'Licenciés Jeunes 2023'!A:C,2,0)),"",VLOOKUP(A46,'Licenciés Jeunes 2023'!A:C,2,0))</f>
        <v/>
      </c>
      <c r="D46" s="32" t="str">
        <f>IF(ISNA(VLOOKUP(A46,'Licenciés Jeunes 2023'!A:F,6,0)),"",VLOOKUP(A46,'Licenciés Jeunes 2023'!A:F,6,0))</f>
        <v/>
      </c>
      <c r="E46" s="6"/>
      <c r="F46" s="2">
        <f>IF(E$2="Bike &amp; Run",IF(ISNA(VLOOKUP(E46,Paramètres!$B$3:$C$56,2,FALSE)),0,VLOOKUP(E46,Paramètres!$B$3:$C$56,2,FALSE)*Paramètres!$K$3),IF(OR(E46="",OR($D46="",$D46="NL",$D46="HORS LIGUE")),0,VLOOKUP(IF(OR(E46="",OR($D46="",$D46="NL",$D46="HORS LIGUE")),"",COUNTIFS($D$5:$D$72,"&lt;&gt;"&amp;"",$D$5:$D$72,"&lt;&gt;"&amp;"NL",$D$5:$D$72,"&lt;&gt;"&amp;"HORS LIGUE",E$5:E$72,"&lt;"&amp;E46)+1),Paramètres!$B$3:$C$56,2,FALSE)*Paramètres!$K$3))</f>
        <v>0</v>
      </c>
      <c r="G46" s="4"/>
      <c r="H46" s="2">
        <f>IF(G$2="Bike &amp; Run",IF(ISNA(VLOOKUP(G46,Paramètres!$B$3:$C$56,2,FALSE)),0,VLOOKUP(G46,Paramètres!$B$3:$C$56,2,FALSE)*Paramètres!$K$4),IF(OR(G46="",OR($D46="",$D46="NL",$D46="HORS LIGUE")),0,VLOOKUP(IF(OR(G46="",OR($D46="",$D46="NL",$D46="HORS LIGUE")),"",COUNTIFS($D$5:$D$72,"&lt;&gt;"&amp;"",$D$5:$D$72,"&lt;&gt;"&amp;"NL",$D$5:$D$72,"&lt;&gt;"&amp;"HORS LIGUE",G$5:G$72,"&lt;"&amp;G46)+1),Paramètres!$B$3:$C$56,2,FALSE)*Paramètres!$K$4))</f>
        <v>0</v>
      </c>
      <c r="I46" s="36"/>
      <c r="J46" s="2">
        <f>IF(I$2="Bike &amp; Run",IF(ISNA(VLOOKUP(I46,Paramètres!$B$3:$C$56,2,FALSE)),0,VLOOKUP(I46,Paramètres!$B$3:$C$56,2,FALSE)*Paramètres!$K$5),IF(OR(I46="",OR($D46="",$D46="NL",$D46="HORS LIGUE")),0,VLOOKUP(IF(OR(I46="",OR($D46="",$D46="NL",$D46="HORS LIGUE")),"",COUNTIFS($D$5:$D$72,"&lt;&gt;"&amp;"",$D$5:$D$72,"&lt;&gt;"&amp;"NL",$D$5:$D$72,"&lt;&gt;"&amp;"HORS LIGUE",I$5:I$72,"&lt;"&amp;I46)+1),Paramètres!$B$3:$C$56,2,FALSE)*Paramètres!$K$5))</f>
        <v>0</v>
      </c>
      <c r="K46" s="4"/>
      <c r="L46" s="2">
        <f>IF(K$2="Bike &amp; Run",IF(ISNA(VLOOKUP(K46,Paramètres!$B$3:$C$56,2,FALSE)),0,VLOOKUP(K46,Paramètres!$B$3:$C$56,2,FALSE)*Paramètres!$K$6),IF(OR(K46="",OR($D46="",$D46="NL",$D46="HORS LIGUE")),0,VLOOKUP(IF(OR(K46="",OR($D46="",$D46="NL",$D46="HORS LIGUE")),"",COUNTIFS($D$5:$D$72,"&lt;&gt;"&amp;"",$D$5:$D$72,"&lt;&gt;"&amp;"NL",$D$5:$D$72,"&lt;&gt;"&amp;"HORS LIGUE",K$5:K$72,"&lt;"&amp;K46)+1),Paramètres!$B$3:$C$56,2,FALSE)*Paramètres!$K$6))</f>
        <v>0</v>
      </c>
      <c r="M46" s="4"/>
      <c r="N46" s="2">
        <f>IF(M$2="Bike &amp; Run",IF(ISNA(VLOOKUP(M46,Paramètres!$B$3:$C$56,2,FALSE)),0,VLOOKUP(M46,Paramètres!$B$3:$C$56,2,FALSE)*Paramètres!$K$7),IF(OR(M46="",OR($D46="",$D46="NL",$D46="HORS LIGUE")),0,VLOOKUP(IF(OR(M46="",OR($D46="",$D46="NL",$D46="HORS LIGUE")),"",COUNTIFS($D$5:$D$72,"&lt;&gt;"&amp;"",$D$5:$D$72,"&lt;&gt;"&amp;"NL",$D$5:$D$72,"&lt;&gt;"&amp;"HORS LIGUE",M$5:M$72,"&lt;"&amp;M46)+1),Paramètres!$B$3:$C$56,2,FALSE)*Paramètres!$K$7))</f>
        <v>0</v>
      </c>
      <c r="O46" s="46"/>
      <c r="P46" s="2">
        <f>IF(O$2="Bike &amp; Run",IF(ISNA(VLOOKUP(O46,Paramètres!$B$3:$C$56,2,FALSE)),0,VLOOKUP(O46,Paramètres!$B$3:$C$56,2,FALSE)*Paramètres!$K$8),IF(OR(O46="",OR($D46="",$D46="NL",$D46="HORS LIGUE")),0,VLOOKUP(IF(OR(O46="",OR($D46="",$D46="NL",$D46="HORS LIGUE")),"",COUNTIFS($D$5:$D$72,"&lt;&gt;"&amp;"",$D$5:$D$72,"&lt;&gt;"&amp;"NL",$D$5:$D$72,"&lt;&gt;"&amp;"HORS LIGUE",O$5:O$72,"&lt;"&amp;O46)+1),Paramètres!$B$3:$C$56,2,FALSE)*Paramètres!$K$8))</f>
        <v>0</v>
      </c>
      <c r="Q46" s="46"/>
      <c r="R46" s="2">
        <f>IF(Q$2="Bike &amp; Run",IF(ISNA(VLOOKUP(Q46,Paramètres!$B$3:$C$56,2,FALSE)),0,VLOOKUP(Q46,Paramètres!$B$3:$C$56,2,FALSE)*Paramètres!$K$9),IF(OR(Q46="",OR($D46="",$D46="NL",$D46="HORS LIGUE")),0,VLOOKUP(IF(OR(Q46="",OR($D46="",$D46="NL",$D46="HORS LIGUE")),"",COUNTIFS($D$5:$D$72,"&lt;&gt;"&amp;"",$D$5:$D$72,"&lt;&gt;"&amp;"NL",$D$5:$D$72,"&lt;&gt;"&amp;"HORS LIGUE",Q$5:Q$72,"&lt;"&amp;Q46)+1),Paramètres!$B$3:$C$56,2,FALSE)*Paramètres!$K$9))</f>
        <v>0</v>
      </c>
      <c r="S46" s="46"/>
      <c r="T46" s="2">
        <f>IF(S$2="Bike &amp; Run",IF(ISNA(VLOOKUP(S46,Paramètres!$B$3:$C$56,2,FALSE)),0,VLOOKUP(S46,Paramètres!$B$3:$C$56,2,FALSE)*Paramètres!$K$10),IF(OR(S46="",OR($D46="",$D46="NL",$D46="HORS LIGUE")),0,VLOOKUP(IF(OR(S46="",OR($D46="",$D46="NL",$D46="HORS LIGUE")),"",COUNTIFS($D$5:$D$72,"&lt;&gt;"&amp;"",$D$5:$D$72,"&lt;&gt;"&amp;"NL",$D$5:$D$72,"&lt;&gt;"&amp;"HORS LIGUE",S$5:S$72,"&lt;"&amp;S46)+1),Paramètres!$B$3:$C$56,2,FALSE)*Paramètres!$K$10))</f>
        <v>0</v>
      </c>
      <c r="U46" s="46"/>
      <c r="V46" s="2">
        <f>IF(U$2="Bike &amp; Run",IF(ISNA(VLOOKUP(U46,Paramètres!$B$3:$C$56,2,FALSE)),0,VLOOKUP(U46,Paramètres!$B$3:$C$56,2,FALSE)*Paramètres!$K$11),IF(OR(U46="",OR($D46="",$D46="NL",$D46="HORS LIGUE")),0,VLOOKUP(IF(OR(U46="",OR($D46="",$D46="NL",$D46="HORS LIGUE")),"",COUNTIFS($D$5:$D$72,"&lt;&gt;"&amp;"",$D$5:$D$72,"&lt;&gt;"&amp;"NL",$D$5:$D$72,"&lt;&gt;"&amp;"HORS LIGUE",U$5:U$72,"&lt;"&amp;U46)+1),Paramètres!$B$3:$C$56,2,FALSE)*Paramètres!$K$11))</f>
        <v>0</v>
      </c>
      <c r="W46" s="46"/>
      <c r="X46" s="2">
        <f>IF(W$2="Bike &amp; Run",IF(ISNA(VLOOKUP(W46,Paramètres!$B$3:$C$56,2,FALSE)),0,VLOOKUP(W46,Paramètres!$B$3:$C$56,2,FALSE)*Paramètres!$K$12),IF(OR(W46="",OR($D46="",$D46="NL",$D46="HORS LIGUE")),0,VLOOKUP(IF(OR(W46="",OR($D46="",$D46="NL",$D46="HORS LIGUE")),"",COUNTIFS($D$5:$D$72,"&lt;&gt;"&amp;"",$D$5:$D$72,"&lt;&gt;"&amp;"NL",$D$5:$D$72,"&lt;&gt;"&amp;"HORS LIGUE",W$5:W$72,"&lt;"&amp;W46)+1),Paramètres!$B$3:$C$56,2,FALSE)*Paramètres!$K$12))</f>
        <v>0</v>
      </c>
      <c r="Y46" s="46"/>
      <c r="Z46" s="2">
        <f>IF(Y$2="Bike &amp; Run",IF(ISNA(VLOOKUP(Y46,Paramètres!$B$3:$C$56,2,FALSE)),0,VLOOKUP(Y46,Paramètres!$B$3:$C$56,2,FALSE)*Paramètres!$K$13),IF(OR(Y46="",OR($D46="",$D46="NL",$D46="HORS LIGUE")),0,VLOOKUP(IF(OR(Y46="",OR($D46="",$D46="NL",$D46="HORS LIGUE")),"",COUNTIFS($D$5:$D$72,"&lt;&gt;"&amp;"",$D$5:$D$72,"&lt;&gt;"&amp;"NL",$D$5:$D$72,"&lt;&gt;"&amp;"HORS LIGUE",Y$5:Y$72,"&lt;"&amp;Y46)+1),Paramètres!$B$3:$C$56,2,FALSE)*Paramètres!$K$13))</f>
        <v>0</v>
      </c>
      <c r="AA46" s="46"/>
      <c r="AB46" s="2">
        <f>IF(AA$2="Bike &amp; Run",IF(ISNA(VLOOKUP(AA46,Paramètres!$B$3:$C$56,2,FALSE)),0,VLOOKUP(AA46,Paramètres!$B$3:$C$56,2,FALSE)*Paramètres!$K$14),IF(OR(AA46="",OR($D46="",$D46="NL",$D46="HORS LIGUE")),0,VLOOKUP(IF(OR(AA46="",OR($D46="",$D46="NL",$D46="HORS LIGUE")),"",COUNTIFS($D$5:$D$72,"&lt;&gt;"&amp;"",$D$5:$D$72,"&lt;&gt;"&amp;"NL",$D$5:$D$72,"&lt;&gt;"&amp;"HORS LIGUE",AA$5:AA$72,"&lt;"&amp;AA46)+1),Paramètres!$B$3:$C$56,2,FALSE)*Paramètres!$K$14))</f>
        <v>0</v>
      </c>
      <c r="AC46" s="46"/>
      <c r="AD46" s="2">
        <f>IF(AC$2="Bike &amp; Run",IF(ISNA(VLOOKUP(AC46,Paramètres!$B$3:$C$56,2,FALSE)),0,VLOOKUP(AC46,Paramètres!$B$3:$C$56,2,FALSE)*Paramètres!$K$15),IF(OR(AC46="",OR($D46="",$D46="NL",$D46="HORS LIGUE")),0,VLOOKUP(IF(OR(AC46="",OR($D46="",$D46="NL",$D46="HORS LIGUE")),"",COUNTIFS($D$5:$D$72,"&lt;&gt;"&amp;"",$D$5:$D$72,"&lt;&gt;"&amp;"NL",$D$5:$D$72,"&lt;&gt;"&amp;"HORS LIGUE",AC$5:AC$72,"&lt;"&amp;AC46)+1),Paramètres!$B$3:$C$56,2,FALSE)*Paramètres!$K$15))</f>
        <v>0</v>
      </c>
      <c r="AE46" s="46"/>
      <c r="AF46" s="2">
        <f>IF(AE$2="Bike &amp; Run",IF(ISNA(VLOOKUP(AE46,Paramètres!$B$3:$C$56,2,FALSE)),0,VLOOKUP(AE46,Paramètres!$B$3:$C$56,2,FALSE)*Paramètres!$K$16),IF(OR(AE46="",OR($D46="",$D46="NL",$D46="HORS LIGUE")),0,VLOOKUP(IF(OR(AE46="",OR($D46="",$D46="NL",$D46="HORS LIGUE")),"",COUNTIFS($D$5:$D$72,"&lt;&gt;"&amp;"",$D$5:$D$72,"&lt;&gt;"&amp;"NL",$D$5:$D$72,"&lt;&gt;"&amp;"HORS LIGUE",AE$5:AE$72,"&lt;"&amp;AE46)+1),Paramètres!$B$3:$C$56,2,FALSE)*Paramètres!$K$16))</f>
        <v>0</v>
      </c>
      <c r="AG46" s="46"/>
      <c r="AH46" s="2">
        <f>IF(AG$2="Bike &amp; Run",IF(ISNA(VLOOKUP(AG46,Paramètres!$B$3:$C$56,2,FALSE)),0,VLOOKUP(AG46,Paramètres!$B$3:$C$56,2,FALSE)*Paramètres!$K$17),IF(OR(AG46="",OR($D46="",$D46="NL",$D46="HORS LIGUE")),0,VLOOKUP(IF(OR(AG46="",OR($D46="",$D46="NL",$D46="HORS LIGUE")),"",COUNTIFS($D$5:$D$72,"&lt;&gt;"&amp;"",$D$5:$D$72,"&lt;&gt;"&amp;"NL",$D$5:$D$72,"&lt;&gt;"&amp;"HORS LIGUE",AG$5:AG$72,"&lt;"&amp;AG46)+1),Paramètres!$B$3:$C$56,2,FALSE)*Paramètres!$K$17))</f>
        <v>0</v>
      </c>
      <c r="AI46" s="40">
        <f t="shared" si="53"/>
        <v>0</v>
      </c>
      <c r="AJ46" s="3" t="str">
        <f t="shared" si="54"/>
        <v/>
      </c>
      <c r="AK46" s="5">
        <f t="shared" si="55"/>
        <v>0</v>
      </c>
      <c r="AL46" s="41">
        <f t="shared" si="56"/>
        <v>0</v>
      </c>
      <c r="AM46" s="33" t="str">
        <f t="shared" si="57"/>
        <v/>
      </c>
      <c r="AO46" s="22">
        <f t="shared" si="58"/>
        <v>0</v>
      </c>
      <c r="AP46">
        <f t="shared" si="59"/>
        <v>0</v>
      </c>
      <c r="AQ46">
        <f t="shared" si="60"/>
        <v>0</v>
      </c>
      <c r="AR46">
        <f t="shared" si="61"/>
        <v>0</v>
      </c>
      <c r="AS46">
        <f t="shared" si="62"/>
        <v>0</v>
      </c>
      <c r="AT46">
        <f t="shared" si="63"/>
        <v>0</v>
      </c>
      <c r="AU46">
        <f t="shared" si="64"/>
        <v>0</v>
      </c>
      <c r="AV46">
        <f t="shared" si="65"/>
        <v>0</v>
      </c>
      <c r="AW46">
        <f t="shared" si="66"/>
        <v>0</v>
      </c>
      <c r="AX46">
        <f t="shared" si="67"/>
        <v>0</v>
      </c>
      <c r="AY46">
        <f t="shared" si="68"/>
        <v>0</v>
      </c>
      <c r="AZ46">
        <f t="shared" si="69"/>
        <v>0</v>
      </c>
      <c r="BA46">
        <f t="shared" si="70"/>
        <v>0</v>
      </c>
      <c r="BB46">
        <f t="shared" si="71"/>
        <v>0</v>
      </c>
      <c r="BC46">
        <f t="shared" si="72"/>
        <v>0</v>
      </c>
      <c r="BD46">
        <f t="shared" si="73"/>
        <v>0</v>
      </c>
      <c r="BE46" s="22">
        <f t="shared" ref="BE46:BR46" si="83">BD46+LARGE($AO46:$BC46,BE$4)</f>
        <v>0</v>
      </c>
      <c r="BF46" s="22">
        <f t="shared" si="83"/>
        <v>0</v>
      </c>
      <c r="BG46" s="22">
        <f t="shared" si="83"/>
        <v>0</v>
      </c>
      <c r="BH46" s="22">
        <f t="shared" si="83"/>
        <v>0</v>
      </c>
      <c r="BI46" s="22">
        <f t="shared" si="83"/>
        <v>0</v>
      </c>
      <c r="BJ46" s="22">
        <f t="shared" si="83"/>
        <v>0</v>
      </c>
      <c r="BK46" s="22">
        <f t="shared" si="83"/>
        <v>0</v>
      </c>
      <c r="BL46" s="22">
        <f t="shared" si="83"/>
        <v>0</v>
      </c>
      <c r="BM46" s="22">
        <f t="shared" si="83"/>
        <v>0</v>
      </c>
      <c r="BN46" s="22">
        <f t="shared" si="83"/>
        <v>0</v>
      </c>
      <c r="BO46" s="22">
        <f t="shared" si="83"/>
        <v>0</v>
      </c>
      <c r="BP46" s="22">
        <f t="shared" si="83"/>
        <v>0</v>
      </c>
      <c r="BQ46" s="22">
        <f t="shared" si="83"/>
        <v>0</v>
      </c>
      <c r="BR46" s="22">
        <f t="shared" si="83"/>
        <v>0</v>
      </c>
    </row>
    <row r="47" spans="1:70" ht="16.5">
      <c r="A47" s="14"/>
      <c r="B47" s="32" t="str">
        <f>IF(ISNA(VLOOKUP(A47,'Licenciés Jeunes 2023'!A:C,3,0)),"",VLOOKUP(A47,'Licenciés Jeunes 2023'!A:C,3,0))</f>
        <v/>
      </c>
      <c r="C47" s="32" t="str">
        <f>IF(ISNA(VLOOKUP(A47,'Licenciés Jeunes 2023'!A:C,2,0)),"",VLOOKUP(A47,'Licenciés Jeunes 2023'!A:C,2,0))</f>
        <v/>
      </c>
      <c r="D47" s="32" t="str">
        <f>IF(ISNA(VLOOKUP(A47,'Licenciés Jeunes 2023'!A:F,6,0)),"",VLOOKUP(A47,'Licenciés Jeunes 2023'!A:F,6,0))</f>
        <v/>
      </c>
      <c r="E47" s="6"/>
      <c r="F47" s="2">
        <f>IF(E$2="Bike &amp; Run",IF(ISNA(VLOOKUP(E47,Paramètres!$B$3:$C$56,2,FALSE)),0,VLOOKUP(E47,Paramètres!$B$3:$C$56,2,FALSE)*Paramètres!$K$3),IF(OR(E47="",OR($D47="",$D47="NL",$D47="HORS LIGUE")),0,VLOOKUP(IF(OR(E47="",OR($D47="",$D47="NL",$D47="HORS LIGUE")),"",COUNTIFS($D$5:$D$72,"&lt;&gt;"&amp;"",$D$5:$D$72,"&lt;&gt;"&amp;"NL",$D$5:$D$72,"&lt;&gt;"&amp;"HORS LIGUE",E$5:E$72,"&lt;"&amp;E47)+1),Paramètres!$B$3:$C$56,2,FALSE)*Paramètres!$K$3))</f>
        <v>0</v>
      </c>
      <c r="G47" s="4"/>
      <c r="H47" s="2">
        <f>IF(G$2="Bike &amp; Run",IF(ISNA(VLOOKUP(G47,Paramètres!$B$3:$C$56,2,FALSE)),0,VLOOKUP(G47,Paramètres!$B$3:$C$56,2,FALSE)*Paramètres!$K$4),IF(OR(G47="",OR($D47="",$D47="NL",$D47="HORS LIGUE")),0,VLOOKUP(IF(OR(G47="",OR($D47="",$D47="NL",$D47="HORS LIGUE")),"",COUNTIFS($D$5:$D$72,"&lt;&gt;"&amp;"",$D$5:$D$72,"&lt;&gt;"&amp;"NL",$D$5:$D$72,"&lt;&gt;"&amp;"HORS LIGUE",G$5:G$72,"&lt;"&amp;G47)+1),Paramètres!$B$3:$C$56,2,FALSE)*Paramètres!$K$4))</f>
        <v>0</v>
      </c>
      <c r="I47" s="36"/>
      <c r="J47" s="2">
        <f>IF(I$2="Bike &amp; Run",IF(ISNA(VLOOKUP(I47,Paramètres!$B$3:$C$56,2,FALSE)),0,VLOOKUP(I47,Paramètres!$B$3:$C$56,2,FALSE)*Paramètres!$K$5),IF(OR(I47="",OR($D47="",$D47="NL",$D47="HORS LIGUE")),0,VLOOKUP(IF(OR(I47="",OR($D47="",$D47="NL",$D47="HORS LIGUE")),"",COUNTIFS($D$5:$D$72,"&lt;&gt;"&amp;"",$D$5:$D$72,"&lt;&gt;"&amp;"NL",$D$5:$D$72,"&lt;&gt;"&amp;"HORS LIGUE",I$5:I$72,"&lt;"&amp;I47)+1),Paramètres!$B$3:$C$56,2,FALSE)*Paramètres!$K$5))</f>
        <v>0</v>
      </c>
      <c r="K47" s="4"/>
      <c r="L47" s="2">
        <f>IF(K$2="Bike &amp; Run",IF(ISNA(VLOOKUP(K47,Paramètres!$B$3:$C$56,2,FALSE)),0,VLOOKUP(K47,Paramètres!$B$3:$C$56,2,FALSE)*Paramètres!$K$6),IF(OR(K47="",OR($D47="",$D47="NL",$D47="HORS LIGUE")),0,VLOOKUP(IF(OR(K47="",OR($D47="",$D47="NL",$D47="HORS LIGUE")),"",COUNTIFS($D$5:$D$72,"&lt;&gt;"&amp;"",$D$5:$D$72,"&lt;&gt;"&amp;"NL",$D$5:$D$72,"&lt;&gt;"&amp;"HORS LIGUE",K$5:K$72,"&lt;"&amp;K47)+1),Paramètres!$B$3:$C$56,2,FALSE)*Paramètres!$K$6))</f>
        <v>0</v>
      </c>
      <c r="M47" s="4"/>
      <c r="N47" s="2">
        <f>IF(M$2="Bike &amp; Run",IF(ISNA(VLOOKUP(M47,Paramètres!$B$3:$C$56,2,FALSE)),0,VLOOKUP(M47,Paramètres!$B$3:$C$56,2,FALSE)*Paramètres!$K$7),IF(OR(M47="",OR($D47="",$D47="NL",$D47="HORS LIGUE")),0,VLOOKUP(IF(OR(M47="",OR($D47="",$D47="NL",$D47="HORS LIGUE")),"",COUNTIFS($D$5:$D$72,"&lt;&gt;"&amp;"",$D$5:$D$72,"&lt;&gt;"&amp;"NL",$D$5:$D$72,"&lt;&gt;"&amp;"HORS LIGUE",M$5:M$72,"&lt;"&amp;M47)+1),Paramètres!$B$3:$C$56,2,FALSE)*Paramètres!$K$7))</f>
        <v>0</v>
      </c>
      <c r="O47" s="46"/>
      <c r="P47" s="2">
        <f>IF(O$2="Bike &amp; Run",IF(ISNA(VLOOKUP(O47,Paramètres!$B$3:$C$56,2,FALSE)),0,VLOOKUP(O47,Paramètres!$B$3:$C$56,2,FALSE)*Paramètres!$K$8),IF(OR(O47="",OR($D47="",$D47="NL",$D47="HORS LIGUE")),0,VLOOKUP(IF(OR(O47="",OR($D47="",$D47="NL",$D47="HORS LIGUE")),"",COUNTIFS($D$5:$D$72,"&lt;&gt;"&amp;"",$D$5:$D$72,"&lt;&gt;"&amp;"NL",$D$5:$D$72,"&lt;&gt;"&amp;"HORS LIGUE",O$5:O$72,"&lt;"&amp;O47)+1),Paramètres!$B$3:$C$56,2,FALSE)*Paramètres!$K$8))</f>
        <v>0</v>
      </c>
      <c r="Q47" s="46"/>
      <c r="R47" s="2">
        <f>IF(Q$2="Bike &amp; Run",IF(ISNA(VLOOKUP(Q47,Paramètres!$B$3:$C$56,2,FALSE)),0,VLOOKUP(Q47,Paramètres!$B$3:$C$56,2,FALSE)*Paramètres!$K$9),IF(OR(Q47="",OR($D47="",$D47="NL",$D47="HORS LIGUE")),0,VLOOKUP(IF(OR(Q47="",OR($D47="",$D47="NL",$D47="HORS LIGUE")),"",COUNTIFS($D$5:$D$72,"&lt;&gt;"&amp;"",$D$5:$D$72,"&lt;&gt;"&amp;"NL",$D$5:$D$72,"&lt;&gt;"&amp;"HORS LIGUE",Q$5:Q$72,"&lt;"&amp;Q47)+1),Paramètres!$B$3:$C$56,2,FALSE)*Paramètres!$K$9))</f>
        <v>0</v>
      </c>
      <c r="S47" s="46"/>
      <c r="T47" s="2">
        <f>IF(S$2="Bike &amp; Run",IF(ISNA(VLOOKUP(S47,Paramètres!$B$3:$C$56,2,FALSE)),0,VLOOKUP(S47,Paramètres!$B$3:$C$56,2,FALSE)*Paramètres!$K$10),IF(OR(S47="",OR($D47="",$D47="NL",$D47="HORS LIGUE")),0,VLOOKUP(IF(OR(S47="",OR($D47="",$D47="NL",$D47="HORS LIGUE")),"",COUNTIFS($D$5:$D$72,"&lt;&gt;"&amp;"",$D$5:$D$72,"&lt;&gt;"&amp;"NL",$D$5:$D$72,"&lt;&gt;"&amp;"HORS LIGUE",S$5:S$72,"&lt;"&amp;S47)+1),Paramètres!$B$3:$C$56,2,FALSE)*Paramètres!$K$10))</f>
        <v>0</v>
      </c>
      <c r="U47" s="46"/>
      <c r="V47" s="2">
        <f>IF(U$2="Bike &amp; Run",IF(ISNA(VLOOKUP(U47,Paramètres!$B$3:$C$56,2,FALSE)),0,VLOOKUP(U47,Paramètres!$B$3:$C$56,2,FALSE)*Paramètres!$K$11),IF(OR(U47="",OR($D47="",$D47="NL",$D47="HORS LIGUE")),0,VLOOKUP(IF(OR(U47="",OR($D47="",$D47="NL",$D47="HORS LIGUE")),"",COUNTIFS($D$5:$D$72,"&lt;&gt;"&amp;"",$D$5:$D$72,"&lt;&gt;"&amp;"NL",$D$5:$D$72,"&lt;&gt;"&amp;"HORS LIGUE",U$5:U$72,"&lt;"&amp;U47)+1),Paramètres!$B$3:$C$56,2,FALSE)*Paramètres!$K$11))</f>
        <v>0</v>
      </c>
      <c r="W47" s="46"/>
      <c r="X47" s="2">
        <f>IF(W$2="Bike &amp; Run",IF(ISNA(VLOOKUP(W47,Paramètres!$B$3:$C$56,2,FALSE)),0,VLOOKUP(W47,Paramètres!$B$3:$C$56,2,FALSE)*Paramètres!$K$12),IF(OR(W47="",OR($D47="",$D47="NL",$D47="HORS LIGUE")),0,VLOOKUP(IF(OR(W47="",OR($D47="",$D47="NL",$D47="HORS LIGUE")),"",COUNTIFS($D$5:$D$72,"&lt;&gt;"&amp;"",$D$5:$D$72,"&lt;&gt;"&amp;"NL",$D$5:$D$72,"&lt;&gt;"&amp;"HORS LIGUE",W$5:W$72,"&lt;"&amp;W47)+1),Paramètres!$B$3:$C$56,2,FALSE)*Paramètres!$K$12))</f>
        <v>0</v>
      </c>
      <c r="Y47" s="46"/>
      <c r="Z47" s="2">
        <f>IF(Y$2="Bike &amp; Run",IF(ISNA(VLOOKUP(Y47,Paramètres!$B$3:$C$56,2,FALSE)),0,VLOOKUP(Y47,Paramètres!$B$3:$C$56,2,FALSE)*Paramètres!$K$13),IF(OR(Y47="",OR($D47="",$D47="NL",$D47="HORS LIGUE")),0,VLOOKUP(IF(OR(Y47="",OR($D47="",$D47="NL",$D47="HORS LIGUE")),"",COUNTIFS($D$5:$D$72,"&lt;&gt;"&amp;"",$D$5:$D$72,"&lt;&gt;"&amp;"NL",$D$5:$D$72,"&lt;&gt;"&amp;"HORS LIGUE",Y$5:Y$72,"&lt;"&amp;Y47)+1),Paramètres!$B$3:$C$56,2,FALSE)*Paramètres!$K$13))</f>
        <v>0</v>
      </c>
      <c r="AA47" s="46"/>
      <c r="AB47" s="2">
        <f>IF(AA$2="Bike &amp; Run",IF(ISNA(VLOOKUP(AA47,Paramètres!$B$3:$C$56,2,FALSE)),0,VLOOKUP(AA47,Paramètres!$B$3:$C$56,2,FALSE)*Paramètres!$K$14),IF(OR(AA47="",OR($D47="",$D47="NL",$D47="HORS LIGUE")),0,VLOOKUP(IF(OR(AA47="",OR($D47="",$D47="NL",$D47="HORS LIGUE")),"",COUNTIFS($D$5:$D$72,"&lt;&gt;"&amp;"",$D$5:$D$72,"&lt;&gt;"&amp;"NL",$D$5:$D$72,"&lt;&gt;"&amp;"HORS LIGUE",AA$5:AA$72,"&lt;"&amp;AA47)+1),Paramètres!$B$3:$C$56,2,FALSE)*Paramètres!$K$14))</f>
        <v>0</v>
      </c>
      <c r="AC47" s="46"/>
      <c r="AD47" s="2">
        <f>IF(AC$2="Bike &amp; Run",IF(ISNA(VLOOKUP(AC47,Paramètres!$B$3:$C$56,2,FALSE)),0,VLOOKUP(AC47,Paramètres!$B$3:$C$56,2,FALSE)*Paramètres!$K$15),IF(OR(AC47="",OR($D47="",$D47="NL",$D47="HORS LIGUE")),0,VLOOKUP(IF(OR(AC47="",OR($D47="",$D47="NL",$D47="HORS LIGUE")),"",COUNTIFS($D$5:$D$72,"&lt;&gt;"&amp;"",$D$5:$D$72,"&lt;&gt;"&amp;"NL",$D$5:$D$72,"&lt;&gt;"&amp;"HORS LIGUE",AC$5:AC$72,"&lt;"&amp;AC47)+1),Paramètres!$B$3:$C$56,2,FALSE)*Paramètres!$K$15))</f>
        <v>0</v>
      </c>
      <c r="AE47" s="46"/>
      <c r="AF47" s="2">
        <f>IF(AE$2="Bike &amp; Run",IF(ISNA(VLOOKUP(AE47,Paramètres!$B$3:$C$56,2,FALSE)),0,VLOOKUP(AE47,Paramètres!$B$3:$C$56,2,FALSE)*Paramètres!$K$16),IF(OR(AE47="",OR($D47="",$D47="NL",$D47="HORS LIGUE")),0,VLOOKUP(IF(OR(AE47="",OR($D47="",$D47="NL",$D47="HORS LIGUE")),"",COUNTIFS($D$5:$D$72,"&lt;&gt;"&amp;"",$D$5:$D$72,"&lt;&gt;"&amp;"NL",$D$5:$D$72,"&lt;&gt;"&amp;"HORS LIGUE",AE$5:AE$72,"&lt;"&amp;AE47)+1),Paramètres!$B$3:$C$56,2,FALSE)*Paramètres!$K$16))</f>
        <v>0</v>
      </c>
      <c r="AG47" s="46"/>
      <c r="AH47" s="2">
        <f>IF(AG$2="Bike &amp; Run",IF(ISNA(VLOOKUP(AG47,Paramètres!$B$3:$C$56,2,FALSE)),0,VLOOKUP(AG47,Paramètres!$B$3:$C$56,2,FALSE)*Paramètres!$K$17),IF(OR(AG47="",OR($D47="",$D47="NL",$D47="HORS LIGUE")),0,VLOOKUP(IF(OR(AG47="",OR($D47="",$D47="NL",$D47="HORS LIGUE")),"",COUNTIFS($D$5:$D$72,"&lt;&gt;"&amp;"",$D$5:$D$72,"&lt;&gt;"&amp;"NL",$D$5:$D$72,"&lt;&gt;"&amp;"HORS LIGUE",AG$5:AG$72,"&lt;"&amp;AG47)+1),Paramètres!$B$3:$C$56,2,FALSE)*Paramètres!$K$17))</f>
        <v>0</v>
      </c>
      <c r="AI47" s="40">
        <f t="shared" si="53"/>
        <v>0</v>
      </c>
      <c r="AJ47" s="3" t="str">
        <f t="shared" si="54"/>
        <v/>
      </c>
      <c r="AK47" s="5">
        <f t="shared" si="55"/>
        <v>0</v>
      </c>
      <c r="AL47" s="41">
        <f t="shared" si="56"/>
        <v>0</v>
      </c>
      <c r="AM47" s="33" t="str">
        <f t="shared" si="57"/>
        <v/>
      </c>
      <c r="AO47" s="22">
        <f t="shared" si="58"/>
        <v>0</v>
      </c>
      <c r="AP47">
        <f t="shared" si="59"/>
        <v>0</v>
      </c>
      <c r="AQ47">
        <f t="shared" si="60"/>
        <v>0</v>
      </c>
      <c r="AR47">
        <f t="shared" si="61"/>
        <v>0</v>
      </c>
      <c r="AS47">
        <f t="shared" si="62"/>
        <v>0</v>
      </c>
      <c r="AT47">
        <f t="shared" si="63"/>
        <v>0</v>
      </c>
      <c r="AU47">
        <f t="shared" si="64"/>
        <v>0</v>
      </c>
      <c r="AV47">
        <f t="shared" si="65"/>
        <v>0</v>
      </c>
      <c r="AW47">
        <f t="shared" si="66"/>
        <v>0</v>
      </c>
      <c r="AX47">
        <f t="shared" si="67"/>
        <v>0</v>
      </c>
      <c r="AY47">
        <f t="shared" si="68"/>
        <v>0</v>
      </c>
      <c r="AZ47">
        <f t="shared" si="69"/>
        <v>0</v>
      </c>
      <c r="BA47">
        <f t="shared" si="70"/>
        <v>0</v>
      </c>
      <c r="BB47">
        <f t="shared" si="71"/>
        <v>0</v>
      </c>
      <c r="BC47">
        <f t="shared" si="72"/>
        <v>0</v>
      </c>
      <c r="BD47">
        <f t="shared" si="73"/>
        <v>0</v>
      </c>
      <c r="BE47" s="22">
        <f t="shared" ref="BE47:BR47" si="84">BD47+LARGE($AO47:$BC47,BE$4)</f>
        <v>0</v>
      </c>
      <c r="BF47" s="22">
        <f t="shared" si="84"/>
        <v>0</v>
      </c>
      <c r="BG47" s="22">
        <f t="shared" si="84"/>
        <v>0</v>
      </c>
      <c r="BH47" s="22">
        <f t="shared" si="84"/>
        <v>0</v>
      </c>
      <c r="BI47" s="22">
        <f t="shared" si="84"/>
        <v>0</v>
      </c>
      <c r="BJ47" s="22">
        <f t="shared" si="84"/>
        <v>0</v>
      </c>
      <c r="BK47" s="22">
        <f t="shared" si="84"/>
        <v>0</v>
      </c>
      <c r="BL47" s="22">
        <f t="shared" si="84"/>
        <v>0</v>
      </c>
      <c r="BM47" s="22">
        <f t="shared" si="84"/>
        <v>0</v>
      </c>
      <c r="BN47" s="22">
        <f t="shared" si="84"/>
        <v>0</v>
      </c>
      <c r="BO47" s="22">
        <f t="shared" si="84"/>
        <v>0</v>
      </c>
      <c r="BP47" s="22">
        <f t="shared" si="84"/>
        <v>0</v>
      </c>
      <c r="BQ47" s="22">
        <f t="shared" si="84"/>
        <v>0</v>
      </c>
      <c r="BR47" s="22">
        <f t="shared" si="84"/>
        <v>0</v>
      </c>
    </row>
    <row r="48" spans="1:70" ht="16.5">
      <c r="A48" s="14"/>
      <c r="B48" s="32" t="str">
        <f>IF(ISNA(VLOOKUP(A48,'Licenciés Jeunes 2023'!A:C,3,0)),"",VLOOKUP(A48,'Licenciés Jeunes 2023'!A:C,3,0))</f>
        <v/>
      </c>
      <c r="C48" s="32" t="str">
        <f>IF(ISNA(VLOOKUP(A48,'Licenciés Jeunes 2023'!A:C,2,0)),"",VLOOKUP(A48,'Licenciés Jeunes 2023'!A:C,2,0))</f>
        <v/>
      </c>
      <c r="D48" s="32" t="str">
        <f>IF(ISNA(VLOOKUP(A48,'Licenciés Jeunes 2023'!A:F,6,0)),"",VLOOKUP(A48,'Licenciés Jeunes 2023'!A:F,6,0))</f>
        <v/>
      </c>
      <c r="E48" s="6"/>
      <c r="F48" s="2">
        <f>IF(E$2="Bike &amp; Run",IF(ISNA(VLOOKUP(E48,Paramètres!$B$3:$C$56,2,FALSE)),0,VLOOKUP(E48,Paramètres!$B$3:$C$56,2,FALSE)*Paramètres!$K$3),IF(OR(E48="",OR($D48="",$D48="NL",$D48="HORS LIGUE")),0,VLOOKUP(IF(OR(E48="",OR($D48="",$D48="NL",$D48="HORS LIGUE")),"",COUNTIFS($D$5:$D$72,"&lt;&gt;"&amp;"",$D$5:$D$72,"&lt;&gt;"&amp;"NL",$D$5:$D$72,"&lt;&gt;"&amp;"HORS LIGUE",E$5:E$72,"&lt;"&amp;E48)+1),Paramètres!$B$3:$C$56,2,FALSE)*Paramètres!$K$3))</f>
        <v>0</v>
      </c>
      <c r="G48" s="4"/>
      <c r="H48" s="2">
        <f>IF(G$2="Bike &amp; Run",IF(ISNA(VLOOKUP(G48,Paramètres!$B$3:$C$56,2,FALSE)),0,VLOOKUP(G48,Paramètres!$B$3:$C$56,2,FALSE)*Paramètres!$K$4),IF(OR(G48="",OR($D48="",$D48="NL",$D48="HORS LIGUE")),0,VLOOKUP(IF(OR(G48="",OR($D48="",$D48="NL",$D48="HORS LIGUE")),"",COUNTIFS($D$5:$D$72,"&lt;&gt;"&amp;"",$D$5:$D$72,"&lt;&gt;"&amp;"NL",$D$5:$D$72,"&lt;&gt;"&amp;"HORS LIGUE",G$5:G$72,"&lt;"&amp;G48)+1),Paramètres!$B$3:$C$56,2,FALSE)*Paramètres!$K$4))</f>
        <v>0</v>
      </c>
      <c r="I48" s="36"/>
      <c r="J48" s="2">
        <f>IF(I$2="Bike &amp; Run",IF(ISNA(VLOOKUP(I48,Paramètres!$B$3:$C$56,2,FALSE)),0,VLOOKUP(I48,Paramètres!$B$3:$C$56,2,FALSE)*Paramètres!$K$5),IF(OR(I48="",OR($D48="",$D48="NL",$D48="HORS LIGUE")),0,VLOOKUP(IF(OR(I48="",OR($D48="",$D48="NL",$D48="HORS LIGUE")),"",COUNTIFS($D$5:$D$72,"&lt;&gt;"&amp;"",$D$5:$D$72,"&lt;&gt;"&amp;"NL",$D$5:$D$72,"&lt;&gt;"&amp;"HORS LIGUE",I$5:I$72,"&lt;"&amp;I48)+1),Paramètres!$B$3:$C$56,2,FALSE)*Paramètres!$K$5))</f>
        <v>0</v>
      </c>
      <c r="K48" s="4"/>
      <c r="L48" s="2">
        <f>IF(K$2="Bike &amp; Run",IF(ISNA(VLOOKUP(K48,Paramètres!$B$3:$C$56,2,FALSE)),0,VLOOKUP(K48,Paramètres!$B$3:$C$56,2,FALSE)*Paramètres!$K$6),IF(OR(K48="",OR($D48="",$D48="NL",$D48="HORS LIGUE")),0,VLOOKUP(IF(OR(K48="",OR($D48="",$D48="NL",$D48="HORS LIGUE")),"",COUNTIFS($D$5:$D$72,"&lt;&gt;"&amp;"",$D$5:$D$72,"&lt;&gt;"&amp;"NL",$D$5:$D$72,"&lt;&gt;"&amp;"HORS LIGUE",K$5:K$72,"&lt;"&amp;K48)+1),Paramètres!$B$3:$C$56,2,FALSE)*Paramètres!$K$6))</f>
        <v>0</v>
      </c>
      <c r="M48" s="4"/>
      <c r="N48" s="2">
        <f>IF(M$2="Bike &amp; Run",IF(ISNA(VLOOKUP(M48,Paramètres!$B$3:$C$56,2,FALSE)),0,VLOOKUP(M48,Paramètres!$B$3:$C$56,2,FALSE)*Paramètres!$K$7),IF(OR(M48="",OR($D48="",$D48="NL",$D48="HORS LIGUE")),0,VLOOKUP(IF(OR(M48="",OR($D48="",$D48="NL",$D48="HORS LIGUE")),"",COUNTIFS($D$5:$D$72,"&lt;&gt;"&amp;"",$D$5:$D$72,"&lt;&gt;"&amp;"NL",$D$5:$D$72,"&lt;&gt;"&amp;"HORS LIGUE",M$5:M$72,"&lt;"&amp;M48)+1),Paramètres!$B$3:$C$56,2,FALSE)*Paramètres!$K$7))</f>
        <v>0</v>
      </c>
      <c r="O48" s="46"/>
      <c r="P48" s="2">
        <f>IF(O$2="Bike &amp; Run",IF(ISNA(VLOOKUP(O48,Paramètres!$B$3:$C$56,2,FALSE)),0,VLOOKUP(O48,Paramètres!$B$3:$C$56,2,FALSE)*Paramètres!$K$8),IF(OR(O48="",OR($D48="",$D48="NL",$D48="HORS LIGUE")),0,VLOOKUP(IF(OR(O48="",OR($D48="",$D48="NL",$D48="HORS LIGUE")),"",COUNTIFS($D$5:$D$72,"&lt;&gt;"&amp;"",$D$5:$D$72,"&lt;&gt;"&amp;"NL",$D$5:$D$72,"&lt;&gt;"&amp;"HORS LIGUE",O$5:O$72,"&lt;"&amp;O48)+1),Paramètres!$B$3:$C$56,2,FALSE)*Paramètres!$K$8))</f>
        <v>0</v>
      </c>
      <c r="Q48" s="46"/>
      <c r="R48" s="2">
        <f>IF(Q$2="Bike &amp; Run",IF(ISNA(VLOOKUP(Q48,Paramètres!$B$3:$C$56,2,FALSE)),0,VLOOKUP(Q48,Paramètres!$B$3:$C$56,2,FALSE)*Paramètres!$K$9),IF(OR(Q48="",OR($D48="",$D48="NL",$D48="HORS LIGUE")),0,VLOOKUP(IF(OR(Q48="",OR($D48="",$D48="NL",$D48="HORS LIGUE")),"",COUNTIFS($D$5:$D$72,"&lt;&gt;"&amp;"",$D$5:$D$72,"&lt;&gt;"&amp;"NL",$D$5:$D$72,"&lt;&gt;"&amp;"HORS LIGUE",Q$5:Q$72,"&lt;"&amp;Q48)+1),Paramètres!$B$3:$C$56,2,FALSE)*Paramètres!$K$9))</f>
        <v>0</v>
      </c>
      <c r="S48" s="46"/>
      <c r="T48" s="2">
        <f>IF(S$2="Bike &amp; Run",IF(ISNA(VLOOKUP(S48,Paramètres!$B$3:$C$56,2,FALSE)),0,VLOOKUP(S48,Paramètres!$B$3:$C$56,2,FALSE)*Paramètres!$K$10),IF(OR(S48="",OR($D48="",$D48="NL",$D48="HORS LIGUE")),0,VLOOKUP(IF(OR(S48="",OR($D48="",$D48="NL",$D48="HORS LIGUE")),"",COUNTIFS($D$5:$D$72,"&lt;&gt;"&amp;"",$D$5:$D$72,"&lt;&gt;"&amp;"NL",$D$5:$D$72,"&lt;&gt;"&amp;"HORS LIGUE",S$5:S$72,"&lt;"&amp;S48)+1),Paramètres!$B$3:$C$56,2,FALSE)*Paramètres!$K$10))</f>
        <v>0</v>
      </c>
      <c r="U48" s="46"/>
      <c r="V48" s="2">
        <f>IF(U$2="Bike &amp; Run",IF(ISNA(VLOOKUP(U48,Paramètres!$B$3:$C$56,2,FALSE)),0,VLOOKUP(U48,Paramètres!$B$3:$C$56,2,FALSE)*Paramètres!$K$11),IF(OR(U48="",OR($D48="",$D48="NL",$D48="HORS LIGUE")),0,VLOOKUP(IF(OR(U48="",OR($D48="",$D48="NL",$D48="HORS LIGUE")),"",COUNTIFS($D$5:$D$72,"&lt;&gt;"&amp;"",$D$5:$D$72,"&lt;&gt;"&amp;"NL",$D$5:$D$72,"&lt;&gt;"&amp;"HORS LIGUE",U$5:U$72,"&lt;"&amp;U48)+1),Paramètres!$B$3:$C$56,2,FALSE)*Paramètres!$K$11))</f>
        <v>0</v>
      </c>
      <c r="W48" s="46"/>
      <c r="X48" s="2">
        <f>IF(W$2="Bike &amp; Run",IF(ISNA(VLOOKUP(W48,Paramètres!$B$3:$C$56,2,FALSE)),0,VLOOKUP(W48,Paramètres!$B$3:$C$56,2,FALSE)*Paramètres!$K$12),IF(OR(W48="",OR($D48="",$D48="NL",$D48="HORS LIGUE")),0,VLOOKUP(IF(OR(W48="",OR($D48="",$D48="NL",$D48="HORS LIGUE")),"",COUNTIFS($D$5:$D$72,"&lt;&gt;"&amp;"",$D$5:$D$72,"&lt;&gt;"&amp;"NL",$D$5:$D$72,"&lt;&gt;"&amp;"HORS LIGUE",W$5:W$72,"&lt;"&amp;W48)+1),Paramètres!$B$3:$C$56,2,FALSE)*Paramètres!$K$12))</f>
        <v>0</v>
      </c>
      <c r="Y48" s="46"/>
      <c r="Z48" s="2">
        <f>IF(Y$2="Bike &amp; Run",IF(ISNA(VLOOKUP(Y48,Paramètres!$B$3:$C$56,2,FALSE)),0,VLOOKUP(Y48,Paramètres!$B$3:$C$56,2,FALSE)*Paramètres!$K$13),IF(OR(Y48="",OR($D48="",$D48="NL",$D48="HORS LIGUE")),0,VLOOKUP(IF(OR(Y48="",OR($D48="",$D48="NL",$D48="HORS LIGUE")),"",COUNTIFS($D$5:$D$72,"&lt;&gt;"&amp;"",$D$5:$D$72,"&lt;&gt;"&amp;"NL",$D$5:$D$72,"&lt;&gt;"&amp;"HORS LIGUE",Y$5:Y$72,"&lt;"&amp;Y48)+1),Paramètres!$B$3:$C$56,2,FALSE)*Paramètres!$K$13))</f>
        <v>0</v>
      </c>
      <c r="AA48" s="46"/>
      <c r="AB48" s="2">
        <f>IF(AA$2="Bike &amp; Run",IF(ISNA(VLOOKUP(AA48,Paramètres!$B$3:$C$56,2,FALSE)),0,VLOOKUP(AA48,Paramètres!$B$3:$C$56,2,FALSE)*Paramètres!$K$14),IF(OR(AA48="",OR($D48="",$D48="NL",$D48="HORS LIGUE")),0,VLOOKUP(IF(OR(AA48="",OR($D48="",$D48="NL",$D48="HORS LIGUE")),"",COUNTIFS($D$5:$D$72,"&lt;&gt;"&amp;"",$D$5:$D$72,"&lt;&gt;"&amp;"NL",$D$5:$D$72,"&lt;&gt;"&amp;"HORS LIGUE",AA$5:AA$72,"&lt;"&amp;AA48)+1),Paramètres!$B$3:$C$56,2,FALSE)*Paramètres!$K$14))</f>
        <v>0</v>
      </c>
      <c r="AC48" s="46"/>
      <c r="AD48" s="2">
        <f>IF(AC$2="Bike &amp; Run",IF(ISNA(VLOOKUP(AC48,Paramètres!$B$3:$C$56,2,FALSE)),0,VLOOKUP(AC48,Paramètres!$B$3:$C$56,2,FALSE)*Paramètres!$K$15),IF(OR(AC48="",OR($D48="",$D48="NL",$D48="HORS LIGUE")),0,VLOOKUP(IF(OR(AC48="",OR($D48="",$D48="NL",$D48="HORS LIGUE")),"",COUNTIFS($D$5:$D$72,"&lt;&gt;"&amp;"",$D$5:$D$72,"&lt;&gt;"&amp;"NL",$D$5:$D$72,"&lt;&gt;"&amp;"HORS LIGUE",AC$5:AC$72,"&lt;"&amp;AC48)+1),Paramètres!$B$3:$C$56,2,FALSE)*Paramètres!$K$15))</f>
        <v>0</v>
      </c>
      <c r="AE48" s="46"/>
      <c r="AF48" s="2">
        <f>IF(AE$2="Bike &amp; Run",IF(ISNA(VLOOKUP(AE48,Paramètres!$B$3:$C$56,2,FALSE)),0,VLOOKUP(AE48,Paramètres!$B$3:$C$56,2,FALSE)*Paramètres!$K$16),IF(OR(AE48="",OR($D48="",$D48="NL",$D48="HORS LIGUE")),0,VLOOKUP(IF(OR(AE48="",OR($D48="",$D48="NL",$D48="HORS LIGUE")),"",COUNTIFS($D$5:$D$72,"&lt;&gt;"&amp;"",$D$5:$D$72,"&lt;&gt;"&amp;"NL",$D$5:$D$72,"&lt;&gt;"&amp;"HORS LIGUE",AE$5:AE$72,"&lt;"&amp;AE48)+1),Paramètres!$B$3:$C$56,2,FALSE)*Paramètres!$K$16))</f>
        <v>0</v>
      </c>
      <c r="AG48" s="46"/>
      <c r="AH48" s="2">
        <f>IF(AG$2="Bike &amp; Run",IF(ISNA(VLOOKUP(AG48,Paramètres!$B$3:$C$56,2,FALSE)),0,VLOOKUP(AG48,Paramètres!$B$3:$C$56,2,FALSE)*Paramètres!$K$17),IF(OR(AG48="",OR($D48="",$D48="NL",$D48="HORS LIGUE")),0,VLOOKUP(IF(OR(AG48="",OR($D48="",$D48="NL",$D48="HORS LIGUE")),"",COUNTIFS($D$5:$D$72,"&lt;&gt;"&amp;"",$D$5:$D$72,"&lt;&gt;"&amp;"NL",$D$5:$D$72,"&lt;&gt;"&amp;"HORS LIGUE",AG$5:AG$72,"&lt;"&amp;AG48)+1),Paramètres!$B$3:$C$56,2,FALSE)*Paramètres!$K$17))</f>
        <v>0</v>
      </c>
      <c r="AI48" s="40">
        <f t="shared" si="53"/>
        <v>0</v>
      </c>
      <c r="AJ48" s="3" t="str">
        <f t="shared" si="54"/>
        <v/>
      </c>
      <c r="AK48" s="5">
        <f t="shared" si="55"/>
        <v>0</v>
      </c>
      <c r="AL48" s="41">
        <f t="shared" si="56"/>
        <v>0</v>
      </c>
      <c r="AM48" s="33" t="str">
        <f t="shared" si="57"/>
        <v/>
      </c>
      <c r="AO48" s="22">
        <f t="shared" si="58"/>
        <v>0</v>
      </c>
      <c r="AP48">
        <f t="shared" si="59"/>
        <v>0</v>
      </c>
      <c r="AQ48">
        <f t="shared" si="60"/>
        <v>0</v>
      </c>
      <c r="AR48">
        <f t="shared" si="61"/>
        <v>0</v>
      </c>
      <c r="AS48">
        <f t="shared" si="62"/>
        <v>0</v>
      </c>
      <c r="AT48">
        <f t="shared" si="63"/>
        <v>0</v>
      </c>
      <c r="AU48">
        <f t="shared" si="64"/>
        <v>0</v>
      </c>
      <c r="AV48">
        <f t="shared" si="65"/>
        <v>0</v>
      </c>
      <c r="AW48">
        <f t="shared" si="66"/>
        <v>0</v>
      </c>
      <c r="AX48">
        <f t="shared" si="67"/>
        <v>0</v>
      </c>
      <c r="AY48">
        <f t="shared" si="68"/>
        <v>0</v>
      </c>
      <c r="AZ48">
        <f t="shared" si="69"/>
        <v>0</v>
      </c>
      <c r="BA48">
        <f t="shared" si="70"/>
        <v>0</v>
      </c>
      <c r="BB48">
        <f t="shared" si="71"/>
        <v>0</v>
      </c>
      <c r="BC48">
        <f t="shared" si="72"/>
        <v>0</v>
      </c>
      <c r="BD48">
        <f t="shared" si="73"/>
        <v>0</v>
      </c>
      <c r="BE48" s="22">
        <f t="shared" ref="BE48:BR48" si="85">BD48+LARGE($AO48:$BC48,BE$4)</f>
        <v>0</v>
      </c>
      <c r="BF48" s="22">
        <f t="shared" si="85"/>
        <v>0</v>
      </c>
      <c r="BG48" s="22">
        <f t="shared" si="85"/>
        <v>0</v>
      </c>
      <c r="BH48" s="22">
        <f t="shared" si="85"/>
        <v>0</v>
      </c>
      <c r="BI48" s="22">
        <f t="shared" si="85"/>
        <v>0</v>
      </c>
      <c r="BJ48" s="22">
        <f t="shared" si="85"/>
        <v>0</v>
      </c>
      <c r="BK48" s="22">
        <f t="shared" si="85"/>
        <v>0</v>
      </c>
      <c r="BL48" s="22">
        <f t="shared" si="85"/>
        <v>0</v>
      </c>
      <c r="BM48" s="22">
        <f t="shared" si="85"/>
        <v>0</v>
      </c>
      <c r="BN48" s="22">
        <f t="shared" si="85"/>
        <v>0</v>
      </c>
      <c r="BO48" s="22">
        <f t="shared" si="85"/>
        <v>0</v>
      </c>
      <c r="BP48" s="22">
        <f t="shared" si="85"/>
        <v>0</v>
      </c>
      <c r="BQ48" s="22">
        <f t="shared" si="85"/>
        <v>0</v>
      </c>
      <c r="BR48" s="22">
        <f t="shared" si="85"/>
        <v>0</v>
      </c>
    </row>
    <row r="49" spans="1:70" ht="16.5">
      <c r="A49" s="14"/>
      <c r="B49" s="32" t="str">
        <f>IF(ISNA(VLOOKUP(A49,'Licenciés Jeunes 2023'!A:C,3,0)),"",VLOOKUP(A49,'Licenciés Jeunes 2023'!A:C,3,0))</f>
        <v/>
      </c>
      <c r="C49" s="32" t="str">
        <f>IF(ISNA(VLOOKUP(A49,'Licenciés Jeunes 2023'!A:C,2,0)),"",VLOOKUP(A49,'Licenciés Jeunes 2023'!A:C,2,0))</f>
        <v/>
      </c>
      <c r="D49" s="32" t="str">
        <f>IF(ISNA(VLOOKUP(A49,'Licenciés Jeunes 2023'!A:F,6,0)),"",VLOOKUP(A49,'Licenciés Jeunes 2023'!A:F,6,0))</f>
        <v/>
      </c>
      <c r="E49" s="6"/>
      <c r="F49" s="2">
        <f>IF(E$2="Bike &amp; Run",IF(ISNA(VLOOKUP(E49,Paramètres!$B$3:$C$56,2,FALSE)),0,VLOOKUP(E49,Paramètres!$B$3:$C$56,2,FALSE)*Paramètres!$K$3),IF(OR(E49="",OR($D49="",$D49="NL",$D49="HORS LIGUE")),0,VLOOKUP(IF(OR(E49="",OR($D49="",$D49="NL",$D49="HORS LIGUE")),"",COUNTIFS($D$5:$D$72,"&lt;&gt;"&amp;"",$D$5:$D$72,"&lt;&gt;"&amp;"NL",$D$5:$D$72,"&lt;&gt;"&amp;"HORS LIGUE",E$5:E$72,"&lt;"&amp;E49)+1),Paramètres!$B$3:$C$56,2,FALSE)*Paramètres!$K$3))</f>
        <v>0</v>
      </c>
      <c r="G49" s="4"/>
      <c r="H49" s="2">
        <f>IF(G$2="Bike &amp; Run",IF(ISNA(VLOOKUP(G49,Paramètres!$B$3:$C$56,2,FALSE)),0,VLOOKUP(G49,Paramètres!$B$3:$C$56,2,FALSE)*Paramètres!$K$4),IF(OR(G49="",OR($D49="",$D49="NL",$D49="HORS LIGUE")),0,VLOOKUP(IF(OR(G49="",OR($D49="",$D49="NL",$D49="HORS LIGUE")),"",COUNTIFS($D$5:$D$72,"&lt;&gt;"&amp;"",$D$5:$D$72,"&lt;&gt;"&amp;"NL",$D$5:$D$72,"&lt;&gt;"&amp;"HORS LIGUE",G$5:G$72,"&lt;"&amp;G49)+1),Paramètres!$B$3:$C$56,2,FALSE)*Paramètres!$K$4))</f>
        <v>0</v>
      </c>
      <c r="I49" s="36"/>
      <c r="J49" s="2">
        <f>IF(I$2="Bike &amp; Run",IF(ISNA(VLOOKUP(I49,Paramètres!$B$3:$C$56,2,FALSE)),0,VLOOKUP(I49,Paramètres!$B$3:$C$56,2,FALSE)*Paramètres!$K$5),IF(OR(I49="",OR($D49="",$D49="NL",$D49="HORS LIGUE")),0,VLOOKUP(IF(OR(I49="",OR($D49="",$D49="NL",$D49="HORS LIGUE")),"",COUNTIFS($D$5:$D$72,"&lt;&gt;"&amp;"",$D$5:$D$72,"&lt;&gt;"&amp;"NL",$D$5:$D$72,"&lt;&gt;"&amp;"HORS LIGUE",I$5:I$72,"&lt;"&amp;I49)+1),Paramètres!$B$3:$C$56,2,FALSE)*Paramètres!$K$5))</f>
        <v>0</v>
      </c>
      <c r="K49" s="4"/>
      <c r="L49" s="2">
        <f>IF(K$2="Bike &amp; Run",IF(ISNA(VLOOKUP(K49,Paramètres!$B$3:$C$56,2,FALSE)),0,VLOOKUP(K49,Paramètres!$B$3:$C$56,2,FALSE)*Paramètres!$K$6),IF(OR(K49="",OR($D49="",$D49="NL",$D49="HORS LIGUE")),0,VLOOKUP(IF(OR(K49="",OR($D49="",$D49="NL",$D49="HORS LIGUE")),"",COUNTIFS($D$5:$D$72,"&lt;&gt;"&amp;"",$D$5:$D$72,"&lt;&gt;"&amp;"NL",$D$5:$D$72,"&lt;&gt;"&amp;"HORS LIGUE",K$5:K$72,"&lt;"&amp;K49)+1),Paramètres!$B$3:$C$56,2,FALSE)*Paramètres!$K$6))</f>
        <v>0</v>
      </c>
      <c r="M49" s="4"/>
      <c r="N49" s="2">
        <f>IF(M$2="Bike &amp; Run",IF(ISNA(VLOOKUP(M49,Paramètres!$B$3:$C$56,2,FALSE)),0,VLOOKUP(M49,Paramètres!$B$3:$C$56,2,FALSE)*Paramètres!$K$7),IF(OR(M49="",OR($D49="",$D49="NL",$D49="HORS LIGUE")),0,VLOOKUP(IF(OR(M49="",OR($D49="",$D49="NL",$D49="HORS LIGUE")),"",COUNTIFS($D$5:$D$72,"&lt;&gt;"&amp;"",$D$5:$D$72,"&lt;&gt;"&amp;"NL",$D$5:$D$72,"&lt;&gt;"&amp;"HORS LIGUE",M$5:M$72,"&lt;"&amp;M49)+1),Paramètres!$B$3:$C$56,2,FALSE)*Paramètres!$K$7))</f>
        <v>0</v>
      </c>
      <c r="O49" s="46"/>
      <c r="P49" s="2">
        <f>IF(O$2="Bike &amp; Run",IF(ISNA(VLOOKUP(O49,Paramètres!$B$3:$C$56,2,FALSE)),0,VLOOKUP(O49,Paramètres!$B$3:$C$56,2,FALSE)*Paramètres!$K$8),IF(OR(O49="",OR($D49="",$D49="NL",$D49="HORS LIGUE")),0,VLOOKUP(IF(OR(O49="",OR($D49="",$D49="NL",$D49="HORS LIGUE")),"",COUNTIFS($D$5:$D$72,"&lt;&gt;"&amp;"",$D$5:$D$72,"&lt;&gt;"&amp;"NL",$D$5:$D$72,"&lt;&gt;"&amp;"HORS LIGUE",O$5:O$72,"&lt;"&amp;O49)+1),Paramètres!$B$3:$C$56,2,FALSE)*Paramètres!$K$8))</f>
        <v>0</v>
      </c>
      <c r="Q49" s="46"/>
      <c r="R49" s="2">
        <f>IF(Q$2="Bike &amp; Run",IF(ISNA(VLOOKUP(Q49,Paramètres!$B$3:$C$56,2,FALSE)),0,VLOOKUP(Q49,Paramètres!$B$3:$C$56,2,FALSE)*Paramètres!$K$9),IF(OR(Q49="",OR($D49="",$D49="NL",$D49="HORS LIGUE")),0,VLOOKUP(IF(OR(Q49="",OR($D49="",$D49="NL",$D49="HORS LIGUE")),"",COUNTIFS($D$5:$D$72,"&lt;&gt;"&amp;"",$D$5:$D$72,"&lt;&gt;"&amp;"NL",$D$5:$D$72,"&lt;&gt;"&amp;"HORS LIGUE",Q$5:Q$72,"&lt;"&amp;Q49)+1),Paramètres!$B$3:$C$56,2,FALSE)*Paramètres!$K$9))</f>
        <v>0</v>
      </c>
      <c r="S49" s="46"/>
      <c r="T49" s="2">
        <f>IF(S$2="Bike &amp; Run",IF(ISNA(VLOOKUP(S49,Paramètres!$B$3:$C$56,2,FALSE)),0,VLOOKUP(S49,Paramètres!$B$3:$C$56,2,FALSE)*Paramètres!$K$10),IF(OR(S49="",OR($D49="",$D49="NL",$D49="HORS LIGUE")),0,VLOOKUP(IF(OR(S49="",OR($D49="",$D49="NL",$D49="HORS LIGUE")),"",COUNTIFS($D$5:$D$72,"&lt;&gt;"&amp;"",$D$5:$D$72,"&lt;&gt;"&amp;"NL",$D$5:$D$72,"&lt;&gt;"&amp;"HORS LIGUE",S$5:S$72,"&lt;"&amp;S49)+1),Paramètres!$B$3:$C$56,2,FALSE)*Paramètres!$K$10))</f>
        <v>0</v>
      </c>
      <c r="U49" s="46"/>
      <c r="V49" s="2">
        <f>IF(U$2="Bike &amp; Run",IF(ISNA(VLOOKUP(U49,Paramètres!$B$3:$C$56,2,FALSE)),0,VLOOKUP(U49,Paramètres!$B$3:$C$56,2,FALSE)*Paramètres!$K$11),IF(OR(U49="",OR($D49="",$D49="NL",$D49="HORS LIGUE")),0,VLOOKUP(IF(OR(U49="",OR($D49="",$D49="NL",$D49="HORS LIGUE")),"",COUNTIFS($D$5:$D$72,"&lt;&gt;"&amp;"",$D$5:$D$72,"&lt;&gt;"&amp;"NL",$D$5:$D$72,"&lt;&gt;"&amp;"HORS LIGUE",U$5:U$72,"&lt;"&amp;U49)+1),Paramètres!$B$3:$C$56,2,FALSE)*Paramètres!$K$11))</f>
        <v>0</v>
      </c>
      <c r="W49" s="46"/>
      <c r="X49" s="2">
        <f>IF(W$2="Bike &amp; Run",IF(ISNA(VLOOKUP(W49,Paramètres!$B$3:$C$56,2,FALSE)),0,VLOOKUP(W49,Paramètres!$B$3:$C$56,2,FALSE)*Paramètres!$K$12),IF(OR(W49="",OR($D49="",$D49="NL",$D49="HORS LIGUE")),0,VLOOKUP(IF(OR(W49="",OR($D49="",$D49="NL",$D49="HORS LIGUE")),"",COUNTIFS($D$5:$D$72,"&lt;&gt;"&amp;"",$D$5:$D$72,"&lt;&gt;"&amp;"NL",$D$5:$D$72,"&lt;&gt;"&amp;"HORS LIGUE",W$5:W$72,"&lt;"&amp;W49)+1),Paramètres!$B$3:$C$56,2,FALSE)*Paramètres!$K$12))</f>
        <v>0</v>
      </c>
      <c r="Y49" s="46"/>
      <c r="Z49" s="2">
        <f>IF(Y$2="Bike &amp; Run",IF(ISNA(VLOOKUP(Y49,Paramètres!$B$3:$C$56,2,FALSE)),0,VLOOKUP(Y49,Paramètres!$B$3:$C$56,2,FALSE)*Paramètres!$K$13),IF(OR(Y49="",OR($D49="",$D49="NL",$D49="HORS LIGUE")),0,VLOOKUP(IF(OR(Y49="",OR($D49="",$D49="NL",$D49="HORS LIGUE")),"",COUNTIFS($D$5:$D$72,"&lt;&gt;"&amp;"",$D$5:$D$72,"&lt;&gt;"&amp;"NL",$D$5:$D$72,"&lt;&gt;"&amp;"HORS LIGUE",Y$5:Y$72,"&lt;"&amp;Y49)+1),Paramètres!$B$3:$C$56,2,FALSE)*Paramètres!$K$13))</f>
        <v>0</v>
      </c>
      <c r="AA49" s="46"/>
      <c r="AB49" s="2">
        <f>IF(AA$2="Bike &amp; Run",IF(ISNA(VLOOKUP(AA49,Paramètres!$B$3:$C$56,2,FALSE)),0,VLOOKUP(AA49,Paramètres!$B$3:$C$56,2,FALSE)*Paramètres!$K$14),IF(OR(AA49="",OR($D49="",$D49="NL",$D49="HORS LIGUE")),0,VLOOKUP(IF(OR(AA49="",OR($D49="",$D49="NL",$D49="HORS LIGUE")),"",COUNTIFS($D$5:$D$72,"&lt;&gt;"&amp;"",$D$5:$D$72,"&lt;&gt;"&amp;"NL",$D$5:$D$72,"&lt;&gt;"&amp;"HORS LIGUE",AA$5:AA$72,"&lt;"&amp;AA49)+1),Paramètres!$B$3:$C$56,2,FALSE)*Paramètres!$K$14))</f>
        <v>0</v>
      </c>
      <c r="AC49" s="46"/>
      <c r="AD49" s="2">
        <f>IF(AC$2="Bike &amp; Run",IF(ISNA(VLOOKUP(AC49,Paramètres!$B$3:$C$56,2,FALSE)),0,VLOOKUP(AC49,Paramètres!$B$3:$C$56,2,FALSE)*Paramètres!$K$15),IF(OR(AC49="",OR($D49="",$D49="NL",$D49="HORS LIGUE")),0,VLOOKUP(IF(OR(AC49="",OR($D49="",$D49="NL",$D49="HORS LIGUE")),"",COUNTIFS($D$5:$D$72,"&lt;&gt;"&amp;"",$D$5:$D$72,"&lt;&gt;"&amp;"NL",$D$5:$D$72,"&lt;&gt;"&amp;"HORS LIGUE",AC$5:AC$72,"&lt;"&amp;AC49)+1),Paramètres!$B$3:$C$56,2,FALSE)*Paramètres!$K$15))</f>
        <v>0</v>
      </c>
      <c r="AE49" s="46"/>
      <c r="AF49" s="2">
        <f>IF(AE$2="Bike &amp; Run",IF(ISNA(VLOOKUP(AE49,Paramètres!$B$3:$C$56,2,FALSE)),0,VLOOKUP(AE49,Paramètres!$B$3:$C$56,2,FALSE)*Paramètres!$K$16),IF(OR(AE49="",OR($D49="",$D49="NL",$D49="HORS LIGUE")),0,VLOOKUP(IF(OR(AE49="",OR($D49="",$D49="NL",$D49="HORS LIGUE")),"",COUNTIFS($D$5:$D$72,"&lt;&gt;"&amp;"",$D$5:$D$72,"&lt;&gt;"&amp;"NL",$D$5:$D$72,"&lt;&gt;"&amp;"HORS LIGUE",AE$5:AE$72,"&lt;"&amp;AE49)+1),Paramètres!$B$3:$C$56,2,FALSE)*Paramètres!$K$16))</f>
        <v>0</v>
      </c>
      <c r="AG49" s="46"/>
      <c r="AH49" s="2">
        <f>IF(AG$2="Bike &amp; Run",IF(ISNA(VLOOKUP(AG49,Paramètres!$B$3:$C$56,2,FALSE)),0,VLOOKUP(AG49,Paramètres!$B$3:$C$56,2,FALSE)*Paramètres!$K$17),IF(OR(AG49="",OR($D49="",$D49="NL",$D49="HORS LIGUE")),0,VLOOKUP(IF(OR(AG49="",OR($D49="",$D49="NL",$D49="HORS LIGUE")),"",COUNTIFS($D$5:$D$72,"&lt;&gt;"&amp;"",$D$5:$D$72,"&lt;&gt;"&amp;"NL",$D$5:$D$72,"&lt;&gt;"&amp;"HORS LIGUE",AG$5:AG$72,"&lt;"&amp;AG49)+1),Paramètres!$B$3:$C$56,2,FALSE)*Paramètres!$K$17))</f>
        <v>0</v>
      </c>
      <c r="AI49" s="40">
        <f t="shared" si="53"/>
        <v>0</v>
      </c>
      <c r="AJ49" s="3" t="str">
        <f t="shared" si="54"/>
        <v/>
      </c>
      <c r="AK49" s="5">
        <f t="shared" si="55"/>
        <v>0</v>
      </c>
      <c r="AL49" s="41">
        <f t="shared" si="56"/>
        <v>0</v>
      </c>
      <c r="AM49" s="33" t="str">
        <f t="shared" si="57"/>
        <v/>
      </c>
      <c r="AO49" s="22">
        <f t="shared" si="58"/>
        <v>0</v>
      </c>
      <c r="AP49">
        <f t="shared" si="59"/>
        <v>0</v>
      </c>
      <c r="AQ49">
        <f t="shared" si="60"/>
        <v>0</v>
      </c>
      <c r="AR49">
        <f t="shared" si="61"/>
        <v>0</v>
      </c>
      <c r="AS49">
        <f t="shared" si="62"/>
        <v>0</v>
      </c>
      <c r="AT49">
        <f t="shared" si="63"/>
        <v>0</v>
      </c>
      <c r="AU49">
        <f t="shared" si="64"/>
        <v>0</v>
      </c>
      <c r="AV49">
        <f t="shared" si="65"/>
        <v>0</v>
      </c>
      <c r="AW49">
        <f t="shared" si="66"/>
        <v>0</v>
      </c>
      <c r="AX49">
        <f t="shared" si="67"/>
        <v>0</v>
      </c>
      <c r="AY49">
        <f t="shared" si="68"/>
        <v>0</v>
      </c>
      <c r="AZ49">
        <f t="shared" si="69"/>
        <v>0</v>
      </c>
      <c r="BA49">
        <f t="shared" si="70"/>
        <v>0</v>
      </c>
      <c r="BB49">
        <f t="shared" si="71"/>
        <v>0</v>
      </c>
      <c r="BC49">
        <f t="shared" si="72"/>
        <v>0</v>
      </c>
      <c r="BD49">
        <f t="shared" si="73"/>
        <v>0</v>
      </c>
      <c r="BE49" s="22">
        <f t="shared" ref="BE49:BR49" si="86">BD49+LARGE($AO49:$BC49,BE$4)</f>
        <v>0</v>
      </c>
      <c r="BF49" s="22">
        <f t="shared" si="86"/>
        <v>0</v>
      </c>
      <c r="BG49" s="22">
        <f t="shared" si="86"/>
        <v>0</v>
      </c>
      <c r="BH49" s="22">
        <f t="shared" si="86"/>
        <v>0</v>
      </c>
      <c r="BI49" s="22">
        <f t="shared" si="86"/>
        <v>0</v>
      </c>
      <c r="BJ49" s="22">
        <f t="shared" si="86"/>
        <v>0</v>
      </c>
      <c r="BK49" s="22">
        <f t="shared" si="86"/>
        <v>0</v>
      </c>
      <c r="BL49" s="22">
        <f t="shared" si="86"/>
        <v>0</v>
      </c>
      <c r="BM49" s="22">
        <f t="shared" si="86"/>
        <v>0</v>
      </c>
      <c r="BN49" s="22">
        <f t="shared" si="86"/>
        <v>0</v>
      </c>
      <c r="BO49" s="22">
        <f t="shared" si="86"/>
        <v>0</v>
      </c>
      <c r="BP49" s="22">
        <f t="shared" si="86"/>
        <v>0</v>
      </c>
      <c r="BQ49" s="22">
        <f t="shared" si="86"/>
        <v>0</v>
      </c>
      <c r="BR49" s="22">
        <f t="shared" si="86"/>
        <v>0</v>
      </c>
    </row>
    <row r="50" spans="1:70" ht="16.5">
      <c r="A50" s="14"/>
      <c r="B50" s="32" t="str">
        <f>IF(ISNA(VLOOKUP(A50,'Licenciés Jeunes 2023'!A:C,3,0)),"",VLOOKUP(A50,'Licenciés Jeunes 2023'!A:C,3,0))</f>
        <v/>
      </c>
      <c r="C50" s="32" t="str">
        <f>IF(ISNA(VLOOKUP(A50,'Licenciés Jeunes 2023'!A:C,2,0)),"",VLOOKUP(A50,'Licenciés Jeunes 2023'!A:C,2,0))</f>
        <v/>
      </c>
      <c r="D50" s="32" t="str">
        <f>IF(ISNA(VLOOKUP(A50,'Licenciés Jeunes 2023'!A:F,6,0)),"",VLOOKUP(A50,'Licenciés Jeunes 2023'!A:F,6,0))</f>
        <v/>
      </c>
      <c r="E50" s="6"/>
      <c r="F50" s="2">
        <f>IF(E$2="Bike &amp; Run",IF(ISNA(VLOOKUP(E50,Paramètres!$B$3:$C$56,2,FALSE)),0,VLOOKUP(E50,Paramètres!$B$3:$C$56,2,FALSE)*Paramètres!$K$3),IF(OR(E50="",OR($D50="",$D50="NL",$D50="HORS LIGUE")),0,VLOOKUP(IF(OR(E50="",OR($D50="",$D50="NL",$D50="HORS LIGUE")),"",COUNTIFS($D$5:$D$72,"&lt;&gt;"&amp;"",$D$5:$D$72,"&lt;&gt;"&amp;"NL",$D$5:$D$72,"&lt;&gt;"&amp;"HORS LIGUE",E$5:E$72,"&lt;"&amp;E50)+1),Paramètres!$B$3:$C$56,2,FALSE)*Paramètres!$K$3))</f>
        <v>0</v>
      </c>
      <c r="G50" s="4"/>
      <c r="H50" s="2">
        <f>IF(G$2="Bike &amp; Run",IF(ISNA(VLOOKUP(G50,Paramètres!$B$3:$C$56,2,FALSE)),0,VLOOKUP(G50,Paramètres!$B$3:$C$56,2,FALSE)*Paramètres!$K$4),IF(OR(G50="",OR($D50="",$D50="NL",$D50="HORS LIGUE")),0,VLOOKUP(IF(OR(G50="",OR($D50="",$D50="NL",$D50="HORS LIGUE")),"",COUNTIFS($D$5:$D$72,"&lt;&gt;"&amp;"",$D$5:$D$72,"&lt;&gt;"&amp;"NL",$D$5:$D$72,"&lt;&gt;"&amp;"HORS LIGUE",G$5:G$72,"&lt;"&amp;G50)+1),Paramètres!$B$3:$C$56,2,FALSE)*Paramètres!$K$4))</f>
        <v>0</v>
      </c>
      <c r="I50" s="36"/>
      <c r="J50" s="2">
        <f>IF(I$2="Bike &amp; Run",IF(ISNA(VLOOKUP(I50,Paramètres!$B$3:$C$56,2,FALSE)),0,VLOOKUP(I50,Paramètres!$B$3:$C$56,2,FALSE)*Paramètres!$K$5),IF(OR(I50="",OR($D50="",$D50="NL",$D50="HORS LIGUE")),0,VLOOKUP(IF(OR(I50="",OR($D50="",$D50="NL",$D50="HORS LIGUE")),"",COUNTIFS($D$5:$D$72,"&lt;&gt;"&amp;"",$D$5:$D$72,"&lt;&gt;"&amp;"NL",$D$5:$D$72,"&lt;&gt;"&amp;"HORS LIGUE",I$5:I$72,"&lt;"&amp;I50)+1),Paramètres!$B$3:$C$56,2,FALSE)*Paramètres!$K$5))</f>
        <v>0</v>
      </c>
      <c r="K50" s="4"/>
      <c r="L50" s="2">
        <f>IF(K$2="Bike &amp; Run",IF(ISNA(VLOOKUP(K50,Paramètres!$B$3:$C$56,2,FALSE)),0,VLOOKUP(K50,Paramètres!$B$3:$C$56,2,FALSE)*Paramètres!$K$6),IF(OR(K50="",OR($D50="",$D50="NL",$D50="HORS LIGUE")),0,VLOOKUP(IF(OR(K50="",OR($D50="",$D50="NL",$D50="HORS LIGUE")),"",COUNTIFS($D$5:$D$72,"&lt;&gt;"&amp;"",$D$5:$D$72,"&lt;&gt;"&amp;"NL",$D$5:$D$72,"&lt;&gt;"&amp;"HORS LIGUE",K$5:K$72,"&lt;"&amp;K50)+1),Paramètres!$B$3:$C$56,2,FALSE)*Paramètres!$K$6))</f>
        <v>0</v>
      </c>
      <c r="M50" s="4"/>
      <c r="N50" s="2">
        <f>IF(M$2="Bike &amp; Run",IF(ISNA(VLOOKUP(M50,Paramètres!$B$3:$C$56,2,FALSE)),0,VLOOKUP(M50,Paramètres!$B$3:$C$56,2,FALSE)*Paramètres!$K$7),IF(OR(M50="",OR($D50="",$D50="NL",$D50="HORS LIGUE")),0,VLOOKUP(IF(OR(M50="",OR($D50="",$D50="NL",$D50="HORS LIGUE")),"",COUNTIFS($D$5:$D$72,"&lt;&gt;"&amp;"",$D$5:$D$72,"&lt;&gt;"&amp;"NL",$D$5:$D$72,"&lt;&gt;"&amp;"HORS LIGUE",M$5:M$72,"&lt;"&amp;M50)+1),Paramètres!$B$3:$C$56,2,FALSE)*Paramètres!$K$7))</f>
        <v>0</v>
      </c>
      <c r="O50" s="46"/>
      <c r="P50" s="2">
        <f>IF(O$2="Bike &amp; Run",IF(ISNA(VLOOKUP(O50,Paramètres!$B$3:$C$56,2,FALSE)),0,VLOOKUP(O50,Paramètres!$B$3:$C$56,2,FALSE)*Paramètres!$K$8),IF(OR(O50="",OR($D50="",$D50="NL",$D50="HORS LIGUE")),0,VLOOKUP(IF(OR(O50="",OR($D50="",$D50="NL",$D50="HORS LIGUE")),"",COUNTIFS($D$5:$D$72,"&lt;&gt;"&amp;"",$D$5:$D$72,"&lt;&gt;"&amp;"NL",$D$5:$D$72,"&lt;&gt;"&amp;"HORS LIGUE",O$5:O$72,"&lt;"&amp;O50)+1),Paramètres!$B$3:$C$56,2,FALSE)*Paramètres!$K$8))</f>
        <v>0</v>
      </c>
      <c r="Q50" s="46"/>
      <c r="R50" s="2">
        <f>IF(Q$2="Bike &amp; Run",IF(ISNA(VLOOKUP(Q50,Paramètres!$B$3:$C$56,2,FALSE)),0,VLOOKUP(Q50,Paramètres!$B$3:$C$56,2,FALSE)*Paramètres!$K$9),IF(OR(Q50="",OR($D50="",$D50="NL",$D50="HORS LIGUE")),0,VLOOKUP(IF(OR(Q50="",OR($D50="",$D50="NL",$D50="HORS LIGUE")),"",COUNTIFS($D$5:$D$72,"&lt;&gt;"&amp;"",$D$5:$D$72,"&lt;&gt;"&amp;"NL",$D$5:$D$72,"&lt;&gt;"&amp;"HORS LIGUE",Q$5:Q$72,"&lt;"&amp;Q50)+1),Paramètres!$B$3:$C$56,2,FALSE)*Paramètres!$K$9))</f>
        <v>0</v>
      </c>
      <c r="S50" s="46"/>
      <c r="T50" s="2">
        <f>IF(S$2="Bike &amp; Run",IF(ISNA(VLOOKUP(S50,Paramètres!$B$3:$C$56,2,FALSE)),0,VLOOKUP(S50,Paramètres!$B$3:$C$56,2,FALSE)*Paramètres!$K$10),IF(OR(S50="",OR($D50="",$D50="NL",$D50="HORS LIGUE")),0,VLOOKUP(IF(OR(S50="",OR($D50="",$D50="NL",$D50="HORS LIGUE")),"",COUNTIFS($D$5:$D$72,"&lt;&gt;"&amp;"",$D$5:$D$72,"&lt;&gt;"&amp;"NL",$D$5:$D$72,"&lt;&gt;"&amp;"HORS LIGUE",S$5:S$72,"&lt;"&amp;S50)+1),Paramètres!$B$3:$C$56,2,FALSE)*Paramètres!$K$10))</f>
        <v>0</v>
      </c>
      <c r="U50" s="46"/>
      <c r="V50" s="2">
        <f>IF(U$2="Bike &amp; Run",IF(ISNA(VLOOKUP(U50,Paramètres!$B$3:$C$56,2,FALSE)),0,VLOOKUP(U50,Paramètres!$B$3:$C$56,2,FALSE)*Paramètres!$K$11),IF(OR(U50="",OR($D50="",$D50="NL",$D50="HORS LIGUE")),0,VLOOKUP(IF(OR(U50="",OR($D50="",$D50="NL",$D50="HORS LIGUE")),"",COUNTIFS($D$5:$D$72,"&lt;&gt;"&amp;"",$D$5:$D$72,"&lt;&gt;"&amp;"NL",$D$5:$D$72,"&lt;&gt;"&amp;"HORS LIGUE",U$5:U$72,"&lt;"&amp;U50)+1),Paramètres!$B$3:$C$56,2,FALSE)*Paramètres!$K$11))</f>
        <v>0</v>
      </c>
      <c r="W50" s="46"/>
      <c r="X50" s="2">
        <f>IF(W$2="Bike &amp; Run",IF(ISNA(VLOOKUP(W50,Paramètres!$B$3:$C$56,2,FALSE)),0,VLOOKUP(W50,Paramètres!$B$3:$C$56,2,FALSE)*Paramètres!$K$12),IF(OR(W50="",OR($D50="",$D50="NL",$D50="HORS LIGUE")),0,VLOOKUP(IF(OR(W50="",OR($D50="",$D50="NL",$D50="HORS LIGUE")),"",COUNTIFS($D$5:$D$72,"&lt;&gt;"&amp;"",$D$5:$D$72,"&lt;&gt;"&amp;"NL",$D$5:$D$72,"&lt;&gt;"&amp;"HORS LIGUE",W$5:W$72,"&lt;"&amp;W50)+1),Paramètres!$B$3:$C$56,2,FALSE)*Paramètres!$K$12))</f>
        <v>0</v>
      </c>
      <c r="Y50" s="46"/>
      <c r="Z50" s="2">
        <f>IF(Y$2="Bike &amp; Run",IF(ISNA(VLOOKUP(Y50,Paramètres!$B$3:$C$56,2,FALSE)),0,VLOOKUP(Y50,Paramètres!$B$3:$C$56,2,FALSE)*Paramètres!$K$13),IF(OR(Y50="",OR($D50="",$D50="NL",$D50="HORS LIGUE")),0,VLOOKUP(IF(OR(Y50="",OR($D50="",$D50="NL",$D50="HORS LIGUE")),"",COUNTIFS($D$5:$D$72,"&lt;&gt;"&amp;"",$D$5:$D$72,"&lt;&gt;"&amp;"NL",$D$5:$D$72,"&lt;&gt;"&amp;"HORS LIGUE",Y$5:Y$72,"&lt;"&amp;Y50)+1),Paramètres!$B$3:$C$56,2,FALSE)*Paramètres!$K$13))</f>
        <v>0</v>
      </c>
      <c r="AA50" s="46"/>
      <c r="AB50" s="2">
        <f>IF(AA$2="Bike &amp; Run",IF(ISNA(VLOOKUP(AA50,Paramètres!$B$3:$C$56,2,FALSE)),0,VLOOKUP(AA50,Paramètres!$B$3:$C$56,2,FALSE)*Paramètres!$K$14),IF(OR(AA50="",OR($D50="",$D50="NL",$D50="HORS LIGUE")),0,VLOOKUP(IF(OR(AA50="",OR($D50="",$D50="NL",$D50="HORS LIGUE")),"",COUNTIFS($D$5:$D$72,"&lt;&gt;"&amp;"",$D$5:$D$72,"&lt;&gt;"&amp;"NL",$D$5:$D$72,"&lt;&gt;"&amp;"HORS LIGUE",AA$5:AA$72,"&lt;"&amp;AA50)+1),Paramètres!$B$3:$C$56,2,FALSE)*Paramètres!$K$14))</f>
        <v>0</v>
      </c>
      <c r="AC50" s="46"/>
      <c r="AD50" s="2">
        <f>IF(AC$2="Bike &amp; Run",IF(ISNA(VLOOKUP(AC50,Paramètres!$B$3:$C$56,2,FALSE)),0,VLOOKUP(AC50,Paramètres!$B$3:$C$56,2,FALSE)*Paramètres!$K$15),IF(OR(AC50="",OR($D50="",$D50="NL",$D50="HORS LIGUE")),0,VLOOKUP(IF(OR(AC50="",OR($D50="",$D50="NL",$D50="HORS LIGUE")),"",COUNTIFS($D$5:$D$72,"&lt;&gt;"&amp;"",$D$5:$D$72,"&lt;&gt;"&amp;"NL",$D$5:$D$72,"&lt;&gt;"&amp;"HORS LIGUE",AC$5:AC$72,"&lt;"&amp;AC50)+1),Paramètres!$B$3:$C$56,2,FALSE)*Paramètres!$K$15))</f>
        <v>0</v>
      </c>
      <c r="AE50" s="46"/>
      <c r="AF50" s="2">
        <f>IF(AE$2="Bike &amp; Run",IF(ISNA(VLOOKUP(AE50,Paramètres!$B$3:$C$56,2,FALSE)),0,VLOOKUP(AE50,Paramètres!$B$3:$C$56,2,FALSE)*Paramètres!$K$16),IF(OR(AE50="",OR($D50="",$D50="NL",$D50="HORS LIGUE")),0,VLOOKUP(IF(OR(AE50="",OR($D50="",$D50="NL",$D50="HORS LIGUE")),"",COUNTIFS($D$5:$D$72,"&lt;&gt;"&amp;"",$D$5:$D$72,"&lt;&gt;"&amp;"NL",$D$5:$D$72,"&lt;&gt;"&amp;"HORS LIGUE",AE$5:AE$72,"&lt;"&amp;AE50)+1),Paramètres!$B$3:$C$56,2,FALSE)*Paramètres!$K$16))</f>
        <v>0</v>
      </c>
      <c r="AG50" s="46"/>
      <c r="AH50" s="2">
        <f>IF(AG$2="Bike &amp; Run",IF(ISNA(VLOOKUP(AG50,Paramètres!$B$3:$C$56,2,FALSE)),0,VLOOKUP(AG50,Paramètres!$B$3:$C$56,2,FALSE)*Paramètres!$K$17),IF(OR(AG50="",OR($D50="",$D50="NL",$D50="HORS LIGUE")),0,VLOOKUP(IF(OR(AG50="",OR($D50="",$D50="NL",$D50="HORS LIGUE")),"",COUNTIFS($D$5:$D$72,"&lt;&gt;"&amp;"",$D$5:$D$72,"&lt;&gt;"&amp;"NL",$D$5:$D$72,"&lt;&gt;"&amp;"HORS LIGUE",AG$5:AG$72,"&lt;"&amp;AG50)+1),Paramètres!$B$3:$C$56,2,FALSE)*Paramètres!$K$17))</f>
        <v>0</v>
      </c>
      <c r="AI50" s="40">
        <f t="shared" si="53"/>
        <v>0</v>
      </c>
      <c r="AJ50" s="3" t="str">
        <f t="shared" si="54"/>
        <v/>
      </c>
      <c r="AK50" s="5">
        <f t="shared" si="55"/>
        <v>0</v>
      </c>
      <c r="AL50" s="41">
        <f t="shared" si="56"/>
        <v>0</v>
      </c>
      <c r="AM50" s="33" t="str">
        <f t="shared" si="57"/>
        <v/>
      </c>
      <c r="AO50" s="22">
        <f t="shared" si="58"/>
        <v>0</v>
      </c>
      <c r="AP50">
        <f t="shared" si="59"/>
        <v>0</v>
      </c>
      <c r="AQ50">
        <f t="shared" si="60"/>
        <v>0</v>
      </c>
      <c r="AR50">
        <f t="shared" si="61"/>
        <v>0</v>
      </c>
      <c r="AS50">
        <f t="shared" si="62"/>
        <v>0</v>
      </c>
      <c r="AT50">
        <f t="shared" si="63"/>
        <v>0</v>
      </c>
      <c r="AU50">
        <f t="shared" si="64"/>
        <v>0</v>
      </c>
      <c r="AV50">
        <f t="shared" si="65"/>
        <v>0</v>
      </c>
      <c r="AW50">
        <f t="shared" si="66"/>
        <v>0</v>
      </c>
      <c r="AX50">
        <f t="shared" si="67"/>
        <v>0</v>
      </c>
      <c r="AY50">
        <f t="shared" si="68"/>
        <v>0</v>
      </c>
      <c r="AZ50">
        <f t="shared" si="69"/>
        <v>0</v>
      </c>
      <c r="BA50">
        <f t="shared" si="70"/>
        <v>0</v>
      </c>
      <c r="BB50">
        <f t="shared" si="71"/>
        <v>0</v>
      </c>
      <c r="BC50">
        <f t="shared" si="72"/>
        <v>0</v>
      </c>
      <c r="BD50">
        <f t="shared" si="73"/>
        <v>0</v>
      </c>
      <c r="BE50" s="22">
        <f t="shared" ref="BE50:BR50" si="87">BD50+LARGE($AO50:$BC50,BE$4)</f>
        <v>0</v>
      </c>
      <c r="BF50" s="22">
        <f t="shared" si="87"/>
        <v>0</v>
      </c>
      <c r="BG50" s="22">
        <f t="shared" si="87"/>
        <v>0</v>
      </c>
      <c r="BH50" s="22">
        <f t="shared" si="87"/>
        <v>0</v>
      </c>
      <c r="BI50" s="22">
        <f t="shared" si="87"/>
        <v>0</v>
      </c>
      <c r="BJ50" s="22">
        <f t="shared" si="87"/>
        <v>0</v>
      </c>
      <c r="BK50" s="22">
        <f t="shared" si="87"/>
        <v>0</v>
      </c>
      <c r="BL50" s="22">
        <f t="shared" si="87"/>
        <v>0</v>
      </c>
      <c r="BM50" s="22">
        <f t="shared" si="87"/>
        <v>0</v>
      </c>
      <c r="BN50" s="22">
        <f t="shared" si="87"/>
        <v>0</v>
      </c>
      <c r="BO50" s="22">
        <f t="shared" si="87"/>
        <v>0</v>
      </c>
      <c r="BP50" s="22">
        <f t="shared" si="87"/>
        <v>0</v>
      </c>
      <c r="BQ50" s="22">
        <f t="shared" si="87"/>
        <v>0</v>
      </c>
      <c r="BR50" s="22">
        <f t="shared" si="87"/>
        <v>0</v>
      </c>
    </row>
    <row r="51" spans="1:70" ht="16.5">
      <c r="A51" s="14"/>
      <c r="B51" s="32" t="str">
        <f>IF(ISNA(VLOOKUP(A51,'Licenciés Jeunes 2023'!A:C,3,0)),"",VLOOKUP(A51,'Licenciés Jeunes 2023'!A:C,3,0))</f>
        <v/>
      </c>
      <c r="C51" s="32" t="str">
        <f>IF(ISNA(VLOOKUP(A51,'Licenciés Jeunes 2023'!A:C,2,0)),"",VLOOKUP(A51,'Licenciés Jeunes 2023'!A:C,2,0))</f>
        <v/>
      </c>
      <c r="D51" s="32" t="str">
        <f>IF(ISNA(VLOOKUP(A51,'Licenciés Jeunes 2023'!A:F,6,0)),"",VLOOKUP(A51,'Licenciés Jeunes 2023'!A:F,6,0))</f>
        <v/>
      </c>
      <c r="E51" s="6"/>
      <c r="F51" s="2">
        <f>IF(E$2="Bike &amp; Run",IF(ISNA(VLOOKUP(E51,Paramètres!$B$3:$C$56,2,FALSE)),0,VLOOKUP(E51,Paramètres!$B$3:$C$56,2,FALSE)*Paramètres!$K$3),IF(OR(E51="",OR($D51="",$D51="NL",$D51="HORS LIGUE")),0,VLOOKUP(IF(OR(E51="",OR($D51="",$D51="NL",$D51="HORS LIGUE")),"",COUNTIFS($D$5:$D$72,"&lt;&gt;"&amp;"",$D$5:$D$72,"&lt;&gt;"&amp;"NL",$D$5:$D$72,"&lt;&gt;"&amp;"HORS LIGUE",E$5:E$72,"&lt;"&amp;E51)+1),Paramètres!$B$3:$C$56,2,FALSE)*Paramètres!$K$3))</f>
        <v>0</v>
      </c>
      <c r="G51" s="4"/>
      <c r="H51" s="2">
        <f>IF(G$2="Bike &amp; Run",IF(ISNA(VLOOKUP(G51,Paramètres!$B$3:$C$56,2,FALSE)),0,VLOOKUP(G51,Paramètres!$B$3:$C$56,2,FALSE)*Paramètres!$K$4),IF(OR(G51="",OR($D51="",$D51="NL",$D51="HORS LIGUE")),0,VLOOKUP(IF(OR(G51="",OR($D51="",$D51="NL",$D51="HORS LIGUE")),"",COUNTIFS($D$5:$D$72,"&lt;&gt;"&amp;"",$D$5:$D$72,"&lt;&gt;"&amp;"NL",$D$5:$D$72,"&lt;&gt;"&amp;"HORS LIGUE",G$5:G$72,"&lt;"&amp;G51)+1),Paramètres!$B$3:$C$56,2,FALSE)*Paramètres!$K$4))</f>
        <v>0</v>
      </c>
      <c r="I51" s="36"/>
      <c r="J51" s="2">
        <f>IF(I$2="Bike &amp; Run",IF(ISNA(VLOOKUP(I51,Paramètres!$B$3:$C$56,2,FALSE)),0,VLOOKUP(I51,Paramètres!$B$3:$C$56,2,FALSE)*Paramètres!$K$5),IF(OR(I51="",OR($D51="",$D51="NL",$D51="HORS LIGUE")),0,VLOOKUP(IF(OR(I51="",OR($D51="",$D51="NL",$D51="HORS LIGUE")),"",COUNTIFS($D$5:$D$72,"&lt;&gt;"&amp;"",$D$5:$D$72,"&lt;&gt;"&amp;"NL",$D$5:$D$72,"&lt;&gt;"&amp;"HORS LIGUE",I$5:I$72,"&lt;"&amp;I51)+1),Paramètres!$B$3:$C$56,2,FALSE)*Paramètres!$K$5))</f>
        <v>0</v>
      </c>
      <c r="K51" s="4"/>
      <c r="L51" s="2">
        <f>IF(K$2="Bike &amp; Run",IF(ISNA(VLOOKUP(K51,Paramètres!$B$3:$C$56,2,FALSE)),0,VLOOKUP(K51,Paramètres!$B$3:$C$56,2,FALSE)*Paramètres!$K$6),IF(OR(K51="",OR($D51="",$D51="NL",$D51="HORS LIGUE")),0,VLOOKUP(IF(OR(K51="",OR($D51="",$D51="NL",$D51="HORS LIGUE")),"",COUNTIFS($D$5:$D$72,"&lt;&gt;"&amp;"",$D$5:$D$72,"&lt;&gt;"&amp;"NL",$D$5:$D$72,"&lt;&gt;"&amp;"HORS LIGUE",K$5:K$72,"&lt;"&amp;K51)+1),Paramètres!$B$3:$C$56,2,FALSE)*Paramètres!$K$6))</f>
        <v>0</v>
      </c>
      <c r="M51" s="4"/>
      <c r="N51" s="2">
        <f>IF(M$2="Bike &amp; Run",IF(ISNA(VLOOKUP(M51,Paramètres!$B$3:$C$56,2,FALSE)),0,VLOOKUP(M51,Paramètres!$B$3:$C$56,2,FALSE)*Paramètres!$K$7),IF(OR(M51="",OR($D51="",$D51="NL",$D51="HORS LIGUE")),0,VLOOKUP(IF(OR(M51="",OR($D51="",$D51="NL",$D51="HORS LIGUE")),"",COUNTIFS($D$5:$D$72,"&lt;&gt;"&amp;"",$D$5:$D$72,"&lt;&gt;"&amp;"NL",$D$5:$D$72,"&lt;&gt;"&amp;"HORS LIGUE",M$5:M$72,"&lt;"&amp;M51)+1),Paramètres!$B$3:$C$56,2,FALSE)*Paramètres!$K$7))</f>
        <v>0</v>
      </c>
      <c r="O51" s="46"/>
      <c r="P51" s="2">
        <f>IF(O$2="Bike &amp; Run",IF(ISNA(VLOOKUP(O51,Paramètres!$B$3:$C$56,2,FALSE)),0,VLOOKUP(O51,Paramètres!$B$3:$C$56,2,FALSE)*Paramètres!$K$8),IF(OR(O51="",OR($D51="",$D51="NL",$D51="HORS LIGUE")),0,VLOOKUP(IF(OR(O51="",OR($D51="",$D51="NL",$D51="HORS LIGUE")),"",COUNTIFS($D$5:$D$72,"&lt;&gt;"&amp;"",$D$5:$D$72,"&lt;&gt;"&amp;"NL",$D$5:$D$72,"&lt;&gt;"&amp;"HORS LIGUE",O$5:O$72,"&lt;"&amp;O51)+1),Paramètres!$B$3:$C$56,2,FALSE)*Paramètres!$K$8))</f>
        <v>0</v>
      </c>
      <c r="Q51" s="46"/>
      <c r="R51" s="2">
        <f>IF(Q$2="Bike &amp; Run",IF(ISNA(VLOOKUP(Q51,Paramètres!$B$3:$C$56,2,FALSE)),0,VLOOKUP(Q51,Paramètres!$B$3:$C$56,2,FALSE)*Paramètres!$K$9),IF(OR(Q51="",OR($D51="",$D51="NL",$D51="HORS LIGUE")),0,VLOOKUP(IF(OR(Q51="",OR($D51="",$D51="NL",$D51="HORS LIGUE")),"",COUNTIFS($D$5:$D$72,"&lt;&gt;"&amp;"",$D$5:$D$72,"&lt;&gt;"&amp;"NL",$D$5:$D$72,"&lt;&gt;"&amp;"HORS LIGUE",Q$5:Q$72,"&lt;"&amp;Q51)+1),Paramètres!$B$3:$C$56,2,FALSE)*Paramètres!$K$9))</f>
        <v>0</v>
      </c>
      <c r="S51" s="46"/>
      <c r="T51" s="2">
        <f>IF(S$2="Bike &amp; Run",IF(ISNA(VLOOKUP(S51,Paramètres!$B$3:$C$56,2,FALSE)),0,VLOOKUP(S51,Paramètres!$B$3:$C$56,2,FALSE)*Paramètres!$K$10),IF(OR(S51="",OR($D51="",$D51="NL",$D51="HORS LIGUE")),0,VLOOKUP(IF(OR(S51="",OR($D51="",$D51="NL",$D51="HORS LIGUE")),"",COUNTIFS($D$5:$D$72,"&lt;&gt;"&amp;"",$D$5:$D$72,"&lt;&gt;"&amp;"NL",$D$5:$D$72,"&lt;&gt;"&amp;"HORS LIGUE",S$5:S$72,"&lt;"&amp;S51)+1),Paramètres!$B$3:$C$56,2,FALSE)*Paramètres!$K$10))</f>
        <v>0</v>
      </c>
      <c r="U51" s="46"/>
      <c r="V51" s="2">
        <f>IF(U$2="Bike &amp; Run",IF(ISNA(VLOOKUP(U51,Paramètres!$B$3:$C$56,2,FALSE)),0,VLOOKUP(U51,Paramètres!$B$3:$C$56,2,FALSE)*Paramètres!$K$11),IF(OR(U51="",OR($D51="",$D51="NL",$D51="HORS LIGUE")),0,VLOOKUP(IF(OR(U51="",OR($D51="",$D51="NL",$D51="HORS LIGUE")),"",COUNTIFS($D$5:$D$72,"&lt;&gt;"&amp;"",$D$5:$D$72,"&lt;&gt;"&amp;"NL",$D$5:$D$72,"&lt;&gt;"&amp;"HORS LIGUE",U$5:U$72,"&lt;"&amp;U51)+1),Paramètres!$B$3:$C$56,2,FALSE)*Paramètres!$K$11))</f>
        <v>0</v>
      </c>
      <c r="W51" s="46"/>
      <c r="X51" s="2">
        <f>IF(W$2="Bike &amp; Run",IF(ISNA(VLOOKUP(W51,Paramètres!$B$3:$C$56,2,FALSE)),0,VLOOKUP(W51,Paramètres!$B$3:$C$56,2,FALSE)*Paramètres!$K$12),IF(OR(W51="",OR($D51="",$D51="NL",$D51="HORS LIGUE")),0,VLOOKUP(IF(OR(W51="",OR($D51="",$D51="NL",$D51="HORS LIGUE")),"",COUNTIFS($D$5:$D$72,"&lt;&gt;"&amp;"",$D$5:$D$72,"&lt;&gt;"&amp;"NL",$D$5:$D$72,"&lt;&gt;"&amp;"HORS LIGUE",W$5:W$72,"&lt;"&amp;W51)+1),Paramètres!$B$3:$C$56,2,FALSE)*Paramètres!$K$12))</f>
        <v>0</v>
      </c>
      <c r="Y51" s="46"/>
      <c r="Z51" s="2">
        <f>IF(Y$2="Bike &amp; Run",IF(ISNA(VLOOKUP(Y51,Paramètres!$B$3:$C$56,2,FALSE)),0,VLOOKUP(Y51,Paramètres!$B$3:$C$56,2,FALSE)*Paramètres!$K$13),IF(OR(Y51="",OR($D51="",$D51="NL",$D51="HORS LIGUE")),0,VLOOKUP(IF(OR(Y51="",OR($D51="",$D51="NL",$D51="HORS LIGUE")),"",COUNTIFS($D$5:$D$72,"&lt;&gt;"&amp;"",$D$5:$D$72,"&lt;&gt;"&amp;"NL",$D$5:$D$72,"&lt;&gt;"&amp;"HORS LIGUE",Y$5:Y$72,"&lt;"&amp;Y51)+1),Paramètres!$B$3:$C$56,2,FALSE)*Paramètres!$K$13))</f>
        <v>0</v>
      </c>
      <c r="AA51" s="46"/>
      <c r="AB51" s="2">
        <f>IF(AA$2="Bike &amp; Run",IF(ISNA(VLOOKUP(AA51,Paramètres!$B$3:$C$56,2,FALSE)),0,VLOOKUP(AA51,Paramètres!$B$3:$C$56,2,FALSE)*Paramètres!$K$14),IF(OR(AA51="",OR($D51="",$D51="NL",$D51="HORS LIGUE")),0,VLOOKUP(IF(OR(AA51="",OR($D51="",$D51="NL",$D51="HORS LIGUE")),"",COUNTIFS($D$5:$D$72,"&lt;&gt;"&amp;"",$D$5:$D$72,"&lt;&gt;"&amp;"NL",$D$5:$D$72,"&lt;&gt;"&amp;"HORS LIGUE",AA$5:AA$72,"&lt;"&amp;AA51)+1),Paramètres!$B$3:$C$56,2,FALSE)*Paramètres!$K$14))</f>
        <v>0</v>
      </c>
      <c r="AC51" s="46"/>
      <c r="AD51" s="2">
        <f>IF(AC$2="Bike &amp; Run",IF(ISNA(VLOOKUP(AC51,Paramètres!$B$3:$C$56,2,FALSE)),0,VLOOKUP(AC51,Paramètres!$B$3:$C$56,2,FALSE)*Paramètres!$K$15),IF(OR(AC51="",OR($D51="",$D51="NL",$D51="HORS LIGUE")),0,VLOOKUP(IF(OR(AC51="",OR($D51="",$D51="NL",$D51="HORS LIGUE")),"",COUNTIFS($D$5:$D$72,"&lt;&gt;"&amp;"",$D$5:$D$72,"&lt;&gt;"&amp;"NL",$D$5:$D$72,"&lt;&gt;"&amp;"HORS LIGUE",AC$5:AC$72,"&lt;"&amp;AC51)+1),Paramètres!$B$3:$C$56,2,FALSE)*Paramètres!$K$15))</f>
        <v>0</v>
      </c>
      <c r="AE51" s="46"/>
      <c r="AF51" s="2">
        <f>IF(AE$2="Bike &amp; Run",IF(ISNA(VLOOKUP(AE51,Paramètres!$B$3:$C$56,2,FALSE)),0,VLOOKUP(AE51,Paramètres!$B$3:$C$56,2,FALSE)*Paramètres!$K$16),IF(OR(AE51="",OR($D51="",$D51="NL",$D51="HORS LIGUE")),0,VLOOKUP(IF(OR(AE51="",OR($D51="",$D51="NL",$D51="HORS LIGUE")),"",COUNTIFS($D$5:$D$72,"&lt;&gt;"&amp;"",$D$5:$D$72,"&lt;&gt;"&amp;"NL",$D$5:$D$72,"&lt;&gt;"&amp;"HORS LIGUE",AE$5:AE$72,"&lt;"&amp;AE51)+1),Paramètres!$B$3:$C$56,2,FALSE)*Paramètres!$K$16))</f>
        <v>0</v>
      </c>
      <c r="AG51" s="46"/>
      <c r="AH51" s="2">
        <f>IF(AG$2="Bike &amp; Run",IF(ISNA(VLOOKUP(AG51,Paramètres!$B$3:$C$56,2,FALSE)),0,VLOOKUP(AG51,Paramètres!$B$3:$C$56,2,FALSE)*Paramètres!$K$17),IF(OR(AG51="",OR($D51="",$D51="NL",$D51="HORS LIGUE")),0,VLOOKUP(IF(OR(AG51="",OR($D51="",$D51="NL",$D51="HORS LIGUE")),"",COUNTIFS($D$5:$D$72,"&lt;&gt;"&amp;"",$D$5:$D$72,"&lt;&gt;"&amp;"NL",$D$5:$D$72,"&lt;&gt;"&amp;"HORS LIGUE",AG$5:AG$72,"&lt;"&amp;AG51)+1),Paramètres!$B$3:$C$56,2,FALSE)*Paramètres!$K$17))</f>
        <v>0</v>
      </c>
      <c r="AI51" s="40">
        <f t="shared" si="53"/>
        <v>0</v>
      </c>
      <c r="AJ51" s="3" t="str">
        <f t="shared" si="54"/>
        <v/>
      </c>
      <c r="AK51" s="5">
        <f t="shared" si="55"/>
        <v>0</v>
      </c>
      <c r="AL51" s="41">
        <f t="shared" si="56"/>
        <v>0</v>
      </c>
      <c r="AM51" s="33" t="str">
        <f t="shared" si="57"/>
        <v/>
      </c>
      <c r="AO51" s="22">
        <f t="shared" si="58"/>
        <v>0</v>
      </c>
      <c r="AP51">
        <f t="shared" si="59"/>
        <v>0</v>
      </c>
      <c r="AQ51">
        <f t="shared" si="60"/>
        <v>0</v>
      </c>
      <c r="AR51">
        <f t="shared" si="61"/>
        <v>0</v>
      </c>
      <c r="AS51">
        <f t="shared" si="62"/>
        <v>0</v>
      </c>
      <c r="AT51">
        <f t="shared" si="63"/>
        <v>0</v>
      </c>
      <c r="AU51">
        <f t="shared" si="64"/>
        <v>0</v>
      </c>
      <c r="AV51">
        <f t="shared" si="65"/>
        <v>0</v>
      </c>
      <c r="AW51">
        <f t="shared" si="66"/>
        <v>0</v>
      </c>
      <c r="AX51">
        <f t="shared" si="67"/>
        <v>0</v>
      </c>
      <c r="AY51">
        <f t="shared" si="68"/>
        <v>0</v>
      </c>
      <c r="AZ51">
        <f t="shared" si="69"/>
        <v>0</v>
      </c>
      <c r="BA51">
        <f t="shared" si="70"/>
        <v>0</v>
      </c>
      <c r="BB51">
        <f t="shared" si="71"/>
        <v>0</v>
      </c>
      <c r="BC51">
        <f t="shared" si="72"/>
        <v>0</v>
      </c>
      <c r="BD51">
        <f t="shared" si="73"/>
        <v>0</v>
      </c>
      <c r="BE51" s="22">
        <f t="shared" ref="BE51:BR51" si="88">BD51+LARGE($AO51:$BC51,BE$4)</f>
        <v>0</v>
      </c>
      <c r="BF51" s="22">
        <f t="shared" si="88"/>
        <v>0</v>
      </c>
      <c r="BG51" s="22">
        <f t="shared" si="88"/>
        <v>0</v>
      </c>
      <c r="BH51" s="22">
        <f t="shared" si="88"/>
        <v>0</v>
      </c>
      <c r="BI51" s="22">
        <f t="shared" si="88"/>
        <v>0</v>
      </c>
      <c r="BJ51" s="22">
        <f t="shared" si="88"/>
        <v>0</v>
      </c>
      <c r="BK51" s="22">
        <f t="shared" si="88"/>
        <v>0</v>
      </c>
      <c r="BL51" s="22">
        <f t="shared" si="88"/>
        <v>0</v>
      </c>
      <c r="BM51" s="22">
        <f t="shared" si="88"/>
        <v>0</v>
      </c>
      <c r="BN51" s="22">
        <f t="shared" si="88"/>
        <v>0</v>
      </c>
      <c r="BO51" s="22">
        <f t="shared" si="88"/>
        <v>0</v>
      </c>
      <c r="BP51" s="22">
        <f t="shared" si="88"/>
        <v>0</v>
      </c>
      <c r="BQ51" s="22">
        <f t="shared" si="88"/>
        <v>0</v>
      </c>
      <c r="BR51" s="22">
        <f t="shared" si="88"/>
        <v>0</v>
      </c>
    </row>
    <row r="52" spans="1:70" ht="16.5">
      <c r="A52" s="14"/>
      <c r="B52" s="32" t="str">
        <f>IF(ISNA(VLOOKUP(A52,'Licenciés Jeunes 2023'!A:C,3,0)),"",VLOOKUP(A52,'Licenciés Jeunes 2023'!A:C,3,0))</f>
        <v/>
      </c>
      <c r="C52" s="32" t="str">
        <f>IF(ISNA(VLOOKUP(A52,'Licenciés Jeunes 2023'!A:C,2,0)),"",VLOOKUP(A52,'Licenciés Jeunes 2023'!A:C,2,0))</f>
        <v/>
      </c>
      <c r="D52" s="32" t="str">
        <f>IF(ISNA(VLOOKUP(A52,'Licenciés Jeunes 2023'!A:F,6,0)),"",VLOOKUP(A52,'Licenciés Jeunes 2023'!A:F,6,0))</f>
        <v/>
      </c>
      <c r="E52" s="6"/>
      <c r="F52" s="2">
        <f>IF(E$2="Bike &amp; Run",IF(ISNA(VLOOKUP(E52,Paramètres!$B$3:$C$56,2,FALSE)),0,VLOOKUP(E52,Paramètres!$B$3:$C$56,2,FALSE)*Paramètres!$K$3),IF(OR(E52="",OR($D52="",$D52="NL",$D52="HORS LIGUE")),0,VLOOKUP(IF(OR(E52="",OR($D52="",$D52="NL",$D52="HORS LIGUE")),"",COUNTIFS($D$5:$D$72,"&lt;&gt;"&amp;"",$D$5:$D$72,"&lt;&gt;"&amp;"NL",$D$5:$D$72,"&lt;&gt;"&amp;"HORS LIGUE",E$5:E$72,"&lt;"&amp;E52)+1),Paramètres!$B$3:$C$56,2,FALSE)*Paramètres!$K$3))</f>
        <v>0</v>
      </c>
      <c r="G52" s="4"/>
      <c r="H52" s="2">
        <f>IF(G$2="Bike &amp; Run",IF(ISNA(VLOOKUP(G52,Paramètres!$B$3:$C$56,2,FALSE)),0,VLOOKUP(G52,Paramètres!$B$3:$C$56,2,FALSE)*Paramètres!$K$4),IF(OR(G52="",OR($D52="",$D52="NL",$D52="HORS LIGUE")),0,VLOOKUP(IF(OR(G52="",OR($D52="",$D52="NL",$D52="HORS LIGUE")),"",COUNTIFS($D$5:$D$72,"&lt;&gt;"&amp;"",$D$5:$D$72,"&lt;&gt;"&amp;"NL",$D$5:$D$72,"&lt;&gt;"&amp;"HORS LIGUE",G$5:G$72,"&lt;"&amp;G52)+1),Paramètres!$B$3:$C$56,2,FALSE)*Paramètres!$K$4))</f>
        <v>0</v>
      </c>
      <c r="I52" s="36"/>
      <c r="J52" s="2">
        <f>IF(I$2="Bike &amp; Run",IF(ISNA(VLOOKUP(I52,Paramètres!$B$3:$C$56,2,FALSE)),0,VLOOKUP(I52,Paramètres!$B$3:$C$56,2,FALSE)*Paramètres!$K$5),IF(OR(I52="",OR($D52="",$D52="NL",$D52="HORS LIGUE")),0,VLOOKUP(IF(OR(I52="",OR($D52="",$D52="NL",$D52="HORS LIGUE")),"",COUNTIFS($D$5:$D$72,"&lt;&gt;"&amp;"",$D$5:$D$72,"&lt;&gt;"&amp;"NL",$D$5:$D$72,"&lt;&gt;"&amp;"HORS LIGUE",I$5:I$72,"&lt;"&amp;I52)+1),Paramètres!$B$3:$C$56,2,FALSE)*Paramètres!$K$5))</f>
        <v>0</v>
      </c>
      <c r="K52" s="4"/>
      <c r="L52" s="2">
        <f>IF(K$2="Bike &amp; Run",IF(ISNA(VLOOKUP(K52,Paramètres!$B$3:$C$56,2,FALSE)),0,VLOOKUP(K52,Paramètres!$B$3:$C$56,2,FALSE)*Paramètres!$K$6),IF(OR(K52="",OR($D52="",$D52="NL",$D52="HORS LIGUE")),0,VLOOKUP(IF(OR(K52="",OR($D52="",$D52="NL",$D52="HORS LIGUE")),"",COUNTIFS($D$5:$D$72,"&lt;&gt;"&amp;"",$D$5:$D$72,"&lt;&gt;"&amp;"NL",$D$5:$D$72,"&lt;&gt;"&amp;"HORS LIGUE",K$5:K$72,"&lt;"&amp;K52)+1),Paramètres!$B$3:$C$56,2,FALSE)*Paramètres!$K$6))</f>
        <v>0</v>
      </c>
      <c r="M52" s="4"/>
      <c r="N52" s="2">
        <f>IF(M$2="Bike &amp; Run",IF(ISNA(VLOOKUP(M52,Paramètres!$B$3:$C$56,2,FALSE)),0,VLOOKUP(M52,Paramètres!$B$3:$C$56,2,FALSE)*Paramètres!$K$7),IF(OR(M52="",OR($D52="",$D52="NL",$D52="HORS LIGUE")),0,VLOOKUP(IF(OR(M52="",OR($D52="",$D52="NL",$D52="HORS LIGUE")),"",COUNTIFS($D$5:$D$72,"&lt;&gt;"&amp;"",$D$5:$D$72,"&lt;&gt;"&amp;"NL",$D$5:$D$72,"&lt;&gt;"&amp;"HORS LIGUE",M$5:M$72,"&lt;"&amp;M52)+1),Paramètres!$B$3:$C$56,2,FALSE)*Paramètres!$K$7))</f>
        <v>0</v>
      </c>
      <c r="O52" s="46"/>
      <c r="P52" s="2">
        <f>IF(O$2="Bike &amp; Run",IF(ISNA(VLOOKUP(O52,Paramètres!$B$3:$C$56,2,FALSE)),0,VLOOKUP(O52,Paramètres!$B$3:$C$56,2,FALSE)*Paramètres!$K$8),IF(OR(O52="",OR($D52="",$D52="NL",$D52="HORS LIGUE")),0,VLOOKUP(IF(OR(O52="",OR($D52="",$D52="NL",$D52="HORS LIGUE")),"",COUNTIFS($D$5:$D$72,"&lt;&gt;"&amp;"",$D$5:$D$72,"&lt;&gt;"&amp;"NL",$D$5:$D$72,"&lt;&gt;"&amp;"HORS LIGUE",O$5:O$72,"&lt;"&amp;O52)+1),Paramètres!$B$3:$C$56,2,FALSE)*Paramètres!$K$8))</f>
        <v>0</v>
      </c>
      <c r="Q52" s="46"/>
      <c r="R52" s="2">
        <f>IF(Q$2="Bike &amp; Run",IF(ISNA(VLOOKUP(Q52,Paramètres!$B$3:$C$56,2,FALSE)),0,VLOOKUP(Q52,Paramètres!$B$3:$C$56,2,FALSE)*Paramètres!$K$9),IF(OR(Q52="",OR($D52="",$D52="NL",$D52="HORS LIGUE")),0,VLOOKUP(IF(OR(Q52="",OR($D52="",$D52="NL",$D52="HORS LIGUE")),"",COUNTIFS($D$5:$D$72,"&lt;&gt;"&amp;"",$D$5:$D$72,"&lt;&gt;"&amp;"NL",$D$5:$D$72,"&lt;&gt;"&amp;"HORS LIGUE",Q$5:Q$72,"&lt;"&amp;Q52)+1),Paramètres!$B$3:$C$56,2,FALSE)*Paramètres!$K$9))</f>
        <v>0</v>
      </c>
      <c r="S52" s="46"/>
      <c r="T52" s="2">
        <f>IF(S$2="Bike &amp; Run",IF(ISNA(VLOOKUP(S52,Paramètres!$B$3:$C$56,2,FALSE)),0,VLOOKUP(S52,Paramètres!$B$3:$C$56,2,FALSE)*Paramètres!$K$10),IF(OR(S52="",OR($D52="",$D52="NL",$D52="HORS LIGUE")),0,VLOOKUP(IF(OR(S52="",OR($D52="",$D52="NL",$D52="HORS LIGUE")),"",COUNTIFS($D$5:$D$72,"&lt;&gt;"&amp;"",$D$5:$D$72,"&lt;&gt;"&amp;"NL",$D$5:$D$72,"&lt;&gt;"&amp;"HORS LIGUE",S$5:S$72,"&lt;"&amp;S52)+1),Paramètres!$B$3:$C$56,2,FALSE)*Paramètres!$K$10))</f>
        <v>0</v>
      </c>
      <c r="U52" s="46"/>
      <c r="V52" s="2">
        <f>IF(U$2="Bike &amp; Run",IF(ISNA(VLOOKUP(U52,Paramètres!$B$3:$C$56,2,FALSE)),0,VLOOKUP(U52,Paramètres!$B$3:$C$56,2,FALSE)*Paramètres!$K$11),IF(OR(U52="",OR($D52="",$D52="NL",$D52="HORS LIGUE")),0,VLOOKUP(IF(OR(U52="",OR($D52="",$D52="NL",$D52="HORS LIGUE")),"",COUNTIFS($D$5:$D$72,"&lt;&gt;"&amp;"",$D$5:$D$72,"&lt;&gt;"&amp;"NL",$D$5:$D$72,"&lt;&gt;"&amp;"HORS LIGUE",U$5:U$72,"&lt;"&amp;U52)+1),Paramètres!$B$3:$C$56,2,FALSE)*Paramètres!$K$11))</f>
        <v>0</v>
      </c>
      <c r="W52" s="46"/>
      <c r="X52" s="2">
        <f>IF(W$2="Bike &amp; Run",IF(ISNA(VLOOKUP(W52,Paramètres!$B$3:$C$56,2,FALSE)),0,VLOOKUP(W52,Paramètres!$B$3:$C$56,2,FALSE)*Paramètres!$K$12),IF(OR(W52="",OR($D52="",$D52="NL",$D52="HORS LIGUE")),0,VLOOKUP(IF(OR(W52="",OR($D52="",$D52="NL",$D52="HORS LIGUE")),"",COUNTIFS($D$5:$D$72,"&lt;&gt;"&amp;"",$D$5:$D$72,"&lt;&gt;"&amp;"NL",$D$5:$D$72,"&lt;&gt;"&amp;"HORS LIGUE",W$5:W$72,"&lt;"&amp;W52)+1),Paramètres!$B$3:$C$56,2,FALSE)*Paramètres!$K$12))</f>
        <v>0</v>
      </c>
      <c r="Y52" s="46"/>
      <c r="Z52" s="2">
        <f>IF(Y$2="Bike &amp; Run",IF(ISNA(VLOOKUP(Y52,Paramètres!$B$3:$C$56,2,FALSE)),0,VLOOKUP(Y52,Paramètres!$B$3:$C$56,2,FALSE)*Paramètres!$K$13),IF(OR(Y52="",OR($D52="",$D52="NL",$D52="HORS LIGUE")),0,VLOOKUP(IF(OR(Y52="",OR($D52="",$D52="NL",$D52="HORS LIGUE")),"",COUNTIFS($D$5:$D$72,"&lt;&gt;"&amp;"",$D$5:$D$72,"&lt;&gt;"&amp;"NL",$D$5:$D$72,"&lt;&gt;"&amp;"HORS LIGUE",Y$5:Y$72,"&lt;"&amp;Y52)+1),Paramètres!$B$3:$C$56,2,FALSE)*Paramètres!$K$13))</f>
        <v>0</v>
      </c>
      <c r="AA52" s="46"/>
      <c r="AB52" s="2">
        <f>IF(AA$2="Bike &amp; Run",IF(ISNA(VLOOKUP(AA52,Paramètres!$B$3:$C$56,2,FALSE)),0,VLOOKUP(AA52,Paramètres!$B$3:$C$56,2,FALSE)*Paramètres!$K$14),IF(OR(AA52="",OR($D52="",$D52="NL",$D52="HORS LIGUE")),0,VLOOKUP(IF(OR(AA52="",OR($D52="",$D52="NL",$D52="HORS LIGUE")),"",COUNTIFS($D$5:$D$72,"&lt;&gt;"&amp;"",$D$5:$D$72,"&lt;&gt;"&amp;"NL",$D$5:$D$72,"&lt;&gt;"&amp;"HORS LIGUE",AA$5:AA$72,"&lt;"&amp;AA52)+1),Paramètres!$B$3:$C$56,2,FALSE)*Paramètres!$K$14))</f>
        <v>0</v>
      </c>
      <c r="AC52" s="46"/>
      <c r="AD52" s="2">
        <f>IF(AC$2="Bike &amp; Run",IF(ISNA(VLOOKUP(AC52,Paramètres!$B$3:$C$56,2,FALSE)),0,VLOOKUP(AC52,Paramètres!$B$3:$C$56,2,FALSE)*Paramètres!$K$15),IF(OR(AC52="",OR($D52="",$D52="NL",$D52="HORS LIGUE")),0,VLOOKUP(IF(OR(AC52="",OR($D52="",$D52="NL",$D52="HORS LIGUE")),"",COUNTIFS($D$5:$D$72,"&lt;&gt;"&amp;"",$D$5:$D$72,"&lt;&gt;"&amp;"NL",$D$5:$D$72,"&lt;&gt;"&amp;"HORS LIGUE",AC$5:AC$72,"&lt;"&amp;AC52)+1),Paramètres!$B$3:$C$56,2,FALSE)*Paramètres!$K$15))</f>
        <v>0</v>
      </c>
      <c r="AE52" s="46"/>
      <c r="AF52" s="2">
        <f>IF(AE$2="Bike &amp; Run",IF(ISNA(VLOOKUP(AE52,Paramètres!$B$3:$C$56,2,FALSE)),0,VLOOKUP(AE52,Paramètres!$B$3:$C$56,2,FALSE)*Paramètres!$K$16),IF(OR(AE52="",OR($D52="",$D52="NL",$D52="HORS LIGUE")),0,VLOOKUP(IF(OR(AE52="",OR($D52="",$D52="NL",$D52="HORS LIGUE")),"",COUNTIFS($D$5:$D$72,"&lt;&gt;"&amp;"",$D$5:$D$72,"&lt;&gt;"&amp;"NL",$D$5:$D$72,"&lt;&gt;"&amp;"HORS LIGUE",AE$5:AE$72,"&lt;"&amp;AE52)+1),Paramètres!$B$3:$C$56,2,FALSE)*Paramètres!$K$16))</f>
        <v>0</v>
      </c>
      <c r="AG52" s="46"/>
      <c r="AH52" s="2">
        <f>IF(AG$2="Bike &amp; Run",IF(ISNA(VLOOKUP(AG52,Paramètres!$B$3:$C$56,2,FALSE)),0,VLOOKUP(AG52,Paramètres!$B$3:$C$56,2,FALSE)*Paramètres!$K$17),IF(OR(AG52="",OR($D52="",$D52="NL",$D52="HORS LIGUE")),0,VLOOKUP(IF(OR(AG52="",OR($D52="",$D52="NL",$D52="HORS LIGUE")),"",COUNTIFS($D$5:$D$72,"&lt;&gt;"&amp;"",$D$5:$D$72,"&lt;&gt;"&amp;"NL",$D$5:$D$72,"&lt;&gt;"&amp;"HORS LIGUE",AG$5:AG$72,"&lt;"&amp;AG52)+1),Paramètres!$B$3:$C$56,2,FALSE)*Paramètres!$K$17))</f>
        <v>0</v>
      </c>
      <c r="AI52" s="40">
        <f t="shared" si="53"/>
        <v>0</v>
      </c>
      <c r="AJ52" s="3" t="str">
        <f t="shared" si="54"/>
        <v/>
      </c>
      <c r="AK52" s="5">
        <f t="shared" si="55"/>
        <v>0</v>
      </c>
      <c r="AL52" s="41">
        <f t="shared" si="56"/>
        <v>0</v>
      </c>
      <c r="AM52" s="33" t="str">
        <f t="shared" si="57"/>
        <v/>
      </c>
      <c r="AO52" s="22">
        <f t="shared" si="58"/>
        <v>0</v>
      </c>
      <c r="AP52">
        <f t="shared" si="59"/>
        <v>0</v>
      </c>
      <c r="AQ52">
        <f t="shared" si="60"/>
        <v>0</v>
      </c>
      <c r="AR52">
        <f t="shared" si="61"/>
        <v>0</v>
      </c>
      <c r="AS52">
        <f t="shared" si="62"/>
        <v>0</v>
      </c>
      <c r="AT52">
        <f t="shared" si="63"/>
        <v>0</v>
      </c>
      <c r="AU52">
        <f t="shared" si="64"/>
        <v>0</v>
      </c>
      <c r="AV52">
        <f t="shared" si="65"/>
        <v>0</v>
      </c>
      <c r="AW52">
        <f t="shared" si="66"/>
        <v>0</v>
      </c>
      <c r="AX52">
        <f t="shared" si="67"/>
        <v>0</v>
      </c>
      <c r="AY52">
        <f t="shared" si="68"/>
        <v>0</v>
      </c>
      <c r="AZ52">
        <f t="shared" si="69"/>
        <v>0</v>
      </c>
      <c r="BA52">
        <f t="shared" si="70"/>
        <v>0</v>
      </c>
      <c r="BB52">
        <f t="shared" si="71"/>
        <v>0</v>
      </c>
      <c r="BC52">
        <f t="shared" si="72"/>
        <v>0</v>
      </c>
      <c r="BD52">
        <f t="shared" si="73"/>
        <v>0</v>
      </c>
      <c r="BE52" s="22">
        <f t="shared" ref="BE52:BR52" si="89">BD52+LARGE($AO52:$BC52,BE$4)</f>
        <v>0</v>
      </c>
      <c r="BF52" s="22">
        <f t="shared" si="89"/>
        <v>0</v>
      </c>
      <c r="BG52" s="22">
        <f t="shared" si="89"/>
        <v>0</v>
      </c>
      <c r="BH52" s="22">
        <f t="shared" si="89"/>
        <v>0</v>
      </c>
      <c r="BI52" s="22">
        <f t="shared" si="89"/>
        <v>0</v>
      </c>
      <c r="BJ52" s="22">
        <f t="shared" si="89"/>
        <v>0</v>
      </c>
      <c r="BK52" s="22">
        <f t="shared" si="89"/>
        <v>0</v>
      </c>
      <c r="BL52" s="22">
        <f t="shared" si="89"/>
        <v>0</v>
      </c>
      <c r="BM52" s="22">
        <f t="shared" si="89"/>
        <v>0</v>
      </c>
      <c r="BN52" s="22">
        <f t="shared" si="89"/>
        <v>0</v>
      </c>
      <c r="BO52" s="22">
        <f t="shared" si="89"/>
        <v>0</v>
      </c>
      <c r="BP52" s="22">
        <f t="shared" si="89"/>
        <v>0</v>
      </c>
      <c r="BQ52" s="22">
        <f t="shared" si="89"/>
        <v>0</v>
      </c>
      <c r="BR52" s="22">
        <f t="shared" si="89"/>
        <v>0</v>
      </c>
    </row>
    <row r="53" spans="1:70" ht="16.5">
      <c r="A53" s="14"/>
      <c r="B53" s="32" t="str">
        <f>IF(ISNA(VLOOKUP(A53,'Licenciés Jeunes 2023'!A:C,3,0)),"",VLOOKUP(A53,'Licenciés Jeunes 2023'!A:C,3,0))</f>
        <v/>
      </c>
      <c r="C53" s="32" t="str">
        <f>IF(ISNA(VLOOKUP(A53,'Licenciés Jeunes 2023'!A:C,2,0)),"",VLOOKUP(A53,'Licenciés Jeunes 2023'!A:C,2,0))</f>
        <v/>
      </c>
      <c r="D53" s="32" t="str">
        <f>IF(ISNA(VLOOKUP(A53,'Licenciés Jeunes 2023'!A:F,6,0)),"",VLOOKUP(A53,'Licenciés Jeunes 2023'!A:F,6,0))</f>
        <v/>
      </c>
      <c r="E53" s="6"/>
      <c r="F53" s="2">
        <f>IF(E$2="Bike &amp; Run",IF(ISNA(VLOOKUP(E53,Paramètres!$B$3:$C$56,2,FALSE)),0,VLOOKUP(E53,Paramètres!$B$3:$C$56,2,FALSE)*Paramètres!$K$3),IF(OR(E53="",OR($D53="",$D53="NL",$D53="HORS LIGUE")),0,VLOOKUP(IF(OR(E53="",OR($D53="",$D53="NL",$D53="HORS LIGUE")),"",COUNTIFS($D$5:$D$72,"&lt;&gt;"&amp;"",$D$5:$D$72,"&lt;&gt;"&amp;"NL",$D$5:$D$72,"&lt;&gt;"&amp;"HORS LIGUE",E$5:E$72,"&lt;"&amp;E53)+1),Paramètres!$B$3:$C$56,2,FALSE)*Paramètres!$K$3))</f>
        <v>0</v>
      </c>
      <c r="G53" s="4"/>
      <c r="H53" s="2">
        <f>IF(G$2="Bike &amp; Run",IF(ISNA(VLOOKUP(G53,Paramètres!$B$3:$C$56,2,FALSE)),0,VLOOKUP(G53,Paramètres!$B$3:$C$56,2,FALSE)*Paramètres!$K$4),IF(OR(G53="",OR($D53="",$D53="NL",$D53="HORS LIGUE")),0,VLOOKUP(IF(OR(G53="",OR($D53="",$D53="NL",$D53="HORS LIGUE")),"",COUNTIFS($D$5:$D$72,"&lt;&gt;"&amp;"",$D$5:$D$72,"&lt;&gt;"&amp;"NL",$D$5:$D$72,"&lt;&gt;"&amp;"HORS LIGUE",G$5:G$72,"&lt;"&amp;G53)+1),Paramètres!$B$3:$C$56,2,FALSE)*Paramètres!$K$4))</f>
        <v>0</v>
      </c>
      <c r="I53" s="36"/>
      <c r="J53" s="2">
        <f>IF(I$2="Bike &amp; Run",IF(ISNA(VLOOKUP(I53,Paramètres!$B$3:$C$56,2,FALSE)),0,VLOOKUP(I53,Paramètres!$B$3:$C$56,2,FALSE)*Paramètres!$K$5),IF(OR(I53="",OR($D53="",$D53="NL",$D53="HORS LIGUE")),0,VLOOKUP(IF(OR(I53="",OR($D53="",$D53="NL",$D53="HORS LIGUE")),"",COUNTIFS($D$5:$D$72,"&lt;&gt;"&amp;"",$D$5:$D$72,"&lt;&gt;"&amp;"NL",$D$5:$D$72,"&lt;&gt;"&amp;"HORS LIGUE",I$5:I$72,"&lt;"&amp;I53)+1),Paramètres!$B$3:$C$56,2,FALSE)*Paramètres!$K$5))</f>
        <v>0</v>
      </c>
      <c r="K53" s="4"/>
      <c r="L53" s="2">
        <f>IF(K$2="Bike &amp; Run",IF(ISNA(VLOOKUP(K53,Paramètres!$B$3:$C$56,2,FALSE)),0,VLOOKUP(K53,Paramètres!$B$3:$C$56,2,FALSE)*Paramètres!$K$6),IF(OR(K53="",OR($D53="",$D53="NL",$D53="HORS LIGUE")),0,VLOOKUP(IF(OR(K53="",OR($D53="",$D53="NL",$D53="HORS LIGUE")),"",COUNTIFS($D$5:$D$72,"&lt;&gt;"&amp;"",$D$5:$D$72,"&lt;&gt;"&amp;"NL",$D$5:$D$72,"&lt;&gt;"&amp;"HORS LIGUE",K$5:K$72,"&lt;"&amp;K53)+1),Paramètres!$B$3:$C$56,2,FALSE)*Paramètres!$K$6))</f>
        <v>0</v>
      </c>
      <c r="M53" s="4"/>
      <c r="N53" s="2">
        <f>IF(M$2="Bike &amp; Run",IF(ISNA(VLOOKUP(M53,Paramètres!$B$3:$C$56,2,FALSE)),0,VLOOKUP(M53,Paramètres!$B$3:$C$56,2,FALSE)*Paramètres!$K$7),IF(OR(M53="",OR($D53="",$D53="NL",$D53="HORS LIGUE")),0,VLOOKUP(IF(OR(M53="",OR($D53="",$D53="NL",$D53="HORS LIGUE")),"",COUNTIFS($D$5:$D$72,"&lt;&gt;"&amp;"",$D$5:$D$72,"&lt;&gt;"&amp;"NL",$D$5:$D$72,"&lt;&gt;"&amp;"HORS LIGUE",M$5:M$72,"&lt;"&amp;M53)+1),Paramètres!$B$3:$C$56,2,FALSE)*Paramètres!$K$7))</f>
        <v>0</v>
      </c>
      <c r="O53" s="46"/>
      <c r="P53" s="2">
        <f>IF(O$2="Bike &amp; Run",IF(ISNA(VLOOKUP(O53,Paramètres!$B$3:$C$56,2,FALSE)),0,VLOOKUP(O53,Paramètres!$B$3:$C$56,2,FALSE)*Paramètres!$K$8),IF(OR(O53="",OR($D53="",$D53="NL",$D53="HORS LIGUE")),0,VLOOKUP(IF(OR(O53="",OR($D53="",$D53="NL",$D53="HORS LIGUE")),"",COUNTIFS($D$5:$D$72,"&lt;&gt;"&amp;"",$D$5:$D$72,"&lt;&gt;"&amp;"NL",$D$5:$D$72,"&lt;&gt;"&amp;"HORS LIGUE",O$5:O$72,"&lt;"&amp;O53)+1),Paramètres!$B$3:$C$56,2,FALSE)*Paramètres!$K$8))</f>
        <v>0</v>
      </c>
      <c r="Q53" s="46"/>
      <c r="R53" s="2">
        <f>IF(Q$2="Bike &amp; Run",IF(ISNA(VLOOKUP(Q53,Paramètres!$B$3:$C$56,2,FALSE)),0,VLOOKUP(Q53,Paramètres!$B$3:$C$56,2,FALSE)*Paramètres!$K$9),IF(OR(Q53="",OR($D53="",$D53="NL",$D53="HORS LIGUE")),0,VLOOKUP(IF(OR(Q53="",OR($D53="",$D53="NL",$D53="HORS LIGUE")),"",COUNTIFS($D$5:$D$72,"&lt;&gt;"&amp;"",$D$5:$D$72,"&lt;&gt;"&amp;"NL",$D$5:$D$72,"&lt;&gt;"&amp;"HORS LIGUE",Q$5:Q$72,"&lt;"&amp;Q53)+1),Paramètres!$B$3:$C$56,2,FALSE)*Paramètres!$K$9))</f>
        <v>0</v>
      </c>
      <c r="S53" s="46"/>
      <c r="T53" s="2">
        <f>IF(S$2="Bike &amp; Run",IF(ISNA(VLOOKUP(S53,Paramètres!$B$3:$C$56,2,FALSE)),0,VLOOKUP(S53,Paramètres!$B$3:$C$56,2,FALSE)*Paramètres!$K$10),IF(OR(S53="",OR($D53="",$D53="NL",$D53="HORS LIGUE")),0,VLOOKUP(IF(OR(S53="",OR($D53="",$D53="NL",$D53="HORS LIGUE")),"",COUNTIFS($D$5:$D$72,"&lt;&gt;"&amp;"",$D$5:$D$72,"&lt;&gt;"&amp;"NL",$D$5:$D$72,"&lt;&gt;"&amp;"HORS LIGUE",S$5:S$72,"&lt;"&amp;S53)+1),Paramètres!$B$3:$C$56,2,FALSE)*Paramètres!$K$10))</f>
        <v>0</v>
      </c>
      <c r="U53" s="46"/>
      <c r="V53" s="2">
        <f>IF(U$2="Bike &amp; Run",IF(ISNA(VLOOKUP(U53,Paramètres!$B$3:$C$56,2,FALSE)),0,VLOOKUP(U53,Paramètres!$B$3:$C$56,2,FALSE)*Paramètres!$K$11),IF(OR(U53="",OR($D53="",$D53="NL",$D53="HORS LIGUE")),0,VLOOKUP(IF(OR(U53="",OR($D53="",$D53="NL",$D53="HORS LIGUE")),"",COUNTIFS($D$5:$D$72,"&lt;&gt;"&amp;"",$D$5:$D$72,"&lt;&gt;"&amp;"NL",$D$5:$D$72,"&lt;&gt;"&amp;"HORS LIGUE",U$5:U$72,"&lt;"&amp;U53)+1),Paramètres!$B$3:$C$56,2,FALSE)*Paramètres!$K$11))</f>
        <v>0</v>
      </c>
      <c r="W53" s="46"/>
      <c r="X53" s="2">
        <f>IF(W$2="Bike &amp; Run",IF(ISNA(VLOOKUP(W53,Paramètres!$B$3:$C$56,2,FALSE)),0,VLOOKUP(W53,Paramètres!$B$3:$C$56,2,FALSE)*Paramètres!$K$12),IF(OR(W53="",OR($D53="",$D53="NL",$D53="HORS LIGUE")),0,VLOOKUP(IF(OR(W53="",OR($D53="",$D53="NL",$D53="HORS LIGUE")),"",COUNTIFS($D$5:$D$72,"&lt;&gt;"&amp;"",$D$5:$D$72,"&lt;&gt;"&amp;"NL",$D$5:$D$72,"&lt;&gt;"&amp;"HORS LIGUE",W$5:W$72,"&lt;"&amp;W53)+1),Paramètres!$B$3:$C$56,2,FALSE)*Paramètres!$K$12))</f>
        <v>0</v>
      </c>
      <c r="Y53" s="46"/>
      <c r="Z53" s="2">
        <f>IF(Y$2="Bike &amp; Run",IF(ISNA(VLOOKUP(Y53,Paramètres!$B$3:$C$56,2,FALSE)),0,VLOOKUP(Y53,Paramètres!$B$3:$C$56,2,FALSE)*Paramètres!$K$13),IF(OR(Y53="",OR($D53="",$D53="NL",$D53="HORS LIGUE")),0,VLOOKUP(IF(OR(Y53="",OR($D53="",$D53="NL",$D53="HORS LIGUE")),"",COUNTIFS($D$5:$D$72,"&lt;&gt;"&amp;"",$D$5:$D$72,"&lt;&gt;"&amp;"NL",$D$5:$D$72,"&lt;&gt;"&amp;"HORS LIGUE",Y$5:Y$72,"&lt;"&amp;Y53)+1),Paramètres!$B$3:$C$56,2,FALSE)*Paramètres!$K$13))</f>
        <v>0</v>
      </c>
      <c r="AA53" s="46"/>
      <c r="AB53" s="2">
        <f>IF(AA$2="Bike &amp; Run",IF(ISNA(VLOOKUP(AA53,Paramètres!$B$3:$C$56,2,FALSE)),0,VLOOKUP(AA53,Paramètres!$B$3:$C$56,2,FALSE)*Paramètres!$K$14),IF(OR(AA53="",OR($D53="",$D53="NL",$D53="HORS LIGUE")),0,VLOOKUP(IF(OR(AA53="",OR($D53="",$D53="NL",$D53="HORS LIGUE")),"",COUNTIFS($D$5:$D$72,"&lt;&gt;"&amp;"",$D$5:$D$72,"&lt;&gt;"&amp;"NL",$D$5:$D$72,"&lt;&gt;"&amp;"HORS LIGUE",AA$5:AA$72,"&lt;"&amp;AA53)+1),Paramètres!$B$3:$C$56,2,FALSE)*Paramètres!$K$14))</f>
        <v>0</v>
      </c>
      <c r="AC53" s="46"/>
      <c r="AD53" s="2">
        <f>IF(AC$2="Bike &amp; Run",IF(ISNA(VLOOKUP(AC53,Paramètres!$B$3:$C$56,2,FALSE)),0,VLOOKUP(AC53,Paramètres!$B$3:$C$56,2,FALSE)*Paramètres!$K$15),IF(OR(AC53="",OR($D53="",$D53="NL",$D53="HORS LIGUE")),0,VLOOKUP(IF(OR(AC53="",OR($D53="",$D53="NL",$D53="HORS LIGUE")),"",COUNTIFS($D$5:$D$72,"&lt;&gt;"&amp;"",$D$5:$D$72,"&lt;&gt;"&amp;"NL",$D$5:$D$72,"&lt;&gt;"&amp;"HORS LIGUE",AC$5:AC$72,"&lt;"&amp;AC53)+1),Paramètres!$B$3:$C$56,2,FALSE)*Paramètres!$K$15))</f>
        <v>0</v>
      </c>
      <c r="AE53" s="46"/>
      <c r="AF53" s="2">
        <f>IF(AE$2="Bike &amp; Run",IF(ISNA(VLOOKUP(AE53,Paramètres!$B$3:$C$56,2,FALSE)),0,VLOOKUP(AE53,Paramètres!$B$3:$C$56,2,FALSE)*Paramètres!$K$16),IF(OR(AE53="",OR($D53="",$D53="NL",$D53="HORS LIGUE")),0,VLOOKUP(IF(OR(AE53="",OR($D53="",$D53="NL",$D53="HORS LIGUE")),"",COUNTIFS($D$5:$D$72,"&lt;&gt;"&amp;"",$D$5:$D$72,"&lt;&gt;"&amp;"NL",$D$5:$D$72,"&lt;&gt;"&amp;"HORS LIGUE",AE$5:AE$72,"&lt;"&amp;AE53)+1),Paramètres!$B$3:$C$56,2,FALSE)*Paramètres!$K$16))</f>
        <v>0</v>
      </c>
      <c r="AG53" s="46"/>
      <c r="AH53" s="2">
        <f>IF(AG$2="Bike &amp; Run",IF(ISNA(VLOOKUP(AG53,Paramètres!$B$3:$C$56,2,FALSE)),0,VLOOKUP(AG53,Paramètres!$B$3:$C$56,2,FALSE)*Paramètres!$K$17),IF(OR(AG53="",OR($D53="",$D53="NL",$D53="HORS LIGUE")),0,VLOOKUP(IF(OR(AG53="",OR($D53="",$D53="NL",$D53="HORS LIGUE")),"",COUNTIFS($D$5:$D$72,"&lt;&gt;"&amp;"",$D$5:$D$72,"&lt;&gt;"&amp;"NL",$D$5:$D$72,"&lt;&gt;"&amp;"HORS LIGUE",AG$5:AG$72,"&lt;"&amp;AG53)+1),Paramètres!$B$3:$C$56,2,FALSE)*Paramètres!$K$17))</f>
        <v>0</v>
      </c>
      <c r="AI53" s="40">
        <f t="shared" si="53"/>
        <v>0</v>
      </c>
      <c r="AJ53" s="3" t="str">
        <f t="shared" si="54"/>
        <v/>
      </c>
      <c r="AK53" s="5">
        <f t="shared" si="55"/>
        <v>0</v>
      </c>
      <c r="AL53" s="41">
        <f t="shared" si="56"/>
        <v>0</v>
      </c>
      <c r="AM53" s="33" t="str">
        <f t="shared" si="57"/>
        <v/>
      </c>
      <c r="AO53" s="22">
        <f t="shared" si="58"/>
        <v>0</v>
      </c>
      <c r="AP53">
        <f t="shared" si="59"/>
        <v>0</v>
      </c>
      <c r="AQ53">
        <f t="shared" si="60"/>
        <v>0</v>
      </c>
      <c r="AR53">
        <f t="shared" si="61"/>
        <v>0</v>
      </c>
      <c r="AS53">
        <f t="shared" si="62"/>
        <v>0</v>
      </c>
      <c r="AT53">
        <f t="shared" si="63"/>
        <v>0</v>
      </c>
      <c r="AU53">
        <f t="shared" si="64"/>
        <v>0</v>
      </c>
      <c r="AV53">
        <f t="shared" si="65"/>
        <v>0</v>
      </c>
      <c r="AW53">
        <f t="shared" si="66"/>
        <v>0</v>
      </c>
      <c r="AX53">
        <f t="shared" si="67"/>
        <v>0</v>
      </c>
      <c r="AY53">
        <f t="shared" si="68"/>
        <v>0</v>
      </c>
      <c r="AZ53">
        <f t="shared" si="69"/>
        <v>0</v>
      </c>
      <c r="BA53">
        <f t="shared" si="70"/>
        <v>0</v>
      </c>
      <c r="BB53">
        <f t="shared" si="71"/>
        <v>0</v>
      </c>
      <c r="BC53">
        <f t="shared" si="72"/>
        <v>0</v>
      </c>
      <c r="BD53">
        <f t="shared" si="73"/>
        <v>0</v>
      </c>
      <c r="BE53" s="22">
        <f t="shared" ref="BE53:BR53" si="90">BD53+LARGE($AO53:$BC53,BE$4)</f>
        <v>0</v>
      </c>
      <c r="BF53" s="22">
        <f t="shared" si="90"/>
        <v>0</v>
      </c>
      <c r="BG53" s="22">
        <f t="shared" si="90"/>
        <v>0</v>
      </c>
      <c r="BH53" s="22">
        <f t="shared" si="90"/>
        <v>0</v>
      </c>
      <c r="BI53" s="22">
        <f t="shared" si="90"/>
        <v>0</v>
      </c>
      <c r="BJ53" s="22">
        <f t="shared" si="90"/>
        <v>0</v>
      </c>
      <c r="BK53" s="22">
        <f t="shared" si="90"/>
        <v>0</v>
      </c>
      <c r="BL53" s="22">
        <f t="shared" si="90"/>
        <v>0</v>
      </c>
      <c r="BM53" s="22">
        <f t="shared" si="90"/>
        <v>0</v>
      </c>
      <c r="BN53" s="22">
        <f t="shared" si="90"/>
        <v>0</v>
      </c>
      <c r="BO53" s="22">
        <f t="shared" si="90"/>
        <v>0</v>
      </c>
      <c r="BP53" s="22">
        <f t="shared" si="90"/>
        <v>0</v>
      </c>
      <c r="BQ53" s="22">
        <f t="shared" si="90"/>
        <v>0</v>
      </c>
      <c r="BR53" s="22">
        <f t="shared" si="90"/>
        <v>0</v>
      </c>
    </row>
    <row r="54" spans="1:70" ht="16.5">
      <c r="A54" s="14"/>
      <c r="B54" s="32" t="str">
        <f>IF(ISNA(VLOOKUP(A54,'Licenciés Jeunes 2023'!A:C,3,0)),"",VLOOKUP(A54,'Licenciés Jeunes 2023'!A:C,3,0))</f>
        <v/>
      </c>
      <c r="C54" s="32" t="str">
        <f>IF(ISNA(VLOOKUP(A54,'Licenciés Jeunes 2023'!A:C,2,0)),"",VLOOKUP(A54,'Licenciés Jeunes 2023'!A:C,2,0))</f>
        <v/>
      </c>
      <c r="D54" s="32" t="str">
        <f>IF(ISNA(VLOOKUP(A54,'Licenciés Jeunes 2023'!A:F,6,0)),"",VLOOKUP(A54,'Licenciés Jeunes 2023'!A:F,6,0))</f>
        <v/>
      </c>
      <c r="E54" s="6"/>
      <c r="F54" s="2">
        <f>IF(E$2="Bike &amp; Run",IF(ISNA(VLOOKUP(E54,Paramètres!$B$3:$C$56,2,FALSE)),0,VLOOKUP(E54,Paramètres!$B$3:$C$56,2,FALSE)*Paramètres!$K$3),IF(OR(E54="",OR($D54="",$D54="NL",$D54="HORS LIGUE")),0,VLOOKUP(IF(OR(E54="",OR($D54="",$D54="NL",$D54="HORS LIGUE")),"",COUNTIFS($D$5:$D$72,"&lt;&gt;"&amp;"",$D$5:$D$72,"&lt;&gt;"&amp;"NL",$D$5:$D$72,"&lt;&gt;"&amp;"HORS LIGUE",E$5:E$72,"&lt;"&amp;E54)+1),Paramètres!$B$3:$C$56,2,FALSE)*Paramètres!$K$3))</f>
        <v>0</v>
      </c>
      <c r="G54" s="4"/>
      <c r="H54" s="2">
        <f>IF(G$2="Bike &amp; Run",IF(ISNA(VLOOKUP(G54,Paramètres!$B$3:$C$56,2,FALSE)),0,VLOOKUP(G54,Paramètres!$B$3:$C$56,2,FALSE)*Paramètres!$K$4),IF(OR(G54="",OR($D54="",$D54="NL",$D54="HORS LIGUE")),0,VLOOKUP(IF(OR(G54="",OR($D54="",$D54="NL",$D54="HORS LIGUE")),"",COUNTIFS($D$5:$D$72,"&lt;&gt;"&amp;"",$D$5:$D$72,"&lt;&gt;"&amp;"NL",$D$5:$D$72,"&lt;&gt;"&amp;"HORS LIGUE",G$5:G$72,"&lt;"&amp;G54)+1),Paramètres!$B$3:$C$56,2,FALSE)*Paramètres!$K$4))</f>
        <v>0</v>
      </c>
      <c r="I54" s="36"/>
      <c r="J54" s="2">
        <f>IF(I$2="Bike &amp; Run",IF(ISNA(VLOOKUP(I54,Paramètres!$B$3:$C$56,2,FALSE)),0,VLOOKUP(I54,Paramètres!$B$3:$C$56,2,FALSE)*Paramètres!$K$5),IF(OR(I54="",OR($D54="",$D54="NL",$D54="HORS LIGUE")),0,VLOOKUP(IF(OR(I54="",OR($D54="",$D54="NL",$D54="HORS LIGUE")),"",COUNTIFS($D$5:$D$72,"&lt;&gt;"&amp;"",$D$5:$D$72,"&lt;&gt;"&amp;"NL",$D$5:$D$72,"&lt;&gt;"&amp;"HORS LIGUE",I$5:I$72,"&lt;"&amp;I54)+1),Paramètres!$B$3:$C$56,2,FALSE)*Paramètres!$K$5))</f>
        <v>0</v>
      </c>
      <c r="K54" s="4"/>
      <c r="L54" s="2">
        <f>IF(K$2="Bike &amp; Run",IF(ISNA(VLOOKUP(K54,Paramètres!$B$3:$C$56,2,FALSE)),0,VLOOKUP(K54,Paramètres!$B$3:$C$56,2,FALSE)*Paramètres!$K$6),IF(OR(K54="",OR($D54="",$D54="NL",$D54="HORS LIGUE")),0,VLOOKUP(IF(OR(K54="",OR($D54="",$D54="NL",$D54="HORS LIGUE")),"",COUNTIFS($D$5:$D$72,"&lt;&gt;"&amp;"",$D$5:$D$72,"&lt;&gt;"&amp;"NL",$D$5:$D$72,"&lt;&gt;"&amp;"HORS LIGUE",K$5:K$72,"&lt;"&amp;K54)+1),Paramètres!$B$3:$C$56,2,FALSE)*Paramètres!$K$6))</f>
        <v>0</v>
      </c>
      <c r="M54" s="4"/>
      <c r="N54" s="2">
        <f>IF(M$2="Bike &amp; Run",IF(ISNA(VLOOKUP(M54,Paramètres!$B$3:$C$56,2,FALSE)),0,VLOOKUP(M54,Paramètres!$B$3:$C$56,2,FALSE)*Paramètres!$K$7),IF(OR(M54="",OR($D54="",$D54="NL",$D54="HORS LIGUE")),0,VLOOKUP(IF(OR(M54="",OR($D54="",$D54="NL",$D54="HORS LIGUE")),"",COUNTIFS($D$5:$D$72,"&lt;&gt;"&amp;"",$D$5:$D$72,"&lt;&gt;"&amp;"NL",$D$5:$D$72,"&lt;&gt;"&amp;"HORS LIGUE",M$5:M$72,"&lt;"&amp;M54)+1),Paramètres!$B$3:$C$56,2,FALSE)*Paramètres!$K$7))</f>
        <v>0</v>
      </c>
      <c r="O54" s="46"/>
      <c r="P54" s="2">
        <f>IF(O$2="Bike &amp; Run",IF(ISNA(VLOOKUP(O54,Paramètres!$B$3:$C$56,2,FALSE)),0,VLOOKUP(O54,Paramètres!$B$3:$C$56,2,FALSE)*Paramètres!$K$8),IF(OR(O54="",OR($D54="",$D54="NL",$D54="HORS LIGUE")),0,VLOOKUP(IF(OR(O54="",OR($D54="",$D54="NL",$D54="HORS LIGUE")),"",COUNTIFS($D$5:$D$72,"&lt;&gt;"&amp;"",$D$5:$D$72,"&lt;&gt;"&amp;"NL",$D$5:$D$72,"&lt;&gt;"&amp;"HORS LIGUE",O$5:O$72,"&lt;"&amp;O54)+1),Paramètres!$B$3:$C$56,2,FALSE)*Paramètres!$K$8))</f>
        <v>0</v>
      </c>
      <c r="Q54" s="46"/>
      <c r="R54" s="2">
        <f>IF(Q$2="Bike &amp; Run",IF(ISNA(VLOOKUP(Q54,Paramètres!$B$3:$C$56,2,FALSE)),0,VLOOKUP(Q54,Paramètres!$B$3:$C$56,2,FALSE)*Paramètres!$K$9),IF(OR(Q54="",OR($D54="",$D54="NL",$D54="HORS LIGUE")),0,VLOOKUP(IF(OR(Q54="",OR($D54="",$D54="NL",$D54="HORS LIGUE")),"",COUNTIFS($D$5:$D$72,"&lt;&gt;"&amp;"",$D$5:$D$72,"&lt;&gt;"&amp;"NL",$D$5:$D$72,"&lt;&gt;"&amp;"HORS LIGUE",Q$5:Q$72,"&lt;"&amp;Q54)+1),Paramètres!$B$3:$C$56,2,FALSE)*Paramètres!$K$9))</f>
        <v>0</v>
      </c>
      <c r="S54" s="46"/>
      <c r="T54" s="2">
        <f>IF(S$2="Bike &amp; Run",IF(ISNA(VLOOKUP(S54,Paramètres!$B$3:$C$56,2,FALSE)),0,VLOOKUP(S54,Paramètres!$B$3:$C$56,2,FALSE)*Paramètres!$K$10),IF(OR(S54="",OR($D54="",$D54="NL",$D54="HORS LIGUE")),0,VLOOKUP(IF(OR(S54="",OR($D54="",$D54="NL",$D54="HORS LIGUE")),"",COUNTIFS($D$5:$D$72,"&lt;&gt;"&amp;"",$D$5:$D$72,"&lt;&gt;"&amp;"NL",$D$5:$D$72,"&lt;&gt;"&amp;"HORS LIGUE",S$5:S$72,"&lt;"&amp;S54)+1),Paramètres!$B$3:$C$56,2,FALSE)*Paramètres!$K$10))</f>
        <v>0</v>
      </c>
      <c r="U54" s="46"/>
      <c r="V54" s="2">
        <f>IF(U$2="Bike &amp; Run",IF(ISNA(VLOOKUP(U54,Paramètres!$B$3:$C$56,2,FALSE)),0,VLOOKUP(U54,Paramètres!$B$3:$C$56,2,FALSE)*Paramètres!$K$11),IF(OR(U54="",OR($D54="",$D54="NL",$D54="HORS LIGUE")),0,VLOOKUP(IF(OR(U54="",OR($D54="",$D54="NL",$D54="HORS LIGUE")),"",COUNTIFS($D$5:$D$72,"&lt;&gt;"&amp;"",$D$5:$D$72,"&lt;&gt;"&amp;"NL",$D$5:$D$72,"&lt;&gt;"&amp;"HORS LIGUE",U$5:U$72,"&lt;"&amp;U54)+1),Paramètres!$B$3:$C$56,2,FALSE)*Paramètres!$K$11))</f>
        <v>0</v>
      </c>
      <c r="W54" s="46"/>
      <c r="X54" s="2">
        <f>IF(W$2="Bike &amp; Run",IF(ISNA(VLOOKUP(W54,Paramètres!$B$3:$C$56,2,FALSE)),0,VLOOKUP(W54,Paramètres!$B$3:$C$56,2,FALSE)*Paramètres!$K$12),IF(OR(W54="",OR($D54="",$D54="NL",$D54="HORS LIGUE")),0,VLOOKUP(IF(OR(W54="",OR($D54="",$D54="NL",$D54="HORS LIGUE")),"",COUNTIFS($D$5:$D$72,"&lt;&gt;"&amp;"",$D$5:$D$72,"&lt;&gt;"&amp;"NL",$D$5:$D$72,"&lt;&gt;"&amp;"HORS LIGUE",W$5:W$72,"&lt;"&amp;W54)+1),Paramètres!$B$3:$C$56,2,FALSE)*Paramètres!$K$12))</f>
        <v>0</v>
      </c>
      <c r="Y54" s="46"/>
      <c r="Z54" s="2">
        <f>IF(Y$2="Bike &amp; Run",IF(ISNA(VLOOKUP(Y54,Paramètres!$B$3:$C$56,2,FALSE)),0,VLOOKUP(Y54,Paramètres!$B$3:$C$56,2,FALSE)*Paramètres!$K$13),IF(OR(Y54="",OR($D54="",$D54="NL",$D54="HORS LIGUE")),0,VLOOKUP(IF(OR(Y54="",OR($D54="",$D54="NL",$D54="HORS LIGUE")),"",COUNTIFS($D$5:$D$72,"&lt;&gt;"&amp;"",$D$5:$D$72,"&lt;&gt;"&amp;"NL",$D$5:$D$72,"&lt;&gt;"&amp;"HORS LIGUE",Y$5:Y$72,"&lt;"&amp;Y54)+1),Paramètres!$B$3:$C$56,2,FALSE)*Paramètres!$K$13))</f>
        <v>0</v>
      </c>
      <c r="AA54" s="46"/>
      <c r="AB54" s="2">
        <f>IF(AA$2="Bike &amp; Run",IF(ISNA(VLOOKUP(AA54,Paramètres!$B$3:$C$56,2,FALSE)),0,VLOOKUP(AA54,Paramètres!$B$3:$C$56,2,FALSE)*Paramètres!$K$14),IF(OR(AA54="",OR($D54="",$D54="NL",$D54="HORS LIGUE")),0,VLOOKUP(IF(OR(AA54="",OR($D54="",$D54="NL",$D54="HORS LIGUE")),"",COUNTIFS($D$5:$D$72,"&lt;&gt;"&amp;"",$D$5:$D$72,"&lt;&gt;"&amp;"NL",$D$5:$D$72,"&lt;&gt;"&amp;"HORS LIGUE",AA$5:AA$72,"&lt;"&amp;AA54)+1),Paramètres!$B$3:$C$56,2,FALSE)*Paramètres!$K$14))</f>
        <v>0</v>
      </c>
      <c r="AC54" s="46"/>
      <c r="AD54" s="2">
        <f>IF(AC$2="Bike &amp; Run",IF(ISNA(VLOOKUP(AC54,Paramètres!$B$3:$C$56,2,FALSE)),0,VLOOKUP(AC54,Paramètres!$B$3:$C$56,2,FALSE)*Paramètres!$K$15),IF(OR(AC54="",OR($D54="",$D54="NL",$D54="HORS LIGUE")),0,VLOOKUP(IF(OR(AC54="",OR($D54="",$D54="NL",$D54="HORS LIGUE")),"",COUNTIFS($D$5:$D$72,"&lt;&gt;"&amp;"",$D$5:$D$72,"&lt;&gt;"&amp;"NL",$D$5:$D$72,"&lt;&gt;"&amp;"HORS LIGUE",AC$5:AC$72,"&lt;"&amp;AC54)+1),Paramètres!$B$3:$C$56,2,FALSE)*Paramètres!$K$15))</f>
        <v>0</v>
      </c>
      <c r="AE54" s="46"/>
      <c r="AF54" s="2">
        <f>IF(AE$2="Bike &amp; Run",IF(ISNA(VLOOKUP(AE54,Paramètres!$B$3:$C$56,2,FALSE)),0,VLOOKUP(AE54,Paramètres!$B$3:$C$56,2,FALSE)*Paramètres!$K$16),IF(OR(AE54="",OR($D54="",$D54="NL",$D54="HORS LIGUE")),0,VLOOKUP(IF(OR(AE54="",OR($D54="",$D54="NL",$D54="HORS LIGUE")),"",COUNTIFS($D$5:$D$72,"&lt;&gt;"&amp;"",$D$5:$D$72,"&lt;&gt;"&amp;"NL",$D$5:$D$72,"&lt;&gt;"&amp;"HORS LIGUE",AE$5:AE$72,"&lt;"&amp;AE54)+1),Paramètres!$B$3:$C$56,2,FALSE)*Paramètres!$K$16))</f>
        <v>0</v>
      </c>
      <c r="AG54" s="46"/>
      <c r="AH54" s="2">
        <f>IF(AG$2="Bike &amp; Run",IF(ISNA(VLOOKUP(AG54,Paramètres!$B$3:$C$56,2,FALSE)),0,VLOOKUP(AG54,Paramètres!$B$3:$C$56,2,FALSE)*Paramètres!$K$17),IF(OR(AG54="",OR($D54="",$D54="NL",$D54="HORS LIGUE")),0,VLOOKUP(IF(OR(AG54="",OR($D54="",$D54="NL",$D54="HORS LIGUE")),"",COUNTIFS($D$5:$D$72,"&lt;&gt;"&amp;"",$D$5:$D$72,"&lt;&gt;"&amp;"NL",$D$5:$D$72,"&lt;&gt;"&amp;"HORS LIGUE",AG$5:AG$72,"&lt;"&amp;AG54)+1),Paramètres!$B$3:$C$56,2,FALSE)*Paramètres!$K$17))</f>
        <v>0</v>
      </c>
      <c r="AI54" s="40">
        <f t="shared" si="53"/>
        <v>0</v>
      </c>
      <c r="AJ54" s="3" t="str">
        <f t="shared" si="54"/>
        <v/>
      </c>
      <c r="AK54" s="5">
        <f t="shared" si="55"/>
        <v>0</v>
      </c>
      <c r="AL54" s="41">
        <f t="shared" si="56"/>
        <v>0</v>
      </c>
      <c r="AM54" s="33" t="str">
        <f t="shared" si="57"/>
        <v/>
      </c>
      <c r="AO54" s="22">
        <f t="shared" si="58"/>
        <v>0</v>
      </c>
      <c r="AP54">
        <f t="shared" si="59"/>
        <v>0</v>
      </c>
      <c r="AQ54">
        <f t="shared" si="60"/>
        <v>0</v>
      </c>
      <c r="AR54">
        <f t="shared" si="61"/>
        <v>0</v>
      </c>
      <c r="AS54">
        <f t="shared" si="62"/>
        <v>0</v>
      </c>
      <c r="AT54">
        <f t="shared" si="63"/>
        <v>0</v>
      </c>
      <c r="AU54">
        <f t="shared" si="64"/>
        <v>0</v>
      </c>
      <c r="AV54">
        <f t="shared" si="65"/>
        <v>0</v>
      </c>
      <c r="AW54">
        <f t="shared" si="66"/>
        <v>0</v>
      </c>
      <c r="AX54">
        <f t="shared" si="67"/>
        <v>0</v>
      </c>
      <c r="AY54">
        <f t="shared" si="68"/>
        <v>0</v>
      </c>
      <c r="AZ54">
        <f t="shared" si="69"/>
        <v>0</v>
      </c>
      <c r="BA54">
        <f t="shared" si="70"/>
        <v>0</v>
      </c>
      <c r="BB54">
        <f t="shared" si="71"/>
        <v>0</v>
      </c>
      <c r="BC54">
        <f t="shared" si="72"/>
        <v>0</v>
      </c>
      <c r="BD54">
        <f t="shared" si="73"/>
        <v>0</v>
      </c>
      <c r="BE54" s="22">
        <f t="shared" ref="BE54:BR54" si="91">BD54+LARGE($AO54:$BC54,BE$4)</f>
        <v>0</v>
      </c>
      <c r="BF54" s="22">
        <f t="shared" si="91"/>
        <v>0</v>
      </c>
      <c r="BG54" s="22">
        <f t="shared" si="91"/>
        <v>0</v>
      </c>
      <c r="BH54" s="22">
        <f t="shared" si="91"/>
        <v>0</v>
      </c>
      <c r="BI54" s="22">
        <f t="shared" si="91"/>
        <v>0</v>
      </c>
      <c r="BJ54" s="22">
        <f t="shared" si="91"/>
        <v>0</v>
      </c>
      <c r="BK54" s="22">
        <f t="shared" si="91"/>
        <v>0</v>
      </c>
      <c r="BL54" s="22">
        <f t="shared" si="91"/>
        <v>0</v>
      </c>
      <c r="BM54" s="22">
        <f t="shared" si="91"/>
        <v>0</v>
      </c>
      <c r="BN54" s="22">
        <f t="shared" si="91"/>
        <v>0</v>
      </c>
      <c r="BO54" s="22">
        <f t="shared" si="91"/>
        <v>0</v>
      </c>
      <c r="BP54" s="22">
        <f t="shared" si="91"/>
        <v>0</v>
      </c>
      <c r="BQ54" s="22">
        <f t="shared" si="91"/>
        <v>0</v>
      </c>
      <c r="BR54" s="22">
        <f t="shared" si="91"/>
        <v>0</v>
      </c>
    </row>
    <row r="55" spans="1:70" ht="16.5">
      <c r="A55" s="14"/>
      <c r="B55" s="32" t="str">
        <f>IF(ISNA(VLOOKUP(A55,'Licenciés Jeunes 2023'!A:C,3,0)),"",VLOOKUP(A55,'Licenciés Jeunes 2023'!A:C,3,0))</f>
        <v/>
      </c>
      <c r="C55" s="32" t="str">
        <f>IF(ISNA(VLOOKUP(A55,'Licenciés Jeunes 2023'!A:C,2,0)),"",VLOOKUP(A55,'Licenciés Jeunes 2023'!A:C,2,0))</f>
        <v/>
      </c>
      <c r="D55" s="32" t="str">
        <f>IF(ISNA(VLOOKUP(A55,'Licenciés Jeunes 2023'!A:F,6,0)),"",VLOOKUP(A55,'Licenciés Jeunes 2023'!A:F,6,0))</f>
        <v/>
      </c>
      <c r="E55" s="6"/>
      <c r="F55" s="2">
        <f>IF(E$2="Bike &amp; Run",IF(ISNA(VLOOKUP(E55,Paramètres!$B$3:$C$56,2,FALSE)),0,VLOOKUP(E55,Paramètres!$B$3:$C$56,2,FALSE)*Paramètres!$K$3),IF(OR(E55="",OR($D55="",$D55="NL",$D55="HORS LIGUE")),0,VLOOKUP(IF(OR(E55="",OR($D55="",$D55="NL",$D55="HORS LIGUE")),"",COUNTIFS($D$5:$D$72,"&lt;&gt;"&amp;"",$D$5:$D$72,"&lt;&gt;"&amp;"NL",$D$5:$D$72,"&lt;&gt;"&amp;"HORS LIGUE",E$5:E$72,"&lt;"&amp;E55)+1),Paramètres!$B$3:$C$56,2,FALSE)*Paramètres!$K$3))</f>
        <v>0</v>
      </c>
      <c r="G55" s="4"/>
      <c r="H55" s="2">
        <f>IF(G$2="Bike &amp; Run",IF(ISNA(VLOOKUP(G55,Paramètres!$B$3:$C$56,2,FALSE)),0,VLOOKUP(G55,Paramètres!$B$3:$C$56,2,FALSE)*Paramètres!$K$4),IF(OR(G55="",OR($D55="",$D55="NL",$D55="HORS LIGUE")),0,VLOOKUP(IF(OR(G55="",OR($D55="",$D55="NL",$D55="HORS LIGUE")),"",COUNTIFS($D$5:$D$72,"&lt;&gt;"&amp;"",$D$5:$D$72,"&lt;&gt;"&amp;"NL",$D$5:$D$72,"&lt;&gt;"&amp;"HORS LIGUE",G$5:G$72,"&lt;"&amp;G55)+1),Paramètres!$B$3:$C$56,2,FALSE)*Paramètres!$K$4))</f>
        <v>0</v>
      </c>
      <c r="I55" s="36"/>
      <c r="J55" s="2">
        <f>IF(I$2="Bike &amp; Run",IF(ISNA(VLOOKUP(I55,Paramètres!$B$3:$C$56,2,FALSE)),0,VLOOKUP(I55,Paramètres!$B$3:$C$56,2,FALSE)*Paramètres!$K$5),IF(OR(I55="",OR($D55="",$D55="NL",$D55="HORS LIGUE")),0,VLOOKUP(IF(OR(I55="",OR($D55="",$D55="NL",$D55="HORS LIGUE")),"",COUNTIFS($D$5:$D$72,"&lt;&gt;"&amp;"",$D$5:$D$72,"&lt;&gt;"&amp;"NL",$D$5:$D$72,"&lt;&gt;"&amp;"HORS LIGUE",I$5:I$72,"&lt;"&amp;I55)+1),Paramètres!$B$3:$C$56,2,FALSE)*Paramètres!$K$5))</f>
        <v>0</v>
      </c>
      <c r="K55" s="4"/>
      <c r="L55" s="2">
        <f>IF(K$2="Bike &amp; Run",IF(ISNA(VLOOKUP(K55,Paramètres!$B$3:$C$56,2,FALSE)),0,VLOOKUP(K55,Paramètres!$B$3:$C$56,2,FALSE)*Paramètres!$K$6),IF(OR(K55="",OR($D55="",$D55="NL",$D55="HORS LIGUE")),0,VLOOKUP(IF(OR(K55="",OR($D55="",$D55="NL",$D55="HORS LIGUE")),"",COUNTIFS($D$5:$D$72,"&lt;&gt;"&amp;"",$D$5:$D$72,"&lt;&gt;"&amp;"NL",$D$5:$D$72,"&lt;&gt;"&amp;"HORS LIGUE",K$5:K$72,"&lt;"&amp;K55)+1),Paramètres!$B$3:$C$56,2,FALSE)*Paramètres!$K$6))</f>
        <v>0</v>
      </c>
      <c r="M55" s="4"/>
      <c r="N55" s="2">
        <f>IF(M$2="Bike &amp; Run",IF(ISNA(VLOOKUP(M55,Paramètres!$B$3:$C$56,2,FALSE)),0,VLOOKUP(M55,Paramètres!$B$3:$C$56,2,FALSE)*Paramètres!$K$7),IF(OR(M55="",OR($D55="",$D55="NL",$D55="HORS LIGUE")),0,VLOOKUP(IF(OR(M55="",OR($D55="",$D55="NL",$D55="HORS LIGUE")),"",COUNTIFS($D$5:$D$72,"&lt;&gt;"&amp;"",$D$5:$D$72,"&lt;&gt;"&amp;"NL",$D$5:$D$72,"&lt;&gt;"&amp;"HORS LIGUE",M$5:M$72,"&lt;"&amp;M55)+1),Paramètres!$B$3:$C$56,2,FALSE)*Paramètres!$K$7))</f>
        <v>0</v>
      </c>
      <c r="O55" s="46"/>
      <c r="P55" s="2">
        <f>IF(O$2="Bike &amp; Run",IF(ISNA(VLOOKUP(O55,Paramètres!$B$3:$C$56,2,FALSE)),0,VLOOKUP(O55,Paramètres!$B$3:$C$56,2,FALSE)*Paramètres!$K$8),IF(OR(O55="",OR($D55="",$D55="NL",$D55="HORS LIGUE")),0,VLOOKUP(IF(OR(O55="",OR($D55="",$D55="NL",$D55="HORS LIGUE")),"",COUNTIFS($D$5:$D$72,"&lt;&gt;"&amp;"",$D$5:$D$72,"&lt;&gt;"&amp;"NL",$D$5:$D$72,"&lt;&gt;"&amp;"HORS LIGUE",O$5:O$72,"&lt;"&amp;O55)+1),Paramètres!$B$3:$C$56,2,FALSE)*Paramètres!$K$8))</f>
        <v>0</v>
      </c>
      <c r="Q55" s="46"/>
      <c r="R55" s="2">
        <f>IF(Q$2="Bike &amp; Run",IF(ISNA(VLOOKUP(Q55,Paramètres!$B$3:$C$56,2,FALSE)),0,VLOOKUP(Q55,Paramètres!$B$3:$C$56,2,FALSE)*Paramètres!$K$9),IF(OR(Q55="",OR($D55="",$D55="NL",$D55="HORS LIGUE")),0,VLOOKUP(IF(OR(Q55="",OR($D55="",$D55="NL",$D55="HORS LIGUE")),"",COUNTIFS($D$5:$D$72,"&lt;&gt;"&amp;"",$D$5:$D$72,"&lt;&gt;"&amp;"NL",$D$5:$D$72,"&lt;&gt;"&amp;"HORS LIGUE",Q$5:Q$72,"&lt;"&amp;Q55)+1),Paramètres!$B$3:$C$56,2,FALSE)*Paramètres!$K$9))</f>
        <v>0</v>
      </c>
      <c r="S55" s="46"/>
      <c r="T55" s="2">
        <f>IF(S$2="Bike &amp; Run",IF(ISNA(VLOOKUP(S55,Paramètres!$B$3:$C$56,2,FALSE)),0,VLOOKUP(S55,Paramètres!$B$3:$C$56,2,FALSE)*Paramètres!$K$10),IF(OR(S55="",OR($D55="",$D55="NL",$D55="HORS LIGUE")),0,VLOOKUP(IF(OR(S55="",OR($D55="",$D55="NL",$D55="HORS LIGUE")),"",COUNTIFS($D$5:$D$72,"&lt;&gt;"&amp;"",$D$5:$D$72,"&lt;&gt;"&amp;"NL",$D$5:$D$72,"&lt;&gt;"&amp;"HORS LIGUE",S$5:S$72,"&lt;"&amp;S55)+1),Paramètres!$B$3:$C$56,2,FALSE)*Paramètres!$K$10))</f>
        <v>0</v>
      </c>
      <c r="U55" s="46"/>
      <c r="V55" s="2">
        <f>IF(U$2="Bike &amp; Run",IF(ISNA(VLOOKUP(U55,Paramètres!$B$3:$C$56,2,FALSE)),0,VLOOKUP(U55,Paramètres!$B$3:$C$56,2,FALSE)*Paramètres!$K$11),IF(OR(U55="",OR($D55="",$D55="NL",$D55="HORS LIGUE")),0,VLOOKUP(IF(OR(U55="",OR($D55="",$D55="NL",$D55="HORS LIGUE")),"",COUNTIFS($D$5:$D$72,"&lt;&gt;"&amp;"",$D$5:$D$72,"&lt;&gt;"&amp;"NL",$D$5:$D$72,"&lt;&gt;"&amp;"HORS LIGUE",U$5:U$72,"&lt;"&amp;U55)+1),Paramètres!$B$3:$C$56,2,FALSE)*Paramètres!$K$11))</f>
        <v>0</v>
      </c>
      <c r="W55" s="46"/>
      <c r="X55" s="2">
        <f>IF(W$2="Bike &amp; Run",IF(ISNA(VLOOKUP(W55,Paramètres!$B$3:$C$56,2,FALSE)),0,VLOOKUP(W55,Paramètres!$B$3:$C$56,2,FALSE)*Paramètres!$K$12),IF(OR(W55="",OR($D55="",$D55="NL",$D55="HORS LIGUE")),0,VLOOKUP(IF(OR(W55="",OR($D55="",$D55="NL",$D55="HORS LIGUE")),"",COUNTIFS($D$5:$D$72,"&lt;&gt;"&amp;"",$D$5:$D$72,"&lt;&gt;"&amp;"NL",$D$5:$D$72,"&lt;&gt;"&amp;"HORS LIGUE",W$5:W$72,"&lt;"&amp;W55)+1),Paramètres!$B$3:$C$56,2,FALSE)*Paramètres!$K$12))</f>
        <v>0</v>
      </c>
      <c r="Y55" s="46"/>
      <c r="Z55" s="2">
        <f>IF(Y$2="Bike &amp; Run",IF(ISNA(VLOOKUP(Y55,Paramètres!$B$3:$C$56,2,FALSE)),0,VLOOKUP(Y55,Paramètres!$B$3:$C$56,2,FALSE)*Paramètres!$K$13),IF(OR(Y55="",OR($D55="",$D55="NL",$D55="HORS LIGUE")),0,VLOOKUP(IF(OR(Y55="",OR($D55="",$D55="NL",$D55="HORS LIGUE")),"",COUNTIFS($D$5:$D$72,"&lt;&gt;"&amp;"",$D$5:$D$72,"&lt;&gt;"&amp;"NL",$D$5:$D$72,"&lt;&gt;"&amp;"HORS LIGUE",Y$5:Y$72,"&lt;"&amp;Y55)+1),Paramètres!$B$3:$C$56,2,FALSE)*Paramètres!$K$13))</f>
        <v>0</v>
      </c>
      <c r="AA55" s="46"/>
      <c r="AB55" s="2">
        <f>IF(AA$2="Bike &amp; Run",IF(ISNA(VLOOKUP(AA55,Paramètres!$B$3:$C$56,2,FALSE)),0,VLOOKUP(AA55,Paramètres!$B$3:$C$56,2,FALSE)*Paramètres!$K$14),IF(OR(AA55="",OR($D55="",$D55="NL",$D55="HORS LIGUE")),0,VLOOKUP(IF(OR(AA55="",OR($D55="",$D55="NL",$D55="HORS LIGUE")),"",COUNTIFS($D$5:$D$72,"&lt;&gt;"&amp;"",$D$5:$D$72,"&lt;&gt;"&amp;"NL",$D$5:$D$72,"&lt;&gt;"&amp;"HORS LIGUE",AA$5:AA$72,"&lt;"&amp;AA55)+1),Paramètres!$B$3:$C$56,2,FALSE)*Paramètres!$K$14))</f>
        <v>0</v>
      </c>
      <c r="AC55" s="46"/>
      <c r="AD55" s="2">
        <f>IF(AC$2="Bike &amp; Run",IF(ISNA(VLOOKUP(AC55,Paramètres!$B$3:$C$56,2,FALSE)),0,VLOOKUP(AC55,Paramètres!$B$3:$C$56,2,FALSE)*Paramètres!$K$15),IF(OR(AC55="",OR($D55="",$D55="NL",$D55="HORS LIGUE")),0,VLOOKUP(IF(OR(AC55="",OR($D55="",$D55="NL",$D55="HORS LIGUE")),"",COUNTIFS($D$5:$D$72,"&lt;&gt;"&amp;"",$D$5:$D$72,"&lt;&gt;"&amp;"NL",$D$5:$D$72,"&lt;&gt;"&amp;"HORS LIGUE",AC$5:AC$72,"&lt;"&amp;AC55)+1),Paramètres!$B$3:$C$56,2,FALSE)*Paramètres!$K$15))</f>
        <v>0</v>
      </c>
      <c r="AE55" s="46"/>
      <c r="AF55" s="2">
        <f>IF(AE$2="Bike &amp; Run",IF(ISNA(VLOOKUP(AE55,Paramètres!$B$3:$C$56,2,FALSE)),0,VLOOKUP(AE55,Paramètres!$B$3:$C$56,2,FALSE)*Paramètres!$K$16),IF(OR(AE55="",OR($D55="",$D55="NL",$D55="HORS LIGUE")),0,VLOOKUP(IF(OR(AE55="",OR($D55="",$D55="NL",$D55="HORS LIGUE")),"",COUNTIFS($D$5:$D$72,"&lt;&gt;"&amp;"",$D$5:$D$72,"&lt;&gt;"&amp;"NL",$D$5:$D$72,"&lt;&gt;"&amp;"HORS LIGUE",AE$5:AE$72,"&lt;"&amp;AE55)+1),Paramètres!$B$3:$C$56,2,FALSE)*Paramètres!$K$16))</f>
        <v>0</v>
      </c>
      <c r="AG55" s="46"/>
      <c r="AH55" s="2">
        <f>IF(AG$2="Bike &amp; Run",IF(ISNA(VLOOKUP(AG55,Paramètres!$B$3:$C$56,2,FALSE)),0,VLOOKUP(AG55,Paramètres!$B$3:$C$56,2,FALSE)*Paramètres!$K$17),IF(OR(AG55="",OR($D55="",$D55="NL",$D55="HORS LIGUE")),0,VLOOKUP(IF(OR(AG55="",OR($D55="",$D55="NL",$D55="HORS LIGUE")),"",COUNTIFS($D$5:$D$72,"&lt;&gt;"&amp;"",$D$5:$D$72,"&lt;&gt;"&amp;"NL",$D$5:$D$72,"&lt;&gt;"&amp;"HORS LIGUE",AG$5:AG$72,"&lt;"&amp;AG55)+1),Paramètres!$B$3:$C$56,2,FALSE)*Paramètres!$K$17))</f>
        <v>0</v>
      </c>
      <c r="AI55" s="40">
        <f t="shared" si="53"/>
        <v>0</v>
      </c>
      <c r="AJ55" s="3" t="str">
        <f t="shared" si="54"/>
        <v/>
      </c>
      <c r="AK55" s="5">
        <f t="shared" si="55"/>
        <v>0</v>
      </c>
      <c r="AL55" s="41">
        <f t="shared" si="56"/>
        <v>0</v>
      </c>
      <c r="AM55" s="33" t="str">
        <f t="shared" si="57"/>
        <v/>
      </c>
      <c r="AO55" s="22">
        <f t="shared" si="58"/>
        <v>0</v>
      </c>
      <c r="AP55">
        <f t="shared" si="59"/>
        <v>0</v>
      </c>
      <c r="AQ55">
        <f t="shared" si="60"/>
        <v>0</v>
      </c>
      <c r="AR55">
        <f t="shared" si="61"/>
        <v>0</v>
      </c>
      <c r="AS55">
        <f t="shared" si="62"/>
        <v>0</v>
      </c>
      <c r="AT55">
        <f t="shared" si="63"/>
        <v>0</v>
      </c>
      <c r="AU55">
        <f t="shared" si="64"/>
        <v>0</v>
      </c>
      <c r="AV55">
        <f t="shared" si="65"/>
        <v>0</v>
      </c>
      <c r="AW55">
        <f t="shared" si="66"/>
        <v>0</v>
      </c>
      <c r="AX55">
        <f t="shared" si="67"/>
        <v>0</v>
      </c>
      <c r="AY55">
        <f t="shared" si="68"/>
        <v>0</v>
      </c>
      <c r="AZ55">
        <f t="shared" si="69"/>
        <v>0</v>
      </c>
      <c r="BA55">
        <f t="shared" si="70"/>
        <v>0</v>
      </c>
      <c r="BB55">
        <f t="shared" si="71"/>
        <v>0</v>
      </c>
      <c r="BC55">
        <f t="shared" si="72"/>
        <v>0</v>
      </c>
      <c r="BD55">
        <f t="shared" si="73"/>
        <v>0</v>
      </c>
      <c r="BE55" s="22">
        <f t="shared" ref="BE55:BR55" si="92">BD55+LARGE($AO55:$BC55,BE$4)</f>
        <v>0</v>
      </c>
      <c r="BF55" s="22">
        <f t="shared" si="92"/>
        <v>0</v>
      </c>
      <c r="BG55" s="22">
        <f t="shared" si="92"/>
        <v>0</v>
      </c>
      <c r="BH55" s="22">
        <f t="shared" si="92"/>
        <v>0</v>
      </c>
      <c r="BI55" s="22">
        <f t="shared" si="92"/>
        <v>0</v>
      </c>
      <c r="BJ55" s="22">
        <f t="shared" si="92"/>
        <v>0</v>
      </c>
      <c r="BK55" s="22">
        <f t="shared" si="92"/>
        <v>0</v>
      </c>
      <c r="BL55" s="22">
        <f t="shared" si="92"/>
        <v>0</v>
      </c>
      <c r="BM55" s="22">
        <f t="shared" si="92"/>
        <v>0</v>
      </c>
      <c r="BN55" s="22">
        <f t="shared" si="92"/>
        <v>0</v>
      </c>
      <c r="BO55" s="22">
        <f t="shared" si="92"/>
        <v>0</v>
      </c>
      <c r="BP55" s="22">
        <f t="shared" si="92"/>
        <v>0</v>
      </c>
      <c r="BQ55" s="22">
        <f t="shared" si="92"/>
        <v>0</v>
      </c>
      <c r="BR55" s="22">
        <f t="shared" si="92"/>
        <v>0</v>
      </c>
    </row>
    <row r="56" spans="1:70" ht="16.5">
      <c r="A56" s="14"/>
      <c r="B56" s="32" t="str">
        <f>IF(ISNA(VLOOKUP(A56,'Licenciés Jeunes 2023'!A:C,3,0)),"",VLOOKUP(A56,'Licenciés Jeunes 2023'!A:C,3,0))</f>
        <v/>
      </c>
      <c r="C56" s="32" t="str">
        <f>IF(ISNA(VLOOKUP(A56,'Licenciés Jeunes 2023'!A:C,2,0)),"",VLOOKUP(A56,'Licenciés Jeunes 2023'!A:C,2,0))</f>
        <v/>
      </c>
      <c r="D56" s="32" t="str">
        <f>IF(ISNA(VLOOKUP(A56,'Licenciés Jeunes 2023'!A:F,6,0)),"",VLOOKUP(A56,'Licenciés Jeunes 2023'!A:F,6,0))</f>
        <v/>
      </c>
      <c r="E56" s="6"/>
      <c r="F56" s="2">
        <f>IF(E$2="Bike &amp; Run",IF(ISNA(VLOOKUP(E56,Paramètres!$B$3:$C$56,2,FALSE)),0,VLOOKUP(E56,Paramètres!$B$3:$C$56,2,FALSE)*Paramètres!$K$3),IF(OR(E56="",OR($D56="",$D56="NL",$D56="HORS LIGUE")),0,VLOOKUP(IF(OR(E56="",OR($D56="",$D56="NL",$D56="HORS LIGUE")),"",COUNTIFS($D$5:$D$72,"&lt;&gt;"&amp;"",$D$5:$D$72,"&lt;&gt;"&amp;"NL",$D$5:$D$72,"&lt;&gt;"&amp;"HORS LIGUE",E$5:E$72,"&lt;"&amp;E56)+1),Paramètres!$B$3:$C$56,2,FALSE)*Paramètres!$K$3))</f>
        <v>0</v>
      </c>
      <c r="G56" s="4"/>
      <c r="H56" s="2">
        <f>IF(G$2="Bike &amp; Run",IF(ISNA(VLOOKUP(G56,Paramètres!$B$3:$C$56,2,FALSE)),0,VLOOKUP(G56,Paramètres!$B$3:$C$56,2,FALSE)*Paramètres!$K$4),IF(OR(G56="",OR($D56="",$D56="NL",$D56="HORS LIGUE")),0,VLOOKUP(IF(OR(G56="",OR($D56="",$D56="NL",$D56="HORS LIGUE")),"",COUNTIFS($D$5:$D$72,"&lt;&gt;"&amp;"",$D$5:$D$72,"&lt;&gt;"&amp;"NL",$D$5:$D$72,"&lt;&gt;"&amp;"HORS LIGUE",G$5:G$72,"&lt;"&amp;G56)+1),Paramètres!$B$3:$C$56,2,FALSE)*Paramètres!$K$4))</f>
        <v>0</v>
      </c>
      <c r="I56" s="36"/>
      <c r="J56" s="2">
        <f>IF(I$2="Bike &amp; Run",IF(ISNA(VLOOKUP(I56,Paramètres!$B$3:$C$56,2,FALSE)),0,VLOOKUP(I56,Paramètres!$B$3:$C$56,2,FALSE)*Paramètres!$K$5),IF(OR(I56="",OR($D56="",$D56="NL",$D56="HORS LIGUE")),0,VLOOKUP(IF(OR(I56="",OR($D56="",$D56="NL",$D56="HORS LIGUE")),"",COUNTIFS($D$5:$D$72,"&lt;&gt;"&amp;"",$D$5:$D$72,"&lt;&gt;"&amp;"NL",$D$5:$D$72,"&lt;&gt;"&amp;"HORS LIGUE",I$5:I$72,"&lt;"&amp;I56)+1),Paramètres!$B$3:$C$56,2,FALSE)*Paramètres!$K$5))</f>
        <v>0</v>
      </c>
      <c r="K56" s="4"/>
      <c r="L56" s="2">
        <f>IF(K$2="Bike &amp; Run",IF(ISNA(VLOOKUP(K56,Paramètres!$B$3:$C$56,2,FALSE)),0,VLOOKUP(K56,Paramètres!$B$3:$C$56,2,FALSE)*Paramètres!$K$6),IF(OR(K56="",OR($D56="",$D56="NL",$D56="HORS LIGUE")),0,VLOOKUP(IF(OR(K56="",OR($D56="",$D56="NL",$D56="HORS LIGUE")),"",COUNTIFS($D$5:$D$72,"&lt;&gt;"&amp;"",$D$5:$D$72,"&lt;&gt;"&amp;"NL",$D$5:$D$72,"&lt;&gt;"&amp;"HORS LIGUE",K$5:K$72,"&lt;"&amp;K56)+1),Paramètres!$B$3:$C$56,2,FALSE)*Paramètres!$K$6))</f>
        <v>0</v>
      </c>
      <c r="M56" s="4"/>
      <c r="N56" s="2">
        <f>IF(M$2="Bike &amp; Run",IF(ISNA(VLOOKUP(M56,Paramètres!$B$3:$C$56,2,FALSE)),0,VLOOKUP(M56,Paramètres!$B$3:$C$56,2,FALSE)*Paramètres!$K$7),IF(OR(M56="",OR($D56="",$D56="NL",$D56="HORS LIGUE")),0,VLOOKUP(IF(OR(M56="",OR($D56="",$D56="NL",$D56="HORS LIGUE")),"",COUNTIFS($D$5:$D$72,"&lt;&gt;"&amp;"",$D$5:$D$72,"&lt;&gt;"&amp;"NL",$D$5:$D$72,"&lt;&gt;"&amp;"HORS LIGUE",M$5:M$72,"&lt;"&amp;M56)+1),Paramètres!$B$3:$C$56,2,FALSE)*Paramètres!$K$7))</f>
        <v>0</v>
      </c>
      <c r="O56" s="46"/>
      <c r="P56" s="2">
        <f>IF(O$2="Bike &amp; Run",IF(ISNA(VLOOKUP(O56,Paramètres!$B$3:$C$56,2,FALSE)),0,VLOOKUP(O56,Paramètres!$B$3:$C$56,2,FALSE)*Paramètres!$K$8),IF(OR(O56="",OR($D56="",$D56="NL",$D56="HORS LIGUE")),0,VLOOKUP(IF(OR(O56="",OR($D56="",$D56="NL",$D56="HORS LIGUE")),"",COUNTIFS($D$5:$D$72,"&lt;&gt;"&amp;"",$D$5:$D$72,"&lt;&gt;"&amp;"NL",$D$5:$D$72,"&lt;&gt;"&amp;"HORS LIGUE",O$5:O$72,"&lt;"&amp;O56)+1),Paramètres!$B$3:$C$56,2,FALSE)*Paramètres!$K$8))</f>
        <v>0</v>
      </c>
      <c r="Q56" s="46"/>
      <c r="R56" s="2">
        <f>IF(Q$2="Bike &amp; Run",IF(ISNA(VLOOKUP(Q56,Paramètres!$B$3:$C$56,2,FALSE)),0,VLOOKUP(Q56,Paramètres!$B$3:$C$56,2,FALSE)*Paramètres!$K$9),IF(OR(Q56="",OR($D56="",$D56="NL",$D56="HORS LIGUE")),0,VLOOKUP(IF(OR(Q56="",OR($D56="",$D56="NL",$D56="HORS LIGUE")),"",COUNTIFS($D$5:$D$72,"&lt;&gt;"&amp;"",$D$5:$D$72,"&lt;&gt;"&amp;"NL",$D$5:$D$72,"&lt;&gt;"&amp;"HORS LIGUE",Q$5:Q$72,"&lt;"&amp;Q56)+1),Paramètres!$B$3:$C$56,2,FALSE)*Paramètres!$K$9))</f>
        <v>0</v>
      </c>
      <c r="S56" s="46"/>
      <c r="T56" s="2">
        <f>IF(S$2="Bike &amp; Run",IF(ISNA(VLOOKUP(S56,Paramètres!$B$3:$C$56,2,FALSE)),0,VLOOKUP(S56,Paramètres!$B$3:$C$56,2,FALSE)*Paramètres!$K$10),IF(OR(S56="",OR($D56="",$D56="NL",$D56="HORS LIGUE")),0,VLOOKUP(IF(OR(S56="",OR($D56="",$D56="NL",$D56="HORS LIGUE")),"",COUNTIFS($D$5:$D$72,"&lt;&gt;"&amp;"",$D$5:$D$72,"&lt;&gt;"&amp;"NL",$D$5:$D$72,"&lt;&gt;"&amp;"HORS LIGUE",S$5:S$72,"&lt;"&amp;S56)+1),Paramètres!$B$3:$C$56,2,FALSE)*Paramètres!$K$10))</f>
        <v>0</v>
      </c>
      <c r="U56" s="46"/>
      <c r="V56" s="2">
        <f>IF(U$2="Bike &amp; Run",IF(ISNA(VLOOKUP(U56,Paramètres!$B$3:$C$56,2,FALSE)),0,VLOOKUP(U56,Paramètres!$B$3:$C$56,2,FALSE)*Paramètres!$K$11),IF(OR(U56="",OR($D56="",$D56="NL",$D56="HORS LIGUE")),0,VLOOKUP(IF(OR(U56="",OR($D56="",$D56="NL",$D56="HORS LIGUE")),"",COUNTIFS($D$5:$D$72,"&lt;&gt;"&amp;"",$D$5:$D$72,"&lt;&gt;"&amp;"NL",$D$5:$D$72,"&lt;&gt;"&amp;"HORS LIGUE",U$5:U$72,"&lt;"&amp;U56)+1),Paramètres!$B$3:$C$56,2,FALSE)*Paramètres!$K$11))</f>
        <v>0</v>
      </c>
      <c r="W56" s="46"/>
      <c r="X56" s="2">
        <f>IF(W$2="Bike &amp; Run",IF(ISNA(VLOOKUP(W56,Paramètres!$B$3:$C$56,2,FALSE)),0,VLOOKUP(W56,Paramètres!$B$3:$C$56,2,FALSE)*Paramètres!$K$12),IF(OR(W56="",OR($D56="",$D56="NL",$D56="HORS LIGUE")),0,VLOOKUP(IF(OR(W56="",OR($D56="",$D56="NL",$D56="HORS LIGUE")),"",COUNTIFS($D$5:$D$72,"&lt;&gt;"&amp;"",$D$5:$D$72,"&lt;&gt;"&amp;"NL",$D$5:$D$72,"&lt;&gt;"&amp;"HORS LIGUE",W$5:W$72,"&lt;"&amp;W56)+1),Paramètres!$B$3:$C$56,2,FALSE)*Paramètres!$K$12))</f>
        <v>0</v>
      </c>
      <c r="Y56" s="46"/>
      <c r="Z56" s="2">
        <f>IF(Y$2="Bike &amp; Run",IF(ISNA(VLOOKUP(Y56,Paramètres!$B$3:$C$56,2,FALSE)),0,VLOOKUP(Y56,Paramètres!$B$3:$C$56,2,FALSE)*Paramètres!$K$13),IF(OR(Y56="",OR($D56="",$D56="NL",$D56="HORS LIGUE")),0,VLOOKUP(IF(OR(Y56="",OR($D56="",$D56="NL",$D56="HORS LIGUE")),"",COUNTIFS($D$5:$D$72,"&lt;&gt;"&amp;"",$D$5:$D$72,"&lt;&gt;"&amp;"NL",$D$5:$D$72,"&lt;&gt;"&amp;"HORS LIGUE",Y$5:Y$72,"&lt;"&amp;Y56)+1),Paramètres!$B$3:$C$56,2,FALSE)*Paramètres!$K$13))</f>
        <v>0</v>
      </c>
      <c r="AA56" s="46"/>
      <c r="AB56" s="2">
        <f>IF(AA$2="Bike &amp; Run",IF(ISNA(VLOOKUP(AA56,Paramètres!$B$3:$C$56,2,FALSE)),0,VLOOKUP(AA56,Paramètres!$B$3:$C$56,2,FALSE)*Paramètres!$K$14),IF(OR(AA56="",OR($D56="",$D56="NL",$D56="HORS LIGUE")),0,VLOOKUP(IF(OR(AA56="",OR($D56="",$D56="NL",$D56="HORS LIGUE")),"",COUNTIFS($D$5:$D$72,"&lt;&gt;"&amp;"",$D$5:$D$72,"&lt;&gt;"&amp;"NL",$D$5:$D$72,"&lt;&gt;"&amp;"HORS LIGUE",AA$5:AA$72,"&lt;"&amp;AA56)+1),Paramètres!$B$3:$C$56,2,FALSE)*Paramètres!$K$14))</f>
        <v>0</v>
      </c>
      <c r="AC56" s="46"/>
      <c r="AD56" s="2">
        <f>IF(AC$2="Bike &amp; Run",IF(ISNA(VLOOKUP(AC56,Paramètres!$B$3:$C$56,2,FALSE)),0,VLOOKUP(AC56,Paramètres!$B$3:$C$56,2,FALSE)*Paramètres!$K$15),IF(OR(AC56="",OR($D56="",$D56="NL",$D56="HORS LIGUE")),0,VLOOKUP(IF(OR(AC56="",OR($D56="",$D56="NL",$D56="HORS LIGUE")),"",COUNTIFS($D$5:$D$72,"&lt;&gt;"&amp;"",$D$5:$D$72,"&lt;&gt;"&amp;"NL",$D$5:$D$72,"&lt;&gt;"&amp;"HORS LIGUE",AC$5:AC$72,"&lt;"&amp;AC56)+1),Paramètres!$B$3:$C$56,2,FALSE)*Paramètres!$K$15))</f>
        <v>0</v>
      </c>
      <c r="AE56" s="46"/>
      <c r="AF56" s="2">
        <f>IF(AE$2="Bike &amp; Run",IF(ISNA(VLOOKUP(AE56,Paramètres!$B$3:$C$56,2,FALSE)),0,VLOOKUP(AE56,Paramètres!$B$3:$C$56,2,FALSE)*Paramètres!$K$16),IF(OR(AE56="",OR($D56="",$D56="NL",$D56="HORS LIGUE")),0,VLOOKUP(IF(OR(AE56="",OR($D56="",$D56="NL",$D56="HORS LIGUE")),"",COUNTIFS($D$5:$D$72,"&lt;&gt;"&amp;"",$D$5:$D$72,"&lt;&gt;"&amp;"NL",$D$5:$D$72,"&lt;&gt;"&amp;"HORS LIGUE",AE$5:AE$72,"&lt;"&amp;AE56)+1),Paramètres!$B$3:$C$56,2,FALSE)*Paramètres!$K$16))</f>
        <v>0</v>
      </c>
      <c r="AG56" s="46"/>
      <c r="AH56" s="2">
        <f>IF(AG$2="Bike &amp; Run",IF(ISNA(VLOOKUP(AG56,Paramètres!$B$3:$C$56,2,FALSE)),0,VLOOKUP(AG56,Paramètres!$B$3:$C$56,2,FALSE)*Paramètres!$K$17),IF(OR(AG56="",OR($D56="",$D56="NL",$D56="HORS LIGUE")),0,VLOOKUP(IF(OR(AG56="",OR($D56="",$D56="NL",$D56="HORS LIGUE")),"",COUNTIFS($D$5:$D$72,"&lt;&gt;"&amp;"",$D$5:$D$72,"&lt;&gt;"&amp;"NL",$D$5:$D$72,"&lt;&gt;"&amp;"HORS LIGUE",AG$5:AG$72,"&lt;"&amp;AG56)+1),Paramètres!$B$3:$C$56,2,FALSE)*Paramètres!$K$17))</f>
        <v>0</v>
      </c>
      <c r="AI56" s="40">
        <f t="shared" si="53"/>
        <v>0</v>
      </c>
      <c r="AJ56" s="3" t="str">
        <f t="shared" si="54"/>
        <v/>
      </c>
      <c r="AK56" s="5">
        <f t="shared" si="55"/>
        <v>0</v>
      </c>
      <c r="AL56" s="41">
        <f t="shared" si="56"/>
        <v>0</v>
      </c>
      <c r="AM56" s="33" t="str">
        <f t="shared" si="57"/>
        <v/>
      </c>
      <c r="AO56" s="22">
        <f t="shared" si="58"/>
        <v>0</v>
      </c>
      <c r="AP56">
        <f t="shared" si="59"/>
        <v>0</v>
      </c>
      <c r="AQ56">
        <f t="shared" si="60"/>
        <v>0</v>
      </c>
      <c r="AR56">
        <f t="shared" si="61"/>
        <v>0</v>
      </c>
      <c r="AS56">
        <f t="shared" si="62"/>
        <v>0</v>
      </c>
      <c r="AT56">
        <f t="shared" si="63"/>
        <v>0</v>
      </c>
      <c r="AU56">
        <f t="shared" si="64"/>
        <v>0</v>
      </c>
      <c r="AV56">
        <f t="shared" si="65"/>
        <v>0</v>
      </c>
      <c r="AW56">
        <f t="shared" si="66"/>
        <v>0</v>
      </c>
      <c r="AX56">
        <f t="shared" si="67"/>
        <v>0</v>
      </c>
      <c r="AY56">
        <f t="shared" si="68"/>
        <v>0</v>
      </c>
      <c r="AZ56">
        <f t="shared" si="69"/>
        <v>0</v>
      </c>
      <c r="BA56">
        <f t="shared" si="70"/>
        <v>0</v>
      </c>
      <c r="BB56">
        <f t="shared" si="71"/>
        <v>0</v>
      </c>
      <c r="BC56">
        <f t="shared" si="72"/>
        <v>0</v>
      </c>
      <c r="BD56">
        <f t="shared" si="73"/>
        <v>0</v>
      </c>
      <c r="BE56" s="22">
        <f t="shared" ref="BE56:BR56" si="93">BD56+LARGE($AO56:$BC56,BE$4)</f>
        <v>0</v>
      </c>
      <c r="BF56" s="22">
        <f t="shared" si="93"/>
        <v>0</v>
      </c>
      <c r="BG56" s="22">
        <f t="shared" si="93"/>
        <v>0</v>
      </c>
      <c r="BH56" s="22">
        <f t="shared" si="93"/>
        <v>0</v>
      </c>
      <c r="BI56" s="22">
        <f t="shared" si="93"/>
        <v>0</v>
      </c>
      <c r="BJ56" s="22">
        <f t="shared" si="93"/>
        <v>0</v>
      </c>
      <c r="BK56" s="22">
        <f t="shared" si="93"/>
        <v>0</v>
      </c>
      <c r="BL56" s="22">
        <f t="shared" si="93"/>
        <v>0</v>
      </c>
      <c r="BM56" s="22">
        <f t="shared" si="93"/>
        <v>0</v>
      </c>
      <c r="BN56" s="22">
        <f t="shared" si="93"/>
        <v>0</v>
      </c>
      <c r="BO56" s="22">
        <f t="shared" si="93"/>
        <v>0</v>
      </c>
      <c r="BP56" s="22">
        <f t="shared" si="93"/>
        <v>0</v>
      </c>
      <c r="BQ56" s="22">
        <f t="shared" si="93"/>
        <v>0</v>
      </c>
      <c r="BR56" s="22">
        <f t="shared" si="93"/>
        <v>0</v>
      </c>
    </row>
    <row r="57" spans="1:70" ht="16.5">
      <c r="A57" s="14"/>
      <c r="B57" s="32" t="str">
        <f>IF(ISNA(VLOOKUP(A57,'Licenciés Jeunes 2023'!A:C,3,0)),"",VLOOKUP(A57,'Licenciés Jeunes 2023'!A:C,3,0))</f>
        <v/>
      </c>
      <c r="C57" s="32" t="str">
        <f>IF(ISNA(VLOOKUP(A57,'Licenciés Jeunes 2023'!A:C,2,0)),"",VLOOKUP(A57,'Licenciés Jeunes 2023'!A:C,2,0))</f>
        <v/>
      </c>
      <c r="D57" s="32" t="str">
        <f>IF(ISNA(VLOOKUP(A57,'Licenciés Jeunes 2023'!A:F,6,0)),"",VLOOKUP(A57,'Licenciés Jeunes 2023'!A:F,6,0))</f>
        <v/>
      </c>
      <c r="E57" s="6"/>
      <c r="F57" s="2">
        <f>IF(E$2="Bike &amp; Run",IF(ISNA(VLOOKUP(E57,Paramètres!$B$3:$C$56,2,FALSE)),0,VLOOKUP(E57,Paramètres!$B$3:$C$56,2,FALSE)*Paramètres!$K$3),IF(OR(E57="",OR($D57="",$D57="NL",$D57="HORS LIGUE")),0,VLOOKUP(IF(OR(E57="",OR($D57="",$D57="NL",$D57="HORS LIGUE")),"",COUNTIFS($D$5:$D$72,"&lt;&gt;"&amp;"",$D$5:$D$72,"&lt;&gt;"&amp;"NL",$D$5:$D$72,"&lt;&gt;"&amp;"HORS LIGUE",E$5:E$72,"&lt;"&amp;E57)+1),Paramètres!$B$3:$C$56,2,FALSE)*Paramètres!$K$3))</f>
        <v>0</v>
      </c>
      <c r="G57" s="4"/>
      <c r="H57" s="2">
        <f>IF(G$2="Bike &amp; Run",IF(ISNA(VLOOKUP(G57,Paramètres!$B$3:$C$56,2,FALSE)),0,VLOOKUP(G57,Paramètres!$B$3:$C$56,2,FALSE)*Paramètres!$K$4),IF(OR(G57="",OR($D57="",$D57="NL",$D57="HORS LIGUE")),0,VLOOKUP(IF(OR(G57="",OR($D57="",$D57="NL",$D57="HORS LIGUE")),"",COUNTIFS($D$5:$D$72,"&lt;&gt;"&amp;"",$D$5:$D$72,"&lt;&gt;"&amp;"NL",$D$5:$D$72,"&lt;&gt;"&amp;"HORS LIGUE",G$5:G$72,"&lt;"&amp;G57)+1),Paramètres!$B$3:$C$56,2,FALSE)*Paramètres!$K$4))</f>
        <v>0</v>
      </c>
      <c r="I57" s="36"/>
      <c r="J57" s="2">
        <f>IF(I$2="Bike &amp; Run",IF(ISNA(VLOOKUP(I57,Paramètres!$B$3:$C$56,2,FALSE)),0,VLOOKUP(I57,Paramètres!$B$3:$C$56,2,FALSE)*Paramètres!$K$5),IF(OR(I57="",OR($D57="",$D57="NL",$D57="HORS LIGUE")),0,VLOOKUP(IF(OR(I57="",OR($D57="",$D57="NL",$D57="HORS LIGUE")),"",COUNTIFS($D$5:$D$72,"&lt;&gt;"&amp;"",$D$5:$D$72,"&lt;&gt;"&amp;"NL",$D$5:$D$72,"&lt;&gt;"&amp;"HORS LIGUE",I$5:I$72,"&lt;"&amp;I57)+1),Paramètres!$B$3:$C$56,2,FALSE)*Paramètres!$K$5))</f>
        <v>0</v>
      </c>
      <c r="K57" s="4"/>
      <c r="L57" s="2">
        <f>IF(K$2="Bike &amp; Run",IF(ISNA(VLOOKUP(K57,Paramètres!$B$3:$C$56,2,FALSE)),0,VLOOKUP(K57,Paramètres!$B$3:$C$56,2,FALSE)*Paramètres!$K$6),IF(OR(K57="",OR($D57="",$D57="NL",$D57="HORS LIGUE")),0,VLOOKUP(IF(OR(K57="",OR($D57="",$D57="NL",$D57="HORS LIGUE")),"",COUNTIFS($D$5:$D$72,"&lt;&gt;"&amp;"",$D$5:$D$72,"&lt;&gt;"&amp;"NL",$D$5:$D$72,"&lt;&gt;"&amp;"HORS LIGUE",K$5:K$72,"&lt;"&amp;K57)+1),Paramètres!$B$3:$C$56,2,FALSE)*Paramètres!$K$6))</f>
        <v>0</v>
      </c>
      <c r="M57" s="4"/>
      <c r="N57" s="2">
        <f>IF(M$2="Bike &amp; Run",IF(ISNA(VLOOKUP(M57,Paramètres!$B$3:$C$56,2,FALSE)),0,VLOOKUP(M57,Paramètres!$B$3:$C$56,2,FALSE)*Paramètres!$K$7),IF(OR(M57="",OR($D57="",$D57="NL",$D57="HORS LIGUE")),0,VLOOKUP(IF(OR(M57="",OR($D57="",$D57="NL",$D57="HORS LIGUE")),"",COUNTIFS($D$5:$D$72,"&lt;&gt;"&amp;"",$D$5:$D$72,"&lt;&gt;"&amp;"NL",$D$5:$D$72,"&lt;&gt;"&amp;"HORS LIGUE",M$5:M$72,"&lt;"&amp;M57)+1),Paramètres!$B$3:$C$56,2,FALSE)*Paramètres!$K$7))</f>
        <v>0</v>
      </c>
      <c r="O57" s="46"/>
      <c r="P57" s="2">
        <f>IF(O$2="Bike &amp; Run",IF(ISNA(VLOOKUP(O57,Paramètres!$B$3:$C$56,2,FALSE)),0,VLOOKUP(O57,Paramètres!$B$3:$C$56,2,FALSE)*Paramètres!$K$8),IF(OR(O57="",OR($D57="",$D57="NL",$D57="HORS LIGUE")),0,VLOOKUP(IF(OR(O57="",OR($D57="",$D57="NL",$D57="HORS LIGUE")),"",COUNTIFS($D$5:$D$72,"&lt;&gt;"&amp;"",$D$5:$D$72,"&lt;&gt;"&amp;"NL",$D$5:$D$72,"&lt;&gt;"&amp;"HORS LIGUE",O$5:O$72,"&lt;"&amp;O57)+1),Paramètres!$B$3:$C$56,2,FALSE)*Paramètres!$K$8))</f>
        <v>0</v>
      </c>
      <c r="Q57" s="46"/>
      <c r="R57" s="2">
        <f>IF(Q$2="Bike &amp; Run",IF(ISNA(VLOOKUP(Q57,Paramètres!$B$3:$C$56,2,FALSE)),0,VLOOKUP(Q57,Paramètres!$B$3:$C$56,2,FALSE)*Paramètres!$K$9),IF(OR(Q57="",OR($D57="",$D57="NL",$D57="HORS LIGUE")),0,VLOOKUP(IF(OR(Q57="",OR($D57="",$D57="NL",$D57="HORS LIGUE")),"",COUNTIFS($D$5:$D$72,"&lt;&gt;"&amp;"",$D$5:$D$72,"&lt;&gt;"&amp;"NL",$D$5:$D$72,"&lt;&gt;"&amp;"HORS LIGUE",Q$5:Q$72,"&lt;"&amp;Q57)+1),Paramètres!$B$3:$C$56,2,FALSE)*Paramètres!$K$9))</f>
        <v>0</v>
      </c>
      <c r="S57" s="46"/>
      <c r="T57" s="2">
        <f>IF(S$2="Bike &amp; Run",IF(ISNA(VLOOKUP(S57,Paramètres!$B$3:$C$56,2,FALSE)),0,VLOOKUP(S57,Paramètres!$B$3:$C$56,2,FALSE)*Paramètres!$K$10),IF(OR(S57="",OR($D57="",$D57="NL",$D57="HORS LIGUE")),0,VLOOKUP(IF(OR(S57="",OR($D57="",$D57="NL",$D57="HORS LIGUE")),"",COUNTIFS($D$5:$D$72,"&lt;&gt;"&amp;"",$D$5:$D$72,"&lt;&gt;"&amp;"NL",$D$5:$D$72,"&lt;&gt;"&amp;"HORS LIGUE",S$5:S$72,"&lt;"&amp;S57)+1),Paramètres!$B$3:$C$56,2,FALSE)*Paramètres!$K$10))</f>
        <v>0</v>
      </c>
      <c r="U57" s="46"/>
      <c r="V57" s="2">
        <f>IF(U$2="Bike &amp; Run",IF(ISNA(VLOOKUP(U57,Paramètres!$B$3:$C$56,2,FALSE)),0,VLOOKUP(U57,Paramètres!$B$3:$C$56,2,FALSE)*Paramètres!$K$11),IF(OR(U57="",OR($D57="",$D57="NL",$D57="HORS LIGUE")),0,VLOOKUP(IF(OR(U57="",OR($D57="",$D57="NL",$D57="HORS LIGUE")),"",COUNTIFS($D$5:$D$72,"&lt;&gt;"&amp;"",$D$5:$D$72,"&lt;&gt;"&amp;"NL",$D$5:$D$72,"&lt;&gt;"&amp;"HORS LIGUE",U$5:U$72,"&lt;"&amp;U57)+1),Paramètres!$B$3:$C$56,2,FALSE)*Paramètres!$K$11))</f>
        <v>0</v>
      </c>
      <c r="W57" s="46"/>
      <c r="X57" s="2">
        <f>IF(W$2="Bike &amp; Run",IF(ISNA(VLOOKUP(W57,Paramètres!$B$3:$C$56,2,FALSE)),0,VLOOKUP(W57,Paramètres!$B$3:$C$56,2,FALSE)*Paramètres!$K$12),IF(OR(W57="",OR($D57="",$D57="NL",$D57="HORS LIGUE")),0,VLOOKUP(IF(OR(W57="",OR($D57="",$D57="NL",$D57="HORS LIGUE")),"",COUNTIFS($D$5:$D$72,"&lt;&gt;"&amp;"",$D$5:$D$72,"&lt;&gt;"&amp;"NL",$D$5:$D$72,"&lt;&gt;"&amp;"HORS LIGUE",W$5:W$72,"&lt;"&amp;W57)+1),Paramètres!$B$3:$C$56,2,FALSE)*Paramètres!$K$12))</f>
        <v>0</v>
      </c>
      <c r="Y57" s="46"/>
      <c r="Z57" s="2">
        <f>IF(Y$2="Bike &amp; Run",IF(ISNA(VLOOKUP(Y57,Paramètres!$B$3:$C$56,2,FALSE)),0,VLOOKUP(Y57,Paramètres!$B$3:$C$56,2,FALSE)*Paramètres!$K$13),IF(OR(Y57="",OR($D57="",$D57="NL",$D57="HORS LIGUE")),0,VLOOKUP(IF(OR(Y57="",OR($D57="",$D57="NL",$D57="HORS LIGUE")),"",COUNTIFS($D$5:$D$72,"&lt;&gt;"&amp;"",$D$5:$D$72,"&lt;&gt;"&amp;"NL",$D$5:$D$72,"&lt;&gt;"&amp;"HORS LIGUE",Y$5:Y$72,"&lt;"&amp;Y57)+1),Paramètres!$B$3:$C$56,2,FALSE)*Paramètres!$K$13))</f>
        <v>0</v>
      </c>
      <c r="AA57" s="46"/>
      <c r="AB57" s="2">
        <f>IF(AA$2="Bike &amp; Run",IF(ISNA(VLOOKUP(AA57,Paramètres!$B$3:$C$56,2,FALSE)),0,VLOOKUP(AA57,Paramètres!$B$3:$C$56,2,FALSE)*Paramètres!$K$14),IF(OR(AA57="",OR($D57="",$D57="NL",$D57="HORS LIGUE")),0,VLOOKUP(IF(OR(AA57="",OR($D57="",$D57="NL",$D57="HORS LIGUE")),"",COUNTIFS($D$5:$D$72,"&lt;&gt;"&amp;"",$D$5:$D$72,"&lt;&gt;"&amp;"NL",$D$5:$D$72,"&lt;&gt;"&amp;"HORS LIGUE",AA$5:AA$72,"&lt;"&amp;AA57)+1),Paramètres!$B$3:$C$56,2,FALSE)*Paramètres!$K$14))</f>
        <v>0</v>
      </c>
      <c r="AC57" s="46"/>
      <c r="AD57" s="2">
        <f>IF(AC$2="Bike &amp; Run",IF(ISNA(VLOOKUP(AC57,Paramètres!$B$3:$C$56,2,FALSE)),0,VLOOKUP(AC57,Paramètres!$B$3:$C$56,2,FALSE)*Paramètres!$K$15),IF(OR(AC57="",OR($D57="",$D57="NL",$D57="HORS LIGUE")),0,VLOOKUP(IF(OR(AC57="",OR($D57="",$D57="NL",$D57="HORS LIGUE")),"",COUNTIFS($D$5:$D$72,"&lt;&gt;"&amp;"",$D$5:$D$72,"&lt;&gt;"&amp;"NL",$D$5:$D$72,"&lt;&gt;"&amp;"HORS LIGUE",AC$5:AC$72,"&lt;"&amp;AC57)+1),Paramètres!$B$3:$C$56,2,FALSE)*Paramètres!$K$15))</f>
        <v>0</v>
      </c>
      <c r="AE57" s="46"/>
      <c r="AF57" s="2">
        <f>IF(AE$2="Bike &amp; Run",IF(ISNA(VLOOKUP(AE57,Paramètres!$B$3:$C$56,2,FALSE)),0,VLOOKUP(AE57,Paramètres!$B$3:$C$56,2,FALSE)*Paramètres!$K$16),IF(OR(AE57="",OR($D57="",$D57="NL",$D57="HORS LIGUE")),0,VLOOKUP(IF(OR(AE57="",OR($D57="",$D57="NL",$D57="HORS LIGUE")),"",COUNTIFS($D$5:$D$72,"&lt;&gt;"&amp;"",$D$5:$D$72,"&lt;&gt;"&amp;"NL",$D$5:$D$72,"&lt;&gt;"&amp;"HORS LIGUE",AE$5:AE$72,"&lt;"&amp;AE57)+1),Paramètres!$B$3:$C$56,2,FALSE)*Paramètres!$K$16))</f>
        <v>0</v>
      </c>
      <c r="AG57" s="46"/>
      <c r="AH57" s="2">
        <f>IF(AG$2="Bike &amp; Run",IF(ISNA(VLOOKUP(AG57,Paramètres!$B$3:$C$56,2,FALSE)),0,VLOOKUP(AG57,Paramètres!$B$3:$C$56,2,FALSE)*Paramètres!$K$17),IF(OR(AG57="",OR($D57="",$D57="NL",$D57="HORS LIGUE")),0,VLOOKUP(IF(OR(AG57="",OR($D57="",$D57="NL",$D57="HORS LIGUE")),"",COUNTIFS($D$5:$D$72,"&lt;&gt;"&amp;"",$D$5:$D$72,"&lt;&gt;"&amp;"NL",$D$5:$D$72,"&lt;&gt;"&amp;"HORS LIGUE",AG$5:AG$72,"&lt;"&amp;AG57)+1),Paramètres!$B$3:$C$56,2,FALSE)*Paramètres!$K$17))</f>
        <v>0</v>
      </c>
      <c r="AI57" s="40">
        <f t="shared" si="53"/>
        <v>0</v>
      </c>
      <c r="AJ57" s="3" t="str">
        <f t="shared" si="54"/>
        <v/>
      </c>
      <c r="AK57" s="5">
        <f t="shared" si="55"/>
        <v>0</v>
      </c>
      <c r="AL57" s="41">
        <f t="shared" si="56"/>
        <v>0</v>
      </c>
      <c r="AM57" s="33" t="str">
        <f t="shared" si="57"/>
        <v/>
      </c>
      <c r="AO57" s="22">
        <f t="shared" si="58"/>
        <v>0</v>
      </c>
      <c r="AP57">
        <f t="shared" si="59"/>
        <v>0</v>
      </c>
      <c r="AQ57">
        <f t="shared" si="60"/>
        <v>0</v>
      </c>
      <c r="AR57">
        <f t="shared" si="61"/>
        <v>0</v>
      </c>
      <c r="AS57">
        <f t="shared" si="62"/>
        <v>0</v>
      </c>
      <c r="AT57">
        <f t="shared" si="63"/>
        <v>0</v>
      </c>
      <c r="AU57">
        <f t="shared" si="64"/>
        <v>0</v>
      </c>
      <c r="AV57">
        <f t="shared" si="65"/>
        <v>0</v>
      </c>
      <c r="AW57">
        <f t="shared" si="66"/>
        <v>0</v>
      </c>
      <c r="AX57">
        <f t="shared" si="67"/>
        <v>0</v>
      </c>
      <c r="AY57">
        <f t="shared" si="68"/>
        <v>0</v>
      </c>
      <c r="AZ57">
        <f t="shared" si="69"/>
        <v>0</v>
      </c>
      <c r="BA57">
        <f t="shared" si="70"/>
        <v>0</v>
      </c>
      <c r="BB57">
        <f t="shared" si="71"/>
        <v>0</v>
      </c>
      <c r="BC57">
        <f t="shared" si="72"/>
        <v>0</v>
      </c>
      <c r="BD57">
        <f t="shared" si="73"/>
        <v>0</v>
      </c>
      <c r="BE57" s="22">
        <f t="shared" ref="BE57:BR57" si="94">BD57+LARGE($AO57:$BC57,BE$4)</f>
        <v>0</v>
      </c>
      <c r="BF57" s="22">
        <f t="shared" si="94"/>
        <v>0</v>
      </c>
      <c r="BG57" s="22">
        <f t="shared" si="94"/>
        <v>0</v>
      </c>
      <c r="BH57" s="22">
        <f t="shared" si="94"/>
        <v>0</v>
      </c>
      <c r="BI57" s="22">
        <f t="shared" si="94"/>
        <v>0</v>
      </c>
      <c r="BJ57" s="22">
        <f t="shared" si="94"/>
        <v>0</v>
      </c>
      <c r="BK57" s="22">
        <f t="shared" si="94"/>
        <v>0</v>
      </c>
      <c r="BL57" s="22">
        <f t="shared" si="94"/>
        <v>0</v>
      </c>
      <c r="BM57" s="22">
        <f t="shared" si="94"/>
        <v>0</v>
      </c>
      <c r="BN57" s="22">
        <f t="shared" si="94"/>
        <v>0</v>
      </c>
      <c r="BO57" s="22">
        <f t="shared" si="94"/>
        <v>0</v>
      </c>
      <c r="BP57" s="22">
        <f t="shared" si="94"/>
        <v>0</v>
      </c>
      <c r="BQ57" s="22">
        <f t="shared" si="94"/>
        <v>0</v>
      </c>
      <c r="BR57" s="22">
        <f t="shared" si="94"/>
        <v>0</v>
      </c>
    </row>
    <row r="58" spans="1:70" ht="16.5">
      <c r="A58" s="14"/>
      <c r="B58" s="32" t="str">
        <f>IF(ISNA(VLOOKUP(A58,'Licenciés Jeunes 2023'!A:C,3,0)),"",VLOOKUP(A58,'Licenciés Jeunes 2023'!A:C,3,0))</f>
        <v/>
      </c>
      <c r="C58" s="32" t="str">
        <f>IF(ISNA(VLOOKUP(A58,'Licenciés Jeunes 2023'!A:C,2,0)),"",VLOOKUP(A58,'Licenciés Jeunes 2023'!A:C,2,0))</f>
        <v/>
      </c>
      <c r="D58" s="32" t="str">
        <f>IF(ISNA(VLOOKUP(A58,'Licenciés Jeunes 2023'!A:F,6,0)),"",VLOOKUP(A58,'Licenciés Jeunes 2023'!A:F,6,0))</f>
        <v/>
      </c>
      <c r="E58" s="6"/>
      <c r="F58" s="2">
        <f>IF(E$2="Bike &amp; Run",IF(ISNA(VLOOKUP(E58,Paramètres!$B$3:$C$56,2,FALSE)),0,VLOOKUP(E58,Paramètres!$B$3:$C$56,2,FALSE)*Paramètres!$K$3),IF(OR(E58="",OR($D58="",$D58="NL",$D58="HORS LIGUE")),0,VLOOKUP(IF(OR(E58="",OR($D58="",$D58="NL",$D58="HORS LIGUE")),"",COUNTIFS($D$5:$D$72,"&lt;&gt;"&amp;"",$D$5:$D$72,"&lt;&gt;"&amp;"NL",$D$5:$D$72,"&lt;&gt;"&amp;"HORS LIGUE",E$5:E$72,"&lt;"&amp;E58)+1),Paramètres!$B$3:$C$56,2,FALSE)*Paramètres!$K$3))</f>
        <v>0</v>
      </c>
      <c r="G58" s="4"/>
      <c r="H58" s="2">
        <f>IF(G$2="Bike &amp; Run",IF(ISNA(VLOOKUP(G58,Paramètres!$B$3:$C$56,2,FALSE)),0,VLOOKUP(G58,Paramètres!$B$3:$C$56,2,FALSE)*Paramètres!$K$4),IF(OR(G58="",OR($D58="",$D58="NL",$D58="HORS LIGUE")),0,VLOOKUP(IF(OR(G58="",OR($D58="",$D58="NL",$D58="HORS LIGUE")),"",COUNTIFS($D$5:$D$72,"&lt;&gt;"&amp;"",$D$5:$D$72,"&lt;&gt;"&amp;"NL",$D$5:$D$72,"&lt;&gt;"&amp;"HORS LIGUE",G$5:G$72,"&lt;"&amp;G58)+1),Paramètres!$B$3:$C$56,2,FALSE)*Paramètres!$K$4))</f>
        <v>0</v>
      </c>
      <c r="I58" s="36"/>
      <c r="J58" s="2">
        <f>IF(I$2="Bike &amp; Run",IF(ISNA(VLOOKUP(I58,Paramètres!$B$3:$C$56,2,FALSE)),0,VLOOKUP(I58,Paramètres!$B$3:$C$56,2,FALSE)*Paramètres!$K$5),IF(OR(I58="",OR($D58="",$D58="NL",$D58="HORS LIGUE")),0,VLOOKUP(IF(OR(I58="",OR($D58="",$D58="NL",$D58="HORS LIGUE")),"",COUNTIFS($D$5:$D$72,"&lt;&gt;"&amp;"",$D$5:$D$72,"&lt;&gt;"&amp;"NL",$D$5:$D$72,"&lt;&gt;"&amp;"HORS LIGUE",I$5:I$72,"&lt;"&amp;I58)+1),Paramètres!$B$3:$C$56,2,FALSE)*Paramètres!$K$5))</f>
        <v>0</v>
      </c>
      <c r="K58" s="4"/>
      <c r="L58" s="2">
        <f>IF(K$2="Bike &amp; Run",IF(ISNA(VLOOKUP(K58,Paramètres!$B$3:$C$56,2,FALSE)),0,VLOOKUP(K58,Paramètres!$B$3:$C$56,2,FALSE)*Paramètres!$K$6),IF(OR(K58="",OR($D58="",$D58="NL",$D58="HORS LIGUE")),0,VLOOKUP(IF(OR(K58="",OR($D58="",$D58="NL",$D58="HORS LIGUE")),"",COUNTIFS($D$5:$D$72,"&lt;&gt;"&amp;"",$D$5:$D$72,"&lt;&gt;"&amp;"NL",$D$5:$D$72,"&lt;&gt;"&amp;"HORS LIGUE",K$5:K$72,"&lt;"&amp;K58)+1),Paramètres!$B$3:$C$56,2,FALSE)*Paramètres!$K$6))</f>
        <v>0</v>
      </c>
      <c r="M58" s="4"/>
      <c r="N58" s="2">
        <f>IF(M$2="Bike &amp; Run",IF(ISNA(VLOOKUP(M58,Paramètres!$B$3:$C$56,2,FALSE)),0,VLOOKUP(M58,Paramètres!$B$3:$C$56,2,FALSE)*Paramètres!$K$7),IF(OR(M58="",OR($D58="",$D58="NL",$D58="HORS LIGUE")),0,VLOOKUP(IF(OR(M58="",OR($D58="",$D58="NL",$D58="HORS LIGUE")),"",COUNTIFS($D$5:$D$72,"&lt;&gt;"&amp;"",$D$5:$D$72,"&lt;&gt;"&amp;"NL",$D$5:$D$72,"&lt;&gt;"&amp;"HORS LIGUE",M$5:M$72,"&lt;"&amp;M58)+1),Paramètres!$B$3:$C$56,2,FALSE)*Paramètres!$K$7))</f>
        <v>0</v>
      </c>
      <c r="O58" s="46"/>
      <c r="P58" s="2">
        <f>IF(O$2="Bike &amp; Run",IF(ISNA(VLOOKUP(O58,Paramètres!$B$3:$C$56,2,FALSE)),0,VLOOKUP(O58,Paramètres!$B$3:$C$56,2,FALSE)*Paramètres!$K$8),IF(OR(O58="",OR($D58="",$D58="NL",$D58="HORS LIGUE")),0,VLOOKUP(IF(OR(O58="",OR($D58="",$D58="NL",$D58="HORS LIGUE")),"",COUNTIFS($D$5:$D$72,"&lt;&gt;"&amp;"",$D$5:$D$72,"&lt;&gt;"&amp;"NL",$D$5:$D$72,"&lt;&gt;"&amp;"HORS LIGUE",O$5:O$72,"&lt;"&amp;O58)+1),Paramètres!$B$3:$C$56,2,FALSE)*Paramètres!$K$8))</f>
        <v>0</v>
      </c>
      <c r="Q58" s="46"/>
      <c r="R58" s="2">
        <f>IF(Q$2="Bike &amp; Run",IF(ISNA(VLOOKUP(Q58,Paramètres!$B$3:$C$56,2,FALSE)),0,VLOOKUP(Q58,Paramètres!$B$3:$C$56,2,FALSE)*Paramètres!$K$9),IF(OR(Q58="",OR($D58="",$D58="NL",$D58="HORS LIGUE")),0,VLOOKUP(IF(OR(Q58="",OR($D58="",$D58="NL",$D58="HORS LIGUE")),"",COUNTIFS($D$5:$D$72,"&lt;&gt;"&amp;"",$D$5:$D$72,"&lt;&gt;"&amp;"NL",$D$5:$D$72,"&lt;&gt;"&amp;"HORS LIGUE",Q$5:Q$72,"&lt;"&amp;Q58)+1),Paramètres!$B$3:$C$56,2,FALSE)*Paramètres!$K$9))</f>
        <v>0</v>
      </c>
      <c r="S58" s="46"/>
      <c r="T58" s="2">
        <f>IF(S$2="Bike &amp; Run",IF(ISNA(VLOOKUP(S58,Paramètres!$B$3:$C$56,2,FALSE)),0,VLOOKUP(S58,Paramètres!$B$3:$C$56,2,FALSE)*Paramètres!$K$10),IF(OR(S58="",OR($D58="",$D58="NL",$D58="HORS LIGUE")),0,VLOOKUP(IF(OR(S58="",OR($D58="",$D58="NL",$D58="HORS LIGUE")),"",COUNTIFS($D$5:$D$72,"&lt;&gt;"&amp;"",$D$5:$D$72,"&lt;&gt;"&amp;"NL",$D$5:$D$72,"&lt;&gt;"&amp;"HORS LIGUE",S$5:S$72,"&lt;"&amp;S58)+1),Paramètres!$B$3:$C$56,2,FALSE)*Paramètres!$K$10))</f>
        <v>0</v>
      </c>
      <c r="U58" s="46"/>
      <c r="V58" s="2">
        <f>IF(U$2="Bike &amp; Run",IF(ISNA(VLOOKUP(U58,Paramètres!$B$3:$C$56,2,FALSE)),0,VLOOKUP(U58,Paramètres!$B$3:$C$56,2,FALSE)*Paramètres!$K$11),IF(OR(U58="",OR($D58="",$D58="NL",$D58="HORS LIGUE")),0,VLOOKUP(IF(OR(U58="",OR($D58="",$D58="NL",$D58="HORS LIGUE")),"",COUNTIFS($D$5:$D$72,"&lt;&gt;"&amp;"",$D$5:$D$72,"&lt;&gt;"&amp;"NL",$D$5:$D$72,"&lt;&gt;"&amp;"HORS LIGUE",U$5:U$72,"&lt;"&amp;U58)+1),Paramètres!$B$3:$C$56,2,FALSE)*Paramètres!$K$11))</f>
        <v>0</v>
      </c>
      <c r="W58" s="46"/>
      <c r="X58" s="2">
        <f>IF(W$2="Bike &amp; Run",IF(ISNA(VLOOKUP(W58,Paramètres!$B$3:$C$56,2,FALSE)),0,VLOOKUP(W58,Paramètres!$B$3:$C$56,2,FALSE)*Paramètres!$K$12),IF(OR(W58="",OR($D58="",$D58="NL",$D58="HORS LIGUE")),0,VLOOKUP(IF(OR(W58="",OR($D58="",$D58="NL",$D58="HORS LIGUE")),"",COUNTIFS($D$5:$D$72,"&lt;&gt;"&amp;"",$D$5:$D$72,"&lt;&gt;"&amp;"NL",$D$5:$D$72,"&lt;&gt;"&amp;"HORS LIGUE",W$5:W$72,"&lt;"&amp;W58)+1),Paramètres!$B$3:$C$56,2,FALSE)*Paramètres!$K$12))</f>
        <v>0</v>
      </c>
      <c r="Y58" s="46"/>
      <c r="Z58" s="2">
        <f>IF(Y$2="Bike &amp; Run",IF(ISNA(VLOOKUP(Y58,Paramètres!$B$3:$C$56,2,FALSE)),0,VLOOKUP(Y58,Paramètres!$B$3:$C$56,2,FALSE)*Paramètres!$K$13),IF(OR(Y58="",OR($D58="",$D58="NL",$D58="HORS LIGUE")),0,VLOOKUP(IF(OR(Y58="",OR($D58="",$D58="NL",$D58="HORS LIGUE")),"",COUNTIFS($D$5:$D$72,"&lt;&gt;"&amp;"",$D$5:$D$72,"&lt;&gt;"&amp;"NL",$D$5:$D$72,"&lt;&gt;"&amp;"HORS LIGUE",Y$5:Y$72,"&lt;"&amp;Y58)+1),Paramètres!$B$3:$C$56,2,FALSE)*Paramètres!$K$13))</f>
        <v>0</v>
      </c>
      <c r="AA58" s="46"/>
      <c r="AB58" s="2">
        <f>IF(AA$2="Bike &amp; Run",IF(ISNA(VLOOKUP(AA58,Paramètres!$B$3:$C$56,2,FALSE)),0,VLOOKUP(AA58,Paramètres!$B$3:$C$56,2,FALSE)*Paramètres!$K$14),IF(OR(AA58="",OR($D58="",$D58="NL",$D58="HORS LIGUE")),0,VLOOKUP(IF(OR(AA58="",OR($D58="",$D58="NL",$D58="HORS LIGUE")),"",COUNTIFS($D$5:$D$72,"&lt;&gt;"&amp;"",$D$5:$D$72,"&lt;&gt;"&amp;"NL",$D$5:$D$72,"&lt;&gt;"&amp;"HORS LIGUE",AA$5:AA$72,"&lt;"&amp;AA58)+1),Paramètres!$B$3:$C$56,2,FALSE)*Paramètres!$K$14))</f>
        <v>0</v>
      </c>
      <c r="AC58" s="46"/>
      <c r="AD58" s="2">
        <f>IF(AC$2="Bike &amp; Run",IF(ISNA(VLOOKUP(AC58,Paramètres!$B$3:$C$56,2,FALSE)),0,VLOOKUP(AC58,Paramètres!$B$3:$C$56,2,FALSE)*Paramètres!$K$15),IF(OR(AC58="",OR($D58="",$D58="NL",$D58="HORS LIGUE")),0,VLOOKUP(IF(OR(AC58="",OR($D58="",$D58="NL",$D58="HORS LIGUE")),"",COUNTIFS($D$5:$D$72,"&lt;&gt;"&amp;"",$D$5:$D$72,"&lt;&gt;"&amp;"NL",$D$5:$D$72,"&lt;&gt;"&amp;"HORS LIGUE",AC$5:AC$72,"&lt;"&amp;AC58)+1),Paramètres!$B$3:$C$56,2,FALSE)*Paramètres!$K$15))</f>
        <v>0</v>
      </c>
      <c r="AE58" s="46"/>
      <c r="AF58" s="2">
        <f>IF(AE$2="Bike &amp; Run",IF(ISNA(VLOOKUP(AE58,Paramètres!$B$3:$C$56,2,FALSE)),0,VLOOKUP(AE58,Paramètres!$B$3:$C$56,2,FALSE)*Paramètres!$K$16),IF(OR(AE58="",OR($D58="",$D58="NL",$D58="HORS LIGUE")),0,VLOOKUP(IF(OR(AE58="",OR($D58="",$D58="NL",$D58="HORS LIGUE")),"",COUNTIFS($D$5:$D$72,"&lt;&gt;"&amp;"",$D$5:$D$72,"&lt;&gt;"&amp;"NL",$D$5:$D$72,"&lt;&gt;"&amp;"HORS LIGUE",AE$5:AE$72,"&lt;"&amp;AE58)+1),Paramètres!$B$3:$C$56,2,FALSE)*Paramètres!$K$16))</f>
        <v>0</v>
      </c>
      <c r="AG58" s="46"/>
      <c r="AH58" s="2">
        <f>IF(AG$2="Bike &amp; Run",IF(ISNA(VLOOKUP(AG58,Paramètres!$B$3:$C$56,2,FALSE)),0,VLOOKUP(AG58,Paramètres!$B$3:$C$56,2,FALSE)*Paramètres!$K$17),IF(OR(AG58="",OR($D58="",$D58="NL",$D58="HORS LIGUE")),0,VLOOKUP(IF(OR(AG58="",OR($D58="",$D58="NL",$D58="HORS LIGUE")),"",COUNTIFS($D$5:$D$72,"&lt;&gt;"&amp;"",$D$5:$D$72,"&lt;&gt;"&amp;"NL",$D$5:$D$72,"&lt;&gt;"&amp;"HORS LIGUE",AG$5:AG$72,"&lt;"&amp;AG58)+1),Paramètres!$B$3:$C$56,2,FALSE)*Paramètres!$K$17))</f>
        <v>0</v>
      </c>
      <c r="AI58" s="40">
        <f t="shared" si="53"/>
        <v>0</v>
      </c>
      <c r="AJ58" s="3" t="str">
        <f t="shared" si="54"/>
        <v/>
      </c>
      <c r="AK58" s="5">
        <f t="shared" si="55"/>
        <v>0</v>
      </c>
      <c r="AL58" s="41">
        <f t="shared" si="56"/>
        <v>0</v>
      </c>
      <c r="AM58" s="33" t="str">
        <f t="shared" si="57"/>
        <v/>
      </c>
      <c r="AO58" s="22">
        <f t="shared" si="58"/>
        <v>0</v>
      </c>
      <c r="AP58">
        <f t="shared" si="59"/>
        <v>0</v>
      </c>
      <c r="AQ58">
        <f t="shared" si="60"/>
        <v>0</v>
      </c>
      <c r="AR58">
        <f t="shared" si="61"/>
        <v>0</v>
      </c>
      <c r="AS58">
        <f t="shared" si="62"/>
        <v>0</v>
      </c>
      <c r="AT58">
        <f t="shared" si="63"/>
        <v>0</v>
      </c>
      <c r="AU58">
        <f t="shared" si="64"/>
        <v>0</v>
      </c>
      <c r="AV58">
        <f t="shared" si="65"/>
        <v>0</v>
      </c>
      <c r="AW58">
        <f t="shared" si="66"/>
        <v>0</v>
      </c>
      <c r="AX58">
        <f t="shared" si="67"/>
        <v>0</v>
      </c>
      <c r="AY58">
        <f t="shared" si="68"/>
        <v>0</v>
      </c>
      <c r="AZ58">
        <f t="shared" si="69"/>
        <v>0</v>
      </c>
      <c r="BA58">
        <f t="shared" si="70"/>
        <v>0</v>
      </c>
      <c r="BB58">
        <f t="shared" si="71"/>
        <v>0</v>
      </c>
      <c r="BC58">
        <f t="shared" si="72"/>
        <v>0</v>
      </c>
      <c r="BD58">
        <f t="shared" si="73"/>
        <v>0</v>
      </c>
      <c r="BE58" s="22">
        <f t="shared" ref="BE58:BR58" si="95">BD58+LARGE($AO58:$BC58,BE$4)</f>
        <v>0</v>
      </c>
      <c r="BF58" s="22">
        <f t="shared" si="95"/>
        <v>0</v>
      </c>
      <c r="BG58" s="22">
        <f t="shared" si="95"/>
        <v>0</v>
      </c>
      <c r="BH58" s="22">
        <f t="shared" si="95"/>
        <v>0</v>
      </c>
      <c r="BI58" s="22">
        <f t="shared" si="95"/>
        <v>0</v>
      </c>
      <c r="BJ58" s="22">
        <f t="shared" si="95"/>
        <v>0</v>
      </c>
      <c r="BK58" s="22">
        <f t="shared" si="95"/>
        <v>0</v>
      </c>
      <c r="BL58" s="22">
        <f t="shared" si="95"/>
        <v>0</v>
      </c>
      <c r="BM58" s="22">
        <f t="shared" si="95"/>
        <v>0</v>
      </c>
      <c r="BN58" s="22">
        <f t="shared" si="95"/>
        <v>0</v>
      </c>
      <c r="BO58" s="22">
        <f t="shared" si="95"/>
        <v>0</v>
      </c>
      <c r="BP58" s="22">
        <f t="shared" si="95"/>
        <v>0</v>
      </c>
      <c r="BQ58" s="22">
        <f t="shared" si="95"/>
        <v>0</v>
      </c>
      <c r="BR58" s="22">
        <f t="shared" si="95"/>
        <v>0</v>
      </c>
    </row>
    <row r="59" spans="1:70" ht="16.5">
      <c r="A59" s="14"/>
      <c r="B59" s="32" t="str">
        <f>IF(ISNA(VLOOKUP(A59,'Licenciés Jeunes 2023'!A:C,3,0)),"",VLOOKUP(A59,'Licenciés Jeunes 2023'!A:C,3,0))</f>
        <v/>
      </c>
      <c r="C59" s="32" t="str">
        <f>IF(ISNA(VLOOKUP(A59,'Licenciés Jeunes 2023'!A:C,2,0)),"",VLOOKUP(A59,'Licenciés Jeunes 2023'!A:C,2,0))</f>
        <v/>
      </c>
      <c r="D59" s="32" t="str">
        <f>IF(ISNA(VLOOKUP(A59,'Licenciés Jeunes 2023'!A:F,6,0)),"",VLOOKUP(A59,'Licenciés Jeunes 2023'!A:F,6,0))</f>
        <v/>
      </c>
      <c r="E59" s="6"/>
      <c r="F59" s="2">
        <f>IF(E$2="Bike &amp; Run",IF(ISNA(VLOOKUP(E59,Paramètres!$B$3:$C$56,2,FALSE)),0,VLOOKUP(E59,Paramètres!$B$3:$C$56,2,FALSE)*Paramètres!$K$3),IF(OR(E59="",OR($D59="",$D59="NL",$D59="HORS LIGUE")),0,VLOOKUP(IF(OR(E59="",OR($D59="",$D59="NL",$D59="HORS LIGUE")),"",COUNTIFS($D$5:$D$72,"&lt;&gt;"&amp;"",$D$5:$D$72,"&lt;&gt;"&amp;"NL",$D$5:$D$72,"&lt;&gt;"&amp;"HORS LIGUE",E$5:E$72,"&lt;"&amp;E59)+1),Paramètres!$B$3:$C$56,2,FALSE)*Paramètres!$K$3))</f>
        <v>0</v>
      </c>
      <c r="G59" s="4"/>
      <c r="H59" s="2">
        <f>IF(G$2="Bike &amp; Run",IF(ISNA(VLOOKUP(G59,Paramètres!$B$3:$C$56,2,FALSE)),0,VLOOKUP(G59,Paramètres!$B$3:$C$56,2,FALSE)*Paramètres!$K$4),IF(OR(G59="",OR($D59="",$D59="NL",$D59="HORS LIGUE")),0,VLOOKUP(IF(OR(G59="",OR($D59="",$D59="NL",$D59="HORS LIGUE")),"",COUNTIFS($D$5:$D$72,"&lt;&gt;"&amp;"",$D$5:$D$72,"&lt;&gt;"&amp;"NL",$D$5:$D$72,"&lt;&gt;"&amp;"HORS LIGUE",G$5:G$72,"&lt;"&amp;G59)+1),Paramètres!$B$3:$C$56,2,FALSE)*Paramètres!$K$4))</f>
        <v>0</v>
      </c>
      <c r="I59" s="36"/>
      <c r="J59" s="2">
        <f>IF(I$2="Bike &amp; Run",IF(ISNA(VLOOKUP(I59,Paramètres!$B$3:$C$56,2,FALSE)),0,VLOOKUP(I59,Paramètres!$B$3:$C$56,2,FALSE)*Paramètres!$K$5),IF(OR(I59="",OR($D59="",$D59="NL",$D59="HORS LIGUE")),0,VLOOKUP(IF(OR(I59="",OR($D59="",$D59="NL",$D59="HORS LIGUE")),"",COUNTIFS($D$5:$D$72,"&lt;&gt;"&amp;"",$D$5:$D$72,"&lt;&gt;"&amp;"NL",$D$5:$D$72,"&lt;&gt;"&amp;"HORS LIGUE",I$5:I$72,"&lt;"&amp;I59)+1),Paramètres!$B$3:$C$56,2,FALSE)*Paramètres!$K$5))</f>
        <v>0</v>
      </c>
      <c r="K59" s="4"/>
      <c r="L59" s="2">
        <f>IF(K$2="Bike &amp; Run",IF(ISNA(VLOOKUP(K59,Paramètres!$B$3:$C$56,2,FALSE)),0,VLOOKUP(K59,Paramètres!$B$3:$C$56,2,FALSE)*Paramètres!$K$6),IF(OR(K59="",OR($D59="",$D59="NL",$D59="HORS LIGUE")),0,VLOOKUP(IF(OR(K59="",OR($D59="",$D59="NL",$D59="HORS LIGUE")),"",COUNTIFS($D$5:$D$72,"&lt;&gt;"&amp;"",$D$5:$D$72,"&lt;&gt;"&amp;"NL",$D$5:$D$72,"&lt;&gt;"&amp;"HORS LIGUE",K$5:K$72,"&lt;"&amp;K59)+1),Paramètres!$B$3:$C$56,2,FALSE)*Paramètres!$K$6))</f>
        <v>0</v>
      </c>
      <c r="M59" s="4"/>
      <c r="N59" s="2">
        <f>IF(M$2="Bike &amp; Run",IF(ISNA(VLOOKUP(M59,Paramètres!$B$3:$C$56,2,FALSE)),0,VLOOKUP(M59,Paramètres!$B$3:$C$56,2,FALSE)*Paramètres!$K$7),IF(OR(M59="",OR($D59="",$D59="NL",$D59="HORS LIGUE")),0,VLOOKUP(IF(OR(M59="",OR($D59="",$D59="NL",$D59="HORS LIGUE")),"",COUNTIFS($D$5:$D$72,"&lt;&gt;"&amp;"",$D$5:$D$72,"&lt;&gt;"&amp;"NL",$D$5:$D$72,"&lt;&gt;"&amp;"HORS LIGUE",M$5:M$72,"&lt;"&amp;M59)+1),Paramètres!$B$3:$C$56,2,FALSE)*Paramètres!$K$7))</f>
        <v>0</v>
      </c>
      <c r="O59" s="46"/>
      <c r="P59" s="2">
        <f>IF(O$2="Bike &amp; Run",IF(ISNA(VLOOKUP(O59,Paramètres!$B$3:$C$56,2,FALSE)),0,VLOOKUP(O59,Paramètres!$B$3:$C$56,2,FALSE)*Paramètres!$K$8),IF(OR(O59="",OR($D59="",$D59="NL",$D59="HORS LIGUE")),0,VLOOKUP(IF(OR(O59="",OR($D59="",$D59="NL",$D59="HORS LIGUE")),"",COUNTIFS($D$5:$D$72,"&lt;&gt;"&amp;"",$D$5:$D$72,"&lt;&gt;"&amp;"NL",$D$5:$D$72,"&lt;&gt;"&amp;"HORS LIGUE",O$5:O$72,"&lt;"&amp;O59)+1),Paramètres!$B$3:$C$56,2,FALSE)*Paramètres!$K$8))</f>
        <v>0</v>
      </c>
      <c r="Q59" s="46"/>
      <c r="R59" s="2">
        <f>IF(Q$2="Bike &amp; Run",IF(ISNA(VLOOKUP(Q59,Paramètres!$B$3:$C$56,2,FALSE)),0,VLOOKUP(Q59,Paramètres!$B$3:$C$56,2,FALSE)*Paramètres!$K$9),IF(OR(Q59="",OR($D59="",$D59="NL",$D59="HORS LIGUE")),0,VLOOKUP(IF(OR(Q59="",OR($D59="",$D59="NL",$D59="HORS LIGUE")),"",COUNTIFS($D$5:$D$72,"&lt;&gt;"&amp;"",$D$5:$D$72,"&lt;&gt;"&amp;"NL",$D$5:$D$72,"&lt;&gt;"&amp;"HORS LIGUE",Q$5:Q$72,"&lt;"&amp;Q59)+1),Paramètres!$B$3:$C$56,2,FALSE)*Paramètres!$K$9))</f>
        <v>0</v>
      </c>
      <c r="S59" s="46"/>
      <c r="T59" s="2">
        <f>IF(S$2="Bike &amp; Run",IF(ISNA(VLOOKUP(S59,Paramètres!$B$3:$C$56,2,FALSE)),0,VLOOKUP(S59,Paramètres!$B$3:$C$56,2,FALSE)*Paramètres!$K$10),IF(OR(S59="",OR($D59="",$D59="NL",$D59="HORS LIGUE")),0,VLOOKUP(IF(OR(S59="",OR($D59="",$D59="NL",$D59="HORS LIGUE")),"",COUNTIFS($D$5:$D$72,"&lt;&gt;"&amp;"",$D$5:$D$72,"&lt;&gt;"&amp;"NL",$D$5:$D$72,"&lt;&gt;"&amp;"HORS LIGUE",S$5:S$72,"&lt;"&amp;S59)+1),Paramètres!$B$3:$C$56,2,FALSE)*Paramètres!$K$10))</f>
        <v>0</v>
      </c>
      <c r="U59" s="46"/>
      <c r="V59" s="2">
        <f>IF(U$2="Bike &amp; Run",IF(ISNA(VLOOKUP(U59,Paramètres!$B$3:$C$56,2,FALSE)),0,VLOOKUP(U59,Paramètres!$B$3:$C$56,2,FALSE)*Paramètres!$K$11),IF(OR(U59="",OR($D59="",$D59="NL",$D59="HORS LIGUE")),0,VLOOKUP(IF(OR(U59="",OR($D59="",$D59="NL",$D59="HORS LIGUE")),"",COUNTIFS($D$5:$D$72,"&lt;&gt;"&amp;"",$D$5:$D$72,"&lt;&gt;"&amp;"NL",$D$5:$D$72,"&lt;&gt;"&amp;"HORS LIGUE",U$5:U$72,"&lt;"&amp;U59)+1),Paramètres!$B$3:$C$56,2,FALSE)*Paramètres!$K$11))</f>
        <v>0</v>
      </c>
      <c r="W59" s="46"/>
      <c r="X59" s="2">
        <f>IF(W$2="Bike &amp; Run",IF(ISNA(VLOOKUP(W59,Paramètres!$B$3:$C$56,2,FALSE)),0,VLOOKUP(W59,Paramètres!$B$3:$C$56,2,FALSE)*Paramètres!$K$12),IF(OR(W59="",OR($D59="",$D59="NL",$D59="HORS LIGUE")),0,VLOOKUP(IF(OR(W59="",OR($D59="",$D59="NL",$D59="HORS LIGUE")),"",COUNTIFS($D$5:$D$72,"&lt;&gt;"&amp;"",$D$5:$D$72,"&lt;&gt;"&amp;"NL",$D$5:$D$72,"&lt;&gt;"&amp;"HORS LIGUE",W$5:W$72,"&lt;"&amp;W59)+1),Paramètres!$B$3:$C$56,2,FALSE)*Paramètres!$K$12))</f>
        <v>0</v>
      </c>
      <c r="Y59" s="46"/>
      <c r="Z59" s="2">
        <f>IF(Y$2="Bike &amp; Run",IF(ISNA(VLOOKUP(Y59,Paramètres!$B$3:$C$56,2,FALSE)),0,VLOOKUP(Y59,Paramètres!$B$3:$C$56,2,FALSE)*Paramètres!$K$13),IF(OR(Y59="",OR($D59="",$D59="NL",$D59="HORS LIGUE")),0,VLOOKUP(IF(OR(Y59="",OR($D59="",$D59="NL",$D59="HORS LIGUE")),"",COUNTIFS($D$5:$D$72,"&lt;&gt;"&amp;"",$D$5:$D$72,"&lt;&gt;"&amp;"NL",$D$5:$D$72,"&lt;&gt;"&amp;"HORS LIGUE",Y$5:Y$72,"&lt;"&amp;Y59)+1),Paramètres!$B$3:$C$56,2,FALSE)*Paramètres!$K$13))</f>
        <v>0</v>
      </c>
      <c r="AA59" s="46"/>
      <c r="AB59" s="2">
        <f>IF(AA$2="Bike &amp; Run",IF(ISNA(VLOOKUP(AA59,Paramètres!$B$3:$C$56,2,FALSE)),0,VLOOKUP(AA59,Paramètres!$B$3:$C$56,2,FALSE)*Paramètres!$K$14),IF(OR(AA59="",OR($D59="",$D59="NL",$D59="HORS LIGUE")),0,VLOOKUP(IF(OR(AA59="",OR($D59="",$D59="NL",$D59="HORS LIGUE")),"",COUNTIFS($D$5:$D$72,"&lt;&gt;"&amp;"",$D$5:$D$72,"&lt;&gt;"&amp;"NL",$D$5:$D$72,"&lt;&gt;"&amp;"HORS LIGUE",AA$5:AA$72,"&lt;"&amp;AA59)+1),Paramètres!$B$3:$C$56,2,FALSE)*Paramètres!$K$14))</f>
        <v>0</v>
      </c>
      <c r="AC59" s="46"/>
      <c r="AD59" s="2">
        <f>IF(AC$2="Bike &amp; Run",IF(ISNA(VLOOKUP(AC59,Paramètres!$B$3:$C$56,2,FALSE)),0,VLOOKUP(AC59,Paramètres!$B$3:$C$56,2,FALSE)*Paramètres!$K$15),IF(OR(AC59="",OR($D59="",$D59="NL",$D59="HORS LIGUE")),0,VLOOKUP(IF(OR(AC59="",OR($D59="",$D59="NL",$D59="HORS LIGUE")),"",COUNTIFS($D$5:$D$72,"&lt;&gt;"&amp;"",$D$5:$D$72,"&lt;&gt;"&amp;"NL",$D$5:$D$72,"&lt;&gt;"&amp;"HORS LIGUE",AC$5:AC$72,"&lt;"&amp;AC59)+1),Paramètres!$B$3:$C$56,2,FALSE)*Paramètres!$K$15))</f>
        <v>0</v>
      </c>
      <c r="AE59" s="46"/>
      <c r="AF59" s="2">
        <f>IF(AE$2="Bike &amp; Run",IF(ISNA(VLOOKUP(AE59,Paramètres!$B$3:$C$56,2,FALSE)),0,VLOOKUP(AE59,Paramètres!$B$3:$C$56,2,FALSE)*Paramètres!$K$16),IF(OR(AE59="",OR($D59="",$D59="NL",$D59="HORS LIGUE")),0,VLOOKUP(IF(OR(AE59="",OR($D59="",$D59="NL",$D59="HORS LIGUE")),"",COUNTIFS($D$5:$D$72,"&lt;&gt;"&amp;"",$D$5:$D$72,"&lt;&gt;"&amp;"NL",$D$5:$D$72,"&lt;&gt;"&amp;"HORS LIGUE",AE$5:AE$72,"&lt;"&amp;AE59)+1),Paramètres!$B$3:$C$56,2,FALSE)*Paramètres!$K$16))</f>
        <v>0</v>
      </c>
      <c r="AG59" s="46"/>
      <c r="AH59" s="2">
        <f>IF(AG$2="Bike &amp; Run",IF(ISNA(VLOOKUP(AG59,Paramètres!$B$3:$C$56,2,FALSE)),0,VLOOKUP(AG59,Paramètres!$B$3:$C$56,2,FALSE)*Paramètres!$K$17),IF(OR(AG59="",OR($D59="",$D59="NL",$D59="HORS LIGUE")),0,VLOOKUP(IF(OR(AG59="",OR($D59="",$D59="NL",$D59="HORS LIGUE")),"",COUNTIFS($D$5:$D$72,"&lt;&gt;"&amp;"",$D$5:$D$72,"&lt;&gt;"&amp;"NL",$D$5:$D$72,"&lt;&gt;"&amp;"HORS LIGUE",AG$5:AG$72,"&lt;"&amp;AG59)+1),Paramètres!$B$3:$C$56,2,FALSE)*Paramètres!$K$17))</f>
        <v>0</v>
      </c>
      <c r="AI59" s="40">
        <f t="shared" si="53"/>
        <v>0</v>
      </c>
      <c r="AJ59" s="3" t="str">
        <f t="shared" si="54"/>
        <v/>
      </c>
      <c r="AK59" s="5">
        <f t="shared" si="55"/>
        <v>0</v>
      </c>
      <c r="AL59" s="41">
        <f t="shared" si="56"/>
        <v>0</v>
      </c>
      <c r="AM59" s="33" t="str">
        <f t="shared" si="57"/>
        <v/>
      </c>
      <c r="AO59" s="22">
        <f t="shared" si="58"/>
        <v>0</v>
      </c>
      <c r="AP59">
        <f t="shared" si="59"/>
        <v>0</v>
      </c>
      <c r="AQ59">
        <f t="shared" si="60"/>
        <v>0</v>
      </c>
      <c r="AR59">
        <f t="shared" si="61"/>
        <v>0</v>
      </c>
      <c r="AS59">
        <f t="shared" si="62"/>
        <v>0</v>
      </c>
      <c r="AT59">
        <f t="shared" si="63"/>
        <v>0</v>
      </c>
      <c r="AU59">
        <f t="shared" si="64"/>
        <v>0</v>
      </c>
      <c r="AV59">
        <f t="shared" si="65"/>
        <v>0</v>
      </c>
      <c r="AW59">
        <f t="shared" si="66"/>
        <v>0</v>
      </c>
      <c r="AX59">
        <f t="shared" si="67"/>
        <v>0</v>
      </c>
      <c r="AY59">
        <f t="shared" si="68"/>
        <v>0</v>
      </c>
      <c r="AZ59">
        <f t="shared" si="69"/>
        <v>0</v>
      </c>
      <c r="BA59">
        <f t="shared" si="70"/>
        <v>0</v>
      </c>
      <c r="BB59">
        <f t="shared" si="71"/>
        <v>0</v>
      </c>
      <c r="BC59">
        <f t="shared" si="72"/>
        <v>0</v>
      </c>
      <c r="BD59">
        <f t="shared" si="73"/>
        <v>0</v>
      </c>
      <c r="BE59" s="22">
        <f t="shared" ref="BE59:BR59" si="96">BD59+LARGE($AO59:$BC59,BE$4)</f>
        <v>0</v>
      </c>
      <c r="BF59" s="22">
        <f t="shared" si="96"/>
        <v>0</v>
      </c>
      <c r="BG59" s="22">
        <f t="shared" si="96"/>
        <v>0</v>
      </c>
      <c r="BH59" s="22">
        <f t="shared" si="96"/>
        <v>0</v>
      </c>
      <c r="BI59" s="22">
        <f t="shared" si="96"/>
        <v>0</v>
      </c>
      <c r="BJ59" s="22">
        <f t="shared" si="96"/>
        <v>0</v>
      </c>
      <c r="BK59" s="22">
        <f t="shared" si="96"/>
        <v>0</v>
      </c>
      <c r="BL59" s="22">
        <f t="shared" si="96"/>
        <v>0</v>
      </c>
      <c r="BM59" s="22">
        <f t="shared" si="96"/>
        <v>0</v>
      </c>
      <c r="BN59" s="22">
        <f t="shared" si="96"/>
        <v>0</v>
      </c>
      <c r="BO59" s="22">
        <f t="shared" si="96"/>
        <v>0</v>
      </c>
      <c r="BP59" s="22">
        <f t="shared" si="96"/>
        <v>0</v>
      </c>
      <c r="BQ59" s="22">
        <f t="shared" si="96"/>
        <v>0</v>
      </c>
      <c r="BR59" s="22">
        <f t="shared" si="96"/>
        <v>0</v>
      </c>
    </row>
    <row r="60" spans="1:70" ht="16.5">
      <c r="A60" s="14"/>
      <c r="B60" s="32" t="str">
        <f>IF(ISNA(VLOOKUP(A60,'Licenciés Jeunes 2023'!A:C,3,0)),"",VLOOKUP(A60,'Licenciés Jeunes 2023'!A:C,3,0))</f>
        <v/>
      </c>
      <c r="C60" s="32" t="str">
        <f>IF(ISNA(VLOOKUP(A60,'Licenciés Jeunes 2023'!A:C,2,0)),"",VLOOKUP(A60,'Licenciés Jeunes 2023'!A:C,2,0))</f>
        <v/>
      </c>
      <c r="D60" s="32" t="str">
        <f>IF(ISNA(VLOOKUP(A60,'Licenciés Jeunes 2023'!A:F,6,0)),"",VLOOKUP(A60,'Licenciés Jeunes 2023'!A:F,6,0))</f>
        <v/>
      </c>
      <c r="E60" s="6"/>
      <c r="F60" s="2">
        <f>IF(E$2="Bike &amp; Run",IF(ISNA(VLOOKUP(E60,Paramètres!$B$3:$C$56,2,FALSE)),0,VLOOKUP(E60,Paramètres!$B$3:$C$56,2,FALSE)*Paramètres!$K$3),IF(OR(E60="",OR($D60="",$D60="NL",$D60="HORS LIGUE")),0,VLOOKUP(IF(OR(E60="",OR($D60="",$D60="NL",$D60="HORS LIGUE")),"",COUNTIFS($D$5:$D$72,"&lt;&gt;"&amp;"",$D$5:$D$72,"&lt;&gt;"&amp;"NL",$D$5:$D$72,"&lt;&gt;"&amp;"HORS LIGUE",E$5:E$72,"&lt;"&amp;E60)+1),Paramètres!$B$3:$C$56,2,FALSE)*Paramètres!$K$3))</f>
        <v>0</v>
      </c>
      <c r="G60" s="4"/>
      <c r="H60" s="2">
        <f>IF(G$2="Bike &amp; Run",IF(ISNA(VLOOKUP(G60,Paramètres!$B$3:$C$56,2,FALSE)),0,VLOOKUP(G60,Paramètres!$B$3:$C$56,2,FALSE)*Paramètres!$K$4),IF(OR(G60="",OR($D60="",$D60="NL",$D60="HORS LIGUE")),0,VLOOKUP(IF(OR(G60="",OR($D60="",$D60="NL",$D60="HORS LIGUE")),"",COUNTIFS($D$5:$D$72,"&lt;&gt;"&amp;"",$D$5:$D$72,"&lt;&gt;"&amp;"NL",$D$5:$D$72,"&lt;&gt;"&amp;"HORS LIGUE",G$5:G$72,"&lt;"&amp;G60)+1),Paramètres!$B$3:$C$56,2,FALSE)*Paramètres!$K$4))</f>
        <v>0</v>
      </c>
      <c r="I60" s="36"/>
      <c r="J60" s="2">
        <f>IF(I$2="Bike &amp; Run",IF(ISNA(VLOOKUP(I60,Paramètres!$B$3:$C$56,2,FALSE)),0,VLOOKUP(I60,Paramètres!$B$3:$C$56,2,FALSE)*Paramètres!$K$5),IF(OR(I60="",OR($D60="",$D60="NL",$D60="HORS LIGUE")),0,VLOOKUP(IF(OR(I60="",OR($D60="",$D60="NL",$D60="HORS LIGUE")),"",COUNTIFS($D$5:$D$72,"&lt;&gt;"&amp;"",$D$5:$D$72,"&lt;&gt;"&amp;"NL",$D$5:$D$72,"&lt;&gt;"&amp;"HORS LIGUE",I$5:I$72,"&lt;"&amp;I60)+1),Paramètres!$B$3:$C$56,2,FALSE)*Paramètres!$K$5))</f>
        <v>0</v>
      </c>
      <c r="K60" s="4"/>
      <c r="L60" s="2">
        <f>IF(K$2="Bike &amp; Run",IF(ISNA(VLOOKUP(K60,Paramètres!$B$3:$C$56,2,FALSE)),0,VLOOKUP(K60,Paramètres!$B$3:$C$56,2,FALSE)*Paramètres!$K$6),IF(OR(K60="",OR($D60="",$D60="NL",$D60="HORS LIGUE")),0,VLOOKUP(IF(OR(K60="",OR($D60="",$D60="NL",$D60="HORS LIGUE")),"",COUNTIFS($D$5:$D$72,"&lt;&gt;"&amp;"",$D$5:$D$72,"&lt;&gt;"&amp;"NL",$D$5:$D$72,"&lt;&gt;"&amp;"HORS LIGUE",K$5:K$72,"&lt;"&amp;K60)+1),Paramètres!$B$3:$C$56,2,FALSE)*Paramètres!$K$6))</f>
        <v>0</v>
      </c>
      <c r="M60" s="4"/>
      <c r="N60" s="2">
        <f>IF(M$2="Bike &amp; Run",IF(ISNA(VLOOKUP(M60,Paramètres!$B$3:$C$56,2,FALSE)),0,VLOOKUP(M60,Paramètres!$B$3:$C$56,2,FALSE)*Paramètres!$K$7),IF(OR(M60="",OR($D60="",$D60="NL",$D60="HORS LIGUE")),0,VLOOKUP(IF(OR(M60="",OR($D60="",$D60="NL",$D60="HORS LIGUE")),"",COUNTIFS($D$5:$D$72,"&lt;&gt;"&amp;"",$D$5:$D$72,"&lt;&gt;"&amp;"NL",$D$5:$D$72,"&lt;&gt;"&amp;"HORS LIGUE",M$5:M$72,"&lt;"&amp;M60)+1),Paramètres!$B$3:$C$56,2,FALSE)*Paramètres!$K$7))</f>
        <v>0</v>
      </c>
      <c r="O60" s="46"/>
      <c r="P60" s="2">
        <f>IF(O$2="Bike &amp; Run",IF(ISNA(VLOOKUP(O60,Paramètres!$B$3:$C$56,2,FALSE)),0,VLOOKUP(O60,Paramètres!$B$3:$C$56,2,FALSE)*Paramètres!$K$8),IF(OR(O60="",OR($D60="",$D60="NL",$D60="HORS LIGUE")),0,VLOOKUP(IF(OR(O60="",OR($D60="",$D60="NL",$D60="HORS LIGUE")),"",COUNTIFS($D$5:$D$72,"&lt;&gt;"&amp;"",$D$5:$D$72,"&lt;&gt;"&amp;"NL",$D$5:$D$72,"&lt;&gt;"&amp;"HORS LIGUE",O$5:O$72,"&lt;"&amp;O60)+1),Paramètres!$B$3:$C$56,2,FALSE)*Paramètres!$K$8))</f>
        <v>0</v>
      </c>
      <c r="Q60" s="46"/>
      <c r="R60" s="2">
        <f>IF(Q$2="Bike &amp; Run",IF(ISNA(VLOOKUP(Q60,Paramètres!$B$3:$C$56,2,FALSE)),0,VLOOKUP(Q60,Paramètres!$B$3:$C$56,2,FALSE)*Paramètres!$K$9),IF(OR(Q60="",OR($D60="",$D60="NL",$D60="HORS LIGUE")),0,VLOOKUP(IF(OR(Q60="",OR($D60="",$D60="NL",$D60="HORS LIGUE")),"",COUNTIFS($D$5:$D$72,"&lt;&gt;"&amp;"",$D$5:$D$72,"&lt;&gt;"&amp;"NL",$D$5:$D$72,"&lt;&gt;"&amp;"HORS LIGUE",Q$5:Q$72,"&lt;"&amp;Q60)+1),Paramètres!$B$3:$C$56,2,FALSE)*Paramètres!$K$9))</f>
        <v>0</v>
      </c>
      <c r="S60" s="46"/>
      <c r="T60" s="2">
        <f>IF(S$2="Bike &amp; Run",IF(ISNA(VLOOKUP(S60,Paramètres!$B$3:$C$56,2,FALSE)),0,VLOOKUP(S60,Paramètres!$B$3:$C$56,2,FALSE)*Paramètres!$K$10),IF(OR(S60="",OR($D60="",$D60="NL",$D60="HORS LIGUE")),0,VLOOKUP(IF(OR(S60="",OR($D60="",$D60="NL",$D60="HORS LIGUE")),"",COUNTIFS($D$5:$D$72,"&lt;&gt;"&amp;"",$D$5:$D$72,"&lt;&gt;"&amp;"NL",$D$5:$D$72,"&lt;&gt;"&amp;"HORS LIGUE",S$5:S$72,"&lt;"&amp;S60)+1),Paramètres!$B$3:$C$56,2,FALSE)*Paramètres!$K$10))</f>
        <v>0</v>
      </c>
      <c r="U60" s="46"/>
      <c r="V60" s="2">
        <f>IF(U$2="Bike &amp; Run",IF(ISNA(VLOOKUP(U60,Paramètres!$B$3:$C$56,2,FALSE)),0,VLOOKUP(U60,Paramètres!$B$3:$C$56,2,FALSE)*Paramètres!$K$11),IF(OR(U60="",OR($D60="",$D60="NL",$D60="HORS LIGUE")),0,VLOOKUP(IF(OR(U60="",OR($D60="",$D60="NL",$D60="HORS LIGUE")),"",COUNTIFS($D$5:$D$72,"&lt;&gt;"&amp;"",$D$5:$D$72,"&lt;&gt;"&amp;"NL",$D$5:$D$72,"&lt;&gt;"&amp;"HORS LIGUE",U$5:U$72,"&lt;"&amp;U60)+1),Paramètres!$B$3:$C$56,2,FALSE)*Paramètres!$K$11))</f>
        <v>0</v>
      </c>
      <c r="W60" s="46"/>
      <c r="X60" s="2">
        <f>IF(W$2="Bike &amp; Run",IF(ISNA(VLOOKUP(W60,Paramètres!$B$3:$C$56,2,FALSE)),0,VLOOKUP(W60,Paramètres!$B$3:$C$56,2,FALSE)*Paramètres!$K$12),IF(OR(W60="",OR($D60="",$D60="NL",$D60="HORS LIGUE")),0,VLOOKUP(IF(OR(W60="",OR($D60="",$D60="NL",$D60="HORS LIGUE")),"",COUNTIFS($D$5:$D$72,"&lt;&gt;"&amp;"",$D$5:$D$72,"&lt;&gt;"&amp;"NL",$D$5:$D$72,"&lt;&gt;"&amp;"HORS LIGUE",W$5:W$72,"&lt;"&amp;W60)+1),Paramètres!$B$3:$C$56,2,FALSE)*Paramètres!$K$12))</f>
        <v>0</v>
      </c>
      <c r="Y60" s="46"/>
      <c r="Z60" s="2">
        <f>IF(Y$2="Bike &amp; Run",IF(ISNA(VLOOKUP(Y60,Paramètres!$B$3:$C$56,2,FALSE)),0,VLOOKUP(Y60,Paramètres!$B$3:$C$56,2,FALSE)*Paramètres!$K$13),IF(OR(Y60="",OR($D60="",$D60="NL",$D60="HORS LIGUE")),0,VLOOKUP(IF(OR(Y60="",OR($D60="",$D60="NL",$D60="HORS LIGUE")),"",COUNTIFS($D$5:$D$72,"&lt;&gt;"&amp;"",$D$5:$D$72,"&lt;&gt;"&amp;"NL",$D$5:$D$72,"&lt;&gt;"&amp;"HORS LIGUE",Y$5:Y$72,"&lt;"&amp;Y60)+1),Paramètres!$B$3:$C$56,2,FALSE)*Paramètres!$K$13))</f>
        <v>0</v>
      </c>
      <c r="AA60" s="46"/>
      <c r="AB60" s="2">
        <f>IF(AA$2="Bike &amp; Run",IF(ISNA(VLOOKUP(AA60,Paramètres!$B$3:$C$56,2,FALSE)),0,VLOOKUP(AA60,Paramètres!$B$3:$C$56,2,FALSE)*Paramètres!$K$14),IF(OR(AA60="",OR($D60="",$D60="NL",$D60="HORS LIGUE")),0,VLOOKUP(IF(OR(AA60="",OR($D60="",$D60="NL",$D60="HORS LIGUE")),"",COUNTIFS($D$5:$D$72,"&lt;&gt;"&amp;"",$D$5:$D$72,"&lt;&gt;"&amp;"NL",$D$5:$D$72,"&lt;&gt;"&amp;"HORS LIGUE",AA$5:AA$72,"&lt;"&amp;AA60)+1),Paramètres!$B$3:$C$56,2,FALSE)*Paramètres!$K$14))</f>
        <v>0</v>
      </c>
      <c r="AC60" s="46"/>
      <c r="AD60" s="2">
        <f>IF(AC$2="Bike &amp; Run",IF(ISNA(VLOOKUP(AC60,Paramètres!$B$3:$C$56,2,FALSE)),0,VLOOKUP(AC60,Paramètres!$B$3:$C$56,2,FALSE)*Paramètres!$K$15),IF(OR(AC60="",OR($D60="",$D60="NL",$D60="HORS LIGUE")),0,VLOOKUP(IF(OR(AC60="",OR($D60="",$D60="NL",$D60="HORS LIGUE")),"",COUNTIFS($D$5:$D$72,"&lt;&gt;"&amp;"",$D$5:$D$72,"&lt;&gt;"&amp;"NL",$D$5:$D$72,"&lt;&gt;"&amp;"HORS LIGUE",AC$5:AC$72,"&lt;"&amp;AC60)+1),Paramètres!$B$3:$C$56,2,FALSE)*Paramètres!$K$15))</f>
        <v>0</v>
      </c>
      <c r="AE60" s="46"/>
      <c r="AF60" s="2">
        <f>IF(AE$2="Bike &amp; Run",IF(ISNA(VLOOKUP(AE60,Paramètres!$B$3:$C$56,2,FALSE)),0,VLOOKUP(AE60,Paramètres!$B$3:$C$56,2,FALSE)*Paramètres!$K$16),IF(OR(AE60="",OR($D60="",$D60="NL",$D60="HORS LIGUE")),0,VLOOKUP(IF(OR(AE60="",OR($D60="",$D60="NL",$D60="HORS LIGUE")),"",COUNTIFS($D$5:$D$72,"&lt;&gt;"&amp;"",$D$5:$D$72,"&lt;&gt;"&amp;"NL",$D$5:$D$72,"&lt;&gt;"&amp;"HORS LIGUE",AE$5:AE$72,"&lt;"&amp;AE60)+1),Paramètres!$B$3:$C$56,2,FALSE)*Paramètres!$K$16))</f>
        <v>0</v>
      </c>
      <c r="AG60" s="46"/>
      <c r="AH60" s="2">
        <f>IF(AG$2="Bike &amp; Run",IF(ISNA(VLOOKUP(AG60,Paramètres!$B$3:$C$56,2,FALSE)),0,VLOOKUP(AG60,Paramètres!$B$3:$C$56,2,FALSE)*Paramètres!$K$17),IF(OR(AG60="",OR($D60="",$D60="NL",$D60="HORS LIGUE")),0,VLOOKUP(IF(OR(AG60="",OR($D60="",$D60="NL",$D60="HORS LIGUE")),"",COUNTIFS($D$5:$D$72,"&lt;&gt;"&amp;"",$D$5:$D$72,"&lt;&gt;"&amp;"NL",$D$5:$D$72,"&lt;&gt;"&amp;"HORS LIGUE",AG$5:AG$72,"&lt;"&amp;AG60)+1),Paramètres!$B$3:$C$56,2,FALSE)*Paramètres!$K$17))</f>
        <v>0</v>
      </c>
      <c r="AI60" s="40">
        <f t="shared" si="53"/>
        <v>0</v>
      </c>
      <c r="AJ60" s="3" t="str">
        <f t="shared" si="54"/>
        <v/>
      </c>
      <c r="AK60" s="5">
        <f t="shared" si="55"/>
        <v>0</v>
      </c>
      <c r="AL60" s="41">
        <f t="shared" si="56"/>
        <v>0</v>
      </c>
      <c r="AM60" s="33" t="str">
        <f t="shared" si="57"/>
        <v/>
      </c>
      <c r="AO60" s="22">
        <f t="shared" si="58"/>
        <v>0</v>
      </c>
      <c r="AP60">
        <f t="shared" si="59"/>
        <v>0</v>
      </c>
      <c r="AQ60">
        <f t="shared" si="60"/>
        <v>0</v>
      </c>
      <c r="AR60">
        <f t="shared" si="61"/>
        <v>0</v>
      </c>
      <c r="AS60">
        <f t="shared" si="62"/>
        <v>0</v>
      </c>
      <c r="AT60">
        <f t="shared" si="63"/>
        <v>0</v>
      </c>
      <c r="AU60">
        <f t="shared" si="64"/>
        <v>0</v>
      </c>
      <c r="AV60">
        <f t="shared" si="65"/>
        <v>0</v>
      </c>
      <c r="AW60">
        <f t="shared" si="66"/>
        <v>0</v>
      </c>
      <c r="AX60">
        <f t="shared" si="67"/>
        <v>0</v>
      </c>
      <c r="AY60">
        <f t="shared" si="68"/>
        <v>0</v>
      </c>
      <c r="AZ60">
        <f t="shared" si="69"/>
        <v>0</v>
      </c>
      <c r="BA60">
        <f t="shared" si="70"/>
        <v>0</v>
      </c>
      <c r="BB60">
        <f t="shared" si="71"/>
        <v>0</v>
      </c>
      <c r="BC60">
        <f t="shared" si="72"/>
        <v>0</v>
      </c>
      <c r="BD60">
        <f t="shared" si="73"/>
        <v>0</v>
      </c>
      <c r="BE60" s="22">
        <f t="shared" ref="BE60:BR60" si="97">BD60+LARGE($AO60:$BC60,BE$4)</f>
        <v>0</v>
      </c>
      <c r="BF60" s="22">
        <f t="shared" si="97"/>
        <v>0</v>
      </c>
      <c r="BG60" s="22">
        <f t="shared" si="97"/>
        <v>0</v>
      </c>
      <c r="BH60" s="22">
        <f t="shared" si="97"/>
        <v>0</v>
      </c>
      <c r="BI60" s="22">
        <f t="shared" si="97"/>
        <v>0</v>
      </c>
      <c r="BJ60" s="22">
        <f t="shared" si="97"/>
        <v>0</v>
      </c>
      <c r="BK60" s="22">
        <f t="shared" si="97"/>
        <v>0</v>
      </c>
      <c r="BL60" s="22">
        <f t="shared" si="97"/>
        <v>0</v>
      </c>
      <c r="BM60" s="22">
        <f t="shared" si="97"/>
        <v>0</v>
      </c>
      <c r="BN60" s="22">
        <f t="shared" si="97"/>
        <v>0</v>
      </c>
      <c r="BO60" s="22">
        <f t="shared" si="97"/>
        <v>0</v>
      </c>
      <c r="BP60" s="22">
        <f t="shared" si="97"/>
        <v>0</v>
      </c>
      <c r="BQ60" s="22">
        <f t="shared" si="97"/>
        <v>0</v>
      </c>
      <c r="BR60" s="22">
        <f t="shared" si="97"/>
        <v>0</v>
      </c>
    </row>
    <row r="61" spans="1:70" ht="16.5">
      <c r="A61" s="14"/>
      <c r="B61" s="32" t="str">
        <f>IF(ISNA(VLOOKUP(A61,'Licenciés Jeunes 2023'!A:C,3,0)),"",VLOOKUP(A61,'Licenciés Jeunes 2023'!A:C,3,0))</f>
        <v/>
      </c>
      <c r="C61" s="32" t="str">
        <f>IF(ISNA(VLOOKUP(A61,'Licenciés Jeunes 2023'!A:C,2,0)),"",VLOOKUP(A61,'Licenciés Jeunes 2023'!A:C,2,0))</f>
        <v/>
      </c>
      <c r="D61" s="32" t="str">
        <f>IF(ISNA(VLOOKUP(A61,'Licenciés Jeunes 2023'!A:F,6,0)),"",VLOOKUP(A61,'Licenciés Jeunes 2023'!A:F,6,0))</f>
        <v/>
      </c>
      <c r="E61" s="6"/>
      <c r="F61" s="2">
        <f>IF(E$2="Bike &amp; Run",IF(ISNA(VLOOKUP(E61,Paramètres!$B$3:$C$56,2,FALSE)),0,VLOOKUP(E61,Paramètres!$B$3:$C$56,2,FALSE)*Paramètres!$K$3),IF(OR(E61="",OR($D61="",$D61="NL",$D61="HORS LIGUE")),0,VLOOKUP(IF(OR(E61="",OR($D61="",$D61="NL",$D61="HORS LIGUE")),"",COUNTIFS($D$5:$D$72,"&lt;&gt;"&amp;"",$D$5:$D$72,"&lt;&gt;"&amp;"NL",$D$5:$D$72,"&lt;&gt;"&amp;"HORS LIGUE",E$5:E$72,"&lt;"&amp;E61)+1),Paramètres!$B$3:$C$56,2,FALSE)*Paramètres!$K$3))</f>
        <v>0</v>
      </c>
      <c r="G61" s="4"/>
      <c r="H61" s="2">
        <f>IF(G$2="Bike &amp; Run",IF(ISNA(VLOOKUP(G61,Paramètres!$B$3:$C$56,2,FALSE)),0,VLOOKUP(G61,Paramètres!$B$3:$C$56,2,FALSE)*Paramètres!$K$4),IF(OR(G61="",OR($D61="",$D61="NL",$D61="HORS LIGUE")),0,VLOOKUP(IF(OR(G61="",OR($D61="",$D61="NL",$D61="HORS LIGUE")),"",COUNTIFS($D$5:$D$72,"&lt;&gt;"&amp;"",$D$5:$D$72,"&lt;&gt;"&amp;"NL",$D$5:$D$72,"&lt;&gt;"&amp;"HORS LIGUE",G$5:G$72,"&lt;"&amp;G61)+1),Paramètres!$B$3:$C$56,2,FALSE)*Paramètres!$K$4))</f>
        <v>0</v>
      </c>
      <c r="I61" s="36"/>
      <c r="J61" s="2">
        <f>IF(I$2="Bike &amp; Run",IF(ISNA(VLOOKUP(I61,Paramètres!$B$3:$C$56,2,FALSE)),0,VLOOKUP(I61,Paramètres!$B$3:$C$56,2,FALSE)*Paramètres!$K$5),IF(OR(I61="",OR($D61="",$D61="NL",$D61="HORS LIGUE")),0,VLOOKUP(IF(OR(I61="",OR($D61="",$D61="NL",$D61="HORS LIGUE")),"",COUNTIFS($D$5:$D$72,"&lt;&gt;"&amp;"",$D$5:$D$72,"&lt;&gt;"&amp;"NL",$D$5:$D$72,"&lt;&gt;"&amp;"HORS LIGUE",I$5:I$72,"&lt;"&amp;I61)+1),Paramètres!$B$3:$C$56,2,FALSE)*Paramètres!$K$5))</f>
        <v>0</v>
      </c>
      <c r="K61" s="4"/>
      <c r="L61" s="2">
        <f>IF(K$2="Bike &amp; Run",IF(ISNA(VLOOKUP(K61,Paramètres!$B$3:$C$56,2,FALSE)),0,VLOOKUP(K61,Paramètres!$B$3:$C$56,2,FALSE)*Paramètres!$K$6),IF(OR(K61="",OR($D61="",$D61="NL",$D61="HORS LIGUE")),0,VLOOKUP(IF(OR(K61="",OR($D61="",$D61="NL",$D61="HORS LIGUE")),"",COUNTIFS($D$5:$D$72,"&lt;&gt;"&amp;"",$D$5:$D$72,"&lt;&gt;"&amp;"NL",$D$5:$D$72,"&lt;&gt;"&amp;"HORS LIGUE",K$5:K$72,"&lt;"&amp;K61)+1),Paramètres!$B$3:$C$56,2,FALSE)*Paramètres!$K$6))</f>
        <v>0</v>
      </c>
      <c r="M61" s="4"/>
      <c r="N61" s="2">
        <f>IF(M$2="Bike &amp; Run",IF(ISNA(VLOOKUP(M61,Paramètres!$B$3:$C$56,2,FALSE)),0,VLOOKUP(M61,Paramètres!$B$3:$C$56,2,FALSE)*Paramètres!$K$7),IF(OR(M61="",OR($D61="",$D61="NL",$D61="HORS LIGUE")),0,VLOOKUP(IF(OR(M61="",OR($D61="",$D61="NL",$D61="HORS LIGUE")),"",COUNTIFS($D$5:$D$72,"&lt;&gt;"&amp;"",$D$5:$D$72,"&lt;&gt;"&amp;"NL",$D$5:$D$72,"&lt;&gt;"&amp;"HORS LIGUE",M$5:M$72,"&lt;"&amp;M61)+1),Paramètres!$B$3:$C$56,2,FALSE)*Paramètres!$K$7))</f>
        <v>0</v>
      </c>
      <c r="O61" s="46"/>
      <c r="P61" s="2">
        <f>IF(O$2="Bike &amp; Run",IF(ISNA(VLOOKUP(O61,Paramètres!$B$3:$C$56,2,FALSE)),0,VLOOKUP(O61,Paramètres!$B$3:$C$56,2,FALSE)*Paramètres!$K$8),IF(OR(O61="",OR($D61="",$D61="NL",$D61="HORS LIGUE")),0,VLOOKUP(IF(OR(O61="",OR($D61="",$D61="NL",$D61="HORS LIGUE")),"",COUNTIFS($D$5:$D$72,"&lt;&gt;"&amp;"",$D$5:$D$72,"&lt;&gt;"&amp;"NL",$D$5:$D$72,"&lt;&gt;"&amp;"HORS LIGUE",O$5:O$72,"&lt;"&amp;O61)+1),Paramètres!$B$3:$C$56,2,FALSE)*Paramètres!$K$8))</f>
        <v>0</v>
      </c>
      <c r="Q61" s="46"/>
      <c r="R61" s="2">
        <f>IF(Q$2="Bike &amp; Run",IF(ISNA(VLOOKUP(Q61,Paramètres!$B$3:$C$56,2,FALSE)),0,VLOOKUP(Q61,Paramètres!$B$3:$C$56,2,FALSE)*Paramètres!$K$9),IF(OR(Q61="",OR($D61="",$D61="NL",$D61="HORS LIGUE")),0,VLOOKUP(IF(OR(Q61="",OR($D61="",$D61="NL",$D61="HORS LIGUE")),"",COUNTIFS($D$5:$D$72,"&lt;&gt;"&amp;"",$D$5:$D$72,"&lt;&gt;"&amp;"NL",$D$5:$D$72,"&lt;&gt;"&amp;"HORS LIGUE",Q$5:Q$72,"&lt;"&amp;Q61)+1),Paramètres!$B$3:$C$56,2,FALSE)*Paramètres!$K$9))</f>
        <v>0</v>
      </c>
      <c r="S61" s="46"/>
      <c r="T61" s="2">
        <f>IF(S$2="Bike &amp; Run",IF(ISNA(VLOOKUP(S61,Paramètres!$B$3:$C$56,2,FALSE)),0,VLOOKUP(S61,Paramètres!$B$3:$C$56,2,FALSE)*Paramètres!$K$10),IF(OR(S61="",OR($D61="",$D61="NL",$D61="HORS LIGUE")),0,VLOOKUP(IF(OR(S61="",OR($D61="",$D61="NL",$D61="HORS LIGUE")),"",COUNTIFS($D$5:$D$72,"&lt;&gt;"&amp;"",$D$5:$D$72,"&lt;&gt;"&amp;"NL",$D$5:$D$72,"&lt;&gt;"&amp;"HORS LIGUE",S$5:S$72,"&lt;"&amp;S61)+1),Paramètres!$B$3:$C$56,2,FALSE)*Paramètres!$K$10))</f>
        <v>0</v>
      </c>
      <c r="U61" s="46"/>
      <c r="V61" s="2">
        <f>IF(U$2="Bike &amp; Run",IF(ISNA(VLOOKUP(U61,Paramètres!$B$3:$C$56,2,FALSE)),0,VLOOKUP(U61,Paramètres!$B$3:$C$56,2,FALSE)*Paramètres!$K$11),IF(OR(U61="",OR($D61="",$D61="NL",$D61="HORS LIGUE")),0,VLOOKUP(IF(OR(U61="",OR($D61="",$D61="NL",$D61="HORS LIGUE")),"",COUNTIFS($D$5:$D$72,"&lt;&gt;"&amp;"",$D$5:$D$72,"&lt;&gt;"&amp;"NL",$D$5:$D$72,"&lt;&gt;"&amp;"HORS LIGUE",U$5:U$72,"&lt;"&amp;U61)+1),Paramètres!$B$3:$C$56,2,FALSE)*Paramètres!$K$11))</f>
        <v>0</v>
      </c>
      <c r="W61" s="46"/>
      <c r="X61" s="2">
        <f>IF(W$2="Bike &amp; Run",IF(ISNA(VLOOKUP(W61,Paramètres!$B$3:$C$56,2,FALSE)),0,VLOOKUP(W61,Paramètres!$B$3:$C$56,2,FALSE)*Paramètres!$K$12),IF(OR(W61="",OR($D61="",$D61="NL",$D61="HORS LIGUE")),0,VLOOKUP(IF(OR(W61="",OR($D61="",$D61="NL",$D61="HORS LIGUE")),"",COUNTIFS($D$5:$D$72,"&lt;&gt;"&amp;"",$D$5:$D$72,"&lt;&gt;"&amp;"NL",$D$5:$D$72,"&lt;&gt;"&amp;"HORS LIGUE",W$5:W$72,"&lt;"&amp;W61)+1),Paramètres!$B$3:$C$56,2,FALSE)*Paramètres!$K$12))</f>
        <v>0</v>
      </c>
      <c r="Y61" s="46"/>
      <c r="Z61" s="2">
        <f>IF(Y$2="Bike &amp; Run",IF(ISNA(VLOOKUP(Y61,Paramètres!$B$3:$C$56,2,FALSE)),0,VLOOKUP(Y61,Paramètres!$B$3:$C$56,2,FALSE)*Paramètres!$K$13),IF(OR(Y61="",OR($D61="",$D61="NL",$D61="HORS LIGUE")),0,VLOOKUP(IF(OR(Y61="",OR($D61="",$D61="NL",$D61="HORS LIGUE")),"",COUNTIFS($D$5:$D$72,"&lt;&gt;"&amp;"",$D$5:$D$72,"&lt;&gt;"&amp;"NL",$D$5:$D$72,"&lt;&gt;"&amp;"HORS LIGUE",Y$5:Y$72,"&lt;"&amp;Y61)+1),Paramètres!$B$3:$C$56,2,FALSE)*Paramètres!$K$13))</f>
        <v>0</v>
      </c>
      <c r="AA61" s="46"/>
      <c r="AB61" s="2">
        <f>IF(AA$2="Bike &amp; Run",IF(ISNA(VLOOKUP(AA61,Paramètres!$B$3:$C$56,2,FALSE)),0,VLOOKUP(AA61,Paramètres!$B$3:$C$56,2,FALSE)*Paramètres!$K$14),IF(OR(AA61="",OR($D61="",$D61="NL",$D61="HORS LIGUE")),0,VLOOKUP(IF(OR(AA61="",OR($D61="",$D61="NL",$D61="HORS LIGUE")),"",COUNTIFS($D$5:$D$72,"&lt;&gt;"&amp;"",$D$5:$D$72,"&lt;&gt;"&amp;"NL",$D$5:$D$72,"&lt;&gt;"&amp;"HORS LIGUE",AA$5:AA$72,"&lt;"&amp;AA61)+1),Paramètres!$B$3:$C$56,2,FALSE)*Paramètres!$K$14))</f>
        <v>0</v>
      </c>
      <c r="AC61" s="46"/>
      <c r="AD61" s="2">
        <f>IF(AC$2="Bike &amp; Run",IF(ISNA(VLOOKUP(AC61,Paramètres!$B$3:$C$56,2,FALSE)),0,VLOOKUP(AC61,Paramètres!$B$3:$C$56,2,FALSE)*Paramètres!$K$15),IF(OR(AC61="",OR($D61="",$D61="NL",$D61="HORS LIGUE")),0,VLOOKUP(IF(OR(AC61="",OR($D61="",$D61="NL",$D61="HORS LIGUE")),"",COUNTIFS($D$5:$D$72,"&lt;&gt;"&amp;"",$D$5:$D$72,"&lt;&gt;"&amp;"NL",$D$5:$D$72,"&lt;&gt;"&amp;"HORS LIGUE",AC$5:AC$72,"&lt;"&amp;AC61)+1),Paramètres!$B$3:$C$56,2,FALSE)*Paramètres!$K$15))</f>
        <v>0</v>
      </c>
      <c r="AE61" s="46"/>
      <c r="AF61" s="2">
        <f>IF(AE$2="Bike &amp; Run",IF(ISNA(VLOOKUP(AE61,Paramètres!$B$3:$C$56,2,FALSE)),0,VLOOKUP(AE61,Paramètres!$B$3:$C$56,2,FALSE)*Paramètres!$K$16),IF(OR(AE61="",OR($D61="",$D61="NL",$D61="HORS LIGUE")),0,VLOOKUP(IF(OR(AE61="",OR($D61="",$D61="NL",$D61="HORS LIGUE")),"",COUNTIFS($D$5:$D$72,"&lt;&gt;"&amp;"",$D$5:$D$72,"&lt;&gt;"&amp;"NL",$D$5:$D$72,"&lt;&gt;"&amp;"HORS LIGUE",AE$5:AE$72,"&lt;"&amp;AE61)+1),Paramètres!$B$3:$C$56,2,FALSE)*Paramètres!$K$16))</f>
        <v>0</v>
      </c>
      <c r="AG61" s="46"/>
      <c r="AH61" s="2">
        <f>IF(AG$2="Bike &amp; Run",IF(ISNA(VLOOKUP(AG61,Paramètres!$B$3:$C$56,2,FALSE)),0,VLOOKUP(AG61,Paramètres!$B$3:$C$56,2,FALSE)*Paramètres!$K$17),IF(OR(AG61="",OR($D61="",$D61="NL",$D61="HORS LIGUE")),0,VLOOKUP(IF(OR(AG61="",OR($D61="",$D61="NL",$D61="HORS LIGUE")),"",COUNTIFS($D$5:$D$72,"&lt;&gt;"&amp;"",$D$5:$D$72,"&lt;&gt;"&amp;"NL",$D$5:$D$72,"&lt;&gt;"&amp;"HORS LIGUE",AG$5:AG$72,"&lt;"&amp;AG61)+1),Paramètres!$B$3:$C$56,2,FALSE)*Paramètres!$K$17))</f>
        <v>0</v>
      </c>
      <c r="AI61" s="40">
        <f t="shared" si="53"/>
        <v>0</v>
      </c>
      <c r="AJ61" s="3" t="str">
        <f t="shared" si="54"/>
        <v/>
      </c>
      <c r="AK61" s="5">
        <f t="shared" si="55"/>
        <v>0</v>
      </c>
      <c r="AL61" s="41">
        <f t="shared" si="56"/>
        <v>0</v>
      </c>
      <c r="AM61" s="33" t="str">
        <f t="shared" si="57"/>
        <v/>
      </c>
      <c r="AO61" s="22">
        <f t="shared" si="58"/>
        <v>0</v>
      </c>
      <c r="AP61">
        <f t="shared" si="59"/>
        <v>0</v>
      </c>
      <c r="AQ61">
        <f t="shared" si="60"/>
        <v>0</v>
      </c>
      <c r="AR61">
        <f t="shared" si="61"/>
        <v>0</v>
      </c>
      <c r="AS61">
        <f t="shared" si="62"/>
        <v>0</v>
      </c>
      <c r="AT61">
        <f t="shared" si="63"/>
        <v>0</v>
      </c>
      <c r="AU61">
        <f t="shared" si="64"/>
        <v>0</v>
      </c>
      <c r="AV61">
        <f t="shared" si="65"/>
        <v>0</v>
      </c>
      <c r="AW61">
        <f t="shared" si="66"/>
        <v>0</v>
      </c>
      <c r="AX61">
        <f t="shared" si="67"/>
        <v>0</v>
      </c>
      <c r="AY61">
        <f t="shared" si="68"/>
        <v>0</v>
      </c>
      <c r="AZ61">
        <f t="shared" si="69"/>
        <v>0</v>
      </c>
      <c r="BA61">
        <f t="shared" si="70"/>
        <v>0</v>
      </c>
      <c r="BB61">
        <f t="shared" si="71"/>
        <v>0</v>
      </c>
      <c r="BC61">
        <f t="shared" si="72"/>
        <v>0</v>
      </c>
      <c r="BD61">
        <f t="shared" si="73"/>
        <v>0</v>
      </c>
      <c r="BE61" s="22">
        <f t="shared" ref="BE61:BR61" si="98">BD61+LARGE($AO61:$BC61,BE$4)</f>
        <v>0</v>
      </c>
      <c r="BF61" s="22">
        <f t="shared" si="98"/>
        <v>0</v>
      </c>
      <c r="BG61" s="22">
        <f t="shared" si="98"/>
        <v>0</v>
      </c>
      <c r="BH61" s="22">
        <f t="shared" si="98"/>
        <v>0</v>
      </c>
      <c r="BI61" s="22">
        <f t="shared" si="98"/>
        <v>0</v>
      </c>
      <c r="BJ61" s="22">
        <f t="shared" si="98"/>
        <v>0</v>
      </c>
      <c r="BK61" s="22">
        <f t="shared" si="98"/>
        <v>0</v>
      </c>
      <c r="BL61" s="22">
        <f t="shared" si="98"/>
        <v>0</v>
      </c>
      <c r="BM61" s="22">
        <f t="shared" si="98"/>
        <v>0</v>
      </c>
      <c r="BN61" s="22">
        <f t="shared" si="98"/>
        <v>0</v>
      </c>
      <c r="BO61" s="22">
        <f t="shared" si="98"/>
        <v>0</v>
      </c>
      <c r="BP61" s="22">
        <f t="shared" si="98"/>
        <v>0</v>
      </c>
      <c r="BQ61" s="22">
        <f t="shared" si="98"/>
        <v>0</v>
      </c>
      <c r="BR61" s="22">
        <f t="shared" si="98"/>
        <v>0</v>
      </c>
    </row>
    <row r="62" spans="1:70" ht="16.5">
      <c r="A62" s="14"/>
      <c r="B62" s="32" t="str">
        <f>IF(ISNA(VLOOKUP(A62,'Licenciés Jeunes 2023'!A:C,3,0)),"",VLOOKUP(A62,'Licenciés Jeunes 2023'!A:C,3,0))</f>
        <v/>
      </c>
      <c r="C62" s="32" t="str">
        <f>IF(ISNA(VLOOKUP(A62,'Licenciés Jeunes 2023'!A:C,2,0)),"",VLOOKUP(A62,'Licenciés Jeunes 2023'!A:C,2,0))</f>
        <v/>
      </c>
      <c r="D62" s="32" t="str">
        <f>IF(ISNA(VLOOKUP(A62,'Licenciés Jeunes 2023'!A:F,6,0)),"",VLOOKUP(A62,'Licenciés Jeunes 2023'!A:F,6,0))</f>
        <v/>
      </c>
      <c r="E62" s="6"/>
      <c r="F62" s="2">
        <f>IF(E$2="Bike &amp; Run",IF(ISNA(VLOOKUP(E62,Paramètres!$B$3:$C$56,2,FALSE)),0,VLOOKUP(E62,Paramètres!$B$3:$C$56,2,FALSE)*Paramètres!$K$3),IF(OR(E62="",OR($D62="",$D62="NL",$D62="HORS LIGUE")),0,VLOOKUP(IF(OR(E62="",OR($D62="",$D62="NL",$D62="HORS LIGUE")),"",COUNTIFS($D$5:$D$72,"&lt;&gt;"&amp;"",$D$5:$D$72,"&lt;&gt;"&amp;"NL",$D$5:$D$72,"&lt;&gt;"&amp;"HORS LIGUE",E$5:E$72,"&lt;"&amp;E62)+1),Paramètres!$B$3:$C$56,2,FALSE)*Paramètres!$K$3))</f>
        <v>0</v>
      </c>
      <c r="G62" s="4"/>
      <c r="H62" s="2">
        <f>IF(G$2="Bike &amp; Run",IF(ISNA(VLOOKUP(G62,Paramètres!$B$3:$C$56,2,FALSE)),0,VLOOKUP(G62,Paramètres!$B$3:$C$56,2,FALSE)*Paramètres!$K$4),IF(OR(G62="",OR($D62="",$D62="NL",$D62="HORS LIGUE")),0,VLOOKUP(IF(OR(G62="",OR($D62="",$D62="NL",$D62="HORS LIGUE")),"",COUNTIFS($D$5:$D$72,"&lt;&gt;"&amp;"",$D$5:$D$72,"&lt;&gt;"&amp;"NL",$D$5:$D$72,"&lt;&gt;"&amp;"HORS LIGUE",G$5:G$72,"&lt;"&amp;G62)+1),Paramètres!$B$3:$C$56,2,FALSE)*Paramètres!$K$4))</f>
        <v>0</v>
      </c>
      <c r="I62" s="36"/>
      <c r="J62" s="2">
        <f>IF(I$2="Bike &amp; Run",IF(ISNA(VLOOKUP(I62,Paramètres!$B$3:$C$56,2,FALSE)),0,VLOOKUP(I62,Paramètres!$B$3:$C$56,2,FALSE)*Paramètres!$K$5),IF(OR(I62="",OR($D62="",$D62="NL",$D62="HORS LIGUE")),0,VLOOKUP(IF(OR(I62="",OR($D62="",$D62="NL",$D62="HORS LIGUE")),"",COUNTIFS($D$5:$D$72,"&lt;&gt;"&amp;"",$D$5:$D$72,"&lt;&gt;"&amp;"NL",$D$5:$D$72,"&lt;&gt;"&amp;"HORS LIGUE",I$5:I$72,"&lt;"&amp;I62)+1),Paramètres!$B$3:$C$56,2,FALSE)*Paramètres!$K$5))</f>
        <v>0</v>
      </c>
      <c r="K62" s="4"/>
      <c r="L62" s="2">
        <f>IF(K$2="Bike &amp; Run",IF(ISNA(VLOOKUP(K62,Paramètres!$B$3:$C$56,2,FALSE)),0,VLOOKUP(K62,Paramètres!$B$3:$C$56,2,FALSE)*Paramètres!$K$6),IF(OR(K62="",OR($D62="",$D62="NL",$D62="HORS LIGUE")),0,VLOOKUP(IF(OR(K62="",OR($D62="",$D62="NL",$D62="HORS LIGUE")),"",COUNTIFS($D$5:$D$72,"&lt;&gt;"&amp;"",$D$5:$D$72,"&lt;&gt;"&amp;"NL",$D$5:$D$72,"&lt;&gt;"&amp;"HORS LIGUE",K$5:K$72,"&lt;"&amp;K62)+1),Paramètres!$B$3:$C$56,2,FALSE)*Paramètres!$K$6))</f>
        <v>0</v>
      </c>
      <c r="M62" s="4"/>
      <c r="N62" s="2">
        <f>IF(M$2="Bike &amp; Run",IF(ISNA(VLOOKUP(M62,Paramètres!$B$3:$C$56,2,FALSE)),0,VLOOKUP(M62,Paramètres!$B$3:$C$56,2,FALSE)*Paramètres!$K$7),IF(OR(M62="",OR($D62="",$D62="NL",$D62="HORS LIGUE")),0,VLOOKUP(IF(OR(M62="",OR($D62="",$D62="NL",$D62="HORS LIGUE")),"",COUNTIFS($D$5:$D$72,"&lt;&gt;"&amp;"",$D$5:$D$72,"&lt;&gt;"&amp;"NL",$D$5:$D$72,"&lt;&gt;"&amp;"HORS LIGUE",M$5:M$72,"&lt;"&amp;M62)+1),Paramètres!$B$3:$C$56,2,FALSE)*Paramètres!$K$7))</f>
        <v>0</v>
      </c>
      <c r="O62" s="46"/>
      <c r="P62" s="2">
        <f>IF(O$2="Bike &amp; Run",IF(ISNA(VLOOKUP(O62,Paramètres!$B$3:$C$56,2,FALSE)),0,VLOOKUP(O62,Paramètres!$B$3:$C$56,2,FALSE)*Paramètres!$K$8),IF(OR(O62="",OR($D62="",$D62="NL",$D62="HORS LIGUE")),0,VLOOKUP(IF(OR(O62="",OR($D62="",$D62="NL",$D62="HORS LIGUE")),"",COUNTIFS($D$5:$D$72,"&lt;&gt;"&amp;"",$D$5:$D$72,"&lt;&gt;"&amp;"NL",$D$5:$D$72,"&lt;&gt;"&amp;"HORS LIGUE",O$5:O$72,"&lt;"&amp;O62)+1),Paramètres!$B$3:$C$56,2,FALSE)*Paramètres!$K$8))</f>
        <v>0</v>
      </c>
      <c r="Q62" s="46"/>
      <c r="R62" s="2">
        <f>IF(Q$2="Bike &amp; Run",IF(ISNA(VLOOKUP(Q62,Paramètres!$B$3:$C$56,2,FALSE)),0,VLOOKUP(Q62,Paramètres!$B$3:$C$56,2,FALSE)*Paramètres!$K$9),IF(OR(Q62="",OR($D62="",$D62="NL",$D62="HORS LIGUE")),0,VLOOKUP(IF(OR(Q62="",OR($D62="",$D62="NL",$D62="HORS LIGUE")),"",COUNTIFS($D$5:$D$72,"&lt;&gt;"&amp;"",$D$5:$D$72,"&lt;&gt;"&amp;"NL",$D$5:$D$72,"&lt;&gt;"&amp;"HORS LIGUE",Q$5:Q$72,"&lt;"&amp;Q62)+1),Paramètres!$B$3:$C$56,2,FALSE)*Paramètres!$K$9))</f>
        <v>0</v>
      </c>
      <c r="S62" s="46"/>
      <c r="T62" s="2">
        <f>IF(S$2="Bike &amp; Run",IF(ISNA(VLOOKUP(S62,Paramètres!$B$3:$C$56,2,FALSE)),0,VLOOKUP(S62,Paramètres!$B$3:$C$56,2,FALSE)*Paramètres!$K$10),IF(OR(S62="",OR($D62="",$D62="NL",$D62="HORS LIGUE")),0,VLOOKUP(IF(OR(S62="",OR($D62="",$D62="NL",$D62="HORS LIGUE")),"",COUNTIFS($D$5:$D$72,"&lt;&gt;"&amp;"",$D$5:$D$72,"&lt;&gt;"&amp;"NL",$D$5:$D$72,"&lt;&gt;"&amp;"HORS LIGUE",S$5:S$72,"&lt;"&amp;S62)+1),Paramètres!$B$3:$C$56,2,FALSE)*Paramètres!$K$10))</f>
        <v>0</v>
      </c>
      <c r="U62" s="46"/>
      <c r="V62" s="2">
        <f>IF(U$2="Bike &amp; Run",IF(ISNA(VLOOKUP(U62,Paramètres!$B$3:$C$56,2,FALSE)),0,VLOOKUP(U62,Paramètres!$B$3:$C$56,2,FALSE)*Paramètres!$K$11),IF(OR(U62="",OR($D62="",$D62="NL",$D62="HORS LIGUE")),0,VLOOKUP(IF(OR(U62="",OR($D62="",$D62="NL",$D62="HORS LIGUE")),"",COUNTIFS($D$5:$D$72,"&lt;&gt;"&amp;"",$D$5:$D$72,"&lt;&gt;"&amp;"NL",$D$5:$D$72,"&lt;&gt;"&amp;"HORS LIGUE",U$5:U$72,"&lt;"&amp;U62)+1),Paramètres!$B$3:$C$56,2,FALSE)*Paramètres!$K$11))</f>
        <v>0</v>
      </c>
      <c r="W62" s="46"/>
      <c r="X62" s="2">
        <f>IF(W$2="Bike &amp; Run",IF(ISNA(VLOOKUP(W62,Paramètres!$B$3:$C$56,2,FALSE)),0,VLOOKUP(W62,Paramètres!$B$3:$C$56,2,FALSE)*Paramètres!$K$12),IF(OR(W62="",OR($D62="",$D62="NL",$D62="HORS LIGUE")),0,VLOOKUP(IF(OR(W62="",OR($D62="",$D62="NL",$D62="HORS LIGUE")),"",COUNTIFS($D$5:$D$72,"&lt;&gt;"&amp;"",$D$5:$D$72,"&lt;&gt;"&amp;"NL",$D$5:$D$72,"&lt;&gt;"&amp;"HORS LIGUE",W$5:W$72,"&lt;"&amp;W62)+1),Paramètres!$B$3:$C$56,2,FALSE)*Paramètres!$K$12))</f>
        <v>0</v>
      </c>
      <c r="Y62" s="46"/>
      <c r="Z62" s="2">
        <f>IF(Y$2="Bike &amp; Run",IF(ISNA(VLOOKUP(Y62,Paramètres!$B$3:$C$56,2,FALSE)),0,VLOOKUP(Y62,Paramètres!$B$3:$C$56,2,FALSE)*Paramètres!$K$13),IF(OR(Y62="",OR($D62="",$D62="NL",$D62="HORS LIGUE")),0,VLOOKUP(IF(OR(Y62="",OR($D62="",$D62="NL",$D62="HORS LIGUE")),"",COUNTIFS($D$5:$D$72,"&lt;&gt;"&amp;"",$D$5:$D$72,"&lt;&gt;"&amp;"NL",$D$5:$D$72,"&lt;&gt;"&amp;"HORS LIGUE",Y$5:Y$72,"&lt;"&amp;Y62)+1),Paramètres!$B$3:$C$56,2,FALSE)*Paramètres!$K$13))</f>
        <v>0</v>
      </c>
      <c r="AA62" s="46"/>
      <c r="AB62" s="2">
        <f>IF(AA$2="Bike &amp; Run",IF(ISNA(VLOOKUP(AA62,Paramètres!$B$3:$C$56,2,FALSE)),0,VLOOKUP(AA62,Paramètres!$B$3:$C$56,2,FALSE)*Paramètres!$K$14),IF(OR(AA62="",OR($D62="",$D62="NL",$D62="HORS LIGUE")),0,VLOOKUP(IF(OR(AA62="",OR($D62="",$D62="NL",$D62="HORS LIGUE")),"",COUNTIFS($D$5:$D$72,"&lt;&gt;"&amp;"",$D$5:$D$72,"&lt;&gt;"&amp;"NL",$D$5:$D$72,"&lt;&gt;"&amp;"HORS LIGUE",AA$5:AA$72,"&lt;"&amp;AA62)+1),Paramètres!$B$3:$C$56,2,FALSE)*Paramètres!$K$14))</f>
        <v>0</v>
      </c>
      <c r="AC62" s="46"/>
      <c r="AD62" s="2">
        <f>IF(AC$2="Bike &amp; Run",IF(ISNA(VLOOKUP(AC62,Paramètres!$B$3:$C$56,2,FALSE)),0,VLOOKUP(AC62,Paramètres!$B$3:$C$56,2,FALSE)*Paramètres!$K$15),IF(OR(AC62="",OR($D62="",$D62="NL",$D62="HORS LIGUE")),0,VLOOKUP(IF(OR(AC62="",OR($D62="",$D62="NL",$D62="HORS LIGUE")),"",COUNTIFS($D$5:$D$72,"&lt;&gt;"&amp;"",$D$5:$D$72,"&lt;&gt;"&amp;"NL",$D$5:$D$72,"&lt;&gt;"&amp;"HORS LIGUE",AC$5:AC$72,"&lt;"&amp;AC62)+1),Paramètres!$B$3:$C$56,2,FALSE)*Paramètres!$K$15))</f>
        <v>0</v>
      </c>
      <c r="AE62" s="46"/>
      <c r="AF62" s="2">
        <f>IF(AE$2="Bike &amp; Run",IF(ISNA(VLOOKUP(AE62,Paramètres!$B$3:$C$56,2,FALSE)),0,VLOOKUP(AE62,Paramètres!$B$3:$C$56,2,FALSE)*Paramètres!$K$16),IF(OR(AE62="",OR($D62="",$D62="NL",$D62="HORS LIGUE")),0,VLOOKUP(IF(OR(AE62="",OR($D62="",$D62="NL",$D62="HORS LIGUE")),"",COUNTIFS($D$5:$D$72,"&lt;&gt;"&amp;"",$D$5:$D$72,"&lt;&gt;"&amp;"NL",$D$5:$D$72,"&lt;&gt;"&amp;"HORS LIGUE",AE$5:AE$72,"&lt;"&amp;AE62)+1),Paramètres!$B$3:$C$56,2,FALSE)*Paramètres!$K$16))</f>
        <v>0</v>
      </c>
      <c r="AG62" s="46"/>
      <c r="AH62" s="2">
        <f>IF(AG$2="Bike &amp; Run",IF(ISNA(VLOOKUP(AG62,Paramètres!$B$3:$C$56,2,FALSE)),0,VLOOKUP(AG62,Paramètres!$B$3:$C$56,2,FALSE)*Paramètres!$K$17),IF(OR(AG62="",OR($D62="",$D62="NL",$D62="HORS LIGUE")),0,VLOOKUP(IF(OR(AG62="",OR($D62="",$D62="NL",$D62="HORS LIGUE")),"",COUNTIFS($D$5:$D$72,"&lt;&gt;"&amp;"",$D$5:$D$72,"&lt;&gt;"&amp;"NL",$D$5:$D$72,"&lt;&gt;"&amp;"HORS LIGUE",AG$5:AG$72,"&lt;"&amp;AG62)+1),Paramètres!$B$3:$C$56,2,FALSE)*Paramètres!$K$17))</f>
        <v>0</v>
      </c>
      <c r="AI62" s="40">
        <f t="shared" si="53"/>
        <v>0</v>
      </c>
      <c r="AJ62" s="3" t="str">
        <f t="shared" si="54"/>
        <v/>
      </c>
      <c r="AK62" s="5">
        <f t="shared" si="55"/>
        <v>0</v>
      </c>
      <c r="AL62" s="41">
        <f t="shared" si="56"/>
        <v>0</v>
      </c>
      <c r="AM62" s="33" t="str">
        <f t="shared" si="57"/>
        <v/>
      </c>
      <c r="AO62" s="22">
        <f t="shared" si="58"/>
        <v>0</v>
      </c>
      <c r="AP62">
        <f t="shared" si="59"/>
        <v>0</v>
      </c>
      <c r="AQ62">
        <f t="shared" si="60"/>
        <v>0</v>
      </c>
      <c r="AR62">
        <f t="shared" si="61"/>
        <v>0</v>
      </c>
      <c r="AS62">
        <f t="shared" si="62"/>
        <v>0</v>
      </c>
      <c r="AT62">
        <f t="shared" si="63"/>
        <v>0</v>
      </c>
      <c r="AU62">
        <f t="shared" si="64"/>
        <v>0</v>
      </c>
      <c r="AV62">
        <f t="shared" si="65"/>
        <v>0</v>
      </c>
      <c r="AW62">
        <f t="shared" si="66"/>
        <v>0</v>
      </c>
      <c r="AX62">
        <f t="shared" si="67"/>
        <v>0</v>
      </c>
      <c r="AY62">
        <f t="shared" si="68"/>
        <v>0</v>
      </c>
      <c r="AZ62">
        <f t="shared" si="69"/>
        <v>0</v>
      </c>
      <c r="BA62">
        <f t="shared" si="70"/>
        <v>0</v>
      </c>
      <c r="BB62">
        <f t="shared" si="71"/>
        <v>0</v>
      </c>
      <c r="BC62">
        <f t="shared" si="72"/>
        <v>0</v>
      </c>
      <c r="BD62">
        <f t="shared" si="73"/>
        <v>0</v>
      </c>
      <c r="BE62" s="22">
        <f t="shared" ref="BE62:BR62" si="99">BD62+LARGE($AO62:$BC62,BE$4)</f>
        <v>0</v>
      </c>
      <c r="BF62" s="22">
        <f t="shared" si="99"/>
        <v>0</v>
      </c>
      <c r="BG62" s="22">
        <f t="shared" si="99"/>
        <v>0</v>
      </c>
      <c r="BH62" s="22">
        <f t="shared" si="99"/>
        <v>0</v>
      </c>
      <c r="BI62" s="22">
        <f t="shared" si="99"/>
        <v>0</v>
      </c>
      <c r="BJ62" s="22">
        <f t="shared" si="99"/>
        <v>0</v>
      </c>
      <c r="BK62" s="22">
        <f t="shared" si="99"/>
        <v>0</v>
      </c>
      <c r="BL62" s="22">
        <f t="shared" si="99"/>
        <v>0</v>
      </c>
      <c r="BM62" s="22">
        <f t="shared" si="99"/>
        <v>0</v>
      </c>
      <c r="BN62" s="22">
        <f t="shared" si="99"/>
        <v>0</v>
      </c>
      <c r="BO62" s="22">
        <f t="shared" si="99"/>
        <v>0</v>
      </c>
      <c r="BP62" s="22">
        <f t="shared" si="99"/>
        <v>0</v>
      </c>
      <c r="BQ62" s="22">
        <f t="shared" si="99"/>
        <v>0</v>
      </c>
      <c r="BR62" s="22">
        <f t="shared" si="99"/>
        <v>0</v>
      </c>
    </row>
    <row r="63" spans="1:70" ht="16.5">
      <c r="A63" s="14"/>
      <c r="B63" s="32" t="str">
        <f>IF(ISNA(VLOOKUP(A63,'Licenciés Jeunes 2023'!A:C,3,0)),"",VLOOKUP(A63,'Licenciés Jeunes 2023'!A:C,3,0))</f>
        <v/>
      </c>
      <c r="C63" s="32" t="str">
        <f>IF(ISNA(VLOOKUP(A63,'Licenciés Jeunes 2023'!A:C,2,0)),"",VLOOKUP(A63,'Licenciés Jeunes 2023'!A:C,2,0))</f>
        <v/>
      </c>
      <c r="D63" s="32" t="str">
        <f>IF(ISNA(VLOOKUP(A63,'Licenciés Jeunes 2023'!A:F,6,0)),"",VLOOKUP(A63,'Licenciés Jeunes 2023'!A:F,6,0))</f>
        <v/>
      </c>
      <c r="E63" s="6"/>
      <c r="F63" s="2">
        <f>IF(E$2="Bike &amp; Run",IF(ISNA(VLOOKUP(E63,Paramètres!$B$3:$C$56,2,FALSE)),0,VLOOKUP(E63,Paramètres!$B$3:$C$56,2,FALSE)*Paramètres!$K$3),IF(OR(E63="",OR($D63="",$D63="NL",$D63="HORS LIGUE")),0,VLOOKUP(IF(OR(E63="",OR($D63="",$D63="NL",$D63="HORS LIGUE")),"",COUNTIFS($D$5:$D$72,"&lt;&gt;"&amp;"",$D$5:$D$72,"&lt;&gt;"&amp;"NL",$D$5:$D$72,"&lt;&gt;"&amp;"HORS LIGUE",E$5:E$72,"&lt;"&amp;E63)+1),Paramètres!$B$3:$C$56,2,FALSE)*Paramètres!$K$3))</f>
        <v>0</v>
      </c>
      <c r="G63" s="4"/>
      <c r="H63" s="2">
        <f>IF(G$2="Bike &amp; Run",IF(ISNA(VLOOKUP(G63,Paramètres!$B$3:$C$56,2,FALSE)),0,VLOOKUP(G63,Paramètres!$B$3:$C$56,2,FALSE)*Paramètres!$K$4),IF(OR(G63="",OR($D63="",$D63="NL",$D63="HORS LIGUE")),0,VLOOKUP(IF(OR(G63="",OR($D63="",$D63="NL",$D63="HORS LIGUE")),"",COUNTIFS($D$5:$D$72,"&lt;&gt;"&amp;"",$D$5:$D$72,"&lt;&gt;"&amp;"NL",$D$5:$D$72,"&lt;&gt;"&amp;"HORS LIGUE",G$5:G$72,"&lt;"&amp;G63)+1),Paramètres!$B$3:$C$56,2,FALSE)*Paramètres!$K$4))</f>
        <v>0</v>
      </c>
      <c r="I63" s="36"/>
      <c r="J63" s="2">
        <f>IF(I$2="Bike &amp; Run",IF(ISNA(VLOOKUP(I63,Paramètres!$B$3:$C$56,2,FALSE)),0,VLOOKUP(I63,Paramètres!$B$3:$C$56,2,FALSE)*Paramètres!$K$5),IF(OR(I63="",OR($D63="",$D63="NL",$D63="HORS LIGUE")),0,VLOOKUP(IF(OR(I63="",OR($D63="",$D63="NL",$D63="HORS LIGUE")),"",COUNTIFS($D$5:$D$72,"&lt;&gt;"&amp;"",$D$5:$D$72,"&lt;&gt;"&amp;"NL",$D$5:$D$72,"&lt;&gt;"&amp;"HORS LIGUE",I$5:I$72,"&lt;"&amp;I63)+1),Paramètres!$B$3:$C$56,2,FALSE)*Paramètres!$K$5))</f>
        <v>0</v>
      </c>
      <c r="K63" s="4"/>
      <c r="L63" s="2">
        <f>IF(K$2="Bike &amp; Run",IF(ISNA(VLOOKUP(K63,Paramètres!$B$3:$C$56,2,FALSE)),0,VLOOKUP(K63,Paramètres!$B$3:$C$56,2,FALSE)*Paramètres!$K$6),IF(OR(K63="",OR($D63="",$D63="NL",$D63="HORS LIGUE")),0,VLOOKUP(IF(OR(K63="",OR($D63="",$D63="NL",$D63="HORS LIGUE")),"",COUNTIFS($D$5:$D$72,"&lt;&gt;"&amp;"",$D$5:$D$72,"&lt;&gt;"&amp;"NL",$D$5:$D$72,"&lt;&gt;"&amp;"HORS LIGUE",K$5:K$72,"&lt;"&amp;K63)+1),Paramètres!$B$3:$C$56,2,FALSE)*Paramètres!$K$6))</f>
        <v>0</v>
      </c>
      <c r="M63" s="4"/>
      <c r="N63" s="2">
        <f>IF(M$2="Bike &amp; Run",IF(ISNA(VLOOKUP(M63,Paramètres!$B$3:$C$56,2,FALSE)),0,VLOOKUP(M63,Paramètres!$B$3:$C$56,2,FALSE)*Paramètres!$K$7),IF(OR(M63="",OR($D63="",$D63="NL",$D63="HORS LIGUE")),0,VLOOKUP(IF(OR(M63="",OR($D63="",$D63="NL",$D63="HORS LIGUE")),"",COUNTIFS($D$5:$D$72,"&lt;&gt;"&amp;"",$D$5:$D$72,"&lt;&gt;"&amp;"NL",$D$5:$D$72,"&lt;&gt;"&amp;"HORS LIGUE",M$5:M$72,"&lt;"&amp;M63)+1),Paramètres!$B$3:$C$56,2,FALSE)*Paramètres!$K$7))</f>
        <v>0</v>
      </c>
      <c r="O63" s="46"/>
      <c r="P63" s="2">
        <f>IF(O$2="Bike &amp; Run",IF(ISNA(VLOOKUP(O63,Paramètres!$B$3:$C$56,2,FALSE)),0,VLOOKUP(O63,Paramètres!$B$3:$C$56,2,FALSE)*Paramètres!$K$8),IF(OR(O63="",OR($D63="",$D63="NL",$D63="HORS LIGUE")),0,VLOOKUP(IF(OR(O63="",OR($D63="",$D63="NL",$D63="HORS LIGUE")),"",COUNTIFS($D$5:$D$72,"&lt;&gt;"&amp;"",$D$5:$D$72,"&lt;&gt;"&amp;"NL",$D$5:$D$72,"&lt;&gt;"&amp;"HORS LIGUE",O$5:O$72,"&lt;"&amp;O63)+1),Paramètres!$B$3:$C$56,2,FALSE)*Paramètres!$K$8))</f>
        <v>0</v>
      </c>
      <c r="Q63" s="46"/>
      <c r="R63" s="2">
        <f>IF(Q$2="Bike &amp; Run",IF(ISNA(VLOOKUP(Q63,Paramètres!$B$3:$C$56,2,FALSE)),0,VLOOKUP(Q63,Paramètres!$B$3:$C$56,2,FALSE)*Paramètres!$K$9),IF(OR(Q63="",OR($D63="",$D63="NL",$D63="HORS LIGUE")),0,VLOOKUP(IF(OR(Q63="",OR($D63="",$D63="NL",$D63="HORS LIGUE")),"",COUNTIFS($D$5:$D$72,"&lt;&gt;"&amp;"",$D$5:$D$72,"&lt;&gt;"&amp;"NL",$D$5:$D$72,"&lt;&gt;"&amp;"HORS LIGUE",Q$5:Q$72,"&lt;"&amp;Q63)+1),Paramètres!$B$3:$C$56,2,FALSE)*Paramètres!$K$9))</f>
        <v>0</v>
      </c>
      <c r="S63" s="46"/>
      <c r="T63" s="2">
        <f>IF(S$2="Bike &amp; Run",IF(ISNA(VLOOKUP(S63,Paramètres!$B$3:$C$56,2,FALSE)),0,VLOOKUP(S63,Paramètres!$B$3:$C$56,2,FALSE)*Paramètres!$K$10),IF(OR(S63="",OR($D63="",$D63="NL",$D63="HORS LIGUE")),0,VLOOKUP(IF(OR(S63="",OR($D63="",$D63="NL",$D63="HORS LIGUE")),"",COUNTIFS($D$5:$D$72,"&lt;&gt;"&amp;"",$D$5:$D$72,"&lt;&gt;"&amp;"NL",$D$5:$D$72,"&lt;&gt;"&amp;"HORS LIGUE",S$5:S$72,"&lt;"&amp;S63)+1),Paramètres!$B$3:$C$56,2,FALSE)*Paramètres!$K$10))</f>
        <v>0</v>
      </c>
      <c r="U63" s="46"/>
      <c r="V63" s="2">
        <f>IF(U$2="Bike &amp; Run",IF(ISNA(VLOOKUP(U63,Paramètres!$B$3:$C$56,2,FALSE)),0,VLOOKUP(U63,Paramètres!$B$3:$C$56,2,FALSE)*Paramètres!$K$11),IF(OR(U63="",OR($D63="",$D63="NL",$D63="HORS LIGUE")),0,VLOOKUP(IF(OR(U63="",OR($D63="",$D63="NL",$D63="HORS LIGUE")),"",COUNTIFS($D$5:$D$72,"&lt;&gt;"&amp;"",$D$5:$D$72,"&lt;&gt;"&amp;"NL",$D$5:$D$72,"&lt;&gt;"&amp;"HORS LIGUE",U$5:U$72,"&lt;"&amp;U63)+1),Paramètres!$B$3:$C$56,2,FALSE)*Paramètres!$K$11))</f>
        <v>0</v>
      </c>
      <c r="W63" s="46"/>
      <c r="X63" s="2">
        <f>IF(W$2="Bike &amp; Run",IF(ISNA(VLOOKUP(W63,Paramètres!$B$3:$C$56,2,FALSE)),0,VLOOKUP(W63,Paramètres!$B$3:$C$56,2,FALSE)*Paramètres!$K$12),IF(OR(W63="",OR($D63="",$D63="NL",$D63="HORS LIGUE")),0,VLOOKUP(IF(OR(W63="",OR($D63="",$D63="NL",$D63="HORS LIGUE")),"",COUNTIFS($D$5:$D$72,"&lt;&gt;"&amp;"",$D$5:$D$72,"&lt;&gt;"&amp;"NL",$D$5:$D$72,"&lt;&gt;"&amp;"HORS LIGUE",W$5:W$72,"&lt;"&amp;W63)+1),Paramètres!$B$3:$C$56,2,FALSE)*Paramètres!$K$12))</f>
        <v>0</v>
      </c>
      <c r="Y63" s="46"/>
      <c r="Z63" s="2">
        <f>IF(Y$2="Bike &amp; Run",IF(ISNA(VLOOKUP(Y63,Paramètres!$B$3:$C$56,2,FALSE)),0,VLOOKUP(Y63,Paramètres!$B$3:$C$56,2,FALSE)*Paramètres!$K$13),IF(OR(Y63="",OR($D63="",$D63="NL",$D63="HORS LIGUE")),0,VLOOKUP(IF(OR(Y63="",OR($D63="",$D63="NL",$D63="HORS LIGUE")),"",COUNTIFS($D$5:$D$72,"&lt;&gt;"&amp;"",$D$5:$D$72,"&lt;&gt;"&amp;"NL",$D$5:$D$72,"&lt;&gt;"&amp;"HORS LIGUE",Y$5:Y$72,"&lt;"&amp;Y63)+1),Paramètres!$B$3:$C$56,2,FALSE)*Paramètres!$K$13))</f>
        <v>0</v>
      </c>
      <c r="AA63" s="46"/>
      <c r="AB63" s="2">
        <f>IF(AA$2="Bike &amp; Run",IF(ISNA(VLOOKUP(AA63,Paramètres!$B$3:$C$56,2,FALSE)),0,VLOOKUP(AA63,Paramètres!$B$3:$C$56,2,FALSE)*Paramètres!$K$14),IF(OR(AA63="",OR($D63="",$D63="NL",$D63="HORS LIGUE")),0,VLOOKUP(IF(OR(AA63="",OR($D63="",$D63="NL",$D63="HORS LIGUE")),"",COUNTIFS($D$5:$D$72,"&lt;&gt;"&amp;"",$D$5:$D$72,"&lt;&gt;"&amp;"NL",$D$5:$D$72,"&lt;&gt;"&amp;"HORS LIGUE",AA$5:AA$72,"&lt;"&amp;AA63)+1),Paramètres!$B$3:$C$56,2,FALSE)*Paramètres!$K$14))</f>
        <v>0</v>
      </c>
      <c r="AC63" s="46"/>
      <c r="AD63" s="2">
        <f>IF(AC$2="Bike &amp; Run",IF(ISNA(VLOOKUP(AC63,Paramètres!$B$3:$C$56,2,FALSE)),0,VLOOKUP(AC63,Paramètres!$B$3:$C$56,2,FALSE)*Paramètres!$K$15),IF(OR(AC63="",OR($D63="",$D63="NL",$D63="HORS LIGUE")),0,VLOOKUP(IF(OR(AC63="",OR($D63="",$D63="NL",$D63="HORS LIGUE")),"",COUNTIFS($D$5:$D$72,"&lt;&gt;"&amp;"",$D$5:$D$72,"&lt;&gt;"&amp;"NL",$D$5:$D$72,"&lt;&gt;"&amp;"HORS LIGUE",AC$5:AC$72,"&lt;"&amp;AC63)+1),Paramètres!$B$3:$C$56,2,FALSE)*Paramètres!$K$15))</f>
        <v>0</v>
      </c>
      <c r="AE63" s="46"/>
      <c r="AF63" s="2">
        <f>IF(AE$2="Bike &amp; Run",IF(ISNA(VLOOKUP(AE63,Paramètres!$B$3:$C$56,2,FALSE)),0,VLOOKUP(AE63,Paramètres!$B$3:$C$56,2,FALSE)*Paramètres!$K$16),IF(OR(AE63="",OR($D63="",$D63="NL",$D63="HORS LIGUE")),0,VLOOKUP(IF(OR(AE63="",OR($D63="",$D63="NL",$D63="HORS LIGUE")),"",COUNTIFS($D$5:$D$72,"&lt;&gt;"&amp;"",$D$5:$D$72,"&lt;&gt;"&amp;"NL",$D$5:$D$72,"&lt;&gt;"&amp;"HORS LIGUE",AE$5:AE$72,"&lt;"&amp;AE63)+1),Paramètres!$B$3:$C$56,2,FALSE)*Paramètres!$K$16))</f>
        <v>0</v>
      </c>
      <c r="AG63" s="46"/>
      <c r="AH63" s="2">
        <f>IF(AG$2="Bike &amp; Run",IF(ISNA(VLOOKUP(AG63,Paramètres!$B$3:$C$56,2,FALSE)),0,VLOOKUP(AG63,Paramètres!$B$3:$C$56,2,FALSE)*Paramètres!$K$17),IF(OR(AG63="",OR($D63="",$D63="NL",$D63="HORS LIGUE")),0,VLOOKUP(IF(OR(AG63="",OR($D63="",$D63="NL",$D63="HORS LIGUE")),"",COUNTIFS($D$5:$D$72,"&lt;&gt;"&amp;"",$D$5:$D$72,"&lt;&gt;"&amp;"NL",$D$5:$D$72,"&lt;&gt;"&amp;"HORS LIGUE",AG$5:AG$72,"&lt;"&amp;AG63)+1),Paramètres!$B$3:$C$56,2,FALSE)*Paramètres!$K$17))</f>
        <v>0</v>
      </c>
      <c r="AI63" s="40">
        <f t="shared" si="53"/>
        <v>0</v>
      </c>
      <c r="AJ63" s="3" t="str">
        <f t="shared" si="54"/>
        <v/>
      </c>
      <c r="AK63" s="5">
        <f t="shared" si="55"/>
        <v>0</v>
      </c>
      <c r="AL63" s="41">
        <f t="shared" si="56"/>
        <v>0</v>
      </c>
      <c r="AM63" s="33" t="str">
        <f t="shared" si="57"/>
        <v/>
      </c>
      <c r="AO63" s="22">
        <f t="shared" si="58"/>
        <v>0</v>
      </c>
      <c r="AP63">
        <f t="shared" si="59"/>
        <v>0</v>
      </c>
      <c r="AQ63">
        <f t="shared" si="60"/>
        <v>0</v>
      </c>
      <c r="AR63">
        <f t="shared" si="61"/>
        <v>0</v>
      </c>
      <c r="AS63">
        <f t="shared" si="62"/>
        <v>0</v>
      </c>
      <c r="AT63">
        <f t="shared" si="63"/>
        <v>0</v>
      </c>
      <c r="AU63">
        <f t="shared" si="64"/>
        <v>0</v>
      </c>
      <c r="AV63">
        <f t="shared" si="65"/>
        <v>0</v>
      </c>
      <c r="AW63">
        <f t="shared" si="66"/>
        <v>0</v>
      </c>
      <c r="AX63">
        <f t="shared" si="67"/>
        <v>0</v>
      </c>
      <c r="AY63">
        <f t="shared" si="68"/>
        <v>0</v>
      </c>
      <c r="AZ63">
        <f t="shared" si="69"/>
        <v>0</v>
      </c>
      <c r="BA63">
        <f t="shared" si="70"/>
        <v>0</v>
      </c>
      <c r="BB63">
        <f t="shared" si="71"/>
        <v>0</v>
      </c>
      <c r="BC63">
        <f t="shared" si="72"/>
        <v>0</v>
      </c>
      <c r="BD63">
        <f t="shared" si="73"/>
        <v>0</v>
      </c>
      <c r="BE63" s="22">
        <f t="shared" ref="BE63:BR63" si="100">BD63+LARGE($AO63:$BC63,BE$4)</f>
        <v>0</v>
      </c>
      <c r="BF63" s="22">
        <f t="shared" si="100"/>
        <v>0</v>
      </c>
      <c r="BG63" s="22">
        <f t="shared" si="100"/>
        <v>0</v>
      </c>
      <c r="BH63" s="22">
        <f t="shared" si="100"/>
        <v>0</v>
      </c>
      <c r="BI63" s="22">
        <f t="shared" si="100"/>
        <v>0</v>
      </c>
      <c r="BJ63" s="22">
        <f t="shared" si="100"/>
        <v>0</v>
      </c>
      <c r="BK63" s="22">
        <f t="shared" si="100"/>
        <v>0</v>
      </c>
      <c r="BL63" s="22">
        <f t="shared" si="100"/>
        <v>0</v>
      </c>
      <c r="BM63" s="22">
        <f t="shared" si="100"/>
        <v>0</v>
      </c>
      <c r="BN63" s="22">
        <f t="shared" si="100"/>
        <v>0</v>
      </c>
      <c r="BO63" s="22">
        <f t="shared" si="100"/>
        <v>0</v>
      </c>
      <c r="BP63" s="22">
        <f t="shared" si="100"/>
        <v>0</v>
      </c>
      <c r="BQ63" s="22">
        <f t="shared" si="100"/>
        <v>0</v>
      </c>
      <c r="BR63" s="22">
        <f t="shared" si="100"/>
        <v>0</v>
      </c>
    </row>
    <row r="64" spans="1:70" ht="16.5">
      <c r="A64" s="14"/>
      <c r="B64" s="32" t="str">
        <f>IF(ISNA(VLOOKUP(A64,'Licenciés Jeunes 2023'!A:C,3,0)),"",VLOOKUP(A64,'Licenciés Jeunes 2023'!A:C,3,0))</f>
        <v/>
      </c>
      <c r="C64" s="32" t="str">
        <f>IF(ISNA(VLOOKUP(A64,'Licenciés Jeunes 2023'!A:C,2,0)),"",VLOOKUP(A64,'Licenciés Jeunes 2023'!A:C,2,0))</f>
        <v/>
      </c>
      <c r="D64" s="32" t="str">
        <f>IF(ISNA(VLOOKUP(A64,'Licenciés Jeunes 2023'!A:F,6,0)),"",VLOOKUP(A64,'Licenciés Jeunes 2023'!A:F,6,0))</f>
        <v/>
      </c>
      <c r="E64" s="6"/>
      <c r="F64" s="2">
        <f>IF(E$2="Bike &amp; Run",IF(ISNA(VLOOKUP(E64,Paramètres!$B$3:$C$56,2,FALSE)),0,VLOOKUP(E64,Paramètres!$B$3:$C$56,2,FALSE)*Paramètres!$K$3),IF(OR(E64="",OR($D64="",$D64="NL",$D64="HORS LIGUE")),0,VLOOKUP(IF(OR(E64="",OR($D64="",$D64="NL",$D64="HORS LIGUE")),"",COUNTIFS($D$5:$D$72,"&lt;&gt;"&amp;"",$D$5:$D$72,"&lt;&gt;"&amp;"NL",$D$5:$D$72,"&lt;&gt;"&amp;"HORS LIGUE",E$5:E$72,"&lt;"&amp;E64)+1),Paramètres!$B$3:$C$56,2,FALSE)*Paramètres!$K$3))</f>
        <v>0</v>
      </c>
      <c r="G64" s="4"/>
      <c r="H64" s="2">
        <f>IF(G$2="Bike &amp; Run",IF(ISNA(VLOOKUP(G64,Paramètres!$B$3:$C$56,2,FALSE)),0,VLOOKUP(G64,Paramètres!$B$3:$C$56,2,FALSE)*Paramètres!$K$4),IF(OR(G64="",OR($D64="",$D64="NL",$D64="HORS LIGUE")),0,VLOOKUP(IF(OR(G64="",OR($D64="",$D64="NL",$D64="HORS LIGUE")),"",COUNTIFS($D$5:$D$72,"&lt;&gt;"&amp;"",$D$5:$D$72,"&lt;&gt;"&amp;"NL",$D$5:$D$72,"&lt;&gt;"&amp;"HORS LIGUE",G$5:G$72,"&lt;"&amp;G64)+1),Paramètres!$B$3:$C$56,2,FALSE)*Paramètres!$K$4))</f>
        <v>0</v>
      </c>
      <c r="I64" s="36"/>
      <c r="J64" s="2">
        <f>IF(I$2="Bike &amp; Run",IF(ISNA(VLOOKUP(I64,Paramètres!$B$3:$C$56,2,FALSE)),0,VLOOKUP(I64,Paramètres!$B$3:$C$56,2,FALSE)*Paramètres!$K$5),IF(OR(I64="",OR($D64="",$D64="NL",$D64="HORS LIGUE")),0,VLOOKUP(IF(OR(I64="",OR($D64="",$D64="NL",$D64="HORS LIGUE")),"",COUNTIFS($D$5:$D$72,"&lt;&gt;"&amp;"",$D$5:$D$72,"&lt;&gt;"&amp;"NL",$D$5:$D$72,"&lt;&gt;"&amp;"HORS LIGUE",I$5:I$72,"&lt;"&amp;I64)+1),Paramètres!$B$3:$C$56,2,FALSE)*Paramètres!$K$5))</f>
        <v>0</v>
      </c>
      <c r="K64" s="4"/>
      <c r="L64" s="2">
        <f>IF(K$2="Bike &amp; Run",IF(ISNA(VLOOKUP(K64,Paramètres!$B$3:$C$56,2,FALSE)),0,VLOOKUP(K64,Paramètres!$B$3:$C$56,2,FALSE)*Paramètres!$K$6),IF(OR(K64="",OR($D64="",$D64="NL",$D64="HORS LIGUE")),0,VLOOKUP(IF(OR(K64="",OR($D64="",$D64="NL",$D64="HORS LIGUE")),"",COUNTIFS($D$5:$D$72,"&lt;&gt;"&amp;"",$D$5:$D$72,"&lt;&gt;"&amp;"NL",$D$5:$D$72,"&lt;&gt;"&amp;"HORS LIGUE",K$5:K$72,"&lt;"&amp;K64)+1),Paramètres!$B$3:$C$56,2,FALSE)*Paramètres!$K$6))</f>
        <v>0</v>
      </c>
      <c r="M64" s="4"/>
      <c r="N64" s="2">
        <f>IF(M$2="Bike &amp; Run",IF(ISNA(VLOOKUP(M64,Paramètres!$B$3:$C$56,2,FALSE)),0,VLOOKUP(M64,Paramètres!$B$3:$C$56,2,FALSE)*Paramètres!$K$7),IF(OR(M64="",OR($D64="",$D64="NL",$D64="HORS LIGUE")),0,VLOOKUP(IF(OR(M64="",OR($D64="",$D64="NL",$D64="HORS LIGUE")),"",COUNTIFS($D$5:$D$72,"&lt;&gt;"&amp;"",$D$5:$D$72,"&lt;&gt;"&amp;"NL",$D$5:$D$72,"&lt;&gt;"&amp;"HORS LIGUE",M$5:M$72,"&lt;"&amp;M64)+1),Paramètres!$B$3:$C$56,2,FALSE)*Paramètres!$K$7))</f>
        <v>0</v>
      </c>
      <c r="O64" s="46"/>
      <c r="P64" s="2">
        <f>IF(O$2="Bike &amp; Run",IF(ISNA(VLOOKUP(O64,Paramètres!$B$3:$C$56,2,FALSE)),0,VLOOKUP(O64,Paramètres!$B$3:$C$56,2,FALSE)*Paramètres!$K$8),IF(OR(O64="",OR($D64="",$D64="NL",$D64="HORS LIGUE")),0,VLOOKUP(IF(OR(O64="",OR($D64="",$D64="NL",$D64="HORS LIGUE")),"",COUNTIFS($D$5:$D$72,"&lt;&gt;"&amp;"",$D$5:$D$72,"&lt;&gt;"&amp;"NL",$D$5:$D$72,"&lt;&gt;"&amp;"HORS LIGUE",O$5:O$72,"&lt;"&amp;O64)+1),Paramètres!$B$3:$C$56,2,FALSE)*Paramètres!$K$8))</f>
        <v>0</v>
      </c>
      <c r="Q64" s="46"/>
      <c r="R64" s="2">
        <f>IF(Q$2="Bike &amp; Run",IF(ISNA(VLOOKUP(Q64,Paramètres!$B$3:$C$56,2,FALSE)),0,VLOOKUP(Q64,Paramètres!$B$3:$C$56,2,FALSE)*Paramètres!$K$9),IF(OR(Q64="",OR($D64="",$D64="NL",$D64="HORS LIGUE")),0,VLOOKUP(IF(OR(Q64="",OR($D64="",$D64="NL",$D64="HORS LIGUE")),"",COUNTIFS($D$5:$D$72,"&lt;&gt;"&amp;"",$D$5:$D$72,"&lt;&gt;"&amp;"NL",$D$5:$D$72,"&lt;&gt;"&amp;"HORS LIGUE",Q$5:Q$72,"&lt;"&amp;Q64)+1),Paramètres!$B$3:$C$56,2,FALSE)*Paramètres!$K$9))</f>
        <v>0</v>
      </c>
      <c r="S64" s="46"/>
      <c r="T64" s="2">
        <f>IF(S$2="Bike &amp; Run",IF(ISNA(VLOOKUP(S64,Paramètres!$B$3:$C$56,2,FALSE)),0,VLOOKUP(S64,Paramètres!$B$3:$C$56,2,FALSE)*Paramètres!$K$10),IF(OR(S64="",OR($D64="",$D64="NL",$D64="HORS LIGUE")),0,VLOOKUP(IF(OR(S64="",OR($D64="",$D64="NL",$D64="HORS LIGUE")),"",COUNTIFS($D$5:$D$72,"&lt;&gt;"&amp;"",$D$5:$D$72,"&lt;&gt;"&amp;"NL",$D$5:$D$72,"&lt;&gt;"&amp;"HORS LIGUE",S$5:S$72,"&lt;"&amp;S64)+1),Paramètres!$B$3:$C$56,2,FALSE)*Paramètres!$K$10))</f>
        <v>0</v>
      </c>
      <c r="U64" s="46"/>
      <c r="V64" s="2">
        <f>IF(U$2="Bike &amp; Run",IF(ISNA(VLOOKUP(U64,Paramètres!$B$3:$C$56,2,FALSE)),0,VLOOKUP(U64,Paramètres!$B$3:$C$56,2,FALSE)*Paramètres!$K$11),IF(OR(U64="",OR($D64="",$D64="NL",$D64="HORS LIGUE")),0,VLOOKUP(IF(OR(U64="",OR($D64="",$D64="NL",$D64="HORS LIGUE")),"",COUNTIFS($D$5:$D$72,"&lt;&gt;"&amp;"",$D$5:$D$72,"&lt;&gt;"&amp;"NL",$D$5:$D$72,"&lt;&gt;"&amp;"HORS LIGUE",U$5:U$72,"&lt;"&amp;U64)+1),Paramètres!$B$3:$C$56,2,FALSE)*Paramètres!$K$11))</f>
        <v>0</v>
      </c>
      <c r="W64" s="46"/>
      <c r="X64" s="2">
        <f>IF(W$2="Bike &amp; Run",IF(ISNA(VLOOKUP(W64,Paramètres!$B$3:$C$56,2,FALSE)),0,VLOOKUP(W64,Paramètres!$B$3:$C$56,2,FALSE)*Paramètres!$K$12),IF(OR(W64="",OR($D64="",$D64="NL",$D64="HORS LIGUE")),0,VLOOKUP(IF(OR(W64="",OR($D64="",$D64="NL",$D64="HORS LIGUE")),"",COUNTIFS($D$5:$D$72,"&lt;&gt;"&amp;"",$D$5:$D$72,"&lt;&gt;"&amp;"NL",$D$5:$D$72,"&lt;&gt;"&amp;"HORS LIGUE",W$5:W$72,"&lt;"&amp;W64)+1),Paramètres!$B$3:$C$56,2,FALSE)*Paramètres!$K$12))</f>
        <v>0</v>
      </c>
      <c r="Y64" s="46"/>
      <c r="Z64" s="2">
        <f>IF(Y$2="Bike &amp; Run",IF(ISNA(VLOOKUP(Y64,Paramètres!$B$3:$C$56,2,FALSE)),0,VLOOKUP(Y64,Paramètres!$B$3:$C$56,2,FALSE)*Paramètres!$K$13),IF(OR(Y64="",OR($D64="",$D64="NL",$D64="HORS LIGUE")),0,VLOOKUP(IF(OR(Y64="",OR($D64="",$D64="NL",$D64="HORS LIGUE")),"",COUNTIFS($D$5:$D$72,"&lt;&gt;"&amp;"",$D$5:$D$72,"&lt;&gt;"&amp;"NL",$D$5:$D$72,"&lt;&gt;"&amp;"HORS LIGUE",Y$5:Y$72,"&lt;"&amp;Y64)+1),Paramètres!$B$3:$C$56,2,FALSE)*Paramètres!$K$13))</f>
        <v>0</v>
      </c>
      <c r="AA64" s="46"/>
      <c r="AB64" s="2">
        <f>IF(AA$2="Bike &amp; Run",IF(ISNA(VLOOKUP(AA64,Paramètres!$B$3:$C$56,2,FALSE)),0,VLOOKUP(AA64,Paramètres!$B$3:$C$56,2,FALSE)*Paramètres!$K$14),IF(OR(AA64="",OR($D64="",$D64="NL",$D64="HORS LIGUE")),0,VLOOKUP(IF(OR(AA64="",OR($D64="",$D64="NL",$D64="HORS LIGUE")),"",COUNTIFS($D$5:$D$72,"&lt;&gt;"&amp;"",$D$5:$D$72,"&lt;&gt;"&amp;"NL",$D$5:$D$72,"&lt;&gt;"&amp;"HORS LIGUE",AA$5:AA$72,"&lt;"&amp;AA64)+1),Paramètres!$B$3:$C$56,2,FALSE)*Paramètres!$K$14))</f>
        <v>0</v>
      </c>
      <c r="AC64" s="46"/>
      <c r="AD64" s="2">
        <f>IF(AC$2="Bike &amp; Run",IF(ISNA(VLOOKUP(AC64,Paramètres!$B$3:$C$56,2,FALSE)),0,VLOOKUP(AC64,Paramètres!$B$3:$C$56,2,FALSE)*Paramètres!$K$15),IF(OR(AC64="",OR($D64="",$D64="NL",$D64="HORS LIGUE")),0,VLOOKUP(IF(OR(AC64="",OR($D64="",$D64="NL",$D64="HORS LIGUE")),"",COUNTIFS($D$5:$D$72,"&lt;&gt;"&amp;"",$D$5:$D$72,"&lt;&gt;"&amp;"NL",$D$5:$D$72,"&lt;&gt;"&amp;"HORS LIGUE",AC$5:AC$72,"&lt;"&amp;AC64)+1),Paramètres!$B$3:$C$56,2,FALSE)*Paramètres!$K$15))</f>
        <v>0</v>
      </c>
      <c r="AE64" s="46"/>
      <c r="AF64" s="2">
        <f>IF(AE$2="Bike &amp; Run",IF(ISNA(VLOOKUP(AE64,Paramètres!$B$3:$C$56,2,FALSE)),0,VLOOKUP(AE64,Paramètres!$B$3:$C$56,2,FALSE)*Paramètres!$K$16),IF(OR(AE64="",OR($D64="",$D64="NL",$D64="HORS LIGUE")),0,VLOOKUP(IF(OR(AE64="",OR($D64="",$D64="NL",$D64="HORS LIGUE")),"",COUNTIFS($D$5:$D$72,"&lt;&gt;"&amp;"",$D$5:$D$72,"&lt;&gt;"&amp;"NL",$D$5:$D$72,"&lt;&gt;"&amp;"HORS LIGUE",AE$5:AE$72,"&lt;"&amp;AE64)+1),Paramètres!$B$3:$C$56,2,FALSE)*Paramètres!$K$16))</f>
        <v>0</v>
      </c>
      <c r="AG64" s="46"/>
      <c r="AH64" s="2">
        <f>IF(AG$2="Bike &amp; Run",IF(ISNA(VLOOKUP(AG64,Paramètres!$B$3:$C$56,2,FALSE)),0,VLOOKUP(AG64,Paramètres!$B$3:$C$56,2,FALSE)*Paramètres!$K$17),IF(OR(AG64="",OR($D64="",$D64="NL",$D64="HORS LIGUE")),0,VLOOKUP(IF(OR(AG64="",OR($D64="",$D64="NL",$D64="HORS LIGUE")),"",COUNTIFS($D$5:$D$72,"&lt;&gt;"&amp;"",$D$5:$D$72,"&lt;&gt;"&amp;"NL",$D$5:$D$72,"&lt;&gt;"&amp;"HORS LIGUE",AG$5:AG$72,"&lt;"&amp;AG64)+1),Paramètres!$B$3:$C$56,2,FALSE)*Paramètres!$K$17))</f>
        <v>0</v>
      </c>
      <c r="AI64" s="40">
        <f t="shared" si="53"/>
        <v>0</v>
      </c>
      <c r="AJ64" s="3" t="str">
        <f t="shared" si="54"/>
        <v/>
      </c>
      <c r="AK64" s="5">
        <f t="shared" si="55"/>
        <v>0</v>
      </c>
      <c r="AL64" s="41">
        <f t="shared" si="56"/>
        <v>0</v>
      </c>
      <c r="AM64" s="33" t="str">
        <f t="shared" si="57"/>
        <v/>
      </c>
      <c r="AO64" s="22">
        <f t="shared" si="58"/>
        <v>0</v>
      </c>
      <c r="AP64">
        <f t="shared" si="59"/>
        <v>0</v>
      </c>
      <c r="AQ64">
        <f t="shared" si="60"/>
        <v>0</v>
      </c>
      <c r="AR64">
        <f t="shared" si="61"/>
        <v>0</v>
      </c>
      <c r="AS64">
        <f t="shared" si="62"/>
        <v>0</v>
      </c>
      <c r="AT64">
        <f t="shared" si="63"/>
        <v>0</v>
      </c>
      <c r="AU64">
        <f t="shared" si="64"/>
        <v>0</v>
      </c>
      <c r="AV64">
        <f t="shared" si="65"/>
        <v>0</v>
      </c>
      <c r="AW64">
        <f t="shared" si="66"/>
        <v>0</v>
      </c>
      <c r="AX64">
        <f t="shared" si="67"/>
        <v>0</v>
      </c>
      <c r="AY64">
        <f t="shared" si="68"/>
        <v>0</v>
      </c>
      <c r="AZ64">
        <f t="shared" si="69"/>
        <v>0</v>
      </c>
      <c r="BA64">
        <f t="shared" si="70"/>
        <v>0</v>
      </c>
      <c r="BB64">
        <f t="shared" si="71"/>
        <v>0</v>
      </c>
      <c r="BC64">
        <f t="shared" si="72"/>
        <v>0</v>
      </c>
      <c r="BD64">
        <f t="shared" si="73"/>
        <v>0</v>
      </c>
      <c r="BE64" s="22">
        <f t="shared" ref="BE64:BR64" si="101">BD64+LARGE($AO64:$BC64,BE$4)</f>
        <v>0</v>
      </c>
      <c r="BF64" s="22">
        <f t="shared" si="101"/>
        <v>0</v>
      </c>
      <c r="BG64" s="22">
        <f t="shared" si="101"/>
        <v>0</v>
      </c>
      <c r="BH64" s="22">
        <f t="shared" si="101"/>
        <v>0</v>
      </c>
      <c r="BI64" s="22">
        <f t="shared" si="101"/>
        <v>0</v>
      </c>
      <c r="BJ64" s="22">
        <f t="shared" si="101"/>
        <v>0</v>
      </c>
      <c r="BK64" s="22">
        <f t="shared" si="101"/>
        <v>0</v>
      </c>
      <c r="BL64" s="22">
        <f t="shared" si="101"/>
        <v>0</v>
      </c>
      <c r="BM64" s="22">
        <f t="shared" si="101"/>
        <v>0</v>
      </c>
      <c r="BN64" s="22">
        <f t="shared" si="101"/>
        <v>0</v>
      </c>
      <c r="BO64" s="22">
        <f t="shared" si="101"/>
        <v>0</v>
      </c>
      <c r="BP64" s="22">
        <f t="shared" si="101"/>
        <v>0</v>
      </c>
      <c r="BQ64" s="22">
        <f t="shared" si="101"/>
        <v>0</v>
      </c>
      <c r="BR64" s="22">
        <f t="shared" si="101"/>
        <v>0</v>
      </c>
    </row>
    <row r="65" spans="1:70" ht="16.5">
      <c r="A65" s="14"/>
      <c r="B65" s="32" t="str">
        <f>IF(ISNA(VLOOKUP(A65,'Licenciés Jeunes 2023'!A:C,3,0)),"",VLOOKUP(A65,'Licenciés Jeunes 2023'!A:C,3,0))</f>
        <v/>
      </c>
      <c r="C65" s="32" t="str">
        <f>IF(ISNA(VLOOKUP(A65,'Licenciés Jeunes 2023'!A:C,2,0)),"",VLOOKUP(A65,'Licenciés Jeunes 2023'!A:C,2,0))</f>
        <v/>
      </c>
      <c r="D65" s="32" t="str">
        <f>IF(ISNA(VLOOKUP(A65,'Licenciés Jeunes 2023'!A:F,6,0)),"",VLOOKUP(A65,'Licenciés Jeunes 2023'!A:F,6,0))</f>
        <v/>
      </c>
      <c r="E65" s="6"/>
      <c r="F65" s="2">
        <f>IF(E$2="Bike &amp; Run",IF(ISNA(VLOOKUP(E65,Paramètres!$B$3:$C$56,2,FALSE)),0,VLOOKUP(E65,Paramètres!$B$3:$C$56,2,FALSE)*Paramètres!$K$3),IF(OR(E65="",OR($D65="",$D65="NL",$D65="HORS LIGUE")),0,VLOOKUP(IF(OR(E65="",OR($D65="",$D65="NL",$D65="HORS LIGUE")),"",COUNTIFS($D$5:$D$72,"&lt;&gt;"&amp;"",$D$5:$D$72,"&lt;&gt;"&amp;"NL",$D$5:$D$72,"&lt;&gt;"&amp;"HORS LIGUE",E$5:E$72,"&lt;"&amp;E65)+1),Paramètres!$B$3:$C$56,2,FALSE)*Paramètres!$K$3))</f>
        <v>0</v>
      </c>
      <c r="G65" s="4"/>
      <c r="H65" s="2">
        <f>IF(G$2="Bike &amp; Run",IF(ISNA(VLOOKUP(G65,Paramètres!$B$3:$C$56,2,FALSE)),0,VLOOKUP(G65,Paramètres!$B$3:$C$56,2,FALSE)*Paramètres!$K$4),IF(OR(G65="",OR($D65="",$D65="NL",$D65="HORS LIGUE")),0,VLOOKUP(IF(OR(G65="",OR($D65="",$D65="NL",$D65="HORS LIGUE")),"",COUNTIFS($D$5:$D$72,"&lt;&gt;"&amp;"",$D$5:$D$72,"&lt;&gt;"&amp;"NL",$D$5:$D$72,"&lt;&gt;"&amp;"HORS LIGUE",G$5:G$72,"&lt;"&amp;G65)+1),Paramètres!$B$3:$C$56,2,FALSE)*Paramètres!$K$4))</f>
        <v>0</v>
      </c>
      <c r="I65" s="36"/>
      <c r="J65" s="2">
        <f>IF(I$2="Bike &amp; Run",IF(ISNA(VLOOKUP(I65,Paramètres!$B$3:$C$56,2,FALSE)),0,VLOOKUP(I65,Paramètres!$B$3:$C$56,2,FALSE)*Paramètres!$K$5),IF(OR(I65="",OR($D65="",$D65="NL",$D65="HORS LIGUE")),0,VLOOKUP(IF(OR(I65="",OR($D65="",$D65="NL",$D65="HORS LIGUE")),"",COUNTIFS($D$5:$D$72,"&lt;&gt;"&amp;"",$D$5:$D$72,"&lt;&gt;"&amp;"NL",$D$5:$D$72,"&lt;&gt;"&amp;"HORS LIGUE",I$5:I$72,"&lt;"&amp;I65)+1),Paramètres!$B$3:$C$56,2,FALSE)*Paramètres!$K$5))</f>
        <v>0</v>
      </c>
      <c r="K65" s="4"/>
      <c r="L65" s="2">
        <f>IF(K$2="Bike &amp; Run",IF(ISNA(VLOOKUP(K65,Paramètres!$B$3:$C$56,2,FALSE)),0,VLOOKUP(K65,Paramètres!$B$3:$C$56,2,FALSE)*Paramètres!$K$6),IF(OR(K65="",OR($D65="",$D65="NL",$D65="HORS LIGUE")),0,VLOOKUP(IF(OR(K65="",OR($D65="",$D65="NL",$D65="HORS LIGUE")),"",COUNTIFS($D$5:$D$72,"&lt;&gt;"&amp;"",$D$5:$D$72,"&lt;&gt;"&amp;"NL",$D$5:$D$72,"&lt;&gt;"&amp;"HORS LIGUE",K$5:K$72,"&lt;"&amp;K65)+1),Paramètres!$B$3:$C$56,2,FALSE)*Paramètres!$K$6))</f>
        <v>0</v>
      </c>
      <c r="M65" s="4"/>
      <c r="N65" s="2">
        <f>IF(M$2="Bike &amp; Run",IF(ISNA(VLOOKUP(M65,Paramètres!$B$3:$C$56,2,FALSE)),0,VLOOKUP(M65,Paramètres!$B$3:$C$56,2,FALSE)*Paramètres!$K$7),IF(OR(M65="",OR($D65="",$D65="NL",$D65="HORS LIGUE")),0,VLOOKUP(IF(OR(M65="",OR($D65="",$D65="NL",$D65="HORS LIGUE")),"",COUNTIFS($D$5:$D$72,"&lt;&gt;"&amp;"",$D$5:$D$72,"&lt;&gt;"&amp;"NL",$D$5:$D$72,"&lt;&gt;"&amp;"HORS LIGUE",M$5:M$72,"&lt;"&amp;M65)+1),Paramètres!$B$3:$C$56,2,FALSE)*Paramètres!$K$7))</f>
        <v>0</v>
      </c>
      <c r="O65" s="46"/>
      <c r="P65" s="2">
        <f>IF(O$2="Bike &amp; Run",IF(ISNA(VLOOKUP(O65,Paramètres!$B$3:$C$56,2,FALSE)),0,VLOOKUP(O65,Paramètres!$B$3:$C$56,2,FALSE)*Paramètres!$K$8),IF(OR(O65="",OR($D65="",$D65="NL",$D65="HORS LIGUE")),0,VLOOKUP(IF(OR(O65="",OR($D65="",$D65="NL",$D65="HORS LIGUE")),"",COUNTIFS($D$5:$D$72,"&lt;&gt;"&amp;"",$D$5:$D$72,"&lt;&gt;"&amp;"NL",$D$5:$D$72,"&lt;&gt;"&amp;"HORS LIGUE",O$5:O$72,"&lt;"&amp;O65)+1),Paramètres!$B$3:$C$56,2,FALSE)*Paramètres!$K$8))</f>
        <v>0</v>
      </c>
      <c r="Q65" s="46"/>
      <c r="R65" s="2">
        <f>IF(Q$2="Bike &amp; Run",IF(ISNA(VLOOKUP(Q65,Paramètres!$B$3:$C$56,2,FALSE)),0,VLOOKUP(Q65,Paramètres!$B$3:$C$56,2,FALSE)*Paramètres!$K$9),IF(OR(Q65="",OR($D65="",$D65="NL",$D65="HORS LIGUE")),0,VLOOKUP(IF(OR(Q65="",OR($D65="",$D65="NL",$D65="HORS LIGUE")),"",COUNTIFS($D$5:$D$72,"&lt;&gt;"&amp;"",$D$5:$D$72,"&lt;&gt;"&amp;"NL",$D$5:$D$72,"&lt;&gt;"&amp;"HORS LIGUE",Q$5:Q$72,"&lt;"&amp;Q65)+1),Paramètres!$B$3:$C$56,2,FALSE)*Paramètres!$K$9))</f>
        <v>0</v>
      </c>
      <c r="S65" s="46"/>
      <c r="T65" s="2">
        <f>IF(S$2="Bike &amp; Run",IF(ISNA(VLOOKUP(S65,Paramètres!$B$3:$C$56,2,FALSE)),0,VLOOKUP(S65,Paramètres!$B$3:$C$56,2,FALSE)*Paramètres!$K$10),IF(OR(S65="",OR($D65="",$D65="NL",$D65="HORS LIGUE")),0,VLOOKUP(IF(OR(S65="",OR($D65="",$D65="NL",$D65="HORS LIGUE")),"",COUNTIFS($D$5:$D$72,"&lt;&gt;"&amp;"",$D$5:$D$72,"&lt;&gt;"&amp;"NL",$D$5:$D$72,"&lt;&gt;"&amp;"HORS LIGUE",S$5:S$72,"&lt;"&amp;S65)+1),Paramètres!$B$3:$C$56,2,FALSE)*Paramètres!$K$10))</f>
        <v>0</v>
      </c>
      <c r="U65" s="46"/>
      <c r="V65" s="2">
        <f>IF(U$2="Bike &amp; Run",IF(ISNA(VLOOKUP(U65,Paramètres!$B$3:$C$56,2,FALSE)),0,VLOOKUP(U65,Paramètres!$B$3:$C$56,2,FALSE)*Paramètres!$K$11),IF(OR(U65="",OR($D65="",$D65="NL",$D65="HORS LIGUE")),0,VLOOKUP(IF(OR(U65="",OR($D65="",$D65="NL",$D65="HORS LIGUE")),"",COUNTIFS($D$5:$D$72,"&lt;&gt;"&amp;"",$D$5:$D$72,"&lt;&gt;"&amp;"NL",$D$5:$D$72,"&lt;&gt;"&amp;"HORS LIGUE",U$5:U$72,"&lt;"&amp;U65)+1),Paramètres!$B$3:$C$56,2,FALSE)*Paramètres!$K$11))</f>
        <v>0</v>
      </c>
      <c r="W65" s="46"/>
      <c r="X65" s="2">
        <f>IF(W$2="Bike &amp; Run",IF(ISNA(VLOOKUP(W65,Paramètres!$B$3:$C$56,2,FALSE)),0,VLOOKUP(W65,Paramètres!$B$3:$C$56,2,FALSE)*Paramètres!$K$12),IF(OR(W65="",OR($D65="",$D65="NL",$D65="HORS LIGUE")),0,VLOOKUP(IF(OR(W65="",OR($D65="",$D65="NL",$D65="HORS LIGUE")),"",COUNTIFS($D$5:$D$72,"&lt;&gt;"&amp;"",$D$5:$D$72,"&lt;&gt;"&amp;"NL",$D$5:$D$72,"&lt;&gt;"&amp;"HORS LIGUE",W$5:W$72,"&lt;"&amp;W65)+1),Paramètres!$B$3:$C$56,2,FALSE)*Paramètres!$K$12))</f>
        <v>0</v>
      </c>
      <c r="Y65" s="46"/>
      <c r="Z65" s="2">
        <f>IF(Y$2="Bike &amp; Run",IF(ISNA(VLOOKUP(Y65,Paramètres!$B$3:$C$56,2,FALSE)),0,VLOOKUP(Y65,Paramètres!$B$3:$C$56,2,FALSE)*Paramètres!$K$13),IF(OR(Y65="",OR($D65="",$D65="NL",$D65="HORS LIGUE")),0,VLOOKUP(IF(OR(Y65="",OR($D65="",$D65="NL",$D65="HORS LIGUE")),"",COUNTIFS($D$5:$D$72,"&lt;&gt;"&amp;"",$D$5:$D$72,"&lt;&gt;"&amp;"NL",$D$5:$D$72,"&lt;&gt;"&amp;"HORS LIGUE",Y$5:Y$72,"&lt;"&amp;Y65)+1),Paramètres!$B$3:$C$56,2,FALSE)*Paramètres!$K$13))</f>
        <v>0</v>
      </c>
      <c r="AA65" s="46"/>
      <c r="AB65" s="2">
        <f>IF(AA$2="Bike &amp; Run",IF(ISNA(VLOOKUP(AA65,Paramètres!$B$3:$C$56,2,FALSE)),0,VLOOKUP(AA65,Paramètres!$B$3:$C$56,2,FALSE)*Paramètres!$K$14),IF(OR(AA65="",OR($D65="",$D65="NL",$D65="HORS LIGUE")),0,VLOOKUP(IF(OR(AA65="",OR($D65="",$D65="NL",$D65="HORS LIGUE")),"",COUNTIFS($D$5:$D$72,"&lt;&gt;"&amp;"",$D$5:$D$72,"&lt;&gt;"&amp;"NL",$D$5:$D$72,"&lt;&gt;"&amp;"HORS LIGUE",AA$5:AA$72,"&lt;"&amp;AA65)+1),Paramètres!$B$3:$C$56,2,FALSE)*Paramètres!$K$14))</f>
        <v>0</v>
      </c>
      <c r="AC65" s="46"/>
      <c r="AD65" s="2">
        <f>IF(AC$2="Bike &amp; Run",IF(ISNA(VLOOKUP(AC65,Paramètres!$B$3:$C$56,2,FALSE)),0,VLOOKUP(AC65,Paramètres!$B$3:$C$56,2,FALSE)*Paramètres!$K$15),IF(OR(AC65="",OR($D65="",$D65="NL",$D65="HORS LIGUE")),0,VLOOKUP(IF(OR(AC65="",OR($D65="",$D65="NL",$D65="HORS LIGUE")),"",COUNTIFS($D$5:$D$72,"&lt;&gt;"&amp;"",$D$5:$D$72,"&lt;&gt;"&amp;"NL",$D$5:$D$72,"&lt;&gt;"&amp;"HORS LIGUE",AC$5:AC$72,"&lt;"&amp;AC65)+1),Paramètres!$B$3:$C$56,2,FALSE)*Paramètres!$K$15))</f>
        <v>0</v>
      </c>
      <c r="AE65" s="46"/>
      <c r="AF65" s="2">
        <f>IF(AE$2="Bike &amp; Run",IF(ISNA(VLOOKUP(AE65,Paramètres!$B$3:$C$56,2,FALSE)),0,VLOOKUP(AE65,Paramètres!$B$3:$C$56,2,FALSE)*Paramètres!$K$16),IF(OR(AE65="",OR($D65="",$D65="NL",$D65="HORS LIGUE")),0,VLOOKUP(IF(OR(AE65="",OR($D65="",$D65="NL",$D65="HORS LIGUE")),"",COUNTIFS($D$5:$D$72,"&lt;&gt;"&amp;"",$D$5:$D$72,"&lt;&gt;"&amp;"NL",$D$5:$D$72,"&lt;&gt;"&amp;"HORS LIGUE",AE$5:AE$72,"&lt;"&amp;AE65)+1),Paramètres!$B$3:$C$56,2,FALSE)*Paramètres!$K$16))</f>
        <v>0</v>
      </c>
      <c r="AG65" s="46"/>
      <c r="AH65" s="2">
        <f>IF(AG$2="Bike &amp; Run",IF(ISNA(VLOOKUP(AG65,Paramètres!$B$3:$C$56,2,FALSE)),0,VLOOKUP(AG65,Paramètres!$B$3:$C$56,2,FALSE)*Paramètres!$K$17),IF(OR(AG65="",OR($D65="",$D65="NL",$D65="HORS LIGUE")),0,VLOOKUP(IF(OR(AG65="",OR($D65="",$D65="NL",$D65="HORS LIGUE")),"",COUNTIFS($D$5:$D$72,"&lt;&gt;"&amp;"",$D$5:$D$72,"&lt;&gt;"&amp;"NL",$D$5:$D$72,"&lt;&gt;"&amp;"HORS LIGUE",AG$5:AG$72,"&lt;"&amp;AG65)+1),Paramètres!$B$3:$C$56,2,FALSE)*Paramètres!$K$17))</f>
        <v>0</v>
      </c>
      <c r="AI65" s="40">
        <f t="shared" si="53"/>
        <v>0</v>
      </c>
      <c r="AJ65" s="3" t="str">
        <f t="shared" si="54"/>
        <v/>
      </c>
      <c r="AK65" s="5">
        <f t="shared" si="55"/>
        <v>0</v>
      </c>
      <c r="AL65" s="41">
        <f t="shared" si="56"/>
        <v>0</v>
      </c>
      <c r="AM65" s="33" t="str">
        <f t="shared" si="57"/>
        <v/>
      </c>
      <c r="AO65" s="22">
        <f t="shared" si="58"/>
        <v>0</v>
      </c>
      <c r="AP65">
        <f t="shared" si="59"/>
        <v>0</v>
      </c>
      <c r="AQ65">
        <f t="shared" si="60"/>
        <v>0</v>
      </c>
      <c r="AR65">
        <f t="shared" si="61"/>
        <v>0</v>
      </c>
      <c r="AS65">
        <f t="shared" si="62"/>
        <v>0</v>
      </c>
      <c r="AT65">
        <f t="shared" si="63"/>
        <v>0</v>
      </c>
      <c r="AU65">
        <f t="shared" si="64"/>
        <v>0</v>
      </c>
      <c r="AV65">
        <f t="shared" si="65"/>
        <v>0</v>
      </c>
      <c r="AW65">
        <f t="shared" si="66"/>
        <v>0</v>
      </c>
      <c r="AX65">
        <f t="shared" si="67"/>
        <v>0</v>
      </c>
      <c r="AY65">
        <f t="shared" si="68"/>
        <v>0</v>
      </c>
      <c r="AZ65">
        <f t="shared" si="69"/>
        <v>0</v>
      </c>
      <c r="BA65">
        <f t="shared" si="70"/>
        <v>0</v>
      </c>
      <c r="BB65">
        <f t="shared" si="71"/>
        <v>0</v>
      </c>
      <c r="BC65">
        <f t="shared" si="72"/>
        <v>0</v>
      </c>
      <c r="BD65">
        <f t="shared" si="73"/>
        <v>0</v>
      </c>
      <c r="BE65" s="22">
        <f t="shared" ref="BE65:BR65" si="102">BD65+LARGE($AO65:$BC65,BE$4)</f>
        <v>0</v>
      </c>
      <c r="BF65" s="22">
        <f t="shared" si="102"/>
        <v>0</v>
      </c>
      <c r="BG65" s="22">
        <f t="shared" si="102"/>
        <v>0</v>
      </c>
      <c r="BH65" s="22">
        <f t="shared" si="102"/>
        <v>0</v>
      </c>
      <c r="BI65" s="22">
        <f t="shared" si="102"/>
        <v>0</v>
      </c>
      <c r="BJ65" s="22">
        <f t="shared" si="102"/>
        <v>0</v>
      </c>
      <c r="BK65" s="22">
        <f t="shared" si="102"/>
        <v>0</v>
      </c>
      <c r="BL65" s="22">
        <f t="shared" si="102"/>
        <v>0</v>
      </c>
      <c r="BM65" s="22">
        <f t="shared" si="102"/>
        <v>0</v>
      </c>
      <c r="BN65" s="22">
        <f t="shared" si="102"/>
        <v>0</v>
      </c>
      <c r="BO65" s="22">
        <f t="shared" si="102"/>
        <v>0</v>
      </c>
      <c r="BP65" s="22">
        <f t="shared" si="102"/>
        <v>0</v>
      </c>
      <c r="BQ65" s="22">
        <f t="shared" si="102"/>
        <v>0</v>
      </c>
      <c r="BR65" s="22">
        <f t="shared" si="102"/>
        <v>0</v>
      </c>
    </row>
    <row r="66" spans="1:70" ht="16.5">
      <c r="A66" s="14"/>
      <c r="B66" s="32" t="str">
        <f>IF(ISNA(VLOOKUP(A66,'Licenciés Jeunes 2023'!A:C,3,0)),"",VLOOKUP(A66,'Licenciés Jeunes 2023'!A:C,3,0))</f>
        <v/>
      </c>
      <c r="C66" s="32" t="str">
        <f>IF(ISNA(VLOOKUP(A66,'Licenciés Jeunes 2023'!A:C,2,0)),"",VLOOKUP(A66,'Licenciés Jeunes 2023'!A:C,2,0))</f>
        <v/>
      </c>
      <c r="D66" s="32" t="str">
        <f>IF(ISNA(VLOOKUP(A66,'Licenciés Jeunes 2023'!A:F,6,0)),"",VLOOKUP(A66,'Licenciés Jeunes 2023'!A:F,6,0))</f>
        <v/>
      </c>
      <c r="E66" s="6"/>
      <c r="F66" s="2">
        <f>IF(E$2="Bike &amp; Run",IF(ISNA(VLOOKUP(E66,Paramètres!$B$3:$C$56,2,FALSE)),0,VLOOKUP(E66,Paramètres!$B$3:$C$56,2,FALSE)*Paramètres!$K$3),IF(OR(E66="",OR($D66="",$D66="NL",$D66="HORS LIGUE")),0,VLOOKUP(IF(OR(E66="",OR($D66="",$D66="NL",$D66="HORS LIGUE")),"",COUNTIFS($D$5:$D$72,"&lt;&gt;"&amp;"",$D$5:$D$72,"&lt;&gt;"&amp;"NL",$D$5:$D$72,"&lt;&gt;"&amp;"HORS LIGUE",E$5:E$72,"&lt;"&amp;E66)+1),Paramètres!$B$3:$C$56,2,FALSE)*Paramètres!$K$3))</f>
        <v>0</v>
      </c>
      <c r="G66" s="4"/>
      <c r="H66" s="2">
        <f>IF(G$2="Bike &amp; Run",IF(ISNA(VLOOKUP(G66,Paramètres!$B$3:$C$56,2,FALSE)),0,VLOOKUP(G66,Paramètres!$B$3:$C$56,2,FALSE)*Paramètres!$K$4),IF(OR(G66="",OR($D66="",$D66="NL",$D66="HORS LIGUE")),0,VLOOKUP(IF(OR(G66="",OR($D66="",$D66="NL",$D66="HORS LIGUE")),"",COUNTIFS($D$5:$D$72,"&lt;&gt;"&amp;"",$D$5:$D$72,"&lt;&gt;"&amp;"NL",$D$5:$D$72,"&lt;&gt;"&amp;"HORS LIGUE",G$5:G$72,"&lt;"&amp;G66)+1),Paramètres!$B$3:$C$56,2,FALSE)*Paramètres!$K$4))</f>
        <v>0</v>
      </c>
      <c r="I66" s="36"/>
      <c r="J66" s="2">
        <f>IF(I$2="Bike &amp; Run",IF(ISNA(VLOOKUP(I66,Paramètres!$B$3:$C$56,2,FALSE)),0,VLOOKUP(I66,Paramètres!$B$3:$C$56,2,FALSE)*Paramètres!$K$5),IF(OR(I66="",OR($D66="",$D66="NL",$D66="HORS LIGUE")),0,VLOOKUP(IF(OR(I66="",OR($D66="",$D66="NL",$D66="HORS LIGUE")),"",COUNTIFS($D$5:$D$72,"&lt;&gt;"&amp;"",$D$5:$D$72,"&lt;&gt;"&amp;"NL",$D$5:$D$72,"&lt;&gt;"&amp;"HORS LIGUE",I$5:I$72,"&lt;"&amp;I66)+1),Paramètres!$B$3:$C$56,2,FALSE)*Paramètres!$K$5))</f>
        <v>0</v>
      </c>
      <c r="K66" s="4"/>
      <c r="L66" s="2">
        <f>IF(K$2="Bike &amp; Run",IF(ISNA(VLOOKUP(K66,Paramètres!$B$3:$C$56,2,FALSE)),0,VLOOKUP(K66,Paramètres!$B$3:$C$56,2,FALSE)*Paramètres!$K$6),IF(OR(K66="",OR($D66="",$D66="NL",$D66="HORS LIGUE")),0,VLOOKUP(IF(OR(K66="",OR($D66="",$D66="NL",$D66="HORS LIGUE")),"",COUNTIFS($D$5:$D$72,"&lt;&gt;"&amp;"",$D$5:$D$72,"&lt;&gt;"&amp;"NL",$D$5:$D$72,"&lt;&gt;"&amp;"HORS LIGUE",K$5:K$72,"&lt;"&amp;K66)+1),Paramètres!$B$3:$C$56,2,FALSE)*Paramètres!$K$6))</f>
        <v>0</v>
      </c>
      <c r="M66" s="4"/>
      <c r="N66" s="2">
        <f>IF(M$2="Bike &amp; Run",IF(ISNA(VLOOKUP(M66,Paramètres!$B$3:$C$56,2,FALSE)),0,VLOOKUP(M66,Paramètres!$B$3:$C$56,2,FALSE)*Paramètres!$K$7),IF(OR(M66="",OR($D66="",$D66="NL",$D66="HORS LIGUE")),0,VLOOKUP(IF(OR(M66="",OR($D66="",$D66="NL",$D66="HORS LIGUE")),"",COUNTIFS($D$5:$D$72,"&lt;&gt;"&amp;"",$D$5:$D$72,"&lt;&gt;"&amp;"NL",$D$5:$D$72,"&lt;&gt;"&amp;"HORS LIGUE",M$5:M$72,"&lt;"&amp;M66)+1),Paramètres!$B$3:$C$56,2,FALSE)*Paramètres!$K$7))</f>
        <v>0</v>
      </c>
      <c r="O66" s="46"/>
      <c r="P66" s="2">
        <f>IF(O$2="Bike &amp; Run",IF(ISNA(VLOOKUP(O66,Paramètres!$B$3:$C$56,2,FALSE)),0,VLOOKUP(O66,Paramètres!$B$3:$C$56,2,FALSE)*Paramètres!$K$8),IF(OR(O66="",OR($D66="",$D66="NL",$D66="HORS LIGUE")),0,VLOOKUP(IF(OR(O66="",OR($D66="",$D66="NL",$D66="HORS LIGUE")),"",COUNTIFS($D$5:$D$72,"&lt;&gt;"&amp;"",$D$5:$D$72,"&lt;&gt;"&amp;"NL",$D$5:$D$72,"&lt;&gt;"&amp;"HORS LIGUE",O$5:O$72,"&lt;"&amp;O66)+1),Paramètres!$B$3:$C$56,2,FALSE)*Paramètres!$K$8))</f>
        <v>0</v>
      </c>
      <c r="Q66" s="46"/>
      <c r="R66" s="2">
        <f>IF(Q$2="Bike &amp; Run",IF(ISNA(VLOOKUP(Q66,Paramètres!$B$3:$C$56,2,FALSE)),0,VLOOKUP(Q66,Paramètres!$B$3:$C$56,2,FALSE)*Paramètres!$K$9),IF(OR(Q66="",OR($D66="",$D66="NL",$D66="HORS LIGUE")),0,VLOOKUP(IF(OR(Q66="",OR($D66="",$D66="NL",$D66="HORS LIGUE")),"",COUNTIFS($D$5:$D$72,"&lt;&gt;"&amp;"",$D$5:$D$72,"&lt;&gt;"&amp;"NL",$D$5:$D$72,"&lt;&gt;"&amp;"HORS LIGUE",Q$5:Q$72,"&lt;"&amp;Q66)+1),Paramètres!$B$3:$C$56,2,FALSE)*Paramètres!$K$9))</f>
        <v>0</v>
      </c>
      <c r="S66" s="46"/>
      <c r="T66" s="2">
        <f>IF(S$2="Bike &amp; Run",IF(ISNA(VLOOKUP(S66,Paramètres!$B$3:$C$56,2,FALSE)),0,VLOOKUP(S66,Paramètres!$B$3:$C$56,2,FALSE)*Paramètres!$K$10),IF(OR(S66="",OR($D66="",$D66="NL",$D66="HORS LIGUE")),0,VLOOKUP(IF(OR(S66="",OR($D66="",$D66="NL",$D66="HORS LIGUE")),"",COUNTIFS($D$5:$D$72,"&lt;&gt;"&amp;"",$D$5:$D$72,"&lt;&gt;"&amp;"NL",$D$5:$D$72,"&lt;&gt;"&amp;"HORS LIGUE",S$5:S$72,"&lt;"&amp;S66)+1),Paramètres!$B$3:$C$56,2,FALSE)*Paramètres!$K$10))</f>
        <v>0</v>
      </c>
      <c r="U66" s="46"/>
      <c r="V66" s="2">
        <f>IF(U$2="Bike &amp; Run",IF(ISNA(VLOOKUP(U66,Paramètres!$B$3:$C$56,2,FALSE)),0,VLOOKUP(U66,Paramètres!$B$3:$C$56,2,FALSE)*Paramètres!$K$11),IF(OR(U66="",OR($D66="",$D66="NL",$D66="HORS LIGUE")),0,VLOOKUP(IF(OR(U66="",OR($D66="",$D66="NL",$D66="HORS LIGUE")),"",COUNTIFS($D$5:$D$72,"&lt;&gt;"&amp;"",$D$5:$D$72,"&lt;&gt;"&amp;"NL",$D$5:$D$72,"&lt;&gt;"&amp;"HORS LIGUE",U$5:U$72,"&lt;"&amp;U66)+1),Paramètres!$B$3:$C$56,2,FALSE)*Paramètres!$K$11))</f>
        <v>0</v>
      </c>
      <c r="W66" s="46"/>
      <c r="X66" s="2">
        <f>IF(W$2="Bike &amp; Run",IF(ISNA(VLOOKUP(W66,Paramètres!$B$3:$C$56,2,FALSE)),0,VLOOKUP(W66,Paramètres!$B$3:$C$56,2,FALSE)*Paramètres!$K$12),IF(OR(W66="",OR($D66="",$D66="NL",$D66="HORS LIGUE")),0,VLOOKUP(IF(OR(W66="",OR($D66="",$D66="NL",$D66="HORS LIGUE")),"",COUNTIFS($D$5:$D$72,"&lt;&gt;"&amp;"",$D$5:$D$72,"&lt;&gt;"&amp;"NL",$D$5:$D$72,"&lt;&gt;"&amp;"HORS LIGUE",W$5:W$72,"&lt;"&amp;W66)+1),Paramètres!$B$3:$C$56,2,FALSE)*Paramètres!$K$12))</f>
        <v>0</v>
      </c>
      <c r="Y66" s="46"/>
      <c r="Z66" s="2">
        <f>IF(Y$2="Bike &amp; Run",IF(ISNA(VLOOKUP(Y66,Paramètres!$B$3:$C$56,2,FALSE)),0,VLOOKUP(Y66,Paramètres!$B$3:$C$56,2,FALSE)*Paramètres!$K$13),IF(OR(Y66="",OR($D66="",$D66="NL",$D66="HORS LIGUE")),0,VLOOKUP(IF(OR(Y66="",OR($D66="",$D66="NL",$D66="HORS LIGUE")),"",COUNTIFS($D$5:$D$72,"&lt;&gt;"&amp;"",$D$5:$D$72,"&lt;&gt;"&amp;"NL",$D$5:$D$72,"&lt;&gt;"&amp;"HORS LIGUE",Y$5:Y$72,"&lt;"&amp;Y66)+1),Paramètres!$B$3:$C$56,2,FALSE)*Paramètres!$K$13))</f>
        <v>0</v>
      </c>
      <c r="AA66" s="46"/>
      <c r="AB66" s="2">
        <f>IF(AA$2="Bike &amp; Run",IF(ISNA(VLOOKUP(AA66,Paramètres!$B$3:$C$56,2,FALSE)),0,VLOOKUP(AA66,Paramètres!$B$3:$C$56,2,FALSE)*Paramètres!$K$14),IF(OR(AA66="",OR($D66="",$D66="NL",$D66="HORS LIGUE")),0,VLOOKUP(IF(OR(AA66="",OR($D66="",$D66="NL",$D66="HORS LIGUE")),"",COUNTIFS($D$5:$D$72,"&lt;&gt;"&amp;"",$D$5:$D$72,"&lt;&gt;"&amp;"NL",$D$5:$D$72,"&lt;&gt;"&amp;"HORS LIGUE",AA$5:AA$72,"&lt;"&amp;AA66)+1),Paramètres!$B$3:$C$56,2,FALSE)*Paramètres!$K$14))</f>
        <v>0</v>
      </c>
      <c r="AC66" s="46"/>
      <c r="AD66" s="2">
        <f>IF(AC$2="Bike &amp; Run",IF(ISNA(VLOOKUP(AC66,Paramètres!$B$3:$C$56,2,FALSE)),0,VLOOKUP(AC66,Paramètres!$B$3:$C$56,2,FALSE)*Paramètres!$K$15),IF(OR(AC66="",OR($D66="",$D66="NL",$D66="HORS LIGUE")),0,VLOOKUP(IF(OR(AC66="",OR($D66="",$D66="NL",$D66="HORS LIGUE")),"",COUNTIFS($D$5:$D$72,"&lt;&gt;"&amp;"",$D$5:$D$72,"&lt;&gt;"&amp;"NL",$D$5:$D$72,"&lt;&gt;"&amp;"HORS LIGUE",AC$5:AC$72,"&lt;"&amp;AC66)+1),Paramètres!$B$3:$C$56,2,FALSE)*Paramètres!$K$15))</f>
        <v>0</v>
      </c>
      <c r="AE66" s="46"/>
      <c r="AF66" s="2">
        <f>IF(AE$2="Bike &amp; Run",IF(ISNA(VLOOKUP(AE66,Paramètres!$B$3:$C$56,2,FALSE)),0,VLOOKUP(AE66,Paramètres!$B$3:$C$56,2,FALSE)*Paramètres!$K$16),IF(OR(AE66="",OR($D66="",$D66="NL",$D66="HORS LIGUE")),0,VLOOKUP(IF(OR(AE66="",OR($D66="",$D66="NL",$D66="HORS LIGUE")),"",COUNTIFS($D$5:$D$72,"&lt;&gt;"&amp;"",$D$5:$D$72,"&lt;&gt;"&amp;"NL",$D$5:$D$72,"&lt;&gt;"&amp;"HORS LIGUE",AE$5:AE$72,"&lt;"&amp;AE66)+1),Paramètres!$B$3:$C$56,2,FALSE)*Paramètres!$K$16))</f>
        <v>0</v>
      </c>
      <c r="AG66" s="46"/>
      <c r="AH66" s="2">
        <f>IF(AG$2="Bike &amp; Run",IF(ISNA(VLOOKUP(AG66,Paramètres!$B$3:$C$56,2,FALSE)),0,VLOOKUP(AG66,Paramètres!$B$3:$C$56,2,FALSE)*Paramètres!$K$17),IF(OR(AG66="",OR($D66="",$D66="NL",$D66="HORS LIGUE")),0,VLOOKUP(IF(OR(AG66="",OR($D66="",$D66="NL",$D66="HORS LIGUE")),"",COUNTIFS($D$5:$D$72,"&lt;&gt;"&amp;"",$D$5:$D$72,"&lt;&gt;"&amp;"NL",$D$5:$D$72,"&lt;&gt;"&amp;"HORS LIGUE",AG$5:AG$72,"&lt;"&amp;AG66)+1),Paramètres!$B$3:$C$56,2,FALSE)*Paramètres!$K$17))</f>
        <v>0</v>
      </c>
      <c r="AI66" s="40">
        <f t="shared" si="53"/>
        <v>0</v>
      </c>
      <c r="AJ66" s="3" t="str">
        <f t="shared" si="54"/>
        <v/>
      </c>
      <c r="AK66" s="5">
        <f t="shared" si="55"/>
        <v>0</v>
      </c>
      <c r="AL66" s="41">
        <f t="shared" si="56"/>
        <v>0</v>
      </c>
      <c r="AM66" s="33" t="str">
        <f t="shared" si="57"/>
        <v/>
      </c>
      <c r="AO66" s="22">
        <f t="shared" si="58"/>
        <v>0</v>
      </c>
      <c r="AP66">
        <f t="shared" si="59"/>
        <v>0</v>
      </c>
      <c r="AQ66">
        <f t="shared" si="60"/>
        <v>0</v>
      </c>
      <c r="AR66">
        <f t="shared" si="61"/>
        <v>0</v>
      </c>
      <c r="AS66">
        <f t="shared" si="62"/>
        <v>0</v>
      </c>
      <c r="AT66">
        <f t="shared" si="63"/>
        <v>0</v>
      </c>
      <c r="AU66">
        <f t="shared" si="64"/>
        <v>0</v>
      </c>
      <c r="AV66">
        <f t="shared" si="65"/>
        <v>0</v>
      </c>
      <c r="AW66">
        <f t="shared" si="66"/>
        <v>0</v>
      </c>
      <c r="AX66">
        <f t="shared" si="67"/>
        <v>0</v>
      </c>
      <c r="AY66">
        <f t="shared" si="68"/>
        <v>0</v>
      </c>
      <c r="AZ66">
        <f t="shared" si="69"/>
        <v>0</v>
      </c>
      <c r="BA66">
        <f t="shared" si="70"/>
        <v>0</v>
      </c>
      <c r="BB66">
        <f t="shared" si="71"/>
        <v>0</v>
      </c>
      <c r="BC66">
        <f t="shared" si="72"/>
        <v>0</v>
      </c>
      <c r="BD66">
        <f t="shared" si="73"/>
        <v>0</v>
      </c>
      <c r="BE66" s="22">
        <f t="shared" ref="BE66:BR66" si="103">BD66+LARGE($AO66:$BC66,BE$4)</f>
        <v>0</v>
      </c>
      <c r="BF66" s="22">
        <f t="shared" si="103"/>
        <v>0</v>
      </c>
      <c r="BG66" s="22">
        <f t="shared" si="103"/>
        <v>0</v>
      </c>
      <c r="BH66" s="22">
        <f t="shared" si="103"/>
        <v>0</v>
      </c>
      <c r="BI66" s="22">
        <f t="shared" si="103"/>
        <v>0</v>
      </c>
      <c r="BJ66" s="22">
        <f t="shared" si="103"/>
        <v>0</v>
      </c>
      <c r="BK66" s="22">
        <f t="shared" si="103"/>
        <v>0</v>
      </c>
      <c r="BL66" s="22">
        <f t="shared" si="103"/>
        <v>0</v>
      </c>
      <c r="BM66" s="22">
        <f t="shared" si="103"/>
        <v>0</v>
      </c>
      <c r="BN66" s="22">
        <f t="shared" si="103"/>
        <v>0</v>
      </c>
      <c r="BO66" s="22">
        <f t="shared" si="103"/>
        <v>0</v>
      </c>
      <c r="BP66" s="22">
        <f t="shared" si="103"/>
        <v>0</v>
      </c>
      <c r="BQ66" s="22">
        <f t="shared" si="103"/>
        <v>0</v>
      </c>
      <c r="BR66" s="22">
        <f t="shared" si="103"/>
        <v>0</v>
      </c>
    </row>
    <row r="67" spans="1:70" ht="16.5">
      <c r="A67" s="14"/>
      <c r="B67" s="32" t="str">
        <f>IF(ISNA(VLOOKUP(A67,'Licenciés Jeunes 2023'!A:C,3,0)),"",VLOOKUP(A67,'Licenciés Jeunes 2023'!A:C,3,0))</f>
        <v/>
      </c>
      <c r="C67" s="32" t="str">
        <f>IF(ISNA(VLOOKUP(A67,'Licenciés Jeunes 2023'!A:C,2,0)),"",VLOOKUP(A67,'Licenciés Jeunes 2023'!A:C,2,0))</f>
        <v/>
      </c>
      <c r="D67" s="32" t="str">
        <f>IF(ISNA(VLOOKUP(A67,'Licenciés Jeunes 2023'!A:F,6,0)),"",VLOOKUP(A67,'Licenciés Jeunes 2023'!A:F,6,0))</f>
        <v/>
      </c>
      <c r="E67" s="6"/>
      <c r="F67" s="2">
        <f>IF(E$2="Bike &amp; Run",IF(ISNA(VLOOKUP(E67,Paramètres!$B$3:$C$56,2,FALSE)),0,VLOOKUP(E67,Paramètres!$B$3:$C$56,2,FALSE)*Paramètres!$K$3),IF(OR(E67="",OR($D67="",$D67="NL",$D67="HORS LIGUE")),0,VLOOKUP(IF(OR(E67="",OR($D67="",$D67="NL",$D67="HORS LIGUE")),"",COUNTIFS($D$5:$D$72,"&lt;&gt;"&amp;"",$D$5:$D$72,"&lt;&gt;"&amp;"NL",$D$5:$D$72,"&lt;&gt;"&amp;"HORS LIGUE",E$5:E$72,"&lt;"&amp;E67)+1),Paramètres!$B$3:$C$56,2,FALSE)*Paramètres!$K$3))</f>
        <v>0</v>
      </c>
      <c r="G67" s="4"/>
      <c r="H67" s="2">
        <f>IF(G$2="Bike &amp; Run",IF(ISNA(VLOOKUP(G67,Paramètres!$B$3:$C$56,2,FALSE)),0,VLOOKUP(G67,Paramètres!$B$3:$C$56,2,FALSE)*Paramètres!$K$4),IF(OR(G67="",OR($D67="",$D67="NL",$D67="HORS LIGUE")),0,VLOOKUP(IF(OR(G67="",OR($D67="",$D67="NL",$D67="HORS LIGUE")),"",COUNTIFS($D$5:$D$72,"&lt;&gt;"&amp;"",$D$5:$D$72,"&lt;&gt;"&amp;"NL",$D$5:$D$72,"&lt;&gt;"&amp;"HORS LIGUE",G$5:G$72,"&lt;"&amp;G67)+1),Paramètres!$B$3:$C$56,2,FALSE)*Paramètres!$K$4))</f>
        <v>0</v>
      </c>
      <c r="I67" s="36"/>
      <c r="J67" s="2">
        <f>IF(I$2="Bike &amp; Run",IF(ISNA(VLOOKUP(I67,Paramètres!$B$3:$C$56,2,FALSE)),0,VLOOKUP(I67,Paramètres!$B$3:$C$56,2,FALSE)*Paramètres!$K$5),IF(OR(I67="",OR($D67="",$D67="NL",$D67="HORS LIGUE")),0,VLOOKUP(IF(OR(I67="",OR($D67="",$D67="NL",$D67="HORS LIGUE")),"",COUNTIFS($D$5:$D$72,"&lt;&gt;"&amp;"",$D$5:$D$72,"&lt;&gt;"&amp;"NL",$D$5:$D$72,"&lt;&gt;"&amp;"HORS LIGUE",I$5:I$72,"&lt;"&amp;I67)+1),Paramètres!$B$3:$C$56,2,FALSE)*Paramètres!$K$5))</f>
        <v>0</v>
      </c>
      <c r="K67" s="4"/>
      <c r="L67" s="2">
        <f>IF(K$2="Bike &amp; Run",IF(ISNA(VLOOKUP(K67,Paramètres!$B$3:$C$56,2,FALSE)),0,VLOOKUP(K67,Paramètres!$B$3:$C$56,2,FALSE)*Paramètres!$K$6),IF(OR(K67="",OR($D67="",$D67="NL",$D67="HORS LIGUE")),0,VLOOKUP(IF(OR(K67="",OR($D67="",$D67="NL",$D67="HORS LIGUE")),"",COUNTIFS($D$5:$D$72,"&lt;&gt;"&amp;"",$D$5:$D$72,"&lt;&gt;"&amp;"NL",$D$5:$D$72,"&lt;&gt;"&amp;"HORS LIGUE",K$5:K$72,"&lt;"&amp;K67)+1),Paramètres!$B$3:$C$56,2,FALSE)*Paramètres!$K$6))</f>
        <v>0</v>
      </c>
      <c r="M67" s="4"/>
      <c r="N67" s="2">
        <f>IF(M$2="Bike &amp; Run",IF(ISNA(VLOOKUP(M67,Paramètres!$B$3:$C$56,2,FALSE)),0,VLOOKUP(M67,Paramètres!$B$3:$C$56,2,FALSE)*Paramètres!$K$7),IF(OR(M67="",OR($D67="",$D67="NL",$D67="HORS LIGUE")),0,VLOOKUP(IF(OR(M67="",OR($D67="",$D67="NL",$D67="HORS LIGUE")),"",COUNTIFS($D$5:$D$72,"&lt;&gt;"&amp;"",$D$5:$D$72,"&lt;&gt;"&amp;"NL",$D$5:$D$72,"&lt;&gt;"&amp;"HORS LIGUE",M$5:M$72,"&lt;"&amp;M67)+1),Paramètres!$B$3:$C$56,2,FALSE)*Paramètres!$K$7))</f>
        <v>0</v>
      </c>
      <c r="O67" s="46"/>
      <c r="P67" s="2">
        <f>IF(O$2="Bike &amp; Run",IF(ISNA(VLOOKUP(O67,Paramètres!$B$3:$C$56,2,FALSE)),0,VLOOKUP(O67,Paramètres!$B$3:$C$56,2,FALSE)*Paramètres!$K$8),IF(OR(O67="",OR($D67="",$D67="NL",$D67="HORS LIGUE")),0,VLOOKUP(IF(OR(O67="",OR($D67="",$D67="NL",$D67="HORS LIGUE")),"",COUNTIFS($D$5:$D$72,"&lt;&gt;"&amp;"",$D$5:$D$72,"&lt;&gt;"&amp;"NL",$D$5:$D$72,"&lt;&gt;"&amp;"HORS LIGUE",O$5:O$72,"&lt;"&amp;O67)+1),Paramètres!$B$3:$C$56,2,FALSE)*Paramètres!$K$8))</f>
        <v>0</v>
      </c>
      <c r="Q67" s="46"/>
      <c r="R67" s="2">
        <f>IF(Q$2="Bike &amp; Run",IF(ISNA(VLOOKUP(Q67,Paramètres!$B$3:$C$56,2,FALSE)),0,VLOOKUP(Q67,Paramètres!$B$3:$C$56,2,FALSE)*Paramètres!$K$9),IF(OR(Q67="",OR($D67="",$D67="NL",$D67="HORS LIGUE")),0,VLOOKUP(IF(OR(Q67="",OR($D67="",$D67="NL",$D67="HORS LIGUE")),"",COUNTIFS($D$5:$D$72,"&lt;&gt;"&amp;"",$D$5:$D$72,"&lt;&gt;"&amp;"NL",$D$5:$D$72,"&lt;&gt;"&amp;"HORS LIGUE",Q$5:Q$72,"&lt;"&amp;Q67)+1),Paramètres!$B$3:$C$56,2,FALSE)*Paramètres!$K$9))</f>
        <v>0</v>
      </c>
      <c r="S67" s="46"/>
      <c r="T67" s="2">
        <f>IF(S$2="Bike &amp; Run",IF(ISNA(VLOOKUP(S67,Paramètres!$B$3:$C$56,2,FALSE)),0,VLOOKUP(S67,Paramètres!$B$3:$C$56,2,FALSE)*Paramètres!$K$10),IF(OR(S67="",OR($D67="",$D67="NL",$D67="HORS LIGUE")),0,VLOOKUP(IF(OR(S67="",OR($D67="",$D67="NL",$D67="HORS LIGUE")),"",COUNTIFS($D$5:$D$72,"&lt;&gt;"&amp;"",$D$5:$D$72,"&lt;&gt;"&amp;"NL",$D$5:$D$72,"&lt;&gt;"&amp;"HORS LIGUE",S$5:S$72,"&lt;"&amp;S67)+1),Paramètres!$B$3:$C$56,2,FALSE)*Paramètres!$K$10))</f>
        <v>0</v>
      </c>
      <c r="U67" s="46"/>
      <c r="V67" s="2">
        <f>IF(U$2="Bike &amp; Run",IF(ISNA(VLOOKUP(U67,Paramètres!$B$3:$C$56,2,FALSE)),0,VLOOKUP(U67,Paramètres!$B$3:$C$56,2,FALSE)*Paramètres!$K$11),IF(OR(U67="",OR($D67="",$D67="NL",$D67="HORS LIGUE")),0,VLOOKUP(IF(OR(U67="",OR($D67="",$D67="NL",$D67="HORS LIGUE")),"",COUNTIFS($D$5:$D$72,"&lt;&gt;"&amp;"",$D$5:$D$72,"&lt;&gt;"&amp;"NL",$D$5:$D$72,"&lt;&gt;"&amp;"HORS LIGUE",U$5:U$72,"&lt;"&amp;U67)+1),Paramètres!$B$3:$C$56,2,FALSE)*Paramètres!$K$11))</f>
        <v>0</v>
      </c>
      <c r="W67" s="46"/>
      <c r="X67" s="2">
        <f>IF(W$2="Bike &amp; Run",IF(ISNA(VLOOKUP(W67,Paramètres!$B$3:$C$56,2,FALSE)),0,VLOOKUP(W67,Paramètres!$B$3:$C$56,2,FALSE)*Paramètres!$K$12),IF(OR(W67="",OR($D67="",$D67="NL",$D67="HORS LIGUE")),0,VLOOKUP(IF(OR(W67="",OR($D67="",$D67="NL",$D67="HORS LIGUE")),"",COUNTIFS($D$5:$D$72,"&lt;&gt;"&amp;"",$D$5:$D$72,"&lt;&gt;"&amp;"NL",$D$5:$D$72,"&lt;&gt;"&amp;"HORS LIGUE",W$5:W$72,"&lt;"&amp;W67)+1),Paramètres!$B$3:$C$56,2,FALSE)*Paramètres!$K$12))</f>
        <v>0</v>
      </c>
      <c r="Y67" s="46"/>
      <c r="Z67" s="2">
        <f>IF(Y$2="Bike &amp; Run",IF(ISNA(VLOOKUP(Y67,Paramètres!$B$3:$C$56,2,FALSE)),0,VLOOKUP(Y67,Paramètres!$B$3:$C$56,2,FALSE)*Paramètres!$K$13),IF(OR(Y67="",OR($D67="",$D67="NL",$D67="HORS LIGUE")),0,VLOOKUP(IF(OR(Y67="",OR($D67="",$D67="NL",$D67="HORS LIGUE")),"",COUNTIFS($D$5:$D$72,"&lt;&gt;"&amp;"",$D$5:$D$72,"&lt;&gt;"&amp;"NL",$D$5:$D$72,"&lt;&gt;"&amp;"HORS LIGUE",Y$5:Y$72,"&lt;"&amp;Y67)+1),Paramètres!$B$3:$C$56,2,FALSE)*Paramètres!$K$13))</f>
        <v>0</v>
      </c>
      <c r="AA67" s="46"/>
      <c r="AB67" s="2">
        <f>IF(AA$2="Bike &amp; Run",IF(ISNA(VLOOKUP(AA67,Paramètres!$B$3:$C$56,2,FALSE)),0,VLOOKUP(AA67,Paramètres!$B$3:$C$56,2,FALSE)*Paramètres!$K$14),IF(OR(AA67="",OR($D67="",$D67="NL",$D67="HORS LIGUE")),0,VLOOKUP(IF(OR(AA67="",OR($D67="",$D67="NL",$D67="HORS LIGUE")),"",COUNTIFS($D$5:$D$72,"&lt;&gt;"&amp;"",$D$5:$D$72,"&lt;&gt;"&amp;"NL",$D$5:$D$72,"&lt;&gt;"&amp;"HORS LIGUE",AA$5:AA$72,"&lt;"&amp;AA67)+1),Paramètres!$B$3:$C$56,2,FALSE)*Paramètres!$K$14))</f>
        <v>0</v>
      </c>
      <c r="AC67" s="46"/>
      <c r="AD67" s="2">
        <f>IF(AC$2="Bike &amp; Run",IF(ISNA(VLOOKUP(AC67,Paramètres!$B$3:$C$56,2,FALSE)),0,VLOOKUP(AC67,Paramètres!$B$3:$C$56,2,FALSE)*Paramètres!$K$15),IF(OR(AC67="",OR($D67="",$D67="NL",$D67="HORS LIGUE")),0,VLOOKUP(IF(OR(AC67="",OR($D67="",$D67="NL",$D67="HORS LIGUE")),"",COUNTIFS($D$5:$D$72,"&lt;&gt;"&amp;"",$D$5:$D$72,"&lt;&gt;"&amp;"NL",$D$5:$D$72,"&lt;&gt;"&amp;"HORS LIGUE",AC$5:AC$72,"&lt;"&amp;AC67)+1),Paramètres!$B$3:$C$56,2,FALSE)*Paramètres!$K$15))</f>
        <v>0</v>
      </c>
      <c r="AE67" s="46"/>
      <c r="AF67" s="2">
        <f>IF(AE$2="Bike &amp; Run",IF(ISNA(VLOOKUP(AE67,Paramètres!$B$3:$C$56,2,FALSE)),0,VLOOKUP(AE67,Paramètres!$B$3:$C$56,2,FALSE)*Paramètres!$K$16),IF(OR(AE67="",OR($D67="",$D67="NL",$D67="HORS LIGUE")),0,VLOOKUP(IF(OR(AE67="",OR($D67="",$D67="NL",$D67="HORS LIGUE")),"",COUNTIFS($D$5:$D$72,"&lt;&gt;"&amp;"",$D$5:$D$72,"&lt;&gt;"&amp;"NL",$D$5:$D$72,"&lt;&gt;"&amp;"HORS LIGUE",AE$5:AE$72,"&lt;"&amp;AE67)+1),Paramètres!$B$3:$C$56,2,FALSE)*Paramètres!$K$16))</f>
        <v>0</v>
      </c>
      <c r="AG67" s="46"/>
      <c r="AH67" s="2">
        <f>IF(AG$2="Bike &amp; Run",IF(ISNA(VLOOKUP(AG67,Paramètres!$B$3:$C$56,2,FALSE)),0,VLOOKUP(AG67,Paramètres!$B$3:$C$56,2,FALSE)*Paramètres!$K$17),IF(OR(AG67="",OR($D67="",$D67="NL",$D67="HORS LIGUE")),0,VLOOKUP(IF(OR(AG67="",OR($D67="",$D67="NL",$D67="HORS LIGUE")),"",COUNTIFS($D$5:$D$72,"&lt;&gt;"&amp;"",$D$5:$D$72,"&lt;&gt;"&amp;"NL",$D$5:$D$72,"&lt;&gt;"&amp;"HORS LIGUE",AG$5:AG$72,"&lt;"&amp;AG67)+1),Paramètres!$B$3:$C$56,2,FALSE)*Paramètres!$K$17))</f>
        <v>0</v>
      </c>
      <c r="AI67" s="40">
        <f t="shared" si="53"/>
        <v>0</v>
      </c>
      <c r="AJ67" s="3" t="str">
        <f t="shared" si="54"/>
        <v/>
      </c>
      <c r="AK67" s="5">
        <f t="shared" si="55"/>
        <v>0</v>
      </c>
      <c r="AL67" s="41">
        <f t="shared" si="56"/>
        <v>0</v>
      </c>
      <c r="AM67" s="33" t="str">
        <f t="shared" si="57"/>
        <v/>
      </c>
      <c r="AO67" s="22">
        <f t="shared" si="58"/>
        <v>0</v>
      </c>
      <c r="AP67">
        <f t="shared" si="59"/>
        <v>0</v>
      </c>
      <c r="AQ67">
        <f t="shared" si="60"/>
        <v>0</v>
      </c>
      <c r="AR67">
        <f t="shared" si="61"/>
        <v>0</v>
      </c>
      <c r="AS67">
        <f t="shared" si="62"/>
        <v>0</v>
      </c>
      <c r="AT67">
        <f t="shared" si="63"/>
        <v>0</v>
      </c>
      <c r="AU67">
        <f t="shared" si="64"/>
        <v>0</v>
      </c>
      <c r="AV67">
        <f t="shared" si="65"/>
        <v>0</v>
      </c>
      <c r="AW67">
        <f t="shared" si="66"/>
        <v>0</v>
      </c>
      <c r="AX67">
        <f t="shared" si="67"/>
        <v>0</v>
      </c>
      <c r="AY67">
        <f t="shared" si="68"/>
        <v>0</v>
      </c>
      <c r="AZ67">
        <f t="shared" si="69"/>
        <v>0</v>
      </c>
      <c r="BA67">
        <f t="shared" si="70"/>
        <v>0</v>
      </c>
      <c r="BB67">
        <f t="shared" si="71"/>
        <v>0</v>
      </c>
      <c r="BC67">
        <f t="shared" si="72"/>
        <v>0</v>
      </c>
      <c r="BD67">
        <f t="shared" si="73"/>
        <v>0</v>
      </c>
      <c r="BE67" s="22">
        <f t="shared" ref="BE67:BR67" si="104">BD67+LARGE($AO67:$BC67,BE$4)</f>
        <v>0</v>
      </c>
      <c r="BF67" s="22">
        <f t="shared" si="104"/>
        <v>0</v>
      </c>
      <c r="BG67" s="22">
        <f t="shared" si="104"/>
        <v>0</v>
      </c>
      <c r="BH67" s="22">
        <f t="shared" si="104"/>
        <v>0</v>
      </c>
      <c r="BI67" s="22">
        <f t="shared" si="104"/>
        <v>0</v>
      </c>
      <c r="BJ67" s="22">
        <f t="shared" si="104"/>
        <v>0</v>
      </c>
      <c r="BK67" s="22">
        <f t="shared" si="104"/>
        <v>0</v>
      </c>
      <c r="BL67" s="22">
        <f t="shared" si="104"/>
        <v>0</v>
      </c>
      <c r="BM67" s="22">
        <f t="shared" si="104"/>
        <v>0</v>
      </c>
      <c r="BN67" s="22">
        <f t="shared" si="104"/>
        <v>0</v>
      </c>
      <c r="BO67" s="22">
        <f t="shared" si="104"/>
        <v>0</v>
      </c>
      <c r="BP67" s="22">
        <f t="shared" si="104"/>
        <v>0</v>
      </c>
      <c r="BQ67" s="22">
        <f t="shared" si="104"/>
        <v>0</v>
      </c>
      <c r="BR67" s="22">
        <f t="shared" si="104"/>
        <v>0</v>
      </c>
    </row>
    <row r="68" spans="1:70" ht="16.5">
      <c r="A68" s="14"/>
      <c r="B68" s="32" t="str">
        <f>IF(ISNA(VLOOKUP(A68,'Licenciés Jeunes 2023'!A:C,3,0)),"",VLOOKUP(A68,'Licenciés Jeunes 2023'!A:C,3,0))</f>
        <v/>
      </c>
      <c r="C68" s="32" t="str">
        <f>IF(ISNA(VLOOKUP(A68,'Licenciés Jeunes 2023'!A:C,2,0)),"",VLOOKUP(A68,'Licenciés Jeunes 2023'!A:C,2,0))</f>
        <v/>
      </c>
      <c r="D68" s="32" t="str">
        <f>IF(ISNA(VLOOKUP(A68,'Licenciés Jeunes 2023'!A:F,6,0)),"",VLOOKUP(A68,'Licenciés Jeunes 2023'!A:F,6,0))</f>
        <v/>
      </c>
      <c r="E68" s="6"/>
      <c r="F68" s="2">
        <f>IF(E$2="Bike &amp; Run",IF(ISNA(VLOOKUP(E68,Paramètres!$B$3:$C$56,2,FALSE)),0,VLOOKUP(E68,Paramètres!$B$3:$C$56,2,FALSE)*Paramètres!$K$3),IF(OR(E68="",OR($D68="",$D68="NL",$D68="HORS LIGUE")),0,VLOOKUP(IF(OR(E68="",OR($D68="",$D68="NL",$D68="HORS LIGUE")),"",COUNTIFS($D$5:$D$72,"&lt;&gt;"&amp;"",$D$5:$D$72,"&lt;&gt;"&amp;"NL",$D$5:$D$72,"&lt;&gt;"&amp;"HORS LIGUE",E$5:E$72,"&lt;"&amp;E68)+1),Paramètres!$B$3:$C$56,2,FALSE)*Paramètres!$K$3))</f>
        <v>0</v>
      </c>
      <c r="G68" s="4"/>
      <c r="H68" s="2">
        <f>IF(G$2="Bike &amp; Run",IF(ISNA(VLOOKUP(G68,Paramètres!$B$3:$C$56,2,FALSE)),0,VLOOKUP(G68,Paramètres!$B$3:$C$56,2,FALSE)*Paramètres!$K$4),IF(OR(G68="",OR($D68="",$D68="NL",$D68="HORS LIGUE")),0,VLOOKUP(IF(OR(G68="",OR($D68="",$D68="NL",$D68="HORS LIGUE")),"",COUNTIFS($D$5:$D$72,"&lt;&gt;"&amp;"",$D$5:$D$72,"&lt;&gt;"&amp;"NL",$D$5:$D$72,"&lt;&gt;"&amp;"HORS LIGUE",G$5:G$72,"&lt;"&amp;G68)+1),Paramètres!$B$3:$C$56,2,FALSE)*Paramètres!$K$4))</f>
        <v>0</v>
      </c>
      <c r="I68" s="36"/>
      <c r="J68" s="2">
        <f>IF(I$2="Bike &amp; Run",IF(ISNA(VLOOKUP(I68,Paramètres!$B$3:$C$56,2,FALSE)),0,VLOOKUP(I68,Paramètres!$B$3:$C$56,2,FALSE)*Paramètres!$K$5),IF(OR(I68="",OR($D68="",$D68="NL",$D68="HORS LIGUE")),0,VLOOKUP(IF(OR(I68="",OR($D68="",$D68="NL",$D68="HORS LIGUE")),"",COUNTIFS($D$5:$D$72,"&lt;&gt;"&amp;"",$D$5:$D$72,"&lt;&gt;"&amp;"NL",$D$5:$D$72,"&lt;&gt;"&amp;"HORS LIGUE",I$5:I$72,"&lt;"&amp;I68)+1),Paramètres!$B$3:$C$56,2,FALSE)*Paramètres!$K$5))</f>
        <v>0</v>
      </c>
      <c r="K68" s="4"/>
      <c r="L68" s="2">
        <f>IF(K$2="Bike &amp; Run",IF(ISNA(VLOOKUP(K68,Paramètres!$B$3:$C$56,2,FALSE)),0,VLOOKUP(K68,Paramètres!$B$3:$C$56,2,FALSE)*Paramètres!$K$6),IF(OR(K68="",OR($D68="",$D68="NL",$D68="HORS LIGUE")),0,VLOOKUP(IF(OR(K68="",OR($D68="",$D68="NL",$D68="HORS LIGUE")),"",COUNTIFS($D$5:$D$72,"&lt;&gt;"&amp;"",$D$5:$D$72,"&lt;&gt;"&amp;"NL",$D$5:$D$72,"&lt;&gt;"&amp;"HORS LIGUE",K$5:K$72,"&lt;"&amp;K68)+1),Paramètres!$B$3:$C$56,2,FALSE)*Paramètres!$K$6))</f>
        <v>0</v>
      </c>
      <c r="M68" s="4"/>
      <c r="N68" s="2">
        <f>IF(M$2="Bike &amp; Run",IF(ISNA(VLOOKUP(M68,Paramètres!$B$3:$C$56,2,FALSE)),0,VLOOKUP(M68,Paramètres!$B$3:$C$56,2,FALSE)*Paramètres!$K$7),IF(OR(M68="",OR($D68="",$D68="NL",$D68="HORS LIGUE")),0,VLOOKUP(IF(OR(M68="",OR($D68="",$D68="NL",$D68="HORS LIGUE")),"",COUNTIFS($D$5:$D$72,"&lt;&gt;"&amp;"",$D$5:$D$72,"&lt;&gt;"&amp;"NL",$D$5:$D$72,"&lt;&gt;"&amp;"HORS LIGUE",M$5:M$72,"&lt;"&amp;M68)+1),Paramètres!$B$3:$C$56,2,FALSE)*Paramètres!$K$7))</f>
        <v>0</v>
      </c>
      <c r="O68" s="46"/>
      <c r="P68" s="2">
        <f>IF(O$2="Bike &amp; Run",IF(ISNA(VLOOKUP(O68,Paramètres!$B$3:$C$56,2,FALSE)),0,VLOOKUP(O68,Paramètres!$B$3:$C$56,2,FALSE)*Paramètres!$K$8),IF(OR(O68="",OR($D68="",$D68="NL",$D68="HORS LIGUE")),0,VLOOKUP(IF(OR(O68="",OR($D68="",$D68="NL",$D68="HORS LIGUE")),"",COUNTIFS($D$5:$D$72,"&lt;&gt;"&amp;"",$D$5:$D$72,"&lt;&gt;"&amp;"NL",$D$5:$D$72,"&lt;&gt;"&amp;"HORS LIGUE",O$5:O$72,"&lt;"&amp;O68)+1),Paramètres!$B$3:$C$56,2,FALSE)*Paramètres!$K$8))</f>
        <v>0</v>
      </c>
      <c r="Q68" s="46"/>
      <c r="R68" s="2">
        <f>IF(Q$2="Bike &amp; Run",IF(ISNA(VLOOKUP(Q68,Paramètres!$B$3:$C$56,2,FALSE)),0,VLOOKUP(Q68,Paramètres!$B$3:$C$56,2,FALSE)*Paramètres!$K$9),IF(OR(Q68="",OR($D68="",$D68="NL",$D68="HORS LIGUE")),0,VLOOKUP(IF(OR(Q68="",OR($D68="",$D68="NL",$D68="HORS LIGUE")),"",COUNTIFS($D$5:$D$72,"&lt;&gt;"&amp;"",$D$5:$D$72,"&lt;&gt;"&amp;"NL",$D$5:$D$72,"&lt;&gt;"&amp;"HORS LIGUE",Q$5:Q$72,"&lt;"&amp;Q68)+1),Paramètres!$B$3:$C$56,2,FALSE)*Paramètres!$K$9))</f>
        <v>0</v>
      </c>
      <c r="S68" s="46"/>
      <c r="T68" s="2">
        <f>IF(S$2="Bike &amp; Run",IF(ISNA(VLOOKUP(S68,Paramètres!$B$3:$C$56,2,FALSE)),0,VLOOKUP(S68,Paramètres!$B$3:$C$56,2,FALSE)*Paramètres!$K$10),IF(OR(S68="",OR($D68="",$D68="NL",$D68="HORS LIGUE")),0,VLOOKUP(IF(OR(S68="",OR($D68="",$D68="NL",$D68="HORS LIGUE")),"",COUNTIFS($D$5:$D$72,"&lt;&gt;"&amp;"",$D$5:$D$72,"&lt;&gt;"&amp;"NL",$D$5:$D$72,"&lt;&gt;"&amp;"HORS LIGUE",S$5:S$72,"&lt;"&amp;S68)+1),Paramètres!$B$3:$C$56,2,FALSE)*Paramètres!$K$10))</f>
        <v>0</v>
      </c>
      <c r="U68" s="46"/>
      <c r="V68" s="2">
        <f>IF(U$2="Bike &amp; Run",IF(ISNA(VLOOKUP(U68,Paramètres!$B$3:$C$56,2,FALSE)),0,VLOOKUP(U68,Paramètres!$B$3:$C$56,2,FALSE)*Paramètres!$K$11),IF(OR(U68="",OR($D68="",$D68="NL",$D68="HORS LIGUE")),0,VLOOKUP(IF(OR(U68="",OR($D68="",$D68="NL",$D68="HORS LIGUE")),"",COUNTIFS($D$5:$D$72,"&lt;&gt;"&amp;"",$D$5:$D$72,"&lt;&gt;"&amp;"NL",$D$5:$D$72,"&lt;&gt;"&amp;"HORS LIGUE",U$5:U$72,"&lt;"&amp;U68)+1),Paramètres!$B$3:$C$56,2,FALSE)*Paramètres!$K$11))</f>
        <v>0</v>
      </c>
      <c r="W68" s="46"/>
      <c r="X68" s="2">
        <f>IF(W$2="Bike &amp; Run",IF(ISNA(VLOOKUP(W68,Paramètres!$B$3:$C$56,2,FALSE)),0,VLOOKUP(W68,Paramètres!$B$3:$C$56,2,FALSE)*Paramètres!$K$12),IF(OR(W68="",OR($D68="",$D68="NL",$D68="HORS LIGUE")),0,VLOOKUP(IF(OR(W68="",OR($D68="",$D68="NL",$D68="HORS LIGUE")),"",COUNTIFS($D$5:$D$72,"&lt;&gt;"&amp;"",$D$5:$D$72,"&lt;&gt;"&amp;"NL",$D$5:$D$72,"&lt;&gt;"&amp;"HORS LIGUE",W$5:W$72,"&lt;"&amp;W68)+1),Paramètres!$B$3:$C$56,2,FALSE)*Paramètres!$K$12))</f>
        <v>0</v>
      </c>
      <c r="Y68" s="46"/>
      <c r="Z68" s="2">
        <f>IF(Y$2="Bike &amp; Run",IF(ISNA(VLOOKUP(Y68,Paramètres!$B$3:$C$56,2,FALSE)),0,VLOOKUP(Y68,Paramètres!$B$3:$C$56,2,FALSE)*Paramètres!$K$13),IF(OR(Y68="",OR($D68="",$D68="NL",$D68="HORS LIGUE")),0,VLOOKUP(IF(OR(Y68="",OR($D68="",$D68="NL",$D68="HORS LIGUE")),"",COUNTIFS($D$5:$D$72,"&lt;&gt;"&amp;"",$D$5:$D$72,"&lt;&gt;"&amp;"NL",$D$5:$D$72,"&lt;&gt;"&amp;"HORS LIGUE",Y$5:Y$72,"&lt;"&amp;Y68)+1),Paramètres!$B$3:$C$56,2,FALSE)*Paramètres!$K$13))</f>
        <v>0</v>
      </c>
      <c r="AA68" s="46"/>
      <c r="AB68" s="2">
        <f>IF(AA$2="Bike &amp; Run",IF(ISNA(VLOOKUP(AA68,Paramètres!$B$3:$C$56,2,FALSE)),0,VLOOKUP(AA68,Paramètres!$B$3:$C$56,2,FALSE)*Paramètres!$K$14),IF(OR(AA68="",OR($D68="",$D68="NL",$D68="HORS LIGUE")),0,VLOOKUP(IF(OR(AA68="",OR($D68="",$D68="NL",$D68="HORS LIGUE")),"",COUNTIFS($D$5:$D$72,"&lt;&gt;"&amp;"",$D$5:$D$72,"&lt;&gt;"&amp;"NL",$D$5:$D$72,"&lt;&gt;"&amp;"HORS LIGUE",AA$5:AA$72,"&lt;"&amp;AA68)+1),Paramètres!$B$3:$C$56,2,FALSE)*Paramètres!$K$14))</f>
        <v>0</v>
      </c>
      <c r="AC68" s="46"/>
      <c r="AD68" s="2">
        <f>IF(AC$2="Bike &amp; Run",IF(ISNA(VLOOKUP(AC68,Paramètres!$B$3:$C$56,2,FALSE)),0,VLOOKUP(AC68,Paramètres!$B$3:$C$56,2,FALSE)*Paramètres!$K$15),IF(OR(AC68="",OR($D68="",$D68="NL",$D68="HORS LIGUE")),0,VLOOKUP(IF(OR(AC68="",OR($D68="",$D68="NL",$D68="HORS LIGUE")),"",COUNTIFS($D$5:$D$72,"&lt;&gt;"&amp;"",$D$5:$D$72,"&lt;&gt;"&amp;"NL",$D$5:$D$72,"&lt;&gt;"&amp;"HORS LIGUE",AC$5:AC$72,"&lt;"&amp;AC68)+1),Paramètres!$B$3:$C$56,2,FALSE)*Paramètres!$K$15))</f>
        <v>0</v>
      </c>
      <c r="AE68" s="46"/>
      <c r="AF68" s="2">
        <f>IF(AE$2="Bike &amp; Run",IF(ISNA(VLOOKUP(AE68,Paramètres!$B$3:$C$56,2,FALSE)),0,VLOOKUP(AE68,Paramètres!$B$3:$C$56,2,FALSE)*Paramètres!$K$16),IF(OR(AE68="",OR($D68="",$D68="NL",$D68="HORS LIGUE")),0,VLOOKUP(IF(OR(AE68="",OR($D68="",$D68="NL",$D68="HORS LIGUE")),"",COUNTIFS($D$5:$D$72,"&lt;&gt;"&amp;"",$D$5:$D$72,"&lt;&gt;"&amp;"NL",$D$5:$D$72,"&lt;&gt;"&amp;"HORS LIGUE",AE$5:AE$72,"&lt;"&amp;AE68)+1),Paramètres!$B$3:$C$56,2,FALSE)*Paramètres!$K$16))</f>
        <v>0</v>
      </c>
      <c r="AG68" s="46"/>
      <c r="AH68" s="2">
        <f>IF(AG$2="Bike &amp; Run",IF(ISNA(VLOOKUP(AG68,Paramètres!$B$3:$C$56,2,FALSE)),0,VLOOKUP(AG68,Paramètres!$B$3:$C$56,2,FALSE)*Paramètres!$K$17),IF(OR(AG68="",OR($D68="",$D68="NL",$D68="HORS LIGUE")),0,VLOOKUP(IF(OR(AG68="",OR($D68="",$D68="NL",$D68="HORS LIGUE")),"",COUNTIFS($D$5:$D$72,"&lt;&gt;"&amp;"",$D$5:$D$72,"&lt;&gt;"&amp;"NL",$D$5:$D$72,"&lt;&gt;"&amp;"HORS LIGUE",AG$5:AG$72,"&lt;"&amp;AG68)+1),Paramètres!$B$3:$C$56,2,FALSE)*Paramètres!$K$17))</f>
        <v>0</v>
      </c>
      <c r="AI68" s="40">
        <f t="shared" si="53"/>
        <v>0</v>
      </c>
      <c r="AJ68" s="3" t="str">
        <f t="shared" si="54"/>
        <v/>
      </c>
      <c r="AK68" s="5">
        <f t="shared" si="55"/>
        <v>0</v>
      </c>
      <c r="AL68" s="41">
        <f t="shared" si="56"/>
        <v>0</v>
      </c>
      <c r="AM68" s="33" t="str">
        <f t="shared" si="57"/>
        <v/>
      </c>
      <c r="AO68" s="22">
        <f t="shared" si="58"/>
        <v>0</v>
      </c>
      <c r="AP68">
        <f t="shared" si="59"/>
        <v>0</v>
      </c>
      <c r="AQ68">
        <f t="shared" si="60"/>
        <v>0</v>
      </c>
      <c r="AR68">
        <f t="shared" si="61"/>
        <v>0</v>
      </c>
      <c r="AS68">
        <f t="shared" si="62"/>
        <v>0</v>
      </c>
      <c r="AT68">
        <f t="shared" si="63"/>
        <v>0</v>
      </c>
      <c r="AU68">
        <f t="shared" si="64"/>
        <v>0</v>
      </c>
      <c r="AV68">
        <f t="shared" si="65"/>
        <v>0</v>
      </c>
      <c r="AW68">
        <f t="shared" si="66"/>
        <v>0</v>
      </c>
      <c r="AX68">
        <f t="shared" si="67"/>
        <v>0</v>
      </c>
      <c r="AY68">
        <f t="shared" si="68"/>
        <v>0</v>
      </c>
      <c r="AZ68">
        <f t="shared" si="69"/>
        <v>0</v>
      </c>
      <c r="BA68">
        <f t="shared" si="70"/>
        <v>0</v>
      </c>
      <c r="BB68">
        <f t="shared" si="71"/>
        <v>0</v>
      </c>
      <c r="BC68">
        <f t="shared" si="72"/>
        <v>0</v>
      </c>
      <c r="BD68">
        <f t="shared" si="73"/>
        <v>0</v>
      </c>
      <c r="BE68" s="22">
        <f t="shared" ref="BE68:BR68" si="105">BD68+LARGE($AO68:$BC68,BE$4)</f>
        <v>0</v>
      </c>
      <c r="BF68" s="22">
        <f t="shared" si="105"/>
        <v>0</v>
      </c>
      <c r="BG68" s="22">
        <f t="shared" si="105"/>
        <v>0</v>
      </c>
      <c r="BH68" s="22">
        <f t="shared" si="105"/>
        <v>0</v>
      </c>
      <c r="BI68" s="22">
        <f t="shared" si="105"/>
        <v>0</v>
      </c>
      <c r="BJ68" s="22">
        <f t="shared" si="105"/>
        <v>0</v>
      </c>
      <c r="BK68" s="22">
        <f t="shared" si="105"/>
        <v>0</v>
      </c>
      <c r="BL68" s="22">
        <f t="shared" si="105"/>
        <v>0</v>
      </c>
      <c r="BM68" s="22">
        <f t="shared" si="105"/>
        <v>0</v>
      </c>
      <c r="BN68" s="22">
        <f t="shared" si="105"/>
        <v>0</v>
      </c>
      <c r="BO68" s="22">
        <f t="shared" si="105"/>
        <v>0</v>
      </c>
      <c r="BP68" s="22">
        <f t="shared" si="105"/>
        <v>0</v>
      </c>
      <c r="BQ68" s="22">
        <f t="shared" si="105"/>
        <v>0</v>
      </c>
      <c r="BR68" s="22">
        <f t="shared" si="105"/>
        <v>0</v>
      </c>
    </row>
    <row r="69" spans="1:70" ht="16.5">
      <c r="A69" s="14"/>
      <c r="B69" s="32" t="str">
        <f>IF(ISNA(VLOOKUP(A69,'Licenciés Jeunes 2023'!A:C,3,0)),"",VLOOKUP(A69,'Licenciés Jeunes 2023'!A:C,3,0))</f>
        <v/>
      </c>
      <c r="C69" s="32" t="str">
        <f>IF(ISNA(VLOOKUP(A69,'Licenciés Jeunes 2023'!A:C,2,0)),"",VLOOKUP(A69,'Licenciés Jeunes 2023'!A:C,2,0))</f>
        <v/>
      </c>
      <c r="D69" s="32" t="str">
        <f>IF(ISNA(VLOOKUP(A69,'Licenciés Jeunes 2023'!A:F,6,0)),"",VLOOKUP(A69,'Licenciés Jeunes 2023'!A:F,6,0))</f>
        <v/>
      </c>
      <c r="E69" s="6"/>
      <c r="F69" s="2">
        <f>IF(E$2="Bike &amp; Run",IF(ISNA(VLOOKUP(E69,Paramètres!$B$3:$C$56,2,FALSE)),0,VLOOKUP(E69,Paramètres!$B$3:$C$56,2,FALSE)*Paramètres!$K$3),IF(OR(E69="",OR($D69="",$D69="NL",$D69="HORS LIGUE")),0,VLOOKUP(IF(OR(E69="",OR($D69="",$D69="NL",$D69="HORS LIGUE")),"",COUNTIFS($D$5:$D$72,"&lt;&gt;"&amp;"",$D$5:$D$72,"&lt;&gt;"&amp;"NL",$D$5:$D$72,"&lt;&gt;"&amp;"HORS LIGUE",E$5:E$72,"&lt;"&amp;E69)+1),Paramètres!$B$3:$C$56,2,FALSE)*Paramètres!$K$3))</f>
        <v>0</v>
      </c>
      <c r="G69" s="4"/>
      <c r="H69" s="2">
        <f>IF(G$2="Bike &amp; Run",IF(ISNA(VLOOKUP(G69,Paramètres!$B$3:$C$56,2,FALSE)),0,VLOOKUP(G69,Paramètres!$B$3:$C$56,2,FALSE)*Paramètres!$K$4),IF(OR(G69="",OR($D69="",$D69="NL",$D69="HORS LIGUE")),0,VLOOKUP(IF(OR(G69="",OR($D69="",$D69="NL",$D69="HORS LIGUE")),"",COUNTIFS($D$5:$D$72,"&lt;&gt;"&amp;"",$D$5:$D$72,"&lt;&gt;"&amp;"NL",$D$5:$D$72,"&lt;&gt;"&amp;"HORS LIGUE",G$5:G$72,"&lt;"&amp;G69)+1),Paramètres!$B$3:$C$56,2,FALSE)*Paramètres!$K$4))</f>
        <v>0</v>
      </c>
      <c r="I69" s="36"/>
      <c r="J69" s="2">
        <f>IF(I$2="Bike &amp; Run",IF(ISNA(VLOOKUP(I69,Paramètres!$B$3:$C$56,2,FALSE)),0,VLOOKUP(I69,Paramètres!$B$3:$C$56,2,FALSE)*Paramètres!$K$5),IF(OR(I69="",OR($D69="",$D69="NL",$D69="HORS LIGUE")),0,VLOOKUP(IF(OR(I69="",OR($D69="",$D69="NL",$D69="HORS LIGUE")),"",COUNTIFS($D$5:$D$72,"&lt;&gt;"&amp;"",$D$5:$D$72,"&lt;&gt;"&amp;"NL",$D$5:$D$72,"&lt;&gt;"&amp;"HORS LIGUE",I$5:I$72,"&lt;"&amp;I69)+1),Paramètres!$B$3:$C$56,2,FALSE)*Paramètres!$K$5))</f>
        <v>0</v>
      </c>
      <c r="K69" s="4"/>
      <c r="L69" s="2">
        <f>IF(K$2="Bike &amp; Run",IF(ISNA(VLOOKUP(K69,Paramètres!$B$3:$C$56,2,FALSE)),0,VLOOKUP(K69,Paramètres!$B$3:$C$56,2,FALSE)*Paramètres!$K$6),IF(OR(K69="",OR($D69="",$D69="NL",$D69="HORS LIGUE")),0,VLOOKUP(IF(OR(K69="",OR($D69="",$D69="NL",$D69="HORS LIGUE")),"",COUNTIFS($D$5:$D$72,"&lt;&gt;"&amp;"",$D$5:$D$72,"&lt;&gt;"&amp;"NL",$D$5:$D$72,"&lt;&gt;"&amp;"HORS LIGUE",K$5:K$72,"&lt;"&amp;K69)+1),Paramètres!$B$3:$C$56,2,FALSE)*Paramètres!$K$6))</f>
        <v>0</v>
      </c>
      <c r="M69" s="4"/>
      <c r="N69" s="2">
        <f>IF(M$2="Bike &amp; Run",IF(ISNA(VLOOKUP(M69,Paramètres!$B$3:$C$56,2,FALSE)),0,VLOOKUP(M69,Paramètres!$B$3:$C$56,2,FALSE)*Paramètres!$K$7),IF(OR(M69="",OR($D69="",$D69="NL",$D69="HORS LIGUE")),0,VLOOKUP(IF(OR(M69="",OR($D69="",$D69="NL",$D69="HORS LIGUE")),"",COUNTIFS($D$5:$D$72,"&lt;&gt;"&amp;"",$D$5:$D$72,"&lt;&gt;"&amp;"NL",$D$5:$D$72,"&lt;&gt;"&amp;"HORS LIGUE",M$5:M$72,"&lt;"&amp;M69)+1),Paramètres!$B$3:$C$56,2,FALSE)*Paramètres!$K$7))</f>
        <v>0</v>
      </c>
      <c r="O69" s="46"/>
      <c r="P69" s="2">
        <f>IF(O$2="Bike &amp; Run",IF(ISNA(VLOOKUP(O69,Paramètres!$B$3:$C$56,2,FALSE)),0,VLOOKUP(O69,Paramètres!$B$3:$C$56,2,FALSE)*Paramètres!$K$8),IF(OR(O69="",OR($D69="",$D69="NL",$D69="HORS LIGUE")),0,VLOOKUP(IF(OR(O69="",OR($D69="",$D69="NL",$D69="HORS LIGUE")),"",COUNTIFS($D$5:$D$72,"&lt;&gt;"&amp;"",$D$5:$D$72,"&lt;&gt;"&amp;"NL",$D$5:$D$72,"&lt;&gt;"&amp;"HORS LIGUE",O$5:O$72,"&lt;"&amp;O69)+1),Paramètres!$B$3:$C$56,2,FALSE)*Paramètres!$K$8))</f>
        <v>0</v>
      </c>
      <c r="Q69" s="46"/>
      <c r="R69" s="2">
        <f>IF(Q$2="Bike &amp; Run",IF(ISNA(VLOOKUP(Q69,Paramètres!$B$3:$C$56,2,FALSE)),0,VLOOKUP(Q69,Paramètres!$B$3:$C$56,2,FALSE)*Paramètres!$K$9),IF(OR(Q69="",OR($D69="",$D69="NL",$D69="HORS LIGUE")),0,VLOOKUP(IF(OR(Q69="",OR($D69="",$D69="NL",$D69="HORS LIGUE")),"",COUNTIFS($D$5:$D$72,"&lt;&gt;"&amp;"",$D$5:$D$72,"&lt;&gt;"&amp;"NL",$D$5:$D$72,"&lt;&gt;"&amp;"HORS LIGUE",Q$5:Q$72,"&lt;"&amp;Q69)+1),Paramètres!$B$3:$C$56,2,FALSE)*Paramètres!$K$9))</f>
        <v>0</v>
      </c>
      <c r="S69" s="46"/>
      <c r="T69" s="2">
        <f>IF(S$2="Bike &amp; Run",IF(ISNA(VLOOKUP(S69,Paramètres!$B$3:$C$56,2,FALSE)),0,VLOOKUP(S69,Paramètres!$B$3:$C$56,2,FALSE)*Paramètres!$K$10),IF(OR(S69="",OR($D69="",$D69="NL",$D69="HORS LIGUE")),0,VLOOKUP(IF(OR(S69="",OR($D69="",$D69="NL",$D69="HORS LIGUE")),"",COUNTIFS($D$5:$D$72,"&lt;&gt;"&amp;"",$D$5:$D$72,"&lt;&gt;"&amp;"NL",$D$5:$D$72,"&lt;&gt;"&amp;"HORS LIGUE",S$5:S$72,"&lt;"&amp;S69)+1),Paramètres!$B$3:$C$56,2,FALSE)*Paramètres!$K$10))</f>
        <v>0</v>
      </c>
      <c r="U69" s="46"/>
      <c r="V69" s="2">
        <f>IF(U$2="Bike &amp; Run",IF(ISNA(VLOOKUP(U69,Paramètres!$B$3:$C$56,2,FALSE)),0,VLOOKUP(U69,Paramètres!$B$3:$C$56,2,FALSE)*Paramètres!$K$11),IF(OR(U69="",OR($D69="",$D69="NL",$D69="HORS LIGUE")),0,VLOOKUP(IF(OR(U69="",OR($D69="",$D69="NL",$D69="HORS LIGUE")),"",COUNTIFS($D$5:$D$72,"&lt;&gt;"&amp;"",$D$5:$D$72,"&lt;&gt;"&amp;"NL",$D$5:$D$72,"&lt;&gt;"&amp;"HORS LIGUE",U$5:U$72,"&lt;"&amp;U69)+1),Paramètres!$B$3:$C$56,2,FALSE)*Paramètres!$K$11))</f>
        <v>0</v>
      </c>
      <c r="W69" s="46"/>
      <c r="X69" s="2">
        <f>IF(W$2="Bike &amp; Run",IF(ISNA(VLOOKUP(W69,Paramètres!$B$3:$C$56,2,FALSE)),0,VLOOKUP(W69,Paramètres!$B$3:$C$56,2,FALSE)*Paramètres!$K$12),IF(OR(W69="",OR($D69="",$D69="NL",$D69="HORS LIGUE")),0,VLOOKUP(IF(OR(W69="",OR($D69="",$D69="NL",$D69="HORS LIGUE")),"",COUNTIFS($D$5:$D$72,"&lt;&gt;"&amp;"",$D$5:$D$72,"&lt;&gt;"&amp;"NL",$D$5:$D$72,"&lt;&gt;"&amp;"HORS LIGUE",W$5:W$72,"&lt;"&amp;W69)+1),Paramètres!$B$3:$C$56,2,FALSE)*Paramètres!$K$12))</f>
        <v>0</v>
      </c>
      <c r="Y69" s="46"/>
      <c r="Z69" s="2">
        <f>IF(Y$2="Bike &amp; Run",IF(ISNA(VLOOKUP(Y69,Paramètres!$B$3:$C$56,2,FALSE)),0,VLOOKUP(Y69,Paramètres!$B$3:$C$56,2,FALSE)*Paramètres!$K$13),IF(OR(Y69="",OR($D69="",$D69="NL",$D69="HORS LIGUE")),0,VLOOKUP(IF(OR(Y69="",OR($D69="",$D69="NL",$D69="HORS LIGUE")),"",COUNTIFS($D$5:$D$72,"&lt;&gt;"&amp;"",$D$5:$D$72,"&lt;&gt;"&amp;"NL",$D$5:$D$72,"&lt;&gt;"&amp;"HORS LIGUE",Y$5:Y$72,"&lt;"&amp;Y69)+1),Paramètres!$B$3:$C$56,2,FALSE)*Paramètres!$K$13))</f>
        <v>0</v>
      </c>
      <c r="AA69" s="46"/>
      <c r="AB69" s="2">
        <f>IF(AA$2="Bike &amp; Run",IF(ISNA(VLOOKUP(AA69,Paramètres!$B$3:$C$56,2,FALSE)),0,VLOOKUP(AA69,Paramètres!$B$3:$C$56,2,FALSE)*Paramètres!$K$14),IF(OR(AA69="",OR($D69="",$D69="NL",$D69="HORS LIGUE")),0,VLOOKUP(IF(OR(AA69="",OR($D69="",$D69="NL",$D69="HORS LIGUE")),"",COUNTIFS($D$5:$D$72,"&lt;&gt;"&amp;"",$D$5:$D$72,"&lt;&gt;"&amp;"NL",$D$5:$D$72,"&lt;&gt;"&amp;"HORS LIGUE",AA$5:AA$72,"&lt;"&amp;AA69)+1),Paramètres!$B$3:$C$56,2,FALSE)*Paramètres!$K$14))</f>
        <v>0</v>
      </c>
      <c r="AC69" s="46"/>
      <c r="AD69" s="2">
        <f>IF(AC$2="Bike &amp; Run",IF(ISNA(VLOOKUP(AC69,Paramètres!$B$3:$C$56,2,FALSE)),0,VLOOKUP(AC69,Paramètres!$B$3:$C$56,2,FALSE)*Paramètres!$K$15),IF(OR(AC69="",OR($D69="",$D69="NL",$D69="HORS LIGUE")),0,VLOOKUP(IF(OR(AC69="",OR($D69="",$D69="NL",$D69="HORS LIGUE")),"",COUNTIFS($D$5:$D$72,"&lt;&gt;"&amp;"",$D$5:$D$72,"&lt;&gt;"&amp;"NL",$D$5:$D$72,"&lt;&gt;"&amp;"HORS LIGUE",AC$5:AC$72,"&lt;"&amp;AC69)+1),Paramètres!$B$3:$C$56,2,FALSE)*Paramètres!$K$15))</f>
        <v>0</v>
      </c>
      <c r="AE69" s="46"/>
      <c r="AF69" s="2">
        <f>IF(AE$2="Bike &amp; Run",IF(ISNA(VLOOKUP(AE69,Paramètres!$B$3:$C$56,2,FALSE)),0,VLOOKUP(AE69,Paramètres!$B$3:$C$56,2,FALSE)*Paramètres!$K$16),IF(OR(AE69="",OR($D69="",$D69="NL",$D69="HORS LIGUE")),0,VLOOKUP(IF(OR(AE69="",OR($D69="",$D69="NL",$D69="HORS LIGUE")),"",COUNTIFS($D$5:$D$72,"&lt;&gt;"&amp;"",$D$5:$D$72,"&lt;&gt;"&amp;"NL",$D$5:$D$72,"&lt;&gt;"&amp;"HORS LIGUE",AE$5:AE$72,"&lt;"&amp;AE69)+1),Paramètres!$B$3:$C$56,2,FALSE)*Paramètres!$K$16))</f>
        <v>0</v>
      </c>
      <c r="AG69" s="46"/>
      <c r="AH69" s="2">
        <f>IF(AG$2="Bike &amp; Run",IF(ISNA(VLOOKUP(AG69,Paramètres!$B$3:$C$56,2,FALSE)),0,VLOOKUP(AG69,Paramètres!$B$3:$C$56,2,FALSE)*Paramètres!$K$17),IF(OR(AG69="",OR($D69="",$D69="NL",$D69="HORS LIGUE")),0,VLOOKUP(IF(OR(AG69="",OR($D69="",$D69="NL",$D69="HORS LIGUE")),"",COUNTIFS($D$5:$D$72,"&lt;&gt;"&amp;"",$D$5:$D$72,"&lt;&gt;"&amp;"NL",$D$5:$D$72,"&lt;&gt;"&amp;"HORS LIGUE",AG$5:AG$72,"&lt;"&amp;AG69)+1),Paramètres!$B$3:$C$56,2,FALSE)*Paramètres!$K$17))</f>
        <v>0</v>
      </c>
      <c r="AI69" s="40">
        <f t="shared" ref="AI69:AI72" si="106">F69+H69+J69+L69+N69+P69+R69+T69+V69+X69+Z69+AB69+AD69+AF69+AH69</f>
        <v>0</v>
      </c>
      <c r="AJ69" s="3" t="str">
        <f t="shared" ref="AJ69:AJ72" si="107">IF(AI69&lt;&gt;0,RANK(AI69,$AI$5:$AI$72),"")</f>
        <v/>
      </c>
      <c r="AK69" s="5">
        <f t="shared" si="55"/>
        <v>0</v>
      </c>
      <c r="AL69" s="41">
        <f t="shared" si="56"/>
        <v>0</v>
      </c>
      <c r="AM69" s="33" t="str">
        <f t="shared" ref="AM69:AM72" si="108">IF(AL69&lt;&gt;0,RANK(AL69,$AL$5:$AL$72),"")</f>
        <v/>
      </c>
      <c r="AO69" s="22">
        <f t="shared" si="58"/>
        <v>0</v>
      </c>
      <c r="AP69">
        <f t="shared" si="59"/>
        <v>0</v>
      </c>
      <c r="AQ69">
        <f t="shared" si="60"/>
        <v>0</v>
      </c>
      <c r="AR69">
        <f t="shared" si="61"/>
        <v>0</v>
      </c>
      <c r="AS69">
        <f t="shared" si="62"/>
        <v>0</v>
      </c>
      <c r="AT69">
        <f t="shared" si="63"/>
        <v>0</v>
      </c>
      <c r="AU69">
        <f t="shared" si="64"/>
        <v>0</v>
      </c>
      <c r="AV69">
        <f t="shared" si="65"/>
        <v>0</v>
      </c>
      <c r="AW69">
        <f t="shared" si="66"/>
        <v>0</v>
      </c>
      <c r="AX69">
        <f t="shared" si="67"/>
        <v>0</v>
      </c>
      <c r="AY69">
        <f t="shared" si="68"/>
        <v>0</v>
      </c>
      <c r="AZ69">
        <f t="shared" si="69"/>
        <v>0</v>
      </c>
      <c r="BA69">
        <f t="shared" si="70"/>
        <v>0</v>
      </c>
      <c r="BB69">
        <f t="shared" si="71"/>
        <v>0</v>
      </c>
      <c r="BC69">
        <f t="shared" si="72"/>
        <v>0</v>
      </c>
      <c r="BD69">
        <f t="shared" si="73"/>
        <v>0</v>
      </c>
      <c r="BE69" s="22">
        <f t="shared" ref="BE69:BR69" si="109">BD69+LARGE($AO69:$BC69,BE$4)</f>
        <v>0</v>
      </c>
      <c r="BF69" s="22">
        <f t="shared" si="109"/>
        <v>0</v>
      </c>
      <c r="BG69" s="22">
        <f t="shared" si="109"/>
        <v>0</v>
      </c>
      <c r="BH69" s="22">
        <f t="shared" si="109"/>
        <v>0</v>
      </c>
      <c r="BI69" s="22">
        <f t="shared" si="109"/>
        <v>0</v>
      </c>
      <c r="BJ69" s="22">
        <f t="shared" si="109"/>
        <v>0</v>
      </c>
      <c r="BK69" s="22">
        <f t="shared" si="109"/>
        <v>0</v>
      </c>
      <c r="BL69" s="22">
        <f t="shared" si="109"/>
        <v>0</v>
      </c>
      <c r="BM69" s="22">
        <f t="shared" si="109"/>
        <v>0</v>
      </c>
      <c r="BN69" s="22">
        <f t="shared" si="109"/>
        <v>0</v>
      </c>
      <c r="BO69" s="22">
        <f t="shared" si="109"/>
        <v>0</v>
      </c>
      <c r="BP69" s="22">
        <f t="shared" si="109"/>
        <v>0</v>
      </c>
      <c r="BQ69" s="22">
        <f t="shared" si="109"/>
        <v>0</v>
      </c>
      <c r="BR69" s="22">
        <f t="shared" si="109"/>
        <v>0</v>
      </c>
    </row>
    <row r="70" spans="1:70" ht="16.5">
      <c r="A70" s="14"/>
      <c r="B70" s="32" t="str">
        <f>IF(ISNA(VLOOKUP(A70,'Licenciés Jeunes 2023'!A:C,3,0)),"",VLOOKUP(A70,'Licenciés Jeunes 2023'!A:C,3,0))</f>
        <v/>
      </c>
      <c r="C70" s="32" t="str">
        <f>IF(ISNA(VLOOKUP(A70,'Licenciés Jeunes 2023'!A:C,2,0)),"",VLOOKUP(A70,'Licenciés Jeunes 2023'!A:C,2,0))</f>
        <v/>
      </c>
      <c r="D70" s="32" t="str">
        <f>IF(ISNA(VLOOKUP(A70,'Licenciés Jeunes 2023'!A:F,6,0)),"",VLOOKUP(A70,'Licenciés Jeunes 2023'!A:F,6,0))</f>
        <v/>
      </c>
      <c r="E70" s="6"/>
      <c r="F70" s="2">
        <f>IF(E$2="Bike &amp; Run",IF(ISNA(VLOOKUP(E70,Paramètres!$B$3:$C$56,2,FALSE)),0,VLOOKUP(E70,Paramètres!$B$3:$C$56,2,FALSE)*Paramètres!$K$3),IF(OR(E70="",OR($D70="",$D70="NL",$D70="HORS LIGUE")),0,VLOOKUP(IF(OR(E70="",OR($D70="",$D70="NL",$D70="HORS LIGUE")),"",COUNTIFS($D$5:$D$72,"&lt;&gt;"&amp;"",$D$5:$D$72,"&lt;&gt;"&amp;"NL",$D$5:$D$72,"&lt;&gt;"&amp;"HORS LIGUE",E$5:E$72,"&lt;"&amp;E70)+1),Paramètres!$B$3:$C$56,2,FALSE)*Paramètres!$K$3))</f>
        <v>0</v>
      </c>
      <c r="G70" s="4"/>
      <c r="H70" s="2">
        <f>IF(G$2="Bike &amp; Run",IF(ISNA(VLOOKUP(G70,Paramètres!$B$3:$C$56,2,FALSE)),0,VLOOKUP(G70,Paramètres!$B$3:$C$56,2,FALSE)*Paramètres!$K$4),IF(OR(G70="",OR($D70="",$D70="NL",$D70="HORS LIGUE")),0,VLOOKUP(IF(OR(G70="",OR($D70="",$D70="NL",$D70="HORS LIGUE")),"",COUNTIFS($D$5:$D$72,"&lt;&gt;"&amp;"",$D$5:$D$72,"&lt;&gt;"&amp;"NL",$D$5:$D$72,"&lt;&gt;"&amp;"HORS LIGUE",G$5:G$72,"&lt;"&amp;G70)+1),Paramètres!$B$3:$C$56,2,FALSE)*Paramètres!$K$4))</f>
        <v>0</v>
      </c>
      <c r="I70" s="36"/>
      <c r="J70" s="2">
        <f>IF(I$2="Bike &amp; Run",IF(ISNA(VLOOKUP(I70,Paramètres!$B$3:$C$56,2,FALSE)),0,VLOOKUP(I70,Paramètres!$B$3:$C$56,2,FALSE)*Paramètres!$K$5),IF(OR(I70="",OR($D70="",$D70="NL",$D70="HORS LIGUE")),0,VLOOKUP(IF(OR(I70="",OR($D70="",$D70="NL",$D70="HORS LIGUE")),"",COUNTIFS($D$5:$D$72,"&lt;&gt;"&amp;"",$D$5:$D$72,"&lt;&gt;"&amp;"NL",$D$5:$D$72,"&lt;&gt;"&amp;"HORS LIGUE",I$5:I$72,"&lt;"&amp;I70)+1),Paramètres!$B$3:$C$56,2,FALSE)*Paramètres!$K$5))</f>
        <v>0</v>
      </c>
      <c r="K70" s="4"/>
      <c r="L70" s="2">
        <f>IF(K$2="Bike &amp; Run",IF(ISNA(VLOOKUP(K70,Paramètres!$B$3:$C$56,2,FALSE)),0,VLOOKUP(K70,Paramètres!$B$3:$C$56,2,FALSE)*Paramètres!$K$6),IF(OR(K70="",OR($D70="",$D70="NL",$D70="HORS LIGUE")),0,VLOOKUP(IF(OR(K70="",OR($D70="",$D70="NL",$D70="HORS LIGUE")),"",COUNTIFS($D$5:$D$72,"&lt;&gt;"&amp;"",$D$5:$D$72,"&lt;&gt;"&amp;"NL",$D$5:$D$72,"&lt;&gt;"&amp;"HORS LIGUE",K$5:K$72,"&lt;"&amp;K70)+1),Paramètres!$B$3:$C$56,2,FALSE)*Paramètres!$K$6))</f>
        <v>0</v>
      </c>
      <c r="M70" s="4"/>
      <c r="N70" s="2">
        <f>IF(M$2="Bike &amp; Run",IF(ISNA(VLOOKUP(M70,Paramètres!$B$3:$C$56,2,FALSE)),0,VLOOKUP(M70,Paramètres!$B$3:$C$56,2,FALSE)*Paramètres!$K$7),IF(OR(M70="",OR($D70="",$D70="NL",$D70="HORS LIGUE")),0,VLOOKUP(IF(OR(M70="",OR($D70="",$D70="NL",$D70="HORS LIGUE")),"",COUNTIFS($D$5:$D$72,"&lt;&gt;"&amp;"",$D$5:$D$72,"&lt;&gt;"&amp;"NL",$D$5:$D$72,"&lt;&gt;"&amp;"HORS LIGUE",M$5:M$72,"&lt;"&amp;M70)+1),Paramètres!$B$3:$C$56,2,FALSE)*Paramètres!$K$7))</f>
        <v>0</v>
      </c>
      <c r="O70" s="46"/>
      <c r="P70" s="2">
        <f>IF(O$2="Bike &amp; Run",IF(ISNA(VLOOKUP(O70,Paramètres!$B$3:$C$56,2,FALSE)),0,VLOOKUP(O70,Paramètres!$B$3:$C$56,2,FALSE)*Paramètres!$K$8),IF(OR(O70="",OR($D70="",$D70="NL",$D70="HORS LIGUE")),0,VLOOKUP(IF(OR(O70="",OR($D70="",$D70="NL",$D70="HORS LIGUE")),"",COUNTIFS($D$5:$D$72,"&lt;&gt;"&amp;"",$D$5:$D$72,"&lt;&gt;"&amp;"NL",$D$5:$D$72,"&lt;&gt;"&amp;"HORS LIGUE",O$5:O$72,"&lt;"&amp;O70)+1),Paramètres!$B$3:$C$56,2,FALSE)*Paramètres!$K$8))</f>
        <v>0</v>
      </c>
      <c r="Q70" s="46"/>
      <c r="R70" s="2">
        <f>IF(Q$2="Bike &amp; Run",IF(ISNA(VLOOKUP(Q70,Paramètres!$B$3:$C$56,2,FALSE)),0,VLOOKUP(Q70,Paramètres!$B$3:$C$56,2,FALSE)*Paramètres!$K$9),IF(OR(Q70="",OR($D70="",$D70="NL",$D70="HORS LIGUE")),0,VLOOKUP(IF(OR(Q70="",OR($D70="",$D70="NL",$D70="HORS LIGUE")),"",COUNTIFS($D$5:$D$72,"&lt;&gt;"&amp;"",$D$5:$D$72,"&lt;&gt;"&amp;"NL",$D$5:$D$72,"&lt;&gt;"&amp;"HORS LIGUE",Q$5:Q$72,"&lt;"&amp;Q70)+1),Paramètres!$B$3:$C$56,2,FALSE)*Paramètres!$K$9))</f>
        <v>0</v>
      </c>
      <c r="S70" s="46"/>
      <c r="T70" s="2">
        <f>IF(S$2="Bike &amp; Run",IF(ISNA(VLOOKUP(S70,Paramètres!$B$3:$C$56,2,FALSE)),0,VLOOKUP(S70,Paramètres!$B$3:$C$56,2,FALSE)*Paramètres!$K$10),IF(OR(S70="",OR($D70="",$D70="NL",$D70="HORS LIGUE")),0,VLOOKUP(IF(OR(S70="",OR($D70="",$D70="NL",$D70="HORS LIGUE")),"",COUNTIFS($D$5:$D$72,"&lt;&gt;"&amp;"",$D$5:$D$72,"&lt;&gt;"&amp;"NL",$D$5:$D$72,"&lt;&gt;"&amp;"HORS LIGUE",S$5:S$72,"&lt;"&amp;S70)+1),Paramètres!$B$3:$C$56,2,FALSE)*Paramètres!$K$10))</f>
        <v>0</v>
      </c>
      <c r="U70" s="46"/>
      <c r="V70" s="2">
        <f>IF(U$2="Bike &amp; Run",IF(ISNA(VLOOKUP(U70,Paramètres!$B$3:$C$56,2,FALSE)),0,VLOOKUP(U70,Paramètres!$B$3:$C$56,2,FALSE)*Paramètres!$K$11),IF(OR(U70="",OR($D70="",$D70="NL",$D70="HORS LIGUE")),0,VLOOKUP(IF(OR(U70="",OR($D70="",$D70="NL",$D70="HORS LIGUE")),"",COUNTIFS($D$5:$D$72,"&lt;&gt;"&amp;"",$D$5:$D$72,"&lt;&gt;"&amp;"NL",$D$5:$D$72,"&lt;&gt;"&amp;"HORS LIGUE",U$5:U$72,"&lt;"&amp;U70)+1),Paramètres!$B$3:$C$56,2,FALSE)*Paramètres!$K$11))</f>
        <v>0</v>
      </c>
      <c r="W70" s="46"/>
      <c r="X70" s="2">
        <f>IF(W$2="Bike &amp; Run",IF(ISNA(VLOOKUP(W70,Paramètres!$B$3:$C$56,2,FALSE)),0,VLOOKUP(W70,Paramètres!$B$3:$C$56,2,FALSE)*Paramètres!$K$12),IF(OR(W70="",OR($D70="",$D70="NL",$D70="HORS LIGUE")),0,VLOOKUP(IF(OR(W70="",OR($D70="",$D70="NL",$D70="HORS LIGUE")),"",COUNTIFS($D$5:$D$72,"&lt;&gt;"&amp;"",$D$5:$D$72,"&lt;&gt;"&amp;"NL",$D$5:$D$72,"&lt;&gt;"&amp;"HORS LIGUE",W$5:W$72,"&lt;"&amp;W70)+1),Paramètres!$B$3:$C$56,2,FALSE)*Paramètres!$K$12))</f>
        <v>0</v>
      </c>
      <c r="Y70" s="46"/>
      <c r="Z70" s="2">
        <f>IF(Y$2="Bike &amp; Run",IF(ISNA(VLOOKUP(Y70,Paramètres!$B$3:$C$56,2,FALSE)),0,VLOOKUP(Y70,Paramètres!$B$3:$C$56,2,FALSE)*Paramètres!$K$13),IF(OR(Y70="",OR($D70="",$D70="NL",$D70="HORS LIGUE")),0,VLOOKUP(IF(OR(Y70="",OR($D70="",$D70="NL",$D70="HORS LIGUE")),"",COUNTIFS($D$5:$D$72,"&lt;&gt;"&amp;"",$D$5:$D$72,"&lt;&gt;"&amp;"NL",$D$5:$D$72,"&lt;&gt;"&amp;"HORS LIGUE",Y$5:Y$72,"&lt;"&amp;Y70)+1),Paramètres!$B$3:$C$56,2,FALSE)*Paramètres!$K$13))</f>
        <v>0</v>
      </c>
      <c r="AA70" s="46"/>
      <c r="AB70" s="2">
        <f>IF(AA$2="Bike &amp; Run",IF(ISNA(VLOOKUP(AA70,Paramètres!$B$3:$C$56,2,FALSE)),0,VLOOKUP(AA70,Paramètres!$B$3:$C$56,2,FALSE)*Paramètres!$K$14),IF(OR(AA70="",OR($D70="",$D70="NL",$D70="HORS LIGUE")),0,VLOOKUP(IF(OR(AA70="",OR($D70="",$D70="NL",$D70="HORS LIGUE")),"",COUNTIFS($D$5:$D$72,"&lt;&gt;"&amp;"",$D$5:$D$72,"&lt;&gt;"&amp;"NL",$D$5:$D$72,"&lt;&gt;"&amp;"HORS LIGUE",AA$5:AA$72,"&lt;"&amp;AA70)+1),Paramètres!$B$3:$C$56,2,FALSE)*Paramètres!$K$14))</f>
        <v>0</v>
      </c>
      <c r="AC70" s="46"/>
      <c r="AD70" s="2">
        <f>IF(AC$2="Bike &amp; Run",IF(ISNA(VLOOKUP(AC70,Paramètres!$B$3:$C$56,2,FALSE)),0,VLOOKUP(AC70,Paramètres!$B$3:$C$56,2,FALSE)*Paramètres!$K$15),IF(OR(AC70="",OR($D70="",$D70="NL",$D70="HORS LIGUE")),0,VLOOKUP(IF(OR(AC70="",OR($D70="",$D70="NL",$D70="HORS LIGUE")),"",COUNTIFS($D$5:$D$72,"&lt;&gt;"&amp;"",$D$5:$D$72,"&lt;&gt;"&amp;"NL",$D$5:$D$72,"&lt;&gt;"&amp;"HORS LIGUE",AC$5:AC$72,"&lt;"&amp;AC70)+1),Paramètres!$B$3:$C$56,2,FALSE)*Paramètres!$K$15))</f>
        <v>0</v>
      </c>
      <c r="AE70" s="46"/>
      <c r="AF70" s="2">
        <f>IF(AE$2="Bike &amp; Run",IF(ISNA(VLOOKUP(AE70,Paramètres!$B$3:$C$56,2,FALSE)),0,VLOOKUP(AE70,Paramètres!$B$3:$C$56,2,FALSE)*Paramètres!$K$16),IF(OR(AE70="",OR($D70="",$D70="NL",$D70="HORS LIGUE")),0,VLOOKUP(IF(OR(AE70="",OR($D70="",$D70="NL",$D70="HORS LIGUE")),"",COUNTIFS($D$5:$D$72,"&lt;&gt;"&amp;"",$D$5:$D$72,"&lt;&gt;"&amp;"NL",$D$5:$D$72,"&lt;&gt;"&amp;"HORS LIGUE",AE$5:AE$72,"&lt;"&amp;AE70)+1),Paramètres!$B$3:$C$56,2,FALSE)*Paramètres!$K$16))</f>
        <v>0</v>
      </c>
      <c r="AG70" s="46"/>
      <c r="AH70" s="2">
        <f>IF(AG$2="Bike &amp; Run",IF(ISNA(VLOOKUP(AG70,Paramètres!$B$3:$C$56,2,FALSE)),0,VLOOKUP(AG70,Paramètres!$B$3:$C$56,2,FALSE)*Paramètres!$K$17),IF(OR(AG70="",OR($D70="",$D70="NL",$D70="HORS LIGUE")),0,VLOOKUP(IF(OR(AG70="",OR($D70="",$D70="NL",$D70="HORS LIGUE")),"",COUNTIFS($D$5:$D$72,"&lt;&gt;"&amp;"",$D$5:$D$72,"&lt;&gt;"&amp;"NL",$D$5:$D$72,"&lt;&gt;"&amp;"HORS LIGUE",AG$5:AG$72,"&lt;"&amp;AG70)+1),Paramètres!$B$3:$C$56,2,FALSE)*Paramètres!$K$17))</f>
        <v>0</v>
      </c>
      <c r="AI70" s="40">
        <f t="shared" si="106"/>
        <v>0</v>
      </c>
      <c r="AJ70" s="3" t="str">
        <f t="shared" si="107"/>
        <v/>
      </c>
      <c r="AK70" s="5">
        <f t="shared" si="55"/>
        <v>0</v>
      </c>
      <c r="AL70" s="41">
        <f t="shared" si="56"/>
        <v>0</v>
      </c>
      <c r="AM70" s="33" t="str">
        <f t="shared" si="108"/>
        <v/>
      </c>
      <c r="AO70" s="22">
        <f t="shared" si="58"/>
        <v>0</v>
      </c>
      <c r="AP70">
        <f t="shared" si="59"/>
        <v>0</v>
      </c>
      <c r="AQ70">
        <f t="shared" si="60"/>
        <v>0</v>
      </c>
      <c r="AR70">
        <f t="shared" si="61"/>
        <v>0</v>
      </c>
      <c r="AS70">
        <f t="shared" si="62"/>
        <v>0</v>
      </c>
      <c r="AT70">
        <f t="shared" si="63"/>
        <v>0</v>
      </c>
      <c r="AU70">
        <f t="shared" si="64"/>
        <v>0</v>
      </c>
      <c r="AV70">
        <f t="shared" si="65"/>
        <v>0</v>
      </c>
      <c r="AW70">
        <f t="shared" si="66"/>
        <v>0</v>
      </c>
      <c r="AX70">
        <f t="shared" si="67"/>
        <v>0</v>
      </c>
      <c r="AY70">
        <f t="shared" si="68"/>
        <v>0</v>
      </c>
      <c r="AZ70">
        <f t="shared" si="69"/>
        <v>0</v>
      </c>
      <c r="BA70">
        <f t="shared" si="70"/>
        <v>0</v>
      </c>
      <c r="BB70">
        <f t="shared" si="71"/>
        <v>0</v>
      </c>
      <c r="BC70">
        <f t="shared" si="72"/>
        <v>0</v>
      </c>
      <c r="BD70">
        <f t="shared" si="73"/>
        <v>0</v>
      </c>
      <c r="BE70" s="22">
        <f t="shared" ref="BE70:BR70" si="110">BD70+LARGE($AO70:$BC70,BE$4)</f>
        <v>0</v>
      </c>
      <c r="BF70" s="22">
        <f t="shared" si="110"/>
        <v>0</v>
      </c>
      <c r="BG70" s="22">
        <f t="shared" si="110"/>
        <v>0</v>
      </c>
      <c r="BH70" s="22">
        <f t="shared" si="110"/>
        <v>0</v>
      </c>
      <c r="BI70" s="22">
        <f t="shared" si="110"/>
        <v>0</v>
      </c>
      <c r="BJ70" s="22">
        <f t="shared" si="110"/>
        <v>0</v>
      </c>
      <c r="BK70" s="22">
        <f t="shared" si="110"/>
        <v>0</v>
      </c>
      <c r="BL70" s="22">
        <f t="shared" si="110"/>
        <v>0</v>
      </c>
      <c r="BM70" s="22">
        <f t="shared" si="110"/>
        <v>0</v>
      </c>
      <c r="BN70" s="22">
        <f t="shared" si="110"/>
        <v>0</v>
      </c>
      <c r="BO70" s="22">
        <f t="shared" si="110"/>
        <v>0</v>
      </c>
      <c r="BP70" s="22">
        <f t="shared" si="110"/>
        <v>0</v>
      </c>
      <c r="BQ70" s="22">
        <f t="shared" si="110"/>
        <v>0</v>
      </c>
      <c r="BR70" s="22">
        <f t="shared" si="110"/>
        <v>0</v>
      </c>
    </row>
    <row r="71" spans="1:70" ht="16.5">
      <c r="A71" s="14"/>
      <c r="B71" s="32" t="str">
        <f>IF(ISNA(VLOOKUP(A71,'Licenciés Jeunes 2023'!A:C,3,0)),"",VLOOKUP(A71,'Licenciés Jeunes 2023'!A:C,3,0))</f>
        <v/>
      </c>
      <c r="C71" s="32" t="str">
        <f>IF(ISNA(VLOOKUP(A71,'Licenciés Jeunes 2023'!A:C,2,0)),"",VLOOKUP(A71,'Licenciés Jeunes 2023'!A:C,2,0))</f>
        <v/>
      </c>
      <c r="D71" s="32" t="str">
        <f>IF(ISNA(VLOOKUP(A71,'Licenciés Jeunes 2023'!A:F,6,0)),"",VLOOKUP(A71,'Licenciés Jeunes 2023'!A:F,6,0))</f>
        <v/>
      </c>
      <c r="E71" s="6"/>
      <c r="F71" s="2">
        <f>IF(E$2="Bike &amp; Run",IF(ISNA(VLOOKUP(E71,Paramètres!$B$3:$C$56,2,FALSE)),0,VLOOKUP(E71,Paramètres!$B$3:$C$56,2,FALSE)*Paramètres!$K$3),IF(OR(E71="",OR($D71="",$D71="NL",$D71="HORS LIGUE")),0,VLOOKUP(IF(OR(E71="",OR($D71="",$D71="NL",$D71="HORS LIGUE")),"",COUNTIFS($D$5:$D$72,"&lt;&gt;"&amp;"",$D$5:$D$72,"&lt;&gt;"&amp;"NL",$D$5:$D$72,"&lt;&gt;"&amp;"HORS LIGUE",E$5:E$72,"&lt;"&amp;E71)+1),Paramètres!$B$3:$C$56,2,FALSE)*Paramètres!$K$3))</f>
        <v>0</v>
      </c>
      <c r="G71" s="4"/>
      <c r="H71" s="2">
        <f>IF(G$2="Bike &amp; Run",IF(ISNA(VLOOKUP(G71,Paramètres!$B$3:$C$56,2,FALSE)),0,VLOOKUP(G71,Paramètres!$B$3:$C$56,2,FALSE)*Paramètres!$K$4),IF(OR(G71="",OR($D71="",$D71="NL",$D71="HORS LIGUE")),0,VLOOKUP(IF(OR(G71="",OR($D71="",$D71="NL",$D71="HORS LIGUE")),"",COUNTIFS($D$5:$D$72,"&lt;&gt;"&amp;"",$D$5:$D$72,"&lt;&gt;"&amp;"NL",$D$5:$D$72,"&lt;&gt;"&amp;"HORS LIGUE",G$5:G$72,"&lt;"&amp;G71)+1),Paramètres!$B$3:$C$56,2,FALSE)*Paramètres!$K$4))</f>
        <v>0</v>
      </c>
      <c r="I71" s="36"/>
      <c r="J71" s="2">
        <f>IF(I$2="Bike &amp; Run",IF(ISNA(VLOOKUP(I71,Paramètres!$B$3:$C$56,2,FALSE)),0,VLOOKUP(I71,Paramètres!$B$3:$C$56,2,FALSE)*Paramètres!$K$5),IF(OR(I71="",OR($D71="",$D71="NL",$D71="HORS LIGUE")),0,VLOOKUP(IF(OR(I71="",OR($D71="",$D71="NL",$D71="HORS LIGUE")),"",COUNTIFS($D$5:$D$72,"&lt;&gt;"&amp;"",$D$5:$D$72,"&lt;&gt;"&amp;"NL",$D$5:$D$72,"&lt;&gt;"&amp;"HORS LIGUE",I$5:I$72,"&lt;"&amp;I71)+1),Paramètres!$B$3:$C$56,2,FALSE)*Paramètres!$K$5))</f>
        <v>0</v>
      </c>
      <c r="K71" s="4"/>
      <c r="L71" s="2">
        <f>IF(K$2="Bike &amp; Run",IF(ISNA(VLOOKUP(K71,Paramètres!$B$3:$C$56,2,FALSE)),0,VLOOKUP(K71,Paramètres!$B$3:$C$56,2,FALSE)*Paramètres!$K$6),IF(OR(K71="",OR($D71="",$D71="NL",$D71="HORS LIGUE")),0,VLOOKUP(IF(OR(K71="",OR($D71="",$D71="NL",$D71="HORS LIGUE")),"",COUNTIFS($D$5:$D$72,"&lt;&gt;"&amp;"",$D$5:$D$72,"&lt;&gt;"&amp;"NL",$D$5:$D$72,"&lt;&gt;"&amp;"HORS LIGUE",K$5:K$72,"&lt;"&amp;K71)+1),Paramètres!$B$3:$C$56,2,FALSE)*Paramètres!$K$6))</f>
        <v>0</v>
      </c>
      <c r="M71" s="4"/>
      <c r="N71" s="2">
        <f>IF(M$2="Bike &amp; Run",IF(ISNA(VLOOKUP(M71,Paramètres!$B$3:$C$56,2,FALSE)),0,VLOOKUP(M71,Paramètres!$B$3:$C$56,2,FALSE)*Paramètres!$K$7),IF(OR(M71="",OR($D71="",$D71="NL",$D71="HORS LIGUE")),0,VLOOKUP(IF(OR(M71="",OR($D71="",$D71="NL",$D71="HORS LIGUE")),"",COUNTIFS($D$5:$D$72,"&lt;&gt;"&amp;"",$D$5:$D$72,"&lt;&gt;"&amp;"NL",$D$5:$D$72,"&lt;&gt;"&amp;"HORS LIGUE",M$5:M$72,"&lt;"&amp;M71)+1),Paramètres!$B$3:$C$56,2,FALSE)*Paramètres!$K$7))</f>
        <v>0</v>
      </c>
      <c r="O71" s="46"/>
      <c r="P71" s="2">
        <f>IF(O$2="Bike &amp; Run",IF(ISNA(VLOOKUP(O71,Paramètres!$B$3:$C$56,2,FALSE)),0,VLOOKUP(O71,Paramètres!$B$3:$C$56,2,FALSE)*Paramètres!$K$8),IF(OR(O71="",OR($D71="",$D71="NL",$D71="HORS LIGUE")),0,VLOOKUP(IF(OR(O71="",OR($D71="",$D71="NL",$D71="HORS LIGUE")),"",COUNTIFS($D$5:$D$72,"&lt;&gt;"&amp;"",$D$5:$D$72,"&lt;&gt;"&amp;"NL",$D$5:$D$72,"&lt;&gt;"&amp;"HORS LIGUE",O$5:O$72,"&lt;"&amp;O71)+1),Paramètres!$B$3:$C$56,2,FALSE)*Paramètres!$K$8))</f>
        <v>0</v>
      </c>
      <c r="Q71" s="46"/>
      <c r="R71" s="2">
        <f>IF(Q$2="Bike &amp; Run",IF(ISNA(VLOOKUP(Q71,Paramètres!$B$3:$C$56,2,FALSE)),0,VLOOKUP(Q71,Paramètres!$B$3:$C$56,2,FALSE)*Paramètres!$K$9),IF(OR(Q71="",OR($D71="",$D71="NL",$D71="HORS LIGUE")),0,VLOOKUP(IF(OR(Q71="",OR($D71="",$D71="NL",$D71="HORS LIGUE")),"",COUNTIFS($D$5:$D$72,"&lt;&gt;"&amp;"",$D$5:$D$72,"&lt;&gt;"&amp;"NL",$D$5:$D$72,"&lt;&gt;"&amp;"HORS LIGUE",Q$5:Q$72,"&lt;"&amp;Q71)+1),Paramètres!$B$3:$C$56,2,FALSE)*Paramètres!$K$9))</f>
        <v>0</v>
      </c>
      <c r="S71" s="46"/>
      <c r="T71" s="2">
        <f>IF(S$2="Bike &amp; Run",IF(ISNA(VLOOKUP(S71,Paramètres!$B$3:$C$56,2,FALSE)),0,VLOOKUP(S71,Paramètres!$B$3:$C$56,2,FALSE)*Paramètres!$K$10),IF(OR(S71="",OR($D71="",$D71="NL",$D71="HORS LIGUE")),0,VLOOKUP(IF(OR(S71="",OR($D71="",$D71="NL",$D71="HORS LIGUE")),"",COUNTIFS($D$5:$D$72,"&lt;&gt;"&amp;"",$D$5:$D$72,"&lt;&gt;"&amp;"NL",$D$5:$D$72,"&lt;&gt;"&amp;"HORS LIGUE",S$5:S$72,"&lt;"&amp;S71)+1),Paramètres!$B$3:$C$56,2,FALSE)*Paramètres!$K$10))</f>
        <v>0</v>
      </c>
      <c r="U71" s="46"/>
      <c r="V71" s="2">
        <f>IF(U$2="Bike &amp; Run",IF(ISNA(VLOOKUP(U71,Paramètres!$B$3:$C$56,2,FALSE)),0,VLOOKUP(U71,Paramètres!$B$3:$C$56,2,FALSE)*Paramètres!$K$11),IF(OR(U71="",OR($D71="",$D71="NL",$D71="HORS LIGUE")),0,VLOOKUP(IF(OR(U71="",OR($D71="",$D71="NL",$D71="HORS LIGUE")),"",COUNTIFS($D$5:$D$72,"&lt;&gt;"&amp;"",$D$5:$D$72,"&lt;&gt;"&amp;"NL",$D$5:$D$72,"&lt;&gt;"&amp;"HORS LIGUE",U$5:U$72,"&lt;"&amp;U71)+1),Paramètres!$B$3:$C$56,2,FALSE)*Paramètres!$K$11))</f>
        <v>0</v>
      </c>
      <c r="W71" s="46"/>
      <c r="X71" s="2">
        <f>IF(W$2="Bike &amp; Run",IF(ISNA(VLOOKUP(W71,Paramètres!$B$3:$C$56,2,FALSE)),0,VLOOKUP(W71,Paramètres!$B$3:$C$56,2,FALSE)*Paramètres!$K$12),IF(OR(W71="",OR($D71="",$D71="NL",$D71="HORS LIGUE")),0,VLOOKUP(IF(OR(W71="",OR($D71="",$D71="NL",$D71="HORS LIGUE")),"",COUNTIFS($D$5:$D$72,"&lt;&gt;"&amp;"",$D$5:$D$72,"&lt;&gt;"&amp;"NL",$D$5:$D$72,"&lt;&gt;"&amp;"HORS LIGUE",W$5:W$72,"&lt;"&amp;W71)+1),Paramètres!$B$3:$C$56,2,FALSE)*Paramètres!$K$12))</f>
        <v>0</v>
      </c>
      <c r="Y71" s="46"/>
      <c r="Z71" s="2">
        <f>IF(Y$2="Bike &amp; Run",IF(ISNA(VLOOKUP(Y71,Paramètres!$B$3:$C$56,2,FALSE)),0,VLOOKUP(Y71,Paramètres!$B$3:$C$56,2,FALSE)*Paramètres!$K$13),IF(OR(Y71="",OR($D71="",$D71="NL",$D71="HORS LIGUE")),0,VLOOKUP(IF(OR(Y71="",OR($D71="",$D71="NL",$D71="HORS LIGUE")),"",COUNTIFS($D$5:$D$72,"&lt;&gt;"&amp;"",$D$5:$D$72,"&lt;&gt;"&amp;"NL",$D$5:$D$72,"&lt;&gt;"&amp;"HORS LIGUE",Y$5:Y$72,"&lt;"&amp;Y71)+1),Paramètres!$B$3:$C$56,2,FALSE)*Paramètres!$K$13))</f>
        <v>0</v>
      </c>
      <c r="AA71" s="46"/>
      <c r="AB71" s="2">
        <f>IF(AA$2="Bike &amp; Run",IF(ISNA(VLOOKUP(AA71,Paramètres!$B$3:$C$56,2,FALSE)),0,VLOOKUP(AA71,Paramètres!$B$3:$C$56,2,FALSE)*Paramètres!$K$14),IF(OR(AA71="",OR($D71="",$D71="NL",$D71="HORS LIGUE")),0,VLOOKUP(IF(OR(AA71="",OR($D71="",$D71="NL",$D71="HORS LIGUE")),"",COUNTIFS($D$5:$D$72,"&lt;&gt;"&amp;"",$D$5:$D$72,"&lt;&gt;"&amp;"NL",$D$5:$D$72,"&lt;&gt;"&amp;"HORS LIGUE",AA$5:AA$72,"&lt;"&amp;AA71)+1),Paramètres!$B$3:$C$56,2,FALSE)*Paramètres!$K$14))</f>
        <v>0</v>
      </c>
      <c r="AC71" s="46"/>
      <c r="AD71" s="2">
        <f>IF(AC$2="Bike &amp; Run",IF(ISNA(VLOOKUP(AC71,Paramètres!$B$3:$C$56,2,FALSE)),0,VLOOKUP(AC71,Paramètres!$B$3:$C$56,2,FALSE)*Paramètres!$K$15),IF(OR(AC71="",OR($D71="",$D71="NL",$D71="HORS LIGUE")),0,VLOOKUP(IF(OR(AC71="",OR($D71="",$D71="NL",$D71="HORS LIGUE")),"",COUNTIFS($D$5:$D$72,"&lt;&gt;"&amp;"",$D$5:$D$72,"&lt;&gt;"&amp;"NL",$D$5:$D$72,"&lt;&gt;"&amp;"HORS LIGUE",AC$5:AC$72,"&lt;"&amp;AC71)+1),Paramètres!$B$3:$C$56,2,FALSE)*Paramètres!$K$15))</f>
        <v>0</v>
      </c>
      <c r="AE71" s="46"/>
      <c r="AF71" s="2">
        <f>IF(AE$2="Bike &amp; Run",IF(ISNA(VLOOKUP(AE71,Paramètres!$B$3:$C$56,2,FALSE)),0,VLOOKUP(AE71,Paramètres!$B$3:$C$56,2,FALSE)*Paramètres!$K$16),IF(OR(AE71="",OR($D71="",$D71="NL",$D71="HORS LIGUE")),0,VLOOKUP(IF(OR(AE71="",OR($D71="",$D71="NL",$D71="HORS LIGUE")),"",COUNTIFS($D$5:$D$72,"&lt;&gt;"&amp;"",$D$5:$D$72,"&lt;&gt;"&amp;"NL",$D$5:$D$72,"&lt;&gt;"&amp;"HORS LIGUE",AE$5:AE$72,"&lt;"&amp;AE71)+1),Paramètres!$B$3:$C$56,2,FALSE)*Paramètres!$K$16))</f>
        <v>0</v>
      </c>
      <c r="AG71" s="46"/>
      <c r="AH71" s="2">
        <f>IF(AG$2="Bike &amp; Run",IF(ISNA(VLOOKUP(AG71,Paramètres!$B$3:$C$56,2,FALSE)),0,VLOOKUP(AG71,Paramètres!$B$3:$C$56,2,FALSE)*Paramètres!$K$17),IF(OR(AG71="",OR($D71="",$D71="NL",$D71="HORS LIGUE")),0,VLOOKUP(IF(OR(AG71="",OR($D71="",$D71="NL",$D71="HORS LIGUE")),"",COUNTIFS($D$5:$D$72,"&lt;&gt;"&amp;"",$D$5:$D$72,"&lt;&gt;"&amp;"NL",$D$5:$D$72,"&lt;&gt;"&amp;"HORS LIGUE",AG$5:AG$72,"&lt;"&amp;AG71)+1),Paramètres!$B$3:$C$56,2,FALSE)*Paramètres!$K$17))</f>
        <v>0</v>
      </c>
      <c r="AI71" s="40">
        <f t="shared" si="106"/>
        <v>0</v>
      </c>
      <c r="AJ71" s="3" t="str">
        <f t="shared" si="107"/>
        <v/>
      </c>
      <c r="AK71" s="5">
        <f t="shared" si="55"/>
        <v>0</v>
      </c>
      <c r="AL71" s="41">
        <f t="shared" si="56"/>
        <v>0</v>
      </c>
      <c r="AM71" s="33" t="str">
        <f t="shared" si="108"/>
        <v/>
      </c>
      <c r="AO71" s="22">
        <f t="shared" si="58"/>
        <v>0</v>
      </c>
      <c r="AP71">
        <f t="shared" si="59"/>
        <v>0</v>
      </c>
      <c r="AQ71">
        <f t="shared" si="60"/>
        <v>0</v>
      </c>
      <c r="AR71">
        <f t="shared" si="61"/>
        <v>0</v>
      </c>
      <c r="AS71">
        <f t="shared" si="62"/>
        <v>0</v>
      </c>
      <c r="AT71">
        <f t="shared" si="63"/>
        <v>0</v>
      </c>
      <c r="AU71">
        <f t="shared" si="64"/>
        <v>0</v>
      </c>
      <c r="AV71">
        <f t="shared" si="65"/>
        <v>0</v>
      </c>
      <c r="AW71">
        <f t="shared" si="66"/>
        <v>0</v>
      </c>
      <c r="AX71">
        <f t="shared" si="67"/>
        <v>0</v>
      </c>
      <c r="AY71">
        <f t="shared" si="68"/>
        <v>0</v>
      </c>
      <c r="AZ71">
        <f t="shared" si="69"/>
        <v>0</v>
      </c>
      <c r="BA71">
        <f t="shared" si="70"/>
        <v>0</v>
      </c>
      <c r="BB71">
        <f t="shared" si="71"/>
        <v>0</v>
      </c>
      <c r="BC71">
        <f t="shared" si="72"/>
        <v>0</v>
      </c>
      <c r="BD71">
        <f t="shared" si="73"/>
        <v>0</v>
      </c>
      <c r="BE71" s="22">
        <f t="shared" ref="BE71:BR71" si="111">BD71+LARGE($AO71:$BC71,BE$4)</f>
        <v>0</v>
      </c>
      <c r="BF71" s="22">
        <f t="shared" si="111"/>
        <v>0</v>
      </c>
      <c r="BG71" s="22">
        <f t="shared" si="111"/>
        <v>0</v>
      </c>
      <c r="BH71" s="22">
        <f t="shared" si="111"/>
        <v>0</v>
      </c>
      <c r="BI71" s="22">
        <f t="shared" si="111"/>
        <v>0</v>
      </c>
      <c r="BJ71" s="22">
        <f t="shared" si="111"/>
        <v>0</v>
      </c>
      <c r="BK71" s="22">
        <f t="shared" si="111"/>
        <v>0</v>
      </c>
      <c r="BL71" s="22">
        <f t="shared" si="111"/>
        <v>0</v>
      </c>
      <c r="BM71" s="22">
        <f t="shared" si="111"/>
        <v>0</v>
      </c>
      <c r="BN71" s="22">
        <f t="shared" si="111"/>
        <v>0</v>
      </c>
      <c r="BO71" s="22">
        <f t="shared" si="111"/>
        <v>0</v>
      </c>
      <c r="BP71" s="22">
        <f t="shared" si="111"/>
        <v>0</v>
      </c>
      <c r="BQ71" s="22">
        <f t="shared" si="111"/>
        <v>0</v>
      </c>
      <c r="BR71" s="22">
        <f t="shared" si="111"/>
        <v>0</v>
      </c>
    </row>
    <row r="72" spans="1:70" ht="16.5">
      <c r="A72" s="14"/>
      <c r="B72" s="32" t="str">
        <f>IF(ISNA(VLOOKUP(A72,'Licenciés Jeunes 2023'!A:C,3,0)),"",VLOOKUP(A72,'Licenciés Jeunes 2023'!A:C,3,0))</f>
        <v/>
      </c>
      <c r="C72" s="32" t="str">
        <f>IF(ISNA(VLOOKUP(A72,'Licenciés Jeunes 2023'!A:C,2,0)),"",VLOOKUP(A72,'Licenciés Jeunes 2023'!A:C,2,0))</f>
        <v/>
      </c>
      <c r="D72" s="32" t="str">
        <f>IF(ISNA(VLOOKUP(A72,'Licenciés Jeunes 2023'!A:F,6,0)),"",VLOOKUP(A72,'Licenciés Jeunes 2023'!A:F,6,0))</f>
        <v/>
      </c>
      <c r="E72" s="6"/>
      <c r="F72" s="2">
        <f>IF(E$2="Bike &amp; Run",IF(ISNA(VLOOKUP(E72,Paramètres!$B$3:$C$56,2,FALSE)),0,VLOOKUP(E72,Paramètres!$B$3:$C$56,2,FALSE)*Paramètres!$K$3),IF(OR(E72="",OR($D72="",$D72="NL",$D72="HORS LIGUE")),0,VLOOKUP(IF(OR(E72="",OR($D72="",$D72="NL",$D72="HORS LIGUE")),"",COUNTIFS($D$5:$D$72,"&lt;&gt;"&amp;"",$D$5:$D$72,"&lt;&gt;"&amp;"NL",$D$5:$D$72,"&lt;&gt;"&amp;"HORS LIGUE",E$5:E$72,"&lt;"&amp;E72)+1),Paramètres!$B$3:$C$56,2,FALSE)*Paramètres!$K$3))</f>
        <v>0</v>
      </c>
      <c r="G72" s="4"/>
      <c r="H72" s="2">
        <f>IF(G$2="Bike &amp; Run",IF(ISNA(VLOOKUP(G72,Paramètres!$B$3:$C$56,2,FALSE)),0,VLOOKUP(G72,Paramètres!$B$3:$C$56,2,FALSE)*Paramètres!$K$4),IF(OR(G72="",OR($D72="",$D72="NL",$D72="HORS LIGUE")),0,VLOOKUP(IF(OR(G72="",OR($D72="",$D72="NL",$D72="HORS LIGUE")),"",COUNTIFS($D$5:$D$72,"&lt;&gt;"&amp;"",$D$5:$D$72,"&lt;&gt;"&amp;"NL",$D$5:$D$72,"&lt;&gt;"&amp;"HORS LIGUE",G$5:G$72,"&lt;"&amp;G72)+1),Paramètres!$B$3:$C$56,2,FALSE)*Paramètres!$K$4))</f>
        <v>0</v>
      </c>
      <c r="I72" s="36"/>
      <c r="J72" s="2">
        <f>IF(I$2="Bike &amp; Run",IF(ISNA(VLOOKUP(I72,Paramètres!$B$3:$C$56,2,FALSE)),0,VLOOKUP(I72,Paramètres!$B$3:$C$56,2,FALSE)*Paramètres!$K$5),IF(OR(I72="",OR($D72="",$D72="NL",$D72="HORS LIGUE")),0,VLOOKUP(IF(OR(I72="",OR($D72="",$D72="NL",$D72="HORS LIGUE")),"",COUNTIFS($D$5:$D$72,"&lt;&gt;"&amp;"",$D$5:$D$72,"&lt;&gt;"&amp;"NL",$D$5:$D$72,"&lt;&gt;"&amp;"HORS LIGUE",I$5:I$72,"&lt;"&amp;I72)+1),Paramètres!$B$3:$C$56,2,FALSE)*Paramètres!$K$5))</f>
        <v>0</v>
      </c>
      <c r="K72" s="4"/>
      <c r="L72" s="2">
        <f>IF(K$2="Bike &amp; Run",IF(ISNA(VLOOKUP(K72,Paramètres!$B$3:$C$56,2,FALSE)),0,VLOOKUP(K72,Paramètres!$B$3:$C$56,2,FALSE)*Paramètres!$K$6),IF(OR(K72="",OR($D72="",$D72="NL",$D72="HORS LIGUE")),0,VLOOKUP(IF(OR(K72="",OR($D72="",$D72="NL",$D72="HORS LIGUE")),"",COUNTIFS($D$5:$D$72,"&lt;&gt;"&amp;"",$D$5:$D$72,"&lt;&gt;"&amp;"NL",$D$5:$D$72,"&lt;&gt;"&amp;"HORS LIGUE",K$5:K$72,"&lt;"&amp;K72)+1),Paramètres!$B$3:$C$56,2,FALSE)*Paramètres!$K$6))</f>
        <v>0</v>
      </c>
      <c r="M72" s="4"/>
      <c r="N72" s="2">
        <f>IF(M$2="Bike &amp; Run",IF(ISNA(VLOOKUP(M72,Paramètres!$B$3:$C$56,2,FALSE)),0,VLOOKUP(M72,Paramètres!$B$3:$C$56,2,FALSE)*Paramètres!$K$7),IF(OR(M72="",OR($D72="",$D72="NL",$D72="HORS LIGUE")),0,VLOOKUP(IF(OR(M72="",OR($D72="",$D72="NL",$D72="HORS LIGUE")),"",COUNTIFS($D$5:$D$72,"&lt;&gt;"&amp;"",$D$5:$D$72,"&lt;&gt;"&amp;"NL",$D$5:$D$72,"&lt;&gt;"&amp;"HORS LIGUE",M$5:M$72,"&lt;"&amp;M72)+1),Paramètres!$B$3:$C$56,2,FALSE)*Paramètres!$K$7))</f>
        <v>0</v>
      </c>
      <c r="O72" s="46"/>
      <c r="P72" s="2">
        <f>IF(O$2="Bike &amp; Run",IF(ISNA(VLOOKUP(O72,Paramètres!$B$3:$C$56,2,FALSE)),0,VLOOKUP(O72,Paramètres!$B$3:$C$56,2,FALSE)*Paramètres!$K$8),IF(OR(O72="",OR($D72="",$D72="NL",$D72="HORS LIGUE")),0,VLOOKUP(IF(OR(O72="",OR($D72="",$D72="NL",$D72="HORS LIGUE")),"",COUNTIFS($D$5:$D$72,"&lt;&gt;"&amp;"",$D$5:$D$72,"&lt;&gt;"&amp;"NL",$D$5:$D$72,"&lt;&gt;"&amp;"HORS LIGUE",O$5:O$72,"&lt;"&amp;O72)+1),Paramètres!$B$3:$C$56,2,FALSE)*Paramètres!$K$8))</f>
        <v>0</v>
      </c>
      <c r="Q72" s="46"/>
      <c r="R72" s="2">
        <f>IF(Q$2="Bike &amp; Run",IF(ISNA(VLOOKUP(Q72,Paramètres!$B$3:$C$56,2,FALSE)),0,VLOOKUP(Q72,Paramètres!$B$3:$C$56,2,FALSE)*Paramètres!$K$9),IF(OR(Q72="",OR($D72="",$D72="NL",$D72="HORS LIGUE")),0,VLOOKUP(IF(OR(Q72="",OR($D72="",$D72="NL",$D72="HORS LIGUE")),"",COUNTIFS($D$5:$D$72,"&lt;&gt;"&amp;"",$D$5:$D$72,"&lt;&gt;"&amp;"NL",$D$5:$D$72,"&lt;&gt;"&amp;"HORS LIGUE",Q$5:Q$72,"&lt;"&amp;Q72)+1),Paramètres!$B$3:$C$56,2,FALSE)*Paramètres!$K$9))</f>
        <v>0</v>
      </c>
      <c r="S72" s="46"/>
      <c r="T72" s="2">
        <f>IF(S$2="Bike &amp; Run",IF(ISNA(VLOOKUP(S72,Paramètres!$B$3:$C$56,2,FALSE)),0,VLOOKUP(S72,Paramètres!$B$3:$C$56,2,FALSE)*Paramètres!$K$10),IF(OR(S72="",OR($D72="",$D72="NL",$D72="HORS LIGUE")),0,VLOOKUP(IF(OR(S72="",OR($D72="",$D72="NL",$D72="HORS LIGUE")),"",COUNTIFS($D$5:$D$72,"&lt;&gt;"&amp;"",$D$5:$D$72,"&lt;&gt;"&amp;"NL",$D$5:$D$72,"&lt;&gt;"&amp;"HORS LIGUE",S$5:S$72,"&lt;"&amp;S72)+1),Paramètres!$B$3:$C$56,2,FALSE)*Paramètres!$K$10))</f>
        <v>0</v>
      </c>
      <c r="U72" s="46"/>
      <c r="V72" s="2">
        <f>IF(U$2="Bike &amp; Run",IF(ISNA(VLOOKUP(U72,Paramètres!$B$3:$C$56,2,FALSE)),0,VLOOKUP(U72,Paramètres!$B$3:$C$56,2,FALSE)*Paramètres!$K$11),IF(OR(U72="",OR($D72="",$D72="NL",$D72="HORS LIGUE")),0,VLOOKUP(IF(OR(U72="",OR($D72="",$D72="NL",$D72="HORS LIGUE")),"",COUNTIFS($D$5:$D$72,"&lt;&gt;"&amp;"",$D$5:$D$72,"&lt;&gt;"&amp;"NL",$D$5:$D$72,"&lt;&gt;"&amp;"HORS LIGUE",U$5:U$72,"&lt;"&amp;U72)+1),Paramètres!$B$3:$C$56,2,FALSE)*Paramètres!$K$11))</f>
        <v>0</v>
      </c>
      <c r="W72" s="46"/>
      <c r="X72" s="2">
        <f>IF(W$2="Bike &amp; Run",IF(ISNA(VLOOKUP(W72,Paramètres!$B$3:$C$56,2,FALSE)),0,VLOOKUP(W72,Paramètres!$B$3:$C$56,2,FALSE)*Paramètres!$K$12),IF(OR(W72="",OR($D72="",$D72="NL",$D72="HORS LIGUE")),0,VLOOKUP(IF(OR(W72="",OR($D72="",$D72="NL",$D72="HORS LIGUE")),"",COUNTIFS($D$5:$D$72,"&lt;&gt;"&amp;"",$D$5:$D$72,"&lt;&gt;"&amp;"NL",$D$5:$D$72,"&lt;&gt;"&amp;"HORS LIGUE",W$5:W$72,"&lt;"&amp;W72)+1),Paramètres!$B$3:$C$56,2,FALSE)*Paramètres!$K$12))</f>
        <v>0</v>
      </c>
      <c r="Y72" s="46"/>
      <c r="Z72" s="2">
        <f>IF(Y$2="Bike &amp; Run",IF(ISNA(VLOOKUP(Y72,Paramètres!$B$3:$C$56,2,FALSE)),0,VLOOKUP(Y72,Paramètres!$B$3:$C$56,2,FALSE)*Paramètres!$K$13),IF(OR(Y72="",OR($D72="",$D72="NL",$D72="HORS LIGUE")),0,VLOOKUP(IF(OR(Y72="",OR($D72="",$D72="NL",$D72="HORS LIGUE")),"",COUNTIFS($D$5:$D$72,"&lt;&gt;"&amp;"",$D$5:$D$72,"&lt;&gt;"&amp;"NL",$D$5:$D$72,"&lt;&gt;"&amp;"HORS LIGUE",Y$5:Y$72,"&lt;"&amp;Y72)+1),Paramètres!$B$3:$C$56,2,FALSE)*Paramètres!$K$13))</f>
        <v>0</v>
      </c>
      <c r="AA72" s="46"/>
      <c r="AB72" s="2">
        <f>IF(AA$2="Bike &amp; Run",IF(ISNA(VLOOKUP(AA72,Paramètres!$B$3:$C$56,2,FALSE)),0,VLOOKUP(AA72,Paramètres!$B$3:$C$56,2,FALSE)*Paramètres!$K$14),IF(OR(AA72="",OR($D72="",$D72="NL",$D72="HORS LIGUE")),0,VLOOKUP(IF(OR(AA72="",OR($D72="",$D72="NL",$D72="HORS LIGUE")),"",COUNTIFS($D$5:$D$72,"&lt;&gt;"&amp;"",$D$5:$D$72,"&lt;&gt;"&amp;"NL",$D$5:$D$72,"&lt;&gt;"&amp;"HORS LIGUE",AA$5:AA$72,"&lt;"&amp;AA72)+1),Paramètres!$B$3:$C$56,2,FALSE)*Paramètres!$K$14))</f>
        <v>0</v>
      </c>
      <c r="AC72" s="46"/>
      <c r="AD72" s="2">
        <f>IF(AC$2="Bike &amp; Run",IF(ISNA(VLOOKUP(AC72,Paramètres!$B$3:$C$56,2,FALSE)),0,VLOOKUP(AC72,Paramètres!$B$3:$C$56,2,FALSE)*Paramètres!$K$15),IF(OR(AC72="",OR($D72="",$D72="NL",$D72="HORS LIGUE")),0,VLOOKUP(IF(OR(AC72="",OR($D72="",$D72="NL",$D72="HORS LIGUE")),"",COUNTIFS($D$5:$D$72,"&lt;&gt;"&amp;"",$D$5:$D$72,"&lt;&gt;"&amp;"NL",$D$5:$D$72,"&lt;&gt;"&amp;"HORS LIGUE",AC$5:AC$72,"&lt;"&amp;AC72)+1),Paramètres!$B$3:$C$56,2,FALSE)*Paramètres!$K$15))</f>
        <v>0</v>
      </c>
      <c r="AE72" s="46"/>
      <c r="AF72" s="2">
        <f>IF(AE$2="Bike &amp; Run",IF(ISNA(VLOOKUP(AE72,Paramètres!$B$3:$C$56,2,FALSE)),0,VLOOKUP(AE72,Paramètres!$B$3:$C$56,2,FALSE)*Paramètres!$K$16),IF(OR(AE72="",OR($D72="",$D72="NL",$D72="HORS LIGUE")),0,VLOOKUP(IF(OR(AE72="",OR($D72="",$D72="NL",$D72="HORS LIGUE")),"",COUNTIFS($D$5:$D$72,"&lt;&gt;"&amp;"",$D$5:$D$72,"&lt;&gt;"&amp;"NL",$D$5:$D$72,"&lt;&gt;"&amp;"HORS LIGUE",AE$5:AE$72,"&lt;"&amp;AE72)+1),Paramètres!$B$3:$C$56,2,FALSE)*Paramètres!$K$16))</f>
        <v>0</v>
      </c>
      <c r="AG72" s="46"/>
      <c r="AH72" s="2">
        <f>IF(AG$2="Bike &amp; Run",IF(ISNA(VLOOKUP(AG72,Paramètres!$B$3:$C$56,2,FALSE)),0,VLOOKUP(AG72,Paramètres!$B$3:$C$56,2,FALSE)*Paramètres!$K$17),IF(OR(AG72="",OR($D72="",$D72="NL",$D72="HORS LIGUE")),0,VLOOKUP(IF(OR(AG72="",OR($D72="",$D72="NL",$D72="HORS LIGUE")),"",COUNTIFS($D$5:$D$72,"&lt;&gt;"&amp;"",$D$5:$D$72,"&lt;&gt;"&amp;"NL",$D$5:$D$72,"&lt;&gt;"&amp;"HORS LIGUE",AG$5:AG$72,"&lt;"&amp;AG72)+1),Paramètres!$B$3:$C$56,2,FALSE)*Paramètres!$K$17))</f>
        <v>0</v>
      </c>
      <c r="AI72" s="40">
        <f t="shared" si="106"/>
        <v>0</v>
      </c>
      <c r="AJ72" s="3" t="str">
        <f t="shared" si="107"/>
        <v/>
      </c>
      <c r="AK72" s="5">
        <f t="shared" si="55"/>
        <v>0</v>
      </c>
      <c r="AL72" s="41">
        <f t="shared" si="56"/>
        <v>0</v>
      </c>
      <c r="AM72" s="33" t="str">
        <f t="shared" si="108"/>
        <v/>
      </c>
      <c r="AO72" s="22">
        <f t="shared" si="58"/>
        <v>0</v>
      </c>
      <c r="AP72">
        <f t="shared" si="59"/>
        <v>0</v>
      </c>
      <c r="AQ72">
        <f t="shared" si="60"/>
        <v>0</v>
      </c>
      <c r="AR72">
        <f t="shared" si="61"/>
        <v>0</v>
      </c>
      <c r="AS72">
        <f t="shared" si="62"/>
        <v>0</v>
      </c>
      <c r="AT72">
        <f t="shared" si="63"/>
        <v>0</v>
      </c>
      <c r="AU72">
        <f t="shared" si="64"/>
        <v>0</v>
      </c>
      <c r="AV72">
        <f t="shared" si="65"/>
        <v>0</v>
      </c>
      <c r="AW72">
        <f t="shared" si="66"/>
        <v>0</v>
      </c>
      <c r="AX72">
        <f t="shared" si="67"/>
        <v>0</v>
      </c>
      <c r="AY72">
        <f t="shared" si="68"/>
        <v>0</v>
      </c>
      <c r="AZ72">
        <f t="shared" si="69"/>
        <v>0</v>
      </c>
      <c r="BA72">
        <f t="shared" si="70"/>
        <v>0</v>
      </c>
      <c r="BB72">
        <f t="shared" si="71"/>
        <v>0</v>
      </c>
      <c r="BC72">
        <f t="shared" si="72"/>
        <v>0</v>
      </c>
      <c r="BD72">
        <f t="shared" si="73"/>
        <v>0</v>
      </c>
      <c r="BE72" s="22">
        <f t="shared" ref="BE72:BR72" si="112">BD72+LARGE($AO72:$BC72,BE$4)</f>
        <v>0</v>
      </c>
      <c r="BF72" s="22">
        <f t="shared" si="112"/>
        <v>0</v>
      </c>
      <c r="BG72" s="22">
        <f t="shared" si="112"/>
        <v>0</v>
      </c>
      <c r="BH72" s="22">
        <f t="shared" si="112"/>
        <v>0</v>
      </c>
      <c r="BI72" s="22">
        <f t="shared" si="112"/>
        <v>0</v>
      </c>
      <c r="BJ72" s="22">
        <f t="shared" si="112"/>
        <v>0</v>
      </c>
      <c r="BK72" s="22">
        <f t="shared" si="112"/>
        <v>0</v>
      </c>
      <c r="BL72" s="22">
        <f t="shared" si="112"/>
        <v>0</v>
      </c>
      <c r="BM72" s="22">
        <f t="shared" si="112"/>
        <v>0</v>
      </c>
      <c r="BN72" s="22">
        <f t="shared" si="112"/>
        <v>0</v>
      </c>
      <c r="BO72" s="22">
        <f t="shared" si="112"/>
        <v>0</v>
      </c>
      <c r="BP72" s="22">
        <f t="shared" si="112"/>
        <v>0</v>
      </c>
      <c r="BQ72" s="22">
        <f t="shared" si="112"/>
        <v>0</v>
      </c>
      <c r="BR72" s="22">
        <f t="shared" si="112"/>
        <v>0</v>
      </c>
    </row>
  </sheetData>
  <sheetProtection selectLockedCells="1" selectUnlockedCells="1"/>
  <sortState xmlns:xlrd2="http://schemas.microsoft.com/office/spreadsheetml/2017/richdata2" ref="A5:AM72">
    <sortCondition ref="E19:E72"/>
  </sortState>
  <mergeCells count="52">
    <mergeCell ref="U1:V1"/>
    <mergeCell ref="A1:A3"/>
    <mergeCell ref="B1:C3"/>
    <mergeCell ref="D1:D3"/>
    <mergeCell ref="E1:F1"/>
    <mergeCell ref="G1:H1"/>
    <mergeCell ref="I1:J1"/>
    <mergeCell ref="K1:L1"/>
    <mergeCell ref="M1:N1"/>
    <mergeCell ref="O1:P1"/>
    <mergeCell ref="Q1:R1"/>
    <mergeCell ref="S1:T1"/>
    <mergeCell ref="O3:P3"/>
    <mergeCell ref="Q3:R3"/>
    <mergeCell ref="S3:T3"/>
    <mergeCell ref="E3:F3"/>
    <mergeCell ref="AI1:AM1"/>
    <mergeCell ref="E2:F2"/>
    <mergeCell ref="G2:H2"/>
    <mergeCell ref="I2:J2"/>
    <mergeCell ref="K2:L2"/>
    <mergeCell ref="M2:N2"/>
    <mergeCell ref="O2:P2"/>
    <mergeCell ref="Q2:R2"/>
    <mergeCell ref="S2:T2"/>
    <mergeCell ref="U2:V2"/>
    <mergeCell ref="W1:X1"/>
    <mergeCell ref="Y1:Z1"/>
    <mergeCell ref="AA1:AB1"/>
    <mergeCell ref="AC1:AD1"/>
    <mergeCell ref="AE1:AF1"/>
    <mergeCell ref="AG1:AH1"/>
    <mergeCell ref="G3:H3"/>
    <mergeCell ref="I3:J3"/>
    <mergeCell ref="K3:L3"/>
    <mergeCell ref="M3:N3"/>
    <mergeCell ref="AG3:AH3"/>
    <mergeCell ref="BD3:BR3"/>
    <mergeCell ref="U3:V3"/>
    <mergeCell ref="W3:X3"/>
    <mergeCell ref="Y3:Z3"/>
    <mergeCell ref="AA3:AB3"/>
    <mergeCell ref="AC3:AD3"/>
    <mergeCell ref="AE3:AF3"/>
    <mergeCell ref="AI2:AK3"/>
    <mergeCell ref="AL2:AM3"/>
    <mergeCell ref="AA2:AB2"/>
    <mergeCell ref="AC2:AD2"/>
    <mergeCell ref="AE2:AF2"/>
    <mergeCell ref="AG2:AH2"/>
    <mergeCell ref="W2:X2"/>
    <mergeCell ref="Y2:Z2"/>
  </mergeCells>
  <dataValidations count="2">
    <dataValidation type="list" allowBlank="1" showInputMessage="1" sqref="A5:A44 A46:A72" xr:uid="{00000000-0002-0000-0300-000000000000}">
      <formula1>IF(A5&lt;&gt;"",OFFSET(F_licences,MATCH(A5&amp;"*",F_licences,0)-1,,COUNTIF(F_licences,A5&amp;"*"),1),F_licences)</formula1>
    </dataValidation>
    <dataValidation type="list" allowBlank="1" showInputMessage="1" showErrorMessage="1" sqref="D5:D72" xr:uid="{00000000-0002-0000-0300-000001000000}">
      <formula1>liste_clubs</formula1>
    </dataValidation>
  </dataValidations>
  <pageMargins left="0.78749999999999998" right="0.78749999999999998" top="1.0249999999999999" bottom="1.0249999999999999" header="0.78749999999999998" footer="0.78749999999999998"/>
  <pageSetup paperSize="9" orientation="portrait" useFirstPageNumber="1" horizontalDpi="300" verticalDpi="300" r:id="rId1"/>
  <headerFooter alignWithMargins="0">
    <oddHeader>&amp;C&amp;A</oddHeader>
    <oddFooter>&amp;C&amp;"Calibri"&amp;11&amp;K000000Page &amp;P_x000D_&amp;1#&amp;"Calibri"&amp;10&amp;K0078D7C1 - Interne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Feuil39"/>
  <dimension ref="A1:BR72"/>
  <sheetViews>
    <sheetView workbookViewId="0">
      <selection activeCell="H11" sqref="H11"/>
    </sheetView>
  </sheetViews>
  <sheetFormatPr baseColWidth="10" defaultColWidth="11" defaultRowHeight="12.5"/>
  <cols>
    <col min="1" max="1" width="23.36328125" bestFit="1" customWidth="1"/>
    <col min="2" max="2" width="21.81640625" bestFit="1" customWidth="1"/>
    <col min="3" max="3" width="9.6328125" bestFit="1" customWidth="1"/>
    <col min="4" max="4" width="39.1796875" bestFit="1" customWidth="1"/>
    <col min="5" max="5" width="4.1796875" customWidth="1"/>
    <col min="6" max="6" width="7" customWidth="1"/>
    <col min="7" max="7" width="4.1796875" customWidth="1"/>
    <col min="8" max="8" width="7.36328125" customWidth="1"/>
    <col min="9" max="9" width="4.1796875" customWidth="1"/>
    <col min="10" max="10" width="7.36328125" customWidth="1"/>
    <col min="11" max="11" width="4.1796875" customWidth="1"/>
    <col min="12" max="12" width="7.36328125" customWidth="1"/>
    <col min="13" max="13" width="4.1796875" customWidth="1"/>
    <col min="14" max="34" width="7.36328125" customWidth="1"/>
    <col min="35" max="40" width="11" customWidth="1"/>
    <col min="41" max="41" width="11" hidden="1" customWidth="1"/>
    <col min="42" max="70" width="0" hidden="1" customWidth="1"/>
  </cols>
  <sheetData>
    <row r="1" spans="1:70" ht="32.25" customHeight="1">
      <c r="A1" s="86"/>
      <c r="B1" s="89" t="s">
        <v>375</v>
      </c>
      <c r="C1" s="89"/>
      <c r="D1" s="92"/>
      <c r="E1" s="85">
        <f>IF(Paramètres!H3&lt;&gt;"",Paramètres!H3,"")</f>
        <v>44989</v>
      </c>
      <c r="F1" s="85"/>
      <c r="G1" s="85">
        <f>IF(Paramètres!H4&lt;&gt;"",Paramètres!H4,"")</f>
        <v>45011</v>
      </c>
      <c r="H1" s="85"/>
      <c r="I1" s="85">
        <f>IF(Paramètres!H5&lt;&gt;"",Paramètres!H5,"")</f>
        <v>45060</v>
      </c>
      <c r="J1" s="85"/>
      <c r="K1" s="85">
        <f>IF(Paramètres!H6&lt;&gt;"",Paramètres!H6,"")</f>
        <v>45103</v>
      </c>
      <c r="L1" s="85"/>
      <c r="M1" s="85">
        <f>IF(Paramètres!H7&lt;&gt;"",Paramètres!H7,"")</f>
        <v>44744</v>
      </c>
      <c r="N1" s="85"/>
      <c r="O1" s="85" t="str">
        <f>IF(Paramètres!H8&lt;&gt;"",Paramètres!H8,"")</f>
        <v/>
      </c>
      <c r="P1" s="85"/>
      <c r="Q1" s="85" t="str">
        <f>IF(Paramètres!H9&lt;&gt;"",Paramètres!H9,"")</f>
        <v/>
      </c>
      <c r="R1" s="85"/>
      <c r="S1" s="85" t="str">
        <f>IF(Paramètres!H10&lt;&gt;"",Paramètres!H10,"")</f>
        <v/>
      </c>
      <c r="T1" s="85"/>
      <c r="U1" s="85" t="str">
        <f>IF(Paramètres!H11&lt;&gt;"",Paramètres!H11,"")</f>
        <v/>
      </c>
      <c r="V1" s="85"/>
      <c r="W1" s="85" t="str">
        <f>IF(Paramètres!H12&lt;&gt;"",Paramètres!H12,"")</f>
        <v/>
      </c>
      <c r="X1" s="85"/>
      <c r="Y1" s="85" t="str">
        <f>IF(Paramètres!H13&lt;&gt;"",Paramètres!H13,"")</f>
        <v/>
      </c>
      <c r="Z1" s="85"/>
      <c r="AA1" s="85" t="str">
        <f>IF(Paramètres!H14&lt;&gt;"",Paramètres!H14,"")</f>
        <v/>
      </c>
      <c r="AB1" s="85"/>
      <c r="AC1" s="85" t="str">
        <f>IF(Paramètres!H15&lt;&gt;"",Paramètres!H15,"")</f>
        <v/>
      </c>
      <c r="AD1" s="85"/>
      <c r="AE1" s="85" t="str">
        <f>IF(Paramètres!H16&lt;&gt;"",Paramètres!H16,"")</f>
        <v/>
      </c>
      <c r="AF1" s="85"/>
      <c r="AG1" s="85" t="str">
        <f>IF(Paramètres!H17&lt;&gt;"",Paramètres!H17,"")</f>
        <v/>
      </c>
      <c r="AH1" s="79"/>
      <c r="AI1" s="84" t="s">
        <v>0</v>
      </c>
      <c r="AJ1" s="84"/>
      <c r="AK1" s="84"/>
      <c r="AL1" s="84"/>
      <c r="AM1" s="84"/>
    </row>
    <row r="2" spans="1:70" ht="32.25" customHeight="1">
      <c r="A2" s="87"/>
      <c r="B2" s="90"/>
      <c r="C2" s="90"/>
      <c r="D2" s="93"/>
      <c r="E2" s="79" t="str">
        <f>IF(E1&lt;&gt;"",Paramètres!I3,"")</f>
        <v>Class Triathlon</v>
      </c>
      <c r="F2" s="80"/>
      <c r="G2" s="79" t="str">
        <f>IF(G1&lt;&gt;"",Paramètres!I4,"")</f>
        <v>Duathlon</v>
      </c>
      <c r="H2" s="80"/>
      <c r="I2" s="79" t="str">
        <f>IF(I1&lt;&gt;"",Paramètres!I5,"")</f>
        <v>Triathlon</v>
      </c>
      <c r="J2" s="80"/>
      <c r="K2" s="79" t="str">
        <f>IF(K1&lt;&gt;"",Paramètres!I6,"")</f>
        <v>Aquathlon</v>
      </c>
      <c r="L2" s="80"/>
      <c r="M2" s="79" t="str">
        <f>IF(M1&lt;&gt;"",Paramètres!I7,"")</f>
        <v>Aquathlon</v>
      </c>
      <c r="N2" s="80"/>
      <c r="O2" s="79" t="str">
        <f>IF(O1&lt;&gt;"",Paramètres!I8,"")</f>
        <v/>
      </c>
      <c r="P2" s="80"/>
      <c r="Q2" s="79" t="str">
        <f>IF(Q1&lt;&gt;"",Paramètres!I9,"")</f>
        <v/>
      </c>
      <c r="R2" s="80"/>
      <c r="S2" s="79" t="str">
        <f>IF(S1&lt;&gt;"",Paramètres!I10,"")</f>
        <v/>
      </c>
      <c r="T2" s="80"/>
      <c r="U2" s="79" t="str">
        <f>IF(U1&lt;&gt;"",Paramètres!I11,"")</f>
        <v/>
      </c>
      <c r="V2" s="80"/>
      <c r="W2" s="79" t="str">
        <f>IF(W1&lt;&gt;"",Paramètres!I12,"")</f>
        <v/>
      </c>
      <c r="X2" s="80"/>
      <c r="Y2" s="79" t="str">
        <f>IF(Y1&lt;&gt;"",Paramètres!I13,"")</f>
        <v/>
      </c>
      <c r="Z2" s="80"/>
      <c r="AA2" s="79" t="str">
        <f>IF(AA1&lt;&gt;"",Paramètres!I14,"")</f>
        <v/>
      </c>
      <c r="AB2" s="80"/>
      <c r="AC2" s="79" t="str">
        <f>IF(AC1&lt;&gt;"",Paramètres!I15,"")</f>
        <v/>
      </c>
      <c r="AD2" s="80"/>
      <c r="AE2" s="79" t="str">
        <f>IF(AE1&lt;&gt;"",Paramètres!I16,"")</f>
        <v/>
      </c>
      <c r="AF2" s="80"/>
      <c r="AG2" s="79" t="str">
        <f>IF(AG1&lt;&gt;"",Paramètres!I17,"")</f>
        <v/>
      </c>
      <c r="AH2" s="83"/>
      <c r="AI2" s="81" t="s">
        <v>401</v>
      </c>
      <c r="AJ2" s="81"/>
      <c r="AK2" s="81"/>
      <c r="AL2" s="82">
        <f>Paramètres!Q7</f>
        <v>4</v>
      </c>
      <c r="AM2" s="82"/>
    </row>
    <row r="3" spans="1:70" ht="44.25" customHeight="1">
      <c r="A3" s="88"/>
      <c r="B3" s="91"/>
      <c r="C3" s="91"/>
      <c r="D3" s="94"/>
      <c r="E3" s="79" t="str">
        <f>IF(E1&lt;&gt;"",Paramètres!J3,"")</f>
        <v>Joué-les-Tours (37)</v>
      </c>
      <c r="F3" s="80"/>
      <c r="G3" s="79" t="str">
        <f>IF(G1&lt;&gt;"",Paramètres!J4,"")</f>
        <v>Saint-Cyr-sur-Loire (37)</v>
      </c>
      <c r="H3" s="80"/>
      <c r="I3" s="79" t="str">
        <f>IF(I1&lt;&gt;"",Paramètres!J5,"")</f>
        <v>St Grégoire (35)</v>
      </c>
      <c r="J3" s="80"/>
      <c r="K3" s="79" t="str">
        <f>IF(K1&lt;&gt;"",Paramètres!J6,"")</f>
        <v>St Nazaire (44)</v>
      </c>
      <c r="L3" s="80"/>
      <c r="M3" s="79" t="str">
        <f>IF(M1&lt;&gt;"",Paramètres!J7,"")</f>
        <v>St Laurent Nouan (41)</v>
      </c>
      <c r="N3" s="80"/>
      <c r="O3" s="79" t="str">
        <f>IF(O1&lt;&gt;"",Paramètres!J8,"")</f>
        <v/>
      </c>
      <c r="P3" s="80"/>
      <c r="Q3" s="79" t="str">
        <f>IF(Q1&lt;&gt;"",Paramètres!J9,"")</f>
        <v/>
      </c>
      <c r="R3" s="80"/>
      <c r="S3" s="79" t="str">
        <f>IF(S1&lt;&gt;"",Paramètres!J10,"")</f>
        <v/>
      </c>
      <c r="T3" s="80"/>
      <c r="U3" s="79" t="str">
        <f>IF(U1&lt;&gt;"",Paramètres!J11,"")</f>
        <v/>
      </c>
      <c r="V3" s="80"/>
      <c r="W3" s="79" t="str">
        <f>IF(W1&lt;&gt;"",Paramètres!J12,"")</f>
        <v/>
      </c>
      <c r="X3" s="80"/>
      <c r="Y3" s="79" t="str">
        <f>IF(Y1&lt;&gt;"",Paramètres!J13,"")</f>
        <v/>
      </c>
      <c r="Z3" s="80"/>
      <c r="AA3" s="79" t="str">
        <f>IF(AA1&lt;&gt;"",Paramètres!J14,"")</f>
        <v/>
      </c>
      <c r="AB3" s="80"/>
      <c r="AC3" s="79" t="str">
        <f>IF(AC1&lt;&gt;"",Paramètres!J15,"")</f>
        <v/>
      </c>
      <c r="AD3" s="80"/>
      <c r="AE3" s="79" t="str">
        <f>IF(AE1&lt;&gt;"",Paramètres!J16,"")</f>
        <v/>
      </c>
      <c r="AF3" s="80"/>
      <c r="AG3" s="79" t="str">
        <f>IF(AG1&lt;&gt;"",Paramètres!J17,"")</f>
        <v/>
      </c>
      <c r="AH3" s="80"/>
      <c r="AI3" s="81"/>
      <c r="AJ3" s="81"/>
      <c r="AK3" s="81"/>
      <c r="AL3" s="82"/>
      <c r="AM3" s="82"/>
      <c r="BD3" s="78" t="s">
        <v>417</v>
      </c>
      <c r="BE3" s="78"/>
      <c r="BF3" s="78"/>
      <c r="BG3" s="78"/>
      <c r="BH3" s="78"/>
      <c r="BI3" s="78"/>
      <c r="BJ3" s="78"/>
      <c r="BK3" s="78"/>
      <c r="BL3" s="78"/>
      <c r="BM3" s="78"/>
      <c r="BN3" s="78"/>
      <c r="BO3" s="78"/>
      <c r="BP3" s="78"/>
      <c r="BQ3" s="78"/>
      <c r="BR3" s="78"/>
    </row>
    <row r="4" spans="1:70" ht="38.25" customHeight="1">
      <c r="A4" s="31" t="s">
        <v>308</v>
      </c>
      <c r="B4" s="31" t="s">
        <v>70</v>
      </c>
      <c r="C4" s="31" t="s">
        <v>1</v>
      </c>
      <c r="D4" s="31" t="s">
        <v>2</v>
      </c>
      <c r="E4" s="1" t="s">
        <v>3</v>
      </c>
      <c r="F4" s="2" t="s">
        <v>4</v>
      </c>
      <c r="G4" s="1" t="s">
        <v>3</v>
      </c>
      <c r="H4" s="2" t="s">
        <v>4</v>
      </c>
      <c r="I4" s="35" t="s">
        <v>3</v>
      </c>
      <c r="J4" s="2" t="s">
        <v>4</v>
      </c>
      <c r="K4" s="1" t="s">
        <v>3</v>
      </c>
      <c r="L4" s="2" t="s">
        <v>4</v>
      </c>
      <c r="M4" s="1" t="s">
        <v>3</v>
      </c>
      <c r="N4" s="2" t="s">
        <v>4</v>
      </c>
      <c r="O4" s="1" t="s">
        <v>3</v>
      </c>
      <c r="P4" s="2" t="s">
        <v>4</v>
      </c>
      <c r="Q4" s="1" t="s">
        <v>3</v>
      </c>
      <c r="R4" s="2" t="s">
        <v>4</v>
      </c>
      <c r="S4" s="1" t="s">
        <v>3</v>
      </c>
      <c r="T4" s="2" t="s">
        <v>4</v>
      </c>
      <c r="U4" s="1" t="s">
        <v>3</v>
      </c>
      <c r="V4" s="2" t="s">
        <v>4</v>
      </c>
      <c r="W4" s="1" t="s">
        <v>3</v>
      </c>
      <c r="X4" s="2" t="s">
        <v>4</v>
      </c>
      <c r="Y4" s="1" t="s">
        <v>3</v>
      </c>
      <c r="Z4" s="2" t="s">
        <v>4</v>
      </c>
      <c r="AA4" s="1" t="s">
        <v>3</v>
      </c>
      <c r="AB4" s="2" t="s">
        <v>4</v>
      </c>
      <c r="AC4" s="1" t="s">
        <v>3</v>
      </c>
      <c r="AD4" s="2" t="s">
        <v>4</v>
      </c>
      <c r="AE4" s="1" t="s">
        <v>3</v>
      </c>
      <c r="AF4" s="2" t="s">
        <v>4</v>
      </c>
      <c r="AG4" s="1" t="s">
        <v>3</v>
      </c>
      <c r="AH4" s="2" t="s">
        <v>4</v>
      </c>
      <c r="AI4" s="52" t="s">
        <v>5</v>
      </c>
      <c r="AJ4" s="53" t="s">
        <v>6</v>
      </c>
      <c r="AK4" s="54" t="s">
        <v>416</v>
      </c>
      <c r="AL4" s="55" t="str">
        <f>"PTS ("&amp;AL2&amp;" meilleurs résultats)"</f>
        <v>PTS (4 meilleurs résultats)</v>
      </c>
      <c r="AM4" s="56" t="str">
        <f>"CLT (" &amp; AL2 &amp;" meilleurs résultats)"</f>
        <v>CLT (4 meilleurs résultats)</v>
      </c>
      <c r="AO4" s="7" t="s">
        <v>47</v>
      </c>
      <c r="AP4" s="7" t="s">
        <v>48</v>
      </c>
      <c r="AQ4" s="7" t="s">
        <v>49</v>
      </c>
      <c r="AR4" s="7" t="s">
        <v>50</v>
      </c>
      <c r="AS4" s="7" t="s">
        <v>51</v>
      </c>
      <c r="AT4" s="7" t="s">
        <v>391</v>
      </c>
      <c r="AU4" s="7" t="s">
        <v>392</v>
      </c>
      <c r="AV4" s="7" t="s">
        <v>393</v>
      </c>
      <c r="AW4" s="7" t="s">
        <v>394</v>
      </c>
      <c r="AX4" s="7" t="s">
        <v>395</v>
      </c>
      <c r="AY4" s="7" t="s">
        <v>396</v>
      </c>
      <c r="AZ4" s="7" t="s">
        <v>397</v>
      </c>
      <c r="BA4" s="7" t="s">
        <v>398</v>
      </c>
      <c r="BB4" s="7" t="s">
        <v>399</v>
      </c>
      <c r="BC4" s="7" t="s">
        <v>400</v>
      </c>
      <c r="BD4" s="57">
        <v>1</v>
      </c>
      <c r="BE4" s="57">
        <v>2</v>
      </c>
      <c r="BF4" s="57">
        <v>3</v>
      </c>
      <c r="BG4" s="57">
        <v>4</v>
      </c>
      <c r="BH4" s="57">
        <v>5</v>
      </c>
      <c r="BI4" s="57">
        <v>6</v>
      </c>
      <c r="BJ4" s="57">
        <v>7</v>
      </c>
      <c r="BK4" s="57">
        <v>8</v>
      </c>
      <c r="BL4" s="57">
        <v>9</v>
      </c>
      <c r="BM4" s="57">
        <v>10</v>
      </c>
      <c r="BN4" s="57">
        <v>11</v>
      </c>
      <c r="BO4" s="57">
        <v>12</v>
      </c>
      <c r="BP4" s="57">
        <v>13</v>
      </c>
      <c r="BQ4" s="57">
        <v>14</v>
      </c>
      <c r="BR4" s="57">
        <v>15</v>
      </c>
    </row>
    <row r="5" spans="1:70" ht="16.5">
      <c r="A5" s="14" t="s">
        <v>998</v>
      </c>
      <c r="B5" s="32" t="str">
        <f>IF(ISNA(VLOOKUP(A5,'Licenciés Jeunes 2023'!A:C,3,0)),"",VLOOKUP(A5,'Licenciés Jeunes 2023'!A:C,3,0))</f>
        <v/>
      </c>
      <c r="C5" s="32" t="str">
        <f>IF(ISNA(VLOOKUP(A5,'Licenciés Jeunes 2023'!A:C,2,0)),"",VLOOKUP(A5,'Licenciés Jeunes 2023'!A:C,2,0))</f>
        <v/>
      </c>
      <c r="D5" s="32" t="str">
        <f>IF(ISNA(VLOOKUP(A5,'Licenciés Jeunes 2023'!A:F,6,0)),"",VLOOKUP(A5,'Licenciés Jeunes 2023'!A:F,6,0))</f>
        <v/>
      </c>
      <c r="E5" s="6"/>
      <c r="F5" s="2">
        <f>IF(E$2="Bike &amp; Run",IF(ISNA(VLOOKUP(E5,Paramètres!$B$3:$C$56,2,FALSE)),0,VLOOKUP(E5,Paramètres!$B$3:$C$56,2,FALSE)*Paramètres!$K$3),IF(OR(E5="",OR($D5="",$D5="NL",$D5="HORS LIGUE")),0,VLOOKUP(IF(OR(E5="",OR($D5="",$D5="NL",$D5="HORS LIGUE")),"",COUNTIFS($D$5:$D$72,"&lt;&gt;"&amp;"",$D$5:$D$72,"&lt;&gt;"&amp;"NL",$D$5:$D$72,"&lt;&gt;"&amp;"HORS LIGUE",E$5:E$72,"&lt;"&amp;E5)+1),Paramètres!$B$3:$C$56,2,FALSE)*Paramètres!$K$3))</f>
        <v>0</v>
      </c>
      <c r="G5" s="4"/>
      <c r="H5" s="2">
        <f>IF(G$2="Bike &amp; Run",IF(ISNA(VLOOKUP(G5,Paramètres!$B$3:$C$56,2,FALSE)),0,VLOOKUP(G5,Paramètres!$B$3:$C$56,2,FALSE)*Paramètres!$K$4),IF(OR(G5="",OR($D5="",$D5="NL",$D5="HORS LIGUE")),0,VLOOKUP(IF(OR(G5="",OR($D5="",$D5="NL",$D5="HORS LIGUE")),"",COUNTIFS($D$5:$D$72,"&lt;&gt;"&amp;"",$D$5:$D$72,"&lt;&gt;"&amp;"NL",$D$5:$D$72,"&lt;&gt;"&amp;"HORS LIGUE",G$5:G$72,"&lt;"&amp;G5)+1),Paramètres!$B$3:$C$56,2,FALSE)*Paramètres!$K$4))</f>
        <v>0</v>
      </c>
      <c r="I5" s="36"/>
      <c r="J5" s="2">
        <f>IF(I$2="Bike &amp; Run",IF(ISNA(VLOOKUP(I5,Paramètres!$B$3:$C$56,2,FALSE)),0,VLOOKUP(I5,Paramètres!$B$3:$C$56,2,FALSE)*Paramètres!$K$5),IF(OR(I5="",OR($D5="",$D5="NL",$D5="HORS LIGUE")),0,VLOOKUP(IF(OR(I5="",OR($D5="",$D5="NL",$D5="HORS LIGUE")),"",COUNTIFS($D$5:$D$72,"&lt;&gt;"&amp;"",$D$5:$D$72,"&lt;&gt;"&amp;"NL",$D$5:$D$72,"&lt;&gt;"&amp;"HORS LIGUE",I$5:I$72,"&lt;"&amp;I5)+1),Paramètres!$B$3:$C$56,2,FALSE)*Paramètres!$K$5))</f>
        <v>0</v>
      </c>
      <c r="K5" s="4"/>
      <c r="L5" s="2">
        <f>IF(K$2="Bike &amp; Run",IF(ISNA(VLOOKUP(K5,Paramètres!$B$3:$C$56,2,FALSE)),0,VLOOKUP(K5,Paramètres!$B$3:$C$56,2,FALSE)*Paramètres!$K$6),IF(OR(K5="",OR($D5="",$D5="NL",$D5="HORS LIGUE")),0,VLOOKUP(IF(OR(K5="",OR($D5="",$D5="NL",$D5="HORS LIGUE")),"",COUNTIFS($D$5:$D$72,"&lt;&gt;"&amp;"",$D$5:$D$72,"&lt;&gt;"&amp;"NL",$D$5:$D$72,"&lt;&gt;"&amp;"HORS LIGUE",K$5:K$72,"&lt;"&amp;K5)+1),Paramètres!$B$3:$C$56,2,FALSE)*Paramètres!$K$6))</f>
        <v>0</v>
      </c>
      <c r="M5" s="4"/>
      <c r="N5" s="2">
        <f>IF(M$2="Bike &amp; Run",IF(ISNA(VLOOKUP(M5,Paramètres!$B$3:$C$56,2,FALSE)),0,VLOOKUP(M5,Paramètres!$B$3:$C$56,2,FALSE)*Paramètres!$K$7),IF(OR(M5="",OR($D5="",$D5="NL",$D5="HORS LIGUE")),0,VLOOKUP(IF(OR(M5="",OR($D5="",$D5="NL",$D5="HORS LIGUE")),"",COUNTIFS($D$5:$D$72,"&lt;&gt;"&amp;"",$D$5:$D$72,"&lt;&gt;"&amp;"NL",$D$5:$D$72,"&lt;&gt;"&amp;"HORS LIGUE",M$5:M$72,"&lt;"&amp;M5)+1),Paramètres!$B$3:$C$56,2,FALSE)*Paramètres!$K$7))</f>
        <v>0</v>
      </c>
      <c r="O5" s="46"/>
      <c r="P5" s="2">
        <f>IF(O$2="Bike &amp; Run",IF(ISNA(VLOOKUP(O5,Paramètres!$B$3:$C$56,2,FALSE)),0,VLOOKUP(O5,Paramètres!$B$3:$C$56,2,FALSE)*Paramètres!$K$8),IF(OR(O5="",OR($D5="",$D5="NL",$D5="HORS LIGUE")),0,VLOOKUP(IF(OR(O5="",OR($D5="",$D5="NL",$D5="HORS LIGUE")),"",COUNTIFS($D$5:$D$72,"&lt;&gt;"&amp;"",$D$5:$D$72,"&lt;&gt;"&amp;"NL",$D$5:$D$72,"&lt;&gt;"&amp;"HORS LIGUE",O$5:O$72,"&lt;"&amp;O5)+1),Paramètres!$B$3:$C$56,2,FALSE)*Paramètres!$K$8))</f>
        <v>0</v>
      </c>
      <c r="Q5" s="46"/>
      <c r="R5" s="2">
        <f>IF(Q$2="Bike &amp; Run",IF(ISNA(VLOOKUP(Q5,Paramètres!$B$3:$C$56,2,FALSE)),0,VLOOKUP(Q5,Paramètres!$B$3:$C$56,2,FALSE)*Paramètres!$K$9),IF(OR(Q5="",OR($D5="",$D5="NL",$D5="HORS LIGUE")),0,VLOOKUP(IF(OR(Q5="",OR($D5="",$D5="NL",$D5="HORS LIGUE")),"",COUNTIFS($D$5:$D$72,"&lt;&gt;"&amp;"",$D$5:$D$72,"&lt;&gt;"&amp;"NL",$D$5:$D$72,"&lt;&gt;"&amp;"HORS LIGUE",Q$5:Q$72,"&lt;"&amp;Q5)+1),Paramètres!$B$3:$C$56,2,FALSE)*Paramètres!$K$9))</f>
        <v>0</v>
      </c>
      <c r="S5" s="46"/>
      <c r="T5" s="2">
        <f>IF(S$2="Bike &amp; Run",IF(ISNA(VLOOKUP(S5,Paramètres!$B$3:$C$56,2,FALSE)),0,VLOOKUP(S5,Paramètres!$B$3:$C$56,2,FALSE)*Paramètres!$K$10),IF(OR(S5="",OR($D5="",$D5="NL",$D5="HORS LIGUE")),0,VLOOKUP(IF(OR(S5="",OR($D5="",$D5="NL",$D5="HORS LIGUE")),"",COUNTIFS($D$5:$D$72,"&lt;&gt;"&amp;"",$D$5:$D$72,"&lt;&gt;"&amp;"NL",$D$5:$D$72,"&lt;&gt;"&amp;"HORS LIGUE",S$5:S$72,"&lt;"&amp;S5)+1),Paramètres!$B$3:$C$56,2,FALSE)*Paramètres!$K$10))</f>
        <v>0</v>
      </c>
      <c r="U5" s="46"/>
      <c r="V5" s="2">
        <f>IF(U$2="Bike &amp; Run",IF(ISNA(VLOOKUP(U5,Paramètres!$B$3:$C$56,2,FALSE)),0,VLOOKUP(U5,Paramètres!$B$3:$C$56,2,FALSE)*Paramètres!$K$11),IF(OR(U5="",OR($D5="",$D5="NL",$D5="HORS LIGUE")),0,VLOOKUP(IF(OR(U5="",OR($D5="",$D5="NL",$D5="HORS LIGUE")),"",COUNTIFS($D$5:$D$72,"&lt;&gt;"&amp;"",$D$5:$D$72,"&lt;&gt;"&amp;"NL",$D$5:$D$72,"&lt;&gt;"&amp;"HORS LIGUE",U$5:U$72,"&lt;"&amp;U5)+1),Paramètres!$B$3:$C$56,2,FALSE)*Paramètres!$K$11))</f>
        <v>0</v>
      </c>
      <c r="W5" s="46"/>
      <c r="X5" s="2">
        <f>IF(W$2="Bike &amp; Run",IF(ISNA(VLOOKUP(W5,Paramètres!$B$3:$C$56,2,FALSE)),0,VLOOKUP(W5,Paramètres!$B$3:$C$56,2,FALSE)*Paramètres!$K$12),IF(OR(W5="",OR($D5="",$D5="NL",$D5="HORS LIGUE")),0,VLOOKUP(IF(OR(W5="",OR($D5="",$D5="NL",$D5="HORS LIGUE")),"",COUNTIFS($D$5:$D$72,"&lt;&gt;"&amp;"",$D$5:$D$72,"&lt;&gt;"&amp;"NL",$D$5:$D$72,"&lt;&gt;"&amp;"HORS LIGUE",W$5:W$72,"&lt;"&amp;W5)+1),Paramètres!$B$3:$C$56,2,FALSE)*Paramètres!$K$12))</f>
        <v>0</v>
      </c>
      <c r="Y5" s="46"/>
      <c r="Z5" s="2">
        <f>IF(Y$2="Bike &amp; Run",IF(ISNA(VLOOKUP(Y5,Paramètres!$B$3:$C$56,2,FALSE)),0,VLOOKUP(Y5,Paramètres!$B$3:$C$56,2,FALSE)*Paramètres!$K$13),IF(OR(Y5="",OR($D5="",$D5="NL",$D5="HORS LIGUE")),0,VLOOKUP(IF(OR(Y5="",OR($D5="",$D5="NL",$D5="HORS LIGUE")),"",COUNTIFS($D$5:$D$72,"&lt;&gt;"&amp;"",$D$5:$D$72,"&lt;&gt;"&amp;"NL",$D$5:$D$72,"&lt;&gt;"&amp;"HORS LIGUE",Y$5:Y$72,"&lt;"&amp;Y5)+1),Paramètres!$B$3:$C$56,2,FALSE)*Paramètres!$K$13))</f>
        <v>0</v>
      </c>
      <c r="AA5" s="46"/>
      <c r="AB5" s="2">
        <f>IF(AA$2="Bike &amp; Run",IF(ISNA(VLOOKUP(AA5,Paramètres!$B$3:$C$56,2,FALSE)),0,VLOOKUP(AA5,Paramètres!$B$3:$C$56,2,FALSE)*Paramètres!$K$14),IF(OR(AA5="",OR($D5="",$D5="NL",$D5="HORS LIGUE")),0,VLOOKUP(IF(OR(AA5="",OR($D5="",$D5="NL",$D5="HORS LIGUE")),"",COUNTIFS($D$5:$D$72,"&lt;&gt;"&amp;"",$D$5:$D$72,"&lt;&gt;"&amp;"NL",$D$5:$D$72,"&lt;&gt;"&amp;"HORS LIGUE",AA$5:AA$72,"&lt;"&amp;AA5)+1),Paramètres!$B$3:$C$56,2,FALSE)*Paramètres!$K$14))</f>
        <v>0</v>
      </c>
      <c r="AC5" s="46"/>
      <c r="AD5" s="2">
        <f>IF(AC$2="Bike &amp; Run",IF(ISNA(VLOOKUP(AC5,Paramètres!$B$3:$C$56,2,FALSE)),0,VLOOKUP(AC5,Paramètres!$B$3:$C$56,2,FALSE)*Paramètres!$K$15),IF(OR(AC5="",OR($D5="",$D5="NL",$D5="HORS LIGUE")),0,VLOOKUP(IF(OR(AC5="",OR($D5="",$D5="NL",$D5="HORS LIGUE")),"",COUNTIFS($D$5:$D$72,"&lt;&gt;"&amp;"",$D$5:$D$72,"&lt;&gt;"&amp;"NL",$D$5:$D$72,"&lt;&gt;"&amp;"HORS LIGUE",AC$5:AC$72,"&lt;"&amp;AC5)+1),Paramètres!$B$3:$C$56,2,FALSE)*Paramètres!$K$15))</f>
        <v>0</v>
      </c>
      <c r="AE5" s="46"/>
      <c r="AF5" s="2">
        <f>IF(AE$2="Bike &amp; Run",IF(ISNA(VLOOKUP(AE5,Paramètres!$B$3:$C$56,2,FALSE)),0,VLOOKUP(AE5,Paramètres!$B$3:$C$56,2,FALSE)*Paramètres!$K$16),IF(OR(AE5="",OR($D5="",$D5="NL",$D5="HORS LIGUE")),0,VLOOKUP(IF(OR(AE5="",OR($D5="",$D5="NL",$D5="HORS LIGUE")),"",COUNTIFS($D$5:$D$72,"&lt;&gt;"&amp;"",$D$5:$D$72,"&lt;&gt;"&amp;"NL",$D$5:$D$72,"&lt;&gt;"&amp;"HORS LIGUE",AE$5:AE$72,"&lt;"&amp;AE5)+1),Paramètres!$B$3:$C$56,2,FALSE)*Paramètres!$K$16))</f>
        <v>0</v>
      </c>
      <c r="AG5" s="46"/>
      <c r="AH5" s="2">
        <f>IF(AG$2="Bike &amp; Run",IF(ISNA(VLOOKUP(AG5,Paramètres!$B$3:$C$56,2,FALSE)),0,VLOOKUP(AG5,Paramètres!$B$3:$C$56,2,FALSE)*Paramètres!$K$17),IF(OR(AG5="",OR($D5="",$D5="NL",$D5="HORS LIGUE")),0,VLOOKUP(IF(OR(AG5="",OR($D5="",$D5="NL",$D5="HORS LIGUE")),"",COUNTIFS($D$5:$D$72,"&lt;&gt;"&amp;"",$D$5:$D$72,"&lt;&gt;"&amp;"NL",$D$5:$D$72,"&lt;&gt;"&amp;"HORS LIGUE",AG$5:AG$72,"&lt;"&amp;AG5)+1),Paramètres!$B$3:$C$56,2,FALSE)*Paramètres!$K$17))</f>
        <v>0</v>
      </c>
      <c r="AI5" s="40">
        <f t="shared" ref="AI5:AI36" si="0">F5+H5+J5+L5+N5+P5+R5+T5+V5+X5+Z5+AB5+AD5+AF5+AH5</f>
        <v>0</v>
      </c>
      <c r="AJ5" s="3" t="str">
        <f t="shared" ref="AJ5:AJ36" si="1">IF(AI5&lt;&gt;0,RANK(AI5,$AI$5:$AI$72),"")</f>
        <v/>
      </c>
      <c r="AK5" s="5">
        <f t="shared" ref="AK5:AK36" si="2">COUNTA(E5,G5,I5,K5,M5,O5,Q5,S5,U5,W5,Y5,AA5,AC5,AE5,AG5)</f>
        <v>0</v>
      </c>
      <c r="AL5" s="41">
        <f t="shared" ref="AL5:AL36" si="3">HLOOKUP($AL$2,$BD$4:$BR$72,ROW(A5)-3,FALSE)</f>
        <v>0</v>
      </c>
      <c r="AM5" s="33" t="str">
        <f t="shared" ref="AM5:AM36" si="4">IF(AL5&lt;&gt;0,RANK(AL5,$AL$5:$AL$72),"")</f>
        <v/>
      </c>
      <c r="AO5" s="22">
        <f t="shared" ref="AO5:AO36" si="5">F5</f>
        <v>0</v>
      </c>
      <c r="AP5">
        <f t="shared" ref="AP5:AP36" si="6">H5</f>
        <v>0</v>
      </c>
      <c r="AQ5">
        <f t="shared" ref="AQ5:AQ36" si="7">J5</f>
        <v>0</v>
      </c>
      <c r="AR5">
        <f t="shared" ref="AR5:AR36" si="8">L5</f>
        <v>0</v>
      </c>
      <c r="AS5">
        <f t="shared" ref="AS5:AS36" si="9">N5</f>
        <v>0</v>
      </c>
      <c r="AT5">
        <f t="shared" ref="AT5:AT36" si="10">P5</f>
        <v>0</v>
      </c>
      <c r="AU5">
        <f t="shared" ref="AU5:AU36" si="11">R5</f>
        <v>0</v>
      </c>
      <c r="AV5">
        <f t="shared" ref="AV5:AV36" si="12">T5</f>
        <v>0</v>
      </c>
      <c r="AW5">
        <f t="shared" ref="AW5:AW36" si="13">V5</f>
        <v>0</v>
      </c>
      <c r="AX5">
        <f t="shared" ref="AX5:AX36" si="14">X5</f>
        <v>0</v>
      </c>
      <c r="AY5">
        <f t="shared" ref="AY5:AY36" si="15">Z5</f>
        <v>0</v>
      </c>
      <c r="AZ5">
        <f t="shared" ref="AZ5:AZ36" si="16">AB5</f>
        <v>0</v>
      </c>
      <c r="BA5">
        <f t="shared" ref="BA5:BA36" si="17">AD5</f>
        <v>0</v>
      </c>
      <c r="BB5">
        <f t="shared" ref="BB5:BB36" si="18">AF5</f>
        <v>0</v>
      </c>
      <c r="BC5">
        <f t="shared" ref="BC5:BC36" si="19">AH5</f>
        <v>0</v>
      </c>
      <c r="BD5">
        <f t="shared" ref="BD5:BD36" si="20">LARGE($AO5:$BC5,BD$4)</f>
        <v>0</v>
      </c>
      <c r="BE5" s="22">
        <f t="shared" ref="BE5:BR5" si="21">BD5+LARGE($AO5:$BC5,BE$4)</f>
        <v>0</v>
      </c>
      <c r="BF5" s="22">
        <f t="shared" si="21"/>
        <v>0</v>
      </c>
      <c r="BG5" s="22">
        <f t="shared" si="21"/>
        <v>0</v>
      </c>
      <c r="BH5" s="22">
        <f t="shared" si="21"/>
        <v>0</v>
      </c>
      <c r="BI5" s="22">
        <f t="shared" si="21"/>
        <v>0</v>
      </c>
      <c r="BJ5" s="22">
        <f t="shared" si="21"/>
        <v>0</v>
      </c>
      <c r="BK5" s="22">
        <f t="shared" si="21"/>
        <v>0</v>
      </c>
      <c r="BL5" s="22">
        <f t="shared" si="21"/>
        <v>0</v>
      </c>
      <c r="BM5" s="22">
        <f t="shared" si="21"/>
        <v>0</v>
      </c>
      <c r="BN5" s="22">
        <f t="shared" si="21"/>
        <v>0</v>
      </c>
      <c r="BO5" s="22">
        <f t="shared" si="21"/>
        <v>0</v>
      </c>
      <c r="BP5" s="22">
        <f t="shared" si="21"/>
        <v>0</v>
      </c>
      <c r="BQ5" s="22">
        <f t="shared" si="21"/>
        <v>0</v>
      </c>
      <c r="BR5" s="22">
        <f t="shared" si="21"/>
        <v>0</v>
      </c>
    </row>
    <row r="6" spans="1:70" ht="16.5">
      <c r="A6" s="14" t="s">
        <v>1015</v>
      </c>
      <c r="B6" s="32" t="str">
        <f>IF(ISNA(VLOOKUP(A6,'Licenciés Jeunes 2023'!A:C,3,0)),"",VLOOKUP(A6,'Licenciés Jeunes 2023'!A:C,3,0))</f>
        <v/>
      </c>
      <c r="C6" s="32" t="str">
        <f>IF(ISNA(VLOOKUP(A6,'Licenciés Jeunes 2023'!A:C,2,0)),"",VLOOKUP(A6,'Licenciés Jeunes 2023'!A:C,2,0))</f>
        <v/>
      </c>
      <c r="D6" s="32" t="str">
        <f>IF(ISNA(VLOOKUP(A6,'Licenciés Jeunes 2023'!A:F,6,0)),"",VLOOKUP(A6,'Licenciés Jeunes 2023'!A:F,6,0))</f>
        <v/>
      </c>
      <c r="E6" s="6"/>
      <c r="F6" s="2">
        <f>IF(E$2="Bike &amp; Run",IF(ISNA(VLOOKUP(E6,Paramètres!$B$3:$C$56,2,FALSE)),0,VLOOKUP(E6,Paramètres!$B$3:$C$56,2,FALSE)*Paramètres!$K$3),IF(OR(E6="",OR($D6="",$D6="NL",$D6="HORS LIGUE")),0,VLOOKUP(IF(OR(E6="",OR($D6="",$D6="NL",$D6="HORS LIGUE")),"",COUNTIFS($D$5:$D$72,"&lt;&gt;"&amp;"",$D$5:$D$72,"&lt;&gt;"&amp;"NL",$D$5:$D$72,"&lt;&gt;"&amp;"HORS LIGUE",E$5:E$72,"&lt;"&amp;E6)+1),Paramètres!$B$3:$C$56,2,FALSE)*Paramètres!$K$3))</f>
        <v>0</v>
      </c>
      <c r="G6" s="4"/>
      <c r="H6" s="2">
        <f>IF(G$2="Bike &amp; Run",IF(ISNA(VLOOKUP(G6,Paramètres!$B$3:$C$56,2,FALSE)),0,VLOOKUP(G6,Paramètres!$B$3:$C$56,2,FALSE)*Paramètres!$K$4),IF(OR(G6="",OR($D6="",$D6="NL",$D6="HORS LIGUE")),0,VLOOKUP(IF(OR(G6="",OR($D6="",$D6="NL",$D6="HORS LIGUE")),"",COUNTIFS($D$5:$D$72,"&lt;&gt;"&amp;"",$D$5:$D$72,"&lt;&gt;"&amp;"NL",$D$5:$D$72,"&lt;&gt;"&amp;"HORS LIGUE",G$5:G$72,"&lt;"&amp;G6)+1),Paramètres!$B$3:$C$56,2,FALSE)*Paramètres!$K$4))</f>
        <v>0</v>
      </c>
      <c r="I6" s="36"/>
      <c r="J6" s="2">
        <f>IF(I$2="Bike &amp; Run",IF(ISNA(VLOOKUP(I6,Paramètres!$B$3:$C$56,2,FALSE)),0,VLOOKUP(I6,Paramètres!$B$3:$C$56,2,FALSE)*Paramètres!$K$5),IF(OR(I6="",OR($D6="",$D6="NL",$D6="HORS LIGUE")),0,VLOOKUP(IF(OR(I6="",OR($D6="",$D6="NL",$D6="HORS LIGUE")),"",COUNTIFS($D$5:$D$72,"&lt;&gt;"&amp;"",$D$5:$D$72,"&lt;&gt;"&amp;"NL",$D$5:$D$72,"&lt;&gt;"&amp;"HORS LIGUE",I$5:I$72,"&lt;"&amp;I6)+1),Paramètres!$B$3:$C$56,2,FALSE)*Paramètres!$K$5))</f>
        <v>0</v>
      </c>
      <c r="K6" s="4"/>
      <c r="L6" s="2">
        <f>IF(K$2="Bike &amp; Run",IF(ISNA(VLOOKUP(K6,Paramètres!$B$3:$C$56,2,FALSE)),0,VLOOKUP(K6,Paramètres!$B$3:$C$56,2,FALSE)*Paramètres!$K$6),IF(OR(K6="",OR($D6="",$D6="NL",$D6="HORS LIGUE")),0,VLOOKUP(IF(OR(K6="",OR($D6="",$D6="NL",$D6="HORS LIGUE")),"",COUNTIFS($D$5:$D$72,"&lt;&gt;"&amp;"",$D$5:$D$72,"&lt;&gt;"&amp;"NL",$D$5:$D$72,"&lt;&gt;"&amp;"HORS LIGUE",K$5:K$72,"&lt;"&amp;K6)+1),Paramètres!$B$3:$C$56,2,FALSE)*Paramètres!$K$6))</f>
        <v>0</v>
      </c>
      <c r="M6" s="4"/>
      <c r="N6" s="2">
        <f>IF(M$2="Bike &amp; Run",IF(ISNA(VLOOKUP(M6,Paramètres!$B$3:$C$56,2,FALSE)),0,VLOOKUP(M6,Paramètres!$B$3:$C$56,2,FALSE)*Paramètres!$K$7),IF(OR(M6="",OR($D6="",$D6="NL",$D6="HORS LIGUE")),0,VLOOKUP(IF(OR(M6="",OR($D6="",$D6="NL",$D6="HORS LIGUE")),"",COUNTIFS($D$5:$D$72,"&lt;&gt;"&amp;"",$D$5:$D$72,"&lt;&gt;"&amp;"NL",$D$5:$D$72,"&lt;&gt;"&amp;"HORS LIGUE",M$5:M$72,"&lt;"&amp;M6)+1),Paramètres!$B$3:$C$56,2,FALSE)*Paramètres!$K$7))</f>
        <v>0</v>
      </c>
      <c r="O6" s="46"/>
      <c r="P6" s="2">
        <f>IF(O$2="Bike &amp; Run",IF(ISNA(VLOOKUP(O6,Paramètres!$B$3:$C$56,2,FALSE)),0,VLOOKUP(O6,Paramètres!$B$3:$C$56,2,FALSE)*Paramètres!$K$8),IF(OR(O6="",OR($D6="",$D6="NL",$D6="HORS LIGUE")),0,VLOOKUP(IF(OR(O6="",OR($D6="",$D6="NL",$D6="HORS LIGUE")),"",COUNTIFS($D$5:$D$72,"&lt;&gt;"&amp;"",$D$5:$D$72,"&lt;&gt;"&amp;"NL",$D$5:$D$72,"&lt;&gt;"&amp;"HORS LIGUE",O$5:O$72,"&lt;"&amp;O6)+1),Paramètres!$B$3:$C$56,2,FALSE)*Paramètres!$K$8))</f>
        <v>0</v>
      </c>
      <c r="Q6" s="46"/>
      <c r="R6" s="2">
        <f>IF(Q$2="Bike &amp; Run",IF(ISNA(VLOOKUP(Q6,Paramètres!$B$3:$C$56,2,FALSE)),0,VLOOKUP(Q6,Paramètres!$B$3:$C$56,2,FALSE)*Paramètres!$K$9),IF(OR(Q6="",OR($D6="",$D6="NL",$D6="HORS LIGUE")),0,VLOOKUP(IF(OR(Q6="",OR($D6="",$D6="NL",$D6="HORS LIGUE")),"",COUNTIFS($D$5:$D$72,"&lt;&gt;"&amp;"",$D$5:$D$72,"&lt;&gt;"&amp;"NL",$D$5:$D$72,"&lt;&gt;"&amp;"HORS LIGUE",Q$5:Q$72,"&lt;"&amp;Q6)+1),Paramètres!$B$3:$C$56,2,FALSE)*Paramètres!$K$9))</f>
        <v>0</v>
      </c>
      <c r="S6" s="46"/>
      <c r="T6" s="2">
        <f>IF(S$2="Bike &amp; Run",IF(ISNA(VLOOKUP(S6,Paramètres!$B$3:$C$56,2,FALSE)),0,VLOOKUP(S6,Paramètres!$B$3:$C$56,2,FALSE)*Paramètres!$K$10),IF(OR(S6="",OR($D6="",$D6="NL",$D6="HORS LIGUE")),0,VLOOKUP(IF(OR(S6="",OR($D6="",$D6="NL",$D6="HORS LIGUE")),"",COUNTIFS($D$5:$D$72,"&lt;&gt;"&amp;"",$D$5:$D$72,"&lt;&gt;"&amp;"NL",$D$5:$D$72,"&lt;&gt;"&amp;"HORS LIGUE",S$5:S$72,"&lt;"&amp;S6)+1),Paramètres!$B$3:$C$56,2,FALSE)*Paramètres!$K$10))</f>
        <v>0</v>
      </c>
      <c r="U6" s="46"/>
      <c r="V6" s="2">
        <f>IF(U$2="Bike &amp; Run",IF(ISNA(VLOOKUP(U6,Paramètres!$B$3:$C$56,2,FALSE)),0,VLOOKUP(U6,Paramètres!$B$3:$C$56,2,FALSE)*Paramètres!$K$11),IF(OR(U6="",OR($D6="",$D6="NL",$D6="HORS LIGUE")),0,VLOOKUP(IF(OR(U6="",OR($D6="",$D6="NL",$D6="HORS LIGUE")),"",COUNTIFS($D$5:$D$72,"&lt;&gt;"&amp;"",$D$5:$D$72,"&lt;&gt;"&amp;"NL",$D$5:$D$72,"&lt;&gt;"&amp;"HORS LIGUE",U$5:U$72,"&lt;"&amp;U6)+1),Paramètres!$B$3:$C$56,2,FALSE)*Paramètres!$K$11))</f>
        <v>0</v>
      </c>
      <c r="W6" s="46"/>
      <c r="X6" s="2">
        <f>IF(W$2="Bike &amp; Run",IF(ISNA(VLOOKUP(W6,Paramètres!$B$3:$C$56,2,FALSE)),0,VLOOKUP(W6,Paramètres!$B$3:$C$56,2,FALSE)*Paramètres!$K$12),IF(OR(W6="",OR($D6="",$D6="NL",$D6="HORS LIGUE")),0,VLOOKUP(IF(OR(W6="",OR($D6="",$D6="NL",$D6="HORS LIGUE")),"",COUNTIFS($D$5:$D$72,"&lt;&gt;"&amp;"",$D$5:$D$72,"&lt;&gt;"&amp;"NL",$D$5:$D$72,"&lt;&gt;"&amp;"HORS LIGUE",W$5:W$72,"&lt;"&amp;W6)+1),Paramètres!$B$3:$C$56,2,FALSE)*Paramètres!$K$12))</f>
        <v>0</v>
      </c>
      <c r="Y6" s="46"/>
      <c r="Z6" s="2">
        <f>IF(Y$2="Bike &amp; Run",IF(ISNA(VLOOKUP(Y6,Paramètres!$B$3:$C$56,2,FALSE)),0,VLOOKUP(Y6,Paramètres!$B$3:$C$56,2,FALSE)*Paramètres!$K$13),IF(OR(Y6="",OR($D6="",$D6="NL",$D6="HORS LIGUE")),0,VLOOKUP(IF(OR(Y6="",OR($D6="",$D6="NL",$D6="HORS LIGUE")),"",COUNTIFS($D$5:$D$72,"&lt;&gt;"&amp;"",$D$5:$D$72,"&lt;&gt;"&amp;"NL",$D$5:$D$72,"&lt;&gt;"&amp;"HORS LIGUE",Y$5:Y$72,"&lt;"&amp;Y6)+1),Paramètres!$B$3:$C$56,2,FALSE)*Paramètres!$K$13))</f>
        <v>0</v>
      </c>
      <c r="AA6" s="46"/>
      <c r="AB6" s="2">
        <f>IF(AA$2="Bike &amp; Run",IF(ISNA(VLOOKUP(AA6,Paramètres!$B$3:$C$56,2,FALSE)),0,VLOOKUP(AA6,Paramètres!$B$3:$C$56,2,FALSE)*Paramètres!$K$14),IF(OR(AA6="",OR($D6="",$D6="NL",$D6="HORS LIGUE")),0,VLOOKUP(IF(OR(AA6="",OR($D6="",$D6="NL",$D6="HORS LIGUE")),"",COUNTIFS($D$5:$D$72,"&lt;&gt;"&amp;"",$D$5:$D$72,"&lt;&gt;"&amp;"NL",$D$5:$D$72,"&lt;&gt;"&amp;"HORS LIGUE",AA$5:AA$72,"&lt;"&amp;AA6)+1),Paramètres!$B$3:$C$56,2,FALSE)*Paramètres!$K$14))</f>
        <v>0</v>
      </c>
      <c r="AC6" s="46"/>
      <c r="AD6" s="2">
        <f>IF(AC$2="Bike &amp; Run",IF(ISNA(VLOOKUP(AC6,Paramètres!$B$3:$C$56,2,FALSE)),0,VLOOKUP(AC6,Paramètres!$B$3:$C$56,2,FALSE)*Paramètres!$K$15),IF(OR(AC6="",OR($D6="",$D6="NL",$D6="HORS LIGUE")),0,VLOOKUP(IF(OR(AC6="",OR($D6="",$D6="NL",$D6="HORS LIGUE")),"",COUNTIFS($D$5:$D$72,"&lt;&gt;"&amp;"",$D$5:$D$72,"&lt;&gt;"&amp;"NL",$D$5:$D$72,"&lt;&gt;"&amp;"HORS LIGUE",AC$5:AC$72,"&lt;"&amp;AC6)+1),Paramètres!$B$3:$C$56,2,FALSE)*Paramètres!$K$15))</f>
        <v>0</v>
      </c>
      <c r="AE6" s="46"/>
      <c r="AF6" s="2">
        <f>IF(AE$2="Bike &amp; Run",IF(ISNA(VLOOKUP(AE6,Paramètres!$B$3:$C$56,2,FALSE)),0,VLOOKUP(AE6,Paramètres!$B$3:$C$56,2,FALSE)*Paramètres!$K$16),IF(OR(AE6="",OR($D6="",$D6="NL",$D6="HORS LIGUE")),0,VLOOKUP(IF(OR(AE6="",OR($D6="",$D6="NL",$D6="HORS LIGUE")),"",COUNTIFS($D$5:$D$72,"&lt;&gt;"&amp;"",$D$5:$D$72,"&lt;&gt;"&amp;"NL",$D$5:$D$72,"&lt;&gt;"&amp;"HORS LIGUE",AE$5:AE$72,"&lt;"&amp;AE6)+1),Paramètres!$B$3:$C$56,2,FALSE)*Paramètres!$K$16))</f>
        <v>0</v>
      </c>
      <c r="AG6" s="46"/>
      <c r="AH6" s="2">
        <f>IF(AG$2="Bike &amp; Run",IF(ISNA(VLOOKUP(AG6,Paramètres!$B$3:$C$56,2,FALSE)),0,VLOOKUP(AG6,Paramètres!$B$3:$C$56,2,FALSE)*Paramètres!$K$17),IF(OR(AG6="",OR($D6="",$D6="NL",$D6="HORS LIGUE")),0,VLOOKUP(IF(OR(AG6="",OR($D6="",$D6="NL",$D6="HORS LIGUE")),"",COUNTIFS($D$5:$D$72,"&lt;&gt;"&amp;"",$D$5:$D$72,"&lt;&gt;"&amp;"NL",$D$5:$D$72,"&lt;&gt;"&amp;"HORS LIGUE",AG$5:AG$72,"&lt;"&amp;AG6)+1),Paramètres!$B$3:$C$56,2,FALSE)*Paramètres!$K$17))</f>
        <v>0</v>
      </c>
      <c r="AI6" s="40">
        <f t="shared" si="0"/>
        <v>0</v>
      </c>
      <c r="AJ6" s="3" t="str">
        <f t="shared" si="1"/>
        <v/>
      </c>
      <c r="AK6" s="5">
        <f t="shared" si="2"/>
        <v>0</v>
      </c>
      <c r="AL6" s="41">
        <f t="shared" si="3"/>
        <v>0</v>
      </c>
      <c r="AM6" s="33" t="str">
        <f t="shared" si="4"/>
        <v/>
      </c>
      <c r="AO6" s="22">
        <f t="shared" si="5"/>
        <v>0</v>
      </c>
      <c r="AP6">
        <f t="shared" si="6"/>
        <v>0</v>
      </c>
      <c r="AQ6">
        <f t="shared" si="7"/>
        <v>0</v>
      </c>
      <c r="AR6">
        <f t="shared" si="8"/>
        <v>0</v>
      </c>
      <c r="AS6">
        <f t="shared" si="9"/>
        <v>0</v>
      </c>
      <c r="AT6">
        <f t="shared" si="10"/>
        <v>0</v>
      </c>
      <c r="AU6">
        <f t="shared" si="11"/>
        <v>0</v>
      </c>
      <c r="AV6">
        <f t="shared" si="12"/>
        <v>0</v>
      </c>
      <c r="AW6">
        <f t="shared" si="13"/>
        <v>0</v>
      </c>
      <c r="AX6">
        <f t="shared" si="14"/>
        <v>0</v>
      </c>
      <c r="AY6">
        <f t="shared" si="15"/>
        <v>0</v>
      </c>
      <c r="AZ6">
        <f t="shared" si="16"/>
        <v>0</v>
      </c>
      <c r="BA6">
        <f t="shared" si="17"/>
        <v>0</v>
      </c>
      <c r="BB6">
        <f t="shared" si="18"/>
        <v>0</v>
      </c>
      <c r="BC6">
        <f t="shared" si="19"/>
        <v>0</v>
      </c>
      <c r="BD6">
        <f t="shared" si="20"/>
        <v>0</v>
      </c>
      <c r="BE6" s="22">
        <f t="shared" ref="BE6:BR6" si="22">BD6+LARGE($AO6:$BC6,BE$4)</f>
        <v>0</v>
      </c>
      <c r="BF6" s="22">
        <f t="shared" si="22"/>
        <v>0</v>
      </c>
      <c r="BG6" s="22">
        <f t="shared" si="22"/>
        <v>0</v>
      </c>
      <c r="BH6" s="22">
        <f t="shared" si="22"/>
        <v>0</v>
      </c>
      <c r="BI6" s="22">
        <f t="shared" si="22"/>
        <v>0</v>
      </c>
      <c r="BJ6" s="22">
        <f t="shared" si="22"/>
        <v>0</v>
      </c>
      <c r="BK6" s="22">
        <f t="shared" si="22"/>
        <v>0</v>
      </c>
      <c r="BL6" s="22">
        <f t="shared" si="22"/>
        <v>0</v>
      </c>
      <c r="BM6" s="22">
        <f t="shared" si="22"/>
        <v>0</v>
      </c>
      <c r="BN6" s="22">
        <f t="shared" si="22"/>
        <v>0</v>
      </c>
      <c r="BO6" s="22">
        <f t="shared" si="22"/>
        <v>0</v>
      </c>
      <c r="BP6" s="22">
        <f t="shared" si="22"/>
        <v>0</v>
      </c>
      <c r="BQ6" s="22">
        <f t="shared" si="22"/>
        <v>0</v>
      </c>
      <c r="BR6" s="22">
        <f t="shared" si="22"/>
        <v>0</v>
      </c>
    </row>
    <row r="7" spans="1:70" ht="16.5">
      <c r="A7" s="14" t="s">
        <v>958</v>
      </c>
      <c r="B7" s="32" t="str">
        <f>IF(ISNA(VLOOKUP(A7,'Licenciés Jeunes 2023'!A:C,3,0)),"",VLOOKUP(A7,'Licenciés Jeunes 2023'!A:C,3,0))</f>
        <v/>
      </c>
      <c r="C7" s="32" t="str">
        <f>IF(ISNA(VLOOKUP(A7,'Licenciés Jeunes 2023'!A:C,2,0)),"",VLOOKUP(A7,'Licenciés Jeunes 2023'!A:C,2,0))</f>
        <v/>
      </c>
      <c r="D7" s="32" t="str">
        <f>IF(ISNA(VLOOKUP(A7,'Licenciés Jeunes 2023'!A:F,6,0)),"",VLOOKUP(A7,'Licenciés Jeunes 2023'!A:F,6,0))</f>
        <v/>
      </c>
      <c r="E7" s="6"/>
      <c r="F7" s="2">
        <f>IF(E$2="Bike &amp; Run",IF(ISNA(VLOOKUP(E7,Paramètres!$B$3:$C$56,2,FALSE)),0,VLOOKUP(E7,Paramètres!$B$3:$C$56,2,FALSE)*Paramètres!$K$3),IF(OR(E7="",OR($D7="",$D7="NL",$D7="HORS LIGUE")),0,VLOOKUP(IF(OR(E7="",OR($D7="",$D7="NL",$D7="HORS LIGUE")),"",COUNTIFS($D$5:$D$72,"&lt;&gt;"&amp;"",$D$5:$D$72,"&lt;&gt;"&amp;"NL",$D$5:$D$72,"&lt;&gt;"&amp;"HORS LIGUE",E$5:E$72,"&lt;"&amp;E7)+1),Paramètres!$B$3:$C$56,2,FALSE)*Paramètres!$K$3))</f>
        <v>0</v>
      </c>
      <c r="G7" s="4"/>
      <c r="H7" s="2">
        <f>IF(G$2="Bike &amp; Run",IF(ISNA(VLOOKUP(G7,Paramètres!$B$3:$C$56,2,FALSE)),0,VLOOKUP(G7,Paramètres!$B$3:$C$56,2,FALSE)*Paramètres!$K$4),IF(OR(G7="",OR($D7="",$D7="NL",$D7="HORS LIGUE")),0,VLOOKUP(IF(OR(G7="",OR($D7="",$D7="NL",$D7="HORS LIGUE")),"",COUNTIFS($D$5:$D$72,"&lt;&gt;"&amp;"",$D$5:$D$72,"&lt;&gt;"&amp;"NL",$D$5:$D$72,"&lt;&gt;"&amp;"HORS LIGUE",G$5:G$72,"&lt;"&amp;G7)+1),Paramètres!$B$3:$C$56,2,FALSE)*Paramètres!$K$4))</f>
        <v>0</v>
      </c>
      <c r="I7" s="36"/>
      <c r="J7" s="2">
        <f>IF(I$2="Bike &amp; Run",IF(ISNA(VLOOKUP(I7,Paramètres!$B$3:$C$56,2,FALSE)),0,VLOOKUP(I7,Paramètres!$B$3:$C$56,2,FALSE)*Paramètres!$K$5),IF(OR(I7="",OR($D7="",$D7="NL",$D7="HORS LIGUE")),0,VLOOKUP(IF(OR(I7="",OR($D7="",$D7="NL",$D7="HORS LIGUE")),"",COUNTIFS($D$5:$D$72,"&lt;&gt;"&amp;"",$D$5:$D$72,"&lt;&gt;"&amp;"NL",$D$5:$D$72,"&lt;&gt;"&amp;"HORS LIGUE",I$5:I$72,"&lt;"&amp;I7)+1),Paramètres!$B$3:$C$56,2,FALSE)*Paramètres!$K$5))</f>
        <v>0</v>
      </c>
      <c r="K7" s="4"/>
      <c r="L7" s="2">
        <f>IF(K$2="Bike &amp; Run",IF(ISNA(VLOOKUP(K7,Paramètres!$B$3:$C$56,2,FALSE)),0,VLOOKUP(K7,Paramètres!$B$3:$C$56,2,FALSE)*Paramètres!$K$6),IF(OR(K7="",OR($D7="",$D7="NL",$D7="HORS LIGUE")),0,VLOOKUP(IF(OR(K7="",OR($D7="",$D7="NL",$D7="HORS LIGUE")),"",COUNTIFS($D$5:$D$72,"&lt;&gt;"&amp;"",$D$5:$D$72,"&lt;&gt;"&amp;"NL",$D$5:$D$72,"&lt;&gt;"&amp;"HORS LIGUE",K$5:K$72,"&lt;"&amp;K7)+1),Paramètres!$B$3:$C$56,2,FALSE)*Paramètres!$K$6))</f>
        <v>0</v>
      </c>
      <c r="M7" s="4"/>
      <c r="N7" s="2">
        <f>IF(M$2="Bike &amp; Run",IF(ISNA(VLOOKUP(M7,Paramètres!$B$3:$C$56,2,FALSE)),0,VLOOKUP(M7,Paramètres!$B$3:$C$56,2,FALSE)*Paramètres!$K$7),IF(OR(M7="",OR($D7="",$D7="NL",$D7="HORS LIGUE")),0,VLOOKUP(IF(OR(M7="",OR($D7="",$D7="NL",$D7="HORS LIGUE")),"",COUNTIFS($D$5:$D$72,"&lt;&gt;"&amp;"",$D$5:$D$72,"&lt;&gt;"&amp;"NL",$D$5:$D$72,"&lt;&gt;"&amp;"HORS LIGUE",M$5:M$72,"&lt;"&amp;M7)+1),Paramètres!$B$3:$C$56,2,FALSE)*Paramètres!$K$7))</f>
        <v>0</v>
      </c>
      <c r="O7" s="46"/>
      <c r="P7" s="2">
        <f>IF(O$2="Bike &amp; Run",IF(ISNA(VLOOKUP(O7,Paramètres!$B$3:$C$56,2,FALSE)),0,VLOOKUP(O7,Paramètres!$B$3:$C$56,2,FALSE)*Paramètres!$K$8),IF(OR(O7="",OR($D7="",$D7="NL",$D7="HORS LIGUE")),0,VLOOKUP(IF(OR(O7="",OR($D7="",$D7="NL",$D7="HORS LIGUE")),"",COUNTIFS($D$5:$D$72,"&lt;&gt;"&amp;"",$D$5:$D$72,"&lt;&gt;"&amp;"NL",$D$5:$D$72,"&lt;&gt;"&amp;"HORS LIGUE",O$5:O$72,"&lt;"&amp;O7)+1),Paramètres!$B$3:$C$56,2,FALSE)*Paramètres!$K$8))</f>
        <v>0</v>
      </c>
      <c r="Q7" s="46"/>
      <c r="R7" s="2">
        <f>IF(Q$2="Bike &amp; Run",IF(ISNA(VLOOKUP(Q7,Paramètres!$B$3:$C$56,2,FALSE)),0,VLOOKUP(Q7,Paramètres!$B$3:$C$56,2,FALSE)*Paramètres!$K$9),IF(OR(Q7="",OR($D7="",$D7="NL",$D7="HORS LIGUE")),0,VLOOKUP(IF(OR(Q7="",OR($D7="",$D7="NL",$D7="HORS LIGUE")),"",COUNTIFS($D$5:$D$72,"&lt;&gt;"&amp;"",$D$5:$D$72,"&lt;&gt;"&amp;"NL",$D$5:$D$72,"&lt;&gt;"&amp;"HORS LIGUE",Q$5:Q$72,"&lt;"&amp;Q7)+1),Paramètres!$B$3:$C$56,2,FALSE)*Paramètres!$K$9))</f>
        <v>0</v>
      </c>
      <c r="S7" s="46"/>
      <c r="T7" s="2">
        <f>IF(S$2="Bike &amp; Run",IF(ISNA(VLOOKUP(S7,Paramètres!$B$3:$C$56,2,FALSE)),0,VLOOKUP(S7,Paramètres!$B$3:$C$56,2,FALSE)*Paramètres!$K$10),IF(OR(S7="",OR($D7="",$D7="NL",$D7="HORS LIGUE")),0,VLOOKUP(IF(OR(S7="",OR($D7="",$D7="NL",$D7="HORS LIGUE")),"",COUNTIFS($D$5:$D$72,"&lt;&gt;"&amp;"",$D$5:$D$72,"&lt;&gt;"&amp;"NL",$D$5:$D$72,"&lt;&gt;"&amp;"HORS LIGUE",S$5:S$72,"&lt;"&amp;S7)+1),Paramètres!$B$3:$C$56,2,FALSE)*Paramètres!$K$10))</f>
        <v>0</v>
      </c>
      <c r="U7" s="46"/>
      <c r="V7" s="2">
        <f>IF(U$2="Bike &amp; Run",IF(ISNA(VLOOKUP(U7,Paramètres!$B$3:$C$56,2,FALSE)),0,VLOOKUP(U7,Paramètres!$B$3:$C$56,2,FALSE)*Paramètres!$K$11),IF(OR(U7="",OR($D7="",$D7="NL",$D7="HORS LIGUE")),0,VLOOKUP(IF(OR(U7="",OR($D7="",$D7="NL",$D7="HORS LIGUE")),"",COUNTIFS($D$5:$D$72,"&lt;&gt;"&amp;"",$D$5:$D$72,"&lt;&gt;"&amp;"NL",$D$5:$D$72,"&lt;&gt;"&amp;"HORS LIGUE",U$5:U$72,"&lt;"&amp;U7)+1),Paramètres!$B$3:$C$56,2,FALSE)*Paramètres!$K$11))</f>
        <v>0</v>
      </c>
      <c r="W7" s="46"/>
      <c r="X7" s="2">
        <f>IF(W$2="Bike &amp; Run",IF(ISNA(VLOOKUP(W7,Paramètres!$B$3:$C$56,2,FALSE)),0,VLOOKUP(W7,Paramètres!$B$3:$C$56,2,FALSE)*Paramètres!$K$12),IF(OR(W7="",OR($D7="",$D7="NL",$D7="HORS LIGUE")),0,VLOOKUP(IF(OR(W7="",OR($D7="",$D7="NL",$D7="HORS LIGUE")),"",COUNTIFS($D$5:$D$72,"&lt;&gt;"&amp;"",$D$5:$D$72,"&lt;&gt;"&amp;"NL",$D$5:$D$72,"&lt;&gt;"&amp;"HORS LIGUE",W$5:W$72,"&lt;"&amp;W7)+1),Paramètres!$B$3:$C$56,2,FALSE)*Paramètres!$K$12))</f>
        <v>0</v>
      </c>
      <c r="Y7" s="46"/>
      <c r="Z7" s="2">
        <f>IF(Y$2="Bike &amp; Run",IF(ISNA(VLOOKUP(Y7,Paramètres!$B$3:$C$56,2,FALSE)),0,VLOOKUP(Y7,Paramètres!$B$3:$C$56,2,FALSE)*Paramètres!$K$13),IF(OR(Y7="",OR($D7="",$D7="NL",$D7="HORS LIGUE")),0,VLOOKUP(IF(OR(Y7="",OR($D7="",$D7="NL",$D7="HORS LIGUE")),"",COUNTIFS($D$5:$D$72,"&lt;&gt;"&amp;"",$D$5:$D$72,"&lt;&gt;"&amp;"NL",$D$5:$D$72,"&lt;&gt;"&amp;"HORS LIGUE",Y$5:Y$72,"&lt;"&amp;Y7)+1),Paramètres!$B$3:$C$56,2,FALSE)*Paramètres!$K$13))</f>
        <v>0</v>
      </c>
      <c r="AA7" s="46"/>
      <c r="AB7" s="2">
        <f>IF(AA$2="Bike &amp; Run",IF(ISNA(VLOOKUP(AA7,Paramètres!$B$3:$C$56,2,FALSE)),0,VLOOKUP(AA7,Paramètres!$B$3:$C$56,2,FALSE)*Paramètres!$K$14),IF(OR(AA7="",OR($D7="",$D7="NL",$D7="HORS LIGUE")),0,VLOOKUP(IF(OR(AA7="",OR($D7="",$D7="NL",$D7="HORS LIGUE")),"",COUNTIFS($D$5:$D$72,"&lt;&gt;"&amp;"",$D$5:$D$72,"&lt;&gt;"&amp;"NL",$D$5:$D$72,"&lt;&gt;"&amp;"HORS LIGUE",AA$5:AA$72,"&lt;"&amp;AA7)+1),Paramètres!$B$3:$C$56,2,FALSE)*Paramètres!$K$14))</f>
        <v>0</v>
      </c>
      <c r="AC7" s="46"/>
      <c r="AD7" s="2">
        <f>IF(AC$2="Bike &amp; Run",IF(ISNA(VLOOKUP(AC7,Paramètres!$B$3:$C$56,2,FALSE)),0,VLOOKUP(AC7,Paramètres!$B$3:$C$56,2,FALSE)*Paramètres!$K$15),IF(OR(AC7="",OR($D7="",$D7="NL",$D7="HORS LIGUE")),0,VLOOKUP(IF(OR(AC7="",OR($D7="",$D7="NL",$D7="HORS LIGUE")),"",COUNTIFS($D$5:$D$72,"&lt;&gt;"&amp;"",$D$5:$D$72,"&lt;&gt;"&amp;"NL",$D$5:$D$72,"&lt;&gt;"&amp;"HORS LIGUE",AC$5:AC$72,"&lt;"&amp;AC7)+1),Paramètres!$B$3:$C$56,2,FALSE)*Paramètres!$K$15))</f>
        <v>0</v>
      </c>
      <c r="AE7" s="46"/>
      <c r="AF7" s="2">
        <f>IF(AE$2="Bike &amp; Run",IF(ISNA(VLOOKUP(AE7,Paramètres!$B$3:$C$56,2,FALSE)),0,VLOOKUP(AE7,Paramètres!$B$3:$C$56,2,FALSE)*Paramètres!$K$16),IF(OR(AE7="",OR($D7="",$D7="NL",$D7="HORS LIGUE")),0,VLOOKUP(IF(OR(AE7="",OR($D7="",$D7="NL",$D7="HORS LIGUE")),"",COUNTIFS($D$5:$D$72,"&lt;&gt;"&amp;"",$D$5:$D$72,"&lt;&gt;"&amp;"NL",$D$5:$D$72,"&lt;&gt;"&amp;"HORS LIGUE",AE$5:AE$72,"&lt;"&amp;AE7)+1),Paramètres!$B$3:$C$56,2,FALSE)*Paramètres!$K$16))</f>
        <v>0</v>
      </c>
      <c r="AG7" s="46"/>
      <c r="AH7" s="2">
        <f>IF(AG$2="Bike &amp; Run",IF(ISNA(VLOOKUP(AG7,Paramètres!$B$3:$C$56,2,FALSE)),0,VLOOKUP(AG7,Paramètres!$B$3:$C$56,2,FALSE)*Paramètres!$K$17),IF(OR(AG7="",OR($D7="",$D7="NL",$D7="HORS LIGUE")),0,VLOOKUP(IF(OR(AG7="",OR($D7="",$D7="NL",$D7="HORS LIGUE")),"",COUNTIFS($D$5:$D$72,"&lt;&gt;"&amp;"",$D$5:$D$72,"&lt;&gt;"&amp;"NL",$D$5:$D$72,"&lt;&gt;"&amp;"HORS LIGUE",AG$5:AG$72,"&lt;"&amp;AG7)+1),Paramètres!$B$3:$C$56,2,FALSE)*Paramètres!$K$17))</f>
        <v>0</v>
      </c>
      <c r="AI7" s="40">
        <f t="shared" si="0"/>
        <v>0</v>
      </c>
      <c r="AJ7" s="3" t="str">
        <f t="shared" si="1"/>
        <v/>
      </c>
      <c r="AK7" s="5">
        <f t="shared" si="2"/>
        <v>0</v>
      </c>
      <c r="AL7" s="41">
        <f t="shared" si="3"/>
        <v>0</v>
      </c>
      <c r="AM7" s="33" t="str">
        <f t="shared" si="4"/>
        <v/>
      </c>
      <c r="AO7" s="22">
        <f t="shared" si="5"/>
        <v>0</v>
      </c>
      <c r="AP7">
        <f t="shared" si="6"/>
        <v>0</v>
      </c>
      <c r="AQ7">
        <f t="shared" si="7"/>
        <v>0</v>
      </c>
      <c r="AR7">
        <f t="shared" si="8"/>
        <v>0</v>
      </c>
      <c r="AS7">
        <f t="shared" si="9"/>
        <v>0</v>
      </c>
      <c r="AT7">
        <f t="shared" si="10"/>
        <v>0</v>
      </c>
      <c r="AU7">
        <f t="shared" si="11"/>
        <v>0</v>
      </c>
      <c r="AV7">
        <f t="shared" si="12"/>
        <v>0</v>
      </c>
      <c r="AW7">
        <f t="shared" si="13"/>
        <v>0</v>
      </c>
      <c r="AX7">
        <f t="shared" si="14"/>
        <v>0</v>
      </c>
      <c r="AY7">
        <f t="shared" si="15"/>
        <v>0</v>
      </c>
      <c r="AZ7">
        <f t="shared" si="16"/>
        <v>0</v>
      </c>
      <c r="BA7">
        <f t="shared" si="17"/>
        <v>0</v>
      </c>
      <c r="BB7">
        <f t="shared" si="18"/>
        <v>0</v>
      </c>
      <c r="BC7">
        <f t="shared" si="19"/>
        <v>0</v>
      </c>
      <c r="BD7">
        <f t="shared" si="20"/>
        <v>0</v>
      </c>
      <c r="BE7" s="22">
        <f t="shared" ref="BE7:BR7" si="23">BD7+LARGE($AO7:$BC7,BE$4)</f>
        <v>0</v>
      </c>
      <c r="BF7" s="22">
        <f t="shared" si="23"/>
        <v>0</v>
      </c>
      <c r="BG7" s="22">
        <f t="shared" si="23"/>
        <v>0</v>
      </c>
      <c r="BH7" s="22">
        <f t="shared" si="23"/>
        <v>0</v>
      </c>
      <c r="BI7" s="22">
        <f t="shared" si="23"/>
        <v>0</v>
      </c>
      <c r="BJ7" s="22">
        <f t="shared" si="23"/>
        <v>0</v>
      </c>
      <c r="BK7" s="22">
        <f t="shared" si="23"/>
        <v>0</v>
      </c>
      <c r="BL7" s="22">
        <f t="shared" si="23"/>
        <v>0</v>
      </c>
      <c r="BM7" s="22">
        <f t="shared" si="23"/>
        <v>0</v>
      </c>
      <c r="BN7" s="22">
        <f t="shared" si="23"/>
        <v>0</v>
      </c>
      <c r="BO7" s="22">
        <f t="shared" si="23"/>
        <v>0</v>
      </c>
      <c r="BP7" s="22">
        <f t="shared" si="23"/>
        <v>0</v>
      </c>
      <c r="BQ7" s="22">
        <f t="shared" si="23"/>
        <v>0</v>
      </c>
      <c r="BR7" s="22">
        <f t="shared" si="23"/>
        <v>0</v>
      </c>
    </row>
    <row r="8" spans="1:70" ht="16.5">
      <c r="A8" s="14" t="s">
        <v>1137</v>
      </c>
      <c r="B8" s="32" t="str">
        <f>IF(ISNA(VLOOKUP(A8,'Licenciés Jeunes 2023'!A:C,3,0)),"",VLOOKUP(A8,'Licenciés Jeunes 2023'!A:C,3,0))</f>
        <v/>
      </c>
      <c r="C8" s="32" t="str">
        <f>IF(ISNA(VLOOKUP(A8,'Licenciés Jeunes 2023'!A:C,2,0)),"",VLOOKUP(A8,'Licenciés Jeunes 2023'!A:C,2,0))</f>
        <v/>
      </c>
      <c r="D8" s="32" t="str">
        <f>IF(ISNA(VLOOKUP(A8,'Licenciés Jeunes 2023'!A:F,6,0)),"",VLOOKUP(A8,'Licenciés Jeunes 2023'!A:F,6,0))</f>
        <v/>
      </c>
      <c r="E8" s="6"/>
      <c r="F8" s="2">
        <f>IF(E$2="Bike &amp; Run",IF(ISNA(VLOOKUP(E8,Paramètres!$B$3:$C$56,2,FALSE)),0,VLOOKUP(E8,Paramètres!$B$3:$C$56,2,FALSE)*Paramètres!$K$3),IF(OR(E8="",OR($D8="",$D8="NL",$D8="HORS LIGUE")),0,VLOOKUP(IF(OR(E8="",OR($D8="",$D8="NL",$D8="HORS LIGUE")),"",COUNTIFS($D$5:$D$72,"&lt;&gt;"&amp;"",$D$5:$D$72,"&lt;&gt;"&amp;"NL",$D$5:$D$72,"&lt;&gt;"&amp;"HORS LIGUE",E$5:E$72,"&lt;"&amp;E8)+1),Paramètres!$B$3:$C$56,2,FALSE)*Paramètres!$K$3))</f>
        <v>0</v>
      </c>
      <c r="G8" s="4"/>
      <c r="H8" s="2">
        <f>IF(G$2="Bike &amp; Run",IF(ISNA(VLOOKUP(G8,Paramètres!$B$3:$C$56,2,FALSE)),0,VLOOKUP(G8,Paramètres!$B$3:$C$56,2,FALSE)*Paramètres!$K$4),IF(OR(G8="",OR($D8="",$D8="NL",$D8="HORS LIGUE")),0,VLOOKUP(IF(OR(G8="",OR($D8="",$D8="NL",$D8="HORS LIGUE")),"",COUNTIFS($D$5:$D$72,"&lt;&gt;"&amp;"",$D$5:$D$72,"&lt;&gt;"&amp;"NL",$D$5:$D$72,"&lt;&gt;"&amp;"HORS LIGUE",G$5:G$72,"&lt;"&amp;G8)+1),Paramètres!$B$3:$C$56,2,FALSE)*Paramètres!$K$4))</f>
        <v>0</v>
      </c>
      <c r="I8" s="36"/>
      <c r="J8" s="2">
        <f>IF(I$2="Bike &amp; Run",IF(ISNA(VLOOKUP(I8,Paramètres!$B$3:$C$56,2,FALSE)),0,VLOOKUP(I8,Paramètres!$B$3:$C$56,2,FALSE)*Paramètres!$K$5),IF(OR(I8="",OR($D8="",$D8="NL",$D8="HORS LIGUE")),0,VLOOKUP(IF(OR(I8="",OR($D8="",$D8="NL",$D8="HORS LIGUE")),"",COUNTIFS($D$5:$D$72,"&lt;&gt;"&amp;"",$D$5:$D$72,"&lt;&gt;"&amp;"NL",$D$5:$D$72,"&lt;&gt;"&amp;"HORS LIGUE",I$5:I$72,"&lt;"&amp;I8)+1),Paramètres!$B$3:$C$56,2,FALSE)*Paramètres!$K$5))</f>
        <v>0</v>
      </c>
      <c r="K8" s="4"/>
      <c r="L8" s="2">
        <f>IF(K$2="Bike &amp; Run",IF(ISNA(VLOOKUP(K8,Paramètres!$B$3:$C$56,2,FALSE)),0,VLOOKUP(K8,Paramètres!$B$3:$C$56,2,FALSE)*Paramètres!$K$6),IF(OR(K8="",OR($D8="",$D8="NL",$D8="HORS LIGUE")),0,VLOOKUP(IF(OR(K8="",OR($D8="",$D8="NL",$D8="HORS LIGUE")),"",COUNTIFS($D$5:$D$72,"&lt;&gt;"&amp;"",$D$5:$D$72,"&lt;&gt;"&amp;"NL",$D$5:$D$72,"&lt;&gt;"&amp;"HORS LIGUE",K$5:K$72,"&lt;"&amp;K8)+1),Paramètres!$B$3:$C$56,2,FALSE)*Paramètres!$K$6))</f>
        <v>0</v>
      </c>
      <c r="M8" s="4"/>
      <c r="N8" s="2">
        <f>IF(M$2="Bike &amp; Run",IF(ISNA(VLOOKUP(M8,Paramètres!$B$3:$C$56,2,FALSE)),0,VLOOKUP(M8,Paramètres!$B$3:$C$56,2,FALSE)*Paramètres!$K$7),IF(OR(M8="",OR($D8="",$D8="NL",$D8="HORS LIGUE")),0,VLOOKUP(IF(OR(M8="",OR($D8="",$D8="NL",$D8="HORS LIGUE")),"",COUNTIFS($D$5:$D$72,"&lt;&gt;"&amp;"",$D$5:$D$72,"&lt;&gt;"&amp;"NL",$D$5:$D$72,"&lt;&gt;"&amp;"HORS LIGUE",M$5:M$72,"&lt;"&amp;M8)+1),Paramètres!$B$3:$C$56,2,FALSE)*Paramètres!$K$7))</f>
        <v>0</v>
      </c>
      <c r="O8" s="46"/>
      <c r="P8" s="2">
        <f>IF(O$2="Bike &amp; Run",IF(ISNA(VLOOKUP(O8,Paramètres!$B$3:$C$56,2,FALSE)),0,VLOOKUP(O8,Paramètres!$B$3:$C$56,2,FALSE)*Paramètres!$K$8),IF(OR(O8="",OR($D8="",$D8="NL",$D8="HORS LIGUE")),0,VLOOKUP(IF(OR(O8="",OR($D8="",$D8="NL",$D8="HORS LIGUE")),"",COUNTIFS($D$5:$D$72,"&lt;&gt;"&amp;"",$D$5:$D$72,"&lt;&gt;"&amp;"NL",$D$5:$D$72,"&lt;&gt;"&amp;"HORS LIGUE",O$5:O$72,"&lt;"&amp;O8)+1),Paramètres!$B$3:$C$56,2,FALSE)*Paramètres!$K$8))</f>
        <v>0</v>
      </c>
      <c r="Q8" s="46"/>
      <c r="R8" s="2">
        <f>IF(Q$2="Bike &amp; Run",IF(ISNA(VLOOKUP(Q8,Paramètres!$B$3:$C$56,2,FALSE)),0,VLOOKUP(Q8,Paramètres!$B$3:$C$56,2,FALSE)*Paramètres!$K$9),IF(OR(Q8="",OR($D8="",$D8="NL",$D8="HORS LIGUE")),0,VLOOKUP(IF(OR(Q8="",OR($D8="",$D8="NL",$D8="HORS LIGUE")),"",COUNTIFS($D$5:$D$72,"&lt;&gt;"&amp;"",$D$5:$D$72,"&lt;&gt;"&amp;"NL",$D$5:$D$72,"&lt;&gt;"&amp;"HORS LIGUE",Q$5:Q$72,"&lt;"&amp;Q8)+1),Paramètres!$B$3:$C$56,2,FALSE)*Paramètres!$K$9))</f>
        <v>0</v>
      </c>
      <c r="S8" s="46"/>
      <c r="T8" s="2">
        <f>IF(S$2="Bike &amp; Run",IF(ISNA(VLOOKUP(S8,Paramètres!$B$3:$C$56,2,FALSE)),0,VLOOKUP(S8,Paramètres!$B$3:$C$56,2,FALSE)*Paramètres!$K$10),IF(OR(S8="",OR($D8="",$D8="NL",$D8="HORS LIGUE")),0,VLOOKUP(IF(OR(S8="",OR($D8="",$D8="NL",$D8="HORS LIGUE")),"",COUNTIFS($D$5:$D$72,"&lt;&gt;"&amp;"",$D$5:$D$72,"&lt;&gt;"&amp;"NL",$D$5:$D$72,"&lt;&gt;"&amp;"HORS LIGUE",S$5:S$72,"&lt;"&amp;S8)+1),Paramètres!$B$3:$C$56,2,FALSE)*Paramètres!$K$10))</f>
        <v>0</v>
      </c>
      <c r="U8" s="46"/>
      <c r="V8" s="2">
        <f>IF(U$2="Bike &amp; Run",IF(ISNA(VLOOKUP(U8,Paramètres!$B$3:$C$56,2,FALSE)),0,VLOOKUP(U8,Paramètres!$B$3:$C$56,2,FALSE)*Paramètres!$K$11),IF(OR(U8="",OR($D8="",$D8="NL",$D8="HORS LIGUE")),0,VLOOKUP(IF(OR(U8="",OR($D8="",$D8="NL",$D8="HORS LIGUE")),"",COUNTIFS($D$5:$D$72,"&lt;&gt;"&amp;"",$D$5:$D$72,"&lt;&gt;"&amp;"NL",$D$5:$D$72,"&lt;&gt;"&amp;"HORS LIGUE",U$5:U$72,"&lt;"&amp;U8)+1),Paramètres!$B$3:$C$56,2,FALSE)*Paramètres!$K$11))</f>
        <v>0</v>
      </c>
      <c r="W8" s="46"/>
      <c r="X8" s="2">
        <f>IF(W$2="Bike &amp; Run",IF(ISNA(VLOOKUP(W8,Paramètres!$B$3:$C$56,2,FALSE)),0,VLOOKUP(W8,Paramètres!$B$3:$C$56,2,FALSE)*Paramètres!$K$12),IF(OR(W8="",OR($D8="",$D8="NL",$D8="HORS LIGUE")),0,VLOOKUP(IF(OR(W8="",OR($D8="",$D8="NL",$D8="HORS LIGUE")),"",COUNTIFS($D$5:$D$72,"&lt;&gt;"&amp;"",$D$5:$D$72,"&lt;&gt;"&amp;"NL",$D$5:$D$72,"&lt;&gt;"&amp;"HORS LIGUE",W$5:W$72,"&lt;"&amp;W8)+1),Paramètres!$B$3:$C$56,2,FALSE)*Paramètres!$K$12))</f>
        <v>0</v>
      </c>
      <c r="Y8" s="46"/>
      <c r="Z8" s="2">
        <f>IF(Y$2="Bike &amp; Run",IF(ISNA(VLOOKUP(Y8,Paramètres!$B$3:$C$56,2,FALSE)),0,VLOOKUP(Y8,Paramètres!$B$3:$C$56,2,FALSE)*Paramètres!$K$13),IF(OR(Y8="",OR($D8="",$D8="NL",$D8="HORS LIGUE")),0,VLOOKUP(IF(OR(Y8="",OR($D8="",$D8="NL",$D8="HORS LIGUE")),"",COUNTIFS($D$5:$D$72,"&lt;&gt;"&amp;"",$D$5:$D$72,"&lt;&gt;"&amp;"NL",$D$5:$D$72,"&lt;&gt;"&amp;"HORS LIGUE",Y$5:Y$72,"&lt;"&amp;Y8)+1),Paramètres!$B$3:$C$56,2,FALSE)*Paramètres!$K$13))</f>
        <v>0</v>
      </c>
      <c r="AA8" s="46"/>
      <c r="AB8" s="2">
        <f>IF(AA$2="Bike &amp; Run",IF(ISNA(VLOOKUP(AA8,Paramètres!$B$3:$C$56,2,FALSE)),0,VLOOKUP(AA8,Paramètres!$B$3:$C$56,2,FALSE)*Paramètres!$K$14),IF(OR(AA8="",OR($D8="",$D8="NL",$D8="HORS LIGUE")),0,VLOOKUP(IF(OR(AA8="",OR($D8="",$D8="NL",$D8="HORS LIGUE")),"",COUNTIFS($D$5:$D$72,"&lt;&gt;"&amp;"",$D$5:$D$72,"&lt;&gt;"&amp;"NL",$D$5:$D$72,"&lt;&gt;"&amp;"HORS LIGUE",AA$5:AA$72,"&lt;"&amp;AA8)+1),Paramètres!$B$3:$C$56,2,FALSE)*Paramètres!$K$14))</f>
        <v>0</v>
      </c>
      <c r="AC8" s="46"/>
      <c r="AD8" s="2">
        <f>IF(AC$2="Bike &amp; Run",IF(ISNA(VLOOKUP(AC8,Paramètres!$B$3:$C$56,2,FALSE)),0,VLOOKUP(AC8,Paramètres!$B$3:$C$56,2,FALSE)*Paramètres!$K$15),IF(OR(AC8="",OR($D8="",$D8="NL",$D8="HORS LIGUE")),0,VLOOKUP(IF(OR(AC8="",OR($D8="",$D8="NL",$D8="HORS LIGUE")),"",COUNTIFS($D$5:$D$72,"&lt;&gt;"&amp;"",$D$5:$D$72,"&lt;&gt;"&amp;"NL",$D$5:$D$72,"&lt;&gt;"&amp;"HORS LIGUE",AC$5:AC$72,"&lt;"&amp;AC8)+1),Paramètres!$B$3:$C$56,2,FALSE)*Paramètres!$K$15))</f>
        <v>0</v>
      </c>
      <c r="AE8" s="46"/>
      <c r="AF8" s="2">
        <f>IF(AE$2="Bike &amp; Run",IF(ISNA(VLOOKUP(AE8,Paramètres!$B$3:$C$56,2,FALSE)),0,VLOOKUP(AE8,Paramètres!$B$3:$C$56,2,FALSE)*Paramètres!$K$16),IF(OR(AE8="",OR($D8="",$D8="NL",$D8="HORS LIGUE")),0,VLOOKUP(IF(OR(AE8="",OR($D8="",$D8="NL",$D8="HORS LIGUE")),"",COUNTIFS($D$5:$D$72,"&lt;&gt;"&amp;"",$D$5:$D$72,"&lt;&gt;"&amp;"NL",$D$5:$D$72,"&lt;&gt;"&amp;"HORS LIGUE",AE$5:AE$72,"&lt;"&amp;AE8)+1),Paramètres!$B$3:$C$56,2,FALSE)*Paramètres!$K$16))</f>
        <v>0</v>
      </c>
      <c r="AG8" s="46"/>
      <c r="AH8" s="2">
        <f>IF(AG$2="Bike &amp; Run",IF(ISNA(VLOOKUP(AG8,Paramètres!$B$3:$C$56,2,FALSE)),0,VLOOKUP(AG8,Paramètres!$B$3:$C$56,2,FALSE)*Paramètres!$K$17),IF(OR(AG8="",OR($D8="",$D8="NL",$D8="HORS LIGUE")),0,VLOOKUP(IF(OR(AG8="",OR($D8="",$D8="NL",$D8="HORS LIGUE")),"",COUNTIFS($D$5:$D$72,"&lt;&gt;"&amp;"",$D$5:$D$72,"&lt;&gt;"&amp;"NL",$D$5:$D$72,"&lt;&gt;"&amp;"HORS LIGUE",AG$5:AG$72,"&lt;"&amp;AG8)+1),Paramètres!$B$3:$C$56,2,FALSE)*Paramètres!$K$17))</f>
        <v>0</v>
      </c>
      <c r="AI8" s="40">
        <f t="shared" si="0"/>
        <v>0</v>
      </c>
      <c r="AJ8" s="3" t="str">
        <f t="shared" si="1"/>
        <v/>
      </c>
      <c r="AK8" s="5">
        <f t="shared" si="2"/>
        <v>0</v>
      </c>
      <c r="AL8" s="41">
        <f t="shared" si="3"/>
        <v>0</v>
      </c>
      <c r="AM8" s="33" t="str">
        <f t="shared" si="4"/>
        <v/>
      </c>
      <c r="AO8" s="22">
        <f t="shared" si="5"/>
        <v>0</v>
      </c>
      <c r="AP8">
        <f t="shared" si="6"/>
        <v>0</v>
      </c>
      <c r="AQ8">
        <f t="shared" si="7"/>
        <v>0</v>
      </c>
      <c r="AR8">
        <f t="shared" si="8"/>
        <v>0</v>
      </c>
      <c r="AS8">
        <f t="shared" si="9"/>
        <v>0</v>
      </c>
      <c r="AT8">
        <f t="shared" si="10"/>
        <v>0</v>
      </c>
      <c r="AU8">
        <f t="shared" si="11"/>
        <v>0</v>
      </c>
      <c r="AV8">
        <f t="shared" si="12"/>
        <v>0</v>
      </c>
      <c r="AW8">
        <f t="shared" si="13"/>
        <v>0</v>
      </c>
      <c r="AX8">
        <f t="shared" si="14"/>
        <v>0</v>
      </c>
      <c r="AY8">
        <f t="shared" si="15"/>
        <v>0</v>
      </c>
      <c r="AZ8">
        <f t="shared" si="16"/>
        <v>0</v>
      </c>
      <c r="BA8">
        <f t="shared" si="17"/>
        <v>0</v>
      </c>
      <c r="BB8">
        <f t="shared" si="18"/>
        <v>0</v>
      </c>
      <c r="BC8">
        <f t="shared" si="19"/>
        <v>0</v>
      </c>
      <c r="BD8">
        <f t="shared" si="20"/>
        <v>0</v>
      </c>
      <c r="BE8" s="22">
        <f t="shared" ref="BE8:BR8" si="24">BD8+LARGE($AO8:$BC8,BE$4)</f>
        <v>0</v>
      </c>
      <c r="BF8" s="22">
        <f t="shared" si="24"/>
        <v>0</v>
      </c>
      <c r="BG8" s="22">
        <f t="shared" si="24"/>
        <v>0</v>
      </c>
      <c r="BH8" s="22">
        <f t="shared" si="24"/>
        <v>0</v>
      </c>
      <c r="BI8" s="22">
        <f t="shared" si="24"/>
        <v>0</v>
      </c>
      <c r="BJ8" s="22">
        <f t="shared" si="24"/>
        <v>0</v>
      </c>
      <c r="BK8" s="22">
        <f t="shared" si="24"/>
        <v>0</v>
      </c>
      <c r="BL8" s="22">
        <f t="shared" si="24"/>
        <v>0</v>
      </c>
      <c r="BM8" s="22">
        <f t="shared" si="24"/>
        <v>0</v>
      </c>
      <c r="BN8" s="22">
        <f t="shared" si="24"/>
        <v>0</v>
      </c>
      <c r="BO8" s="22">
        <f t="shared" si="24"/>
        <v>0</v>
      </c>
      <c r="BP8" s="22">
        <f t="shared" si="24"/>
        <v>0</v>
      </c>
      <c r="BQ8" s="22">
        <f t="shared" si="24"/>
        <v>0</v>
      </c>
      <c r="BR8" s="22">
        <f t="shared" si="24"/>
        <v>0</v>
      </c>
    </row>
    <row r="9" spans="1:70" ht="16.5">
      <c r="A9" s="14" t="s">
        <v>872</v>
      </c>
      <c r="B9" s="32" t="str">
        <f>IF(ISNA(VLOOKUP(A9,'Licenciés Jeunes 2023'!A:C,3,0)),"",VLOOKUP(A9,'Licenciés Jeunes 2023'!A:C,3,0))</f>
        <v/>
      </c>
      <c r="C9" s="32" t="str">
        <f>IF(ISNA(VLOOKUP(A9,'Licenciés Jeunes 2023'!A:C,2,0)),"",VLOOKUP(A9,'Licenciés Jeunes 2023'!A:C,2,0))</f>
        <v/>
      </c>
      <c r="D9" s="32" t="str">
        <f>IF(ISNA(VLOOKUP(A9,'Licenciés Jeunes 2023'!A:F,6,0)),"",VLOOKUP(A9,'Licenciés Jeunes 2023'!A:F,6,0))</f>
        <v/>
      </c>
      <c r="E9" s="6"/>
      <c r="F9" s="2">
        <f>IF(E$2="Bike &amp; Run",IF(ISNA(VLOOKUP(E9,Paramètres!$B$3:$C$56,2,FALSE)),0,VLOOKUP(E9,Paramètres!$B$3:$C$56,2,FALSE)*Paramètres!$K$3),IF(OR(E9="",OR($D9="",$D9="NL",$D9="HORS LIGUE")),0,VLOOKUP(IF(OR(E9="",OR($D9="",$D9="NL",$D9="HORS LIGUE")),"",COUNTIFS($D$5:$D$72,"&lt;&gt;"&amp;"",$D$5:$D$72,"&lt;&gt;"&amp;"NL",$D$5:$D$72,"&lt;&gt;"&amp;"HORS LIGUE",E$5:E$72,"&lt;"&amp;E9)+1),Paramètres!$B$3:$C$56,2,FALSE)*Paramètres!$K$3))</f>
        <v>0</v>
      </c>
      <c r="G9" s="4"/>
      <c r="H9" s="2">
        <f>IF(G$2="Bike &amp; Run",IF(ISNA(VLOOKUP(G9,Paramètres!$B$3:$C$56,2,FALSE)),0,VLOOKUP(G9,Paramètres!$B$3:$C$56,2,FALSE)*Paramètres!$K$4),IF(OR(G9="",OR($D9="",$D9="NL",$D9="HORS LIGUE")),0,VLOOKUP(IF(OR(G9="",OR($D9="",$D9="NL",$D9="HORS LIGUE")),"",COUNTIFS($D$5:$D$72,"&lt;&gt;"&amp;"",$D$5:$D$72,"&lt;&gt;"&amp;"NL",$D$5:$D$72,"&lt;&gt;"&amp;"HORS LIGUE",G$5:G$72,"&lt;"&amp;G9)+1),Paramètres!$B$3:$C$56,2,FALSE)*Paramètres!$K$4))</f>
        <v>0</v>
      </c>
      <c r="I9" s="36"/>
      <c r="J9" s="2">
        <f>IF(I$2="Bike &amp; Run",IF(ISNA(VLOOKUP(I9,Paramètres!$B$3:$C$56,2,FALSE)),0,VLOOKUP(I9,Paramètres!$B$3:$C$56,2,FALSE)*Paramètres!$K$5),IF(OR(I9="",OR($D9="",$D9="NL",$D9="HORS LIGUE")),0,VLOOKUP(IF(OR(I9="",OR($D9="",$D9="NL",$D9="HORS LIGUE")),"",COUNTIFS($D$5:$D$72,"&lt;&gt;"&amp;"",$D$5:$D$72,"&lt;&gt;"&amp;"NL",$D$5:$D$72,"&lt;&gt;"&amp;"HORS LIGUE",I$5:I$72,"&lt;"&amp;I9)+1),Paramètres!$B$3:$C$56,2,FALSE)*Paramètres!$K$5))</f>
        <v>0</v>
      </c>
      <c r="K9" s="4"/>
      <c r="L9" s="2">
        <f>IF(K$2="Bike &amp; Run",IF(ISNA(VLOOKUP(K9,Paramètres!$B$3:$C$56,2,FALSE)),0,VLOOKUP(K9,Paramètres!$B$3:$C$56,2,FALSE)*Paramètres!$K$6),IF(OR(K9="",OR($D9="",$D9="NL",$D9="HORS LIGUE")),0,VLOOKUP(IF(OR(K9="",OR($D9="",$D9="NL",$D9="HORS LIGUE")),"",COUNTIFS($D$5:$D$72,"&lt;&gt;"&amp;"",$D$5:$D$72,"&lt;&gt;"&amp;"NL",$D$5:$D$72,"&lt;&gt;"&amp;"HORS LIGUE",K$5:K$72,"&lt;"&amp;K9)+1),Paramètres!$B$3:$C$56,2,FALSE)*Paramètres!$K$6))</f>
        <v>0</v>
      </c>
      <c r="M9" s="4"/>
      <c r="N9" s="2">
        <f>IF(M$2="Bike &amp; Run",IF(ISNA(VLOOKUP(M9,Paramètres!$B$3:$C$56,2,FALSE)),0,VLOOKUP(M9,Paramètres!$B$3:$C$56,2,FALSE)*Paramètres!$K$7),IF(OR(M9="",OR($D9="",$D9="NL",$D9="HORS LIGUE")),0,VLOOKUP(IF(OR(M9="",OR($D9="",$D9="NL",$D9="HORS LIGUE")),"",COUNTIFS($D$5:$D$72,"&lt;&gt;"&amp;"",$D$5:$D$72,"&lt;&gt;"&amp;"NL",$D$5:$D$72,"&lt;&gt;"&amp;"HORS LIGUE",M$5:M$72,"&lt;"&amp;M9)+1),Paramètres!$B$3:$C$56,2,FALSE)*Paramètres!$K$7))</f>
        <v>0</v>
      </c>
      <c r="O9" s="46"/>
      <c r="P9" s="2">
        <f>IF(O$2="Bike &amp; Run",IF(ISNA(VLOOKUP(O9,Paramètres!$B$3:$C$56,2,FALSE)),0,VLOOKUP(O9,Paramètres!$B$3:$C$56,2,FALSE)*Paramètres!$K$8),IF(OR(O9="",OR($D9="",$D9="NL",$D9="HORS LIGUE")),0,VLOOKUP(IF(OR(O9="",OR($D9="",$D9="NL",$D9="HORS LIGUE")),"",COUNTIFS($D$5:$D$72,"&lt;&gt;"&amp;"",$D$5:$D$72,"&lt;&gt;"&amp;"NL",$D$5:$D$72,"&lt;&gt;"&amp;"HORS LIGUE",O$5:O$72,"&lt;"&amp;O9)+1),Paramètres!$B$3:$C$56,2,FALSE)*Paramètres!$K$8))</f>
        <v>0</v>
      </c>
      <c r="Q9" s="46"/>
      <c r="R9" s="2">
        <f>IF(Q$2="Bike &amp; Run",IF(ISNA(VLOOKUP(Q9,Paramètres!$B$3:$C$56,2,FALSE)),0,VLOOKUP(Q9,Paramètres!$B$3:$C$56,2,FALSE)*Paramètres!$K$9),IF(OR(Q9="",OR($D9="",$D9="NL",$D9="HORS LIGUE")),0,VLOOKUP(IF(OR(Q9="",OR($D9="",$D9="NL",$D9="HORS LIGUE")),"",COUNTIFS($D$5:$D$72,"&lt;&gt;"&amp;"",$D$5:$D$72,"&lt;&gt;"&amp;"NL",$D$5:$D$72,"&lt;&gt;"&amp;"HORS LIGUE",Q$5:Q$72,"&lt;"&amp;Q9)+1),Paramètres!$B$3:$C$56,2,FALSE)*Paramètres!$K$9))</f>
        <v>0</v>
      </c>
      <c r="S9" s="46"/>
      <c r="T9" s="2">
        <f>IF(S$2="Bike &amp; Run",IF(ISNA(VLOOKUP(S9,Paramètres!$B$3:$C$56,2,FALSE)),0,VLOOKUP(S9,Paramètres!$B$3:$C$56,2,FALSE)*Paramètres!$K$10),IF(OR(S9="",OR($D9="",$D9="NL",$D9="HORS LIGUE")),0,VLOOKUP(IF(OR(S9="",OR($D9="",$D9="NL",$D9="HORS LIGUE")),"",COUNTIFS($D$5:$D$72,"&lt;&gt;"&amp;"",$D$5:$D$72,"&lt;&gt;"&amp;"NL",$D$5:$D$72,"&lt;&gt;"&amp;"HORS LIGUE",S$5:S$72,"&lt;"&amp;S9)+1),Paramètres!$B$3:$C$56,2,FALSE)*Paramètres!$K$10))</f>
        <v>0</v>
      </c>
      <c r="U9" s="46"/>
      <c r="V9" s="2">
        <f>IF(U$2="Bike &amp; Run",IF(ISNA(VLOOKUP(U9,Paramètres!$B$3:$C$56,2,FALSE)),0,VLOOKUP(U9,Paramètres!$B$3:$C$56,2,FALSE)*Paramètres!$K$11),IF(OR(U9="",OR($D9="",$D9="NL",$D9="HORS LIGUE")),0,VLOOKUP(IF(OR(U9="",OR($D9="",$D9="NL",$D9="HORS LIGUE")),"",COUNTIFS($D$5:$D$72,"&lt;&gt;"&amp;"",$D$5:$D$72,"&lt;&gt;"&amp;"NL",$D$5:$D$72,"&lt;&gt;"&amp;"HORS LIGUE",U$5:U$72,"&lt;"&amp;U9)+1),Paramètres!$B$3:$C$56,2,FALSE)*Paramètres!$K$11))</f>
        <v>0</v>
      </c>
      <c r="W9" s="46"/>
      <c r="X9" s="2">
        <f>IF(W$2="Bike &amp; Run",IF(ISNA(VLOOKUP(W9,Paramètres!$B$3:$C$56,2,FALSE)),0,VLOOKUP(W9,Paramètres!$B$3:$C$56,2,FALSE)*Paramètres!$K$12),IF(OR(W9="",OR($D9="",$D9="NL",$D9="HORS LIGUE")),0,VLOOKUP(IF(OR(W9="",OR($D9="",$D9="NL",$D9="HORS LIGUE")),"",COUNTIFS($D$5:$D$72,"&lt;&gt;"&amp;"",$D$5:$D$72,"&lt;&gt;"&amp;"NL",$D$5:$D$72,"&lt;&gt;"&amp;"HORS LIGUE",W$5:W$72,"&lt;"&amp;W9)+1),Paramètres!$B$3:$C$56,2,FALSE)*Paramètres!$K$12))</f>
        <v>0</v>
      </c>
      <c r="Y9" s="46"/>
      <c r="Z9" s="2">
        <f>IF(Y$2="Bike &amp; Run",IF(ISNA(VLOOKUP(Y9,Paramètres!$B$3:$C$56,2,FALSE)),0,VLOOKUP(Y9,Paramètres!$B$3:$C$56,2,FALSE)*Paramètres!$K$13),IF(OR(Y9="",OR($D9="",$D9="NL",$D9="HORS LIGUE")),0,VLOOKUP(IF(OR(Y9="",OR($D9="",$D9="NL",$D9="HORS LIGUE")),"",COUNTIFS($D$5:$D$72,"&lt;&gt;"&amp;"",$D$5:$D$72,"&lt;&gt;"&amp;"NL",$D$5:$D$72,"&lt;&gt;"&amp;"HORS LIGUE",Y$5:Y$72,"&lt;"&amp;Y9)+1),Paramètres!$B$3:$C$56,2,FALSE)*Paramètres!$K$13))</f>
        <v>0</v>
      </c>
      <c r="AA9" s="46"/>
      <c r="AB9" s="2">
        <f>IF(AA$2="Bike &amp; Run",IF(ISNA(VLOOKUP(AA9,Paramètres!$B$3:$C$56,2,FALSE)),0,VLOOKUP(AA9,Paramètres!$B$3:$C$56,2,FALSE)*Paramètres!$K$14),IF(OR(AA9="",OR($D9="",$D9="NL",$D9="HORS LIGUE")),0,VLOOKUP(IF(OR(AA9="",OR($D9="",$D9="NL",$D9="HORS LIGUE")),"",COUNTIFS($D$5:$D$72,"&lt;&gt;"&amp;"",$D$5:$D$72,"&lt;&gt;"&amp;"NL",$D$5:$D$72,"&lt;&gt;"&amp;"HORS LIGUE",AA$5:AA$72,"&lt;"&amp;AA9)+1),Paramètres!$B$3:$C$56,2,FALSE)*Paramètres!$K$14))</f>
        <v>0</v>
      </c>
      <c r="AC9" s="46"/>
      <c r="AD9" s="2">
        <f>IF(AC$2="Bike &amp; Run",IF(ISNA(VLOOKUP(AC9,Paramètres!$B$3:$C$56,2,FALSE)),0,VLOOKUP(AC9,Paramètres!$B$3:$C$56,2,FALSE)*Paramètres!$K$15),IF(OR(AC9="",OR($D9="",$D9="NL",$D9="HORS LIGUE")),0,VLOOKUP(IF(OR(AC9="",OR($D9="",$D9="NL",$D9="HORS LIGUE")),"",COUNTIFS($D$5:$D$72,"&lt;&gt;"&amp;"",$D$5:$D$72,"&lt;&gt;"&amp;"NL",$D$5:$D$72,"&lt;&gt;"&amp;"HORS LIGUE",AC$5:AC$72,"&lt;"&amp;AC9)+1),Paramètres!$B$3:$C$56,2,FALSE)*Paramètres!$K$15))</f>
        <v>0</v>
      </c>
      <c r="AE9" s="46"/>
      <c r="AF9" s="2">
        <f>IF(AE$2="Bike &amp; Run",IF(ISNA(VLOOKUP(AE9,Paramètres!$B$3:$C$56,2,FALSE)),0,VLOOKUP(AE9,Paramètres!$B$3:$C$56,2,FALSE)*Paramètres!$K$16),IF(OR(AE9="",OR($D9="",$D9="NL",$D9="HORS LIGUE")),0,VLOOKUP(IF(OR(AE9="",OR($D9="",$D9="NL",$D9="HORS LIGUE")),"",COUNTIFS($D$5:$D$72,"&lt;&gt;"&amp;"",$D$5:$D$72,"&lt;&gt;"&amp;"NL",$D$5:$D$72,"&lt;&gt;"&amp;"HORS LIGUE",AE$5:AE$72,"&lt;"&amp;AE9)+1),Paramètres!$B$3:$C$56,2,FALSE)*Paramètres!$K$16))</f>
        <v>0</v>
      </c>
      <c r="AG9" s="46"/>
      <c r="AH9" s="2">
        <f>IF(AG$2="Bike &amp; Run",IF(ISNA(VLOOKUP(AG9,Paramètres!$B$3:$C$56,2,FALSE)),0,VLOOKUP(AG9,Paramètres!$B$3:$C$56,2,FALSE)*Paramètres!$K$17),IF(OR(AG9="",OR($D9="",$D9="NL",$D9="HORS LIGUE")),0,VLOOKUP(IF(OR(AG9="",OR($D9="",$D9="NL",$D9="HORS LIGUE")),"",COUNTIFS($D$5:$D$72,"&lt;&gt;"&amp;"",$D$5:$D$72,"&lt;&gt;"&amp;"NL",$D$5:$D$72,"&lt;&gt;"&amp;"HORS LIGUE",AG$5:AG$72,"&lt;"&amp;AG9)+1),Paramètres!$B$3:$C$56,2,FALSE)*Paramètres!$K$17))</f>
        <v>0</v>
      </c>
      <c r="AI9" s="40">
        <f t="shared" si="0"/>
        <v>0</v>
      </c>
      <c r="AJ9" s="3" t="str">
        <f t="shared" si="1"/>
        <v/>
      </c>
      <c r="AK9" s="5">
        <f t="shared" si="2"/>
        <v>0</v>
      </c>
      <c r="AL9" s="41">
        <f t="shared" si="3"/>
        <v>0</v>
      </c>
      <c r="AM9" s="33" t="str">
        <f t="shared" si="4"/>
        <v/>
      </c>
      <c r="AO9" s="22">
        <f t="shared" si="5"/>
        <v>0</v>
      </c>
      <c r="AP9">
        <f t="shared" si="6"/>
        <v>0</v>
      </c>
      <c r="AQ9">
        <f t="shared" si="7"/>
        <v>0</v>
      </c>
      <c r="AR9">
        <f t="shared" si="8"/>
        <v>0</v>
      </c>
      <c r="AS9">
        <f t="shared" si="9"/>
        <v>0</v>
      </c>
      <c r="AT9">
        <f t="shared" si="10"/>
        <v>0</v>
      </c>
      <c r="AU9">
        <f t="shared" si="11"/>
        <v>0</v>
      </c>
      <c r="AV9">
        <f t="shared" si="12"/>
        <v>0</v>
      </c>
      <c r="AW9">
        <f t="shared" si="13"/>
        <v>0</v>
      </c>
      <c r="AX9">
        <f t="shared" si="14"/>
        <v>0</v>
      </c>
      <c r="AY9">
        <f t="shared" si="15"/>
        <v>0</v>
      </c>
      <c r="AZ9">
        <f t="shared" si="16"/>
        <v>0</v>
      </c>
      <c r="BA9">
        <f t="shared" si="17"/>
        <v>0</v>
      </c>
      <c r="BB9">
        <f t="shared" si="18"/>
        <v>0</v>
      </c>
      <c r="BC9">
        <f t="shared" si="19"/>
        <v>0</v>
      </c>
      <c r="BD9">
        <f t="shared" si="20"/>
        <v>0</v>
      </c>
      <c r="BE9" s="22">
        <f t="shared" ref="BE9:BR9" si="25">BD9+LARGE($AO9:$BC9,BE$4)</f>
        <v>0</v>
      </c>
      <c r="BF9" s="22">
        <f t="shared" si="25"/>
        <v>0</v>
      </c>
      <c r="BG9" s="22">
        <f t="shared" si="25"/>
        <v>0</v>
      </c>
      <c r="BH9" s="22">
        <f t="shared" si="25"/>
        <v>0</v>
      </c>
      <c r="BI9" s="22">
        <f t="shared" si="25"/>
        <v>0</v>
      </c>
      <c r="BJ9" s="22">
        <f t="shared" si="25"/>
        <v>0</v>
      </c>
      <c r="BK9" s="22">
        <f t="shared" si="25"/>
        <v>0</v>
      </c>
      <c r="BL9" s="22">
        <f t="shared" si="25"/>
        <v>0</v>
      </c>
      <c r="BM9" s="22">
        <f t="shared" si="25"/>
        <v>0</v>
      </c>
      <c r="BN9" s="22">
        <f t="shared" si="25"/>
        <v>0</v>
      </c>
      <c r="BO9" s="22">
        <f t="shared" si="25"/>
        <v>0</v>
      </c>
      <c r="BP9" s="22">
        <f t="shared" si="25"/>
        <v>0</v>
      </c>
      <c r="BQ9" s="22">
        <f t="shared" si="25"/>
        <v>0</v>
      </c>
      <c r="BR9" s="22">
        <f t="shared" si="25"/>
        <v>0</v>
      </c>
    </row>
    <row r="10" spans="1:70" ht="16.5">
      <c r="A10" s="14" t="s">
        <v>906</v>
      </c>
      <c r="B10" s="32" t="str">
        <f>IF(ISNA(VLOOKUP(A10,'Licenciés Jeunes 2023'!A:C,3,0)),"",VLOOKUP(A10,'Licenciés Jeunes 2023'!A:C,3,0))</f>
        <v/>
      </c>
      <c r="C10" s="32" t="str">
        <f>IF(ISNA(VLOOKUP(A10,'Licenciés Jeunes 2023'!A:C,2,0)),"",VLOOKUP(A10,'Licenciés Jeunes 2023'!A:C,2,0))</f>
        <v/>
      </c>
      <c r="D10" s="32" t="str">
        <f>IF(ISNA(VLOOKUP(A10,'Licenciés Jeunes 2023'!A:F,6,0)),"",VLOOKUP(A10,'Licenciés Jeunes 2023'!A:F,6,0))</f>
        <v/>
      </c>
      <c r="E10" s="6"/>
      <c r="F10" s="2">
        <f>IF(E$2="Bike &amp; Run",IF(ISNA(VLOOKUP(E10,Paramètres!$B$3:$C$56,2,FALSE)),0,VLOOKUP(E10,Paramètres!$B$3:$C$56,2,FALSE)*Paramètres!$K$3),IF(OR(E10="",OR($D10="",$D10="NL",$D10="HORS LIGUE")),0,VLOOKUP(IF(OR(E10="",OR($D10="",$D10="NL",$D10="HORS LIGUE")),"",COUNTIFS($D$5:$D$72,"&lt;&gt;"&amp;"",$D$5:$D$72,"&lt;&gt;"&amp;"NL",$D$5:$D$72,"&lt;&gt;"&amp;"HORS LIGUE",E$5:E$72,"&lt;"&amp;E10)+1),Paramètres!$B$3:$C$56,2,FALSE)*Paramètres!$K$3))</f>
        <v>0</v>
      </c>
      <c r="G10" s="4"/>
      <c r="H10" s="2">
        <f>IF(G$2="Bike &amp; Run",IF(ISNA(VLOOKUP(G10,Paramètres!$B$3:$C$56,2,FALSE)),0,VLOOKUP(G10,Paramètres!$B$3:$C$56,2,FALSE)*Paramètres!$K$4),IF(OR(G10="",OR($D10="",$D10="NL",$D10="HORS LIGUE")),0,VLOOKUP(IF(OR(G10="",OR($D10="",$D10="NL",$D10="HORS LIGUE")),"",COUNTIFS($D$5:$D$72,"&lt;&gt;"&amp;"",$D$5:$D$72,"&lt;&gt;"&amp;"NL",$D$5:$D$72,"&lt;&gt;"&amp;"HORS LIGUE",G$5:G$72,"&lt;"&amp;G10)+1),Paramètres!$B$3:$C$56,2,FALSE)*Paramètres!$K$4))</f>
        <v>0</v>
      </c>
      <c r="I10" s="36"/>
      <c r="J10" s="2">
        <f>IF(I$2="Bike &amp; Run",IF(ISNA(VLOOKUP(I10,Paramètres!$B$3:$C$56,2,FALSE)),0,VLOOKUP(I10,Paramètres!$B$3:$C$56,2,FALSE)*Paramètres!$K$5),IF(OR(I10="",OR($D10="",$D10="NL",$D10="HORS LIGUE")),0,VLOOKUP(IF(OR(I10="",OR($D10="",$D10="NL",$D10="HORS LIGUE")),"",COUNTIFS($D$5:$D$72,"&lt;&gt;"&amp;"",$D$5:$D$72,"&lt;&gt;"&amp;"NL",$D$5:$D$72,"&lt;&gt;"&amp;"HORS LIGUE",I$5:I$72,"&lt;"&amp;I10)+1),Paramètres!$B$3:$C$56,2,FALSE)*Paramètres!$K$5))</f>
        <v>0</v>
      </c>
      <c r="K10" s="4"/>
      <c r="L10" s="2">
        <f>IF(K$2="Bike &amp; Run",IF(ISNA(VLOOKUP(K10,Paramètres!$B$3:$C$56,2,FALSE)),0,VLOOKUP(K10,Paramètres!$B$3:$C$56,2,FALSE)*Paramètres!$K$6),IF(OR(K10="",OR($D10="",$D10="NL",$D10="HORS LIGUE")),0,VLOOKUP(IF(OR(K10="",OR($D10="",$D10="NL",$D10="HORS LIGUE")),"",COUNTIFS($D$5:$D$72,"&lt;&gt;"&amp;"",$D$5:$D$72,"&lt;&gt;"&amp;"NL",$D$5:$D$72,"&lt;&gt;"&amp;"HORS LIGUE",K$5:K$72,"&lt;"&amp;K10)+1),Paramètres!$B$3:$C$56,2,FALSE)*Paramètres!$K$6))</f>
        <v>0</v>
      </c>
      <c r="M10" s="4"/>
      <c r="N10" s="2">
        <f>IF(M$2="Bike &amp; Run",IF(ISNA(VLOOKUP(M10,Paramètres!$B$3:$C$56,2,FALSE)),0,VLOOKUP(M10,Paramètres!$B$3:$C$56,2,FALSE)*Paramètres!$K$7),IF(OR(M10="",OR($D10="",$D10="NL",$D10="HORS LIGUE")),0,VLOOKUP(IF(OR(M10="",OR($D10="",$D10="NL",$D10="HORS LIGUE")),"",COUNTIFS($D$5:$D$72,"&lt;&gt;"&amp;"",$D$5:$D$72,"&lt;&gt;"&amp;"NL",$D$5:$D$72,"&lt;&gt;"&amp;"HORS LIGUE",M$5:M$72,"&lt;"&amp;M10)+1),Paramètres!$B$3:$C$56,2,FALSE)*Paramètres!$K$7))</f>
        <v>0</v>
      </c>
      <c r="O10" s="46"/>
      <c r="P10" s="2">
        <f>IF(O$2="Bike &amp; Run",IF(ISNA(VLOOKUP(O10,Paramètres!$B$3:$C$56,2,FALSE)),0,VLOOKUP(O10,Paramètres!$B$3:$C$56,2,FALSE)*Paramètres!$K$8),IF(OR(O10="",OR($D10="",$D10="NL",$D10="HORS LIGUE")),0,VLOOKUP(IF(OR(O10="",OR($D10="",$D10="NL",$D10="HORS LIGUE")),"",COUNTIFS($D$5:$D$72,"&lt;&gt;"&amp;"",$D$5:$D$72,"&lt;&gt;"&amp;"NL",$D$5:$D$72,"&lt;&gt;"&amp;"HORS LIGUE",O$5:O$72,"&lt;"&amp;O10)+1),Paramètres!$B$3:$C$56,2,FALSE)*Paramètres!$K$8))</f>
        <v>0</v>
      </c>
      <c r="Q10" s="46"/>
      <c r="R10" s="2">
        <f>IF(Q$2="Bike &amp; Run",IF(ISNA(VLOOKUP(Q10,Paramètres!$B$3:$C$56,2,FALSE)),0,VLOOKUP(Q10,Paramètres!$B$3:$C$56,2,FALSE)*Paramètres!$K$9),IF(OR(Q10="",OR($D10="",$D10="NL",$D10="HORS LIGUE")),0,VLOOKUP(IF(OR(Q10="",OR($D10="",$D10="NL",$D10="HORS LIGUE")),"",COUNTIFS($D$5:$D$72,"&lt;&gt;"&amp;"",$D$5:$D$72,"&lt;&gt;"&amp;"NL",$D$5:$D$72,"&lt;&gt;"&amp;"HORS LIGUE",Q$5:Q$72,"&lt;"&amp;Q10)+1),Paramètres!$B$3:$C$56,2,FALSE)*Paramètres!$K$9))</f>
        <v>0</v>
      </c>
      <c r="S10" s="46"/>
      <c r="T10" s="2">
        <f>IF(S$2="Bike &amp; Run",IF(ISNA(VLOOKUP(S10,Paramètres!$B$3:$C$56,2,FALSE)),0,VLOOKUP(S10,Paramètres!$B$3:$C$56,2,FALSE)*Paramètres!$K$10),IF(OR(S10="",OR($D10="",$D10="NL",$D10="HORS LIGUE")),0,VLOOKUP(IF(OR(S10="",OR($D10="",$D10="NL",$D10="HORS LIGUE")),"",COUNTIFS($D$5:$D$72,"&lt;&gt;"&amp;"",$D$5:$D$72,"&lt;&gt;"&amp;"NL",$D$5:$D$72,"&lt;&gt;"&amp;"HORS LIGUE",S$5:S$72,"&lt;"&amp;S10)+1),Paramètres!$B$3:$C$56,2,FALSE)*Paramètres!$K$10))</f>
        <v>0</v>
      </c>
      <c r="U10" s="46"/>
      <c r="V10" s="2">
        <f>IF(U$2="Bike &amp; Run",IF(ISNA(VLOOKUP(U10,Paramètres!$B$3:$C$56,2,FALSE)),0,VLOOKUP(U10,Paramètres!$B$3:$C$56,2,FALSE)*Paramètres!$K$11),IF(OR(U10="",OR($D10="",$D10="NL",$D10="HORS LIGUE")),0,VLOOKUP(IF(OR(U10="",OR($D10="",$D10="NL",$D10="HORS LIGUE")),"",COUNTIFS($D$5:$D$72,"&lt;&gt;"&amp;"",$D$5:$D$72,"&lt;&gt;"&amp;"NL",$D$5:$D$72,"&lt;&gt;"&amp;"HORS LIGUE",U$5:U$72,"&lt;"&amp;U10)+1),Paramètres!$B$3:$C$56,2,FALSE)*Paramètres!$K$11))</f>
        <v>0</v>
      </c>
      <c r="W10" s="46"/>
      <c r="X10" s="2">
        <f>IF(W$2="Bike &amp; Run",IF(ISNA(VLOOKUP(W10,Paramètres!$B$3:$C$56,2,FALSE)),0,VLOOKUP(W10,Paramètres!$B$3:$C$56,2,FALSE)*Paramètres!$K$12),IF(OR(W10="",OR($D10="",$D10="NL",$D10="HORS LIGUE")),0,VLOOKUP(IF(OR(W10="",OR($D10="",$D10="NL",$D10="HORS LIGUE")),"",COUNTIFS($D$5:$D$72,"&lt;&gt;"&amp;"",$D$5:$D$72,"&lt;&gt;"&amp;"NL",$D$5:$D$72,"&lt;&gt;"&amp;"HORS LIGUE",W$5:W$72,"&lt;"&amp;W10)+1),Paramètres!$B$3:$C$56,2,FALSE)*Paramètres!$K$12))</f>
        <v>0</v>
      </c>
      <c r="Y10" s="46"/>
      <c r="Z10" s="2">
        <f>IF(Y$2="Bike &amp; Run",IF(ISNA(VLOOKUP(Y10,Paramètres!$B$3:$C$56,2,FALSE)),0,VLOOKUP(Y10,Paramètres!$B$3:$C$56,2,FALSE)*Paramètres!$K$13),IF(OR(Y10="",OR($D10="",$D10="NL",$D10="HORS LIGUE")),0,VLOOKUP(IF(OR(Y10="",OR($D10="",$D10="NL",$D10="HORS LIGUE")),"",COUNTIFS($D$5:$D$72,"&lt;&gt;"&amp;"",$D$5:$D$72,"&lt;&gt;"&amp;"NL",$D$5:$D$72,"&lt;&gt;"&amp;"HORS LIGUE",Y$5:Y$72,"&lt;"&amp;Y10)+1),Paramètres!$B$3:$C$56,2,FALSE)*Paramètres!$K$13))</f>
        <v>0</v>
      </c>
      <c r="AA10" s="46"/>
      <c r="AB10" s="2">
        <f>IF(AA$2="Bike &amp; Run",IF(ISNA(VLOOKUP(AA10,Paramètres!$B$3:$C$56,2,FALSE)),0,VLOOKUP(AA10,Paramètres!$B$3:$C$56,2,FALSE)*Paramètres!$K$14),IF(OR(AA10="",OR($D10="",$D10="NL",$D10="HORS LIGUE")),0,VLOOKUP(IF(OR(AA10="",OR($D10="",$D10="NL",$D10="HORS LIGUE")),"",COUNTIFS($D$5:$D$72,"&lt;&gt;"&amp;"",$D$5:$D$72,"&lt;&gt;"&amp;"NL",$D$5:$D$72,"&lt;&gt;"&amp;"HORS LIGUE",AA$5:AA$72,"&lt;"&amp;AA10)+1),Paramètres!$B$3:$C$56,2,FALSE)*Paramètres!$K$14))</f>
        <v>0</v>
      </c>
      <c r="AC10" s="46"/>
      <c r="AD10" s="2">
        <f>IF(AC$2="Bike &amp; Run",IF(ISNA(VLOOKUP(AC10,Paramètres!$B$3:$C$56,2,FALSE)),0,VLOOKUP(AC10,Paramètres!$B$3:$C$56,2,FALSE)*Paramètres!$K$15),IF(OR(AC10="",OR($D10="",$D10="NL",$D10="HORS LIGUE")),0,VLOOKUP(IF(OR(AC10="",OR($D10="",$D10="NL",$D10="HORS LIGUE")),"",COUNTIFS($D$5:$D$72,"&lt;&gt;"&amp;"",$D$5:$D$72,"&lt;&gt;"&amp;"NL",$D$5:$D$72,"&lt;&gt;"&amp;"HORS LIGUE",AC$5:AC$72,"&lt;"&amp;AC10)+1),Paramètres!$B$3:$C$56,2,FALSE)*Paramètres!$K$15))</f>
        <v>0</v>
      </c>
      <c r="AE10" s="46"/>
      <c r="AF10" s="2">
        <f>IF(AE$2="Bike &amp; Run",IF(ISNA(VLOOKUP(AE10,Paramètres!$B$3:$C$56,2,FALSE)),0,VLOOKUP(AE10,Paramètres!$B$3:$C$56,2,FALSE)*Paramètres!$K$16),IF(OR(AE10="",OR($D10="",$D10="NL",$D10="HORS LIGUE")),0,VLOOKUP(IF(OR(AE10="",OR($D10="",$D10="NL",$D10="HORS LIGUE")),"",COUNTIFS($D$5:$D$72,"&lt;&gt;"&amp;"",$D$5:$D$72,"&lt;&gt;"&amp;"NL",$D$5:$D$72,"&lt;&gt;"&amp;"HORS LIGUE",AE$5:AE$72,"&lt;"&amp;AE10)+1),Paramètres!$B$3:$C$56,2,FALSE)*Paramètres!$K$16))</f>
        <v>0</v>
      </c>
      <c r="AG10" s="46"/>
      <c r="AH10" s="2">
        <f>IF(AG$2="Bike &amp; Run",IF(ISNA(VLOOKUP(AG10,Paramètres!$B$3:$C$56,2,FALSE)),0,VLOOKUP(AG10,Paramètres!$B$3:$C$56,2,FALSE)*Paramètres!$K$17),IF(OR(AG10="",OR($D10="",$D10="NL",$D10="HORS LIGUE")),0,VLOOKUP(IF(OR(AG10="",OR($D10="",$D10="NL",$D10="HORS LIGUE")),"",COUNTIFS($D$5:$D$72,"&lt;&gt;"&amp;"",$D$5:$D$72,"&lt;&gt;"&amp;"NL",$D$5:$D$72,"&lt;&gt;"&amp;"HORS LIGUE",AG$5:AG$72,"&lt;"&amp;AG10)+1),Paramètres!$B$3:$C$56,2,FALSE)*Paramètres!$K$17))</f>
        <v>0</v>
      </c>
      <c r="AI10" s="40">
        <f t="shared" si="0"/>
        <v>0</v>
      </c>
      <c r="AJ10" s="3" t="str">
        <f t="shared" si="1"/>
        <v/>
      </c>
      <c r="AK10" s="5">
        <f t="shared" si="2"/>
        <v>0</v>
      </c>
      <c r="AL10" s="41">
        <f t="shared" si="3"/>
        <v>0</v>
      </c>
      <c r="AM10" s="33" t="str">
        <f t="shared" si="4"/>
        <v/>
      </c>
      <c r="AO10" s="22">
        <f t="shared" si="5"/>
        <v>0</v>
      </c>
      <c r="AP10">
        <f t="shared" si="6"/>
        <v>0</v>
      </c>
      <c r="AQ10">
        <f t="shared" si="7"/>
        <v>0</v>
      </c>
      <c r="AR10">
        <f t="shared" si="8"/>
        <v>0</v>
      </c>
      <c r="AS10">
        <f t="shared" si="9"/>
        <v>0</v>
      </c>
      <c r="AT10">
        <f t="shared" si="10"/>
        <v>0</v>
      </c>
      <c r="AU10">
        <f t="shared" si="11"/>
        <v>0</v>
      </c>
      <c r="AV10">
        <f t="shared" si="12"/>
        <v>0</v>
      </c>
      <c r="AW10">
        <f t="shared" si="13"/>
        <v>0</v>
      </c>
      <c r="AX10">
        <f t="shared" si="14"/>
        <v>0</v>
      </c>
      <c r="AY10">
        <f t="shared" si="15"/>
        <v>0</v>
      </c>
      <c r="AZ10">
        <f t="shared" si="16"/>
        <v>0</v>
      </c>
      <c r="BA10">
        <f t="shared" si="17"/>
        <v>0</v>
      </c>
      <c r="BB10">
        <f t="shared" si="18"/>
        <v>0</v>
      </c>
      <c r="BC10">
        <f t="shared" si="19"/>
        <v>0</v>
      </c>
      <c r="BD10">
        <f t="shared" si="20"/>
        <v>0</v>
      </c>
      <c r="BE10" s="22">
        <f t="shared" ref="BE10:BR10" si="26">BD10+LARGE($AO10:$BC10,BE$4)</f>
        <v>0</v>
      </c>
      <c r="BF10" s="22">
        <f t="shared" si="26"/>
        <v>0</v>
      </c>
      <c r="BG10" s="22">
        <f t="shared" si="26"/>
        <v>0</v>
      </c>
      <c r="BH10" s="22">
        <f t="shared" si="26"/>
        <v>0</v>
      </c>
      <c r="BI10" s="22">
        <f t="shared" si="26"/>
        <v>0</v>
      </c>
      <c r="BJ10" s="22">
        <f t="shared" si="26"/>
        <v>0</v>
      </c>
      <c r="BK10" s="22">
        <f t="shared" si="26"/>
        <v>0</v>
      </c>
      <c r="BL10" s="22">
        <f t="shared" si="26"/>
        <v>0</v>
      </c>
      <c r="BM10" s="22">
        <f t="shared" si="26"/>
        <v>0</v>
      </c>
      <c r="BN10" s="22">
        <f t="shared" si="26"/>
        <v>0</v>
      </c>
      <c r="BO10" s="22">
        <f t="shared" si="26"/>
        <v>0</v>
      </c>
      <c r="BP10" s="22">
        <f t="shared" si="26"/>
        <v>0</v>
      </c>
      <c r="BQ10" s="22">
        <f t="shared" si="26"/>
        <v>0</v>
      </c>
      <c r="BR10" s="22">
        <f t="shared" si="26"/>
        <v>0</v>
      </c>
    </row>
    <row r="11" spans="1:70" ht="16.5">
      <c r="A11" s="14" t="s">
        <v>1034</v>
      </c>
      <c r="B11" s="32" t="str">
        <f>IF(ISNA(VLOOKUP(A11,'Licenciés Jeunes 2023'!A:C,3,0)),"",VLOOKUP(A11,'Licenciés Jeunes 2023'!A:C,3,0))</f>
        <v/>
      </c>
      <c r="C11" s="32" t="str">
        <f>IF(ISNA(VLOOKUP(A11,'Licenciés Jeunes 2023'!A:C,2,0)),"",VLOOKUP(A11,'Licenciés Jeunes 2023'!A:C,2,0))</f>
        <v/>
      </c>
      <c r="D11" s="32" t="str">
        <f>IF(ISNA(VLOOKUP(A11,'Licenciés Jeunes 2023'!A:F,6,0)),"",VLOOKUP(A11,'Licenciés Jeunes 2023'!A:F,6,0))</f>
        <v/>
      </c>
      <c r="E11" s="6"/>
      <c r="F11" s="2">
        <f>IF(E$2="Bike &amp; Run",IF(ISNA(VLOOKUP(E11,Paramètres!$B$3:$C$56,2,FALSE)),0,VLOOKUP(E11,Paramètres!$B$3:$C$56,2,FALSE)*Paramètres!$K$3),IF(OR(E11="",OR($D11="",$D11="NL",$D11="HORS LIGUE")),0,VLOOKUP(IF(OR(E11="",OR($D11="",$D11="NL",$D11="HORS LIGUE")),"",COUNTIFS($D$5:$D$72,"&lt;&gt;"&amp;"",$D$5:$D$72,"&lt;&gt;"&amp;"NL",$D$5:$D$72,"&lt;&gt;"&amp;"HORS LIGUE",E$5:E$72,"&lt;"&amp;E11)+1),Paramètres!$B$3:$C$56,2,FALSE)*Paramètres!$K$3))</f>
        <v>0</v>
      </c>
      <c r="G11" s="4"/>
      <c r="H11" s="2">
        <f>IF(G$2="Bike &amp; Run",IF(ISNA(VLOOKUP(G11,Paramètres!$B$3:$C$56,2,FALSE)),0,VLOOKUP(G11,Paramètres!$B$3:$C$56,2,FALSE)*Paramètres!$K$4),IF(OR(G11="",OR($D11="",$D11="NL",$D11="HORS LIGUE")),0,VLOOKUP(IF(OR(G11="",OR($D11="",$D11="NL",$D11="HORS LIGUE")),"",COUNTIFS($D$5:$D$72,"&lt;&gt;"&amp;"",$D$5:$D$72,"&lt;&gt;"&amp;"NL",$D$5:$D$72,"&lt;&gt;"&amp;"HORS LIGUE",G$5:G$72,"&lt;"&amp;G11)+1),Paramètres!$B$3:$C$56,2,FALSE)*Paramètres!$K$4))</f>
        <v>0</v>
      </c>
      <c r="I11" s="36"/>
      <c r="J11" s="2">
        <f>IF(I$2="Bike &amp; Run",IF(ISNA(VLOOKUP(I11,Paramètres!$B$3:$C$56,2,FALSE)),0,VLOOKUP(I11,Paramètres!$B$3:$C$56,2,FALSE)*Paramètres!$K$5),IF(OR(I11="",OR($D11="",$D11="NL",$D11="HORS LIGUE")),0,VLOOKUP(IF(OR(I11="",OR($D11="",$D11="NL",$D11="HORS LIGUE")),"",COUNTIFS($D$5:$D$72,"&lt;&gt;"&amp;"",$D$5:$D$72,"&lt;&gt;"&amp;"NL",$D$5:$D$72,"&lt;&gt;"&amp;"HORS LIGUE",I$5:I$72,"&lt;"&amp;I11)+1),Paramètres!$B$3:$C$56,2,FALSE)*Paramètres!$K$5))</f>
        <v>0</v>
      </c>
      <c r="K11" s="4"/>
      <c r="L11" s="2">
        <f>IF(K$2="Bike &amp; Run",IF(ISNA(VLOOKUP(K11,Paramètres!$B$3:$C$56,2,FALSE)),0,VLOOKUP(K11,Paramètres!$B$3:$C$56,2,FALSE)*Paramètres!$K$6),IF(OR(K11="",OR($D11="",$D11="NL",$D11="HORS LIGUE")),0,VLOOKUP(IF(OR(K11="",OR($D11="",$D11="NL",$D11="HORS LIGUE")),"",COUNTIFS($D$5:$D$72,"&lt;&gt;"&amp;"",$D$5:$D$72,"&lt;&gt;"&amp;"NL",$D$5:$D$72,"&lt;&gt;"&amp;"HORS LIGUE",K$5:K$72,"&lt;"&amp;K11)+1),Paramètres!$B$3:$C$56,2,FALSE)*Paramètres!$K$6))</f>
        <v>0</v>
      </c>
      <c r="M11" s="4"/>
      <c r="N11" s="2">
        <f>IF(M$2="Bike &amp; Run",IF(ISNA(VLOOKUP(M11,Paramètres!$B$3:$C$56,2,FALSE)),0,VLOOKUP(M11,Paramètres!$B$3:$C$56,2,FALSE)*Paramètres!$K$7),IF(OR(M11="",OR($D11="",$D11="NL",$D11="HORS LIGUE")),0,VLOOKUP(IF(OR(M11="",OR($D11="",$D11="NL",$D11="HORS LIGUE")),"",COUNTIFS($D$5:$D$72,"&lt;&gt;"&amp;"",$D$5:$D$72,"&lt;&gt;"&amp;"NL",$D$5:$D$72,"&lt;&gt;"&amp;"HORS LIGUE",M$5:M$72,"&lt;"&amp;M11)+1),Paramètres!$B$3:$C$56,2,FALSE)*Paramètres!$K$7))</f>
        <v>0</v>
      </c>
      <c r="O11" s="46"/>
      <c r="P11" s="2">
        <f>IF(O$2="Bike &amp; Run",IF(ISNA(VLOOKUP(O11,Paramètres!$B$3:$C$56,2,FALSE)),0,VLOOKUP(O11,Paramètres!$B$3:$C$56,2,FALSE)*Paramètres!$K$8),IF(OR(O11="",OR($D11="",$D11="NL",$D11="HORS LIGUE")),0,VLOOKUP(IF(OR(O11="",OR($D11="",$D11="NL",$D11="HORS LIGUE")),"",COUNTIFS($D$5:$D$72,"&lt;&gt;"&amp;"",$D$5:$D$72,"&lt;&gt;"&amp;"NL",$D$5:$D$72,"&lt;&gt;"&amp;"HORS LIGUE",O$5:O$72,"&lt;"&amp;O11)+1),Paramètres!$B$3:$C$56,2,FALSE)*Paramètres!$K$8))</f>
        <v>0</v>
      </c>
      <c r="Q11" s="46"/>
      <c r="R11" s="2">
        <f>IF(Q$2="Bike &amp; Run",IF(ISNA(VLOOKUP(Q11,Paramètres!$B$3:$C$56,2,FALSE)),0,VLOOKUP(Q11,Paramètres!$B$3:$C$56,2,FALSE)*Paramètres!$K$9),IF(OR(Q11="",OR($D11="",$D11="NL",$D11="HORS LIGUE")),0,VLOOKUP(IF(OR(Q11="",OR($D11="",$D11="NL",$D11="HORS LIGUE")),"",COUNTIFS($D$5:$D$72,"&lt;&gt;"&amp;"",$D$5:$D$72,"&lt;&gt;"&amp;"NL",$D$5:$D$72,"&lt;&gt;"&amp;"HORS LIGUE",Q$5:Q$72,"&lt;"&amp;Q11)+1),Paramètres!$B$3:$C$56,2,FALSE)*Paramètres!$K$9))</f>
        <v>0</v>
      </c>
      <c r="S11" s="46"/>
      <c r="T11" s="2">
        <f>IF(S$2="Bike &amp; Run",IF(ISNA(VLOOKUP(S11,Paramètres!$B$3:$C$56,2,FALSE)),0,VLOOKUP(S11,Paramètres!$B$3:$C$56,2,FALSE)*Paramètres!$K$10),IF(OR(S11="",OR($D11="",$D11="NL",$D11="HORS LIGUE")),0,VLOOKUP(IF(OR(S11="",OR($D11="",$D11="NL",$D11="HORS LIGUE")),"",COUNTIFS($D$5:$D$72,"&lt;&gt;"&amp;"",$D$5:$D$72,"&lt;&gt;"&amp;"NL",$D$5:$D$72,"&lt;&gt;"&amp;"HORS LIGUE",S$5:S$72,"&lt;"&amp;S11)+1),Paramètres!$B$3:$C$56,2,FALSE)*Paramètres!$K$10))</f>
        <v>0</v>
      </c>
      <c r="U11" s="46"/>
      <c r="V11" s="2">
        <f>IF(U$2="Bike &amp; Run",IF(ISNA(VLOOKUP(U11,Paramètres!$B$3:$C$56,2,FALSE)),0,VLOOKUP(U11,Paramètres!$B$3:$C$56,2,FALSE)*Paramètres!$K$11),IF(OR(U11="",OR($D11="",$D11="NL",$D11="HORS LIGUE")),0,VLOOKUP(IF(OR(U11="",OR($D11="",$D11="NL",$D11="HORS LIGUE")),"",COUNTIFS($D$5:$D$72,"&lt;&gt;"&amp;"",$D$5:$D$72,"&lt;&gt;"&amp;"NL",$D$5:$D$72,"&lt;&gt;"&amp;"HORS LIGUE",U$5:U$72,"&lt;"&amp;U11)+1),Paramètres!$B$3:$C$56,2,FALSE)*Paramètres!$K$11))</f>
        <v>0</v>
      </c>
      <c r="W11" s="46"/>
      <c r="X11" s="2">
        <f>IF(W$2="Bike &amp; Run",IF(ISNA(VLOOKUP(W11,Paramètres!$B$3:$C$56,2,FALSE)),0,VLOOKUP(W11,Paramètres!$B$3:$C$56,2,FALSE)*Paramètres!$K$12),IF(OR(W11="",OR($D11="",$D11="NL",$D11="HORS LIGUE")),0,VLOOKUP(IF(OR(W11="",OR($D11="",$D11="NL",$D11="HORS LIGUE")),"",COUNTIFS($D$5:$D$72,"&lt;&gt;"&amp;"",$D$5:$D$72,"&lt;&gt;"&amp;"NL",$D$5:$D$72,"&lt;&gt;"&amp;"HORS LIGUE",W$5:W$72,"&lt;"&amp;W11)+1),Paramètres!$B$3:$C$56,2,FALSE)*Paramètres!$K$12))</f>
        <v>0</v>
      </c>
      <c r="Y11" s="46"/>
      <c r="Z11" s="2">
        <f>IF(Y$2="Bike &amp; Run",IF(ISNA(VLOOKUP(Y11,Paramètres!$B$3:$C$56,2,FALSE)),0,VLOOKUP(Y11,Paramètres!$B$3:$C$56,2,FALSE)*Paramètres!$K$13),IF(OR(Y11="",OR($D11="",$D11="NL",$D11="HORS LIGUE")),0,VLOOKUP(IF(OR(Y11="",OR($D11="",$D11="NL",$D11="HORS LIGUE")),"",COUNTIFS($D$5:$D$72,"&lt;&gt;"&amp;"",$D$5:$D$72,"&lt;&gt;"&amp;"NL",$D$5:$D$72,"&lt;&gt;"&amp;"HORS LIGUE",Y$5:Y$72,"&lt;"&amp;Y11)+1),Paramètres!$B$3:$C$56,2,FALSE)*Paramètres!$K$13))</f>
        <v>0</v>
      </c>
      <c r="AA11" s="46"/>
      <c r="AB11" s="2">
        <f>IF(AA$2="Bike &amp; Run",IF(ISNA(VLOOKUP(AA11,Paramètres!$B$3:$C$56,2,FALSE)),0,VLOOKUP(AA11,Paramètres!$B$3:$C$56,2,FALSE)*Paramètres!$K$14),IF(OR(AA11="",OR($D11="",$D11="NL",$D11="HORS LIGUE")),0,VLOOKUP(IF(OR(AA11="",OR($D11="",$D11="NL",$D11="HORS LIGUE")),"",COUNTIFS($D$5:$D$72,"&lt;&gt;"&amp;"",$D$5:$D$72,"&lt;&gt;"&amp;"NL",$D$5:$D$72,"&lt;&gt;"&amp;"HORS LIGUE",AA$5:AA$72,"&lt;"&amp;AA11)+1),Paramètres!$B$3:$C$56,2,FALSE)*Paramètres!$K$14))</f>
        <v>0</v>
      </c>
      <c r="AC11" s="46"/>
      <c r="AD11" s="2">
        <f>IF(AC$2="Bike &amp; Run",IF(ISNA(VLOOKUP(AC11,Paramètres!$B$3:$C$56,2,FALSE)),0,VLOOKUP(AC11,Paramètres!$B$3:$C$56,2,FALSE)*Paramètres!$K$15),IF(OR(AC11="",OR($D11="",$D11="NL",$D11="HORS LIGUE")),0,VLOOKUP(IF(OR(AC11="",OR($D11="",$D11="NL",$D11="HORS LIGUE")),"",COUNTIFS($D$5:$D$72,"&lt;&gt;"&amp;"",$D$5:$D$72,"&lt;&gt;"&amp;"NL",$D$5:$D$72,"&lt;&gt;"&amp;"HORS LIGUE",AC$5:AC$72,"&lt;"&amp;AC11)+1),Paramètres!$B$3:$C$56,2,FALSE)*Paramètres!$K$15))</f>
        <v>0</v>
      </c>
      <c r="AE11" s="46"/>
      <c r="AF11" s="2">
        <f>IF(AE$2="Bike &amp; Run",IF(ISNA(VLOOKUP(AE11,Paramètres!$B$3:$C$56,2,FALSE)),0,VLOOKUP(AE11,Paramètres!$B$3:$C$56,2,FALSE)*Paramètres!$K$16),IF(OR(AE11="",OR($D11="",$D11="NL",$D11="HORS LIGUE")),0,VLOOKUP(IF(OR(AE11="",OR($D11="",$D11="NL",$D11="HORS LIGUE")),"",COUNTIFS($D$5:$D$72,"&lt;&gt;"&amp;"",$D$5:$D$72,"&lt;&gt;"&amp;"NL",$D$5:$D$72,"&lt;&gt;"&amp;"HORS LIGUE",AE$5:AE$72,"&lt;"&amp;AE11)+1),Paramètres!$B$3:$C$56,2,FALSE)*Paramètres!$K$16))</f>
        <v>0</v>
      </c>
      <c r="AG11" s="46"/>
      <c r="AH11" s="2">
        <f>IF(AG$2="Bike &amp; Run",IF(ISNA(VLOOKUP(AG11,Paramètres!$B$3:$C$56,2,FALSE)),0,VLOOKUP(AG11,Paramètres!$B$3:$C$56,2,FALSE)*Paramètres!$K$17),IF(OR(AG11="",OR($D11="",$D11="NL",$D11="HORS LIGUE")),0,VLOOKUP(IF(OR(AG11="",OR($D11="",$D11="NL",$D11="HORS LIGUE")),"",COUNTIFS($D$5:$D$72,"&lt;&gt;"&amp;"",$D$5:$D$72,"&lt;&gt;"&amp;"NL",$D$5:$D$72,"&lt;&gt;"&amp;"HORS LIGUE",AG$5:AG$72,"&lt;"&amp;AG11)+1),Paramètres!$B$3:$C$56,2,FALSE)*Paramètres!$K$17))</f>
        <v>0</v>
      </c>
      <c r="AI11" s="40">
        <f t="shared" si="0"/>
        <v>0</v>
      </c>
      <c r="AJ11" s="3" t="str">
        <f t="shared" si="1"/>
        <v/>
      </c>
      <c r="AK11" s="5">
        <f t="shared" si="2"/>
        <v>0</v>
      </c>
      <c r="AL11" s="41">
        <f t="shared" si="3"/>
        <v>0</v>
      </c>
      <c r="AM11" s="33" t="str">
        <f t="shared" si="4"/>
        <v/>
      </c>
      <c r="AO11" s="22">
        <f t="shared" si="5"/>
        <v>0</v>
      </c>
      <c r="AP11">
        <f t="shared" si="6"/>
        <v>0</v>
      </c>
      <c r="AQ11">
        <f t="shared" si="7"/>
        <v>0</v>
      </c>
      <c r="AR11">
        <f t="shared" si="8"/>
        <v>0</v>
      </c>
      <c r="AS11">
        <f t="shared" si="9"/>
        <v>0</v>
      </c>
      <c r="AT11">
        <f t="shared" si="10"/>
        <v>0</v>
      </c>
      <c r="AU11">
        <f t="shared" si="11"/>
        <v>0</v>
      </c>
      <c r="AV11">
        <f t="shared" si="12"/>
        <v>0</v>
      </c>
      <c r="AW11">
        <f t="shared" si="13"/>
        <v>0</v>
      </c>
      <c r="AX11">
        <f t="shared" si="14"/>
        <v>0</v>
      </c>
      <c r="AY11">
        <f t="shared" si="15"/>
        <v>0</v>
      </c>
      <c r="AZ11">
        <f t="shared" si="16"/>
        <v>0</v>
      </c>
      <c r="BA11">
        <f t="shared" si="17"/>
        <v>0</v>
      </c>
      <c r="BB11">
        <f t="shared" si="18"/>
        <v>0</v>
      </c>
      <c r="BC11">
        <f t="shared" si="19"/>
        <v>0</v>
      </c>
      <c r="BD11">
        <f t="shared" si="20"/>
        <v>0</v>
      </c>
      <c r="BE11" s="22">
        <f t="shared" ref="BE11:BR11" si="27">BD11+LARGE($AO11:$BC11,BE$4)</f>
        <v>0</v>
      </c>
      <c r="BF11" s="22">
        <f t="shared" si="27"/>
        <v>0</v>
      </c>
      <c r="BG11" s="22">
        <f t="shared" si="27"/>
        <v>0</v>
      </c>
      <c r="BH11" s="22">
        <f t="shared" si="27"/>
        <v>0</v>
      </c>
      <c r="BI11" s="22">
        <f t="shared" si="27"/>
        <v>0</v>
      </c>
      <c r="BJ11" s="22">
        <f t="shared" si="27"/>
        <v>0</v>
      </c>
      <c r="BK11" s="22">
        <f t="shared" si="27"/>
        <v>0</v>
      </c>
      <c r="BL11" s="22">
        <f t="shared" si="27"/>
        <v>0</v>
      </c>
      <c r="BM11" s="22">
        <f t="shared" si="27"/>
        <v>0</v>
      </c>
      <c r="BN11" s="22">
        <f t="shared" si="27"/>
        <v>0</v>
      </c>
      <c r="BO11" s="22">
        <f t="shared" si="27"/>
        <v>0</v>
      </c>
      <c r="BP11" s="22">
        <f t="shared" si="27"/>
        <v>0</v>
      </c>
      <c r="BQ11" s="22">
        <f t="shared" si="27"/>
        <v>0</v>
      </c>
      <c r="BR11" s="22">
        <f t="shared" si="27"/>
        <v>0</v>
      </c>
    </row>
    <row r="12" spans="1:70" ht="16.5">
      <c r="A12" s="14" t="s">
        <v>812</v>
      </c>
      <c r="B12" s="32" t="str">
        <f>IF(ISNA(VLOOKUP(A12,'Licenciés Jeunes 2023'!A:C,3,0)),"",VLOOKUP(A12,'Licenciés Jeunes 2023'!A:C,3,0))</f>
        <v/>
      </c>
      <c r="C12" s="32" t="str">
        <f>IF(ISNA(VLOOKUP(A12,'Licenciés Jeunes 2023'!A:C,2,0)),"",VLOOKUP(A12,'Licenciés Jeunes 2023'!A:C,2,0))</f>
        <v/>
      </c>
      <c r="D12" s="32" t="str">
        <f>IF(ISNA(VLOOKUP(A12,'Licenciés Jeunes 2023'!A:F,6,0)),"",VLOOKUP(A12,'Licenciés Jeunes 2023'!A:F,6,0))</f>
        <v/>
      </c>
      <c r="E12" s="6"/>
      <c r="F12" s="2">
        <f>IF(E$2="Bike &amp; Run",IF(ISNA(VLOOKUP(E12,Paramètres!$B$3:$C$56,2,FALSE)),0,VLOOKUP(E12,Paramètres!$B$3:$C$56,2,FALSE)*Paramètres!$K$3),IF(OR(E12="",OR($D12="",$D12="NL",$D12="HORS LIGUE")),0,VLOOKUP(IF(OR(E12="",OR($D12="",$D12="NL",$D12="HORS LIGUE")),"",COUNTIFS($D$5:$D$72,"&lt;&gt;"&amp;"",$D$5:$D$72,"&lt;&gt;"&amp;"NL",$D$5:$D$72,"&lt;&gt;"&amp;"HORS LIGUE",E$5:E$72,"&lt;"&amp;E12)+1),Paramètres!$B$3:$C$56,2,FALSE)*Paramètres!$K$3))</f>
        <v>0</v>
      </c>
      <c r="G12" s="4"/>
      <c r="H12" s="2">
        <f>IF(G$2="Bike &amp; Run",IF(ISNA(VLOOKUP(G12,Paramètres!$B$3:$C$56,2,FALSE)),0,VLOOKUP(G12,Paramètres!$B$3:$C$56,2,FALSE)*Paramètres!$K$4),IF(OR(G12="",OR($D12="",$D12="NL",$D12="HORS LIGUE")),0,VLOOKUP(IF(OR(G12="",OR($D12="",$D12="NL",$D12="HORS LIGUE")),"",COUNTIFS($D$5:$D$72,"&lt;&gt;"&amp;"",$D$5:$D$72,"&lt;&gt;"&amp;"NL",$D$5:$D$72,"&lt;&gt;"&amp;"HORS LIGUE",G$5:G$72,"&lt;"&amp;G12)+1),Paramètres!$B$3:$C$56,2,FALSE)*Paramètres!$K$4))</f>
        <v>0</v>
      </c>
      <c r="I12" s="36"/>
      <c r="J12" s="2">
        <f>IF(I$2="Bike &amp; Run",IF(ISNA(VLOOKUP(I12,Paramètres!$B$3:$C$56,2,FALSE)),0,VLOOKUP(I12,Paramètres!$B$3:$C$56,2,FALSE)*Paramètres!$K$5),IF(OR(I12="",OR($D12="",$D12="NL",$D12="HORS LIGUE")),0,VLOOKUP(IF(OR(I12="",OR($D12="",$D12="NL",$D12="HORS LIGUE")),"",COUNTIFS($D$5:$D$72,"&lt;&gt;"&amp;"",$D$5:$D$72,"&lt;&gt;"&amp;"NL",$D$5:$D$72,"&lt;&gt;"&amp;"HORS LIGUE",I$5:I$72,"&lt;"&amp;I12)+1),Paramètres!$B$3:$C$56,2,FALSE)*Paramètres!$K$5))</f>
        <v>0</v>
      </c>
      <c r="K12" s="4"/>
      <c r="L12" s="2">
        <f>IF(K$2="Bike &amp; Run",IF(ISNA(VLOOKUP(K12,Paramètres!$B$3:$C$56,2,FALSE)),0,VLOOKUP(K12,Paramètres!$B$3:$C$56,2,FALSE)*Paramètres!$K$6),IF(OR(K12="",OR($D12="",$D12="NL",$D12="HORS LIGUE")),0,VLOOKUP(IF(OR(K12="",OR($D12="",$D12="NL",$D12="HORS LIGUE")),"",COUNTIFS($D$5:$D$72,"&lt;&gt;"&amp;"",$D$5:$D$72,"&lt;&gt;"&amp;"NL",$D$5:$D$72,"&lt;&gt;"&amp;"HORS LIGUE",K$5:K$72,"&lt;"&amp;K12)+1),Paramètres!$B$3:$C$56,2,FALSE)*Paramètres!$K$6))</f>
        <v>0</v>
      </c>
      <c r="M12" s="4"/>
      <c r="N12" s="2">
        <f>IF(M$2="Bike &amp; Run",IF(ISNA(VLOOKUP(M12,Paramètres!$B$3:$C$56,2,FALSE)),0,VLOOKUP(M12,Paramètres!$B$3:$C$56,2,FALSE)*Paramètres!$K$7),IF(OR(M12="",OR($D12="",$D12="NL",$D12="HORS LIGUE")),0,VLOOKUP(IF(OR(M12="",OR($D12="",$D12="NL",$D12="HORS LIGUE")),"",COUNTIFS($D$5:$D$72,"&lt;&gt;"&amp;"",$D$5:$D$72,"&lt;&gt;"&amp;"NL",$D$5:$D$72,"&lt;&gt;"&amp;"HORS LIGUE",M$5:M$72,"&lt;"&amp;M12)+1),Paramètres!$B$3:$C$56,2,FALSE)*Paramètres!$K$7))</f>
        <v>0</v>
      </c>
      <c r="O12" s="46"/>
      <c r="P12" s="2">
        <f>IF(O$2="Bike &amp; Run",IF(ISNA(VLOOKUP(O12,Paramètres!$B$3:$C$56,2,FALSE)),0,VLOOKUP(O12,Paramètres!$B$3:$C$56,2,FALSE)*Paramètres!$K$8),IF(OR(O12="",OR($D12="",$D12="NL",$D12="HORS LIGUE")),0,VLOOKUP(IF(OR(O12="",OR($D12="",$D12="NL",$D12="HORS LIGUE")),"",COUNTIFS($D$5:$D$72,"&lt;&gt;"&amp;"",$D$5:$D$72,"&lt;&gt;"&amp;"NL",$D$5:$D$72,"&lt;&gt;"&amp;"HORS LIGUE",O$5:O$72,"&lt;"&amp;O12)+1),Paramètres!$B$3:$C$56,2,FALSE)*Paramètres!$K$8))</f>
        <v>0</v>
      </c>
      <c r="Q12" s="46"/>
      <c r="R12" s="2">
        <f>IF(Q$2="Bike &amp; Run",IF(ISNA(VLOOKUP(Q12,Paramètres!$B$3:$C$56,2,FALSE)),0,VLOOKUP(Q12,Paramètres!$B$3:$C$56,2,FALSE)*Paramètres!$K$9),IF(OR(Q12="",OR($D12="",$D12="NL",$D12="HORS LIGUE")),0,VLOOKUP(IF(OR(Q12="",OR($D12="",$D12="NL",$D12="HORS LIGUE")),"",COUNTIFS($D$5:$D$72,"&lt;&gt;"&amp;"",$D$5:$D$72,"&lt;&gt;"&amp;"NL",$D$5:$D$72,"&lt;&gt;"&amp;"HORS LIGUE",Q$5:Q$72,"&lt;"&amp;Q12)+1),Paramètres!$B$3:$C$56,2,FALSE)*Paramètres!$K$9))</f>
        <v>0</v>
      </c>
      <c r="S12" s="46"/>
      <c r="T12" s="2">
        <f>IF(S$2="Bike &amp; Run",IF(ISNA(VLOOKUP(S12,Paramètres!$B$3:$C$56,2,FALSE)),0,VLOOKUP(S12,Paramètres!$B$3:$C$56,2,FALSE)*Paramètres!$K$10),IF(OR(S12="",OR($D12="",$D12="NL",$D12="HORS LIGUE")),0,VLOOKUP(IF(OR(S12="",OR($D12="",$D12="NL",$D12="HORS LIGUE")),"",COUNTIFS($D$5:$D$72,"&lt;&gt;"&amp;"",$D$5:$D$72,"&lt;&gt;"&amp;"NL",$D$5:$D$72,"&lt;&gt;"&amp;"HORS LIGUE",S$5:S$72,"&lt;"&amp;S12)+1),Paramètres!$B$3:$C$56,2,FALSE)*Paramètres!$K$10))</f>
        <v>0</v>
      </c>
      <c r="U12" s="46"/>
      <c r="V12" s="2">
        <f>IF(U$2="Bike &amp; Run",IF(ISNA(VLOOKUP(U12,Paramètres!$B$3:$C$56,2,FALSE)),0,VLOOKUP(U12,Paramètres!$B$3:$C$56,2,FALSE)*Paramètres!$K$11),IF(OR(U12="",OR($D12="",$D12="NL",$D12="HORS LIGUE")),0,VLOOKUP(IF(OR(U12="",OR($D12="",$D12="NL",$D12="HORS LIGUE")),"",COUNTIFS($D$5:$D$72,"&lt;&gt;"&amp;"",$D$5:$D$72,"&lt;&gt;"&amp;"NL",$D$5:$D$72,"&lt;&gt;"&amp;"HORS LIGUE",U$5:U$72,"&lt;"&amp;U12)+1),Paramètres!$B$3:$C$56,2,FALSE)*Paramètres!$K$11))</f>
        <v>0</v>
      </c>
      <c r="W12" s="46"/>
      <c r="X12" s="2">
        <f>IF(W$2="Bike &amp; Run",IF(ISNA(VLOOKUP(W12,Paramètres!$B$3:$C$56,2,FALSE)),0,VLOOKUP(W12,Paramètres!$B$3:$C$56,2,FALSE)*Paramètres!$K$12),IF(OR(W12="",OR($D12="",$D12="NL",$D12="HORS LIGUE")),0,VLOOKUP(IF(OR(W12="",OR($D12="",$D12="NL",$D12="HORS LIGUE")),"",COUNTIFS($D$5:$D$72,"&lt;&gt;"&amp;"",$D$5:$D$72,"&lt;&gt;"&amp;"NL",$D$5:$D$72,"&lt;&gt;"&amp;"HORS LIGUE",W$5:W$72,"&lt;"&amp;W12)+1),Paramètres!$B$3:$C$56,2,FALSE)*Paramètres!$K$12))</f>
        <v>0</v>
      </c>
      <c r="Y12" s="46"/>
      <c r="Z12" s="2">
        <f>IF(Y$2="Bike &amp; Run",IF(ISNA(VLOOKUP(Y12,Paramètres!$B$3:$C$56,2,FALSE)),0,VLOOKUP(Y12,Paramètres!$B$3:$C$56,2,FALSE)*Paramètres!$K$13),IF(OR(Y12="",OR($D12="",$D12="NL",$D12="HORS LIGUE")),0,VLOOKUP(IF(OR(Y12="",OR($D12="",$D12="NL",$D12="HORS LIGUE")),"",COUNTIFS($D$5:$D$72,"&lt;&gt;"&amp;"",$D$5:$D$72,"&lt;&gt;"&amp;"NL",$D$5:$D$72,"&lt;&gt;"&amp;"HORS LIGUE",Y$5:Y$72,"&lt;"&amp;Y12)+1),Paramètres!$B$3:$C$56,2,FALSE)*Paramètres!$K$13))</f>
        <v>0</v>
      </c>
      <c r="AA12" s="46"/>
      <c r="AB12" s="2">
        <f>IF(AA$2="Bike &amp; Run",IF(ISNA(VLOOKUP(AA12,Paramètres!$B$3:$C$56,2,FALSE)),0,VLOOKUP(AA12,Paramètres!$B$3:$C$56,2,FALSE)*Paramètres!$K$14),IF(OR(AA12="",OR($D12="",$D12="NL",$D12="HORS LIGUE")),0,VLOOKUP(IF(OR(AA12="",OR($D12="",$D12="NL",$D12="HORS LIGUE")),"",COUNTIFS($D$5:$D$72,"&lt;&gt;"&amp;"",$D$5:$D$72,"&lt;&gt;"&amp;"NL",$D$5:$D$72,"&lt;&gt;"&amp;"HORS LIGUE",AA$5:AA$72,"&lt;"&amp;AA12)+1),Paramètres!$B$3:$C$56,2,FALSE)*Paramètres!$K$14))</f>
        <v>0</v>
      </c>
      <c r="AC12" s="46"/>
      <c r="AD12" s="2">
        <f>IF(AC$2="Bike &amp; Run",IF(ISNA(VLOOKUP(AC12,Paramètres!$B$3:$C$56,2,FALSE)),0,VLOOKUP(AC12,Paramètres!$B$3:$C$56,2,FALSE)*Paramètres!$K$15),IF(OR(AC12="",OR($D12="",$D12="NL",$D12="HORS LIGUE")),0,VLOOKUP(IF(OR(AC12="",OR($D12="",$D12="NL",$D12="HORS LIGUE")),"",COUNTIFS($D$5:$D$72,"&lt;&gt;"&amp;"",$D$5:$D$72,"&lt;&gt;"&amp;"NL",$D$5:$D$72,"&lt;&gt;"&amp;"HORS LIGUE",AC$5:AC$72,"&lt;"&amp;AC12)+1),Paramètres!$B$3:$C$56,2,FALSE)*Paramètres!$K$15))</f>
        <v>0</v>
      </c>
      <c r="AE12" s="46"/>
      <c r="AF12" s="2">
        <f>IF(AE$2="Bike &amp; Run",IF(ISNA(VLOOKUP(AE12,Paramètres!$B$3:$C$56,2,FALSE)),0,VLOOKUP(AE12,Paramètres!$B$3:$C$56,2,FALSE)*Paramètres!$K$16),IF(OR(AE12="",OR($D12="",$D12="NL",$D12="HORS LIGUE")),0,VLOOKUP(IF(OR(AE12="",OR($D12="",$D12="NL",$D12="HORS LIGUE")),"",COUNTIFS($D$5:$D$72,"&lt;&gt;"&amp;"",$D$5:$D$72,"&lt;&gt;"&amp;"NL",$D$5:$D$72,"&lt;&gt;"&amp;"HORS LIGUE",AE$5:AE$72,"&lt;"&amp;AE12)+1),Paramètres!$B$3:$C$56,2,FALSE)*Paramètres!$K$16))</f>
        <v>0</v>
      </c>
      <c r="AG12" s="46"/>
      <c r="AH12" s="2">
        <f>IF(AG$2="Bike &amp; Run",IF(ISNA(VLOOKUP(AG12,Paramètres!$B$3:$C$56,2,FALSE)),0,VLOOKUP(AG12,Paramètres!$B$3:$C$56,2,FALSE)*Paramètres!$K$17),IF(OR(AG12="",OR($D12="",$D12="NL",$D12="HORS LIGUE")),0,VLOOKUP(IF(OR(AG12="",OR($D12="",$D12="NL",$D12="HORS LIGUE")),"",COUNTIFS($D$5:$D$72,"&lt;&gt;"&amp;"",$D$5:$D$72,"&lt;&gt;"&amp;"NL",$D$5:$D$72,"&lt;&gt;"&amp;"HORS LIGUE",AG$5:AG$72,"&lt;"&amp;AG12)+1),Paramètres!$B$3:$C$56,2,FALSE)*Paramètres!$K$17))</f>
        <v>0</v>
      </c>
      <c r="AI12" s="40">
        <f t="shared" si="0"/>
        <v>0</v>
      </c>
      <c r="AJ12" s="3" t="str">
        <f t="shared" si="1"/>
        <v/>
      </c>
      <c r="AK12" s="5">
        <f t="shared" si="2"/>
        <v>0</v>
      </c>
      <c r="AL12" s="41">
        <f t="shared" si="3"/>
        <v>0</v>
      </c>
      <c r="AM12" s="33" t="str">
        <f t="shared" si="4"/>
        <v/>
      </c>
      <c r="AO12" s="22">
        <f t="shared" si="5"/>
        <v>0</v>
      </c>
      <c r="AP12">
        <f t="shared" si="6"/>
        <v>0</v>
      </c>
      <c r="AQ12">
        <f t="shared" si="7"/>
        <v>0</v>
      </c>
      <c r="AR12">
        <f t="shared" si="8"/>
        <v>0</v>
      </c>
      <c r="AS12">
        <f t="shared" si="9"/>
        <v>0</v>
      </c>
      <c r="AT12">
        <f t="shared" si="10"/>
        <v>0</v>
      </c>
      <c r="AU12">
        <f t="shared" si="11"/>
        <v>0</v>
      </c>
      <c r="AV12">
        <f t="shared" si="12"/>
        <v>0</v>
      </c>
      <c r="AW12">
        <f t="shared" si="13"/>
        <v>0</v>
      </c>
      <c r="AX12">
        <f t="shared" si="14"/>
        <v>0</v>
      </c>
      <c r="AY12">
        <f t="shared" si="15"/>
        <v>0</v>
      </c>
      <c r="AZ12">
        <f t="shared" si="16"/>
        <v>0</v>
      </c>
      <c r="BA12">
        <f t="shared" si="17"/>
        <v>0</v>
      </c>
      <c r="BB12">
        <f t="shared" si="18"/>
        <v>0</v>
      </c>
      <c r="BC12">
        <f t="shared" si="19"/>
        <v>0</v>
      </c>
      <c r="BD12">
        <f t="shared" si="20"/>
        <v>0</v>
      </c>
      <c r="BE12" s="22">
        <f t="shared" ref="BE12:BR12" si="28">BD12+LARGE($AO12:$BC12,BE$4)</f>
        <v>0</v>
      </c>
      <c r="BF12" s="22">
        <f t="shared" si="28"/>
        <v>0</v>
      </c>
      <c r="BG12" s="22">
        <f t="shared" si="28"/>
        <v>0</v>
      </c>
      <c r="BH12" s="22">
        <f t="shared" si="28"/>
        <v>0</v>
      </c>
      <c r="BI12" s="22">
        <f t="shared" si="28"/>
        <v>0</v>
      </c>
      <c r="BJ12" s="22">
        <f t="shared" si="28"/>
        <v>0</v>
      </c>
      <c r="BK12" s="22">
        <f t="shared" si="28"/>
        <v>0</v>
      </c>
      <c r="BL12" s="22">
        <f t="shared" si="28"/>
        <v>0</v>
      </c>
      <c r="BM12" s="22">
        <f t="shared" si="28"/>
        <v>0</v>
      </c>
      <c r="BN12" s="22">
        <f t="shared" si="28"/>
        <v>0</v>
      </c>
      <c r="BO12" s="22">
        <f t="shared" si="28"/>
        <v>0</v>
      </c>
      <c r="BP12" s="22">
        <f t="shared" si="28"/>
        <v>0</v>
      </c>
      <c r="BQ12" s="22">
        <f t="shared" si="28"/>
        <v>0</v>
      </c>
      <c r="BR12" s="22">
        <f t="shared" si="28"/>
        <v>0</v>
      </c>
    </row>
    <row r="13" spans="1:70" ht="16.5">
      <c r="A13" s="14" t="s">
        <v>909</v>
      </c>
      <c r="B13" s="32" t="str">
        <f>IF(ISNA(VLOOKUP(A13,'Licenciés Jeunes 2023'!A:C,3,0)),"",VLOOKUP(A13,'Licenciés Jeunes 2023'!A:C,3,0))</f>
        <v/>
      </c>
      <c r="C13" s="32" t="str">
        <f>IF(ISNA(VLOOKUP(A13,'Licenciés Jeunes 2023'!A:C,2,0)),"",VLOOKUP(A13,'Licenciés Jeunes 2023'!A:C,2,0))</f>
        <v/>
      </c>
      <c r="D13" s="32" t="str">
        <f>IF(ISNA(VLOOKUP(A13,'Licenciés Jeunes 2023'!A:F,6,0)),"",VLOOKUP(A13,'Licenciés Jeunes 2023'!A:F,6,0))</f>
        <v/>
      </c>
      <c r="E13" s="6"/>
      <c r="F13" s="2">
        <f>IF(E$2="Bike &amp; Run",IF(ISNA(VLOOKUP(E13,Paramètres!$B$3:$C$56,2,FALSE)),0,VLOOKUP(E13,Paramètres!$B$3:$C$56,2,FALSE)*Paramètres!$K$3),IF(OR(E13="",OR($D13="",$D13="NL",$D13="HORS LIGUE")),0,VLOOKUP(IF(OR(E13="",OR($D13="",$D13="NL",$D13="HORS LIGUE")),"",COUNTIFS($D$5:$D$72,"&lt;&gt;"&amp;"",$D$5:$D$72,"&lt;&gt;"&amp;"NL",$D$5:$D$72,"&lt;&gt;"&amp;"HORS LIGUE",E$5:E$72,"&lt;"&amp;E13)+1),Paramètres!$B$3:$C$56,2,FALSE)*Paramètres!$K$3))</f>
        <v>0</v>
      </c>
      <c r="G13" s="4"/>
      <c r="H13" s="2">
        <f>IF(G$2="Bike &amp; Run",IF(ISNA(VLOOKUP(G13,Paramètres!$B$3:$C$56,2,FALSE)),0,VLOOKUP(G13,Paramètres!$B$3:$C$56,2,FALSE)*Paramètres!$K$4),IF(OR(G13="",OR($D13="",$D13="NL",$D13="HORS LIGUE")),0,VLOOKUP(IF(OR(G13="",OR($D13="",$D13="NL",$D13="HORS LIGUE")),"",COUNTIFS($D$5:$D$72,"&lt;&gt;"&amp;"",$D$5:$D$72,"&lt;&gt;"&amp;"NL",$D$5:$D$72,"&lt;&gt;"&amp;"HORS LIGUE",G$5:G$72,"&lt;"&amp;G13)+1),Paramètres!$B$3:$C$56,2,FALSE)*Paramètres!$K$4))</f>
        <v>0</v>
      </c>
      <c r="I13" s="36"/>
      <c r="J13" s="2">
        <f>IF(I$2="Bike &amp; Run",IF(ISNA(VLOOKUP(I13,Paramètres!$B$3:$C$56,2,FALSE)),0,VLOOKUP(I13,Paramètres!$B$3:$C$56,2,FALSE)*Paramètres!$K$5),IF(OR(I13="",OR($D13="",$D13="NL",$D13="HORS LIGUE")),0,VLOOKUP(IF(OR(I13="",OR($D13="",$D13="NL",$D13="HORS LIGUE")),"",COUNTIFS($D$5:$D$72,"&lt;&gt;"&amp;"",$D$5:$D$72,"&lt;&gt;"&amp;"NL",$D$5:$D$72,"&lt;&gt;"&amp;"HORS LIGUE",I$5:I$72,"&lt;"&amp;I13)+1),Paramètres!$B$3:$C$56,2,FALSE)*Paramètres!$K$5))</f>
        <v>0</v>
      </c>
      <c r="K13" s="4"/>
      <c r="L13" s="2">
        <f>IF(K$2="Bike &amp; Run",IF(ISNA(VLOOKUP(K13,Paramètres!$B$3:$C$56,2,FALSE)),0,VLOOKUP(K13,Paramètres!$B$3:$C$56,2,FALSE)*Paramètres!$K$6),IF(OR(K13="",OR($D13="",$D13="NL",$D13="HORS LIGUE")),0,VLOOKUP(IF(OR(K13="",OR($D13="",$D13="NL",$D13="HORS LIGUE")),"",COUNTIFS($D$5:$D$72,"&lt;&gt;"&amp;"",$D$5:$D$72,"&lt;&gt;"&amp;"NL",$D$5:$D$72,"&lt;&gt;"&amp;"HORS LIGUE",K$5:K$72,"&lt;"&amp;K13)+1),Paramètres!$B$3:$C$56,2,FALSE)*Paramètres!$K$6))</f>
        <v>0</v>
      </c>
      <c r="M13" s="4"/>
      <c r="N13" s="2">
        <f>IF(M$2="Bike &amp; Run",IF(ISNA(VLOOKUP(M13,Paramètres!$B$3:$C$56,2,FALSE)),0,VLOOKUP(M13,Paramètres!$B$3:$C$56,2,FALSE)*Paramètres!$K$7),IF(OR(M13="",OR($D13="",$D13="NL",$D13="HORS LIGUE")),0,VLOOKUP(IF(OR(M13="",OR($D13="",$D13="NL",$D13="HORS LIGUE")),"",COUNTIFS($D$5:$D$72,"&lt;&gt;"&amp;"",$D$5:$D$72,"&lt;&gt;"&amp;"NL",$D$5:$D$72,"&lt;&gt;"&amp;"HORS LIGUE",M$5:M$72,"&lt;"&amp;M13)+1),Paramètres!$B$3:$C$56,2,FALSE)*Paramètres!$K$7))</f>
        <v>0</v>
      </c>
      <c r="O13" s="46"/>
      <c r="P13" s="2">
        <f>IF(O$2="Bike &amp; Run",IF(ISNA(VLOOKUP(O13,Paramètres!$B$3:$C$56,2,FALSE)),0,VLOOKUP(O13,Paramètres!$B$3:$C$56,2,FALSE)*Paramètres!$K$8),IF(OR(O13="",OR($D13="",$D13="NL",$D13="HORS LIGUE")),0,VLOOKUP(IF(OR(O13="",OR($D13="",$D13="NL",$D13="HORS LIGUE")),"",COUNTIFS($D$5:$D$72,"&lt;&gt;"&amp;"",$D$5:$D$72,"&lt;&gt;"&amp;"NL",$D$5:$D$72,"&lt;&gt;"&amp;"HORS LIGUE",O$5:O$72,"&lt;"&amp;O13)+1),Paramètres!$B$3:$C$56,2,FALSE)*Paramètres!$K$8))</f>
        <v>0</v>
      </c>
      <c r="Q13" s="46"/>
      <c r="R13" s="2">
        <f>IF(Q$2="Bike &amp; Run",IF(ISNA(VLOOKUP(Q13,Paramètres!$B$3:$C$56,2,FALSE)),0,VLOOKUP(Q13,Paramètres!$B$3:$C$56,2,FALSE)*Paramètres!$K$9),IF(OR(Q13="",OR($D13="",$D13="NL",$D13="HORS LIGUE")),0,VLOOKUP(IF(OR(Q13="",OR($D13="",$D13="NL",$D13="HORS LIGUE")),"",COUNTIFS($D$5:$D$72,"&lt;&gt;"&amp;"",$D$5:$D$72,"&lt;&gt;"&amp;"NL",$D$5:$D$72,"&lt;&gt;"&amp;"HORS LIGUE",Q$5:Q$72,"&lt;"&amp;Q13)+1),Paramètres!$B$3:$C$56,2,FALSE)*Paramètres!$K$9))</f>
        <v>0</v>
      </c>
      <c r="S13" s="46"/>
      <c r="T13" s="2">
        <f>IF(S$2="Bike &amp; Run",IF(ISNA(VLOOKUP(S13,Paramètres!$B$3:$C$56,2,FALSE)),0,VLOOKUP(S13,Paramètres!$B$3:$C$56,2,FALSE)*Paramètres!$K$10),IF(OR(S13="",OR($D13="",$D13="NL",$D13="HORS LIGUE")),0,VLOOKUP(IF(OR(S13="",OR($D13="",$D13="NL",$D13="HORS LIGUE")),"",COUNTIFS($D$5:$D$72,"&lt;&gt;"&amp;"",$D$5:$D$72,"&lt;&gt;"&amp;"NL",$D$5:$D$72,"&lt;&gt;"&amp;"HORS LIGUE",S$5:S$72,"&lt;"&amp;S13)+1),Paramètres!$B$3:$C$56,2,FALSE)*Paramètres!$K$10))</f>
        <v>0</v>
      </c>
      <c r="U13" s="46"/>
      <c r="V13" s="2">
        <f>IF(U$2="Bike &amp; Run",IF(ISNA(VLOOKUP(U13,Paramètres!$B$3:$C$56,2,FALSE)),0,VLOOKUP(U13,Paramètres!$B$3:$C$56,2,FALSE)*Paramètres!$K$11),IF(OR(U13="",OR($D13="",$D13="NL",$D13="HORS LIGUE")),0,VLOOKUP(IF(OR(U13="",OR($D13="",$D13="NL",$D13="HORS LIGUE")),"",COUNTIFS($D$5:$D$72,"&lt;&gt;"&amp;"",$D$5:$D$72,"&lt;&gt;"&amp;"NL",$D$5:$D$72,"&lt;&gt;"&amp;"HORS LIGUE",U$5:U$72,"&lt;"&amp;U13)+1),Paramètres!$B$3:$C$56,2,FALSE)*Paramètres!$K$11))</f>
        <v>0</v>
      </c>
      <c r="W13" s="46"/>
      <c r="X13" s="2">
        <f>IF(W$2="Bike &amp; Run",IF(ISNA(VLOOKUP(W13,Paramètres!$B$3:$C$56,2,FALSE)),0,VLOOKUP(W13,Paramètres!$B$3:$C$56,2,FALSE)*Paramètres!$K$12),IF(OR(W13="",OR($D13="",$D13="NL",$D13="HORS LIGUE")),0,VLOOKUP(IF(OR(W13="",OR($D13="",$D13="NL",$D13="HORS LIGUE")),"",COUNTIFS($D$5:$D$72,"&lt;&gt;"&amp;"",$D$5:$D$72,"&lt;&gt;"&amp;"NL",$D$5:$D$72,"&lt;&gt;"&amp;"HORS LIGUE",W$5:W$72,"&lt;"&amp;W13)+1),Paramètres!$B$3:$C$56,2,FALSE)*Paramètres!$K$12))</f>
        <v>0</v>
      </c>
      <c r="Y13" s="46"/>
      <c r="Z13" s="2">
        <f>IF(Y$2="Bike &amp; Run",IF(ISNA(VLOOKUP(Y13,Paramètres!$B$3:$C$56,2,FALSE)),0,VLOOKUP(Y13,Paramètres!$B$3:$C$56,2,FALSE)*Paramètres!$K$13),IF(OR(Y13="",OR($D13="",$D13="NL",$D13="HORS LIGUE")),0,VLOOKUP(IF(OR(Y13="",OR($D13="",$D13="NL",$D13="HORS LIGUE")),"",COUNTIFS($D$5:$D$72,"&lt;&gt;"&amp;"",$D$5:$D$72,"&lt;&gt;"&amp;"NL",$D$5:$D$72,"&lt;&gt;"&amp;"HORS LIGUE",Y$5:Y$72,"&lt;"&amp;Y13)+1),Paramètres!$B$3:$C$56,2,FALSE)*Paramètres!$K$13))</f>
        <v>0</v>
      </c>
      <c r="AA13" s="46"/>
      <c r="AB13" s="2">
        <f>IF(AA$2="Bike &amp; Run",IF(ISNA(VLOOKUP(AA13,Paramètres!$B$3:$C$56,2,FALSE)),0,VLOOKUP(AA13,Paramètres!$B$3:$C$56,2,FALSE)*Paramètres!$K$14),IF(OR(AA13="",OR($D13="",$D13="NL",$D13="HORS LIGUE")),0,VLOOKUP(IF(OR(AA13="",OR($D13="",$D13="NL",$D13="HORS LIGUE")),"",COUNTIFS($D$5:$D$72,"&lt;&gt;"&amp;"",$D$5:$D$72,"&lt;&gt;"&amp;"NL",$D$5:$D$72,"&lt;&gt;"&amp;"HORS LIGUE",AA$5:AA$72,"&lt;"&amp;AA13)+1),Paramètres!$B$3:$C$56,2,FALSE)*Paramètres!$K$14))</f>
        <v>0</v>
      </c>
      <c r="AC13" s="46"/>
      <c r="AD13" s="2">
        <f>IF(AC$2="Bike &amp; Run",IF(ISNA(VLOOKUP(AC13,Paramètres!$B$3:$C$56,2,FALSE)),0,VLOOKUP(AC13,Paramètres!$B$3:$C$56,2,FALSE)*Paramètres!$K$15),IF(OR(AC13="",OR($D13="",$D13="NL",$D13="HORS LIGUE")),0,VLOOKUP(IF(OR(AC13="",OR($D13="",$D13="NL",$D13="HORS LIGUE")),"",COUNTIFS($D$5:$D$72,"&lt;&gt;"&amp;"",$D$5:$D$72,"&lt;&gt;"&amp;"NL",$D$5:$D$72,"&lt;&gt;"&amp;"HORS LIGUE",AC$5:AC$72,"&lt;"&amp;AC13)+1),Paramètres!$B$3:$C$56,2,FALSE)*Paramètres!$K$15))</f>
        <v>0</v>
      </c>
      <c r="AE13" s="46"/>
      <c r="AF13" s="2">
        <f>IF(AE$2="Bike &amp; Run",IF(ISNA(VLOOKUP(AE13,Paramètres!$B$3:$C$56,2,FALSE)),0,VLOOKUP(AE13,Paramètres!$B$3:$C$56,2,FALSE)*Paramètres!$K$16),IF(OR(AE13="",OR($D13="",$D13="NL",$D13="HORS LIGUE")),0,VLOOKUP(IF(OR(AE13="",OR($D13="",$D13="NL",$D13="HORS LIGUE")),"",COUNTIFS($D$5:$D$72,"&lt;&gt;"&amp;"",$D$5:$D$72,"&lt;&gt;"&amp;"NL",$D$5:$D$72,"&lt;&gt;"&amp;"HORS LIGUE",AE$5:AE$72,"&lt;"&amp;AE13)+1),Paramètres!$B$3:$C$56,2,FALSE)*Paramètres!$K$16))</f>
        <v>0</v>
      </c>
      <c r="AG13" s="46"/>
      <c r="AH13" s="2">
        <f>IF(AG$2="Bike &amp; Run",IF(ISNA(VLOOKUP(AG13,Paramètres!$B$3:$C$56,2,FALSE)),0,VLOOKUP(AG13,Paramètres!$B$3:$C$56,2,FALSE)*Paramètres!$K$17),IF(OR(AG13="",OR($D13="",$D13="NL",$D13="HORS LIGUE")),0,VLOOKUP(IF(OR(AG13="",OR($D13="",$D13="NL",$D13="HORS LIGUE")),"",COUNTIFS($D$5:$D$72,"&lt;&gt;"&amp;"",$D$5:$D$72,"&lt;&gt;"&amp;"NL",$D$5:$D$72,"&lt;&gt;"&amp;"HORS LIGUE",AG$5:AG$72,"&lt;"&amp;AG13)+1),Paramètres!$B$3:$C$56,2,FALSE)*Paramètres!$K$17))</f>
        <v>0</v>
      </c>
      <c r="AI13" s="40">
        <f t="shared" si="0"/>
        <v>0</v>
      </c>
      <c r="AJ13" s="3" t="str">
        <f t="shared" si="1"/>
        <v/>
      </c>
      <c r="AK13" s="5">
        <f t="shared" si="2"/>
        <v>0</v>
      </c>
      <c r="AL13" s="41">
        <f t="shared" si="3"/>
        <v>0</v>
      </c>
      <c r="AM13" s="33" t="str">
        <f t="shared" si="4"/>
        <v/>
      </c>
      <c r="AO13" s="22">
        <f t="shared" si="5"/>
        <v>0</v>
      </c>
      <c r="AP13">
        <f t="shared" si="6"/>
        <v>0</v>
      </c>
      <c r="AQ13">
        <f t="shared" si="7"/>
        <v>0</v>
      </c>
      <c r="AR13">
        <f t="shared" si="8"/>
        <v>0</v>
      </c>
      <c r="AS13">
        <f t="shared" si="9"/>
        <v>0</v>
      </c>
      <c r="AT13">
        <f t="shared" si="10"/>
        <v>0</v>
      </c>
      <c r="AU13">
        <f t="shared" si="11"/>
        <v>0</v>
      </c>
      <c r="AV13">
        <f t="shared" si="12"/>
        <v>0</v>
      </c>
      <c r="AW13">
        <f t="shared" si="13"/>
        <v>0</v>
      </c>
      <c r="AX13">
        <f t="shared" si="14"/>
        <v>0</v>
      </c>
      <c r="AY13">
        <f t="shared" si="15"/>
        <v>0</v>
      </c>
      <c r="AZ13">
        <f t="shared" si="16"/>
        <v>0</v>
      </c>
      <c r="BA13">
        <f t="shared" si="17"/>
        <v>0</v>
      </c>
      <c r="BB13">
        <f t="shared" si="18"/>
        <v>0</v>
      </c>
      <c r="BC13">
        <f t="shared" si="19"/>
        <v>0</v>
      </c>
      <c r="BD13">
        <f t="shared" si="20"/>
        <v>0</v>
      </c>
      <c r="BE13" s="22">
        <f t="shared" ref="BE13:BR13" si="29">BD13+LARGE($AO13:$BC13,BE$4)</f>
        <v>0</v>
      </c>
      <c r="BF13" s="22">
        <f t="shared" si="29"/>
        <v>0</v>
      </c>
      <c r="BG13" s="22">
        <f t="shared" si="29"/>
        <v>0</v>
      </c>
      <c r="BH13" s="22">
        <f t="shared" si="29"/>
        <v>0</v>
      </c>
      <c r="BI13" s="22">
        <f t="shared" si="29"/>
        <v>0</v>
      </c>
      <c r="BJ13" s="22">
        <f t="shared" si="29"/>
        <v>0</v>
      </c>
      <c r="BK13" s="22">
        <f t="shared" si="29"/>
        <v>0</v>
      </c>
      <c r="BL13" s="22">
        <f t="shared" si="29"/>
        <v>0</v>
      </c>
      <c r="BM13" s="22">
        <f t="shared" si="29"/>
        <v>0</v>
      </c>
      <c r="BN13" s="22">
        <f t="shared" si="29"/>
        <v>0</v>
      </c>
      <c r="BO13" s="22">
        <f t="shared" si="29"/>
        <v>0</v>
      </c>
      <c r="BP13" s="22">
        <f t="shared" si="29"/>
        <v>0</v>
      </c>
      <c r="BQ13" s="22">
        <f t="shared" si="29"/>
        <v>0</v>
      </c>
      <c r="BR13" s="22">
        <f t="shared" si="29"/>
        <v>0</v>
      </c>
    </row>
    <row r="14" spans="1:70" ht="16.5">
      <c r="A14" s="14" t="s">
        <v>866</v>
      </c>
      <c r="B14" s="32" t="str">
        <f>IF(ISNA(VLOOKUP(A14,'Licenciés Jeunes 2023'!A:C,3,0)),"",VLOOKUP(A14,'Licenciés Jeunes 2023'!A:C,3,0))</f>
        <v/>
      </c>
      <c r="C14" s="32" t="str">
        <f>IF(ISNA(VLOOKUP(A14,'Licenciés Jeunes 2023'!A:C,2,0)),"",VLOOKUP(A14,'Licenciés Jeunes 2023'!A:C,2,0))</f>
        <v/>
      </c>
      <c r="D14" s="32" t="str">
        <f>IF(ISNA(VLOOKUP(A14,'Licenciés Jeunes 2023'!A:F,6,0)),"",VLOOKUP(A14,'Licenciés Jeunes 2023'!A:F,6,0))</f>
        <v/>
      </c>
      <c r="E14" s="6"/>
      <c r="F14" s="2">
        <f>IF(E$2="Bike &amp; Run",IF(ISNA(VLOOKUP(E14,Paramètres!$B$3:$C$56,2,FALSE)),0,VLOOKUP(E14,Paramètres!$B$3:$C$56,2,FALSE)*Paramètres!$K$3),IF(OR(E14="",OR($D14="",$D14="NL",$D14="HORS LIGUE")),0,VLOOKUP(IF(OR(E14="",OR($D14="",$D14="NL",$D14="HORS LIGUE")),"",COUNTIFS($D$5:$D$72,"&lt;&gt;"&amp;"",$D$5:$D$72,"&lt;&gt;"&amp;"NL",$D$5:$D$72,"&lt;&gt;"&amp;"HORS LIGUE",E$5:E$72,"&lt;"&amp;E14)+1),Paramètres!$B$3:$C$56,2,FALSE)*Paramètres!$K$3))</f>
        <v>0</v>
      </c>
      <c r="G14" s="4"/>
      <c r="H14" s="2">
        <f>IF(G$2="Bike &amp; Run",IF(ISNA(VLOOKUP(G14,Paramètres!$B$3:$C$56,2,FALSE)),0,VLOOKUP(G14,Paramètres!$B$3:$C$56,2,FALSE)*Paramètres!$K$4),IF(OR(G14="",OR($D14="",$D14="NL",$D14="HORS LIGUE")),0,VLOOKUP(IF(OR(G14="",OR($D14="",$D14="NL",$D14="HORS LIGUE")),"",COUNTIFS($D$5:$D$72,"&lt;&gt;"&amp;"",$D$5:$D$72,"&lt;&gt;"&amp;"NL",$D$5:$D$72,"&lt;&gt;"&amp;"HORS LIGUE",G$5:G$72,"&lt;"&amp;G14)+1),Paramètres!$B$3:$C$56,2,FALSE)*Paramètres!$K$4))</f>
        <v>0</v>
      </c>
      <c r="I14" s="36"/>
      <c r="J14" s="2">
        <f>IF(I$2="Bike &amp; Run",IF(ISNA(VLOOKUP(I14,Paramètres!$B$3:$C$56,2,FALSE)),0,VLOOKUP(I14,Paramètres!$B$3:$C$56,2,FALSE)*Paramètres!$K$5),IF(OR(I14="",OR($D14="",$D14="NL",$D14="HORS LIGUE")),0,VLOOKUP(IF(OR(I14="",OR($D14="",$D14="NL",$D14="HORS LIGUE")),"",COUNTIFS($D$5:$D$72,"&lt;&gt;"&amp;"",$D$5:$D$72,"&lt;&gt;"&amp;"NL",$D$5:$D$72,"&lt;&gt;"&amp;"HORS LIGUE",I$5:I$72,"&lt;"&amp;I14)+1),Paramètres!$B$3:$C$56,2,FALSE)*Paramètres!$K$5))</f>
        <v>0</v>
      </c>
      <c r="K14" s="4"/>
      <c r="L14" s="2">
        <f>IF(K$2="Bike &amp; Run",IF(ISNA(VLOOKUP(K14,Paramètres!$B$3:$C$56,2,FALSE)),0,VLOOKUP(K14,Paramètres!$B$3:$C$56,2,FALSE)*Paramètres!$K$6),IF(OR(K14="",OR($D14="",$D14="NL",$D14="HORS LIGUE")),0,VLOOKUP(IF(OR(K14="",OR($D14="",$D14="NL",$D14="HORS LIGUE")),"",COUNTIFS($D$5:$D$72,"&lt;&gt;"&amp;"",$D$5:$D$72,"&lt;&gt;"&amp;"NL",$D$5:$D$72,"&lt;&gt;"&amp;"HORS LIGUE",K$5:K$72,"&lt;"&amp;K14)+1),Paramètres!$B$3:$C$56,2,FALSE)*Paramètres!$K$6))</f>
        <v>0</v>
      </c>
      <c r="M14" s="4"/>
      <c r="N14" s="2">
        <f>IF(M$2="Bike &amp; Run",IF(ISNA(VLOOKUP(M14,Paramètres!$B$3:$C$56,2,FALSE)),0,VLOOKUP(M14,Paramètres!$B$3:$C$56,2,FALSE)*Paramètres!$K$7),IF(OR(M14="",OR($D14="",$D14="NL",$D14="HORS LIGUE")),0,VLOOKUP(IF(OR(M14="",OR($D14="",$D14="NL",$D14="HORS LIGUE")),"",COUNTIFS($D$5:$D$72,"&lt;&gt;"&amp;"",$D$5:$D$72,"&lt;&gt;"&amp;"NL",$D$5:$D$72,"&lt;&gt;"&amp;"HORS LIGUE",M$5:M$72,"&lt;"&amp;M14)+1),Paramètres!$B$3:$C$56,2,FALSE)*Paramètres!$K$7))</f>
        <v>0</v>
      </c>
      <c r="O14" s="46"/>
      <c r="P14" s="2">
        <f>IF(O$2="Bike &amp; Run",IF(ISNA(VLOOKUP(O14,Paramètres!$B$3:$C$56,2,FALSE)),0,VLOOKUP(O14,Paramètres!$B$3:$C$56,2,FALSE)*Paramètres!$K$8),IF(OR(O14="",OR($D14="",$D14="NL",$D14="HORS LIGUE")),0,VLOOKUP(IF(OR(O14="",OR($D14="",$D14="NL",$D14="HORS LIGUE")),"",COUNTIFS($D$5:$D$72,"&lt;&gt;"&amp;"",$D$5:$D$72,"&lt;&gt;"&amp;"NL",$D$5:$D$72,"&lt;&gt;"&amp;"HORS LIGUE",O$5:O$72,"&lt;"&amp;O14)+1),Paramètres!$B$3:$C$56,2,FALSE)*Paramètres!$K$8))</f>
        <v>0</v>
      </c>
      <c r="Q14" s="46"/>
      <c r="R14" s="2">
        <f>IF(Q$2="Bike &amp; Run",IF(ISNA(VLOOKUP(Q14,Paramètres!$B$3:$C$56,2,FALSE)),0,VLOOKUP(Q14,Paramètres!$B$3:$C$56,2,FALSE)*Paramètres!$K$9),IF(OR(Q14="",OR($D14="",$D14="NL",$D14="HORS LIGUE")),0,VLOOKUP(IF(OR(Q14="",OR($D14="",$D14="NL",$D14="HORS LIGUE")),"",COUNTIFS($D$5:$D$72,"&lt;&gt;"&amp;"",$D$5:$D$72,"&lt;&gt;"&amp;"NL",$D$5:$D$72,"&lt;&gt;"&amp;"HORS LIGUE",Q$5:Q$72,"&lt;"&amp;Q14)+1),Paramètres!$B$3:$C$56,2,FALSE)*Paramètres!$K$9))</f>
        <v>0</v>
      </c>
      <c r="S14" s="46"/>
      <c r="T14" s="2">
        <f>IF(S$2="Bike &amp; Run",IF(ISNA(VLOOKUP(S14,Paramètres!$B$3:$C$56,2,FALSE)),0,VLOOKUP(S14,Paramètres!$B$3:$C$56,2,FALSE)*Paramètres!$K$10),IF(OR(S14="",OR($D14="",$D14="NL",$D14="HORS LIGUE")),0,VLOOKUP(IF(OR(S14="",OR($D14="",$D14="NL",$D14="HORS LIGUE")),"",COUNTIFS($D$5:$D$72,"&lt;&gt;"&amp;"",$D$5:$D$72,"&lt;&gt;"&amp;"NL",$D$5:$D$72,"&lt;&gt;"&amp;"HORS LIGUE",S$5:S$72,"&lt;"&amp;S14)+1),Paramètres!$B$3:$C$56,2,FALSE)*Paramètres!$K$10))</f>
        <v>0</v>
      </c>
      <c r="U14" s="46"/>
      <c r="V14" s="2">
        <f>IF(U$2="Bike &amp; Run",IF(ISNA(VLOOKUP(U14,Paramètres!$B$3:$C$56,2,FALSE)),0,VLOOKUP(U14,Paramètres!$B$3:$C$56,2,FALSE)*Paramètres!$K$11),IF(OR(U14="",OR($D14="",$D14="NL",$D14="HORS LIGUE")),0,VLOOKUP(IF(OR(U14="",OR($D14="",$D14="NL",$D14="HORS LIGUE")),"",COUNTIFS($D$5:$D$72,"&lt;&gt;"&amp;"",$D$5:$D$72,"&lt;&gt;"&amp;"NL",$D$5:$D$72,"&lt;&gt;"&amp;"HORS LIGUE",U$5:U$72,"&lt;"&amp;U14)+1),Paramètres!$B$3:$C$56,2,FALSE)*Paramètres!$K$11))</f>
        <v>0</v>
      </c>
      <c r="W14" s="46"/>
      <c r="X14" s="2">
        <f>IF(W$2="Bike &amp; Run",IF(ISNA(VLOOKUP(W14,Paramètres!$B$3:$C$56,2,FALSE)),0,VLOOKUP(W14,Paramètres!$B$3:$C$56,2,FALSE)*Paramètres!$K$12),IF(OR(W14="",OR($D14="",$D14="NL",$D14="HORS LIGUE")),0,VLOOKUP(IF(OR(W14="",OR($D14="",$D14="NL",$D14="HORS LIGUE")),"",COUNTIFS($D$5:$D$72,"&lt;&gt;"&amp;"",$D$5:$D$72,"&lt;&gt;"&amp;"NL",$D$5:$D$72,"&lt;&gt;"&amp;"HORS LIGUE",W$5:W$72,"&lt;"&amp;W14)+1),Paramètres!$B$3:$C$56,2,FALSE)*Paramètres!$K$12))</f>
        <v>0</v>
      </c>
      <c r="Y14" s="46"/>
      <c r="Z14" s="2">
        <f>IF(Y$2="Bike &amp; Run",IF(ISNA(VLOOKUP(Y14,Paramètres!$B$3:$C$56,2,FALSE)),0,VLOOKUP(Y14,Paramètres!$B$3:$C$56,2,FALSE)*Paramètres!$K$13),IF(OR(Y14="",OR($D14="",$D14="NL",$D14="HORS LIGUE")),0,VLOOKUP(IF(OR(Y14="",OR($D14="",$D14="NL",$D14="HORS LIGUE")),"",COUNTIFS($D$5:$D$72,"&lt;&gt;"&amp;"",$D$5:$D$72,"&lt;&gt;"&amp;"NL",$D$5:$D$72,"&lt;&gt;"&amp;"HORS LIGUE",Y$5:Y$72,"&lt;"&amp;Y14)+1),Paramètres!$B$3:$C$56,2,FALSE)*Paramètres!$K$13))</f>
        <v>0</v>
      </c>
      <c r="AA14" s="46"/>
      <c r="AB14" s="2">
        <f>IF(AA$2="Bike &amp; Run",IF(ISNA(VLOOKUP(AA14,Paramètres!$B$3:$C$56,2,FALSE)),0,VLOOKUP(AA14,Paramètres!$B$3:$C$56,2,FALSE)*Paramètres!$K$14),IF(OR(AA14="",OR($D14="",$D14="NL",$D14="HORS LIGUE")),0,VLOOKUP(IF(OR(AA14="",OR($D14="",$D14="NL",$D14="HORS LIGUE")),"",COUNTIFS($D$5:$D$72,"&lt;&gt;"&amp;"",$D$5:$D$72,"&lt;&gt;"&amp;"NL",$D$5:$D$72,"&lt;&gt;"&amp;"HORS LIGUE",AA$5:AA$72,"&lt;"&amp;AA14)+1),Paramètres!$B$3:$C$56,2,FALSE)*Paramètres!$K$14))</f>
        <v>0</v>
      </c>
      <c r="AC14" s="46"/>
      <c r="AD14" s="2">
        <f>IF(AC$2="Bike &amp; Run",IF(ISNA(VLOOKUP(AC14,Paramètres!$B$3:$C$56,2,FALSE)),0,VLOOKUP(AC14,Paramètres!$B$3:$C$56,2,FALSE)*Paramètres!$K$15),IF(OR(AC14="",OR($D14="",$D14="NL",$D14="HORS LIGUE")),0,VLOOKUP(IF(OR(AC14="",OR($D14="",$D14="NL",$D14="HORS LIGUE")),"",COUNTIFS($D$5:$D$72,"&lt;&gt;"&amp;"",$D$5:$D$72,"&lt;&gt;"&amp;"NL",$D$5:$D$72,"&lt;&gt;"&amp;"HORS LIGUE",AC$5:AC$72,"&lt;"&amp;AC14)+1),Paramètres!$B$3:$C$56,2,FALSE)*Paramètres!$K$15))</f>
        <v>0</v>
      </c>
      <c r="AE14" s="46"/>
      <c r="AF14" s="2">
        <f>IF(AE$2="Bike &amp; Run",IF(ISNA(VLOOKUP(AE14,Paramètres!$B$3:$C$56,2,FALSE)),0,VLOOKUP(AE14,Paramètres!$B$3:$C$56,2,FALSE)*Paramètres!$K$16),IF(OR(AE14="",OR($D14="",$D14="NL",$D14="HORS LIGUE")),0,VLOOKUP(IF(OR(AE14="",OR($D14="",$D14="NL",$D14="HORS LIGUE")),"",COUNTIFS($D$5:$D$72,"&lt;&gt;"&amp;"",$D$5:$D$72,"&lt;&gt;"&amp;"NL",$D$5:$D$72,"&lt;&gt;"&amp;"HORS LIGUE",AE$5:AE$72,"&lt;"&amp;AE14)+1),Paramètres!$B$3:$C$56,2,FALSE)*Paramètres!$K$16))</f>
        <v>0</v>
      </c>
      <c r="AG14" s="46"/>
      <c r="AH14" s="2">
        <f>IF(AG$2="Bike &amp; Run",IF(ISNA(VLOOKUP(AG14,Paramètres!$B$3:$C$56,2,FALSE)),0,VLOOKUP(AG14,Paramètres!$B$3:$C$56,2,FALSE)*Paramètres!$K$17),IF(OR(AG14="",OR($D14="",$D14="NL",$D14="HORS LIGUE")),0,VLOOKUP(IF(OR(AG14="",OR($D14="",$D14="NL",$D14="HORS LIGUE")),"",COUNTIFS($D$5:$D$72,"&lt;&gt;"&amp;"",$D$5:$D$72,"&lt;&gt;"&amp;"NL",$D$5:$D$72,"&lt;&gt;"&amp;"HORS LIGUE",AG$5:AG$72,"&lt;"&amp;AG14)+1),Paramètres!$B$3:$C$56,2,FALSE)*Paramètres!$K$17))</f>
        <v>0</v>
      </c>
      <c r="AI14" s="40">
        <f t="shared" si="0"/>
        <v>0</v>
      </c>
      <c r="AJ14" s="3" t="str">
        <f t="shared" si="1"/>
        <v/>
      </c>
      <c r="AK14" s="5">
        <f t="shared" si="2"/>
        <v>0</v>
      </c>
      <c r="AL14" s="41">
        <f t="shared" si="3"/>
        <v>0</v>
      </c>
      <c r="AM14" s="33" t="str">
        <f t="shared" si="4"/>
        <v/>
      </c>
      <c r="AO14" s="22">
        <f t="shared" si="5"/>
        <v>0</v>
      </c>
      <c r="AP14">
        <f t="shared" si="6"/>
        <v>0</v>
      </c>
      <c r="AQ14">
        <f t="shared" si="7"/>
        <v>0</v>
      </c>
      <c r="AR14">
        <f t="shared" si="8"/>
        <v>0</v>
      </c>
      <c r="AS14">
        <f t="shared" si="9"/>
        <v>0</v>
      </c>
      <c r="AT14">
        <f t="shared" si="10"/>
        <v>0</v>
      </c>
      <c r="AU14">
        <f t="shared" si="11"/>
        <v>0</v>
      </c>
      <c r="AV14">
        <f t="shared" si="12"/>
        <v>0</v>
      </c>
      <c r="AW14">
        <f t="shared" si="13"/>
        <v>0</v>
      </c>
      <c r="AX14">
        <f t="shared" si="14"/>
        <v>0</v>
      </c>
      <c r="AY14">
        <f t="shared" si="15"/>
        <v>0</v>
      </c>
      <c r="AZ14">
        <f t="shared" si="16"/>
        <v>0</v>
      </c>
      <c r="BA14">
        <f t="shared" si="17"/>
        <v>0</v>
      </c>
      <c r="BB14">
        <f t="shared" si="18"/>
        <v>0</v>
      </c>
      <c r="BC14">
        <f t="shared" si="19"/>
        <v>0</v>
      </c>
      <c r="BD14">
        <f t="shared" si="20"/>
        <v>0</v>
      </c>
      <c r="BE14" s="22">
        <f t="shared" ref="BE14:BR14" si="30">BD14+LARGE($AO14:$BC14,BE$4)</f>
        <v>0</v>
      </c>
      <c r="BF14" s="22">
        <f t="shared" si="30"/>
        <v>0</v>
      </c>
      <c r="BG14" s="22">
        <f t="shared" si="30"/>
        <v>0</v>
      </c>
      <c r="BH14" s="22">
        <f t="shared" si="30"/>
        <v>0</v>
      </c>
      <c r="BI14" s="22">
        <f t="shared" si="30"/>
        <v>0</v>
      </c>
      <c r="BJ14" s="22">
        <f t="shared" si="30"/>
        <v>0</v>
      </c>
      <c r="BK14" s="22">
        <f t="shared" si="30"/>
        <v>0</v>
      </c>
      <c r="BL14" s="22">
        <f t="shared" si="30"/>
        <v>0</v>
      </c>
      <c r="BM14" s="22">
        <f t="shared" si="30"/>
        <v>0</v>
      </c>
      <c r="BN14" s="22">
        <f t="shared" si="30"/>
        <v>0</v>
      </c>
      <c r="BO14" s="22">
        <f t="shared" si="30"/>
        <v>0</v>
      </c>
      <c r="BP14" s="22">
        <f t="shared" si="30"/>
        <v>0</v>
      </c>
      <c r="BQ14" s="22">
        <f t="shared" si="30"/>
        <v>0</v>
      </c>
      <c r="BR14" s="22">
        <f t="shared" si="30"/>
        <v>0</v>
      </c>
    </row>
    <row r="15" spans="1:70" ht="16.5">
      <c r="A15" s="14" t="s">
        <v>588</v>
      </c>
      <c r="B15" s="32" t="str">
        <f>IF(ISNA(VLOOKUP(A15,'Licenciés Jeunes 2023'!A:C,3,0)),"",VLOOKUP(A15,'Licenciés Jeunes 2023'!A:C,3,0))</f>
        <v/>
      </c>
      <c r="C15" s="32" t="str">
        <f>IF(ISNA(VLOOKUP(A15,'Licenciés Jeunes 2023'!A:C,2,0)),"",VLOOKUP(A15,'Licenciés Jeunes 2023'!A:C,2,0))</f>
        <v/>
      </c>
      <c r="D15" s="32" t="str">
        <f>IF(ISNA(VLOOKUP(A15,'Licenciés Jeunes 2023'!A:F,6,0)),"",VLOOKUP(A15,'Licenciés Jeunes 2023'!A:F,6,0))</f>
        <v/>
      </c>
      <c r="E15" s="6"/>
      <c r="F15" s="2">
        <f>IF(E$2="Bike &amp; Run",IF(ISNA(VLOOKUP(E15,Paramètres!$B$3:$C$56,2,FALSE)),0,VLOOKUP(E15,Paramètres!$B$3:$C$56,2,FALSE)*Paramètres!$K$3),IF(OR(E15="",OR($D15="",$D15="NL",$D15="HORS LIGUE")),0,VLOOKUP(IF(OR(E15="",OR($D15="",$D15="NL",$D15="HORS LIGUE")),"",COUNTIFS($D$5:$D$72,"&lt;&gt;"&amp;"",$D$5:$D$72,"&lt;&gt;"&amp;"NL",$D$5:$D$72,"&lt;&gt;"&amp;"HORS LIGUE",E$5:E$72,"&lt;"&amp;E15)+1),Paramètres!$B$3:$C$56,2,FALSE)*Paramètres!$K$3))</f>
        <v>0</v>
      </c>
      <c r="G15" s="4"/>
      <c r="H15" s="2">
        <f>IF(G$2="Bike &amp; Run",IF(ISNA(VLOOKUP(G15,Paramètres!$B$3:$C$56,2,FALSE)),0,VLOOKUP(G15,Paramètres!$B$3:$C$56,2,FALSE)*Paramètres!$K$4),IF(OR(G15="",OR($D15="",$D15="NL",$D15="HORS LIGUE")),0,VLOOKUP(IF(OR(G15="",OR($D15="",$D15="NL",$D15="HORS LIGUE")),"",COUNTIFS($D$5:$D$72,"&lt;&gt;"&amp;"",$D$5:$D$72,"&lt;&gt;"&amp;"NL",$D$5:$D$72,"&lt;&gt;"&amp;"HORS LIGUE",G$5:G$72,"&lt;"&amp;G15)+1),Paramètres!$B$3:$C$56,2,FALSE)*Paramètres!$K$4))</f>
        <v>0</v>
      </c>
      <c r="I15" s="36"/>
      <c r="J15" s="2">
        <f>IF(I$2="Bike &amp; Run",IF(ISNA(VLOOKUP(I15,Paramètres!$B$3:$C$56,2,FALSE)),0,VLOOKUP(I15,Paramètres!$B$3:$C$56,2,FALSE)*Paramètres!$K$5),IF(OR(I15="",OR($D15="",$D15="NL",$D15="HORS LIGUE")),0,VLOOKUP(IF(OR(I15="",OR($D15="",$D15="NL",$D15="HORS LIGUE")),"",COUNTIFS($D$5:$D$72,"&lt;&gt;"&amp;"",$D$5:$D$72,"&lt;&gt;"&amp;"NL",$D$5:$D$72,"&lt;&gt;"&amp;"HORS LIGUE",I$5:I$72,"&lt;"&amp;I15)+1),Paramètres!$B$3:$C$56,2,FALSE)*Paramètres!$K$5))</f>
        <v>0</v>
      </c>
      <c r="K15" s="4"/>
      <c r="L15" s="2">
        <f>IF(K$2="Bike &amp; Run",IF(ISNA(VLOOKUP(K15,Paramètres!$B$3:$C$56,2,FALSE)),0,VLOOKUP(K15,Paramètres!$B$3:$C$56,2,FALSE)*Paramètres!$K$6),IF(OR(K15="",OR($D15="",$D15="NL",$D15="HORS LIGUE")),0,VLOOKUP(IF(OR(K15="",OR($D15="",$D15="NL",$D15="HORS LIGUE")),"",COUNTIFS($D$5:$D$72,"&lt;&gt;"&amp;"",$D$5:$D$72,"&lt;&gt;"&amp;"NL",$D$5:$D$72,"&lt;&gt;"&amp;"HORS LIGUE",K$5:K$72,"&lt;"&amp;K15)+1),Paramètres!$B$3:$C$56,2,FALSE)*Paramètres!$K$6))</f>
        <v>0</v>
      </c>
      <c r="M15" s="4"/>
      <c r="N15" s="2">
        <f>IF(M$2="Bike &amp; Run",IF(ISNA(VLOOKUP(M15,Paramètres!$B$3:$C$56,2,FALSE)),0,VLOOKUP(M15,Paramètres!$B$3:$C$56,2,FALSE)*Paramètres!$K$7),IF(OR(M15="",OR($D15="",$D15="NL",$D15="HORS LIGUE")),0,VLOOKUP(IF(OR(M15="",OR($D15="",$D15="NL",$D15="HORS LIGUE")),"",COUNTIFS($D$5:$D$72,"&lt;&gt;"&amp;"",$D$5:$D$72,"&lt;&gt;"&amp;"NL",$D$5:$D$72,"&lt;&gt;"&amp;"HORS LIGUE",M$5:M$72,"&lt;"&amp;M15)+1),Paramètres!$B$3:$C$56,2,FALSE)*Paramètres!$K$7))</f>
        <v>0</v>
      </c>
      <c r="O15" s="46"/>
      <c r="P15" s="2">
        <f>IF(O$2="Bike &amp; Run",IF(ISNA(VLOOKUP(O15,Paramètres!$B$3:$C$56,2,FALSE)),0,VLOOKUP(O15,Paramètres!$B$3:$C$56,2,FALSE)*Paramètres!$K$8),IF(OR(O15="",OR($D15="",$D15="NL",$D15="HORS LIGUE")),0,VLOOKUP(IF(OR(O15="",OR($D15="",$D15="NL",$D15="HORS LIGUE")),"",COUNTIFS($D$5:$D$72,"&lt;&gt;"&amp;"",$D$5:$D$72,"&lt;&gt;"&amp;"NL",$D$5:$D$72,"&lt;&gt;"&amp;"HORS LIGUE",O$5:O$72,"&lt;"&amp;O15)+1),Paramètres!$B$3:$C$56,2,FALSE)*Paramètres!$K$8))</f>
        <v>0</v>
      </c>
      <c r="Q15" s="46"/>
      <c r="R15" s="2">
        <f>IF(Q$2="Bike &amp; Run",IF(ISNA(VLOOKUP(Q15,Paramètres!$B$3:$C$56,2,FALSE)),0,VLOOKUP(Q15,Paramètres!$B$3:$C$56,2,FALSE)*Paramètres!$K$9),IF(OR(Q15="",OR($D15="",$D15="NL",$D15="HORS LIGUE")),0,VLOOKUP(IF(OR(Q15="",OR($D15="",$D15="NL",$D15="HORS LIGUE")),"",COUNTIFS($D$5:$D$72,"&lt;&gt;"&amp;"",$D$5:$D$72,"&lt;&gt;"&amp;"NL",$D$5:$D$72,"&lt;&gt;"&amp;"HORS LIGUE",Q$5:Q$72,"&lt;"&amp;Q15)+1),Paramètres!$B$3:$C$56,2,FALSE)*Paramètres!$K$9))</f>
        <v>0</v>
      </c>
      <c r="S15" s="46"/>
      <c r="T15" s="2">
        <f>IF(S$2="Bike &amp; Run",IF(ISNA(VLOOKUP(S15,Paramètres!$B$3:$C$56,2,FALSE)),0,VLOOKUP(S15,Paramètres!$B$3:$C$56,2,FALSE)*Paramètres!$K$10),IF(OR(S15="",OR($D15="",$D15="NL",$D15="HORS LIGUE")),0,VLOOKUP(IF(OR(S15="",OR($D15="",$D15="NL",$D15="HORS LIGUE")),"",COUNTIFS($D$5:$D$72,"&lt;&gt;"&amp;"",$D$5:$D$72,"&lt;&gt;"&amp;"NL",$D$5:$D$72,"&lt;&gt;"&amp;"HORS LIGUE",S$5:S$72,"&lt;"&amp;S15)+1),Paramètres!$B$3:$C$56,2,FALSE)*Paramètres!$K$10))</f>
        <v>0</v>
      </c>
      <c r="U15" s="46"/>
      <c r="V15" s="2">
        <f>IF(U$2="Bike &amp; Run",IF(ISNA(VLOOKUP(U15,Paramètres!$B$3:$C$56,2,FALSE)),0,VLOOKUP(U15,Paramètres!$B$3:$C$56,2,FALSE)*Paramètres!$K$11),IF(OR(U15="",OR($D15="",$D15="NL",$D15="HORS LIGUE")),0,VLOOKUP(IF(OR(U15="",OR($D15="",$D15="NL",$D15="HORS LIGUE")),"",COUNTIFS($D$5:$D$72,"&lt;&gt;"&amp;"",$D$5:$D$72,"&lt;&gt;"&amp;"NL",$D$5:$D$72,"&lt;&gt;"&amp;"HORS LIGUE",U$5:U$72,"&lt;"&amp;U15)+1),Paramètres!$B$3:$C$56,2,FALSE)*Paramètres!$K$11))</f>
        <v>0</v>
      </c>
      <c r="W15" s="46"/>
      <c r="X15" s="2">
        <f>IF(W$2="Bike &amp; Run",IF(ISNA(VLOOKUP(W15,Paramètres!$B$3:$C$56,2,FALSE)),0,VLOOKUP(W15,Paramètres!$B$3:$C$56,2,FALSE)*Paramètres!$K$12),IF(OR(W15="",OR($D15="",$D15="NL",$D15="HORS LIGUE")),0,VLOOKUP(IF(OR(W15="",OR($D15="",$D15="NL",$D15="HORS LIGUE")),"",COUNTIFS($D$5:$D$72,"&lt;&gt;"&amp;"",$D$5:$D$72,"&lt;&gt;"&amp;"NL",$D$5:$D$72,"&lt;&gt;"&amp;"HORS LIGUE",W$5:W$72,"&lt;"&amp;W15)+1),Paramètres!$B$3:$C$56,2,FALSE)*Paramètres!$K$12))</f>
        <v>0</v>
      </c>
      <c r="Y15" s="46"/>
      <c r="Z15" s="2">
        <f>IF(Y$2="Bike &amp; Run",IF(ISNA(VLOOKUP(Y15,Paramètres!$B$3:$C$56,2,FALSE)),0,VLOOKUP(Y15,Paramètres!$B$3:$C$56,2,FALSE)*Paramètres!$K$13),IF(OR(Y15="",OR($D15="",$D15="NL",$D15="HORS LIGUE")),0,VLOOKUP(IF(OR(Y15="",OR($D15="",$D15="NL",$D15="HORS LIGUE")),"",COUNTIFS($D$5:$D$72,"&lt;&gt;"&amp;"",$D$5:$D$72,"&lt;&gt;"&amp;"NL",$D$5:$D$72,"&lt;&gt;"&amp;"HORS LIGUE",Y$5:Y$72,"&lt;"&amp;Y15)+1),Paramètres!$B$3:$C$56,2,FALSE)*Paramètres!$K$13))</f>
        <v>0</v>
      </c>
      <c r="AA15" s="46"/>
      <c r="AB15" s="2">
        <f>IF(AA$2="Bike &amp; Run",IF(ISNA(VLOOKUP(AA15,Paramètres!$B$3:$C$56,2,FALSE)),0,VLOOKUP(AA15,Paramètres!$B$3:$C$56,2,FALSE)*Paramètres!$K$14),IF(OR(AA15="",OR($D15="",$D15="NL",$D15="HORS LIGUE")),0,VLOOKUP(IF(OR(AA15="",OR($D15="",$D15="NL",$D15="HORS LIGUE")),"",COUNTIFS($D$5:$D$72,"&lt;&gt;"&amp;"",$D$5:$D$72,"&lt;&gt;"&amp;"NL",$D$5:$D$72,"&lt;&gt;"&amp;"HORS LIGUE",AA$5:AA$72,"&lt;"&amp;AA15)+1),Paramètres!$B$3:$C$56,2,FALSE)*Paramètres!$K$14))</f>
        <v>0</v>
      </c>
      <c r="AC15" s="46"/>
      <c r="AD15" s="2">
        <f>IF(AC$2="Bike &amp; Run",IF(ISNA(VLOOKUP(AC15,Paramètres!$B$3:$C$56,2,FALSE)),0,VLOOKUP(AC15,Paramètres!$B$3:$C$56,2,FALSE)*Paramètres!$K$15),IF(OR(AC15="",OR($D15="",$D15="NL",$D15="HORS LIGUE")),0,VLOOKUP(IF(OR(AC15="",OR($D15="",$D15="NL",$D15="HORS LIGUE")),"",COUNTIFS($D$5:$D$72,"&lt;&gt;"&amp;"",$D$5:$D$72,"&lt;&gt;"&amp;"NL",$D$5:$D$72,"&lt;&gt;"&amp;"HORS LIGUE",AC$5:AC$72,"&lt;"&amp;AC15)+1),Paramètres!$B$3:$C$56,2,FALSE)*Paramètres!$K$15))</f>
        <v>0</v>
      </c>
      <c r="AE15" s="46"/>
      <c r="AF15" s="2">
        <f>IF(AE$2="Bike &amp; Run",IF(ISNA(VLOOKUP(AE15,Paramètres!$B$3:$C$56,2,FALSE)),0,VLOOKUP(AE15,Paramètres!$B$3:$C$56,2,FALSE)*Paramètres!$K$16),IF(OR(AE15="",OR($D15="",$D15="NL",$D15="HORS LIGUE")),0,VLOOKUP(IF(OR(AE15="",OR($D15="",$D15="NL",$D15="HORS LIGUE")),"",COUNTIFS($D$5:$D$72,"&lt;&gt;"&amp;"",$D$5:$D$72,"&lt;&gt;"&amp;"NL",$D$5:$D$72,"&lt;&gt;"&amp;"HORS LIGUE",AE$5:AE$72,"&lt;"&amp;AE15)+1),Paramètres!$B$3:$C$56,2,FALSE)*Paramètres!$K$16))</f>
        <v>0</v>
      </c>
      <c r="AG15" s="46"/>
      <c r="AH15" s="2">
        <f>IF(AG$2="Bike &amp; Run",IF(ISNA(VLOOKUP(AG15,Paramètres!$B$3:$C$56,2,FALSE)),0,VLOOKUP(AG15,Paramètres!$B$3:$C$56,2,FALSE)*Paramètres!$K$17),IF(OR(AG15="",OR($D15="",$D15="NL",$D15="HORS LIGUE")),0,VLOOKUP(IF(OR(AG15="",OR($D15="",$D15="NL",$D15="HORS LIGUE")),"",COUNTIFS($D$5:$D$72,"&lt;&gt;"&amp;"",$D$5:$D$72,"&lt;&gt;"&amp;"NL",$D$5:$D$72,"&lt;&gt;"&amp;"HORS LIGUE",AG$5:AG$72,"&lt;"&amp;AG15)+1),Paramètres!$B$3:$C$56,2,FALSE)*Paramètres!$K$17))</f>
        <v>0</v>
      </c>
      <c r="AI15" s="40">
        <f t="shared" si="0"/>
        <v>0</v>
      </c>
      <c r="AJ15" s="3" t="str">
        <f t="shared" si="1"/>
        <v/>
      </c>
      <c r="AK15" s="5">
        <f t="shared" si="2"/>
        <v>0</v>
      </c>
      <c r="AL15" s="41">
        <f t="shared" si="3"/>
        <v>0</v>
      </c>
      <c r="AM15" s="33" t="str">
        <f t="shared" si="4"/>
        <v/>
      </c>
      <c r="AO15" s="22">
        <f t="shared" si="5"/>
        <v>0</v>
      </c>
      <c r="AP15">
        <f t="shared" si="6"/>
        <v>0</v>
      </c>
      <c r="AQ15">
        <f t="shared" si="7"/>
        <v>0</v>
      </c>
      <c r="AR15">
        <f t="shared" si="8"/>
        <v>0</v>
      </c>
      <c r="AS15">
        <f t="shared" si="9"/>
        <v>0</v>
      </c>
      <c r="AT15">
        <f t="shared" si="10"/>
        <v>0</v>
      </c>
      <c r="AU15">
        <f t="shared" si="11"/>
        <v>0</v>
      </c>
      <c r="AV15">
        <f t="shared" si="12"/>
        <v>0</v>
      </c>
      <c r="AW15">
        <f t="shared" si="13"/>
        <v>0</v>
      </c>
      <c r="AX15">
        <f t="shared" si="14"/>
        <v>0</v>
      </c>
      <c r="AY15">
        <f t="shared" si="15"/>
        <v>0</v>
      </c>
      <c r="AZ15">
        <f t="shared" si="16"/>
        <v>0</v>
      </c>
      <c r="BA15">
        <f t="shared" si="17"/>
        <v>0</v>
      </c>
      <c r="BB15">
        <f t="shared" si="18"/>
        <v>0</v>
      </c>
      <c r="BC15">
        <f t="shared" si="19"/>
        <v>0</v>
      </c>
      <c r="BD15">
        <f t="shared" si="20"/>
        <v>0</v>
      </c>
      <c r="BE15" s="22">
        <f t="shared" ref="BE15:BR15" si="31">BD15+LARGE($AO15:$BC15,BE$4)</f>
        <v>0</v>
      </c>
      <c r="BF15" s="22">
        <f t="shared" si="31"/>
        <v>0</v>
      </c>
      <c r="BG15" s="22">
        <f t="shared" si="31"/>
        <v>0</v>
      </c>
      <c r="BH15" s="22">
        <f t="shared" si="31"/>
        <v>0</v>
      </c>
      <c r="BI15" s="22">
        <f t="shared" si="31"/>
        <v>0</v>
      </c>
      <c r="BJ15" s="22">
        <f t="shared" si="31"/>
        <v>0</v>
      </c>
      <c r="BK15" s="22">
        <f t="shared" si="31"/>
        <v>0</v>
      </c>
      <c r="BL15" s="22">
        <f t="shared" si="31"/>
        <v>0</v>
      </c>
      <c r="BM15" s="22">
        <f t="shared" si="31"/>
        <v>0</v>
      </c>
      <c r="BN15" s="22">
        <f t="shared" si="31"/>
        <v>0</v>
      </c>
      <c r="BO15" s="22">
        <f t="shared" si="31"/>
        <v>0</v>
      </c>
      <c r="BP15" s="22">
        <f t="shared" si="31"/>
        <v>0</v>
      </c>
      <c r="BQ15" s="22">
        <f t="shared" si="31"/>
        <v>0</v>
      </c>
      <c r="BR15" s="22">
        <f t="shared" si="31"/>
        <v>0</v>
      </c>
    </row>
    <row r="16" spans="1:70" ht="16.5">
      <c r="A16" s="14" t="s">
        <v>604</v>
      </c>
      <c r="B16" s="32" t="str">
        <f>IF(ISNA(VLOOKUP(A16,'Licenciés Jeunes 2023'!A:C,3,0)),"",VLOOKUP(A16,'Licenciés Jeunes 2023'!A:C,3,0))</f>
        <v/>
      </c>
      <c r="C16" s="32" t="str">
        <f>IF(ISNA(VLOOKUP(A16,'Licenciés Jeunes 2023'!A:C,2,0)),"",VLOOKUP(A16,'Licenciés Jeunes 2023'!A:C,2,0))</f>
        <v/>
      </c>
      <c r="D16" s="32" t="str">
        <f>IF(ISNA(VLOOKUP(A16,'Licenciés Jeunes 2023'!A:F,6,0)),"",VLOOKUP(A16,'Licenciés Jeunes 2023'!A:F,6,0))</f>
        <v/>
      </c>
      <c r="E16" s="6"/>
      <c r="F16" s="2">
        <f>IF(E$2="Bike &amp; Run",IF(ISNA(VLOOKUP(E16,Paramètres!$B$3:$C$56,2,FALSE)),0,VLOOKUP(E16,Paramètres!$B$3:$C$56,2,FALSE)*Paramètres!$K$3),IF(OR(E16="",OR($D16="",$D16="NL",$D16="HORS LIGUE")),0,VLOOKUP(IF(OR(E16="",OR($D16="",$D16="NL",$D16="HORS LIGUE")),"",COUNTIFS($D$5:$D$72,"&lt;&gt;"&amp;"",$D$5:$D$72,"&lt;&gt;"&amp;"NL",$D$5:$D$72,"&lt;&gt;"&amp;"HORS LIGUE",E$5:E$72,"&lt;"&amp;E16)+1),Paramètres!$B$3:$C$56,2,FALSE)*Paramètres!$K$3))</f>
        <v>0</v>
      </c>
      <c r="G16" s="4"/>
      <c r="H16" s="2">
        <f>IF(G$2="Bike &amp; Run",IF(ISNA(VLOOKUP(G16,Paramètres!$B$3:$C$56,2,FALSE)),0,VLOOKUP(G16,Paramètres!$B$3:$C$56,2,FALSE)*Paramètres!$K$4),IF(OR(G16="",OR($D16="",$D16="NL",$D16="HORS LIGUE")),0,VLOOKUP(IF(OR(G16="",OR($D16="",$D16="NL",$D16="HORS LIGUE")),"",COUNTIFS($D$5:$D$72,"&lt;&gt;"&amp;"",$D$5:$D$72,"&lt;&gt;"&amp;"NL",$D$5:$D$72,"&lt;&gt;"&amp;"HORS LIGUE",G$5:G$72,"&lt;"&amp;G16)+1),Paramètres!$B$3:$C$56,2,FALSE)*Paramètres!$K$4))</f>
        <v>0</v>
      </c>
      <c r="I16" s="36"/>
      <c r="J16" s="2">
        <f>IF(I$2="Bike &amp; Run",IF(ISNA(VLOOKUP(I16,Paramètres!$B$3:$C$56,2,FALSE)),0,VLOOKUP(I16,Paramètres!$B$3:$C$56,2,FALSE)*Paramètres!$K$5),IF(OR(I16="",OR($D16="",$D16="NL",$D16="HORS LIGUE")),0,VLOOKUP(IF(OR(I16="",OR($D16="",$D16="NL",$D16="HORS LIGUE")),"",COUNTIFS($D$5:$D$72,"&lt;&gt;"&amp;"",$D$5:$D$72,"&lt;&gt;"&amp;"NL",$D$5:$D$72,"&lt;&gt;"&amp;"HORS LIGUE",I$5:I$72,"&lt;"&amp;I16)+1),Paramètres!$B$3:$C$56,2,FALSE)*Paramètres!$K$5))</f>
        <v>0</v>
      </c>
      <c r="K16" s="4"/>
      <c r="L16" s="2">
        <f>IF(K$2="Bike &amp; Run",IF(ISNA(VLOOKUP(K16,Paramètres!$B$3:$C$56,2,FALSE)),0,VLOOKUP(K16,Paramètres!$B$3:$C$56,2,FALSE)*Paramètres!$K$6),IF(OR(K16="",OR($D16="",$D16="NL",$D16="HORS LIGUE")),0,VLOOKUP(IF(OR(K16="",OR($D16="",$D16="NL",$D16="HORS LIGUE")),"",COUNTIFS($D$5:$D$72,"&lt;&gt;"&amp;"",$D$5:$D$72,"&lt;&gt;"&amp;"NL",$D$5:$D$72,"&lt;&gt;"&amp;"HORS LIGUE",K$5:K$72,"&lt;"&amp;K16)+1),Paramètres!$B$3:$C$56,2,FALSE)*Paramètres!$K$6))</f>
        <v>0</v>
      </c>
      <c r="M16" s="4"/>
      <c r="N16" s="2">
        <f>IF(M$2="Bike &amp; Run",IF(ISNA(VLOOKUP(M16,Paramètres!$B$3:$C$56,2,FALSE)),0,VLOOKUP(M16,Paramètres!$B$3:$C$56,2,FALSE)*Paramètres!$K$7),IF(OR(M16="",OR($D16="",$D16="NL",$D16="HORS LIGUE")),0,VLOOKUP(IF(OR(M16="",OR($D16="",$D16="NL",$D16="HORS LIGUE")),"",COUNTIFS($D$5:$D$72,"&lt;&gt;"&amp;"",$D$5:$D$72,"&lt;&gt;"&amp;"NL",$D$5:$D$72,"&lt;&gt;"&amp;"HORS LIGUE",M$5:M$72,"&lt;"&amp;M16)+1),Paramètres!$B$3:$C$56,2,FALSE)*Paramètres!$K$7))</f>
        <v>0</v>
      </c>
      <c r="O16" s="46"/>
      <c r="P16" s="2">
        <f>IF(O$2="Bike &amp; Run",IF(ISNA(VLOOKUP(O16,Paramètres!$B$3:$C$56,2,FALSE)),0,VLOOKUP(O16,Paramètres!$B$3:$C$56,2,FALSE)*Paramètres!$K$8),IF(OR(O16="",OR($D16="",$D16="NL",$D16="HORS LIGUE")),0,VLOOKUP(IF(OR(O16="",OR($D16="",$D16="NL",$D16="HORS LIGUE")),"",COUNTIFS($D$5:$D$72,"&lt;&gt;"&amp;"",$D$5:$D$72,"&lt;&gt;"&amp;"NL",$D$5:$D$72,"&lt;&gt;"&amp;"HORS LIGUE",O$5:O$72,"&lt;"&amp;O16)+1),Paramètres!$B$3:$C$56,2,FALSE)*Paramètres!$K$8))</f>
        <v>0</v>
      </c>
      <c r="Q16" s="46"/>
      <c r="R16" s="2">
        <f>IF(Q$2="Bike &amp; Run",IF(ISNA(VLOOKUP(Q16,Paramètres!$B$3:$C$56,2,FALSE)),0,VLOOKUP(Q16,Paramètres!$B$3:$C$56,2,FALSE)*Paramètres!$K$9),IF(OR(Q16="",OR($D16="",$D16="NL",$D16="HORS LIGUE")),0,VLOOKUP(IF(OR(Q16="",OR($D16="",$D16="NL",$D16="HORS LIGUE")),"",COUNTIFS($D$5:$D$72,"&lt;&gt;"&amp;"",$D$5:$D$72,"&lt;&gt;"&amp;"NL",$D$5:$D$72,"&lt;&gt;"&amp;"HORS LIGUE",Q$5:Q$72,"&lt;"&amp;Q16)+1),Paramètres!$B$3:$C$56,2,FALSE)*Paramètres!$K$9))</f>
        <v>0</v>
      </c>
      <c r="S16" s="46"/>
      <c r="T16" s="2">
        <f>IF(S$2="Bike &amp; Run",IF(ISNA(VLOOKUP(S16,Paramètres!$B$3:$C$56,2,FALSE)),0,VLOOKUP(S16,Paramètres!$B$3:$C$56,2,FALSE)*Paramètres!$K$10),IF(OR(S16="",OR($D16="",$D16="NL",$D16="HORS LIGUE")),0,VLOOKUP(IF(OR(S16="",OR($D16="",$D16="NL",$D16="HORS LIGUE")),"",COUNTIFS($D$5:$D$72,"&lt;&gt;"&amp;"",$D$5:$D$72,"&lt;&gt;"&amp;"NL",$D$5:$D$72,"&lt;&gt;"&amp;"HORS LIGUE",S$5:S$72,"&lt;"&amp;S16)+1),Paramètres!$B$3:$C$56,2,FALSE)*Paramètres!$K$10))</f>
        <v>0</v>
      </c>
      <c r="U16" s="46"/>
      <c r="V16" s="2">
        <f>IF(U$2="Bike &amp; Run",IF(ISNA(VLOOKUP(U16,Paramètres!$B$3:$C$56,2,FALSE)),0,VLOOKUP(U16,Paramètres!$B$3:$C$56,2,FALSE)*Paramètres!$K$11),IF(OR(U16="",OR($D16="",$D16="NL",$D16="HORS LIGUE")),0,VLOOKUP(IF(OR(U16="",OR($D16="",$D16="NL",$D16="HORS LIGUE")),"",COUNTIFS($D$5:$D$72,"&lt;&gt;"&amp;"",$D$5:$D$72,"&lt;&gt;"&amp;"NL",$D$5:$D$72,"&lt;&gt;"&amp;"HORS LIGUE",U$5:U$72,"&lt;"&amp;U16)+1),Paramètres!$B$3:$C$56,2,FALSE)*Paramètres!$K$11))</f>
        <v>0</v>
      </c>
      <c r="W16" s="46"/>
      <c r="X16" s="2">
        <f>IF(W$2="Bike &amp; Run",IF(ISNA(VLOOKUP(W16,Paramètres!$B$3:$C$56,2,FALSE)),0,VLOOKUP(W16,Paramètres!$B$3:$C$56,2,FALSE)*Paramètres!$K$12),IF(OR(W16="",OR($D16="",$D16="NL",$D16="HORS LIGUE")),0,VLOOKUP(IF(OR(W16="",OR($D16="",$D16="NL",$D16="HORS LIGUE")),"",COUNTIFS($D$5:$D$72,"&lt;&gt;"&amp;"",$D$5:$D$72,"&lt;&gt;"&amp;"NL",$D$5:$D$72,"&lt;&gt;"&amp;"HORS LIGUE",W$5:W$72,"&lt;"&amp;W16)+1),Paramètres!$B$3:$C$56,2,FALSE)*Paramètres!$K$12))</f>
        <v>0</v>
      </c>
      <c r="Y16" s="46"/>
      <c r="Z16" s="2">
        <f>IF(Y$2="Bike &amp; Run",IF(ISNA(VLOOKUP(Y16,Paramètres!$B$3:$C$56,2,FALSE)),0,VLOOKUP(Y16,Paramètres!$B$3:$C$56,2,FALSE)*Paramètres!$K$13),IF(OR(Y16="",OR($D16="",$D16="NL",$D16="HORS LIGUE")),0,VLOOKUP(IF(OR(Y16="",OR($D16="",$D16="NL",$D16="HORS LIGUE")),"",COUNTIFS($D$5:$D$72,"&lt;&gt;"&amp;"",$D$5:$D$72,"&lt;&gt;"&amp;"NL",$D$5:$D$72,"&lt;&gt;"&amp;"HORS LIGUE",Y$5:Y$72,"&lt;"&amp;Y16)+1),Paramètres!$B$3:$C$56,2,FALSE)*Paramètres!$K$13))</f>
        <v>0</v>
      </c>
      <c r="AA16" s="46"/>
      <c r="AB16" s="2">
        <f>IF(AA$2="Bike &amp; Run",IF(ISNA(VLOOKUP(AA16,Paramètres!$B$3:$C$56,2,FALSE)),0,VLOOKUP(AA16,Paramètres!$B$3:$C$56,2,FALSE)*Paramètres!$K$14),IF(OR(AA16="",OR($D16="",$D16="NL",$D16="HORS LIGUE")),0,VLOOKUP(IF(OR(AA16="",OR($D16="",$D16="NL",$D16="HORS LIGUE")),"",COUNTIFS($D$5:$D$72,"&lt;&gt;"&amp;"",$D$5:$D$72,"&lt;&gt;"&amp;"NL",$D$5:$D$72,"&lt;&gt;"&amp;"HORS LIGUE",AA$5:AA$72,"&lt;"&amp;AA16)+1),Paramètres!$B$3:$C$56,2,FALSE)*Paramètres!$K$14))</f>
        <v>0</v>
      </c>
      <c r="AC16" s="46"/>
      <c r="AD16" s="2">
        <f>IF(AC$2="Bike &amp; Run",IF(ISNA(VLOOKUP(AC16,Paramètres!$B$3:$C$56,2,FALSE)),0,VLOOKUP(AC16,Paramètres!$B$3:$C$56,2,FALSE)*Paramètres!$K$15),IF(OR(AC16="",OR($D16="",$D16="NL",$D16="HORS LIGUE")),0,VLOOKUP(IF(OR(AC16="",OR($D16="",$D16="NL",$D16="HORS LIGUE")),"",COUNTIFS($D$5:$D$72,"&lt;&gt;"&amp;"",$D$5:$D$72,"&lt;&gt;"&amp;"NL",$D$5:$D$72,"&lt;&gt;"&amp;"HORS LIGUE",AC$5:AC$72,"&lt;"&amp;AC16)+1),Paramètres!$B$3:$C$56,2,FALSE)*Paramètres!$K$15))</f>
        <v>0</v>
      </c>
      <c r="AE16" s="46"/>
      <c r="AF16" s="2">
        <f>IF(AE$2="Bike &amp; Run",IF(ISNA(VLOOKUP(AE16,Paramètres!$B$3:$C$56,2,FALSE)),0,VLOOKUP(AE16,Paramètres!$B$3:$C$56,2,FALSE)*Paramètres!$K$16),IF(OR(AE16="",OR($D16="",$D16="NL",$D16="HORS LIGUE")),0,VLOOKUP(IF(OR(AE16="",OR($D16="",$D16="NL",$D16="HORS LIGUE")),"",COUNTIFS($D$5:$D$72,"&lt;&gt;"&amp;"",$D$5:$D$72,"&lt;&gt;"&amp;"NL",$D$5:$D$72,"&lt;&gt;"&amp;"HORS LIGUE",AE$5:AE$72,"&lt;"&amp;AE16)+1),Paramètres!$B$3:$C$56,2,FALSE)*Paramètres!$K$16))</f>
        <v>0</v>
      </c>
      <c r="AG16" s="46"/>
      <c r="AH16" s="2">
        <f>IF(AG$2="Bike &amp; Run",IF(ISNA(VLOOKUP(AG16,Paramètres!$B$3:$C$56,2,FALSE)),0,VLOOKUP(AG16,Paramètres!$B$3:$C$56,2,FALSE)*Paramètres!$K$17),IF(OR(AG16="",OR($D16="",$D16="NL",$D16="HORS LIGUE")),0,VLOOKUP(IF(OR(AG16="",OR($D16="",$D16="NL",$D16="HORS LIGUE")),"",COUNTIFS($D$5:$D$72,"&lt;&gt;"&amp;"",$D$5:$D$72,"&lt;&gt;"&amp;"NL",$D$5:$D$72,"&lt;&gt;"&amp;"HORS LIGUE",AG$5:AG$72,"&lt;"&amp;AG16)+1),Paramètres!$B$3:$C$56,2,FALSE)*Paramètres!$K$17))</f>
        <v>0</v>
      </c>
      <c r="AI16" s="40">
        <f t="shared" si="0"/>
        <v>0</v>
      </c>
      <c r="AJ16" s="3" t="str">
        <f t="shared" si="1"/>
        <v/>
      </c>
      <c r="AK16" s="5">
        <f t="shared" si="2"/>
        <v>0</v>
      </c>
      <c r="AL16" s="41">
        <f t="shared" si="3"/>
        <v>0</v>
      </c>
      <c r="AM16" s="33" t="str">
        <f t="shared" si="4"/>
        <v/>
      </c>
      <c r="AO16" s="22">
        <f t="shared" si="5"/>
        <v>0</v>
      </c>
      <c r="AP16">
        <f t="shared" si="6"/>
        <v>0</v>
      </c>
      <c r="AQ16">
        <f t="shared" si="7"/>
        <v>0</v>
      </c>
      <c r="AR16">
        <f t="shared" si="8"/>
        <v>0</v>
      </c>
      <c r="AS16">
        <f t="shared" si="9"/>
        <v>0</v>
      </c>
      <c r="AT16">
        <f t="shared" si="10"/>
        <v>0</v>
      </c>
      <c r="AU16">
        <f t="shared" si="11"/>
        <v>0</v>
      </c>
      <c r="AV16">
        <f t="shared" si="12"/>
        <v>0</v>
      </c>
      <c r="AW16">
        <f t="shared" si="13"/>
        <v>0</v>
      </c>
      <c r="AX16">
        <f t="shared" si="14"/>
        <v>0</v>
      </c>
      <c r="AY16">
        <f t="shared" si="15"/>
        <v>0</v>
      </c>
      <c r="AZ16">
        <f t="shared" si="16"/>
        <v>0</v>
      </c>
      <c r="BA16">
        <f t="shared" si="17"/>
        <v>0</v>
      </c>
      <c r="BB16">
        <f t="shared" si="18"/>
        <v>0</v>
      </c>
      <c r="BC16">
        <f t="shared" si="19"/>
        <v>0</v>
      </c>
      <c r="BD16">
        <f t="shared" si="20"/>
        <v>0</v>
      </c>
      <c r="BE16" s="22">
        <f t="shared" ref="BE16:BR16" si="32">BD16+LARGE($AO16:$BC16,BE$4)</f>
        <v>0</v>
      </c>
      <c r="BF16" s="22">
        <f t="shared" si="32"/>
        <v>0</v>
      </c>
      <c r="BG16" s="22">
        <f t="shared" si="32"/>
        <v>0</v>
      </c>
      <c r="BH16" s="22">
        <f t="shared" si="32"/>
        <v>0</v>
      </c>
      <c r="BI16" s="22">
        <f t="shared" si="32"/>
        <v>0</v>
      </c>
      <c r="BJ16" s="22">
        <f t="shared" si="32"/>
        <v>0</v>
      </c>
      <c r="BK16" s="22">
        <f t="shared" si="32"/>
        <v>0</v>
      </c>
      <c r="BL16" s="22">
        <f t="shared" si="32"/>
        <v>0</v>
      </c>
      <c r="BM16" s="22">
        <f t="shared" si="32"/>
        <v>0</v>
      </c>
      <c r="BN16" s="22">
        <f t="shared" si="32"/>
        <v>0</v>
      </c>
      <c r="BO16" s="22">
        <f t="shared" si="32"/>
        <v>0</v>
      </c>
      <c r="BP16" s="22">
        <f t="shared" si="32"/>
        <v>0</v>
      </c>
      <c r="BQ16" s="22">
        <f t="shared" si="32"/>
        <v>0</v>
      </c>
      <c r="BR16" s="22">
        <f t="shared" si="32"/>
        <v>0</v>
      </c>
    </row>
    <row r="17" spans="1:70" ht="16.5">
      <c r="A17" s="14" t="s">
        <v>605</v>
      </c>
      <c r="B17" s="32" t="str">
        <f>IF(ISNA(VLOOKUP(A17,'Licenciés Jeunes 2023'!A:C,3,0)),"",VLOOKUP(A17,'Licenciés Jeunes 2023'!A:C,3,0))</f>
        <v/>
      </c>
      <c r="C17" s="32" t="str">
        <f>IF(ISNA(VLOOKUP(A17,'Licenciés Jeunes 2023'!A:C,2,0)),"",VLOOKUP(A17,'Licenciés Jeunes 2023'!A:C,2,0))</f>
        <v/>
      </c>
      <c r="D17" s="32" t="str">
        <f>IF(ISNA(VLOOKUP(A17,'Licenciés Jeunes 2023'!A:F,6,0)),"",VLOOKUP(A17,'Licenciés Jeunes 2023'!A:F,6,0))</f>
        <v/>
      </c>
      <c r="E17" s="6"/>
      <c r="F17" s="2">
        <f>IF(E$2="Bike &amp; Run",IF(ISNA(VLOOKUP(E17,Paramètres!$B$3:$C$56,2,FALSE)),0,VLOOKUP(E17,Paramètres!$B$3:$C$56,2,FALSE)*Paramètres!$K$3),IF(OR(E17="",OR($D17="",$D17="NL",$D17="HORS LIGUE")),0,VLOOKUP(IF(OR(E17="",OR($D17="",$D17="NL",$D17="HORS LIGUE")),"",COUNTIFS($D$5:$D$72,"&lt;&gt;"&amp;"",$D$5:$D$72,"&lt;&gt;"&amp;"NL",$D$5:$D$72,"&lt;&gt;"&amp;"HORS LIGUE",E$5:E$72,"&lt;"&amp;E17)+1),Paramètres!$B$3:$C$56,2,FALSE)*Paramètres!$K$3))</f>
        <v>0</v>
      </c>
      <c r="G17" s="4"/>
      <c r="H17" s="2">
        <f>IF(G$2="Bike &amp; Run",IF(ISNA(VLOOKUP(G17,Paramètres!$B$3:$C$56,2,FALSE)),0,VLOOKUP(G17,Paramètres!$B$3:$C$56,2,FALSE)*Paramètres!$K$4),IF(OR(G17="",OR($D17="",$D17="NL",$D17="HORS LIGUE")),0,VLOOKUP(IF(OR(G17="",OR($D17="",$D17="NL",$D17="HORS LIGUE")),"",COUNTIFS($D$5:$D$72,"&lt;&gt;"&amp;"",$D$5:$D$72,"&lt;&gt;"&amp;"NL",$D$5:$D$72,"&lt;&gt;"&amp;"HORS LIGUE",G$5:G$72,"&lt;"&amp;G17)+1),Paramètres!$B$3:$C$56,2,FALSE)*Paramètres!$K$4))</f>
        <v>0</v>
      </c>
      <c r="I17" s="36"/>
      <c r="J17" s="2">
        <f>IF(I$2="Bike &amp; Run",IF(ISNA(VLOOKUP(I17,Paramètres!$B$3:$C$56,2,FALSE)),0,VLOOKUP(I17,Paramètres!$B$3:$C$56,2,FALSE)*Paramètres!$K$5),IF(OR(I17="",OR($D17="",$D17="NL",$D17="HORS LIGUE")),0,VLOOKUP(IF(OR(I17="",OR($D17="",$D17="NL",$D17="HORS LIGUE")),"",COUNTIFS($D$5:$D$72,"&lt;&gt;"&amp;"",$D$5:$D$72,"&lt;&gt;"&amp;"NL",$D$5:$D$72,"&lt;&gt;"&amp;"HORS LIGUE",I$5:I$72,"&lt;"&amp;I17)+1),Paramètres!$B$3:$C$56,2,FALSE)*Paramètres!$K$5))</f>
        <v>0</v>
      </c>
      <c r="K17" s="4"/>
      <c r="L17" s="2">
        <f>IF(K$2="Bike &amp; Run",IF(ISNA(VLOOKUP(K17,Paramètres!$B$3:$C$56,2,FALSE)),0,VLOOKUP(K17,Paramètres!$B$3:$C$56,2,FALSE)*Paramètres!$K$6),IF(OR(K17="",OR($D17="",$D17="NL",$D17="HORS LIGUE")),0,VLOOKUP(IF(OR(K17="",OR($D17="",$D17="NL",$D17="HORS LIGUE")),"",COUNTIFS($D$5:$D$72,"&lt;&gt;"&amp;"",$D$5:$D$72,"&lt;&gt;"&amp;"NL",$D$5:$D$72,"&lt;&gt;"&amp;"HORS LIGUE",K$5:K$72,"&lt;"&amp;K17)+1),Paramètres!$B$3:$C$56,2,FALSE)*Paramètres!$K$6))</f>
        <v>0</v>
      </c>
      <c r="M17" s="4"/>
      <c r="N17" s="2">
        <f>IF(M$2="Bike &amp; Run",IF(ISNA(VLOOKUP(M17,Paramètres!$B$3:$C$56,2,FALSE)),0,VLOOKUP(M17,Paramètres!$B$3:$C$56,2,FALSE)*Paramètres!$K$7),IF(OR(M17="",OR($D17="",$D17="NL",$D17="HORS LIGUE")),0,VLOOKUP(IF(OR(M17="",OR($D17="",$D17="NL",$D17="HORS LIGUE")),"",COUNTIFS($D$5:$D$72,"&lt;&gt;"&amp;"",$D$5:$D$72,"&lt;&gt;"&amp;"NL",$D$5:$D$72,"&lt;&gt;"&amp;"HORS LIGUE",M$5:M$72,"&lt;"&amp;M17)+1),Paramètres!$B$3:$C$56,2,FALSE)*Paramètres!$K$7))</f>
        <v>0</v>
      </c>
      <c r="O17" s="46"/>
      <c r="P17" s="2">
        <f>IF(O$2="Bike &amp; Run",IF(ISNA(VLOOKUP(O17,Paramètres!$B$3:$C$56,2,FALSE)),0,VLOOKUP(O17,Paramètres!$B$3:$C$56,2,FALSE)*Paramètres!$K$8),IF(OR(O17="",OR($D17="",$D17="NL",$D17="HORS LIGUE")),0,VLOOKUP(IF(OR(O17="",OR($D17="",$D17="NL",$D17="HORS LIGUE")),"",COUNTIFS($D$5:$D$72,"&lt;&gt;"&amp;"",$D$5:$D$72,"&lt;&gt;"&amp;"NL",$D$5:$D$72,"&lt;&gt;"&amp;"HORS LIGUE",O$5:O$72,"&lt;"&amp;O17)+1),Paramètres!$B$3:$C$56,2,FALSE)*Paramètres!$K$8))</f>
        <v>0</v>
      </c>
      <c r="Q17" s="46"/>
      <c r="R17" s="2">
        <f>IF(Q$2="Bike &amp; Run",IF(ISNA(VLOOKUP(Q17,Paramètres!$B$3:$C$56,2,FALSE)),0,VLOOKUP(Q17,Paramètres!$B$3:$C$56,2,FALSE)*Paramètres!$K$9),IF(OR(Q17="",OR($D17="",$D17="NL",$D17="HORS LIGUE")),0,VLOOKUP(IF(OR(Q17="",OR($D17="",$D17="NL",$D17="HORS LIGUE")),"",COUNTIFS($D$5:$D$72,"&lt;&gt;"&amp;"",$D$5:$D$72,"&lt;&gt;"&amp;"NL",$D$5:$D$72,"&lt;&gt;"&amp;"HORS LIGUE",Q$5:Q$72,"&lt;"&amp;Q17)+1),Paramètres!$B$3:$C$56,2,FALSE)*Paramètres!$K$9))</f>
        <v>0</v>
      </c>
      <c r="S17" s="46"/>
      <c r="T17" s="2">
        <f>IF(S$2="Bike &amp; Run",IF(ISNA(VLOOKUP(S17,Paramètres!$B$3:$C$56,2,FALSE)),0,VLOOKUP(S17,Paramètres!$B$3:$C$56,2,FALSE)*Paramètres!$K$10),IF(OR(S17="",OR($D17="",$D17="NL",$D17="HORS LIGUE")),0,VLOOKUP(IF(OR(S17="",OR($D17="",$D17="NL",$D17="HORS LIGUE")),"",COUNTIFS($D$5:$D$72,"&lt;&gt;"&amp;"",$D$5:$D$72,"&lt;&gt;"&amp;"NL",$D$5:$D$72,"&lt;&gt;"&amp;"HORS LIGUE",S$5:S$72,"&lt;"&amp;S17)+1),Paramètres!$B$3:$C$56,2,FALSE)*Paramètres!$K$10))</f>
        <v>0</v>
      </c>
      <c r="U17" s="46"/>
      <c r="V17" s="2">
        <f>IF(U$2="Bike &amp; Run",IF(ISNA(VLOOKUP(U17,Paramètres!$B$3:$C$56,2,FALSE)),0,VLOOKUP(U17,Paramètres!$B$3:$C$56,2,FALSE)*Paramètres!$K$11),IF(OR(U17="",OR($D17="",$D17="NL",$D17="HORS LIGUE")),0,VLOOKUP(IF(OR(U17="",OR($D17="",$D17="NL",$D17="HORS LIGUE")),"",COUNTIFS($D$5:$D$72,"&lt;&gt;"&amp;"",$D$5:$D$72,"&lt;&gt;"&amp;"NL",$D$5:$D$72,"&lt;&gt;"&amp;"HORS LIGUE",U$5:U$72,"&lt;"&amp;U17)+1),Paramètres!$B$3:$C$56,2,FALSE)*Paramètres!$K$11))</f>
        <v>0</v>
      </c>
      <c r="W17" s="46"/>
      <c r="X17" s="2">
        <f>IF(W$2="Bike &amp; Run",IF(ISNA(VLOOKUP(W17,Paramètres!$B$3:$C$56,2,FALSE)),0,VLOOKUP(W17,Paramètres!$B$3:$C$56,2,FALSE)*Paramètres!$K$12),IF(OR(W17="",OR($D17="",$D17="NL",$D17="HORS LIGUE")),0,VLOOKUP(IF(OR(W17="",OR($D17="",$D17="NL",$D17="HORS LIGUE")),"",COUNTIFS($D$5:$D$72,"&lt;&gt;"&amp;"",$D$5:$D$72,"&lt;&gt;"&amp;"NL",$D$5:$D$72,"&lt;&gt;"&amp;"HORS LIGUE",W$5:W$72,"&lt;"&amp;W17)+1),Paramètres!$B$3:$C$56,2,FALSE)*Paramètres!$K$12))</f>
        <v>0</v>
      </c>
      <c r="Y17" s="46"/>
      <c r="Z17" s="2">
        <f>IF(Y$2="Bike &amp; Run",IF(ISNA(VLOOKUP(Y17,Paramètres!$B$3:$C$56,2,FALSE)),0,VLOOKUP(Y17,Paramètres!$B$3:$C$56,2,FALSE)*Paramètres!$K$13),IF(OR(Y17="",OR($D17="",$D17="NL",$D17="HORS LIGUE")),0,VLOOKUP(IF(OR(Y17="",OR($D17="",$D17="NL",$D17="HORS LIGUE")),"",COUNTIFS($D$5:$D$72,"&lt;&gt;"&amp;"",$D$5:$D$72,"&lt;&gt;"&amp;"NL",$D$5:$D$72,"&lt;&gt;"&amp;"HORS LIGUE",Y$5:Y$72,"&lt;"&amp;Y17)+1),Paramètres!$B$3:$C$56,2,FALSE)*Paramètres!$K$13))</f>
        <v>0</v>
      </c>
      <c r="AA17" s="46"/>
      <c r="AB17" s="2">
        <f>IF(AA$2="Bike &amp; Run",IF(ISNA(VLOOKUP(AA17,Paramètres!$B$3:$C$56,2,FALSE)),0,VLOOKUP(AA17,Paramètres!$B$3:$C$56,2,FALSE)*Paramètres!$K$14),IF(OR(AA17="",OR($D17="",$D17="NL",$D17="HORS LIGUE")),0,VLOOKUP(IF(OR(AA17="",OR($D17="",$D17="NL",$D17="HORS LIGUE")),"",COUNTIFS($D$5:$D$72,"&lt;&gt;"&amp;"",$D$5:$D$72,"&lt;&gt;"&amp;"NL",$D$5:$D$72,"&lt;&gt;"&amp;"HORS LIGUE",AA$5:AA$72,"&lt;"&amp;AA17)+1),Paramètres!$B$3:$C$56,2,FALSE)*Paramètres!$K$14))</f>
        <v>0</v>
      </c>
      <c r="AC17" s="46"/>
      <c r="AD17" s="2">
        <f>IF(AC$2="Bike &amp; Run",IF(ISNA(VLOOKUP(AC17,Paramètres!$B$3:$C$56,2,FALSE)),0,VLOOKUP(AC17,Paramètres!$B$3:$C$56,2,FALSE)*Paramètres!$K$15),IF(OR(AC17="",OR($D17="",$D17="NL",$D17="HORS LIGUE")),0,VLOOKUP(IF(OR(AC17="",OR($D17="",$D17="NL",$D17="HORS LIGUE")),"",COUNTIFS($D$5:$D$72,"&lt;&gt;"&amp;"",$D$5:$D$72,"&lt;&gt;"&amp;"NL",$D$5:$D$72,"&lt;&gt;"&amp;"HORS LIGUE",AC$5:AC$72,"&lt;"&amp;AC17)+1),Paramètres!$B$3:$C$56,2,FALSE)*Paramètres!$K$15))</f>
        <v>0</v>
      </c>
      <c r="AE17" s="46"/>
      <c r="AF17" s="2">
        <f>IF(AE$2="Bike &amp; Run",IF(ISNA(VLOOKUP(AE17,Paramètres!$B$3:$C$56,2,FALSE)),0,VLOOKUP(AE17,Paramètres!$B$3:$C$56,2,FALSE)*Paramètres!$K$16),IF(OR(AE17="",OR($D17="",$D17="NL",$D17="HORS LIGUE")),0,VLOOKUP(IF(OR(AE17="",OR($D17="",$D17="NL",$D17="HORS LIGUE")),"",COUNTIFS($D$5:$D$72,"&lt;&gt;"&amp;"",$D$5:$D$72,"&lt;&gt;"&amp;"NL",$D$5:$D$72,"&lt;&gt;"&amp;"HORS LIGUE",AE$5:AE$72,"&lt;"&amp;AE17)+1),Paramètres!$B$3:$C$56,2,FALSE)*Paramètres!$K$16))</f>
        <v>0</v>
      </c>
      <c r="AG17" s="46"/>
      <c r="AH17" s="2">
        <f>IF(AG$2="Bike &amp; Run",IF(ISNA(VLOOKUP(AG17,Paramètres!$B$3:$C$56,2,FALSE)),0,VLOOKUP(AG17,Paramètres!$B$3:$C$56,2,FALSE)*Paramètres!$K$17),IF(OR(AG17="",OR($D17="",$D17="NL",$D17="HORS LIGUE")),0,VLOOKUP(IF(OR(AG17="",OR($D17="",$D17="NL",$D17="HORS LIGUE")),"",COUNTIFS($D$5:$D$72,"&lt;&gt;"&amp;"",$D$5:$D$72,"&lt;&gt;"&amp;"NL",$D$5:$D$72,"&lt;&gt;"&amp;"HORS LIGUE",AG$5:AG$72,"&lt;"&amp;AG17)+1),Paramètres!$B$3:$C$56,2,FALSE)*Paramètres!$K$17))</f>
        <v>0</v>
      </c>
      <c r="AI17" s="40">
        <f t="shared" si="0"/>
        <v>0</v>
      </c>
      <c r="AJ17" s="3" t="str">
        <f t="shared" si="1"/>
        <v/>
      </c>
      <c r="AK17" s="5">
        <f t="shared" si="2"/>
        <v>0</v>
      </c>
      <c r="AL17" s="41">
        <f t="shared" si="3"/>
        <v>0</v>
      </c>
      <c r="AM17" s="33" t="str">
        <f t="shared" si="4"/>
        <v/>
      </c>
      <c r="AO17" s="22">
        <f t="shared" si="5"/>
        <v>0</v>
      </c>
      <c r="AP17">
        <f t="shared" si="6"/>
        <v>0</v>
      </c>
      <c r="AQ17">
        <f t="shared" si="7"/>
        <v>0</v>
      </c>
      <c r="AR17">
        <f t="shared" si="8"/>
        <v>0</v>
      </c>
      <c r="AS17">
        <f t="shared" si="9"/>
        <v>0</v>
      </c>
      <c r="AT17">
        <f t="shared" si="10"/>
        <v>0</v>
      </c>
      <c r="AU17">
        <f t="shared" si="11"/>
        <v>0</v>
      </c>
      <c r="AV17">
        <f t="shared" si="12"/>
        <v>0</v>
      </c>
      <c r="AW17">
        <f t="shared" si="13"/>
        <v>0</v>
      </c>
      <c r="AX17">
        <f t="shared" si="14"/>
        <v>0</v>
      </c>
      <c r="AY17">
        <f t="shared" si="15"/>
        <v>0</v>
      </c>
      <c r="AZ17">
        <f t="shared" si="16"/>
        <v>0</v>
      </c>
      <c r="BA17">
        <f t="shared" si="17"/>
        <v>0</v>
      </c>
      <c r="BB17">
        <f t="shared" si="18"/>
        <v>0</v>
      </c>
      <c r="BC17">
        <f t="shared" si="19"/>
        <v>0</v>
      </c>
      <c r="BD17">
        <f t="shared" si="20"/>
        <v>0</v>
      </c>
      <c r="BE17" s="22">
        <f t="shared" ref="BE17:BR17" si="33">BD17+LARGE($AO17:$BC17,BE$4)</f>
        <v>0</v>
      </c>
      <c r="BF17" s="22">
        <f t="shared" si="33"/>
        <v>0</v>
      </c>
      <c r="BG17" s="22">
        <f t="shared" si="33"/>
        <v>0</v>
      </c>
      <c r="BH17" s="22">
        <f t="shared" si="33"/>
        <v>0</v>
      </c>
      <c r="BI17" s="22">
        <f t="shared" si="33"/>
        <v>0</v>
      </c>
      <c r="BJ17" s="22">
        <f t="shared" si="33"/>
        <v>0</v>
      </c>
      <c r="BK17" s="22">
        <f t="shared" si="33"/>
        <v>0</v>
      </c>
      <c r="BL17" s="22">
        <f t="shared" si="33"/>
        <v>0</v>
      </c>
      <c r="BM17" s="22">
        <f t="shared" si="33"/>
        <v>0</v>
      </c>
      <c r="BN17" s="22">
        <f t="shared" si="33"/>
        <v>0</v>
      </c>
      <c r="BO17" s="22">
        <f t="shared" si="33"/>
        <v>0</v>
      </c>
      <c r="BP17" s="22">
        <f t="shared" si="33"/>
        <v>0</v>
      </c>
      <c r="BQ17" s="22">
        <f t="shared" si="33"/>
        <v>0</v>
      </c>
      <c r="BR17" s="22">
        <f t="shared" si="33"/>
        <v>0</v>
      </c>
    </row>
    <row r="18" spans="1:70" ht="16.5">
      <c r="A18" s="14" t="s">
        <v>623</v>
      </c>
      <c r="B18" s="32" t="str">
        <f>IF(ISNA(VLOOKUP(A18,'Licenciés Jeunes 2023'!A:C,3,0)),"",VLOOKUP(A18,'Licenciés Jeunes 2023'!A:C,3,0))</f>
        <v/>
      </c>
      <c r="C18" s="32" t="str">
        <f>IF(ISNA(VLOOKUP(A18,'Licenciés Jeunes 2023'!A:C,2,0)),"",VLOOKUP(A18,'Licenciés Jeunes 2023'!A:C,2,0))</f>
        <v/>
      </c>
      <c r="D18" s="32" t="str">
        <f>IF(ISNA(VLOOKUP(A18,'Licenciés Jeunes 2023'!A:F,6,0)),"",VLOOKUP(A18,'Licenciés Jeunes 2023'!A:F,6,0))</f>
        <v/>
      </c>
      <c r="E18" s="6"/>
      <c r="F18" s="2">
        <f>IF(E$2="Bike &amp; Run",IF(ISNA(VLOOKUP(E18,Paramètres!$B$3:$C$56,2,FALSE)),0,VLOOKUP(E18,Paramètres!$B$3:$C$56,2,FALSE)*Paramètres!$K$3),IF(OR(E18="",OR($D18="",$D18="NL",$D18="HORS LIGUE")),0,VLOOKUP(IF(OR(E18="",OR($D18="",$D18="NL",$D18="HORS LIGUE")),"",COUNTIFS($D$5:$D$72,"&lt;&gt;"&amp;"",$D$5:$D$72,"&lt;&gt;"&amp;"NL",$D$5:$D$72,"&lt;&gt;"&amp;"HORS LIGUE",E$5:E$72,"&lt;"&amp;E18)+1),Paramètres!$B$3:$C$56,2,FALSE)*Paramètres!$K$3))</f>
        <v>0</v>
      </c>
      <c r="G18" s="4"/>
      <c r="H18" s="2">
        <f>IF(G$2="Bike &amp; Run",IF(ISNA(VLOOKUP(G18,Paramètres!$B$3:$C$56,2,FALSE)),0,VLOOKUP(G18,Paramètres!$B$3:$C$56,2,FALSE)*Paramètres!$K$4),IF(OR(G18="",OR($D18="",$D18="NL",$D18="HORS LIGUE")),0,VLOOKUP(IF(OR(G18="",OR($D18="",$D18="NL",$D18="HORS LIGUE")),"",COUNTIFS($D$5:$D$72,"&lt;&gt;"&amp;"",$D$5:$D$72,"&lt;&gt;"&amp;"NL",$D$5:$D$72,"&lt;&gt;"&amp;"HORS LIGUE",G$5:G$72,"&lt;"&amp;G18)+1),Paramètres!$B$3:$C$56,2,FALSE)*Paramètres!$K$4))</f>
        <v>0</v>
      </c>
      <c r="I18" s="36"/>
      <c r="J18" s="2">
        <f>IF(I$2="Bike &amp; Run",IF(ISNA(VLOOKUP(I18,Paramètres!$B$3:$C$56,2,FALSE)),0,VLOOKUP(I18,Paramètres!$B$3:$C$56,2,FALSE)*Paramètres!$K$5),IF(OR(I18="",OR($D18="",$D18="NL",$D18="HORS LIGUE")),0,VLOOKUP(IF(OR(I18="",OR($D18="",$D18="NL",$D18="HORS LIGUE")),"",COUNTIFS($D$5:$D$72,"&lt;&gt;"&amp;"",$D$5:$D$72,"&lt;&gt;"&amp;"NL",$D$5:$D$72,"&lt;&gt;"&amp;"HORS LIGUE",I$5:I$72,"&lt;"&amp;I18)+1),Paramètres!$B$3:$C$56,2,FALSE)*Paramètres!$K$5))</f>
        <v>0</v>
      </c>
      <c r="K18" s="4"/>
      <c r="L18" s="2">
        <f>IF(K$2="Bike &amp; Run",IF(ISNA(VLOOKUP(K18,Paramètres!$B$3:$C$56,2,FALSE)),0,VLOOKUP(K18,Paramètres!$B$3:$C$56,2,FALSE)*Paramètres!$K$6),IF(OR(K18="",OR($D18="",$D18="NL",$D18="HORS LIGUE")),0,VLOOKUP(IF(OR(K18="",OR($D18="",$D18="NL",$D18="HORS LIGUE")),"",COUNTIFS($D$5:$D$72,"&lt;&gt;"&amp;"",$D$5:$D$72,"&lt;&gt;"&amp;"NL",$D$5:$D$72,"&lt;&gt;"&amp;"HORS LIGUE",K$5:K$72,"&lt;"&amp;K18)+1),Paramètres!$B$3:$C$56,2,FALSE)*Paramètres!$K$6))</f>
        <v>0</v>
      </c>
      <c r="M18" s="4"/>
      <c r="N18" s="2">
        <f>IF(M$2="Bike &amp; Run",IF(ISNA(VLOOKUP(M18,Paramètres!$B$3:$C$56,2,FALSE)),0,VLOOKUP(M18,Paramètres!$B$3:$C$56,2,FALSE)*Paramètres!$K$7),IF(OR(M18="",OR($D18="",$D18="NL",$D18="HORS LIGUE")),0,VLOOKUP(IF(OR(M18="",OR($D18="",$D18="NL",$D18="HORS LIGUE")),"",COUNTIFS($D$5:$D$72,"&lt;&gt;"&amp;"",$D$5:$D$72,"&lt;&gt;"&amp;"NL",$D$5:$D$72,"&lt;&gt;"&amp;"HORS LIGUE",M$5:M$72,"&lt;"&amp;M18)+1),Paramètres!$B$3:$C$56,2,FALSE)*Paramètres!$K$7))</f>
        <v>0</v>
      </c>
      <c r="O18" s="46"/>
      <c r="P18" s="2">
        <f>IF(O$2="Bike &amp; Run",IF(ISNA(VLOOKUP(O18,Paramètres!$B$3:$C$56,2,FALSE)),0,VLOOKUP(O18,Paramètres!$B$3:$C$56,2,FALSE)*Paramètres!$K$8),IF(OR(O18="",OR($D18="",$D18="NL",$D18="HORS LIGUE")),0,VLOOKUP(IF(OR(O18="",OR($D18="",$D18="NL",$D18="HORS LIGUE")),"",COUNTIFS($D$5:$D$72,"&lt;&gt;"&amp;"",$D$5:$D$72,"&lt;&gt;"&amp;"NL",$D$5:$D$72,"&lt;&gt;"&amp;"HORS LIGUE",O$5:O$72,"&lt;"&amp;O18)+1),Paramètres!$B$3:$C$56,2,FALSE)*Paramètres!$K$8))</f>
        <v>0</v>
      </c>
      <c r="Q18" s="46"/>
      <c r="R18" s="2">
        <f>IF(Q$2="Bike &amp; Run",IF(ISNA(VLOOKUP(Q18,Paramètres!$B$3:$C$56,2,FALSE)),0,VLOOKUP(Q18,Paramètres!$B$3:$C$56,2,FALSE)*Paramètres!$K$9),IF(OR(Q18="",OR($D18="",$D18="NL",$D18="HORS LIGUE")),0,VLOOKUP(IF(OR(Q18="",OR($D18="",$D18="NL",$D18="HORS LIGUE")),"",COUNTIFS($D$5:$D$72,"&lt;&gt;"&amp;"",$D$5:$D$72,"&lt;&gt;"&amp;"NL",$D$5:$D$72,"&lt;&gt;"&amp;"HORS LIGUE",Q$5:Q$72,"&lt;"&amp;Q18)+1),Paramètres!$B$3:$C$56,2,FALSE)*Paramètres!$K$9))</f>
        <v>0</v>
      </c>
      <c r="S18" s="46"/>
      <c r="T18" s="2">
        <f>IF(S$2="Bike &amp; Run",IF(ISNA(VLOOKUP(S18,Paramètres!$B$3:$C$56,2,FALSE)),0,VLOOKUP(S18,Paramètres!$B$3:$C$56,2,FALSE)*Paramètres!$K$10),IF(OR(S18="",OR($D18="",$D18="NL",$D18="HORS LIGUE")),0,VLOOKUP(IF(OR(S18="",OR($D18="",$D18="NL",$D18="HORS LIGUE")),"",COUNTIFS($D$5:$D$72,"&lt;&gt;"&amp;"",$D$5:$D$72,"&lt;&gt;"&amp;"NL",$D$5:$D$72,"&lt;&gt;"&amp;"HORS LIGUE",S$5:S$72,"&lt;"&amp;S18)+1),Paramètres!$B$3:$C$56,2,FALSE)*Paramètres!$K$10))</f>
        <v>0</v>
      </c>
      <c r="U18" s="46"/>
      <c r="V18" s="2">
        <f>IF(U$2="Bike &amp; Run",IF(ISNA(VLOOKUP(U18,Paramètres!$B$3:$C$56,2,FALSE)),0,VLOOKUP(U18,Paramètres!$B$3:$C$56,2,FALSE)*Paramètres!$K$11),IF(OR(U18="",OR($D18="",$D18="NL",$D18="HORS LIGUE")),0,VLOOKUP(IF(OR(U18="",OR($D18="",$D18="NL",$D18="HORS LIGUE")),"",COUNTIFS($D$5:$D$72,"&lt;&gt;"&amp;"",$D$5:$D$72,"&lt;&gt;"&amp;"NL",$D$5:$D$72,"&lt;&gt;"&amp;"HORS LIGUE",U$5:U$72,"&lt;"&amp;U18)+1),Paramètres!$B$3:$C$56,2,FALSE)*Paramètres!$K$11))</f>
        <v>0</v>
      </c>
      <c r="W18" s="46"/>
      <c r="X18" s="2">
        <f>IF(W$2="Bike &amp; Run",IF(ISNA(VLOOKUP(W18,Paramètres!$B$3:$C$56,2,FALSE)),0,VLOOKUP(W18,Paramètres!$B$3:$C$56,2,FALSE)*Paramètres!$K$12),IF(OR(W18="",OR($D18="",$D18="NL",$D18="HORS LIGUE")),0,VLOOKUP(IF(OR(W18="",OR($D18="",$D18="NL",$D18="HORS LIGUE")),"",COUNTIFS($D$5:$D$72,"&lt;&gt;"&amp;"",$D$5:$D$72,"&lt;&gt;"&amp;"NL",$D$5:$D$72,"&lt;&gt;"&amp;"HORS LIGUE",W$5:W$72,"&lt;"&amp;W18)+1),Paramètres!$B$3:$C$56,2,FALSE)*Paramètres!$K$12))</f>
        <v>0</v>
      </c>
      <c r="Y18" s="46"/>
      <c r="Z18" s="2">
        <f>IF(Y$2="Bike &amp; Run",IF(ISNA(VLOOKUP(Y18,Paramètres!$B$3:$C$56,2,FALSE)),0,VLOOKUP(Y18,Paramètres!$B$3:$C$56,2,FALSE)*Paramètres!$K$13),IF(OR(Y18="",OR($D18="",$D18="NL",$D18="HORS LIGUE")),0,VLOOKUP(IF(OR(Y18="",OR($D18="",$D18="NL",$D18="HORS LIGUE")),"",COUNTIFS($D$5:$D$72,"&lt;&gt;"&amp;"",$D$5:$D$72,"&lt;&gt;"&amp;"NL",$D$5:$D$72,"&lt;&gt;"&amp;"HORS LIGUE",Y$5:Y$72,"&lt;"&amp;Y18)+1),Paramètres!$B$3:$C$56,2,FALSE)*Paramètres!$K$13))</f>
        <v>0</v>
      </c>
      <c r="AA18" s="46"/>
      <c r="AB18" s="2">
        <f>IF(AA$2="Bike &amp; Run",IF(ISNA(VLOOKUP(AA18,Paramètres!$B$3:$C$56,2,FALSE)),0,VLOOKUP(AA18,Paramètres!$B$3:$C$56,2,FALSE)*Paramètres!$K$14),IF(OR(AA18="",OR($D18="",$D18="NL",$D18="HORS LIGUE")),0,VLOOKUP(IF(OR(AA18="",OR($D18="",$D18="NL",$D18="HORS LIGUE")),"",COUNTIFS($D$5:$D$72,"&lt;&gt;"&amp;"",$D$5:$D$72,"&lt;&gt;"&amp;"NL",$D$5:$D$72,"&lt;&gt;"&amp;"HORS LIGUE",AA$5:AA$72,"&lt;"&amp;AA18)+1),Paramètres!$B$3:$C$56,2,FALSE)*Paramètres!$K$14))</f>
        <v>0</v>
      </c>
      <c r="AC18" s="46"/>
      <c r="AD18" s="2">
        <f>IF(AC$2="Bike &amp; Run",IF(ISNA(VLOOKUP(AC18,Paramètres!$B$3:$C$56,2,FALSE)),0,VLOOKUP(AC18,Paramètres!$B$3:$C$56,2,FALSE)*Paramètres!$K$15),IF(OR(AC18="",OR($D18="",$D18="NL",$D18="HORS LIGUE")),0,VLOOKUP(IF(OR(AC18="",OR($D18="",$D18="NL",$D18="HORS LIGUE")),"",COUNTIFS($D$5:$D$72,"&lt;&gt;"&amp;"",$D$5:$D$72,"&lt;&gt;"&amp;"NL",$D$5:$D$72,"&lt;&gt;"&amp;"HORS LIGUE",AC$5:AC$72,"&lt;"&amp;AC18)+1),Paramètres!$B$3:$C$56,2,FALSE)*Paramètres!$K$15))</f>
        <v>0</v>
      </c>
      <c r="AE18" s="46"/>
      <c r="AF18" s="2">
        <f>IF(AE$2="Bike &amp; Run",IF(ISNA(VLOOKUP(AE18,Paramètres!$B$3:$C$56,2,FALSE)),0,VLOOKUP(AE18,Paramètres!$B$3:$C$56,2,FALSE)*Paramètres!$K$16),IF(OR(AE18="",OR($D18="",$D18="NL",$D18="HORS LIGUE")),0,VLOOKUP(IF(OR(AE18="",OR($D18="",$D18="NL",$D18="HORS LIGUE")),"",COUNTIFS($D$5:$D$72,"&lt;&gt;"&amp;"",$D$5:$D$72,"&lt;&gt;"&amp;"NL",$D$5:$D$72,"&lt;&gt;"&amp;"HORS LIGUE",AE$5:AE$72,"&lt;"&amp;AE18)+1),Paramètres!$B$3:$C$56,2,FALSE)*Paramètres!$K$16))</f>
        <v>0</v>
      </c>
      <c r="AG18" s="46"/>
      <c r="AH18" s="2">
        <f>IF(AG$2="Bike &amp; Run",IF(ISNA(VLOOKUP(AG18,Paramètres!$B$3:$C$56,2,FALSE)),0,VLOOKUP(AG18,Paramètres!$B$3:$C$56,2,FALSE)*Paramètres!$K$17),IF(OR(AG18="",OR($D18="",$D18="NL",$D18="HORS LIGUE")),0,VLOOKUP(IF(OR(AG18="",OR($D18="",$D18="NL",$D18="HORS LIGUE")),"",COUNTIFS($D$5:$D$72,"&lt;&gt;"&amp;"",$D$5:$D$72,"&lt;&gt;"&amp;"NL",$D$5:$D$72,"&lt;&gt;"&amp;"HORS LIGUE",AG$5:AG$72,"&lt;"&amp;AG18)+1),Paramètres!$B$3:$C$56,2,FALSE)*Paramètres!$K$17))</f>
        <v>0</v>
      </c>
      <c r="AI18" s="40">
        <f t="shared" si="0"/>
        <v>0</v>
      </c>
      <c r="AJ18" s="3" t="str">
        <f t="shared" si="1"/>
        <v/>
      </c>
      <c r="AK18" s="5">
        <f t="shared" si="2"/>
        <v>0</v>
      </c>
      <c r="AL18" s="41">
        <f t="shared" si="3"/>
        <v>0</v>
      </c>
      <c r="AM18" s="33" t="str">
        <f t="shared" si="4"/>
        <v/>
      </c>
      <c r="AO18" s="22">
        <f t="shared" si="5"/>
        <v>0</v>
      </c>
      <c r="AP18">
        <f t="shared" si="6"/>
        <v>0</v>
      </c>
      <c r="AQ18">
        <f t="shared" si="7"/>
        <v>0</v>
      </c>
      <c r="AR18">
        <f t="shared" si="8"/>
        <v>0</v>
      </c>
      <c r="AS18">
        <f t="shared" si="9"/>
        <v>0</v>
      </c>
      <c r="AT18">
        <f t="shared" si="10"/>
        <v>0</v>
      </c>
      <c r="AU18">
        <f t="shared" si="11"/>
        <v>0</v>
      </c>
      <c r="AV18">
        <f t="shared" si="12"/>
        <v>0</v>
      </c>
      <c r="AW18">
        <f t="shared" si="13"/>
        <v>0</v>
      </c>
      <c r="AX18">
        <f t="shared" si="14"/>
        <v>0</v>
      </c>
      <c r="AY18">
        <f t="shared" si="15"/>
        <v>0</v>
      </c>
      <c r="AZ18">
        <f t="shared" si="16"/>
        <v>0</v>
      </c>
      <c r="BA18">
        <f t="shared" si="17"/>
        <v>0</v>
      </c>
      <c r="BB18">
        <f t="shared" si="18"/>
        <v>0</v>
      </c>
      <c r="BC18">
        <f t="shared" si="19"/>
        <v>0</v>
      </c>
      <c r="BD18">
        <f t="shared" si="20"/>
        <v>0</v>
      </c>
      <c r="BE18" s="22">
        <f t="shared" ref="BE18:BR18" si="34">BD18+LARGE($AO18:$BC18,BE$4)</f>
        <v>0</v>
      </c>
      <c r="BF18" s="22">
        <f t="shared" si="34"/>
        <v>0</v>
      </c>
      <c r="BG18" s="22">
        <f t="shared" si="34"/>
        <v>0</v>
      </c>
      <c r="BH18" s="22">
        <f t="shared" si="34"/>
        <v>0</v>
      </c>
      <c r="BI18" s="22">
        <f t="shared" si="34"/>
        <v>0</v>
      </c>
      <c r="BJ18" s="22">
        <f t="shared" si="34"/>
        <v>0</v>
      </c>
      <c r="BK18" s="22">
        <f t="shared" si="34"/>
        <v>0</v>
      </c>
      <c r="BL18" s="22">
        <f t="shared" si="34"/>
        <v>0</v>
      </c>
      <c r="BM18" s="22">
        <f t="shared" si="34"/>
        <v>0</v>
      </c>
      <c r="BN18" s="22">
        <f t="shared" si="34"/>
        <v>0</v>
      </c>
      <c r="BO18" s="22">
        <f t="shared" si="34"/>
        <v>0</v>
      </c>
      <c r="BP18" s="22">
        <f t="shared" si="34"/>
        <v>0</v>
      </c>
      <c r="BQ18" s="22">
        <f t="shared" si="34"/>
        <v>0</v>
      </c>
      <c r="BR18" s="22">
        <f t="shared" si="34"/>
        <v>0</v>
      </c>
    </row>
    <row r="19" spans="1:70" ht="16.5">
      <c r="A19" s="14" t="s">
        <v>640</v>
      </c>
      <c r="B19" s="32" t="str">
        <f>IF(ISNA(VLOOKUP(A19,'Licenciés Jeunes 2023'!A:C,3,0)),"",VLOOKUP(A19,'Licenciés Jeunes 2023'!A:C,3,0))</f>
        <v/>
      </c>
      <c r="C19" s="32" t="str">
        <f>IF(ISNA(VLOOKUP(A19,'Licenciés Jeunes 2023'!A:C,2,0)),"",VLOOKUP(A19,'Licenciés Jeunes 2023'!A:C,2,0))</f>
        <v/>
      </c>
      <c r="D19" s="32" t="str">
        <f>IF(ISNA(VLOOKUP(A19,'Licenciés Jeunes 2023'!A:F,6,0)),"",VLOOKUP(A19,'Licenciés Jeunes 2023'!A:F,6,0))</f>
        <v/>
      </c>
      <c r="E19" s="6"/>
      <c r="F19" s="2">
        <f>IF(E$2="Bike &amp; Run",IF(ISNA(VLOOKUP(E19,Paramètres!$B$3:$C$56,2,FALSE)),0,VLOOKUP(E19,Paramètres!$B$3:$C$56,2,FALSE)*Paramètres!$K$3),IF(OR(E19="",OR($D19="",$D19="NL",$D19="HORS LIGUE")),0,VLOOKUP(IF(OR(E19="",OR($D19="",$D19="NL",$D19="HORS LIGUE")),"",COUNTIFS($D$5:$D$72,"&lt;&gt;"&amp;"",$D$5:$D$72,"&lt;&gt;"&amp;"NL",$D$5:$D$72,"&lt;&gt;"&amp;"HORS LIGUE",E$5:E$72,"&lt;"&amp;E19)+1),Paramètres!$B$3:$C$56,2,FALSE)*Paramètres!$K$3))</f>
        <v>0</v>
      </c>
      <c r="G19" s="4"/>
      <c r="H19" s="2">
        <f>IF(G$2="Bike &amp; Run",IF(ISNA(VLOOKUP(G19,Paramètres!$B$3:$C$56,2,FALSE)),0,VLOOKUP(G19,Paramètres!$B$3:$C$56,2,FALSE)*Paramètres!$K$4),IF(OR(G19="",OR($D19="",$D19="NL",$D19="HORS LIGUE")),0,VLOOKUP(IF(OR(G19="",OR($D19="",$D19="NL",$D19="HORS LIGUE")),"",COUNTIFS($D$5:$D$72,"&lt;&gt;"&amp;"",$D$5:$D$72,"&lt;&gt;"&amp;"NL",$D$5:$D$72,"&lt;&gt;"&amp;"HORS LIGUE",G$5:G$72,"&lt;"&amp;G19)+1),Paramètres!$B$3:$C$56,2,FALSE)*Paramètres!$K$4))</f>
        <v>0</v>
      </c>
      <c r="I19" s="36"/>
      <c r="J19" s="2">
        <f>IF(I$2="Bike &amp; Run",IF(ISNA(VLOOKUP(I19,Paramètres!$B$3:$C$56,2,FALSE)),0,VLOOKUP(I19,Paramètres!$B$3:$C$56,2,FALSE)*Paramètres!$K$5),IF(OR(I19="",OR($D19="",$D19="NL",$D19="HORS LIGUE")),0,VLOOKUP(IF(OR(I19="",OR($D19="",$D19="NL",$D19="HORS LIGUE")),"",COUNTIFS($D$5:$D$72,"&lt;&gt;"&amp;"",$D$5:$D$72,"&lt;&gt;"&amp;"NL",$D$5:$D$72,"&lt;&gt;"&amp;"HORS LIGUE",I$5:I$72,"&lt;"&amp;I19)+1),Paramètres!$B$3:$C$56,2,FALSE)*Paramètres!$K$5))</f>
        <v>0</v>
      </c>
      <c r="K19" s="4"/>
      <c r="L19" s="2">
        <f>IF(K$2="Bike &amp; Run",IF(ISNA(VLOOKUP(K19,Paramètres!$B$3:$C$56,2,FALSE)),0,VLOOKUP(K19,Paramètres!$B$3:$C$56,2,FALSE)*Paramètres!$K$6),IF(OR(K19="",OR($D19="",$D19="NL",$D19="HORS LIGUE")),0,VLOOKUP(IF(OR(K19="",OR($D19="",$D19="NL",$D19="HORS LIGUE")),"",COUNTIFS($D$5:$D$72,"&lt;&gt;"&amp;"",$D$5:$D$72,"&lt;&gt;"&amp;"NL",$D$5:$D$72,"&lt;&gt;"&amp;"HORS LIGUE",K$5:K$72,"&lt;"&amp;K19)+1),Paramètres!$B$3:$C$56,2,FALSE)*Paramètres!$K$6))</f>
        <v>0</v>
      </c>
      <c r="M19" s="4"/>
      <c r="N19" s="2">
        <f>IF(M$2="Bike &amp; Run",IF(ISNA(VLOOKUP(M19,Paramètres!$B$3:$C$56,2,FALSE)),0,VLOOKUP(M19,Paramètres!$B$3:$C$56,2,FALSE)*Paramètres!$K$7),IF(OR(M19="",OR($D19="",$D19="NL",$D19="HORS LIGUE")),0,VLOOKUP(IF(OR(M19="",OR($D19="",$D19="NL",$D19="HORS LIGUE")),"",COUNTIFS($D$5:$D$72,"&lt;&gt;"&amp;"",$D$5:$D$72,"&lt;&gt;"&amp;"NL",$D$5:$D$72,"&lt;&gt;"&amp;"HORS LIGUE",M$5:M$72,"&lt;"&amp;M19)+1),Paramètres!$B$3:$C$56,2,FALSE)*Paramètres!$K$7))</f>
        <v>0</v>
      </c>
      <c r="O19" s="46"/>
      <c r="P19" s="2">
        <f>IF(O$2="Bike &amp; Run",IF(ISNA(VLOOKUP(O19,Paramètres!$B$3:$C$56,2,FALSE)),0,VLOOKUP(O19,Paramètres!$B$3:$C$56,2,FALSE)*Paramètres!$K$8),IF(OR(O19="",OR($D19="",$D19="NL",$D19="HORS LIGUE")),0,VLOOKUP(IF(OR(O19="",OR($D19="",$D19="NL",$D19="HORS LIGUE")),"",COUNTIFS($D$5:$D$72,"&lt;&gt;"&amp;"",$D$5:$D$72,"&lt;&gt;"&amp;"NL",$D$5:$D$72,"&lt;&gt;"&amp;"HORS LIGUE",O$5:O$72,"&lt;"&amp;O19)+1),Paramètres!$B$3:$C$56,2,FALSE)*Paramètres!$K$8))</f>
        <v>0</v>
      </c>
      <c r="Q19" s="46"/>
      <c r="R19" s="2">
        <f>IF(Q$2="Bike &amp; Run",IF(ISNA(VLOOKUP(Q19,Paramètres!$B$3:$C$56,2,FALSE)),0,VLOOKUP(Q19,Paramètres!$B$3:$C$56,2,FALSE)*Paramètres!$K$9),IF(OR(Q19="",OR($D19="",$D19="NL",$D19="HORS LIGUE")),0,VLOOKUP(IF(OR(Q19="",OR($D19="",$D19="NL",$D19="HORS LIGUE")),"",COUNTIFS($D$5:$D$72,"&lt;&gt;"&amp;"",$D$5:$D$72,"&lt;&gt;"&amp;"NL",$D$5:$D$72,"&lt;&gt;"&amp;"HORS LIGUE",Q$5:Q$72,"&lt;"&amp;Q19)+1),Paramètres!$B$3:$C$56,2,FALSE)*Paramètres!$K$9))</f>
        <v>0</v>
      </c>
      <c r="S19" s="46"/>
      <c r="T19" s="2">
        <f>IF(S$2="Bike &amp; Run",IF(ISNA(VLOOKUP(S19,Paramètres!$B$3:$C$56,2,FALSE)),0,VLOOKUP(S19,Paramètres!$B$3:$C$56,2,FALSE)*Paramètres!$K$10),IF(OR(S19="",OR($D19="",$D19="NL",$D19="HORS LIGUE")),0,VLOOKUP(IF(OR(S19="",OR($D19="",$D19="NL",$D19="HORS LIGUE")),"",COUNTIFS($D$5:$D$72,"&lt;&gt;"&amp;"",$D$5:$D$72,"&lt;&gt;"&amp;"NL",$D$5:$D$72,"&lt;&gt;"&amp;"HORS LIGUE",S$5:S$72,"&lt;"&amp;S19)+1),Paramètres!$B$3:$C$56,2,FALSE)*Paramètres!$K$10))</f>
        <v>0</v>
      </c>
      <c r="U19" s="46"/>
      <c r="V19" s="2">
        <f>IF(U$2="Bike &amp; Run",IF(ISNA(VLOOKUP(U19,Paramètres!$B$3:$C$56,2,FALSE)),0,VLOOKUP(U19,Paramètres!$B$3:$C$56,2,FALSE)*Paramètres!$K$11),IF(OR(U19="",OR($D19="",$D19="NL",$D19="HORS LIGUE")),0,VLOOKUP(IF(OR(U19="",OR($D19="",$D19="NL",$D19="HORS LIGUE")),"",COUNTIFS($D$5:$D$72,"&lt;&gt;"&amp;"",$D$5:$D$72,"&lt;&gt;"&amp;"NL",$D$5:$D$72,"&lt;&gt;"&amp;"HORS LIGUE",U$5:U$72,"&lt;"&amp;U19)+1),Paramètres!$B$3:$C$56,2,FALSE)*Paramètres!$K$11))</f>
        <v>0</v>
      </c>
      <c r="W19" s="46"/>
      <c r="X19" s="2">
        <f>IF(W$2="Bike &amp; Run",IF(ISNA(VLOOKUP(W19,Paramètres!$B$3:$C$56,2,FALSE)),0,VLOOKUP(W19,Paramètres!$B$3:$C$56,2,FALSE)*Paramètres!$K$12),IF(OR(W19="",OR($D19="",$D19="NL",$D19="HORS LIGUE")),0,VLOOKUP(IF(OR(W19="",OR($D19="",$D19="NL",$D19="HORS LIGUE")),"",COUNTIFS($D$5:$D$72,"&lt;&gt;"&amp;"",$D$5:$D$72,"&lt;&gt;"&amp;"NL",$D$5:$D$72,"&lt;&gt;"&amp;"HORS LIGUE",W$5:W$72,"&lt;"&amp;W19)+1),Paramètres!$B$3:$C$56,2,FALSE)*Paramètres!$K$12))</f>
        <v>0</v>
      </c>
      <c r="Y19" s="46"/>
      <c r="Z19" s="2">
        <f>IF(Y$2="Bike &amp; Run",IF(ISNA(VLOOKUP(Y19,Paramètres!$B$3:$C$56,2,FALSE)),0,VLOOKUP(Y19,Paramètres!$B$3:$C$56,2,FALSE)*Paramètres!$K$13),IF(OR(Y19="",OR($D19="",$D19="NL",$D19="HORS LIGUE")),0,VLOOKUP(IF(OR(Y19="",OR($D19="",$D19="NL",$D19="HORS LIGUE")),"",COUNTIFS($D$5:$D$72,"&lt;&gt;"&amp;"",$D$5:$D$72,"&lt;&gt;"&amp;"NL",$D$5:$D$72,"&lt;&gt;"&amp;"HORS LIGUE",Y$5:Y$72,"&lt;"&amp;Y19)+1),Paramètres!$B$3:$C$56,2,FALSE)*Paramètres!$K$13))</f>
        <v>0</v>
      </c>
      <c r="AA19" s="46"/>
      <c r="AB19" s="2">
        <f>IF(AA$2="Bike &amp; Run",IF(ISNA(VLOOKUP(AA19,Paramètres!$B$3:$C$56,2,FALSE)),0,VLOOKUP(AA19,Paramètres!$B$3:$C$56,2,FALSE)*Paramètres!$K$14),IF(OR(AA19="",OR($D19="",$D19="NL",$D19="HORS LIGUE")),0,VLOOKUP(IF(OR(AA19="",OR($D19="",$D19="NL",$D19="HORS LIGUE")),"",COUNTIFS($D$5:$D$72,"&lt;&gt;"&amp;"",$D$5:$D$72,"&lt;&gt;"&amp;"NL",$D$5:$D$72,"&lt;&gt;"&amp;"HORS LIGUE",AA$5:AA$72,"&lt;"&amp;AA19)+1),Paramètres!$B$3:$C$56,2,FALSE)*Paramètres!$K$14))</f>
        <v>0</v>
      </c>
      <c r="AC19" s="46"/>
      <c r="AD19" s="2">
        <f>IF(AC$2="Bike &amp; Run",IF(ISNA(VLOOKUP(AC19,Paramètres!$B$3:$C$56,2,FALSE)),0,VLOOKUP(AC19,Paramètres!$B$3:$C$56,2,FALSE)*Paramètres!$K$15),IF(OR(AC19="",OR($D19="",$D19="NL",$D19="HORS LIGUE")),0,VLOOKUP(IF(OR(AC19="",OR($D19="",$D19="NL",$D19="HORS LIGUE")),"",COUNTIFS($D$5:$D$72,"&lt;&gt;"&amp;"",$D$5:$D$72,"&lt;&gt;"&amp;"NL",$D$5:$D$72,"&lt;&gt;"&amp;"HORS LIGUE",AC$5:AC$72,"&lt;"&amp;AC19)+1),Paramètres!$B$3:$C$56,2,FALSE)*Paramètres!$K$15))</f>
        <v>0</v>
      </c>
      <c r="AE19" s="46"/>
      <c r="AF19" s="2">
        <f>IF(AE$2="Bike &amp; Run",IF(ISNA(VLOOKUP(AE19,Paramètres!$B$3:$C$56,2,FALSE)),0,VLOOKUP(AE19,Paramètres!$B$3:$C$56,2,FALSE)*Paramètres!$K$16),IF(OR(AE19="",OR($D19="",$D19="NL",$D19="HORS LIGUE")),0,VLOOKUP(IF(OR(AE19="",OR($D19="",$D19="NL",$D19="HORS LIGUE")),"",COUNTIFS($D$5:$D$72,"&lt;&gt;"&amp;"",$D$5:$D$72,"&lt;&gt;"&amp;"NL",$D$5:$D$72,"&lt;&gt;"&amp;"HORS LIGUE",AE$5:AE$72,"&lt;"&amp;AE19)+1),Paramètres!$B$3:$C$56,2,FALSE)*Paramètres!$K$16))</f>
        <v>0</v>
      </c>
      <c r="AG19" s="46"/>
      <c r="AH19" s="2">
        <f>IF(AG$2="Bike &amp; Run",IF(ISNA(VLOOKUP(AG19,Paramètres!$B$3:$C$56,2,FALSE)),0,VLOOKUP(AG19,Paramètres!$B$3:$C$56,2,FALSE)*Paramètres!$K$17),IF(OR(AG19="",OR($D19="",$D19="NL",$D19="HORS LIGUE")),0,VLOOKUP(IF(OR(AG19="",OR($D19="",$D19="NL",$D19="HORS LIGUE")),"",COUNTIFS($D$5:$D$72,"&lt;&gt;"&amp;"",$D$5:$D$72,"&lt;&gt;"&amp;"NL",$D$5:$D$72,"&lt;&gt;"&amp;"HORS LIGUE",AG$5:AG$72,"&lt;"&amp;AG19)+1),Paramètres!$B$3:$C$56,2,FALSE)*Paramètres!$K$17))</f>
        <v>0</v>
      </c>
      <c r="AI19" s="40">
        <f t="shared" si="0"/>
        <v>0</v>
      </c>
      <c r="AJ19" s="3" t="str">
        <f t="shared" si="1"/>
        <v/>
      </c>
      <c r="AK19" s="5">
        <f t="shared" si="2"/>
        <v>0</v>
      </c>
      <c r="AL19" s="41">
        <f t="shared" si="3"/>
        <v>0</v>
      </c>
      <c r="AM19" s="33" t="str">
        <f t="shared" si="4"/>
        <v/>
      </c>
      <c r="AO19" s="22">
        <f t="shared" si="5"/>
        <v>0</v>
      </c>
      <c r="AP19">
        <f t="shared" si="6"/>
        <v>0</v>
      </c>
      <c r="AQ19">
        <f t="shared" si="7"/>
        <v>0</v>
      </c>
      <c r="AR19">
        <f t="shared" si="8"/>
        <v>0</v>
      </c>
      <c r="AS19">
        <f t="shared" si="9"/>
        <v>0</v>
      </c>
      <c r="AT19">
        <f t="shared" si="10"/>
        <v>0</v>
      </c>
      <c r="AU19">
        <f t="shared" si="11"/>
        <v>0</v>
      </c>
      <c r="AV19">
        <f t="shared" si="12"/>
        <v>0</v>
      </c>
      <c r="AW19">
        <f t="shared" si="13"/>
        <v>0</v>
      </c>
      <c r="AX19">
        <f t="shared" si="14"/>
        <v>0</v>
      </c>
      <c r="AY19">
        <f t="shared" si="15"/>
        <v>0</v>
      </c>
      <c r="AZ19">
        <f t="shared" si="16"/>
        <v>0</v>
      </c>
      <c r="BA19">
        <f t="shared" si="17"/>
        <v>0</v>
      </c>
      <c r="BB19">
        <f t="shared" si="18"/>
        <v>0</v>
      </c>
      <c r="BC19">
        <f t="shared" si="19"/>
        <v>0</v>
      </c>
      <c r="BD19">
        <f t="shared" si="20"/>
        <v>0</v>
      </c>
      <c r="BE19" s="22">
        <f t="shared" ref="BE19:BR19" si="35">BD19+LARGE($AO19:$BC19,BE$4)</f>
        <v>0</v>
      </c>
      <c r="BF19" s="22">
        <f t="shared" si="35"/>
        <v>0</v>
      </c>
      <c r="BG19" s="22">
        <f t="shared" si="35"/>
        <v>0</v>
      </c>
      <c r="BH19" s="22">
        <f t="shared" si="35"/>
        <v>0</v>
      </c>
      <c r="BI19" s="22">
        <f t="shared" si="35"/>
        <v>0</v>
      </c>
      <c r="BJ19" s="22">
        <f t="shared" si="35"/>
        <v>0</v>
      </c>
      <c r="BK19" s="22">
        <f t="shared" si="35"/>
        <v>0</v>
      </c>
      <c r="BL19" s="22">
        <f t="shared" si="35"/>
        <v>0</v>
      </c>
      <c r="BM19" s="22">
        <f t="shared" si="35"/>
        <v>0</v>
      </c>
      <c r="BN19" s="22">
        <f t="shared" si="35"/>
        <v>0</v>
      </c>
      <c r="BO19" s="22">
        <f t="shared" si="35"/>
        <v>0</v>
      </c>
      <c r="BP19" s="22">
        <f t="shared" si="35"/>
        <v>0</v>
      </c>
      <c r="BQ19" s="22">
        <f t="shared" si="35"/>
        <v>0</v>
      </c>
      <c r="BR19" s="22">
        <f t="shared" si="35"/>
        <v>0</v>
      </c>
    </row>
    <row r="20" spans="1:70" ht="16.5">
      <c r="A20" s="14" t="s">
        <v>651</v>
      </c>
      <c r="B20" s="32" t="str">
        <f>IF(ISNA(VLOOKUP(A20,'Licenciés Jeunes 2023'!A:C,3,0)),"",VLOOKUP(A20,'Licenciés Jeunes 2023'!A:C,3,0))</f>
        <v/>
      </c>
      <c r="C20" s="32" t="str">
        <f>IF(ISNA(VLOOKUP(A20,'Licenciés Jeunes 2023'!A:C,2,0)),"",VLOOKUP(A20,'Licenciés Jeunes 2023'!A:C,2,0))</f>
        <v/>
      </c>
      <c r="D20" s="32" t="str">
        <f>IF(ISNA(VLOOKUP(A20,'Licenciés Jeunes 2023'!A:F,6,0)),"",VLOOKUP(A20,'Licenciés Jeunes 2023'!A:F,6,0))</f>
        <v/>
      </c>
      <c r="E20" s="6"/>
      <c r="F20" s="2">
        <f>IF(E$2="Bike &amp; Run",IF(ISNA(VLOOKUP(E20,Paramètres!$B$3:$C$56,2,FALSE)),0,VLOOKUP(E20,Paramètres!$B$3:$C$56,2,FALSE)*Paramètres!$K$3),IF(OR(E20="",OR($D20="",$D20="NL",$D20="HORS LIGUE")),0,VLOOKUP(IF(OR(E20="",OR($D20="",$D20="NL",$D20="HORS LIGUE")),"",COUNTIFS($D$5:$D$72,"&lt;&gt;"&amp;"",$D$5:$D$72,"&lt;&gt;"&amp;"NL",$D$5:$D$72,"&lt;&gt;"&amp;"HORS LIGUE",E$5:E$72,"&lt;"&amp;E20)+1),Paramètres!$B$3:$C$56,2,FALSE)*Paramètres!$K$3))</f>
        <v>0</v>
      </c>
      <c r="G20" s="4"/>
      <c r="H20" s="2">
        <f>IF(G$2="Bike &amp; Run",IF(ISNA(VLOOKUP(G20,Paramètres!$B$3:$C$56,2,FALSE)),0,VLOOKUP(G20,Paramètres!$B$3:$C$56,2,FALSE)*Paramètres!$K$4),IF(OR(G20="",OR($D20="",$D20="NL",$D20="HORS LIGUE")),0,VLOOKUP(IF(OR(G20="",OR($D20="",$D20="NL",$D20="HORS LIGUE")),"",COUNTIFS($D$5:$D$72,"&lt;&gt;"&amp;"",$D$5:$D$72,"&lt;&gt;"&amp;"NL",$D$5:$D$72,"&lt;&gt;"&amp;"HORS LIGUE",G$5:G$72,"&lt;"&amp;G20)+1),Paramètres!$B$3:$C$56,2,FALSE)*Paramètres!$K$4))</f>
        <v>0</v>
      </c>
      <c r="I20" s="36"/>
      <c r="J20" s="2">
        <f>IF(I$2="Bike &amp; Run",IF(ISNA(VLOOKUP(I20,Paramètres!$B$3:$C$56,2,FALSE)),0,VLOOKUP(I20,Paramètres!$B$3:$C$56,2,FALSE)*Paramètres!$K$5),IF(OR(I20="",OR($D20="",$D20="NL",$D20="HORS LIGUE")),0,VLOOKUP(IF(OR(I20="",OR($D20="",$D20="NL",$D20="HORS LIGUE")),"",COUNTIFS($D$5:$D$72,"&lt;&gt;"&amp;"",$D$5:$D$72,"&lt;&gt;"&amp;"NL",$D$5:$D$72,"&lt;&gt;"&amp;"HORS LIGUE",I$5:I$72,"&lt;"&amp;I20)+1),Paramètres!$B$3:$C$56,2,FALSE)*Paramètres!$K$5))</f>
        <v>0</v>
      </c>
      <c r="K20" s="4"/>
      <c r="L20" s="2">
        <f>IF(K$2="Bike &amp; Run",IF(ISNA(VLOOKUP(K20,Paramètres!$B$3:$C$56,2,FALSE)),0,VLOOKUP(K20,Paramètres!$B$3:$C$56,2,FALSE)*Paramètres!$K$6),IF(OR(K20="",OR($D20="",$D20="NL",$D20="HORS LIGUE")),0,VLOOKUP(IF(OR(K20="",OR($D20="",$D20="NL",$D20="HORS LIGUE")),"",COUNTIFS($D$5:$D$72,"&lt;&gt;"&amp;"",$D$5:$D$72,"&lt;&gt;"&amp;"NL",$D$5:$D$72,"&lt;&gt;"&amp;"HORS LIGUE",K$5:K$72,"&lt;"&amp;K20)+1),Paramètres!$B$3:$C$56,2,FALSE)*Paramètres!$K$6))</f>
        <v>0</v>
      </c>
      <c r="M20" s="4"/>
      <c r="N20" s="2">
        <f>IF(M$2="Bike &amp; Run",IF(ISNA(VLOOKUP(M20,Paramètres!$B$3:$C$56,2,FALSE)),0,VLOOKUP(M20,Paramètres!$B$3:$C$56,2,FALSE)*Paramètres!$K$7),IF(OR(M20="",OR($D20="",$D20="NL",$D20="HORS LIGUE")),0,VLOOKUP(IF(OR(M20="",OR($D20="",$D20="NL",$D20="HORS LIGUE")),"",COUNTIFS($D$5:$D$72,"&lt;&gt;"&amp;"",$D$5:$D$72,"&lt;&gt;"&amp;"NL",$D$5:$D$72,"&lt;&gt;"&amp;"HORS LIGUE",M$5:M$72,"&lt;"&amp;M20)+1),Paramètres!$B$3:$C$56,2,FALSE)*Paramètres!$K$7))</f>
        <v>0</v>
      </c>
      <c r="O20" s="46"/>
      <c r="P20" s="2">
        <f>IF(O$2="Bike &amp; Run",IF(ISNA(VLOOKUP(O20,Paramètres!$B$3:$C$56,2,FALSE)),0,VLOOKUP(O20,Paramètres!$B$3:$C$56,2,FALSE)*Paramètres!$K$8),IF(OR(O20="",OR($D20="",$D20="NL",$D20="HORS LIGUE")),0,VLOOKUP(IF(OR(O20="",OR($D20="",$D20="NL",$D20="HORS LIGUE")),"",COUNTIFS($D$5:$D$72,"&lt;&gt;"&amp;"",$D$5:$D$72,"&lt;&gt;"&amp;"NL",$D$5:$D$72,"&lt;&gt;"&amp;"HORS LIGUE",O$5:O$72,"&lt;"&amp;O20)+1),Paramètres!$B$3:$C$56,2,FALSE)*Paramètres!$K$8))</f>
        <v>0</v>
      </c>
      <c r="Q20" s="46"/>
      <c r="R20" s="2">
        <f>IF(Q$2="Bike &amp; Run",IF(ISNA(VLOOKUP(Q20,Paramètres!$B$3:$C$56,2,FALSE)),0,VLOOKUP(Q20,Paramètres!$B$3:$C$56,2,FALSE)*Paramètres!$K$9),IF(OR(Q20="",OR($D20="",$D20="NL",$D20="HORS LIGUE")),0,VLOOKUP(IF(OR(Q20="",OR($D20="",$D20="NL",$D20="HORS LIGUE")),"",COUNTIFS($D$5:$D$72,"&lt;&gt;"&amp;"",$D$5:$D$72,"&lt;&gt;"&amp;"NL",$D$5:$D$72,"&lt;&gt;"&amp;"HORS LIGUE",Q$5:Q$72,"&lt;"&amp;Q20)+1),Paramètres!$B$3:$C$56,2,FALSE)*Paramètres!$K$9))</f>
        <v>0</v>
      </c>
      <c r="S20" s="46"/>
      <c r="T20" s="2">
        <f>IF(S$2="Bike &amp; Run",IF(ISNA(VLOOKUP(S20,Paramètres!$B$3:$C$56,2,FALSE)),0,VLOOKUP(S20,Paramètres!$B$3:$C$56,2,FALSE)*Paramètres!$K$10),IF(OR(S20="",OR($D20="",$D20="NL",$D20="HORS LIGUE")),0,VLOOKUP(IF(OR(S20="",OR($D20="",$D20="NL",$D20="HORS LIGUE")),"",COUNTIFS($D$5:$D$72,"&lt;&gt;"&amp;"",$D$5:$D$72,"&lt;&gt;"&amp;"NL",$D$5:$D$72,"&lt;&gt;"&amp;"HORS LIGUE",S$5:S$72,"&lt;"&amp;S20)+1),Paramètres!$B$3:$C$56,2,FALSE)*Paramètres!$K$10))</f>
        <v>0</v>
      </c>
      <c r="U20" s="46"/>
      <c r="V20" s="2">
        <f>IF(U$2="Bike &amp; Run",IF(ISNA(VLOOKUP(U20,Paramètres!$B$3:$C$56,2,FALSE)),0,VLOOKUP(U20,Paramètres!$B$3:$C$56,2,FALSE)*Paramètres!$K$11),IF(OR(U20="",OR($D20="",$D20="NL",$D20="HORS LIGUE")),0,VLOOKUP(IF(OR(U20="",OR($D20="",$D20="NL",$D20="HORS LIGUE")),"",COUNTIFS($D$5:$D$72,"&lt;&gt;"&amp;"",$D$5:$D$72,"&lt;&gt;"&amp;"NL",$D$5:$D$72,"&lt;&gt;"&amp;"HORS LIGUE",U$5:U$72,"&lt;"&amp;U20)+1),Paramètres!$B$3:$C$56,2,FALSE)*Paramètres!$K$11))</f>
        <v>0</v>
      </c>
      <c r="W20" s="46"/>
      <c r="X20" s="2">
        <f>IF(W$2="Bike &amp; Run",IF(ISNA(VLOOKUP(W20,Paramètres!$B$3:$C$56,2,FALSE)),0,VLOOKUP(W20,Paramètres!$B$3:$C$56,2,FALSE)*Paramètres!$K$12),IF(OR(W20="",OR($D20="",$D20="NL",$D20="HORS LIGUE")),0,VLOOKUP(IF(OR(W20="",OR($D20="",$D20="NL",$D20="HORS LIGUE")),"",COUNTIFS($D$5:$D$72,"&lt;&gt;"&amp;"",$D$5:$D$72,"&lt;&gt;"&amp;"NL",$D$5:$D$72,"&lt;&gt;"&amp;"HORS LIGUE",W$5:W$72,"&lt;"&amp;W20)+1),Paramètres!$B$3:$C$56,2,FALSE)*Paramètres!$K$12))</f>
        <v>0</v>
      </c>
      <c r="Y20" s="46"/>
      <c r="Z20" s="2">
        <f>IF(Y$2="Bike &amp; Run",IF(ISNA(VLOOKUP(Y20,Paramètres!$B$3:$C$56,2,FALSE)),0,VLOOKUP(Y20,Paramètres!$B$3:$C$56,2,FALSE)*Paramètres!$K$13),IF(OR(Y20="",OR($D20="",$D20="NL",$D20="HORS LIGUE")),0,VLOOKUP(IF(OR(Y20="",OR($D20="",$D20="NL",$D20="HORS LIGUE")),"",COUNTIFS($D$5:$D$72,"&lt;&gt;"&amp;"",$D$5:$D$72,"&lt;&gt;"&amp;"NL",$D$5:$D$72,"&lt;&gt;"&amp;"HORS LIGUE",Y$5:Y$72,"&lt;"&amp;Y20)+1),Paramètres!$B$3:$C$56,2,FALSE)*Paramètres!$K$13))</f>
        <v>0</v>
      </c>
      <c r="AA20" s="46"/>
      <c r="AB20" s="2">
        <f>IF(AA$2="Bike &amp; Run",IF(ISNA(VLOOKUP(AA20,Paramètres!$B$3:$C$56,2,FALSE)),0,VLOOKUP(AA20,Paramètres!$B$3:$C$56,2,FALSE)*Paramètres!$K$14),IF(OR(AA20="",OR($D20="",$D20="NL",$D20="HORS LIGUE")),0,VLOOKUP(IF(OR(AA20="",OR($D20="",$D20="NL",$D20="HORS LIGUE")),"",COUNTIFS($D$5:$D$72,"&lt;&gt;"&amp;"",$D$5:$D$72,"&lt;&gt;"&amp;"NL",$D$5:$D$72,"&lt;&gt;"&amp;"HORS LIGUE",AA$5:AA$72,"&lt;"&amp;AA20)+1),Paramètres!$B$3:$C$56,2,FALSE)*Paramètres!$K$14))</f>
        <v>0</v>
      </c>
      <c r="AC20" s="46"/>
      <c r="AD20" s="2">
        <f>IF(AC$2="Bike &amp; Run",IF(ISNA(VLOOKUP(AC20,Paramètres!$B$3:$C$56,2,FALSE)),0,VLOOKUP(AC20,Paramètres!$B$3:$C$56,2,FALSE)*Paramètres!$K$15),IF(OR(AC20="",OR($D20="",$D20="NL",$D20="HORS LIGUE")),0,VLOOKUP(IF(OR(AC20="",OR($D20="",$D20="NL",$D20="HORS LIGUE")),"",COUNTIFS($D$5:$D$72,"&lt;&gt;"&amp;"",$D$5:$D$72,"&lt;&gt;"&amp;"NL",$D$5:$D$72,"&lt;&gt;"&amp;"HORS LIGUE",AC$5:AC$72,"&lt;"&amp;AC20)+1),Paramètres!$B$3:$C$56,2,FALSE)*Paramètres!$K$15))</f>
        <v>0</v>
      </c>
      <c r="AE20" s="46"/>
      <c r="AF20" s="2">
        <f>IF(AE$2="Bike &amp; Run",IF(ISNA(VLOOKUP(AE20,Paramètres!$B$3:$C$56,2,FALSE)),0,VLOOKUP(AE20,Paramètres!$B$3:$C$56,2,FALSE)*Paramètres!$K$16),IF(OR(AE20="",OR($D20="",$D20="NL",$D20="HORS LIGUE")),0,VLOOKUP(IF(OR(AE20="",OR($D20="",$D20="NL",$D20="HORS LIGUE")),"",COUNTIFS($D$5:$D$72,"&lt;&gt;"&amp;"",$D$5:$D$72,"&lt;&gt;"&amp;"NL",$D$5:$D$72,"&lt;&gt;"&amp;"HORS LIGUE",AE$5:AE$72,"&lt;"&amp;AE20)+1),Paramètres!$B$3:$C$56,2,FALSE)*Paramètres!$K$16))</f>
        <v>0</v>
      </c>
      <c r="AG20" s="46"/>
      <c r="AH20" s="2">
        <f>IF(AG$2="Bike &amp; Run",IF(ISNA(VLOOKUP(AG20,Paramètres!$B$3:$C$56,2,FALSE)),0,VLOOKUP(AG20,Paramètres!$B$3:$C$56,2,FALSE)*Paramètres!$K$17),IF(OR(AG20="",OR($D20="",$D20="NL",$D20="HORS LIGUE")),0,VLOOKUP(IF(OR(AG20="",OR($D20="",$D20="NL",$D20="HORS LIGUE")),"",COUNTIFS($D$5:$D$72,"&lt;&gt;"&amp;"",$D$5:$D$72,"&lt;&gt;"&amp;"NL",$D$5:$D$72,"&lt;&gt;"&amp;"HORS LIGUE",AG$5:AG$72,"&lt;"&amp;AG20)+1),Paramètres!$B$3:$C$56,2,FALSE)*Paramètres!$K$17))</f>
        <v>0</v>
      </c>
      <c r="AI20" s="40">
        <f t="shared" si="0"/>
        <v>0</v>
      </c>
      <c r="AJ20" s="3" t="str">
        <f t="shared" si="1"/>
        <v/>
      </c>
      <c r="AK20" s="5">
        <f t="shared" si="2"/>
        <v>0</v>
      </c>
      <c r="AL20" s="41">
        <f t="shared" si="3"/>
        <v>0</v>
      </c>
      <c r="AM20" s="33" t="str">
        <f t="shared" si="4"/>
        <v/>
      </c>
      <c r="AO20" s="22">
        <f t="shared" si="5"/>
        <v>0</v>
      </c>
      <c r="AP20">
        <f t="shared" si="6"/>
        <v>0</v>
      </c>
      <c r="AQ20">
        <f t="shared" si="7"/>
        <v>0</v>
      </c>
      <c r="AR20">
        <f t="shared" si="8"/>
        <v>0</v>
      </c>
      <c r="AS20">
        <f t="shared" si="9"/>
        <v>0</v>
      </c>
      <c r="AT20">
        <f t="shared" si="10"/>
        <v>0</v>
      </c>
      <c r="AU20">
        <f t="shared" si="11"/>
        <v>0</v>
      </c>
      <c r="AV20">
        <f t="shared" si="12"/>
        <v>0</v>
      </c>
      <c r="AW20">
        <f t="shared" si="13"/>
        <v>0</v>
      </c>
      <c r="AX20">
        <f t="shared" si="14"/>
        <v>0</v>
      </c>
      <c r="AY20">
        <f t="shared" si="15"/>
        <v>0</v>
      </c>
      <c r="AZ20">
        <f t="shared" si="16"/>
        <v>0</v>
      </c>
      <c r="BA20">
        <f t="shared" si="17"/>
        <v>0</v>
      </c>
      <c r="BB20">
        <f t="shared" si="18"/>
        <v>0</v>
      </c>
      <c r="BC20">
        <f t="shared" si="19"/>
        <v>0</v>
      </c>
      <c r="BD20">
        <f t="shared" si="20"/>
        <v>0</v>
      </c>
      <c r="BE20" s="22">
        <f t="shared" ref="BE20:BR20" si="36">BD20+LARGE($AO20:$BC20,BE$4)</f>
        <v>0</v>
      </c>
      <c r="BF20" s="22">
        <f t="shared" si="36"/>
        <v>0</v>
      </c>
      <c r="BG20" s="22">
        <f t="shared" si="36"/>
        <v>0</v>
      </c>
      <c r="BH20" s="22">
        <f t="shared" si="36"/>
        <v>0</v>
      </c>
      <c r="BI20" s="22">
        <f t="shared" si="36"/>
        <v>0</v>
      </c>
      <c r="BJ20" s="22">
        <f t="shared" si="36"/>
        <v>0</v>
      </c>
      <c r="BK20" s="22">
        <f t="shared" si="36"/>
        <v>0</v>
      </c>
      <c r="BL20" s="22">
        <f t="shared" si="36"/>
        <v>0</v>
      </c>
      <c r="BM20" s="22">
        <f t="shared" si="36"/>
        <v>0</v>
      </c>
      <c r="BN20" s="22">
        <f t="shared" si="36"/>
        <v>0</v>
      </c>
      <c r="BO20" s="22">
        <f t="shared" si="36"/>
        <v>0</v>
      </c>
      <c r="BP20" s="22">
        <f t="shared" si="36"/>
        <v>0</v>
      </c>
      <c r="BQ20" s="22">
        <f t="shared" si="36"/>
        <v>0</v>
      </c>
      <c r="BR20" s="22">
        <f t="shared" si="36"/>
        <v>0</v>
      </c>
    </row>
    <row r="21" spans="1:70" ht="16.5">
      <c r="A21" s="14" t="s">
        <v>655</v>
      </c>
      <c r="B21" s="32" t="str">
        <f>IF(ISNA(VLOOKUP(A21,'Licenciés Jeunes 2023'!A:C,3,0)),"",VLOOKUP(A21,'Licenciés Jeunes 2023'!A:C,3,0))</f>
        <v/>
      </c>
      <c r="C21" s="32" t="str">
        <f>IF(ISNA(VLOOKUP(A21,'Licenciés Jeunes 2023'!A:C,2,0)),"",VLOOKUP(A21,'Licenciés Jeunes 2023'!A:C,2,0))</f>
        <v/>
      </c>
      <c r="D21" s="32" t="str">
        <f>IF(ISNA(VLOOKUP(A21,'Licenciés Jeunes 2023'!A:F,6,0)),"",VLOOKUP(A21,'Licenciés Jeunes 2023'!A:F,6,0))</f>
        <v/>
      </c>
      <c r="E21" s="6"/>
      <c r="F21" s="2">
        <f>IF(E$2="Bike &amp; Run",IF(ISNA(VLOOKUP(E21,Paramètres!$B$3:$C$56,2,FALSE)),0,VLOOKUP(E21,Paramètres!$B$3:$C$56,2,FALSE)*Paramètres!$K$3),IF(OR(E21="",OR($D21="",$D21="NL",$D21="HORS LIGUE")),0,VLOOKUP(IF(OR(E21="",OR($D21="",$D21="NL",$D21="HORS LIGUE")),"",COUNTIFS($D$5:$D$72,"&lt;&gt;"&amp;"",$D$5:$D$72,"&lt;&gt;"&amp;"NL",$D$5:$D$72,"&lt;&gt;"&amp;"HORS LIGUE",E$5:E$72,"&lt;"&amp;E21)+1),Paramètres!$B$3:$C$56,2,FALSE)*Paramètres!$K$3))</f>
        <v>0</v>
      </c>
      <c r="G21" s="4"/>
      <c r="H21" s="2">
        <f>IF(G$2="Bike &amp; Run",IF(ISNA(VLOOKUP(G21,Paramètres!$B$3:$C$56,2,FALSE)),0,VLOOKUP(G21,Paramètres!$B$3:$C$56,2,FALSE)*Paramètres!$K$4),IF(OR(G21="",OR($D21="",$D21="NL",$D21="HORS LIGUE")),0,VLOOKUP(IF(OR(G21="",OR($D21="",$D21="NL",$D21="HORS LIGUE")),"",COUNTIFS($D$5:$D$72,"&lt;&gt;"&amp;"",$D$5:$D$72,"&lt;&gt;"&amp;"NL",$D$5:$D$72,"&lt;&gt;"&amp;"HORS LIGUE",G$5:G$72,"&lt;"&amp;G21)+1),Paramètres!$B$3:$C$56,2,FALSE)*Paramètres!$K$4))</f>
        <v>0</v>
      </c>
      <c r="I21" s="36"/>
      <c r="J21" s="2">
        <f>IF(I$2="Bike &amp; Run",IF(ISNA(VLOOKUP(I21,Paramètres!$B$3:$C$56,2,FALSE)),0,VLOOKUP(I21,Paramètres!$B$3:$C$56,2,FALSE)*Paramètres!$K$5),IF(OR(I21="",OR($D21="",$D21="NL",$D21="HORS LIGUE")),0,VLOOKUP(IF(OR(I21="",OR($D21="",$D21="NL",$D21="HORS LIGUE")),"",COUNTIFS($D$5:$D$72,"&lt;&gt;"&amp;"",$D$5:$D$72,"&lt;&gt;"&amp;"NL",$D$5:$D$72,"&lt;&gt;"&amp;"HORS LIGUE",I$5:I$72,"&lt;"&amp;I21)+1),Paramètres!$B$3:$C$56,2,FALSE)*Paramètres!$K$5))</f>
        <v>0</v>
      </c>
      <c r="K21" s="4"/>
      <c r="L21" s="2">
        <f>IF(K$2="Bike &amp; Run",IF(ISNA(VLOOKUP(K21,Paramètres!$B$3:$C$56,2,FALSE)),0,VLOOKUP(K21,Paramètres!$B$3:$C$56,2,FALSE)*Paramètres!$K$6),IF(OR(K21="",OR($D21="",$D21="NL",$D21="HORS LIGUE")),0,VLOOKUP(IF(OR(K21="",OR($D21="",$D21="NL",$D21="HORS LIGUE")),"",COUNTIFS($D$5:$D$72,"&lt;&gt;"&amp;"",$D$5:$D$72,"&lt;&gt;"&amp;"NL",$D$5:$D$72,"&lt;&gt;"&amp;"HORS LIGUE",K$5:K$72,"&lt;"&amp;K21)+1),Paramètres!$B$3:$C$56,2,FALSE)*Paramètres!$K$6))</f>
        <v>0</v>
      </c>
      <c r="M21" s="4"/>
      <c r="N21" s="2">
        <f>IF(M$2="Bike &amp; Run",IF(ISNA(VLOOKUP(M21,Paramètres!$B$3:$C$56,2,FALSE)),0,VLOOKUP(M21,Paramètres!$B$3:$C$56,2,FALSE)*Paramètres!$K$7),IF(OR(M21="",OR($D21="",$D21="NL",$D21="HORS LIGUE")),0,VLOOKUP(IF(OR(M21="",OR($D21="",$D21="NL",$D21="HORS LIGUE")),"",COUNTIFS($D$5:$D$72,"&lt;&gt;"&amp;"",$D$5:$D$72,"&lt;&gt;"&amp;"NL",$D$5:$D$72,"&lt;&gt;"&amp;"HORS LIGUE",M$5:M$72,"&lt;"&amp;M21)+1),Paramètres!$B$3:$C$56,2,FALSE)*Paramètres!$K$7))</f>
        <v>0</v>
      </c>
      <c r="O21" s="46"/>
      <c r="P21" s="2">
        <f>IF(O$2="Bike &amp; Run",IF(ISNA(VLOOKUP(O21,Paramètres!$B$3:$C$56,2,FALSE)),0,VLOOKUP(O21,Paramètres!$B$3:$C$56,2,FALSE)*Paramètres!$K$8),IF(OR(O21="",OR($D21="",$D21="NL",$D21="HORS LIGUE")),0,VLOOKUP(IF(OR(O21="",OR($D21="",$D21="NL",$D21="HORS LIGUE")),"",COUNTIFS($D$5:$D$72,"&lt;&gt;"&amp;"",$D$5:$D$72,"&lt;&gt;"&amp;"NL",$D$5:$D$72,"&lt;&gt;"&amp;"HORS LIGUE",O$5:O$72,"&lt;"&amp;O21)+1),Paramètres!$B$3:$C$56,2,FALSE)*Paramètres!$K$8))</f>
        <v>0</v>
      </c>
      <c r="Q21" s="46"/>
      <c r="R21" s="2">
        <f>IF(Q$2="Bike &amp; Run",IF(ISNA(VLOOKUP(Q21,Paramètres!$B$3:$C$56,2,FALSE)),0,VLOOKUP(Q21,Paramètres!$B$3:$C$56,2,FALSE)*Paramètres!$K$9),IF(OR(Q21="",OR($D21="",$D21="NL",$D21="HORS LIGUE")),0,VLOOKUP(IF(OR(Q21="",OR($D21="",$D21="NL",$D21="HORS LIGUE")),"",COUNTIFS($D$5:$D$72,"&lt;&gt;"&amp;"",$D$5:$D$72,"&lt;&gt;"&amp;"NL",$D$5:$D$72,"&lt;&gt;"&amp;"HORS LIGUE",Q$5:Q$72,"&lt;"&amp;Q21)+1),Paramètres!$B$3:$C$56,2,FALSE)*Paramètres!$K$9))</f>
        <v>0</v>
      </c>
      <c r="S21" s="46"/>
      <c r="T21" s="2">
        <f>IF(S$2="Bike &amp; Run",IF(ISNA(VLOOKUP(S21,Paramètres!$B$3:$C$56,2,FALSE)),0,VLOOKUP(S21,Paramètres!$B$3:$C$56,2,FALSE)*Paramètres!$K$10),IF(OR(S21="",OR($D21="",$D21="NL",$D21="HORS LIGUE")),0,VLOOKUP(IF(OR(S21="",OR($D21="",$D21="NL",$D21="HORS LIGUE")),"",COUNTIFS($D$5:$D$72,"&lt;&gt;"&amp;"",$D$5:$D$72,"&lt;&gt;"&amp;"NL",$D$5:$D$72,"&lt;&gt;"&amp;"HORS LIGUE",S$5:S$72,"&lt;"&amp;S21)+1),Paramètres!$B$3:$C$56,2,FALSE)*Paramètres!$K$10))</f>
        <v>0</v>
      </c>
      <c r="U21" s="46"/>
      <c r="V21" s="2">
        <f>IF(U$2="Bike &amp; Run",IF(ISNA(VLOOKUP(U21,Paramètres!$B$3:$C$56,2,FALSE)),0,VLOOKUP(U21,Paramètres!$B$3:$C$56,2,FALSE)*Paramètres!$K$11),IF(OR(U21="",OR($D21="",$D21="NL",$D21="HORS LIGUE")),0,VLOOKUP(IF(OR(U21="",OR($D21="",$D21="NL",$D21="HORS LIGUE")),"",COUNTIFS($D$5:$D$72,"&lt;&gt;"&amp;"",$D$5:$D$72,"&lt;&gt;"&amp;"NL",$D$5:$D$72,"&lt;&gt;"&amp;"HORS LIGUE",U$5:U$72,"&lt;"&amp;U21)+1),Paramètres!$B$3:$C$56,2,FALSE)*Paramètres!$K$11))</f>
        <v>0</v>
      </c>
      <c r="W21" s="46"/>
      <c r="X21" s="2">
        <f>IF(W$2="Bike &amp; Run",IF(ISNA(VLOOKUP(W21,Paramètres!$B$3:$C$56,2,FALSE)),0,VLOOKUP(W21,Paramètres!$B$3:$C$56,2,FALSE)*Paramètres!$K$12),IF(OR(W21="",OR($D21="",$D21="NL",$D21="HORS LIGUE")),0,VLOOKUP(IF(OR(W21="",OR($D21="",$D21="NL",$D21="HORS LIGUE")),"",COUNTIFS($D$5:$D$72,"&lt;&gt;"&amp;"",$D$5:$D$72,"&lt;&gt;"&amp;"NL",$D$5:$D$72,"&lt;&gt;"&amp;"HORS LIGUE",W$5:W$72,"&lt;"&amp;W21)+1),Paramètres!$B$3:$C$56,2,FALSE)*Paramètres!$K$12))</f>
        <v>0</v>
      </c>
      <c r="Y21" s="46"/>
      <c r="Z21" s="2">
        <f>IF(Y$2="Bike &amp; Run",IF(ISNA(VLOOKUP(Y21,Paramètres!$B$3:$C$56,2,FALSE)),0,VLOOKUP(Y21,Paramètres!$B$3:$C$56,2,FALSE)*Paramètres!$K$13),IF(OR(Y21="",OR($D21="",$D21="NL",$D21="HORS LIGUE")),0,VLOOKUP(IF(OR(Y21="",OR($D21="",$D21="NL",$D21="HORS LIGUE")),"",COUNTIFS($D$5:$D$72,"&lt;&gt;"&amp;"",$D$5:$D$72,"&lt;&gt;"&amp;"NL",$D$5:$D$72,"&lt;&gt;"&amp;"HORS LIGUE",Y$5:Y$72,"&lt;"&amp;Y21)+1),Paramètres!$B$3:$C$56,2,FALSE)*Paramètres!$K$13))</f>
        <v>0</v>
      </c>
      <c r="AA21" s="46"/>
      <c r="AB21" s="2">
        <f>IF(AA$2="Bike &amp; Run",IF(ISNA(VLOOKUP(AA21,Paramètres!$B$3:$C$56,2,FALSE)),0,VLOOKUP(AA21,Paramètres!$B$3:$C$56,2,FALSE)*Paramètres!$K$14),IF(OR(AA21="",OR($D21="",$D21="NL",$D21="HORS LIGUE")),0,VLOOKUP(IF(OR(AA21="",OR($D21="",$D21="NL",$D21="HORS LIGUE")),"",COUNTIFS($D$5:$D$72,"&lt;&gt;"&amp;"",$D$5:$D$72,"&lt;&gt;"&amp;"NL",$D$5:$D$72,"&lt;&gt;"&amp;"HORS LIGUE",AA$5:AA$72,"&lt;"&amp;AA21)+1),Paramètres!$B$3:$C$56,2,FALSE)*Paramètres!$K$14))</f>
        <v>0</v>
      </c>
      <c r="AC21" s="46"/>
      <c r="AD21" s="2">
        <f>IF(AC$2="Bike &amp; Run",IF(ISNA(VLOOKUP(AC21,Paramètres!$B$3:$C$56,2,FALSE)),0,VLOOKUP(AC21,Paramètres!$B$3:$C$56,2,FALSE)*Paramètres!$K$15),IF(OR(AC21="",OR($D21="",$D21="NL",$D21="HORS LIGUE")),0,VLOOKUP(IF(OR(AC21="",OR($D21="",$D21="NL",$D21="HORS LIGUE")),"",COUNTIFS($D$5:$D$72,"&lt;&gt;"&amp;"",$D$5:$D$72,"&lt;&gt;"&amp;"NL",$D$5:$D$72,"&lt;&gt;"&amp;"HORS LIGUE",AC$5:AC$72,"&lt;"&amp;AC21)+1),Paramètres!$B$3:$C$56,2,FALSE)*Paramètres!$K$15))</f>
        <v>0</v>
      </c>
      <c r="AE21" s="46"/>
      <c r="AF21" s="2">
        <f>IF(AE$2="Bike &amp; Run",IF(ISNA(VLOOKUP(AE21,Paramètres!$B$3:$C$56,2,FALSE)),0,VLOOKUP(AE21,Paramètres!$B$3:$C$56,2,FALSE)*Paramètres!$K$16),IF(OR(AE21="",OR($D21="",$D21="NL",$D21="HORS LIGUE")),0,VLOOKUP(IF(OR(AE21="",OR($D21="",$D21="NL",$D21="HORS LIGUE")),"",COUNTIFS($D$5:$D$72,"&lt;&gt;"&amp;"",$D$5:$D$72,"&lt;&gt;"&amp;"NL",$D$5:$D$72,"&lt;&gt;"&amp;"HORS LIGUE",AE$5:AE$72,"&lt;"&amp;AE21)+1),Paramètres!$B$3:$C$56,2,FALSE)*Paramètres!$K$16))</f>
        <v>0</v>
      </c>
      <c r="AG21" s="46"/>
      <c r="AH21" s="2">
        <f>IF(AG$2="Bike &amp; Run",IF(ISNA(VLOOKUP(AG21,Paramètres!$B$3:$C$56,2,FALSE)),0,VLOOKUP(AG21,Paramètres!$B$3:$C$56,2,FALSE)*Paramètres!$K$17),IF(OR(AG21="",OR($D21="",$D21="NL",$D21="HORS LIGUE")),0,VLOOKUP(IF(OR(AG21="",OR($D21="",$D21="NL",$D21="HORS LIGUE")),"",COUNTIFS($D$5:$D$72,"&lt;&gt;"&amp;"",$D$5:$D$72,"&lt;&gt;"&amp;"NL",$D$5:$D$72,"&lt;&gt;"&amp;"HORS LIGUE",AG$5:AG$72,"&lt;"&amp;AG21)+1),Paramètres!$B$3:$C$56,2,FALSE)*Paramètres!$K$17))</f>
        <v>0</v>
      </c>
      <c r="AI21" s="40">
        <f t="shared" si="0"/>
        <v>0</v>
      </c>
      <c r="AJ21" s="3" t="str">
        <f t="shared" si="1"/>
        <v/>
      </c>
      <c r="AK21" s="5">
        <f t="shared" si="2"/>
        <v>0</v>
      </c>
      <c r="AL21" s="41">
        <f t="shared" si="3"/>
        <v>0</v>
      </c>
      <c r="AM21" s="33" t="str">
        <f t="shared" si="4"/>
        <v/>
      </c>
      <c r="AO21" s="22">
        <f t="shared" si="5"/>
        <v>0</v>
      </c>
      <c r="AP21">
        <f t="shared" si="6"/>
        <v>0</v>
      </c>
      <c r="AQ21">
        <f t="shared" si="7"/>
        <v>0</v>
      </c>
      <c r="AR21">
        <f t="shared" si="8"/>
        <v>0</v>
      </c>
      <c r="AS21">
        <f t="shared" si="9"/>
        <v>0</v>
      </c>
      <c r="AT21">
        <f t="shared" si="10"/>
        <v>0</v>
      </c>
      <c r="AU21">
        <f t="shared" si="11"/>
        <v>0</v>
      </c>
      <c r="AV21">
        <f t="shared" si="12"/>
        <v>0</v>
      </c>
      <c r="AW21">
        <f t="shared" si="13"/>
        <v>0</v>
      </c>
      <c r="AX21">
        <f t="shared" si="14"/>
        <v>0</v>
      </c>
      <c r="AY21">
        <f t="shared" si="15"/>
        <v>0</v>
      </c>
      <c r="AZ21">
        <f t="shared" si="16"/>
        <v>0</v>
      </c>
      <c r="BA21">
        <f t="shared" si="17"/>
        <v>0</v>
      </c>
      <c r="BB21">
        <f t="shared" si="18"/>
        <v>0</v>
      </c>
      <c r="BC21">
        <f t="shared" si="19"/>
        <v>0</v>
      </c>
      <c r="BD21">
        <f t="shared" si="20"/>
        <v>0</v>
      </c>
      <c r="BE21" s="22">
        <f t="shared" ref="BE21:BR21" si="37">BD21+LARGE($AO21:$BC21,BE$4)</f>
        <v>0</v>
      </c>
      <c r="BF21" s="22">
        <f t="shared" si="37"/>
        <v>0</v>
      </c>
      <c r="BG21" s="22">
        <f t="shared" si="37"/>
        <v>0</v>
      </c>
      <c r="BH21" s="22">
        <f t="shared" si="37"/>
        <v>0</v>
      </c>
      <c r="BI21" s="22">
        <f t="shared" si="37"/>
        <v>0</v>
      </c>
      <c r="BJ21" s="22">
        <f t="shared" si="37"/>
        <v>0</v>
      </c>
      <c r="BK21" s="22">
        <f t="shared" si="37"/>
        <v>0</v>
      </c>
      <c r="BL21" s="22">
        <f t="shared" si="37"/>
        <v>0</v>
      </c>
      <c r="BM21" s="22">
        <f t="shared" si="37"/>
        <v>0</v>
      </c>
      <c r="BN21" s="22">
        <f t="shared" si="37"/>
        <v>0</v>
      </c>
      <c r="BO21" s="22">
        <f t="shared" si="37"/>
        <v>0</v>
      </c>
      <c r="BP21" s="22">
        <f t="shared" si="37"/>
        <v>0</v>
      </c>
      <c r="BQ21" s="22">
        <f t="shared" si="37"/>
        <v>0</v>
      </c>
      <c r="BR21" s="22">
        <f t="shared" si="37"/>
        <v>0</v>
      </c>
    </row>
    <row r="22" spans="1:70" ht="16.5">
      <c r="A22" s="14" t="s">
        <v>659</v>
      </c>
      <c r="B22" s="32" t="str">
        <f>IF(ISNA(VLOOKUP(A22,'Licenciés Jeunes 2023'!A:C,3,0)),"",VLOOKUP(A22,'Licenciés Jeunes 2023'!A:C,3,0))</f>
        <v/>
      </c>
      <c r="C22" s="32" t="str">
        <f>IF(ISNA(VLOOKUP(A22,'Licenciés Jeunes 2023'!A:C,2,0)),"",VLOOKUP(A22,'Licenciés Jeunes 2023'!A:C,2,0))</f>
        <v/>
      </c>
      <c r="D22" s="32" t="str">
        <f>IF(ISNA(VLOOKUP(A22,'Licenciés Jeunes 2023'!A:F,6,0)),"",VLOOKUP(A22,'Licenciés Jeunes 2023'!A:F,6,0))</f>
        <v/>
      </c>
      <c r="E22" s="6"/>
      <c r="F22" s="2">
        <f>IF(E$2="Bike &amp; Run",IF(ISNA(VLOOKUP(E22,Paramètres!$B$3:$C$56,2,FALSE)),0,VLOOKUP(E22,Paramètres!$B$3:$C$56,2,FALSE)*Paramètres!$K$3),IF(OR(E22="",OR($D22="",$D22="NL",$D22="HORS LIGUE")),0,VLOOKUP(IF(OR(E22="",OR($D22="",$D22="NL",$D22="HORS LIGUE")),"",COUNTIFS($D$5:$D$72,"&lt;&gt;"&amp;"",$D$5:$D$72,"&lt;&gt;"&amp;"NL",$D$5:$D$72,"&lt;&gt;"&amp;"HORS LIGUE",E$5:E$72,"&lt;"&amp;E22)+1),Paramètres!$B$3:$C$56,2,FALSE)*Paramètres!$K$3))</f>
        <v>0</v>
      </c>
      <c r="G22" s="4"/>
      <c r="H22" s="2">
        <f>IF(G$2="Bike &amp; Run",IF(ISNA(VLOOKUP(G22,Paramètres!$B$3:$C$56,2,FALSE)),0,VLOOKUP(G22,Paramètres!$B$3:$C$56,2,FALSE)*Paramètres!$K$4),IF(OR(G22="",OR($D22="",$D22="NL",$D22="HORS LIGUE")),0,VLOOKUP(IF(OR(G22="",OR($D22="",$D22="NL",$D22="HORS LIGUE")),"",COUNTIFS($D$5:$D$72,"&lt;&gt;"&amp;"",$D$5:$D$72,"&lt;&gt;"&amp;"NL",$D$5:$D$72,"&lt;&gt;"&amp;"HORS LIGUE",G$5:G$72,"&lt;"&amp;G22)+1),Paramètres!$B$3:$C$56,2,FALSE)*Paramètres!$K$4))</f>
        <v>0</v>
      </c>
      <c r="I22" s="36"/>
      <c r="J22" s="2">
        <f>IF(I$2="Bike &amp; Run",IF(ISNA(VLOOKUP(I22,Paramètres!$B$3:$C$56,2,FALSE)),0,VLOOKUP(I22,Paramètres!$B$3:$C$56,2,FALSE)*Paramètres!$K$5),IF(OR(I22="",OR($D22="",$D22="NL",$D22="HORS LIGUE")),0,VLOOKUP(IF(OR(I22="",OR($D22="",$D22="NL",$D22="HORS LIGUE")),"",COUNTIFS($D$5:$D$72,"&lt;&gt;"&amp;"",$D$5:$D$72,"&lt;&gt;"&amp;"NL",$D$5:$D$72,"&lt;&gt;"&amp;"HORS LIGUE",I$5:I$72,"&lt;"&amp;I22)+1),Paramètres!$B$3:$C$56,2,FALSE)*Paramètres!$K$5))</f>
        <v>0</v>
      </c>
      <c r="K22" s="4"/>
      <c r="L22" s="2">
        <f>IF(K$2="Bike &amp; Run",IF(ISNA(VLOOKUP(K22,Paramètres!$B$3:$C$56,2,FALSE)),0,VLOOKUP(K22,Paramètres!$B$3:$C$56,2,FALSE)*Paramètres!$K$6),IF(OR(K22="",OR($D22="",$D22="NL",$D22="HORS LIGUE")),0,VLOOKUP(IF(OR(K22="",OR($D22="",$D22="NL",$D22="HORS LIGUE")),"",COUNTIFS($D$5:$D$72,"&lt;&gt;"&amp;"",$D$5:$D$72,"&lt;&gt;"&amp;"NL",$D$5:$D$72,"&lt;&gt;"&amp;"HORS LIGUE",K$5:K$72,"&lt;"&amp;K22)+1),Paramètres!$B$3:$C$56,2,FALSE)*Paramètres!$K$6))</f>
        <v>0</v>
      </c>
      <c r="M22" s="4"/>
      <c r="N22" s="2">
        <f>IF(M$2="Bike &amp; Run",IF(ISNA(VLOOKUP(M22,Paramètres!$B$3:$C$56,2,FALSE)),0,VLOOKUP(M22,Paramètres!$B$3:$C$56,2,FALSE)*Paramètres!$K$7),IF(OR(M22="",OR($D22="",$D22="NL",$D22="HORS LIGUE")),0,VLOOKUP(IF(OR(M22="",OR($D22="",$D22="NL",$D22="HORS LIGUE")),"",COUNTIFS($D$5:$D$72,"&lt;&gt;"&amp;"",$D$5:$D$72,"&lt;&gt;"&amp;"NL",$D$5:$D$72,"&lt;&gt;"&amp;"HORS LIGUE",M$5:M$72,"&lt;"&amp;M22)+1),Paramètres!$B$3:$C$56,2,FALSE)*Paramètres!$K$7))</f>
        <v>0</v>
      </c>
      <c r="O22" s="46"/>
      <c r="P22" s="2">
        <f>IF(O$2="Bike &amp; Run",IF(ISNA(VLOOKUP(O22,Paramètres!$B$3:$C$56,2,FALSE)),0,VLOOKUP(O22,Paramètres!$B$3:$C$56,2,FALSE)*Paramètres!$K$8),IF(OR(O22="",OR($D22="",$D22="NL",$D22="HORS LIGUE")),0,VLOOKUP(IF(OR(O22="",OR($D22="",$D22="NL",$D22="HORS LIGUE")),"",COUNTIFS($D$5:$D$72,"&lt;&gt;"&amp;"",$D$5:$D$72,"&lt;&gt;"&amp;"NL",$D$5:$D$72,"&lt;&gt;"&amp;"HORS LIGUE",O$5:O$72,"&lt;"&amp;O22)+1),Paramètres!$B$3:$C$56,2,FALSE)*Paramètres!$K$8))</f>
        <v>0</v>
      </c>
      <c r="Q22" s="46"/>
      <c r="R22" s="2">
        <f>IF(Q$2="Bike &amp; Run",IF(ISNA(VLOOKUP(Q22,Paramètres!$B$3:$C$56,2,FALSE)),0,VLOOKUP(Q22,Paramètres!$B$3:$C$56,2,FALSE)*Paramètres!$K$9),IF(OR(Q22="",OR($D22="",$D22="NL",$D22="HORS LIGUE")),0,VLOOKUP(IF(OR(Q22="",OR($D22="",$D22="NL",$D22="HORS LIGUE")),"",COUNTIFS($D$5:$D$72,"&lt;&gt;"&amp;"",$D$5:$D$72,"&lt;&gt;"&amp;"NL",$D$5:$D$72,"&lt;&gt;"&amp;"HORS LIGUE",Q$5:Q$72,"&lt;"&amp;Q22)+1),Paramètres!$B$3:$C$56,2,FALSE)*Paramètres!$K$9))</f>
        <v>0</v>
      </c>
      <c r="S22" s="46"/>
      <c r="T22" s="2">
        <f>IF(S$2="Bike &amp; Run",IF(ISNA(VLOOKUP(S22,Paramètres!$B$3:$C$56,2,FALSE)),0,VLOOKUP(S22,Paramètres!$B$3:$C$56,2,FALSE)*Paramètres!$K$10),IF(OR(S22="",OR($D22="",$D22="NL",$D22="HORS LIGUE")),0,VLOOKUP(IF(OR(S22="",OR($D22="",$D22="NL",$D22="HORS LIGUE")),"",COUNTIFS($D$5:$D$72,"&lt;&gt;"&amp;"",$D$5:$D$72,"&lt;&gt;"&amp;"NL",$D$5:$D$72,"&lt;&gt;"&amp;"HORS LIGUE",S$5:S$72,"&lt;"&amp;S22)+1),Paramètres!$B$3:$C$56,2,FALSE)*Paramètres!$K$10))</f>
        <v>0</v>
      </c>
      <c r="U22" s="46"/>
      <c r="V22" s="2">
        <f>IF(U$2="Bike &amp; Run",IF(ISNA(VLOOKUP(U22,Paramètres!$B$3:$C$56,2,FALSE)),0,VLOOKUP(U22,Paramètres!$B$3:$C$56,2,FALSE)*Paramètres!$K$11),IF(OR(U22="",OR($D22="",$D22="NL",$D22="HORS LIGUE")),0,VLOOKUP(IF(OR(U22="",OR($D22="",$D22="NL",$D22="HORS LIGUE")),"",COUNTIFS($D$5:$D$72,"&lt;&gt;"&amp;"",$D$5:$D$72,"&lt;&gt;"&amp;"NL",$D$5:$D$72,"&lt;&gt;"&amp;"HORS LIGUE",U$5:U$72,"&lt;"&amp;U22)+1),Paramètres!$B$3:$C$56,2,FALSE)*Paramètres!$K$11))</f>
        <v>0</v>
      </c>
      <c r="W22" s="46"/>
      <c r="X22" s="2">
        <f>IF(W$2="Bike &amp; Run",IF(ISNA(VLOOKUP(W22,Paramètres!$B$3:$C$56,2,FALSE)),0,VLOOKUP(W22,Paramètres!$B$3:$C$56,2,FALSE)*Paramètres!$K$12),IF(OR(W22="",OR($D22="",$D22="NL",$D22="HORS LIGUE")),0,VLOOKUP(IF(OR(W22="",OR($D22="",$D22="NL",$D22="HORS LIGUE")),"",COUNTIFS($D$5:$D$72,"&lt;&gt;"&amp;"",$D$5:$D$72,"&lt;&gt;"&amp;"NL",$D$5:$D$72,"&lt;&gt;"&amp;"HORS LIGUE",W$5:W$72,"&lt;"&amp;W22)+1),Paramètres!$B$3:$C$56,2,FALSE)*Paramètres!$K$12))</f>
        <v>0</v>
      </c>
      <c r="Y22" s="46"/>
      <c r="Z22" s="2">
        <f>IF(Y$2="Bike &amp; Run",IF(ISNA(VLOOKUP(Y22,Paramètres!$B$3:$C$56,2,FALSE)),0,VLOOKUP(Y22,Paramètres!$B$3:$C$56,2,FALSE)*Paramètres!$K$13),IF(OR(Y22="",OR($D22="",$D22="NL",$D22="HORS LIGUE")),0,VLOOKUP(IF(OR(Y22="",OR($D22="",$D22="NL",$D22="HORS LIGUE")),"",COUNTIFS($D$5:$D$72,"&lt;&gt;"&amp;"",$D$5:$D$72,"&lt;&gt;"&amp;"NL",$D$5:$D$72,"&lt;&gt;"&amp;"HORS LIGUE",Y$5:Y$72,"&lt;"&amp;Y22)+1),Paramètres!$B$3:$C$56,2,FALSE)*Paramètres!$K$13))</f>
        <v>0</v>
      </c>
      <c r="AA22" s="46"/>
      <c r="AB22" s="2">
        <f>IF(AA$2="Bike &amp; Run",IF(ISNA(VLOOKUP(AA22,Paramètres!$B$3:$C$56,2,FALSE)),0,VLOOKUP(AA22,Paramètres!$B$3:$C$56,2,FALSE)*Paramètres!$K$14),IF(OR(AA22="",OR($D22="",$D22="NL",$D22="HORS LIGUE")),0,VLOOKUP(IF(OR(AA22="",OR($D22="",$D22="NL",$D22="HORS LIGUE")),"",COUNTIFS($D$5:$D$72,"&lt;&gt;"&amp;"",$D$5:$D$72,"&lt;&gt;"&amp;"NL",$D$5:$D$72,"&lt;&gt;"&amp;"HORS LIGUE",AA$5:AA$72,"&lt;"&amp;AA22)+1),Paramètres!$B$3:$C$56,2,FALSE)*Paramètres!$K$14))</f>
        <v>0</v>
      </c>
      <c r="AC22" s="46"/>
      <c r="AD22" s="2">
        <f>IF(AC$2="Bike &amp; Run",IF(ISNA(VLOOKUP(AC22,Paramètres!$B$3:$C$56,2,FALSE)),0,VLOOKUP(AC22,Paramètres!$B$3:$C$56,2,FALSE)*Paramètres!$K$15),IF(OR(AC22="",OR($D22="",$D22="NL",$D22="HORS LIGUE")),0,VLOOKUP(IF(OR(AC22="",OR($D22="",$D22="NL",$D22="HORS LIGUE")),"",COUNTIFS($D$5:$D$72,"&lt;&gt;"&amp;"",$D$5:$D$72,"&lt;&gt;"&amp;"NL",$D$5:$D$72,"&lt;&gt;"&amp;"HORS LIGUE",AC$5:AC$72,"&lt;"&amp;AC22)+1),Paramètres!$B$3:$C$56,2,FALSE)*Paramètres!$K$15))</f>
        <v>0</v>
      </c>
      <c r="AE22" s="46"/>
      <c r="AF22" s="2">
        <f>IF(AE$2="Bike &amp; Run",IF(ISNA(VLOOKUP(AE22,Paramètres!$B$3:$C$56,2,FALSE)),0,VLOOKUP(AE22,Paramètres!$B$3:$C$56,2,FALSE)*Paramètres!$K$16),IF(OR(AE22="",OR($D22="",$D22="NL",$D22="HORS LIGUE")),0,VLOOKUP(IF(OR(AE22="",OR($D22="",$D22="NL",$D22="HORS LIGUE")),"",COUNTIFS($D$5:$D$72,"&lt;&gt;"&amp;"",$D$5:$D$72,"&lt;&gt;"&amp;"NL",$D$5:$D$72,"&lt;&gt;"&amp;"HORS LIGUE",AE$5:AE$72,"&lt;"&amp;AE22)+1),Paramètres!$B$3:$C$56,2,FALSE)*Paramètres!$K$16))</f>
        <v>0</v>
      </c>
      <c r="AG22" s="46"/>
      <c r="AH22" s="2">
        <f>IF(AG$2="Bike &amp; Run",IF(ISNA(VLOOKUP(AG22,Paramètres!$B$3:$C$56,2,FALSE)),0,VLOOKUP(AG22,Paramètres!$B$3:$C$56,2,FALSE)*Paramètres!$K$17),IF(OR(AG22="",OR($D22="",$D22="NL",$D22="HORS LIGUE")),0,VLOOKUP(IF(OR(AG22="",OR($D22="",$D22="NL",$D22="HORS LIGUE")),"",COUNTIFS($D$5:$D$72,"&lt;&gt;"&amp;"",$D$5:$D$72,"&lt;&gt;"&amp;"NL",$D$5:$D$72,"&lt;&gt;"&amp;"HORS LIGUE",AG$5:AG$72,"&lt;"&amp;AG22)+1),Paramètres!$B$3:$C$56,2,FALSE)*Paramètres!$K$17))</f>
        <v>0</v>
      </c>
      <c r="AI22" s="40">
        <f t="shared" si="0"/>
        <v>0</v>
      </c>
      <c r="AJ22" s="3" t="str">
        <f t="shared" si="1"/>
        <v/>
      </c>
      <c r="AK22" s="5">
        <f t="shared" si="2"/>
        <v>0</v>
      </c>
      <c r="AL22" s="41">
        <f t="shared" si="3"/>
        <v>0</v>
      </c>
      <c r="AM22" s="33" t="str">
        <f t="shared" si="4"/>
        <v/>
      </c>
      <c r="AO22" s="22">
        <f t="shared" si="5"/>
        <v>0</v>
      </c>
      <c r="AP22">
        <f t="shared" si="6"/>
        <v>0</v>
      </c>
      <c r="AQ22">
        <f t="shared" si="7"/>
        <v>0</v>
      </c>
      <c r="AR22">
        <f t="shared" si="8"/>
        <v>0</v>
      </c>
      <c r="AS22">
        <f t="shared" si="9"/>
        <v>0</v>
      </c>
      <c r="AT22">
        <f t="shared" si="10"/>
        <v>0</v>
      </c>
      <c r="AU22">
        <f t="shared" si="11"/>
        <v>0</v>
      </c>
      <c r="AV22">
        <f t="shared" si="12"/>
        <v>0</v>
      </c>
      <c r="AW22">
        <f t="shared" si="13"/>
        <v>0</v>
      </c>
      <c r="AX22">
        <f t="shared" si="14"/>
        <v>0</v>
      </c>
      <c r="AY22">
        <f t="shared" si="15"/>
        <v>0</v>
      </c>
      <c r="AZ22">
        <f t="shared" si="16"/>
        <v>0</v>
      </c>
      <c r="BA22">
        <f t="shared" si="17"/>
        <v>0</v>
      </c>
      <c r="BB22">
        <f t="shared" si="18"/>
        <v>0</v>
      </c>
      <c r="BC22">
        <f t="shared" si="19"/>
        <v>0</v>
      </c>
      <c r="BD22">
        <f t="shared" si="20"/>
        <v>0</v>
      </c>
      <c r="BE22" s="22">
        <f t="shared" ref="BE22:BR22" si="38">BD22+LARGE($AO22:$BC22,BE$4)</f>
        <v>0</v>
      </c>
      <c r="BF22" s="22">
        <f t="shared" si="38"/>
        <v>0</v>
      </c>
      <c r="BG22" s="22">
        <f t="shared" si="38"/>
        <v>0</v>
      </c>
      <c r="BH22" s="22">
        <f t="shared" si="38"/>
        <v>0</v>
      </c>
      <c r="BI22" s="22">
        <f t="shared" si="38"/>
        <v>0</v>
      </c>
      <c r="BJ22" s="22">
        <f t="shared" si="38"/>
        <v>0</v>
      </c>
      <c r="BK22" s="22">
        <f t="shared" si="38"/>
        <v>0</v>
      </c>
      <c r="BL22" s="22">
        <f t="shared" si="38"/>
        <v>0</v>
      </c>
      <c r="BM22" s="22">
        <f t="shared" si="38"/>
        <v>0</v>
      </c>
      <c r="BN22" s="22">
        <f t="shared" si="38"/>
        <v>0</v>
      </c>
      <c r="BO22" s="22">
        <f t="shared" si="38"/>
        <v>0</v>
      </c>
      <c r="BP22" s="22">
        <f t="shared" si="38"/>
        <v>0</v>
      </c>
      <c r="BQ22" s="22">
        <f t="shared" si="38"/>
        <v>0</v>
      </c>
      <c r="BR22" s="22">
        <f t="shared" si="38"/>
        <v>0</v>
      </c>
    </row>
    <row r="23" spans="1:70" ht="16.5">
      <c r="A23" s="14" t="s">
        <v>665</v>
      </c>
      <c r="B23" s="32" t="str">
        <f>IF(ISNA(VLOOKUP(A23,'Licenciés Jeunes 2023'!A:C,3,0)),"",VLOOKUP(A23,'Licenciés Jeunes 2023'!A:C,3,0))</f>
        <v/>
      </c>
      <c r="C23" s="32" t="str">
        <f>IF(ISNA(VLOOKUP(A23,'Licenciés Jeunes 2023'!A:C,2,0)),"",VLOOKUP(A23,'Licenciés Jeunes 2023'!A:C,2,0))</f>
        <v/>
      </c>
      <c r="D23" s="32" t="str">
        <f>IF(ISNA(VLOOKUP(A23,'Licenciés Jeunes 2023'!A:F,6,0)),"",VLOOKUP(A23,'Licenciés Jeunes 2023'!A:F,6,0))</f>
        <v/>
      </c>
      <c r="E23" s="6"/>
      <c r="F23" s="2">
        <f>IF(E$2="Bike &amp; Run",IF(ISNA(VLOOKUP(E23,Paramètres!$B$3:$C$56,2,FALSE)),0,VLOOKUP(E23,Paramètres!$B$3:$C$56,2,FALSE)*Paramètres!$K$3),IF(OR(E23="",OR($D23="",$D23="NL",$D23="HORS LIGUE")),0,VLOOKUP(IF(OR(E23="",OR($D23="",$D23="NL",$D23="HORS LIGUE")),"",COUNTIFS($D$5:$D$72,"&lt;&gt;"&amp;"",$D$5:$D$72,"&lt;&gt;"&amp;"NL",$D$5:$D$72,"&lt;&gt;"&amp;"HORS LIGUE",E$5:E$72,"&lt;"&amp;E23)+1),Paramètres!$B$3:$C$56,2,FALSE)*Paramètres!$K$3))</f>
        <v>0</v>
      </c>
      <c r="G23" s="4"/>
      <c r="H23" s="2">
        <f>IF(G$2="Bike &amp; Run",IF(ISNA(VLOOKUP(G23,Paramètres!$B$3:$C$56,2,FALSE)),0,VLOOKUP(G23,Paramètres!$B$3:$C$56,2,FALSE)*Paramètres!$K$4),IF(OR(G23="",OR($D23="",$D23="NL",$D23="HORS LIGUE")),0,VLOOKUP(IF(OR(G23="",OR($D23="",$D23="NL",$D23="HORS LIGUE")),"",COUNTIFS($D$5:$D$72,"&lt;&gt;"&amp;"",$D$5:$D$72,"&lt;&gt;"&amp;"NL",$D$5:$D$72,"&lt;&gt;"&amp;"HORS LIGUE",G$5:G$72,"&lt;"&amp;G23)+1),Paramètres!$B$3:$C$56,2,FALSE)*Paramètres!$K$4))</f>
        <v>0</v>
      </c>
      <c r="I23" s="36"/>
      <c r="J23" s="2">
        <f>IF(I$2="Bike &amp; Run",IF(ISNA(VLOOKUP(I23,Paramètres!$B$3:$C$56,2,FALSE)),0,VLOOKUP(I23,Paramètres!$B$3:$C$56,2,FALSE)*Paramètres!$K$5),IF(OR(I23="",OR($D23="",$D23="NL",$D23="HORS LIGUE")),0,VLOOKUP(IF(OR(I23="",OR($D23="",$D23="NL",$D23="HORS LIGUE")),"",COUNTIFS($D$5:$D$72,"&lt;&gt;"&amp;"",$D$5:$D$72,"&lt;&gt;"&amp;"NL",$D$5:$D$72,"&lt;&gt;"&amp;"HORS LIGUE",I$5:I$72,"&lt;"&amp;I23)+1),Paramètres!$B$3:$C$56,2,FALSE)*Paramètres!$K$5))</f>
        <v>0</v>
      </c>
      <c r="K23" s="4"/>
      <c r="L23" s="2">
        <f>IF(K$2="Bike &amp; Run",IF(ISNA(VLOOKUP(K23,Paramètres!$B$3:$C$56,2,FALSE)),0,VLOOKUP(K23,Paramètres!$B$3:$C$56,2,FALSE)*Paramètres!$K$6),IF(OR(K23="",OR($D23="",$D23="NL",$D23="HORS LIGUE")),0,VLOOKUP(IF(OR(K23="",OR($D23="",$D23="NL",$D23="HORS LIGUE")),"",COUNTIFS($D$5:$D$72,"&lt;&gt;"&amp;"",$D$5:$D$72,"&lt;&gt;"&amp;"NL",$D$5:$D$72,"&lt;&gt;"&amp;"HORS LIGUE",K$5:K$72,"&lt;"&amp;K23)+1),Paramètres!$B$3:$C$56,2,FALSE)*Paramètres!$K$6))</f>
        <v>0</v>
      </c>
      <c r="M23" s="4"/>
      <c r="N23" s="2">
        <f>IF(M$2="Bike &amp; Run",IF(ISNA(VLOOKUP(M23,Paramètres!$B$3:$C$56,2,FALSE)),0,VLOOKUP(M23,Paramètres!$B$3:$C$56,2,FALSE)*Paramètres!$K$7),IF(OR(M23="",OR($D23="",$D23="NL",$D23="HORS LIGUE")),0,VLOOKUP(IF(OR(M23="",OR($D23="",$D23="NL",$D23="HORS LIGUE")),"",COUNTIFS($D$5:$D$72,"&lt;&gt;"&amp;"",$D$5:$D$72,"&lt;&gt;"&amp;"NL",$D$5:$D$72,"&lt;&gt;"&amp;"HORS LIGUE",M$5:M$72,"&lt;"&amp;M23)+1),Paramètres!$B$3:$C$56,2,FALSE)*Paramètres!$K$7))</f>
        <v>0</v>
      </c>
      <c r="O23" s="46"/>
      <c r="P23" s="2">
        <f>IF(O$2="Bike &amp; Run",IF(ISNA(VLOOKUP(O23,Paramètres!$B$3:$C$56,2,FALSE)),0,VLOOKUP(O23,Paramètres!$B$3:$C$56,2,FALSE)*Paramètres!$K$8),IF(OR(O23="",OR($D23="",$D23="NL",$D23="HORS LIGUE")),0,VLOOKUP(IF(OR(O23="",OR($D23="",$D23="NL",$D23="HORS LIGUE")),"",COUNTIFS($D$5:$D$72,"&lt;&gt;"&amp;"",$D$5:$D$72,"&lt;&gt;"&amp;"NL",$D$5:$D$72,"&lt;&gt;"&amp;"HORS LIGUE",O$5:O$72,"&lt;"&amp;O23)+1),Paramètres!$B$3:$C$56,2,FALSE)*Paramètres!$K$8))</f>
        <v>0</v>
      </c>
      <c r="Q23" s="46"/>
      <c r="R23" s="2">
        <f>IF(Q$2="Bike &amp; Run",IF(ISNA(VLOOKUP(Q23,Paramètres!$B$3:$C$56,2,FALSE)),0,VLOOKUP(Q23,Paramètres!$B$3:$C$56,2,FALSE)*Paramètres!$K$9),IF(OR(Q23="",OR($D23="",$D23="NL",$D23="HORS LIGUE")),0,VLOOKUP(IF(OR(Q23="",OR($D23="",$D23="NL",$D23="HORS LIGUE")),"",COUNTIFS($D$5:$D$72,"&lt;&gt;"&amp;"",$D$5:$D$72,"&lt;&gt;"&amp;"NL",$D$5:$D$72,"&lt;&gt;"&amp;"HORS LIGUE",Q$5:Q$72,"&lt;"&amp;Q23)+1),Paramètres!$B$3:$C$56,2,FALSE)*Paramètres!$K$9))</f>
        <v>0</v>
      </c>
      <c r="S23" s="46"/>
      <c r="T23" s="2">
        <f>IF(S$2="Bike &amp; Run",IF(ISNA(VLOOKUP(S23,Paramètres!$B$3:$C$56,2,FALSE)),0,VLOOKUP(S23,Paramètres!$B$3:$C$56,2,FALSE)*Paramètres!$K$10),IF(OR(S23="",OR($D23="",$D23="NL",$D23="HORS LIGUE")),0,VLOOKUP(IF(OR(S23="",OR($D23="",$D23="NL",$D23="HORS LIGUE")),"",COUNTIFS($D$5:$D$72,"&lt;&gt;"&amp;"",$D$5:$D$72,"&lt;&gt;"&amp;"NL",$D$5:$D$72,"&lt;&gt;"&amp;"HORS LIGUE",S$5:S$72,"&lt;"&amp;S23)+1),Paramètres!$B$3:$C$56,2,FALSE)*Paramètres!$K$10))</f>
        <v>0</v>
      </c>
      <c r="U23" s="46"/>
      <c r="V23" s="2">
        <f>IF(U$2="Bike &amp; Run",IF(ISNA(VLOOKUP(U23,Paramètres!$B$3:$C$56,2,FALSE)),0,VLOOKUP(U23,Paramètres!$B$3:$C$56,2,FALSE)*Paramètres!$K$11),IF(OR(U23="",OR($D23="",$D23="NL",$D23="HORS LIGUE")),0,VLOOKUP(IF(OR(U23="",OR($D23="",$D23="NL",$D23="HORS LIGUE")),"",COUNTIFS($D$5:$D$72,"&lt;&gt;"&amp;"",$D$5:$D$72,"&lt;&gt;"&amp;"NL",$D$5:$D$72,"&lt;&gt;"&amp;"HORS LIGUE",U$5:U$72,"&lt;"&amp;U23)+1),Paramètres!$B$3:$C$56,2,FALSE)*Paramètres!$K$11))</f>
        <v>0</v>
      </c>
      <c r="W23" s="46"/>
      <c r="X23" s="2">
        <f>IF(W$2="Bike &amp; Run",IF(ISNA(VLOOKUP(W23,Paramètres!$B$3:$C$56,2,FALSE)),0,VLOOKUP(W23,Paramètres!$B$3:$C$56,2,FALSE)*Paramètres!$K$12),IF(OR(W23="",OR($D23="",$D23="NL",$D23="HORS LIGUE")),0,VLOOKUP(IF(OR(W23="",OR($D23="",$D23="NL",$D23="HORS LIGUE")),"",COUNTIFS($D$5:$D$72,"&lt;&gt;"&amp;"",$D$5:$D$72,"&lt;&gt;"&amp;"NL",$D$5:$D$72,"&lt;&gt;"&amp;"HORS LIGUE",W$5:W$72,"&lt;"&amp;W23)+1),Paramètres!$B$3:$C$56,2,FALSE)*Paramètres!$K$12))</f>
        <v>0</v>
      </c>
      <c r="Y23" s="46"/>
      <c r="Z23" s="2">
        <f>IF(Y$2="Bike &amp; Run",IF(ISNA(VLOOKUP(Y23,Paramètres!$B$3:$C$56,2,FALSE)),0,VLOOKUP(Y23,Paramètres!$B$3:$C$56,2,FALSE)*Paramètres!$K$13),IF(OR(Y23="",OR($D23="",$D23="NL",$D23="HORS LIGUE")),0,VLOOKUP(IF(OR(Y23="",OR($D23="",$D23="NL",$D23="HORS LIGUE")),"",COUNTIFS($D$5:$D$72,"&lt;&gt;"&amp;"",$D$5:$D$72,"&lt;&gt;"&amp;"NL",$D$5:$D$72,"&lt;&gt;"&amp;"HORS LIGUE",Y$5:Y$72,"&lt;"&amp;Y23)+1),Paramètres!$B$3:$C$56,2,FALSE)*Paramètres!$K$13))</f>
        <v>0</v>
      </c>
      <c r="AA23" s="46"/>
      <c r="AB23" s="2">
        <f>IF(AA$2="Bike &amp; Run",IF(ISNA(VLOOKUP(AA23,Paramètres!$B$3:$C$56,2,FALSE)),0,VLOOKUP(AA23,Paramètres!$B$3:$C$56,2,FALSE)*Paramètres!$K$14),IF(OR(AA23="",OR($D23="",$D23="NL",$D23="HORS LIGUE")),0,VLOOKUP(IF(OR(AA23="",OR($D23="",$D23="NL",$D23="HORS LIGUE")),"",COUNTIFS($D$5:$D$72,"&lt;&gt;"&amp;"",$D$5:$D$72,"&lt;&gt;"&amp;"NL",$D$5:$D$72,"&lt;&gt;"&amp;"HORS LIGUE",AA$5:AA$72,"&lt;"&amp;AA23)+1),Paramètres!$B$3:$C$56,2,FALSE)*Paramètres!$K$14))</f>
        <v>0</v>
      </c>
      <c r="AC23" s="46"/>
      <c r="AD23" s="2">
        <f>IF(AC$2="Bike &amp; Run",IF(ISNA(VLOOKUP(AC23,Paramètres!$B$3:$C$56,2,FALSE)),0,VLOOKUP(AC23,Paramètres!$B$3:$C$56,2,FALSE)*Paramètres!$K$15),IF(OR(AC23="",OR($D23="",$D23="NL",$D23="HORS LIGUE")),0,VLOOKUP(IF(OR(AC23="",OR($D23="",$D23="NL",$D23="HORS LIGUE")),"",COUNTIFS($D$5:$D$72,"&lt;&gt;"&amp;"",$D$5:$D$72,"&lt;&gt;"&amp;"NL",$D$5:$D$72,"&lt;&gt;"&amp;"HORS LIGUE",AC$5:AC$72,"&lt;"&amp;AC23)+1),Paramètres!$B$3:$C$56,2,FALSE)*Paramètres!$K$15))</f>
        <v>0</v>
      </c>
      <c r="AE23" s="46"/>
      <c r="AF23" s="2">
        <f>IF(AE$2="Bike &amp; Run",IF(ISNA(VLOOKUP(AE23,Paramètres!$B$3:$C$56,2,FALSE)),0,VLOOKUP(AE23,Paramètres!$B$3:$C$56,2,FALSE)*Paramètres!$K$16),IF(OR(AE23="",OR($D23="",$D23="NL",$D23="HORS LIGUE")),0,VLOOKUP(IF(OR(AE23="",OR($D23="",$D23="NL",$D23="HORS LIGUE")),"",COUNTIFS($D$5:$D$72,"&lt;&gt;"&amp;"",$D$5:$D$72,"&lt;&gt;"&amp;"NL",$D$5:$D$72,"&lt;&gt;"&amp;"HORS LIGUE",AE$5:AE$72,"&lt;"&amp;AE23)+1),Paramètres!$B$3:$C$56,2,FALSE)*Paramètres!$K$16))</f>
        <v>0</v>
      </c>
      <c r="AG23" s="46"/>
      <c r="AH23" s="2">
        <f>IF(AG$2="Bike &amp; Run",IF(ISNA(VLOOKUP(AG23,Paramètres!$B$3:$C$56,2,FALSE)),0,VLOOKUP(AG23,Paramètres!$B$3:$C$56,2,FALSE)*Paramètres!$K$17),IF(OR(AG23="",OR($D23="",$D23="NL",$D23="HORS LIGUE")),0,VLOOKUP(IF(OR(AG23="",OR($D23="",$D23="NL",$D23="HORS LIGUE")),"",COUNTIFS($D$5:$D$72,"&lt;&gt;"&amp;"",$D$5:$D$72,"&lt;&gt;"&amp;"NL",$D$5:$D$72,"&lt;&gt;"&amp;"HORS LIGUE",AG$5:AG$72,"&lt;"&amp;AG23)+1),Paramètres!$B$3:$C$56,2,FALSE)*Paramètres!$K$17))</f>
        <v>0</v>
      </c>
      <c r="AI23" s="40">
        <f t="shared" si="0"/>
        <v>0</v>
      </c>
      <c r="AJ23" s="3" t="str">
        <f t="shared" si="1"/>
        <v/>
      </c>
      <c r="AK23" s="5">
        <f t="shared" si="2"/>
        <v>0</v>
      </c>
      <c r="AL23" s="41">
        <f t="shared" si="3"/>
        <v>0</v>
      </c>
      <c r="AM23" s="33" t="str">
        <f t="shared" si="4"/>
        <v/>
      </c>
      <c r="AO23" s="22">
        <f t="shared" si="5"/>
        <v>0</v>
      </c>
      <c r="AP23">
        <f t="shared" si="6"/>
        <v>0</v>
      </c>
      <c r="AQ23">
        <f t="shared" si="7"/>
        <v>0</v>
      </c>
      <c r="AR23">
        <f t="shared" si="8"/>
        <v>0</v>
      </c>
      <c r="AS23">
        <f t="shared" si="9"/>
        <v>0</v>
      </c>
      <c r="AT23">
        <f t="shared" si="10"/>
        <v>0</v>
      </c>
      <c r="AU23">
        <f t="shared" si="11"/>
        <v>0</v>
      </c>
      <c r="AV23">
        <f t="shared" si="12"/>
        <v>0</v>
      </c>
      <c r="AW23">
        <f t="shared" si="13"/>
        <v>0</v>
      </c>
      <c r="AX23">
        <f t="shared" si="14"/>
        <v>0</v>
      </c>
      <c r="AY23">
        <f t="shared" si="15"/>
        <v>0</v>
      </c>
      <c r="AZ23">
        <f t="shared" si="16"/>
        <v>0</v>
      </c>
      <c r="BA23">
        <f t="shared" si="17"/>
        <v>0</v>
      </c>
      <c r="BB23">
        <f t="shared" si="18"/>
        <v>0</v>
      </c>
      <c r="BC23">
        <f t="shared" si="19"/>
        <v>0</v>
      </c>
      <c r="BD23">
        <f t="shared" si="20"/>
        <v>0</v>
      </c>
      <c r="BE23" s="22">
        <f t="shared" ref="BE23:BR23" si="39">BD23+LARGE($AO23:$BC23,BE$4)</f>
        <v>0</v>
      </c>
      <c r="BF23" s="22">
        <f t="shared" si="39"/>
        <v>0</v>
      </c>
      <c r="BG23" s="22">
        <f t="shared" si="39"/>
        <v>0</v>
      </c>
      <c r="BH23" s="22">
        <f t="shared" si="39"/>
        <v>0</v>
      </c>
      <c r="BI23" s="22">
        <f t="shared" si="39"/>
        <v>0</v>
      </c>
      <c r="BJ23" s="22">
        <f t="shared" si="39"/>
        <v>0</v>
      </c>
      <c r="BK23" s="22">
        <f t="shared" si="39"/>
        <v>0</v>
      </c>
      <c r="BL23" s="22">
        <f t="shared" si="39"/>
        <v>0</v>
      </c>
      <c r="BM23" s="22">
        <f t="shared" si="39"/>
        <v>0</v>
      </c>
      <c r="BN23" s="22">
        <f t="shared" si="39"/>
        <v>0</v>
      </c>
      <c r="BO23" s="22">
        <f t="shared" si="39"/>
        <v>0</v>
      </c>
      <c r="BP23" s="22">
        <f t="shared" si="39"/>
        <v>0</v>
      </c>
      <c r="BQ23" s="22">
        <f t="shared" si="39"/>
        <v>0</v>
      </c>
      <c r="BR23" s="22">
        <f t="shared" si="39"/>
        <v>0</v>
      </c>
    </row>
    <row r="24" spans="1:70" ht="16.5">
      <c r="A24" s="14" t="s">
        <v>682</v>
      </c>
      <c r="B24" s="32" t="str">
        <f>IF(ISNA(VLOOKUP(A24,'Licenciés Jeunes 2023'!A:C,3,0)),"",VLOOKUP(A24,'Licenciés Jeunes 2023'!A:C,3,0))</f>
        <v/>
      </c>
      <c r="C24" s="32" t="str">
        <f>IF(ISNA(VLOOKUP(A24,'Licenciés Jeunes 2023'!A:C,2,0)),"",VLOOKUP(A24,'Licenciés Jeunes 2023'!A:C,2,0))</f>
        <v/>
      </c>
      <c r="D24" s="32" t="str">
        <f>IF(ISNA(VLOOKUP(A24,'Licenciés Jeunes 2023'!A:F,6,0)),"",VLOOKUP(A24,'Licenciés Jeunes 2023'!A:F,6,0))</f>
        <v/>
      </c>
      <c r="E24" s="6"/>
      <c r="F24" s="2">
        <f>IF(E$2="Bike &amp; Run",IF(ISNA(VLOOKUP(E24,Paramètres!$B$3:$C$56,2,FALSE)),0,VLOOKUP(E24,Paramètres!$B$3:$C$56,2,FALSE)*Paramètres!$K$3),IF(OR(E24="",OR($D24="",$D24="NL",$D24="HORS LIGUE")),0,VLOOKUP(IF(OR(E24="",OR($D24="",$D24="NL",$D24="HORS LIGUE")),"",COUNTIFS($D$5:$D$72,"&lt;&gt;"&amp;"",$D$5:$D$72,"&lt;&gt;"&amp;"NL",$D$5:$D$72,"&lt;&gt;"&amp;"HORS LIGUE",E$5:E$72,"&lt;"&amp;E24)+1),Paramètres!$B$3:$C$56,2,FALSE)*Paramètres!$K$3))</f>
        <v>0</v>
      </c>
      <c r="G24" s="4"/>
      <c r="H24" s="2">
        <f>IF(G$2="Bike &amp; Run",IF(ISNA(VLOOKUP(G24,Paramètres!$B$3:$C$56,2,FALSE)),0,VLOOKUP(G24,Paramètres!$B$3:$C$56,2,FALSE)*Paramètres!$K$4),IF(OR(G24="",OR($D24="",$D24="NL",$D24="HORS LIGUE")),0,VLOOKUP(IF(OR(G24="",OR($D24="",$D24="NL",$D24="HORS LIGUE")),"",COUNTIFS($D$5:$D$72,"&lt;&gt;"&amp;"",$D$5:$D$72,"&lt;&gt;"&amp;"NL",$D$5:$D$72,"&lt;&gt;"&amp;"HORS LIGUE",G$5:G$72,"&lt;"&amp;G24)+1),Paramètres!$B$3:$C$56,2,FALSE)*Paramètres!$K$4))</f>
        <v>0</v>
      </c>
      <c r="I24" s="36"/>
      <c r="J24" s="2">
        <f>IF(I$2="Bike &amp; Run",IF(ISNA(VLOOKUP(I24,Paramètres!$B$3:$C$56,2,FALSE)),0,VLOOKUP(I24,Paramètres!$B$3:$C$56,2,FALSE)*Paramètres!$K$5),IF(OR(I24="",OR($D24="",$D24="NL",$D24="HORS LIGUE")),0,VLOOKUP(IF(OR(I24="",OR($D24="",$D24="NL",$D24="HORS LIGUE")),"",COUNTIFS($D$5:$D$72,"&lt;&gt;"&amp;"",$D$5:$D$72,"&lt;&gt;"&amp;"NL",$D$5:$D$72,"&lt;&gt;"&amp;"HORS LIGUE",I$5:I$72,"&lt;"&amp;I24)+1),Paramètres!$B$3:$C$56,2,FALSE)*Paramètres!$K$5))</f>
        <v>0</v>
      </c>
      <c r="K24" s="4"/>
      <c r="L24" s="2">
        <f>IF(K$2="Bike &amp; Run",IF(ISNA(VLOOKUP(K24,Paramètres!$B$3:$C$56,2,FALSE)),0,VLOOKUP(K24,Paramètres!$B$3:$C$56,2,FALSE)*Paramètres!$K$6),IF(OR(K24="",OR($D24="",$D24="NL",$D24="HORS LIGUE")),0,VLOOKUP(IF(OR(K24="",OR($D24="",$D24="NL",$D24="HORS LIGUE")),"",COUNTIFS($D$5:$D$72,"&lt;&gt;"&amp;"",$D$5:$D$72,"&lt;&gt;"&amp;"NL",$D$5:$D$72,"&lt;&gt;"&amp;"HORS LIGUE",K$5:K$72,"&lt;"&amp;K24)+1),Paramètres!$B$3:$C$56,2,FALSE)*Paramètres!$K$6))</f>
        <v>0</v>
      </c>
      <c r="M24" s="4"/>
      <c r="N24" s="2">
        <f>IF(M$2="Bike &amp; Run",IF(ISNA(VLOOKUP(M24,Paramètres!$B$3:$C$56,2,FALSE)),0,VLOOKUP(M24,Paramètres!$B$3:$C$56,2,FALSE)*Paramètres!$K$7),IF(OR(M24="",OR($D24="",$D24="NL",$D24="HORS LIGUE")),0,VLOOKUP(IF(OR(M24="",OR($D24="",$D24="NL",$D24="HORS LIGUE")),"",COUNTIFS($D$5:$D$72,"&lt;&gt;"&amp;"",$D$5:$D$72,"&lt;&gt;"&amp;"NL",$D$5:$D$72,"&lt;&gt;"&amp;"HORS LIGUE",M$5:M$72,"&lt;"&amp;M24)+1),Paramètres!$B$3:$C$56,2,FALSE)*Paramètres!$K$7))</f>
        <v>0</v>
      </c>
      <c r="O24" s="46"/>
      <c r="P24" s="2">
        <f>IF(O$2="Bike &amp; Run",IF(ISNA(VLOOKUP(O24,Paramètres!$B$3:$C$56,2,FALSE)),0,VLOOKUP(O24,Paramètres!$B$3:$C$56,2,FALSE)*Paramètres!$K$8),IF(OR(O24="",OR($D24="",$D24="NL",$D24="HORS LIGUE")),0,VLOOKUP(IF(OR(O24="",OR($D24="",$D24="NL",$D24="HORS LIGUE")),"",COUNTIFS($D$5:$D$72,"&lt;&gt;"&amp;"",$D$5:$D$72,"&lt;&gt;"&amp;"NL",$D$5:$D$72,"&lt;&gt;"&amp;"HORS LIGUE",O$5:O$72,"&lt;"&amp;O24)+1),Paramètres!$B$3:$C$56,2,FALSE)*Paramètres!$K$8))</f>
        <v>0</v>
      </c>
      <c r="Q24" s="46"/>
      <c r="R24" s="2">
        <f>IF(Q$2="Bike &amp; Run",IF(ISNA(VLOOKUP(Q24,Paramètres!$B$3:$C$56,2,FALSE)),0,VLOOKUP(Q24,Paramètres!$B$3:$C$56,2,FALSE)*Paramètres!$K$9),IF(OR(Q24="",OR($D24="",$D24="NL",$D24="HORS LIGUE")),0,VLOOKUP(IF(OR(Q24="",OR($D24="",$D24="NL",$D24="HORS LIGUE")),"",COUNTIFS($D$5:$D$72,"&lt;&gt;"&amp;"",$D$5:$D$72,"&lt;&gt;"&amp;"NL",$D$5:$D$72,"&lt;&gt;"&amp;"HORS LIGUE",Q$5:Q$72,"&lt;"&amp;Q24)+1),Paramètres!$B$3:$C$56,2,FALSE)*Paramètres!$K$9))</f>
        <v>0</v>
      </c>
      <c r="S24" s="46"/>
      <c r="T24" s="2">
        <f>IF(S$2="Bike &amp; Run",IF(ISNA(VLOOKUP(S24,Paramètres!$B$3:$C$56,2,FALSE)),0,VLOOKUP(S24,Paramètres!$B$3:$C$56,2,FALSE)*Paramètres!$K$10),IF(OR(S24="",OR($D24="",$D24="NL",$D24="HORS LIGUE")),0,VLOOKUP(IF(OR(S24="",OR($D24="",$D24="NL",$D24="HORS LIGUE")),"",COUNTIFS($D$5:$D$72,"&lt;&gt;"&amp;"",$D$5:$D$72,"&lt;&gt;"&amp;"NL",$D$5:$D$72,"&lt;&gt;"&amp;"HORS LIGUE",S$5:S$72,"&lt;"&amp;S24)+1),Paramètres!$B$3:$C$56,2,FALSE)*Paramètres!$K$10))</f>
        <v>0</v>
      </c>
      <c r="U24" s="46"/>
      <c r="V24" s="2">
        <f>IF(U$2="Bike &amp; Run",IF(ISNA(VLOOKUP(U24,Paramètres!$B$3:$C$56,2,FALSE)),0,VLOOKUP(U24,Paramètres!$B$3:$C$56,2,FALSE)*Paramètres!$K$11),IF(OR(U24="",OR($D24="",$D24="NL",$D24="HORS LIGUE")),0,VLOOKUP(IF(OR(U24="",OR($D24="",$D24="NL",$D24="HORS LIGUE")),"",COUNTIFS($D$5:$D$72,"&lt;&gt;"&amp;"",$D$5:$D$72,"&lt;&gt;"&amp;"NL",$D$5:$D$72,"&lt;&gt;"&amp;"HORS LIGUE",U$5:U$72,"&lt;"&amp;U24)+1),Paramètres!$B$3:$C$56,2,FALSE)*Paramètres!$K$11))</f>
        <v>0</v>
      </c>
      <c r="W24" s="46"/>
      <c r="X24" s="2">
        <f>IF(W$2="Bike &amp; Run",IF(ISNA(VLOOKUP(W24,Paramètres!$B$3:$C$56,2,FALSE)),0,VLOOKUP(W24,Paramètres!$B$3:$C$56,2,FALSE)*Paramètres!$K$12),IF(OR(W24="",OR($D24="",$D24="NL",$D24="HORS LIGUE")),0,VLOOKUP(IF(OR(W24="",OR($D24="",$D24="NL",$D24="HORS LIGUE")),"",COUNTIFS($D$5:$D$72,"&lt;&gt;"&amp;"",$D$5:$D$72,"&lt;&gt;"&amp;"NL",$D$5:$D$72,"&lt;&gt;"&amp;"HORS LIGUE",W$5:W$72,"&lt;"&amp;W24)+1),Paramètres!$B$3:$C$56,2,FALSE)*Paramètres!$K$12))</f>
        <v>0</v>
      </c>
      <c r="Y24" s="46"/>
      <c r="Z24" s="2">
        <f>IF(Y$2="Bike &amp; Run",IF(ISNA(VLOOKUP(Y24,Paramètres!$B$3:$C$56,2,FALSE)),0,VLOOKUP(Y24,Paramètres!$B$3:$C$56,2,FALSE)*Paramètres!$K$13),IF(OR(Y24="",OR($D24="",$D24="NL",$D24="HORS LIGUE")),0,VLOOKUP(IF(OR(Y24="",OR($D24="",$D24="NL",$D24="HORS LIGUE")),"",COUNTIFS($D$5:$D$72,"&lt;&gt;"&amp;"",$D$5:$D$72,"&lt;&gt;"&amp;"NL",$D$5:$D$72,"&lt;&gt;"&amp;"HORS LIGUE",Y$5:Y$72,"&lt;"&amp;Y24)+1),Paramètres!$B$3:$C$56,2,FALSE)*Paramètres!$K$13))</f>
        <v>0</v>
      </c>
      <c r="AA24" s="46"/>
      <c r="AB24" s="2">
        <f>IF(AA$2="Bike &amp; Run",IF(ISNA(VLOOKUP(AA24,Paramètres!$B$3:$C$56,2,FALSE)),0,VLOOKUP(AA24,Paramètres!$B$3:$C$56,2,FALSE)*Paramètres!$K$14),IF(OR(AA24="",OR($D24="",$D24="NL",$D24="HORS LIGUE")),0,VLOOKUP(IF(OR(AA24="",OR($D24="",$D24="NL",$D24="HORS LIGUE")),"",COUNTIFS($D$5:$D$72,"&lt;&gt;"&amp;"",$D$5:$D$72,"&lt;&gt;"&amp;"NL",$D$5:$D$72,"&lt;&gt;"&amp;"HORS LIGUE",AA$5:AA$72,"&lt;"&amp;AA24)+1),Paramètres!$B$3:$C$56,2,FALSE)*Paramètres!$K$14))</f>
        <v>0</v>
      </c>
      <c r="AC24" s="46"/>
      <c r="AD24" s="2">
        <f>IF(AC$2="Bike &amp; Run",IF(ISNA(VLOOKUP(AC24,Paramètres!$B$3:$C$56,2,FALSE)),0,VLOOKUP(AC24,Paramètres!$B$3:$C$56,2,FALSE)*Paramètres!$K$15),IF(OR(AC24="",OR($D24="",$D24="NL",$D24="HORS LIGUE")),0,VLOOKUP(IF(OR(AC24="",OR($D24="",$D24="NL",$D24="HORS LIGUE")),"",COUNTIFS($D$5:$D$72,"&lt;&gt;"&amp;"",$D$5:$D$72,"&lt;&gt;"&amp;"NL",$D$5:$D$72,"&lt;&gt;"&amp;"HORS LIGUE",AC$5:AC$72,"&lt;"&amp;AC24)+1),Paramètres!$B$3:$C$56,2,FALSE)*Paramètres!$K$15))</f>
        <v>0</v>
      </c>
      <c r="AE24" s="46"/>
      <c r="AF24" s="2">
        <f>IF(AE$2="Bike &amp; Run",IF(ISNA(VLOOKUP(AE24,Paramètres!$B$3:$C$56,2,FALSE)),0,VLOOKUP(AE24,Paramètres!$B$3:$C$56,2,FALSE)*Paramètres!$K$16),IF(OR(AE24="",OR($D24="",$D24="NL",$D24="HORS LIGUE")),0,VLOOKUP(IF(OR(AE24="",OR($D24="",$D24="NL",$D24="HORS LIGUE")),"",COUNTIFS($D$5:$D$72,"&lt;&gt;"&amp;"",$D$5:$D$72,"&lt;&gt;"&amp;"NL",$D$5:$D$72,"&lt;&gt;"&amp;"HORS LIGUE",AE$5:AE$72,"&lt;"&amp;AE24)+1),Paramètres!$B$3:$C$56,2,FALSE)*Paramètres!$K$16))</f>
        <v>0</v>
      </c>
      <c r="AG24" s="46"/>
      <c r="AH24" s="2">
        <f>IF(AG$2="Bike &amp; Run",IF(ISNA(VLOOKUP(AG24,Paramètres!$B$3:$C$56,2,FALSE)),0,VLOOKUP(AG24,Paramètres!$B$3:$C$56,2,FALSE)*Paramètres!$K$17),IF(OR(AG24="",OR($D24="",$D24="NL",$D24="HORS LIGUE")),0,VLOOKUP(IF(OR(AG24="",OR($D24="",$D24="NL",$D24="HORS LIGUE")),"",COUNTIFS($D$5:$D$72,"&lt;&gt;"&amp;"",$D$5:$D$72,"&lt;&gt;"&amp;"NL",$D$5:$D$72,"&lt;&gt;"&amp;"HORS LIGUE",AG$5:AG$72,"&lt;"&amp;AG24)+1),Paramètres!$B$3:$C$56,2,FALSE)*Paramètres!$K$17))</f>
        <v>0</v>
      </c>
      <c r="AI24" s="40">
        <f t="shared" si="0"/>
        <v>0</v>
      </c>
      <c r="AJ24" s="3" t="str">
        <f t="shared" si="1"/>
        <v/>
      </c>
      <c r="AK24" s="5">
        <f t="shared" si="2"/>
        <v>0</v>
      </c>
      <c r="AL24" s="41">
        <f t="shared" si="3"/>
        <v>0</v>
      </c>
      <c r="AM24" s="33" t="str">
        <f t="shared" si="4"/>
        <v/>
      </c>
      <c r="AO24" s="22">
        <f t="shared" si="5"/>
        <v>0</v>
      </c>
      <c r="AP24">
        <f t="shared" si="6"/>
        <v>0</v>
      </c>
      <c r="AQ24">
        <f t="shared" si="7"/>
        <v>0</v>
      </c>
      <c r="AR24">
        <f t="shared" si="8"/>
        <v>0</v>
      </c>
      <c r="AS24">
        <f t="shared" si="9"/>
        <v>0</v>
      </c>
      <c r="AT24">
        <f t="shared" si="10"/>
        <v>0</v>
      </c>
      <c r="AU24">
        <f t="shared" si="11"/>
        <v>0</v>
      </c>
      <c r="AV24">
        <f t="shared" si="12"/>
        <v>0</v>
      </c>
      <c r="AW24">
        <f t="shared" si="13"/>
        <v>0</v>
      </c>
      <c r="AX24">
        <f t="shared" si="14"/>
        <v>0</v>
      </c>
      <c r="AY24">
        <f t="shared" si="15"/>
        <v>0</v>
      </c>
      <c r="AZ24">
        <f t="shared" si="16"/>
        <v>0</v>
      </c>
      <c r="BA24">
        <f t="shared" si="17"/>
        <v>0</v>
      </c>
      <c r="BB24">
        <f t="shared" si="18"/>
        <v>0</v>
      </c>
      <c r="BC24">
        <f t="shared" si="19"/>
        <v>0</v>
      </c>
      <c r="BD24">
        <f t="shared" si="20"/>
        <v>0</v>
      </c>
      <c r="BE24" s="22">
        <f t="shared" ref="BE24:BR24" si="40">BD24+LARGE($AO24:$BC24,BE$4)</f>
        <v>0</v>
      </c>
      <c r="BF24" s="22">
        <f t="shared" si="40"/>
        <v>0</v>
      </c>
      <c r="BG24" s="22">
        <f t="shared" si="40"/>
        <v>0</v>
      </c>
      <c r="BH24" s="22">
        <f t="shared" si="40"/>
        <v>0</v>
      </c>
      <c r="BI24" s="22">
        <f t="shared" si="40"/>
        <v>0</v>
      </c>
      <c r="BJ24" s="22">
        <f t="shared" si="40"/>
        <v>0</v>
      </c>
      <c r="BK24" s="22">
        <f t="shared" si="40"/>
        <v>0</v>
      </c>
      <c r="BL24" s="22">
        <f t="shared" si="40"/>
        <v>0</v>
      </c>
      <c r="BM24" s="22">
        <f t="shared" si="40"/>
        <v>0</v>
      </c>
      <c r="BN24" s="22">
        <f t="shared" si="40"/>
        <v>0</v>
      </c>
      <c r="BO24" s="22">
        <f t="shared" si="40"/>
        <v>0</v>
      </c>
      <c r="BP24" s="22">
        <f t="shared" si="40"/>
        <v>0</v>
      </c>
      <c r="BQ24" s="22">
        <f t="shared" si="40"/>
        <v>0</v>
      </c>
      <c r="BR24" s="22">
        <f t="shared" si="40"/>
        <v>0</v>
      </c>
    </row>
    <row r="25" spans="1:70" ht="16.5">
      <c r="A25" s="14" t="s">
        <v>703</v>
      </c>
      <c r="B25" s="32" t="str">
        <f>IF(ISNA(VLOOKUP(A25,'Licenciés Jeunes 2023'!A:C,3,0)),"",VLOOKUP(A25,'Licenciés Jeunes 2023'!A:C,3,0))</f>
        <v/>
      </c>
      <c r="C25" s="32" t="str">
        <f>IF(ISNA(VLOOKUP(A25,'Licenciés Jeunes 2023'!A:C,2,0)),"",VLOOKUP(A25,'Licenciés Jeunes 2023'!A:C,2,0))</f>
        <v/>
      </c>
      <c r="D25" s="32" t="str">
        <f>IF(ISNA(VLOOKUP(A25,'Licenciés Jeunes 2023'!A:F,6,0)),"",VLOOKUP(A25,'Licenciés Jeunes 2023'!A:F,6,0))</f>
        <v/>
      </c>
      <c r="E25" s="6"/>
      <c r="F25" s="2">
        <f>IF(E$2="Bike &amp; Run",IF(ISNA(VLOOKUP(E25,Paramètres!$B$3:$C$56,2,FALSE)),0,VLOOKUP(E25,Paramètres!$B$3:$C$56,2,FALSE)*Paramètres!$K$3),IF(OR(E25="",OR($D25="",$D25="NL",$D25="HORS LIGUE")),0,VLOOKUP(IF(OR(E25="",OR($D25="",$D25="NL",$D25="HORS LIGUE")),"",COUNTIFS($D$5:$D$72,"&lt;&gt;"&amp;"",$D$5:$D$72,"&lt;&gt;"&amp;"NL",$D$5:$D$72,"&lt;&gt;"&amp;"HORS LIGUE",E$5:E$72,"&lt;"&amp;E25)+1),Paramètres!$B$3:$C$56,2,FALSE)*Paramètres!$K$3))</f>
        <v>0</v>
      </c>
      <c r="G25" s="4"/>
      <c r="H25" s="2">
        <f>IF(G$2="Bike &amp; Run",IF(ISNA(VLOOKUP(G25,Paramètres!$B$3:$C$56,2,FALSE)),0,VLOOKUP(G25,Paramètres!$B$3:$C$56,2,FALSE)*Paramètres!$K$4),IF(OR(G25="",OR($D25="",$D25="NL",$D25="HORS LIGUE")),0,VLOOKUP(IF(OR(G25="",OR($D25="",$D25="NL",$D25="HORS LIGUE")),"",COUNTIFS($D$5:$D$72,"&lt;&gt;"&amp;"",$D$5:$D$72,"&lt;&gt;"&amp;"NL",$D$5:$D$72,"&lt;&gt;"&amp;"HORS LIGUE",G$5:G$72,"&lt;"&amp;G25)+1),Paramètres!$B$3:$C$56,2,FALSE)*Paramètres!$K$4))</f>
        <v>0</v>
      </c>
      <c r="I25" s="36"/>
      <c r="J25" s="2">
        <f>IF(I$2="Bike &amp; Run",IF(ISNA(VLOOKUP(I25,Paramètres!$B$3:$C$56,2,FALSE)),0,VLOOKUP(I25,Paramètres!$B$3:$C$56,2,FALSE)*Paramètres!$K$5),IF(OR(I25="",OR($D25="",$D25="NL",$D25="HORS LIGUE")),0,VLOOKUP(IF(OR(I25="",OR($D25="",$D25="NL",$D25="HORS LIGUE")),"",COUNTIFS($D$5:$D$72,"&lt;&gt;"&amp;"",$D$5:$D$72,"&lt;&gt;"&amp;"NL",$D$5:$D$72,"&lt;&gt;"&amp;"HORS LIGUE",I$5:I$72,"&lt;"&amp;I25)+1),Paramètres!$B$3:$C$56,2,FALSE)*Paramètres!$K$5))</f>
        <v>0</v>
      </c>
      <c r="K25" s="4"/>
      <c r="L25" s="2">
        <f>IF(K$2="Bike &amp; Run",IF(ISNA(VLOOKUP(K25,Paramètres!$B$3:$C$56,2,FALSE)),0,VLOOKUP(K25,Paramètres!$B$3:$C$56,2,FALSE)*Paramètres!$K$6),IF(OR(K25="",OR($D25="",$D25="NL",$D25="HORS LIGUE")),0,VLOOKUP(IF(OR(K25="",OR($D25="",$D25="NL",$D25="HORS LIGUE")),"",COUNTIFS($D$5:$D$72,"&lt;&gt;"&amp;"",$D$5:$D$72,"&lt;&gt;"&amp;"NL",$D$5:$D$72,"&lt;&gt;"&amp;"HORS LIGUE",K$5:K$72,"&lt;"&amp;K25)+1),Paramètres!$B$3:$C$56,2,FALSE)*Paramètres!$K$6))</f>
        <v>0</v>
      </c>
      <c r="M25" s="4"/>
      <c r="N25" s="2">
        <f>IF(M$2="Bike &amp; Run",IF(ISNA(VLOOKUP(M25,Paramètres!$B$3:$C$56,2,FALSE)),0,VLOOKUP(M25,Paramètres!$B$3:$C$56,2,FALSE)*Paramètres!$K$7),IF(OR(M25="",OR($D25="",$D25="NL",$D25="HORS LIGUE")),0,VLOOKUP(IF(OR(M25="",OR($D25="",$D25="NL",$D25="HORS LIGUE")),"",COUNTIFS($D$5:$D$72,"&lt;&gt;"&amp;"",$D$5:$D$72,"&lt;&gt;"&amp;"NL",$D$5:$D$72,"&lt;&gt;"&amp;"HORS LIGUE",M$5:M$72,"&lt;"&amp;M25)+1),Paramètres!$B$3:$C$56,2,FALSE)*Paramètres!$K$7))</f>
        <v>0</v>
      </c>
      <c r="O25" s="46"/>
      <c r="P25" s="2">
        <f>IF(O$2="Bike &amp; Run",IF(ISNA(VLOOKUP(O25,Paramètres!$B$3:$C$56,2,FALSE)),0,VLOOKUP(O25,Paramètres!$B$3:$C$56,2,FALSE)*Paramètres!$K$8),IF(OR(O25="",OR($D25="",$D25="NL",$D25="HORS LIGUE")),0,VLOOKUP(IF(OR(O25="",OR($D25="",$D25="NL",$D25="HORS LIGUE")),"",COUNTIFS($D$5:$D$72,"&lt;&gt;"&amp;"",$D$5:$D$72,"&lt;&gt;"&amp;"NL",$D$5:$D$72,"&lt;&gt;"&amp;"HORS LIGUE",O$5:O$72,"&lt;"&amp;O25)+1),Paramètres!$B$3:$C$56,2,FALSE)*Paramètres!$K$8))</f>
        <v>0</v>
      </c>
      <c r="Q25" s="46"/>
      <c r="R25" s="2">
        <f>IF(Q$2="Bike &amp; Run",IF(ISNA(VLOOKUP(Q25,Paramètres!$B$3:$C$56,2,FALSE)),0,VLOOKUP(Q25,Paramètres!$B$3:$C$56,2,FALSE)*Paramètres!$K$9),IF(OR(Q25="",OR($D25="",$D25="NL",$D25="HORS LIGUE")),0,VLOOKUP(IF(OR(Q25="",OR($D25="",$D25="NL",$D25="HORS LIGUE")),"",COUNTIFS($D$5:$D$72,"&lt;&gt;"&amp;"",$D$5:$D$72,"&lt;&gt;"&amp;"NL",$D$5:$D$72,"&lt;&gt;"&amp;"HORS LIGUE",Q$5:Q$72,"&lt;"&amp;Q25)+1),Paramètres!$B$3:$C$56,2,FALSE)*Paramètres!$K$9))</f>
        <v>0</v>
      </c>
      <c r="S25" s="46"/>
      <c r="T25" s="2">
        <f>IF(S$2="Bike &amp; Run",IF(ISNA(VLOOKUP(S25,Paramètres!$B$3:$C$56,2,FALSE)),0,VLOOKUP(S25,Paramètres!$B$3:$C$56,2,FALSE)*Paramètres!$K$10),IF(OR(S25="",OR($D25="",$D25="NL",$D25="HORS LIGUE")),0,VLOOKUP(IF(OR(S25="",OR($D25="",$D25="NL",$D25="HORS LIGUE")),"",COUNTIFS($D$5:$D$72,"&lt;&gt;"&amp;"",$D$5:$D$72,"&lt;&gt;"&amp;"NL",$D$5:$D$72,"&lt;&gt;"&amp;"HORS LIGUE",S$5:S$72,"&lt;"&amp;S25)+1),Paramètres!$B$3:$C$56,2,FALSE)*Paramètres!$K$10))</f>
        <v>0</v>
      </c>
      <c r="U25" s="46"/>
      <c r="V25" s="2">
        <f>IF(U$2="Bike &amp; Run",IF(ISNA(VLOOKUP(U25,Paramètres!$B$3:$C$56,2,FALSE)),0,VLOOKUP(U25,Paramètres!$B$3:$C$56,2,FALSE)*Paramètres!$K$11),IF(OR(U25="",OR($D25="",$D25="NL",$D25="HORS LIGUE")),0,VLOOKUP(IF(OR(U25="",OR($D25="",$D25="NL",$D25="HORS LIGUE")),"",COUNTIFS($D$5:$D$72,"&lt;&gt;"&amp;"",$D$5:$D$72,"&lt;&gt;"&amp;"NL",$D$5:$D$72,"&lt;&gt;"&amp;"HORS LIGUE",U$5:U$72,"&lt;"&amp;U25)+1),Paramètres!$B$3:$C$56,2,FALSE)*Paramètres!$K$11))</f>
        <v>0</v>
      </c>
      <c r="W25" s="46"/>
      <c r="X25" s="2">
        <f>IF(W$2="Bike &amp; Run",IF(ISNA(VLOOKUP(W25,Paramètres!$B$3:$C$56,2,FALSE)),0,VLOOKUP(W25,Paramètres!$B$3:$C$56,2,FALSE)*Paramètres!$K$12),IF(OR(W25="",OR($D25="",$D25="NL",$D25="HORS LIGUE")),0,VLOOKUP(IF(OR(W25="",OR($D25="",$D25="NL",$D25="HORS LIGUE")),"",COUNTIFS($D$5:$D$72,"&lt;&gt;"&amp;"",$D$5:$D$72,"&lt;&gt;"&amp;"NL",$D$5:$D$72,"&lt;&gt;"&amp;"HORS LIGUE",W$5:W$72,"&lt;"&amp;W25)+1),Paramètres!$B$3:$C$56,2,FALSE)*Paramètres!$K$12))</f>
        <v>0</v>
      </c>
      <c r="Y25" s="46"/>
      <c r="Z25" s="2">
        <f>IF(Y$2="Bike &amp; Run",IF(ISNA(VLOOKUP(Y25,Paramètres!$B$3:$C$56,2,FALSE)),0,VLOOKUP(Y25,Paramètres!$B$3:$C$56,2,FALSE)*Paramètres!$K$13),IF(OR(Y25="",OR($D25="",$D25="NL",$D25="HORS LIGUE")),0,VLOOKUP(IF(OR(Y25="",OR($D25="",$D25="NL",$D25="HORS LIGUE")),"",COUNTIFS($D$5:$D$72,"&lt;&gt;"&amp;"",$D$5:$D$72,"&lt;&gt;"&amp;"NL",$D$5:$D$72,"&lt;&gt;"&amp;"HORS LIGUE",Y$5:Y$72,"&lt;"&amp;Y25)+1),Paramètres!$B$3:$C$56,2,FALSE)*Paramètres!$K$13))</f>
        <v>0</v>
      </c>
      <c r="AA25" s="46"/>
      <c r="AB25" s="2">
        <f>IF(AA$2="Bike &amp; Run",IF(ISNA(VLOOKUP(AA25,Paramètres!$B$3:$C$56,2,FALSE)),0,VLOOKUP(AA25,Paramètres!$B$3:$C$56,2,FALSE)*Paramètres!$K$14),IF(OR(AA25="",OR($D25="",$D25="NL",$D25="HORS LIGUE")),0,VLOOKUP(IF(OR(AA25="",OR($D25="",$D25="NL",$D25="HORS LIGUE")),"",COUNTIFS($D$5:$D$72,"&lt;&gt;"&amp;"",$D$5:$D$72,"&lt;&gt;"&amp;"NL",$D$5:$D$72,"&lt;&gt;"&amp;"HORS LIGUE",AA$5:AA$72,"&lt;"&amp;AA25)+1),Paramètres!$B$3:$C$56,2,FALSE)*Paramètres!$K$14))</f>
        <v>0</v>
      </c>
      <c r="AC25" s="46"/>
      <c r="AD25" s="2">
        <f>IF(AC$2="Bike &amp; Run",IF(ISNA(VLOOKUP(AC25,Paramètres!$B$3:$C$56,2,FALSE)),0,VLOOKUP(AC25,Paramètres!$B$3:$C$56,2,FALSE)*Paramètres!$K$15),IF(OR(AC25="",OR($D25="",$D25="NL",$D25="HORS LIGUE")),0,VLOOKUP(IF(OR(AC25="",OR($D25="",$D25="NL",$D25="HORS LIGUE")),"",COUNTIFS($D$5:$D$72,"&lt;&gt;"&amp;"",$D$5:$D$72,"&lt;&gt;"&amp;"NL",$D$5:$D$72,"&lt;&gt;"&amp;"HORS LIGUE",AC$5:AC$72,"&lt;"&amp;AC25)+1),Paramètres!$B$3:$C$56,2,FALSE)*Paramètres!$K$15))</f>
        <v>0</v>
      </c>
      <c r="AE25" s="46"/>
      <c r="AF25" s="2">
        <f>IF(AE$2="Bike &amp; Run",IF(ISNA(VLOOKUP(AE25,Paramètres!$B$3:$C$56,2,FALSE)),0,VLOOKUP(AE25,Paramètres!$B$3:$C$56,2,FALSE)*Paramètres!$K$16),IF(OR(AE25="",OR($D25="",$D25="NL",$D25="HORS LIGUE")),0,VLOOKUP(IF(OR(AE25="",OR($D25="",$D25="NL",$D25="HORS LIGUE")),"",COUNTIFS($D$5:$D$72,"&lt;&gt;"&amp;"",$D$5:$D$72,"&lt;&gt;"&amp;"NL",$D$5:$D$72,"&lt;&gt;"&amp;"HORS LIGUE",AE$5:AE$72,"&lt;"&amp;AE25)+1),Paramètres!$B$3:$C$56,2,FALSE)*Paramètres!$K$16))</f>
        <v>0</v>
      </c>
      <c r="AG25" s="46"/>
      <c r="AH25" s="2">
        <f>IF(AG$2="Bike &amp; Run",IF(ISNA(VLOOKUP(AG25,Paramètres!$B$3:$C$56,2,FALSE)),0,VLOOKUP(AG25,Paramètres!$B$3:$C$56,2,FALSE)*Paramètres!$K$17),IF(OR(AG25="",OR($D25="",$D25="NL",$D25="HORS LIGUE")),0,VLOOKUP(IF(OR(AG25="",OR($D25="",$D25="NL",$D25="HORS LIGUE")),"",COUNTIFS($D$5:$D$72,"&lt;&gt;"&amp;"",$D$5:$D$72,"&lt;&gt;"&amp;"NL",$D$5:$D$72,"&lt;&gt;"&amp;"HORS LIGUE",AG$5:AG$72,"&lt;"&amp;AG25)+1),Paramètres!$B$3:$C$56,2,FALSE)*Paramètres!$K$17))</f>
        <v>0</v>
      </c>
      <c r="AI25" s="40">
        <f t="shared" si="0"/>
        <v>0</v>
      </c>
      <c r="AJ25" s="3" t="str">
        <f t="shared" si="1"/>
        <v/>
      </c>
      <c r="AK25" s="5">
        <f t="shared" si="2"/>
        <v>0</v>
      </c>
      <c r="AL25" s="41">
        <f t="shared" si="3"/>
        <v>0</v>
      </c>
      <c r="AM25" s="33" t="str">
        <f t="shared" si="4"/>
        <v/>
      </c>
      <c r="AO25" s="22">
        <f t="shared" si="5"/>
        <v>0</v>
      </c>
      <c r="AP25">
        <f t="shared" si="6"/>
        <v>0</v>
      </c>
      <c r="AQ25">
        <f t="shared" si="7"/>
        <v>0</v>
      </c>
      <c r="AR25">
        <f t="shared" si="8"/>
        <v>0</v>
      </c>
      <c r="AS25">
        <f t="shared" si="9"/>
        <v>0</v>
      </c>
      <c r="AT25">
        <f t="shared" si="10"/>
        <v>0</v>
      </c>
      <c r="AU25">
        <f t="shared" si="11"/>
        <v>0</v>
      </c>
      <c r="AV25">
        <f t="shared" si="12"/>
        <v>0</v>
      </c>
      <c r="AW25">
        <f t="shared" si="13"/>
        <v>0</v>
      </c>
      <c r="AX25">
        <f t="shared" si="14"/>
        <v>0</v>
      </c>
      <c r="AY25">
        <f t="shared" si="15"/>
        <v>0</v>
      </c>
      <c r="AZ25">
        <f t="shared" si="16"/>
        <v>0</v>
      </c>
      <c r="BA25">
        <f t="shared" si="17"/>
        <v>0</v>
      </c>
      <c r="BB25">
        <f t="shared" si="18"/>
        <v>0</v>
      </c>
      <c r="BC25">
        <f t="shared" si="19"/>
        <v>0</v>
      </c>
      <c r="BD25">
        <f t="shared" si="20"/>
        <v>0</v>
      </c>
      <c r="BE25" s="22">
        <f t="shared" ref="BE25:BR25" si="41">BD25+LARGE($AO25:$BC25,BE$4)</f>
        <v>0</v>
      </c>
      <c r="BF25" s="22">
        <f t="shared" si="41"/>
        <v>0</v>
      </c>
      <c r="BG25" s="22">
        <f t="shared" si="41"/>
        <v>0</v>
      </c>
      <c r="BH25" s="22">
        <f t="shared" si="41"/>
        <v>0</v>
      </c>
      <c r="BI25" s="22">
        <f t="shared" si="41"/>
        <v>0</v>
      </c>
      <c r="BJ25" s="22">
        <f t="shared" si="41"/>
        <v>0</v>
      </c>
      <c r="BK25" s="22">
        <f t="shared" si="41"/>
        <v>0</v>
      </c>
      <c r="BL25" s="22">
        <f t="shared" si="41"/>
        <v>0</v>
      </c>
      <c r="BM25" s="22">
        <f t="shared" si="41"/>
        <v>0</v>
      </c>
      <c r="BN25" s="22">
        <f t="shared" si="41"/>
        <v>0</v>
      </c>
      <c r="BO25" s="22">
        <f t="shared" si="41"/>
        <v>0</v>
      </c>
      <c r="BP25" s="22">
        <f t="shared" si="41"/>
        <v>0</v>
      </c>
      <c r="BQ25" s="22">
        <f t="shared" si="41"/>
        <v>0</v>
      </c>
      <c r="BR25" s="22">
        <f t="shared" si="41"/>
        <v>0</v>
      </c>
    </row>
    <row r="26" spans="1:70" ht="16.5">
      <c r="A26" s="14" t="s">
        <v>707</v>
      </c>
      <c r="B26" s="32" t="str">
        <f>IF(ISNA(VLOOKUP(A26,'Licenciés Jeunes 2023'!A:C,3,0)),"",VLOOKUP(A26,'Licenciés Jeunes 2023'!A:C,3,0))</f>
        <v/>
      </c>
      <c r="C26" s="32" t="str">
        <f>IF(ISNA(VLOOKUP(A26,'Licenciés Jeunes 2023'!A:C,2,0)),"",VLOOKUP(A26,'Licenciés Jeunes 2023'!A:C,2,0))</f>
        <v/>
      </c>
      <c r="D26" s="32" t="str">
        <f>IF(ISNA(VLOOKUP(A26,'Licenciés Jeunes 2023'!A:F,6,0)),"",VLOOKUP(A26,'Licenciés Jeunes 2023'!A:F,6,0))</f>
        <v/>
      </c>
      <c r="E26" s="6"/>
      <c r="F26" s="2">
        <f>IF(E$2="Bike &amp; Run",IF(ISNA(VLOOKUP(E26,Paramètres!$B$3:$C$56,2,FALSE)),0,VLOOKUP(E26,Paramètres!$B$3:$C$56,2,FALSE)*Paramètres!$K$3),IF(OR(E26="",OR($D26="",$D26="NL",$D26="HORS LIGUE")),0,VLOOKUP(IF(OR(E26="",OR($D26="",$D26="NL",$D26="HORS LIGUE")),"",COUNTIFS($D$5:$D$72,"&lt;&gt;"&amp;"",$D$5:$D$72,"&lt;&gt;"&amp;"NL",$D$5:$D$72,"&lt;&gt;"&amp;"HORS LIGUE",E$5:E$72,"&lt;"&amp;E26)+1),Paramètres!$B$3:$C$56,2,FALSE)*Paramètres!$K$3))</f>
        <v>0</v>
      </c>
      <c r="G26" s="4"/>
      <c r="H26" s="2">
        <f>IF(G$2="Bike &amp; Run",IF(ISNA(VLOOKUP(G26,Paramètres!$B$3:$C$56,2,FALSE)),0,VLOOKUP(G26,Paramètres!$B$3:$C$56,2,FALSE)*Paramètres!$K$4),IF(OR(G26="",OR($D26="",$D26="NL",$D26="HORS LIGUE")),0,VLOOKUP(IF(OR(G26="",OR($D26="",$D26="NL",$D26="HORS LIGUE")),"",COUNTIFS($D$5:$D$72,"&lt;&gt;"&amp;"",$D$5:$D$72,"&lt;&gt;"&amp;"NL",$D$5:$D$72,"&lt;&gt;"&amp;"HORS LIGUE",G$5:G$72,"&lt;"&amp;G26)+1),Paramètres!$B$3:$C$56,2,FALSE)*Paramètres!$K$4))</f>
        <v>0</v>
      </c>
      <c r="I26" s="36"/>
      <c r="J26" s="2">
        <f>IF(I$2="Bike &amp; Run",IF(ISNA(VLOOKUP(I26,Paramètres!$B$3:$C$56,2,FALSE)),0,VLOOKUP(I26,Paramètres!$B$3:$C$56,2,FALSE)*Paramètres!$K$5),IF(OR(I26="",OR($D26="",$D26="NL",$D26="HORS LIGUE")),0,VLOOKUP(IF(OR(I26="",OR($D26="",$D26="NL",$D26="HORS LIGUE")),"",COUNTIFS($D$5:$D$72,"&lt;&gt;"&amp;"",$D$5:$D$72,"&lt;&gt;"&amp;"NL",$D$5:$D$72,"&lt;&gt;"&amp;"HORS LIGUE",I$5:I$72,"&lt;"&amp;I26)+1),Paramètres!$B$3:$C$56,2,FALSE)*Paramètres!$K$5))</f>
        <v>0</v>
      </c>
      <c r="K26" s="4"/>
      <c r="L26" s="2">
        <f>IF(K$2="Bike &amp; Run",IF(ISNA(VLOOKUP(K26,Paramètres!$B$3:$C$56,2,FALSE)),0,VLOOKUP(K26,Paramètres!$B$3:$C$56,2,FALSE)*Paramètres!$K$6),IF(OR(K26="",OR($D26="",$D26="NL",$D26="HORS LIGUE")),0,VLOOKUP(IF(OR(K26="",OR($D26="",$D26="NL",$D26="HORS LIGUE")),"",COUNTIFS($D$5:$D$72,"&lt;&gt;"&amp;"",$D$5:$D$72,"&lt;&gt;"&amp;"NL",$D$5:$D$72,"&lt;&gt;"&amp;"HORS LIGUE",K$5:K$72,"&lt;"&amp;K26)+1),Paramètres!$B$3:$C$56,2,FALSE)*Paramètres!$K$6))</f>
        <v>0</v>
      </c>
      <c r="M26" s="4"/>
      <c r="N26" s="2">
        <f>IF(M$2="Bike &amp; Run",IF(ISNA(VLOOKUP(M26,Paramètres!$B$3:$C$56,2,FALSE)),0,VLOOKUP(M26,Paramètres!$B$3:$C$56,2,FALSE)*Paramètres!$K$7),IF(OR(M26="",OR($D26="",$D26="NL",$D26="HORS LIGUE")),0,VLOOKUP(IF(OR(M26="",OR($D26="",$D26="NL",$D26="HORS LIGUE")),"",COUNTIFS($D$5:$D$72,"&lt;&gt;"&amp;"",$D$5:$D$72,"&lt;&gt;"&amp;"NL",$D$5:$D$72,"&lt;&gt;"&amp;"HORS LIGUE",M$5:M$72,"&lt;"&amp;M26)+1),Paramètres!$B$3:$C$56,2,FALSE)*Paramètres!$K$7))</f>
        <v>0</v>
      </c>
      <c r="O26" s="46"/>
      <c r="P26" s="2">
        <f>IF(O$2="Bike &amp; Run",IF(ISNA(VLOOKUP(O26,Paramètres!$B$3:$C$56,2,FALSE)),0,VLOOKUP(O26,Paramètres!$B$3:$C$56,2,FALSE)*Paramètres!$K$8),IF(OR(O26="",OR($D26="",$D26="NL",$D26="HORS LIGUE")),0,VLOOKUP(IF(OR(O26="",OR($D26="",$D26="NL",$D26="HORS LIGUE")),"",COUNTIFS($D$5:$D$72,"&lt;&gt;"&amp;"",$D$5:$D$72,"&lt;&gt;"&amp;"NL",$D$5:$D$72,"&lt;&gt;"&amp;"HORS LIGUE",O$5:O$72,"&lt;"&amp;O26)+1),Paramètres!$B$3:$C$56,2,FALSE)*Paramètres!$K$8))</f>
        <v>0</v>
      </c>
      <c r="Q26" s="46"/>
      <c r="R26" s="2">
        <f>IF(Q$2="Bike &amp; Run",IF(ISNA(VLOOKUP(Q26,Paramètres!$B$3:$C$56,2,FALSE)),0,VLOOKUP(Q26,Paramètres!$B$3:$C$56,2,FALSE)*Paramètres!$K$9),IF(OR(Q26="",OR($D26="",$D26="NL",$D26="HORS LIGUE")),0,VLOOKUP(IF(OR(Q26="",OR($D26="",$D26="NL",$D26="HORS LIGUE")),"",COUNTIFS($D$5:$D$72,"&lt;&gt;"&amp;"",$D$5:$D$72,"&lt;&gt;"&amp;"NL",$D$5:$D$72,"&lt;&gt;"&amp;"HORS LIGUE",Q$5:Q$72,"&lt;"&amp;Q26)+1),Paramètres!$B$3:$C$56,2,FALSE)*Paramètres!$K$9))</f>
        <v>0</v>
      </c>
      <c r="S26" s="46"/>
      <c r="T26" s="2">
        <f>IF(S$2="Bike &amp; Run",IF(ISNA(VLOOKUP(S26,Paramètres!$B$3:$C$56,2,FALSE)),0,VLOOKUP(S26,Paramètres!$B$3:$C$56,2,FALSE)*Paramètres!$K$10),IF(OR(S26="",OR($D26="",$D26="NL",$D26="HORS LIGUE")),0,VLOOKUP(IF(OR(S26="",OR($D26="",$D26="NL",$D26="HORS LIGUE")),"",COUNTIFS($D$5:$D$72,"&lt;&gt;"&amp;"",$D$5:$D$72,"&lt;&gt;"&amp;"NL",$D$5:$D$72,"&lt;&gt;"&amp;"HORS LIGUE",S$5:S$72,"&lt;"&amp;S26)+1),Paramètres!$B$3:$C$56,2,FALSE)*Paramètres!$K$10))</f>
        <v>0</v>
      </c>
      <c r="U26" s="46"/>
      <c r="V26" s="2">
        <f>IF(U$2="Bike &amp; Run",IF(ISNA(VLOOKUP(U26,Paramètres!$B$3:$C$56,2,FALSE)),0,VLOOKUP(U26,Paramètres!$B$3:$C$56,2,FALSE)*Paramètres!$K$11),IF(OR(U26="",OR($D26="",$D26="NL",$D26="HORS LIGUE")),0,VLOOKUP(IF(OR(U26="",OR($D26="",$D26="NL",$D26="HORS LIGUE")),"",COUNTIFS($D$5:$D$72,"&lt;&gt;"&amp;"",$D$5:$D$72,"&lt;&gt;"&amp;"NL",$D$5:$D$72,"&lt;&gt;"&amp;"HORS LIGUE",U$5:U$72,"&lt;"&amp;U26)+1),Paramètres!$B$3:$C$56,2,FALSE)*Paramètres!$K$11))</f>
        <v>0</v>
      </c>
      <c r="W26" s="46"/>
      <c r="X26" s="2">
        <f>IF(W$2="Bike &amp; Run",IF(ISNA(VLOOKUP(W26,Paramètres!$B$3:$C$56,2,FALSE)),0,VLOOKUP(W26,Paramètres!$B$3:$C$56,2,FALSE)*Paramètres!$K$12),IF(OR(W26="",OR($D26="",$D26="NL",$D26="HORS LIGUE")),0,VLOOKUP(IF(OR(W26="",OR($D26="",$D26="NL",$D26="HORS LIGUE")),"",COUNTIFS($D$5:$D$72,"&lt;&gt;"&amp;"",$D$5:$D$72,"&lt;&gt;"&amp;"NL",$D$5:$D$72,"&lt;&gt;"&amp;"HORS LIGUE",W$5:W$72,"&lt;"&amp;W26)+1),Paramètres!$B$3:$C$56,2,FALSE)*Paramètres!$K$12))</f>
        <v>0</v>
      </c>
      <c r="Y26" s="46"/>
      <c r="Z26" s="2">
        <f>IF(Y$2="Bike &amp; Run",IF(ISNA(VLOOKUP(Y26,Paramètres!$B$3:$C$56,2,FALSE)),0,VLOOKUP(Y26,Paramètres!$B$3:$C$56,2,FALSE)*Paramètres!$K$13),IF(OR(Y26="",OR($D26="",$D26="NL",$D26="HORS LIGUE")),0,VLOOKUP(IF(OR(Y26="",OR($D26="",$D26="NL",$D26="HORS LIGUE")),"",COUNTIFS($D$5:$D$72,"&lt;&gt;"&amp;"",$D$5:$D$72,"&lt;&gt;"&amp;"NL",$D$5:$D$72,"&lt;&gt;"&amp;"HORS LIGUE",Y$5:Y$72,"&lt;"&amp;Y26)+1),Paramètres!$B$3:$C$56,2,FALSE)*Paramètres!$K$13))</f>
        <v>0</v>
      </c>
      <c r="AA26" s="46"/>
      <c r="AB26" s="2">
        <f>IF(AA$2="Bike &amp; Run",IF(ISNA(VLOOKUP(AA26,Paramètres!$B$3:$C$56,2,FALSE)),0,VLOOKUP(AA26,Paramètres!$B$3:$C$56,2,FALSE)*Paramètres!$K$14),IF(OR(AA26="",OR($D26="",$D26="NL",$D26="HORS LIGUE")),0,VLOOKUP(IF(OR(AA26="",OR($D26="",$D26="NL",$D26="HORS LIGUE")),"",COUNTIFS($D$5:$D$72,"&lt;&gt;"&amp;"",$D$5:$D$72,"&lt;&gt;"&amp;"NL",$D$5:$D$72,"&lt;&gt;"&amp;"HORS LIGUE",AA$5:AA$72,"&lt;"&amp;AA26)+1),Paramètres!$B$3:$C$56,2,FALSE)*Paramètres!$K$14))</f>
        <v>0</v>
      </c>
      <c r="AC26" s="46"/>
      <c r="AD26" s="2">
        <f>IF(AC$2="Bike &amp; Run",IF(ISNA(VLOOKUP(AC26,Paramètres!$B$3:$C$56,2,FALSE)),0,VLOOKUP(AC26,Paramètres!$B$3:$C$56,2,FALSE)*Paramètres!$K$15),IF(OR(AC26="",OR($D26="",$D26="NL",$D26="HORS LIGUE")),0,VLOOKUP(IF(OR(AC26="",OR($D26="",$D26="NL",$D26="HORS LIGUE")),"",COUNTIFS($D$5:$D$72,"&lt;&gt;"&amp;"",$D$5:$D$72,"&lt;&gt;"&amp;"NL",$D$5:$D$72,"&lt;&gt;"&amp;"HORS LIGUE",AC$5:AC$72,"&lt;"&amp;AC26)+1),Paramètres!$B$3:$C$56,2,FALSE)*Paramètres!$K$15))</f>
        <v>0</v>
      </c>
      <c r="AE26" s="46"/>
      <c r="AF26" s="2">
        <f>IF(AE$2="Bike &amp; Run",IF(ISNA(VLOOKUP(AE26,Paramètres!$B$3:$C$56,2,FALSE)),0,VLOOKUP(AE26,Paramètres!$B$3:$C$56,2,FALSE)*Paramètres!$K$16),IF(OR(AE26="",OR($D26="",$D26="NL",$D26="HORS LIGUE")),0,VLOOKUP(IF(OR(AE26="",OR($D26="",$D26="NL",$D26="HORS LIGUE")),"",COUNTIFS($D$5:$D$72,"&lt;&gt;"&amp;"",$D$5:$D$72,"&lt;&gt;"&amp;"NL",$D$5:$D$72,"&lt;&gt;"&amp;"HORS LIGUE",AE$5:AE$72,"&lt;"&amp;AE26)+1),Paramètres!$B$3:$C$56,2,FALSE)*Paramètres!$K$16))</f>
        <v>0</v>
      </c>
      <c r="AG26" s="46"/>
      <c r="AH26" s="2">
        <f>IF(AG$2="Bike &amp; Run",IF(ISNA(VLOOKUP(AG26,Paramètres!$B$3:$C$56,2,FALSE)),0,VLOOKUP(AG26,Paramètres!$B$3:$C$56,2,FALSE)*Paramètres!$K$17),IF(OR(AG26="",OR($D26="",$D26="NL",$D26="HORS LIGUE")),0,VLOOKUP(IF(OR(AG26="",OR($D26="",$D26="NL",$D26="HORS LIGUE")),"",COUNTIFS($D$5:$D$72,"&lt;&gt;"&amp;"",$D$5:$D$72,"&lt;&gt;"&amp;"NL",$D$5:$D$72,"&lt;&gt;"&amp;"HORS LIGUE",AG$5:AG$72,"&lt;"&amp;AG26)+1),Paramètres!$B$3:$C$56,2,FALSE)*Paramètres!$K$17))</f>
        <v>0</v>
      </c>
      <c r="AI26" s="40">
        <f t="shared" si="0"/>
        <v>0</v>
      </c>
      <c r="AJ26" s="3" t="str">
        <f t="shared" si="1"/>
        <v/>
      </c>
      <c r="AK26" s="5">
        <f t="shared" si="2"/>
        <v>0</v>
      </c>
      <c r="AL26" s="41">
        <f t="shared" si="3"/>
        <v>0</v>
      </c>
      <c r="AM26" s="33" t="str">
        <f t="shared" si="4"/>
        <v/>
      </c>
      <c r="AO26" s="22">
        <f t="shared" si="5"/>
        <v>0</v>
      </c>
      <c r="AP26">
        <f t="shared" si="6"/>
        <v>0</v>
      </c>
      <c r="AQ26">
        <f t="shared" si="7"/>
        <v>0</v>
      </c>
      <c r="AR26">
        <f t="shared" si="8"/>
        <v>0</v>
      </c>
      <c r="AS26">
        <f t="shared" si="9"/>
        <v>0</v>
      </c>
      <c r="AT26">
        <f t="shared" si="10"/>
        <v>0</v>
      </c>
      <c r="AU26">
        <f t="shared" si="11"/>
        <v>0</v>
      </c>
      <c r="AV26">
        <f t="shared" si="12"/>
        <v>0</v>
      </c>
      <c r="AW26">
        <f t="shared" si="13"/>
        <v>0</v>
      </c>
      <c r="AX26">
        <f t="shared" si="14"/>
        <v>0</v>
      </c>
      <c r="AY26">
        <f t="shared" si="15"/>
        <v>0</v>
      </c>
      <c r="AZ26">
        <f t="shared" si="16"/>
        <v>0</v>
      </c>
      <c r="BA26">
        <f t="shared" si="17"/>
        <v>0</v>
      </c>
      <c r="BB26">
        <f t="shared" si="18"/>
        <v>0</v>
      </c>
      <c r="BC26">
        <f t="shared" si="19"/>
        <v>0</v>
      </c>
      <c r="BD26">
        <f t="shared" si="20"/>
        <v>0</v>
      </c>
      <c r="BE26" s="22">
        <f t="shared" ref="BE26:BR26" si="42">BD26+LARGE($AO26:$BC26,BE$4)</f>
        <v>0</v>
      </c>
      <c r="BF26" s="22">
        <f t="shared" si="42"/>
        <v>0</v>
      </c>
      <c r="BG26" s="22">
        <f t="shared" si="42"/>
        <v>0</v>
      </c>
      <c r="BH26" s="22">
        <f t="shared" si="42"/>
        <v>0</v>
      </c>
      <c r="BI26" s="22">
        <f t="shared" si="42"/>
        <v>0</v>
      </c>
      <c r="BJ26" s="22">
        <f t="shared" si="42"/>
        <v>0</v>
      </c>
      <c r="BK26" s="22">
        <f t="shared" si="42"/>
        <v>0</v>
      </c>
      <c r="BL26" s="22">
        <f t="shared" si="42"/>
        <v>0</v>
      </c>
      <c r="BM26" s="22">
        <f t="shared" si="42"/>
        <v>0</v>
      </c>
      <c r="BN26" s="22">
        <f t="shared" si="42"/>
        <v>0</v>
      </c>
      <c r="BO26" s="22">
        <f t="shared" si="42"/>
        <v>0</v>
      </c>
      <c r="BP26" s="22">
        <f t="shared" si="42"/>
        <v>0</v>
      </c>
      <c r="BQ26" s="22">
        <f t="shared" si="42"/>
        <v>0</v>
      </c>
      <c r="BR26" s="22">
        <f t="shared" si="42"/>
        <v>0</v>
      </c>
    </row>
    <row r="27" spans="1:70" ht="16.5">
      <c r="A27" s="14" t="s">
        <v>723</v>
      </c>
      <c r="B27" s="32" t="str">
        <f>IF(ISNA(VLOOKUP(A27,'Licenciés Jeunes 2023'!A:C,3,0)),"",VLOOKUP(A27,'Licenciés Jeunes 2023'!A:C,3,0))</f>
        <v/>
      </c>
      <c r="C27" s="32" t="str">
        <f>IF(ISNA(VLOOKUP(A27,'Licenciés Jeunes 2023'!A:C,2,0)),"",VLOOKUP(A27,'Licenciés Jeunes 2023'!A:C,2,0))</f>
        <v/>
      </c>
      <c r="D27" s="32" t="str">
        <f>IF(ISNA(VLOOKUP(A27,'Licenciés Jeunes 2023'!A:F,6,0)),"",VLOOKUP(A27,'Licenciés Jeunes 2023'!A:F,6,0))</f>
        <v/>
      </c>
      <c r="E27" s="6"/>
      <c r="F27" s="2">
        <f>IF(E$2="Bike &amp; Run",IF(ISNA(VLOOKUP(E27,Paramètres!$B$3:$C$56,2,FALSE)),0,VLOOKUP(E27,Paramètres!$B$3:$C$56,2,FALSE)*Paramètres!$K$3),IF(OR(E27="",OR($D27="",$D27="NL",$D27="HORS LIGUE")),0,VLOOKUP(IF(OR(E27="",OR($D27="",$D27="NL",$D27="HORS LIGUE")),"",COUNTIFS($D$5:$D$72,"&lt;&gt;"&amp;"",$D$5:$D$72,"&lt;&gt;"&amp;"NL",$D$5:$D$72,"&lt;&gt;"&amp;"HORS LIGUE",E$5:E$72,"&lt;"&amp;E27)+1),Paramètres!$B$3:$C$56,2,FALSE)*Paramètres!$K$3))</f>
        <v>0</v>
      </c>
      <c r="G27" s="4"/>
      <c r="H27" s="2">
        <f>IF(G$2="Bike &amp; Run",IF(ISNA(VLOOKUP(G27,Paramètres!$B$3:$C$56,2,FALSE)),0,VLOOKUP(G27,Paramètres!$B$3:$C$56,2,FALSE)*Paramètres!$K$4),IF(OR(G27="",OR($D27="",$D27="NL",$D27="HORS LIGUE")),0,VLOOKUP(IF(OR(G27="",OR($D27="",$D27="NL",$D27="HORS LIGUE")),"",COUNTIFS($D$5:$D$72,"&lt;&gt;"&amp;"",$D$5:$D$72,"&lt;&gt;"&amp;"NL",$D$5:$D$72,"&lt;&gt;"&amp;"HORS LIGUE",G$5:G$72,"&lt;"&amp;G27)+1),Paramètres!$B$3:$C$56,2,FALSE)*Paramètres!$K$4))</f>
        <v>0</v>
      </c>
      <c r="I27" s="36"/>
      <c r="J27" s="2">
        <f>IF(I$2="Bike &amp; Run",IF(ISNA(VLOOKUP(I27,Paramètres!$B$3:$C$56,2,FALSE)),0,VLOOKUP(I27,Paramètres!$B$3:$C$56,2,FALSE)*Paramètres!$K$5),IF(OR(I27="",OR($D27="",$D27="NL",$D27="HORS LIGUE")),0,VLOOKUP(IF(OR(I27="",OR($D27="",$D27="NL",$D27="HORS LIGUE")),"",COUNTIFS($D$5:$D$72,"&lt;&gt;"&amp;"",$D$5:$D$72,"&lt;&gt;"&amp;"NL",$D$5:$D$72,"&lt;&gt;"&amp;"HORS LIGUE",I$5:I$72,"&lt;"&amp;I27)+1),Paramètres!$B$3:$C$56,2,FALSE)*Paramètres!$K$5))</f>
        <v>0</v>
      </c>
      <c r="K27" s="4"/>
      <c r="L27" s="2">
        <f>IF(K$2="Bike &amp; Run",IF(ISNA(VLOOKUP(K27,Paramètres!$B$3:$C$56,2,FALSE)),0,VLOOKUP(K27,Paramètres!$B$3:$C$56,2,FALSE)*Paramètres!$K$6),IF(OR(K27="",OR($D27="",$D27="NL",$D27="HORS LIGUE")),0,VLOOKUP(IF(OR(K27="",OR($D27="",$D27="NL",$D27="HORS LIGUE")),"",COUNTIFS($D$5:$D$72,"&lt;&gt;"&amp;"",$D$5:$D$72,"&lt;&gt;"&amp;"NL",$D$5:$D$72,"&lt;&gt;"&amp;"HORS LIGUE",K$5:K$72,"&lt;"&amp;K27)+1),Paramètres!$B$3:$C$56,2,FALSE)*Paramètres!$K$6))</f>
        <v>0</v>
      </c>
      <c r="M27" s="4"/>
      <c r="N27" s="2">
        <f>IF(M$2="Bike &amp; Run",IF(ISNA(VLOOKUP(M27,Paramètres!$B$3:$C$56,2,FALSE)),0,VLOOKUP(M27,Paramètres!$B$3:$C$56,2,FALSE)*Paramètres!$K$7),IF(OR(M27="",OR($D27="",$D27="NL",$D27="HORS LIGUE")),0,VLOOKUP(IF(OR(M27="",OR($D27="",$D27="NL",$D27="HORS LIGUE")),"",COUNTIFS($D$5:$D$72,"&lt;&gt;"&amp;"",$D$5:$D$72,"&lt;&gt;"&amp;"NL",$D$5:$D$72,"&lt;&gt;"&amp;"HORS LIGUE",M$5:M$72,"&lt;"&amp;M27)+1),Paramètres!$B$3:$C$56,2,FALSE)*Paramètres!$K$7))</f>
        <v>0</v>
      </c>
      <c r="O27" s="46"/>
      <c r="P27" s="2">
        <f>IF(O$2="Bike &amp; Run",IF(ISNA(VLOOKUP(O27,Paramètres!$B$3:$C$56,2,FALSE)),0,VLOOKUP(O27,Paramètres!$B$3:$C$56,2,FALSE)*Paramètres!$K$8),IF(OR(O27="",OR($D27="",$D27="NL",$D27="HORS LIGUE")),0,VLOOKUP(IF(OR(O27="",OR($D27="",$D27="NL",$D27="HORS LIGUE")),"",COUNTIFS($D$5:$D$72,"&lt;&gt;"&amp;"",$D$5:$D$72,"&lt;&gt;"&amp;"NL",$D$5:$D$72,"&lt;&gt;"&amp;"HORS LIGUE",O$5:O$72,"&lt;"&amp;O27)+1),Paramètres!$B$3:$C$56,2,FALSE)*Paramètres!$K$8))</f>
        <v>0</v>
      </c>
      <c r="Q27" s="46"/>
      <c r="R27" s="2">
        <f>IF(Q$2="Bike &amp; Run",IF(ISNA(VLOOKUP(Q27,Paramètres!$B$3:$C$56,2,FALSE)),0,VLOOKUP(Q27,Paramètres!$B$3:$C$56,2,FALSE)*Paramètres!$K$9),IF(OR(Q27="",OR($D27="",$D27="NL",$D27="HORS LIGUE")),0,VLOOKUP(IF(OR(Q27="",OR($D27="",$D27="NL",$D27="HORS LIGUE")),"",COUNTIFS($D$5:$D$72,"&lt;&gt;"&amp;"",$D$5:$D$72,"&lt;&gt;"&amp;"NL",$D$5:$D$72,"&lt;&gt;"&amp;"HORS LIGUE",Q$5:Q$72,"&lt;"&amp;Q27)+1),Paramètres!$B$3:$C$56,2,FALSE)*Paramètres!$K$9))</f>
        <v>0</v>
      </c>
      <c r="S27" s="46"/>
      <c r="T27" s="2">
        <f>IF(S$2="Bike &amp; Run",IF(ISNA(VLOOKUP(S27,Paramètres!$B$3:$C$56,2,FALSE)),0,VLOOKUP(S27,Paramètres!$B$3:$C$56,2,FALSE)*Paramètres!$K$10),IF(OR(S27="",OR($D27="",$D27="NL",$D27="HORS LIGUE")),0,VLOOKUP(IF(OR(S27="",OR($D27="",$D27="NL",$D27="HORS LIGUE")),"",COUNTIFS($D$5:$D$72,"&lt;&gt;"&amp;"",$D$5:$D$72,"&lt;&gt;"&amp;"NL",$D$5:$D$72,"&lt;&gt;"&amp;"HORS LIGUE",S$5:S$72,"&lt;"&amp;S27)+1),Paramètres!$B$3:$C$56,2,FALSE)*Paramètres!$K$10))</f>
        <v>0</v>
      </c>
      <c r="U27" s="46"/>
      <c r="V27" s="2">
        <f>IF(U$2="Bike &amp; Run",IF(ISNA(VLOOKUP(U27,Paramètres!$B$3:$C$56,2,FALSE)),0,VLOOKUP(U27,Paramètres!$B$3:$C$56,2,FALSE)*Paramètres!$K$11),IF(OR(U27="",OR($D27="",$D27="NL",$D27="HORS LIGUE")),0,VLOOKUP(IF(OR(U27="",OR($D27="",$D27="NL",$D27="HORS LIGUE")),"",COUNTIFS($D$5:$D$72,"&lt;&gt;"&amp;"",$D$5:$D$72,"&lt;&gt;"&amp;"NL",$D$5:$D$72,"&lt;&gt;"&amp;"HORS LIGUE",U$5:U$72,"&lt;"&amp;U27)+1),Paramètres!$B$3:$C$56,2,FALSE)*Paramètres!$K$11))</f>
        <v>0</v>
      </c>
      <c r="W27" s="46"/>
      <c r="X27" s="2">
        <f>IF(W$2="Bike &amp; Run",IF(ISNA(VLOOKUP(W27,Paramètres!$B$3:$C$56,2,FALSE)),0,VLOOKUP(W27,Paramètres!$B$3:$C$56,2,FALSE)*Paramètres!$K$12),IF(OR(W27="",OR($D27="",$D27="NL",$D27="HORS LIGUE")),0,VLOOKUP(IF(OR(W27="",OR($D27="",$D27="NL",$D27="HORS LIGUE")),"",COUNTIFS($D$5:$D$72,"&lt;&gt;"&amp;"",$D$5:$D$72,"&lt;&gt;"&amp;"NL",$D$5:$D$72,"&lt;&gt;"&amp;"HORS LIGUE",W$5:W$72,"&lt;"&amp;W27)+1),Paramètres!$B$3:$C$56,2,FALSE)*Paramètres!$K$12))</f>
        <v>0</v>
      </c>
      <c r="Y27" s="46"/>
      <c r="Z27" s="2">
        <f>IF(Y$2="Bike &amp; Run",IF(ISNA(VLOOKUP(Y27,Paramètres!$B$3:$C$56,2,FALSE)),0,VLOOKUP(Y27,Paramètres!$B$3:$C$56,2,FALSE)*Paramètres!$K$13),IF(OR(Y27="",OR($D27="",$D27="NL",$D27="HORS LIGUE")),0,VLOOKUP(IF(OR(Y27="",OR($D27="",$D27="NL",$D27="HORS LIGUE")),"",COUNTIFS($D$5:$D$72,"&lt;&gt;"&amp;"",$D$5:$D$72,"&lt;&gt;"&amp;"NL",$D$5:$D$72,"&lt;&gt;"&amp;"HORS LIGUE",Y$5:Y$72,"&lt;"&amp;Y27)+1),Paramètres!$B$3:$C$56,2,FALSE)*Paramètres!$K$13))</f>
        <v>0</v>
      </c>
      <c r="AA27" s="46"/>
      <c r="AB27" s="2">
        <f>IF(AA$2="Bike &amp; Run",IF(ISNA(VLOOKUP(AA27,Paramètres!$B$3:$C$56,2,FALSE)),0,VLOOKUP(AA27,Paramètres!$B$3:$C$56,2,FALSE)*Paramètres!$K$14),IF(OR(AA27="",OR($D27="",$D27="NL",$D27="HORS LIGUE")),0,VLOOKUP(IF(OR(AA27="",OR($D27="",$D27="NL",$D27="HORS LIGUE")),"",COUNTIFS($D$5:$D$72,"&lt;&gt;"&amp;"",$D$5:$D$72,"&lt;&gt;"&amp;"NL",$D$5:$D$72,"&lt;&gt;"&amp;"HORS LIGUE",AA$5:AA$72,"&lt;"&amp;AA27)+1),Paramètres!$B$3:$C$56,2,FALSE)*Paramètres!$K$14))</f>
        <v>0</v>
      </c>
      <c r="AC27" s="46"/>
      <c r="AD27" s="2">
        <f>IF(AC$2="Bike &amp; Run",IF(ISNA(VLOOKUP(AC27,Paramètres!$B$3:$C$56,2,FALSE)),0,VLOOKUP(AC27,Paramètres!$B$3:$C$56,2,FALSE)*Paramètres!$K$15),IF(OR(AC27="",OR($D27="",$D27="NL",$D27="HORS LIGUE")),0,VLOOKUP(IF(OR(AC27="",OR($D27="",$D27="NL",$D27="HORS LIGUE")),"",COUNTIFS($D$5:$D$72,"&lt;&gt;"&amp;"",$D$5:$D$72,"&lt;&gt;"&amp;"NL",$D$5:$D$72,"&lt;&gt;"&amp;"HORS LIGUE",AC$5:AC$72,"&lt;"&amp;AC27)+1),Paramètres!$B$3:$C$56,2,FALSE)*Paramètres!$K$15))</f>
        <v>0</v>
      </c>
      <c r="AE27" s="46"/>
      <c r="AF27" s="2">
        <f>IF(AE$2="Bike &amp; Run",IF(ISNA(VLOOKUP(AE27,Paramètres!$B$3:$C$56,2,FALSE)),0,VLOOKUP(AE27,Paramètres!$B$3:$C$56,2,FALSE)*Paramètres!$K$16),IF(OR(AE27="",OR($D27="",$D27="NL",$D27="HORS LIGUE")),0,VLOOKUP(IF(OR(AE27="",OR($D27="",$D27="NL",$D27="HORS LIGUE")),"",COUNTIFS($D$5:$D$72,"&lt;&gt;"&amp;"",$D$5:$D$72,"&lt;&gt;"&amp;"NL",$D$5:$D$72,"&lt;&gt;"&amp;"HORS LIGUE",AE$5:AE$72,"&lt;"&amp;AE27)+1),Paramètres!$B$3:$C$56,2,FALSE)*Paramètres!$K$16))</f>
        <v>0</v>
      </c>
      <c r="AG27" s="46"/>
      <c r="AH27" s="2">
        <f>IF(AG$2="Bike &amp; Run",IF(ISNA(VLOOKUP(AG27,Paramètres!$B$3:$C$56,2,FALSE)),0,VLOOKUP(AG27,Paramètres!$B$3:$C$56,2,FALSE)*Paramètres!$K$17),IF(OR(AG27="",OR($D27="",$D27="NL",$D27="HORS LIGUE")),0,VLOOKUP(IF(OR(AG27="",OR($D27="",$D27="NL",$D27="HORS LIGUE")),"",COUNTIFS($D$5:$D$72,"&lt;&gt;"&amp;"",$D$5:$D$72,"&lt;&gt;"&amp;"NL",$D$5:$D$72,"&lt;&gt;"&amp;"HORS LIGUE",AG$5:AG$72,"&lt;"&amp;AG27)+1),Paramètres!$B$3:$C$56,2,FALSE)*Paramètres!$K$17))</f>
        <v>0</v>
      </c>
      <c r="AI27" s="40">
        <f t="shared" si="0"/>
        <v>0</v>
      </c>
      <c r="AJ27" s="3" t="str">
        <f t="shared" si="1"/>
        <v/>
      </c>
      <c r="AK27" s="5">
        <f t="shared" si="2"/>
        <v>0</v>
      </c>
      <c r="AL27" s="41">
        <f t="shared" si="3"/>
        <v>0</v>
      </c>
      <c r="AM27" s="33" t="str">
        <f t="shared" si="4"/>
        <v/>
      </c>
      <c r="AO27" s="22">
        <f t="shared" si="5"/>
        <v>0</v>
      </c>
      <c r="AP27">
        <f t="shared" si="6"/>
        <v>0</v>
      </c>
      <c r="AQ27">
        <f t="shared" si="7"/>
        <v>0</v>
      </c>
      <c r="AR27">
        <f t="shared" si="8"/>
        <v>0</v>
      </c>
      <c r="AS27">
        <f t="shared" si="9"/>
        <v>0</v>
      </c>
      <c r="AT27">
        <f t="shared" si="10"/>
        <v>0</v>
      </c>
      <c r="AU27">
        <f t="shared" si="11"/>
        <v>0</v>
      </c>
      <c r="AV27">
        <f t="shared" si="12"/>
        <v>0</v>
      </c>
      <c r="AW27">
        <f t="shared" si="13"/>
        <v>0</v>
      </c>
      <c r="AX27">
        <f t="shared" si="14"/>
        <v>0</v>
      </c>
      <c r="AY27">
        <f t="shared" si="15"/>
        <v>0</v>
      </c>
      <c r="AZ27">
        <f t="shared" si="16"/>
        <v>0</v>
      </c>
      <c r="BA27">
        <f t="shared" si="17"/>
        <v>0</v>
      </c>
      <c r="BB27">
        <f t="shared" si="18"/>
        <v>0</v>
      </c>
      <c r="BC27">
        <f t="shared" si="19"/>
        <v>0</v>
      </c>
      <c r="BD27">
        <f t="shared" si="20"/>
        <v>0</v>
      </c>
      <c r="BE27" s="22">
        <f t="shared" ref="BE27:BR27" si="43">BD27+LARGE($AO27:$BC27,BE$4)</f>
        <v>0</v>
      </c>
      <c r="BF27" s="22">
        <f t="shared" si="43"/>
        <v>0</v>
      </c>
      <c r="BG27" s="22">
        <f t="shared" si="43"/>
        <v>0</v>
      </c>
      <c r="BH27" s="22">
        <f t="shared" si="43"/>
        <v>0</v>
      </c>
      <c r="BI27" s="22">
        <f t="shared" si="43"/>
        <v>0</v>
      </c>
      <c r="BJ27" s="22">
        <f t="shared" si="43"/>
        <v>0</v>
      </c>
      <c r="BK27" s="22">
        <f t="shared" si="43"/>
        <v>0</v>
      </c>
      <c r="BL27" s="22">
        <f t="shared" si="43"/>
        <v>0</v>
      </c>
      <c r="BM27" s="22">
        <f t="shared" si="43"/>
        <v>0</v>
      </c>
      <c r="BN27" s="22">
        <f t="shared" si="43"/>
        <v>0</v>
      </c>
      <c r="BO27" s="22">
        <f t="shared" si="43"/>
        <v>0</v>
      </c>
      <c r="BP27" s="22">
        <f t="shared" si="43"/>
        <v>0</v>
      </c>
      <c r="BQ27" s="22">
        <f t="shared" si="43"/>
        <v>0</v>
      </c>
      <c r="BR27" s="22">
        <f t="shared" si="43"/>
        <v>0</v>
      </c>
    </row>
    <row r="28" spans="1:70" ht="16.5">
      <c r="A28" s="14" t="s">
        <v>727</v>
      </c>
      <c r="B28" s="32" t="str">
        <f>IF(ISNA(VLOOKUP(A28,'Licenciés Jeunes 2023'!A:C,3,0)),"",VLOOKUP(A28,'Licenciés Jeunes 2023'!A:C,3,0))</f>
        <v/>
      </c>
      <c r="C28" s="32" t="str">
        <f>IF(ISNA(VLOOKUP(A28,'Licenciés Jeunes 2023'!A:C,2,0)),"",VLOOKUP(A28,'Licenciés Jeunes 2023'!A:C,2,0))</f>
        <v/>
      </c>
      <c r="D28" s="32" t="str">
        <f>IF(ISNA(VLOOKUP(A28,'Licenciés Jeunes 2023'!A:F,6,0)),"",VLOOKUP(A28,'Licenciés Jeunes 2023'!A:F,6,0))</f>
        <v/>
      </c>
      <c r="E28" s="6"/>
      <c r="F28" s="2">
        <f>IF(E$2="Bike &amp; Run",IF(ISNA(VLOOKUP(E28,Paramètres!$B$3:$C$56,2,FALSE)),0,VLOOKUP(E28,Paramètres!$B$3:$C$56,2,FALSE)*Paramètres!$K$3),IF(OR(E28="",OR($D28="",$D28="NL",$D28="HORS LIGUE")),0,VLOOKUP(IF(OR(E28="",OR($D28="",$D28="NL",$D28="HORS LIGUE")),"",COUNTIFS($D$5:$D$72,"&lt;&gt;"&amp;"",$D$5:$D$72,"&lt;&gt;"&amp;"NL",$D$5:$D$72,"&lt;&gt;"&amp;"HORS LIGUE",E$5:E$72,"&lt;"&amp;E28)+1),Paramètres!$B$3:$C$56,2,FALSE)*Paramètres!$K$3))</f>
        <v>0</v>
      </c>
      <c r="G28" s="4"/>
      <c r="H28" s="2">
        <f>IF(G$2="Bike &amp; Run",IF(ISNA(VLOOKUP(G28,Paramètres!$B$3:$C$56,2,FALSE)),0,VLOOKUP(G28,Paramètres!$B$3:$C$56,2,FALSE)*Paramètres!$K$4),IF(OR(G28="",OR($D28="",$D28="NL",$D28="HORS LIGUE")),0,VLOOKUP(IF(OR(G28="",OR($D28="",$D28="NL",$D28="HORS LIGUE")),"",COUNTIFS($D$5:$D$72,"&lt;&gt;"&amp;"",$D$5:$D$72,"&lt;&gt;"&amp;"NL",$D$5:$D$72,"&lt;&gt;"&amp;"HORS LIGUE",G$5:G$72,"&lt;"&amp;G28)+1),Paramètres!$B$3:$C$56,2,FALSE)*Paramètres!$K$4))</f>
        <v>0</v>
      </c>
      <c r="I28" s="36"/>
      <c r="J28" s="2">
        <f>IF(I$2="Bike &amp; Run",IF(ISNA(VLOOKUP(I28,Paramètres!$B$3:$C$56,2,FALSE)),0,VLOOKUP(I28,Paramètres!$B$3:$C$56,2,FALSE)*Paramètres!$K$5),IF(OR(I28="",OR($D28="",$D28="NL",$D28="HORS LIGUE")),0,VLOOKUP(IF(OR(I28="",OR($D28="",$D28="NL",$D28="HORS LIGUE")),"",COUNTIFS($D$5:$D$72,"&lt;&gt;"&amp;"",$D$5:$D$72,"&lt;&gt;"&amp;"NL",$D$5:$D$72,"&lt;&gt;"&amp;"HORS LIGUE",I$5:I$72,"&lt;"&amp;I28)+1),Paramètres!$B$3:$C$56,2,FALSE)*Paramètres!$K$5))</f>
        <v>0</v>
      </c>
      <c r="K28" s="4"/>
      <c r="L28" s="2">
        <f>IF(K$2="Bike &amp; Run",IF(ISNA(VLOOKUP(K28,Paramètres!$B$3:$C$56,2,FALSE)),0,VLOOKUP(K28,Paramètres!$B$3:$C$56,2,FALSE)*Paramètres!$K$6),IF(OR(K28="",OR($D28="",$D28="NL",$D28="HORS LIGUE")),0,VLOOKUP(IF(OR(K28="",OR($D28="",$D28="NL",$D28="HORS LIGUE")),"",COUNTIFS($D$5:$D$72,"&lt;&gt;"&amp;"",$D$5:$D$72,"&lt;&gt;"&amp;"NL",$D$5:$D$72,"&lt;&gt;"&amp;"HORS LIGUE",K$5:K$72,"&lt;"&amp;K28)+1),Paramètres!$B$3:$C$56,2,FALSE)*Paramètres!$K$6))</f>
        <v>0</v>
      </c>
      <c r="M28" s="4"/>
      <c r="N28" s="2">
        <f>IF(M$2="Bike &amp; Run",IF(ISNA(VLOOKUP(M28,Paramètres!$B$3:$C$56,2,FALSE)),0,VLOOKUP(M28,Paramètres!$B$3:$C$56,2,FALSE)*Paramètres!$K$7),IF(OR(M28="",OR($D28="",$D28="NL",$D28="HORS LIGUE")),0,VLOOKUP(IF(OR(M28="",OR($D28="",$D28="NL",$D28="HORS LIGUE")),"",COUNTIFS($D$5:$D$72,"&lt;&gt;"&amp;"",$D$5:$D$72,"&lt;&gt;"&amp;"NL",$D$5:$D$72,"&lt;&gt;"&amp;"HORS LIGUE",M$5:M$72,"&lt;"&amp;M28)+1),Paramètres!$B$3:$C$56,2,FALSE)*Paramètres!$K$7))</f>
        <v>0</v>
      </c>
      <c r="O28" s="46"/>
      <c r="P28" s="2">
        <f>IF(O$2="Bike &amp; Run",IF(ISNA(VLOOKUP(O28,Paramètres!$B$3:$C$56,2,FALSE)),0,VLOOKUP(O28,Paramètres!$B$3:$C$56,2,FALSE)*Paramètres!$K$8),IF(OR(O28="",OR($D28="",$D28="NL",$D28="HORS LIGUE")),0,VLOOKUP(IF(OR(O28="",OR($D28="",$D28="NL",$D28="HORS LIGUE")),"",COUNTIFS($D$5:$D$72,"&lt;&gt;"&amp;"",$D$5:$D$72,"&lt;&gt;"&amp;"NL",$D$5:$D$72,"&lt;&gt;"&amp;"HORS LIGUE",O$5:O$72,"&lt;"&amp;O28)+1),Paramètres!$B$3:$C$56,2,FALSE)*Paramètres!$K$8))</f>
        <v>0</v>
      </c>
      <c r="Q28" s="46"/>
      <c r="R28" s="2">
        <f>IF(Q$2="Bike &amp; Run",IF(ISNA(VLOOKUP(Q28,Paramètres!$B$3:$C$56,2,FALSE)),0,VLOOKUP(Q28,Paramètres!$B$3:$C$56,2,FALSE)*Paramètres!$K$9),IF(OR(Q28="",OR($D28="",$D28="NL",$D28="HORS LIGUE")),0,VLOOKUP(IF(OR(Q28="",OR($D28="",$D28="NL",$D28="HORS LIGUE")),"",COUNTIFS($D$5:$D$72,"&lt;&gt;"&amp;"",$D$5:$D$72,"&lt;&gt;"&amp;"NL",$D$5:$D$72,"&lt;&gt;"&amp;"HORS LIGUE",Q$5:Q$72,"&lt;"&amp;Q28)+1),Paramètres!$B$3:$C$56,2,FALSE)*Paramètres!$K$9))</f>
        <v>0</v>
      </c>
      <c r="S28" s="46"/>
      <c r="T28" s="2">
        <f>IF(S$2="Bike &amp; Run",IF(ISNA(VLOOKUP(S28,Paramètres!$B$3:$C$56,2,FALSE)),0,VLOOKUP(S28,Paramètres!$B$3:$C$56,2,FALSE)*Paramètres!$K$10),IF(OR(S28="",OR($D28="",$D28="NL",$D28="HORS LIGUE")),0,VLOOKUP(IF(OR(S28="",OR($D28="",$D28="NL",$D28="HORS LIGUE")),"",COUNTIFS($D$5:$D$72,"&lt;&gt;"&amp;"",$D$5:$D$72,"&lt;&gt;"&amp;"NL",$D$5:$D$72,"&lt;&gt;"&amp;"HORS LIGUE",S$5:S$72,"&lt;"&amp;S28)+1),Paramètres!$B$3:$C$56,2,FALSE)*Paramètres!$K$10))</f>
        <v>0</v>
      </c>
      <c r="U28" s="46"/>
      <c r="V28" s="2">
        <f>IF(U$2="Bike &amp; Run",IF(ISNA(VLOOKUP(U28,Paramètres!$B$3:$C$56,2,FALSE)),0,VLOOKUP(U28,Paramètres!$B$3:$C$56,2,FALSE)*Paramètres!$K$11),IF(OR(U28="",OR($D28="",$D28="NL",$D28="HORS LIGUE")),0,VLOOKUP(IF(OR(U28="",OR($D28="",$D28="NL",$D28="HORS LIGUE")),"",COUNTIFS($D$5:$D$72,"&lt;&gt;"&amp;"",$D$5:$D$72,"&lt;&gt;"&amp;"NL",$D$5:$D$72,"&lt;&gt;"&amp;"HORS LIGUE",U$5:U$72,"&lt;"&amp;U28)+1),Paramètres!$B$3:$C$56,2,FALSE)*Paramètres!$K$11))</f>
        <v>0</v>
      </c>
      <c r="W28" s="46"/>
      <c r="X28" s="2">
        <f>IF(W$2="Bike &amp; Run",IF(ISNA(VLOOKUP(W28,Paramètres!$B$3:$C$56,2,FALSE)),0,VLOOKUP(W28,Paramètres!$B$3:$C$56,2,FALSE)*Paramètres!$K$12),IF(OR(W28="",OR($D28="",$D28="NL",$D28="HORS LIGUE")),0,VLOOKUP(IF(OR(W28="",OR($D28="",$D28="NL",$D28="HORS LIGUE")),"",COUNTIFS($D$5:$D$72,"&lt;&gt;"&amp;"",$D$5:$D$72,"&lt;&gt;"&amp;"NL",$D$5:$D$72,"&lt;&gt;"&amp;"HORS LIGUE",W$5:W$72,"&lt;"&amp;W28)+1),Paramètres!$B$3:$C$56,2,FALSE)*Paramètres!$K$12))</f>
        <v>0</v>
      </c>
      <c r="Y28" s="46"/>
      <c r="Z28" s="2">
        <f>IF(Y$2="Bike &amp; Run",IF(ISNA(VLOOKUP(Y28,Paramètres!$B$3:$C$56,2,FALSE)),0,VLOOKUP(Y28,Paramètres!$B$3:$C$56,2,FALSE)*Paramètres!$K$13),IF(OR(Y28="",OR($D28="",$D28="NL",$D28="HORS LIGUE")),0,VLOOKUP(IF(OR(Y28="",OR($D28="",$D28="NL",$D28="HORS LIGUE")),"",COUNTIFS($D$5:$D$72,"&lt;&gt;"&amp;"",$D$5:$D$72,"&lt;&gt;"&amp;"NL",$D$5:$D$72,"&lt;&gt;"&amp;"HORS LIGUE",Y$5:Y$72,"&lt;"&amp;Y28)+1),Paramètres!$B$3:$C$56,2,FALSE)*Paramètres!$K$13))</f>
        <v>0</v>
      </c>
      <c r="AA28" s="46"/>
      <c r="AB28" s="2">
        <f>IF(AA$2="Bike &amp; Run",IF(ISNA(VLOOKUP(AA28,Paramètres!$B$3:$C$56,2,FALSE)),0,VLOOKUP(AA28,Paramètres!$B$3:$C$56,2,FALSE)*Paramètres!$K$14),IF(OR(AA28="",OR($D28="",$D28="NL",$D28="HORS LIGUE")),0,VLOOKUP(IF(OR(AA28="",OR($D28="",$D28="NL",$D28="HORS LIGUE")),"",COUNTIFS($D$5:$D$72,"&lt;&gt;"&amp;"",$D$5:$D$72,"&lt;&gt;"&amp;"NL",$D$5:$D$72,"&lt;&gt;"&amp;"HORS LIGUE",AA$5:AA$72,"&lt;"&amp;AA28)+1),Paramètres!$B$3:$C$56,2,FALSE)*Paramètres!$K$14))</f>
        <v>0</v>
      </c>
      <c r="AC28" s="46"/>
      <c r="AD28" s="2">
        <f>IF(AC$2="Bike &amp; Run",IF(ISNA(VLOOKUP(AC28,Paramètres!$B$3:$C$56,2,FALSE)),0,VLOOKUP(AC28,Paramètres!$B$3:$C$56,2,FALSE)*Paramètres!$K$15),IF(OR(AC28="",OR($D28="",$D28="NL",$D28="HORS LIGUE")),0,VLOOKUP(IF(OR(AC28="",OR($D28="",$D28="NL",$D28="HORS LIGUE")),"",COUNTIFS($D$5:$D$72,"&lt;&gt;"&amp;"",$D$5:$D$72,"&lt;&gt;"&amp;"NL",$D$5:$D$72,"&lt;&gt;"&amp;"HORS LIGUE",AC$5:AC$72,"&lt;"&amp;AC28)+1),Paramètres!$B$3:$C$56,2,FALSE)*Paramètres!$K$15))</f>
        <v>0</v>
      </c>
      <c r="AE28" s="46"/>
      <c r="AF28" s="2">
        <f>IF(AE$2="Bike &amp; Run",IF(ISNA(VLOOKUP(AE28,Paramètres!$B$3:$C$56,2,FALSE)),0,VLOOKUP(AE28,Paramètres!$B$3:$C$56,2,FALSE)*Paramètres!$K$16),IF(OR(AE28="",OR($D28="",$D28="NL",$D28="HORS LIGUE")),0,VLOOKUP(IF(OR(AE28="",OR($D28="",$D28="NL",$D28="HORS LIGUE")),"",COUNTIFS($D$5:$D$72,"&lt;&gt;"&amp;"",$D$5:$D$72,"&lt;&gt;"&amp;"NL",$D$5:$D$72,"&lt;&gt;"&amp;"HORS LIGUE",AE$5:AE$72,"&lt;"&amp;AE28)+1),Paramètres!$B$3:$C$56,2,FALSE)*Paramètres!$K$16))</f>
        <v>0</v>
      </c>
      <c r="AG28" s="46"/>
      <c r="AH28" s="2">
        <f>IF(AG$2="Bike &amp; Run",IF(ISNA(VLOOKUP(AG28,Paramètres!$B$3:$C$56,2,FALSE)),0,VLOOKUP(AG28,Paramètres!$B$3:$C$56,2,FALSE)*Paramètres!$K$17),IF(OR(AG28="",OR($D28="",$D28="NL",$D28="HORS LIGUE")),0,VLOOKUP(IF(OR(AG28="",OR($D28="",$D28="NL",$D28="HORS LIGUE")),"",COUNTIFS($D$5:$D$72,"&lt;&gt;"&amp;"",$D$5:$D$72,"&lt;&gt;"&amp;"NL",$D$5:$D$72,"&lt;&gt;"&amp;"HORS LIGUE",AG$5:AG$72,"&lt;"&amp;AG28)+1),Paramètres!$B$3:$C$56,2,FALSE)*Paramètres!$K$17))</f>
        <v>0</v>
      </c>
      <c r="AI28" s="40">
        <f t="shared" si="0"/>
        <v>0</v>
      </c>
      <c r="AJ28" s="3" t="str">
        <f t="shared" si="1"/>
        <v/>
      </c>
      <c r="AK28" s="5">
        <f t="shared" si="2"/>
        <v>0</v>
      </c>
      <c r="AL28" s="41">
        <f t="shared" si="3"/>
        <v>0</v>
      </c>
      <c r="AM28" s="33" t="str">
        <f t="shared" si="4"/>
        <v/>
      </c>
      <c r="AO28" s="22">
        <f t="shared" si="5"/>
        <v>0</v>
      </c>
      <c r="AP28">
        <f t="shared" si="6"/>
        <v>0</v>
      </c>
      <c r="AQ28">
        <f t="shared" si="7"/>
        <v>0</v>
      </c>
      <c r="AR28">
        <f t="shared" si="8"/>
        <v>0</v>
      </c>
      <c r="AS28">
        <f t="shared" si="9"/>
        <v>0</v>
      </c>
      <c r="AT28">
        <f t="shared" si="10"/>
        <v>0</v>
      </c>
      <c r="AU28">
        <f t="shared" si="11"/>
        <v>0</v>
      </c>
      <c r="AV28">
        <f t="shared" si="12"/>
        <v>0</v>
      </c>
      <c r="AW28">
        <f t="shared" si="13"/>
        <v>0</v>
      </c>
      <c r="AX28">
        <f t="shared" si="14"/>
        <v>0</v>
      </c>
      <c r="AY28">
        <f t="shared" si="15"/>
        <v>0</v>
      </c>
      <c r="AZ28">
        <f t="shared" si="16"/>
        <v>0</v>
      </c>
      <c r="BA28">
        <f t="shared" si="17"/>
        <v>0</v>
      </c>
      <c r="BB28">
        <f t="shared" si="18"/>
        <v>0</v>
      </c>
      <c r="BC28">
        <f t="shared" si="19"/>
        <v>0</v>
      </c>
      <c r="BD28">
        <f t="shared" si="20"/>
        <v>0</v>
      </c>
      <c r="BE28" s="22">
        <f t="shared" ref="BE28:BR28" si="44">BD28+LARGE($AO28:$BC28,BE$4)</f>
        <v>0</v>
      </c>
      <c r="BF28" s="22">
        <f t="shared" si="44"/>
        <v>0</v>
      </c>
      <c r="BG28" s="22">
        <f t="shared" si="44"/>
        <v>0</v>
      </c>
      <c r="BH28" s="22">
        <f t="shared" si="44"/>
        <v>0</v>
      </c>
      <c r="BI28" s="22">
        <f t="shared" si="44"/>
        <v>0</v>
      </c>
      <c r="BJ28" s="22">
        <f t="shared" si="44"/>
        <v>0</v>
      </c>
      <c r="BK28" s="22">
        <f t="shared" si="44"/>
        <v>0</v>
      </c>
      <c r="BL28" s="22">
        <f t="shared" si="44"/>
        <v>0</v>
      </c>
      <c r="BM28" s="22">
        <f t="shared" si="44"/>
        <v>0</v>
      </c>
      <c r="BN28" s="22">
        <f t="shared" si="44"/>
        <v>0</v>
      </c>
      <c r="BO28" s="22">
        <f t="shared" si="44"/>
        <v>0</v>
      </c>
      <c r="BP28" s="22">
        <f t="shared" si="44"/>
        <v>0</v>
      </c>
      <c r="BQ28" s="22">
        <f t="shared" si="44"/>
        <v>0</v>
      </c>
      <c r="BR28" s="22">
        <f t="shared" si="44"/>
        <v>0</v>
      </c>
    </row>
    <row r="29" spans="1:70" ht="16.5">
      <c r="A29" s="14" t="s">
        <v>728</v>
      </c>
      <c r="B29" s="32" t="str">
        <f>IF(ISNA(VLOOKUP(A29,'Licenciés Jeunes 2023'!A:C,3,0)),"",VLOOKUP(A29,'Licenciés Jeunes 2023'!A:C,3,0))</f>
        <v/>
      </c>
      <c r="C29" s="32" t="str">
        <f>IF(ISNA(VLOOKUP(A29,'Licenciés Jeunes 2023'!A:C,2,0)),"",VLOOKUP(A29,'Licenciés Jeunes 2023'!A:C,2,0))</f>
        <v/>
      </c>
      <c r="D29" s="32" t="str">
        <f>IF(ISNA(VLOOKUP(A29,'Licenciés Jeunes 2023'!A:F,6,0)),"",VLOOKUP(A29,'Licenciés Jeunes 2023'!A:F,6,0))</f>
        <v/>
      </c>
      <c r="E29" s="6"/>
      <c r="F29" s="2">
        <f>IF(E$2="Bike &amp; Run",IF(ISNA(VLOOKUP(E29,Paramètres!$B$3:$C$56,2,FALSE)),0,VLOOKUP(E29,Paramètres!$B$3:$C$56,2,FALSE)*Paramètres!$K$3),IF(OR(E29="",OR($D29="",$D29="NL",$D29="HORS LIGUE")),0,VLOOKUP(IF(OR(E29="",OR($D29="",$D29="NL",$D29="HORS LIGUE")),"",COUNTIFS($D$5:$D$72,"&lt;&gt;"&amp;"",$D$5:$D$72,"&lt;&gt;"&amp;"NL",$D$5:$D$72,"&lt;&gt;"&amp;"HORS LIGUE",E$5:E$72,"&lt;"&amp;E29)+1),Paramètres!$B$3:$C$56,2,FALSE)*Paramètres!$K$3))</f>
        <v>0</v>
      </c>
      <c r="G29" s="4"/>
      <c r="H29" s="2">
        <f>IF(G$2="Bike &amp; Run",IF(ISNA(VLOOKUP(G29,Paramètres!$B$3:$C$56,2,FALSE)),0,VLOOKUP(G29,Paramètres!$B$3:$C$56,2,FALSE)*Paramètres!$K$4),IF(OR(G29="",OR($D29="",$D29="NL",$D29="HORS LIGUE")),0,VLOOKUP(IF(OR(G29="",OR($D29="",$D29="NL",$D29="HORS LIGUE")),"",COUNTIFS($D$5:$D$72,"&lt;&gt;"&amp;"",$D$5:$D$72,"&lt;&gt;"&amp;"NL",$D$5:$D$72,"&lt;&gt;"&amp;"HORS LIGUE",G$5:G$72,"&lt;"&amp;G29)+1),Paramètres!$B$3:$C$56,2,FALSE)*Paramètres!$K$4))</f>
        <v>0</v>
      </c>
      <c r="I29" s="36"/>
      <c r="J29" s="2">
        <f>IF(I$2="Bike &amp; Run",IF(ISNA(VLOOKUP(I29,Paramètres!$B$3:$C$56,2,FALSE)),0,VLOOKUP(I29,Paramètres!$B$3:$C$56,2,FALSE)*Paramètres!$K$5),IF(OR(I29="",OR($D29="",$D29="NL",$D29="HORS LIGUE")),0,VLOOKUP(IF(OR(I29="",OR($D29="",$D29="NL",$D29="HORS LIGUE")),"",COUNTIFS($D$5:$D$72,"&lt;&gt;"&amp;"",$D$5:$D$72,"&lt;&gt;"&amp;"NL",$D$5:$D$72,"&lt;&gt;"&amp;"HORS LIGUE",I$5:I$72,"&lt;"&amp;I29)+1),Paramètres!$B$3:$C$56,2,FALSE)*Paramètres!$K$5))</f>
        <v>0</v>
      </c>
      <c r="K29" s="4"/>
      <c r="L29" s="2">
        <f>IF(K$2="Bike &amp; Run",IF(ISNA(VLOOKUP(K29,Paramètres!$B$3:$C$56,2,FALSE)),0,VLOOKUP(K29,Paramètres!$B$3:$C$56,2,FALSE)*Paramètres!$K$6),IF(OR(K29="",OR($D29="",$D29="NL",$D29="HORS LIGUE")),0,VLOOKUP(IF(OR(K29="",OR($D29="",$D29="NL",$D29="HORS LIGUE")),"",COUNTIFS($D$5:$D$72,"&lt;&gt;"&amp;"",$D$5:$D$72,"&lt;&gt;"&amp;"NL",$D$5:$D$72,"&lt;&gt;"&amp;"HORS LIGUE",K$5:K$72,"&lt;"&amp;K29)+1),Paramètres!$B$3:$C$56,2,FALSE)*Paramètres!$K$6))</f>
        <v>0</v>
      </c>
      <c r="M29" s="4"/>
      <c r="N29" s="2">
        <f>IF(M$2="Bike &amp; Run",IF(ISNA(VLOOKUP(M29,Paramètres!$B$3:$C$56,2,FALSE)),0,VLOOKUP(M29,Paramètres!$B$3:$C$56,2,FALSE)*Paramètres!$K$7),IF(OR(M29="",OR($D29="",$D29="NL",$D29="HORS LIGUE")),0,VLOOKUP(IF(OR(M29="",OR($D29="",$D29="NL",$D29="HORS LIGUE")),"",COUNTIFS($D$5:$D$72,"&lt;&gt;"&amp;"",$D$5:$D$72,"&lt;&gt;"&amp;"NL",$D$5:$D$72,"&lt;&gt;"&amp;"HORS LIGUE",M$5:M$72,"&lt;"&amp;M29)+1),Paramètres!$B$3:$C$56,2,FALSE)*Paramètres!$K$7))</f>
        <v>0</v>
      </c>
      <c r="O29" s="46"/>
      <c r="P29" s="2">
        <f>IF(O$2="Bike &amp; Run",IF(ISNA(VLOOKUP(O29,Paramètres!$B$3:$C$56,2,FALSE)),0,VLOOKUP(O29,Paramètres!$B$3:$C$56,2,FALSE)*Paramètres!$K$8),IF(OR(O29="",OR($D29="",$D29="NL",$D29="HORS LIGUE")),0,VLOOKUP(IF(OR(O29="",OR($D29="",$D29="NL",$D29="HORS LIGUE")),"",COUNTIFS($D$5:$D$72,"&lt;&gt;"&amp;"",$D$5:$D$72,"&lt;&gt;"&amp;"NL",$D$5:$D$72,"&lt;&gt;"&amp;"HORS LIGUE",O$5:O$72,"&lt;"&amp;O29)+1),Paramètres!$B$3:$C$56,2,FALSE)*Paramètres!$K$8))</f>
        <v>0</v>
      </c>
      <c r="Q29" s="46"/>
      <c r="R29" s="2">
        <f>IF(Q$2="Bike &amp; Run",IF(ISNA(VLOOKUP(Q29,Paramètres!$B$3:$C$56,2,FALSE)),0,VLOOKUP(Q29,Paramètres!$B$3:$C$56,2,FALSE)*Paramètres!$K$9),IF(OR(Q29="",OR($D29="",$D29="NL",$D29="HORS LIGUE")),0,VLOOKUP(IF(OR(Q29="",OR($D29="",$D29="NL",$D29="HORS LIGUE")),"",COUNTIFS($D$5:$D$72,"&lt;&gt;"&amp;"",$D$5:$D$72,"&lt;&gt;"&amp;"NL",$D$5:$D$72,"&lt;&gt;"&amp;"HORS LIGUE",Q$5:Q$72,"&lt;"&amp;Q29)+1),Paramètres!$B$3:$C$56,2,FALSE)*Paramètres!$K$9))</f>
        <v>0</v>
      </c>
      <c r="S29" s="46"/>
      <c r="T29" s="2">
        <f>IF(S$2="Bike &amp; Run",IF(ISNA(VLOOKUP(S29,Paramètres!$B$3:$C$56,2,FALSE)),0,VLOOKUP(S29,Paramètres!$B$3:$C$56,2,FALSE)*Paramètres!$K$10),IF(OR(S29="",OR($D29="",$D29="NL",$D29="HORS LIGUE")),0,VLOOKUP(IF(OR(S29="",OR($D29="",$D29="NL",$D29="HORS LIGUE")),"",COUNTIFS($D$5:$D$72,"&lt;&gt;"&amp;"",$D$5:$D$72,"&lt;&gt;"&amp;"NL",$D$5:$D$72,"&lt;&gt;"&amp;"HORS LIGUE",S$5:S$72,"&lt;"&amp;S29)+1),Paramètres!$B$3:$C$56,2,FALSE)*Paramètres!$K$10))</f>
        <v>0</v>
      </c>
      <c r="U29" s="46"/>
      <c r="V29" s="2">
        <f>IF(U$2="Bike &amp; Run",IF(ISNA(VLOOKUP(U29,Paramètres!$B$3:$C$56,2,FALSE)),0,VLOOKUP(U29,Paramètres!$B$3:$C$56,2,FALSE)*Paramètres!$K$11),IF(OR(U29="",OR($D29="",$D29="NL",$D29="HORS LIGUE")),0,VLOOKUP(IF(OR(U29="",OR($D29="",$D29="NL",$D29="HORS LIGUE")),"",COUNTIFS($D$5:$D$72,"&lt;&gt;"&amp;"",$D$5:$D$72,"&lt;&gt;"&amp;"NL",$D$5:$D$72,"&lt;&gt;"&amp;"HORS LIGUE",U$5:U$72,"&lt;"&amp;U29)+1),Paramètres!$B$3:$C$56,2,FALSE)*Paramètres!$K$11))</f>
        <v>0</v>
      </c>
      <c r="W29" s="46"/>
      <c r="X29" s="2">
        <f>IF(W$2="Bike &amp; Run",IF(ISNA(VLOOKUP(W29,Paramètres!$B$3:$C$56,2,FALSE)),0,VLOOKUP(W29,Paramètres!$B$3:$C$56,2,FALSE)*Paramètres!$K$12),IF(OR(W29="",OR($D29="",$D29="NL",$D29="HORS LIGUE")),0,VLOOKUP(IF(OR(W29="",OR($D29="",$D29="NL",$D29="HORS LIGUE")),"",COUNTIFS($D$5:$D$72,"&lt;&gt;"&amp;"",$D$5:$D$72,"&lt;&gt;"&amp;"NL",$D$5:$D$72,"&lt;&gt;"&amp;"HORS LIGUE",W$5:W$72,"&lt;"&amp;W29)+1),Paramètres!$B$3:$C$56,2,FALSE)*Paramètres!$K$12))</f>
        <v>0</v>
      </c>
      <c r="Y29" s="46"/>
      <c r="Z29" s="2">
        <f>IF(Y$2="Bike &amp; Run",IF(ISNA(VLOOKUP(Y29,Paramètres!$B$3:$C$56,2,FALSE)),0,VLOOKUP(Y29,Paramètres!$B$3:$C$56,2,FALSE)*Paramètres!$K$13),IF(OR(Y29="",OR($D29="",$D29="NL",$D29="HORS LIGUE")),0,VLOOKUP(IF(OR(Y29="",OR($D29="",$D29="NL",$D29="HORS LIGUE")),"",COUNTIFS($D$5:$D$72,"&lt;&gt;"&amp;"",$D$5:$D$72,"&lt;&gt;"&amp;"NL",$D$5:$D$72,"&lt;&gt;"&amp;"HORS LIGUE",Y$5:Y$72,"&lt;"&amp;Y29)+1),Paramètres!$B$3:$C$56,2,FALSE)*Paramètres!$K$13))</f>
        <v>0</v>
      </c>
      <c r="AA29" s="46"/>
      <c r="AB29" s="2">
        <f>IF(AA$2="Bike &amp; Run",IF(ISNA(VLOOKUP(AA29,Paramètres!$B$3:$C$56,2,FALSE)),0,VLOOKUP(AA29,Paramètres!$B$3:$C$56,2,FALSE)*Paramètres!$K$14),IF(OR(AA29="",OR($D29="",$D29="NL",$D29="HORS LIGUE")),0,VLOOKUP(IF(OR(AA29="",OR($D29="",$D29="NL",$D29="HORS LIGUE")),"",COUNTIFS($D$5:$D$72,"&lt;&gt;"&amp;"",$D$5:$D$72,"&lt;&gt;"&amp;"NL",$D$5:$D$72,"&lt;&gt;"&amp;"HORS LIGUE",AA$5:AA$72,"&lt;"&amp;AA29)+1),Paramètres!$B$3:$C$56,2,FALSE)*Paramètres!$K$14))</f>
        <v>0</v>
      </c>
      <c r="AC29" s="46"/>
      <c r="AD29" s="2">
        <f>IF(AC$2="Bike &amp; Run",IF(ISNA(VLOOKUP(AC29,Paramètres!$B$3:$C$56,2,FALSE)),0,VLOOKUP(AC29,Paramètres!$B$3:$C$56,2,FALSE)*Paramètres!$K$15),IF(OR(AC29="",OR($D29="",$D29="NL",$D29="HORS LIGUE")),0,VLOOKUP(IF(OR(AC29="",OR($D29="",$D29="NL",$D29="HORS LIGUE")),"",COUNTIFS($D$5:$D$72,"&lt;&gt;"&amp;"",$D$5:$D$72,"&lt;&gt;"&amp;"NL",$D$5:$D$72,"&lt;&gt;"&amp;"HORS LIGUE",AC$5:AC$72,"&lt;"&amp;AC29)+1),Paramètres!$B$3:$C$56,2,FALSE)*Paramètres!$K$15))</f>
        <v>0</v>
      </c>
      <c r="AE29" s="46"/>
      <c r="AF29" s="2">
        <f>IF(AE$2="Bike &amp; Run",IF(ISNA(VLOOKUP(AE29,Paramètres!$B$3:$C$56,2,FALSE)),0,VLOOKUP(AE29,Paramètres!$B$3:$C$56,2,FALSE)*Paramètres!$K$16),IF(OR(AE29="",OR($D29="",$D29="NL",$D29="HORS LIGUE")),0,VLOOKUP(IF(OR(AE29="",OR($D29="",$D29="NL",$D29="HORS LIGUE")),"",COUNTIFS($D$5:$D$72,"&lt;&gt;"&amp;"",$D$5:$D$72,"&lt;&gt;"&amp;"NL",$D$5:$D$72,"&lt;&gt;"&amp;"HORS LIGUE",AE$5:AE$72,"&lt;"&amp;AE29)+1),Paramètres!$B$3:$C$56,2,FALSE)*Paramètres!$K$16))</f>
        <v>0</v>
      </c>
      <c r="AG29" s="46"/>
      <c r="AH29" s="2">
        <f>IF(AG$2="Bike &amp; Run",IF(ISNA(VLOOKUP(AG29,Paramètres!$B$3:$C$56,2,FALSE)),0,VLOOKUP(AG29,Paramètres!$B$3:$C$56,2,FALSE)*Paramètres!$K$17),IF(OR(AG29="",OR($D29="",$D29="NL",$D29="HORS LIGUE")),0,VLOOKUP(IF(OR(AG29="",OR($D29="",$D29="NL",$D29="HORS LIGUE")),"",COUNTIFS($D$5:$D$72,"&lt;&gt;"&amp;"",$D$5:$D$72,"&lt;&gt;"&amp;"NL",$D$5:$D$72,"&lt;&gt;"&amp;"HORS LIGUE",AG$5:AG$72,"&lt;"&amp;AG29)+1),Paramètres!$B$3:$C$56,2,FALSE)*Paramètres!$K$17))</f>
        <v>0</v>
      </c>
      <c r="AI29" s="40">
        <f t="shared" si="0"/>
        <v>0</v>
      </c>
      <c r="AJ29" s="3" t="str">
        <f t="shared" si="1"/>
        <v/>
      </c>
      <c r="AK29" s="5">
        <f t="shared" si="2"/>
        <v>0</v>
      </c>
      <c r="AL29" s="41">
        <f t="shared" si="3"/>
        <v>0</v>
      </c>
      <c r="AM29" s="33" t="str">
        <f t="shared" si="4"/>
        <v/>
      </c>
      <c r="AO29" s="22">
        <f t="shared" si="5"/>
        <v>0</v>
      </c>
      <c r="AP29">
        <f t="shared" si="6"/>
        <v>0</v>
      </c>
      <c r="AQ29">
        <f t="shared" si="7"/>
        <v>0</v>
      </c>
      <c r="AR29">
        <f t="shared" si="8"/>
        <v>0</v>
      </c>
      <c r="AS29">
        <f t="shared" si="9"/>
        <v>0</v>
      </c>
      <c r="AT29">
        <f t="shared" si="10"/>
        <v>0</v>
      </c>
      <c r="AU29">
        <f t="shared" si="11"/>
        <v>0</v>
      </c>
      <c r="AV29">
        <f t="shared" si="12"/>
        <v>0</v>
      </c>
      <c r="AW29">
        <f t="shared" si="13"/>
        <v>0</v>
      </c>
      <c r="AX29">
        <f t="shared" si="14"/>
        <v>0</v>
      </c>
      <c r="AY29">
        <f t="shared" si="15"/>
        <v>0</v>
      </c>
      <c r="AZ29">
        <f t="shared" si="16"/>
        <v>0</v>
      </c>
      <c r="BA29">
        <f t="shared" si="17"/>
        <v>0</v>
      </c>
      <c r="BB29">
        <f t="shared" si="18"/>
        <v>0</v>
      </c>
      <c r="BC29">
        <f t="shared" si="19"/>
        <v>0</v>
      </c>
      <c r="BD29">
        <f t="shared" si="20"/>
        <v>0</v>
      </c>
      <c r="BE29" s="22">
        <f t="shared" ref="BE29:BR29" si="45">BD29+LARGE($AO29:$BC29,BE$4)</f>
        <v>0</v>
      </c>
      <c r="BF29" s="22">
        <f t="shared" si="45"/>
        <v>0</v>
      </c>
      <c r="BG29" s="22">
        <f t="shared" si="45"/>
        <v>0</v>
      </c>
      <c r="BH29" s="22">
        <f t="shared" si="45"/>
        <v>0</v>
      </c>
      <c r="BI29" s="22">
        <f t="shared" si="45"/>
        <v>0</v>
      </c>
      <c r="BJ29" s="22">
        <f t="shared" si="45"/>
        <v>0</v>
      </c>
      <c r="BK29" s="22">
        <f t="shared" si="45"/>
        <v>0</v>
      </c>
      <c r="BL29" s="22">
        <f t="shared" si="45"/>
        <v>0</v>
      </c>
      <c r="BM29" s="22">
        <f t="shared" si="45"/>
        <v>0</v>
      </c>
      <c r="BN29" s="22">
        <f t="shared" si="45"/>
        <v>0</v>
      </c>
      <c r="BO29" s="22">
        <f t="shared" si="45"/>
        <v>0</v>
      </c>
      <c r="BP29" s="22">
        <f t="shared" si="45"/>
        <v>0</v>
      </c>
      <c r="BQ29" s="22">
        <f t="shared" si="45"/>
        <v>0</v>
      </c>
      <c r="BR29" s="22">
        <f t="shared" si="45"/>
        <v>0</v>
      </c>
    </row>
    <row r="30" spans="1:70" ht="16.5">
      <c r="A30" s="14" t="s">
        <v>730</v>
      </c>
      <c r="B30" s="32" t="str">
        <f>IF(ISNA(VLOOKUP(A30,'Licenciés Jeunes 2023'!A:C,3,0)),"",VLOOKUP(A30,'Licenciés Jeunes 2023'!A:C,3,0))</f>
        <v/>
      </c>
      <c r="C30" s="32" t="str">
        <f>IF(ISNA(VLOOKUP(A30,'Licenciés Jeunes 2023'!A:C,2,0)),"",VLOOKUP(A30,'Licenciés Jeunes 2023'!A:C,2,0))</f>
        <v/>
      </c>
      <c r="D30" s="32" t="str">
        <f>IF(ISNA(VLOOKUP(A30,'Licenciés Jeunes 2023'!A:F,6,0)),"",VLOOKUP(A30,'Licenciés Jeunes 2023'!A:F,6,0))</f>
        <v/>
      </c>
      <c r="E30" s="6"/>
      <c r="F30" s="2">
        <f>IF(E$2="Bike &amp; Run",IF(ISNA(VLOOKUP(E30,Paramètres!$B$3:$C$56,2,FALSE)),0,VLOOKUP(E30,Paramètres!$B$3:$C$56,2,FALSE)*Paramètres!$K$3),IF(OR(E30="",OR($D30="",$D30="NL",$D30="HORS LIGUE")),0,VLOOKUP(IF(OR(E30="",OR($D30="",$D30="NL",$D30="HORS LIGUE")),"",COUNTIFS($D$5:$D$72,"&lt;&gt;"&amp;"",$D$5:$D$72,"&lt;&gt;"&amp;"NL",$D$5:$D$72,"&lt;&gt;"&amp;"HORS LIGUE",E$5:E$72,"&lt;"&amp;E30)+1),Paramètres!$B$3:$C$56,2,FALSE)*Paramètres!$K$3))</f>
        <v>0</v>
      </c>
      <c r="G30" s="4"/>
      <c r="H30" s="2">
        <f>IF(G$2="Bike &amp; Run",IF(ISNA(VLOOKUP(G30,Paramètres!$B$3:$C$56,2,FALSE)),0,VLOOKUP(G30,Paramètres!$B$3:$C$56,2,FALSE)*Paramètres!$K$4),IF(OR(G30="",OR($D30="",$D30="NL",$D30="HORS LIGUE")),0,VLOOKUP(IF(OR(G30="",OR($D30="",$D30="NL",$D30="HORS LIGUE")),"",COUNTIFS($D$5:$D$72,"&lt;&gt;"&amp;"",$D$5:$D$72,"&lt;&gt;"&amp;"NL",$D$5:$D$72,"&lt;&gt;"&amp;"HORS LIGUE",G$5:G$72,"&lt;"&amp;G30)+1),Paramètres!$B$3:$C$56,2,FALSE)*Paramètres!$K$4))</f>
        <v>0</v>
      </c>
      <c r="I30" s="36"/>
      <c r="J30" s="2">
        <f>IF(I$2="Bike &amp; Run",IF(ISNA(VLOOKUP(I30,Paramètres!$B$3:$C$56,2,FALSE)),0,VLOOKUP(I30,Paramètres!$B$3:$C$56,2,FALSE)*Paramètres!$K$5),IF(OR(I30="",OR($D30="",$D30="NL",$D30="HORS LIGUE")),0,VLOOKUP(IF(OR(I30="",OR($D30="",$D30="NL",$D30="HORS LIGUE")),"",COUNTIFS($D$5:$D$72,"&lt;&gt;"&amp;"",$D$5:$D$72,"&lt;&gt;"&amp;"NL",$D$5:$D$72,"&lt;&gt;"&amp;"HORS LIGUE",I$5:I$72,"&lt;"&amp;I30)+1),Paramètres!$B$3:$C$56,2,FALSE)*Paramètres!$K$5))</f>
        <v>0</v>
      </c>
      <c r="K30" s="4"/>
      <c r="L30" s="2">
        <f>IF(K$2="Bike &amp; Run",IF(ISNA(VLOOKUP(K30,Paramètres!$B$3:$C$56,2,FALSE)),0,VLOOKUP(K30,Paramètres!$B$3:$C$56,2,FALSE)*Paramètres!$K$6),IF(OR(K30="",OR($D30="",$D30="NL",$D30="HORS LIGUE")),0,VLOOKUP(IF(OR(K30="",OR($D30="",$D30="NL",$D30="HORS LIGUE")),"",COUNTIFS($D$5:$D$72,"&lt;&gt;"&amp;"",$D$5:$D$72,"&lt;&gt;"&amp;"NL",$D$5:$D$72,"&lt;&gt;"&amp;"HORS LIGUE",K$5:K$72,"&lt;"&amp;K30)+1),Paramètres!$B$3:$C$56,2,FALSE)*Paramètres!$K$6))</f>
        <v>0</v>
      </c>
      <c r="M30" s="4"/>
      <c r="N30" s="2">
        <f>IF(M$2="Bike &amp; Run",IF(ISNA(VLOOKUP(M30,Paramètres!$B$3:$C$56,2,FALSE)),0,VLOOKUP(M30,Paramètres!$B$3:$C$56,2,FALSE)*Paramètres!$K$7),IF(OR(M30="",OR($D30="",$D30="NL",$D30="HORS LIGUE")),0,VLOOKUP(IF(OR(M30="",OR($D30="",$D30="NL",$D30="HORS LIGUE")),"",COUNTIFS($D$5:$D$72,"&lt;&gt;"&amp;"",$D$5:$D$72,"&lt;&gt;"&amp;"NL",$D$5:$D$72,"&lt;&gt;"&amp;"HORS LIGUE",M$5:M$72,"&lt;"&amp;M30)+1),Paramètres!$B$3:$C$56,2,FALSE)*Paramètres!$K$7))</f>
        <v>0</v>
      </c>
      <c r="O30" s="46"/>
      <c r="P30" s="2">
        <f>IF(O$2="Bike &amp; Run",IF(ISNA(VLOOKUP(O30,Paramètres!$B$3:$C$56,2,FALSE)),0,VLOOKUP(O30,Paramètres!$B$3:$C$56,2,FALSE)*Paramètres!$K$8),IF(OR(O30="",OR($D30="",$D30="NL",$D30="HORS LIGUE")),0,VLOOKUP(IF(OR(O30="",OR($D30="",$D30="NL",$D30="HORS LIGUE")),"",COUNTIFS($D$5:$D$72,"&lt;&gt;"&amp;"",$D$5:$D$72,"&lt;&gt;"&amp;"NL",$D$5:$D$72,"&lt;&gt;"&amp;"HORS LIGUE",O$5:O$72,"&lt;"&amp;O30)+1),Paramètres!$B$3:$C$56,2,FALSE)*Paramètres!$K$8))</f>
        <v>0</v>
      </c>
      <c r="Q30" s="46"/>
      <c r="R30" s="2">
        <f>IF(Q$2="Bike &amp; Run",IF(ISNA(VLOOKUP(Q30,Paramètres!$B$3:$C$56,2,FALSE)),0,VLOOKUP(Q30,Paramètres!$B$3:$C$56,2,FALSE)*Paramètres!$K$9),IF(OR(Q30="",OR($D30="",$D30="NL",$D30="HORS LIGUE")),0,VLOOKUP(IF(OR(Q30="",OR($D30="",$D30="NL",$D30="HORS LIGUE")),"",COUNTIFS($D$5:$D$72,"&lt;&gt;"&amp;"",$D$5:$D$72,"&lt;&gt;"&amp;"NL",$D$5:$D$72,"&lt;&gt;"&amp;"HORS LIGUE",Q$5:Q$72,"&lt;"&amp;Q30)+1),Paramètres!$B$3:$C$56,2,FALSE)*Paramètres!$K$9))</f>
        <v>0</v>
      </c>
      <c r="S30" s="46"/>
      <c r="T30" s="2">
        <f>IF(S$2="Bike &amp; Run",IF(ISNA(VLOOKUP(S30,Paramètres!$B$3:$C$56,2,FALSE)),0,VLOOKUP(S30,Paramètres!$B$3:$C$56,2,FALSE)*Paramètres!$K$10),IF(OR(S30="",OR($D30="",$D30="NL",$D30="HORS LIGUE")),0,VLOOKUP(IF(OR(S30="",OR($D30="",$D30="NL",$D30="HORS LIGUE")),"",COUNTIFS($D$5:$D$72,"&lt;&gt;"&amp;"",$D$5:$D$72,"&lt;&gt;"&amp;"NL",$D$5:$D$72,"&lt;&gt;"&amp;"HORS LIGUE",S$5:S$72,"&lt;"&amp;S30)+1),Paramètres!$B$3:$C$56,2,FALSE)*Paramètres!$K$10))</f>
        <v>0</v>
      </c>
      <c r="U30" s="46"/>
      <c r="V30" s="2">
        <f>IF(U$2="Bike &amp; Run",IF(ISNA(VLOOKUP(U30,Paramètres!$B$3:$C$56,2,FALSE)),0,VLOOKUP(U30,Paramètres!$B$3:$C$56,2,FALSE)*Paramètres!$K$11),IF(OR(U30="",OR($D30="",$D30="NL",$D30="HORS LIGUE")),0,VLOOKUP(IF(OR(U30="",OR($D30="",$D30="NL",$D30="HORS LIGUE")),"",COUNTIFS($D$5:$D$72,"&lt;&gt;"&amp;"",$D$5:$D$72,"&lt;&gt;"&amp;"NL",$D$5:$D$72,"&lt;&gt;"&amp;"HORS LIGUE",U$5:U$72,"&lt;"&amp;U30)+1),Paramètres!$B$3:$C$56,2,FALSE)*Paramètres!$K$11))</f>
        <v>0</v>
      </c>
      <c r="W30" s="46"/>
      <c r="X30" s="2">
        <f>IF(W$2="Bike &amp; Run",IF(ISNA(VLOOKUP(W30,Paramètres!$B$3:$C$56,2,FALSE)),0,VLOOKUP(W30,Paramètres!$B$3:$C$56,2,FALSE)*Paramètres!$K$12),IF(OR(W30="",OR($D30="",$D30="NL",$D30="HORS LIGUE")),0,VLOOKUP(IF(OR(W30="",OR($D30="",$D30="NL",$D30="HORS LIGUE")),"",COUNTIFS($D$5:$D$72,"&lt;&gt;"&amp;"",$D$5:$D$72,"&lt;&gt;"&amp;"NL",$D$5:$D$72,"&lt;&gt;"&amp;"HORS LIGUE",W$5:W$72,"&lt;"&amp;W30)+1),Paramètres!$B$3:$C$56,2,FALSE)*Paramètres!$K$12))</f>
        <v>0</v>
      </c>
      <c r="Y30" s="46"/>
      <c r="Z30" s="2">
        <f>IF(Y$2="Bike &amp; Run",IF(ISNA(VLOOKUP(Y30,Paramètres!$B$3:$C$56,2,FALSE)),0,VLOOKUP(Y30,Paramètres!$B$3:$C$56,2,FALSE)*Paramètres!$K$13),IF(OR(Y30="",OR($D30="",$D30="NL",$D30="HORS LIGUE")),0,VLOOKUP(IF(OR(Y30="",OR($D30="",$D30="NL",$D30="HORS LIGUE")),"",COUNTIFS($D$5:$D$72,"&lt;&gt;"&amp;"",$D$5:$D$72,"&lt;&gt;"&amp;"NL",$D$5:$D$72,"&lt;&gt;"&amp;"HORS LIGUE",Y$5:Y$72,"&lt;"&amp;Y30)+1),Paramètres!$B$3:$C$56,2,FALSE)*Paramètres!$K$13))</f>
        <v>0</v>
      </c>
      <c r="AA30" s="46"/>
      <c r="AB30" s="2">
        <f>IF(AA$2="Bike &amp; Run",IF(ISNA(VLOOKUP(AA30,Paramètres!$B$3:$C$56,2,FALSE)),0,VLOOKUP(AA30,Paramètres!$B$3:$C$56,2,FALSE)*Paramètres!$K$14),IF(OR(AA30="",OR($D30="",$D30="NL",$D30="HORS LIGUE")),0,VLOOKUP(IF(OR(AA30="",OR($D30="",$D30="NL",$D30="HORS LIGUE")),"",COUNTIFS($D$5:$D$72,"&lt;&gt;"&amp;"",$D$5:$D$72,"&lt;&gt;"&amp;"NL",$D$5:$D$72,"&lt;&gt;"&amp;"HORS LIGUE",AA$5:AA$72,"&lt;"&amp;AA30)+1),Paramètres!$B$3:$C$56,2,FALSE)*Paramètres!$K$14))</f>
        <v>0</v>
      </c>
      <c r="AC30" s="46"/>
      <c r="AD30" s="2">
        <f>IF(AC$2="Bike &amp; Run",IF(ISNA(VLOOKUP(AC30,Paramètres!$B$3:$C$56,2,FALSE)),0,VLOOKUP(AC30,Paramètres!$B$3:$C$56,2,FALSE)*Paramètres!$K$15),IF(OR(AC30="",OR($D30="",$D30="NL",$D30="HORS LIGUE")),0,VLOOKUP(IF(OR(AC30="",OR($D30="",$D30="NL",$D30="HORS LIGUE")),"",COUNTIFS($D$5:$D$72,"&lt;&gt;"&amp;"",$D$5:$D$72,"&lt;&gt;"&amp;"NL",$D$5:$D$72,"&lt;&gt;"&amp;"HORS LIGUE",AC$5:AC$72,"&lt;"&amp;AC30)+1),Paramètres!$B$3:$C$56,2,FALSE)*Paramètres!$K$15))</f>
        <v>0</v>
      </c>
      <c r="AE30" s="46"/>
      <c r="AF30" s="2">
        <f>IF(AE$2="Bike &amp; Run",IF(ISNA(VLOOKUP(AE30,Paramètres!$B$3:$C$56,2,FALSE)),0,VLOOKUP(AE30,Paramètres!$B$3:$C$56,2,FALSE)*Paramètres!$K$16),IF(OR(AE30="",OR($D30="",$D30="NL",$D30="HORS LIGUE")),0,VLOOKUP(IF(OR(AE30="",OR($D30="",$D30="NL",$D30="HORS LIGUE")),"",COUNTIFS($D$5:$D$72,"&lt;&gt;"&amp;"",$D$5:$D$72,"&lt;&gt;"&amp;"NL",$D$5:$D$72,"&lt;&gt;"&amp;"HORS LIGUE",AE$5:AE$72,"&lt;"&amp;AE30)+1),Paramètres!$B$3:$C$56,2,FALSE)*Paramètres!$K$16))</f>
        <v>0</v>
      </c>
      <c r="AG30" s="46"/>
      <c r="AH30" s="2">
        <f>IF(AG$2="Bike &amp; Run",IF(ISNA(VLOOKUP(AG30,Paramètres!$B$3:$C$56,2,FALSE)),0,VLOOKUP(AG30,Paramètres!$B$3:$C$56,2,FALSE)*Paramètres!$K$17),IF(OR(AG30="",OR($D30="",$D30="NL",$D30="HORS LIGUE")),0,VLOOKUP(IF(OR(AG30="",OR($D30="",$D30="NL",$D30="HORS LIGUE")),"",COUNTIFS($D$5:$D$72,"&lt;&gt;"&amp;"",$D$5:$D$72,"&lt;&gt;"&amp;"NL",$D$5:$D$72,"&lt;&gt;"&amp;"HORS LIGUE",AG$5:AG$72,"&lt;"&amp;AG30)+1),Paramètres!$B$3:$C$56,2,FALSE)*Paramètres!$K$17))</f>
        <v>0</v>
      </c>
      <c r="AI30" s="40">
        <f t="shared" si="0"/>
        <v>0</v>
      </c>
      <c r="AJ30" s="3" t="str">
        <f t="shared" si="1"/>
        <v/>
      </c>
      <c r="AK30" s="5">
        <f t="shared" si="2"/>
        <v>0</v>
      </c>
      <c r="AL30" s="41">
        <f t="shared" si="3"/>
        <v>0</v>
      </c>
      <c r="AM30" s="33" t="str">
        <f t="shared" si="4"/>
        <v/>
      </c>
      <c r="AO30" s="22">
        <f t="shared" si="5"/>
        <v>0</v>
      </c>
      <c r="AP30">
        <f t="shared" si="6"/>
        <v>0</v>
      </c>
      <c r="AQ30">
        <f t="shared" si="7"/>
        <v>0</v>
      </c>
      <c r="AR30">
        <f t="shared" si="8"/>
        <v>0</v>
      </c>
      <c r="AS30">
        <f t="shared" si="9"/>
        <v>0</v>
      </c>
      <c r="AT30">
        <f t="shared" si="10"/>
        <v>0</v>
      </c>
      <c r="AU30">
        <f t="shared" si="11"/>
        <v>0</v>
      </c>
      <c r="AV30">
        <f t="shared" si="12"/>
        <v>0</v>
      </c>
      <c r="AW30">
        <f t="shared" si="13"/>
        <v>0</v>
      </c>
      <c r="AX30">
        <f t="shared" si="14"/>
        <v>0</v>
      </c>
      <c r="AY30">
        <f t="shared" si="15"/>
        <v>0</v>
      </c>
      <c r="AZ30">
        <f t="shared" si="16"/>
        <v>0</v>
      </c>
      <c r="BA30">
        <f t="shared" si="17"/>
        <v>0</v>
      </c>
      <c r="BB30">
        <f t="shared" si="18"/>
        <v>0</v>
      </c>
      <c r="BC30">
        <f t="shared" si="19"/>
        <v>0</v>
      </c>
      <c r="BD30">
        <f t="shared" si="20"/>
        <v>0</v>
      </c>
      <c r="BE30" s="22">
        <f t="shared" ref="BE30:BR30" si="46">BD30+LARGE($AO30:$BC30,BE$4)</f>
        <v>0</v>
      </c>
      <c r="BF30" s="22">
        <f t="shared" si="46"/>
        <v>0</v>
      </c>
      <c r="BG30" s="22">
        <f t="shared" si="46"/>
        <v>0</v>
      </c>
      <c r="BH30" s="22">
        <f t="shared" si="46"/>
        <v>0</v>
      </c>
      <c r="BI30" s="22">
        <f t="shared" si="46"/>
        <v>0</v>
      </c>
      <c r="BJ30" s="22">
        <f t="shared" si="46"/>
        <v>0</v>
      </c>
      <c r="BK30" s="22">
        <f t="shared" si="46"/>
        <v>0</v>
      </c>
      <c r="BL30" s="22">
        <f t="shared" si="46"/>
        <v>0</v>
      </c>
      <c r="BM30" s="22">
        <f t="shared" si="46"/>
        <v>0</v>
      </c>
      <c r="BN30" s="22">
        <f t="shared" si="46"/>
        <v>0</v>
      </c>
      <c r="BO30" s="22">
        <f t="shared" si="46"/>
        <v>0</v>
      </c>
      <c r="BP30" s="22">
        <f t="shared" si="46"/>
        <v>0</v>
      </c>
      <c r="BQ30" s="22">
        <f t="shared" si="46"/>
        <v>0</v>
      </c>
      <c r="BR30" s="22">
        <f t="shared" si="46"/>
        <v>0</v>
      </c>
    </row>
    <row r="31" spans="1:70" ht="16.5">
      <c r="A31" s="14" t="s">
        <v>734</v>
      </c>
      <c r="B31" s="32" t="str">
        <f>IF(ISNA(VLOOKUP(A31,'Licenciés Jeunes 2023'!A:C,3,0)),"",VLOOKUP(A31,'Licenciés Jeunes 2023'!A:C,3,0))</f>
        <v/>
      </c>
      <c r="C31" s="32" t="str">
        <f>IF(ISNA(VLOOKUP(A31,'Licenciés Jeunes 2023'!A:C,2,0)),"",VLOOKUP(A31,'Licenciés Jeunes 2023'!A:C,2,0))</f>
        <v/>
      </c>
      <c r="D31" s="32" t="str">
        <f>IF(ISNA(VLOOKUP(A31,'Licenciés Jeunes 2023'!A:F,6,0)),"",VLOOKUP(A31,'Licenciés Jeunes 2023'!A:F,6,0))</f>
        <v/>
      </c>
      <c r="E31" s="6"/>
      <c r="F31" s="2">
        <f>IF(E$2="Bike &amp; Run",IF(ISNA(VLOOKUP(E31,Paramètres!$B$3:$C$56,2,FALSE)),0,VLOOKUP(E31,Paramètres!$B$3:$C$56,2,FALSE)*Paramètres!$K$3),IF(OR(E31="",OR($D31="",$D31="NL",$D31="HORS LIGUE")),0,VLOOKUP(IF(OR(E31="",OR($D31="",$D31="NL",$D31="HORS LIGUE")),"",COUNTIFS($D$5:$D$72,"&lt;&gt;"&amp;"",$D$5:$D$72,"&lt;&gt;"&amp;"NL",$D$5:$D$72,"&lt;&gt;"&amp;"HORS LIGUE",E$5:E$72,"&lt;"&amp;E31)+1),Paramètres!$B$3:$C$56,2,FALSE)*Paramètres!$K$3))</f>
        <v>0</v>
      </c>
      <c r="G31" s="4"/>
      <c r="H31" s="2">
        <f>IF(G$2="Bike &amp; Run",IF(ISNA(VLOOKUP(G31,Paramètres!$B$3:$C$56,2,FALSE)),0,VLOOKUP(G31,Paramètres!$B$3:$C$56,2,FALSE)*Paramètres!$K$4),IF(OR(G31="",OR($D31="",$D31="NL",$D31="HORS LIGUE")),0,VLOOKUP(IF(OR(G31="",OR($D31="",$D31="NL",$D31="HORS LIGUE")),"",COUNTIFS($D$5:$D$72,"&lt;&gt;"&amp;"",$D$5:$D$72,"&lt;&gt;"&amp;"NL",$D$5:$D$72,"&lt;&gt;"&amp;"HORS LIGUE",G$5:G$72,"&lt;"&amp;G31)+1),Paramètres!$B$3:$C$56,2,FALSE)*Paramètres!$K$4))</f>
        <v>0</v>
      </c>
      <c r="I31" s="36"/>
      <c r="J31" s="2">
        <f>IF(I$2="Bike &amp; Run",IF(ISNA(VLOOKUP(I31,Paramètres!$B$3:$C$56,2,FALSE)),0,VLOOKUP(I31,Paramètres!$B$3:$C$56,2,FALSE)*Paramètres!$K$5),IF(OR(I31="",OR($D31="",$D31="NL",$D31="HORS LIGUE")),0,VLOOKUP(IF(OR(I31="",OR($D31="",$D31="NL",$D31="HORS LIGUE")),"",COUNTIFS($D$5:$D$72,"&lt;&gt;"&amp;"",$D$5:$D$72,"&lt;&gt;"&amp;"NL",$D$5:$D$72,"&lt;&gt;"&amp;"HORS LIGUE",I$5:I$72,"&lt;"&amp;I31)+1),Paramètres!$B$3:$C$56,2,FALSE)*Paramètres!$K$5))</f>
        <v>0</v>
      </c>
      <c r="K31" s="4"/>
      <c r="L31" s="2">
        <f>IF(K$2="Bike &amp; Run",IF(ISNA(VLOOKUP(K31,Paramètres!$B$3:$C$56,2,FALSE)),0,VLOOKUP(K31,Paramètres!$B$3:$C$56,2,FALSE)*Paramètres!$K$6),IF(OR(K31="",OR($D31="",$D31="NL",$D31="HORS LIGUE")),0,VLOOKUP(IF(OR(K31="",OR($D31="",$D31="NL",$D31="HORS LIGUE")),"",COUNTIFS($D$5:$D$72,"&lt;&gt;"&amp;"",$D$5:$D$72,"&lt;&gt;"&amp;"NL",$D$5:$D$72,"&lt;&gt;"&amp;"HORS LIGUE",K$5:K$72,"&lt;"&amp;K31)+1),Paramètres!$B$3:$C$56,2,FALSE)*Paramètres!$K$6))</f>
        <v>0</v>
      </c>
      <c r="M31" s="4"/>
      <c r="N31" s="2">
        <f>IF(M$2="Bike &amp; Run",IF(ISNA(VLOOKUP(M31,Paramètres!$B$3:$C$56,2,FALSE)),0,VLOOKUP(M31,Paramètres!$B$3:$C$56,2,FALSE)*Paramètres!$K$7),IF(OR(M31="",OR($D31="",$D31="NL",$D31="HORS LIGUE")),0,VLOOKUP(IF(OR(M31="",OR($D31="",$D31="NL",$D31="HORS LIGUE")),"",COUNTIFS($D$5:$D$72,"&lt;&gt;"&amp;"",$D$5:$D$72,"&lt;&gt;"&amp;"NL",$D$5:$D$72,"&lt;&gt;"&amp;"HORS LIGUE",M$5:M$72,"&lt;"&amp;M31)+1),Paramètres!$B$3:$C$56,2,FALSE)*Paramètres!$K$7))</f>
        <v>0</v>
      </c>
      <c r="O31" s="46"/>
      <c r="P31" s="2">
        <f>IF(O$2="Bike &amp; Run",IF(ISNA(VLOOKUP(O31,Paramètres!$B$3:$C$56,2,FALSE)),0,VLOOKUP(O31,Paramètres!$B$3:$C$56,2,FALSE)*Paramètres!$K$8),IF(OR(O31="",OR($D31="",$D31="NL",$D31="HORS LIGUE")),0,VLOOKUP(IF(OR(O31="",OR($D31="",$D31="NL",$D31="HORS LIGUE")),"",COUNTIFS($D$5:$D$72,"&lt;&gt;"&amp;"",$D$5:$D$72,"&lt;&gt;"&amp;"NL",$D$5:$D$72,"&lt;&gt;"&amp;"HORS LIGUE",O$5:O$72,"&lt;"&amp;O31)+1),Paramètres!$B$3:$C$56,2,FALSE)*Paramètres!$K$8))</f>
        <v>0</v>
      </c>
      <c r="Q31" s="46"/>
      <c r="R31" s="2">
        <f>IF(Q$2="Bike &amp; Run",IF(ISNA(VLOOKUP(Q31,Paramètres!$B$3:$C$56,2,FALSE)),0,VLOOKUP(Q31,Paramètres!$B$3:$C$56,2,FALSE)*Paramètres!$K$9),IF(OR(Q31="",OR($D31="",$D31="NL",$D31="HORS LIGUE")),0,VLOOKUP(IF(OR(Q31="",OR($D31="",$D31="NL",$D31="HORS LIGUE")),"",COUNTIFS($D$5:$D$72,"&lt;&gt;"&amp;"",$D$5:$D$72,"&lt;&gt;"&amp;"NL",$D$5:$D$72,"&lt;&gt;"&amp;"HORS LIGUE",Q$5:Q$72,"&lt;"&amp;Q31)+1),Paramètres!$B$3:$C$56,2,FALSE)*Paramètres!$K$9))</f>
        <v>0</v>
      </c>
      <c r="S31" s="46"/>
      <c r="T31" s="2">
        <f>IF(S$2="Bike &amp; Run",IF(ISNA(VLOOKUP(S31,Paramètres!$B$3:$C$56,2,FALSE)),0,VLOOKUP(S31,Paramètres!$B$3:$C$56,2,FALSE)*Paramètres!$K$10),IF(OR(S31="",OR($D31="",$D31="NL",$D31="HORS LIGUE")),0,VLOOKUP(IF(OR(S31="",OR($D31="",$D31="NL",$D31="HORS LIGUE")),"",COUNTIFS($D$5:$D$72,"&lt;&gt;"&amp;"",$D$5:$D$72,"&lt;&gt;"&amp;"NL",$D$5:$D$72,"&lt;&gt;"&amp;"HORS LIGUE",S$5:S$72,"&lt;"&amp;S31)+1),Paramètres!$B$3:$C$56,2,FALSE)*Paramètres!$K$10))</f>
        <v>0</v>
      </c>
      <c r="U31" s="46"/>
      <c r="V31" s="2">
        <f>IF(U$2="Bike &amp; Run",IF(ISNA(VLOOKUP(U31,Paramètres!$B$3:$C$56,2,FALSE)),0,VLOOKUP(U31,Paramètres!$B$3:$C$56,2,FALSE)*Paramètres!$K$11),IF(OR(U31="",OR($D31="",$D31="NL",$D31="HORS LIGUE")),0,VLOOKUP(IF(OR(U31="",OR($D31="",$D31="NL",$D31="HORS LIGUE")),"",COUNTIFS($D$5:$D$72,"&lt;&gt;"&amp;"",$D$5:$D$72,"&lt;&gt;"&amp;"NL",$D$5:$D$72,"&lt;&gt;"&amp;"HORS LIGUE",U$5:U$72,"&lt;"&amp;U31)+1),Paramètres!$B$3:$C$56,2,FALSE)*Paramètres!$K$11))</f>
        <v>0</v>
      </c>
      <c r="W31" s="46"/>
      <c r="X31" s="2">
        <f>IF(W$2="Bike &amp; Run",IF(ISNA(VLOOKUP(W31,Paramètres!$B$3:$C$56,2,FALSE)),0,VLOOKUP(W31,Paramètres!$B$3:$C$56,2,FALSE)*Paramètres!$K$12),IF(OR(W31="",OR($D31="",$D31="NL",$D31="HORS LIGUE")),0,VLOOKUP(IF(OR(W31="",OR($D31="",$D31="NL",$D31="HORS LIGUE")),"",COUNTIFS($D$5:$D$72,"&lt;&gt;"&amp;"",$D$5:$D$72,"&lt;&gt;"&amp;"NL",$D$5:$D$72,"&lt;&gt;"&amp;"HORS LIGUE",W$5:W$72,"&lt;"&amp;W31)+1),Paramètres!$B$3:$C$56,2,FALSE)*Paramètres!$K$12))</f>
        <v>0</v>
      </c>
      <c r="Y31" s="46"/>
      <c r="Z31" s="2">
        <f>IF(Y$2="Bike &amp; Run",IF(ISNA(VLOOKUP(Y31,Paramètres!$B$3:$C$56,2,FALSE)),0,VLOOKUP(Y31,Paramètres!$B$3:$C$56,2,FALSE)*Paramètres!$K$13),IF(OR(Y31="",OR($D31="",$D31="NL",$D31="HORS LIGUE")),0,VLOOKUP(IF(OR(Y31="",OR($D31="",$D31="NL",$D31="HORS LIGUE")),"",COUNTIFS($D$5:$D$72,"&lt;&gt;"&amp;"",$D$5:$D$72,"&lt;&gt;"&amp;"NL",$D$5:$D$72,"&lt;&gt;"&amp;"HORS LIGUE",Y$5:Y$72,"&lt;"&amp;Y31)+1),Paramètres!$B$3:$C$56,2,FALSE)*Paramètres!$K$13))</f>
        <v>0</v>
      </c>
      <c r="AA31" s="46"/>
      <c r="AB31" s="2">
        <f>IF(AA$2="Bike &amp; Run",IF(ISNA(VLOOKUP(AA31,Paramètres!$B$3:$C$56,2,FALSE)),0,VLOOKUP(AA31,Paramètres!$B$3:$C$56,2,FALSE)*Paramètres!$K$14),IF(OR(AA31="",OR($D31="",$D31="NL",$D31="HORS LIGUE")),0,VLOOKUP(IF(OR(AA31="",OR($D31="",$D31="NL",$D31="HORS LIGUE")),"",COUNTIFS($D$5:$D$72,"&lt;&gt;"&amp;"",$D$5:$D$72,"&lt;&gt;"&amp;"NL",$D$5:$D$72,"&lt;&gt;"&amp;"HORS LIGUE",AA$5:AA$72,"&lt;"&amp;AA31)+1),Paramètres!$B$3:$C$56,2,FALSE)*Paramètres!$K$14))</f>
        <v>0</v>
      </c>
      <c r="AC31" s="46"/>
      <c r="AD31" s="2">
        <f>IF(AC$2="Bike &amp; Run",IF(ISNA(VLOOKUP(AC31,Paramètres!$B$3:$C$56,2,FALSE)),0,VLOOKUP(AC31,Paramètres!$B$3:$C$56,2,FALSE)*Paramètres!$K$15),IF(OR(AC31="",OR($D31="",$D31="NL",$D31="HORS LIGUE")),0,VLOOKUP(IF(OR(AC31="",OR($D31="",$D31="NL",$D31="HORS LIGUE")),"",COUNTIFS($D$5:$D$72,"&lt;&gt;"&amp;"",$D$5:$D$72,"&lt;&gt;"&amp;"NL",$D$5:$D$72,"&lt;&gt;"&amp;"HORS LIGUE",AC$5:AC$72,"&lt;"&amp;AC31)+1),Paramètres!$B$3:$C$56,2,FALSE)*Paramètres!$K$15))</f>
        <v>0</v>
      </c>
      <c r="AE31" s="46"/>
      <c r="AF31" s="2">
        <f>IF(AE$2="Bike &amp; Run",IF(ISNA(VLOOKUP(AE31,Paramètres!$B$3:$C$56,2,FALSE)),0,VLOOKUP(AE31,Paramètres!$B$3:$C$56,2,FALSE)*Paramètres!$K$16),IF(OR(AE31="",OR($D31="",$D31="NL",$D31="HORS LIGUE")),0,VLOOKUP(IF(OR(AE31="",OR($D31="",$D31="NL",$D31="HORS LIGUE")),"",COUNTIFS($D$5:$D$72,"&lt;&gt;"&amp;"",$D$5:$D$72,"&lt;&gt;"&amp;"NL",$D$5:$D$72,"&lt;&gt;"&amp;"HORS LIGUE",AE$5:AE$72,"&lt;"&amp;AE31)+1),Paramètres!$B$3:$C$56,2,FALSE)*Paramètres!$K$16))</f>
        <v>0</v>
      </c>
      <c r="AG31" s="46"/>
      <c r="AH31" s="2">
        <f>IF(AG$2="Bike &amp; Run",IF(ISNA(VLOOKUP(AG31,Paramètres!$B$3:$C$56,2,FALSE)),0,VLOOKUP(AG31,Paramètres!$B$3:$C$56,2,FALSE)*Paramètres!$K$17),IF(OR(AG31="",OR($D31="",$D31="NL",$D31="HORS LIGUE")),0,VLOOKUP(IF(OR(AG31="",OR($D31="",$D31="NL",$D31="HORS LIGUE")),"",COUNTIFS($D$5:$D$72,"&lt;&gt;"&amp;"",$D$5:$D$72,"&lt;&gt;"&amp;"NL",$D$5:$D$72,"&lt;&gt;"&amp;"HORS LIGUE",AG$5:AG$72,"&lt;"&amp;AG31)+1),Paramètres!$B$3:$C$56,2,FALSE)*Paramètres!$K$17))</f>
        <v>0</v>
      </c>
      <c r="AI31" s="40">
        <f t="shared" si="0"/>
        <v>0</v>
      </c>
      <c r="AJ31" s="3" t="str">
        <f t="shared" si="1"/>
        <v/>
      </c>
      <c r="AK31" s="5">
        <f t="shared" si="2"/>
        <v>0</v>
      </c>
      <c r="AL31" s="41">
        <f t="shared" si="3"/>
        <v>0</v>
      </c>
      <c r="AM31" s="33" t="str">
        <f t="shared" si="4"/>
        <v/>
      </c>
      <c r="AO31" s="22">
        <f t="shared" si="5"/>
        <v>0</v>
      </c>
      <c r="AP31">
        <f t="shared" si="6"/>
        <v>0</v>
      </c>
      <c r="AQ31">
        <f t="shared" si="7"/>
        <v>0</v>
      </c>
      <c r="AR31">
        <f t="shared" si="8"/>
        <v>0</v>
      </c>
      <c r="AS31">
        <f t="shared" si="9"/>
        <v>0</v>
      </c>
      <c r="AT31">
        <f t="shared" si="10"/>
        <v>0</v>
      </c>
      <c r="AU31">
        <f t="shared" si="11"/>
        <v>0</v>
      </c>
      <c r="AV31">
        <f t="shared" si="12"/>
        <v>0</v>
      </c>
      <c r="AW31">
        <f t="shared" si="13"/>
        <v>0</v>
      </c>
      <c r="AX31">
        <f t="shared" si="14"/>
        <v>0</v>
      </c>
      <c r="AY31">
        <f t="shared" si="15"/>
        <v>0</v>
      </c>
      <c r="AZ31">
        <f t="shared" si="16"/>
        <v>0</v>
      </c>
      <c r="BA31">
        <f t="shared" si="17"/>
        <v>0</v>
      </c>
      <c r="BB31">
        <f t="shared" si="18"/>
        <v>0</v>
      </c>
      <c r="BC31">
        <f t="shared" si="19"/>
        <v>0</v>
      </c>
      <c r="BD31">
        <f t="shared" si="20"/>
        <v>0</v>
      </c>
      <c r="BE31" s="22">
        <f t="shared" ref="BE31:BR31" si="47">BD31+LARGE($AO31:$BC31,BE$4)</f>
        <v>0</v>
      </c>
      <c r="BF31" s="22">
        <f t="shared" si="47"/>
        <v>0</v>
      </c>
      <c r="BG31" s="22">
        <f t="shared" si="47"/>
        <v>0</v>
      </c>
      <c r="BH31" s="22">
        <f t="shared" si="47"/>
        <v>0</v>
      </c>
      <c r="BI31" s="22">
        <f t="shared" si="47"/>
        <v>0</v>
      </c>
      <c r="BJ31" s="22">
        <f t="shared" si="47"/>
        <v>0</v>
      </c>
      <c r="BK31" s="22">
        <f t="shared" si="47"/>
        <v>0</v>
      </c>
      <c r="BL31" s="22">
        <f t="shared" si="47"/>
        <v>0</v>
      </c>
      <c r="BM31" s="22">
        <f t="shared" si="47"/>
        <v>0</v>
      </c>
      <c r="BN31" s="22">
        <f t="shared" si="47"/>
        <v>0</v>
      </c>
      <c r="BO31" s="22">
        <f t="shared" si="47"/>
        <v>0</v>
      </c>
      <c r="BP31" s="22">
        <f t="shared" si="47"/>
        <v>0</v>
      </c>
      <c r="BQ31" s="22">
        <f t="shared" si="47"/>
        <v>0</v>
      </c>
      <c r="BR31" s="22">
        <f t="shared" si="47"/>
        <v>0</v>
      </c>
    </row>
    <row r="32" spans="1:70" ht="16.5">
      <c r="A32" s="14" t="s">
        <v>749</v>
      </c>
      <c r="B32" s="32" t="str">
        <f>IF(ISNA(VLOOKUP(A32,'Licenciés Jeunes 2023'!A:C,3,0)),"",VLOOKUP(A32,'Licenciés Jeunes 2023'!A:C,3,0))</f>
        <v/>
      </c>
      <c r="C32" s="32" t="str">
        <f>IF(ISNA(VLOOKUP(A32,'Licenciés Jeunes 2023'!A:C,2,0)),"",VLOOKUP(A32,'Licenciés Jeunes 2023'!A:C,2,0))</f>
        <v/>
      </c>
      <c r="D32" s="32" t="str">
        <f>IF(ISNA(VLOOKUP(A32,'Licenciés Jeunes 2023'!A:F,6,0)),"",VLOOKUP(A32,'Licenciés Jeunes 2023'!A:F,6,0))</f>
        <v/>
      </c>
      <c r="E32" s="6"/>
      <c r="F32" s="2">
        <f>IF(E$2="Bike &amp; Run",IF(ISNA(VLOOKUP(E32,Paramètres!$B$3:$C$56,2,FALSE)),0,VLOOKUP(E32,Paramètres!$B$3:$C$56,2,FALSE)*Paramètres!$K$3),IF(OR(E32="",OR($D32="",$D32="NL",$D32="HORS LIGUE")),0,VLOOKUP(IF(OR(E32="",OR($D32="",$D32="NL",$D32="HORS LIGUE")),"",COUNTIFS($D$5:$D$72,"&lt;&gt;"&amp;"",$D$5:$D$72,"&lt;&gt;"&amp;"NL",$D$5:$D$72,"&lt;&gt;"&amp;"HORS LIGUE",E$5:E$72,"&lt;"&amp;E32)+1),Paramètres!$B$3:$C$56,2,FALSE)*Paramètres!$K$3))</f>
        <v>0</v>
      </c>
      <c r="G32" s="4"/>
      <c r="H32" s="2">
        <f>IF(G$2="Bike &amp; Run",IF(ISNA(VLOOKUP(G32,Paramètres!$B$3:$C$56,2,FALSE)),0,VLOOKUP(G32,Paramètres!$B$3:$C$56,2,FALSE)*Paramètres!$K$4),IF(OR(G32="",OR($D32="",$D32="NL",$D32="HORS LIGUE")),0,VLOOKUP(IF(OR(G32="",OR($D32="",$D32="NL",$D32="HORS LIGUE")),"",COUNTIFS($D$5:$D$72,"&lt;&gt;"&amp;"",$D$5:$D$72,"&lt;&gt;"&amp;"NL",$D$5:$D$72,"&lt;&gt;"&amp;"HORS LIGUE",G$5:G$72,"&lt;"&amp;G32)+1),Paramètres!$B$3:$C$56,2,FALSE)*Paramètres!$K$4))</f>
        <v>0</v>
      </c>
      <c r="I32" s="36"/>
      <c r="J32" s="2">
        <f>IF(I$2="Bike &amp; Run",IF(ISNA(VLOOKUP(I32,Paramètres!$B$3:$C$56,2,FALSE)),0,VLOOKUP(I32,Paramètres!$B$3:$C$56,2,FALSE)*Paramètres!$K$5),IF(OR(I32="",OR($D32="",$D32="NL",$D32="HORS LIGUE")),0,VLOOKUP(IF(OR(I32="",OR($D32="",$D32="NL",$D32="HORS LIGUE")),"",COUNTIFS($D$5:$D$72,"&lt;&gt;"&amp;"",$D$5:$D$72,"&lt;&gt;"&amp;"NL",$D$5:$D$72,"&lt;&gt;"&amp;"HORS LIGUE",I$5:I$72,"&lt;"&amp;I32)+1),Paramètres!$B$3:$C$56,2,FALSE)*Paramètres!$K$5))</f>
        <v>0</v>
      </c>
      <c r="K32" s="4"/>
      <c r="L32" s="2">
        <f>IF(K$2="Bike &amp; Run",IF(ISNA(VLOOKUP(K32,Paramètres!$B$3:$C$56,2,FALSE)),0,VLOOKUP(K32,Paramètres!$B$3:$C$56,2,FALSE)*Paramètres!$K$6),IF(OR(K32="",OR($D32="",$D32="NL",$D32="HORS LIGUE")),0,VLOOKUP(IF(OR(K32="",OR($D32="",$D32="NL",$D32="HORS LIGUE")),"",COUNTIFS($D$5:$D$72,"&lt;&gt;"&amp;"",$D$5:$D$72,"&lt;&gt;"&amp;"NL",$D$5:$D$72,"&lt;&gt;"&amp;"HORS LIGUE",K$5:K$72,"&lt;"&amp;K32)+1),Paramètres!$B$3:$C$56,2,FALSE)*Paramètres!$K$6))</f>
        <v>0</v>
      </c>
      <c r="M32" s="4"/>
      <c r="N32" s="2">
        <f>IF(M$2="Bike &amp; Run",IF(ISNA(VLOOKUP(M32,Paramètres!$B$3:$C$56,2,FALSE)),0,VLOOKUP(M32,Paramètres!$B$3:$C$56,2,FALSE)*Paramètres!$K$7),IF(OR(M32="",OR($D32="",$D32="NL",$D32="HORS LIGUE")),0,VLOOKUP(IF(OR(M32="",OR($D32="",$D32="NL",$D32="HORS LIGUE")),"",COUNTIFS($D$5:$D$72,"&lt;&gt;"&amp;"",$D$5:$D$72,"&lt;&gt;"&amp;"NL",$D$5:$D$72,"&lt;&gt;"&amp;"HORS LIGUE",M$5:M$72,"&lt;"&amp;M32)+1),Paramètres!$B$3:$C$56,2,FALSE)*Paramètres!$K$7))</f>
        <v>0</v>
      </c>
      <c r="O32" s="46"/>
      <c r="P32" s="2">
        <f>IF(O$2="Bike &amp; Run",IF(ISNA(VLOOKUP(O32,Paramètres!$B$3:$C$56,2,FALSE)),0,VLOOKUP(O32,Paramètres!$B$3:$C$56,2,FALSE)*Paramètres!$K$8),IF(OR(O32="",OR($D32="",$D32="NL",$D32="HORS LIGUE")),0,VLOOKUP(IF(OR(O32="",OR($D32="",$D32="NL",$D32="HORS LIGUE")),"",COUNTIFS($D$5:$D$72,"&lt;&gt;"&amp;"",$D$5:$D$72,"&lt;&gt;"&amp;"NL",$D$5:$D$72,"&lt;&gt;"&amp;"HORS LIGUE",O$5:O$72,"&lt;"&amp;O32)+1),Paramètres!$B$3:$C$56,2,FALSE)*Paramètres!$K$8))</f>
        <v>0</v>
      </c>
      <c r="Q32" s="46"/>
      <c r="R32" s="2">
        <f>IF(Q$2="Bike &amp; Run",IF(ISNA(VLOOKUP(Q32,Paramètres!$B$3:$C$56,2,FALSE)),0,VLOOKUP(Q32,Paramètres!$B$3:$C$56,2,FALSE)*Paramètres!$K$9),IF(OR(Q32="",OR($D32="",$D32="NL",$D32="HORS LIGUE")),0,VLOOKUP(IF(OR(Q32="",OR($D32="",$D32="NL",$D32="HORS LIGUE")),"",COUNTIFS($D$5:$D$72,"&lt;&gt;"&amp;"",$D$5:$D$72,"&lt;&gt;"&amp;"NL",$D$5:$D$72,"&lt;&gt;"&amp;"HORS LIGUE",Q$5:Q$72,"&lt;"&amp;Q32)+1),Paramètres!$B$3:$C$56,2,FALSE)*Paramètres!$K$9))</f>
        <v>0</v>
      </c>
      <c r="S32" s="46"/>
      <c r="T32" s="2">
        <f>IF(S$2="Bike &amp; Run",IF(ISNA(VLOOKUP(S32,Paramètres!$B$3:$C$56,2,FALSE)),0,VLOOKUP(S32,Paramètres!$B$3:$C$56,2,FALSE)*Paramètres!$K$10),IF(OR(S32="",OR($D32="",$D32="NL",$D32="HORS LIGUE")),0,VLOOKUP(IF(OR(S32="",OR($D32="",$D32="NL",$D32="HORS LIGUE")),"",COUNTIFS($D$5:$D$72,"&lt;&gt;"&amp;"",$D$5:$D$72,"&lt;&gt;"&amp;"NL",$D$5:$D$72,"&lt;&gt;"&amp;"HORS LIGUE",S$5:S$72,"&lt;"&amp;S32)+1),Paramètres!$B$3:$C$56,2,FALSE)*Paramètres!$K$10))</f>
        <v>0</v>
      </c>
      <c r="U32" s="46"/>
      <c r="V32" s="2">
        <f>IF(U$2="Bike &amp; Run",IF(ISNA(VLOOKUP(U32,Paramètres!$B$3:$C$56,2,FALSE)),0,VLOOKUP(U32,Paramètres!$B$3:$C$56,2,FALSE)*Paramètres!$K$11),IF(OR(U32="",OR($D32="",$D32="NL",$D32="HORS LIGUE")),0,VLOOKUP(IF(OR(U32="",OR($D32="",$D32="NL",$D32="HORS LIGUE")),"",COUNTIFS($D$5:$D$72,"&lt;&gt;"&amp;"",$D$5:$D$72,"&lt;&gt;"&amp;"NL",$D$5:$D$72,"&lt;&gt;"&amp;"HORS LIGUE",U$5:U$72,"&lt;"&amp;U32)+1),Paramètres!$B$3:$C$56,2,FALSE)*Paramètres!$K$11))</f>
        <v>0</v>
      </c>
      <c r="W32" s="46"/>
      <c r="X32" s="2">
        <f>IF(W$2="Bike &amp; Run",IF(ISNA(VLOOKUP(W32,Paramètres!$B$3:$C$56,2,FALSE)),0,VLOOKUP(W32,Paramètres!$B$3:$C$56,2,FALSE)*Paramètres!$K$12),IF(OR(W32="",OR($D32="",$D32="NL",$D32="HORS LIGUE")),0,VLOOKUP(IF(OR(W32="",OR($D32="",$D32="NL",$D32="HORS LIGUE")),"",COUNTIFS($D$5:$D$72,"&lt;&gt;"&amp;"",$D$5:$D$72,"&lt;&gt;"&amp;"NL",$D$5:$D$72,"&lt;&gt;"&amp;"HORS LIGUE",W$5:W$72,"&lt;"&amp;W32)+1),Paramètres!$B$3:$C$56,2,FALSE)*Paramètres!$K$12))</f>
        <v>0</v>
      </c>
      <c r="Y32" s="46"/>
      <c r="Z32" s="2">
        <f>IF(Y$2="Bike &amp; Run",IF(ISNA(VLOOKUP(Y32,Paramètres!$B$3:$C$56,2,FALSE)),0,VLOOKUP(Y32,Paramètres!$B$3:$C$56,2,FALSE)*Paramètres!$K$13),IF(OR(Y32="",OR($D32="",$D32="NL",$D32="HORS LIGUE")),0,VLOOKUP(IF(OR(Y32="",OR($D32="",$D32="NL",$D32="HORS LIGUE")),"",COUNTIFS($D$5:$D$72,"&lt;&gt;"&amp;"",$D$5:$D$72,"&lt;&gt;"&amp;"NL",$D$5:$D$72,"&lt;&gt;"&amp;"HORS LIGUE",Y$5:Y$72,"&lt;"&amp;Y32)+1),Paramètres!$B$3:$C$56,2,FALSE)*Paramètres!$K$13))</f>
        <v>0</v>
      </c>
      <c r="AA32" s="46"/>
      <c r="AB32" s="2">
        <f>IF(AA$2="Bike &amp; Run",IF(ISNA(VLOOKUP(AA32,Paramètres!$B$3:$C$56,2,FALSE)),0,VLOOKUP(AA32,Paramètres!$B$3:$C$56,2,FALSE)*Paramètres!$K$14),IF(OR(AA32="",OR($D32="",$D32="NL",$D32="HORS LIGUE")),0,VLOOKUP(IF(OR(AA32="",OR($D32="",$D32="NL",$D32="HORS LIGUE")),"",COUNTIFS($D$5:$D$72,"&lt;&gt;"&amp;"",$D$5:$D$72,"&lt;&gt;"&amp;"NL",$D$5:$D$72,"&lt;&gt;"&amp;"HORS LIGUE",AA$5:AA$72,"&lt;"&amp;AA32)+1),Paramètres!$B$3:$C$56,2,FALSE)*Paramètres!$K$14))</f>
        <v>0</v>
      </c>
      <c r="AC32" s="46"/>
      <c r="AD32" s="2">
        <f>IF(AC$2="Bike &amp; Run",IF(ISNA(VLOOKUP(AC32,Paramètres!$B$3:$C$56,2,FALSE)),0,VLOOKUP(AC32,Paramètres!$B$3:$C$56,2,FALSE)*Paramètres!$K$15),IF(OR(AC32="",OR($D32="",$D32="NL",$D32="HORS LIGUE")),0,VLOOKUP(IF(OR(AC32="",OR($D32="",$D32="NL",$D32="HORS LIGUE")),"",COUNTIFS($D$5:$D$72,"&lt;&gt;"&amp;"",$D$5:$D$72,"&lt;&gt;"&amp;"NL",$D$5:$D$72,"&lt;&gt;"&amp;"HORS LIGUE",AC$5:AC$72,"&lt;"&amp;AC32)+1),Paramètres!$B$3:$C$56,2,FALSE)*Paramètres!$K$15))</f>
        <v>0</v>
      </c>
      <c r="AE32" s="46"/>
      <c r="AF32" s="2">
        <f>IF(AE$2="Bike &amp; Run",IF(ISNA(VLOOKUP(AE32,Paramètres!$B$3:$C$56,2,FALSE)),0,VLOOKUP(AE32,Paramètres!$B$3:$C$56,2,FALSE)*Paramètres!$K$16),IF(OR(AE32="",OR($D32="",$D32="NL",$D32="HORS LIGUE")),0,VLOOKUP(IF(OR(AE32="",OR($D32="",$D32="NL",$D32="HORS LIGUE")),"",COUNTIFS($D$5:$D$72,"&lt;&gt;"&amp;"",$D$5:$D$72,"&lt;&gt;"&amp;"NL",$D$5:$D$72,"&lt;&gt;"&amp;"HORS LIGUE",AE$5:AE$72,"&lt;"&amp;AE32)+1),Paramètres!$B$3:$C$56,2,FALSE)*Paramètres!$K$16))</f>
        <v>0</v>
      </c>
      <c r="AG32" s="46"/>
      <c r="AH32" s="2">
        <f>IF(AG$2="Bike &amp; Run",IF(ISNA(VLOOKUP(AG32,Paramètres!$B$3:$C$56,2,FALSE)),0,VLOOKUP(AG32,Paramètres!$B$3:$C$56,2,FALSE)*Paramètres!$K$17),IF(OR(AG32="",OR($D32="",$D32="NL",$D32="HORS LIGUE")),0,VLOOKUP(IF(OR(AG32="",OR($D32="",$D32="NL",$D32="HORS LIGUE")),"",COUNTIFS($D$5:$D$72,"&lt;&gt;"&amp;"",$D$5:$D$72,"&lt;&gt;"&amp;"NL",$D$5:$D$72,"&lt;&gt;"&amp;"HORS LIGUE",AG$5:AG$72,"&lt;"&amp;AG32)+1),Paramètres!$B$3:$C$56,2,FALSE)*Paramètres!$K$17))</f>
        <v>0</v>
      </c>
      <c r="AI32" s="40">
        <f t="shared" si="0"/>
        <v>0</v>
      </c>
      <c r="AJ32" s="3" t="str">
        <f t="shared" si="1"/>
        <v/>
      </c>
      <c r="AK32" s="5">
        <f t="shared" si="2"/>
        <v>0</v>
      </c>
      <c r="AL32" s="41">
        <f t="shared" si="3"/>
        <v>0</v>
      </c>
      <c r="AM32" s="33" t="str">
        <f t="shared" si="4"/>
        <v/>
      </c>
      <c r="AO32" s="22">
        <f t="shared" si="5"/>
        <v>0</v>
      </c>
      <c r="AP32">
        <f t="shared" si="6"/>
        <v>0</v>
      </c>
      <c r="AQ32">
        <f t="shared" si="7"/>
        <v>0</v>
      </c>
      <c r="AR32">
        <f t="shared" si="8"/>
        <v>0</v>
      </c>
      <c r="AS32">
        <f t="shared" si="9"/>
        <v>0</v>
      </c>
      <c r="AT32">
        <f t="shared" si="10"/>
        <v>0</v>
      </c>
      <c r="AU32">
        <f t="shared" si="11"/>
        <v>0</v>
      </c>
      <c r="AV32">
        <f t="shared" si="12"/>
        <v>0</v>
      </c>
      <c r="AW32">
        <f t="shared" si="13"/>
        <v>0</v>
      </c>
      <c r="AX32">
        <f t="shared" si="14"/>
        <v>0</v>
      </c>
      <c r="AY32">
        <f t="shared" si="15"/>
        <v>0</v>
      </c>
      <c r="AZ32">
        <f t="shared" si="16"/>
        <v>0</v>
      </c>
      <c r="BA32">
        <f t="shared" si="17"/>
        <v>0</v>
      </c>
      <c r="BB32">
        <f t="shared" si="18"/>
        <v>0</v>
      </c>
      <c r="BC32">
        <f t="shared" si="19"/>
        <v>0</v>
      </c>
      <c r="BD32">
        <f t="shared" si="20"/>
        <v>0</v>
      </c>
      <c r="BE32" s="22">
        <f t="shared" ref="BE32:BR32" si="48">BD32+LARGE($AO32:$BC32,BE$4)</f>
        <v>0</v>
      </c>
      <c r="BF32" s="22">
        <f t="shared" si="48"/>
        <v>0</v>
      </c>
      <c r="BG32" s="22">
        <f t="shared" si="48"/>
        <v>0</v>
      </c>
      <c r="BH32" s="22">
        <f t="shared" si="48"/>
        <v>0</v>
      </c>
      <c r="BI32" s="22">
        <f t="shared" si="48"/>
        <v>0</v>
      </c>
      <c r="BJ32" s="22">
        <f t="shared" si="48"/>
        <v>0</v>
      </c>
      <c r="BK32" s="22">
        <f t="shared" si="48"/>
        <v>0</v>
      </c>
      <c r="BL32" s="22">
        <f t="shared" si="48"/>
        <v>0</v>
      </c>
      <c r="BM32" s="22">
        <f t="shared" si="48"/>
        <v>0</v>
      </c>
      <c r="BN32" s="22">
        <f t="shared" si="48"/>
        <v>0</v>
      </c>
      <c r="BO32" s="22">
        <f t="shared" si="48"/>
        <v>0</v>
      </c>
      <c r="BP32" s="22">
        <f t="shared" si="48"/>
        <v>0</v>
      </c>
      <c r="BQ32" s="22">
        <f t="shared" si="48"/>
        <v>0</v>
      </c>
      <c r="BR32" s="22">
        <f t="shared" si="48"/>
        <v>0</v>
      </c>
    </row>
    <row r="33" spans="1:70" ht="16.5">
      <c r="A33" s="14" t="s">
        <v>757</v>
      </c>
      <c r="B33" s="32" t="str">
        <f>IF(ISNA(VLOOKUP(A33,'Licenciés Jeunes 2023'!A:C,3,0)),"",VLOOKUP(A33,'Licenciés Jeunes 2023'!A:C,3,0))</f>
        <v/>
      </c>
      <c r="C33" s="32" t="str">
        <f>IF(ISNA(VLOOKUP(A33,'Licenciés Jeunes 2023'!A:C,2,0)),"",VLOOKUP(A33,'Licenciés Jeunes 2023'!A:C,2,0))</f>
        <v/>
      </c>
      <c r="D33" s="32" t="str">
        <f>IF(ISNA(VLOOKUP(A33,'Licenciés Jeunes 2023'!A:F,6,0)),"",VLOOKUP(A33,'Licenciés Jeunes 2023'!A:F,6,0))</f>
        <v/>
      </c>
      <c r="E33" s="6"/>
      <c r="F33" s="2">
        <f>IF(E$2="Bike &amp; Run",IF(ISNA(VLOOKUP(E33,Paramètres!$B$3:$C$56,2,FALSE)),0,VLOOKUP(E33,Paramètres!$B$3:$C$56,2,FALSE)*Paramètres!$K$3),IF(OR(E33="",OR($D33="",$D33="NL",$D33="HORS LIGUE")),0,VLOOKUP(IF(OR(E33="",OR($D33="",$D33="NL",$D33="HORS LIGUE")),"",COUNTIFS($D$5:$D$72,"&lt;&gt;"&amp;"",$D$5:$D$72,"&lt;&gt;"&amp;"NL",$D$5:$D$72,"&lt;&gt;"&amp;"HORS LIGUE",E$5:E$72,"&lt;"&amp;E33)+1),Paramètres!$B$3:$C$56,2,FALSE)*Paramètres!$K$3))</f>
        <v>0</v>
      </c>
      <c r="G33" s="4"/>
      <c r="H33" s="2">
        <f>IF(G$2="Bike &amp; Run",IF(ISNA(VLOOKUP(G33,Paramètres!$B$3:$C$56,2,FALSE)),0,VLOOKUP(G33,Paramètres!$B$3:$C$56,2,FALSE)*Paramètres!$K$4),IF(OR(G33="",OR($D33="",$D33="NL",$D33="HORS LIGUE")),0,VLOOKUP(IF(OR(G33="",OR($D33="",$D33="NL",$D33="HORS LIGUE")),"",COUNTIFS($D$5:$D$72,"&lt;&gt;"&amp;"",$D$5:$D$72,"&lt;&gt;"&amp;"NL",$D$5:$D$72,"&lt;&gt;"&amp;"HORS LIGUE",G$5:G$72,"&lt;"&amp;G33)+1),Paramètres!$B$3:$C$56,2,FALSE)*Paramètres!$K$4))</f>
        <v>0</v>
      </c>
      <c r="I33" s="36"/>
      <c r="J33" s="2">
        <f>IF(I$2="Bike &amp; Run",IF(ISNA(VLOOKUP(I33,Paramètres!$B$3:$C$56,2,FALSE)),0,VLOOKUP(I33,Paramètres!$B$3:$C$56,2,FALSE)*Paramètres!$K$5),IF(OR(I33="",OR($D33="",$D33="NL",$D33="HORS LIGUE")),0,VLOOKUP(IF(OR(I33="",OR($D33="",$D33="NL",$D33="HORS LIGUE")),"",COUNTIFS($D$5:$D$72,"&lt;&gt;"&amp;"",$D$5:$D$72,"&lt;&gt;"&amp;"NL",$D$5:$D$72,"&lt;&gt;"&amp;"HORS LIGUE",I$5:I$72,"&lt;"&amp;I33)+1),Paramètres!$B$3:$C$56,2,FALSE)*Paramètres!$K$5))</f>
        <v>0</v>
      </c>
      <c r="K33" s="4"/>
      <c r="L33" s="2">
        <f>IF(K$2="Bike &amp; Run",IF(ISNA(VLOOKUP(K33,Paramètres!$B$3:$C$56,2,FALSE)),0,VLOOKUP(K33,Paramètres!$B$3:$C$56,2,FALSE)*Paramètres!$K$6),IF(OR(K33="",OR($D33="",$D33="NL",$D33="HORS LIGUE")),0,VLOOKUP(IF(OR(K33="",OR($D33="",$D33="NL",$D33="HORS LIGUE")),"",COUNTIFS($D$5:$D$72,"&lt;&gt;"&amp;"",$D$5:$D$72,"&lt;&gt;"&amp;"NL",$D$5:$D$72,"&lt;&gt;"&amp;"HORS LIGUE",K$5:K$72,"&lt;"&amp;K33)+1),Paramètres!$B$3:$C$56,2,FALSE)*Paramètres!$K$6))</f>
        <v>0</v>
      </c>
      <c r="M33" s="4"/>
      <c r="N33" s="2">
        <f>IF(M$2="Bike &amp; Run",IF(ISNA(VLOOKUP(M33,Paramètres!$B$3:$C$56,2,FALSE)),0,VLOOKUP(M33,Paramètres!$B$3:$C$56,2,FALSE)*Paramètres!$K$7),IF(OR(M33="",OR($D33="",$D33="NL",$D33="HORS LIGUE")),0,VLOOKUP(IF(OR(M33="",OR($D33="",$D33="NL",$D33="HORS LIGUE")),"",COUNTIFS($D$5:$D$72,"&lt;&gt;"&amp;"",$D$5:$D$72,"&lt;&gt;"&amp;"NL",$D$5:$D$72,"&lt;&gt;"&amp;"HORS LIGUE",M$5:M$72,"&lt;"&amp;M33)+1),Paramètres!$B$3:$C$56,2,FALSE)*Paramètres!$K$7))</f>
        <v>0</v>
      </c>
      <c r="O33" s="46"/>
      <c r="P33" s="2">
        <f>IF(O$2="Bike &amp; Run",IF(ISNA(VLOOKUP(O33,Paramètres!$B$3:$C$56,2,FALSE)),0,VLOOKUP(O33,Paramètres!$B$3:$C$56,2,FALSE)*Paramètres!$K$8),IF(OR(O33="",OR($D33="",$D33="NL",$D33="HORS LIGUE")),0,VLOOKUP(IF(OR(O33="",OR($D33="",$D33="NL",$D33="HORS LIGUE")),"",COUNTIFS($D$5:$D$72,"&lt;&gt;"&amp;"",$D$5:$D$72,"&lt;&gt;"&amp;"NL",$D$5:$D$72,"&lt;&gt;"&amp;"HORS LIGUE",O$5:O$72,"&lt;"&amp;O33)+1),Paramètres!$B$3:$C$56,2,FALSE)*Paramètres!$K$8))</f>
        <v>0</v>
      </c>
      <c r="Q33" s="46"/>
      <c r="R33" s="2">
        <f>IF(Q$2="Bike &amp; Run",IF(ISNA(VLOOKUP(Q33,Paramètres!$B$3:$C$56,2,FALSE)),0,VLOOKUP(Q33,Paramètres!$B$3:$C$56,2,FALSE)*Paramètres!$K$9),IF(OR(Q33="",OR($D33="",$D33="NL",$D33="HORS LIGUE")),0,VLOOKUP(IF(OR(Q33="",OR($D33="",$D33="NL",$D33="HORS LIGUE")),"",COUNTIFS($D$5:$D$72,"&lt;&gt;"&amp;"",$D$5:$D$72,"&lt;&gt;"&amp;"NL",$D$5:$D$72,"&lt;&gt;"&amp;"HORS LIGUE",Q$5:Q$72,"&lt;"&amp;Q33)+1),Paramètres!$B$3:$C$56,2,FALSE)*Paramètres!$K$9))</f>
        <v>0</v>
      </c>
      <c r="S33" s="46"/>
      <c r="T33" s="2">
        <f>IF(S$2="Bike &amp; Run",IF(ISNA(VLOOKUP(S33,Paramètres!$B$3:$C$56,2,FALSE)),0,VLOOKUP(S33,Paramètres!$B$3:$C$56,2,FALSE)*Paramètres!$K$10),IF(OR(S33="",OR($D33="",$D33="NL",$D33="HORS LIGUE")),0,VLOOKUP(IF(OR(S33="",OR($D33="",$D33="NL",$D33="HORS LIGUE")),"",COUNTIFS($D$5:$D$72,"&lt;&gt;"&amp;"",$D$5:$D$72,"&lt;&gt;"&amp;"NL",$D$5:$D$72,"&lt;&gt;"&amp;"HORS LIGUE",S$5:S$72,"&lt;"&amp;S33)+1),Paramètres!$B$3:$C$56,2,FALSE)*Paramètres!$K$10))</f>
        <v>0</v>
      </c>
      <c r="U33" s="46"/>
      <c r="V33" s="2">
        <f>IF(U$2="Bike &amp; Run",IF(ISNA(VLOOKUP(U33,Paramètres!$B$3:$C$56,2,FALSE)),0,VLOOKUP(U33,Paramètres!$B$3:$C$56,2,FALSE)*Paramètres!$K$11),IF(OR(U33="",OR($D33="",$D33="NL",$D33="HORS LIGUE")),0,VLOOKUP(IF(OR(U33="",OR($D33="",$D33="NL",$D33="HORS LIGUE")),"",COUNTIFS($D$5:$D$72,"&lt;&gt;"&amp;"",$D$5:$D$72,"&lt;&gt;"&amp;"NL",$D$5:$D$72,"&lt;&gt;"&amp;"HORS LIGUE",U$5:U$72,"&lt;"&amp;U33)+1),Paramètres!$B$3:$C$56,2,FALSE)*Paramètres!$K$11))</f>
        <v>0</v>
      </c>
      <c r="W33" s="46"/>
      <c r="X33" s="2">
        <f>IF(W$2="Bike &amp; Run",IF(ISNA(VLOOKUP(W33,Paramètres!$B$3:$C$56,2,FALSE)),0,VLOOKUP(W33,Paramètres!$B$3:$C$56,2,FALSE)*Paramètres!$K$12),IF(OR(W33="",OR($D33="",$D33="NL",$D33="HORS LIGUE")),0,VLOOKUP(IF(OR(W33="",OR($D33="",$D33="NL",$D33="HORS LIGUE")),"",COUNTIFS($D$5:$D$72,"&lt;&gt;"&amp;"",$D$5:$D$72,"&lt;&gt;"&amp;"NL",$D$5:$D$72,"&lt;&gt;"&amp;"HORS LIGUE",W$5:W$72,"&lt;"&amp;W33)+1),Paramètres!$B$3:$C$56,2,FALSE)*Paramètres!$K$12))</f>
        <v>0</v>
      </c>
      <c r="Y33" s="46"/>
      <c r="Z33" s="2">
        <f>IF(Y$2="Bike &amp; Run",IF(ISNA(VLOOKUP(Y33,Paramètres!$B$3:$C$56,2,FALSE)),0,VLOOKUP(Y33,Paramètres!$B$3:$C$56,2,FALSE)*Paramètres!$K$13),IF(OR(Y33="",OR($D33="",$D33="NL",$D33="HORS LIGUE")),0,VLOOKUP(IF(OR(Y33="",OR($D33="",$D33="NL",$D33="HORS LIGUE")),"",COUNTIFS($D$5:$D$72,"&lt;&gt;"&amp;"",$D$5:$D$72,"&lt;&gt;"&amp;"NL",$D$5:$D$72,"&lt;&gt;"&amp;"HORS LIGUE",Y$5:Y$72,"&lt;"&amp;Y33)+1),Paramètres!$B$3:$C$56,2,FALSE)*Paramètres!$K$13))</f>
        <v>0</v>
      </c>
      <c r="AA33" s="46"/>
      <c r="AB33" s="2">
        <f>IF(AA$2="Bike &amp; Run",IF(ISNA(VLOOKUP(AA33,Paramètres!$B$3:$C$56,2,FALSE)),0,VLOOKUP(AA33,Paramètres!$B$3:$C$56,2,FALSE)*Paramètres!$K$14),IF(OR(AA33="",OR($D33="",$D33="NL",$D33="HORS LIGUE")),0,VLOOKUP(IF(OR(AA33="",OR($D33="",$D33="NL",$D33="HORS LIGUE")),"",COUNTIFS($D$5:$D$72,"&lt;&gt;"&amp;"",$D$5:$D$72,"&lt;&gt;"&amp;"NL",$D$5:$D$72,"&lt;&gt;"&amp;"HORS LIGUE",AA$5:AA$72,"&lt;"&amp;AA33)+1),Paramètres!$B$3:$C$56,2,FALSE)*Paramètres!$K$14))</f>
        <v>0</v>
      </c>
      <c r="AC33" s="46"/>
      <c r="AD33" s="2">
        <f>IF(AC$2="Bike &amp; Run",IF(ISNA(VLOOKUP(AC33,Paramètres!$B$3:$C$56,2,FALSE)),0,VLOOKUP(AC33,Paramètres!$B$3:$C$56,2,FALSE)*Paramètres!$K$15),IF(OR(AC33="",OR($D33="",$D33="NL",$D33="HORS LIGUE")),0,VLOOKUP(IF(OR(AC33="",OR($D33="",$D33="NL",$D33="HORS LIGUE")),"",COUNTIFS($D$5:$D$72,"&lt;&gt;"&amp;"",$D$5:$D$72,"&lt;&gt;"&amp;"NL",$D$5:$D$72,"&lt;&gt;"&amp;"HORS LIGUE",AC$5:AC$72,"&lt;"&amp;AC33)+1),Paramètres!$B$3:$C$56,2,FALSE)*Paramètres!$K$15))</f>
        <v>0</v>
      </c>
      <c r="AE33" s="46"/>
      <c r="AF33" s="2">
        <f>IF(AE$2="Bike &amp; Run",IF(ISNA(VLOOKUP(AE33,Paramètres!$B$3:$C$56,2,FALSE)),0,VLOOKUP(AE33,Paramètres!$B$3:$C$56,2,FALSE)*Paramètres!$K$16),IF(OR(AE33="",OR($D33="",$D33="NL",$D33="HORS LIGUE")),0,VLOOKUP(IF(OR(AE33="",OR($D33="",$D33="NL",$D33="HORS LIGUE")),"",COUNTIFS($D$5:$D$72,"&lt;&gt;"&amp;"",$D$5:$D$72,"&lt;&gt;"&amp;"NL",$D$5:$D$72,"&lt;&gt;"&amp;"HORS LIGUE",AE$5:AE$72,"&lt;"&amp;AE33)+1),Paramètres!$B$3:$C$56,2,FALSE)*Paramètres!$K$16))</f>
        <v>0</v>
      </c>
      <c r="AG33" s="46"/>
      <c r="AH33" s="2">
        <f>IF(AG$2="Bike &amp; Run",IF(ISNA(VLOOKUP(AG33,Paramètres!$B$3:$C$56,2,FALSE)),0,VLOOKUP(AG33,Paramètres!$B$3:$C$56,2,FALSE)*Paramètres!$K$17),IF(OR(AG33="",OR($D33="",$D33="NL",$D33="HORS LIGUE")),0,VLOOKUP(IF(OR(AG33="",OR($D33="",$D33="NL",$D33="HORS LIGUE")),"",COUNTIFS($D$5:$D$72,"&lt;&gt;"&amp;"",$D$5:$D$72,"&lt;&gt;"&amp;"NL",$D$5:$D$72,"&lt;&gt;"&amp;"HORS LIGUE",AG$5:AG$72,"&lt;"&amp;AG33)+1),Paramètres!$B$3:$C$56,2,FALSE)*Paramètres!$K$17))</f>
        <v>0</v>
      </c>
      <c r="AI33" s="40">
        <f t="shared" si="0"/>
        <v>0</v>
      </c>
      <c r="AJ33" s="3" t="str">
        <f t="shared" si="1"/>
        <v/>
      </c>
      <c r="AK33" s="5">
        <f t="shared" si="2"/>
        <v>0</v>
      </c>
      <c r="AL33" s="41">
        <f t="shared" si="3"/>
        <v>0</v>
      </c>
      <c r="AM33" s="33" t="str">
        <f t="shared" si="4"/>
        <v/>
      </c>
      <c r="AO33" s="22">
        <f t="shared" si="5"/>
        <v>0</v>
      </c>
      <c r="AP33">
        <f t="shared" si="6"/>
        <v>0</v>
      </c>
      <c r="AQ33">
        <f t="shared" si="7"/>
        <v>0</v>
      </c>
      <c r="AR33">
        <f t="shared" si="8"/>
        <v>0</v>
      </c>
      <c r="AS33">
        <f t="shared" si="9"/>
        <v>0</v>
      </c>
      <c r="AT33">
        <f t="shared" si="10"/>
        <v>0</v>
      </c>
      <c r="AU33">
        <f t="shared" si="11"/>
        <v>0</v>
      </c>
      <c r="AV33">
        <f t="shared" si="12"/>
        <v>0</v>
      </c>
      <c r="AW33">
        <f t="shared" si="13"/>
        <v>0</v>
      </c>
      <c r="AX33">
        <f t="shared" si="14"/>
        <v>0</v>
      </c>
      <c r="AY33">
        <f t="shared" si="15"/>
        <v>0</v>
      </c>
      <c r="AZ33">
        <f t="shared" si="16"/>
        <v>0</v>
      </c>
      <c r="BA33">
        <f t="shared" si="17"/>
        <v>0</v>
      </c>
      <c r="BB33">
        <f t="shared" si="18"/>
        <v>0</v>
      </c>
      <c r="BC33">
        <f t="shared" si="19"/>
        <v>0</v>
      </c>
      <c r="BD33">
        <f t="shared" si="20"/>
        <v>0</v>
      </c>
      <c r="BE33" s="22">
        <f t="shared" ref="BE33:BR33" si="49">BD33+LARGE($AO33:$BC33,BE$4)</f>
        <v>0</v>
      </c>
      <c r="BF33" s="22">
        <f t="shared" si="49"/>
        <v>0</v>
      </c>
      <c r="BG33" s="22">
        <f t="shared" si="49"/>
        <v>0</v>
      </c>
      <c r="BH33" s="22">
        <f t="shared" si="49"/>
        <v>0</v>
      </c>
      <c r="BI33" s="22">
        <f t="shared" si="49"/>
        <v>0</v>
      </c>
      <c r="BJ33" s="22">
        <f t="shared" si="49"/>
        <v>0</v>
      </c>
      <c r="BK33" s="22">
        <f t="shared" si="49"/>
        <v>0</v>
      </c>
      <c r="BL33" s="22">
        <f t="shared" si="49"/>
        <v>0</v>
      </c>
      <c r="BM33" s="22">
        <f t="shared" si="49"/>
        <v>0</v>
      </c>
      <c r="BN33" s="22">
        <f t="shared" si="49"/>
        <v>0</v>
      </c>
      <c r="BO33" s="22">
        <f t="shared" si="49"/>
        <v>0</v>
      </c>
      <c r="BP33" s="22">
        <f t="shared" si="49"/>
        <v>0</v>
      </c>
      <c r="BQ33" s="22">
        <f t="shared" si="49"/>
        <v>0</v>
      </c>
      <c r="BR33" s="22">
        <f t="shared" si="49"/>
        <v>0</v>
      </c>
    </row>
    <row r="34" spans="1:70" ht="16.5">
      <c r="A34" s="14" t="s">
        <v>758</v>
      </c>
      <c r="B34" s="32" t="str">
        <f>IF(ISNA(VLOOKUP(A34,'Licenciés Jeunes 2023'!A:C,3,0)),"",VLOOKUP(A34,'Licenciés Jeunes 2023'!A:C,3,0))</f>
        <v/>
      </c>
      <c r="C34" s="32" t="str">
        <f>IF(ISNA(VLOOKUP(A34,'Licenciés Jeunes 2023'!A:C,2,0)),"",VLOOKUP(A34,'Licenciés Jeunes 2023'!A:C,2,0))</f>
        <v/>
      </c>
      <c r="D34" s="32" t="str">
        <f>IF(ISNA(VLOOKUP(A34,'Licenciés Jeunes 2023'!A:F,6,0)),"",VLOOKUP(A34,'Licenciés Jeunes 2023'!A:F,6,0))</f>
        <v/>
      </c>
      <c r="E34" s="6"/>
      <c r="F34" s="2">
        <f>IF(E$2="Bike &amp; Run",IF(ISNA(VLOOKUP(E34,Paramètres!$B$3:$C$56,2,FALSE)),0,VLOOKUP(E34,Paramètres!$B$3:$C$56,2,FALSE)*Paramètres!$K$3),IF(OR(E34="",OR($D34="",$D34="NL",$D34="HORS LIGUE")),0,VLOOKUP(IF(OR(E34="",OR($D34="",$D34="NL",$D34="HORS LIGUE")),"",COUNTIFS($D$5:$D$72,"&lt;&gt;"&amp;"",$D$5:$D$72,"&lt;&gt;"&amp;"NL",$D$5:$D$72,"&lt;&gt;"&amp;"HORS LIGUE",E$5:E$72,"&lt;"&amp;E34)+1),Paramètres!$B$3:$C$56,2,FALSE)*Paramètres!$K$3))</f>
        <v>0</v>
      </c>
      <c r="G34" s="4"/>
      <c r="H34" s="2">
        <f>IF(G$2="Bike &amp; Run",IF(ISNA(VLOOKUP(G34,Paramètres!$B$3:$C$56,2,FALSE)),0,VLOOKUP(G34,Paramètres!$B$3:$C$56,2,FALSE)*Paramètres!$K$4),IF(OR(G34="",OR($D34="",$D34="NL",$D34="HORS LIGUE")),0,VLOOKUP(IF(OR(G34="",OR($D34="",$D34="NL",$D34="HORS LIGUE")),"",COUNTIFS($D$5:$D$72,"&lt;&gt;"&amp;"",$D$5:$D$72,"&lt;&gt;"&amp;"NL",$D$5:$D$72,"&lt;&gt;"&amp;"HORS LIGUE",G$5:G$72,"&lt;"&amp;G34)+1),Paramètres!$B$3:$C$56,2,FALSE)*Paramètres!$K$4))</f>
        <v>0</v>
      </c>
      <c r="I34" s="36"/>
      <c r="J34" s="2">
        <f>IF(I$2="Bike &amp; Run",IF(ISNA(VLOOKUP(I34,Paramètres!$B$3:$C$56,2,FALSE)),0,VLOOKUP(I34,Paramètres!$B$3:$C$56,2,FALSE)*Paramètres!$K$5),IF(OR(I34="",OR($D34="",$D34="NL",$D34="HORS LIGUE")),0,VLOOKUP(IF(OR(I34="",OR($D34="",$D34="NL",$D34="HORS LIGUE")),"",COUNTIFS($D$5:$D$72,"&lt;&gt;"&amp;"",$D$5:$D$72,"&lt;&gt;"&amp;"NL",$D$5:$D$72,"&lt;&gt;"&amp;"HORS LIGUE",I$5:I$72,"&lt;"&amp;I34)+1),Paramètres!$B$3:$C$56,2,FALSE)*Paramètres!$K$5))</f>
        <v>0</v>
      </c>
      <c r="K34" s="4"/>
      <c r="L34" s="2">
        <f>IF(K$2="Bike &amp; Run",IF(ISNA(VLOOKUP(K34,Paramètres!$B$3:$C$56,2,FALSE)),0,VLOOKUP(K34,Paramètres!$B$3:$C$56,2,FALSE)*Paramètres!$K$6),IF(OR(K34="",OR($D34="",$D34="NL",$D34="HORS LIGUE")),0,VLOOKUP(IF(OR(K34="",OR($D34="",$D34="NL",$D34="HORS LIGUE")),"",COUNTIFS($D$5:$D$72,"&lt;&gt;"&amp;"",$D$5:$D$72,"&lt;&gt;"&amp;"NL",$D$5:$D$72,"&lt;&gt;"&amp;"HORS LIGUE",K$5:K$72,"&lt;"&amp;K34)+1),Paramètres!$B$3:$C$56,2,FALSE)*Paramètres!$K$6))</f>
        <v>0</v>
      </c>
      <c r="M34" s="4"/>
      <c r="N34" s="2">
        <f>IF(M$2="Bike &amp; Run",IF(ISNA(VLOOKUP(M34,Paramètres!$B$3:$C$56,2,FALSE)),0,VLOOKUP(M34,Paramètres!$B$3:$C$56,2,FALSE)*Paramètres!$K$7),IF(OR(M34="",OR($D34="",$D34="NL",$D34="HORS LIGUE")),0,VLOOKUP(IF(OR(M34="",OR($D34="",$D34="NL",$D34="HORS LIGUE")),"",COUNTIFS($D$5:$D$72,"&lt;&gt;"&amp;"",$D$5:$D$72,"&lt;&gt;"&amp;"NL",$D$5:$D$72,"&lt;&gt;"&amp;"HORS LIGUE",M$5:M$72,"&lt;"&amp;M34)+1),Paramètres!$B$3:$C$56,2,FALSE)*Paramètres!$K$7))</f>
        <v>0</v>
      </c>
      <c r="O34" s="46"/>
      <c r="P34" s="2">
        <f>IF(O$2="Bike &amp; Run",IF(ISNA(VLOOKUP(O34,Paramètres!$B$3:$C$56,2,FALSE)),0,VLOOKUP(O34,Paramètres!$B$3:$C$56,2,FALSE)*Paramètres!$K$8),IF(OR(O34="",OR($D34="",$D34="NL",$D34="HORS LIGUE")),0,VLOOKUP(IF(OR(O34="",OR($D34="",$D34="NL",$D34="HORS LIGUE")),"",COUNTIFS($D$5:$D$72,"&lt;&gt;"&amp;"",$D$5:$D$72,"&lt;&gt;"&amp;"NL",$D$5:$D$72,"&lt;&gt;"&amp;"HORS LIGUE",O$5:O$72,"&lt;"&amp;O34)+1),Paramètres!$B$3:$C$56,2,FALSE)*Paramètres!$K$8))</f>
        <v>0</v>
      </c>
      <c r="Q34" s="46"/>
      <c r="R34" s="2">
        <f>IF(Q$2="Bike &amp; Run",IF(ISNA(VLOOKUP(Q34,Paramètres!$B$3:$C$56,2,FALSE)),0,VLOOKUP(Q34,Paramètres!$B$3:$C$56,2,FALSE)*Paramètres!$K$9),IF(OR(Q34="",OR($D34="",$D34="NL",$D34="HORS LIGUE")),0,VLOOKUP(IF(OR(Q34="",OR($D34="",$D34="NL",$D34="HORS LIGUE")),"",COUNTIFS($D$5:$D$72,"&lt;&gt;"&amp;"",$D$5:$D$72,"&lt;&gt;"&amp;"NL",$D$5:$D$72,"&lt;&gt;"&amp;"HORS LIGUE",Q$5:Q$72,"&lt;"&amp;Q34)+1),Paramètres!$B$3:$C$56,2,FALSE)*Paramètres!$K$9))</f>
        <v>0</v>
      </c>
      <c r="S34" s="46"/>
      <c r="T34" s="2">
        <f>IF(S$2="Bike &amp; Run",IF(ISNA(VLOOKUP(S34,Paramètres!$B$3:$C$56,2,FALSE)),0,VLOOKUP(S34,Paramètres!$B$3:$C$56,2,FALSE)*Paramètres!$K$10),IF(OR(S34="",OR($D34="",$D34="NL",$D34="HORS LIGUE")),0,VLOOKUP(IF(OR(S34="",OR($D34="",$D34="NL",$D34="HORS LIGUE")),"",COUNTIFS($D$5:$D$72,"&lt;&gt;"&amp;"",$D$5:$D$72,"&lt;&gt;"&amp;"NL",$D$5:$D$72,"&lt;&gt;"&amp;"HORS LIGUE",S$5:S$72,"&lt;"&amp;S34)+1),Paramètres!$B$3:$C$56,2,FALSE)*Paramètres!$K$10))</f>
        <v>0</v>
      </c>
      <c r="U34" s="46"/>
      <c r="V34" s="2">
        <f>IF(U$2="Bike &amp; Run",IF(ISNA(VLOOKUP(U34,Paramètres!$B$3:$C$56,2,FALSE)),0,VLOOKUP(U34,Paramètres!$B$3:$C$56,2,FALSE)*Paramètres!$K$11),IF(OR(U34="",OR($D34="",$D34="NL",$D34="HORS LIGUE")),0,VLOOKUP(IF(OR(U34="",OR($D34="",$D34="NL",$D34="HORS LIGUE")),"",COUNTIFS($D$5:$D$72,"&lt;&gt;"&amp;"",$D$5:$D$72,"&lt;&gt;"&amp;"NL",$D$5:$D$72,"&lt;&gt;"&amp;"HORS LIGUE",U$5:U$72,"&lt;"&amp;U34)+1),Paramètres!$B$3:$C$56,2,FALSE)*Paramètres!$K$11))</f>
        <v>0</v>
      </c>
      <c r="W34" s="46"/>
      <c r="X34" s="2">
        <f>IF(W$2="Bike &amp; Run",IF(ISNA(VLOOKUP(W34,Paramètres!$B$3:$C$56,2,FALSE)),0,VLOOKUP(W34,Paramètres!$B$3:$C$56,2,FALSE)*Paramètres!$K$12),IF(OR(W34="",OR($D34="",$D34="NL",$D34="HORS LIGUE")),0,VLOOKUP(IF(OR(W34="",OR($D34="",$D34="NL",$D34="HORS LIGUE")),"",COUNTIFS($D$5:$D$72,"&lt;&gt;"&amp;"",$D$5:$D$72,"&lt;&gt;"&amp;"NL",$D$5:$D$72,"&lt;&gt;"&amp;"HORS LIGUE",W$5:W$72,"&lt;"&amp;W34)+1),Paramètres!$B$3:$C$56,2,FALSE)*Paramètres!$K$12))</f>
        <v>0</v>
      </c>
      <c r="Y34" s="46"/>
      <c r="Z34" s="2">
        <f>IF(Y$2="Bike &amp; Run",IF(ISNA(VLOOKUP(Y34,Paramètres!$B$3:$C$56,2,FALSE)),0,VLOOKUP(Y34,Paramètres!$B$3:$C$56,2,FALSE)*Paramètres!$K$13),IF(OR(Y34="",OR($D34="",$D34="NL",$D34="HORS LIGUE")),0,VLOOKUP(IF(OR(Y34="",OR($D34="",$D34="NL",$D34="HORS LIGUE")),"",COUNTIFS($D$5:$D$72,"&lt;&gt;"&amp;"",$D$5:$D$72,"&lt;&gt;"&amp;"NL",$D$5:$D$72,"&lt;&gt;"&amp;"HORS LIGUE",Y$5:Y$72,"&lt;"&amp;Y34)+1),Paramètres!$B$3:$C$56,2,FALSE)*Paramètres!$K$13))</f>
        <v>0</v>
      </c>
      <c r="AA34" s="46"/>
      <c r="AB34" s="2">
        <f>IF(AA$2="Bike &amp; Run",IF(ISNA(VLOOKUP(AA34,Paramètres!$B$3:$C$56,2,FALSE)),0,VLOOKUP(AA34,Paramètres!$B$3:$C$56,2,FALSE)*Paramètres!$K$14),IF(OR(AA34="",OR($D34="",$D34="NL",$D34="HORS LIGUE")),0,VLOOKUP(IF(OR(AA34="",OR($D34="",$D34="NL",$D34="HORS LIGUE")),"",COUNTIFS($D$5:$D$72,"&lt;&gt;"&amp;"",$D$5:$D$72,"&lt;&gt;"&amp;"NL",$D$5:$D$72,"&lt;&gt;"&amp;"HORS LIGUE",AA$5:AA$72,"&lt;"&amp;AA34)+1),Paramètres!$B$3:$C$56,2,FALSE)*Paramètres!$K$14))</f>
        <v>0</v>
      </c>
      <c r="AC34" s="46"/>
      <c r="AD34" s="2">
        <f>IF(AC$2="Bike &amp; Run",IF(ISNA(VLOOKUP(AC34,Paramètres!$B$3:$C$56,2,FALSE)),0,VLOOKUP(AC34,Paramètres!$B$3:$C$56,2,FALSE)*Paramètres!$K$15),IF(OR(AC34="",OR($D34="",$D34="NL",$D34="HORS LIGUE")),0,VLOOKUP(IF(OR(AC34="",OR($D34="",$D34="NL",$D34="HORS LIGUE")),"",COUNTIFS($D$5:$D$72,"&lt;&gt;"&amp;"",$D$5:$D$72,"&lt;&gt;"&amp;"NL",$D$5:$D$72,"&lt;&gt;"&amp;"HORS LIGUE",AC$5:AC$72,"&lt;"&amp;AC34)+1),Paramètres!$B$3:$C$56,2,FALSE)*Paramètres!$K$15))</f>
        <v>0</v>
      </c>
      <c r="AE34" s="46"/>
      <c r="AF34" s="2">
        <f>IF(AE$2="Bike &amp; Run",IF(ISNA(VLOOKUP(AE34,Paramètres!$B$3:$C$56,2,FALSE)),0,VLOOKUP(AE34,Paramètres!$B$3:$C$56,2,FALSE)*Paramètres!$K$16),IF(OR(AE34="",OR($D34="",$D34="NL",$D34="HORS LIGUE")),0,VLOOKUP(IF(OR(AE34="",OR($D34="",$D34="NL",$D34="HORS LIGUE")),"",COUNTIFS($D$5:$D$72,"&lt;&gt;"&amp;"",$D$5:$D$72,"&lt;&gt;"&amp;"NL",$D$5:$D$72,"&lt;&gt;"&amp;"HORS LIGUE",AE$5:AE$72,"&lt;"&amp;AE34)+1),Paramètres!$B$3:$C$56,2,FALSE)*Paramètres!$K$16))</f>
        <v>0</v>
      </c>
      <c r="AG34" s="46"/>
      <c r="AH34" s="2">
        <f>IF(AG$2="Bike &amp; Run",IF(ISNA(VLOOKUP(AG34,Paramètres!$B$3:$C$56,2,FALSE)),0,VLOOKUP(AG34,Paramètres!$B$3:$C$56,2,FALSE)*Paramètres!$K$17),IF(OR(AG34="",OR($D34="",$D34="NL",$D34="HORS LIGUE")),0,VLOOKUP(IF(OR(AG34="",OR($D34="",$D34="NL",$D34="HORS LIGUE")),"",COUNTIFS($D$5:$D$72,"&lt;&gt;"&amp;"",$D$5:$D$72,"&lt;&gt;"&amp;"NL",$D$5:$D$72,"&lt;&gt;"&amp;"HORS LIGUE",AG$5:AG$72,"&lt;"&amp;AG34)+1),Paramètres!$B$3:$C$56,2,FALSE)*Paramètres!$K$17))</f>
        <v>0</v>
      </c>
      <c r="AI34" s="40">
        <f t="shared" si="0"/>
        <v>0</v>
      </c>
      <c r="AJ34" s="3" t="str">
        <f t="shared" si="1"/>
        <v/>
      </c>
      <c r="AK34" s="5">
        <f t="shared" si="2"/>
        <v>0</v>
      </c>
      <c r="AL34" s="41">
        <f t="shared" si="3"/>
        <v>0</v>
      </c>
      <c r="AM34" s="33" t="str">
        <f t="shared" si="4"/>
        <v/>
      </c>
      <c r="AO34" s="22">
        <f t="shared" si="5"/>
        <v>0</v>
      </c>
      <c r="AP34">
        <f t="shared" si="6"/>
        <v>0</v>
      </c>
      <c r="AQ34">
        <f t="shared" si="7"/>
        <v>0</v>
      </c>
      <c r="AR34">
        <f t="shared" si="8"/>
        <v>0</v>
      </c>
      <c r="AS34">
        <f t="shared" si="9"/>
        <v>0</v>
      </c>
      <c r="AT34">
        <f t="shared" si="10"/>
        <v>0</v>
      </c>
      <c r="AU34">
        <f t="shared" si="11"/>
        <v>0</v>
      </c>
      <c r="AV34">
        <f t="shared" si="12"/>
        <v>0</v>
      </c>
      <c r="AW34">
        <f t="shared" si="13"/>
        <v>0</v>
      </c>
      <c r="AX34">
        <f t="shared" si="14"/>
        <v>0</v>
      </c>
      <c r="AY34">
        <f t="shared" si="15"/>
        <v>0</v>
      </c>
      <c r="AZ34">
        <f t="shared" si="16"/>
        <v>0</v>
      </c>
      <c r="BA34">
        <f t="shared" si="17"/>
        <v>0</v>
      </c>
      <c r="BB34">
        <f t="shared" si="18"/>
        <v>0</v>
      </c>
      <c r="BC34">
        <f t="shared" si="19"/>
        <v>0</v>
      </c>
      <c r="BD34">
        <f t="shared" si="20"/>
        <v>0</v>
      </c>
      <c r="BE34" s="22">
        <f t="shared" ref="BE34:BR34" si="50">BD34+LARGE($AO34:$BC34,BE$4)</f>
        <v>0</v>
      </c>
      <c r="BF34" s="22">
        <f t="shared" si="50"/>
        <v>0</v>
      </c>
      <c r="BG34" s="22">
        <f t="shared" si="50"/>
        <v>0</v>
      </c>
      <c r="BH34" s="22">
        <f t="shared" si="50"/>
        <v>0</v>
      </c>
      <c r="BI34" s="22">
        <f t="shared" si="50"/>
        <v>0</v>
      </c>
      <c r="BJ34" s="22">
        <f t="shared" si="50"/>
        <v>0</v>
      </c>
      <c r="BK34" s="22">
        <f t="shared" si="50"/>
        <v>0</v>
      </c>
      <c r="BL34" s="22">
        <f t="shared" si="50"/>
        <v>0</v>
      </c>
      <c r="BM34" s="22">
        <f t="shared" si="50"/>
        <v>0</v>
      </c>
      <c r="BN34" s="22">
        <f t="shared" si="50"/>
        <v>0</v>
      </c>
      <c r="BO34" s="22">
        <f t="shared" si="50"/>
        <v>0</v>
      </c>
      <c r="BP34" s="22">
        <f t="shared" si="50"/>
        <v>0</v>
      </c>
      <c r="BQ34" s="22">
        <f t="shared" si="50"/>
        <v>0</v>
      </c>
      <c r="BR34" s="22">
        <f t="shared" si="50"/>
        <v>0</v>
      </c>
    </row>
    <row r="35" spans="1:70" ht="16.5">
      <c r="A35" s="14" t="s">
        <v>788</v>
      </c>
      <c r="B35" s="32" t="str">
        <f>IF(ISNA(VLOOKUP(A35,'Licenciés Jeunes 2023'!A:C,3,0)),"",VLOOKUP(A35,'Licenciés Jeunes 2023'!A:C,3,0))</f>
        <v/>
      </c>
      <c r="C35" s="32" t="str">
        <f>IF(ISNA(VLOOKUP(A35,'Licenciés Jeunes 2023'!A:C,2,0)),"",VLOOKUP(A35,'Licenciés Jeunes 2023'!A:C,2,0))</f>
        <v/>
      </c>
      <c r="D35" s="32" t="str">
        <f>IF(ISNA(VLOOKUP(A35,'Licenciés Jeunes 2023'!A:F,6,0)),"",VLOOKUP(A35,'Licenciés Jeunes 2023'!A:F,6,0))</f>
        <v/>
      </c>
      <c r="E35" s="6"/>
      <c r="F35" s="2">
        <f>IF(E$2="Bike &amp; Run",IF(ISNA(VLOOKUP(E35,Paramètres!$B$3:$C$56,2,FALSE)),0,VLOOKUP(E35,Paramètres!$B$3:$C$56,2,FALSE)*Paramètres!$K$3),IF(OR(E35="",OR($D35="",$D35="NL",$D35="HORS LIGUE")),0,VLOOKUP(IF(OR(E35="",OR($D35="",$D35="NL",$D35="HORS LIGUE")),"",COUNTIFS($D$5:$D$72,"&lt;&gt;"&amp;"",$D$5:$D$72,"&lt;&gt;"&amp;"NL",$D$5:$D$72,"&lt;&gt;"&amp;"HORS LIGUE",E$5:E$72,"&lt;"&amp;E35)+1),Paramètres!$B$3:$C$56,2,FALSE)*Paramètres!$K$3))</f>
        <v>0</v>
      </c>
      <c r="G35" s="4"/>
      <c r="H35" s="2">
        <f>IF(G$2="Bike &amp; Run",IF(ISNA(VLOOKUP(G35,Paramètres!$B$3:$C$56,2,FALSE)),0,VLOOKUP(G35,Paramètres!$B$3:$C$56,2,FALSE)*Paramètres!$K$4),IF(OR(G35="",OR($D35="",$D35="NL",$D35="HORS LIGUE")),0,VLOOKUP(IF(OR(G35="",OR($D35="",$D35="NL",$D35="HORS LIGUE")),"",COUNTIFS($D$5:$D$72,"&lt;&gt;"&amp;"",$D$5:$D$72,"&lt;&gt;"&amp;"NL",$D$5:$D$72,"&lt;&gt;"&amp;"HORS LIGUE",G$5:G$72,"&lt;"&amp;G35)+1),Paramètres!$B$3:$C$56,2,FALSE)*Paramètres!$K$4))</f>
        <v>0</v>
      </c>
      <c r="I35" s="36"/>
      <c r="J35" s="2">
        <f>IF(I$2="Bike &amp; Run",IF(ISNA(VLOOKUP(I35,Paramètres!$B$3:$C$56,2,FALSE)),0,VLOOKUP(I35,Paramètres!$B$3:$C$56,2,FALSE)*Paramètres!$K$5),IF(OR(I35="",OR($D35="",$D35="NL",$D35="HORS LIGUE")),0,VLOOKUP(IF(OR(I35="",OR($D35="",$D35="NL",$D35="HORS LIGUE")),"",COUNTIFS($D$5:$D$72,"&lt;&gt;"&amp;"",$D$5:$D$72,"&lt;&gt;"&amp;"NL",$D$5:$D$72,"&lt;&gt;"&amp;"HORS LIGUE",I$5:I$72,"&lt;"&amp;I35)+1),Paramètres!$B$3:$C$56,2,FALSE)*Paramètres!$K$5))</f>
        <v>0</v>
      </c>
      <c r="K35" s="4"/>
      <c r="L35" s="2">
        <f>IF(K$2="Bike &amp; Run",IF(ISNA(VLOOKUP(K35,Paramètres!$B$3:$C$56,2,FALSE)),0,VLOOKUP(K35,Paramètres!$B$3:$C$56,2,FALSE)*Paramètres!$K$6),IF(OR(K35="",OR($D35="",$D35="NL",$D35="HORS LIGUE")),0,VLOOKUP(IF(OR(K35="",OR($D35="",$D35="NL",$D35="HORS LIGUE")),"",COUNTIFS($D$5:$D$72,"&lt;&gt;"&amp;"",$D$5:$D$72,"&lt;&gt;"&amp;"NL",$D$5:$D$72,"&lt;&gt;"&amp;"HORS LIGUE",K$5:K$72,"&lt;"&amp;K35)+1),Paramètres!$B$3:$C$56,2,FALSE)*Paramètres!$K$6))</f>
        <v>0</v>
      </c>
      <c r="M35" s="4"/>
      <c r="N35" s="2">
        <f>IF(M$2="Bike &amp; Run",IF(ISNA(VLOOKUP(M35,Paramètres!$B$3:$C$56,2,FALSE)),0,VLOOKUP(M35,Paramètres!$B$3:$C$56,2,FALSE)*Paramètres!$K$7),IF(OR(M35="",OR($D35="",$D35="NL",$D35="HORS LIGUE")),0,VLOOKUP(IF(OR(M35="",OR($D35="",$D35="NL",$D35="HORS LIGUE")),"",COUNTIFS($D$5:$D$72,"&lt;&gt;"&amp;"",$D$5:$D$72,"&lt;&gt;"&amp;"NL",$D$5:$D$72,"&lt;&gt;"&amp;"HORS LIGUE",M$5:M$72,"&lt;"&amp;M35)+1),Paramètres!$B$3:$C$56,2,FALSE)*Paramètres!$K$7))</f>
        <v>0</v>
      </c>
      <c r="O35" s="46"/>
      <c r="P35" s="2">
        <f>IF(O$2="Bike &amp; Run",IF(ISNA(VLOOKUP(O35,Paramètres!$B$3:$C$56,2,FALSE)),0,VLOOKUP(O35,Paramètres!$B$3:$C$56,2,FALSE)*Paramètres!$K$8),IF(OR(O35="",OR($D35="",$D35="NL",$D35="HORS LIGUE")),0,VLOOKUP(IF(OR(O35="",OR($D35="",$D35="NL",$D35="HORS LIGUE")),"",COUNTIFS($D$5:$D$72,"&lt;&gt;"&amp;"",$D$5:$D$72,"&lt;&gt;"&amp;"NL",$D$5:$D$72,"&lt;&gt;"&amp;"HORS LIGUE",O$5:O$72,"&lt;"&amp;O35)+1),Paramètres!$B$3:$C$56,2,FALSE)*Paramètres!$K$8))</f>
        <v>0</v>
      </c>
      <c r="Q35" s="46"/>
      <c r="R35" s="2">
        <f>IF(Q$2="Bike &amp; Run",IF(ISNA(VLOOKUP(Q35,Paramètres!$B$3:$C$56,2,FALSE)),0,VLOOKUP(Q35,Paramètres!$B$3:$C$56,2,FALSE)*Paramètres!$K$9),IF(OR(Q35="",OR($D35="",$D35="NL",$D35="HORS LIGUE")),0,VLOOKUP(IF(OR(Q35="",OR($D35="",$D35="NL",$D35="HORS LIGUE")),"",COUNTIFS($D$5:$D$72,"&lt;&gt;"&amp;"",$D$5:$D$72,"&lt;&gt;"&amp;"NL",$D$5:$D$72,"&lt;&gt;"&amp;"HORS LIGUE",Q$5:Q$72,"&lt;"&amp;Q35)+1),Paramètres!$B$3:$C$56,2,FALSE)*Paramètres!$K$9))</f>
        <v>0</v>
      </c>
      <c r="S35" s="46"/>
      <c r="T35" s="2">
        <f>IF(S$2="Bike &amp; Run",IF(ISNA(VLOOKUP(S35,Paramètres!$B$3:$C$56,2,FALSE)),0,VLOOKUP(S35,Paramètres!$B$3:$C$56,2,FALSE)*Paramètres!$K$10),IF(OR(S35="",OR($D35="",$D35="NL",$D35="HORS LIGUE")),0,VLOOKUP(IF(OR(S35="",OR($D35="",$D35="NL",$D35="HORS LIGUE")),"",COUNTIFS($D$5:$D$72,"&lt;&gt;"&amp;"",$D$5:$D$72,"&lt;&gt;"&amp;"NL",$D$5:$D$72,"&lt;&gt;"&amp;"HORS LIGUE",S$5:S$72,"&lt;"&amp;S35)+1),Paramètres!$B$3:$C$56,2,FALSE)*Paramètres!$K$10))</f>
        <v>0</v>
      </c>
      <c r="U35" s="46"/>
      <c r="V35" s="2">
        <f>IF(U$2="Bike &amp; Run",IF(ISNA(VLOOKUP(U35,Paramètres!$B$3:$C$56,2,FALSE)),0,VLOOKUP(U35,Paramètres!$B$3:$C$56,2,FALSE)*Paramètres!$K$11),IF(OR(U35="",OR($D35="",$D35="NL",$D35="HORS LIGUE")),0,VLOOKUP(IF(OR(U35="",OR($D35="",$D35="NL",$D35="HORS LIGUE")),"",COUNTIFS($D$5:$D$72,"&lt;&gt;"&amp;"",$D$5:$D$72,"&lt;&gt;"&amp;"NL",$D$5:$D$72,"&lt;&gt;"&amp;"HORS LIGUE",U$5:U$72,"&lt;"&amp;U35)+1),Paramètres!$B$3:$C$56,2,FALSE)*Paramètres!$K$11))</f>
        <v>0</v>
      </c>
      <c r="W35" s="46"/>
      <c r="X35" s="2">
        <f>IF(W$2="Bike &amp; Run",IF(ISNA(VLOOKUP(W35,Paramètres!$B$3:$C$56,2,FALSE)),0,VLOOKUP(W35,Paramètres!$B$3:$C$56,2,FALSE)*Paramètres!$K$12),IF(OR(W35="",OR($D35="",$D35="NL",$D35="HORS LIGUE")),0,VLOOKUP(IF(OR(W35="",OR($D35="",$D35="NL",$D35="HORS LIGUE")),"",COUNTIFS($D$5:$D$72,"&lt;&gt;"&amp;"",$D$5:$D$72,"&lt;&gt;"&amp;"NL",$D$5:$D$72,"&lt;&gt;"&amp;"HORS LIGUE",W$5:W$72,"&lt;"&amp;W35)+1),Paramètres!$B$3:$C$56,2,FALSE)*Paramètres!$K$12))</f>
        <v>0</v>
      </c>
      <c r="Y35" s="46"/>
      <c r="Z35" s="2">
        <f>IF(Y$2="Bike &amp; Run",IF(ISNA(VLOOKUP(Y35,Paramètres!$B$3:$C$56,2,FALSE)),0,VLOOKUP(Y35,Paramètres!$B$3:$C$56,2,FALSE)*Paramètres!$K$13),IF(OR(Y35="",OR($D35="",$D35="NL",$D35="HORS LIGUE")),0,VLOOKUP(IF(OR(Y35="",OR($D35="",$D35="NL",$D35="HORS LIGUE")),"",COUNTIFS($D$5:$D$72,"&lt;&gt;"&amp;"",$D$5:$D$72,"&lt;&gt;"&amp;"NL",$D$5:$D$72,"&lt;&gt;"&amp;"HORS LIGUE",Y$5:Y$72,"&lt;"&amp;Y35)+1),Paramètres!$B$3:$C$56,2,FALSE)*Paramètres!$K$13))</f>
        <v>0</v>
      </c>
      <c r="AA35" s="46"/>
      <c r="AB35" s="2">
        <f>IF(AA$2="Bike &amp; Run",IF(ISNA(VLOOKUP(AA35,Paramètres!$B$3:$C$56,2,FALSE)),0,VLOOKUP(AA35,Paramètres!$B$3:$C$56,2,FALSE)*Paramètres!$K$14),IF(OR(AA35="",OR($D35="",$D35="NL",$D35="HORS LIGUE")),0,VLOOKUP(IF(OR(AA35="",OR($D35="",$D35="NL",$D35="HORS LIGUE")),"",COUNTIFS($D$5:$D$72,"&lt;&gt;"&amp;"",$D$5:$D$72,"&lt;&gt;"&amp;"NL",$D$5:$D$72,"&lt;&gt;"&amp;"HORS LIGUE",AA$5:AA$72,"&lt;"&amp;AA35)+1),Paramètres!$B$3:$C$56,2,FALSE)*Paramètres!$K$14))</f>
        <v>0</v>
      </c>
      <c r="AC35" s="46"/>
      <c r="AD35" s="2">
        <f>IF(AC$2="Bike &amp; Run",IF(ISNA(VLOOKUP(AC35,Paramètres!$B$3:$C$56,2,FALSE)),0,VLOOKUP(AC35,Paramètres!$B$3:$C$56,2,FALSE)*Paramètres!$K$15),IF(OR(AC35="",OR($D35="",$D35="NL",$D35="HORS LIGUE")),0,VLOOKUP(IF(OR(AC35="",OR($D35="",$D35="NL",$D35="HORS LIGUE")),"",COUNTIFS($D$5:$D$72,"&lt;&gt;"&amp;"",$D$5:$D$72,"&lt;&gt;"&amp;"NL",$D$5:$D$72,"&lt;&gt;"&amp;"HORS LIGUE",AC$5:AC$72,"&lt;"&amp;AC35)+1),Paramètres!$B$3:$C$56,2,FALSE)*Paramètres!$K$15))</f>
        <v>0</v>
      </c>
      <c r="AE35" s="46"/>
      <c r="AF35" s="2">
        <f>IF(AE$2="Bike &amp; Run",IF(ISNA(VLOOKUP(AE35,Paramètres!$B$3:$C$56,2,FALSE)),0,VLOOKUP(AE35,Paramètres!$B$3:$C$56,2,FALSE)*Paramètres!$K$16),IF(OR(AE35="",OR($D35="",$D35="NL",$D35="HORS LIGUE")),0,VLOOKUP(IF(OR(AE35="",OR($D35="",$D35="NL",$D35="HORS LIGUE")),"",COUNTIFS($D$5:$D$72,"&lt;&gt;"&amp;"",$D$5:$D$72,"&lt;&gt;"&amp;"NL",$D$5:$D$72,"&lt;&gt;"&amp;"HORS LIGUE",AE$5:AE$72,"&lt;"&amp;AE35)+1),Paramètres!$B$3:$C$56,2,FALSE)*Paramètres!$K$16))</f>
        <v>0</v>
      </c>
      <c r="AG35" s="46"/>
      <c r="AH35" s="2">
        <f>IF(AG$2="Bike &amp; Run",IF(ISNA(VLOOKUP(AG35,Paramètres!$B$3:$C$56,2,FALSE)),0,VLOOKUP(AG35,Paramètres!$B$3:$C$56,2,FALSE)*Paramètres!$K$17),IF(OR(AG35="",OR($D35="",$D35="NL",$D35="HORS LIGUE")),0,VLOOKUP(IF(OR(AG35="",OR($D35="",$D35="NL",$D35="HORS LIGUE")),"",COUNTIFS($D$5:$D$72,"&lt;&gt;"&amp;"",$D$5:$D$72,"&lt;&gt;"&amp;"NL",$D$5:$D$72,"&lt;&gt;"&amp;"HORS LIGUE",AG$5:AG$72,"&lt;"&amp;AG35)+1),Paramètres!$B$3:$C$56,2,FALSE)*Paramètres!$K$17))</f>
        <v>0</v>
      </c>
      <c r="AI35" s="40">
        <f t="shared" si="0"/>
        <v>0</v>
      </c>
      <c r="AJ35" s="3" t="str">
        <f t="shared" si="1"/>
        <v/>
      </c>
      <c r="AK35" s="5">
        <f t="shared" si="2"/>
        <v>0</v>
      </c>
      <c r="AL35" s="41">
        <f t="shared" si="3"/>
        <v>0</v>
      </c>
      <c r="AM35" s="33" t="str">
        <f t="shared" si="4"/>
        <v/>
      </c>
      <c r="AO35" s="22">
        <f t="shared" si="5"/>
        <v>0</v>
      </c>
      <c r="AP35">
        <f t="shared" si="6"/>
        <v>0</v>
      </c>
      <c r="AQ35">
        <f t="shared" si="7"/>
        <v>0</v>
      </c>
      <c r="AR35">
        <f t="shared" si="8"/>
        <v>0</v>
      </c>
      <c r="AS35">
        <f t="shared" si="9"/>
        <v>0</v>
      </c>
      <c r="AT35">
        <f t="shared" si="10"/>
        <v>0</v>
      </c>
      <c r="AU35">
        <f t="shared" si="11"/>
        <v>0</v>
      </c>
      <c r="AV35">
        <f t="shared" si="12"/>
        <v>0</v>
      </c>
      <c r="AW35">
        <f t="shared" si="13"/>
        <v>0</v>
      </c>
      <c r="AX35">
        <f t="shared" si="14"/>
        <v>0</v>
      </c>
      <c r="AY35">
        <f t="shared" si="15"/>
        <v>0</v>
      </c>
      <c r="AZ35">
        <f t="shared" si="16"/>
        <v>0</v>
      </c>
      <c r="BA35">
        <f t="shared" si="17"/>
        <v>0</v>
      </c>
      <c r="BB35">
        <f t="shared" si="18"/>
        <v>0</v>
      </c>
      <c r="BC35">
        <f t="shared" si="19"/>
        <v>0</v>
      </c>
      <c r="BD35">
        <f t="shared" si="20"/>
        <v>0</v>
      </c>
      <c r="BE35" s="22">
        <f t="shared" ref="BE35:BR35" si="51">BD35+LARGE($AO35:$BC35,BE$4)</f>
        <v>0</v>
      </c>
      <c r="BF35" s="22">
        <f t="shared" si="51"/>
        <v>0</v>
      </c>
      <c r="BG35" s="22">
        <f t="shared" si="51"/>
        <v>0</v>
      </c>
      <c r="BH35" s="22">
        <f t="shared" si="51"/>
        <v>0</v>
      </c>
      <c r="BI35" s="22">
        <f t="shared" si="51"/>
        <v>0</v>
      </c>
      <c r="BJ35" s="22">
        <f t="shared" si="51"/>
        <v>0</v>
      </c>
      <c r="BK35" s="22">
        <f t="shared" si="51"/>
        <v>0</v>
      </c>
      <c r="BL35" s="22">
        <f t="shared" si="51"/>
        <v>0</v>
      </c>
      <c r="BM35" s="22">
        <f t="shared" si="51"/>
        <v>0</v>
      </c>
      <c r="BN35" s="22">
        <f t="shared" si="51"/>
        <v>0</v>
      </c>
      <c r="BO35" s="22">
        <f t="shared" si="51"/>
        <v>0</v>
      </c>
      <c r="BP35" s="22">
        <f t="shared" si="51"/>
        <v>0</v>
      </c>
      <c r="BQ35" s="22">
        <f t="shared" si="51"/>
        <v>0</v>
      </c>
      <c r="BR35" s="22">
        <f t="shared" si="51"/>
        <v>0</v>
      </c>
    </row>
    <row r="36" spans="1:70" ht="16.5">
      <c r="A36" s="14" t="s">
        <v>796</v>
      </c>
      <c r="B36" s="32" t="str">
        <f>IF(ISNA(VLOOKUP(A36,'Licenciés Jeunes 2023'!A:C,3,0)),"",VLOOKUP(A36,'Licenciés Jeunes 2023'!A:C,3,0))</f>
        <v/>
      </c>
      <c r="C36" s="32" t="str">
        <f>IF(ISNA(VLOOKUP(A36,'Licenciés Jeunes 2023'!A:C,2,0)),"",VLOOKUP(A36,'Licenciés Jeunes 2023'!A:C,2,0))</f>
        <v/>
      </c>
      <c r="D36" s="32" t="str">
        <f>IF(ISNA(VLOOKUP(A36,'Licenciés Jeunes 2023'!A:F,6,0)),"",VLOOKUP(A36,'Licenciés Jeunes 2023'!A:F,6,0))</f>
        <v/>
      </c>
      <c r="E36" s="6"/>
      <c r="F36" s="2">
        <f>IF(E$2="Bike &amp; Run",IF(ISNA(VLOOKUP(E36,Paramètres!$B$3:$C$56,2,FALSE)),0,VLOOKUP(E36,Paramètres!$B$3:$C$56,2,FALSE)*Paramètres!$K$3),IF(OR(E36="",OR($D36="",$D36="NL",$D36="HORS LIGUE")),0,VLOOKUP(IF(OR(E36="",OR($D36="",$D36="NL",$D36="HORS LIGUE")),"",COUNTIFS($D$5:$D$72,"&lt;&gt;"&amp;"",$D$5:$D$72,"&lt;&gt;"&amp;"NL",$D$5:$D$72,"&lt;&gt;"&amp;"HORS LIGUE",E$5:E$72,"&lt;"&amp;E36)+1),Paramètres!$B$3:$C$56,2,FALSE)*Paramètres!$K$3))</f>
        <v>0</v>
      </c>
      <c r="G36" s="4"/>
      <c r="H36" s="2">
        <f>IF(G$2="Bike &amp; Run",IF(ISNA(VLOOKUP(G36,Paramètres!$B$3:$C$56,2,FALSE)),0,VLOOKUP(G36,Paramètres!$B$3:$C$56,2,FALSE)*Paramètres!$K$4),IF(OR(G36="",OR($D36="",$D36="NL",$D36="HORS LIGUE")),0,VLOOKUP(IF(OR(G36="",OR($D36="",$D36="NL",$D36="HORS LIGUE")),"",COUNTIFS($D$5:$D$72,"&lt;&gt;"&amp;"",$D$5:$D$72,"&lt;&gt;"&amp;"NL",$D$5:$D$72,"&lt;&gt;"&amp;"HORS LIGUE",G$5:G$72,"&lt;"&amp;G36)+1),Paramètres!$B$3:$C$56,2,FALSE)*Paramètres!$K$4))</f>
        <v>0</v>
      </c>
      <c r="I36" s="36"/>
      <c r="J36" s="2">
        <f>IF(I$2="Bike &amp; Run",IF(ISNA(VLOOKUP(I36,Paramètres!$B$3:$C$56,2,FALSE)),0,VLOOKUP(I36,Paramètres!$B$3:$C$56,2,FALSE)*Paramètres!$K$5),IF(OR(I36="",OR($D36="",$D36="NL",$D36="HORS LIGUE")),0,VLOOKUP(IF(OR(I36="",OR($D36="",$D36="NL",$D36="HORS LIGUE")),"",COUNTIFS($D$5:$D$72,"&lt;&gt;"&amp;"",$D$5:$D$72,"&lt;&gt;"&amp;"NL",$D$5:$D$72,"&lt;&gt;"&amp;"HORS LIGUE",I$5:I$72,"&lt;"&amp;I36)+1),Paramètres!$B$3:$C$56,2,FALSE)*Paramètres!$K$5))</f>
        <v>0</v>
      </c>
      <c r="K36" s="4"/>
      <c r="L36" s="2">
        <f>IF(K$2="Bike &amp; Run",IF(ISNA(VLOOKUP(K36,Paramètres!$B$3:$C$56,2,FALSE)),0,VLOOKUP(K36,Paramètres!$B$3:$C$56,2,FALSE)*Paramètres!$K$6),IF(OR(K36="",OR($D36="",$D36="NL",$D36="HORS LIGUE")),0,VLOOKUP(IF(OR(K36="",OR($D36="",$D36="NL",$D36="HORS LIGUE")),"",COUNTIFS($D$5:$D$72,"&lt;&gt;"&amp;"",$D$5:$D$72,"&lt;&gt;"&amp;"NL",$D$5:$D$72,"&lt;&gt;"&amp;"HORS LIGUE",K$5:K$72,"&lt;"&amp;K36)+1),Paramètres!$B$3:$C$56,2,FALSE)*Paramètres!$K$6))</f>
        <v>0</v>
      </c>
      <c r="M36" s="4"/>
      <c r="N36" s="2">
        <f>IF(M$2="Bike &amp; Run",IF(ISNA(VLOOKUP(M36,Paramètres!$B$3:$C$56,2,FALSE)),0,VLOOKUP(M36,Paramètres!$B$3:$C$56,2,FALSE)*Paramètres!$K$7),IF(OR(M36="",OR($D36="",$D36="NL",$D36="HORS LIGUE")),0,VLOOKUP(IF(OR(M36="",OR($D36="",$D36="NL",$D36="HORS LIGUE")),"",COUNTIFS($D$5:$D$72,"&lt;&gt;"&amp;"",$D$5:$D$72,"&lt;&gt;"&amp;"NL",$D$5:$D$72,"&lt;&gt;"&amp;"HORS LIGUE",M$5:M$72,"&lt;"&amp;M36)+1),Paramètres!$B$3:$C$56,2,FALSE)*Paramètres!$K$7))</f>
        <v>0</v>
      </c>
      <c r="O36" s="46"/>
      <c r="P36" s="2">
        <f>IF(O$2="Bike &amp; Run",IF(ISNA(VLOOKUP(O36,Paramètres!$B$3:$C$56,2,FALSE)),0,VLOOKUP(O36,Paramètres!$B$3:$C$56,2,FALSE)*Paramètres!$K$8),IF(OR(O36="",OR($D36="",$D36="NL",$D36="HORS LIGUE")),0,VLOOKUP(IF(OR(O36="",OR($D36="",$D36="NL",$D36="HORS LIGUE")),"",COUNTIFS($D$5:$D$72,"&lt;&gt;"&amp;"",$D$5:$D$72,"&lt;&gt;"&amp;"NL",$D$5:$D$72,"&lt;&gt;"&amp;"HORS LIGUE",O$5:O$72,"&lt;"&amp;O36)+1),Paramètres!$B$3:$C$56,2,FALSE)*Paramètres!$K$8))</f>
        <v>0</v>
      </c>
      <c r="Q36" s="46"/>
      <c r="R36" s="2">
        <f>IF(Q$2="Bike &amp; Run",IF(ISNA(VLOOKUP(Q36,Paramètres!$B$3:$C$56,2,FALSE)),0,VLOOKUP(Q36,Paramètres!$B$3:$C$56,2,FALSE)*Paramètres!$K$9),IF(OR(Q36="",OR($D36="",$D36="NL",$D36="HORS LIGUE")),0,VLOOKUP(IF(OR(Q36="",OR($D36="",$D36="NL",$D36="HORS LIGUE")),"",COUNTIFS($D$5:$D$72,"&lt;&gt;"&amp;"",$D$5:$D$72,"&lt;&gt;"&amp;"NL",$D$5:$D$72,"&lt;&gt;"&amp;"HORS LIGUE",Q$5:Q$72,"&lt;"&amp;Q36)+1),Paramètres!$B$3:$C$56,2,FALSE)*Paramètres!$K$9))</f>
        <v>0</v>
      </c>
      <c r="S36" s="46"/>
      <c r="T36" s="2">
        <f>IF(S$2="Bike &amp; Run",IF(ISNA(VLOOKUP(S36,Paramètres!$B$3:$C$56,2,FALSE)),0,VLOOKUP(S36,Paramètres!$B$3:$C$56,2,FALSE)*Paramètres!$K$10),IF(OR(S36="",OR($D36="",$D36="NL",$D36="HORS LIGUE")),0,VLOOKUP(IF(OR(S36="",OR($D36="",$D36="NL",$D36="HORS LIGUE")),"",COUNTIFS($D$5:$D$72,"&lt;&gt;"&amp;"",$D$5:$D$72,"&lt;&gt;"&amp;"NL",$D$5:$D$72,"&lt;&gt;"&amp;"HORS LIGUE",S$5:S$72,"&lt;"&amp;S36)+1),Paramètres!$B$3:$C$56,2,FALSE)*Paramètres!$K$10))</f>
        <v>0</v>
      </c>
      <c r="U36" s="46"/>
      <c r="V36" s="2">
        <f>IF(U$2="Bike &amp; Run",IF(ISNA(VLOOKUP(U36,Paramètres!$B$3:$C$56,2,FALSE)),0,VLOOKUP(U36,Paramètres!$B$3:$C$56,2,FALSE)*Paramètres!$K$11),IF(OR(U36="",OR($D36="",$D36="NL",$D36="HORS LIGUE")),0,VLOOKUP(IF(OR(U36="",OR($D36="",$D36="NL",$D36="HORS LIGUE")),"",COUNTIFS($D$5:$D$72,"&lt;&gt;"&amp;"",$D$5:$D$72,"&lt;&gt;"&amp;"NL",$D$5:$D$72,"&lt;&gt;"&amp;"HORS LIGUE",U$5:U$72,"&lt;"&amp;U36)+1),Paramètres!$B$3:$C$56,2,FALSE)*Paramètres!$K$11))</f>
        <v>0</v>
      </c>
      <c r="W36" s="46"/>
      <c r="X36" s="2">
        <f>IF(W$2="Bike &amp; Run",IF(ISNA(VLOOKUP(W36,Paramètres!$B$3:$C$56,2,FALSE)),0,VLOOKUP(W36,Paramètres!$B$3:$C$56,2,FALSE)*Paramètres!$K$12),IF(OR(W36="",OR($D36="",$D36="NL",$D36="HORS LIGUE")),0,VLOOKUP(IF(OR(W36="",OR($D36="",$D36="NL",$D36="HORS LIGUE")),"",COUNTIFS($D$5:$D$72,"&lt;&gt;"&amp;"",$D$5:$D$72,"&lt;&gt;"&amp;"NL",$D$5:$D$72,"&lt;&gt;"&amp;"HORS LIGUE",W$5:W$72,"&lt;"&amp;W36)+1),Paramètres!$B$3:$C$56,2,FALSE)*Paramètres!$K$12))</f>
        <v>0</v>
      </c>
      <c r="Y36" s="46"/>
      <c r="Z36" s="2">
        <f>IF(Y$2="Bike &amp; Run",IF(ISNA(VLOOKUP(Y36,Paramètres!$B$3:$C$56,2,FALSE)),0,VLOOKUP(Y36,Paramètres!$B$3:$C$56,2,FALSE)*Paramètres!$K$13),IF(OR(Y36="",OR($D36="",$D36="NL",$D36="HORS LIGUE")),0,VLOOKUP(IF(OR(Y36="",OR($D36="",$D36="NL",$D36="HORS LIGUE")),"",COUNTIFS($D$5:$D$72,"&lt;&gt;"&amp;"",$D$5:$D$72,"&lt;&gt;"&amp;"NL",$D$5:$D$72,"&lt;&gt;"&amp;"HORS LIGUE",Y$5:Y$72,"&lt;"&amp;Y36)+1),Paramètres!$B$3:$C$56,2,FALSE)*Paramètres!$K$13))</f>
        <v>0</v>
      </c>
      <c r="AA36" s="46"/>
      <c r="AB36" s="2">
        <f>IF(AA$2="Bike &amp; Run",IF(ISNA(VLOOKUP(AA36,Paramètres!$B$3:$C$56,2,FALSE)),0,VLOOKUP(AA36,Paramètres!$B$3:$C$56,2,FALSE)*Paramètres!$K$14),IF(OR(AA36="",OR($D36="",$D36="NL",$D36="HORS LIGUE")),0,VLOOKUP(IF(OR(AA36="",OR($D36="",$D36="NL",$D36="HORS LIGUE")),"",COUNTIFS($D$5:$D$72,"&lt;&gt;"&amp;"",$D$5:$D$72,"&lt;&gt;"&amp;"NL",$D$5:$D$72,"&lt;&gt;"&amp;"HORS LIGUE",AA$5:AA$72,"&lt;"&amp;AA36)+1),Paramètres!$B$3:$C$56,2,FALSE)*Paramètres!$K$14))</f>
        <v>0</v>
      </c>
      <c r="AC36" s="46"/>
      <c r="AD36" s="2">
        <f>IF(AC$2="Bike &amp; Run",IF(ISNA(VLOOKUP(AC36,Paramètres!$B$3:$C$56,2,FALSE)),0,VLOOKUP(AC36,Paramètres!$B$3:$C$56,2,FALSE)*Paramètres!$K$15),IF(OR(AC36="",OR($D36="",$D36="NL",$D36="HORS LIGUE")),0,VLOOKUP(IF(OR(AC36="",OR($D36="",$D36="NL",$D36="HORS LIGUE")),"",COUNTIFS($D$5:$D$72,"&lt;&gt;"&amp;"",$D$5:$D$72,"&lt;&gt;"&amp;"NL",$D$5:$D$72,"&lt;&gt;"&amp;"HORS LIGUE",AC$5:AC$72,"&lt;"&amp;AC36)+1),Paramètres!$B$3:$C$56,2,FALSE)*Paramètres!$K$15))</f>
        <v>0</v>
      </c>
      <c r="AE36" s="46"/>
      <c r="AF36" s="2">
        <f>IF(AE$2="Bike &amp; Run",IF(ISNA(VLOOKUP(AE36,Paramètres!$B$3:$C$56,2,FALSE)),0,VLOOKUP(AE36,Paramètres!$B$3:$C$56,2,FALSE)*Paramètres!$K$16),IF(OR(AE36="",OR($D36="",$D36="NL",$D36="HORS LIGUE")),0,VLOOKUP(IF(OR(AE36="",OR($D36="",$D36="NL",$D36="HORS LIGUE")),"",COUNTIFS($D$5:$D$72,"&lt;&gt;"&amp;"",$D$5:$D$72,"&lt;&gt;"&amp;"NL",$D$5:$D$72,"&lt;&gt;"&amp;"HORS LIGUE",AE$5:AE$72,"&lt;"&amp;AE36)+1),Paramètres!$B$3:$C$56,2,FALSE)*Paramètres!$K$16))</f>
        <v>0</v>
      </c>
      <c r="AG36" s="46"/>
      <c r="AH36" s="2">
        <f>IF(AG$2="Bike &amp; Run",IF(ISNA(VLOOKUP(AG36,Paramètres!$B$3:$C$56,2,FALSE)),0,VLOOKUP(AG36,Paramètres!$B$3:$C$56,2,FALSE)*Paramètres!$K$17),IF(OR(AG36="",OR($D36="",$D36="NL",$D36="HORS LIGUE")),0,VLOOKUP(IF(OR(AG36="",OR($D36="",$D36="NL",$D36="HORS LIGUE")),"",COUNTIFS($D$5:$D$72,"&lt;&gt;"&amp;"",$D$5:$D$72,"&lt;&gt;"&amp;"NL",$D$5:$D$72,"&lt;&gt;"&amp;"HORS LIGUE",AG$5:AG$72,"&lt;"&amp;AG36)+1),Paramètres!$B$3:$C$56,2,FALSE)*Paramètres!$K$17))</f>
        <v>0</v>
      </c>
      <c r="AI36" s="40">
        <f t="shared" si="0"/>
        <v>0</v>
      </c>
      <c r="AJ36" s="3" t="str">
        <f t="shared" si="1"/>
        <v/>
      </c>
      <c r="AK36" s="5">
        <f t="shared" si="2"/>
        <v>0</v>
      </c>
      <c r="AL36" s="41">
        <f t="shared" si="3"/>
        <v>0</v>
      </c>
      <c r="AM36" s="33" t="str">
        <f t="shared" si="4"/>
        <v/>
      </c>
      <c r="AO36" s="22">
        <f t="shared" si="5"/>
        <v>0</v>
      </c>
      <c r="AP36">
        <f t="shared" si="6"/>
        <v>0</v>
      </c>
      <c r="AQ36">
        <f t="shared" si="7"/>
        <v>0</v>
      </c>
      <c r="AR36">
        <f t="shared" si="8"/>
        <v>0</v>
      </c>
      <c r="AS36">
        <f t="shared" si="9"/>
        <v>0</v>
      </c>
      <c r="AT36">
        <f t="shared" si="10"/>
        <v>0</v>
      </c>
      <c r="AU36">
        <f t="shared" si="11"/>
        <v>0</v>
      </c>
      <c r="AV36">
        <f t="shared" si="12"/>
        <v>0</v>
      </c>
      <c r="AW36">
        <f t="shared" si="13"/>
        <v>0</v>
      </c>
      <c r="AX36">
        <f t="shared" si="14"/>
        <v>0</v>
      </c>
      <c r="AY36">
        <f t="shared" si="15"/>
        <v>0</v>
      </c>
      <c r="AZ36">
        <f t="shared" si="16"/>
        <v>0</v>
      </c>
      <c r="BA36">
        <f t="shared" si="17"/>
        <v>0</v>
      </c>
      <c r="BB36">
        <f t="shared" si="18"/>
        <v>0</v>
      </c>
      <c r="BC36">
        <f t="shared" si="19"/>
        <v>0</v>
      </c>
      <c r="BD36">
        <f t="shared" si="20"/>
        <v>0</v>
      </c>
      <c r="BE36" s="22">
        <f t="shared" ref="BE36:BR36" si="52">BD36+LARGE($AO36:$BC36,BE$4)</f>
        <v>0</v>
      </c>
      <c r="BF36" s="22">
        <f t="shared" si="52"/>
        <v>0</v>
      </c>
      <c r="BG36" s="22">
        <f t="shared" si="52"/>
        <v>0</v>
      </c>
      <c r="BH36" s="22">
        <f t="shared" si="52"/>
        <v>0</v>
      </c>
      <c r="BI36" s="22">
        <f t="shared" si="52"/>
        <v>0</v>
      </c>
      <c r="BJ36" s="22">
        <f t="shared" si="52"/>
        <v>0</v>
      </c>
      <c r="BK36" s="22">
        <f t="shared" si="52"/>
        <v>0</v>
      </c>
      <c r="BL36" s="22">
        <f t="shared" si="52"/>
        <v>0</v>
      </c>
      <c r="BM36" s="22">
        <f t="shared" si="52"/>
        <v>0</v>
      </c>
      <c r="BN36" s="22">
        <f t="shared" si="52"/>
        <v>0</v>
      </c>
      <c r="BO36" s="22">
        <f t="shared" si="52"/>
        <v>0</v>
      </c>
      <c r="BP36" s="22">
        <f t="shared" si="52"/>
        <v>0</v>
      </c>
      <c r="BQ36" s="22">
        <f t="shared" si="52"/>
        <v>0</v>
      </c>
      <c r="BR36" s="22">
        <f t="shared" si="52"/>
        <v>0</v>
      </c>
    </row>
    <row r="37" spans="1:70" ht="16.5">
      <c r="A37" s="14" t="s">
        <v>806</v>
      </c>
      <c r="B37" s="32" t="str">
        <f>IF(ISNA(VLOOKUP(A37,'Licenciés Jeunes 2023'!A:C,3,0)),"",VLOOKUP(A37,'Licenciés Jeunes 2023'!A:C,3,0))</f>
        <v/>
      </c>
      <c r="C37" s="32" t="str">
        <f>IF(ISNA(VLOOKUP(A37,'Licenciés Jeunes 2023'!A:C,2,0)),"",VLOOKUP(A37,'Licenciés Jeunes 2023'!A:C,2,0))</f>
        <v/>
      </c>
      <c r="D37" s="32" t="str">
        <f>IF(ISNA(VLOOKUP(A37,'Licenciés Jeunes 2023'!A:F,6,0)),"",VLOOKUP(A37,'Licenciés Jeunes 2023'!A:F,6,0))</f>
        <v/>
      </c>
      <c r="E37" s="6"/>
      <c r="F37" s="2">
        <f>IF(E$2="Bike &amp; Run",IF(ISNA(VLOOKUP(E37,Paramètres!$B$3:$C$56,2,FALSE)),0,VLOOKUP(E37,Paramètres!$B$3:$C$56,2,FALSE)*Paramètres!$K$3),IF(OR(E37="",OR($D37="",$D37="NL",$D37="HORS LIGUE")),0,VLOOKUP(IF(OR(E37="",OR($D37="",$D37="NL",$D37="HORS LIGUE")),"",COUNTIFS($D$5:$D$72,"&lt;&gt;"&amp;"",$D$5:$D$72,"&lt;&gt;"&amp;"NL",$D$5:$D$72,"&lt;&gt;"&amp;"HORS LIGUE",E$5:E$72,"&lt;"&amp;E37)+1),Paramètres!$B$3:$C$56,2,FALSE)*Paramètres!$K$3))</f>
        <v>0</v>
      </c>
      <c r="G37" s="4"/>
      <c r="H37" s="2">
        <f>IF(G$2="Bike &amp; Run",IF(ISNA(VLOOKUP(G37,Paramètres!$B$3:$C$56,2,FALSE)),0,VLOOKUP(G37,Paramètres!$B$3:$C$56,2,FALSE)*Paramètres!$K$4),IF(OR(G37="",OR($D37="",$D37="NL",$D37="HORS LIGUE")),0,VLOOKUP(IF(OR(G37="",OR($D37="",$D37="NL",$D37="HORS LIGUE")),"",COUNTIFS($D$5:$D$72,"&lt;&gt;"&amp;"",$D$5:$D$72,"&lt;&gt;"&amp;"NL",$D$5:$D$72,"&lt;&gt;"&amp;"HORS LIGUE",G$5:G$72,"&lt;"&amp;G37)+1),Paramètres!$B$3:$C$56,2,FALSE)*Paramètres!$K$4))</f>
        <v>0</v>
      </c>
      <c r="I37" s="36"/>
      <c r="J37" s="2">
        <f>IF(I$2="Bike &amp; Run",IF(ISNA(VLOOKUP(I37,Paramètres!$B$3:$C$56,2,FALSE)),0,VLOOKUP(I37,Paramètres!$B$3:$C$56,2,FALSE)*Paramètres!$K$5),IF(OR(I37="",OR($D37="",$D37="NL",$D37="HORS LIGUE")),0,VLOOKUP(IF(OR(I37="",OR($D37="",$D37="NL",$D37="HORS LIGUE")),"",COUNTIFS($D$5:$D$72,"&lt;&gt;"&amp;"",$D$5:$D$72,"&lt;&gt;"&amp;"NL",$D$5:$D$72,"&lt;&gt;"&amp;"HORS LIGUE",I$5:I$72,"&lt;"&amp;I37)+1),Paramètres!$B$3:$C$56,2,FALSE)*Paramètres!$K$5))</f>
        <v>0</v>
      </c>
      <c r="K37" s="4"/>
      <c r="L37" s="2">
        <f>IF(K$2="Bike &amp; Run",IF(ISNA(VLOOKUP(K37,Paramètres!$B$3:$C$56,2,FALSE)),0,VLOOKUP(K37,Paramètres!$B$3:$C$56,2,FALSE)*Paramètres!$K$6),IF(OR(K37="",OR($D37="",$D37="NL",$D37="HORS LIGUE")),0,VLOOKUP(IF(OR(K37="",OR($D37="",$D37="NL",$D37="HORS LIGUE")),"",COUNTIFS($D$5:$D$72,"&lt;&gt;"&amp;"",$D$5:$D$72,"&lt;&gt;"&amp;"NL",$D$5:$D$72,"&lt;&gt;"&amp;"HORS LIGUE",K$5:K$72,"&lt;"&amp;K37)+1),Paramètres!$B$3:$C$56,2,FALSE)*Paramètres!$K$6))</f>
        <v>0</v>
      </c>
      <c r="M37" s="4"/>
      <c r="N37" s="2">
        <f>IF(M$2="Bike &amp; Run",IF(ISNA(VLOOKUP(M37,Paramètres!$B$3:$C$56,2,FALSE)),0,VLOOKUP(M37,Paramètres!$B$3:$C$56,2,FALSE)*Paramètres!$K$7),IF(OR(M37="",OR($D37="",$D37="NL",$D37="HORS LIGUE")),0,VLOOKUP(IF(OR(M37="",OR($D37="",$D37="NL",$D37="HORS LIGUE")),"",COUNTIFS($D$5:$D$72,"&lt;&gt;"&amp;"",$D$5:$D$72,"&lt;&gt;"&amp;"NL",$D$5:$D$72,"&lt;&gt;"&amp;"HORS LIGUE",M$5:M$72,"&lt;"&amp;M37)+1),Paramètres!$B$3:$C$56,2,FALSE)*Paramètres!$K$7))</f>
        <v>0</v>
      </c>
      <c r="O37" s="46"/>
      <c r="P37" s="2">
        <f>IF(O$2="Bike &amp; Run",IF(ISNA(VLOOKUP(O37,Paramètres!$B$3:$C$56,2,FALSE)),0,VLOOKUP(O37,Paramètres!$B$3:$C$56,2,FALSE)*Paramètres!$K$8),IF(OR(O37="",OR($D37="",$D37="NL",$D37="HORS LIGUE")),0,VLOOKUP(IF(OR(O37="",OR($D37="",$D37="NL",$D37="HORS LIGUE")),"",COUNTIFS($D$5:$D$72,"&lt;&gt;"&amp;"",$D$5:$D$72,"&lt;&gt;"&amp;"NL",$D$5:$D$72,"&lt;&gt;"&amp;"HORS LIGUE",O$5:O$72,"&lt;"&amp;O37)+1),Paramètres!$B$3:$C$56,2,FALSE)*Paramètres!$K$8))</f>
        <v>0</v>
      </c>
      <c r="Q37" s="46"/>
      <c r="R37" s="2">
        <f>IF(Q$2="Bike &amp; Run",IF(ISNA(VLOOKUP(Q37,Paramètres!$B$3:$C$56,2,FALSE)),0,VLOOKUP(Q37,Paramètres!$B$3:$C$56,2,FALSE)*Paramètres!$K$9),IF(OR(Q37="",OR($D37="",$D37="NL",$D37="HORS LIGUE")),0,VLOOKUP(IF(OR(Q37="",OR($D37="",$D37="NL",$D37="HORS LIGUE")),"",COUNTIFS($D$5:$D$72,"&lt;&gt;"&amp;"",$D$5:$D$72,"&lt;&gt;"&amp;"NL",$D$5:$D$72,"&lt;&gt;"&amp;"HORS LIGUE",Q$5:Q$72,"&lt;"&amp;Q37)+1),Paramètres!$B$3:$C$56,2,FALSE)*Paramètres!$K$9))</f>
        <v>0</v>
      </c>
      <c r="S37" s="46"/>
      <c r="T37" s="2">
        <f>IF(S$2="Bike &amp; Run",IF(ISNA(VLOOKUP(S37,Paramètres!$B$3:$C$56,2,FALSE)),0,VLOOKUP(S37,Paramètres!$B$3:$C$56,2,FALSE)*Paramètres!$K$10),IF(OR(S37="",OR($D37="",$D37="NL",$D37="HORS LIGUE")),0,VLOOKUP(IF(OR(S37="",OR($D37="",$D37="NL",$D37="HORS LIGUE")),"",COUNTIFS($D$5:$D$72,"&lt;&gt;"&amp;"",$D$5:$D$72,"&lt;&gt;"&amp;"NL",$D$5:$D$72,"&lt;&gt;"&amp;"HORS LIGUE",S$5:S$72,"&lt;"&amp;S37)+1),Paramètres!$B$3:$C$56,2,FALSE)*Paramètres!$K$10))</f>
        <v>0</v>
      </c>
      <c r="U37" s="46"/>
      <c r="V37" s="2">
        <f>IF(U$2="Bike &amp; Run",IF(ISNA(VLOOKUP(U37,Paramètres!$B$3:$C$56,2,FALSE)),0,VLOOKUP(U37,Paramètres!$B$3:$C$56,2,FALSE)*Paramètres!$K$11),IF(OR(U37="",OR($D37="",$D37="NL",$D37="HORS LIGUE")),0,VLOOKUP(IF(OR(U37="",OR($D37="",$D37="NL",$D37="HORS LIGUE")),"",COUNTIFS($D$5:$D$72,"&lt;&gt;"&amp;"",$D$5:$D$72,"&lt;&gt;"&amp;"NL",$D$5:$D$72,"&lt;&gt;"&amp;"HORS LIGUE",U$5:U$72,"&lt;"&amp;U37)+1),Paramètres!$B$3:$C$56,2,FALSE)*Paramètres!$K$11))</f>
        <v>0</v>
      </c>
      <c r="W37" s="46"/>
      <c r="X37" s="2">
        <f>IF(W$2="Bike &amp; Run",IF(ISNA(VLOOKUP(W37,Paramètres!$B$3:$C$56,2,FALSE)),0,VLOOKUP(W37,Paramètres!$B$3:$C$56,2,FALSE)*Paramètres!$K$12),IF(OR(W37="",OR($D37="",$D37="NL",$D37="HORS LIGUE")),0,VLOOKUP(IF(OR(W37="",OR($D37="",$D37="NL",$D37="HORS LIGUE")),"",COUNTIFS($D$5:$D$72,"&lt;&gt;"&amp;"",$D$5:$D$72,"&lt;&gt;"&amp;"NL",$D$5:$D$72,"&lt;&gt;"&amp;"HORS LIGUE",W$5:W$72,"&lt;"&amp;W37)+1),Paramètres!$B$3:$C$56,2,FALSE)*Paramètres!$K$12))</f>
        <v>0</v>
      </c>
      <c r="Y37" s="46"/>
      <c r="Z37" s="2">
        <f>IF(Y$2="Bike &amp; Run",IF(ISNA(VLOOKUP(Y37,Paramètres!$B$3:$C$56,2,FALSE)),0,VLOOKUP(Y37,Paramètres!$B$3:$C$56,2,FALSE)*Paramètres!$K$13),IF(OR(Y37="",OR($D37="",$D37="NL",$D37="HORS LIGUE")),0,VLOOKUP(IF(OR(Y37="",OR($D37="",$D37="NL",$D37="HORS LIGUE")),"",COUNTIFS($D$5:$D$72,"&lt;&gt;"&amp;"",$D$5:$D$72,"&lt;&gt;"&amp;"NL",$D$5:$D$72,"&lt;&gt;"&amp;"HORS LIGUE",Y$5:Y$72,"&lt;"&amp;Y37)+1),Paramètres!$B$3:$C$56,2,FALSE)*Paramètres!$K$13))</f>
        <v>0</v>
      </c>
      <c r="AA37" s="46"/>
      <c r="AB37" s="2">
        <f>IF(AA$2="Bike &amp; Run",IF(ISNA(VLOOKUP(AA37,Paramètres!$B$3:$C$56,2,FALSE)),0,VLOOKUP(AA37,Paramètres!$B$3:$C$56,2,FALSE)*Paramètres!$K$14),IF(OR(AA37="",OR($D37="",$D37="NL",$D37="HORS LIGUE")),0,VLOOKUP(IF(OR(AA37="",OR($D37="",$D37="NL",$D37="HORS LIGUE")),"",COUNTIFS($D$5:$D$72,"&lt;&gt;"&amp;"",$D$5:$D$72,"&lt;&gt;"&amp;"NL",$D$5:$D$72,"&lt;&gt;"&amp;"HORS LIGUE",AA$5:AA$72,"&lt;"&amp;AA37)+1),Paramètres!$B$3:$C$56,2,FALSE)*Paramètres!$K$14))</f>
        <v>0</v>
      </c>
      <c r="AC37" s="46"/>
      <c r="AD37" s="2">
        <f>IF(AC$2="Bike &amp; Run",IF(ISNA(VLOOKUP(AC37,Paramètres!$B$3:$C$56,2,FALSE)),0,VLOOKUP(AC37,Paramètres!$B$3:$C$56,2,FALSE)*Paramètres!$K$15),IF(OR(AC37="",OR($D37="",$D37="NL",$D37="HORS LIGUE")),0,VLOOKUP(IF(OR(AC37="",OR($D37="",$D37="NL",$D37="HORS LIGUE")),"",COUNTIFS($D$5:$D$72,"&lt;&gt;"&amp;"",$D$5:$D$72,"&lt;&gt;"&amp;"NL",$D$5:$D$72,"&lt;&gt;"&amp;"HORS LIGUE",AC$5:AC$72,"&lt;"&amp;AC37)+1),Paramètres!$B$3:$C$56,2,FALSE)*Paramètres!$K$15))</f>
        <v>0</v>
      </c>
      <c r="AE37" s="46"/>
      <c r="AF37" s="2">
        <f>IF(AE$2="Bike &amp; Run",IF(ISNA(VLOOKUP(AE37,Paramètres!$B$3:$C$56,2,FALSE)),0,VLOOKUP(AE37,Paramètres!$B$3:$C$56,2,FALSE)*Paramètres!$K$16),IF(OR(AE37="",OR($D37="",$D37="NL",$D37="HORS LIGUE")),0,VLOOKUP(IF(OR(AE37="",OR($D37="",$D37="NL",$D37="HORS LIGUE")),"",COUNTIFS($D$5:$D$72,"&lt;&gt;"&amp;"",$D$5:$D$72,"&lt;&gt;"&amp;"NL",$D$5:$D$72,"&lt;&gt;"&amp;"HORS LIGUE",AE$5:AE$72,"&lt;"&amp;AE37)+1),Paramètres!$B$3:$C$56,2,FALSE)*Paramètres!$K$16))</f>
        <v>0</v>
      </c>
      <c r="AG37" s="46"/>
      <c r="AH37" s="2">
        <f>IF(AG$2="Bike &amp; Run",IF(ISNA(VLOOKUP(AG37,Paramètres!$B$3:$C$56,2,FALSE)),0,VLOOKUP(AG37,Paramètres!$B$3:$C$56,2,FALSE)*Paramètres!$K$17),IF(OR(AG37="",OR($D37="",$D37="NL",$D37="HORS LIGUE")),0,VLOOKUP(IF(OR(AG37="",OR($D37="",$D37="NL",$D37="HORS LIGUE")),"",COUNTIFS($D$5:$D$72,"&lt;&gt;"&amp;"",$D$5:$D$72,"&lt;&gt;"&amp;"NL",$D$5:$D$72,"&lt;&gt;"&amp;"HORS LIGUE",AG$5:AG$72,"&lt;"&amp;AG37)+1),Paramètres!$B$3:$C$56,2,FALSE)*Paramètres!$K$17))</f>
        <v>0</v>
      </c>
      <c r="AI37" s="40">
        <f t="shared" ref="AI37:AI68" si="53">F37+H37+J37+L37+N37+P37+R37+T37+V37+X37+Z37+AB37+AD37+AF37+AH37</f>
        <v>0</v>
      </c>
      <c r="AJ37" s="3" t="str">
        <f t="shared" ref="AJ37:AJ68" si="54">IF(AI37&lt;&gt;0,RANK(AI37,$AI$5:$AI$72),"")</f>
        <v/>
      </c>
      <c r="AK37" s="5">
        <f t="shared" ref="AK37:AK72" si="55">COUNTA(E37,G37,I37,K37,M37,O37,Q37,S37,U37,W37,Y37,AA37,AC37,AE37,AG37)</f>
        <v>0</v>
      </c>
      <c r="AL37" s="41">
        <f t="shared" ref="AL37:AL72" si="56">HLOOKUP($AL$2,$BD$4:$BR$72,ROW(A37)-3,FALSE)</f>
        <v>0</v>
      </c>
      <c r="AM37" s="33" t="str">
        <f t="shared" ref="AM37:AM68" si="57">IF(AL37&lt;&gt;0,RANK(AL37,$AL$5:$AL$72),"")</f>
        <v/>
      </c>
      <c r="AO37" s="22">
        <f t="shared" ref="AO37:AO72" si="58">F37</f>
        <v>0</v>
      </c>
      <c r="AP37">
        <f t="shared" ref="AP37:AP72" si="59">H37</f>
        <v>0</v>
      </c>
      <c r="AQ37">
        <f t="shared" ref="AQ37:AQ72" si="60">J37</f>
        <v>0</v>
      </c>
      <c r="AR37">
        <f t="shared" ref="AR37:AR72" si="61">L37</f>
        <v>0</v>
      </c>
      <c r="AS37">
        <f t="shared" ref="AS37:AS72" si="62">N37</f>
        <v>0</v>
      </c>
      <c r="AT37">
        <f t="shared" ref="AT37:AT72" si="63">P37</f>
        <v>0</v>
      </c>
      <c r="AU37">
        <f t="shared" ref="AU37:AU72" si="64">R37</f>
        <v>0</v>
      </c>
      <c r="AV37">
        <f t="shared" ref="AV37:AV72" si="65">T37</f>
        <v>0</v>
      </c>
      <c r="AW37">
        <f t="shared" ref="AW37:AW72" si="66">V37</f>
        <v>0</v>
      </c>
      <c r="AX37">
        <f t="shared" ref="AX37:AX72" si="67">X37</f>
        <v>0</v>
      </c>
      <c r="AY37">
        <f t="shared" ref="AY37:AY72" si="68">Z37</f>
        <v>0</v>
      </c>
      <c r="AZ37">
        <f t="shared" ref="AZ37:AZ72" si="69">AB37</f>
        <v>0</v>
      </c>
      <c r="BA37">
        <f t="shared" ref="BA37:BA72" si="70">AD37</f>
        <v>0</v>
      </c>
      <c r="BB37">
        <f t="shared" ref="BB37:BB72" si="71">AF37</f>
        <v>0</v>
      </c>
      <c r="BC37">
        <f t="shared" ref="BC37:BC72" si="72">AH37</f>
        <v>0</v>
      </c>
      <c r="BD37">
        <f t="shared" ref="BD37:BD72" si="73">LARGE($AO37:$BC37,BD$4)</f>
        <v>0</v>
      </c>
      <c r="BE37" s="22">
        <f t="shared" ref="BE37:BR37" si="74">BD37+LARGE($AO37:$BC37,BE$4)</f>
        <v>0</v>
      </c>
      <c r="BF37" s="22">
        <f t="shared" si="74"/>
        <v>0</v>
      </c>
      <c r="BG37" s="22">
        <f t="shared" si="74"/>
        <v>0</v>
      </c>
      <c r="BH37" s="22">
        <f t="shared" si="74"/>
        <v>0</v>
      </c>
      <c r="BI37" s="22">
        <f t="shared" si="74"/>
        <v>0</v>
      </c>
      <c r="BJ37" s="22">
        <f t="shared" si="74"/>
        <v>0</v>
      </c>
      <c r="BK37" s="22">
        <f t="shared" si="74"/>
        <v>0</v>
      </c>
      <c r="BL37" s="22">
        <f t="shared" si="74"/>
        <v>0</v>
      </c>
      <c r="BM37" s="22">
        <f t="shared" si="74"/>
        <v>0</v>
      </c>
      <c r="BN37" s="22">
        <f t="shared" si="74"/>
        <v>0</v>
      </c>
      <c r="BO37" s="22">
        <f t="shared" si="74"/>
        <v>0</v>
      </c>
      <c r="BP37" s="22">
        <f t="shared" si="74"/>
        <v>0</v>
      </c>
      <c r="BQ37" s="22">
        <f t="shared" si="74"/>
        <v>0</v>
      </c>
      <c r="BR37" s="22">
        <f t="shared" si="74"/>
        <v>0</v>
      </c>
    </row>
    <row r="38" spans="1:70" ht="16.5">
      <c r="A38" s="14" t="s">
        <v>816</v>
      </c>
      <c r="B38" s="32" t="str">
        <f>IF(ISNA(VLOOKUP(A38,'Licenciés Jeunes 2023'!A:C,3,0)),"",VLOOKUP(A38,'Licenciés Jeunes 2023'!A:C,3,0))</f>
        <v/>
      </c>
      <c r="C38" s="32" t="str">
        <f>IF(ISNA(VLOOKUP(A38,'Licenciés Jeunes 2023'!A:C,2,0)),"",VLOOKUP(A38,'Licenciés Jeunes 2023'!A:C,2,0))</f>
        <v/>
      </c>
      <c r="D38" s="32" t="str">
        <f>IF(ISNA(VLOOKUP(A38,'Licenciés Jeunes 2023'!A:F,6,0)),"",VLOOKUP(A38,'Licenciés Jeunes 2023'!A:F,6,0))</f>
        <v/>
      </c>
      <c r="E38" s="6"/>
      <c r="F38" s="2">
        <f>IF(E$2="Bike &amp; Run",IF(ISNA(VLOOKUP(E38,Paramètres!$B$3:$C$56,2,FALSE)),0,VLOOKUP(E38,Paramètres!$B$3:$C$56,2,FALSE)*Paramètres!$K$3),IF(OR(E38="",OR($D38="",$D38="NL",$D38="HORS LIGUE")),0,VLOOKUP(IF(OR(E38="",OR($D38="",$D38="NL",$D38="HORS LIGUE")),"",COUNTIFS($D$5:$D$72,"&lt;&gt;"&amp;"",$D$5:$D$72,"&lt;&gt;"&amp;"NL",$D$5:$D$72,"&lt;&gt;"&amp;"HORS LIGUE",E$5:E$72,"&lt;"&amp;E38)+1),Paramètres!$B$3:$C$56,2,FALSE)*Paramètres!$K$3))</f>
        <v>0</v>
      </c>
      <c r="G38" s="4"/>
      <c r="H38" s="2">
        <f>IF(G$2="Bike &amp; Run",IF(ISNA(VLOOKUP(G38,Paramètres!$B$3:$C$56,2,FALSE)),0,VLOOKUP(G38,Paramètres!$B$3:$C$56,2,FALSE)*Paramètres!$K$4),IF(OR(G38="",OR($D38="",$D38="NL",$D38="HORS LIGUE")),0,VLOOKUP(IF(OR(G38="",OR($D38="",$D38="NL",$D38="HORS LIGUE")),"",COUNTIFS($D$5:$D$72,"&lt;&gt;"&amp;"",$D$5:$D$72,"&lt;&gt;"&amp;"NL",$D$5:$D$72,"&lt;&gt;"&amp;"HORS LIGUE",G$5:G$72,"&lt;"&amp;G38)+1),Paramètres!$B$3:$C$56,2,FALSE)*Paramètres!$K$4))</f>
        <v>0</v>
      </c>
      <c r="I38" s="36"/>
      <c r="J38" s="2">
        <f>IF(I$2="Bike &amp; Run",IF(ISNA(VLOOKUP(I38,Paramètres!$B$3:$C$56,2,FALSE)),0,VLOOKUP(I38,Paramètres!$B$3:$C$56,2,FALSE)*Paramètres!$K$5),IF(OR(I38="",OR($D38="",$D38="NL",$D38="HORS LIGUE")),0,VLOOKUP(IF(OR(I38="",OR($D38="",$D38="NL",$D38="HORS LIGUE")),"",COUNTIFS($D$5:$D$72,"&lt;&gt;"&amp;"",$D$5:$D$72,"&lt;&gt;"&amp;"NL",$D$5:$D$72,"&lt;&gt;"&amp;"HORS LIGUE",I$5:I$72,"&lt;"&amp;I38)+1),Paramètres!$B$3:$C$56,2,FALSE)*Paramètres!$K$5))</f>
        <v>0</v>
      </c>
      <c r="K38" s="4"/>
      <c r="L38" s="2">
        <f>IF(K$2="Bike &amp; Run",IF(ISNA(VLOOKUP(K38,Paramètres!$B$3:$C$56,2,FALSE)),0,VLOOKUP(K38,Paramètres!$B$3:$C$56,2,FALSE)*Paramètres!$K$6),IF(OR(K38="",OR($D38="",$D38="NL",$D38="HORS LIGUE")),0,VLOOKUP(IF(OR(K38="",OR($D38="",$D38="NL",$D38="HORS LIGUE")),"",COUNTIFS($D$5:$D$72,"&lt;&gt;"&amp;"",$D$5:$D$72,"&lt;&gt;"&amp;"NL",$D$5:$D$72,"&lt;&gt;"&amp;"HORS LIGUE",K$5:K$72,"&lt;"&amp;K38)+1),Paramètres!$B$3:$C$56,2,FALSE)*Paramètres!$K$6))</f>
        <v>0</v>
      </c>
      <c r="M38" s="4"/>
      <c r="N38" s="2">
        <f>IF(M$2="Bike &amp; Run",IF(ISNA(VLOOKUP(M38,Paramètres!$B$3:$C$56,2,FALSE)),0,VLOOKUP(M38,Paramètres!$B$3:$C$56,2,FALSE)*Paramètres!$K$7),IF(OR(M38="",OR($D38="",$D38="NL",$D38="HORS LIGUE")),0,VLOOKUP(IF(OR(M38="",OR($D38="",$D38="NL",$D38="HORS LIGUE")),"",COUNTIFS($D$5:$D$72,"&lt;&gt;"&amp;"",$D$5:$D$72,"&lt;&gt;"&amp;"NL",$D$5:$D$72,"&lt;&gt;"&amp;"HORS LIGUE",M$5:M$72,"&lt;"&amp;M38)+1),Paramètres!$B$3:$C$56,2,FALSE)*Paramètres!$K$7))</f>
        <v>0</v>
      </c>
      <c r="O38" s="46"/>
      <c r="P38" s="2">
        <f>IF(O$2="Bike &amp; Run",IF(ISNA(VLOOKUP(O38,Paramètres!$B$3:$C$56,2,FALSE)),0,VLOOKUP(O38,Paramètres!$B$3:$C$56,2,FALSE)*Paramètres!$K$8),IF(OR(O38="",OR($D38="",$D38="NL",$D38="HORS LIGUE")),0,VLOOKUP(IF(OR(O38="",OR($D38="",$D38="NL",$D38="HORS LIGUE")),"",COUNTIFS($D$5:$D$72,"&lt;&gt;"&amp;"",$D$5:$D$72,"&lt;&gt;"&amp;"NL",$D$5:$D$72,"&lt;&gt;"&amp;"HORS LIGUE",O$5:O$72,"&lt;"&amp;O38)+1),Paramètres!$B$3:$C$56,2,FALSE)*Paramètres!$K$8))</f>
        <v>0</v>
      </c>
      <c r="Q38" s="46"/>
      <c r="R38" s="2">
        <f>IF(Q$2="Bike &amp; Run",IF(ISNA(VLOOKUP(Q38,Paramètres!$B$3:$C$56,2,FALSE)),0,VLOOKUP(Q38,Paramètres!$B$3:$C$56,2,FALSE)*Paramètres!$K$9),IF(OR(Q38="",OR($D38="",$D38="NL",$D38="HORS LIGUE")),0,VLOOKUP(IF(OR(Q38="",OR($D38="",$D38="NL",$D38="HORS LIGUE")),"",COUNTIFS($D$5:$D$72,"&lt;&gt;"&amp;"",$D$5:$D$72,"&lt;&gt;"&amp;"NL",$D$5:$D$72,"&lt;&gt;"&amp;"HORS LIGUE",Q$5:Q$72,"&lt;"&amp;Q38)+1),Paramètres!$B$3:$C$56,2,FALSE)*Paramètres!$K$9))</f>
        <v>0</v>
      </c>
      <c r="S38" s="46"/>
      <c r="T38" s="2">
        <f>IF(S$2="Bike &amp; Run",IF(ISNA(VLOOKUP(S38,Paramètres!$B$3:$C$56,2,FALSE)),0,VLOOKUP(S38,Paramètres!$B$3:$C$56,2,FALSE)*Paramètres!$K$10),IF(OR(S38="",OR($D38="",$D38="NL",$D38="HORS LIGUE")),0,VLOOKUP(IF(OR(S38="",OR($D38="",$D38="NL",$D38="HORS LIGUE")),"",COUNTIFS($D$5:$D$72,"&lt;&gt;"&amp;"",$D$5:$D$72,"&lt;&gt;"&amp;"NL",$D$5:$D$72,"&lt;&gt;"&amp;"HORS LIGUE",S$5:S$72,"&lt;"&amp;S38)+1),Paramètres!$B$3:$C$56,2,FALSE)*Paramètres!$K$10))</f>
        <v>0</v>
      </c>
      <c r="U38" s="46"/>
      <c r="V38" s="2">
        <f>IF(U$2="Bike &amp; Run",IF(ISNA(VLOOKUP(U38,Paramètres!$B$3:$C$56,2,FALSE)),0,VLOOKUP(U38,Paramètres!$B$3:$C$56,2,FALSE)*Paramètres!$K$11),IF(OR(U38="",OR($D38="",$D38="NL",$D38="HORS LIGUE")),0,VLOOKUP(IF(OR(U38="",OR($D38="",$D38="NL",$D38="HORS LIGUE")),"",COUNTIFS($D$5:$D$72,"&lt;&gt;"&amp;"",$D$5:$D$72,"&lt;&gt;"&amp;"NL",$D$5:$D$72,"&lt;&gt;"&amp;"HORS LIGUE",U$5:U$72,"&lt;"&amp;U38)+1),Paramètres!$B$3:$C$56,2,FALSE)*Paramètres!$K$11))</f>
        <v>0</v>
      </c>
      <c r="W38" s="46"/>
      <c r="X38" s="2">
        <f>IF(W$2="Bike &amp; Run",IF(ISNA(VLOOKUP(W38,Paramètres!$B$3:$C$56,2,FALSE)),0,VLOOKUP(W38,Paramètres!$B$3:$C$56,2,FALSE)*Paramètres!$K$12),IF(OR(W38="",OR($D38="",$D38="NL",$D38="HORS LIGUE")),0,VLOOKUP(IF(OR(W38="",OR($D38="",$D38="NL",$D38="HORS LIGUE")),"",COUNTIFS($D$5:$D$72,"&lt;&gt;"&amp;"",$D$5:$D$72,"&lt;&gt;"&amp;"NL",$D$5:$D$72,"&lt;&gt;"&amp;"HORS LIGUE",W$5:W$72,"&lt;"&amp;W38)+1),Paramètres!$B$3:$C$56,2,FALSE)*Paramètres!$K$12))</f>
        <v>0</v>
      </c>
      <c r="Y38" s="46"/>
      <c r="Z38" s="2">
        <f>IF(Y$2="Bike &amp; Run",IF(ISNA(VLOOKUP(Y38,Paramètres!$B$3:$C$56,2,FALSE)),0,VLOOKUP(Y38,Paramètres!$B$3:$C$56,2,FALSE)*Paramètres!$K$13),IF(OR(Y38="",OR($D38="",$D38="NL",$D38="HORS LIGUE")),0,VLOOKUP(IF(OR(Y38="",OR($D38="",$D38="NL",$D38="HORS LIGUE")),"",COUNTIFS($D$5:$D$72,"&lt;&gt;"&amp;"",$D$5:$D$72,"&lt;&gt;"&amp;"NL",$D$5:$D$72,"&lt;&gt;"&amp;"HORS LIGUE",Y$5:Y$72,"&lt;"&amp;Y38)+1),Paramètres!$B$3:$C$56,2,FALSE)*Paramètres!$K$13))</f>
        <v>0</v>
      </c>
      <c r="AA38" s="46"/>
      <c r="AB38" s="2">
        <f>IF(AA$2="Bike &amp; Run",IF(ISNA(VLOOKUP(AA38,Paramètres!$B$3:$C$56,2,FALSE)),0,VLOOKUP(AA38,Paramètres!$B$3:$C$56,2,FALSE)*Paramètres!$K$14),IF(OR(AA38="",OR($D38="",$D38="NL",$D38="HORS LIGUE")),0,VLOOKUP(IF(OR(AA38="",OR($D38="",$D38="NL",$D38="HORS LIGUE")),"",COUNTIFS($D$5:$D$72,"&lt;&gt;"&amp;"",$D$5:$D$72,"&lt;&gt;"&amp;"NL",$D$5:$D$72,"&lt;&gt;"&amp;"HORS LIGUE",AA$5:AA$72,"&lt;"&amp;AA38)+1),Paramètres!$B$3:$C$56,2,FALSE)*Paramètres!$K$14))</f>
        <v>0</v>
      </c>
      <c r="AC38" s="46"/>
      <c r="AD38" s="2">
        <f>IF(AC$2="Bike &amp; Run",IF(ISNA(VLOOKUP(AC38,Paramètres!$B$3:$C$56,2,FALSE)),0,VLOOKUP(AC38,Paramètres!$B$3:$C$56,2,FALSE)*Paramètres!$K$15),IF(OR(AC38="",OR($D38="",$D38="NL",$D38="HORS LIGUE")),0,VLOOKUP(IF(OR(AC38="",OR($D38="",$D38="NL",$D38="HORS LIGUE")),"",COUNTIFS($D$5:$D$72,"&lt;&gt;"&amp;"",$D$5:$D$72,"&lt;&gt;"&amp;"NL",$D$5:$D$72,"&lt;&gt;"&amp;"HORS LIGUE",AC$5:AC$72,"&lt;"&amp;AC38)+1),Paramètres!$B$3:$C$56,2,FALSE)*Paramètres!$K$15))</f>
        <v>0</v>
      </c>
      <c r="AE38" s="46"/>
      <c r="AF38" s="2">
        <f>IF(AE$2="Bike &amp; Run",IF(ISNA(VLOOKUP(AE38,Paramètres!$B$3:$C$56,2,FALSE)),0,VLOOKUP(AE38,Paramètres!$B$3:$C$56,2,FALSE)*Paramètres!$K$16),IF(OR(AE38="",OR($D38="",$D38="NL",$D38="HORS LIGUE")),0,VLOOKUP(IF(OR(AE38="",OR($D38="",$D38="NL",$D38="HORS LIGUE")),"",COUNTIFS($D$5:$D$72,"&lt;&gt;"&amp;"",$D$5:$D$72,"&lt;&gt;"&amp;"NL",$D$5:$D$72,"&lt;&gt;"&amp;"HORS LIGUE",AE$5:AE$72,"&lt;"&amp;AE38)+1),Paramètres!$B$3:$C$56,2,FALSE)*Paramètres!$K$16))</f>
        <v>0</v>
      </c>
      <c r="AG38" s="46"/>
      <c r="AH38" s="2">
        <f>IF(AG$2="Bike &amp; Run",IF(ISNA(VLOOKUP(AG38,Paramètres!$B$3:$C$56,2,FALSE)),0,VLOOKUP(AG38,Paramètres!$B$3:$C$56,2,FALSE)*Paramètres!$K$17),IF(OR(AG38="",OR($D38="",$D38="NL",$D38="HORS LIGUE")),0,VLOOKUP(IF(OR(AG38="",OR($D38="",$D38="NL",$D38="HORS LIGUE")),"",COUNTIFS($D$5:$D$72,"&lt;&gt;"&amp;"",$D$5:$D$72,"&lt;&gt;"&amp;"NL",$D$5:$D$72,"&lt;&gt;"&amp;"HORS LIGUE",AG$5:AG$72,"&lt;"&amp;AG38)+1),Paramètres!$B$3:$C$56,2,FALSE)*Paramètres!$K$17))</f>
        <v>0</v>
      </c>
      <c r="AI38" s="40">
        <f t="shared" si="53"/>
        <v>0</v>
      </c>
      <c r="AJ38" s="3" t="str">
        <f t="shared" si="54"/>
        <v/>
      </c>
      <c r="AK38" s="5">
        <f t="shared" si="55"/>
        <v>0</v>
      </c>
      <c r="AL38" s="41">
        <f t="shared" si="56"/>
        <v>0</v>
      </c>
      <c r="AM38" s="33" t="str">
        <f t="shared" si="57"/>
        <v/>
      </c>
      <c r="AO38" s="22">
        <f t="shared" si="58"/>
        <v>0</v>
      </c>
      <c r="AP38">
        <f t="shared" si="59"/>
        <v>0</v>
      </c>
      <c r="AQ38">
        <f t="shared" si="60"/>
        <v>0</v>
      </c>
      <c r="AR38">
        <f t="shared" si="61"/>
        <v>0</v>
      </c>
      <c r="AS38">
        <f t="shared" si="62"/>
        <v>0</v>
      </c>
      <c r="AT38">
        <f t="shared" si="63"/>
        <v>0</v>
      </c>
      <c r="AU38">
        <f t="shared" si="64"/>
        <v>0</v>
      </c>
      <c r="AV38">
        <f t="shared" si="65"/>
        <v>0</v>
      </c>
      <c r="AW38">
        <f t="shared" si="66"/>
        <v>0</v>
      </c>
      <c r="AX38">
        <f t="shared" si="67"/>
        <v>0</v>
      </c>
      <c r="AY38">
        <f t="shared" si="68"/>
        <v>0</v>
      </c>
      <c r="AZ38">
        <f t="shared" si="69"/>
        <v>0</v>
      </c>
      <c r="BA38">
        <f t="shared" si="70"/>
        <v>0</v>
      </c>
      <c r="BB38">
        <f t="shared" si="71"/>
        <v>0</v>
      </c>
      <c r="BC38">
        <f t="shared" si="72"/>
        <v>0</v>
      </c>
      <c r="BD38">
        <f t="shared" si="73"/>
        <v>0</v>
      </c>
      <c r="BE38" s="22">
        <f t="shared" ref="BE38:BR38" si="75">BD38+LARGE($AO38:$BC38,BE$4)</f>
        <v>0</v>
      </c>
      <c r="BF38" s="22">
        <f t="shared" si="75"/>
        <v>0</v>
      </c>
      <c r="BG38" s="22">
        <f t="shared" si="75"/>
        <v>0</v>
      </c>
      <c r="BH38" s="22">
        <f t="shared" si="75"/>
        <v>0</v>
      </c>
      <c r="BI38" s="22">
        <f t="shared" si="75"/>
        <v>0</v>
      </c>
      <c r="BJ38" s="22">
        <f t="shared" si="75"/>
        <v>0</v>
      </c>
      <c r="BK38" s="22">
        <f t="shared" si="75"/>
        <v>0</v>
      </c>
      <c r="BL38" s="22">
        <f t="shared" si="75"/>
        <v>0</v>
      </c>
      <c r="BM38" s="22">
        <f t="shared" si="75"/>
        <v>0</v>
      </c>
      <c r="BN38" s="22">
        <f t="shared" si="75"/>
        <v>0</v>
      </c>
      <c r="BO38" s="22">
        <f t="shared" si="75"/>
        <v>0</v>
      </c>
      <c r="BP38" s="22">
        <f t="shared" si="75"/>
        <v>0</v>
      </c>
      <c r="BQ38" s="22">
        <f t="shared" si="75"/>
        <v>0</v>
      </c>
      <c r="BR38" s="22">
        <f t="shared" si="75"/>
        <v>0</v>
      </c>
    </row>
    <row r="39" spans="1:70" ht="16.5">
      <c r="A39" s="14" t="s">
        <v>894</v>
      </c>
      <c r="B39" s="32" t="str">
        <f>IF(ISNA(VLOOKUP(A39,'Licenciés Jeunes 2023'!A:C,3,0)),"",VLOOKUP(A39,'Licenciés Jeunes 2023'!A:C,3,0))</f>
        <v/>
      </c>
      <c r="C39" s="32" t="str">
        <f>IF(ISNA(VLOOKUP(A39,'Licenciés Jeunes 2023'!A:C,2,0)),"",VLOOKUP(A39,'Licenciés Jeunes 2023'!A:C,2,0))</f>
        <v/>
      </c>
      <c r="D39" s="32" t="str">
        <f>IF(ISNA(VLOOKUP(A39,'Licenciés Jeunes 2023'!A:F,6,0)),"",VLOOKUP(A39,'Licenciés Jeunes 2023'!A:F,6,0))</f>
        <v/>
      </c>
      <c r="E39" s="6"/>
      <c r="F39" s="2">
        <f>IF(E$2="Bike &amp; Run",IF(ISNA(VLOOKUP(E39,Paramètres!$B$3:$C$56,2,FALSE)),0,VLOOKUP(E39,Paramètres!$B$3:$C$56,2,FALSE)*Paramètres!$K$3),IF(OR(E39="",OR($D39="",$D39="NL",$D39="HORS LIGUE")),0,VLOOKUP(IF(OR(E39="",OR($D39="",$D39="NL",$D39="HORS LIGUE")),"",COUNTIFS($D$5:$D$72,"&lt;&gt;"&amp;"",$D$5:$D$72,"&lt;&gt;"&amp;"NL",$D$5:$D$72,"&lt;&gt;"&amp;"HORS LIGUE",E$5:E$72,"&lt;"&amp;E39)+1),Paramètres!$B$3:$C$56,2,FALSE)*Paramètres!$K$3))</f>
        <v>0</v>
      </c>
      <c r="G39" s="4"/>
      <c r="H39" s="2">
        <f>IF(G$2="Bike &amp; Run",IF(ISNA(VLOOKUP(G39,Paramètres!$B$3:$C$56,2,FALSE)),0,VLOOKUP(G39,Paramètres!$B$3:$C$56,2,FALSE)*Paramètres!$K$4),IF(OR(G39="",OR($D39="",$D39="NL",$D39="HORS LIGUE")),0,VLOOKUP(IF(OR(G39="",OR($D39="",$D39="NL",$D39="HORS LIGUE")),"",COUNTIFS($D$5:$D$72,"&lt;&gt;"&amp;"",$D$5:$D$72,"&lt;&gt;"&amp;"NL",$D$5:$D$72,"&lt;&gt;"&amp;"HORS LIGUE",G$5:G$72,"&lt;"&amp;G39)+1),Paramètres!$B$3:$C$56,2,FALSE)*Paramètres!$K$4))</f>
        <v>0</v>
      </c>
      <c r="I39" s="36"/>
      <c r="J39" s="2">
        <f>IF(I$2="Bike &amp; Run",IF(ISNA(VLOOKUP(I39,Paramètres!$B$3:$C$56,2,FALSE)),0,VLOOKUP(I39,Paramètres!$B$3:$C$56,2,FALSE)*Paramètres!$K$5),IF(OR(I39="",OR($D39="",$D39="NL",$D39="HORS LIGUE")),0,VLOOKUP(IF(OR(I39="",OR($D39="",$D39="NL",$D39="HORS LIGUE")),"",COUNTIFS($D$5:$D$72,"&lt;&gt;"&amp;"",$D$5:$D$72,"&lt;&gt;"&amp;"NL",$D$5:$D$72,"&lt;&gt;"&amp;"HORS LIGUE",I$5:I$72,"&lt;"&amp;I39)+1),Paramètres!$B$3:$C$56,2,FALSE)*Paramètres!$K$5))</f>
        <v>0</v>
      </c>
      <c r="K39" s="4"/>
      <c r="L39" s="2">
        <f>IF(K$2="Bike &amp; Run",IF(ISNA(VLOOKUP(K39,Paramètres!$B$3:$C$56,2,FALSE)),0,VLOOKUP(K39,Paramètres!$B$3:$C$56,2,FALSE)*Paramètres!$K$6),IF(OR(K39="",OR($D39="",$D39="NL",$D39="HORS LIGUE")),0,VLOOKUP(IF(OR(K39="",OR($D39="",$D39="NL",$D39="HORS LIGUE")),"",COUNTIFS($D$5:$D$72,"&lt;&gt;"&amp;"",$D$5:$D$72,"&lt;&gt;"&amp;"NL",$D$5:$D$72,"&lt;&gt;"&amp;"HORS LIGUE",K$5:K$72,"&lt;"&amp;K39)+1),Paramètres!$B$3:$C$56,2,FALSE)*Paramètres!$K$6))</f>
        <v>0</v>
      </c>
      <c r="M39" s="4"/>
      <c r="N39" s="2">
        <f>IF(M$2="Bike &amp; Run",IF(ISNA(VLOOKUP(M39,Paramètres!$B$3:$C$56,2,FALSE)),0,VLOOKUP(M39,Paramètres!$B$3:$C$56,2,FALSE)*Paramètres!$K$7),IF(OR(M39="",OR($D39="",$D39="NL",$D39="HORS LIGUE")),0,VLOOKUP(IF(OR(M39="",OR($D39="",$D39="NL",$D39="HORS LIGUE")),"",COUNTIFS($D$5:$D$72,"&lt;&gt;"&amp;"",$D$5:$D$72,"&lt;&gt;"&amp;"NL",$D$5:$D$72,"&lt;&gt;"&amp;"HORS LIGUE",M$5:M$72,"&lt;"&amp;M39)+1),Paramètres!$B$3:$C$56,2,FALSE)*Paramètres!$K$7))</f>
        <v>0</v>
      </c>
      <c r="O39" s="46"/>
      <c r="P39" s="2">
        <f>IF(O$2="Bike &amp; Run",IF(ISNA(VLOOKUP(O39,Paramètres!$B$3:$C$56,2,FALSE)),0,VLOOKUP(O39,Paramètres!$B$3:$C$56,2,FALSE)*Paramètres!$K$8),IF(OR(O39="",OR($D39="",$D39="NL",$D39="HORS LIGUE")),0,VLOOKUP(IF(OR(O39="",OR($D39="",$D39="NL",$D39="HORS LIGUE")),"",COUNTIFS($D$5:$D$72,"&lt;&gt;"&amp;"",$D$5:$D$72,"&lt;&gt;"&amp;"NL",$D$5:$D$72,"&lt;&gt;"&amp;"HORS LIGUE",O$5:O$72,"&lt;"&amp;O39)+1),Paramètres!$B$3:$C$56,2,FALSE)*Paramètres!$K$8))</f>
        <v>0</v>
      </c>
      <c r="Q39" s="46"/>
      <c r="R39" s="2">
        <f>IF(Q$2="Bike &amp; Run",IF(ISNA(VLOOKUP(Q39,Paramètres!$B$3:$C$56,2,FALSE)),0,VLOOKUP(Q39,Paramètres!$B$3:$C$56,2,FALSE)*Paramètres!$K$9),IF(OR(Q39="",OR($D39="",$D39="NL",$D39="HORS LIGUE")),0,VLOOKUP(IF(OR(Q39="",OR($D39="",$D39="NL",$D39="HORS LIGUE")),"",COUNTIFS($D$5:$D$72,"&lt;&gt;"&amp;"",$D$5:$D$72,"&lt;&gt;"&amp;"NL",$D$5:$D$72,"&lt;&gt;"&amp;"HORS LIGUE",Q$5:Q$72,"&lt;"&amp;Q39)+1),Paramètres!$B$3:$C$56,2,FALSE)*Paramètres!$K$9))</f>
        <v>0</v>
      </c>
      <c r="S39" s="46"/>
      <c r="T39" s="2">
        <f>IF(S$2="Bike &amp; Run",IF(ISNA(VLOOKUP(S39,Paramètres!$B$3:$C$56,2,FALSE)),0,VLOOKUP(S39,Paramètres!$B$3:$C$56,2,FALSE)*Paramètres!$K$10),IF(OR(S39="",OR($D39="",$D39="NL",$D39="HORS LIGUE")),0,VLOOKUP(IF(OR(S39="",OR($D39="",$D39="NL",$D39="HORS LIGUE")),"",COUNTIFS($D$5:$D$72,"&lt;&gt;"&amp;"",$D$5:$D$72,"&lt;&gt;"&amp;"NL",$D$5:$D$72,"&lt;&gt;"&amp;"HORS LIGUE",S$5:S$72,"&lt;"&amp;S39)+1),Paramètres!$B$3:$C$56,2,FALSE)*Paramètres!$K$10))</f>
        <v>0</v>
      </c>
      <c r="U39" s="46"/>
      <c r="V39" s="2">
        <f>IF(U$2="Bike &amp; Run",IF(ISNA(VLOOKUP(U39,Paramètres!$B$3:$C$56,2,FALSE)),0,VLOOKUP(U39,Paramètres!$B$3:$C$56,2,FALSE)*Paramètres!$K$11),IF(OR(U39="",OR($D39="",$D39="NL",$D39="HORS LIGUE")),0,VLOOKUP(IF(OR(U39="",OR($D39="",$D39="NL",$D39="HORS LIGUE")),"",COUNTIFS($D$5:$D$72,"&lt;&gt;"&amp;"",$D$5:$D$72,"&lt;&gt;"&amp;"NL",$D$5:$D$72,"&lt;&gt;"&amp;"HORS LIGUE",U$5:U$72,"&lt;"&amp;U39)+1),Paramètres!$B$3:$C$56,2,FALSE)*Paramètres!$K$11))</f>
        <v>0</v>
      </c>
      <c r="W39" s="46"/>
      <c r="X39" s="2">
        <f>IF(W$2="Bike &amp; Run",IF(ISNA(VLOOKUP(W39,Paramètres!$B$3:$C$56,2,FALSE)),0,VLOOKUP(W39,Paramètres!$B$3:$C$56,2,FALSE)*Paramètres!$K$12),IF(OR(W39="",OR($D39="",$D39="NL",$D39="HORS LIGUE")),0,VLOOKUP(IF(OR(W39="",OR($D39="",$D39="NL",$D39="HORS LIGUE")),"",COUNTIFS($D$5:$D$72,"&lt;&gt;"&amp;"",$D$5:$D$72,"&lt;&gt;"&amp;"NL",$D$5:$D$72,"&lt;&gt;"&amp;"HORS LIGUE",W$5:W$72,"&lt;"&amp;W39)+1),Paramètres!$B$3:$C$56,2,FALSE)*Paramètres!$K$12))</f>
        <v>0</v>
      </c>
      <c r="Y39" s="46"/>
      <c r="Z39" s="2">
        <f>IF(Y$2="Bike &amp; Run",IF(ISNA(VLOOKUP(Y39,Paramètres!$B$3:$C$56,2,FALSE)),0,VLOOKUP(Y39,Paramètres!$B$3:$C$56,2,FALSE)*Paramètres!$K$13),IF(OR(Y39="",OR($D39="",$D39="NL",$D39="HORS LIGUE")),0,VLOOKUP(IF(OR(Y39="",OR($D39="",$D39="NL",$D39="HORS LIGUE")),"",COUNTIFS($D$5:$D$72,"&lt;&gt;"&amp;"",$D$5:$D$72,"&lt;&gt;"&amp;"NL",$D$5:$D$72,"&lt;&gt;"&amp;"HORS LIGUE",Y$5:Y$72,"&lt;"&amp;Y39)+1),Paramètres!$B$3:$C$56,2,FALSE)*Paramètres!$K$13))</f>
        <v>0</v>
      </c>
      <c r="AA39" s="46"/>
      <c r="AB39" s="2">
        <f>IF(AA$2="Bike &amp; Run",IF(ISNA(VLOOKUP(AA39,Paramètres!$B$3:$C$56,2,FALSE)),0,VLOOKUP(AA39,Paramètres!$B$3:$C$56,2,FALSE)*Paramètres!$K$14),IF(OR(AA39="",OR($D39="",$D39="NL",$D39="HORS LIGUE")),0,VLOOKUP(IF(OR(AA39="",OR($D39="",$D39="NL",$D39="HORS LIGUE")),"",COUNTIFS($D$5:$D$72,"&lt;&gt;"&amp;"",$D$5:$D$72,"&lt;&gt;"&amp;"NL",$D$5:$D$72,"&lt;&gt;"&amp;"HORS LIGUE",AA$5:AA$72,"&lt;"&amp;AA39)+1),Paramètres!$B$3:$C$56,2,FALSE)*Paramètres!$K$14))</f>
        <v>0</v>
      </c>
      <c r="AC39" s="46"/>
      <c r="AD39" s="2">
        <f>IF(AC$2="Bike &amp; Run",IF(ISNA(VLOOKUP(AC39,Paramètres!$B$3:$C$56,2,FALSE)),0,VLOOKUP(AC39,Paramètres!$B$3:$C$56,2,FALSE)*Paramètres!$K$15),IF(OR(AC39="",OR($D39="",$D39="NL",$D39="HORS LIGUE")),0,VLOOKUP(IF(OR(AC39="",OR($D39="",$D39="NL",$D39="HORS LIGUE")),"",COUNTIFS($D$5:$D$72,"&lt;&gt;"&amp;"",$D$5:$D$72,"&lt;&gt;"&amp;"NL",$D$5:$D$72,"&lt;&gt;"&amp;"HORS LIGUE",AC$5:AC$72,"&lt;"&amp;AC39)+1),Paramètres!$B$3:$C$56,2,FALSE)*Paramètres!$K$15))</f>
        <v>0</v>
      </c>
      <c r="AE39" s="46"/>
      <c r="AF39" s="2">
        <f>IF(AE$2="Bike &amp; Run",IF(ISNA(VLOOKUP(AE39,Paramètres!$B$3:$C$56,2,FALSE)),0,VLOOKUP(AE39,Paramètres!$B$3:$C$56,2,FALSE)*Paramètres!$K$16),IF(OR(AE39="",OR($D39="",$D39="NL",$D39="HORS LIGUE")),0,VLOOKUP(IF(OR(AE39="",OR($D39="",$D39="NL",$D39="HORS LIGUE")),"",COUNTIFS($D$5:$D$72,"&lt;&gt;"&amp;"",$D$5:$D$72,"&lt;&gt;"&amp;"NL",$D$5:$D$72,"&lt;&gt;"&amp;"HORS LIGUE",AE$5:AE$72,"&lt;"&amp;AE39)+1),Paramètres!$B$3:$C$56,2,FALSE)*Paramètres!$K$16))</f>
        <v>0</v>
      </c>
      <c r="AG39" s="46"/>
      <c r="AH39" s="2">
        <f>IF(AG$2="Bike &amp; Run",IF(ISNA(VLOOKUP(AG39,Paramètres!$B$3:$C$56,2,FALSE)),0,VLOOKUP(AG39,Paramètres!$B$3:$C$56,2,FALSE)*Paramètres!$K$17),IF(OR(AG39="",OR($D39="",$D39="NL",$D39="HORS LIGUE")),0,VLOOKUP(IF(OR(AG39="",OR($D39="",$D39="NL",$D39="HORS LIGUE")),"",COUNTIFS($D$5:$D$72,"&lt;&gt;"&amp;"",$D$5:$D$72,"&lt;&gt;"&amp;"NL",$D$5:$D$72,"&lt;&gt;"&amp;"HORS LIGUE",AG$5:AG$72,"&lt;"&amp;AG39)+1),Paramètres!$B$3:$C$56,2,FALSE)*Paramètres!$K$17))</f>
        <v>0</v>
      </c>
      <c r="AI39" s="40">
        <f t="shared" si="53"/>
        <v>0</v>
      </c>
      <c r="AJ39" s="3" t="str">
        <f t="shared" si="54"/>
        <v/>
      </c>
      <c r="AK39" s="5">
        <f t="shared" si="55"/>
        <v>0</v>
      </c>
      <c r="AL39" s="41">
        <f t="shared" si="56"/>
        <v>0</v>
      </c>
      <c r="AM39" s="33" t="str">
        <f t="shared" si="57"/>
        <v/>
      </c>
      <c r="AO39" s="22">
        <f t="shared" si="58"/>
        <v>0</v>
      </c>
      <c r="AP39">
        <f t="shared" si="59"/>
        <v>0</v>
      </c>
      <c r="AQ39">
        <f t="shared" si="60"/>
        <v>0</v>
      </c>
      <c r="AR39">
        <f t="shared" si="61"/>
        <v>0</v>
      </c>
      <c r="AS39">
        <f t="shared" si="62"/>
        <v>0</v>
      </c>
      <c r="AT39">
        <f t="shared" si="63"/>
        <v>0</v>
      </c>
      <c r="AU39">
        <f t="shared" si="64"/>
        <v>0</v>
      </c>
      <c r="AV39">
        <f t="shared" si="65"/>
        <v>0</v>
      </c>
      <c r="AW39">
        <f t="shared" si="66"/>
        <v>0</v>
      </c>
      <c r="AX39">
        <f t="shared" si="67"/>
        <v>0</v>
      </c>
      <c r="AY39">
        <f t="shared" si="68"/>
        <v>0</v>
      </c>
      <c r="AZ39">
        <f t="shared" si="69"/>
        <v>0</v>
      </c>
      <c r="BA39">
        <f t="shared" si="70"/>
        <v>0</v>
      </c>
      <c r="BB39">
        <f t="shared" si="71"/>
        <v>0</v>
      </c>
      <c r="BC39">
        <f t="shared" si="72"/>
        <v>0</v>
      </c>
      <c r="BD39">
        <f t="shared" si="73"/>
        <v>0</v>
      </c>
      <c r="BE39" s="22">
        <f t="shared" ref="BE39:BR39" si="76">BD39+LARGE($AO39:$BC39,BE$4)</f>
        <v>0</v>
      </c>
      <c r="BF39" s="22">
        <f t="shared" si="76"/>
        <v>0</v>
      </c>
      <c r="BG39" s="22">
        <f t="shared" si="76"/>
        <v>0</v>
      </c>
      <c r="BH39" s="22">
        <f t="shared" si="76"/>
        <v>0</v>
      </c>
      <c r="BI39" s="22">
        <f t="shared" si="76"/>
        <v>0</v>
      </c>
      <c r="BJ39" s="22">
        <f t="shared" si="76"/>
        <v>0</v>
      </c>
      <c r="BK39" s="22">
        <f t="shared" si="76"/>
        <v>0</v>
      </c>
      <c r="BL39" s="22">
        <f t="shared" si="76"/>
        <v>0</v>
      </c>
      <c r="BM39" s="22">
        <f t="shared" si="76"/>
        <v>0</v>
      </c>
      <c r="BN39" s="22">
        <f t="shared" si="76"/>
        <v>0</v>
      </c>
      <c r="BO39" s="22">
        <f t="shared" si="76"/>
        <v>0</v>
      </c>
      <c r="BP39" s="22">
        <f t="shared" si="76"/>
        <v>0</v>
      </c>
      <c r="BQ39" s="22">
        <f t="shared" si="76"/>
        <v>0</v>
      </c>
      <c r="BR39" s="22">
        <f t="shared" si="76"/>
        <v>0</v>
      </c>
    </row>
    <row r="40" spans="1:70" ht="16.5">
      <c r="A40" s="14" t="s">
        <v>910</v>
      </c>
      <c r="B40" s="32" t="str">
        <f>IF(ISNA(VLOOKUP(A40,'Licenciés Jeunes 2023'!A:C,3,0)),"",VLOOKUP(A40,'Licenciés Jeunes 2023'!A:C,3,0))</f>
        <v/>
      </c>
      <c r="C40" s="32" t="str">
        <f>IF(ISNA(VLOOKUP(A40,'Licenciés Jeunes 2023'!A:C,2,0)),"",VLOOKUP(A40,'Licenciés Jeunes 2023'!A:C,2,0))</f>
        <v/>
      </c>
      <c r="D40" s="32" t="str">
        <f>IF(ISNA(VLOOKUP(A40,'Licenciés Jeunes 2023'!A:F,6,0)),"",VLOOKUP(A40,'Licenciés Jeunes 2023'!A:F,6,0))</f>
        <v/>
      </c>
      <c r="E40" s="6"/>
      <c r="F40" s="2">
        <f>IF(E$2="Bike &amp; Run",IF(ISNA(VLOOKUP(E40,Paramètres!$B$3:$C$56,2,FALSE)),0,VLOOKUP(E40,Paramètres!$B$3:$C$56,2,FALSE)*Paramètres!$K$3),IF(OR(E40="",OR($D40="",$D40="NL",$D40="HORS LIGUE")),0,VLOOKUP(IF(OR(E40="",OR($D40="",$D40="NL",$D40="HORS LIGUE")),"",COUNTIFS($D$5:$D$72,"&lt;&gt;"&amp;"",$D$5:$D$72,"&lt;&gt;"&amp;"NL",$D$5:$D$72,"&lt;&gt;"&amp;"HORS LIGUE",E$5:E$72,"&lt;"&amp;E40)+1),Paramètres!$B$3:$C$56,2,FALSE)*Paramètres!$K$3))</f>
        <v>0</v>
      </c>
      <c r="G40" s="4"/>
      <c r="H40" s="2">
        <f>IF(G$2="Bike &amp; Run",IF(ISNA(VLOOKUP(G40,Paramètres!$B$3:$C$56,2,FALSE)),0,VLOOKUP(G40,Paramètres!$B$3:$C$56,2,FALSE)*Paramètres!$K$4),IF(OR(G40="",OR($D40="",$D40="NL",$D40="HORS LIGUE")),0,VLOOKUP(IF(OR(G40="",OR($D40="",$D40="NL",$D40="HORS LIGUE")),"",COUNTIFS($D$5:$D$72,"&lt;&gt;"&amp;"",$D$5:$D$72,"&lt;&gt;"&amp;"NL",$D$5:$D$72,"&lt;&gt;"&amp;"HORS LIGUE",G$5:G$72,"&lt;"&amp;G40)+1),Paramètres!$B$3:$C$56,2,FALSE)*Paramètres!$K$4))</f>
        <v>0</v>
      </c>
      <c r="I40" s="36"/>
      <c r="J40" s="2">
        <f>IF(I$2="Bike &amp; Run",IF(ISNA(VLOOKUP(I40,Paramètres!$B$3:$C$56,2,FALSE)),0,VLOOKUP(I40,Paramètres!$B$3:$C$56,2,FALSE)*Paramètres!$K$5),IF(OR(I40="",OR($D40="",$D40="NL",$D40="HORS LIGUE")),0,VLOOKUP(IF(OR(I40="",OR($D40="",$D40="NL",$D40="HORS LIGUE")),"",COUNTIFS($D$5:$D$72,"&lt;&gt;"&amp;"",$D$5:$D$72,"&lt;&gt;"&amp;"NL",$D$5:$D$72,"&lt;&gt;"&amp;"HORS LIGUE",I$5:I$72,"&lt;"&amp;I40)+1),Paramètres!$B$3:$C$56,2,FALSE)*Paramètres!$K$5))</f>
        <v>0</v>
      </c>
      <c r="K40" s="4"/>
      <c r="L40" s="2">
        <f>IF(K$2="Bike &amp; Run",IF(ISNA(VLOOKUP(K40,Paramètres!$B$3:$C$56,2,FALSE)),0,VLOOKUP(K40,Paramètres!$B$3:$C$56,2,FALSE)*Paramètres!$K$6),IF(OR(K40="",OR($D40="",$D40="NL",$D40="HORS LIGUE")),0,VLOOKUP(IF(OR(K40="",OR($D40="",$D40="NL",$D40="HORS LIGUE")),"",COUNTIFS($D$5:$D$72,"&lt;&gt;"&amp;"",$D$5:$D$72,"&lt;&gt;"&amp;"NL",$D$5:$D$72,"&lt;&gt;"&amp;"HORS LIGUE",K$5:K$72,"&lt;"&amp;K40)+1),Paramètres!$B$3:$C$56,2,FALSE)*Paramètres!$K$6))</f>
        <v>0</v>
      </c>
      <c r="M40" s="4"/>
      <c r="N40" s="2">
        <f>IF(M$2="Bike &amp; Run",IF(ISNA(VLOOKUP(M40,Paramètres!$B$3:$C$56,2,FALSE)),0,VLOOKUP(M40,Paramètres!$B$3:$C$56,2,FALSE)*Paramètres!$K$7),IF(OR(M40="",OR($D40="",$D40="NL",$D40="HORS LIGUE")),0,VLOOKUP(IF(OR(M40="",OR($D40="",$D40="NL",$D40="HORS LIGUE")),"",COUNTIFS($D$5:$D$72,"&lt;&gt;"&amp;"",$D$5:$D$72,"&lt;&gt;"&amp;"NL",$D$5:$D$72,"&lt;&gt;"&amp;"HORS LIGUE",M$5:M$72,"&lt;"&amp;M40)+1),Paramètres!$B$3:$C$56,2,FALSE)*Paramètres!$K$7))</f>
        <v>0</v>
      </c>
      <c r="O40" s="46"/>
      <c r="P40" s="2">
        <f>IF(O$2="Bike &amp; Run",IF(ISNA(VLOOKUP(O40,Paramètres!$B$3:$C$56,2,FALSE)),0,VLOOKUP(O40,Paramètres!$B$3:$C$56,2,FALSE)*Paramètres!$K$8),IF(OR(O40="",OR($D40="",$D40="NL",$D40="HORS LIGUE")),0,VLOOKUP(IF(OR(O40="",OR($D40="",$D40="NL",$D40="HORS LIGUE")),"",COUNTIFS($D$5:$D$72,"&lt;&gt;"&amp;"",$D$5:$D$72,"&lt;&gt;"&amp;"NL",$D$5:$D$72,"&lt;&gt;"&amp;"HORS LIGUE",O$5:O$72,"&lt;"&amp;O40)+1),Paramètres!$B$3:$C$56,2,FALSE)*Paramètres!$K$8))</f>
        <v>0</v>
      </c>
      <c r="Q40" s="46"/>
      <c r="R40" s="2">
        <f>IF(Q$2="Bike &amp; Run",IF(ISNA(VLOOKUP(Q40,Paramètres!$B$3:$C$56,2,FALSE)),0,VLOOKUP(Q40,Paramètres!$B$3:$C$56,2,FALSE)*Paramètres!$K$9),IF(OR(Q40="",OR($D40="",$D40="NL",$D40="HORS LIGUE")),0,VLOOKUP(IF(OR(Q40="",OR($D40="",$D40="NL",$D40="HORS LIGUE")),"",COUNTIFS($D$5:$D$72,"&lt;&gt;"&amp;"",$D$5:$D$72,"&lt;&gt;"&amp;"NL",$D$5:$D$72,"&lt;&gt;"&amp;"HORS LIGUE",Q$5:Q$72,"&lt;"&amp;Q40)+1),Paramètres!$B$3:$C$56,2,FALSE)*Paramètres!$K$9))</f>
        <v>0</v>
      </c>
      <c r="S40" s="46"/>
      <c r="T40" s="2">
        <f>IF(S$2="Bike &amp; Run",IF(ISNA(VLOOKUP(S40,Paramètres!$B$3:$C$56,2,FALSE)),0,VLOOKUP(S40,Paramètres!$B$3:$C$56,2,FALSE)*Paramètres!$K$10),IF(OR(S40="",OR($D40="",$D40="NL",$D40="HORS LIGUE")),0,VLOOKUP(IF(OR(S40="",OR($D40="",$D40="NL",$D40="HORS LIGUE")),"",COUNTIFS($D$5:$D$72,"&lt;&gt;"&amp;"",$D$5:$D$72,"&lt;&gt;"&amp;"NL",$D$5:$D$72,"&lt;&gt;"&amp;"HORS LIGUE",S$5:S$72,"&lt;"&amp;S40)+1),Paramètres!$B$3:$C$56,2,FALSE)*Paramètres!$K$10))</f>
        <v>0</v>
      </c>
      <c r="U40" s="46"/>
      <c r="V40" s="2">
        <f>IF(U$2="Bike &amp; Run",IF(ISNA(VLOOKUP(U40,Paramètres!$B$3:$C$56,2,FALSE)),0,VLOOKUP(U40,Paramètres!$B$3:$C$56,2,FALSE)*Paramètres!$K$11),IF(OR(U40="",OR($D40="",$D40="NL",$D40="HORS LIGUE")),0,VLOOKUP(IF(OR(U40="",OR($D40="",$D40="NL",$D40="HORS LIGUE")),"",COUNTIFS($D$5:$D$72,"&lt;&gt;"&amp;"",$D$5:$D$72,"&lt;&gt;"&amp;"NL",$D$5:$D$72,"&lt;&gt;"&amp;"HORS LIGUE",U$5:U$72,"&lt;"&amp;U40)+1),Paramètres!$B$3:$C$56,2,FALSE)*Paramètres!$K$11))</f>
        <v>0</v>
      </c>
      <c r="W40" s="46"/>
      <c r="X40" s="2">
        <f>IF(W$2="Bike &amp; Run",IF(ISNA(VLOOKUP(W40,Paramètres!$B$3:$C$56,2,FALSE)),0,VLOOKUP(W40,Paramètres!$B$3:$C$56,2,FALSE)*Paramètres!$K$12),IF(OR(W40="",OR($D40="",$D40="NL",$D40="HORS LIGUE")),0,VLOOKUP(IF(OR(W40="",OR($D40="",$D40="NL",$D40="HORS LIGUE")),"",COUNTIFS($D$5:$D$72,"&lt;&gt;"&amp;"",$D$5:$D$72,"&lt;&gt;"&amp;"NL",$D$5:$D$72,"&lt;&gt;"&amp;"HORS LIGUE",W$5:W$72,"&lt;"&amp;W40)+1),Paramètres!$B$3:$C$56,2,FALSE)*Paramètres!$K$12))</f>
        <v>0</v>
      </c>
      <c r="Y40" s="46"/>
      <c r="Z40" s="2">
        <f>IF(Y$2="Bike &amp; Run",IF(ISNA(VLOOKUP(Y40,Paramètres!$B$3:$C$56,2,FALSE)),0,VLOOKUP(Y40,Paramètres!$B$3:$C$56,2,FALSE)*Paramètres!$K$13),IF(OR(Y40="",OR($D40="",$D40="NL",$D40="HORS LIGUE")),0,VLOOKUP(IF(OR(Y40="",OR($D40="",$D40="NL",$D40="HORS LIGUE")),"",COUNTIFS($D$5:$D$72,"&lt;&gt;"&amp;"",$D$5:$D$72,"&lt;&gt;"&amp;"NL",$D$5:$D$72,"&lt;&gt;"&amp;"HORS LIGUE",Y$5:Y$72,"&lt;"&amp;Y40)+1),Paramètres!$B$3:$C$56,2,FALSE)*Paramètres!$K$13))</f>
        <v>0</v>
      </c>
      <c r="AA40" s="46"/>
      <c r="AB40" s="2">
        <f>IF(AA$2="Bike &amp; Run",IF(ISNA(VLOOKUP(AA40,Paramètres!$B$3:$C$56,2,FALSE)),0,VLOOKUP(AA40,Paramètres!$B$3:$C$56,2,FALSE)*Paramètres!$K$14),IF(OR(AA40="",OR($D40="",$D40="NL",$D40="HORS LIGUE")),0,VLOOKUP(IF(OR(AA40="",OR($D40="",$D40="NL",$D40="HORS LIGUE")),"",COUNTIFS($D$5:$D$72,"&lt;&gt;"&amp;"",$D$5:$D$72,"&lt;&gt;"&amp;"NL",$D$5:$D$72,"&lt;&gt;"&amp;"HORS LIGUE",AA$5:AA$72,"&lt;"&amp;AA40)+1),Paramètres!$B$3:$C$56,2,FALSE)*Paramètres!$K$14))</f>
        <v>0</v>
      </c>
      <c r="AC40" s="46"/>
      <c r="AD40" s="2">
        <f>IF(AC$2="Bike &amp; Run",IF(ISNA(VLOOKUP(AC40,Paramètres!$B$3:$C$56,2,FALSE)),0,VLOOKUP(AC40,Paramètres!$B$3:$C$56,2,FALSE)*Paramètres!$K$15),IF(OR(AC40="",OR($D40="",$D40="NL",$D40="HORS LIGUE")),0,VLOOKUP(IF(OR(AC40="",OR($D40="",$D40="NL",$D40="HORS LIGUE")),"",COUNTIFS($D$5:$D$72,"&lt;&gt;"&amp;"",$D$5:$D$72,"&lt;&gt;"&amp;"NL",$D$5:$D$72,"&lt;&gt;"&amp;"HORS LIGUE",AC$5:AC$72,"&lt;"&amp;AC40)+1),Paramètres!$B$3:$C$56,2,FALSE)*Paramètres!$K$15))</f>
        <v>0</v>
      </c>
      <c r="AE40" s="46"/>
      <c r="AF40" s="2">
        <f>IF(AE$2="Bike &amp; Run",IF(ISNA(VLOOKUP(AE40,Paramètres!$B$3:$C$56,2,FALSE)),0,VLOOKUP(AE40,Paramètres!$B$3:$C$56,2,FALSE)*Paramètres!$K$16),IF(OR(AE40="",OR($D40="",$D40="NL",$D40="HORS LIGUE")),0,VLOOKUP(IF(OR(AE40="",OR($D40="",$D40="NL",$D40="HORS LIGUE")),"",COUNTIFS($D$5:$D$72,"&lt;&gt;"&amp;"",$D$5:$D$72,"&lt;&gt;"&amp;"NL",$D$5:$D$72,"&lt;&gt;"&amp;"HORS LIGUE",AE$5:AE$72,"&lt;"&amp;AE40)+1),Paramètres!$B$3:$C$56,2,FALSE)*Paramètres!$K$16))</f>
        <v>0</v>
      </c>
      <c r="AG40" s="46"/>
      <c r="AH40" s="2">
        <f>IF(AG$2="Bike &amp; Run",IF(ISNA(VLOOKUP(AG40,Paramètres!$B$3:$C$56,2,FALSE)),0,VLOOKUP(AG40,Paramètres!$B$3:$C$56,2,FALSE)*Paramètres!$K$17),IF(OR(AG40="",OR($D40="",$D40="NL",$D40="HORS LIGUE")),0,VLOOKUP(IF(OR(AG40="",OR($D40="",$D40="NL",$D40="HORS LIGUE")),"",COUNTIFS($D$5:$D$72,"&lt;&gt;"&amp;"",$D$5:$D$72,"&lt;&gt;"&amp;"NL",$D$5:$D$72,"&lt;&gt;"&amp;"HORS LIGUE",AG$5:AG$72,"&lt;"&amp;AG40)+1),Paramètres!$B$3:$C$56,2,FALSE)*Paramètres!$K$17))</f>
        <v>0</v>
      </c>
      <c r="AI40" s="40">
        <f t="shared" si="53"/>
        <v>0</v>
      </c>
      <c r="AJ40" s="3" t="str">
        <f t="shared" si="54"/>
        <v/>
      </c>
      <c r="AK40" s="5">
        <f t="shared" si="55"/>
        <v>0</v>
      </c>
      <c r="AL40" s="41">
        <f t="shared" si="56"/>
        <v>0</v>
      </c>
      <c r="AM40" s="33" t="str">
        <f t="shared" si="57"/>
        <v/>
      </c>
      <c r="AO40" s="22">
        <f t="shared" si="58"/>
        <v>0</v>
      </c>
      <c r="AP40">
        <f t="shared" si="59"/>
        <v>0</v>
      </c>
      <c r="AQ40">
        <f t="shared" si="60"/>
        <v>0</v>
      </c>
      <c r="AR40">
        <f t="shared" si="61"/>
        <v>0</v>
      </c>
      <c r="AS40">
        <f t="shared" si="62"/>
        <v>0</v>
      </c>
      <c r="AT40">
        <f t="shared" si="63"/>
        <v>0</v>
      </c>
      <c r="AU40">
        <f t="shared" si="64"/>
        <v>0</v>
      </c>
      <c r="AV40">
        <f t="shared" si="65"/>
        <v>0</v>
      </c>
      <c r="AW40">
        <f t="shared" si="66"/>
        <v>0</v>
      </c>
      <c r="AX40">
        <f t="shared" si="67"/>
        <v>0</v>
      </c>
      <c r="AY40">
        <f t="shared" si="68"/>
        <v>0</v>
      </c>
      <c r="AZ40">
        <f t="shared" si="69"/>
        <v>0</v>
      </c>
      <c r="BA40">
        <f t="shared" si="70"/>
        <v>0</v>
      </c>
      <c r="BB40">
        <f t="shared" si="71"/>
        <v>0</v>
      </c>
      <c r="BC40">
        <f t="shared" si="72"/>
        <v>0</v>
      </c>
      <c r="BD40">
        <f t="shared" si="73"/>
        <v>0</v>
      </c>
      <c r="BE40" s="22">
        <f t="shared" ref="BE40:BR40" si="77">BD40+LARGE($AO40:$BC40,BE$4)</f>
        <v>0</v>
      </c>
      <c r="BF40" s="22">
        <f t="shared" si="77"/>
        <v>0</v>
      </c>
      <c r="BG40" s="22">
        <f t="shared" si="77"/>
        <v>0</v>
      </c>
      <c r="BH40" s="22">
        <f t="shared" si="77"/>
        <v>0</v>
      </c>
      <c r="BI40" s="22">
        <f t="shared" si="77"/>
        <v>0</v>
      </c>
      <c r="BJ40" s="22">
        <f t="shared" si="77"/>
        <v>0</v>
      </c>
      <c r="BK40" s="22">
        <f t="shared" si="77"/>
        <v>0</v>
      </c>
      <c r="BL40" s="22">
        <f t="shared" si="77"/>
        <v>0</v>
      </c>
      <c r="BM40" s="22">
        <f t="shared" si="77"/>
        <v>0</v>
      </c>
      <c r="BN40" s="22">
        <f t="shared" si="77"/>
        <v>0</v>
      </c>
      <c r="BO40" s="22">
        <f t="shared" si="77"/>
        <v>0</v>
      </c>
      <c r="BP40" s="22">
        <f t="shared" si="77"/>
        <v>0</v>
      </c>
      <c r="BQ40" s="22">
        <f t="shared" si="77"/>
        <v>0</v>
      </c>
      <c r="BR40" s="22">
        <f t="shared" si="77"/>
        <v>0</v>
      </c>
    </row>
    <row r="41" spans="1:70" ht="16.5">
      <c r="A41" s="14" t="s">
        <v>936</v>
      </c>
      <c r="B41" s="32" t="str">
        <f>IF(ISNA(VLOOKUP(A41,'Licenciés Jeunes 2023'!A:C,3,0)),"",VLOOKUP(A41,'Licenciés Jeunes 2023'!A:C,3,0))</f>
        <v/>
      </c>
      <c r="C41" s="32" t="str">
        <f>IF(ISNA(VLOOKUP(A41,'Licenciés Jeunes 2023'!A:C,2,0)),"",VLOOKUP(A41,'Licenciés Jeunes 2023'!A:C,2,0))</f>
        <v/>
      </c>
      <c r="D41" s="32" t="str">
        <f>IF(ISNA(VLOOKUP(A41,'Licenciés Jeunes 2023'!A:F,6,0)),"",VLOOKUP(A41,'Licenciés Jeunes 2023'!A:F,6,0))</f>
        <v/>
      </c>
      <c r="E41" s="6"/>
      <c r="F41" s="2">
        <f>IF(E$2="Bike &amp; Run",IF(ISNA(VLOOKUP(E41,Paramètres!$B$3:$C$56,2,FALSE)),0,VLOOKUP(E41,Paramètres!$B$3:$C$56,2,FALSE)*Paramètres!$K$3),IF(OR(E41="",OR($D41="",$D41="NL",$D41="HORS LIGUE")),0,VLOOKUP(IF(OR(E41="",OR($D41="",$D41="NL",$D41="HORS LIGUE")),"",COUNTIFS($D$5:$D$72,"&lt;&gt;"&amp;"",$D$5:$D$72,"&lt;&gt;"&amp;"NL",$D$5:$D$72,"&lt;&gt;"&amp;"HORS LIGUE",E$5:E$72,"&lt;"&amp;E41)+1),Paramètres!$B$3:$C$56,2,FALSE)*Paramètres!$K$3))</f>
        <v>0</v>
      </c>
      <c r="G41" s="4"/>
      <c r="H41" s="2">
        <f>IF(G$2="Bike &amp; Run",IF(ISNA(VLOOKUP(G41,Paramètres!$B$3:$C$56,2,FALSE)),0,VLOOKUP(G41,Paramètres!$B$3:$C$56,2,FALSE)*Paramètres!$K$4),IF(OR(G41="",OR($D41="",$D41="NL",$D41="HORS LIGUE")),0,VLOOKUP(IF(OR(G41="",OR($D41="",$D41="NL",$D41="HORS LIGUE")),"",COUNTIFS($D$5:$D$72,"&lt;&gt;"&amp;"",$D$5:$D$72,"&lt;&gt;"&amp;"NL",$D$5:$D$72,"&lt;&gt;"&amp;"HORS LIGUE",G$5:G$72,"&lt;"&amp;G41)+1),Paramètres!$B$3:$C$56,2,FALSE)*Paramètres!$K$4))</f>
        <v>0</v>
      </c>
      <c r="I41" s="36"/>
      <c r="J41" s="2">
        <f>IF(I$2="Bike &amp; Run",IF(ISNA(VLOOKUP(I41,Paramètres!$B$3:$C$56,2,FALSE)),0,VLOOKUP(I41,Paramètres!$B$3:$C$56,2,FALSE)*Paramètres!$K$5),IF(OR(I41="",OR($D41="",$D41="NL",$D41="HORS LIGUE")),0,VLOOKUP(IF(OR(I41="",OR($D41="",$D41="NL",$D41="HORS LIGUE")),"",COUNTIFS($D$5:$D$72,"&lt;&gt;"&amp;"",$D$5:$D$72,"&lt;&gt;"&amp;"NL",$D$5:$D$72,"&lt;&gt;"&amp;"HORS LIGUE",I$5:I$72,"&lt;"&amp;I41)+1),Paramètres!$B$3:$C$56,2,FALSE)*Paramètres!$K$5))</f>
        <v>0</v>
      </c>
      <c r="K41" s="4"/>
      <c r="L41" s="2">
        <f>IF(K$2="Bike &amp; Run",IF(ISNA(VLOOKUP(K41,Paramètres!$B$3:$C$56,2,FALSE)),0,VLOOKUP(K41,Paramètres!$B$3:$C$56,2,FALSE)*Paramètres!$K$6),IF(OR(K41="",OR($D41="",$D41="NL",$D41="HORS LIGUE")),0,VLOOKUP(IF(OR(K41="",OR($D41="",$D41="NL",$D41="HORS LIGUE")),"",COUNTIFS($D$5:$D$72,"&lt;&gt;"&amp;"",$D$5:$D$72,"&lt;&gt;"&amp;"NL",$D$5:$D$72,"&lt;&gt;"&amp;"HORS LIGUE",K$5:K$72,"&lt;"&amp;K41)+1),Paramètres!$B$3:$C$56,2,FALSE)*Paramètres!$K$6))</f>
        <v>0</v>
      </c>
      <c r="M41" s="4"/>
      <c r="N41" s="2">
        <f>IF(M$2="Bike &amp; Run",IF(ISNA(VLOOKUP(M41,Paramètres!$B$3:$C$56,2,FALSE)),0,VLOOKUP(M41,Paramètres!$B$3:$C$56,2,FALSE)*Paramètres!$K$7),IF(OR(M41="",OR($D41="",$D41="NL",$D41="HORS LIGUE")),0,VLOOKUP(IF(OR(M41="",OR($D41="",$D41="NL",$D41="HORS LIGUE")),"",COUNTIFS($D$5:$D$72,"&lt;&gt;"&amp;"",$D$5:$D$72,"&lt;&gt;"&amp;"NL",$D$5:$D$72,"&lt;&gt;"&amp;"HORS LIGUE",M$5:M$72,"&lt;"&amp;M41)+1),Paramètres!$B$3:$C$56,2,FALSE)*Paramètres!$K$7))</f>
        <v>0</v>
      </c>
      <c r="O41" s="46"/>
      <c r="P41" s="2">
        <f>IF(O$2="Bike &amp; Run",IF(ISNA(VLOOKUP(O41,Paramètres!$B$3:$C$56,2,FALSE)),0,VLOOKUP(O41,Paramètres!$B$3:$C$56,2,FALSE)*Paramètres!$K$8),IF(OR(O41="",OR($D41="",$D41="NL",$D41="HORS LIGUE")),0,VLOOKUP(IF(OR(O41="",OR($D41="",$D41="NL",$D41="HORS LIGUE")),"",COUNTIFS($D$5:$D$72,"&lt;&gt;"&amp;"",$D$5:$D$72,"&lt;&gt;"&amp;"NL",$D$5:$D$72,"&lt;&gt;"&amp;"HORS LIGUE",O$5:O$72,"&lt;"&amp;O41)+1),Paramètres!$B$3:$C$56,2,FALSE)*Paramètres!$K$8))</f>
        <v>0</v>
      </c>
      <c r="Q41" s="46"/>
      <c r="R41" s="2">
        <f>IF(Q$2="Bike &amp; Run",IF(ISNA(VLOOKUP(Q41,Paramètres!$B$3:$C$56,2,FALSE)),0,VLOOKUP(Q41,Paramètres!$B$3:$C$56,2,FALSE)*Paramètres!$K$9),IF(OR(Q41="",OR($D41="",$D41="NL",$D41="HORS LIGUE")),0,VLOOKUP(IF(OR(Q41="",OR($D41="",$D41="NL",$D41="HORS LIGUE")),"",COUNTIFS($D$5:$D$72,"&lt;&gt;"&amp;"",$D$5:$D$72,"&lt;&gt;"&amp;"NL",$D$5:$D$72,"&lt;&gt;"&amp;"HORS LIGUE",Q$5:Q$72,"&lt;"&amp;Q41)+1),Paramètres!$B$3:$C$56,2,FALSE)*Paramètres!$K$9))</f>
        <v>0</v>
      </c>
      <c r="S41" s="46"/>
      <c r="T41" s="2">
        <f>IF(S$2="Bike &amp; Run",IF(ISNA(VLOOKUP(S41,Paramètres!$B$3:$C$56,2,FALSE)),0,VLOOKUP(S41,Paramètres!$B$3:$C$56,2,FALSE)*Paramètres!$K$10),IF(OR(S41="",OR($D41="",$D41="NL",$D41="HORS LIGUE")),0,VLOOKUP(IF(OR(S41="",OR($D41="",$D41="NL",$D41="HORS LIGUE")),"",COUNTIFS($D$5:$D$72,"&lt;&gt;"&amp;"",$D$5:$D$72,"&lt;&gt;"&amp;"NL",$D$5:$D$72,"&lt;&gt;"&amp;"HORS LIGUE",S$5:S$72,"&lt;"&amp;S41)+1),Paramètres!$B$3:$C$56,2,FALSE)*Paramètres!$K$10))</f>
        <v>0</v>
      </c>
      <c r="U41" s="46"/>
      <c r="V41" s="2">
        <f>IF(U$2="Bike &amp; Run",IF(ISNA(VLOOKUP(U41,Paramètres!$B$3:$C$56,2,FALSE)),0,VLOOKUP(U41,Paramètres!$B$3:$C$56,2,FALSE)*Paramètres!$K$11),IF(OR(U41="",OR($D41="",$D41="NL",$D41="HORS LIGUE")),0,VLOOKUP(IF(OR(U41="",OR($D41="",$D41="NL",$D41="HORS LIGUE")),"",COUNTIFS($D$5:$D$72,"&lt;&gt;"&amp;"",$D$5:$D$72,"&lt;&gt;"&amp;"NL",$D$5:$D$72,"&lt;&gt;"&amp;"HORS LIGUE",U$5:U$72,"&lt;"&amp;U41)+1),Paramètres!$B$3:$C$56,2,FALSE)*Paramètres!$K$11))</f>
        <v>0</v>
      </c>
      <c r="W41" s="46"/>
      <c r="X41" s="2">
        <f>IF(W$2="Bike &amp; Run",IF(ISNA(VLOOKUP(W41,Paramètres!$B$3:$C$56,2,FALSE)),0,VLOOKUP(W41,Paramètres!$B$3:$C$56,2,FALSE)*Paramètres!$K$12),IF(OR(W41="",OR($D41="",$D41="NL",$D41="HORS LIGUE")),0,VLOOKUP(IF(OR(W41="",OR($D41="",$D41="NL",$D41="HORS LIGUE")),"",COUNTIFS($D$5:$D$72,"&lt;&gt;"&amp;"",$D$5:$D$72,"&lt;&gt;"&amp;"NL",$D$5:$D$72,"&lt;&gt;"&amp;"HORS LIGUE",W$5:W$72,"&lt;"&amp;W41)+1),Paramètres!$B$3:$C$56,2,FALSE)*Paramètres!$K$12))</f>
        <v>0</v>
      </c>
      <c r="Y41" s="46"/>
      <c r="Z41" s="2">
        <f>IF(Y$2="Bike &amp; Run",IF(ISNA(VLOOKUP(Y41,Paramètres!$B$3:$C$56,2,FALSE)),0,VLOOKUP(Y41,Paramètres!$B$3:$C$56,2,FALSE)*Paramètres!$K$13),IF(OR(Y41="",OR($D41="",$D41="NL",$D41="HORS LIGUE")),0,VLOOKUP(IF(OR(Y41="",OR($D41="",$D41="NL",$D41="HORS LIGUE")),"",COUNTIFS($D$5:$D$72,"&lt;&gt;"&amp;"",$D$5:$D$72,"&lt;&gt;"&amp;"NL",$D$5:$D$72,"&lt;&gt;"&amp;"HORS LIGUE",Y$5:Y$72,"&lt;"&amp;Y41)+1),Paramètres!$B$3:$C$56,2,FALSE)*Paramètres!$K$13))</f>
        <v>0</v>
      </c>
      <c r="AA41" s="46"/>
      <c r="AB41" s="2">
        <f>IF(AA$2="Bike &amp; Run",IF(ISNA(VLOOKUP(AA41,Paramètres!$B$3:$C$56,2,FALSE)),0,VLOOKUP(AA41,Paramètres!$B$3:$C$56,2,FALSE)*Paramètres!$K$14),IF(OR(AA41="",OR($D41="",$D41="NL",$D41="HORS LIGUE")),0,VLOOKUP(IF(OR(AA41="",OR($D41="",$D41="NL",$D41="HORS LIGUE")),"",COUNTIFS($D$5:$D$72,"&lt;&gt;"&amp;"",$D$5:$D$72,"&lt;&gt;"&amp;"NL",$D$5:$D$72,"&lt;&gt;"&amp;"HORS LIGUE",AA$5:AA$72,"&lt;"&amp;AA41)+1),Paramètres!$B$3:$C$56,2,FALSE)*Paramètres!$K$14))</f>
        <v>0</v>
      </c>
      <c r="AC41" s="46"/>
      <c r="AD41" s="2">
        <f>IF(AC$2="Bike &amp; Run",IF(ISNA(VLOOKUP(AC41,Paramètres!$B$3:$C$56,2,FALSE)),0,VLOOKUP(AC41,Paramètres!$B$3:$C$56,2,FALSE)*Paramètres!$K$15),IF(OR(AC41="",OR($D41="",$D41="NL",$D41="HORS LIGUE")),0,VLOOKUP(IF(OR(AC41="",OR($D41="",$D41="NL",$D41="HORS LIGUE")),"",COUNTIFS($D$5:$D$72,"&lt;&gt;"&amp;"",$D$5:$D$72,"&lt;&gt;"&amp;"NL",$D$5:$D$72,"&lt;&gt;"&amp;"HORS LIGUE",AC$5:AC$72,"&lt;"&amp;AC41)+1),Paramètres!$B$3:$C$56,2,FALSE)*Paramètres!$K$15))</f>
        <v>0</v>
      </c>
      <c r="AE41" s="46"/>
      <c r="AF41" s="2">
        <f>IF(AE$2="Bike &amp; Run",IF(ISNA(VLOOKUP(AE41,Paramètres!$B$3:$C$56,2,FALSE)),0,VLOOKUP(AE41,Paramètres!$B$3:$C$56,2,FALSE)*Paramètres!$K$16),IF(OR(AE41="",OR($D41="",$D41="NL",$D41="HORS LIGUE")),0,VLOOKUP(IF(OR(AE41="",OR($D41="",$D41="NL",$D41="HORS LIGUE")),"",COUNTIFS($D$5:$D$72,"&lt;&gt;"&amp;"",$D$5:$D$72,"&lt;&gt;"&amp;"NL",$D$5:$D$72,"&lt;&gt;"&amp;"HORS LIGUE",AE$5:AE$72,"&lt;"&amp;AE41)+1),Paramètres!$B$3:$C$56,2,FALSE)*Paramètres!$K$16))</f>
        <v>0</v>
      </c>
      <c r="AG41" s="46"/>
      <c r="AH41" s="2">
        <f>IF(AG$2="Bike &amp; Run",IF(ISNA(VLOOKUP(AG41,Paramètres!$B$3:$C$56,2,FALSE)),0,VLOOKUP(AG41,Paramètres!$B$3:$C$56,2,FALSE)*Paramètres!$K$17),IF(OR(AG41="",OR($D41="",$D41="NL",$D41="HORS LIGUE")),0,VLOOKUP(IF(OR(AG41="",OR($D41="",$D41="NL",$D41="HORS LIGUE")),"",COUNTIFS($D$5:$D$72,"&lt;&gt;"&amp;"",$D$5:$D$72,"&lt;&gt;"&amp;"NL",$D$5:$D$72,"&lt;&gt;"&amp;"HORS LIGUE",AG$5:AG$72,"&lt;"&amp;AG41)+1),Paramètres!$B$3:$C$56,2,FALSE)*Paramètres!$K$17))</f>
        <v>0</v>
      </c>
      <c r="AI41" s="40">
        <f t="shared" si="53"/>
        <v>0</v>
      </c>
      <c r="AJ41" s="3" t="str">
        <f t="shared" si="54"/>
        <v/>
      </c>
      <c r="AK41" s="5">
        <f t="shared" si="55"/>
        <v>0</v>
      </c>
      <c r="AL41" s="41">
        <f t="shared" si="56"/>
        <v>0</v>
      </c>
      <c r="AM41" s="33" t="str">
        <f t="shared" si="57"/>
        <v/>
      </c>
      <c r="AO41" s="22">
        <f t="shared" si="58"/>
        <v>0</v>
      </c>
      <c r="AP41">
        <f t="shared" si="59"/>
        <v>0</v>
      </c>
      <c r="AQ41">
        <f t="shared" si="60"/>
        <v>0</v>
      </c>
      <c r="AR41">
        <f t="shared" si="61"/>
        <v>0</v>
      </c>
      <c r="AS41">
        <f t="shared" si="62"/>
        <v>0</v>
      </c>
      <c r="AT41">
        <f t="shared" si="63"/>
        <v>0</v>
      </c>
      <c r="AU41">
        <f t="shared" si="64"/>
        <v>0</v>
      </c>
      <c r="AV41">
        <f t="shared" si="65"/>
        <v>0</v>
      </c>
      <c r="AW41">
        <f t="shared" si="66"/>
        <v>0</v>
      </c>
      <c r="AX41">
        <f t="shared" si="67"/>
        <v>0</v>
      </c>
      <c r="AY41">
        <f t="shared" si="68"/>
        <v>0</v>
      </c>
      <c r="AZ41">
        <f t="shared" si="69"/>
        <v>0</v>
      </c>
      <c r="BA41">
        <f t="shared" si="70"/>
        <v>0</v>
      </c>
      <c r="BB41">
        <f t="shared" si="71"/>
        <v>0</v>
      </c>
      <c r="BC41">
        <f t="shared" si="72"/>
        <v>0</v>
      </c>
      <c r="BD41">
        <f t="shared" si="73"/>
        <v>0</v>
      </c>
      <c r="BE41" s="22">
        <f t="shared" ref="BE41:BR41" si="78">BD41+LARGE($AO41:$BC41,BE$4)</f>
        <v>0</v>
      </c>
      <c r="BF41" s="22">
        <f t="shared" si="78"/>
        <v>0</v>
      </c>
      <c r="BG41" s="22">
        <f t="shared" si="78"/>
        <v>0</v>
      </c>
      <c r="BH41" s="22">
        <f t="shared" si="78"/>
        <v>0</v>
      </c>
      <c r="BI41" s="22">
        <f t="shared" si="78"/>
        <v>0</v>
      </c>
      <c r="BJ41" s="22">
        <f t="shared" si="78"/>
        <v>0</v>
      </c>
      <c r="BK41" s="22">
        <f t="shared" si="78"/>
        <v>0</v>
      </c>
      <c r="BL41" s="22">
        <f t="shared" si="78"/>
        <v>0</v>
      </c>
      <c r="BM41" s="22">
        <f t="shared" si="78"/>
        <v>0</v>
      </c>
      <c r="BN41" s="22">
        <f t="shared" si="78"/>
        <v>0</v>
      </c>
      <c r="BO41" s="22">
        <f t="shared" si="78"/>
        <v>0</v>
      </c>
      <c r="BP41" s="22">
        <f t="shared" si="78"/>
        <v>0</v>
      </c>
      <c r="BQ41" s="22">
        <f t="shared" si="78"/>
        <v>0</v>
      </c>
      <c r="BR41" s="22">
        <f t="shared" si="78"/>
        <v>0</v>
      </c>
    </row>
    <row r="42" spans="1:70" ht="16.5">
      <c r="A42" s="14" t="s">
        <v>945</v>
      </c>
      <c r="B42" s="32" t="str">
        <f>IF(ISNA(VLOOKUP(A42,'Licenciés Jeunes 2023'!A:C,3,0)),"",VLOOKUP(A42,'Licenciés Jeunes 2023'!A:C,3,0))</f>
        <v/>
      </c>
      <c r="C42" s="32" t="str">
        <f>IF(ISNA(VLOOKUP(A42,'Licenciés Jeunes 2023'!A:C,2,0)),"",VLOOKUP(A42,'Licenciés Jeunes 2023'!A:C,2,0))</f>
        <v/>
      </c>
      <c r="D42" s="32" t="str">
        <f>IF(ISNA(VLOOKUP(A42,'Licenciés Jeunes 2023'!A:F,6,0)),"",VLOOKUP(A42,'Licenciés Jeunes 2023'!A:F,6,0))</f>
        <v/>
      </c>
      <c r="E42" s="6"/>
      <c r="F42" s="2">
        <f>IF(E$2="Bike &amp; Run",IF(ISNA(VLOOKUP(E42,Paramètres!$B$3:$C$56,2,FALSE)),0,VLOOKUP(E42,Paramètres!$B$3:$C$56,2,FALSE)*Paramètres!$K$3),IF(OR(E42="",OR($D42="",$D42="NL",$D42="HORS LIGUE")),0,VLOOKUP(IF(OR(E42="",OR($D42="",$D42="NL",$D42="HORS LIGUE")),"",COUNTIFS($D$5:$D$72,"&lt;&gt;"&amp;"",$D$5:$D$72,"&lt;&gt;"&amp;"NL",$D$5:$D$72,"&lt;&gt;"&amp;"HORS LIGUE",E$5:E$72,"&lt;"&amp;E42)+1),Paramètres!$B$3:$C$56,2,FALSE)*Paramètres!$K$3))</f>
        <v>0</v>
      </c>
      <c r="G42" s="4"/>
      <c r="H42" s="2">
        <f>IF(G$2="Bike &amp; Run",IF(ISNA(VLOOKUP(G42,Paramètres!$B$3:$C$56,2,FALSE)),0,VLOOKUP(G42,Paramètres!$B$3:$C$56,2,FALSE)*Paramètres!$K$4),IF(OR(G42="",OR($D42="",$D42="NL",$D42="HORS LIGUE")),0,VLOOKUP(IF(OR(G42="",OR($D42="",$D42="NL",$D42="HORS LIGUE")),"",COUNTIFS($D$5:$D$72,"&lt;&gt;"&amp;"",$D$5:$D$72,"&lt;&gt;"&amp;"NL",$D$5:$D$72,"&lt;&gt;"&amp;"HORS LIGUE",G$5:G$72,"&lt;"&amp;G42)+1),Paramètres!$B$3:$C$56,2,FALSE)*Paramètres!$K$4))</f>
        <v>0</v>
      </c>
      <c r="I42" s="36"/>
      <c r="J42" s="2">
        <f>IF(I$2="Bike &amp; Run",IF(ISNA(VLOOKUP(I42,Paramètres!$B$3:$C$56,2,FALSE)),0,VLOOKUP(I42,Paramètres!$B$3:$C$56,2,FALSE)*Paramètres!$K$5),IF(OR(I42="",OR($D42="",$D42="NL",$D42="HORS LIGUE")),0,VLOOKUP(IF(OR(I42="",OR($D42="",$D42="NL",$D42="HORS LIGUE")),"",COUNTIFS($D$5:$D$72,"&lt;&gt;"&amp;"",$D$5:$D$72,"&lt;&gt;"&amp;"NL",$D$5:$D$72,"&lt;&gt;"&amp;"HORS LIGUE",I$5:I$72,"&lt;"&amp;I42)+1),Paramètres!$B$3:$C$56,2,FALSE)*Paramètres!$K$5))</f>
        <v>0</v>
      </c>
      <c r="K42" s="4"/>
      <c r="L42" s="2">
        <f>IF(K$2="Bike &amp; Run",IF(ISNA(VLOOKUP(K42,Paramètres!$B$3:$C$56,2,FALSE)),0,VLOOKUP(K42,Paramètres!$B$3:$C$56,2,FALSE)*Paramètres!$K$6),IF(OR(K42="",OR($D42="",$D42="NL",$D42="HORS LIGUE")),0,VLOOKUP(IF(OR(K42="",OR($D42="",$D42="NL",$D42="HORS LIGUE")),"",COUNTIFS($D$5:$D$72,"&lt;&gt;"&amp;"",$D$5:$D$72,"&lt;&gt;"&amp;"NL",$D$5:$D$72,"&lt;&gt;"&amp;"HORS LIGUE",K$5:K$72,"&lt;"&amp;K42)+1),Paramètres!$B$3:$C$56,2,FALSE)*Paramètres!$K$6))</f>
        <v>0</v>
      </c>
      <c r="M42" s="4"/>
      <c r="N42" s="2">
        <f>IF(M$2="Bike &amp; Run",IF(ISNA(VLOOKUP(M42,Paramètres!$B$3:$C$56,2,FALSE)),0,VLOOKUP(M42,Paramètres!$B$3:$C$56,2,FALSE)*Paramètres!$K$7),IF(OR(M42="",OR($D42="",$D42="NL",$D42="HORS LIGUE")),0,VLOOKUP(IF(OR(M42="",OR($D42="",$D42="NL",$D42="HORS LIGUE")),"",COUNTIFS($D$5:$D$72,"&lt;&gt;"&amp;"",$D$5:$D$72,"&lt;&gt;"&amp;"NL",$D$5:$D$72,"&lt;&gt;"&amp;"HORS LIGUE",M$5:M$72,"&lt;"&amp;M42)+1),Paramètres!$B$3:$C$56,2,FALSE)*Paramètres!$K$7))</f>
        <v>0</v>
      </c>
      <c r="O42" s="46"/>
      <c r="P42" s="2">
        <f>IF(O$2="Bike &amp; Run",IF(ISNA(VLOOKUP(O42,Paramètres!$B$3:$C$56,2,FALSE)),0,VLOOKUP(O42,Paramètres!$B$3:$C$56,2,FALSE)*Paramètres!$K$8),IF(OR(O42="",OR($D42="",$D42="NL",$D42="HORS LIGUE")),0,VLOOKUP(IF(OR(O42="",OR($D42="",$D42="NL",$D42="HORS LIGUE")),"",COUNTIFS($D$5:$D$72,"&lt;&gt;"&amp;"",$D$5:$D$72,"&lt;&gt;"&amp;"NL",$D$5:$D$72,"&lt;&gt;"&amp;"HORS LIGUE",O$5:O$72,"&lt;"&amp;O42)+1),Paramètres!$B$3:$C$56,2,FALSE)*Paramètres!$K$8))</f>
        <v>0</v>
      </c>
      <c r="Q42" s="46"/>
      <c r="R42" s="2">
        <f>IF(Q$2="Bike &amp; Run",IF(ISNA(VLOOKUP(Q42,Paramètres!$B$3:$C$56,2,FALSE)),0,VLOOKUP(Q42,Paramètres!$B$3:$C$56,2,FALSE)*Paramètres!$K$9),IF(OR(Q42="",OR($D42="",$D42="NL",$D42="HORS LIGUE")),0,VLOOKUP(IF(OR(Q42="",OR($D42="",$D42="NL",$D42="HORS LIGUE")),"",COUNTIFS($D$5:$D$72,"&lt;&gt;"&amp;"",$D$5:$D$72,"&lt;&gt;"&amp;"NL",$D$5:$D$72,"&lt;&gt;"&amp;"HORS LIGUE",Q$5:Q$72,"&lt;"&amp;Q42)+1),Paramètres!$B$3:$C$56,2,FALSE)*Paramètres!$K$9))</f>
        <v>0</v>
      </c>
      <c r="S42" s="46"/>
      <c r="T42" s="2">
        <f>IF(S$2="Bike &amp; Run",IF(ISNA(VLOOKUP(S42,Paramètres!$B$3:$C$56,2,FALSE)),0,VLOOKUP(S42,Paramètres!$B$3:$C$56,2,FALSE)*Paramètres!$K$10),IF(OR(S42="",OR($D42="",$D42="NL",$D42="HORS LIGUE")),0,VLOOKUP(IF(OR(S42="",OR($D42="",$D42="NL",$D42="HORS LIGUE")),"",COUNTIFS($D$5:$D$72,"&lt;&gt;"&amp;"",$D$5:$D$72,"&lt;&gt;"&amp;"NL",$D$5:$D$72,"&lt;&gt;"&amp;"HORS LIGUE",S$5:S$72,"&lt;"&amp;S42)+1),Paramètres!$B$3:$C$56,2,FALSE)*Paramètres!$K$10))</f>
        <v>0</v>
      </c>
      <c r="U42" s="46"/>
      <c r="V42" s="2">
        <f>IF(U$2="Bike &amp; Run",IF(ISNA(VLOOKUP(U42,Paramètres!$B$3:$C$56,2,FALSE)),0,VLOOKUP(U42,Paramètres!$B$3:$C$56,2,FALSE)*Paramètres!$K$11),IF(OR(U42="",OR($D42="",$D42="NL",$D42="HORS LIGUE")),0,VLOOKUP(IF(OR(U42="",OR($D42="",$D42="NL",$D42="HORS LIGUE")),"",COUNTIFS($D$5:$D$72,"&lt;&gt;"&amp;"",$D$5:$D$72,"&lt;&gt;"&amp;"NL",$D$5:$D$72,"&lt;&gt;"&amp;"HORS LIGUE",U$5:U$72,"&lt;"&amp;U42)+1),Paramètres!$B$3:$C$56,2,FALSE)*Paramètres!$K$11))</f>
        <v>0</v>
      </c>
      <c r="W42" s="46"/>
      <c r="X42" s="2">
        <f>IF(W$2="Bike &amp; Run",IF(ISNA(VLOOKUP(W42,Paramètres!$B$3:$C$56,2,FALSE)),0,VLOOKUP(W42,Paramètres!$B$3:$C$56,2,FALSE)*Paramètres!$K$12),IF(OR(W42="",OR($D42="",$D42="NL",$D42="HORS LIGUE")),0,VLOOKUP(IF(OR(W42="",OR($D42="",$D42="NL",$D42="HORS LIGUE")),"",COUNTIFS($D$5:$D$72,"&lt;&gt;"&amp;"",$D$5:$D$72,"&lt;&gt;"&amp;"NL",$D$5:$D$72,"&lt;&gt;"&amp;"HORS LIGUE",W$5:W$72,"&lt;"&amp;W42)+1),Paramètres!$B$3:$C$56,2,FALSE)*Paramètres!$K$12))</f>
        <v>0</v>
      </c>
      <c r="Y42" s="46"/>
      <c r="Z42" s="2">
        <f>IF(Y$2="Bike &amp; Run",IF(ISNA(VLOOKUP(Y42,Paramètres!$B$3:$C$56,2,FALSE)),0,VLOOKUP(Y42,Paramètres!$B$3:$C$56,2,FALSE)*Paramètres!$K$13),IF(OR(Y42="",OR($D42="",$D42="NL",$D42="HORS LIGUE")),0,VLOOKUP(IF(OR(Y42="",OR($D42="",$D42="NL",$D42="HORS LIGUE")),"",COUNTIFS($D$5:$D$72,"&lt;&gt;"&amp;"",$D$5:$D$72,"&lt;&gt;"&amp;"NL",$D$5:$D$72,"&lt;&gt;"&amp;"HORS LIGUE",Y$5:Y$72,"&lt;"&amp;Y42)+1),Paramètres!$B$3:$C$56,2,FALSE)*Paramètres!$K$13))</f>
        <v>0</v>
      </c>
      <c r="AA42" s="46"/>
      <c r="AB42" s="2">
        <f>IF(AA$2="Bike &amp; Run",IF(ISNA(VLOOKUP(AA42,Paramètres!$B$3:$C$56,2,FALSE)),0,VLOOKUP(AA42,Paramètres!$B$3:$C$56,2,FALSE)*Paramètres!$K$14),IF(OR(AA42="",OR($D42="",$D42="NL",$D42="HORS LIGUE")),0,VLOOKUP(IF(OR(AA42="",OR($D42="",$D42="NL",$D42="HORS LIGUE")),"",COUNTIFS($D$5:$D$72,"&lt;&gt;"&amp;"",$D$5:$D$72,"&lt;&gt;"&amp;"NL",$D$5:$D$72,"&lt;&gt;"&amp;"HORS LIGUE",AA$5:AA$72,"&lt;"&amp;AA42)+1),Paramètres!$B$3:$C$56,2,FALSE)*Paramètres!$K$14))</f>
        <v>0</v>
      </c>
      <c r="AC42" s="46"/>
      <c r="AD42" s="2">
        <f>IF(AC$2="Bike &amp; Run",IF(ISNA(VLOOKUP(AC42,Paramètres!$B$3:$C$56,2,FALSE)),0,VLOOKUP(AC42,Paramètres!$B$3:$C$56,2,FALSE)*Paramètres!$K$15),IF(OR(AC42="",OR($D42="",$D42="NL",$D42="HORS LIGUE")),0,VLOOKUP(IF(OR(AC42="",OR($D42="",$D42="NL",$D42="HORS LIGUE")),"",COUNTIFS($D$5:$D$72,"&lt;&gt;"&amp;"",$D$5:$D$72,"&lt;&gt;"&amp;"NL",$D$5:$D$72,"&lt;&gt;"&amp;"HORS LIGUE",AC$5:AC$72,"&lt;"&amp;AC42)+1),Paramètres!$B$3:$C$56,2,FALSE)*Paramètres!$K$15))</f>
        <v>0</v>
      </c>
      <c r="AE42" s="46"/>
      <c r="AF42" s="2">
        <f>IF(AE$2="Bike &amp; Run",IF(ISNA(VLOOKUP(AE42,Paramètres!$B$3:$C$56,2,FALSE)),0,VLOOKUP(AE42,Paramètres!$B$3:$C$56,2,FALSE)*Paramètres!$K$16),IF(OR(AE42="",OR($D42="",$D42="NL",$D42="HORS LIGUE")),0,VLOOKUP(IF(OR(AE42="",OR($D42="",$D42="NL",$D42="HORS LIGUE")),"",COUNTIFS($D$5:$D$72,"&lt;&gt;"&amp;"",$D$5:$D$72,"&lt;&gt;"&amp;"NL",$D$5:$D$72,"&lt;&gt;"&amp;"HORS LIGUE",AE$5:AE$72,"&lt;"&amp;AE42)+1),Paramètres!$B$3:$C$56,2,FALSE)*Paramètres!$K$16))</f>
        <v>0</v>
      </c>
      <c r="AG42" s="46"/>
      <c r="AH42" s="2">
        <f>IF(AG$2="Bike &amp; Run",IF(ISNA(VLOOKUP(AG42,Paramètres!$B$3:$C$56,2,FALSE)),0,VLOOKUP(AG42,Paramètres!$B$3:$C$56,2,FALSE)*Paramètres!$K$17),IF(OR(AG42="",OR($D42="",$D42="NL",$D42="HORS LIGUE")),0,VLOOKUP(IF(OR(AG42="",OR($D42="",$D42="NL",$D42="HORS LIGUE")),"",COUNTIFS($D$5:$D$72,"&lt;&gt;"&amp;"",$D$5:$D$72,"&lt;&gt;"&amp;"NL",$D$5:$D$72,"&lt;&gt;"&amp;"HORS LIGUE",AG$5:AG$72,"&lt;"&amp;AG42)+1),Paramètres!$B$3:$C$56,2,FALSE)*Paramètres!$K$17))</f>
        <v>0</v>
      </c>
      <c r="AI42" s="40">
        <f t="shared" si="53"/>
        <v>0</v>
      </c>
      <c r="AJ42" s="3" t="str">
        <f t="shared" si="54"/>
        <v/>
      </c>
      <c r="AK42" s="5">
        <f t="shared" si="55"/>
        <v>0</v>
      </c>
      <c r="AL42" s="41">
        <f t="shared" si="56"/>
        <v>0</v>
      </c>
      <c r="AM42" s="33" t="str">
        <f t="shared" si="57"/>
        <v/>
      </c>
      <c r="AO42" s="22">
        <f t="shared" si="58"/>
        <v>0</v>
      </c>
      <c r="AP42">
        <f t="shared" si="59"/>
        <v>0</v>
      </c>
      <c r="AQ42">
        <f t="shared" si="60"/>
        <v>0</v>
      </c>
      <c r="AR42">
        <f t="shared" si="61"/>
        <v>0</v>
      </c>
      <c r="AS42">
        <f t="shared" si="62"/>
        <v>0</v>
      </c>
      <c r="AT42">
        <f t="shared" si="63"/>
        <v>0</v>
      </c>
      <c r="AU42">
        <f t="shared" si="64"/>
        <v>0</v>
      </c>
      <c r="AV42">
        <f t="shared" si="65"/>
        <v>0</v>
      </c>
      <c r="AW42">
        <f t="shared" si="66"/>
        <v>0</v>
      </c>
      <c r="AX42">
        <f t="shared" si="67"/>
        <v>0</v>
      </c>
      <c r="AY42">
        <f t="shared" si="68"/>
        <v>0</v>
      </c>
      <c r="AZ42">
        <f t="shared" si="69"/>
        <v>0</v>
      </c>
      <c r="BA42">
        <f t="shared" si="70"/>
        <v>0</v>
      </c>
      <c r="BB42">
        <f t="shared" si="71"/>
        <v>0</v>
      </c>
      <c r="BC42">
        <f t="shared" si="72"/>
        <v>0</v>
      </c>
      <c r="BD42">
        <f t="shared" si="73"/>
        <v>0</v>
      </c>
      <c r="BE42" s="22">
        <f t="shared" ref="BE42:BR42" si="79">BD42+LARGE($AO42:$BC42,BE$4)</f>
        <v>0</v>
      </c>
      <c r="BF42" s="22">
        <f t="shared" si="79"/>
        <v>0</v>
      </c>
      <c r="BG42" s="22">
        <f t="shared" si="79"/>
        <v>0</v>
      </c>
      <c r="BH42" s="22">
        <f t="shared" si="79"/>
        <v>0</v>
      </c>
      <c r="BI42" s="22">
        <f t="shared" si="79"/>
        <v>0</v>
      </c>
      <c r="BJ42" s="22">
        <f t="shared" si="79"/>
        <v>0</v>
      </c>
      <c r="BK42" s="22">
        <f t="shared" si="79"/>
        <v>0</v>
      </c>
      <c r="BL42" s="22">
        <f t="shared" si="79"/>
        <v>0</v>
      </c>
      <c r="BM42" s="22">
        <f t="shared" si="79"/>
        <v>0</v>
      </c>
      <c r="BN42" s="22">
        <f t="shared" si="79"/>
        <v>0</v>
      </c>
      <c r="BO42" s="22">
        <f t="shared" si="79"/>
        <v>0</v>
      </c>
      <c r="BP42" s="22">
        <f t="shared" si="79"/>
        <v>0</v>
      </c>
      <c r="BQ42" s="22">
        <f t="shared" si="79"/>
        <v>0</v>
      </c>
      <c r="BR42" s="22">
        <f t="shared" si="79"/>
        <v>0</v>
      </c>
    </row>
    <row r="43" spans="1:70" ht="16.5">
      <c r="A43" s="14" t="s">
        <v>956</v>
      </c>
      <c r="B43" s="32" t="str">
        <f>IF(ISNA(VLOOKUP(A43,'Licenciés Jeunes 2023'!A:C,3,0)),"",VLOOKUP(A43,'Licenciés Jeunes 2023'!A:C,3,0))</f>
        <v/>
      </c>
      <c r="C43" s="32" t="str">
        <f>IF(ISNA(VLOOKUP(A43,'Licenciés Jeunes 2023'!A:C,2,0)),"",VLOOKUP(A43,'Licenciés Jeunes 2023'!A:C,2,0))</f>
        <v/>
      </c>
      <c r="D43" s="32" t="str">
        <f>IF(ISNA(VLOOKUP(A43,'Licenciés Jeunes 2023'!A:F,6,0)),"",VLOOKUP(A43,'Licenciés Jeunes 2023'!A:F,6,0))</f>
        <v/>
      </c>
      <c r="E43" s="6"/>
      <c r="F43" s="2">
        <f>IF(E$2="Bike &amp; Run",IF(ISNA(VLOOKUP(E43,Paramètres!$B$3:$C$56,2,FALSE)),0,VLOOKUP(E43,Paramètres!$B$3:$C$56,2,FALSE)*Paramètres!$K$3),IF(OR(E43="",OR($D43="",$D43="NL",$D43="HORS LIGUE")),0,VLOOKUP(IF(OR(E43="",OR($D43="",$D43="NL",$D43="HORS LIGUE")),"",COUNTIFS($D$5:$D$72,"&lt;&gt;"&amp;"",$D$5:$D$72,"&lt;&gt;"&amp;"NL",$D$5:$D$72,"&lt;&gt;"&amp;"HORS LIGUE",E$5:E$72,"&lt;"&amp;E43)+1),Paramètres!$B$3:$C$56,2,FALSE)*Paramètres!$K$3))</f>
        <v>0</v>
      </c>
      <c r="G43" s="4"/>
      <c r="H43" s="2">
        <f>IF(G$2="Bike &amp; Run",IF(ISNA(VLOOKUP(G43,Paramètres!$B$3:$C$56,2,FALSE)),0,VLOOKUP(G43,Paramètres!$B$3:$C$56,2,FALSE)*Paramètres!$K$4),IF(OR(G43="",OR($D43="",$D43="NL",$D43="HORS LIGUE")),0,VLOOKUP(IF(OR(G43="",OR($D43="",$D43="NL",$D43="HORS LIGUE")),"",COUNTIFS($D$5:$D$72,"&lt;&gt;"&amp;"",$D$5:$D$72,"&lt;&gt;"&amp;"NL",$D$5:$D$72,"&lt;&gt;"&amp;"HORS LIGUE",G$5:G$72,"&lt;"&amp;G43)+1),Paramètres!$B$3:$C$56,2,FALSE)*Paramètres!$K$4))</f>
        <v>0</v>
      </c>
      <c r="I43" s="36"/>
      <c r="J43" s="2">
        <f>IF(I$2="Bike &amp; Run",IF(ISNA(VLOOKUP(I43,Paramètres!$B$3:$C$56,2,FALSE)),0,VLOOKUP(I43,Paramètres!$B$3:$C$56,2,FALSE)*Paramètres!$K$5),IF(OR(I43="",OR($D43="",$D43="NL",$D43="HORS LIGUE")),0,VLOOKUP(IF(OR(I43="",OR($D43="",$D43="NL",$D43="HORS LIGUE")),"",COUNTIFS($D$5:$D$72,"&lt;&gt;"&amp;"",$D$5:$D$72,"&lt;&gt;"&amp;"NL",$D$5:$D$72,"&lt;&gt;"&amp;"HORS LIGUE",I$5:I$72,"&lt;"&amp;I43)+1),Paramètres!$B$3:$C$56,2,FALSE)*Paramètres!$K$5))</f>
        <v>0</v>
      </c>
      <c r="K43" s="4"/>
      <c r="L43" s="2">
        <f>IF(K$2="Bike &amp; Run",IF(ISNA(VLOOKUP(K43,Paramètres!$B$3:$C$56,2,FALSE)),0,VLOOKUP(K43,Paramètres!$B$3:$C$56,2,FALSE)*Paramètres!$K$6),IF(OR(K43="",OR($D43="",$D43="NL",$D43="HORS LIGUE")),0,VLOOKUP(IF(OR(K43="",OR($D43="",$D43="NL",$D43="HORS LIGUE")),"",COUNTIFS($D$5:$D$72,"&lt;&gt;"&amp;"",$D$5:$D$72,"&lt;&gt;"&amp;"NL",$D$5:$D$72,"&lt;&gt;"&amp;"HORS LIGUE",K$5:K$72,"&lt;"&amp;K43)+1),Paramètres!$B$3:$C$56,2,FALSE)*Paramètres!$K$6))</f>
        <v>0</v>
      </c>
      <c r="M43" s="4"/>
      <c r="N43" s="2">
        <f>IF(M$2="Bike &amp; Run",IF(ISNA(VLOOKUP(M43,Paramètres!$B$3:$C$56,2,FALSE)),0,VLOOKUP(M43,Paramètres!$B$3:$C$56,2,FALSE)*Paramètres!$K$7),IF(OR(M43="",OR($D43="",$D43="NL",$D43="HORS LIGUE")),0,VLOOKUP(IF(OR(M43="",OR($D43="",$D43="NL",$D43="HORS LIGUE")),"",COUNTIFS($D$5:$D$72,"&lt;&gt;"&amp;"",$D$5:$D$72,"&lt;&gt;"&amp;"NL",$D$5:$D$72,"&lt;&gt;"&amp;"HORS LIGUE",M$5:M$72,"&lt;"&amp;M43)+1),Paramètres!$B$3:$C$56,2,FALSE)*Paramètres!$K$7))</f>
        <v>0</v>
      </c>
      <c r="O43" s="46"/>
      <c r="P43" s="2">
        <f>IF(O$2="Bike &amp; Run",IF(ISNA(VLOOKUP(O43,Paramètres!$B$3:$C$56,2,FALSE)),0,VLOOKUP(O43,Paramètres!$B$3:$C$56,2,FALSE)*Paramètres!$K$8),IF(OR(O43="",OR($D43="",$D43="NL",$D43="HORS LIGUE")),0,VLOOKUP(IF(OR(O43="",OR($D43="",$D43="NL",$D43="HORS LIGUE")),"",COUNTIFS($D$5:$D$72,"&lt;&gt;"&amp;"",$D$5:$D$72,"&lt;&gt;"&amp;"NL",$D$5:$D$72,"&lt;&gt;"&amp;"HORS LIGUE",O$5:O$72,"&lt;"&amp;O43)+1),Paramètres!$B$3:$C$56,2,FALSE)*Paramètres!$K$8))</f>
        <v>0</v>
      </c>
      <c r="Q43" s="46"/>
      <c r="R43" s="2">
        <f>IF(Q$2="Bike &amp; Run",IF(ISNA(VLOOKUP(Q43,Paramètres!$B$3:$C$56,2,FALSE)),0,VLOOKUP(Q43,Paramètres!$B$3:$C$56,2,FALSE)*Paramètres!$K$9),IF(OR(Q43="",OR($D43="",$D43="NL",$D43="HORS LIGUE")),0,VLOOKUP(IF(OR(Q43="",OR($D43="",$D43="NL",$D43="HORS LIGUE")),"",COUNTIFS($D$5:$D$72,"&lt;&gt;"&amp;"",$D$5:$D$72,"&lt;&gt;"&amp;"NL",$D$5:$D$72,"&lt;&gt;"&amp;"HORS LIGUE",Q$5:Q$72,"&lt;"&amp;Q43)+1),Paramètres!$B$3:$C$56,2,FALSE)*Paramètres!$K$9))</f>
        <v>0</v>
      </c>
      <c r="S43" s="46"/>
      <c r="T43" s="2">
        <f>IF(S$2="Bike &amp; Run",IF(ISNA(VLOOKUP(S43,Paramètres!$B$3:$C$56,2,FALSE)),0,VLOOKUP(S43,Paramètres!$B$3:$C$56,2,FALSE)*Paramètres!$K$10),IF(OR(S43="",OR($D43="",$D43="NL",$D43="HORS LIGUE")),0,VLOOKUP(IF(OR(S43="",OR($D43="",$D43="NL",$D43="HORS LIGUE")),"",COUNTIFS($D$5:$D$72,"&lt;&gt;"&amp;"",$D$5:$D$72,"&lt;&gt;"&amp;"NL",$D$5:$D$72,"&lt;&gt;"&amp;"HORS LIGUE",S$5:S$72,"&lt;"&amp;S43)+1),Paramètres!$B$3:$C$56,2,FALSE)*Paramètres!$K$10))</f>
        <v>0</v>
      </c>
      <c r="U43" s="46"/>
      <c r="V43" s="2">
        <f>IF(U$2="Bike &amp; Run",IF(ISNA(VLOOKUP(U43,Paramètres!$B$3:$C$56,2,FALSE)),0,VLOOKUP(U43,Paramètres!$B$3:$C$56,2,FALSE)*Paramètres!$K$11),IF(OR(U43="",OR($D43="",$D43="NL",$D43="HORS LIGUE")),0,VLOOKUP(IF(OR(U43="",OR($D43="",$D43="NL",$D43="HORS LIGUE")),"",COUNTIFS($D$5:$D$72,"&lt;&gt;"&amp;"",$D$5:$D$72,"&lt;&gt;"&amp;"NL",$D$5:$D$72,"&lt;&gt;"&amp;"HORS LIGUE",U$5:U$72,"&lt;"&amp;U43)+1),Paramètres!$B$3:$C$56,2,FALSE)*Paramètres!$K$11))</f>
        <v>0</v>
      </c>
      <c r="W43" s="46"/>
      <c r="X43" s="2">
        <f>IF(W$2="Bike &amp; Run",IF(ISNA(VLOOKUP(W43,Paramètres!$B$3:$C$56,2,FALSE)),0,VLOOKUP(W43,Paramètres!$B$3:$C$56,2,FALSE)*Paramètres!$K$12),IF(OR(W43="",OR($D43="",$D43="NL",$D43="HORS LIGUE")),0,VLOOKUP(IF(OR(W43="",OR($D43="",$D43="NL",$D43="HORS LIGUE")),"",COUNTIFS($D$5:$D$72,"&lt;&gt;"&amp;"",$D$5:$D$72,"&lt;&gt;"&amp;"NL",$D$5:$D$72,"&lt;&gt;"&amp;"HORS LIGUE",W$5:W$72,"&lt;"&amp;W43)+1),Paramètres!$B$3:$C$56,2,FALSE)*Paramètres!$K$12))</f>
        <v>0</v>
      </c>
      <c r="Y43" s="46"/>
      <c r="Z43" s="2">
        <f>IF(Y$2="Bike &amp; Run",IF(ISNA(VLOOKUP(Y43,Paramètres!$B$3:$C$56,2,FALSE)),0,VLOOKUP(Y43,Paramètres!$B$3:$C$56,2,FALSE)*Paramètres!$K$13),IF(OR(Y43="",OR($D43="",$D43="NL",$D43="HORS LIGUE")),0,VLOOKUP(IF(OR(Y43="",OR($D43="",$D43="NL",$D43="HORS LIGUE")),"",COUNTIFS($D$5:$D$72,"&lt;&gt;"&amp;"",$D$5:$D$72,"&lt;&gt;"&amp;"NL",$D$5:$D$72,"&lt;&gt;"&amp;"HORS LIGUE",Y$5:Y$72,"&lt;"&amp;Y43)+1),Paramètres!$B$3:$C$56,2,FALSE)*Paramètres!$K$13))</f>
        <v>0</v>
      </c>
      <c r="AA43" s="46"/>
      <c r="AB43" s="2">
        <f>IF(AA$2="Bike &amp; Run",IF(ISNA(VLOOKUP(AA43,Paramètres!$B$3:$C$56,2,FALSE)),0,VLOOKUP(AA43,Paramètres!$B$3:$C$56,2,FALSE)*Paramètres!$K$14),IF(OR(AA43="",OR($D43="",$D43="NL",$D43="HORS LIGUE")),0,VLOOKUP(IF(OR(AA43="",OR($D43="",$D43="NL",$D43="HORS LIGUE")),"",COUNTIFS($D$5:$D$72,"&lt;&gt;"&amp;"",$D$5:$D$72,"&lt;&gt;"&amp;"NL",$D$5:$D$72,"&lt;&gt;"&amp;"HORS LIGUE",AA$5:AA$72,"&lt;"&amp;AA43)+1),Paramètres!$B$3:$C$56,2,FALSE)*Paramètres!$K$14))</f>
        <v>0</v>
      </c>
      <c r="AC43" s="46"/>
      <c r="AD43" s="2">
        <f>IF(AC$2="Bike &amp; Run",IF(ISNA(VLOOKUP(AC43,Paramètres!$B$3:$C$56,2,FALSE)),0,VLOOKUP(AC43,Paramètres!$B$3:$C$56,2,FALSE)*Paramètres!$K$15),IF(OR(AC43="",OR($D43="",$D43="NL",$D43="HORS LIGUE")),0,VLOOKUP(IF(OR(AC43="",OR($D43="",$D43="NL",$D43="HORS LIGUE")),"",COUNTIFS($D$5:$D$72,"&lt;&gt;"&amp;"",$D$5:$D$72,"&lt;&gt;"&amp;"NL",$D$5:$D$72,"&lt;&gt;"&amp;"HORS LIGUE",AC$5:AC$72,"&lt;"&amp;AC43)+1),Paramètres!$B$3:$C$56,2,FALSE)*Paramètres!$K$15))</f>
        <v>0</v>
      </c>
      <c r="AE43" s="46"/>
      <c r="AF43" s="2">
        <f>IF(AE$2="Bike &amp; Run",IF(ISNA(VLOOKUP(AE43,Paramètres!$B$3:$C$56,2,FALSE)),0,VLOOKUP(AE43,Paramètres!$B$3:$C$56,2,FALSE)*Paramètres!$K$16),IF(OR(AE43="",OR($D43="",$D43="NL",$D43="HORS LIGUE")),0,VLOOKUP(IF(OR(AE43="",OR($D43="",$D43="NL",$D43="HORS LIGUE")),"",COUNTIFS($D$5:$D$72,"&lt;&gt;"&amp;"",$D$5:$D$72,"&lt;&gt;"&amp;"NL",$D$5:$D$72,"&lt;&gt;"&amp;"HORS LIGUE",AE$5:AE$72,"&lt;"&amp;AE43)+1),Paramètres!$B$3:$C$56,2,FALSE)*Paramètres!$K$16))</f>
        <v>0</v>
      </c>
      <c r="AG43" s="46"/>
      <c r="AH43" s="2">
        <f>IF(AG$2="Bike &amp; Run",IF(ISNA(VLOOKUP(AG43,Paramètres!$B$3:$C$56,2,FALSE)),0,VLOOKUP(AG43,Paramètres!$B$3:$C$56,2,FALSE)*Paramètres!$K$17),IF(OR(AG43="",OR($D43="",$D43="NL",$D43="HORS LIGUE")),0,VLOOKUP(IF(OR(AG43="",OR($D43="",$D43="NL",$D43="HORS LIGUE")),"",COUNTIFS($D$5:$D$72,"&lt;&gt;"&amp;"",$D$5:$D$72,"&lt;&gt;"&amp;"NL",$D$5:$D$72,"&lt;&gt;"&amp;"HORS LIGUE",AG$5:AG$72,"&lt;"&amp;AG43)+1),Paramètres!$B$3:$C$56,2,FALSE)*Paramètres!$K$17))</f>
        <v>0</v>
      </c>
      <c r="AI43" s="40">
        <f t="shared" si="53"/>
        <v>0</v>
      </c>
      <c r="AJ43" s="3" t="str">
        <f t="shared" si="54"/>
        <v/>
      </c>
      <c r="AK43" s="5">
        <f t="shared" si="55"/>
        <v>0</v>
      </c>
      <c r="AL43" s="41">
        <f t="shared" si="56"/>
        <v>0</v>
      </c>
      <c r="AM43" s="33" t="str">
        <f t="shared" si="57"/>
        <v/>
      </c>
      <c r="AO43" s="22">
        <f t="shared" si="58"/>
        <v>0</v>
      </c>
      <c r="AP43">
        <f t="shared" si="59"/>
        <v>0</v>
      </c>
      <c r="AQ43">
        <f t="shared" si="60"/>
        <v>0</v>
      </c>
      <c r="AR43">
        <f t="shared" si="61"/>
        <v>0</v>
      </c>
      <c r="AS43">
        <f t="shared" si="62"/>
        <v>0</v>
      </c>
      <c r="AT43">
        <f t="shared" si="63"/>
        <v>0</v>
      </c>
      <c r="AU43">
        <f t="shared" si="64"/>
        <v>0</v>
      </c>
      <c r="AV43">
        <f t="shared" si="65"/>
        <v>0</v>
      </c>
      <c r="AW43">
        <f t="shared" si="66"/>
        <v>0</v>
      </c>
      <c r="AX43">
        <f t="shared" si="67"/>
        <v>0</v>
      </c>
      <c r="AY43">
        <f t="shared" si="68"/>
        <v>0</v>
      </c>
      <c r="AZ43">
        <f t="shared" si="69"/>
        <v>0</v>
      </c>
      <c r="BA43">
        <f t="shared" si="70"/>
        <v>0</v>
      </c>
      <c r="BB43">
        <f t="shared" si="71"/>
        <v>0</v>
      </c>
      <c r="BC43">
        <f t="shared" si="72"/>
        <v>0</v>
      </c>
      <c r="BD43">
        <f t="shared" si="73"/>
        <v>0</v>
      </c>
      <c r="BE43" s="22">
        <f t="shared" ref="BE43:BR43" si="80">BD43+LARGE($AO43:$BC43,BE$4)</f>
        <v>0</v>
      </c>
      <c r="BF43" s="22">
        <f t="shared" si="80"/>
        <v>0</v>
      </c>
      <c r="BG43" s="22">
        <f t="shared" si="80"/>
        <v>0</v>
      </c>
      <c r="BH43" s="22">
        <f t="shared" si="80"/>
        <v>0</v>
      </c>
      <c r="BI43" s="22">
        <f t="shared" si="80"/>
        <v>0</v>
      </c>
      <c r="BJ43" s="22">
        <f t="shared" si="80"/>
        <v>0</v>
      </c>
      <c r="BK43" s="22">
        <f t="shared" si="80"/>
        <v>0</v>
      </c>
      <c r="BL43" s="22">
        <f t="shared" si="80"/>
        <v>0</v>
      </c>
      <c r="BM43" s="22">
        <f t="shared" si="80"/>
        <v>0</v>
      </c>
      <c r="BN43" s="22">
        <f t="shared" si="80"/>
        <v>0</v>
      </c>
      <c r="BO43" s="22">
        <f t="shared" si="80"/>
        <v>0</v>
      </c>
      <c r="BP43" s="22">
        <f t="shared" si="80"/>
        <v>0</v>
      </c>
      <c r="BQ43" s="22">
        <f t="shared" si="80"/>
        <v>0</v>
      </c>
      <c r="BR43" s="22">
        <f t="shared" si="80"/>
        <v>0</v>
      </c>
    </row>
    <row r="44" spans="1:70" ht="16.5">
      <c r="A44" s="14" t="s">
        <v>959</v>
      </c>
      <c r="B44" s="32" t="str">
        <f>IF(ISNA(VLOOKUP(A44,'Licenciés Jeunes 2023'!A:C,3,0)),"",VLOOKUP(A44,'Licenciés Jeunes 2023'!A:C,3,0))</f>
        <v/>
      </c>
      <c r="C44" s="32" t="str">
        <f>IF(ISNA(VLOOKUP(A44,'Licenciés Jeunes 2023'!A:C,2,0)),"",VLOOKUP(A44,'Licenciés Jeunes 2023'!A:C,2,0))</f>
        <v/>
      </c>
      <c r="D44" s="32" t="str">
        <f>IF(ISNA(VLOOKUP(A44,'Licenciés Jeunes 2023'!A:F,6,0)),"",VLOOKUP(A44,'Licenciés Jeunes 2023'!A:F,6,0))</f>
        <v/>
      </c>
      <c r="E44" s="6"/>
      <c r="F44" s="2">
        <f>IF(E$2="Bike &amp; Run",IF(ISNA(VLOOKUP(E44,Paramètres!$B$3:$C$56,2,FALSE)),0,VLOOKUP(E44,Paramètres!$B$3:$C$56,2,FALSE)*Paramètres!$K$3),IF(OR(E44="",OR($D44="",$D44="NL",$D44="HORS LIGUE")),0,VLOOKUP(IF(OR(E44="",OR($D44="",$D44="NL",$D44="HORS LIGUE")),"",COUNTIFS($D$5:$D$72,"&lt;&gt;"&amp;"",$D$5:$D$72,"&lt;&gt;"&amp;"NL",$D$5:$D$72,"&lt;&gt;"&amp;"HORS LIGUE",E$5:E$72,"&lt;"&amp;E44)+1),Paramètres!$B$3:$C$56,2,FALSE)*Paramètres!$K$3))</f>
        <v>0</v>
      </c>
      <c r="G44" s="4"/>
      <c r="H44" s="2">
        <f>IF(G$2="Bike &amp; Run",IF(ISNA(VLOOKUP(G44,Paramètres!$B$3:$C$56,2,FALSE)),0,VLOOKUP(G44,Paramètres!$B$3:$C$56,2,FALSE)*Paramètres!$K$4),IF(OR(G44="",OR($D44="",$D44="NL",$D44="HORS LIGUE")),0,VLOOKUP(IF(OR(G44="",OR($D44="",$D44="NL",$D44="HORS LIGUE")),"",COUNTIFS($D$5:$D$72,"&lt;&gt;"&amp;"",$D$5:$D$72,"&lt;&gt;"&amp;"NL",$D$5:$D$72,"&lt;&gt;"&amp;"HORS LIGUE",G$5:G$72,"&lt;"&amp;G44)+1),Paramètres!$B$3:$C$56,2,FALSE)*Paramètres!$K$4))</f>
        <v>0</v>
      </c>
      <c r="I44" s="36"/>
      <c r="J44" s="2">
        <f>IF(I$2="Bike &amp; Run",IF(ISNA(VLOOKUP(I44,Paramètres!$B$3:$C$56,2,FALSE)),0,VLOOKUP(I44,Paramètres!$B$3:$C$56,2,FALSE)*Paramètres!$K$5),IF(OR(I44="",OR($D44="",$D44="NL",$D44="HORS LIGUE")),0,VLOOKUP(IF(OR(I44="",OR($D44="",$D44="NL",$D44="HORS LIGUE")),"",COUNTIFS($D$5:$D$72,"&lt;&gt;"&amp;"",$D$5:$D$72,"&lt;&gt;"&amp;"NL",$D$5:$D$72,"&lt;&gt;"&amp;"HORS LIGUE",I$5:I$72,"&lt;"&amp;I44)+1),Paramètres!$B$3:$C$56,2,FALSE)*Paramètres!$K$5))</f>
        <v>0</v>
      </c>
      <c r="K44" s="4"/>
      <c r="L44" s="2">
        <f>IF(K$2="Bike &amp; Run",IF(ISNA(VLOOKUP(K44,Paramètres!$B$3:$C$56,2,FALSE)),0,VLOOKUP(K44,Paramètres!$B$3:$C$56,2,FALSE)*Paramètres!$K$6),IF(OR(K44="",OR($D44="",$D44="NL",$D44="HORS LIGUE")),0,VLOOKUP(IF(OR(K44="",OR($D44="",$D44="NL",$D44="HORS LIGUE")),"",COUNTIFS($D$5:$D$72,"&lt;&gt;"&amp;"",$D$5:$D$72,"&lt;&gt;"&amp;"NL",$D$5:$D$72,"&lt;&gt;"&amp;"HORS LIGUE",K$5:K$72,"&lt;"&amp;K44)+1),Paramètres!$B$3:$C$56,2,FALSE)*Paramètres!$K$6))</f>
        <v>0</v>
      </c>
      <c r="M44" s="4"/>
      <c r="N44" s="2">
        <f>IF(M$2="Bike &amp; Run",IF(ISNA(VLOOKUP(M44,Paramètres!$B$3:$C$56,2,FALSE)),0,VLOOKUP(M44,Paramètres!$B$3:$C$56,2,FALSE)*Paramètres!$K$7),IF(OR(M44="",OR($D44="",$D44="NL",$D44="HORS LIGUE")),0,VLOOKUP(IF(OR(M44="",OR($D44="",$D44="NL",$D44="HORS LIGUE")),"",COUNTIFS($D$5:$D$72,"&lt;&gt;"&amp;"",$D$5:$D$72,"&lt;&gt;"&amp;"NL",$D$5:$D$72,"&lt;&gt;"&amp;"HORS LIGUE",M$5:M$72,"&lt;"&amp;M44)+1),Paramètres!$B$3:$C$56,2,FALSE)*Paramètres!$K$7))</f>
        <v>0</v>
      </c>
      <c r="O44" s="46"/>
      <c r="P44" s="2">
        <f>IF(O$2="Bike &amp; Run",IF(ISNA(VLOOKUP(O44,Paramètres!$B$3:$C$56,2,FALSE)),0,VLOOKUP(O44,Paramètres!$B$3:$C$56,2,FALSE)*Paramètres!$K$8),IF(OR(O44="",OR($D44="",$D44="NL",$D44="HORS LIGUE")),0,VLOOKUP(IF(OR(O44="",OR($D44="",$D44="NL",$D44="HORS LIGUE")),"",COUNTIFS($D$5:$D$72,"&lt;&gt;"&amp;"",$D$5:$D$72,"&lt;&gt;"&amp;"NL",$D$5:$D$72,"&lt;&gt;"&amp;"HORS LIGUE",O$5:O$72,"&lt;"&amp;O44)+1),Paramètres!$B$3:$C$56,2,FALSE)*Paramètres!$K$8))</f>
        <v>0</v>
      </c>
      <c r="Q44" s="46"/>
      <c r="R44" s="2">
        <f>IF(Q$2="Bike &amp; Run",IF(ISNA(VLOOKUP(Q44,Paramètres!$B$3:$C$56,2,FALSE)),0,VLOOKUP(Q44,Paramètres!$B$3:$C$56,2,FALSE)*Paramètres!$K$9),IF(OR(Q44="",OR($D44="",$D44="NL",$D44="HORS LIGUE")),0,VLOOKUP(IF(OR(Q44="",OR($D44="",$D44="NL",$D44="HORS LIGUE")),"",COUNTIFS($D$5:$D$72,"&lt;&gt;"&amp;"",$D$5:$D$72,"&lt;&gt;"&amp;"NL",$D$5:$D$72,"&lt;&gt;"&amp;"HORS LIGUE",Q$5:Q$72,"&lt;"&amp;Q44)+1),Paramètres!$B$3:$C$56,2,FALSE)*Paramètres!$K$9))</f>
        <v>0</v>
      </c>
      <c r="S44" s="46"/>
      <c r="T44" s="2">
        <f>IF(S$2="Bike &amp; Run",IF(ISNA(VLOOKUP(S44,Paramètres!$B$3:$C$56,2,FALSE)),0,VLOOKUP(S44,Paramètres!$B$3:$C$56,2,FALSE)*Paramètres!$K$10),IF(OR(S44="",OR($D44="",$D44="NL",$D44="HORS LIGUE")),0,VLOOKUP(IF(OR(S44="",OR($D44="",$D44="NL",$D44="HORS LIGUE")),"",COUNTIFS($D$5:$D$72,"&lt;&gt;"&amp;"",$D$5:$D$72,"&lt;&gt;"&amp;"NL",$D$5:$D$72,"&lt;&gt;"&amp;"HORS LIGUE",S$5:S$72,"&lt;"&amp;S44)+1),Paramètres!$B$3:$C$56,2,FALSE)*Paramètres!$K$10))</f>
        <v>0</v>
      </c>
      <c r="U44" s="46"/>
      <c r="V44" s="2">
        <f>IF(U$2="Bike &amp; Run",IF(ISNA(VLOOKUP(U44,Paramètres!$B$3:$C$56,2,FALSE)),0,VLOOKUP(U44,Paramètres!$B$3:$C$56,2,FALSE)*Paramètres!$K$11),IF(OR(U44="",OR($D44="",$D44="NL",$D44="HORS LIGUE")),0,VLOOKUP(IF(OR(U44="",OR($D44="",$D44="NL",$D44="HORS LIGUE")),"",COUNTIFS($D$5:$D$72,"&lt;&gt;"&amp;"",$D$5:$D$72,"&lt;&gt;"&amp;"NL",$D$5:$D$72,"&lt;&gt;"&amp;"HORS LIGUE",U$5:U$72,"&lt;"&amp;U44)+1),Paramètres!$B$3:$C$56,2,FALSE)*Paramètres!$K$11))</f>
        <v>0</v>
      </c>
      <c r="W44" s="46"/>
      <c r="X44" s="2">
        <f>IF(W$2="Bike &amp; Run",IF(ISNA(VLOOKUP(W44,Paramètres!$B$3:$C$56,2,FALSE)),0,VLOOKUP(W44,Paramètres!$B$3:$C$56,2,FALSE)*Paramètres!$K$12),IF(OR(W44="",OR($D44="",$D44="NL",$D44="HORS LIGUE")),0,VLOOKUP(IF(OR(W44="",OR($D44="",$D44="NL",$D44="HORS LIGUE")),"",COUNTIFS($D$5:$D$72,"&lt;&gt;"&amp;"",$D$5:$D$72,"&lt;&gt;"&amp;"NL",$D$5:$D$72,"&lt;&gt;"&amp;"HORS LIGUE",W$5:W$72,"&lt;"&amp;W44)+1),Paramètres!$B$3:$C$56,2,FALSE)*Paramètres!$K$12))</f>
        <v>0</v>
      </c>
      <c r="Y44" s="46"/>
      <c r="Z44" s="2">
        <f>IF(Y$2="Bike &amp; Run",IF(ISNA(VLOOKUP(Y44,Paramètres!$B$3:$C$56,2,FALSE)),0,VLOOKUP(Y44,Paramètres!$B$3:$C$56,2,FALSE)*Paramètres!$K$13),IF(OR(Y44="",OR($D44="",$D44="NL",$D44="HORS LIGUE")),0,VLOOKUP(IF(OR(Y44="",OR($D44="",$D44="NL",$D44="HORS LIGUE")),"",COUNTIFS($D$5:$D$72,"&lt;&gt;"&amp;"",$D$5:$D$72,"&lt;&gt;"&amp;"NL",$D$5:$D$72,"&lt;&gt;"&amp;"HORS LIGUE",Y$5:Y$72,"&lt;"&amp;Y44)+1),Paramètres!$B$3:$C$56,2,FALSE)*Paramètres!$K$13))</f>
        <v>0</v>
      </c>
      <c r="AA44" s="46"/>
      <c r="AB44" s="2">
        <f>IF(AA$2="Bike &amp; Run",IF(ISNA(VLOOKUP(AA44,Paramètres!$B$3:$C$56,2,FALSE)),0,VLOOKUP(AA44,Paramètres!$B$3:$C$56,2,FALSE)*Paramètres!$K$14),IF(OR(AA44="",OR($D44="",$D44="NL",$D44="HORS LIGUE")),0,VLOOKUP(IF(OR(AA44="",OR($D44="",$D44="NL",$D44="HORS LIGUE")),"",COUNTIFS($D$5:$D$72,"&lt;&gt;"&amp;"",$D$5:$D$72,"&lt;&gt;"&amp;"NL",$D$5:$D$72,"&lt;&gt;"&amp;"HORS LIGUE",AA$5:AA$72,"&lt;"&amp;AA44)+1),Paramètres!$B$3:$C$56,2,FALSE)*Paramètres!$K$14))</f>
        <v>0</v>
      </c>
      <c r="AC44" s="46"/>
      <c r="AD44" s="2">
        <f>IF(AC$2="Bike &amp; Run",IF(ISNA(VLOOKUP(AC44,Paramètres!$B$3:$C$56,2,FALSE)),0,VLOOKUP(AC44,Paramètres!$B$3:$C$56,2,FALSE)*Paramètres!$K$15),IF(OR(AC44="",OR($D44="",$D44="NL",$D44="HORS LIGUE")),0,VLOOKUP(IF(OR(AC44="",OR($D44="",$D44="NL",$D44="HORS LIGUE")),"",COUNTIFS($D$5:$D$72,"&lt;&gt;"&amp;"",$D$5:$D$72,"&lt;&gt;"&amp;"NL",$D$5:$D$72,"&lt;&gt;"&amp;"HORS LIGUE",AC$5:AC$72,"&lt;"&amp;AC44)+1),Paramètres!$B$3:$C$56,2,FALSE)*Paramètres!$K$15))</f>
        <v>0</v>
      </c>
      <c r="AE44" s="46"/>
      <c r="AF44" s="2">
        <f>IF(AE$2="Bike &amp; Run",IF(ISNA(VLOOKUP(AE44,Paramètres!$B$3:$C$56,2,FALSE)),0,VLOOKUP(AE44,Paramètres!$B$3:$C$56,2,FALSE)*Paramètres!$K$16),IF(OR(AE44="",OR($D44="",$D44="NL",$D44="HORS LIGUE")),0,VLOOKUP(IF(OR(AE44="",OR($D44="",$D44="NL",$D44="HORS LIGUE")),"",COUNTIFS($D$5:$D$72,"&lt;&gt;"&amp;"",$D$5:$D$72,"&lt;&gt;"&amp;"NL",$D$5:$D$72,"&lt;&gt;"&amp;"HORS LIGUE",AE$5:AE$72,"&lt;"&amp;AE44)+1),Paramètres!$B$3:$C$56,2,FALSE)*Paramètres!$K$16))</f>
        <v>0</v>
      </c>
      <c r="AG44" s="46"/>
      <c r="AH44" s="2">
        <f>IF(AG$2="Bike &amp; Run",IF(ISNA(VLOOKUP(AG44,Paramètres!$B$3:$C$56,2,FALSE)),0,VLOOKUP(AG44,Paramètres!$B$3:$C$56,2,FALSE)*Paramètres!$K$17),IF(OR(AG44="",OR($D44="",$D44="NL",$D44="HORS LIGUE")),0,VLOOKUP(IF(OR(AG44="",OR($D44="",$D44="NL",$D44="HORS LIGUE")),"",COUNTIFS($D$5:$D$72,"&lt;&gt;"&amp;"",$D$5:$D$72,"&lt;&gt;"&amp;"NL",$D$5:$D$72,"&lt;&gt;"&amp;"HORS LIGUE",AG$5:AG$72,"&lt;"&amp;AG44)+1),Paramètres!$B$3:$C$56,2,FALSE)*Paramètres!$K$17))</f>
        <v>0</v>
      </c>
      <c r="AI44" s="40">
        <f t="shared" si="53"/>
        <v>0</v>
      </c>
      <c r="AJ44" s="3" t="str">
        <f t="shared" si="54"/>
        <v/>
      </c>
      <c r="AK44" s="5">
        <f t="shared" si="55"/>
        <v>0</v>
      </c>
      <c r="AL44" s="41">
        <f t="shared" si="56"/>
        <v>0</v>
      </c>
      <c r="AM44" s="33" t="str">
        <f t="shared" si="57"/>
        <v/>
      </c>
      <c r="AO44" s="22">
        <f t="shared" si="58"/>
        <v>0</v>
      </c>
      <c r="AP44">
        <f t="shared" si="59"/>
        <v>0</v>
      </c>
      <c r="AQ44">
        <f t="shared" si="60"/>
        <v>0</v>
      </c>
      <c r="AR44">
        <f t="shared" si="61"/>
        <v>0</v>
      </c>
      <c r="AS44">
        <f t="shared" si="62"/>
        <v>0</v>
      </c>
      <c r="AT44">
        <f t="shared" si="63"/>
        <v>0</v>
      </c>
      <c r="AU44">
        <f t="shared" si="64"/>
        <v>0</v>
      </c>
      <c r="AV44">
        <f t="shared" si="65"/>
        <v>0</v>
      </c>
      <c r="AW44">
        <f t="shared" si="66"/>
        <v>0</v>
      </c>
      <c r="AX44">
        <f t="shared" si="67"/>
        <v>0</v>
      </c>
      <c r="AY44">
        <f t="shared" si="68"/>
        <v>0</v>
      </c>
      <c r="AZ44">
        <f t="shared" si="69"/>
        <v>0</v>
      </c>
      <c r="BA44">
        <f t="shared" si="70"/>
        <v>0</v>
      </c>
      <c r="BB44">
        <f t="shared" si="71"/>
        <v>0</v>
      </c>
      <c r="BC44">
        <f t="shared" si="72"/>
        <v>0</v>
      </c>
      <c r="BD44">
        <f t="shared" si="73"/>
        <v>0</v>
      </c>
      <c r="BE44" s="22">
        <f t="shared" ref="BE44:BR44" si="81">BD44+LARGE($AO44:$BC44,BE$4)</f>
        <v>0</v>
      </c>
      <c r="BF44" s="22">
        <f t="shared" si="81"/>
        <v>0</v>
      </c>
      <c r="BG44" s="22">
        <f t="shared" si="81"/>
        <v>0</v>
      </c>
      <c r="BH44" s="22">
        <f t="shared" si="81"/>
        <v>0</v>
      </c>
      <c r="BI44" s="22">
        <f t="shared" si="81"/>
        <v>0</v>
      </c>
      <c r="BJ44" s="22">
        <f t="shared" si="81"/>
        <v>0</v>
      </c>
      <c r="BK44" s="22">
        <f t="shared" si="81"/>
        <v>0</v>
      </c>
      <c r="BL44" s="22">
        <f t="shared" si="81"/>
        <v>0</v>
      </c>
      <c r="BM44" s="22">
        <f t="shared" si="81"/>
        <v>0</v>
      </c>
      <c r="BN44" s="22">
        <f t="shared" si="81"/>
        <v>0</v>
      </c>
      <c r="BO44" s="22">
        <f t="shared" si="81"/>
        <v>0</v>
      </c>
      <c r="BP44" s="22">
        <f t="shared" si="81"/>
        <v>0</v>
      </c>
      <c r="BQ44" s="22">
        <f t="shared" si="81"/>
        <v>0</v>
      </c>
      <c r="BR44" s="22">
        <f t="shared" si="81"/>
        <v>0</v>
      </c>
    </row>
    <row r="45" spans="1:70" ht="16.5">
      <c r="A45" s="14" t="s">
        <v>965</v>
      </c>
      <c r="B45" s="32" t="str">
        <f>IF(ISNA(VLOOKUP(A45,'Licenciés Jeunes 2023'!A:C,3,0)),"",VLOOKUP(A45,'Licenciés Jeunes 2023'!A:C,3,0))</f>
        <v/>
      </c>
      <c r="C45" s="32" t="str">
        <f>IF(ISNA(VLOOKUP(A45,'Licenciés Jeunes 2023'!A:C,2,0)),"",VLOOKUP(A45,'Licenciés Jeunes 2023'!A:C,2,0))</f>
        <v/>
      </c>
      <c r="D45" s="32" t="str">
        <f>IF(ISNA(VLOOKUP(A45,'Licenciés Jeunes 2023'!A:F,6,0)),"",VLOOKUP(A45,'Licenciés Jeunes 2023'!A:F,6,0))</f>
        <v/>
      </c>
      <c r="E45" s="6"/>
      <c r="F45" s="2">
        <f>IF(E$2="Bike &amp; Run",IF(ISNA(VLOOKUP(E45,Paramètres!$B$3:$C$56,2,FALSE)),0,VLOOKUP(E45,Paramètres!$B$3:$C$56,2,FALSE)*Paramètres!$K$3),IF(OR(E45="",OR($D45="",$D45="NL",$D45="HORS LIGUE")),0,VLOOKUP(IF(OR(E45="",OR($D45="",$D45="NL",$D45="HORS LIGUE")),"",COUNTIFS($D$5:$D$72,"&lt;&gt;"&amp;"",$D$5:$D$72,"&lt;&gt;"&amp;"NL",$D$5:$D$72,"&lt;&gt;"&amp;"HORS LIGUE",E$5:E$72,"&lt;"&amp;E45)+1),Paramètres!$B$3:$C$56,2,FALSE)*Paramètres!$K$3))</f>
        <v>0</v>
      </c>
      <c r="G45" s="4"/>
      <c r="H45" s="2">
        <f>IF(G$2="Bike &amp; Run",IF(ISNA(VLOOKUP(G45,Paramètres!$B$3:$C$56,2,FALSE)),0,VLOOKUP(G45,Paramètres!$B$3:$C$56,2,FALSE)*Paramètres!$K$4),IF(OR(G45="",OR($D45="",$D45="NL",$D45="HORS LIGUE")),0,VLOOKUP(IF(OR(G45="",OR($D45="",$D45="NL",$D45="HORS LIGUE")),"",COUNTIFS($D$5:$D$72,"&lt;&gt;"&amp;"",$D$5:$D$72,"&lt;&gt;"&amp;"NL",$D$5:$D$72,"&lt;&gt;"&amp;"HORS LIGUE",G$5:G$72,"&lt;"&amp;G45)+1),Paramètres!$B$3:$C$56,2,FALSE)*Paramètres!$K$4))</f>
        <v>0</v>
      </c>
      <c r="I45" s="36"/>
      <c r="J45" s="2">
        <f>IF(I$2="Bike &amp; Run",IF(ISNA(VLOOKUP(I45,Paramètres!$B$3:$C$56,2,FALSE)),0,VLOOKUP(I45,Paramètres!$B$3:$C$56,2,FALSE)*Paramètres!$K$5),IF(OR(I45="",OR($D45="",$D45="NL",$D45="HORS LIGUE")),0,VLOOKUP(IF(OR(I45="",OR($D45="",$D45="NL",$D45="HORS LIGUE")),"",COUNTIFS($D$5:$D$72,"&lt;&gt;"&amp;"",$D$5:$D$72,"&lt;&gt;"&amp;"NL",$D$5:$D$72,"&lt;&gt;"&amp;"HORS LIGUE",I$5:I$72,"&lt;"&amp;I45)+1),Paramètres!$B$3:$C$56,2,FALSE)*Paramètres!$K$5))</f>
        <v>0</v>
      </c>
      <c r="K45" s="4"/>
      <c r="L45" s="2">
        <f>IF(K$2="Bike &amp; Run",IF(ISNA(VLOOKUP(K45,Paramètres!$B$3:$C$56,2,FALSE)),0,VLOOKUP(K45,Paramètres!$B$3:$C$56,2,FALSE)*Paramètres!$K$6),IF(OR(K45="",OR($D45="",$D45="NL",$D45="HORS LIGUE")),0,VLOOKUP(IF(OR(K45="",OR($D45="",$D45="NL",$D45="HORS LIGUE")),"",COUNTIFS($D$5:$D$72,"&lt;&gt;"&amp;"",$D$5:$D$72,"&lt;&gt;"&amp;"NL",$D$5:$D$72,"&lt;&gt;"&amp;"HORS LIGUE",K$5:K$72,"&lt;"&amp;K45)+1),Paramètres!$B$3:$C$56,2,FALSE)*Paramètres!$K$6))</f>
        <v>0</v>
      </c>
      <c r="M45" s="4"/>
      <c r="N45" s="2">
        <f>IF(M$2="Bike &amp; Run",IF(ISNA(VLOOKUP(M45,Paramètres!$B$3:$C$56,2,FALSE)),0,VLOOKUP(M45,Paramètres!$B$3:$C$56,2,FALSE)*Paramètres!$K$7),IF(OR(M45="",OR($D45="",$D45="NL",$D45="HORS LIGUE")),0,VLOOKUP(IF(OR(M45="",OR($D45="",$D45="NL",$D45="HORS LIGUE")),"",COUNTIFS($D$5:$D$72,"&lt;&gt;"&amp;"",$D$5:$D$72,"&lt;&gt;"&amp;"NL",$D$5:$D$72,"&lt;&gt;"&amp;"HORS LIGUE",M$5:M$72,"&lt;"&amp;M45)+1),Paramètres!$B$3:$C$56,2,FALSE)*Paramètres!$K$7))</f>
        <v>0</v>
      </c>
      <c r="O45" s="46"/>
      <c r="P45" s="2">
        <f>IF(O$2="Bike &amp; Run",IF(ISNA(VLOOKUP(O45,Paramètres!$B$3:$C$56,2,FALSE)),0,VLOOKUP(O45,Paramètres!$B$3:$C$56,2,FALSE)*Paramètres!$K$8),IF(OR(O45="",OR($D45="",$D45="NL",$D45="HORS LIGUE")),0,VLOOKUP(IF(OR(O45="",OR($D45="",$D45="NL",$D45="HORS LIGUE")),"",COUNTIFS($D$5:$D$72,"&lt;&gt;"&amp;"",$D$5:$D$72,"&lt;&gt;"&amp;"NL",$D$5:$D$72,"&lt;&gt;"&amp;"HORS LIGUE",O$5:O$72,"&lt;"&amp;O45)+1),Paramètres!$B$3:$C$56,2,FALSE)*Paramètres!$K$8))</f>
        <v>0</v>
      </c>
      <c r="Q45" s="46"/>
      <c r="R45" s="2">
        <f>IF(Q$2="Bike &amp; Run",IF(ISNA(VLOOKUP(Q45,Paramètres!$B$3:$C$56,2,FALSE)),0,VLOOKUP(Q45,Paramètres!$B$3:$C$56,2,FALSE)*Paramètres!$K$9),IF(OR(Q45="",OR($D45="",$D45="NL",$D45="HORS LIGUE")),0,VLOOKUP(IF(OR(Q45="",OR($D45="",$D45="NL",$D45="HORS LIGUE")),"",COUNTIFS($D$5:$D$72,"&lt;&gt;"&amp;"",$D$5:$D$72,"&lt;&gt;"&amp;"NL",$D$5:$D$72,"&lt;&gt;"&amp;"HORS LIGUE",Q$5:Q$72,"&lt;"&amp;Q45)+1),Paramètres!$B$3:$C$56,2,FALSE)*Paramètres!$K$9))</f>
        <v>0</v>
      </c>
      <c r="S45" s="46"/>
      <c r="T45" s="2">
        <f>IF(S$2="Bike &amp; Run",IF(ISNA(VLOOKUP(S45,Paramètres!$B$3:$C$56,2,FALSE)),0,VLOOKUP(S45,Paramètres!$B$3:$C$56,2,FALSE)*Paramètres!$K$10),IF(OR(S45="",OR($D45="",$D45="NL",$D45="HORS LIGUE")),0,VLOOKUP(IF(OR(S45="",OR($D45="",$D45="NL",$D45="HORS LIGUE")),"",COUNTIFS($D$5:$D$72,"&lt;&gt;"&amp;"",$D$5:$D$72,"&lt;&gt;"&amp;"NL",$D$5:$D$72,"&lt;&gt;"&amp;"HORS LIGUE",S$5:S$72,"&lt;"&amp;S45)+1),Paramètres!$B$3:$C$56,2,FALSE)*Paramètres!$K$10))</f>
        <v>0</v>
      </c>
      <c r="U45" s="46"/>
      <c r="V45" s="2">
        <f>IF(U$2="Bike &amp; Run",IF(ISNA(VLOOKUP(U45,Paramètres!$B$3:$C$56,2,FALSE)),0,VLOOKUP(U45,Paramètres!$B$3:$C$56,2,FALSE)*Paramètres!$K$11),IF(OR(U45="",OR($D45="",$D45="NL",$D45="HORS LIGUE")),0,VLOOKUP(IF(OR(U45="",OR($D45="",$D45="NL",$D45="HORS LIGUE")),"",COUNTIFS($D$5:$D$72,"&lt;&gt;"&amp;"",$D$5:$D$72,"&lt;&gt;"&amp;"NL",$D$5:$D$72,"&lt;&gt;"&amp;"HORS LIGUE",U$5:U$72,"&lt;"&amp;U45)+1),Paramètres!$B$3:$C$56,2,FALSE)*Paramètres!$K$11))</f>
        <v>0</v>
      </c>
      <c r="W45" s="46"/>
      <c r="X45" s="2">
        <f>IF(W$2="Bike &amp; Run",IF(ISNA(VLOOKUP(W45,Paramètres!$B$3:$C$56,2,FALSE)),0,VLOOKUP(W45,Paramètres!$B$3:$C$56,2,FALSE)*Paramètres!$K$12),IF(OR(W45="",OR($D45="",$D45="NL",$D45="HORS LIGUE")),0,VLOOKUP(IF(OR(W45="",OR($D45="",$D45="NL",$D45="HORS LIGUE")),"",COUNTIFS($D$5:$D$72,"&lt;&gt;"&amp;"",$D$5:$D$72,"&lt;&gt;"&amp;"NL",$D$5:$D$72,"&lt;&gt;"&amp;"HORS LIGUE",W$5:W$72,"&lt;"&amp;W45)+1),Paramètres!$B$3:$C$56,2,FALSE)*Paramètres!$K$12))</f>
        <v>0</v>
      </c>
      <c r="Y45" s="46"/>
      <c r="Z45" s="2">
        <f>IF(Y$2="Bike &amp; Run",IF(ISNA(VLOOKUP(Y45,Paramètres!$B$3:$C$56,2,FALSE)),0,VLOOKUP(Y45,Paramètres!$B$3:$C$56,2,FALSE)*Paramètres!$K$13),IF(OR(Y45="",OR($D45="",$D45="NL",$D45="HORS LIGUE")),0,VLOOKUP(IF(OR(Y45="",OR($D45="",$D45="NL",$D45="HORS LIGUE")),"",COUNTIFS($D$5:$D$72,"&lt;&gt;"&amp;"",$D$5:$D$72,"&lt;&gt;"&amp;"NL",$D$5:$D$72,"&lt;&gt;"&amp;"HORS LIGUE",Y$5:Y$72,"&lt;"&amp;Y45)+1),Paramètres!$B$3:$C$56,2,FALSE)*Paramètres!$K$13))</f>
        <v>0</v>
      </c>
      <c r="AA45" s="46"/>
      <c r="AB45" s="2">
        <f>IF(AA$2="Bike &amp; Run",IF(ISNA(VLOOKUP(AA45,Paramètres!$B$3:$C$56,2,FALSE)),0,VLOOKUP(AA45,Paramètres!$B$3:$C$56,2,FALSE)*Paramètres!$K$14),IF(OR(AA45="",OR($D45="",$D45="NL",$D45="HORS LIGUE")),0,VLOOKUP(IF(OR(AA45="",OR($D45="",$D45="NL",$D45="HORS LIGUE")),"",COUNTIFS($D$5:$D$72,"&lt;&gt;"&amp;"",$D$5:$D$72,"&lt;&gt;"&amp;"NL",$D$5:$D$72,"&lt;&gt;"&amp;"HORS LIGUE",AA$5:AA$72,"&lt;"&amp;AA45)+1),Paramètres!$B$3:$C$56,2,FALSE)*Paramètres!$K$14))</f>
        <v>0</v>
      </c>
      <c r="AC45" s="46"/>
      <c r="AD45" s="2">
        <f>IF(AC$2="Bike &amp; Run",IF(ISNA(VLOOKUP(AC45,Paramètres!$B$3:$C$56,2,FALSE)),0,VLOOKUP(AC45,Paramètres!$B$3:$C$56,2,FALSE)*Paramètres!$K$15),IF(OR(AC45="",OR($D45="",$D45="NL",$D45="HORS LIGUE")),0,VLOOKUP(IF(OR(AC45="",OR($D45="",$D45="NL",$D45="HORS LIGUE")),"",COUNTIFS($D$5:$D$72,"&lt;&gt;"&amp;"",$D$5:$D$72,"&lt;&gt;"&amp;"NL",$D$5:$D$72,"&lt;&gt;"&amp;"HORS LIGUE",AC$5:AC$72,"&lt;"&amp;AC45)+1),Paramètres!$B$3:$C$56,2,FALSE)*Paramètres!$K$15))</f>
        <v>0</v>
      </c>
      <c r="AE45" s="46"/>
      <c r="AF45" s="2">
        <f>IF(AE$2="Bike &amp; Run",IF(ISNA(VLOOKUP(AE45,Paramètres!$B$3:$C$56,2,FALSE)),0,VLOOKUP(AE45,Paramètres!$B$3:$C$56,2,FALSE)*Paramètres!$K$16),IF(OR(AE45="",OR($D45="",$D45="NL",$D45="HORS LIGUE")),0,VLOOKUP(IF(OR(AE45="",OR($D45="",$D45="NL",$D45="HORS LIGUE")),"",COUNTIFS($D$5:$D$72,"&lt;&gt;"&amp;"",$D$5:$D$72,"&lt;&gt;"&amp;"NL",$D$5:$D$72,"&lt;&gt;"&amp;"HORS LIGUE",AE$5:AE$72,"&lt;"&amp;AE45)+1),Paramètres!$B$3:$C$56,2,FALSE)*Paramètres!$K$16))</f>
        <v>0</v>
      </c>
      <c r="AG45" s="46"/>
      <c r="AH45" s="2">
        <f>IF(AG$2="Bike &amp; Run",IF(ISNA(VLOOKUP(AG45,Paramètres!$B$3:$C$56,2,FALSE)),0,VLOOKUP(AG45,Paramètres!$B$3:$C$56,2,FALSE)*Paramètres!$K$17),IF(OR(AG45="",OR($D45="",$D45="NL",$D45="HORS LIGUE")),0,VLOOKUP(IF(OR(AG45="",OR($D45="",$D45="NL",$D45="HORS LIGUE")),"",COUNTIFS($D$5:$D$72,"&lt;&gt;"&amp;"",$D$5:$D$72,"&lt;&gt;"&amp;"NL",$D$5:$D$72,"&lt;&gt;"&amp;"HORS LIGUE",AG$5:AG$72,"&lt;"&amp;AG45)+1),Paramètres!$B$3:$C$56,2,FALSE)*Paramètres!$K$17))</f>
        <v>0</v>
      </c>
      <c r="AI45" s="40">
        <f t="shared" si="53"/>
        <v>0</v>
      </c>
      <c r="AJ45" s="3" t="str">
        <f t="shared" si="54"/>
        <v/>
      </c>
      <c r="AK45" s="5">
        <f t="shared" si="55"/>
        <v>0</v>
      </c>
      <c r="AL45" s="41">
        <f t="shared" si="56"/>
        <v>0</v>
      </c>
      <c r="AM45" s="33" t="str">
        <f t="shared" si="57"/>
        <v/>
      </c>
      <c r="AO45" s="22">
        <f t="shared" si="58"/>
        <v>0</v>
      </c>
      <c r="AP45">
        <f t="shared" si="59"/>
        <v>0</v>
      </c>
      <c r="AQ45">
        <f t="shared" si="60"/>
        <v>0</v>
      </c>
      <c r="AR45">
        <f t="shared" si="61"/>
        <v>0</v>
      </c>
      <c r="AS45">
        <f t="shared" si="62"/>
        <v>0</v>
      </c>
      <c r="AT45">
        <f t="shared" si="63"/>
        <v>0</v>
      </c>
      <c r="AU45">
        <f t="shared" si="64"/>
        <v>0</v>
      </c>
      <c r="AV45">
        <f t="shared" si="65"/>
        <v>0</v>
      </c>
      <c r="AW45">
        <f t="shared" si="66"/>
        <v>0</v>
      </c>
      <c r="AX45">
        <f t="shared" si="67"/>
        <v>0</v>
      </c>
      <c r="AY45">
        <f t="shared" si="68"/>
        <v>0</v>
      </c>
      <c r="AZ45">
        <f t="shared" si="69"/>
        <v>0</v>
      </c>
      <c r="BA45">
        <f t="shared" si="70"/>
        <v>0</v>
      </c>
      <c r="BB45">
        <f t="shared" si="71"/>
        <v>0</v>
      </c>
      <c r="BC45">
        <f t="shared" si="72"/>
        <v>0</v>
      </c>
      <c r="BD45">
        <f t="shared" si="73"/>
        <v>0</v>
      </c>
      <c r="BE45" s="22">
        <f t="shared" ref="BE45:BR45" si="82">BD45+LARGE($AO45:$BC45,BE$4)</f>
        <v>0</v>
      </c>
      <c r="BF45" s="22">
        <f t="shared" si="82"/>
        <v>0</v>
      </c>
      <c r="BG45" s="22">
        <f t="shared" si="82"/>
        <v>0</v>
      </c>
      <c r="BH45" s="22">
        <f t="shared" si="82"/>
        <v>0</v>
      </c>
      <c r="BI45" s="22">
        <f t="shared" si="82"/>
        <v>0</v>
      </c>
      <c r="BJ45" s="22">
        <f t="shared" si="82"/>
        <v>0</v>
      </c>
      <c r="BK45" s="22">
        <f t="shared" si="82"/>
        <v>0</v>
      </c>
      <c r="BL45" s="22">
        <f t="shared" si="82"/>
        <v>0</v>
      </c>
      <c r="BM45" s="22">
        <f t="shared" si="82"/>
        <v>0</v>
      </c>
      <c r="BN45" s="22">
        <f t="shared" si="82"/>
        <v>0</v>
      </c>
      <c r="BO45" s="22">
        <f t="shared" si="82"/>
        <v>0</v>
      </c>
      <c r="BP45" s="22">
        <f t="shared" si="82"/>
        <v>0</v>
      </c>
      <c r="BQ45" s="22">
        <f t="shared" si="82"/>
        <v>0</v>
      </c>
      <c r="BR45" s="22">
        <f t="shared" si="82"/>
        <v>0</v>
      </c>
    </row>
    <row r="46" spans="1:70" ht="16.5">
      <c r="A46" s="14" t="s">
        <v>1005</v>
      </c>
      <c r="B46" s="32" t="str">
        <f>IF(ISNA(VLOOKUP(A46,'Licenciés Jeunes 2023'!A:C,3,0)),"",VLOOKUP(A46,'Licenciés Jeunes 2023'!A:C,3,0))</f>
        <v/>
      </c>
      <c r="C46" s="32" t="str">
        <f>IF(ISNA(VLOOKUP(A46,'Licenciés Jeunes 2023'!A:C,2,0)),"",VLOOKUP(A46,'Licenciés Jeunes 2023'!A:C,2,0))</f>
        <v/>
      </c>
      <c r="D46" s="32" t="str">
        <f>IF(ISNA(VLOOKUP(A46,'Licenciés Jeunes 2023'!A:F,6,0)),"",VLOOKUP(A46,'Licenciés Jeunes 2023'!A:F,6,0))</f>
        <v/>
      </c>
      <c r="E46" s="6"/>
      <c r="F46" s="2">
        <f>IF(E$2="Bike &amp; Run",IF(ISNA(VLOOKUP(E46,Paramètres!$B$3:$C$56,2,FALSE)),0,VLOOKUP(E46,Paramètres!$B$3:$C$56,2,FALSE)*Paramètres!$K$3),IF(OR(E46="",OR($D46="",$D46="NL",$D46="HORS LIGUE")),0,VLOOKUP(IF(OR(E46="",OR($D46="",$D46="NL",$D46="HORS LIGUE")),"",COUNTIFS($D$5:$D$72,"&lt;&gt;"&amp;"",$D$5:$D$72,"&lt;&gt;"&amp;"NL",$D$5:$D$72,"&lt;&gt;"&amp;"HORS LIGUE",E$5:E$72,"&lt;"&amp;E46)+1),Paramètres!$B$3:$C$56,2,FALSE)*Paramètres!$K$3))</f>
        <v>0</v>
      </c>
      <c r="G46" s="4"/>
      <c r="H46" s="2">
        <f>IF(G$2="Bike &amp; Run",IF(ISNA(VLOOKUP(G46,Paramètres!$B$3:$C$56,2,FALSE)),0,VLOOKUP(G46,Paramètres!$B$3:$C$56,2,FALSE)*Paramètres!$K$4),IF(OR(G46="",OR($D46="",$D46="NL",$D46="HORS LIGUE")),0,VLOOKUP(IF(OR(G46="",OR($D46="",$D46="NL",$D46="HORS LIGUE")),"",COUNTIFS($D$5:$D$72,"&lt;&gt;"&amp;"",$D$5:$D$72,"&lt;&gt;"&amp;"NL",$D$5:$D$72,"&lt;&gt;"&amp;"HORS LIGUE",G$5:G$72,"&lt;"&amp;G46)+1),Paramètres!$B$3:$C$56,2,FALSE)*Paramètres!$K$4))</f>
        <v>0</v>
      </c>
      <c r="I46" s="36"/>
      <c r="J46" s="2">
        <f>IF(I$2="Bike &amp; Run",IF(ISNA(VLOOKUP(I46,Paramètres!$B$3:$C$56,2,FALSE)),0,VLOOKUP(I46,Paramètres!$B$3:$C$56,2,FALSE)*Paramètres!$K$5),IF(OR(I46="",OR($D46="",$D46="NL",$D46="HORS LIGUE")),0,VLOOKUP(IF(OR(I46="",OR($D46="",$D46="NL",$D46="HORS LIGUE")),"",COUNTIFS($D$5:$D$72,"&lt;&gt;"&amp;"",$D$5:$D$72,"&lt;&gt;"&amp;"NL",$D$5:$D$72,"&lt;&gt;"&amp;"HORS LIGUE",I$5:I$72,"&lt;"&amp;I46)+1),Paramètres!$B$3:$C$56,2,FALSE)*Paramètres!$K$5))</f>
        <v>0</v>
      </c>
      <c r="K46" s="4"/>
      <c r="L46" s="2">
        <f>IF(K$2="Bike &amp; Run",IF(ISNA(VLOOKUP(K46,Paramètres!$B$3:$C$56,2,FALSE)),0,VLOOKUP(K46,Paramètres!$B$3:$C$56,2,FALSE)*Paramètres!$K$6),IF(OR(K46="",OR($D46="",$D46="NL",$D46="HORS LIGUE")),0,VLOOKUP(IF(OR(K46="",OR($D46="",$D46="NL",$D46="HORS LIGUE")),"",COUNTIFS($D$5:$D$72,"&lt;&gt;"&amp;"",$D$5:$D$72,"&lt;&gt;"&amp;"NL",$D$5:$D$72,"&lt;&gt;"&amp;"HORS LIGUE",K$5:K$72,"&lt;"&amp;K46)+1),Paramètres!$B$3:$C$56,2,FALSE)*Paramètres!$K$6))</f>
        <v>0</v>
      </c>
      <c r="M46" s="4"/>
      <c r="N46" s="2">
        <f>IF(M$2="Bike &amp; Run",IF(ISNA(VLOOKUP(M46,Paramètres!$B$3:$C$56,2,FALSE)),0,VLOOKUP(M46,Paramètres!$B$3:$C$56,2,FALSE)*Paramètres!$K$7),IF(OR(M46="",OR($D46="",$D46="NL",$D46="HORS LIGUE")),0,VLOOKUP(IF(OR(M46="",OR($D46="",$D46="NL",$D46="HORS LIGUE")),"",COUNTIFS($D$5:$D$72,"&lt;&gt;"&amp;"",$D$5:$D$72,"&lt;&gt;"&amp;"NL",$D$5:$D$72,"&lt;&gt;"&amp;"HORS LIGUE",M$5:M$72,"&lt;"&amp;M46)+1),Paramètres!$B$3:$C$56,2,FALSE)*Paramètres!$K$7))</f>
        <v>0</v>
      </c>
      <c r="O46" s="46"/>
      <c r="P46" s="2">
        <f>IF(O$2="Bike &amp; Run",IF(ISNA(VLOOKUP(O46,Paramètres!$B$3:$C$56,2,FALSE)),0,VLOOKUP(O46,Paramètres!$B$3:$C$56,2,FALSE)*Paramètres!$K$8),IF(OR(O46="",OR($D46="",$D46="NL",$D46="HORS LIGUE")),0,VLOOKUP(IF(OR(O46="",OR($D46="",$D46="NL",$D46="HORS LIGUE")),"",COUNTIFS($D$5:$D$72,"&lt;&gt;"&amp;"",$D$5:$D$72,"&lt;&gt;"&amp;"NL",$D$5:$D$72,"&lt;&gt;"&amp;"HORS LIGUE",O$5:O$72,"&lt;"&amp;O46)+1),Paramètres!$B$3:$C$56,2,FALSE)*Paramètres!$K$8))</f>
        <v>0</v>
      </c>
      <c r="Q46" s="46"/>
      <c r="R46" s="2">
        <f>IF(Q$2="Bike &amp; Run",IF(ISNA(VLOOKUP(Q46,Paramètres!$B$3:$C$56,2,FALSE)),0,VLOOKUP(Q46,Paramètres!$B$3:$C$56,2,FALSE)*Paramètres!$K$9),IF(OR(Q46="",OR($D46="",$D46="NL",$D46="HORS LIGUE")),0,VLOOKUP(IF(OR(Q46="",OR($D46="",$D46="NL",$D46="HORS LIGUE")),"",COUNTIFS($D$5:$D$72,"&lt;&gt;"&amp;"",$D$5:$D$72,"&lt;&gt;"&amp;"NL",$D$5:$D$72,"&lt;&gt;"&amp;"HORS LIGUE",Q$5:Q$72,"&lt;"&amp;Q46)+1),Paramètres!$B$3:$C$56,2,FALSE)*Paramètres!$K$9))</f>
        <v>0</v>
      </c>
      <c r="S46" s="46"/>
      <c r="T46" s="2">
        <f>IF(S$2="Bike &amp; Run",IF(ISNA(VLOOKUP(S46,Paramètres!$B$3:$C$56,2,FALSE)),0,VLOOKUP(S46,Paramètres!$B$3:$C$56,2,FALSE)*Paramètres!$K$10),IF(OR(S46="",OR($D46="",$D46="NL",$D46="HORS LIGUE")),0,VLOOKUP(IF(OR(S46="",OR($D46="",$D46="NL",$D46="HORS LIGUE")),"",COUNTIFS($D$5:$D$72,"&lt;&gt;"&amp;"",$D$5:$D$72,"&lt;&gt;"&amp;"NL",$D$5:$D$72,"&lt;&gt;"&amp;"HORS LIGUE",S$5:S$72,"&lt;"&amp;S46)+1),Paramètres!$B$3:$C$56,2,FALSE)*Paramètres!$K$10))</f>
        <v>0</v>
      </c>
      <c r="U46" s="46"/>
      <c r="V46" s="2">
        <f>IF(U$2="Bike &amp; Run",IF(ISNA(VLOOKUP(U46,Paramètres!$B$3:$C$56,2,FALSE)),0,VLOOKUP(U46,Paramètres!$B$3:$C$56,2,FALSE)*Paramètres!$K$11),IF(OR(U46="",OR($D46="",$D46="NL",$D46="HORS LIGUE")),0,VLOOKUP(IF(OR(U46="",OR($D46="",$D46="NL",$D46="HORS LIGUE")),"",COUNTIFS($D$5:$D$72,"&lt;&gt;"&amp;"",$D$5:$D$72,"&lt;&gt;"&amp;"NL",$D$5:$D$72,"&lt;&gt;"&amp;"HORS LIGUE",U$5:U$72,"&lt;"&amp;U46)+1),Paramètres!$B$3:$C$56,2,FALSE)*Paramètres!$K$11))</f>
        <v>0</v>
      </c>
      <c r="W46" s="46"/>
      <c r="X46" s="2">
        <f>IF(W$2="Bike &amp; Run",IF(ISNA(VLOOKUP(W46,Paramètres!$B$3:$C$56,2,FALSE)),0,VLOOKUP(W46,Paramètres!$B$3:$C$56,2,FALSE)*Paramètres!$K$12),IF(OR(W46="",OR($D46="",$D46="NL",$D46="HORS LIGUE")),0,VLOOKUP(IF(OR(W46="",OR($D46="",$D46="NL",$D46="HORS LIGUE")),"",COUNTIFS($D$5:$D$72,"&lt;&gt;"&amp;"",$D$5:$D$72,"&lt;&gt;"&amp;"NL",$D$5:$D$72,"&lt;&gt;"&amp;"HORS LIGUE",W$5:W$72,"&lt;"&amp;W46)+1),Paramètres!$B$3:$C$56,2,FALSE)*Paramètres!$K$12))</f>
        <v>0</v>
      </c>
      <c r="Y46" s="46"/>
      <c r="Z46" s="2">
        <f>IF(Y$2="Bike &amp; Run",IF(ISNA(VLOOKUP(Y46,Paramètres!$B$3:$C$56,2,FALSE)),0,VLOOKUP(Y46,Paramètres!$B$3:$C$56,2,FALSE)*Paramètres!$K$13),IF(OR(Y46="",OR($D46="",$D46="NL",$D46="HORS LIGUE")),0,VLOOKUP(IF(OR(Y46="",OR($D46="",$D46="NL",$D46="HORS LIGUE")),"",COUNTIFS($D$5:$D$72,"&lt;&gt;"&amp;"",$D$5:$D$72,"&lt;&gt;"&amp;"NL",$D$5:$D$72,"&lt;&gt;"&amp;"HORS LIGUE",Y$5:Y$72,"&lt;"&amp;Y46)+1),Paramètres!$B$3:$C$56,2,FALSE)*Paramètres!$K$13))</f>
        <v>0</v>
      </c>
      <c r="AA46" s="46"/>
      <c r="AB46" s="2">
        <f>IF(AA$2="Bike &amp; Run",IF(ISNA(VLOOKUP(AA46,Paramètres!$B$3:$C$56,2,FALSE)),0,VLOOKUP(AA46,Paramètres!$B$3:$C$56,2,FALSE)*Paramètres!$K$14),IF(OR(AA46="",OR($D46="",$D46="NL",$D46="HORS LIGUE")),0,VLOOKUP(IF(OR(AA46="",OR($D46="",$D46="NL",$D46="HORS LIGUE")),"",COUNTIFS($D$5:$D$72,"&lt;&gt;"&amp;"",$D$5:$D$72,"&lt;&gt;"&amp;"NL",$D$5:$D$72,"&lt;&gt;"&amp;"HORS LIGUE",AA$5:AA$72,"&lt;"&amp;AA46)+1),Paramètres!$B$3:$C$56,2,FALSE)*Paramètres!$K$14))</f>
        <v>0</v>
      </c>
      <c r="AC46" s="46"/>
      <c r="AD46" s="2">
        <f>IF(AC$2="Bike &amp; Run",IF(ISNA(VLOOKUP(AC46,Paramètres!$B$3:$C$56,2,FALSE)),0,VLOOKUP(AC46,Paramètres!$B$3:$C$56,2,FALSE)*Paramètres!$K$15),IF(OR(AC46="",OR($D46="",$D46="NL",$D46="HORS LIGUE")),0,VLOOKUP(IF(OR(AC46="",OR($D46="",$D46="NL",$D46="HORS LIGUE")),"",COUNTIFS($D$5:$D$72,"&lt;&gt;"&amp;"",$D$5:$D$72,"&lt;&gt;"&amp;"NL",$D$5:$D$72,"&lt;&gt;"&amp;"HORS LIGUE",AC$5:AC$72,"&lt;"&amp;AC46)+1),Paramètres!$B$3:$C$56,2,FALSE)*Paramètres!$K$15))</f>
        <v>0</v>
      </c>
      <c r="AE46" s="46"/>
      <c r="AF46" s="2">
        <f>IF(AE$2="Bike &amp; Run",IF(ISNA(VLOOKUP(AE46,Paramètres!$B$3:$C$56,2,FALSE)),0,VLOOKUP(AE46,Paramètres!$B$3:$C$56,2,FALSE)*Paramètres!$K$16),IF(OR(AE46="",OR($D46="",$D46="NL",$D46="HORS LIGUE")),0,VLOOKUP(IF(OR(AE46="",OR($D46="",$D46="NL",$D46="HORS LIGUE")),"",COUNTIFS($D$5:$D$72,"&lt;&gt;"&amp;"",$D$5:$D$72,"&lt;&gt;"&amp;"NL",$D$5:$D$72,"&lt;&gt;"&amp;"HORS LIGUE",AE$5:AE$72,"&lt;"&amp;AE46)+1),Paramètres!$B$3:$C$56,2,FALSE)*Paramètres!$K$16))</f>
        <v>0</v>
      </c>
      <c r="AG46" s="46"/>
      <c r="AH46" s="2">
        <f>IF(AG$2="Bike &amp; Run",IF(ISNA(VLOOKUP(AG46,Paramètres!$B$3:$C$56,2,FALSE)),0,VLOOKUP(AG46,Paramètres!$B$3:$C$56,2,FALSE)*Paramètres!$K$17),IF(OR(AG46="",OR($D46="",$D46="NL",$D46="HORS LIGUE")),0,VLOOKUP(IF(OR(AG46="",OR($D46="",$D46="NL",$D46="HORS LIGUE")),"",COUNTIFS($D$5:$D$72,"&lt;&gt;"&amp;"",$D$5:$D$72,"&lt;&gt;"&amp;"NL",$D$5:$D$72,"&lt;&gt;"&amp;"HORS LIGUE",AG$5:AG$72,"&lt;"&amp;AG46)+1),Paramètres!$B$3:$C$56,2,FALSE)*Paramètres!$K$17))</f>
        <v>0</v>
      </c>
      <c r="AI46" s="40">
        <f t="shared" si="53"/>
        <v>0</v>
      </c>
      <c r="AJ46" s="3" t="str">
        <f t="shared" si="54"/>
        <v/>
      </c>
      <c r="AK46" s="5">
        <f t="shared" si="55"/>
        <v>0</v>
      </c>
      <c r="AL46" s="41">
        <f t="shared" si="56"/>
        <v>0</v>
      </c>
      <c r="AM46" s="33" t="str">
        <f t="shared" si="57"/>
        <v/>
      </c>
      <c r="AO46" s="22">
        <f t="shared" si="58"/>
        <v>0</v>
      </c>
      <c r="AP46">
        <f t="shared" si="59"/>
        <v>0</v>
      </c>
      <c r="AQ46">
        <f t="shared" si="60"/>
        <v>0</v>
      </c>
      <c r="AR46">
        <f t="shared" si="61"/>
        <v>0</v>
      </c>
      <c r="AS46">
        <f t="shared" si="62"/>
        <v>0</v>
      </c>
      <c r="AT46">
        <f t="shared" si="63"/>
        <v>0</v>
      </c>
      <c r="AU46">
        <f t="shared" si="64"/>
        <v>0</v>
      </c>
      <c r="AV46">
        <f t="shared" si="65"/>
        <v>0</v>
      </c>
      <c r="AW46">
        <f t="shared" si="66"/>
        <v>0</v>
      </c>
      <c r="AX46">
        <f t="shared" si="67"/>
        <v>0</v>
      </c>
      <c r="AY46">
        <f t="shared" si="68"/>
        <v>0</v>
      </c>
      <c r="AZ46">
        <f t="shared" si="69"/>
        <v>0</v>
      </c>
      <c r="BA46">
        <f t="shared" si="70"/>
        <v>0</v>
      </c>
      <c r="BB46">
        <f t="shared" si="71"/>
        <v>0</v>
      </c>
      <c r="BC46">
        <f t="shared" si="72"/>
        <v>0</v>
      </c>
      <c r="BD46">
        <f t="shared" si="73"/>
        <v>0</v>
      </c>
      <c r="BE46" s="22">
        <f t="shared" ref="BE46:BR46" si="83">BD46+LARGE($AO46:$BC46,BE$4)</f>
        <v>0</v>
      </c>
      <c r="BF46" s="22">
        <f t="shared" si="83"/>
        <v>0</v>
      </c>
      <c r="BG46" s="22">
        <f t="shared" si="83"/>
        <v>0</v>
      </c>
      <c r="BH46" s="22">
        <f t="shared" si="83"/>
        <v>0</v>
      </c>
      <c r="BI46" s="22">
        <f t="shared" si="83"/>
        <v>0</v>
      </c>
      <c r="BJ46" s="22">
        <f t="shared" si="83"/>
        <v>0</v>
      </c>
      <c r="BK46" s="22">
        <f t="shared" si="83"/>
        <v>0</v>
      </c>
      <c r="BL46" s="22">
        <f t="shared" si="83"/>
        <v>0</v>
      </c>
      <c r="BM46" s="22">
        <f t="shared" si="83"/>
        <v>0</v>
      </c>
      <c r="BN46" s="22">
        <f t="shared" si="83"/>
        <v>0</v>
      </c>
      <c r="BO46" s="22">
        <f t="shared" si="83"/>
        <v>0</v>
      </c>
      <c r="BP46" s="22">
        <f t="shared" si="83"/>
        <v>0</v>
      </c>
      <c r="BQ46" s="22">
        <f t="shared" si="83"/>
        <v>0</v>
      </c>
      <c r="BR46" s="22">
        <f t="shared" si="83"/>
        <v>0</v>
      </c>
    </row>
    <row r="47" spans="1:70" ht="16.5">
      <c r="A47" s="14" t="s">
        <v>1011</v>
      </c>
      <c r="B47" s="32" t="str">
        <f>IF(ISNA(VLOOKUP(A47,'Licenciés Jeunes 2023'!A:C,3,0)),"",VLOOKUP(A47,'Licenciés Jeunes 2023'!A:C,3,0))</f>
        <v/>
      </c>
      <c r="C47" s="32" t="str">
        <f>IF(ISNA(VLOOKUP(A47,'Licenciés Jeunes 2023'!A:C,2,0)),"",VLOOKUP(A47,'Licenciés Jeunes 2023'!A:C,2,0))</f>
        <v/>
      </c>
      <c r="D47" s="32" t="str">
        <f>IF(ISNA(VLOOKUP(A47,'Licenciés Jeunes 2023'!A:F,6,0)),"",VLOOKUP(A47,'Licenciés Jeunes 2023'!A:F,6,0))</f>
        <v/>
      </c>
      <c r="E47" s="6"/>
      <c r="F47" s="2">
        <f>IF(E$2="Bike &amp; Run",IF(ISNA(VLOOKUP(E47,Paramètres!$B$3:$C$56,2,FALSE)),0,VLOOKUP(E47,Paramètres!$B$3:$C$56,2,FALSE)*Paramètres!$K$3),IF(OR(E47="",OR($D47="",$D47="NL",$D47="HORS LIGUE")),0,VLOOKUP(IF(OR(E47="",OR($D47="",$D47="NL",$D47="HORS LIGUE")),"",COUNTIFS($D$5:$D$72,"&lt;&gt;"&amp;"",$D$5:$D$72,"&lt;&gt;"&amp;"NL",$D$5:$D$72,"&lt;&gt;"&amp;"HORS LIGUE",E$5:E$72,"&lt;"&amp;E47)+1),Paramètres!$B$3:$C$56,2,FALSE)*Paramètres!$K$3))</f>
        <v>0</v>
      </c>
      <c r="G47" s="4"/>
      <c r="H47" s="2">
        <f>IF(G$2="Bike &amp; Run",IF(ISNA(VLOOKUP(G47,Paramètres!$B$3:$C$56,2,FALSE)),0,VLOOKUP(G47,Paramètres!$B$3:$C$56,2,FALSE)*Paramètres!$K$4),IF(OR(G47="",OR($D47="",$D47="NL",$D47="HORS LIGUE")),0,VLOOKUP(IF(OR(G47="",OR($D47="",$D47="NL",$D47="HORS LIGUE")),"",COUNTIFS($D$5:$D$72,"&lt;&gt;"&amp;"",$D$5:$D$72,"&lt;&gt;"&amp;"NL",$D$5:$D$72,"&lt;&gt;"&amp;"HORS LIGUE",G$5:G$72,"&lt;"&amp;G47)+1),Paramètres!$B$3:$C$56,2,FALSE)*Paramètres!$K$4))</f>
        <v>0</v>
      </c>
      <c r="I47" s="36"/>
      <c r="J47" s="2">
        <f>IF(I$2="Bike &amp; Run",IF(ISNA(VLOOKUP(I47,Paramètres!$B$3:$C$56,2,FALSE)),0,VLOOKUP(I47,Paramètres!$B$3:$C$56,2,FALSE)*Paramètres!$K$5),IF(OR(I47="",OR($D47="",$D47="NL",$D47="HORS LIGUE")),0,VLOOKUP(IF(OR(I47="",OR($D47="",$D47="NL",$D47="HORS LIGUE")),"",COUNTIFS($D$5:$D$72,"&lt;&gt;"&amp;"",$D$5:$D$72,"&lt;&gt;"&amp;"NL",$D$5:$D$72,"&lt;&gt;"&amp;"HORS LIGUE",I$5:I$72,"&lt;"&amp;I47)+1),Paramètres!$B$3:$C$56,2,FALSE)*Paramètres!$K$5))</f>
        <v>0</v>
      </c>
      <c r="K47" s="4"/>
      <c r="L47" s="2">
        <f>IF(K$2="Bike &amp; Run",IF(ISNA(VLOOKUP(K47,Paramètres!$B$3:$C$56,2,FALSE)),0,VLOOKUP(K47,Paramètres!$B$3:$C$56,2,FALSE)*Paramètres!$K$6),IF(OR(K47="",OR($D47="",$D47="NL",$D47="HORS LIGUE")),0,VLOOKUP(IF(OR(K47="",OR($D47="",$D47="NL",$D47="HORS LIGUE")),"",COUNTIFS($D$5:$D$72,"&lt;&gt;"&amp;"",$D$5:$D$72,"&lt;&gt;"&amp;"NL",$D$5:$D$72,"&lt;&gt;"&amp;"HORS LIGUE",K$5:K$72,"&lt;"&amp;K47)+1),Paramètres!$B$3:$C$56,2,FALSE)*Paramètres!$K$6))</f>
        <v>0</v>
      </c>
      <c r="M47" s="4"/>
      <c r="N47" s="2">
        <f>IF(M$2="Bike &amp; Run",IF(ISNA(VLOOKUP(M47,Paramètres!$B$3:$C$56,2,FALSE)),0,VLOOKUP(M47,Paramètres!$B$3:$C$56,2,FALSE)*Paramètres!$K$7),IF(OR(M47="",OR($D47="",$D47="NL",$D47="HORS LIGUE")),0,VLOOKUP(IF(OR(M47="",OR($D47="",$D47="NL",$D47="HORS LIGUE")),"",COUNTIFS($D$5:$D$72,"&lt;&gt;"&amp;"",$D$5:$D$72,"&lt;&gt;"&amp;"NL",$D$5:$D$72,"&lt;&gt;"&amp;"HORS LIGUE",M$5:M$72,"&lt;"&amp;M47)+1),Paramètres!$B$3:$C$56,2,FALSE)*Paramètres!$K$7))</f>
        <v>0</v>
      </c>
      <c r="O47" s="46"/>
      <c r="P47" s="2">
        <f>IF(O$2="Bike &amp; Run",IF(ISNA(VLOOKUP(O47,Paramètres!$B$3:$C$56,2,FALSE)),0,VLOOKUP(O47,Paramètres!$B$3:$C$56,2,FALSE)*Paramètres!$K$8),IF(OR(O47="",OR($D47="",$D47="NL",$D47="HORS LIGUE")),0,VLOOKUP(IF(OR(O47="",OR($D47="",$D47="NL",$D47="HORS LIGUE")),"",COUNTIFS($D$5:$D$72,"&lt;&gt;"&amp;"",$D$5:$D$72,"&lt;&gt;"&amp;"NL",$D$5:$D$72,"&lt;&gt;"&amp;"HORS LIGUE",O$5:O$72,"&lt;"&amp;O47)+1),Paramètres!$B$3:$C$56,2,FALSE)*Paramètres!$K$8))</f>
        <v>0</v>
      </c>
      <c r="Q47" s="46"/>
      <c r="R47" s="2">
        <f>IF(Q$2="Bike &amp; Run",IF(ISNA(VLOOKUP(Q47,Paramètres!$B$3:$C$56,2,FALSE)),0,VLOOKUP(Q47,Paramètres!$B$3:$C$56,2,FALSE)*Paramètres!$K$9),IF(OR(Q47="",OR($D47="",$D47="NL",$D47="HORS LIGUE")),0,VLOOKUP(IF(OR(Q47="",OR($D47="",$D47="NL",$D47="HORS LIGUE")),"",COUNTIFS($D$5:$D$72,"&lt;&gt;"&amp;"",$D$5:$D$72,"&lt;&gt;"&amp;"NL",$D$5:$D$72,"&lt;&gt;"&amp;"HORS LIGUE",Q$5:Q$72,"&lt;"&amp;Q47)+1),Paramètres!$B$3:$C$56,2,FALSE)*Paramètres!$K$9))</f>
        <v>0</v>
      </c>
      <c r="S47" s="46"/>
      <c r="T47" s="2">
        <f>IF(S$2="Bike &amp; Run",IF(ISNA(VLOOKUP(S47,Paramètres!$B$3:$C$56,2,FALSE)),0,VLOOKUP(S47,Paramètres!$B$3:$C$56,2,FALSE)*Paramètres!$K$10),IF(OR(S47="",OR($D47="",$D47="NL",$D47="HORS LIGUE")),0,VLOOKUP(IF(OR(S47="",OR($D47="",$D47="NL",$D47="HORS LIGUE")),"",COUNTIFS($D$5:$D$72,"&lt;&gt;"&amp;"",$D$5:$D$72,"&lt;&gt;"&amp;"NL",$D$5:$D$72,"&lt;&gt;"&amp;"HORS LIGUE",S$5:S$72,"&lt;"&amp;S47)+1),Paramètres!$B$3:$C$56,2,FALSE)*Paramètres!$K$10))</f>
        <v>0</v>
      </c>
      <c r="U47" s="46"/>
      <c r="V47" s="2">
        <f>IF(U$2="Bike &amp; Run",IF(ISNA(VLOOKUP(U47,Paramètres!$B$3:$C$56,2,FALSE)),0,VLOOKUP(U47,Paramètres!$B$3:$C$56,2,FALSE)*Paramètres!$K$11),IF(OR(U47="",OR($D47="",$D47="NL",$D47="HORS LIGUE")),0,VLOOKUP(IF(OR(U47="",OR($D47="",$D47="NL",$D47="HORS LIGUE")),"",COUNTIFS($D$5:$D$72,"&lt;&gt;"&amp;"",$D$5:$D$72,"&lt;&gt;"&amp;"NL",$D$5:$D$72,"&lt;&gt;"&amp;"HORS LIGUE",U$5:U$72,"&lt;"&amp;U47)+1),Paramètres!$B$3:$C$56,2,FALSE)*Paramètres!$K$11))</f>
        <v>0</v>
      </c>
      <c r="W47" s="46"/>
      <c r="X47" s="2">
        <f>IF(W$2="Bike &amp; Run",IF(ISNA(VLOOKUP(W47,Paramètres!$B$3:$C$56,2,FALSE)),0,VLOOKUP(W47,Paramètres!$B$3:$C$56,2,FALSE)*Paramètres!$K$12),IF(OR(W47="",OR($D47="",$D47="NL",$D47="HORS LIGUE")),0,VLOOKUP(IF(OR(W47="",OR($D47="",$D47="NL",$D47="HORS LIGUE")),"",COUNTIFS($D$5:$D$72,"&lt;&gt;"&amp;"",$D$5:$D$72,"&lt;&gt;"&amp;"NL",$D$5:$D$72,"&lt;&gt;"&amp;"HORS LIGUE",W$5:W$72,"&lt;"&amp;W47)+1),Paramètres!$B$3:$C$56,2,FALSE)*Paramètres!$K$12))</f>
        <v>0</v>
      </c>
      <c r="Y47" s="46"/>
      <c r="Z47" s="2">
        <f>IF(Y$2="Bike &amp; Run",IF(ISNA(VLOOKUP(Y47,Paramètres!$B$3:$C$56,2,FALSE)),0,VLOOKUP(Y47,Paramètres!$B$3:$C$56,2,FALSE)*Paramètres!$K$13),IF(OR(Y47="",OR($D47="",$D47="NL",$D47="HORS LIGUE")),0,VLOOKUP(IF(OR(Y47="",OR($D47="",$D47="NL",$D47="HORS LIGUE")),"",COUNTIFS($D$5:$D$72,"&lt;&gt;"&amp;"",$D$5:$D$72,"&lt;&gt;"&amp;"NL",$D$5:$D$72,"&lt;&gt;"&amp;"HORS LIGUE",Y$5:Y$72,"&lt;"&amp;Y47)+1),Paramètres!$B$3:$C$56,2,FALSE)*Paramètres!$K$13))</f>
        <v>0</v>
      </c>
      <c r="AA47" s="46"/>
      <c r="AB47" s="2">
        <f>IF(AA$2="Bike &amp; Run",IF(ISNA(VLOOKUP(AA47,Paramètres!$B$3:$C$56,2,FALSE)),0,VLOOKUP(AA47,Paramètres!$B$3:$C$56,2,FALSE)*Paramètres!$K$14),IF(OR(AA47="",OR($D47="",$D47="NL",$D47="HORS LIGUE")),0,VLOOKUP(IF(OR(AA47="",OR($D47="",$D47="NL",$D47="HORS LIGUE")),"",COUNTIFS($D$5:$D$72,"&lt;&gt;"&amp;"",$D$5:$D$72,"&lt;&gt;"&amp;"NL",$D$5:$D$72,"&lt;&gt;"&amp;"HORS LIGUE",AA$5:AA$72,"&lt;"&amp;AA47)+1),Paramètres!$B$3:$C$56,2,FALSE)*Paramètres!$K$14))</f>
        <v>0</v>
      </c>
      <c r="AC47" s="46"/>
      <c r="AD47" s="2">
        <f>IF(AC$2="Bike &amp; Run",IF(ISNA(VLOOKUP(AC47,Paramètres!$B$3:$C$56,2,FALSE)),0,VLOOKUP(AC47,Paramètres!$B$3:$C$56,2,FALSE)*Paramètres!$K$15),IF(OR(AC47="",OR($D47="",$D47="NL",$D47="HORS LIGUE")),0,VLOOKUP(IF(OR(AC47="",OR($D47="",$D47="NL",$D47="HORS LIGUE")),"",COUNTIFS($D$5:$D$72,"&lt;&gt;"&amp;"",$D$5:$D$72,"&lt;&gt;"&amp;"NL",$D$5:$D$72,"&lt;&gt;"&amp;"HORS LIGUE",AC$5:AC$72,"&lt;"&amp;AC47)+1),Paramètres!$B$3:$C$56,2,FALSE)*Paramètres!$K$15))</f>
        <v>0</v>
      </c>
      <c r="AE47" s="46"/>
      <c r="AF47" s="2">
        <f>IF(AE$2="Bike &amp; Run",IF(ISNA(VLOOKUP(AE47,Paramètres!$B$3:$C$56,2,FALSE)),0,VLOOKUP(AE47,Paramètres!$B$3:$C$56,2,FALSE)*Paramètres!$K$16),IF(OR(AE47="",OR($D47="",$D47="NL",$D47="HORS LIGUE")),0,VLOOKUP(IF(OR(AE47="",OR($D47="",$D47="NL",$D47="HORS LIGUE")),"",COUNTIFS($D$5:$D$72,"&lt;&gt;"&amp;"",$D$5:$D$72,"&lt;&gt;"&amp;"NL",$D$5:$D$72,"&lt;&gt;"&amp;"HORS LIGUE",AE$5:AE$72,"&lt;"&amp;AE47)+1),Paramètres!$B$3:$C$56,2,FALSE)*Paramètres!$K$16))</f>
        <v>0</v>
      </c>
      <c r="AG47" s="46"/>
      <c r="AH47" s="2">
        <f>IF(AG$2="Bike &amp; Run",IF(ISNA(VLOOKUP(AG47,Paramètres!$B$3:$C$56,2,FALSE)),0,VLOOKUP(AG47,Paramètres!$B$3:$C$56,2,FALSE)*Paramètres!$K$17),IF(OR(AG47="",OR($D47="",$D47="NL",$D47="HORS LIGUE")),0,VLOOKUP(IF(OR(AG47="",OR($D47="",$D47="NL",$D47="HORS LIGUE")),"",COUNTIFS($D$5:$D$72,"&lt;&gt;"&amp;"",$D$5:$D$72,"&lt;&gt;"&amp;"NL",$D$5:$D$72,"&lt;&gt;"&amp;"HORS LIGUE",AG$5:AG$72,"&lt;"&amp;AG47)+1),Paramètres!$B$3:$C$56,2,FALSE)*Paramètres!$K$17))</f>
        <v>0</v>
      </c>
      <c r="AI47" s="40">
        <f t="shared" si="53"/>
        <v>0</v>
      </c>
      <c r="AJ47" s="3" t="str">
        <f t="shared" si="54"/>
        <v/>
      </c>
      <c r="AK47" s="5">
        <f t="shared" si="55"/>
        <v>0</v>
      </c>
      <c r="AL47" s="41">
        <f t="shared" si="56"/>
        <v>0</v>
      </c>
      <c r="AM47" s="33" t="str">
        <f t="shared" si="57"/>
        <v/>
      </c>
      <c r="AO47" s="22">
        <f t="shared" si="58"/>
        <v>0</v>
      </c>
      <c r="AP47">
        <f t="shared" si="59"/>
        <v>0</v>
      </c>
      <c r="AQ47">
        <f t="shared" si="60"/>
        <v>0</v>
      </c>
      <c r="AR47">
        <f t="shared" si="61"/>
        <v>0</v>
      </c>
      <c r="AS47">
        <f t="shared" si="62"/>
        <v>0</v>
      </c>
      <c r="AT47">
        <f t="shared" si="63"/>
        <v>0</v>
      </c>
      <c r="AU47">
        <f t="shared" si="64"/>
        <v>0</v>
      </c>
      <c r="AV47">
        <f t="shared" si="65"/>
        <v>0</v>
      </c>
      <c r="AW47">
        <f t="shared" si="66"/>
        <v>0</v>
      </c>
      <c r="AX47">
        <f t="shared" si="67"/>
        <v>0</v>
      </c>
      <c r="AY47">
        <f t="shared" si="68"/>
        <v>0</v>
      </c>
      <c r="AZ47">
        <f t="shared" si="69"/>
        <v>0</v>
      </c>
      <c r="BA47">
        <f t="shared" si="70"/>
        <v>0</v>
      </c>
      <c r="BB47">
        <f t="shared" si="71"/>
        <v>0</v>
      </c>
      <c r="BC47">
        <f t="shared" si="72"/>
        <v>0</v>
      </c>
      <c r="BD47">
        <f t="shared" si="73"/>
        <v>0</v>
      </c>
      <c r="BE47" s="22">
        <f t="shared" ref="BE47:BR47" si="84">BD47+LARGE($AO47:$BC47,BE$4)</f>
        <v>0</v>
      </c>
      <c r="BF47" s="22">
        <f t="shared" si="84"/>
        <v>0</v>
      </c>
      <c r="BG47" s="22">
        <f t="shared" si="84"/>
        <v>0</v>
      </c>
      <c r="BH47" s="22">
        <f t="shared" si="84"/>
        <v>0</v>
      </c>
      <c r="BI47" s="22">
        <f t="shared" si="84"/>
        <v>0</v>
      </c>
      <c r="BJ47" s="22">
        <f t="shared" si="84"/>
        <v>0</v>
      </c>
      <c r="BK47" s="22">
        <f t="shared" si="84"/>
        <v>0</v>
      </c>
      <c r="BL47" s="22">
        <f t="shared" si="84"/>
        <v>0</v>
      </c>
      <c r="BM47" s="22">
        <f t="shared" si="84"/>
        <v>0</v>
      </c>
      <c r="BN47" s="22">
        <f t="shared" si="84"/>
        <v>0</v>
      </c>
      <c r="BO47" s="22">
        <f t="shared" si="84"/>
        <v>0</v>
      </c>
      <c r="BP47" s="22">
        <f t="shared" si="84"/>
        <v>0</v>
      </c>
      <c r="BQ47" s="22">
        <f t="shared" si="84"/>
        <v>0</v>
      </c>
      <c r="BR47" s="22">
        <f t="shared" si="84"/>
        <v>0</v>
      </c>
    </row>
    <row r="48" spans="1:70" ht="16.5">
      <c r="A48" s="14" t="s">
        <v>1047</v>
      </c>
      <c r="B48" s="32" t="str">
        <f>IF(ISNA(VLOOKUP(A48,'Licenciés Jeunes 2023'!A:C,3,0)),"",VLOOKUP(A48,'Licenciés Jeunes 2023'!A:C,3,0))</f>
        <v/>
      </c>
      <c r="C48" s="32" t="str">
        <f>IF(ISNA(VLOOKUP(A48,'Licenciés Jeunes 2023'!A:C,2,0)),"",VLOOKUP(A48,'Licenciés Jeunes 2023'!A:C,2,0))</f>
        <v/>
      </c>
      <c r="D48" s="32" t="str">
        <f>IF(ISNA(VLOOKUP(A48,'Licenciés Jeunes 2023'!A:F,6,0)),"",VLOOKUP(A48,'Licenciés Jeunes 2023'!A:F,6,0))</f>
        <v/>
      </c>
      <c r="E48" s="6"/>
      <c r="F48" s="2">
        <f>IF(E$2="Bike &amp; Run",IF(ISNA(VLOOKUP(E48,Paramètres!$B$3:$C$56,2,FALSE)),0,VLOOKUP(E48,Paramètres!$B$3:$C$56,2,FALSE)*Paramètres!$K$3),IF(OR(E48="",OR($D48="",$D48="NL",$D48="HORS LIGUE")),0,VLOOKUP(IF(OR(E48="",OR($D48="",$D48="NL",$D48="HORS LIGUE")),"",COUNTIFS($D$5:$D$72,"&lt;&gt;"&amp;"",$D$5:$D$72,"&lt;&gt;"&amp;"NL",$D$5:$D$72,"&lt;&gt;"&amp;"HORS LIGUE",E$5:E$72,"&lt;"&amp;E48)+1),Paramètres!$B$3:$C$56,2,FALSE)*Paramètres!$K$3))</f>
        <v>0</v>
      </c>
      <c r="G48" s="4"/>
      <c r="H48" s="2">
        <f>IF(G$2="Bike &amp; Run",IF(ISNA(VLOOKUP(G48,Paramètres!$B$3:$C$56,2,FALSE)),0,VLOOKUP(G48,Paramètres!$B$3:$C$56,2,FALSE)*Paramètres!$K$4),IF(OR(G48="",OR($D48="",$D48="NL",$D48="HORS LIGUE")),0,VLOOKUP(IF(OR(G48="",OR($D48="",$D48="NL",$D48="HORS LIGUE")),"",COUNTIFS($D$5:$D$72,"&lt;&gt;"&amp;"",$D$5:$D$72,"&lt;&gt;"&amp;"NL",$D$5:$D$72,"&lt;&gt;"&amp;"HORS LIGUE",G$5:G$72,"&lt;"&amp;G48)+1),Paramètres!$B$3:$C$56,2,FALSE)*Paramètres!$K$4))</f>
        <v>0</v>
      </c>
      <c r="I48" s="36"/>
      <c r="J48" s="2">
        <f>IF(I$2="Bike &amp; Run",IF(ISNA(VLOOKUP(I48,Paramètres!$B$3:$C$56,2,FALSE)),0,VLOOKUP(I48,Paramètres!$B$3:$C$56,2,FALSE)*Paramètres!$K$5),IF(OR(I48="",OR($D48="",$D48="NL",$D48="HORS LIGUE")),0,VLOOKUP(IF(OR(I48="",OR($D48="",$D48="NL",$D48="HORS LIGUE")),"",COUNTIFS($D$5:$D$72,"&lt;&gt;"&amp;"",$D$5:$D$72,"&lt;&gt;"&amp;"NL",$D$5:$D$72,"&lt;&gt;"&amp;"HORS LIGUE",I$5:I$72,"&lt;"&amp;I48)+1),Paramètres!$B$3:$C$56,2,FALSE)*Paramètres!$K$5))</f>
        <v>0</v>
      </c>
      <c r="K48" s="4"/>
      <c r="L48" s="2">
        <f>IF(K$2="Bike &amp; Run",IF(ISNA(VLOOKUP(K48,Paramètres!$B$3:$C$56,2,FALSE)),0,VLOOKUP(K48,Paramètres!$B$3:$C$56,2,FALSE)*Paramètres!$K$6),IF(OR(K48="",OR($D48="",$D48="NL",$D48="HORS LIGUE")),0,VLOOKUP(IF(OR(K48="",OR($D48="",$D48="NL",$D48="HORS LIGUE")),"",COUNTIFS($D$5:$D$72,"&lt;&gt;"&amp;"",$D$5:$D$72,"&lt;&gt;"&amp;"NL",$D$5:$D$72,"&lt;&gt;"&amp;"HORS LIGUE",K$5:K$72,"&lt;"&amp;K48)+1),Paramètres!$B$3:$C$56,2,FALSE)*Paramètres!$K$6))</f>
        <v>0</v>
      </c>
      <c r="M48" s="4"/>
      <c r="N48" s="2">
        <f>IF(M$2="Bike &amp; Run",IF(ISNA(VLOOKUP(M48,Paramètres!$B$3:$C$56,2,FALSE)),0,VLOOKUP(M48,Paramètres!$B$3:$C$56,2,FALSE)*Paramètres!$K$7),IF(OR(M48="",OR($D48="",$D48="NL",$D48="HORS LIGUE")),0,VLOOKUP(IF(OR(M48="",OR($D48="",$D48="NL",$D48="HORS LIGUE")),"",COUNTIFS($D$5:$D$72,"&lt;&gt;"&amp;"",$D$5:$D$72,"&lt;&gt;"&amp;"NL",$D$5:$D$72,"&lt;&gt;"&amp;"HORS LIGUE",M$5:M$72,"&lt;"&amp;M48)+1),Paramètres!$B$3:$C$56,2,FALSE)*Paramètres!$K$7))</f>
        <v>0</v>
      </c>
      <c r="O48" s="46"/>
      <c r="P48" s="2">
        <f>IF(O$2="Bike &amp; Run",IF(ISNA(VLOOKUP(O48,Paramètres!$B$3:$C$56,2,FALSE)),0,VLOOKUP(O48,Paramètres!$B$3:$C$56,2,FALSE)*Paramètres!$K$8),IF(OR(O48="",OR($D48="",$D48="NL",$D48="HORS LIGUE")),0,VLOOKUP(IF(OR(O48="",OR($D48="",$D48="NL",$D48="HORS LIGUE")),"",COUNTIFS($D$5:$D$72,"&lt;&gt;"&amp;"",$D$5:$D$72,"&lt;&gt;"&amp;"NL",$D$5:$D$72,"&lt;&gt;"&amp;"HORS LIGUE",O$5:O$72,"&lt;"&amp;O48)+1),Paramètres!$B$3:$C$56,2,FALSE)*Paramètres!$K$8))</f>
        <v>0</v>
      </c>
      <c r="Q48" s="46"/>
      <c r="R48" s="2">
        <f>IF(Q$2="Bike &amp; Run",IF(ISNA(VLOOKUP(Q48,Paramètres!$B$3:$C$56,2,FALSE)),0,VLOOKUP(Q48,Paramètres!$B$3:$C$56,2,FALSE)*Paramètres!$K$9),IF(OR(Q48="",OR($D48="",$D48="NL",$D48="HORS LIGUE")),0,VLOOKUP(IF(OR(Q48="",OR($D48="",$D48="NL",$D48="HORS LIGUE")),"",COUNTIFS($D$5:$D$72,"&lt;&gt;"&amp;"",$D$5:$D$72,"&lt;&gt;"&amp;"NL",$D$5:$D$72,"&lt;&gt;"&amp;"HORS LIGUE",Q$5:Q$72,"&lt;"&amp;Q48)+1),Paramètres!$B$3:$C$56,2,FALSE)*Paramètres!$K$9))</f>
        <v>0</v>
      </c>
      <c r="S48" s="46"/>
      <c r="T48" s="2">
        <f>IF(S$2="Bike &amp; Run",IF(ISNA(VLOOKUP(S48,Paramètres!$B$3:$C$56,2,FALSE)),0,VLOOKUP(S48,Paramètres!$B$3:$C$56,2,FALSE)*Paramètres!$K$10),IF(OR(S48="",OR($D48="",$D48="NL",$D48="HORS LIGUE")),0,VLOOKUP(IF(OR(S48="",OR($D48="",$D48="NL",$D48="HORS LIGUE")),"",COUNTIFS($D$5:$D$72,"&lt;&gt;"&amp;"",$D$5:$D$72,"&lt;&gt;"&amp;"NL",$D$5:$D$72,"&lt;&gt;"&amp;"HORS LIGUE",S$5:S$72,"&lt;"&amp;S48)+1),Paramètres!$B$3:$C$56,2,FALSE)*Paramètres!$K$10))</f>
        <v>0</v>
      </c>
      <c r="U48" s="46"/>
      <c r="V48" s="2">
        <f>IF(U$2="Bike &amp; Run",IF(ISNA(VLOOKUP(U48,Paramètres!$B$3:$C$56,2,FALSE)),0,VLOOKUP(U48,Paramètres!$B$3:$C$56,2,FALSE)*Paramètres!$K$11),IF(OR(U48="",OR($D48="",$D48="NL",$D48="HORS LIGUE")),0,VLOOKUP(IF(OR(U48="",OR($D48="",$D48="NL",$D48="HORS LIGUE")),"",COUNTIFS($D$5:$D$72,"&lt;&gt;"&amp;"",$D$5:$D$72,"&lt;&gt;"&amp;"NL",$D$5:$D$72,"&lt;&gt;"&amp;"HORS LIGUE",U$5:U$72,"&lt;"&amp;U48)+1),Paramètres!$B$3:$C$56,2,FALSE)*Paramètres!$K$11))</f>
        <v>0</v>
      </c>
      <c r="W48" s="46"/>
      <c r="X48" s="2">
        <f>IF(W$2="Bike &amp; Run",IF(ISNA(VLOOKUP(W48,Paramètres!$B$3:$C$56,2,FALSE)),0,VLOOKUP(W48,Paramètres!$B$3:$C$56,2,FALSE)*Paramètres!$K$12),IF(OR(W48="",OR($D48="",$D48="NL",$D48="HORS LIGUE")),0,VLOOKUP(IF(OR(W48="",OR($D48="",$D48="NL",$D48="HORS LIGUE")),"",COUNTIFS($D$5:$D$72,"&lt;&gt;"&amp;"",$D$5:$D$72,"&lt;&gt;"&amp;"NL",$D$5:$D$72,"&lt;&gt;"&amp;"HORS LIGUE",W$5:W$72,"&lt;"&amp;W48)+1),Paramètres!$B$3:$C$56,2,FALSE)*Paramètres!$K$12))</f>
        <v>0</v>
      </c>
      <c r="Y48" s="46"/>
      <c r="Z48" s="2">
        <f>IF(Y$2="Bike &amp; Run",IF(ISNA(VLOOKUP(Y48,Paramètres!$B$3:$C$56,2,FALSE)),0,VLOOKUP(Y48,Paramètres!$B$3:$C$56,2,FALSE)*Paramètres!$K$13),IF(OR(Y48="",OR($D48="",$D48="NL",$D48="HORS LIGUE")),0,VLOOKUP(IF(OR(Y48="",OR($D48="",$D48="NL",$D48="HORS LIGUE")),"",COUNTIFS($D$5:$D$72,"&lt;&gt;"&amp;"",$D$5:$D$72,"&lt;&gt;"&amp;"NL",$D$5:$D$72,"&lt;&gt;"&amp;"HORS LIGUE",Y$5:Y$72,"&lt;"&amp;Y48)+1),Paramètres!$B$3:$C$56,2,FALSE)*Paramètres!$K$13))</f>
        <v>0</v>
      </c>
      <c r="AA48" s="46"/>
      <c r="AB48" s="2">
        <f>IF(AA$2="Bike &amp; Run",IF(ISNA(VLOOKUP(AA48,Paramètres!$B$3:$C$56,2,FALSE)),0,VLOOKUP(AA48,Paramètres!$B$3:$C$56,2,FALSE)*Paramètres!$K$14),IF(OR(AA48="",OR($D48="",$D48="NL",$D48="HORS LIGUE")),0,VLOOKUP(IF(OR(AA48="",OR($D48="",$D48="NL",$D48="HORS LIGUE")),"",COUNTIFS($D$5:$D$72,"&lt;&gt;"&amp;"",$D$5:$D$72,"&lt;&gt;"&amp;"NL",$D$5:$D$72,"&lt;&gt;"&amp;"HORS LIGUE",AA$5:AA$72,"&lt;"&amp;AA48)+1),Paramètres!$B$3:$C$56,2,FALSE)*Paramètres!$K$14))</f>
        <v>0</v>
      </c>
      <c r="AC48" s="46"/>
      <c r="AD48" s="2">
        <f>IF(AC$2="Bike &amp; Run",IF(ISNA(VLOOKUP(AC48,Paramètres!$B$3:$C$56,2,FALSE)),0,VLOOKUP(AC48,Paramètres!$B$3:$C$56,2,FALSE)*Paramètres!$K$15),IF(OR(AC48="",OR($D48="",$D48="NL",$D48="HORS LIGUE")),0,VLOOKUP(IF(OR(AC48="",OR($D48="",$D48="NL",$D48="HORS LIGUE")),"",COUNTIFS($D$5:$D$72,"&lt;&gt;"&amp;"",$D$5:$D$72,"&lt;&gt;"&amp;"NL",$D$5:$D$72,"&lt;&gt;"&amp;"HORS LIGUE",AC$5:AC$72,"&lt;"&amp;AC48)+1),Paramètres!$B$3:$C$56,2,FALSE)*Paramètres!$K$15))</f>
        <v>0</v>
      </c>
      <c r="AE48" s="46"/>
      <c r="AF48" s="2">
        <f>IF(AE$2="Bike &amp; Run",IF(ISNA(VLOOKUP(AE48,Paramètres!$B$3:$C$56,2,FALSE)),0,VLOOKUP(AE48,Paramètres!$B$3:$C$56,2,FALSE)*Paramètres!$K$16),IF(OR(AE48="",OR($D48="",$D48="NL",$D48="HORS LIGUE")),0,VLOOKUP(IF(OR(AE48="",OR($D48="",$D48="NL",$D48="HORS LIGUE")),"",COUNTIFS($D$5:$D$72,"&lt;&gt;"&amp;"",$D$5:$D$72,"&lt;&gt;"&amp;"NL",$D$5:$D$72,"&lt;&gt;"&amp;"HORS LIGUE",AE$5:AE$72,"&lt;"&amp;AE48)+1),Paramètres!$B$3:$C$56,2,FALSE)*Paramètres!$K$16))</f>
        <v>0</v>
      </c>
      <c r="AG48" s="46"/>
      <c r="AH48" s="2">
        <f>IF(AG$2="Bike &amp; Run",IF(ISNA(VLOOKUP(AG48,Paramètres!$B$3:$C$56,2,FALSE)),0,VLOOKUP(AG48,Paramètres!$B$3:$C$56,2,FALSE)*Paramètres!$K$17),IF(OR(AG48="",OR($D48="",$D48="NL",$D48="HORS LIGUE")),0,VLOOKUP(IF(OR(AG48="",OR($D48="",$D48="NL",$D48="HORS LIGUE")),"",COUNTIFS($D$5:$D$72,"&lt;&gt;"&amp;"",$D$5:$D$72,"&lt;&gt;"&amp;"NL",$D$5:$D$72,"&lt;&gt;"&amp;"HORS LIGUE",AG$5:AG$72,"&lt;"&amp;AG48)+1),Paramètres!$B$3:$C$56,2,FALSE)*Paramètres!$K$17))</f>
        <v>0</v>
      </c>
      <c r="AI48" s="40">
        <f t="shared" si="53"/>
        <v>0</v>
      </c>
      <c r="AJ48" s="3" t="str">
        <f t="shared" si="54"/>
        <v/>
      </c>
      <c r="AK48" s="5">
        <f t="shared" si="55"/>
        <v>0</v>
      </c>
      <c r="AL48" s="41">
        <f t="shared" si="56"/>
        <v>0</v>
      </c>
      <c r="AM48" s="33" t="str">
        <f t="shared" si="57"/>
        <v/>
      </c>
      <c r="AO48" s="22">
        <f t="shared" si="58"/>
        <v>0</v>
      </c>
      <c r="AP48">
        <f t="shared" si="59"/>
        <v>0</v>
      </c>
      <c r="AQ48">
        <f t="shared" si="60"/>
        <v>0</v>
      </c>
      <c r="AR48">
        <f t="shared" si="61"/>
        <v>0</v>
      </c>
      <c r="AS48">
        <f t="shared" si="62"/>
        <v>0</v>
      </c>
      <c r="AT48">
        <f t="shared" si="63"/>
        <v>0</v>
      </c>
      <c r="AU48">
        <f t="shared" si="64"/>
        <v>0</v>
      </c>
      <c r="AV48">
        <f t="shared" si="65"/>
        <v>0</v>
      </c>
      <c r="AW48">
        <f t="shared" si="66"/>
        <v>0</v>
      </c>
      <c r="AX48">
        <f t="shared" si="67"/>
        <v>0</v>
      </c>
      <c r="AY48">
        <f t="shared" si="68"/>
        <v>0</v>
      </c>
      <c r="AZ48">
        <f t="shared" si="69"/>
        <v>0</v>
      </c>
      <c r="BA48">
        <f t="shared" si="70"/>
        <v>0</v>
      </c>
      <c r="BB48">
        <f t="shared" si="71"/>
        <v>0</v>
      </c>
      <c r="BC48">
        <f t="shared" si="72"/>
        <v>0</v>
      </c>
      <c r="BD48">
        <f t="shared" si="73"/>
        <v>0</v>
      </c>
      <c r="BE48" s="22">
        <f t="shared" ref="BE48:BR48" si="85">BD48+LARGE($AO48:$BC48,BE$4)</f>
        <v>0</v>
      </c>
      <c r="BF48" s="22">
        <f t="shared" si="85"/>
        <v>0</v>
      </c>
      <c r="BG48" s="22">
        <f t="shared" si="85"/>
        <v>0</v>
      </c>
      <c r="BH48" s="22">
        <f t="shared" si="85"/>
        <v>0</v>
      </c>
      <c r="BI48" s="22">
        <f t="shared" si="85"/>
        <v>0</v>
      </c>
      <c r="BJ48" s="22">
        <f t="shared" si="85"/>
        <v>0</v>
      </c>
      <c r="BK48" s="22">
        <f t="shared" si="85"/>
        <v>0</v>
      </c>
      <c r="BL48" s="22">
        <f t="shared" si="85"/>
        <v>0</v>
      </c>
      <c r="BM48" s="22">
        <f t="shared" si="85"/>
        <v>0</v>
      </c>
      <c r="BN48" s="22">
        <f t="shared" si="85"/>
        <v>0</v>
      </c>
      <c r="BO48" s="22">
        <f t="shared" si="85"/>
        <v>0</v>
      </c>
      <c r="BP48" s="22">
        <f t="shared" si="85"/>
        <v>0</v>
      </c>
      <c r="BQ48" s="22">
        <f t="shared" si="85"/>
        <v>0</v>
      </c>
      <c r="BR48" s="22">
        <f t="shared" si="85"/>
        <v>0</v>
      </c>
    </row>
    <row r="49" spans="1:70" ht="16.5">
      <c r="A49" s="14" t="s">
        <v>1049</v>
      </c>
      <c r="B49" s="32" t="str">
        <f>IF(ISNA(VLOOKUP(A49,'Licenciés Jeunes 2023'!A:C,3,0)),"",VLOOKUP(A49,'Licenciés Jeunes 2023'!A:C,3,0))</f>
        <v/>
      </c>
      <c r="C49" s="32" t="str">
        <f>IF(ISNA(VLOOKUP(A49,'Licenciés Jeunes 2023'!A:C,2,0)),"",VLOOKUP(A49,'Licenciés Jeunes 2023'!A:C,2,0))</f>
        <v/>
      </c>
      <c r="D49" s="32" t="str">
        <f>IF(ISNA(VLOOKUP(A49,'Licenciés Jeunes 2023'!A:F,6,0)),"",VLOOKUP(A49,'Licenciés Jeunes 2023'!A:F,6,0))</f>
        <v/>
      </c>
      <c r="E49" s="6"/>
      <c r="F49" s="2">
        <f>IF(E$2="Bike &amp; Run",IF(ISNA(VLOOKUP(E49,Paramètres!$B$3:$C$56,2,FALSE)),0,VLOOKUP(E49,Paramètres!$B$3:$C$56,2,FALSE)*Paramètres!$K$3),IF(OR(E49="",OR($D49="",$D49="NL",$D49="HORS LIGUE")),0,VLOOKUP(IF(OR(E49="",OR($D49="",$D49="NL",$D49="HORS LIGUE")),"",COUNTIFS($D$5:$D$72,"&lt;&gt;"&amp;"",$D$5:$D$72,"&lt;&gt;"&amp;"NL",$D$5:$D$72,"&lt;&gt;"&amp;"HORS LIGUE",E$5:E$72,"&lt;"&amp;E49)+1),Paramètres!$B$3:$C$56,2,FALSE)*Paramètres!$K$3))</f>
        <v>0</v>
      </c>
      <c r="G49" s="4"/>
      <c r="H49" s="2">
        <f>IF(G$2="Bike &amp; Run",IF(ISNA(VLOOKUP(G49,Paramètres!$B$3:$C$56,2,FALSE)),0,VLOOKUP(G49,Paramètres!$B$3:$C$56,2,FALSE)*Paramètres!$K$4),IF(OR(G49="",OR($D49="",$D49="NL",$D49="HORS LIGUE")),0,VLOOKUP(IF(OR(G49="",OR($D49="",$D49="NL",$D49="HORS LIGUE")),"",COUNTIFS($D$5:$D$72,"&lt;&gt;"&amp;"",$D$5:$D$72,"&lt;&gt;"&amp;"NL",$D$5:$D$72,"&lt;&gt;"&amp;"HORS LIGUE",G$5:G$72,"&lt;"&amp;G49)+1),Paramètres!$B$3:$C$56,2,FALSE)*Paramètres!$K$4))</f>
        <v>0</v>
      </c>
      <c r="I49" s="36"/>
      <c r="J49" s="2">
        <f>IF(I$2="Bike &amp; Run",IF(ISNA(VLOOKUP(I49,Paramètres!$B$3:$C$56,2,FALSE)),0,VLOOKUP(I49,Paramètres!$B$3:$C$56,2,FALSE)*Paramètres!$K$5),IF(OR(I49="",OR($D49="",$D49="NL",$D49="HORS LIGUE")),0,VLOOKUP(IF(OR(I49="",OR($D49="",$D49="NL",$D49="HORS LIGUE")),"",COUNTIFS($D$5:$D$72,"&lt;&gt;"&amp;"",$D$5:$D$72,"&lt;&gt;"&amp;"NL",$D$5:$D$72,"&lt;&gt;"&amp;"HORS LIGUE",I$5:I$72,"&lt;"&amp;I49)+1),Paramètres!$B$3:$C$56,2,FALSE)*Paramètres!$K$5))</f>
        <v>0</v>
      </c>
      <c r="K49" s="4"/>
      <c r="L49" s="2">
        <f>IF(K$2="Bike &amp; Run",IF(ISNA(VLOOKUP(K49,Paramètres!$B$3:$C$56,2,FALSE)),0,VLOOKUP(K49,Paramètres!$B$3:$C$56,2,FALSE)*Paramètres!$K$6),IF(OR(K49="",OR($D49="",$D49="NL",$D49="HORS LIGUE")),0,VLOOKUP(IF(OR(K49="",OR($D49="",$D49="NL",$D49="HORS LIGUE")),"",COUNTIFS($D$5:$D$72,"&lt;&gt;"&amp;"",$D$5:$D$72,"&lt;&gt;"&amp;"NL",$D$5:$D$72,"&lt;&gt;"&amp;"HORS LIGUE",K$5:K$72,"&lt;"&amp;K49)+1),Paramètres!$B$3:$C$56,2,FALSE)*Paramètres!$K$6))</f>
        <v>0</v>
      </c>
      <c r="M49" s="4"/>
      <c r="N49" s="2">
        <f>IF(M$2="Bike &amp; Run",IF(ISNA(VLOOKUP(M49,Paramètres!$B$3:$C$56,2,FALSE)),0,VLOOKUP(M49,Paramètres!$B$3:$C$56,2,FALSE)*Paramètres!$K$7),IF(OR(M49="",OR($D49="",$D49="NL",$D49="HORS LIGUE")),0,VLOOKUP(IF(OR(M49="",OR($D49="",$D49="NL",$D49="HORS LIGUE")),"",COUNTIFS($D$5:$D$72,"&lt;&gt;"&amp;"",$D$5:$D$72,"&lt;&gt;"&amp;"NL",$D$5:$D$72,"&lt;&gt;"&amp;"HORS LIGUE",M$5:M$72,"&lt;"&amp;M49)+1),Paramètres!$B$3:$C$56,2,FALSE)*Paramètres!$K$7))</f>
        <v>0</v>
      </c>
      <c r="O49" s="46"/>
      <c r="P49" s="2">
        <f>IF(O$2="Bike &amp; Run",IF(ISNA(VLOOKUP(O49,Paramètres!$B$3:$C$56,2,FALSE)),0,VLOOKUP(O49,Paramètres!$B$3:$C$56,2,FALSE)*Paramètres!$K$8),IF(OR(O49="",OR($D49="",$D49="NL",$D49="HORS LIGUE")),0,VLOOKUP(IF(OR(O49="",OR($D49="",$D49="NL",$D49="HORS LIGUE")),"",COUNTIFS($D$5:$D$72,"&lt;&gt;"&amp;"",$D$5:$D$72,"&lt;&gt;"&amp;"NL",$D$5:$D$72,"&lt;&gt;"&amp;"HORS LIGUE",O$5:O$72,"&lt;"&amp;O49)+1),Paramètres!$B$3:$C$56,2,FALSE)*Paramètres!$K$8))</f>
        <v>0</v>
      </c>
      <c r="Q49" s="46"/>
      <c r="R49" s="2">
        <f>IF(Q$2="Bike &amp; Run",IF(ISNA(VLOOKUP(Q49,Paramètres!$B$3:$C$56,2,FALSE)),0,VLOOKUP(Q49,Paramètres!$B$3:$C$56,2,FALSE)*Paramètres!$K$9),IF(OR(Q49="",OR($D49="",$D49="NL",$D49="HORS LIGUE")),0,VLOOKUP(IF(OR(Q49="",OR($D49="",$D49="NL",$D49="HORS LIGUE")),"",COUNTIFS($D$5:$D$72,"&lt;&gt;"&amp;"",$D$5:$D$72,"&lt;&gt;"&amp;"NL",$D$5:$D$72,"&lt;&gt;"&amp;"HORS LIGUE",Q$5:Q$72,"&lt;"&amp;Q49)+1),Paramètres!$B$3:$C$56,2,FALSE)*Paramètres!$K$9))</f>
        <v>0</v>
      </c>
      <c r="S49" s="46"/>
      <c r="T49" s="2">
        <f>IF(S$2="Bike &amp; Run",IF(ISNA(VLOOKUP(S49,Paramètres!$B$3:$C$56,2,FALSE)),0,VLOOKUP(S49,Paramètres!$B$3:$C$56,2,FALSE)*Paramètres!$K$10),IF(OR(S49="",OR($D49="",$D49="NL",$D49="HORS LIGUE")),0,VLOOKUP(IF(OR(S49="",OR($D49="",$D49="NL",$D49="HORS LIGUE")),"",COUNTIFS($D$5:$D$72,"&lt;&gt;"&amp;"",$D$5:$D$72,"&lt;&gt;"&amp;"NL",$D$5:$D$72,"&lt;&gt;"&amp;"HORS LIGUE",S$5:S$72,"&lt;"&amp;S49)+1),Paramètres!$B$3:$C$56,2,FALSE)*Paramètres!$K$10))</f>
        <v>0</v>
      </c>
      <c r="U49" s="46"/>
      <c r="V49" s="2">
        <f>IF(U$2="Bike &amp; Run",IF(ISNA(VLOOKUP(U49,Paramètres!$B$3:$C$56,2,FALSE)),0,VLOOKUP(U49,Paramètres!$B$3:$C$56,2,FALSE)*Paramètres!$K$11),IF(OR(U49="",OR($D49="",$D49="NL",$D49="HORS LIGUE")),0,VLOOKUP(IF(OR(U49="",OR($D49="",$D49="NL",$D49="HORS LIGUE")),"",COUNTIFS($D$5:$D$72,"&lt;&gt;"&amp;"",$D$5:$D$72,"&lt;&gt;"&amp;"NL",$D$5:$D$72,"&lt;&gt;"&amp;"HORS LIGUE",U$5:U$72,"&lt;"&amp;U49)+1),Paramètres!$B$3:$C$56,2,FALSE)*Paramètres!$K$11))</f>
        <v>0</v>
      </c>
      <c r="W49" s="46"/>
      <c r="X49" s="2">
        <f>IF(W$2="Bike &amp; Run",IF(ISNA(VLOOKUP(W49,Paramètres!$B$3:$C$56,2,FALSE)),0,VLOOKUP(W49,Paramètres!$B$3:$C$56,2,FALSE)*Paramètres!$K$12),IF(OR(W49="",OR($D49="",$D49="NL",$D49="HORS LIGUE")),0,VLOOKUP(IF(OR(W49="",OR($D49="",$D49="NL",$D49="HORS LIGUE")),"",COUNTIFS($D$5:$D$72,"&lt;&gt;"&amp;"",$D$5:$D$72,"&lt;&gt;"&amp;"NL",$D$5:$D$72,"&lt;&gt;"&amp;"HORS LIGUE",W$5:W$72,"&lt;"&amp;W49)+1),Paramètres!$B$3:$C$56,2,FALSE)*Paramètres!$K$12))</f>
        <v>0</v>
      </c>
      <c r="Y49" s="46"/>
      <c r="Z49" s="2">
        <f>IF(Y$2="Bike &amp; Run",IF(ISNA(VLOOKUP(Y49,Paramètres!$B$3:$C$56,2,FALSE)),0,VLOOKUP(Y49,Paramètres!$B$3:$C$56,2,FALSE)*Paramètres!$K$13),IF(OR(Y49="",OR($D49="",$D49="NL",$D49="HORS LIGUE")),0,VLOOKUP(IF(OR(Y49="",OR($D49="",$D49="NL",$D49="HORS LIGUE")),"",COUNTIFS($D$5:$D$72,"&lt;&gt;"&amp;"",$D$5:$D$72,"&lt;&gt;"&amp;"NL",$D$5:$D$72,"&lt;&gt;"&amp;"HORS LIGUE",Y$5:Y$72,"&lt;"&amp;Y49)+1),Paramètres!$B$3:$C$56,2,FALSE)*Paramètres!$K$13))</f>
        <v>0</v>
      </c>
      <c r="AA49" s="46"/>
      <c r="AB49" s="2">
        <f>IF(AA$2="Bike &amp; Run",IF(ISNA(VLOOKUP(AA49,Paramètres!$B$3:$C$56,2,FALSE)),0,VLOOKUP(AA49,Paramètres!$B$3:$C$56,2,FALSE)*Paramètres!$K$14),IF(OR(AA49="",OR($D49="",$D49="NL",$D49="HORS LIGUE")),0,VLOOKUP(IF(OR(AA49="",OR($D49="",$D49="NL",$D49="HORS LIGUE")),"",COUNTIFS($D$5:$D$72,"&lt;&gt;"&amp;"",$D$5:$D$72,"&lt;&gt;"&amp;"NL",$D$5:$D$72,"&lt;&gt;"&amp;"HORS LIGUE",AA$5:AA$72,"&lt;"&amp;AA49)+1),Paramètres!$B$3:$C$56,2,FALSE)*Paramètres!$K$14))</f>
        <v>0</v>
      </c>
      <c r="AC49" s="46"/>
      <c r="AD49" s="2">
        <f>IF(AC$2="Bike &amp; Run",IF(ISNA(VLOOKUP(AC49,Paramètres!$B$3:$C$56,2,FALSE)),0,VLOOKUP(AC49,Paramètres!$B$3:$C$56,2,FALSE)*Paramètres!$K$15),IF(OR(AC49="",OR($D49="",$D49="NL",$D49="HORS LIGUE")),0,VLOOKUP(IF(OR(AC49="",OR($D49="",$D49="NL",$D49="HORS LIGUE")),"",COUNTIFS($D$5:$D$72,"&lt;&gt;"&amp;"",$D$5:$D$72,"&lt;&gt;"&amp;"NL",$D$5:$D$72,"&lt;&gt;"&amp;"HORS LIGUE",AC$5:AC$72,"&lt;"&amp;AC49)+1),Paramètres!$B$3:$C$56,2,FALSE)*Paramètres!$K$15))</f>
        <v>0</v>
      </c>
      <c r="AE49" s="46"/>
      <c r="AF49" s="2">
        <f>IF(AE$2="Bike &amp; Run",IF(ISNA(VLOOKUP(AE49,Paramètres!$B$3:$C$56,2,FALSE)),0,VLOOKUP(AE49,Paramètres!$B$3:$C$56,2,FALSE)*Paramètres!$K$16),IF(OR(AE49="",OR($D49="",$D49="NL",$D49="HORS LIGUE")),0,VLOOKUP(IF(OR(AE49="",OR($D49="",$D49="NL",$D49="HORS LIGUE")),"",COUNTIFS($D$5:$D$72,"&lt;&gt;"&amp;"",$D$5:$D$72,"&lt;&gt;"&amp;"NL",$D$5:$D$72,"&lt;&gt;"&amp;"HORS LIGUE",AE$5:AE$72,"&lt;"&amp;AE49)+1),Paramètres!$B$3:$C$56,2,FALSE)*Paramètres!$K$16))</f>
        <v>0</v>
      </c>
      <c r="AG49" s="46"/>
      <c r="AH49" s="2">
        <f>IF(AG$2="Bike &amp; Run",IF(ISNA(VLOOKUP(AG49,Paramètres!$B$3:$C$56,2,FALSE)),0,VLOOKUP(AG49,Paramètres!$B$3:$C$56,2,FALSE)*Paramètres!$K$17),IF(OR(AG49="",OR($D49="",$D49="NL",$D49="HORS LIGUE")),0,VLOOKUP(IF(OR(AG49="",OR($D49="",$D49="NL",$D49="HORS LIGUE")),"",COUNTIFS($D$5:$D$72,"&lt;&gt;"&amp;"",$D$5:$D$72,"&lt;&gt;"&amp;"NL",$D$5:$D$72,"&lt;&gt;"&amp;"HORS LIGUE",AG$5:AG$72,"&lt;"&amp;AG49)+1),Paramètres!$B$3:$C$56,2,FALSE)*Paramètres!$K$17))</f>
        <v>0</v>
      </c>
      <c r="AI49" s="40">
        <f t="shared" si="53"/>
        <v>0</v>
      </c>
      <c r="AJ49" s="3" t="str">
        <f t="shared" si="54"/>
        <v/>
      </c>
      <c r="AK49" s="5">
        <f t="shared" si="55"/>
        <v>0</v>
      </c>
      <c r="AL49" s="41">
        <f t="shared" si="56"/>
        <v>0</v>
      </c>
      <c r="AM49" s="33" t="str">
        <f t="shared" si="57"/>
        <v/>
      </c>
      <c r="AO49" s="22">
        <f t="shared" si="58"/>
        <v>0</v>
      </c>
      <c r="AP49">
        <f t="shared" si="59"/>
        <v>0</v>
      </c>
      <c r="AQ49">
        <f t="shared" si="60"/>
        <v>0</v>
      </c>
      <c r="AR49">
        <f t="shared" si="61"/>
        <v>0</v>
      </c>
      <c r="AS49">
        <f t="shared" si="62"/>
        <v>0</v>
      </c>
      <c r="AT49">
        <f t="shared" si="63"/>
        <v>0</v>
      </c>
      <c r="AU49">
        <f t="shared" si="64"/>
        <v>0</v>
      </c>
      <c r="AV49">
        <f t="shared" si="65"/>
        <v>0</v>
      </c>
      <c r="AW49">
        <f t="shared" si="66"/>
        <v>0</v>
      </c>
      <c r="AX49">
        <f t="shared" si="67"/>
        <v>0</v>
      </c>
      <c r="AY49">
        <f t="shared" si="68"/>
        <v>0</v>
      </c>
      <c r="AZ49">
        <f t="shared" si="69"/>
        <v>0</v>
      </c>
      <c r="BA49">
        <f t="shared" si="70"/>
        <v>0</v>
      </c>
      <c r="BB49">
        <f t="shared" si="71"/>
        <v>0</v>
      </c>
      <c r="BC49">
        <f t="shared" si="72"/>
        <v>0</v>
      </c>
      <c r="BD49">
        <f t="shared" si="73"/>
        <v>0</v>
      </c>
      <c r="BE49" s="22">
        <f t="shared" ref="BE49:BR49" si="86">BD49+LARGE($AO49:$BC49,BE$4)</f>
        <v>0</v>
      </c>
      <c r="BF49" s="22">
        <f t="shared" si="86"/>
        <v>0</v>
      </c>
      <c r="BG49" s="22">
        <f t="shared" si="86"/>
        <v>0</v>
      </c>
      <c r="BH49" s="22">
        <f t="shared" si="86"/>
        <v>0</v>
      </c>
      <c r="BI49" s="22">
        <f t="shared" si="86"/>
        <v>0</v>
      </c>
      <c r="BJ49" s="22">
        <f t="shared" si="86"/>
        <v>0</v>
      </c>
      <c r="BK49" s="22">
        <f t="shared" si="86"/>
        <v>0</v>
      </c>
      <c r="BL49" s="22">
        <f t="shared" si="86"/>
        <v>0</v>
      </c>
      <c r="BM49" s="22">
        <f t="shared" si="86"/>
        <v>0</v>
      </c>
      <c r="BN49" s="22">
        <f t="shared" si="86"/>
        <v>0</v>
      </c>
      <c r="BO49" s="22">
        <f t="shared" si="86"/>
        <v>0</v>
      </c>
      <c r="BP49" s="22">
        <f t="shared" si="86"/>
        <v>0</v>
      </c>
      <c r="BQ49" s="22">
        <f t="shared" si="86"/>
        <v>0</v>
      </c>
      <c r="BR49" s="22">
        <f t="shared" si="86"/>
        <v>0</v>
      </c>
    </row>
    <row r="50" spans="1:70" ht="16.5">
      <c r="A50" s="14" t="s">
        <v>1081</v>
      </c>
      <c r="B50" s="32" t="str">
        <f>IF(ISNA(VLOOKUP(A50,'Licenciés Jeunes 2023'!A:C,3,0)),"",VLOOKUP(A50,'Licenciés Jeunes 2023'!A:C,3,0))</f>
        <v/>
      </c>
      <c r="C50" s="32" t="str">
        <f>IF(ISNA(VLOOKUP(A50,'Licenciés Jeunes 2023'!A:C,2,0)),"",VLOOKUP(A50,'Licenciés Jeunes 2023'!A:C,2,0))</f>
        <v/>
      </c>
      <c r="D50" s="32" t="str">
        <f>IF(ISNA(VLOOKUP(A50,'Licenciés Jeunes 2023'!A:F,6,0)),"",VLOOKUP(A50,'Licenciés Jeunes 2023'!A:F,6,0))</f>
        <v/>
      </c>
      <c r="E50" s="6"/>
      <c r="F50" s="2">
        <f>IF(E$2="Bike &amp; Run",IF(ISNA(VLOOKUP(E50,Paramètres!$B$3:$C$56,2,FALSE)),0,VLOOKUP(E50,Paramètres!$B$3:$C$56,2,FALSE)*Paramètres!$K$3),IF(OR(E50="",OR($D50="",$D50="NL",$D50="HORS LIGUE")),0,VLOOKUP(IF(OR(E50="",OR($D50="",$D50="NL",$D50="HORS LIGUE")),"",COUNTIFS($D$5:$D$72,"&lt;&gt;"&amp;"",$D$5:$D$72,"&lt;&gt;"&amp;"NL",$D$5:$D$72,"&lt;&gt;"&amp;"HORS LIGUE",E$5:E$72,"&lt;"&amp;E50)+1),Paramètres!$B$3:$C$56,2,FALSE)*Paramètres!$K$3))</f>
        <v>0</v>
      </c>
      <c r="G50" s="4"/>
      <c r="H50" s="2">
        <f>IF(G$2="Bike &amp; Run",IF(ISNA(VLOOKUP(G50,Paramètres!$B$3:$C$56,2,FALSE)),0,VLOOKUP(G50,Paramètres!$B$3:$C$56,2,FALSE)*Paramètres!$K$4),IF(OR(G50="",OR($D50="",$D50="NL",$D50="HORS LIGUE")),0,VLOOKUP(IF(OR(G50="",OR($D50="",$D50="NL",$D50="HORS LIGUE")),"",COUNTIFS($D$5:$D$72,"&lt;&gt;"&amp;"",$D$5:$D$72,"&lt;&gt;"&amp;"NL",$D$5:$D$72,"&lt;&gt;"&amp;"HORS LIGUE",G$5:G$72,"&lt;"&amp;G50)+1),Paramètres!$B$3:$C$56,2,FALSE)*Paramètres!$K$4))</f>
        <v>0</v>
      </c>
      <c r="I50" s="36"/>
      <c r="J50" s="2">
        <f>IF(I$2="Bike &amp; Run",IF(ISNA(VLOOKUP(I50,Paramètres!$B$3:$C$56,2,FALSE)),0,VLOOKUP(I50,Paramètres!$B$3:$C$56,2,FALSE)*Paramètres!$K$5),IF(OR(I50="",OR($D50="",$D50="NL",$D50="HORS LIGUE")),0,VLOOKUP(IF(OR(I50="",OR($D50="",$D50="NL",$D50="HORS LIGUE")),"",COUNTIFS($D$5:$D$72,"&lt;&gt;"&amp;"",$D$5:$D$72,"&lt;&gt;"&amp;"NL",$D$5:$D$72,"&lt;&gt;"&amp;"HORS LIGUE",I$5:I$72,"&lt;"&amp;I50)+1),Paramètres!$B$3:$C$56,2,FALSE)*Paramètres!$K$5))</f>
        <v>0</v>
      </c>
      <c r="K50" s="4"/>
      <c r="L50" s="2">
        <f>IF(K$2="Bike &amp; Run",IF(ISNA(VLOOKUP(K50,Paramètres!$B$3:$C$56,2,FALSE)),0,VLOOKUP(K50,Paramètres!$B$3:$C$56,2,FALSE)*Paramètres!$K$6),IF(OR(K50="",OR($D50="",$D50="NL",$D50="HORS LIGUE")),0,VLOOKUP(IF(OR(K50="",OR($D50="",$D50="NL",$D50="HORS LIGUE")),"",COUNTIFS($D$5:$D$72,"&lt;&gt;"&amp;"",$D$5:$D$72,"&lt;&gt;"&amp;"NL",$D$5:$D$72,"&lt;&gt;"&amp;"HORS LIGUE",K$5:K$72,"&lt;"&amp;K50)+1),Paramètres!$B$3:$C$56,2,FALSE)*Paramètres!$K$6))</f>
        <v>0</v>
      </c>
      <c r="M50" s="4"/>
      <c r="N50" s="2">
        <f>IF(M$2="Bike &amp; Run",IF(ISNA(VLOOKUP(M50,Paramètres!$B$3:$C$56,2,FALSE)),0,VLOOKUP(M50,Paramètres!$B$3:$C$56,2,FALSE)*Paramètres!$K$7),IF(OR(M50="",OR($D50="",$D50="NL",$D50="HORS LIGUE")),0,VLOOKUP(IF(OR(M50="",OR($D50="",$D50="NL",$D50="HORS LIGUE")),"",COUNTIFS($D$5:$D$72,"&lt;&gt;"&amp;"",$D$5:$D$72,"&lt;&gt;"&amp;"NL",$D$5:$D$72,"&lt;&gt;"&amp;"HORS LIGUE",M$5:M$72,"&lt;"&amp;M50)+1),Paramètres!$B$3:$C$56,2,FALSE)*Paramètres!$K$7))</f>
        <v>0</v>
      </c>
      <c r="O50" s="46"/>
      <c r="P50" s="2">
        <f>IF(O$2="Bike &amp; Run",IF(ISNA(VLOOKUP(O50,Paramètres!$B$3:$C$56,2,FALSE)),0,VLOOKUP(O50,Paramètres!$B$3:$C$56,2,FALSE)*Paramètres!$K$8),IF(OR(O50="",OR($D50="",$D50="NL",$D50="HORS LIGUE")),0,VLOOKUP(IF(OR(O50="",OR($D50="",$D50="NL",$D50="HORS LIGUE")),"",COUNTIFS($D$5:$D$72,"&lt;&gt;"&amp;"",$D$5:$D$72,"&lt;&gt;"&amp;"NL",$D$5:$D$72,"&lt;&gt;"&amp;"HORS LIGUE",O$5:O$72,"&lt;"&amp;O50)+1),Paramètres!$B$3:$C$56,2,FALSE)*Paramètres!$K$8))</f>
        <v>0</v>
      </c>
      <c r="Q50" s="46"/>
      <c r="R50" s="2">
        <f>IF(Q$2="Bike &amp; Run",IF(ISNA(VLOOKUP(Q50,Paramètres!$B$3:$C$56,2,FALSE)),0,VLOOKUP(Q50,Paramètres!$B$3:$C$56,2,FALSE)*Paramètres!$K$9),IF(OR(Q50="",OR($D50="",$D50="NL",$D50="HORS LIGUE")),0,VLOOKUP(IF(OR(Q50="",OR($D50="",$D50="NL",$D50="HORS LIGUE")),"",COUNTIFS($D$5:$D$72,"&lt;&gt;"&amp;"",$D$5:$D$72,"&lt;&gt;"&amp;"NL",$D$5:$D$72,"&lt;&gt;"&amp;"HORS LIGUE",Q$5:Q$72,"&lt;"&amp;Q50)+1),Paramètres!$B$3:$C$56,2,FALSE)*Paramètres!$K$9))</f>
        <v>0</v>
      </c>
      <c r="S50" s="46"/>
      <c r="T50" s="2">
        <f>IF(S$2="Bike &amp; Run",IF(ISNA(VLOOKUP(S50,Paramètres!$B$3:$C$56,2,FALSE)),0,VLOOKUP(S50,Paramètres!$B$3:$C$56,2,FALSE)*Paramètres!$K$10),IF(OR(S50="",OR($D50="",$D50="NL",$D50="HORS LIGUE")),0,VLOOKUP(IF(OR(S50="",OR($D50="",$D50="NL",$D50="HORS LIGUE")),"",COUNTIFS($D$5:$D$72,"&lt;&gt;"&amp;"",$D$5:$D$72,"&lt;&gt;"&amp;"NL",$D$5:$D$72,"&lt;&gt;"&amp;"HORS LIGUE",S$5:S$72,"&lt;"&amp;S50)+1),Paramètres!$B$3:$C$56,2,FALSE)*Paramètres!$K$10))</f>
        <v>0</v>
      </c>
      <c r="U50" s="46"/>
      <c r="V50" s="2">
        <f>IF(U$2="Bike &amp; Run",IF(ISNA(VLOOKUP(U50,Paramètres!$B$3:$C$56,2,FALSE)),0,VLOOKUP(U50,Paramètres!$B$3:$C$56,2,FALSE)*Paramètres!$K$11),IF(OR(U50="",OR($D50="",$D50="NL",$D50="HORS LIGUE")),0,VLOOKUP(IF(OR(U50="",OR($D50="",$D50="NL",$D50="HORS LIGUE")),"",COUNTIFS($D$5:$D$72,"&lt;&gt;"&amp;"",$D$5:$D$72,"&lt;&gt;"&amp;"NL",$D$5:$D$72,"&lt;&gt;"&amp;"HORS LIGUE",U$5:U$72,"&lt;"&amp;U50)+1),Paramètres!$B$3:$C$56,2,FALSE)*Paramètres!$K$11))</f>
        <v>0</v>
      </c>
      <c r="W50" s="46"/>
      <c r="X50" s="2">
        <f>IF(W$2="Bike &amp; Run",IF(ISNA(VLOOKUP(W50,Paramètres!$B$3:$C$56,2,FALSE)),0,VLOOKUP(W50,Paramètres!$B$3:$C$56,2,FALSE)*Paramètres!$K$12),IF(OR(W50="",OR($D50="",$D50="NL",$D50="HORS LIGUE")),0,VLOOKUP(IF(OR(W50="",OR($D50="",$D50="NL",$D50="HORS LIGUE")),"",COUNTIFS($D$5:$D$72,"&lt;&gt;"&amp;"",$D$5:$D$72,"&lt;&gt;"&amp;"NL",$D$5:$D$72,"&lt;&gt;"&amp;"HORS LIGUE",W$5:W$72,"&lt;"&amp;W50)+1),Paramètres!$B$3:$C$56,2,FALSE)*Paramètres!$K$12))</f>
        <v>0</v>
      </c>
      <c r="Y50" s="46"/>
      <c r="Z50" s="2">
        <f>IF(Y$2="Bike &amp; Run",IF(ISNA(VLOOKUP(Y50,Paramètres!$B$3:$C$56,2,FALSE)),0,VLOOKUP(Y50,Paramètres!$B$3:$C$56,2,FALSE)*Paramètres!$K$13),IF(OR(Y50="",OR($D50="",$D50="NL",$D50="HORS LIGUE")),0,VLOOKUP(IF(OR(Y50="",OR($D50="",$D50="NL",$D50="HORS LIGUE")),"",COUNTIFS($D$5:$D$72,"&lt;&gt;"&amp;"",$D$5:$D$72,"&lt;&gt;"&amp;"NL",$D$5:$D$72,"&lt;&gt;"&amp;"HORS LIGUE",Y$5:Y$72,"&lt;"&amp;Y50)+1),Paramètres!$B$3:$C$56,2,FALSE)*Paramètres!$K$13))</f>
        <v>0</v>
      </c>
      <c r="AA50" s="46"/>
      <c r="AB50" s="2">
        <f>IF(AA$2="Bike &amp; Run",IF(ISNA(VLOOKUP(AA50,Paramètres!$B$3:$C$56,2,FALSE)),0,VLOOKUP(AA50,Paramètres!$B$3:$C$56,2,FALSE)*Paramètres!$K$14),IF(OR(AA50="",OR($D50="",$D50="NL",$D50="HORS LIGUE")),0,VLOOKUP(IF(OR(AA50="",OR($D50="",$D50="NL",$D50="HORS LIGUE")),"",COUNTIFS($D$5:$D$72,"&lt;&gt;"&amp;"",$D$5:$D$72,"&lt;&gt;"&amp;"NL",$D$5:$D$72,"&lt;&gt;"&amp;"HORS LIGUE",AA$5:AA$72,"&lt;"&amp;AA50)+1),Paramètres!$B$3:$C$56,2,FALSE)*Paramètres!$K$14))</f>
        <v>0</v>
      </c>
      <c r="AC50" s="46"/>
      <c r="AD50" s="2">
        <f>IF(AC$2="Bike &amp; Run",IF(ISNA(VLOOKUP(AC50,Paramètres!$B$3:$C$56,2,FALSE)),0,VLOOKUP(AC50,Paramètres!$B$3:$C$56,2,FALSE)*Paramètres!$K$15),IF(OR(AC50="",OR($D50="",$D50="NL",$D50="HORS LIGUE")),0,VLOOKUP(IF(OR(AC50="",OR($D50="",$D50="NL",$D50="HORS LIGUE")),"",COUNTIFS($D$5:$D$72,"&lt;&gt;"&amp;"",$D$5:$D$72,"&lt;&gt;"&amp;"NL",$D$5:$D$72,"&lt;&gt;"&amp;"HORS LIGUE",AC$5:AC$72,"&lt;"&amp;AC50)+1),Paramètres!$B$3:$C$56,2,FALSE)*Paramètres!$K$15))</f>
        <v>0</v>
      </c>
      <c r="AE50" s="46"/>
      <c r="AF50" s="2">
        <f>IF(AE$2="Bike &amp; Run",IF(ISNA(VLOOKUP(AE50,Paramètres!$B$3:$C$56,2,FALSE)),0,VLOOKUP(AE50,Paramètres!$B$3:$C$56,2,FALSE)*Paramètres!$K$16),IF(OR(AE50="",OR($D50="",$D50="NL",$D50="HORS LIGUE")),0,VLOOKUP(IF(OR(AE50="",OR($D50="",$D50="NL",$D50="HORS LIGUE")),"",COUNTIFS($D$5:$D$72,"&lt;&gt;"&amp;"",$D$5:$D$72,"&lt;&gt;"&amp;"NL",$D$5:$D$72,"&lt;&gt;"&amp;"HORS LIGUE",AE$5:AE$72,"&lt;"&amp;AE50)+1),Paramètres!$B$3:$C$56,2,FALSE)*Paramètres!$K$16))</f>
        <v>0</v>
      </c>
      <c r="AG50" s="46"/>
      <c r="AH50" s="2">
        <f>IF(AG$2="Bike &amp; Run",IF(ISNA(VLOOKUP(AG50,Paramètres!$B$3:$C$56,2,FALSE)),0,VLOOKUP(AG50,Paramètres!$B$3:$C$56,2,FALSE)*Paramètres!$K$17),IF(OR(AG50="",OR($D50="",$D50="NL",$D50="HORS LIGUE")),0,VLOOKUP(IF(OR(AG50="",OR($D50="",$D50="NL",$D50="HORS LIGUE")),"",COUNTIFS($D$5:$D$72,"&lt;&gt;"&amp;"",$D$5:$D$72,"&lt;&gt;"&amp;"NL",$D$5:$D$72,"&lt;&gt;"&amp;"HORS LIGUE",AG$5:AG$72,"&lt;"&amp;AG50)+1),Paramètres!$B$3:$C$56,2,FALSE)*Paramètres!$K$17))</f>
        <v>0</v>
      </c>
      <c r="AI50" s="40">
        <f t="shared" si="53"/>
        <v>0</v>
      </c>
      <c r="AJ50" s="3" t="str">
        <f t="shared" si="54"/>
        <v/>
      </c>
      <c r="AK50" s="5">
        <f t="shared" si="55"/>
        <v>0</v>
      </c>
      <c r="AL50" s="41">
        <f t="shared" si="56"/>
        <v>0</v>
      </c>
      <c r="AM50" s="33" t="str">
        <f t="shared" si="57"/>
        <v/>
      </c>
      <c r="AO50" s="22">
        <f t="shared" si="58"/>
        <v>0</v>
      </c>
      <c r="AP50">
        <f t="shared" si="59"/>
        <v>0</v>
      </c>
      <c r="AQ50">
        <f t="shared" si="60"/>
        <v>0</v>
      </c>
      <c r="AR50">
        <f t="shared" si="61"/>
        <v>0</v>
      </c>
      <c r="AS50">
        <f t="shared" si="62"/>
        <v>0</v>
      </c>
      <c r="AT50">
        <f t="shared" si="63"/>
        <v>0</v>
      </c>
      <c r="AU50">
        <f t="shared" si="64"/>
        <v>0</v>
      </c>
      <c r="AV50">
        <f t="shared" si="65"/>
        <v>0</v>
      </c>
      <c r="AW50">
        <f t="shared" si="66"/>
        <v>0</v>
      </c>
      <c r="AX50">
        <f t="shared" si="67"/>
        <v>0</v>
      </c>
      <c r="AY50">
        <f t="shared" si="68"/>
        <v>0</v>
      </c>
      <c r="AZ50">
        <f t="shared" si="69"/>
        <v>0</v>
      </c>
      <c r="BA50">
        <f t="shared" si="70"/>
        <v>0</v>
      </c>
      <c r="BB50">
        <f t="shared" si="71"/>
        <v>0</v>
      </c>
      <c r="BC50">
        <f t="shared" si="72"/>
        <v>0</v>
      </c>
      <c r="BD50">
        <f t="shared" si="73"/>
        <v>0</v>
      </c>
      <c r="BE50" s="22">
        <f t="shared" ref="BE50:BR50" si="87">BD50+LARGE($AO50:$BC50,BE$4)</f>
        <v>0</v>
      </c>
      <c r="BF50" s="22">
        <f t="shared" si="87"/>
        <v>0</v>
      </c>
      <c r="BG50" s="22">
        <f t="shared" si="87"/>
        <v>0</v>
      </c>
      <c r="BH50" s="22">
        <f t="shared" si="87"/>
        <v>0</v>
      </c>
      <c r="BI50" s="22">
        <f t="shared" si="87"/>
        <v>0</v>
      </c>
      <c r="BJ50" s="22">
        <f t="shared" si="87"/>
        <v>0</v>
      </c>
      <c r="BK50" s="22">
        <f t="shared" si="87"/>
        <v>0</v>
      </c>
      <c r="BL50" s="22">
        <f t="shared" si="87"/>
        <v>0</v>
      </c>
      <c r="BM50" s="22">
        <f t="shared" si="87"/>
        <v>0</v>
      </c>
      <c r="BN50" s="22">
        <f t="shared" si="87"/>
        <v>0</v>
      </c>
      <c r="BO50" s="22">
        <f t="shared" si="87"/>
        <v>0</v>
      </c>
      <c r="BP50" s="22">
        <f t="shared" si="87"/>
        <v>0</v>
      </c>
      <c r="BQ50" s="22">
        <f t="shared" si="87"/>
        <v>0</v>
      </c>
      <c r="BR50" s="22">
        <f t="shared" si="87"/>
        <v>0</v>
      </c>
    </row>
    <row r="51" spans="1:70" ht="16.5">
      <c r="A51" s="14" t="s">
        <v>1091</v>
      </c>
      <c r="B51" s="32" t="str">
        <f>IF(ISNA(VLOOKUP(A51,'Licenciés Jeunes 2023'!A:C,3,0)),"",VLOOKUP(A51,'Licenciés Jeunes 2023'!A:C,3,0))</f>
        <v/>
      </c>
      <c r="C51" s="32" t="str">
        <f>IF(ISNA(VLOOKUP(A51,'Licenciés Jeunes 2023'!A:C,2,0)),"",VLOOKUP(A51,'Licenciés Jeunes 2023'!A:C,2,0))</f>
        <v/>
      </c>
      <c r="D51" s="32" t="str">
        <f>IF(ISNA(VLOOKUP(A51,'Licenciés Jeunes 2023'!A:F,6,0)),"",VLOOKUP(A51,'Licenciés Jeunes 2023'!A:F,6,0))</f>
        <v/>
      </c>
      <c r="E51" s="6"/>
      <c r="F51" s="2">
        <f>IF(E$2="Bike &amp; Run",IF(ISNA(VLOOKUP(E51,Paramètres!$B$3:$C$56,2,FALSE)),0,VLOOKUP(E51,Paramètres!$B$3:$C$56,2,FALSE)*Paramètres!$K$3),IF(OR(E51="",OR($D51="",$D51="NL",$D51="HORS LIGUE")),0,VLOOKUP(IF(OR(E51="",OR($D51="",$D51="NL",$D51="HORS LIGUE")),"",COUNTIFS($D$5:$D$72,"&lt;&gt;"&amp;"",$D$5:$D$72,"&lt;&gt;"&amp;"NL",$D$5:$D$72,"&lt;&gt;"&amp;"HORS LIGUE",E$5:E$72,"&lt;"&amp;E51)+1),Paramètres!$B$3:$C$56,2,FALSE)*Paramètres!$K$3))</f>
        <v>0</v>
      </c>
      <c r="G51" s="4"/>
      <c r="H51" s="2">
        <f>IF(G$2="Bike &amp; Run",IF(ISNA(VLOOKUP(G51,Paramètres!$B$3:$C$56,2,FALSE)),0,VLOOKUP(G51,Paramètres!$B$3:$C$56,2,FALSE)*Paramètres!$K$4),IF(OR(G51="",OR($D51="",$D51="NL",$D51="HORS LIGUE")),0,VLOOKUP(IF(OR(G51="",OR($D51="",$D51="NL",$D51="HORS LIGUE")),"",COUNTIFS($D$5:$D$72,"&lt;&gt;"&amp;"",$D$5:$D$72,"&lt;&gt;"&amp;"NL",$D$5:$D$72,"&lt;&gt;"&amp;"HORS LIGUE",G$5:G$72,"&lt;"&amp;G51)+1),Paramètres!$B$3:$C$56,2,FALSE)*Paramètres!$K$4))</f>
        <v>0</v>
      </c>
      <c r="I51" s="36"/>
      <c r="J51" s="2">
        <f>IF(I$2="Bike &amp; Run",IF(ISNA(VLOOKUP(I51,Paramètres!$B$3:$C$56,2,FALSE)),0,VLOOKUP(I51,Paramètres!$B$3:$C$56,2,FALSE)*Paramètres!$K$5),IF(OR(I51="",OR($D51="",$D51="NL",$D51="HORS LIGUE")),0,VLOOKUP(IF(OR(I51="",OR($D51="",$D51="NL",$D51="HORS LIGUE")),"",COUNTIFS($D$5:$D$72,"&lt;&gt;"&amp;"",$D$5:$D$72,"&lt;&gt;"&amp;"NL",$D$5:$D$72,"&lt;&gt;"&amp;"HORS LIGUE",I$5:I$72,"&lt;"&amp;I51)+1),Paramètres!$B$3:$C$56,2,FALSE)*Paramètres!$K$5))</f>
        <v>0</v>
      </c>
      <c r="K51" s="4"/>
      <c r="L51" s="2">
        <f>IF(K$2="Bike &amp; Run",IF(ISNA(VLOOKUP(K51,Paramètres!$B$3:$C$56,2,FALSE)),0,VLOOKUP(K51,Paramètres!$B$3:$C$56,2,FALSE)*Paramètres!$K$6),IF(OR(K51="",OR($D51="",$D51="NL",$D51="HORS LIGUE")),0,VLOOKUP(IF(OR(K51="",OR($D51="",$D51="NL",$D51="HORS LIGUE")),"",COUNTIFS($D$5:$D$72,"&lt;&gt;"&amp;"",$D$5:$D$72,"&lt;&gt;"&amp;"NL",$D$5:$D$72,"&lt;&gt;"&amp;"HORS LIGUE",K$5:K$72,"&lt;"&amp;K51)+1),Paramètres!$B$3:$C$56,2,FALSE)*Paramètres!$K$6))</f>
        <v>0</v>
      </c>
      <c r="M51" s="4"/>
      <c r="N51" s="2">
        <f>IF(M$2="Bike &amp; Run",IF(ISNA(VLOOKUP(M51,Paramètres!$B$3:$C$56,2,FALSE)),0,VLOOKUP(M51,Paramètres!$B$3:$C$56,2,FALSE)*Paramètres!$K$7),IF(OR(M51="",OR($D51="",$D51="NL",$D51="HORS LIGUE")),0,VLOOKUP(IF(OR(M51="",OR($D51="",$D51="NL",$D51="HORS LIGUE")),"",COUNTIFS($D$5:$D$72,"&lt;&gt;"&amp;"",$D$5:$D$72,"&lt;&gt;"&amp;"NL",$D$5:$D$72,"&lt;&gt;"&amp;"HORS LIGUE",M$5:M$72,"&lt;"&amp;M51)+1),Paramètres!$B$3:$C$56,2,FALSE)*Paramètres!$K$7))</f>
        <v>0</v>
      </c>
      <c r="O51" s="46"/>
      <c r="P51" s="2">
        <f>IF(O$2="Bike &amp; Run",IF(ISNA(VLOOKUP(O51,Paramètres!$B$3:$C$56,2,FALSE)),0,VLOOKUP(O51,Paramètres!$B$3:$C$56,2,FALSE)*Paramètres!$K$8),IF(OR(O51="",OR($D51="",$D51="NL",$D51="HORS LIGUE")),0,VLOOKUP(IF(OR(O51="",OR($D51="",$D51="NL",$D51="HORS LIGUE")),"",COUNTIFS($D$5:$D$72,"&lt;&gt;"&amp;"",$D$5:$D$72,"&lt;&gt;"&amp;"NL",$D$5:$D$72,"&lt;&gt;"&amp;"HORS LIGUE",O$5:O$72,"&lt;"&amp;O51)+1),Paramètres!$B$3:$C$56,2,FALSE)*Paramètres!$K$8))</f>
        <v>0</v>
      </c>
      <c r="Q51" s="46"/>
      <c r="R51" s="2">
        <f>IF(Q$2="Bike &amp; Run",IF(ISNA(VLOOKUP(Q51,Paramètres!$B$3:$C$56,2,FALSE)),0,VLOOKUP(Q51,Paramètres!$B$3:$C$56,2,FALSE)*Paramètres!$K$9),IF(OR(Q51="",OR($D51="",$D51="NL",$D51="HORS LIGUE")),0,VLOOKUP(IF(OR(Q51="",OR($D51="",$D51="NL",$D51="HORS LIGUE")),"",COUNTIFS($D$5:$D$72,"&lt;&gt;"&amp;"",$D$5:$D$72,"&lt;&gt;"&amp;"NL",$D$5:$D$72,"&lt;&gt;"&amp;"HORS LIGUE",Q$5:Q$72,"&lt;"&amp;Q51)+1),Paramètres!$B$3:$C$56,2,FALSE)*Paramètres!$K$9))</f>
        <v>0</v>
      </c>
      <c r="S51" s="46"/>
      <c r="T51" s="2">
        <f>IF(S$2="Bike &amp; Run",IF(ISNA(VLOOKUP(S51,Paramètres!$B$3:$C$56,2,FALSE)),0,VLOOKUP(S51,Paramètres!$B$3:$C$56,2,FALSE)*Paramètres!$K$10),IF(OR(S51="",OR($D51="",$D51="NL",$D51="HORS LIGUE")),0,VLOOKUP(IF(OR(S51="",OR($D51="",$D51="NL",$D51="HORS LIGUE")),"",COUNTIFS($D$5:$D$72,"&lt;&gt;"&amp;"",$D$5:$D$72,"&lt;&gt;"&amp;"NL",$D$5:$D$72,"&lt;&gt;"&amp;"HORS LIGUE",S$5:S$72,"&lt;"&amp;S51)+1),Paramètres!$B$3:$C$56,2,FALSE)*Paramètres!$K$10))</f>
        <v>0</v>
      </c>
      <c r="U51" s="46"/>
      <c r="V51" s="2">
        <f>IF(U$2="Bike &amp; Run",IF(ISNA(VLOOKUP(U51,Paramètres!$B$3:$C$56,2,FALSE)),0,VLOOKUP(U51,Paramètres!$B$3:$C$56,2,FALSE)*Paramètres!$K$11),IF(OR(U51="",OR($D51="",$D51="NL",$D51="HORS LIGUE")),0,VLOOKUP(IF(OR(U51="",OR($D51="",$D51="NL",$D51="HORS LIGUE")),"",COUNTIFS($D$5:$D$72,"&lt;&gt;"&amp;"",$D$5:$D$72,"&lt;&gt;"&amp;"NL",$D$5:$D$72,"&lt;&gt;"&amp;"HORS LIGUE",U$5:U$72,"&lt;"&amp;U51)+1),Paramètres!$B$3:$C$56,2,FALSE)*Paramètres!$K$11))</f>
        <v>0</v>
      </c>
      <c r="W51" s="46"/>
      <c r="X51" s="2">
        <f>IF(W$2="Bike &amp; Run",IF(ISNA(VLOOKUP(W51,Paramètres!$B$3:$C$56,2,FALSE)),0,VLOOKUP(W51,Paramètres!$B$3:$C$56,2,FALSE)*Paramètres!$K$12),IF(OR(W51="",OR($D51="",$D51="NL",$D51="HORS LIGUE")),0,VLOOKUP(IF(OR(W51="",OR($D51="",$D51="NL",$D51="HORS LIGUE")),"",COUNTIFS($D$5:$D$72,"&lt;&gt;"&amp;"",$D$5:$D$72,"&lt;&gt;"&amp;"NL",$D$5:$D$72,"&lt;&gt;"&amp;"HORS LIGUE",W$5:W$72,"&lt;"&amp;W51)+1),Paramètres!$B$3:$C$56,2,FALSE)*Paramètres!$K$12))</f>
        <v>0</v>
      </c>
      <c r="Y51" s="46"/>
      <c r="Z51" s="2">
        <f>IF(Y$2="Bike &amp; Run",IF(ISNA(VLOOKUP(Y51,Paramètres!$B$3:$C$56,2,FALSE)),0,VLOOKUP(Y51,Paramètres!$B$3:$C$56,2,FALSE)*Paramètres!$K$13),IF(OR(Y51="",OR($D51="",$D51="NL",$D51="HORS LIGUE")),0,VLOOKUP(IF(OR(Y51="",OR($D51="",$D51="NL",$D51="HORS LIGUE")),"",COUNTIFS($D$5:$D$72,"&lt;&gt;"&amp;"",$D$5:$D$72,"&lt;&gt;"&amp;"NL",$D$5:$D$72,"&lt;&gt;"&amp;"HORS LIGUE",Y$5:Y$72,"&lt;"&amp;Y51)+1),Paramètres!$B$3:$C$56,2,FALSE)*Paramètres!$K$13))</f>
        <v>0</v>
      </c>
      <c r="AA51" s="46"/>
      <c r="AB51" s="2">
        <f>IF(AA$2="Bike &amp; Run",IF(ISNA(VLOOKUP(AA51,Paramètres!$B$3:$C$56,2,FALSE)),0,VLOOKUP(AA51,Paramètres!$B$3:$C$56,2,FALSE)*Paramètres!$K$14),IF(OR(AA51="",OR($D51="",$D51="NL",$D51="HORS LIGUE")),0,VLOOKUP(IF(OR(AA51="",OR($D51="",$D51="NL",$D51="HORS LIGUE")),"",COUNTIFS($D$5:$D$72,"&lt;&gt;"&amp;"",$D$5:$D$72,"&lt;&gt;"&amp;"NL",$D$5:$D$72,"&lt;&gt;"&amp;"HORS LIGUE",AA$5:AA$72,"&lt;"&amp;AA51)+1),Paramètres!$B$3:$C$56,2,FALSE)*Paramètres!$K$14))</f>
        <v>0</v>
      </c>
      <c r="AC51" s="46"/>
      <c r="AD51" s="2">
        <f>IF(AC$2="Bike &amp; Run",IF(ISNA(VLOOKUP(AC51,Paramètres!$B$3:$C$56,2,FALSE)),0,VLOOKUP(AC51,Paramètres!$B$3:$C$56,2,FALSE)*Paramètres!$K$15),IF(OR(AC51="",OR($D51="",$D51="NL",$D51="HORS LIGUE")),0,VLOOKUP(IF(OR(AC51="",OR($D51="",$D51="NL",$D51="HORS LIGUE")),"",COUNTIFS($D$5:$D$72,"&lt;&gt;"&amp;"",$D$5:$D$72,"&lt;&gt;"&amp;"NL",$D$5:$D$72,"&lt;&gt;"&amp;"HORS LIGUE",AC$5:AC$72,"&lt;"&amp;AC51)+1),Paramètres!$B$3:$C$56,2,FALSE)*Paramètres!$K$15))</f>
        <v>0</v>
      </c>
      <c r="AE51" s="46"/>
      <c r="AF51" s="2">
        <f>IF(AE$2="Bike &amp; Run",IF(ISNA(VLOOKUP(AE51,Paramètres!$B$3:$C$56,2,FALSE)),0,VLOOKUP(AE51,Paramètres!$B$3:$C$56,2,FALSE)*Paramètres!$K$16),IF(OR(AE51="",OR($D51="",$D51="NL",$D51="HORS LIGUE")),0,VLOOKUP(IF(OR(AE51="",OR($D51="",$D51="NL",$D51="HORS LIGUE")),"",COUNTIFS($D$5:$D$72,"&lt;&gt;"&amp;"",$D$5:$D$72,"&lt;&gt;"&amp;"NL",$D$5:$D$72,"&lt;&gt;"&amp;"HORS LIGUE",AE$5:AE$72,"&lt;"&amp;AE51)+1),Paramètres!$B$3:$C$56,2,FALSE)*Paramètres!$K$16))</f>
        <v>0</v>
      </c>
      <c r="AG51" s="46"/>
      <c r="AH51" s="2">
        <f>IF(AG$2="Bike &amp; Run",IF(ISNA(VLOOKUP(AG51,Paramètres!$B$3:$C$56,2,FALSE)),0,VLOOKUP(AG51,Paramètres!$B$3:$C$56,2,FALSE)*Paramètres!$K$17),IF(OR(AG51="",OR($D51="",$D51="NL",$D51="HORS LIGUE")),0,VLOOKUP(IF(OR(AG51="",OR($D51="",$D51="NL",$D51="HORS LIGUE")),"",COUNTIFS($D$5:$D$72,"&lt;&gt;"&amp;"",$D$5:$D$72,"&lt;&gt;"&amp;"NL",$D$5:$D$72,"&lt;&gt;"&amp;"HORS LIGUE",AG$5:AG$72,"&lt;"&amp;AG51)+1),Paramètres!$B$3:$C$56,2,FALSE)*Paramètres!$K$17))</f>
        <v>0</v>
      </c>
      <c r="AI51" s="40">
        <f t="shared" si="53"/>
        <v>0</v>
      </c>
      <c r="AJ51" s="3" t="str">
        <f t="shared" si="54"/>
        <v/>
      </c>
      <c r="AK51" s="5">
        <f t="shared" si="55"/>
        <v>0</v>
      </c>
      <c r="AL51" s="41">
        <f t="shared" si="56"/>
        <v>0</v>
      </c>
      <c r="AM51" s="33" t="str">
        <f t="shared" si="57"/>
        <v/>
      </c>
      <c r="AO51" s="22">
        <f t="shared" si="58"/>
        <v>0</v>
      </c>
      <c r="AP51">
        <f t="shared" si="59"/>
        <v>0</v>
      </c>
      <c r="AQ51">
        <f t="shared" si="60"/>
        <v>0</v>
      </c>
      <c r="AR51">
        <f t="shared" si="61"/>
        <v>0</v>
      </c>
      <c r="AS51">
        <f t="shared" si="62"/>
        <v>0</v>
      </c>
      <c r="AT51">
        <f t="shared" si="63"/>
        <v>0</v>
      </c>
      <c r="AU51">
        <f t="shared" si="64"/>
        <v>0</v>
      </c>
      <c r="AV51">
        <f t="shared" si="65"/>
        <v>0</v>
      </c>
      <c r="AW51">
        <f t="shared" si="66"/>
        <v>0</v>
      </c>
      <c r="AX51">
        <f t="shared" si="67"/>
        <v>0</v>
      </c>
      <c r="AY51">
        <f t="shared" si="68"/>
        <v>0</v>
      </c>
      <c r="AZ51">
        <f t="shared" si="69"/>
        <v>0</v>
      </c>
      <c r="BA51">
        <f t="shared" si="70"/>
        <v>0</v>
      </c>
      <c r="BB51">
        <f t="shared" si="71"/>
        <v>0</v>
      </c>
      <c r="BC51">
        <f t="shared" si="72"/>
        <v>0</v>
      </c>
      <c r="BD51">
        <f t="shared" si="73"/>
        <v>0</v>
      </c>
      <c r="BE51" s="22">
        <f t="shared" ref="BE51:BR51" si="88">BD51+LARGE($AO51:$BC51,BE$4)</f>
        <v>0</v>
      </c>
      <c r="BF51" s="22">
        <f t="shared" si="88"/>
        <v>0</v>
      </c>
      <c r="BG51" s="22">
        <f t="shared" si="88"/>
        <v>0</v>
      </c>
      <c r="BH51" s="22">
        <f t="shared" si="88"/>
        <v>0</v>
      </c>
      <c r="BI51" s="22">
        <f t="shared" si="88"/>
        <v>0</v>
      </c>
      <c r="BJ51" s="22">
        <f t="shared" si="88"/>
        <v>0</v>
      </c>
      <c r="BK51" s="22">
        <f t="shared" si="88"/>
        <v>0</v>
      </c>
      <c r="BL51" s="22">
        <f t="shared" si="88"/>
        <v>0</v>
      </c>
      <c r="BM51" s="22">
        <f t="shared" si="88"/>
        <v>0</v>
      </c>
      <c r="BN51" s="22">
        <f t="shared" si="88"/>
        <v>0</v>
      </c>
      <c r="BO51" s="22">
        <f t="shared" si="88"/>
        <v>0</v>
      </c>
      <c r="BP51" s="22">
        <f t="shared" si="88"/>
        <v>0</v>
      </c>
      <c r="BQ51" s="22">
        <f t="shared" si="88"/>
        <v>0</v>
      </c>
      <c r="BR51" s="22">
        <f t="shared" si="88"/>
        <v>0</v>
      </c>
    </row>
    <row r="52" spans="1:70" ht="16.5">
      <c r="A52" s="14" t="s">
        <v>1098</v>
      </c>
      <c r="B52" s="32" t="str">
        <f>IF(ISNA(VLOOKUP(A52,'Licenciés Jeunes 2023'!A:C,3,0)),"",VLOOKUP(A52,'Licenciés Jeunes 2023'!A:C,3,0))</f>
        <v/>
      </c>
      <c r="C52" s="32" t="str">
        <f>IF(ISNA(VLOOKUP(A52,'Licenciés Jeunes 2023'!A:C,2,0)),"",VLOOKUP(A52,'Licenciés Jeunes 2023'!A:C,2,0))</f>
        <v/>
      </c>
      <c r="D52" s="32" t="str">
        <f>IF(ISNA(VLOOKUP(A52,'Licenciés Jeunes 2023'!A:F,6,0)),"",VLOOKUP(A52,'Licenciés Jeunes 2023'!A:F,6,0))</f>
        <v/>
      </c>
      <c r="E52" s="6"/>
      <c r="F52" s="2">
        <f>IF(E$2="Bike &amp; Run",IF(ISNA(VLOOKUP(E52,Paramètres!$B$3:$C$56,2,FALSE)),0,VLOOKUP(E52,Paramètres!$B$3:$C$56,2,FALSE)*Paramètres!$K$3),IF(OR(E52="",OR($D52="",$D52="NL",$D52="HORS LIGUE")),0,VLOOKUP(IF(OR(E52="",OR($D52="",$D52="NL",$D52="HORS LIGUE")),"",COUNTIFS($D$5:$D$72,"&lt;&gt;"&amp;"",$D$5:$D$72,"&lt;&gt;"&amp;"NL",$D$5:$D$72,"&lt;&gt;"&amp;"HORS LIGUE",E$5:E$72,"&lt;"&amp;E52)+1),Paramètres!$B$3:$C$56,2,FALSE)*Paramètres!$K$3))</f>
        <v>0</v>
      </c>
      <c r="G52" s="4"/>
      <c r="H52" s="2">
        <f>IF(G$2="Bike &amp; Run",IF(ISNA(VLOOKUP(G52,Paramètres!$B$3:$C$56,2,FALSE)),0,VLOOKUP(G52,Paramètres!$B$3:$C$56,2,FALSE)*Paramètres!$K$4),IF(OR(G52="",OR($D52="",$D52="NL",$D52="HORS LIGUE")),0,VLOOKUP(IF(OR(G52="",OR($D52="",$D52="NL",$D52="HORS LIGUE")),"",COUNTIFS($D$5:$D$72,"&lt;&gt;"&amp;"",$D$5:$D$72,"&lt;&gt;"&amp;"NL",$D$5:$D$72,"&lt;&gt;"&amp;"HORS LIGUE",G$5:G$72,"&lt;"&amp;G52)+1),Paramètres!$B$3:$C$56,2,FALSE)*Paramètres!$K$4))</f>
        <v>0</v>
      </c>
      <c r="I52" s="36"/>
      <c r="J52" s="2">
        <f>IF(I$2="Bike &amp; Run",IF(ISNA(VLOOKUP(I52,Paramètres!$B$3:$C$56,2,FALSE)),0,VLOOKUP(I52,Paramètres!$B$3:$C$56,2,FALSE)*Paramètres!$K$5),IF(OR(I52="",OR($D52="",$D52="NL",$D52="HORS LIGUE")),0,VLOOKUP(IF(OR(I52="",OR($D52="",$D52="NL",$D52="HORS LIGUE")),"",COUNTIFS($D$5:$D$72,"&lt;&gt;"&amp;"",$D$5:$D$72,"&lt;&gt;"&amp;"NL",$D$5:$D$72,"&lt;&gt;"&amp;"HORS LIGUE",I$5:I$72,"&lt;"&amp;I52)+1),Paramètres!$B$3:$C$56,2,FALSE)*Paramètres!$K$5))</f>
        <v>0</v>
      </c>
      <c r="K52" s="4"/>
      <c r="L52" s="2">
        <f>IF(K$2="Bike &amp; Run",IF(ISNA(VLOOKUP(K52,Paramètres!$B$3:$C$56,2,FALSE)),0,VLOOKUP(K52,Paramètres!$B$3:$C$56,2,FALSE)*Paramètres!$K$6),IF(OR(K52="",OR($D52="",$D52="NL",$D52="HORS LIGUE")),0,VLOOKUP(IF(OR(K52="",OR($D52="",$D52="NL",$D52="HORS LIGUE")),"",COUNTIFS($D$5:$D$72,"&lt;&gt;"&amp;"",$D$5:$D$72,"&lt;&gt;"&amp;"NL",$D$5:$D$72,"&lt;&gt;"&amp;"HORS LIGUE",K$5:K$72,"&lt;"&amp;K52)+1),Paramètres!$B$3:$C$56,2,FALSE)*Paramètres!$K$6))</f>
        <v>0</v>
      </c>
      <c r="M52" s="4"/>
      <c r="N52" s="2">
        <f>IF(M$2="Bike &amp; Run",IF(ISNA(VLOOKUP(M52,Paramètres!$B$3:$C$56,2,FALSE)),0,VLOOKUP(M52,Paramètres!$B$3:$C$56,2,FALSE)*Paramètres!$K$7),IF(OR(M52="",OR($D52="",$D52="NL",$D52="HORS LIGUE")),0,VLOOKUP(IF(OR(M52="",OR($D52="",$D52="NL",$D52="HORS LIGUE")),"",COUNTIFS($D$5:$D$72,"&lt;&gt;"&amp;"",$D$5:$D$72,"&lt;&gt;"&amp;"NL",$D$5:$D$72,"&lt;&gt;"&amp;"HORS LIGUE",M$5:M$72,"&lt;"&amp;M52)+1),Paramètres!$B$3:$C$56,2,FALSE)*Paramètres!$K$7))</f>
        <v>0</v>
      </c>
      <c r="O52" s="46"/>
      <c r="P52" s="2">
        <f>IF(O$2="Bike &amp; Run",IF(ISNA(VLOOKUP(O52,Paramètres!$B$3:$C$56,2,FALSE)),0,VLOOKUP(O52,Paramètres!$B$3:$C$56,2,FALSE)*Paramètres!$K$8),IF(OR(O52="",OR($D52="",$D52="NL",$D52="HORS LIGUE")),0,VLOOKUP(IF(OR(O52="",OR($D52="",$D52="NL",$D52="HORS LIGUE")),"",COUNTIFS($D$5:$D$72,"&lt;&gt;"&amp;"",$D$5:$D$72,"&lt;&gt;"&amp;"NL",$D$5:$D$72,"&lt;&gt;"&amp;"HORS LIGUE",O$5:O$72,"&lt;"&amp;O52)+1),Paramètres!$B$3:$C$56,2,FALSE)*Paramètres!$K$8))</f>
        <v>0</v>
      </c>
      <c r="Q52" s="46"/>
      <c r="R52" s="2">
        <f>IF(Q$2="Bike &amp; Run",IF(ISNA(VLOOKUP(Q52,Paramètres!$B$3:$C$56,2,FALSE)),0,VLOOKUP(Q52,Paramètres!$B$3:$C$56,2,FALSE)*Paramètres!$K$9),IF(OR(Q52="",OR($D52="",$D52="NL",$D52="HORS LIGUE")),0,VLOOKUP(IF(OR(Q52="",OR($D52="",$D52="NL",$D52="HORS LIGUE")),"",COUNTIFS($D$5:$D$72,"&lt;&gt;"&amp;"",$D$5:$D$72,"&lt;&gt;"&amp;"NL",$D$5:$D$72,"&lt;&gt;"&amp;"HORS LIGUE",Q$5:Q$72,"&lt;"&amp;Q52)+1),Paramètres!$B$3:$C$56,2,FALSE)*Paramètres!$K$9))</f>
        <v>0</v>
      </c>
      <c r="S52" s="46"/>
      <c r="T52" s="2">
        <f>IF(S$2="Bike &amp; Run",IF(ISNA(VLOOKUP(S52,Paramètres!$B$3:$C$56,2,FALSE)),0,VLOOKUP(S52,Paramètres!$B$3:$C$56,2,FALSE)*Paramètres!$K$10),IF(OR(S52="",OR($D52="",$D52="NL",$D52="HORS LIGUE")),0,VLOOKUP(IF(OR(S52="",OR($D52="",$D52="NL",$D52="HORS LIGUE")),"",COUNTIFS($D$5:$D$72,"&lt;&gt;"&amp;"",$D$5:$D$72,"&lt;&gt;"&amp;"NL",$D$5:$D$72,"&lt;&gt;"&amp;"HORS LIGUE",S$5:S$72,"&lt;"&amp;S52)+1),Paramètres!$B$3:$C$56,2,FALSE)*Paramètres!$K$10))</f>
        <v>0</v>
      </c>
      <c r="U52" s="46"/>
      <c r="V52" s="2">
        <f>IF(U$2="Bike &amp; Run",IF(ISNA(VLOOKUP(U52,Paramètres!$B$3:$C$56,2,FALSE)),0,VLOOKUP(U52,Paramètres!$B$3:$C$56,2,FALSE)*Paramètres!$K$11),IF(OR(U52="",OR($D52="",$D52="NL",$D52="HORS LIGUE")),0,VLOOKUP(IF(OR(U52="",OR($D52="",$D52="NL",$D52="HORS LIGUE")),"",COUNTIFS($D$5:$D$72,"&lt;&gt;"&amp;"",$D$5:$D$72,"&lt;&gt;"&amp;"NL",$D$5:$D$72,"&lt;&gt;"&amp;"HORS LIGUE",U$5:U$72,"&lt;"&amp;U52)+1),Paramètres!$B$3:$C$56,2,FALSE)*Paramètres!$K$11))</f>
        <v>0</v>
      </c>
      <c r="W52" s="46"/>
      <c r="X52" s="2">
        <f>IF(W$2="Bike &amp; Run",IF(ISNA(VLOOKUP(W52,Paramètres!$B$3:$C$56,2,FALSE)),0,VLOOKUP(W52,Paramètres!$B$3:$C$56,2,FALSE)*Paramètres!$K$12),IF(OR(W52="",OR($D52="",$D52="NL",$D52="HORS LIGUE")),0,VLOOKUP(IF(OR(W52="",OR($D52="",$D52="NL",$D52="HORS LIGUE")),"",COUNTIFS($D$5:$D$72,"&lt;&gt;"&amp;"",$D$5:$D$72,"&lt;&gt;"&amp;"NL",$D$5:$D$72,"&lt;&gt;"&amp;"HORS LIGUE",W$5:W$72,"&lt;"&amp;W52)+1),Paramètres!$B$3:$C$56,2,FALSE)*Paramètres!$K$12))</f>
        <v>0</v>
      </c>
      <c r="Y52" s="46"/>
      <c r="Z52" s="2">
        <f>IF(Y$2="Bike &amp; Run",IF(ISNA(VLOOKUP(Y52,Paramètres!$B$3:$C$56,2,FALSE)),0,VLOOKUP(Y52,Paramètres!$B$3:$C$56,2,FALSE)*Paramètres!$K$13),IF(OR(Y52="",OR($D52="",$D52="NL",$D52="HORS LIGUE")),0,VLOOKUP(IF(OR(Y52="",OR($D52="",$D52="NL",$D52="HORS LIGUE")),"",COUNTIFS($D$5:$D$72,"&lt;&gt;"&amp;"",$D$5:$D$72,"&lt;&gt;"&amp;"NL",$D$5:$D$72,"&lt;&gt;"&amp;"HORS LIGUE",Y$5:Y$72,"&lt;"&amp;Y52)+1),Paramètres!$B$3:$C$56,2,FALSE)*Paramètres!$K$13))</f>
        <v>0</v>
      </c>
      <c r="AA52" s="46"/>
      <c r="AB52" s="2">
        <f>IF(AA$2="Bike &amp; Run",IF(ISNA(VLOOKUP(AA52,Paramètres!$B$3:$C$56,2,FALSE)),0,VLOOKUP(AA52,Paramètres!$B$3:$C$56,2,FALSE)*Paramètres!$K$14),IF(OR(AA52="",OR($D52="",$D52="NL",$D52="HORS LIGUE")),0,VLOOKUP(IF(OR(AA52="",OR($D52="",$D52="NL",$D52="HORS LIGUE")),"",COUNTIFS($D$5:$D$72,"&lt;&gt;"&amp;"",$D$5:$D$72,"&lt;&gt;"&amp;"NL",$D$5:$D$72,"&lt;&gt;"&amp;"HORS LIGUE",AA$5:AA$72,"&lt;"&amp;AA52)+1),Paramètres!$B$3:$C$56,2,FALSE)*Paramètres!$K$14))</f>
        <v>0</v>
      </c>
      <c r="AC52" s="46"/>
      <c r="AD52" s="2">
        <f>IF(AC$2="Bike &amp; Run",IF(ISNA(VLOOKUP(AC52,Paramètres!$B$3:$C$56,2,FALSE)),0,VLOOKUP(AC52,Paramètres!$B$3:$C$56,2,FALSE)*Paramètres!$K$15),IF(OR(AC52="",OR($D52="",$D52="NL",$D52="HORS LIGUE")),0,VLOOKUP(IF(OR(AC52="",OR($D52="",$D52="NL",$D52="HORS LIGUE")),"",COUNTIFS($D$5:$D$72,"&lt;&gt;"&amp;"",$D$5:$D$72,"&lt;&gt;"&amp;"NL",$D$5:$D$72,"&lt;&gt;"&amp;"HORS LIGUE",AC$5:AC$72,"&lt;"&amp;AC52)+1),Paramètres!$B$3:$C$56,2,FALSE)*Paramètres!$K$15))</f>
        <v>0</v>
      </c>
      <c r="AE52" s="46"/>
      <c r="AF52" s="2">
        <f>IF(AE$2="Bike &amp; Run",IF(ISNA(VLOOKUP(AE52,Paramètres!$B$3:$C$56,2,FALSE)),0,VLOOKUP(AE52,Paramètres!$B$3:$C$56,2,FALSE)*Paramètres!$K$16),IF(OR(AE52="",OR($D52="",$D52="NL",$D52="HORS LIGUE")),0,VLOOKUP(IF(OR(AE52="",OR($D52="",$D52="NL",$D52="HORS LIGUE")),"",COUNTIFS($D$5:$D$72,"&lt;&gt;"&amp;"",$D$5:$D$72,"&lt;&gt;"&amp;"NL",$D$5:$D$72,"&lt;&gt;"&amp;"HORS LIGUE",AE$5:AE$72,"&lt;"&amp;AE52)+1),Paramètres!$B$3:$C$56,2,FALSE)*Paramètres!$K$16))</f>
        <v>0</v>
      </c>
      <c r="AG52" s="46"/>
      <c r="AH52" s="2">
        <f>IF(AG$2="Bike &amp; Run",IF(ISNA(VLOOKUP(AG52,Paramètres!$B$3:$C$56,2,FALSE)),0,VLOOKUP(AG52,Paramètres!$B$3:$C$56,2,FALSE)*Paramètres!$K$17),IF(OR(AG52="",OR($D52="",$D52="NL",$D52="HORS LIGUE")),0,VLOOKUP(IF(OR(AG52="",OR($D52="",$D52="NL",$D52="HORS LIGUE")),"",COUNTIFS($D$5:$D$72,"&lt;&gt;"&amp;"",$D$5:$D$72,"&lt;&gt;"&amp;"NL",$D$5:$D$72,"&lt;&gt;"&amp;"HORS LIGUE",AG$5:AG$72,"&lt;"&amp;AG52)+1),Paramètres!$B$3:$C$56,2,FALSE)*Paramètres!$K$17))</f>
        <v>0</v>
      </c>
      <c r="AI52" s="40">
        <f t="shared" si="53"/>
        <v>0</v>
      </c>
      <c r="AJ52" s="3" t="str">
        <f t="shared" si="54"/>
        <v/>
      </c>
      <c r="AK52" s="5">
        <f t="shared" si="55"/>
        <v>0</v>
      </c>
      <c r="AL52" s="41">
        <f t="shared" si="56"/>
        <v>0</v>
      </c>
      <c r="AM52" s="33" t="str">
        <f t="shared" si="57"/>
        <v/>
      </c>
      <c r="AO52" s="22">
        <f t="shared" si="58"/>
        <v>0</v>
      </c>
      <c r="AP52">
        <f t="shared" si="59"/>
        <v>0</v>
      </c>
      <c r="AQ52">
        <f t="shared" si="60"/>
        <v>0</v>
      </c>
      <c r="AR52">
        <f t="shared" si="61"/>
        <v>0</v>
      </c>
      <c r="AS52">
        <f t="shared" si="62"/>
        <v>0</v>
      </c>
      <c r="AT52">
        <f t="shared" si="63"/>
        <v>0</v>
      </c>
      <c r="AU52">
        <f t="shared" si="64"/>
        <v>0</v>
      </c>
      <c r="AV52">
        <f t="shared" si="65"/>
        <v>0</v>
      </c>
      <c r="AW52">
        <f t="shared" si="66"/>
        <v>0</v>
      </c>
      <c r="AX52">
        <f t="shared" si="67"/>
        <v>0</v>
      </c>
      <c r="AY52">
        <f t="shared" si="68"/>
        <v>0</v>
      </c>
      <c r="AZ52">
        <f t="shared" si="69"/>
        <v>0</v>
      </c>
      <c r="BA52">
        <f t="shared" si="70"/>
        <v>0</v>
      </c>
      <c r="BB52">
        <f t="shared" si="71"/>
        <v>0</v>
      </c>
      <c r="BC52">
        <f t="shared" si="72"/>
        <v>0</v>
      </c>
      <c r="BD52">
        <f t="shared" si="73"/>
        <v>0</v>
      </c>
      <c r="BE52" s="22">
        <f t="shared" ref="BE52:BR52" si="89">BD52+LARGE($AO52:$BC52,BE$4)</f>
        <v>0</v>
      </c>
      <c r="BF52" s="22">
        <f t="shared" si="89"/>
        <v>0</v>
      </c>
      <c r="BG52" s="22">
        <f t="shared" si="89"/>
        <v>0</v>
      </c>
      <c r="BH52" s="22">
        <f t="shared" si="89"/>
        <v>0</v>
      </c>
      <c r="BI52" s="22">
        <f t="shared" si="89"/>
        <v>0</v>
      </c>
      <c r="BJ52" s="22">
        <f t="shared" si="89"/>
        <v>0</v>
      </c>
      <c r="BK52" s="22">
        <f t="shared" si="89"/>
        <v>0</v>
      </c>
      <c r="BL52" s="22">
        <f t="shared" si="89"/>
        <v>0</v>
      </c>
      <c r="BM52" s="22">
        <f t="shared" si="89"/>
        <v>0</v>
      </c>
      <c r="BN52" s="22">
        <f t="shared" si="89"/>
        <v>0</v>
      </c>
      <c r="BO52" s="22">
        <f t="shared" si="89"/>
        <v>0</v>
      </c>
      <c r="BP52" s="22">
        <f t="shared" si="89"/>
        <v>0</v>
      </c>
      <c r="BQ52" s="22">
        <f t="shared" si="89"/>
        <v>0</v>
      </c>
      <c r="BR52" s="22">
        <f t="shared" si="89"/>
        <v>0</v>
      </c>
    </row>
    <row r="53" spans="1:70" ht="16.5">
      <c r="A53" s="14" t="s">
        <v>1115</v>
      </c>
      <c r="B53" s="32" t="str">
        <f>IF(ISNA(VLOOKUP(A53,'Licenciés Jeunes 2023'!A:C,3,0)),"",VLOOKUP(A53,'Licenciés Jeunes 2023'!A:C,3,0))</f>
        <v/>
      </c>
      <c r="C53" s="32" t="str">
        <f>IF(ISNA(VLOOKUP(A53,'Licenciés Jeunes 2023'!A:C,2,0)),"",VLOOKUP(A53,'Licenciés Jeunes 2023'!A:C,2,0))</f>
        <v/>
      </c>
      <c r="D53" s="32" t="str">
        <f>IF(ISNA(VLOOKUP(A53,'Licenciés Jeunes 2023'!A:F,6,0)),"",VLOOKUP(A53,'Licenciés Jeunes 2023'!A:F,6,0))</f>
        <v/>
      </c>
      <c r="E53" s="6"/>
      <c r="F53" s="2">
        <f>IF(E$2="Bike &amp; Run",IF(ISNA(VLOOKUP(E53,Paramètres!$B$3:$C$56,2,FALSE)),0,VLOOKUP(E53,Paramètres!$B$3:$C$56,2,FALSE)*Paramètres!$K$3),IF(OR(E53="",OR($D53="",$D53="NL",$D53="HORS LIGUE")),0,VLOOKUP(IF(OR(E53="",OR($D53="",$D53="NL",$D53="HORS LIGUE")),"",COUNTIFS($D$5:$D$72,"&lt;&gt;"&amp;"",$D$5:$D$72,"&lt;&gt;"&amp;"NL",$D$5:$D$72,"&lt;&gt;"&amp;"HORS LIGUE",E$5:E$72,"&lt;"&amp;E53)+1),Paramètres!$B$3:$C$56,2,FALSE)*Paramètres!$K$3))</f>
        <v>0</v>
      </c>
      <c r="G53" s="4"/>
      <c r="H53" s="2">
        <f>IF(G$2="Bike &amp; Run",IF(ISNA(VLOOKUP(G53,Paramètres!$B$3:$C$56,2,FALSE)),0,VLOOKUP(G53,Paramètres!$B$3:$C$56,2,FALSE)*Paramètres!$K$4),IF(OR(G53="",OR($D53="",$D53="NL",$D53="HORS LIGUE")),0,VLOOKUP(IF(OR(G53="",OR($D53="",$D53="NL",$D53="HORS LIGUE")),"",COUNTIFS($D$5:$D$72,"&lt;&gt;"&amp;"",$D$5:$D$72,"&lt;&gt;"&amp;"NL",$D$5:$D$72,"&lt;&gt;"&amp;"HORS LIGUE",G$5:G$72,"&lt;"&amp;G53)+1),Paramètres!$B$3:$C$56,2,FALSE)*Paramètres!$K$4))</f>
        <v>0</v>
      </c>
      <c r="I53" s="36"/>
      <c r="J53" s="2">
        <f>IF(I$2="Bike &amp; Run",IF(ISNA(VLOOKUP(I53,Paramètres!$B$3:$C$56,2,FALSE)),0,VLOOKUP(I53,Paramètres!$B$3:$C$56,2,FALSE)*Paramètres!$K$5),IF(OR(I53="",OR($D53="",$D53="NL",$D53="HORS LIGUE")),0,VLOOKUP(IF(OR(I53="",OR($D53="",$D53="NL",$D53="HORS LIGUE")),"",COUNTIFS($D$5:$D$72,"&lt;&gt;"&amp;"",$D$5:$D$72,"&lt;&gt;"&amp;"NL",$D$5:$D$72,"&lt;&gt;"&amp;"HORS LIGUE",I$5:I$72,"&lt;"&amp;I53)+1),Paramètres!$B$3:$C$56,2,FALSE)*Paramètres!$K$5))</f>
        <v>0</v>
      </c>
      <c r="K53" s="4"/>
      <c r="L53" s="2">
        <f>IF(K$2="Bike &amp; Run",IF(ISNA(VLOOKUP(K53,Paramètres!$B$3:$C$56,2,FALSE)),0,VLOOKUP(K53,Paramètres!$B$3:$C$56,2,FALSE)*Paramètres!$K$6),IF(OR(K53="",OR($D53="",$D53="NL",$D53="HORS LIGUE")),0,VLOOKUP(IF(OR(K53="",OR($D53="",$D53="NL",$D53="HORS LIGUE")),"",COUNTIFS($D$5:$D$72,"&lt;&gt;"&amp;"",$D$5:$D$72,"&lt;&gt;"&amp;"NL",$D$5:$D$72,"&lt;&gt;"&amp;"HORS LIGUE",K$5:K$72,"&lt;"&amp;K53)+1),Paramètres!$B$3:$C$56,2,FALSE)*Paramètres!$K$6))</f>
        <v>0</v>
      </c>
      <c r="M53" s="4"/>
      <c r="N53" s="2">
        <f>IF(M$2="Bike &amp; Run",IF(ISNA(VLOOKUP(M53,Paramètres!$B$3:$C$56,2,FALSE)),0,VLOOKUP(M53,Paramètres!$B$3:$C$56,2,FALSE)*Paramètres!$K$7),IF(OR(M53="",OR($D53="",$D53="NL",$D53="HORS LIGUE")),0,VLOOKUP(IF(OR(M53="",OR($D53="",$D53="NL",$D53="HORS LIGUE")),"",COUNTIFS($D$5:$D$72,"&lt;&gt;"&amp;"",$D$5:$D$72,"&lt;&gt;"&amp;"NL",$D$5:$D$72,"&lt;&gt;"&amp;"HORS LIGUE",M$5:M$72,"&lt;"&amp;M53)+1),Paramètres!$B$3:$C$56,2,FALSE)*Paramètres!$K$7))</f>
        <v>0</v>
      </c>
      <c r="O53" s="46"/>
      <c r="P53" s="2">
        <f>IF(O$2="Bike &amp; Run",IF(ISNA(VLOOKUP(O53,Paramètres!$B$3:$C$56,2,FALSE)),0,VLOOKUP(O53,Paramètres!$B$3:$C$56,2,FALSE)*Paramètres!$K$8),IF(OR(O53="",OR($D53="",$D53="NL",$D53="HORS LIGUE")),0,VLOOKUP(IF(OR(O53="",OR($D53="",$D53="NL",$D53="HORS LIGUE")),"",COUNTIFS($D$5:$D$72,"&lt;&gt;"&amp;"",$D$5:$D$72,"&lt;&gt;"&amp;"NL",$D$5:$D$72,"&lt;&gt;"&amp;"HORS LIGUE",O$5:O$72,"&lt;"&amp;O53)+1),Paramètres!$B$3:$C$56,2,FALSE)*Paramètres!$K$8))</f>
        <v>0</v>
      </c>
      <c r="Q53" s="46"/>
      <c r="R53" s="2">
        <f>IF(Q$2="Bike &amp; Run",IF(ISNA(VLOOKUP(Q53,Paramètres!$B$3:$C$56,2,FALSE)),0,VLOOKUP(Q53,Paramètres!$B$3:$C$56,2,FALSE)*Paramètres!$K$9),IF(OR(Q53="",OR($D53="",$D53="NL",$D53="HORS LIGUE")),0,VLOOKUP(IF(OR(Q53="",OR($D53="",$D53="NL",$D53="HORS LIGUE")),"",COUNTIFS($D$5:$D$72,"&lt;&gt;"&amp;"",$D$5:$D$72,"&lt;&gt;"&amp;"NL",$D$5:$D$72,"&lt;&gt;"&amp;"HORS LIGUE",Q$5:Q$72,"&lt;"&amp;Q53)+1),Paramètres!$B$3:$C$56,2,FALSE)*Paramètres!$K$9))</f>
        <v>0</v>
      </c>
      <c r="S53" s="46"/>
      <c r="T53" s="2">
        <f>IF(S$2="Bike &amp; Run",IF(ISNA(VLOOKUP(S53,Paramètres!$B$3:$C$56,2,FALSE)),0,VLOOKUP(S53,Paramètres!$B$3:$C$56,2,FALSE)*Paramètres!$K$10),IF(OR(S53="",OR($D53="",$D53="NL",$D53="HORS LIGUE")),0,VLOOKUP(IF(OR(S53="",OR($D53="",$D53="NL",$D53="HORS LIGUE")),"",COUNTIFS($D$5:$D$72,"&lt;&gt;"&amp;"",$D$5:$D$72,"&lt;&gt;"&amp;"NL",$D$5:$D$72,"&lt;&gt;"&amp;"HORS LIGUE",S$5:S$72,"&lt;"&amp;S53)+1),Paramètres!$B$3:$C$56,2,FALSE)*Paramètres!$K$10))</f>
        <v>0</v>
      </c>
      <c r="U53" s="46"/>
      <c r="V53" s="2">
        <f>IF(U$2="Bike &amp; Run",IF(ISNA(VLOOKUP(U53,Paramètres!$B$3:$C$56,2,FALSE)),0,VLOOKUP(U53,Paramètres!$B$3:$C$56,2,FALSE)*Paramètres!$K$11),IF(OR(U53="",OR($D53="",$D53="NL",$D53="HORS LIGUE")),0,VLOOKUP(IF(OR(U53="",OR($D53="",$D53="NL",$D53="HORS LIGUE")),"",COUNTIFS($D$5:$D$72,"&lt;&gt;"&amp;"",$D$5:$D$72,"&lt;&gt;"&amp;"NL",$D$5:$D$72,"&lt;&gt;"&amp;"HORS LIGUE",U$5:U$72,"&lt;"&amp;U53)+1),Paramètres!$B$3:$C$56,2,FALSE)*Paramètres!$K$11))</f>
        <v>0</v>
      </c>
      <c r="W53" s="46"/>
      <c r="X53" s="2">
        <f>IF(W$2="Bike &amp; Run",IF(ISNA(VLOOKUP(W53,Paramètres!$B$3:$C$56,2,FALSE)),0,VLOOKUP(W53,Paramètres!$B$3:$C$56,2,FALSE)*Paramètres!$K$12),IF(OR(W53="",OR($D53="",$D53="NL",$D53="HORS LIGUE")),0,VLOOKUP(IF(OR(W53="",OR($D53="",$D53="NL",$D53="HORS LIGUE")),"",COUNTIFS($D$5:$D$72,"&lt;&gt;"&amp;"",$D$5:$D$72,"&lt;&gt;"&amp;"NL",$D$5:$D$72,"&lt;&gt;"&amp;"HORS LIGUE",W$5:W$72,"&lt;"&amp;W53)+1),Paramètres!$B$3:$C$56,2,FALSE)*Paramètres!$K$12))</f>
        <v>0</v>
      </c>
      <c r="Y53" s="46"/>
      <c r="Z53" s="2">
        <f>IF(Y$2="Bike &amp; Run",IF(ISNA(VLOOKUP(Y53,Paramètres!$B$3:$C$56,2,FALSE)),0,VLOOKUP(Y53,Paramètres!$B$3:$C$56,2,FALSE)*Paramètres!$K$13),IF(OR(Y53="",OR($D53="",$D53="NL",$D53="HORS LIGUE")),0,VLOOKUP(IF(OR(Y53="",OR($D53="",$D53="NL",$D53="HORS LIGUE")),"",COUNTIFS($D$5:$D$72,"&lt;&gt;"&amp;"",$D$5:$D$72,"&lt;&gt;"&amp;"NL",$D$5:$D$72,"&lt;&gt;"&amp;"HORS LIGUE",Y$5:Y$72,"&lt;"&amp;Y53)+1),Paramètres!$B$3:$C$56,2,FALSE)*Paramètres!$K$13))</f>
        <v>0</v>
      </c>
      <c r="AA53" s="46"/>
      <c r="AB53" s="2">
        <f>IF(AA$2="Bike &amp; Run",IF(ISNA(VLOOKUP(AA53,Paramètres!$B$3:$C$56,2,FALSE)),0,VLOOKUP(AA53,Paramètres!$B$3:$C$56,2,FALSE)*Paramètres!$K$14),IF(OR(AA53="",OR($D53="",$D53="NL",$D53="HORS LIGUE")),0,VLOOKUP(IF(OR(AA53="",OR($D53="",$D53="NL",$D53="HORS LIGUE")),"",COUNTIFS($D$5:$D$72,"&lt;&gt;"&amp;"",$D$5:$D$72,"&lt;&gt;"&amp;"NL",$D$5:$D$72,"&lt;&gt;"&amp;"HORS LIGUE",AA$5:AA$72,"&lt;"&amp;AA53)+1),Paramètres!$B$3:$C$56,2,FALSE)*Paramètres!$K$14))</f>
        <v>0</v>
      </c>
      <c r="AC53" s="46"/>
      <c r="AD53" s="2">
        <f>IF(AC$2="Bike &amp; Run",IF(ISNA(VLOOKUP(AC53,Paramètres!$B$3:$C$56,2,FALSE)),0,VLOOKUP(AC53,Paramètres!$B$3:$C$56,2,FALSE)*Paramètres!$K$15),IF(OR(AC53="",OR($D53="",$D53="NL",$D53="HORS LIGUE")),0,VLOOKUP(IF(OR(AC53="",OR($D53="",$D53="NL",$D53="HORS LIGUE")),"",COUNTIFS($D$5:$D$72,"&lt;&gt;"&amp;"",$D$5:$D$72,"&lt;&gt;"&amp;"NL",$D$5:$D$72,"&lt;&gt;"&amp;"HORS LIGUE",AC$5:AC$72,"&lt;"&amp;AC53)+1),Paramètres!$B$3:$C$56,2,FALSE)*Paramètres!$K$15))</f>
        <v>0</v>
      </c>
      <c r="AE53" s="46"/>
      <c r="AF53" s="2">
        <f>IF(AE$2="Bike &amp; Run",IF(ISNA(VLOOKUP(AE53,Paramètres!$B$3:$C$56,2,FALSE)),0,VLOOKUP(AE53,Paramètres!$B$3:$C$56,2,FALSE)*Paramètres!$K$16),IF(OR(AE53="",OR($D53="",$D53="NL",$D53="HORS LIGUE")),0,VLOOKUP(IF(OR(AE53="",OR($D53="",$D53="NL",$D53="HORS LIGUE")),"",COUNTIFS($D$5:$D$72,"&lt;&gt;"&amp;"",$D$5:$D$72,"&lt;&gt;"&amp;"NL",$D$5:$D$72,"&lt;&gt;"&amp;"HORS LIGUE",AE$5:AE$72,"&lt;"&amp;AE53)+1),Paramètres!$B$3:$C$56,2,FALSE)*Paramètres!$K$16))</f>
        <v>0</v>
      </c>
      <c r="AG53" s="46"/>
      <c r="AH53" s="2">
        <f>IF(AG$2="Bike &amp; Run",IF(ISNA(VLOOKUP(AG53,Paramètres!$B$3:$C$56,2,FALSE)),0,VLOOKUP(AG53,Paramètres!$B$3:$C$56,2,FALSE)*Paramètres!$K$17),IF(OR(AG53="",OR($D53="",$D53="NL",$D53="HORS LIGUE")),0,VLOOKUP(IF(OR(AG53="",OR($D53="",$D53="NL",$D53="HORS LIGUE")),"",COUNTIFS($D$5:$D$72,"&lt;&gt;"&amp;"",$D$5:$D$72,"&lt;&gt;"&amp;"NL",$D$5:$D$72,"&lt;&gt;"&amp;"HORS LIGUE",AG$5:AG$72,"&lt;"&amp;AG53)+1),Paramètres!$B$3:$C$56,2,FALSE)*Paramètres!$K$17))</f>
        <v>0</v>
      </c>
      <c r="AI53" s="40">
        <f t="shared" si="53"/>
        <v>0</v>
      </c>
      <c r="AJ53" s="3" t="str">
        <f t="shared" si="54"/>
        <v/>
      </c>
      <c r="AK53" s="5">
        <f t="shared" si="55"/>
        <v>0</v>
      </c>
      <c r="AL53" s="41">
        <f t="shared" si="56"/>
        <v>0</v>
      </c>
      <c r="AM53" s="33" t="str">
        <f t="shared" si="57"/>
        <v/>
      </c>
      <c r="AO53" s="22">
        <f t="shared" si="58"/>
        <v>0</v>
      </c>
      <c r="AP53">
        <f t="shared" si="59"/>
        <v>0</v>
      </c>
      <c r="AQ53">
        <f t="shared" si="60"/>
        <v>0</v>
      </c>
      <c r="AR53">
        <f t="shared" si="61"/>
        <v>0</v>
      </c>
      <c r="AS53">
        <f t="shared" si="62"/>
        <v>0</v>
      </c>
      <c r="AT53">
        <f t="shared" si="63"/>
        <v>0</v>
      </c>
      <c r="AU53">
        <f t="shared" si="64"/>
        <v>0</v>
      </c>
      <c r="AV53">
        <f t="shared" si="65"/>
        <v>0</v>
      </c>
      <c r="AW53">
        <f t="shared" si="66"/>
        <v>0</v>
      </c>
      <c r="AX53">
        <f t="shared" si="67"/>
        <v>0</v>
      </c>
      <c r="AY53">
        <f t="shared" si="68"/>
        <v>0</v>
      </c>
      <c r="AZ53">
        <f t="shared" si="69"/>
        <v>0</v>
      </c>
      <c r="BA53">
        <f t="shared" si="70"/>
        <v>0</v>
      </c>
      <c r="BB53">
        <f t="shared" si="71"/>
        <v>0</v>
      </c>
      <c r="BC53">
        <f t="shared" si="72"/>
        <v>0</v>
      </c>
      <c r="BD53">
        <f t="shared" si="73"/>
        <v>0</v>
      </c>
      <c r="BE53" s="22">
        <f t="shared" ref="BE53:BR53" si="90">BD53+LARGE($AO53:$BC53,BE$4)</f>
        <v>0</v>
      </c>
      <c r="BF53" s="22">
        <f t="shared" si="90"/>
        <v>0</v>
      </c>
      <c r="BG53" s="22">
        <f t="shared" si="90"/>
        <v>0</v>
      </c>
      <c r="BH53" s="22">
        <f t="shared" si="90"/>
        <v>0</v>
      </c>
      <c r="BI53" s="22">
        <f t="shared" si="90"/>
        <v>0</v>
      </c>
      <c r="BJ53" s="22">
        <f t="shared" si="90"/>
        <v>0</v>
      </c>
      <c r="BK53" s="22">
        <f t="shared" si="90"/>
        <v>0</v>
      </c>
      <c r="BL53" s="22">
        <f t="shared" si="90"/>
        <v>0</v>
      </c>
      <c r="BM53" s="22">
        <f t="shared" si="90"/>
        <v>0</v>
      </c>
      <c r="BN53" s="22">
        <f t="shared" si="90"/>
        <v>0</v>
      </c>
      <c r="BO53" s="22">
        <f t="shared" si="90"/>
        <v>0</v>
      </c>
      <c r="BP53" s="22">
        <f t="shared" si="90"/>
        <v>0</v>
      </c>
      <c r="BQ53" s="22">
        <f t="shared" si="90"/>
        <v>0</v>
      </c>
      <c r="BR53" s="22">
        <f t="shared" si="90"/>
        <v>0</v>
      </c>
    </row>
    <row r="54" spans="1:70" ht="16.5">
      <c r="A54" s="14" t="s">
        <v>1131</v>
      </c>
      <c r="B54" s="32" t="str">
        <f>IF(ISNA(VLOOKUP(A54,'Licenciés Jeunes 2023'!A:C,3,0)),"",VLOOKUP(A54,'Licenciés Jeunes 2023'!A:C,3,0))</f>
        <v/>
      </c>
      <c r="C54" s="32" t="str">
        <f>IF(ISNA(VLOOKUP(A54,'Licenciés Jeunes 2023'!A:C,2,0)),"",VLOOKUP(A54,'Licenciés Jeunes 2023'!A:C,2,0))</f>
        <v/>
      </c>
      <c r="D54" s="32" t="str">
        <f>IF(ISNA(VLOOKUP(A54,'Licenciés Jeunes 2023'!A:F,6,0)),"",VLOOKUP(A54,'Licenciés Jeunes 2023'!A:F,6,0))</f>
        <v/>
      </c>
      <c r="E54" s="6"/>
      <c r="F54" s="2">
        <f>IF(E$2="Bike &amp; Run",IF(ISNA(VLOOKUP(E54,Paramètres!$B$3:$C$56,2,FALSE)),0,VLOOKUP(E54,Paramètres!$B$3:$C$56,2,FALSE)*Paramètres!$K$3),IF(OR(E54="",OR($D54="",$D54="NL",$D54="HORS LIGUE")),0,VLOOKUP(IF(OR(E54="",OR($D54="",$D54="NL",$D54="HORS LIGUE")),"",COUNTIFS($D$5:$D$72,"&lt;&gt;"&amp;"",$D$5:$D$72,"&lt;&gt;"&amp;"NL",$D$5:$D$72,"&lt;&gt;"&amp;"HORS LIGUE",E$5:E$72,"&lt;"&amp;E54)+1),Paramètres!$B$3:$C$56,2,FALSE)*Paramètres!$K$3))</f>
        <v>0</v>
      </c>
      <c r="G54" s="4"/>
      <c r="H54" s="2">
        <f>IF(G$2="Bike &amp; Run",IF(ISNA(VLOOKUP(G54,Paramètres!$B$3:$C$56,2,FALSE)),0,VLOOKUP(G54,Paramètres!$B$3:$C$56,2,FALSE)*Paramètres!$K$4),IF(OR(G54="",OR($D54="",$D54="NL",$D54="HORS LIGUE")),0,VLOOKUP(IF(OR(G54="",OR($D54="",$D54="NL",$D54="HORS LIGUE")),"",COUNTIFS($D$5:$D$72,"&lt;&gt;"&amp;"",$D$5:$D$72,"&lt;&gt;"&amp;"NL",$D$5:$D$72,"&lt;&gt;"&amp;"HORS LIGUE",G$5:G$72,"&lt;"&amp;G54)+1),Paramètres!$B$3:$C$56,2,FALSE)*Paramètres!$K$4))</f>
        <v>0</v>
      </c>
      <c r="I54" s="36"/>
      <c r="J54" s="2">
        <f>IF(I$2="Bike &amp; Run",IF(ISNA(VLOOKUP(I54,Paramètres!$B$3:$C$56,2,FALSE)),0,VLOOKUP(I54,Paramètres!$B$3:$C$56,2,FALSE)*Paramètres!$K$5),IF(OR(I54="",OR($D54="",$D54="NL",$D54="HORS LIGUE")),0,VLOOKUP(IF(OR(I54="",OR($D54="",$D54="NL",$D54="HORS LIGUE")),"",COUNTIFS($D$5:$D$72,"&lt;&gt;"&amp;"",$D$5:$D$72,"&lt;&gt;"&amp;"NL",$D$5:$D$72,"&lt;&gt;"&amp;"HORS LIGUE",I$5:I$72,"&lt;"&amp;I54)+1),Paramètres!$B$3:$C$56,2,FALSE)*Paramètres!$K$5))</f>
        <v>0</v>
      </c>
      <c r="K54" s="4"/>
      <c r="L54" s="2">
        <f>IF(K$2="Bike &amp; Run",IF(ISNA(VLOOKUP(K54,Paramètres!$B$3:$C$56,2,FALSE)),0,VLOOKUP(K54,Paramètres!$B$3:$C$56,2,FALSE)*Paramètres!$K$6),IF(OR(K54="",OR($D54="",$D54="NL",$D54="HORS LIGUE")),0,VLOOKUP(IF(OR(K54="",OR($D54="",$D54="NL",$D54="HORS LIGUE")),"",COUNTIFS($D$5:$D$72,"&lt;&gt;"&amp;"",$D$5:$D$72,"&lt;&gt;"&amp;"NL",$D$5:$D$72,"&lt;&gt;"&amp;"HORS LIGUE",K$5:K$72,"&lt;"&amp;K54)+1),Paramètres!$B$3:$C$56,2,FALSE)*Paramètres!$K$6))</f>
        <v>0</v>
      </c>
      <c r="M54" s="4"/>
      <c r="N54" s="2">
        <f>IF(M$2="Bike &amp; Run",IF(ISNA(VLOOKUP(M54,Paramètres!$B$3:$C$56,2,FALSE)),0,VLOOKUP(M54,Paramètres!$B$3:$C$56,2,FALSE)*Paramètres!$K$7),IF(OR(M54="",OR($D54="",$D54="NL",$D54="HORS LIGUE")),0,VLOOKUP(IF(OR(M54="",OR($D54="",$D54="NL",$D54="HORS LIGUE")),"",COUNTIFS($D$5:$D$72,"&lt;&gt;"&amp;"",$D$5:$D$72,"&lt;&gt;"&amp;"NL",$D$5:$D$72,"&lt;&gt;"&amp;"HORS LIGUE",M$5:M$72,"&lt;"&amp;M54)+1),Paramètres!$B$3:$C$56,2,FALSE)*Paramètres!$K$7))</f>
        <v>0</v>
      </c>
      <c r="O54" s="46"/>
      <c r="P54" s="2">
        <f>IF(O$2="Bike &amp; Run",IF(ISNA(VLOOKUP(O54,Paramètres!$B$3:$C$56,2,FALSE)),0,VLOOKUP(O54,Paramètres!$B$3:$C$56,2,FALSE)*Paramètres!$K$8),IF(OR(O54="",OR($D54="",$D54="NL",$D54="HORS LIGUE")),0,VLOOKUP(IF(OR(O54="",OR($D54="",$D54="NL",$D54="HORS LIGUE")),"",COUNTIFS($D$5:$D$72,"&lt;&gt;"&amp;"",$D$5:$D$72,"&lt;&gt;"&amp;"NL",$D$5:$D$72,"&lt;&gt;"&amp;"HORS LIGUE",O$5:O$72,"&lt;"&amp;O54)+1),Paramètres!$B$3:$C$56,2,FALSE)*Paramètres!$K$8))</f>
        <v>0</v>
      </c>
      <c r="Q54" s="46"/>
      <c r="R54" s="2">
        <f>IF(Q$2="Bike &amp; Run",IF(ISNA(VLOOKUP(Q54,Paramètres!$B$3:$C$56,2,FALSE)),0,VLOOKUP(Q54,Paramètres!$B$3:$C$56,2,FALSE)*Paramètres!$K$9),IF(OR(Q54="",OR($D54="",$D54="NL",$D54="HORS LIGUE")),0,VLOOKUP(IF(OR(Q54="",OR($D54="",$D54="NL",$D54="HORS LIGUE")),"",COUNTIFS($D$5:$D$72,"&lt;&gt;"&amp;"",$D$5:$D$72,"&lt;&gt;"&amp;"NL",$D$5:$D$72,"&lt;&gt;"&amp;"HORS LIGUE",Q$5:Q$72,"&lt;"&amp;Q54)+1),Paramètres!$B$3:$C$56,2,FALSE)*Paramètres!$K$9))</f>
        <v>0</v>
      </c>
      <c r="S54" s="46"/>
      <c r="T54" s="2">
        <f>IF(S$2="Bike &amp; Run",IF(ISNA(VLOOKUP(S54,Paramètres!$B$3:$C$56,2,FALSE)),0,VLOOKUP(S54,Paramètres!$B$3:$C$56,2,FALSE)*Paramètres!$K$10),IF(OR(S54="",OR($D54="",$D54="NL",$D54="HORS LIGUE")),0,VLOOKUP(IF(OR(S54="",OR($D54="",$D54="NL",$D54="HORS LIGUE")),"",COUNTIFS($D$5:$D$72,"&lt;&gt;"&amp;"",$D$5:$D$72,"&lt;&gt;"&amp;"NL",$D$5:$D$72,"&lt;&gt;"&amp;"HORS LIGUE",S$5:S$72,"&lt;"&amp;S54)+1),Paramètres!$B$3:$C$56,2,FALSE)*Paramètres!$K$10))</f>
        <v>0</v>
      </c>
      <c r="U54" s="46"/>
      <c r="V54" s="2">
        <f>IF(U$2="Bike &amp; Run",IF(ISNA(VLOOKUP(U54,Paramètres!$B$3:$C$56,2,FALSE)),0,VLOOKUP(U54,Paramètres!$B$3:$C$56,2,FALSE)*Paramètres!$K$11),IF(OR(U54="",OR($D54="",$D54="NL",$D54="HORS LIGUE")),0,VLOOKUP(IF(OR(U54="",OR($D54="",$D54="NL",$D54="HORS LIGUE")),"",COUNTIFS($D$5:$D$72,"&lt;&gt;"&amp;"",$D$5:$D$72,"&lt;&gt;"&amp;"NL",$D$5:$D$72,"&lt;&gt;"&amp;"HORS LIGUE",U$5:U$72,"&lt;"&amp;U54)+1),Paramètres!$B$3:$C$56,2,FALSE)*Paramètres!$K$11))</f>
        <v>0</v>
      </c>
      <c r="W54" s="46"/>
      <c r="X54" s="2">
        <f>IF(W$2="Bike &amp; Run",IF(ISNA(VLOOKUP(W54,Paramètres!$B$3:$C$56,2,FALSE)),0,VLOOKUP(W54,Paramètres!$B$3:$C$56,2,FALSE)*Paramètres!$K$12),IF(OR(W54="",OR($D54="",$D54="NL",$D54="HORS LIGUE")),0,VLOOKUP(IF(OR(W54="",OR($D54="",$D54="NL",$D54="HORS LIGUE")),"",COUNTIFS($D$5:$D$72,"&lt;&gt;"&amp;"",$D$5:$D$72,"&lt;&gt;"&amp;"NL",$D$5:$D$72,"&lt;&gt;"&amp;"HORS LIGUE",W$5:W$72,"&lt;"&amp;W54)+1),Paramètres!$B$3:$C$56,2,FALSE)*Paramètres!$K$12))</f>
        <v>0</v>
      </c>
      <c r="Y54" s="46"/>
      <c r="Z54" s="2">
        <f>IF(Y$2="Bike &amp; Run",IF(ISNA(VLOOKUP(Y54,Paramètres!$B$3:$C$56,2,FALSE)),0,VLOOKUP(Y54,Paramètres!$B$3:$C$56,2,FALSE)*Paramètres!$K$13),IF(OR(Y54="",OR($D54="",$D54="NL",$D54="HORS LIGUE")),0,VLOOKUP(IF(OR(Y54="",OR($D54="",$D54="NL",$D54="HORS LIGUE")),"",COUNTIFS($D$5:$D$72,"&lt;&gt;"&amp;"",$D$5:$D$72,"&lt;&gt;"&amp;"NL",$D$5:$D$72,"&lt;&gt;"&amp;"HORS LIGUE",Y$5:Y$72,"&lt;"&amp;Y54)+1),Paramètres!$B$3:$C$56,2,FALSE)*Paramètres!$K$13))</f>
        <v>0</v>
      </c>
      <c r="AA54" s="46"/>
      <c r="AB54" s="2">
        <f>IF(AA$2="Bike &amp; Run",IF(ISNA(VLOOKUP(AA54,Paramètres!$B$3:$C$56,2,FALSE)),0,VLOOKUP(AA54,Paramètres!$B$3:$C$56,2,FALSE)*Paramètres!$K$14),IF(OR(AA54="",OR($D54="",$D54="NL",$D54="HORS LIGUE")),0,VLOOKUP(IF(OR(AA54="",OR($D54="",$D54="NL",$D54="HORS LIGUE")),"",COUNTIFS($D$5:$D$72,"&lt;&gt;"&amp;"",$D$5:$D$72,"&lt;&gt;"&amp;"NL",$D$5:$D$72,"&lt;&gt;"&amp;"HORS LIGUE",AA$5:AA$72,"&lt;"&amp;AA54)+1),Paramètres!$B$3:$C$56,2,FALSE)*Paramètres!$K$14))</f>
        <v>0</v>
      </c>
      <c r="AC54" s="46"/>
      <c r="AD54" s="2">
        <f>IF(AC$2="Bike &amp; Run",IF(ISNA(VLOOKUP(AC54,Paramètres!$B$3:$C$56,2,FALSE)),0,VLOOKUP(AC54,Paramètres!$B$3:$C$56,2,FALSE)*Paramètres!$K$15),IF(OR(AC54="",OR($D54="",$D54="NL",$D54="HORS LIGUE")),0,VLOOKUP(IF(OR(AC54="",OR($D54="",$D54="NL",$D54="HORS LIGUE")),"",COUNTIFS($D$5:$D$72,"&lt;&gt;"&amp;"",$D$5:$D$72,"&lt;&gt;"&amp;"NL",$D$5:$D$72,"&lt;&gt;"&amp;"HORS LIGUE",AC$5:AC$72,"&lt;"&amp;AC54)+1),Paramètres!$B$3:$C$56,2,FALSE)*Paramètres!$K$15))</f>
        <v>0</v>
      </c>
      <c r="AE54" s="46"/>
      <c r="AF54" s="2">
        <f>IF(AE$2="Bike &amp; Run",IF(ISNA(VLOOKUP(AE54,Paramètres!$B$3:$C$56,2,FALSE)),0,VLOOKUP(AE54,Paramètres!$B$3:$C$56,2,FALSE)*Paramètres!$K$16),IF(OR(AE54="",OR($D54="",$D54="NL",$D54="HORS LIGUE")),0,VLOOKUP(IF(OR(AE54="",OR($D54="",$D54="NL",$D54="HORS LIGUE")),"",COUNTIFS($D$5:$D$72,"&lt;&gt;"&amp;"",$D$5:$D$72,"&lt;&gt;"&amp;"NL",$D$5:$D$72,"&lt;&gt;"&amp;"HORS LIGUE",AE$5:AE$72,"&lt;"&amp;AE54)+1),Paramètres!$B$3:$C$56,2,FALSE)*Paramètres!$K$16))</f>
        <v>0</v>
      </c>
      <c r="AG54" s="46"/>
      <c r="AH54" s="2">
        <f>IF(AG$2="Bike &amp; Run",IF(ISNA(VLOOKUP(AG54,Paramètres!$B$3:$C$56,2,FALSE)),0,VLOOKUP(AG54,Paramètres!$B$3:$C$56,2,FALSE)*Paramètres!$K$17),IF(OR(AG54="",OR($D54="",$D54="NL",$D54="HORS LIGUE")),0,VLOOKUP(IF(OR(AG54="",OR($D54="",$D54="NL",$D54="HORS LIGUE")),"",COUNTIFS($D$5:$D$72,"&lt;&gt;"&amp;"",$D$5:$D$72,"&lt;&gt;"&amp;"NL",$D$5:$D$72,"&lt;&gt;"&amp;"HORS LIGUE",AG$5:AG$72,"&lt;"&amp;AG54)+1),Paramètres!$B$3:$C$56,2,FALSE)*Paramètres!$K$17))</f>
        <v>0</v>
      </c>
      <c r="AI54" s="40">
        <f t="shared" si="53"/>
        <v>0</v>
      </c>
      <c r="AJ54" s="3" t="str">
        <f t="shared" si="54"/>
        <v/>
      </c>
      <c r="AK54" s="5">
        <f t="shared" si="55"/>
        <v>0</v>
      </c>
      <c r="AL54" s="41">
        <f t="shared" si="56"/>
        <v>0</v>
      </c>
      <c r="AM54" s="33" t="str">
        <f t="shared" si="57"/>
        <v/>
      </c>
      <c r="AO54" s="22">
        <f t="shared" si="58"/>
        <v>0</v>
      </c>
      <c r="AP54">
        <f t="shared" si="59"/>
        <v>0</v>
      </c>
      <c r="AQ54">
        <f t="shared" si="60"/>
        <v>0</v>
      </c>
      <c r="AR54">
        <f t="shared" si="61"/>
        <v>0</v>
      </c>
      <c r="AS54">
        <f t="shared" si="62"/>
        <v>0</v>
      </c>
      <c r="AT54">
        <f t="shared" si="63"/>
        <v>0</v>
      </c>
      <c r="AU54">
        <f t="shared" si="64"/>
        <v>0</v>
      </c>
      <c r="AV54">
        <f t="shared" si="65"/>
        <v>0</v>
      </c>
      <c r="AW54">
        <f t="shared" si="66"/>
        <v>0</v>
      </c>
      <c r="AX54">
        <f t="shared" si="67"/>
        <v>0</v>
      </c>
      <c r="AY54">
        <f t="shared" si="68"/>
        <v>0</v>
      </c>
      <c r="AZ54">
        <f t="shared" si="69"/>
        <v>0</v>
      </c>
      <c r="BA54">
        <f t="shared" si="70"/>
        <v>0</v>
      </c>
      <c r="BB54">
        <f t="shared" si="71"/>
        <v>0</v>
      </c>
      <c r="BC54">
        <f t="shared" si="72"/>
        <v>0</v>
      </c>
      <c r="BD54">
        <f t="shared" si="73"/>
        <v>0</v>
      </c>
      <c r="BE54" s="22">
        <f t="shared" ref="BE54:BR54" si="91">BD54+LARGE($AO54:$BC54,BE$4)</f>
        <v>0</v>
      </c>
      <c r="BF54" s="22">
        <f t="shared" si="91"/>
        <v>0</v>
      </c>
      <c r="BG54" s="22">
        <f t="shared" si="91"/>
        <v>0</v>
      </c>
      <c r="BH54" s="22">
        <f t="shared" si="91"/>
        <v>0</v>
      </c>
      <c r="BI54" s="22">
        <f t="shared" si="91"/>
        <v>0</v>
      </c>
      <c r="BJ54" s="22">
        <f t="shared" si="91"/>
        <v>0</v>
      </c>
      <c r="BK54" s="22">
        <f t="shared" si="91"/>
        <v>0</v>
      </c>
      <c r="BL54" s="22">
        <f t="shared" si="91"/>
        <v>0</v>
      </c>
      <c r="BM54" s="22">
        <f t="shared" si="91"/>
        <v>0</v>
      </c>
      <c r="BN54" s="22">
        <f t="shared" si="91"/>
        <v>0</v>
      </c>
      <c r="BO54" s="22">
        <f t="shared" si="91"/>
        <v>0</v>
      </c>
      <c r="BP54" s="22">
        <f t="shared" si="91"/>
        <v>0</v>
      </c>
      <c r="BQ54" s="22">
        <f t="shared" si="91"/>
        <v>0</v>
      </c>
      <c r="BR54" s="22">
        <f t="shared" si="91"/>
        <v>0</v>
      </c>
    </row>
    <row r="55" spans="1:70" ht="16.5">
      <c r="A55" s="14"/>
      <c r="B55" s="32" t="str">
        <f>IF(ISNA(VLOOKUP(A55,'Licenciés Jeunes 2023'!A:C,3,0)),"",VLOOKUP(A55,'Licenciés Jeunes 2023'!A:C,3,0))</f>
        <v/>
      </c>
      <c r="C55" s="32" t="str">
        <f>IF(ISNA(VLOOKUP(A55,'Licenciés Jeunes 2023'!A:C,2,0)),"",VLOOKUP(A55,'Licenciés Jeunes 2023'!A:C,2,0))</f>
        <v/>
      </c>
      <c r="D55" s="32" t="str">
        <f>IF(ISNA(VLOOKUP(A55,'Licenciés Jeunes 2023'!A:F,6,0)),"",VLOOKUP(A55,'Licenciés Jeunes 2023'!A:F,6,0))</f>
        <v/>
      </c>
      <c r="E55" s="6"/>
      <c r="F55" s="2">
        <f>IF(E$2="Bike &amp; Run",IF(ISNA(VLOOKUP(E55,Paramètres!$B$3:$C$56,2,FALSE)),0,VLOOKUP(E55,Paramètres!$B$3:$C$56,2,FALSE)*Paramètres!$K$3),IF(OR(E55="",OR($D55="",$D55="NL",$D55="HORS LIGUE")),0,VLOOKUP(IF(OR(E55="",OR($D55="",$D55="NL",$D55="HORS LIGUE")),"",COUNTIFS($D$5:$D$72,"&lt;&gt;"&amp;"",$D$5:$D$72,"&lt;&gt;"&amp;"NL",$D$5:$D$72,"&lt;&gt;"&amp;"HORS LIGUE",E$5:E$72,"&lt;"&amp;E55)+1),Paramètres!$B$3:$C$56,2,FALSE)*Paramètres!$K$3))</f>
        <v>0</v>
      </c>
      <c r="G55" s="4"/>
      <c r="H55" s="2">
        <f>IF(G$2="Bike &amp; Run",IF(ISNA(VLOOKUP(G55,Paramètres!$B$3:$C$56,2,FALSE)),0,VLOOKUP(G55,Paramètres!$B$3:$C$56,2,FALSE)*Paramètres!$K$4),IF(OR(G55="",OR($D55="",$D55="NL",$D55="HORS LIGUE")),0,VLOOKUP(IF(OR(G55="",OR($D55="",$D55="NL",$D55="HORS LIGUE")),"",COUNTIFS($D$5:$D$72,"&lt;&gt;"&amp;"",$D$5:$D$72,"&lt;&gt;"&amp;"NL",$D$5:$D$72,"&lt;&gt;"&amp;"HORS LIGUE",G$5:G$72,"&lt;"&amp;G55)+1),Paramètres!$B$3:$C$56,2,FALSE)*Paramètres!$K$4))</f>
        <v>0</v>
      </c>
      <c r="I55" s="36"/>
      <c r="J55" s="2">
        <f>IF(I$2="Bike &amp; Run",IF(ISNA(VLOOKUP(I55,Paramètres!$B$3:$C$56,2,FALSE)),0,VLOOKUP(I55,Paramètres!$B$3:$C$56,2,FALSE)*Paramètres!$K$5),IF(OR(I55="",OR($D55="",$D55="NL",$D55="HORS LIGUE")),0,VLOOKUP(IF(OR(I55="",OR($D55="",$D55="NL",$D55="HORS LIGUE")),"",COUNTIFS($D$5:$D$72,"&lt;&gt;"&amp;"",$D$5:$D$72,"&lt;&gt;"&amp;"NL",$D$5:$D$72,"&lt;&gt;"&amp;"HORS LIGUE",I$5:I$72,"&lt;"&amp;I55)+1),Paramètres!$B$3:$C$56,2,FALSE)*Paramètres!$K$5))</f>
        <v>0</v>
      </c>
      <c r="K55" s="4"/>
      <c r="L55" s="2">
        <f>IF(K$2="Bike &amp; Run",IF(ISNA(VLOOKUP(K55,Paramètres!$B$3:$C$56,2,FALSE)),0,VLOOKUP(K55,Paramètres!$B$3:$C$56,2,FALSE)*Paramètres!$K$6),IF(OR(K55="",OR($D55="",$D55="NL",$D55="HORS LIGUE")),0,VLOOKUP(IF(OR(K55="",OR($D55="",$D55="NL",$D55="HORS LIGUE")),"",COUNTIFS($D$5:$D$72,"&lt;&gt;"&amp;"",$D$5:$D$72,"&lt;&gt;"&amp;"NL",$D$5:$D$72,"&lt;&gt;"&amp;"HORS LIGUE",K$5:K$72,"&lt;"&amp;K55)+1),Paramètres!$B$3:$C$56,2,FALSE)*Paramètres!$K$6))</f>
        <v>0</v>
      </c>
      <c r="M55" s="4"/>
      <c r="N55" s="2">
        <f>IF(M$2="Bike &amp; Run",IF(ISNA(VLOOKUP(M55,Paramètres!$B$3:$C$56,2,FALSE)),0,VLOOKUP(M55,Paramètres!$B$3:$C$56,2,FALSE)*Paramètres!$K$7),IF(OR(M55="",OR($D55="",$D55="NL",$D55="HORS LIGUE")),0,VLOOKUP(IF(OR(M55="",OR($D55="",$D55="NL",$D55="HORS LIGUE")),"",COUNTIFS($D$5:$D$72,"&lt;&gt;"&amp;"",$D$5:$D$72,"&lt;&gt;"&amp;"NL",$D$5:$D$72,"&lt;&gt;"&amp;"HORS LIGUE",M$5:M$72,"&lt;"&amp;M55)+1),Paramètres!$B$3:$C$56,2,FALSE)*Paramètres!$K$7))</f>
        <v>0</v>
      </c>
      <c r="O55" s="46"/>
      <c r="P55" s="2">
        <f>IF(O$2="Bike &amp; Run",IF(ISNA(VLOOKUP(O55,Paramètres!$B$3:$C$56,2,FALSE)),0,VLOOKUP(O55,Paramètres!$B$3:$C$56,2,FALSE)*Paramètres!$K$8),IF(OR(O55="",OR($D55="",$D55="NL",$D55="HORS LIGUE")),0,VLOOKUP(IF(OR(O55="",OR($D55="",$D55="NL",$D55="HORS LIGUE")),"",COUNTIFS($D$5:$D$72,"&lt;&gt;"&amp;"",$D$5:$D$72,"&lt;&gt;"&amp;"NL",$D$5:$D$72,"&lt;&gt;"&amp;"HORS LIGUE",O$5:O$72,"&lt;"&amp;O55)+1),Paramètres!$B$3:$C$56,2,FALSE)*Paramètres!$K$8))</f>
        <v>0</v>
      </c>
      <c r="Q55" s="46"/>
      <c r="R55" s="2">
        <f>IF(Q$2="Bike &amp; Run",IF(ISNA(VLOOKUP(Q55,Paramètres!$B$3:$C$56,2,FALSE)),0,VLOOKUP(Q55,Paramètres!$B$3:$C$56,2,FALSE)*Paramètres!$K$9),IF(OR(Q55="",OR($D55="",$D55="NL",$D55="HORS LIGUE")),0,VLOOKUP(IF(OR(Q55="",OR($D55="",$D55="NL",$D55="HORS LIGUE")),"",COUNTIFS($D$5:$D$72,"&lt;&gt;"&amp;"",$D$5:$D$72,"&lt;&gt;"&amp;"NL",$D$5:$D$72,"&lt;&gt;"&amp;"HORS LIGUE",Q$5:Q$72,"&lt;"&amp;Q55)+1),Paramètres!$B$3:$C$56,2,FALSE)*Paramètres!$K$9))</f>
        <v>0</v>
      </c>
      <c r="S55" s="46"/>
      <c r="T55" s="2">
        <f>IF(S$2="Bike &amp; Run",IF(ISNA(VLOOKUP(S55,Paramètres!$B$3:$C$56,2,FALSE)),0,VLOOKUP(S55,Paramètres!$B$3:$C$56,2,FALSE)*Paramètres!$K$10),IF(OR(S55="",OR($D55="",$D55="NL",$D55="HORS LIGUE")),0,VLOOKUP(IF(OR(S55="",OR($D55="",$D55="NL",$D55="HORS LIGUE")),"",COUNTIFS($D$5:$D$72,"&lt;&gt;"&amp;"",$D$5:$D$72,"&lt;&gt;"&amp;"NL",$D$5:$D$72,"&lt;&gt;"&amp;"HORS LIGUE",S$5:S$72,"&lt;"&amp;S55)+1),Paramètres!$B$3:$C$56,2,FALSE)*Paramètres!$K$10))</f>
        <v>0</v>
      </c>
      <c r="U55" s="46"/>
      <c r="V55" s="2">
        <f>IF(U$2="Bike &amp; Run",IF(ISNA(VLOOKUP(U55,Paramètres!$B$3:$C$56,2,FALSE)),0,VLOOKUP(U55,Paramètres!$B$3:$C$56,2,FALSE)*Paramètres!$K$11),IF(OR(U55="",OR($D55="",$D55="NL",$D55="HORS LIGUE")),0,VLOOKUP(IF(OR(U55="",OR($D55="",$D55="NL",$D55="HORS LIGUE")),"",COUNTIFS($D$5:$D$72,"&lt;&gt;"&amp;"",$D$5:$D$72,"&lt;&gt;"&amp;"NL",$D$5:$D$72,"&lt;&gt;"&amp;"HORS LIGUE",U$5:U$72,"&lt;"&amp;U55)+1),Paramètres!$B$3:$C$56,2,FALSE)*Paramètres!$K$11))</f>
        <v>0</v>
      </c>
      <c r="W55" s="46"/>
      <c r="X55" s="2">
        <f>IF(W$2="Bike &amp; Run",IF(ISNA(VLOOKUP(W55,Paramètres!$B$3:$C$56,2,FALSE)),0,VLOOKUP(W55,Paramètres!$B$3:$C$56,2,FALSE)*Paramètres!$K$12),IF(OR(W55="",OR($D55="",$D55="NL",$D55="HORS LIGUE")),0,VLOOKUP(IF(OR(W55="",OR($D55="",$D55="NL",$D55="HORS LIGUE")),"",COUNTIFS($D$5:$D$72,"&lt;&gt;"&amp;"",$D$5:$D$72,"&lt;&gt;"&amp;"NL",$D$5:$D$72,"&lt;&gt;"&amp;"HORS LIGUE",W$5:W$72,"&lt;"&amp;W55)+1),Paramètres!$B$3:$C$56,2,FALSE)*Paramètres!$K$12))</f>
        <v>0</v>
      </c>
      <c r="Y55" s="46"/>
      <c r="Z55" s="2">
        <f>IF(Y$2="Bike &amp; Run",IF(ISNA(VLOOKUP(Y55,Paramètres!$B$3:$C$56,2,FALSE)),0,VLOOKUP(Y55,Paramètres!$B$3:$C$56,2,FALSE)*Paramètres!$K$13),IF(OR(Y55="",OR($D55="",$D55="NL",$D55="HORS LIGUE")),0,VLOOKUP(IF(OR(Y55="",OR($D55="",$D55="NL",$D55="HORS LIGUE")),"",COUNTIFS($D$5:$D$72,"&lt;&gt;"&amp;"",$D$5:$D$72,"&lt;&gt;"&amp;"NL",$D$5:$D$72,"&lt;&gt;"&amp;"HORS LIGUE",Y$5:Y$72,"&lt;"&amp;Y55)+1),Paramètres!$B$3:$C$56,2,FALSE)*Paramètres!$K$13))</f>
        <v>0</v>
      </c>
      <c r="AA55" s="46"/>
      <c r="AB55" s="2">
        <f>IF(AA$2="Bike &amp; Run",IF(ISNA(VLOOKUP(AA55,Paramètres!$B$3:$C$56,2,FALSE)),0,VLOOKUP(AA55,Paramètres!$B$3:$C$56,2,FALSE)*Paramètres!$K$14),IF(OR(AA55="",OR($D55="",$D55="NL",$D55="HORS LIGUE")),0,VLOOKUP(IF(OR(AA55="",OR($D55="",$D55="NL",$D55="HORS LIGUE")),"",COUNTIFS($D$5:$D$72,"&lt;&gt;"&amp;"",$D$5:$D$72,"&lt;&gt;"&amp;"NL",$D$5:$D$72,"&lt;&gt;"&amp;"HORS LIGUE",AA$5:AA$72,"&lt;"&amp;AA55)+1),Paramètres!$B$3:$C$56,2,FALSE)*Paramètres!$K$14))</f>
        <v>0</v>
      </c>
      <c r="AC55" s="46"/>
      <c r="AD55" s="2">
        <f>IF(AC$2="Bike &amp; Run",IF(ISNA(VLOOKUP(AC55,Paramètres!$B$3:$C$56,2,FALSE)),0,VLOOKUP(AC55,Paramètres!$B$3:$C$56,2,FALSE)*Paramètres!$K$15),IF(OR(AC55="",OR($D55="",$D55="NL",$D55="HORS LIGUE")),0,VLOOKUP(IF(OR(AC55="",OR($D55="",$D55="NL",$D55="HORS LIGUE")),"",COUNTIFS($D$5:$D$72,"&lt;&gt;"&amp;"",$D$5:$D$72,"&lt;&gt;"&amp;"NL",$D$5:$D$72,"&lt;&gt;"&amp;"HORS LIGUE",AC$5:AC$72,"&lt;"&amp;AC55)+1),Paramètres!$B$3:$C$56,2,FALSE)*Paramètres!$K$15))</f>
        <v>0</v>
      </c>
      <c r="AE55" s="46"/>
      <c r="AF55" s="2">
        <f>IF(AE$2="Bike &amp; Run",IF(ISNA(VLOOKUP(AE55,Paramètres!$B$3:$C$56,2,FALSE)),0,VLOOKUP(AE55,Paramètres!$B$3:$C$56,2,FALSE)*Paramètres!$K$16),IF(OR(AE55="",OR($D55="",$D55="NL",$D55="HORS LIGUE")),0,VLOOKUP(IF(OR(AE55="",OR($D55="",$D55="NL",$D55="HORS LIGUE")),"",COUNTIFS($D$5:$D$72,"&lt;&gt;"&amp;"",$D$5:$D$72,"&lt;&gt;"&amp;"NL",$D$5:$D$72,"&lt;&gt;"&amp;"HORS LIGUE",AE$5:AE$72,"&lt;"&amp;AE55)+1),Paramètres!$B$3:$C$56,2,FALSE)*Paramètres!$K$16))</f>
        <v>0</v>
      </c>
      <c r="AG55" s="46"/>
      <c r="AH55" s="2">
        <f>IF(AG$2="Bike &amp; Run",IF(ISNA(VLOOKUP(AG55,Paramètres!$B$3:$C$56,2,FALSE)),0,VLOOKUP(AG55,Paramètres!$B$3:$C$56,2,FALSE)*Paramètres!$K$17),IF(OR(AG55="",OR($D55="",$D55="NL",$D55="HORS LIGUE")),0,VLOOKUP(IF(OR(AG55="",OR($D55="",$D55="NL",$D55="HORS LIGUE")),"",COUNTIFS($D$5:$D$72,"&lt;&gt;"&amp;"",$D$5:$D$72,"&lt;&gt;"&amp;"NL",$D$5:$D$72,"&lt;&gt;"&amp;"HORS LIGUE",AG$5:AG$72,"&lt;"&amp;AG55)+1),Paramètres!$B$3:$C$56,2,FALSE)*Paramètres!$K$17))</f>
        <v>0</v>
      </c>
      <c r="AI55" s="40">
        <f t="shared" si="53"/>
        <v>0</v>
      </c>
      <c r="AJ55" s="3" t="str">
        <f t="shared" si="54"/>
        <v/>
      </c>
      <c r="AK55" s="5">
        <f t="shared" si="55"/>
        <v>0</v>
      </c>
      <c r="AL55" s="41">
        <f t="shared" si="56"/>
        <v>0</v>
      </c>
      <c r="AM55" s="33" t="str">
        <f t="shared" si="57"/>
        <v/>
      </c>
      <c r="AO55" s="22">
        <f t="shared" si="58"/>
        <v>0</v>
      </c>
      <c r="AP55">
        <f t="shared" si="59"/>
        <v>0</v>
      </c>
      <c r="AQ55">
        <f t="shared" si="60"/>
        <v>0</v>
      </c>
      <c r="AR55">
        <f t="shared" si="61"/>
        <v>0</v>
      </c>
      <c r="AS55">
        <f t="shared" si="62"/>
        <v>0</v>
      </c>
      <c r="AT55">
        <f t="shared" si="63"/>
        <v>0</v>
      </c>
      <c r="AU55">
        <f t="shared" si="64"/>
        <v>0</v>
      </c>
      <c r="AV55">
        <f t="shared" si="65"/>
        <v>0</v>
      </c>
      <c r="AW55">
        <f t="shared" si="66"/>
        <v>0</v>
      </c>
      <c r="AX55">
        <f t="shared" si="67"/>
        <v>0</v>
      </c>
      <c r="AY55">
        <f t="shared" si="68"/>
        <v>0</v>
      </c>
      <c r="AZ55">
        <f t="shared" si="69"/>
        <v>0</v>
      </c>
      <c r="BA55">
        <f t="shared" si="70"/>
        <v>0</v>
      </c>
      <c r="BB55">
        <f t="shared" si="71"/>
        <v>0</v>
      </c>
      <c r="BC55">
        <f t="shared" si="72"/>
        <v>0</v>
      </c>
      <c r="BD55">
        <f t="shared" si="73"/>
        <v>0</v>
      </c>
      <c r="BE55" s="22">
        <f t="shared" ref="BE55:BR55" si="92">BD55+LARGE($AO55:$BC55,BE$4)</f>
        <v>0</v>
      </c>
      <c r="BF55" s="22">
        <f t="shared" si="92"/>
        <v>0</v>
      </c>
      <c r="BG55" s="22">
        <f t="shared" si="92"/>
        <v>0</v>
      </c>
      <c r="BH55" s="22">
        <f t="shared" si="92"/>
        <v>0</v>
      </c>
      <c r="BI55" s="22">
        <f t="shared" si="92"/>
        <v>0</v>
      </c>
      <c r="BJ55" s="22">
        <f t="shared" si="92"/>
        <v>0</v>
      </c>
      <c r="BK55" s="22">
        <f t="shared" si="92"/>
        <v>0</v>
      </c>
      <c r="BL55" s="22">
        <f t="shared" si="92"/>
        <v>0</v>
      </c>
      <c r="BM55" s="22">
        <f t="shared" si="92"/>
        <v>0</v>
      </c>
      <c r="BN55" s="22">
        <f t="shared" si="92"/>
        <v>0</v>
      </c>
      <c r="BO55" s="22">
        <f t="shared" si="92"/>
        <v>0</v>
      </c>
      <c r="BP55" s="22">
        <f t="shared" si="92"/>
        <v>0</v>
      </c>
      <c r="BQ55" s="22">
        <f t="shared" si="92"/>
        <v>0</v>
      </c>
      <c r="BR55" s="22">
        <f t="shared" si="92"/>
        <v>0</v>
      </c>
    </row>
    <row r="56" spans="1:70" ht="16.5">
      <c r="A56" s="14"/>
      <c r="B56" s="32" t="str">
        <f>IF(ISNA(VLOOKUP(A56,'Licenciés Jeunes 2023'!A:C,3,0)),"",VLOOKUP(A56,'Licenciés Jeunes 2023'!A:C,3,0))</f>
        <v/>
      </c>
      <c r="C56" s="32" t="str">
        <f>IF(ISNA(VLOOKUP(A56,'Licenciés Jeunes 2023'!A:C,2,0)),"",VLOOKUP(A56,'Licenciés Jeunes 2023'!A:C,2,0))</f>
        <v/>
      </c>
      <c r="D56" s="32" t="str">
        <f>IF(ISNA(VLOOKUP(A56,'Licenciés Jeunes 2023'!A:F,6,0)),"",VLOOKUP(A56,'Licenciés Jeunes 2023'!A:F,6,0))</f>
        <v/>
      </c>
      <c r="E56" s="6"/>
      <c r="F56" s="2">
        <f>IF(E$2="Bike &amp; Run",IF(ISNA(VLOOKUP(E56,Paramètres!$B$3:$C$56,2,FALSE)),0,VLOOKUP(E56,Paramètres!$B$3:$C$56,2,FALSE)*Paramètres!$K$3),IF(OR(E56="",OR($D56="",$D56="NL",$D56="HORS LIGUE")),0,VLOOKUP(IF(OR(E56="",OR($D56="",$D56="NL",$D56="HORS LIGUE")),"",COUNTIFS($D$5:$D$72,"&lt;&gt;"&amp;"",$D$5:$D$72,"&lt;&gt;"&amp;"NL",$D$5:$D$72,"&lt;&gt;"&amp;"HORS LIGUE",E$5:E$72,"&lt;"&amp;E56)+1),Paramètres!$B$3:$C$56,2,FALSE)*Paramètres!$K$3))</f>
        <v>0</v>
      </c>
      <c r="G56" s="4"/>
      <c r="H56" s="2">
        <f>IF(G$2="Bike &amp; Run",IF(ISNA(VLOOKUP(G56,Paramètres!$B$3:$C$56,2,FALSE)),0,VLOOKUP(G56,Paramètres!$B$3:$C$56,2,FALSE)*Paramètres!$K$4),IF(OR(G56="",OR($D56="",$D56="NL",$D56="HORS LIGUE")),0,VLOOKUP(IF(OR(G56="",OR($D56="",$D56="NL",$D56="HORS LIGUE")),"",COUNTIFS($D$5:$D$72,"&lt;&gt;"&amp;"",$D$5:$D$72,"&lt;&gt;"&amp;"NL",$D$5:$D$72,"&lt;&gt;"&amp;"HORS LIGUE",G$5:G$72,"&lt;"&amp;G56)+1),Paramètres!$B$3:$C$56,2,FALSE)*Paramètres!$K$4))</f>
        <v>0</v>
      </c>
      <c r="I56" s="36"/>
      <c r="J56" s="2">
        <f>IF(I$2="Bike &amp; Run",IF(ISNA(VLOOKUP(I56,Paramètres!$B$3:$C$56,2,FALSE)),0,VLOOKUP(I56,Paramètres!$B$3:$C$56,2,FALSE)*Paramètres!$K$5),IF(OR(I56="",OR($D56="",$D56="NL",$D56="HORS LIGUE")),0,VLOOKUP(IF(OR(I56="",OR($D56="",$D56="NL",$D56="HORS LIGUE")),"",COUNTIFS($D$5:$D$72,"&lt;&gt;"&amp;"",$D$5:$D$72,"&lt;&gt;"&amp;"NL",$D$5:$D$72,"&lt;&gt;"&amp;"HORS LIGUE",I$5:I$72,"&lt;"&amp;I56)+1),Paramètres!$B$3:$C$56,2,FALSE)*Paramètres!$K$5))</f>
        <v>0</v>
      </c>
      <c r="K56" s="4"/>
      <c r="L56" s="2">
        <f>IF(K$2="Bike &amp; Run",IF(ISNA(VLOOKUP(K56,Paramètres!$B$3:$C$56,2,FALSE)),0,VLOOKUP(K56,Paramètres!$B$3:$C$56,2,FALSE)*Paramètres!$K$6),IF(OR(K56="",OR($D56="",$D56="NL",$D56="HORS LIGUE")),0,VLOOKUP(IF(OR(K56="",OR($D56="",$D56="NL",$D56="HORS LIGUE")),"",COUNTIFS($D$5:$D$72,"&lt;&gt;"&amp;"",$D$5:$D$72,"&lt;&gt;"&amp;"NL",$D$5:$D$72,"&lt;&gt;"&amp;"HORS LIGUE",K$5:K$72,"&lt;"&amp;K56)+1),Paramètres!$B$3:$C$56,2,FALSE)*Paramètres!$K$6))</f>
        <v>0</v>
      </c>
      <c r="M56" s="4"/>
      <c r="N56" s="2">
        <f>IF(M$2="Bike &amp; Run",IF(ISNA(VLOOKUP(M56,Paramètres!$B$3:$C$56,2,FALSE)),0,VLOOKUP(M56,Paramètres!$B$3:$C$56,2,FALSE)*Paramètres!$K$7),IF(OR(M56="",OR($D56="",$D56="NL",$D56="HORS LIGUE")),0,VLOOKUP(IF(OR(M56="",OR($D56="",$D56="NL",$D56="HORS LIGUE")),"",COUNTIFS($D$5:$D$72,"&lt;&gt;"&amp;"",$D$5:$D$72,"&lt;&gt;"&amp;"NL",$D$5:$D$72,"&lt;&gt;"&amp;"HORS LIGUE",M$5:M$72,"&lt;"&amp;M56)+1),Paramètres!$B$3:$C$56,2,FALSE)*Paramètres!$K$7))</f>
        <v>0</v>
      </c>
      <c r="O56" s="46"/>
      <c r="P56" s="2">
        <f>IF(O$2="Bike &amp; Run",IF(ISNA(VLOOKUP(O56,Paramètres!$B$3:$C$56,2,FALSE)),0,VLOOKUP(O56,Paramètres!$B$3:$C$56,2,FALSE)*Paramètres!$K$8),IF(OR(O56="",OR($D56="",$D56="NL",$D56="HORS LIGUE")),0,VLOOKUP(IF(OR(O56="",OR($D56="",$D56="NL",$D56="HORS LIGUE")),"",COUNTIFS($D$5:$D$72,"&lt;&gt;"&amp;"",$D$5:$D$72,"&lt;&gt;"&amp;"NL",$D$5:$D$72,"&lt;&gt;"&amp;"HORS LIGUE",O$5:O$72,"&lt;"&amp;O56)+1),Paramètres!$B$3:$C$56,2,FALSE)*Paramètres!$K$8))</f>
        <v>0</v>
      </c>
      <c r="Q56" s="46"/>
      <c r="R56" s="2">
        <f>IF(Q$2="Bike &amp; Run",IF(ISNA(VLOOKUP(Q56,Paramètres!$B$3:$C$56,2,FALSE)),0,VLOOKUP(Q56,Paramètres!$B$3:$C$56,2,FALSE)*Paramètres!$K$9),IF(OR(Q56="",OR($D56="",$D56="NL",$D56="HORS LIGUE")),0,VLOOKUP(IF(OR(Q56="",OR($D56="",$D56="NL",$D56="HORS LIGUE")),"",COUNTIFS($D$5:$D$72,"&lt;&gt;"&amp;"",$D$5:$D$72,"&lt;&gt;"&amp;"NL",$D$5:$D$72,"&lt;&gt;"&amp;"HORS LIGUE",Q$5:Q$72,"&lt;"&amp;Q56)+1),Paramètres!$B$3:$C$56,2,FALSE)*Paramètres!$K$9))</f>
        <v>0</v>
      </c>
      <c r="S56" s="46"/>
      <c r="T56" s="2">
        <f>IF(S$2="Bike &amp; Run",IF(ISNA(VLOOKUP(S56,Paramètres!$B$3:$C$56,2,FALSE)),0,VLOOKUP(S56,Paramètres!$B$3:$C$56,2,FALSE)*Paramètres!$K$10),IF(OR(S56="",OR($D56="",$D56="NL",$D56="HORS LIGUE")),0,VLOOKUP(IF(OR(S56="",OR($D56="",$D56="NL",$D56="HORS LIGUE")),"",COUNTIFS($D$5:$D$72,"&lt;&gt;"&amp;"",$D$5:$D$72,"&lt;&gt;"&amp;"NL",$D$5:$D$72,"&lt;&gt;"&amp;"HORS LIGUE",S$5:S$72,"&lt;"&amp;S56)+1),Paramètres!$B$3:$C$56,2,FALSE)*Paramètres!$K$10))</f>
        <v>0</v>
      </c>
      <c r="U56" s="46"/>
      <c r="V56" s="2">
        <f>IF(U$2="Bike &amp; Run",IF(ISNA(VLOOKUP(U56,Paramètres!$B$3:$C$56,2,FALSE)),0,VLOOKUP(U56,Paramètres!$B$3:$C$56,2,FALSE)*Paramètres!$K$11),IF(OR(U56="",OR($D56="",$D56="NL",$D56="HORS LIGUE")),0,VLOOKUP(IF(OR(U56="",OR($D56="",$D56="NL",$D56="HORS LIGUE")),"",COUNTIFS($D$5:$D$72,"&lt;&gt;"&amp;"",$D$5:$D$72,"&lt;&gt;"&amp;"NL",$D$5:$D$72,"&lt;&gt;"&amp;"HORS LIGUE",U$5:U$72,"&lt;"&amp;U56)+1),Paramètres!$B$3:$C$56,2,FALSE)*Paramètres!$K$11))</f>
        <v>0</v>
      </c>
      <c r="W56" s="46"/>
      <c r="X56" s="2">
        <f>IF(W$2="Bike &amp; Run",IF(ISNA(VLOOKUP(W56,Paramètres!$B$3:$C$56,2,FALSE)),0,VLOOKUP(W56,Paramètres!$B$3:$C$56,2,FALSE)*Paramètres!$K$12),IF(OR(W56="",OR($D56="",$D56="NL",$D56="HORS LIGUE")),0,VLOOKUP(IF(OR(W56="",OR($D56="",$D56="NL",$D56="HORS LIGUE")),"",COUNTIFS($D$5:$D$72,"&lt;&gt;"&amp;"",$D$5:$D$72,"&lt;&gt;"&amp;"NL",$D$5:$D$72,"&lt;&gt;"&amp;"HORS LIGUE",W$5:W$72,"&lt;"&amp;W56)+1),Paramètres!$B$3:$C$56,2,FALSE)*Paramètres!$K$12))</f>
        <v>0</v>
      </c>
      <c r="Y56" s="46"/>
      <c r="Z56" s="2">
        <f>IF(Y$2="Bike &amp; Run",IF(ISNA(VLOOKUP(Y56,Paramètres!$B$3:$C$56,2,FALSE)),0,VLOOKUP(Y56,Paramètres!$B$3:$C$56,2,FALSE)*Paramètres!$K$13),IF(OR(Y56="",OR($D56="",$D56="NL",$D56="HORS LIGUE")),0,VLOOKUP(IF(OR(Y56="",OR($D56="",$D56="NL",$D56="HORS LIGUE")),"",COUNTIFS($D$5:$D$72,"&lt;&gt;"&amp;"",$D$5:$D$72,"&lt;&gt;"&amp;"NL",$D$5:$D$72,"&lt;&gt;"&amp;"HORS LIGUE",Y$5:Y$72,"&lt;"&amp;Y56)+1),Paramètres!$B$3:$C$56,2,FALSE)*Paramètres!$K$13))</f>
        <v>0</v>
      </c>
      <c r="AA56" s="46"/>
      <c r="AB56" s="2">
        <f>IF(AA$2="Bike &amp; Run",IF(ISNA(VLOOKUP(AA56,Paramètres!$B$3:$C$56,2,FALSE)),0,VLOOKUP(AA56,Paramètres!$B$3:$C$56,2,FALSE)*Paramètres!$K$14),IF(OR(AA56="",OR($D56="",$D56="NL",$D56="HORS LIGUE")),0,VLOOKUP(IF(OR(AA56="",OR($D56="",$D56="NL",$D56="HORS LIGUE")),"",COUNTIFS($D$5:$D$72,"&lt;&gt;"&amp;"",$D$5:$D$72,"&lt;&gt;"&amp;"NL",$D$5:$D$72,"&lt;&gt;"&amp;"HORS LIGUE",AA$5:AA$72,"&lt;"&amp;AA56)+1),Paramètres!$B$3:$C$56,2,FALSE)*Paramètres!$K$14))</f>
        <v>0</v>
      </c>
      <c r="AC56" s="46"/>
      <c r="AD56" s="2">
        <f>IF(AC$2="Bike &amp; Run",IF(ISNA(VLOOKUP(AC56,Paramètres!$B$3:$C$56,2,FALSE)),0,VLOOKUP(AC56,Paramètres!$B$3:$C$56,2,FALSE)*Paramètres!$K$15),IF(OR(AC56="",OR($D56="",$D56="NL",$D56="HORS LIGUE")),0,VLOOKUP(IF(OR(AC56="",OR($D56="",$D56="NL",$D56="HORS LIGUE")),"",COUNTIFS($D$5:$D$72,"&lt;&gt;"&amp;"",$D$5:$D$72,"&lt;&gt;"&amp;"NL",$D$5:$D$72,"&lt;&gt;"&amp;"HORS LIGUE",AC$5:AC$72,"&lt;"&amp;AC56)+1),Paramètres!$B$3:$C$56,2,FALSE)*Paramètres!$K$15))</f>
        <v>0</v>
      </c>
      <c r="AE56" s="46"/>
      <c r="AF56" s="2">
        <f>IF(AE$2="Bike &amp; Run",IF(ISNA(VLOOKUP(AE56,Paramètres!$B$3:$C$56,2,FALSE)),0,VLOOKUP(AE56,Paramètres!$B$3:$C$56,2,FALSE)*Paramètres!$K$16),IF(OR(AE56="",OR($D56="",$D56="NL",$D56="HORS LIGUE")),0,VLOOKUP(IF(OR(AE56="",OR($D56="",$D56="NL",$D56="HORS LIGUE")),"",COUNTIFS($D$5:$D$72,"&lt;&gt;"&amp;"",$D$5:$D$72,"&lt;&gt;"&amp;"NL",$D$5:$D$72,"&lt;&gt;"&amp;"HORS LIGUE",AE$5:AE$72,"&lt;"&amp;AE56)+1),Paramètres!$B$3:$C$56,2,FALSE)*Paramètres!$K$16))</f>
        <v>0</v>
      </c>
      <c r="AG56" s="46"/>
      <c r="AH56" s="2">
        <f>IF(AG$2="Bike &amp; Run",IF(ISNA(VLOOKUP(AG56,Paramètres!$B$3:$C$56,2,FALSE)),0,VLOOKUP(AG56,Paramètres!$B$3:$C$56,2,FALSE)*Paramètres!$K$17),IF(OR(AG56="",OR($D56="",$D56="NL",$D56="HORS LIGUE")),0,VLOOKUP(IF(OR(AG56="",OR($D56="",$D56="NL",$D56="HORS LIGUE")),"",COUNTIFS($D$5:$D$72,"&lt;&gt;"&amp;"",$D$5:$D$72,"&lt;&gt;"&amp;"NL",$D$5:$D$72,"&lt;&gt;"&amp;"HORS LIGUE",AG$5:AG$72,"&lt;"&amp;AG56)+1),Paramètres!$B$3:$C$56,2,FALSE)*Paramètres!$K$17))</f>
        <v>0</v>
      </c>
      <c r="AI56" s="40">
        <f t="shared" si="53"/>
        <v>0</v>
      </c>
      <c r="AJ56" s="3" t="str">
        <f t="shared" si="54"/>
        <v/>
      </c>
      <c r="AK56" s="5">
        <f t="shared" si="55"/>
        <v>0</v>
      </c>
      <c r="AL56" s="41">
        <f t="shared" si="56"/>
        <v>0</v>
      </c>
      <c r="AM56" s="33" t="str">
        <f t="shared" si="57"/>
        <v/>
      </c>
      <c r="AO56" s="22">
        <f t="shared" si="58"/>
        <v>0</v>
      </c>
      <c r="AP56">
        <f t="shared" si="59"/>
        <v>0</v>
      </c>
      <c r="AQ56">
        <f t="shared" si="60"/>
        <v>0</v>
      </c>
      <c r="AR56">
        <f t="shared" si="61"/>
        <v>0</v>
      </c>
      <c r="AS56">
        <f t="shared" si="62"/>
        <v>0</v>
      </c>
      <c r="AT56">
        <f t="shared" si="63"/>
        <v>0</v>
      </c>
      <c r="AU56">
        <f t="shared" si="64"/>
        <v>0</v>
      </c>
      <c r="AV56">
        <f t="shared" si="65"/>
        <v>0</v>
      </c>
      <c r="AW56">
        <f t="shared" si="66"/>
        <v>0</v>
      </c>
      <c r="AX56">
        <f t="shared" si="67"/>
        <v>0</v>
      </c>
      <c r="AY56">
        <f t="shared" si="68"/>
        <v>0</v>
      </c>
      <c r="AZ56">
        <f t="shared" si="69"/>
        <v>0</v>
      </c>
      <c r="BA56">
        <f t="shared" si="70"/>
        <v>0</v>
      </c>
      <c r="BB56">
        <f t="shared" si="71"/>
        <v>0</v>
      </c>
      <c r="BC56">
        <f t="shared" si="72"/>
        <v>0</v>
      </c>
      <c r="BD56">
        <f t="shared" si="73"/>
        <v>0</v>
      </c>
      <c r="BE56" s="22">
        <f t="shared" ref="BE56:BR56" si="93">BD56+LARGE($AO56:$BC56,BE$4)</f>
        <v>0</v>
      </c>
      <c r="BF56" s="22">
        <f t="shared" si="93"/>
        <v>0</v>
      </c>
      <c r="BG56" s="22">
        <f t="shared" si="93"/>
        <v>0</v>
      </c>
      <c r="BH56" s="22">
        <f t="shared" si="93"/>
        <v>0</v>
      </c>
      <c r="BI56" s="22">
        <f t="shared" si="93"/>
        <v>0</v>
      </c>
      <c r="BJ56" s="22">
        <f t="shared" si="93"/>
        <v>0</v>
      </c>
      <c r="BK56" s="22">
        <f t="shared" si="93"/>
        <v>0</v>
      </c>
      <c r="BL56" s="22">
        <f t="shared" si="93"/>
        <v>0</v>
      </c>
      <c r="BM56" s="22">
        <f t="shared" si="93"/>
        <v>0</v>
      </c>
      <c r="BN56" s="22">
        <f t="shared" si="93"/>
        <v>0</v>
      </c>
      <c r="BO56" s="22">
        <f t="shared" si="93"/>
        <v>0</v>
      </c>
      <c r="BP56" s="22">
        <f t="shared" si="93"/>
        <v>0</v>
      </c>
      <c r="BQ56" s="22">
        <f t="shared" si="93"/>
        <v>0</v>
      </c>
      <c r="BR56" s="22">
        <f t="shared" si="93"/>
        <v>0</v>
      </c>
    </row>
    <row r="57" spans="1:70" ht="16.5">
      <c r="A57" s="14"/>
      <c r="B57" s="32" t="str">
        <f>IF(ISNA(VLOOKUP(A57,'Licenciés Jeunes 2023'!A:C,3,0)),"",VLOOKUP(A57,'Licenciés Jeunes 2023'!A:C,3,0))</f>
        <v/>
      </c>
      <c r="C57" s="32" t="str">
        <f>IF(ISNA(VLOOKUP(A57,'Licenciés Jeunes 2023'!A:C,2,0)),"",VLOOKUP(A57,'Licenciés Jeunes 2023'!A:C,2,0))</f>
        <v/>
      </c>
      <c r="D57" s="32" t="str">
        <f>IF(ISNA(VLOOKUP(A57,'Licenciés Jeunes 2023'!A:F,6,0)),"",VLOOKUP(A57,'Licenciés Jeunes 2023'!A:F,6,0))</f>
        <v/>
      </c>
      <c r="E57" s="6"/>
      <c r="F57" s="2">
        <f>IF(E$2="Bike &amp; Run",IF(ISNA(VLOOKUP(E57,Paramètres!$B$3:$C$56,2,FALSE)),0,VLOOKUP(E57,Paramètres!$B$3:$C$56,2,FALSE)*Paramètres!$K$3),IF(OR(E57="",OR($D57="",$D57="NL",$D57="HORS LIGUE")),0,VLOOKUP(IF(OR(E57="",OR($D57="",$D57="NL",$D57="HORS LIGUE")),"",COUNTIFS($D$5:$D$72,"&lt;&gt;"&amp;"",$D$5:$D$72,"&lt;&gt;"&amp;"NL",$D$5:$D$72,"&lt;&gt;"&amp;"HORS LIGUE",E$5:E$72,"&lt;"&amp;E57)+1),Paramètres!$B$3:$C$56,2,FALSE)*Paramètres!$K$3))</f>
        <v>0</v>
      </c>
      <c r="G57" s="4"/>
      <c r="H57" s="2">
        <f>IF(G$2="Bike &amp; Run",IF(ISNA(VLOOKUP(G57,Paramètres!$B$3:$C$56,2,FALSE)),0,VLOOKUP(G57,Paramètres!$B$3:$C$56,2,FALSE)*Paramètres!$K$4),IF(OR(G57="",OR($D57="",$D57="NL",$D57="HORS LIGUE")),0,VLOOKUP(IF(OR(G57="",OR($D57="",$D57="NL",$D57="HORS LIGUE")),"",COUNTIFS($D$5:$D$72,"&lt;&gt;"&amp;"",$D$5:$D$72,"&lt;&gt;"&amp;"NL",$D$5:$D$72,"&lt;&gt;"&amp;"HORS LIGUE",G$5:G$72,"&lt;"&amp;G57)+1),Paramètres!$B$3:$C$56,2,FALSE)*Paramètres!$K$4))</f>
        <v>0</v>
      </c>
      <c r="I57" s="36"/>
      <c r="J57" s="2">
        <f>IF(I$2="Bike &amp; Run",IF(ISNA(VLOOKUP(I57,Paramètres!$B$3:$C$56,2,FALSE)),0,VLOOKUP(I57,Paramètres!$B$3:$C$56,2,FALSE)*Paramètres!$K$5),IF(OR(I57="",OR($D57="",$D57="NL",$D57="HORS LIGUE")),0,VLOOKUP(IF(OR(I57="",OR($D57="",$D57="NL",$D57="HORS LIGUE")),"",COUNTIFS($D$5:$D$72,"&lt;&gt;"&amp;"",$D$5:$D$72,"&lt;&gt;"&amp;"NL",$D$5:$D$72,"&lt;&gt;"&amp;"HORS LIGUE",I$5:I$72,"&lt;"&amp;I57)+1),Paramètres!$B$3:$C$56,2,FALSE)*Paramètres!$K$5))</f>
        <v>0</v>
      </c>
      <c r="K57" s="4"/>
      <c r="L57" s="2">
        <f>IF(K$2="Bike &amp; Run",IF(ISNA(VLOOKUP(K57,Paramètres!$B$3:$C$56,2,FALSE)),0,VLOOKUP(K57,Paramètres!$B$3:$C$56,2,FALSE)*Paramètres!$K$6),IF(OR(K57="",OR($D57="",$D57="NL",$D57="HORS LIGUE")),0,VLOOKUP(IF(OR(K57="",OR($D57="",$D57="NL",$D57="HORS LIGUE")),"",COUNTIFS($D$5:$D$72,"&lt;&gt;"&amp;"",$D$5:$D$72,"&lt;&gt;"&amp;"NL",$D$5:$D$72,"&lt;&gt;"&amp;"HORS LIGUE",K$5:K$72,"&lt;"&amp;K57)+1),Paramètres!$B$3:$C$56,2,FALSE)*Paramètres!$K$6))</f>
        <v>0</v>
      </c>
      <c r="M57" s="4"/>
      <c r="N57" s="2">
        <f>IF(M$2="Bike &amp; Run",IF(ISNA(VLOOKUP(M57,Paramètres!$B$3:$C$56,2,FALSE)),0,VLOOKUP(M57,Paramètres!$B$3:$C$56,2,FALSE)*Paramètres!$K$7),IF(OR(M57="",OR($D57="",$D57="NL",$D57="HORS LIGUE")),0,VLOOKUP(IF(OR(M57="",OR($D57="",$D57="NL",$D57="HORS LIGUE")),"",COUNTIFS($D$5:$D$72,"&lt;&gt;"&amp;"",$D$5:$D$72,"&lt;&gt;"&amp;"NL",$D$5:$D$72,"&lt;&gt;"&amp;"HORS LIGUE",M$5:M$72,"&lt;"&amp;M57)+1),Paramètres!$B$3:$C$56,2,FALSE)*Paramètres!$K$7))</f>
        <v>0</v>
      </c>
      <c r="O57" s="46"/>
      <c r="P57" s="2">
        <f>IF(O$2="Bike &amp; Run",IF(ISNA(VLOOKUP(O57,Paramètres!$B$3:$C$56,2,FALSE)),0,VLOOKUP(O57,Paramètres!$B$3:$C$56,2,FALSE)*Paramètres!$K$8),IF(OR(O57="",OR($D57="",$D57="NL",$D57="HORS LIGUE")),0,VLOOKUP(IF(OR(O57="",OR($D57="",$D57="NL",$D57="HORS LIGUE")),"",COUNTIFS($D$5:$D$72,"&lt;&gt;"&amp;"",$D$5:$D$72,"&lt;&gt;"&amp;"NL",$D$5:$D$72,"&lt;&gt;"&amp;"HORS LIGUE",O$5:O$72,"&lt;"&amp;O57)+1),Paramètres!$B$3:$C$56,2,FALSE)*Paramètres!$K$8))</f>
        <v>0</v>
      </c>
      <c r="Q57" s="46"/>
      <c r="R57" s="2">
        <f>IF(Q$2="Bike &amp; Run",IF(ISNA(VLOOKUP(Q57,Paramètres!$B$3:$C$56,2,FALSE)),0,VLOOKUP(Q57,Paramètres!$B$3:$C$56,2,FALSE)*Paramètres!$K$9),IF(OR(Q57="",OR($D57="",$D57="NL",$D57="HORS LIGUE")),0,VLOOKUP(IF(OR(Q57="",OR($D57="",$D57="NL",$D57="HORS LIGUE")),"",COUNTIFS($D$5:$D$72,"&lt;&gt;"&amp;"",$D$5:$D$72,"&lt;&gt;"&amp;"NL",$D$5:$D$72,"&lt;&gt;"&amp;"HORS LIGUE",Q$5:Q$72,"&lt;"&amp;Q57)+1),Paramètres!$B$3:$C$56,2,FALSE)*Paramètres!$K$9))</f>
        <v>0</v>
      </c>
      <c r="S57" s="46"/>
      <c r="T57" s="2">
        <f>IF(S$2="Bike &amp; Run",IF(ISNA(VLOOKUP(S57,Paramètres!$B$3:$C$56,2,FALSE)),0,VLOOKUP(S57,Paramètres!$B$3:$C$56,2,FALSE)*Paramètres!$K$10),IF(OR(S57="",OR($D57="",$D57="NL",$D57="HORS LIGUE")),0,VLOOKUP(IF(OR(S57="",OR($D57="",$D57="NL",$D57="HORS LIGUE")),"",COUNTIFS($D$5:$D$72,"&lt;&gt;"&amp;"",$D$5:$D$72,"&lt;&gt;"&amp;"NL",$D$5:$D$72,"&lt;&gt;"&amp;"HORS LIGUE",S$5:S$72,"&lt;"&amp;S57)+1),Paramètres!$B$3:$C$56,2,FALSE)*Paramètres!$K$10))</f>
        <v>0</v>
      </c>
      <c r="U57" s="46"/>
      <c r="V57" s="2">
        <f>IF(U$2="Bike &amp; Run",IF(ISNA(VLOOKUP(U57,Paramètres!$B$3:$C$56,2,FALSE)),0,VLOOKUP(U57,Paramètres!$B$3:$C$56,2,FALSE)*Paramètres!$K$11),IF(OR(U57="",OR($D57="",$D57="NL",$D57="HORS LIGUE")),0,VLOOKUP(IF(OR(U57="",OR($D57="",$D57="NL",$D57="HORS LIGUE")),"",COUNTIFS($D$5:$D$72,"&lt;&gt;"&amp;"",$D$5:$D$72,"&lt;&gt;"&amp;"NL",$D$5:$D$72,"&lt;&gt;"&amp;"HORS LIGUE",U$5:U$72,"&lt;"&amp;U57)+1),Paramètres!$B$3:$C$56,2,FALSE)*Paramètres!$K$11))</f>
        <v>0</v>
      </c>
      <c r="W57" s="46"/>
      <c r="X57" s="2">
        <f>IF(W$2="Bike &amp; Run",IF(ISNA(VLOOKUP(W57,Paramètres!$B$3:$C$56,2,FALSE)),0,VLOOKUP(W57,Paramètres!$B$3:$C$56,2,FALSE)*Paramètres!$K$12),IF(OR(W57="",OR($D57="",$D57="NL",$D57="HORS LIGUE")),0,VLOOKUP(IF(OR(W57="",OR($D57="",$D57="NL",$D57="HORS LIGUE")),"",COUNTIFS($D$5:$D$72,"&lt;&gt;"&amp;"",$D$5:$D$72,"&lt;&gt;"&amp;"NL",$D$5:$D$72,"&lt;&gt;"&amp;"HORS LIGUE",W$5:W$72,"&lt;"&amp;W57)+1),Paramètres!$B$3:$C$56,2,FALSE)*Paramètres!$K$12))</f>
        <v>0</v>
      </c>
      <c r="Y57" s="46"/>
      <c r="Z57" s="2">
        <f>IF(Y$2="Bike &amp; Run",IF(ISNA(VLOOKUP(Y57,Paramètres!$B$3:$C$56,2,FALSE)),0,VLOOKUP(Y57,Paramètres!$B$3:$C$56,2,FALSE)*Paramètres!$K$13),IF(OR(Y57="",OR($D57="",$D57="NL",$D57="HORS LIGUE")),0,VLOOKUP(IF(OR(Y57="",OR($D57="",$D57="NL",$D57="HORS LIGUE")),"",COUNTIFS($D$5:$D$72,"&lt;&gt;"&amp;"",$D$5:$D$72,"&lt;&gt;"&amp;"NL",$D$5:$D$72,"&lt;&gt;"&amp;"HORS LIGUE",Y$5:Y$72,"&lt;"&amp;Y57)+1),Paramètres!$B$3:$C$56,2,FALSE)*Paramètres!$K$13))</f>
        <v>0</v>
      </c>
      <c r="AA57" s="46"/>
      <c r="AB57" s="2">
        <f>IF(AA$2="Bike &amp; Run",IF(ISNA(VLOOKUP(AA57,Paramètres!$B$3:$C$56,2,FALSE)),0,VLOOKUP(AA57,Paramètres!$B$3:$C$56,2,FALSE)*Paramètres!$K$14),IF(OR(AA57="",OR($D57="",$D57="NL",$D57="HORS LIGUE")),0,VLOOKUP(IF(OR(AA57="",OR($D57="",$D57="NL",$D57="HORS LIGUE")),"",COUNTIFS($D$5:$D$72,"&lt;&gt;"&amp;"",$D$5:$D$72,"&lt;&gt;"&amp;"NL",$D$5:$D$72,"&lt;&gt;"&amp;"HORS LIGUE",AA$5:AA$72,"&lt;"&amp;AA57)+1),Paramètres!$B$3:$C$56,2,FALSE)*Paramètres!$K$14))</f>
        <v>0</v>
      </c>
      <c r="AC57" s="46"/>
      <c r="AD57" s="2">
        <f>IF(AC$2="Bike &amp; Run",IF(ISNA(VLOOKUP(AC57,Paramètres!$B$3:$C$56,2,FALSE)),0,VLOOKUP(AC57,Paramètres!$B$3:$C$56,2,FALSE)*Paramètres!$K$15),IF(OR(AC57="",OR($D57="",$D57="NL",$D57="HORS LIGUE")),0,VLOOKUP(IF(OR(AC57="",OR($D57="",$D57="NL",$D57="HORS LIGUE")),"",COUNTIFS($D$5:$D$72,"&lt;&gt;"&amp;"",$D$5:$D$72,"&lt;&gt;"&amp;"NL",$D$5:$D$72,"&lt;&gt;"&amp;"HORS LIGUE",AC$5:AC$72,"&lt;"&amp;AC57)+1),Paramètres!$B$3:$C$56,2,FALSE)*Paramètres!$K$15))</f>
        <v>0</v>
      </c>
      <c r="AE57" s="46"/>
      <c r="AF57" s="2">
        <f>IF(AE$2="Bike &amp; Run",IF(ISNA(VLOOKUP(AE57,Paramètres!$B$3:$C$56,2,FALSE)),0,VLOOKUP(AE57,Paramètres!$B$3:$C$56,2,FALSE)*Paramètres!$K$16),IF(OR(AE57="",OR($D57="",$D57="NL",$D57="HORS LIGUE")),0,VLOOKUP(IF(OR(AE57="",OR($D57="",$D57="NL",$D57="HORS LIGUE")),"",COUNTIFS($D$5:$D$72,"&lt;&gt;"&amp;"",$D$5:$D$72,"&lt;&gt;"&amp;"NL",$D$5:$D$72,"&lt;&gt;"&amp;"HORS LIGUE",AE$5:AE$72,"&lt;"&amp;AE57)+1),Paramètres!$B$3:$C$56,2,FALSE)*Paramètres!$K$16))</f>
        <v>0</v>
      </c>
      <c r="AG57" s="46"/>
      <c r="AH57" s="2">
        <f>IF(AG$2="Bike &amp; Run",IF(ISNA(VLOOKUP(AG57,Paramètres!$B$3:$C$56,2,FALSE)),0,VLOOKUP(AG57,Paramètres!$B$3:$C$56,2,FALSE)*Paramètres!$K$17),IF(OR(AG57="",OR($D57="",$D57="NL",$D57="HORS LIGUE")),0,VLOOKUP(IF(OR(AG57="",OR($D57="",$D57="NL",$D57="HORS LIGUE")),"",COUNTIFS($D$5:$D$72,"&lt;&gt;"&amp;"",$D$5:$D$72,"&lt;&gt;"&amp;"NL",$D$5:$D$72,"&lt;&gt;"&amp;"HORS LIGUE",AG$5:AG$72,"&lt;"&amp;AG57)+1),Paramètres!$B$3:$C$56,2,FALSE)*Paramètres!$K$17))</f>
        <v>0</v>
      </c>
      <c r="AI57" s="40">
        <f t="shared" si="53"/>
        <v>0</v>
      </c>
      <c r="AJ57" s="3" t="str">
        <f t="shared" si="54"/>
        <v/>
      </c>
      <c r="AK57" s="5">
        <f t="shared" si="55"/>
        <v>0</v>
      </c>
      <c r="AL57" s="41">
        <f t="shared" si="56"/>
        <v>0</v>
      </c>
      <c r="AM57" s="33" t="str">
        <f t="shared" si="57"/>
        <v/>
      </c>
      <c r="AO57" s="22">
        <f t="shared" si="58"/>
        <v>0</v>
      </c>
      <c r="AP57">
        <f t="shared" si="59"/>
        <v>0</v>
      </c>
      <c r="AQ57">
        <f t="shared" si="60"/>
        <v>0</v>
      </c>
      <c r="AR57">
        <f t="shared" si="61"/>
        <v>0</v>
      </c>
      <c r="AS57">
        <f t="shared" si="62"/>
        <v>0</v>
      </c>
      <c r="AT57">
        <f t="shared" si="63"/>
        <v>0</v>
      </c>
      <c r="AU57">
        <f t="shared" si="64"/>
        <v>0</v>
      </c>
      <c r="AV57">
        <f t="shared" si="65"/>
        <v>0</v>
      </c>
      <c r="AW57">
        <f t="shared" si="66"/>
        <v>0</v>
      </c>
      <c r="AX57">
        <f t="shared" si="67"/>
        <v>0</v>
      </c>
      <c r="AY57">
        <f t="shared" si="68"/>
        <v>0</v>
      </c>
      <c r="AZ57">
        <f t="shared" si="69"/>
        <v>0</v>
      </c>
      <c r="BA57">
        <f t="shared" si="70"/>
        <v>0</v>
      </c>
      <c r="BB57">
        <f t="shared" si="71"/>
        <v>0</v>
      </c>
      <c r="BC57">
        <f t="shared" si="72"/>
        <v>0</v>
      </c>
      <c r="BD57">
        <f t="shared" si="73"/>
        <v>0</v>
      </c>
      <c r="BE57" s="22">
        <f t="shared" ref="BE57:BR57" si="94">BD57+LARGE($AO57:$BC57,BE$4)</f>
        <v>0</v>
      </c>
      <c r="BF57" s="22">
        <f t="shared" si="94"/>
        <v>0</v>
      </c>
      <c r="BG57" s="22">
        <f t="shared" si="94"/>
        <v>0</v>
      </c>
      <c r="BH57" s="22">
        <f t="shared" si="94"/>
        <v>0</v>
      </c>
      <c r="BI57" s="22">
        <f t="shared" si="94"/>
        <v>0</v>
      </c>
      <c r="BJ57" s="22">
        <f t="shared" si="94"/>
        <v>0</v>
      </c>
      <c r="BK57" s="22">
        <f t="shared" si="94"/>
        <v>0</v>
      </c>
      <c r="BL57" s="22">
        <f t="shared" si="94"/>
        <v>0</v>
      </c>
      <c r="BM57" s="22">
        <f t="shared" si="94"/>
        <v>0</v>
      </c>
      <c r="BN57" s="22">
        <f t="shared" si="94"/>
        <v>0</v>
      </c>
      <c r="BO57" s="22">
        <f t="shared" si="94"/>
        <v>0</v>
      </c>
      <c r="BP57" s="22">
        <f t="shared" si="94"/>
        <v>0</v>
      </c>
      <c r="BQ57" s="22">
        <f t="shared" si="94"/>
        <v>0</v>
      </c>
      <c r="BR57" s="22">
        <f t="shared" si="94"/>
        <v>0</v>
      </c>
    </row>
    <row r="58" spans="1:70" ht="16.5">
      <c r="A58" s="14"/>
      <c r="B58" s="32" t="str">
        <f>IF(ISNA(VLOOKUP(A58,'Licenciés Jeunes 2023'!A:C,3,0)),"",VLOOKUP(A58,'Licenciés Jeunes 2023'!A:C,3,0))</f>
        <v/>
      </c>
      <c r="C58" s="32" t="str">
        <f>IF(ISNA(VLOOKUP(A58,'Licenciés Jeunes 2023'!A:C,2,0)),"",VLOOKUP(A58,'Licenciés Jeunes 2023'!A:C,2,0))</f>
        <v/>
      </c>
      <c r="D58" s="32" t="str">
        <f>IF(ISNA(VLOOKUP(A58,'Licenciés Jeunes 2023'!A:F,6,0)),"",VLOOKUP(A58,'Licenciés Jeunes 2023'!A:F,6,0))</f>
        <v/>
      </c>
      <c r="E58" s="6"/>
      <c r="F58" s="2">
        <f>IF(E$2="Bike &amp; Run",IF(ISNA(VLOOKUP(E58,Paramètres!$B$3:$C$56,2,FALSE)),0,VLOOKUP(E58,Paramètres!$B$3:$C$56,2,FALSE)*Paramètres!$K$3),IF(OR(E58="",OR($D58="",$D58="NL",$D58="HORS LIGUE")),0,VLOOKUP(IF(OR(E58="",OR($D58="",$D58="NL",$D58="HORS LIGUE")),"",COUNTIFS($D$5:$D$72,"&lt;&gt;"&amp;"",$D$5:$D$72,"&lt;&gt;"&amp;"NL",$D$5:$D$72,"&lt;&gt;"&amp;"HORS LIGUE",E$5:E$72,"&lt;"&amp;E58)+1),Paramètres!$B$3:$C$56,2,FALSE)*Paramètres!$K$3))</f>
        <v>0</v>
      </c>
      <c r="G58" s="4"/>
      <c r="H58" s="2">
        <f>IF(G$2="Bike &amp; Run",IF(ISNA(VLOOKUP(G58,Paramètres!$B$3:$C$56,2,FALSE)),0,VLOOKUP(G58,Paramètres!$B$3:$C$56,2,FALSE)*Paramètres!$K$4),IF(OR(G58="",OR($D58="",$D58="NL",$D58="HORS LIGUE")),0,VLOOKUP(IF(OR(G58="",OR($D58="",$D58="NL",$D58="HORS LIGUE")),"",COUNTIFS($D$5:$D$72,"&lt;&gt;"&amp;"",$D$5:$D$72,"&lt;&gt;"&amp;"NL",$D$5:$D$72,"&lt;&gt;"&amp;"HORS LIGUE",G$5:G$72,"&lt;"&amp;G58)+1),Paramètres!$B$3:$C$56,2,FALSE)*Paramètres!$K$4))</f>
        <v>0</v>
      </c>
      <c r="I58" s="36"/>
      <c r="J58" s="2">
        <f>IF(I$2="Bike &amp; Run",IF(ISNA(VLOOKUP(I58,Paramètres!$B$3:$C$56,2,FALSE)),0,VLOOKUP(I58,Paramètres!$B$3:$C$56,2,FALSE)*Paramètres!$K$5),IF(OR(I58="",OR($D58="",$D58="NL",$D58="HORS LIGUE")),0,VLOOKUP(IF(OR(I58="",OR($D58="",$D58="NL",$D58="HORS LIGUE")),"",COUNTIFS($D$5:$D$72,"&lt;&gt;"&amp;"",$D$5:$D$72,"&lt;&gt;"&amp;"NL",$D$5:$D$72,"&lt;&gt;"&amp;"HORS LIGUE",I$5:I$72,"&lt;"&amp;I58)+1),Paramètres!$B$3:$C$56,2,FALSE)*Paramètres!$K$5))</f>
        <v>0</v>
      </c>
      <c r="K58" s="4"/>
      <c r="L58" s="2">
        <f>IF(K$2="Bike &amp; Run",IF(ISNA(VLOOKUP(K58,Paramètres!$B$3:$C$56,2,FALSE)),0,VLOOKUP(K58,Paramètres!$B$3:$C$56,2,FALSE)*Paramètres!$K$6),IF(OR(K58="",OR($D58="",$D58="NL",$D58="HORS LIGUE")),0,VLOOKUP(IF(OR(K58="",OR($D58="",$D58="NL",$D58="HORS LIGUE")),"",COUNTIFS($D$5:$D$72,"&lt;&gt;"&amp;"",$D$5:$D$72,"&lt;&gt;"&amp;"NL",$D$5:$D$72,"&lt;&gt;"&amp;"HORS LIGUE",K$5:K$72,"&lt;"&amp;K58)+1),Paramètres!$B$3:$C$56,2,FALSE)*Paramètres!$K$6))</f>
        <v>0</v>
      </c>
      <c r="M58" s="4"/>
      <c r="N58" s="2">
        <f>IF(M$2="Bike &amp; Run",IF(ISNA(VLOOKUP(M58,Paramètres!$B$3:$C$56,2,FALSE)),0,VLOOKUP(M58,Paramètres!$B$3:$C$56,2,FALSE)*Paramètres!$K$7),IF(OR(M58="",OR($D58="",$D58="NL",$D58="HORS LIGUE")),0,VLOOKUP(IF(OR(M58="",OR($D58="",$D58="NL",$D58="HORS LIGUE")),"",COUNTIFS($D$5:$D$72,"&lt;&gt;"&amp;"",$D$5:$D$72,"&lt;&gt;"&amp;"NL",$D$5:$D$72,"&lt;&gt;"&amp;"HORS LIGUE",M$5:M$72,"&lt;"&amp;M58)+1),Paramètres!$B$3:$C$56,2,FALSE)*Paramètres!$K$7))</f>
        <v>0</v>
      </c>
      <c r="O58" s="46"/>
      <c r="P58" s="2">
        <f>IF(O$2="Bike &amp; Run",IF(ISNA(VLOOKUP(O58,Paramètres!$B$3:$C$56,2,FALSE)),0,VLOOKUP(O58,Paramètres!$B$3:$C$56,2,FALSE)*Paramètres!$K$8),IF(OR(O58="",OR($D58="",$D58="NL",$D58="HORS LIGUE")),0,VLOOKUP(IF(OR(O58="",OR($D58="",$D58="NL",$D58="HORS LIGUE")),"",COUNTIFS($D$5:$D$72,"&lt;&gt;"&amp;"",$D$5:$D$72,"&lt;&gt;"&amp;"NL",$D$5:$D$72,"&lt;&gt;"&amp;"HORS LIGUE",O$5:O$72,"&lt;"&amp;O58)+1),Paramètres!$B$3:$C$56,2,FALSE)*Paramètres!$K$8))</f>
        <v>0</v>
      </c>
      <c r="Q58" s="46"/>
      <c r="R58" s="2">
        <f>IF(Q$2="Bike &amp; Run",IF(ISNA(VLOOKUP(Q58,Paramètres!$B$3:$C$56,2,FALSE)),0,VLOOKUP(Q58,Paramètres!$B$3:$C$56,2,FALSE)*Paramètres!$K$9),IF(OR(Q58="",OR($D58="",$D58="NL",$D58="HORS LIGUE")),0,VLOOKUP(IF(OR(Q58="",OR($D58="",$D58="NL",$D58="HORS LIGUE")),"",COUNTIFS($D$5:$D$72,"&lt;&gt;"&amp;"",$D$5:$D$72,"&lt;&gt;"&amp;"NL",$D$5:$D$72,"&lt;&gt;"&amp;"HORS LIGUE",Q$5:Q$72,"&lt;"&amp;Q58)+1),Paramètres!$B$3:$C$56,2,FALSE)*Paramètres!$K$9))</f>
        <v>0</v>
      </c>
      <c r="S58" s="46"/>
      <c r="T58" s="2">
        <f>IF(S$2="Bike &amp; Run",IF(ISNA(VLOOKUP(S58,Paramètres!$B$3:$C$56,2,FALSE)),0,VLOOKUP(S58,Paramètres!$B$3:$C$56,2,FALSE)*Paramètres!$K$10),IF(OR(S58="",OR($D58="",$D58="NL",$D58="HORS LIGUE")),0,VLOOKUP(IF(OR(S58="",OR($D58="",$D58="NL",$D58="HORS LIGUE")),"",COUNTIFS($D$5:$D$72,"&lt;&gt;"&amp;"",$D$5:$D$72,"&lt;&gt;"&amp;"NL",$D$5:$D$72,"&lt;&gt;"&amp;"HORS LIGUE",S$5:S$72,"&lt;"&amp;S58)+1),Paramètres!$B$3:$C$56,2,FALSE)*Paramètres!$K$10))</f>
        <v>0</v>
      </c>
      <c r="U58" s="46"/>
      <c r="V58" s="2">
        <f>IF(U$2="Bike &amp; Run",IF(ISNA(VLOOKUP(U58,Paramètres!$B$3:$C$56,2,FALSE)),0,VLOOKUP(U58,Paramètres!$B$3:$C$56,2,FALSE)*Paramètres!$K$11),IF(OR(U58="",OR($D58="",$D58="NL",$D58="HORS LIGUE")),0,VLOOKUP(IF(OR(U58="",OR($D58="",$D58="NL",$D58="HORS LIGUE")),"",COUNTIFS($D$5:$D$72,"&lt;&gt;"&amp;"",$D$5:$D$72,"&lt;&gt;"&amp;"NL",$D$5:$D$72,"&lt;&gt;"&amp;"HORS LIGUE",U$5:U$72,"&lt;"&amp;U58)+1),Paramètres!$B$3:$C$56,2,FALSE)*Paramètres!$K$11))</f>
        <v>0</v>
      </c>
      <c r="W58" s="46"/>
      <c r="X58" s="2">
        <f>IF(W$2="Bike &amp; Run",IF(ISNA(VLOOKUP(W58,Paramètres!$B$3:$C$56,2,FALSE)),0,VLOOKUP(W58,Paramètres!$B$3:$C$56,2,FALSE)*Paramètres!$K$12),IF(OR(W58="",OR($D58="",$D58="NL",$D58="HORS LIGUE")),0,VLOOKUP(IF(OR(W58="",OR($D58="",$D58="NL",$D58="HORS LIGUE")),"",COUNTIFS($D$5:$D$72,"&lt;&gt;"&amp;"",$D$5:$D$72,"&lt;&gt;"&amp;"NL",$D$5:$D$72,"&lt;&gt;"&amp;"HORS LIGUE",W$5:W$72,"&lt;"&amp;W58)+1),Paramètres!$B$3:$C$56,2,FALSE)*Paramètres!$K$12))</f>
        <v>0</v>
      </c>
      <c r="Y58" s="46"/>
      <c r="Z58" s="2">
        <f>IF(Y$2="Bike &amp; Run",IF(ISNA(VLOOKUP(Y58,Paramètres!$B$3:$C$56,2,FALSE)),0,VLOOKUP(Y58,Paramètres!$B$3:$C$56,2,FALSE)*Paramètres!$K$13),IF(OR(Y58="",OR($D58="",$D58="NL",$D58="HORS LIGUE")),0,VLOOKUP(IF(OR(Y58="",OR($D58="",$D58="NL",$D58="HORS LIGUE")),"",COUNTIFS($D$5:$D$72,"&lt;&gt;"&amp;"",$D$5:$D$72,"&lt;&gt;"&amp;"NL",$D$5:$D$72,"&lt;&gt;"&amp;"HORS LIGUE",Y$5:Y$72,"&lt;"&amp;Y58)+1),Paramètres!$B$3:$C$56,2,FALSE)*Paramètres!$K$13))</f>
        <v>0</v>
      </c>
      <c r="AA58" s="46"/>
      <c r="AB58" s="2">
        <f>IF(AA$2="Bike &amp; Run",IF(ISNA(VLOOKUP(AA58,Paramètres!$B$3:$C$56,2,FALSE)),0,VLOOKUP(AA58,Paramètres!$B$3:$C$56,2,FALSE)*Paramètres!$K$14),IF(OR(AA58="",OR($D58="",$D58="NL",$D58="HORS LIGUE")),0,VLOOKUP(IF(OR(AA58="",OR($D58="",$D58="NL",$D58="HORS LIGUE")),"",COUNTIFS($D$5:$D$72,"&lt;&gt;"&amp;"",$D$5:$D$72,"&lt;&gt;"&amp;"NL",$D$5:$D$72,"&lt;&gt;"&amp;"HORS LIGUE",AA$5:AA$72,"&lt;"&amp;AA58)+1),Paramètres!$B$3:$C$56,2,FALSE)*Paramètres!$K$14))</f>
        <v>0</v>
      </c>
      <c r="AC58" s="46"/>
      <c r="AD58" s="2">
        <f>IF(AC$2="Bike &amp; Run",IF(ISNA(VLOOKUP(AC58,Paramètres!$B$3:$C$56,2,FALSE)),0,VLOOKUP(AC58,Paramètres!$B$3:$C$56,2,FALSE)*Paramètres!$K$15),IF(OR(AC58="",OR($D58="",$D58="NL",$D58="HORS LIGUE")),0,VLOOKUP(IF(OR(AC58="",OR($D58="",$D58="NL",$D58="HORS LIGUE")),"",COUNTIFS($D$5:$D$72,"&lt;&gt;"&amp;"",$D$5:$D$72,"&lt;&gt;"&amp;"NL",$D$5:$D$72,"&lt;&gt;"&amp;"HORS LIGUE",AC$5:AC$72,"&lt;"&amp;AC58)+1),Paramètres!$B$3:$C$56,2,FALSE)*Paramètres!$K$15))</f>
        <v>0</v>
      </c>
      <c r="AE58" s="46"/>
      <c r="AF58" s="2">
        <f>IF(AE$2="Bike &amp; Run",IF(ISNA(VLOOKUP(AE58,Paramètres!$B$3:$C$56,2,FALSE)),0,VLOOKUP(AE58,Paramètres!$B$3:$C$56,2,FALSE)*Paramètres!$K$16),IF(OR(AE58="",OR($D58="",$D58="NL",$D58="HORS LIGUE")),0,VLOOKUP(IF(OR(AE58="",OR($D58="",$D58="NL",$D58="HORS LIGUE")),"",COUNTIFS($D$5:$D$72,"&lt;&gt;"&amp;"",$D$5:$D$72,"&lt;&gt;"&amp;"NL",$D$5:$D$72,"&lt;&gt;"&amp;"HORS LIGUE",AE$5:AE$72,"&lt;"&amp;AE58)+1),Paramètres!$B$3:$C$56,2,FALSE)*Paramètres!$K$16))</f>
        <v>0</v>
      </c>
      <c r="AG58" s="46"/>
      <c r="AH58" s="2">
        <f>IF(AG$2="Bike &amp; Run",IF(ISNA(VLOOKUP(AG58,Paramètres!$B$3:$C$56,2,FALSE)),0,VLOOKUP(AG58,Paramètres!$B$3:$C$56,2,FALSE)*Paramètres!$K$17),IF(OR(AG58="",OR($D58="",$D58="NL",$D58="HORS LIGUE")),0,VLOOKUP(IF(OR(AG58="",OR($D58="",$D58="NL",$D58="HORS LIGUE")),"",COUNTIFS($D$5:$D$72,"&lt;&gt;"&amp;"",$D$5:$D$72,"&lt;&gt;"&amp;"NL",$D$5:$D$72,"&lt;&gt;"&amp;"HORS LIGUE",AG$5:AG$72,"&lt;"&amp;AG58)+1),Paramètres!$B$3:$C$56,2,FALSE)*Paramètres!$K$17))</f>
        <v>0</v>
      </c>
      <c r="AI58" s="40">
        <f t="shared" si="53"/>
        <v>0</v>
      </c>
      <c r="AJ58" s="3" t="str">
        <f t="shared" si="54"/>
        <v/>
      </c>
      <c r="AK58" s="5">
        <f t="shared" si="55"/>
        <v>0</v>
      </c>
      <c r="AL58" s="41">
        <f t="shared" si="56"/>
        <v>0</v>
      </c>
      <c r="AM58" s="33" t="str">
        <f t="shared" si="57"/>
        <v/>
      </c>
      <c r="AO58" s="22">
        <f t="shared" si="58"/>
        <v>0</v>
      </c>
      <c r="AP58">
        <f t="shared" si="59"/>
        <v>0</v>
      </c>
      <c r="AQ58">
        <f t="shared" si="60"/>
        <v>0</v>
      </c>
      <c r="AR58">
        <f t="shared" si="61"/>
        <v>0</v>
      </c>
      <c r="AS58">
        <f t="shared" si="62"/>
        <v>0</v>
      </c>
      <c r="AT58">
        <f t="shared" si="63"/>
        <v>0</v>
      </c>
      <c r="AU58">
        <f t="shared" si="64"/>
        <v>0</v>
      </c>
      <c r="AV58">
        <f t="shared" si="65"/>
        <v>0</v>
      </c>
      <c r="AW58">
        <f t="shared" si="66"/>
        <v>0</v>
      </c>
      <c r="AX58">
        <f t="shared" si="67"/>
        <v>0</v>
      </c>
      <c r="AY58">
        <f t="shared" si="68"/>
        <v>0</v>
      </c>
      <c r="AZ58">
        <f t="shared" si="69"/>
        <v>0</v>
      </c>
      <c r="BA58">
        <f t="shared" si="70"/>
        <v>0</v>
      </c>
      <c r="BB58">
        <f t="shared" si="71"/>
        <v>0</v>
      </c>
      <c r="BC58">
        <f t="shared" si="72"/>
        <v>0</v>
      </c>
      <c r="BD58">
        <f t="shared" si="73"/>
        <v>0</v>
      </c>
      <c r="BE58" s="22">
        <f t="shared" ref="BE58:BR58" si="95">BD58+LARGE($AO58:$BC58,BE$4)</f>
        <v>0</v>
      </c>
      <c r="BF58" s="22">
        <f t="shared" si="95"/>
        <v>0</v>
      </c>
      <c r="BG58" s="22">
        <f t="shared" si="95"/>
        <v>0</v>
      </c>
      <c r="BH58" s="22">
        <f t="shared" si="95"/>
        <v>0</v>
      </c>
      <c r="BI58" s="22">
        <f t="shared" si="95"/>
        <v>0</v>
      </c>
      <c r="BJ58" s="22">
        <f t="shared" si="95"/>
        <v>0</v>
      </c>
      <c r="BK58" s="22">
        <f t="shared" si="95"/>
        <v>0</v>
      </c>
      <c r="BL58" s="22">
        <f t="shared" si="95"/>
        <v>0</v>
      </c>
      <c r="BM58" s="22">
        <f t="shared" si="95"/>
        <v>0</v>
      </c>
      <c r="BN58" s="22">
        <f t="shared" si="95"/>
        <v>0</v>
      </c>
      <c r="BO58" s="22">
        <f t="shared" si="95"/>
        <v>0</v>
      </c>
      <c r="BP58" s="22">
        <f t="shared" si="95"/>
        <v>0</v>
      </c>
      <c r="BQ58" s="22">
        <f t="shared" si="95"/>
        <v>0</v>
      </c>
      <c r="BR58" s="22">
        <f t="shared" si="95"/>
        <v>0</v>
      </c>
    </row>
    <row r="59" spans="1:70" ht="16.5">
      <c r="A59" s="14"/>
      <c r="B59" s="32" t="str">
        <f>IF(ISNA(VLOOKUP(A59,'Licenciés Jeunes 2023'!A:C,3,0)),"",VLOOKUP(A59,'Licenciés Jeunes 2023'!A:C,3,0))</f>
        <v/>
      </c>
      <c r="C59" s="32" t="str">
        <f>IF(ISNA(VLOOKUP(A59,'Licenciés Jeunes 2023'!A:C,2,0)),"",VLOOKUP(A59,'Licenciés Jeunes 2023'!A:C,2,0))</f>
        <v/>
      </c>
      <c r="D59" s="32" t="str">
        <f>IF(ISNA(VLOOKUP(A59,'Licenciés Jeunes 2023'!A:F,6,0)),"",VLOOKUP(A59,'Licenciés Jeunes 2023'!A:F,6,0))</f>
        <v/>
      </c>
      <c r="E59" s="6"/>
      <c r="F59" s="2">
        <f>IF(E$2="Bike &amp; Run",IF(ISNA(VLOOKUP(E59,Paramètres!$B$3:$C$56,2,FALSE)),0,VLOOKUP(E59,Paramètres!$B$3:$C$56,2,FALSE)*Paramètres!$K$3),IF(OR(E59="",OR($D59="",$D59="NL",$D59="HORS LIGUE")),0,VLOOKUP(IF(OR(E59="",OR($D59="",$D59="NL",$D59="HORS LIGUE")),"",COUNTIFS($D$5:$D$72,"&lt;&gt;"&amp;"",$D$5:$D$72,"&lt;&gt;"&amp;"NL",$D$5:$D$72,"&lt;&gt;"&amp;"HORS LIGUE",E$5:E$72,"&lt;"&amp;E59)+1),Paramètres!$B$3:$C$56,2,FALSE)*Paramètres!$K$3))</f>
        <v>0</v>
      </c>
      <c r="G59" s="4"/>
      <c r="H59" s="2">
        <f>IF(G$2="Bike &amp; Run",IF(ISNA(VLOOKUP(G59,Paramètres!$B$3:$C$56,2,FALSE)),0,VLOOKUP(G59,Paramètres!$B$3:$C$56,2,FALSE)*Paramètres!$K$4),IF(OR(G59="",OR($D59="",$D59="NL",$D59="HORS LIGUE")),0,VLOOKUP(IF(OR(G59="",OR($D59="",$D59="NL",$D59="HORS LIGUE")),"",COUNTIFS($D$5:$D$72,"&lt;&gt;"&amp;"",$D$5:$D$72,"&lt;&gt;"&amp;"NL",$D$5:$D$72,"&lt;&gt;"&amp;"HORS LIGUE",G$5:G$72,"&lt;"&amp;G59)+1),Paramètres!$B$3:$C$56,2,FALSE)*Paramètres!$K$4))</f>
        <v>0</v>
      </c>
      <c r="I59" s="36"/>
      <c r="J59" s="2">
        <f>IF(I$2="Bike &amp; Run",IF(ISNA(VLOOKUP(I59,Paramètres!$B$3:$C$56,2,FALSE)),0,VLOOKUP(I59,Paramètres!$B$3:$C$56,2,FALSE)*Paramètres!$K$5),IF(OR(I59="",OR($D59="",$D59="NL",$D59="HORS LIGUE")),0,VLOOKUP(IF(OR(I59="",OR($D59="",$D59="NL",$D59="HORS LIGUE")),"",COUNTIFS($D$5:$D$72,"&lt;&gt;"&amp;"",$D$5:$D$72,"&lt;&gt;"&amp;"NL",$D$5:$D$72,"&lt;&gt;"&amp;"HORS LIGUE",I$5:I$72,"&lt;"&amp;I59)+1),Paramètres!$B$3:$C$56,2,FALSE)*Paramètres!$K$5))</f>
        <v>0</v>
      </c>
      <c r="K59" s="4"/>
      <c r="L59" s="2">
        <f>IF(K$2="Bike &amp; Run",IF(ISNA(VLOOKUP(K59,Paramètres!$B$3:$C$56,2,FALSE)),0,VLOOKUP(K59,Paramètres!$B$3:$C$56,2,FALSE)*Paramètres!$K$6),IF(OR(K59="",OR($D59="",$D59="NL",$D59="HORS LIGUE")),0,VLOOKUP(IF(OR(K59="",OR($D59="",$D59="NL",$D59="HORS LIGUE")),"",COUNTIFS($D$5:$D$72,"&lt;&gt;"&amp;"",$D$5:$D$72,"&lt;&gt;"&amp;"NL",$D$5:$D$72,"&lt;&gt;"&amp;"HORS LIGUE",K$5:K$72,"&lt;"&amp;K59)+1),Paramètres!$B$3:$C$56,2,FALSE)*Paramètres!$K$6))</f>
        <v>0</v>
      </c>
      <c r="M59" s="4"/>
      <c r="N59" s="2">
        <f>IF(M$2="Bike &amp; Run",IF(ISNA(VLOOKUP(M59,Paramètres!$B$3:$C$56,2,FALSE)),0,VLOOKUP(M59,Paramètres!$B$3:$C$56,2,FALSE)*Paramètres!$K$7),IF(OR(M59="",OR($D59="",$D59="NL",$D59="HORS LIGUE")),0,VLOOKUP(IF(OR(M59="",OR($D59="",$D59="NL",$D59="HORS LIGUE")),"",COUNTIFS($D$5:$D$72,"&lt;&gt;"&amp;"",$D$5:$D$72,"&lt;&gt;"&amp;"NL",$D$5:$D$72,"&lt;&gt;"&amp;"HORS LIGUE",M$5:M$72,"&lt;"&amp;M59)+1),Paramètres!$B$3:$C$56,2,FALSE)*Paramètres!$K$7))</f>
        <v>0</v>
      </c>
      <c r="O59" s="46"/>
      <c r="P59" s="2">
        <f>IF(O$2="Bike &amp; Run",IF(ISNA(VLOOKUP(O59,Paramètres!$B$3:$C$56,2,FALSE)),0,VLOOKUP(O59,Paramètres!$B$3:$C$56,2,FALSE)*Paramètres!$K$8),IF(OR(O59="",OR($D59="",$D59="NL",$D59="HORS LIGUE")),0,VLOOKUP(IF(OR(O59="",OR($D59="",$D59="NL",$D59="HORS LIGUE")),"",COUNTIFS($D$5:$D$72,"&lt;&gt;"&amp;"",$D$5:$D$72,"&lt;&gt;"&amp;"NL",$D$5:$D$72,"&lt;&gt;"&amp;"HORS LIGUE",O$5:O$72,"&lt;"&amp;O59)+1),Paramètres!$B$3:$C$56,2,FALSE)*Paramètres!$K$8))</f>
        <v>0</v>
      </c>
      <c r="Q59" s="46"/>
      <c r="R59" s="2">
        <f>IF(Q$2="Bike &amp; Run",IF(ISNA(VLOOKUP(Q59,Paramètres!$B$3:$C$56,2,FALSE)),0,VLOOKUP(Q59,Paramètres!$B$3:$C$56,2,FALSE)*Paramètres!$K$9),IF(OR(Q59="",OR($D59="",$D59="NL",$D59="HORS LIGUE")),0,VLOOKUP(IF(OR(Q59="",OR($D59="",$D59="NL",$D59="HORS LIGUE")),"",COUNTIFS($D$5:$D$72,"&lt;&gt;"&amp;"",$D$5:$D$72,"&lt;&gt;"&amp;"NL",$D$5:$D$72,"&lt;&gt;"&amp;"HORS LIGUE",Q$5:Q$72,"&lt;"&amp;Q59)+1),Paramètres!$B$3:$C$56,2,FALSE)*Paramètres!$K$9))</f>
        <v>0</v>
      </c>
      <c r="S59" s="46"/>
      <c r="T59" s="2">
        <f>IF(S$2="Bike &amp; Run",IF(ISNA(VLOOKUP(S59,Paramètres!$B$3:$C$56,2,FALSE)),0,VLOOKUP(S59,Paramètres!$B$3:$C$56,2,FALSE)*Paramètres!$K$10),IF(OR(S59="",OR($D59="",$D59="NL",$D59="HORS LIGUE")),0,VLOOKUP(IF(OR(S59="",OR($D59="",$D59="NL",$D59="HORS LIGUE")),"",COUNTIFS($D$5:$D$72,"&lt;&gt;"&amp;"",$D$5:$D$72,"&lt;&gt;"&amp;"NL",$D$5:$D$72,"&lt;&gt;"&amp;"HORS LIGUE",S$5:S$72,"&lt;"&amp;S59)+1),Paramètres!$B$3:$C$56,2,FALSE)*Paramètres!$K$10))</f>
        <v>0</v>
      </c>
      <c r="U59" s="46"/>
      <c r="V59" s="2">
        <f>IF(U$2="Bike &amp; Run",IF(ISNA(VLOOKUP(U59,Paramètres!$B$3:$C$56,2,FALSE)),0,VLOOKUP(U59,Paramètres!$B$3:$C$56,2,FALSE)*Paramètres!$K$11),IF(OR(U59="",OR($D59="",$D59="NL",$D59="HORS LIGUE")),0,VLOOKUP(IF(OR(U59="",OR($D59="",$D59="NL",$D59="HORS LIGUE")),"",COUNTIFS($D$5:$D$72,"&lt;&gt;"&amp;"",$D$5:$D$72,"&lt;&gt;"&amp;"NL",$D$5:$D$72,"&lt;&gt;"&amp;"HORS LIGUE",U$5:U$72,"&lt;"&amp;U59)+1),Paramètres!$B$3:$C$56,2,FALSE)*Paramètres!$K$11))</f>
        <v>0</v>
      </c>
      <c r="W59" s="46"/>
      <c r="X59" s="2">
        <f>IF(W$2="Bike &amp; Run",IF(ISNA(VLOOKUP(W59,Paramètres!$B$3:$C$56,2,FALSE)),0,VLOOKUP(W59,Paramètres!$B$3:$C$56,2,FALSE)*Paramètres!$K$12),IF(OR(W59="",OR($D59="",$D59="NL",$D59="HORS LIGUE")),0,VLOOKUP(IF(OR(W59="",OR($D59="",$D59="NL",$D59="HORS LIGUE")),"",COUNTIFS($D$5:$D$72,"&lt;&gt;"&amp;"",$D$5:$D$72,"&lt;&gt;"&amp;"NL",$D$5:$D$72,"&lt;&gt;"&amp;"HORS LIGUE",W$5:W$72,"&lt;"&amp;W59)+1),Paramètres!$B$3:$C$56,2,FALSE)*Paramètres!$K$12))</f>
        <v>0</v>
      </c>
      <c r="Y59" s="46"/>
      <c r="Z59" s="2">
        <f>IF(Y$2="Bike &amp; Run",IF(ISNA(VLOOKUP(Y59,Paramètres!$B$3:$C$56,2,FALSE)),0,VLOOKUP(Y59,Paramètres!$B$3:$C$56,2,FALSE)*Paramètres!$K$13),IF(OR(Y59="",OR($D59="",$D59="NL",$D59="HORS LIGUE")),0,VLOOKUP(IF(OR(Y59="",OR($D59="",$D59="NL",$D59="HORS LIGUE")),"",COUNTIFS($D$5:$D$72,"&lt;&gt;"&amp;"",$D$5:$D$72,"&lt;&gt;"&amp;"NL",$D$5:$D$72,"&lt;&gt;"&amp;"HORS LIGUE",Y$5:Y$72,"&lt;"&amp;Y59)+1),Paramètres!$B$3:$C$56,2,FALSE)*Paramètres!$K$13))</f>
        <v>0</v>
      </c>
      <c r="AA59" s="46"/>
      <c r="AB59" s="2">
        <f>IF(AA$2="Bike &amp; Run",IF(ISNA(VLOOKUP(AA59,Paramètres!$B$3:$C$56,2,FALSE)),0,VLOOKUP(AA59,Paramètres!$B$3:$C$56,2,FALSE)*Paramètres!$K$14),IF(OR(AA59="",OR($D59="",$D59="NL",$D59="HORS LIGUE")),0,VLOOKUP(IF(OR(AA59="",OR($D59="",$D59="NL",$D59="HORS LIGUE")),"",COUNTIFS($D$5:$D$72,"&lt;&gt;"&amp;"",$D$5:$D$72,"&lt;&gt;"&amp;"NL",$D$5:$D$72,"&lt;&gt;"&amp;"HORS LIGUE",AA$5:AA$72,"&lt;"&amp;AA59)+1),Paramètres!$B$3:$C$56,2,FALSE)*Paramètres!$K$14))</f>
        <v>0</v>
      </c>
      <c r="AC59" s="46"/>
      <c r="AD59" s="2">
        <f>IF(AC$2="Bike &amp; Run",IF(ISNA(VLOOKUP(AC59,Paramètres!$B$3:$C$56,2,FALSE)),0,VLOOKUP(AC59,Paramètres!$B$3:$C$56,2,FALSE)*Paramètres!$K$15),IF(OR(AC59="",OR($D59="",$D59="NL",$D59="HORS LIGUE")),0,VLOOKUP(IF(OR(AC59="",OR($D59="",$D59="NL",$D59="HORS LIGUE")),"",COUNTIFS($D$5:$D$72,"&lt;&gt;"&amp;"",$D$5:$D$72,"&lt;&gt;"&amp;"NL",$D$5:$D$72,"&lt;&gt;"&amp;"HORS LIGUE",AC$5:AC$72,"&lt;"&amp;AC59)+1),Paramètres!$B$3:$C$56,2,FALSE)*Paramètres!$K$15))</f>
        <v>0</v>
      </c>
      <c r="AE59" s="46"/>
      <c r="AF59" s="2">
        <f>IF(AE$2="Bike &amp; Run",IF(ISNA(VLOOKUP(AE59,Paramètres!$B$3:$C$56,2,FALSE)),0,VLOOKUP(AE59,Paramètres!$B$3:$C$56,2,FALSE)*Paramètres!$K$16),IF(OR(AE59="",OR($D59="",$D59="NL",$D59="HORS LIGUE")),0,VLOOKUP(IF(OR(AE59="",OR($D59="",$D59="NL",$D59="HORS LIGUE")),"",COUNTIFS($D$5:$D$72,"&lt;&gt;"&amp;"",$D$5:$D$72,"&lt;&gt;"&amp;"NL",$D$5:$D$72,"&lt;&gt;"&amp;"HORS LIGUE",AE$5:AE$72,"&lt;"&amp;AE59)+1),Paramètres!$B$3:$C$56,2,FALSE)*Paramètres!$K$16))</f>
        <v>0</v>
      </c>
      <c r="AG59" s="46"/>
      <c r="AH59" s="2">
        <f>IF(AG$2="Bike &amp; Run",IF(ISNA(VLOOKUP(AG59,Paramètres!$B$3:$C$56,2,FALSE)),0,VLOOKUP(AG59,Paramètres!$B$3:$C$56,2,FALSE)*Paramètres!$K$17),IF(OR(AG59="",OR($D59="",$D59="NL",$D59="HORS LIGUE")),0,VLOOKUP(IF(OR(AG59="",OR($D59="",$D59="NL",$D59="HORS LIGUE")),"",COUNTIFS($D$5:$D$72,"&lt;&gt;"&amp;"",$D$5:$D$72,"&lt;&gt;"&amp;"NL",$D$5:$D$72,"&lt;&gt;"&amp;"HORS LIGUE",AG$5:AG$72,"&lt;"&amp;AG59)+1),Paramètres!$B$3:$C$56,2,FALSE)*Paramètres!$K$17))</f>
        <v>0</v>
      </c>
      <c r="AI59" s="40">
        <f t="shared" si="53"/>
        <v>0</v>
      </c>
      <c r="AJ59" s="3" t="str">
        <f t="shared" si="54"/>
        <v/>
      </c>
      <c r="AK59" s="5">
        <f t="shared" si="55"/>
        <v>0</v>
      </c>
      <c r="AL59" s="41">
        <f t="shared" si="56"/>
        <v>0</v>
      </c>
      <c r="AM59" s="33" t="str">
        <f t="shared" si="57"/>
        <v/>
      </c>
      <c r="AO59" s="22">
        <f t="shared" si="58"/>
        <v>0</v>
      </c>
      <c r="AP59">
        <f t="shared" si="59"/>
        <v>0</v>
      </c>
      <c r="AQ59">
        <f t="shared" si="60"/>
        <v>0</v>
      </c>
      <c r="AR59">
        <f t="shared" si="61"/>
        <v>0</v>
      </c>
      <c r="AS59">
        <f t="shared" si="62"/>
        <v>0</v>
      </c>
      <c r="AT59">
        <f t="shared" si="63"/>
        <v>0</v>
      </c>
      <c r="AU59">
        <f t="shared" si="64"/>
        <v>0</v>
      </c>
      <c r="AV59">
        <f t="shared" si="65"/>
        <v>0</v>
      </c>
      <c r="AW59">
        <f t="shared" si="66"/>
        <v>0</v>
      </c>
      <c r="AX59">
        <f t="shared" si="67"/>
        <v>0</v>
      </c>
      <c r="AY59">
        <f t="shared" si="68"/>
        <v>0</v>
      </c>
      <c r="AZ59">
        <f t="shared" si="69"/>
        <v>0</v>
      </c>
      <c r="BA59">
        <f t="shared" si="70"/>
        <v>0</v>
      </c>
      <c r="BB59">
        <f t="shared" si="71"/>
        <v>0</v>
      </c>
      <c r="BC59">
        <f t="shared" si="72"/>
        <v>0</v>
      </c>
      <c r="BD59">
        <f t="shared" si="73"/>
        <v>0</v>
      </c>
      <c r="BE59" s="22">
        <f t="shared" ref="BE59:BR59" si="96">BD59+LARGE($AO59:$BC59,BE$4)</f>
        <v>0</v>
      </c>
      <c r="BF59" s="22">
        <f t="shared" si="96"/>
        <v>0</v>
      </c>
      <c r="BG59" s="22">
        <f t="shared" si="96"/>
        <v>0</v>
      </c>
      <c r="BH59" s="22">
        <f t="shared" si="96"/>
        <v>0</v>
      </c>
      <c r="BI59" s="22">
        <f t="shared" si="96"/>
        <v>0</v>
      </c>
      <c r="BJ59" s="22">
        <f t="shared" si="96"/>
        <v>0</v>
      </c>
      <c r="BK59" s="22">
        <f t="shared" si="96"/>
        <v>0</v>
      </c>
      <c r="BL59" s="22">
        <f t="shared" si="96"/>
        <v>0</v>
      </c>
      <c r="BM59" s="22">
        <f t="shared" si="96"/>
        <v>0</v>
      </c>
      <c r="BN59" s="22">
        <f t="shared" si="96"/>
        <v>0</v>
      </c>
      <c r="BO59" s="22">
        <f t="shared" si="96"/>
        <v>0</v>
      </c>
      <c r="BP59" s="22">
        <f t="shared" si="96"/>
        <v>0</v>
      </c>
      <c r="BQ59" s="22">
        <f t="shared" si="96"/>
        <v>0</v>
      </c>
      <c r="BR59" s="22">
        <f t="shared" si="96"/>
        <v>0</v>
      </c>
    </row>
    <row r="60" spans="1:70" ht="16.5">
      <c r="A60" s="14"/>
      <c r="B60" s="32" t="str">
        <f>IF(ISNA(VLOOKUP(A60,'Licenciés Jeunes 2023'!A:C,3,0)),"",VLOOKUP(A60,'Licenciés Jeunes 2023'!A:C,3,0))</f>
        <v/>
      </c>
      <c r="C60" s="32" t="str">
        <f>IF(ISNA(VLOOKUP(A60,'Licenciés Jeunes 2023'!A:C,2,0)),"",VLOOKUP(A60,'Licenciés Jeunes 2023'!A:C,2,0))</f>
        <v/>
      </c>
      <c r="D60" s="32" t="str">
        <f>IF(ISNA(VLOOKUP(A60,'Licenciés Jeunes 2023'!A:F,6,0)),"",VLOOKUP(A60,'Licenciés Jeunes 2023'!A:F,6,0))</f>
        <v/>
      </c>
      <c r="E60" s="6"/>
      <c r="F60" s="2">
        <f>IF(E$2="Bike &amp; Run",IF(ISNA(VLOOKUP(E60,Paramètres!$B$3:$C$56,2,FALSE)),0,VLOOKUP(E60,Paramètres!$B$3:$C$56,2,FALSE)*Paramètres!$K$3),IF(OR(E60="",OR($D60="",$D60="NL",$D60="HORS LIGUE")),0,VLOOKUP(IF(OR(E60="",OR($D60="",$D60="NL",$D60="HORS LIGUE")),"",COUNTIFS($D$5:$D$72,"&lt;&gt;"&amp;"",$D$5:$D$72,"&lt;&gt;"&amp;"NL",$D$5:$D$72,"&lt;&gt;"&amp;"HORS LIGUE",E$5:E$72,"&lt;"&amp;E60)+1),Paramètres!$B$3:$C$56,2,FALSE)*Paramètres!$K$3))</f>
        <v>0</v>
      </c>
      <c r="G60" s="4"/>
      <c r="H60" s="2">
        <f>IF(G$2="Bike &amp; Run",IF(ISNA(VLOOKUP(G60,Paramètres!$B$3:$C$56,2,FALSE)),0,VLOOKUP(G60,Paramètres!$B$3:$C$56,2,FALSE)*Paramètres!$K$4),IF(OR(G60="",OR($D60="",$D60="NL",$D60="HORS LIGUE")),0,VLOOKUP(IF(OR(G60="",OR($D60="",$D60="NL",$D60="HORS LIGUE")),"",COUNTIFS($D$5:$D$72,"&lt;&gt;"&amp;"",$D$5:$D$72,"&lt;&gt;"&amp;"NL",$D$5:$D$72,"&lt;&gt;"&amp;"HORS LIGUE",G$5:G$72,"&lt;"&amp;G60)+1),Paramètres!$B$3:$C$56,2,FALSE)*Paramètres!$K$4))</f>
        <v>0</v>
      </c>
      <c r="I60" s="36"/>
      <c r="J60" s="2">
        <f>IF(I$2="Bike &amp; Run",IF(ISNA(VLOOKUP(I60,Paramètres!$B$3:$C$56,2,FALSE)),0,VLOOKUP(I60,Paramètres!$B$3:$C$56,2,FALSE)*Paramètres!$K$5),IF(OR(I60="",OR($D60="",$D60="NL",$D60="HORS LIGUE")),0,VLOOKUP(IF(OR(I60="",OR($D60="",$D60="NL",$D60="HORS LIGUE")),"",COUNTIFS($D$5:$D$72,"&lt;&gt;"&amp;"",$D$5:$D$72,"&lt;&gt;"&amp;"NL",$D$5:$D$72,"&lt;&gt;"&amp;"HORS LIGUE",I$5:I$72,"&lt;"&amp;I60)+1),Paramètres!$B$3:$C$56,2,FALSE)*Paramètres!$K$5))</f>
        <v>0</v>
      </c>
      <c r="K60" s="4"/>
      <c r="L60" s="2">
        <f>IF(K$2="Bike &amp; Run",IF(ISNA(VLOOKUP(K60,Paramètres!$B$3:$C$56,2,FALSE)),0,VLOOKUP(K60,Paramètres!$B$3:$C$56,2,FALSE)*Paramètres!$K$6),IF(OR(K60="",OR($D60="",$D60="NL",$D60="HORS LIGUE")),0,VLOOKUP(IF(OR(K60="",OR($D60="",$D60="NL",$D60="HORS LIGUE")),"",COUNTIFS($D$5:$D$72,"&lt;&gt;"&amp;"",$D$5:$D$72,"&lt;&gt;"&amp;"NL",$D$5:$D$72,"&lt;&gt;"&amp;"HORS LIGUE",K$5:K$72,"&lt;"&amp;K60)+1),Paramètres!$B$3:$C$56,2,FALSE)*Paramètres!$K$6))</f>
        <v>0</v>
      </c>
      <c r="M60" s="4"/>
      <c r="N60" s="2">
        <f>IF(M$2="Bike &amp; Run",IF(ISNA(VLOOKUP(M60,Paramètres!$B$3:$C$56,2,FALSE)),0,VLOOKUP(M60,Paramètres!$B$3:$C$56,2,FALSE)*Paramètres!$K$7),IF(OR(M60="",OR($D60="",$D60="NL",$D60="HORS LIGUE")),0,VLOOKUP(IF(OR(M60="",OR($D60="",$D60="NL",$D60="HORS LIGUE")),"",COUNTIFS($D$5:$D$72,"&lt;&gt;"&amp;"",$D$5:$D$72,"&lt;&gt;"&amp;"NL",$D$5:$D$72,"&lt;&gt;"&amp;"HORS LIGUE",M$5:M$72,"&lt;"&amp;M60)+1),Paramètres!$B$3:$C$56,2,FALSE)*Paramètres!$K$7))</f>
        <v>0</v>
      </c>
      <c r="O60" s="46"/>
      <c r="P60" s="2">
        <f>IF(O$2="Bike &amp; Run",IF(ISNA(VLOOKUP(O60,Paramètres!$B$3:$C$56,2,FALSE)),0,VLOOKUP(O60,Paramètres!$B$3:$C$56,2,FALSE)*Paramètres!$K$8),IF(OR(O60="",OR($D60="",$D60="NL",$D60="HORS LIGUE")),0,VLOOKUP(IF(OR(O60="",OR($D60="",$D60="NL",$D60="HORS LIGUE")),"",COUNTIFS($D$5:$D$72,"&lt;&gt;"&amp;"",$D$5:$D$72,"&lt;&gt;"&amp;"NL",$D$5:$D$72,"&lt;&gt;"&amp;"HORS LIGUE",O$5:O$72,"&lt;"&amp;O60)+1),Paramètres!$B$3:$C$56,2,FALSE)*Paramètres!$K$8))</f>
        <v>0</v>
      </c>
      <c r="Q60" s="46"/>
      <c r="R60" s="2">
        <f>IF(Q$2="Bike &amp; Run",IF(ISNA(VLOOKUP(Q60,Paramètres!$B$3:$C$56,2,FALSE)),0,VLOOKUP(Q60,Paramètres!$B$3:$C$56,2,FALSE)*Paramètres!$K$9),IF(OR(Q60="",OR($D60="",$D60="NL",$D60="HORS LIGUE")),0,VLOOKUP(IF(OR(Q60="",OR($D60="",$D60="NL",$D60="HORS LIGUE")),"",COUNTIFS($D$5:$D$72,"&lt;&gt;"&amp;"",$D$5:$D$72,"&lt;&gt;"&amp;"NL",$D$5:$D$72,"&lt;&gt;"&amp;"HORS LIGUE",Q$5:Q$72,"&lt;"&amp;Q60)+1),Paramètres!$B$3:$C$56,2,FALSE)*Paramètres!$K$9))</f>
        <v>0</v>
      </c>
      <c r="S60" s="46"/>
      <c r="T60" s="2">
        <f>IF(S$2="Bike &amp; Run",IF(ISNA(VLOOKUP(S60,Paramètres!$B$3:$C$56,2,FALSE)),0,VLOOKUP(S60,Paramètres!$B$3:$C$56,2,FALSE)*Paramètres!$K$10),IF(OR(S60="",OR($D60="",$D60="NL",$D60="HORS LIGUE")),0,VLOOKUP(IF(OR(S60="",OR($D60="",$D60="NL",$D60="HORS LIGUE")),"",COUNTIFS($D$5:$D$72,"&lt;&gt;"&amp;"",$D$5:$D$72,"&lt;&gt;"&amp;"NL",$D$5:$D$72,"&lt;&gt;"&amp;"HORS LIGUE",S$5:S$72,"&lt;"&amp;S60)+1),Paramètres!$B$3:$C$56,2,FALSE)*Paramètres!$K$10))</f>
        <v>0</v>
      </c>
      <c r="U60" s="46"/>
      <c r="V60" s="2">
        <f>IF(U$2="Bike &amp; Run",IF(ISNA(VLOOKUP(U60,Paramètres!$B$3:$C$56,2,FALSE)),0,VLOOKUP(U60,Paramètres!$B$3:$C$56,2,FALSE)*Paramètres!$K$11),IF(OR(U60="",OR($D60="",$D60="NL",$D60="HORS LIGUE")),0,VLOOKUP(IF(OR(U60="",OR($D60="",$D60="NL",$D60="HORS LIGUE")),"",COUNTIFS($D$5:$D$72,"&lt;&gt;"&amp;"",$D$5:$D$72,"&lt;&gt;"&amp;"NL",$D$5:$D$72,"&lt;&gt;"&amp;"HORS LIGUE",U$5:U$72,"&lt;"&amp;U60)+1),Paramètres!$B$3:$C$56,2,FALSE)*Paramètres!$K$11))</f>
        <v>0</v>
      </c>
      <c r="W60" s="46"/>
      <c r="X60" s="2">
        <f>IF(W$2="Bike &amp; Run",IF(ISNA(VLOOKUP(W60,Paramètres!$B$3:$C$56,2,FALSE)),0,VLOOKUP(W60,Paramètres!$B$3:$C$56,2,FALSE)*Paramètres!$K$12),IF(OR(W60="",OR($D60="",$D60="NL",$D60="HORS LIGUE")),0,VLOOKUP(IF(OR(W60="",OR($D60="",$D60="NL",$D60="HORS LIGUE")),"",COUNTIFS($D$5:$D$72,"&lt;&gt;"&amp;"",$D$5:$D$72,"&lt;&gt;"&amp;"NL",$D$5:$D$72,"&lt;&gt;"&amp;"HORS LIGUE",W$5:W$72,"&lt;"&amp;W60)+1),Paramètres!$B$3:$C$56,2,FALSE)*Paramètres!$K$12))</f>
        <v>0</v>
      </c>
      <c r="Y60" s="46"/>
      <c r="Z60" s="2">
        <f>IF(Y$2="Bike &amp; Run",IF(ISNA(VLOOKUP(Y60,Paramètres!$B$3:$C$56,2,FALSE)),0,VLOOKUP(Y60,Paramètres!$B$3:$C$56,2,FALSE)*Paramètres!$K$13),IF(OR(Y60="",OR($D60="",$D60="NL",$D60="HORS LIGUE")),0,VLOOKUP(IF(OR(Y60="",OR($D60="",$D60="NL",$D60="HORS LIGUE")),"",COUNTIFS($D$5:$D$72,"&lt;&gt;"&amp;"",$D$5:$D$72,"&lt;&gt;"&amp;"NL",$D$5:$D$72,"&lt;&gt;"&amp;"HORS LIGUE",Y$5:Y$72,"&lt;"&amp;Y60)+1),Paramètres!$B$3:$C$56,2,FALSE)*Paramètres!$K$13))</f>
        <v>0</v>
      </c>
      <c r="AA60" s="46"/>
      <c r="AB60" s="2">
        <f>IF(AA$2="Bike &amp; Run",IF(ISNA(VLOOKUP(AA60,Paramètres!$B$3:$C$56,2,FALSE)),0,VLOOKUP(AA60,Paramètres!$B$3:$C$56,2,FALSE)*Paramètres!$K$14),IF(OR(AA60="",OR($D60="",$D60="NL",$D60="HORS LIGUE")),0,VLOOKUP(IF(OR(AA60="",OR($D60="",$D60="NL",$D60="HORS LIGUE")),"",COUNTIFS($D$5:$D$72,"&lt;&gt;"&amp;"",$D$5:$D$72,"&lt;&gt;"&amp;"NL",$D$5:$D$72,"&lt;&gt;"&amp;"HORS LIGUE",AA$5:AA$72,"&lt;"&amp;AA60)+1),Paramètres!$B$3:$C$56,2,FALSE)*Paramètres!$K$14))</f>
        <v>0</v>
      </c>
      <c r="AC60" s="46"/>
      <c r="AD60" s="2">
        <f>IF(AC$2="Bike &amp; Run",IF(ISNA(VLOOKUP(AC60,Paramètres!$B$3:$C$56,2,FALSE)),0,VLOOKUP(AC60,Paramètres!$B$3:$C$56,2,FALSE)*Paramètres!$K$15),IF(OR(AC60="",OR($D60="",$D60="NL",$D60="HORS LIGUE")),0,VLOOKUP(IF(OR(AC60="",OR($D60="",$D60="NL",$D60="HORS LIGUE")),"",COUNTIFS($D$5:$D$72,"&lt;&gt;"&amp;"",$D$5:$D$72,"&lt;&gt;"&amp;"NL",$D$5:$D$72,"&lt;&gt;"&amp;"HORS LIGUE",AC$5:AC$72,"&lt;"&amp;AC60)+1),Paramètres!$B$3:$C$56,2,FALSE)*Paramètres!$K$15))</f>
        <v>0</v>
      </c>
      <c r="AE60" s="46"/>
      <c r="AF60" s="2">
        <f>IF(AE$2="Bike &amp; Run",IF(ISNA(VLOOKUP(AE60,Paramètres!$B$3:$C$56,2,FALSE)),0,VLOOKUP(AE60,Paramètres!$B$3:$C$56,2,FALSE)*Paramètres!$K$16),IF(OR(AE60="",OR($D60="",$D60="NL",$D60="HORS LIGUE")),0,VLOOKUP(IF(OR(AE60="",OR($D60="",$D60="NL",$D60="HORS LIGUE")),"",COUNTIFS($D$5:$D$72,"&lt;&gt;"&amp;"",$D$5:$D$72,"&lt;&gt;"&amp;"NL",$D$5:$D$72,"&lt;&gt;"&amp;"HORS LIGUE",AE$5:AE$72,"&lt;"&amp;AE60)+1),Paramètres!$B$3:$C$56,2,FALSE)*Paramètres!$K$16))</f>
        <v>0</v>
      </c>
      <c r="AG60" s="46"/>
      <c r="AH60" s="2">
        <f>IF(AG$2="Bike &amp; Run",IF(ISNA(VLOOKUP(AG60,Paramètres!$B$3:$C$56,2,FALSE)),0,VLOOKUP(AG60,Paramètres!$B$3:$C$56,2,FALSE)*Paramètres!$K$17),IF(OR(AG60="",OR($D60="",$D60="NL",$D60="HORS LIGUE")),0,VLOOKUP(IF(OR(AG60="",OR($D60="",$D60="NL",$D60="HORS LIGUE")),"",COUNTIFS($D$5:$D$72,"&lt;&gt;"&amp;"",$D$5:$D$72,"&lt;&gt;"&amp;"NL",$D$5:$D$72,"&lt;&gt;"&amp;"HORS LIGUE",AG$5:AG$72,"&lt;"&amp;AG60)+1),Paramètres!$B$3:$C$56,2,FALSE)*Paramètres!$K$17))</f>
        <v>0</v>
      </c>
      <c r="AI60" s="40">
        <f t="shared" si="53"/>
        <v>0</v>
      </c>
      <c r="AJ60" s="3" t="str">
        <f t="shared" si="54"/>
        <v/>
      </c>
      <c r="AK60" s="5">
        <f t="shared" si="55"/>
        <v>0</v>
      </c>
      <c r="AL60" s="41">
        <f t="shared" si="56"/>
        <v>0</v>
      </c>
      <c r="AM60" s="33" t="str">
        <f t="shared" si="57"/>
        <v/>
      </c>
      <c r="AO60" s="22">
        <f t="shared" si="58"/>
        <v>0</v>
      </c>
      <c r="AP60">
        <f t="shared" si="59"/>
        <v>0</v>
      </c>
      <c r="AQ60">
        <f t="shared" si="60"/>
        <v>0</v>
      </c>
      <c r="AR60">
        <f t="shared" si="61"/>
        <v>0</v>
      </c>
      <c r="AS60">
        <f t="shared" si="62"/>
        <v>0</v>
      </c>
      <c r="AT60">
        <f t="shared" si="63"/>
        <v>0</v>
      </c>
      <c r="AU60">
        <f t="shared" si="64"/>
        <v>0</v>
      </c>
      <c r="AV60">
        <f t="shared" si="65"/>
        <v>0</v>
      </c>
      <c r="AW60">
        <f t="shared" si="66"/>
        <v>0</v>
      </c>
      <c r="AX60">
        <f t="shared" si="67"/>
        <v>0</v>
      </c>
      <c r="AY60">
        <f t="shared" si="68"/>
        <v>0</v>
      </c>
      <c r="AZ60">
        <f t="shared" si="69"/>
        <v>0</v>
      </c>
      <c r="BA60">
        <f t="shared" si="70"/>
        <v>0</v>
      </c>
      <c r="BB60">
        <f t="shared" si="71"/>
        <v>0</v>
      </c>
      <c r="BC60">
        <f t="shared" si="72"/>
        <v>0</v>
      </c>
      <c r="BD60">
        <f t="shared" si="73"/>
        <v>0</v>
      </c>
      <c r="BE60" s="22">
        <f t="shared" ref="BE60:BR60" si="97">BD60+LARGE($AO60:$BC60,BE$4)</f>
        <v>0</v>
      </c>
      <c r="BF60" s="22">
        <f t="shared" si="97"/>
        <v>0</v>
      </c>
      <c r="BG60" s="22">
        <f t="shared" si="97"/>
        <v>0</v>
      </c>
      <c r="BH60" s="22">
        <f t="shared" si="97"/>
        <v>0</v>
      </c>
      <c r="BI60" s="22">
        <f t="shared" si="97"/>
        <v>0</v>
      </c>
      <c r="BJ60" s="22">
        <f t="shared" si="97"/>
        <v>0</v>
      </c>
      <c r="BK60" s="22">
        <f t="shared" si="97"/>
        <v>0</v>
      </c>
      <c r="BL60" s="22">
        <f t="shared" si="97"/>
        <v>0</v>
      </c>
      <c r="BM60" s="22">
        <f t="shared" si="97"/>
        <v>0</v>
      </c>
      <c r="BN60" s="22">
        <f t="shared" si="97"/>
        <v>0</v>
      </c>
      <c r="BO60" s="22">
        <f t="shared" si="97"/>
        <v>0</v>
      </c>
      <c r="BP60" s="22">
        <f t="shared" si="97"/>
        <v>0</v>
      </c>
      <c r="BQ60" s="22">
        <f t="shared" si="97"/>
        <v>0</v>
      </c>
      <c r="BR60" s="22">
        <f t="shared" si="97"/>
        <v>0</v>
      </c>
    </row>
    <row r="61" spans="1:70" ht="16.5">
      <c r="A61" s="14"/>
      <c r="B61" s="32" t="str">
        <f>IF(ISNA(VLOOKUP(A61,'Licenciés Jeunes 2023'!A:C,3,0)),"",VLOOKUP(A61,'Licenciés Jeunes 2023'!A:C,3,0))</f>
        <v/>
      </c>
      <c r="C61" s="32" t="str">
        <f>IF(ISNA(VLOOKUP(A61,'Licenciés Jeunes 2023'!A:C,2,0)),"",VLOOKUP(A61,'Licenciés Jeunes 2023'!A:C,2,0))</f>
        <v/>
      </c>
      <c r="D61" s="32" t="str">
        <f>IF(ISNA(VLOOKUP(A61,'Licenciés Jeunes 2023'!A:F,6,0)),"",VLOOKUP(A61,'Licenciés Jeunes 2023'!A:F,6,0))</f>
        <v/>
      </c>
      <c r="E61" s="6"/>
      <c r="F61" s="2">
        <f>IF(E$2="Bike &amp; Run",IF(ISNA(VLOOKUP(E61,Paramètres!$B$3:$C$56,2,FALSE)),0,VLOOKUP(E61,Paramètres!$B$3:$C$56,2,FALSE)*Paramètres!$K$3),IF(OR(E61="",OR($D61="",$D61="NL",$D61="HORS LIGUE")),0,VLOOKUP(IF(OR(E61="",OR($D61="",$D61="NL",$D61="HORS LIGUE")),"",COUNTIFS($D$5:$D$72,"&lt;&gt;"&amp;"",$D$5:$D$72,"&lt;&gt;"&amp;"NL",$D$5:$D$72,"&lt;&gt;"&amp;"HORS LIGUE",E$5:E$72,"&lt;"&amp;E61)+1),Paramètres!$B$3:$C$56,2,FALSE)*Paramètres!$K$3))</f>
        <v>0</v>
      </c>
      <c r="G61" s="4"/>
      <c r="H61" s="2">
        <f>IF(G$2="Bike &amp; Run",IF(ISNA(VLOOKUP(G61,Paramètres!$B$3:$C$56,2,FALSE)),0,VLOOKUP(G61,Paramètres!$B$3:$C$56,2,FALSE)*Paramètres!$K$4),IF(OR(G61="",OR($D61="",$D61="NL",$D61="HORS LIGUE")),0,VLOOKUP(IF(OR(G61="",OR($D61="",$D61="NL",$D61="HORS LIGUE")),"",COUNTIFS($D$5:$D$72,"&lt;&gt;"&amp;"",$D$5:$D$72,"&lt;&gt;"&amp;"NL",$D$5:$D$72,"&lt;&gt;"&amp;"HORS LIGUE",G$5:G$72,"&lt;"&amp;G61)+1),Paramètres!$B$3:$C$56,2,FALSE)*Paramètres!$K$4))</f>
        <v>0</v>
      </c>
      <c r="I61" s="36"/>
      <c r="J61" s="2">
        <f>IF(I$2="Bike &amp; Run",IF(ISNA(VLOOKUP(I61,Paramètres!$B$3:$C$56,2,FALSE)),0,VLOOKUP(I61,Paramètres!$B$3:$C$56,2,FALSE)*Paramètres!$K$5),IF(OR(I61="",OR($D61="",$D61="NL",$D61="HORS LIGUE")),0,VLOOKUP(IF(OR(I61="",OR($D61="",$D61="NL",$D61="HORS LIGUE")),"",COUNTIFS($D$5:$D$72,"&lt;&gt;"&amp;"",$D$5:$D$72,"&lt;&gt;"&amp;"NL",$D$5:$D$72,"&lt;&gt;"&amp;"HORS LIGUE",I$5:I$72,"&lt;"&amp;I61)+1),Paramètres!$B$3:$C$56,2,FALSE)*Paramètres!$K$5))</f>
        <v>0</v>
      </c>
      <c r="K61" s="4"/>
      <c r="L61" s="2">
        <f>IF(K$2="Bike &amp; Run",IF(ISNA(VLOOKUP(K61,Paramètres!$B$3:$C$56,2,FALSE)),0,VLOOKUP(K61,Paramètres!$B$3:$C$56,2,FALSE)*Paramètres!$K$6),IF(OR(K61="",OR($D61="",$D61="NL",$D61="HORS LIGUE")),0,VLOOKUP(IF(OR(K61="",OR($D61="",$D61="NL",$D61="HORS LIGUE")),"",COUNTIFS($D$5:$D$72,"&lt;&gt;"&amp;"",$D$5:$D$72,"&lt;&gt;"&amp;"NL",$D$5:$D$72,"&lt;&gt;"&amp;"HORS LIGUE",K$5:K$72,"&lt;"&amp;K61)+1),Paramètres!$B$3:$C$56,2,FALSE)*Paramètres!$K$6))</f>
        <v>0</v>
      </c>
      <c r="M61" s="4"/>
      <c r="N61" s="2">
        <f>IF(M$2="Bike &amp; Run",IF(ISNA(VLOOKUP(M61,Paramètres!$B$3:$C$56,2,FALSE)),0,VLOOKUP(M61,Paramètres!$B$3:$C$56,2,FALSE)*Paramètres!$K$7),IF(OR(M61="",OR($D61="",$D61="NL",$D61="HORS LIGUE")),0,VLOOKUP(IF(OR(M61="",OR($D61="",$D61="NL",$D61="HORS LIGUE")),"",COUNTIFS($D$5:$D$72,"&lt;&gt;"&amp;"",$D$5:$D$72,"&lt;&gt;"&amp;"NL",$D$5:$D$72,"&lt;&gt;"&amp;"HORS LIGUE",M$5:M$72,"&lt;"&amp;M61)+1),Paramètres!$B$3:$C$56,2,FALSE)*Paramètres!$K$7))</f>
        <v>0</v>
      </c>
      <c r="O61" s="46"/>
      <c r="P61" s="2">
        <f>IF(O$2="Bike &amp; Run",IF(ISNA(VLOOKUP(O61,Paramètres!$B$3:$C$56,2,FALSE)),0,VLOOKUP(O61,Paramètres!$B$3:$C$56,2,FALSE)*Paramètres!$K$8),IF(OR(O61="",OR($D61="",$D61="NL",$D61="HORS LIGUE")),0,VLOOKUP(IF(OR(O61="",OR($D61="",$D61="NL",$D61="HORS LIGUE")),"",COUNTIFS($D$5:$D$72,"&lt;&gt;"&amp;"",$D$5:$D$72,"&lt;&gt;"&amp;"NL",$D$5:$D$72,"&lt;&gt;"&amp;"HORS LIGUE",O$5:O$72,"&lt;"&amp;O61)+1),Paramètres!$B$3:$C$56,2,FALSE)*Paramètres!$K$8))</f>
        <v>0</v>
      </c>
      <c r="Q61" s="46"/>
      <c r="R61" s="2">
        <f>IF(Q$2="Bike &amp; Run",IF(ISNA(VLOOKUP(Q61,Paramètres!$B$3:$C$56,2,FALSE)),0,VLOOKUP(Q61,Paramètres!$B$3:$C$56,2,FALSE)*Paramètres!$K$9),IF(OR(Q61="",OR($D61="",$D61="NL",$D61="HORS LIGUE")),0,VLOOKUP(IF(OR(Q61="",OR($D61="",$D61="NL",$D61="HORS LIGUE")),"",COUNTIFS($D$5:$D$72,"&lt;&gt;"&amp;"",$D$5:$D$72,"&lt;&gt;"&amp;"NL",$D$5:$D$72,"&lt;&gt;"&amp;"HORS LIGUE",Q$5:Q$72,"&lt;"&amp;Q61)+1),Paramètres!$B$3:$C$56,2,FALSE)*Paramètres!$K$9))</f>
        <v>0</v>
      </c>
      <c r="S61" s="46"/>
      <c r="T61" s="2">
        <f>IF(S$2="Bike &amp; Run",IF(ISNA(VLOOKUP(S61,Paramètres!$B$3:$C$56,2,FALSE)),0,VLOOKUP(S61,Paramètres!$B$3:$C$56,2,FALSE)*Paramètres!$K$10),IF(OR(S61="",OR($D61="",$D61="NL",$D61="HORS LIGUE")),0,VLOOKUP(IF(OR(S61="",OR($D61="",$D61="NL",$D61="HORS LIGUE")),"",COUNTIFS($D$5:$D$72,"&lt;&gt;"&amp;"",$D$5:$D$72,"&lt;&gt;"&amp;"NL",$D$5:$D$72,"&lt;&gt;"&amp;"HORS LIGUE",S$5:S$72,"&lt;"&amp;S61)+1),Paramètres!$B$3:$C$56,2,FALSE)*Paramètres!$K$10))</f>
        <v>0</v>
      </c>
      <c r="U61" s="46"/>
      <c r="V61" s="2">
        <f>IF(U$2="Bike &amp; Run",IF(ISNA(VLOOKUP(U61,Paramètres!$B$3:$C$56,2,FALSE)),0,VLOOKUP(U61,Paramètres!$B$3:$C$56,2,FALSE)*Paramètres!$K$11),IF(OR(U61="",OR($D61="",$D61="NL",$D61="HORS LIGUE")),0,VLOOKUP(IF(OR(U61="",OR($D61="",$D61="NL",$D61="HORS LIGUE")),"",COUNTIFS($D$5:$D$72,"&lt;&gt;"&amp;"",$D$5:$D$72,"&lt;&gt;"&amp;"NL",$D$5:$D$72,"&lt;&gt;"&amp;"HORS LIGUE",U$5:U$72,"&lt;"&amp;U61)+1),Paramètres!$B$3:$C$56,2,FALSE)*Paramètres!$K$11))</f>
        <v>0</v>
      </c>
      <c r="W61" s="46"/>
      <c r="X61" s="2">
        <f>IF(W$2="Bike &amp; Run",IF(ISNA(VLOOKUP(W61,Paramètres!$B$3:$C$56,2,FALSE)),0,VLOOKUP(W61,Paramètres!$B$3:$C$56,2,FALSE)*Paramètres!$K$12),IF(OR(W61="",OR($D61="",$D61="NL",$D61="HORS LIGUE")),0,VLOOKUP(IF(OR(W61="",OR($D61="",$D61="NL",$D61="HORS LIGUE")),"",COUNTIFS($D$5:$D$72,"&lt;&gt;"&amp;"",$D$5:$D$72,"&lt;&gt;"&amp;"NL",$D$5:$D$72,"&lt;&gt;"&amp;"HORS LIGUE",W$5:W$72,"&lt;"&amp;W61)+1),Paramètres!$B$3:$C$56,2,FALSE)*Paramètres!$K$12))</f>
        <v>0</v>
      </c>
      <c r="Y61" s="46"/>
      <c r="Z61" s="2">
        <f>IF(Y$2="Bike &amp; Run",IF(ISNA(VLOOKUP(Y61,Paramètres!$B$3:$C$56,2,FALSE)),0,VLOOKUP(Y61,Paramètres!$B$3:$C$56,2,FALSE)*Paramètres!$K$13),IF(OR(Y61="",OR($D61="",$D61="NL",$D61="HORS LIGUE")),0,VLOOKUP(IF(OR(Y61="",OR($D61="",$D61="NL",$D61="HORS LIGUE")),"",COUNTIFS($D$5:$D$72,"&lt;&gt;"&amp;"",$D$5:$D$72,"&lt;&gt;"&amp;"NL",$D$5:$D$72,"&lt;&gt;"&amp;"HORS LIGUE",Y$5:Y$72,"&lt;"&amp;Y61)+1),Paramètres!$B$3:$C$56,2,FALSE)*Paramètres!$K$13))</f>
        <v>0</v>
      </c>
      <c r="AA61" s="46"/>
      <c r="AB61" s="2">
        <f>IF(AA$2="Bike &amp; Run",IF(ISNA(VLOOKUP(AA61,Paramètres!$B$3:$C$56,2,FALSE)),0,VLOOKUP(AA61,Paramètres!$B$3:$C$56,2,FALSE)*Paramètres!$K$14),IF(OR(AA61="",OR($D61="",$D61="NL",$D61="HORS LIGUE")),0,VLOOKUP(IF(OR(AA61="",OR($D61="",$D61="NL",$D61="HORS LIGUE")),"",COUNTIFS($D$5:$D$72,"&lt;&gt;"&amp;"",$D$5:$D$72,"&lt;&gt;"&amp;"NL",$D$5:$D$72,"&lt;&gt;"&amp;"HORS LIGUE",AA$5:AA$72,"&lt;"&amp;AA61)+1),Paramètres!$B$3:$C$56,2,FALSE)*Paramètres!$K$14))</f>
        <v>0</v>
      </c>
      <c r="AC61" s="46"/>
      <c r="AD61" s="2">
        <f>IF(AC$2="Bike &amp; Run",IF(ISNA(VLOOKUP(AC61,Paramètres!$B$3:$C$56,2,FALSE)),0,VLOOKUP(AC61,Paramètres!$B$3:$C$56,2,FALSE)*Paramètres!$K$15),IF(OR(AC61="",OR($D61="",$D61="NL",$D61="HORS LIGUE")),0,VLOOKUP(IF(OR(AC61="",OR($D61="",$D61="NL",$D61="HORS LIGUE")),"",COUNTIFS($D$5:$D$72,"&lt;&gt;"&amp;"",$D$5:$D$72,"&lt;&gt;"&amp;"NL",$D$5:$D$72,"&lt;&gt;"&amp;"HORS LIGUE",AC$5:AC$72,"&lt;"&amp;AC61)+1),Paramètres!$B$3:$C$56,2,FALSE)*Paramètres!$K$15))</f>
        <v>0</v>
      </c>
      <c r="AE61" s="46"/>
      <c r="AF61" s="2">
        <f>IF(AE$2="Bike &amp; Run",IF(ISNA(VLOOKUP(AE61,Paramètres!$B$3:$C$56,2,FALSE)),0,VLOOKUP(AE61,Paramètres!$B$3:$C$56,2,FALSE)*Paramètres!$K$16),IF(OR(AE61="",OR($D61="",$D61="NL",$D61="HORS LIGUE")),0,VLOOKUP(IF(OR(AE61="",OR($D61="",$D61="NL",$D61="HORS LIGUE")),"",COUNTIFS($D$5:$D$72,"&lt;&gt;"&amp;"",$D$5:$D$72,"&lt;&gt;"&amp;"NL",$D$5:$D$72,"&lt;&gt;"&amp;"HORS LIGUE",AE$5:AE$72,"&lt;"&amp;AE61)+1),Paramètres!$B$3:$C$56,2,FALSE)*Paramètres!$K$16))</f>
        <v>0</v>
      </c>
      <c r="AG61" s="46"/>
      <c r="AH61" s="2">
        <f>IF(AG$2="Bike &amp; Run",IF(ISNA(VLOOKUP(AG61,Paramètres!$B$3:$C$56,2,FALSE)),0,VLOOKUP(AG61,Paramètres!$B$3:$C$56,2,FALSE)*Paramètres!$K$17),IF(OR(AG61="",OR($D61="",$D61="NL",$D61="HORS LIGUE")),0,VLOOKUP(IF(OR(AG61="",OR($D61="",$D61="NL",$D61="HORS LIGUE")),"",COUNTIFS($D$5:$D$72,"&lt;&gt;"&amp;"",$D$5:$D$72,"&lt;&gt;"&amp;"NL",$D$5:$D$72,"&lt;&gt;"&amp;"HORS LIGUE",AG$5:AG$72,"&lt;"&amp;AG61)+1),Paramètres!$B$3:$C$56,2,FALSE)*Paramètres!$K$17))</f>
        <v>0</v>
      </c>
      <c r="AI61" s="40">
        <f t="shared" si="53"/>
        <v>0</v>
      </c>
      <c r="AJ61" s="3" t="str">
        <f t="shared" si="54"/>
        <v/>
      </c>
      <c r="AK61" s="5">
        <f t="shared" si="55"/>
        <v>0</v>
      </c>
      <c r="AL61" s="41">
        <f t="shared" si="56"/>
        <v>0</v>
      </c>
      <c r="AM61" s="33" t="str">
        <f t="shared" si="57"/>
        <v/>
      </c>
      <c r="AO61" s="22">
        <f t="shared" si="58"/>
        <v>0</v>
      </c>
      <c r="AP61">
        <f t="shared" si="59"/>
        <v>0</v>
      </c>
      <c r="AQ61">
        <f t="shared" si="60"/>
        <v>0</v>
      </c>
      <c r="AR61">
        <f t="shared" si="61"/>
        <v>0</v>
      </c>
      <c r="AS61">
        <f t="shared" si="62"/>
        <v>0</v>
      </c>
      <c r="AT61">
        <f t="shared" si="63"/>
        <v>0</v>
      </c>
      <c r="AU61">
        <f t="shared" si="64"/>
        <v>0</v>
      </c>
      <c r="AV61">
        <f t="shared" si="65"/>
        <v>0</v>
      </c>
      <c r="AW61">
        <f t="shared" si="66"/>
        <v>0</v>
      </c>
      <c r="AX61">
        <f t="shared" si="67"/>
        <v>0</v>
      </c>
      <c r="AY61">
        <f t="shared" si="68"/>
        <v>0</v>
      </c>
      <c r="AZ61">
        <f t="shared" si="69"/>
        <v>0</v>
      </c>
      <c r="BA61">
        <f t="shared" si="70"/>
        <v>0</v>
      </c>
      <c r="BB61">
        <f t="shared" si="71"/>
        <v>0</v>
      </c>
      <c r="BC61">
        <f t="shared" si="72"/>
        <v>0</v>
      </c>
      <c r="BD61">
        <f t="shared" si="73"/>
        <v>0</v>
      </c>
      <c r="BE61" s="22">
        <f t="shared" ref="BE61:BR61" si="98">BD61+LARGE($AO61:$BC61,BE$4)</f>
        <v>0</v>
      </c>
      <c r="BF61" s="22">
        <f t="shared" si="98"/>
        <v>0</v>
      </c>
      <c r="BG61" s="22">
        <f t="shared" si="98"/>
        <v>0</v>
      </c>
      <c r="BH61" s="22">
        <f t="shared" si="98"/>
        <v>0</v>
      </c>
      <c r="BI61" s="22">
        <f t="shared" si="98"/>
        <v>0</v>
      </c>
      <c r="BJ61" s="22">
        <f t="shared" si="98"/>
        <v>0</v>
      </c>
      <c r="BK61" s="22">
        <f t="shared" si="98"/>
        <v>0</v>
      </c>
      <c r="BL61" s="22">
        <f t="shared" si="98"/>
        <v>0</v>
      </c>
      <c r="BM61" s="22">
        <f t="shared" si="98"/>
        <v>0</v>
      </c>
      <c r="BN61" s="22">
        <f t="shared" si="98"/>
        <v>0</v>
      </c>
      <c r="BO61" s="22">
        <f t="shared" si="98"/>
        <v>0</v>
      </c>
      <c r="BP61" s="22">
        <f t="shared" si="98"/>
        <v>0</v>
      </c>
      <c r="BQ61" s="22">
        <f t="shared" si="98"/>
        <v>0</v>
      </c>
      <c r="BR61" s="22">
        <f t="shared" si="98"/>
        <v>0</v>
      </c>
    </row>
    <row r="62" spans="1:70" ht="16.5">
      <c r="A62" s="14"/>
      <c r="B62" s="32" t="str">
        <f>IF(ISNA(VLOOKUP(A62,'Licenciés Jeunes 2023'!A:C,3,0)),"",VLOOKUP(A62,'Licenciés Jeunes 2023'!A:C,3,0))</f>
        <v/>
      </c>
      <c r="C62" s="32" t="str">
        <f>IF(ISNA(VLOOKUP(A62,'Licenciés Jeunes 2023'!A:C,2,0)),"",VLOOKUP(A62,'Licenciés Jeunes 2023'!A:C,2,0))</f>
        <v/>
      </c>
      <c r="D62" s="32" t="str">
        <f>IF(ISNA(VLOOKUP(A62,'Licenciés Jeunes 2023'!A:F,6,0)),"",VLOOKUP(A62,'Licenciés Jeunes 2023'!A:F,6,0))</f>
        <v/>
      </c>
      <c r="E62" s="6"/>
      <c r="F62" s="2">
        <f>IF(E$2="Bike &amp; Run",IF(ISNA(VLOOKUP(E62,Paramètres!$B$3:$C$56,2,FALSE)),0,VLOOKUP(E62,Paramètres!$B$3:$C$56,2,FALSE)*Paramètres!$K$3),IF(OR(E62="",OR($D62="",$D62="NL",$D62="HORS LIGUE")),0,VLOOKUP(IF(OR(E62="",OR($D62="",$D62="NL",$D62="HORS LIGUE")),"",COUNTIFS($D$5:$D$72,"&lt;&gt;"&amp;"",$D$5:$D$72,"&lt;&gt;"&amp;"NL",$D$5:$D$72,"&lt;&gt;"&amp;"HORS LIGUE",E$5:E$72,"&lt;"&amp;E62)+1),Paramètres!$B$3:$C$56,2,FALSE)*Paramètres!$K$3))</f>
        <v>0</v>
      </c>
      <c r="G62" s="4"/>
      <c r="H62" s="2">
        <f>IF(G$2="Bike &amp; Run",IF(ISNA(VLOOKUP(G62,Paramètres!$B$3:$C$56,2,FALSE)),0,VLOOKUP(G62,Paramètres!$B$3:$C$56,2,FALSE)*Paramètres!$K$4),IF(OR(G62="",OR($D62="",$D62="NL",$D62="HORS LIGUE")),0,VLOOKUP(IF(OR(G62="",OR($D62="",$D62="NL",$D62="HORS LIGUE")),"",COUNTIFS($D$5:$D$72,"&lt;&gt;"&amp;"",$D$5:$D$72,"&lt;&gt;"&amp;"NL",$D$5:$D$72,"&lt;&gt;"&amp;"HORS LIGUE",G$5:G$72,"&lt;"&amp;G62)+1),Paramètres!$B$3:$C$56,2,FALSE)*Paramètres!$K$4))</f>
        <v>0</v>
      </c>
      <c r="I62" s="36"/>
      <c r="J62" s="2">
        <f>IF(I$2="Bike &amp; Run",IF(ISNA(VLOOKUP(I62,Paramètres!$B$3:$C$56,2,FALSE)),0,VLOOKUP(I62,Paramètres!$B$3:$C$56,2,FALSE)*Paramètres!$K$5),IF(OR(I62="",OR($D62="",$D62="NL",$D62="HORS LIGUE")),0,VLOOKUP(IF(OR(I62="",OR($D62="",$D62="NL",$D62="HORS LIGUE")),"",COUNTIFS($D$5:$D$72,"&lt;&gt;"&amp;"",$D$5:$D$72,"&lt;&gt;"&amp;"NL",$D$5:$D$72,"&lt;&gt;"&amp;"HORS LIGUE",I$5:I$72,"&lt;"&amp;I62)+1),Paramètres!$B$3:$C$56,2,FALSE)*Paramètres!$K$5))</f>
        <v>0</v>
      </c>
      <c r="K62" s="4"/>
      <c r="L62" s="2">
        <f>IF(K$2="Bike &amp; Run",IF(ISNA(VLOOKUP(K62,Paramètres!$B$3:$C$56,2,FALSE)),0,VLOOKUP(K62,Paramètres!$B$3:$C$56,2,FALSE)*Paramètres!$K$6),IF(OR(K62="",OR($D62="",$D62="NL",$D62="HORS LIGUE")),0,VLOOKUP(IF(OR(K62="",OR($D62="",$D62="NL",$D62="HORS LIGUE")),"",COUNTIFS($D$5:$D$72,"&lt;&gt;"&amp;"",$D$5:$D$72,"&lt;&gt;"&amp;"NL",$D$5:$D$72,"&lt;&gt;"&amp;"HORS LIGUE",K$5:K$72,"&lt;"&amp;K62)+1),Paramètres!$B$3:$C$56,2,FALSE)*Paramètres!$K$6))</f>
        <v>0</v>
      </c>
      <c r="M62" s="4"/>
      <c r="N62" s="2">
        <f>IF(M$2="Bike &amp; Run",IF(ISNA(VLOOKUP(M62,Paramètres!$B$3:$C$56,2,FALSE)),0,VLOOKUP(M62,Paramètres!$B$3:$C$56,2,FALSE)*Paramètres!$K$7),IF(OR(M62="",OR($D62="",$D62="NL",$D62="HORS LIGUE")),0,VLOOKUP(IF(OR(M62="",OR($D62="",$D62="NL",$D62="HORS LIGUE")),"",COUNTIFS($D$5:$D$72,"&lt;&gt;"&amp;"",$D$5:$D$72,"&lt;&gt;"&amp;"NL",$D$5:$D$72,"&lt;&gt;"&amp;"HORS LIGUE",M$5:M$72,"&lt;"&amp;M62)+1),Paramètres!$B$3:$C$56,2,FALSE)*Paramètres!$K$7))</f>
        <v>0</v>
      </c>
      <c r="O62" s="46"/>
      <c r="P62" s="2">
        <f>IF(O$2="Bike &amp; Run",IF(ISNA(VLOOKUP(O62,Paramètres!$B$3:$C$56,2,FALSE)),0,VLOOKUP(O62,Paramètres!$B$3:$C$56,2,FALSE)*Paramètres!$K$8),IF(OR(O62="",OR($D62="",$D62="NL",$D62="HORS LIGUE")),0,VLOOKUP(IF(OR(O62="",OR($D62="",$D62="NL",$D62="HORS LIGUE")),"",COUNTIFS($D$5:$D$72,"&lt;&gt;"&amp;"",$D$5:$D$72,"&lt;&gt;"&amp;"NL",$D$5:$D$72,"&lt;&gt;"&amp;"HORS LIGUE",O$5:O$72,"&lt;"&amp;O62)+1),Paramètres!$B$3:$C$56,2,FALSE)*Paramètres!$K$8))</f>
        <v>0</v>
      </c>
      <c r="Q62" s="46"/>
      <c r="R62" s="2">
        <f>IF(Q$2="Bike &amp; Run",IF(ISNA(VLOOKUP(Q62,Paramètres!$B$3:$C$56,2,FALSE)),0,VLOOKUP(Q62,Paramètres!$B$3:$C$56,2,FALSE)*Paramètres!$K$9),IF(OR(Q62="",OR($D62="",$D62="NL",$D62="HORS LIGUE")),0,VLOOKUP(IF(OR(Q62="",OR($D62="",$D62="NL",$D62="HORS LIGUE")),"",COUNTIFS($D$5:$D$72,"&lt;&gt;"&amp;"",$D$5:$D$72,"&lt;&gt;"&amp;"NL",$D$5:$D$72,"&lt;&gt;"&amp;"HORS LIGUE",Q$5:Q$72,"&lt;"&amp;Q62)+1),Paramètres!$B$3:$C$56,2,FALSE)*Paramètres!$K$9))</f>
        <v>0</v>
      </c>
      <c r="S62" s="46"/>
      <c r="T62" s="2">
        <f>IF(S$2="Bike &amp; Run",IF(ISNA(VLOOKUP(S62,Paramètres!$B$3:$C$56,2,FALSE)),0,VLOOKUP(S62,Paramètres!$B$3:$C$56,2,FALSE)*Paramètres!$K$10),IF(OR(S62="",OR($D62="",$D62="NL",$D62="HORS LIGUE")),0,VLOOKUP(IF(OR(S62="",OR($D62="",$D62="NL",$D62="HORS LIGUE")),"",COUNTIFS($D$5:$D$72,"&lt;&gt;"&amp;"",$D$5:$D$72,"&lt;&gt;"&amp;"NL",$D$5:$D$72,"&lt;&gt;"&amp;"HORS LIGUE",S$5:S$72,"&lt;"&amp;S62)+1),Paramètres!$B$3:$C$56,2,FALSE)*Paramètres!$K$10))</f>
        <v>0</v>
      </c>
      <c r="U62" s="46"/>
      <c r="V62" s="2">
        <f>IF(U$2="Bike &amp; Run",IF(ISNA(VLOOKUP(U62,Paramètres!$B$3:$C$56,2,FALSE)),0,VLOOKUP(U62,Paramètres!$B$3:$C$56,2,FALSE)*Paramètres!$K$11),IF(OR(U62="",OR($D62="",$D62="NL",$D62="HORS LIGUE")),0,VLOOKUP(IF(OR(U62="",OR($D62="",$D62="NL",$D62="HORS LIGUE")),"",COUNTIFS($D$5:$D$72,"&lt;&gt;"&amp;"",$D$5:$D$72,"&lt;&gt;"&amp;"NL",$D$5:$D$72,"&lt;&gt;"&amp;"HORS LIGUE",U$5:U$72,"&lt;"&amp;U62)+1),Paramètres!$B$3:$C$56,2,FALSE)*Paramètres!$K$11))</f>
        <v>0</v>
      </c>
      <c r="W62" s="46"/>
      <c r="X62" s="2">
        <f>IF(W$2="Bike &amp; Run",IF(ISNA(VLOOKUP(W62,Paramètres!$B$3:$C$56,2,FALSE)),0,VLOOKUP(W62,Paramètres!$B$3:$C$56,2,FALSE)*Paramètres!$K$12),IF(OR(W62="",OR($D62="",$D62="NL",$D62="HORS LIGUE")),0,VLOOKUP(IF(OR(W62="",OR($D62="",$D62="NL",$D62="HORS LIGUE")),"",COUNTIFS($D$5:$D$72,"&lt;&gt;"&amp;"",$D$5:$D$72,"&lt;&gt;"&amp;"NL",$D$5:$D$72,"&lt;&gt;"&amp;"HORS LIGUE",W$5:W$72,"&lt;"&amp;W62)+1),Paramètres!$B$3:$C$56,2,FALSE)*Paramètres!$K$12))</f>
        <v>0</v>
      </c>
      <c r="Y62" s="46"/>
      <c r="Z62" s="2">
        <f>IF(Y$2="Bike &amp; Run",IF(ISNA(VLOOKUP(Y62,Paramètres!$B$3:$C$56,2,FALSE)),0,VLOOKUP(Y62,Paramètres!$B$3:$C$56,2,FALSE)*Paramètres!$K$13),IF(OR(Y62="",OR($D62="",$D62="NL",$D62="HORS LIGUE")),0,VLOOKUP(IF(OR(Y62="",OR($D62="",$D62="NL",$D62="HORS LIGUE")),"",COUNTIFS($D$5:$D$72,"&lt;&gt;"&amp;"",$D$5:$D$72,"&lt;&gt;"&amp;"NL",$D$5:$D$72,"&lt;&gt;"&amp;"HORS LIGUE",Y$5:Y$72,"&lt;"&amp;Y62)+1),Paramètres!$B$3:$C$56,2,FALSE)*Paramètres!$K$13))</f>
        <v>0</v>
      </c>
      <c r="AA62" s="46"/>
      <c r="AB62" s="2">
        <f>IF(AA$2="Bike &amp; Run",IF(ISNA(VLOOKUP(AA62,Paramètres!$B$3:$C$56,2,FALSE)),0,VLOOKUP(AA62,Paramètres!$B$3:$C$56,2,FALSE)*Paramètres!$K$14),IF(OR(AA62="",OR($D62="",$D62="NL",$D62="HORS LIGUE")),0,VLOOKUP(IF(OR(AA62="",OR($D62="",$D62="NL",$D62="HORS LIGUE")),"",COUNTIFS($D$5:$D$72,"&lt;&gt;"&amp;"",$D$5:$D$72,"&lt;&gt;"&amp;"NL",$D$5:$D$72,"&lt;&gt;"&amp;"HORS LIGUE",AA$5:AA$72,"&lt;"&amp;AA62)+1),Paramètres!$B$3:$C$56,2,FALSE)*Paramètres!$K$14))</f>
        <v>0</v>
      </c>
      <c r="AC62" s="46"/>
      <c r="AD62" s="2">
        <f>IF(AC$2="Bike &amp; Run",IF(ISNA(VLOOKUP(AC62,Paramètres!$B$3:$C$56,2,FALSE)),0,VLOOKUP(AC62,Paramètres!$B$3:$C$56,2,FALSE)*Paramètres!$K$15),IF(OR(AC62="",OR($D62="",$D62="NL",$D62="HORS LIGUE")),0,VLOOKUP(IF(OR(AC62="",OR($D62="",$D62="NL",$D62="HORS LIGUE")),"",COUNTIFS($D$5:$D$72,"&lt;&gt;"&amp;"",$D$5:$D$72,"&lt;&gt;"&amp;"NL",$D$5:$D$72,"&lt;&gt;"&amp;"HORS LIGUE",AC$5:AC$72,"&lt;"&amp;AC62)+1),Paramètres!$B$3:$C$56,2,FALSE)*Paramètres!$K$15))</f>
        <v>0</v>
      </c>
      <c r="AE62" s="46"/>
      <c r="AF62" s="2">
        <f>IF(AE$2="Bike &amp; Run",IF(ISNA(VLOOKUP(AE62,Paramètres!$B$3:$C$56,2,FALSE)),0,VLOOKUP(AE62,Paramètres!$B$3:$C$56,2,FALSE)*Paramètres!$K$16),IF(OR(AE62="",OR($D62="",$D62="NL",$D62="HORS LIGUE")),0,VLOOKUP(IF(OR(AE62="",OR($D62="",$D62="NL",$D62="HORS LIGUE")),"",COUNTIFS($D$5:$D$72,"&lt;&gt;"&amp;"",$D$5:$D$72,"&lt;&gt;"&amp;"NL",$D$5:$D$72,"&lt;&gt;"&amp;"HORS LIGUE",AE$5:AE$72,"&lt;"&amp;AE62)+1),Paramètres!$B$3:$C$56,2,FALSE)*Paramètres!$K$16))</f>
        <v>0</v>
      </c>
      <c r="AG62" s="46"/>
      <c r="AH62" s="2">
        <f>IF(AG$2="Bike &amp; Run",IF(ISNA(VLOOKUP(AG62,Paramètres!$B$3:$C$56,2,FALSE)),0,VLOOKUP(AG62,Paramètres!$B$3:$C$56,2,FALSE)*Paramètres!$K$17),IF(OR(AG62="",OR($D62="",$D62="NL",$D62="HORS LIGUE")),0,VLOOKUP(IF(OR(AG62="",OR($D62="",$D62="NL",$D62="HORS LIGUE")),"",COUNTIFS($D$5:$D$72,"&lt;&gt;"&amp;"",$D$5:$D$72,"&lt;&gt;"&amp;"NL",$D$5:$D$72,"&lt;&gt;"&amp;"HORS LIGUE",AG$5:AG$72,"&lt;"&amp;AG62)+1),Paramètres!$B$3:$C$56,2,FALSE)*Paramètres!$K$17))</f>
        <v>0</v>
      </c>
      <c r="AI62" s="40">
        <f t="shared" si="53"/>
        <v>0</v>
      </c>
      <c r="AJ62" s="3" t="str">
        <f t="shared" si="54"/>
        <v/>
      </c>
      <c r="AK62" s="5">
        <f t="shared" si="55"/>
        <v>0</v>
      </c>
      <c r="AL62" s="41">
        <f t="shared" si="56"/>
        <v>0</v>
      </c>
      <c r="AM62" s="33" t="str">
        <f t="shared" si="57"/>
        <v/>
      </c>
      <c r="AO62" s="22">
        <f t="shared" si="58"/>
        <v>0</v>
      </c>
      <c r="AP62">
        <f t="shared" si="59"/>
        <v>0</v>
      </c>
      <c r="AQ62">
        <f t="shared" si="60"/>
        <v>0</v>
      </c>
      <c r="AR62">
        <f t="shared" si="61"/>
        <v>0</v>
      </c>
      <c r="AS62">
        <f t="shared" si="62"/>
        <v>0</v>
      </c>
      <c r="AT62">
        <f t="shared" si="63"/>
        <v>0</v>
      </c>
      <c r="AU62">
        <f t="shared" si="64"/>
        <v>0</v>
      </c>
      <c r="AV62">
        <f t="shared" si="65"/>
        <v>0</v>
      </c>
      <c r="AW62">
        <f t="shared" si="66"/>
        <v>0</v>
      </c>
      <c r="AX62">
        <f t="shared" si="67"/>
        <v>0</v>
      </c>
      <c r="AY62">
        <f t="shared" si="68"/>
        <v>0</v>
      </c>
      <c r="AZ62">
        <f t="shared" si="69"/>
        <v>0</v>
      </c>
      <c r="BA62">
        <f t="shared" si="70"/>
        <v>0</v>
      </c>
      <c r="BB62">
        <f t="shared" si="71"/>
        <v>0</v>
      </c>
      <c r="BC62">
        <f t="shared" si="72"/>
        <v>0</v>
      </c>
      <c r="BD62">
        <f t="shared" si="73"/>
        <v>0</v>
      </c>
      <c r="BE62" s="22">
        <f t="shared" ref="BE62:BR62" si="99">BD62+LARGE($AO62:$BC62,BE$4)</f>
        <v>0</v>
      </c>
      <c r="BF62" s="22">
        <f t="shared" si="99"/>
        <v>0</v>
      </c>
      <c r="BG62" s="22">
        <f t="shared" si="99"/>
        <v>0</v>
      </c>
      <c r="BH62" s="22">
        <f t="shared" si="99"/>
        <v>0</v>
      </c>
      <c r="BI62" s="22">
        <f t="shared" si="99"/>
        <v>0</v>
      </c>
      <c r="BJ62" s="22">
        <f t="shared" si="99"/>
        <v>0</v>
      </c>
      <c r="BK62" s="22">
        <f t="shared" si="99"/>
        <v>0</v>
      </c>
      <c r="BL62" s="22">
        <f t="shared" si="99"/>
        <v>0</v>
      </c>
      <c r="BM62" s="22">
        <f t="shared" si="99"/>
        <v>0</v>
      </c>
      <c r="BN62" s="22">
        <f t="shared" si="99"/>
        <v>0</v>
      </c>
      <c r="BO62" s="22">
        <f t="shared" si="99"/>
        <v>0</v>
      </c>
      <c r="BP62" s="22">
        <f t="shared" si="99"/>
        <v>0</v>
      </c>
      <c r="BQ62" s="22">
        <f t="shared" si="99"/>
        <v>0</v>
      </c>
      <c r="BR62" s="22">
        <f t="shared" si="99"/>
        <v>0</v>
      </c>
    </row>
    <row r="63" spans="1:70" ht="16.5">
      <c r="A63" s="14"/>
      <c r="B63" s="32" t="str">
        <f>IF(ISNA(VLOOKUP(A63,'Licenciés Jeunes 2023'!A:C,3,0)),"",VLOOKUP(A63,'Licenciés Jeunes 2023'!A:C,3,0))</f>
        <v/>
      </c>
      <c r="C63" s="32" t="str">
        <f>IF(ISNA(VLOOKUP(A63,'Licenciés Jeunes 2023'!A:C,2,0)),"",VLOOKUP(A63,'Licenciés Jeunes 2023'!A:C,2,0))</f>
        <v/>
      </c>
      <c r="D63" s="32" t="str">
        <f>IF(ISNA(VLOOKUP(A63,'Licenciés Jeunes 2023'!A:F,6,0)),"",VLOOKUP(A63,'Licenciés Jeunes 2023'!A:F,6,0))</f>
        <v/>
      </c>
      <c r="E63" s="6"/>
      <c r="F63" s="2">
        <f>IF(E$2="Bike &amp; Run",IF(ISNA(VLOOKUP(E63,Paramètres!$B$3:$C$56,2,FALSE)),0,VLOOKUP(E63,Paramètres!$B$3:$C$56,2,FALSE)*Paramètres!$K$3),IF(OR(E63="",OR($D63="",$D63="NL",$D63="HORS LIGUE")),0,VLOOKUP(IF(OR(E63="",OR($D63="",$D63="NL",$D63="HORS LIGUE")),"",COUNTIFS($D$5:$D$72,"&lt;&gt;"&amp;"",$D$5:$D$72,"&lt;&gt;"&amp;"NL",$D$5:$D$72,"&lt;&gt;"&amp;"HORS LIGUE",E$5:E$72,"&lt;"&amp;E63)+1),Paramètres!$B$3:$C$56,2,FALSE)*Paramètres!$K$3))</f>
        <v>0</v>
      </c>
      <c r="G63" s="4"/>
      <c r="H63" s="2">
        <f>IF(G$2="Bike &amp; Run",IF(ISNA(VLOOKUP(G63,Paramètres!$B$3:$C$56,2,FALSE)),0,VLOOKUP(G63,Paramètres!$B$3:$C$56,2,FALSE)*Paramètres!$K$4),IF(OR(G63="",OR($D63="",$D63="NL",$D63="HORS LIGUE")),0,VLOOKUP(IF(OR(G63="",OR($D63="",$D63="NL",$D63="HORS LIGUE")),"",COUNTIFS($D$5:$D$72,"&lt;&gt;"&amp;"",$D$5:$D$72,"&lt;&gt;"&amp;"NL",$D$5:$D$72,"&lt;&gt;"&amp;"HORS LIGUE",G$5:G$72,"&lt;"&amp;G63)+1),Paramètres!$B$3:$C$56,2,FALSE)*Paramètres!$K$4))</f>
        <v>0</v>
      </c>
      <c r="I63" s="36"/>
      <c r="J63" s="2">
        <f>IF(I$2="Bike &amp; Run",IF(ISNA(VLOOKUP(I63,Paramètres!$B$3:$C$56,2,FALSE)),0,VLOOKUP(I63,Paramètres!$B$3:$C$56,2,FALSE)*Paramètres!$K$5),IF(OR(I63="",OR($D63="",$D63="NL",$D63="HORS LIGUE")),0,VLOOKUP(IF(OR(I63="",OR($D63="",$D63="NL",$D63="HORS LIGUE")),"",COUNTIFS($D$5:$D$72,"&lt;&gt;"&amp;"",$D$5:$D$72,"&lt;&gt;"&amp;"NL",$D$5:$D$72,"&lt;&gt;"&amp;"HORS LIGUE",I$5:I$72,"&lt;"&amp;I63)+1),Paramètres!$B$3:$C$56,2,FALSE)*Paramètres!$K$5))</f>
        <v>0</v>
      </c>
      <c r="K63" s="4"/>
      <c r="L63" s="2">
        <f>IF(K$2="Bike &amp; Run",IF(ISNA(VLOOKUP(K63,Paramètres!$B$3:$C$56,2,FALSE)),0,VLOOKUP(K63,Paramètres!$B$3:$C$56,2,FALSE)*Paramètres!$K$6),IF(OR(K63="",OR($D63="",$D63="NL",$D63="HORS LIGUE")),0,VLOOKUP(IF(OR(K63="",OR($D63="",$D63="NL",$D63="HORS LIGUE")),"",COUNTIFS($D$5:$D$72,"&lt;&gt;"&amp;"",$D$5:$D$72,"&lt;&gt;"&amp;"NL",$D$5:$D$72,"&lt;&gt;"&amp;"HORS LIGUE",K$5:K$72,"&lt;"&amp;K63)+1),Paramètres!$B$3:$C$56,2,FALSE)*Paramètres!$K$6))</f>
        <v>0</v>
      </c>
      <c r="M63" s="4"/>
      <c r="N63" s="2">
        <f>IF(M$2="Bike &amp; Run",IF(ISNA(VLOOKUP(M63,Paramètres!$B$3:$C$56,2,FALSE)),0,VLOOKUP(M63,Paramètres!$B$3:$C$56,2,FALSE)*Paramètres!$K$7),IF(OR(M63="",OR($D63="",$D63="NL",$D63="HORS LIGUE")),0,VLOOKUP(IF(OR(M63="",OR($D63="",$D63="NL",$D63="HORS LIGUE")),"",COUNTIFS($D$5:$D$72,"&lt;&gt;"&amp;"",$D$5:$D$72,"&lt;&gt;"&amp;"NL",$D$5:$D$72,"&lt;&gt;"&amp;"HORS LIGUE",M$5:M$72,"&lt;"&amp;M63)+1),Paramètres!$B$3:$C$56,2,FALSE)*Paramètres!$K$7))</f>
        <v>0</v>
      </c>
      <c r="O63" s="46"/>
      <c r="P63" s="2">
        <f>IF(O$2="Bike &amp; Run",IF(ISNA(VLOOKUP(O63,Paramètres!$B$3:$C$56,2,FALSE)),0,VLOOKUP(O63,Paramètres!$B$3:$C$56,2,FALSE)*Paramètres!$K$8),IF(OR(O63="",OR($D63="",$D63="NL",$D63="HORS LIGUE")),0,VLOOKUP(IF(OR(O63="",OR($D63="",$D63="NL",$D63="HORS LIGUE")),"",COUNTIFS($D$5:$D$72,"&lt;&gt;"&amp;"",$D$5:$D$72,"&lt;&gt;"&amp;"NL",$D$5:$D$72,"&lt;&gt;"&amp;"HORS LIGUE",O$5:O$72,"&lt;"&amp;O63)+1),Paramètres!$B$3:$C$56,2,FALSE)*Paramètres!$K$8))</f>
        <v>0</v>
      </c>
      <c r="Q63" s="46"/>
      <c r="R63" s="2">
        <f>IF(Q$2="Bike &amp; Run",IF(ISNA(VLOOKUP(Q63,Paramètres!$B$3:$C$56,2,FALSE)),0,VLOOKUP(Q63,Paramètres!$B$3:$C$56,2,FALSE)*Paramètres!$K$9),IF(OR(Q63="",OR($D63="",$D63="NL",$D63="HORS LIGUE")),0,VLOOKUP(IF(OR(Q63="",OR($D63="",$D63="NL",$D63="HORS LIGUE")),"",COUNTIFS($D$5:$D$72,"&lt;&gt;"&amp;"",$D$5:$D$72,"&lt;&gt;"&amp;"NL",$D$5:$D$72,"&lt;&gt;"&amp;"HORS LIGUE",Q$5:Q$72,"&lt;"&amp;Q63)+1),Paramètres!$B$3:$C$56,2,FALSE)*Paramètres!$K$9))</f>
        <v>0</v>
      </c>
      <c r="S63" s="46"/>
      <c r="T63" s="2">
        <f>IF(S$2="Bike &amp; Run",IF(ISNA(VLOOKUP(S63,Paramètres!$B$3:$C$56,2,FALSE)),0,VLOOKUP(S63,Paramètres!$B$3:$C$56,2,FALSE)*Paramètres!$K$10),IF(OR(S63="",OR($D63="",$D63="NL",$D63="HORS LIGUE")),0,VLOOKUP(IF(OR(S63="",OR($D63="",$D63="NL",$D63="HORS LIGUE")),"",COUNTIFS($D$5:$D$72,"&lt;&gt;"&amp;"",$D$5:$D$72,"&lt;&gt;"&amp;"NL",$D$5:$D$72,"&lt;&gt;"&amp;"HORS LIGUE",S$5:S$72,"&lt;"&amp;S63)+1),Paramètres!$B$3:$C$56,2,FALSE)*Paramètres!$K$10))</f>
        <v>0</v>
      </c>
      <c r="U63" s="46"/>
      <c r="V63" s="2">
        <f>IF(U$2="Bike &amp; Run",IF(ISNA(VLOOKUP(U63,Paramètres!$B$3:$C$56,2,FALSE)),0,VLOOKUP(U63,Paramètres!$B$3:$C$56,2,FALSE)*Paramètres!$K$11),IF(OR(U63="",OR($D63="",$D63="NL",$D63="HORS LIGUE")),0,VLOOKUP(IF(OR(U63="",OR($D63="",$D63="NL",$D63="HORS LIGUE")),"",COUNTIFS($D$5:$D$72,"&lt;&gt;"&amp;"",$D$5:$D$72,"&lt;&gt;"&amp;"NL",$D$5:$D$72,"&lt;&gt;"&amp;"HORS LIGUE",U$5:U$72,"&lt;"&amp;U63)+1),Paramètres!$B$3:$C$56,2,FALSE)*Paramètres!$K$11))</f>
        <v>0</v>
      </c>
      <c r="W63" s="46"/>
      <c r="X63" s="2">
        <f>IF(W$2="Bike &amp; Run",IF(ISNA(VLOOKUP(W63,Paramètres!$B$3:$C$56,2,FALSE)),0,VLOOKUP(W63,Paramètres!$B$3:$C$56,2,FALSE)*Paramètres!$K$12),IF(OR(W63="",OR($D63="",$D63="NL",$D63="HORS LIGUE")),0,VLOOKUP(IF(OR(W63="",OR($D63="",$D63="NL",$D63="HORS LIGUE")),"",COUNTIFS($D$5:$D$72,"&lt;&gt;"&amp;"",$D$5:$D$72,"&lt;&gt;"&amp;"NL",$D$5:$D$72,"&lt;&gt;"&amp;"HORS LIGUE",W$5:W$72,"&lt;"&amp;W63)+1),Paramètres!$B$3:$C$56,2,FALSE)*Paramètres!$K$12))</f>
        <v>0</v>
      </c>
      <c r="Y63" s="46"/>
      <c r="Z63" s="2">
        <f>IF(Y$2="Bike &amp; Run",IF(ISNA(VLOOKUP(Y63,Paramètres!$B$3:$C$56,2,FALSE)),0,VLOOKUP(Y63,Paramètres!$B$3:$C$56,2,FALSE)*Paramètres!$K$13),IF(OR(Y63="",OR($D63="",$D63="NL",$D63="HORS LIGUE")),0,VLOOKUP(IF(OR(Y63="",OR($D63="",$D63="NL",$D63="HORS LIGUE")),"",COUNTIFS($D$5:$D$72,"&lt;&gt;"&amp;"",$D$5:$D$72,"&lt;&gt;"&amp;"NL",$D$5:$D$72,"&lt;&gt;"&amp;"HORS LIGUE",Y$5:Y$72,"&lt;"&amp;Y63)+1),Paramètres!$B$3:$C$56,2,FALSE)*Paramètres!$K$13))</f>
        <v>0</v>
      </c>
      <c r="AA63" s="46"/>
      <c r="AB63" s="2">
        <f>IF(AA$2="Bike &amp; Run",IF(ISNA(VLOOKUP(AA63,Paramètres!$B$3:$C$56,2,FALSE)),0,VLOOKUP(AA63,Paramètres!$B$3:$C$56,2,FALSE)*Paramètres!$K$14),IF(OR(AA63="",OR($D63="",$D63="NL",$D63="HORS LIGUE")),0,VLOOKUP(IF(OR(AA63="",OR($D63="",$D63="NL",$D63="HORS LIGUE")),"",COUNTIFS($D$5:$D$72,"&lt;&gt;"&amp;"",$D$5:$D$72,"&lt;&gt;"&amp;"NL",$D$5:$D$72,"&lt;&gt;"&amp;"HORS LIGUE",AA$5:AA$72,"&lt;"&amp;AA63)+1),Paramètres!$B$3:$C$56,2,FALSE)*Paramètres!$K$14))</f>
        <v>0</v>
      </c>
      <c r="AC63" s="46"/>
      <c r="AD63" s="2">
        <f>IF(AC$2="Bike &amp; Run",IF(ISNA(VLOOKUP(AC63,Paramètres!$B$3:$C$56,2,FALSE)),0,VLOOKUP(AC63,Paramètres!$B$3:$C$56,2,FALSE)*Paramètres!$K$15),IF(OR(AC63="",OR($D63="",$D63="NL",$D63="HORS LIGUE")),0,VLOOKUP(IF(OR(AC63="",OR($D63="",$D63="NL",$D63="HORS LIGUE")),"",COUNTIFS($D$5:$D$72,"&lt;&gt;"&amp;"",$D$5:$D$72,"&lt;&gt;"&amp;"NL",$D$5:$D$72,"&lt;&gt;"&amp;"HORS LIGUE",AC$5:AC$72,"&lt;"&amp;AC63)+1),Paramètres!$B$3:$C$56,2,FALSE)*Paramètres!$K$15))</f>
        <v>0</v>
      </c>
      <c r="AE63" s="46"/>
      <c r="AF63" s="2">
        <f>IF(AE$2="Bike &amp; Run",IF(ISNA(VLOOKUP(AE63,Paramètres!$B$3:$C$56,2,FALSE)),0,VLOOKUP(AE63,Paramètres!$B$3:$C$56,2,FALSE)*Paramètres!$K$16),IF(OR(AE63="",OR($D63="",$D63="NL",$D63="HORS LIGUE")),0,VLOOKUP(IF(OR(AE63="",OR($D63="",$D63="NL",$D63="HORS LIGUE")),"",COUNTIFS($D$5:$D$72,"&lt;&gt;"&amp;"",$D$5:$D$72,"&lt;&gt;"&amp;"NL",$D$5:$D$72,"&lt;&gt;"&amp;"HORS LIGUE",AE$5:AE$72,"&lt;"&amp;AE63)+1),Paramètres!$B$3:$C$56,2,FALSE)*Paramètres!$K$16))</f>
        <v>0</v>
      </c>
      <c r="AG63" s="46"/>
      <c r="AH63" s="2">
        <f>IF(AG$2="Bike &amp; Run",IF(ISNA(VLOOKUP(AG63,Paramètres!$B$3:$C$56,2,FALSE)),0,VLOOKUP(AG63,Paramètres!$B$3:$C$56,2,FALSE)*Paramètres!$K$17),IF(OR(AG63="",OR($D63="",$D63="NL",$D63="HORS LIGUE")),0,VLOOKUP(IF(OR(AG63="",OR($D63="",$D63="NL",$D63="HORS LIGUE")),"",COUNTIFS($D$5:$D$72,"&lt;&gt;"&amp;"",$D$5:$D$72,"&lt;&gt;"&amp;"NL",$D$5:$D$72,"&lt;&gt;"&amp;"HORS LIGUE",AG$5:AG$72,"&lt;"&amp;AG63)+1),Paramètres!$B$3:$C$56,2,FALSE)*Paramètres!$K$17))</f>
        <v>0</v>
      </c>
      <c r="AI63" s="40">
        <f t="shared" si="53"/>
        <v>0</v>
      </c>
      <c r="AJ63" s="3" t="str">
        <f t="shared" si="54"/>
        <v/>
      </c>
      <c r="AK63" s="5">
        <f t="shared" si="55"/>
        <v>0</v>
      </c>
      <c r="AL63" s="41">
        <f t="shared" si="56"/>
        <v>0</v>
      </c>
      <c r="AM63" s="33" t="str">
        <f t="shared" si="57"/>
        <v/>
      </c>
      <c r="AO63" s="22">
        <f t="shared" si="58"/>
        <v>0</v>
      </c>
      <c r="AP63">
        <f t="shared" si="59"/>
        <v>0</v>
      </c>
      <c r="AQ63">
        <f t="shared" si="60"/>
        <v>0</v>
      </c>
      <c r="AR63">
        <f t="shared" si="61"/>
        <v>0</v>
      </c>
      <c r="AS63">
        <f t="shared" si="62"/>
        <v>0</v>
      </c>
      <c r="AT63">
        <f t="shared" si="63"/>
        <v>0</v>
      </c>
      <c r="AU63">
        <f t="shared" si="64"/>
        <v>0</v>
      </c>
      <c r="AV63">
        <f t="shared" si="65"/>
        <v>0</v>
      </c>
      <c r="AW63">
        <f t="shared" si="66"/>
        <v>0</v>
      </c>
      <c r="AX63">
        <f t="shared" si="67"/>
        <v>0</v>
      </c>
      <c r="AY63">
        <f t="shared" si="68"/>
        <v>0</v>
      </c>
      <c r="AZ63">
        <f t="shared" si="69"/>
        <v>0</v>
      </c>
      <c r="BA63">
        <f t="shared" si="70"/>
        <v>0</v>
      </c>
      <c r="BB63">
        <f t="shared" si="71"/>
        <v>0</v>
      </c>
      <c r="BC63">
        <f t="shared" si="72"/>
        <v>0</v>
      </c>
      <c r="BD63">
        <f t="shared" si="73"/>
        <v>0</v>
      </c>
      <c r="BE63" s="22">
        <f t="shared" ref="BE63:BR63" si="100">BD63+LARGE($AO63:$BC63,BE$4)</f>
        <v>0</v>
      </c>
      <c r="BF63" s="22">
        <f t="shared" si="100"/>
        <v>0</v>
      </c>
      <c r="BG63" s="22">
        <f t="shared" si="100"/>
        <v>0</v>
      </c>
      <c r="BH63" s="22">
        <f t="shared" si="100"/>
        <v>0</v>
      </c>
      <c r="BI63" s="22">
        <f t="shared" si="100"/>
        <v>0</v>
      </c>
      <c r="BJ63" s="22">
        <f t="shared" si="100"/>
        <v>0</v>
      </c>
      <c r="BK63" s="22">
        <f t="shared" si="100"/>
        <v>0</v>
      </c>
      <c r="BL63" s="22">
        <f t="shared" si="100"/>
        <v>0</v>
      </c>
      <c r="BM63" s="22">
        <f t="shared" si="100"/>
        <v>0</v>
      </c>
      <c r="BN63" s="22">
        <f t="shared" si="100"/>
        <v>0</v>
      </c>
      <c r="BO63" s="22">
        <f t="shared" si="100"/>
        <v>0</v>
      </c>
      <c r="BP63" s="22">
        <f t="shared" si="100"/>
        <v>0</v>
      </c>
      <c r="BQ63" s="22">
        <f t="shared" si="100"/>
        <v>0</v>
      </c>
      <c r="BR63" s="22">
        <f t="shared" si="100"/>
        <v>0</v>
      </c>
    </row>
    <row r="64" spans="1:70" ht="16.5">
      <c r="A64" s="14"/>
      <c r="B64" s="32" t="str">
        <f>IF(ISNA(VLOOKUP(A64,'Licenciés Jeunes 2023'!A:C,3,0)),"",VLOOKUP(A64,'Licenciés Jeunes 2023'!A:C,3,0))</f>
        <v/>
      </c>
      <c r="C64" s="32" t="str">
        <f>IF(ISNA(VLOOKUP(A64,'Licenciés Jeunes 2023'!A:C,2,0)),"",VLOOKUP(A64,'Licenciés Jeunes 2023'!A:C,2,0))</f>
        <v/>
      </c>
      <c r="D64" s="32" t="str">
        <f>IF(ISNA(VLOOKUP(A64,'Licenciés Jeunes 2023'!A:F,6,0)),"",VLOOKUP(A64,'Licenciés Jeunes 2023'!A:F,6,0))</f>
        <v/>
      </c>
      <c r="E64" s="6"/>
      <c r="F64" s="2">
        <f>IF(E$2="Bike &amp; Run",IF(ISNA(VLOOKUP(E64,Paramètres!$B$3:$C$56,2,FALSE)),0,VLOOKUP(E64,Paramètres!$B$3:$C$56,2,FALSE)*Paramètres!$K$3),IF(OR(E64="",OR($D64="",$D64="NL",$D64="HORS LIGUE")),0,VLOOKUP(IF(OR(E64="",OR($D64="",$D64="NL",$D64="HORS LIGUE")),"",COUNTIFS($D$5:$D$72,"&lt;&gt;"&amp;"",$D$5:$D$72,"&lt;&gt;"&amp;"NL",$D$5:$D$72,"&lt;&gt;"&amp;"HORS LIGUE",E$5:E$72,"&lt;"&amp;E64)+1),Paramètres!$B$3:$C$56,2,FALSE)*Paramètres!$K$3))</f>
        <v>0</v>
      </c>
      <c r="G64" s="4"/>
      <c r="H64" s="2">
        <f>IF(G$2="Bike &amp; Run",IF(ISNA(VLOOKUP(G64,Paramètres!$B$3:$C$56,2,FALSE)),0,VLOOKUP(G64,Paramètres!$B$3:$C$56,2,FALSE)*Paramètres!$K$4),IF(OR(G64="",OR($D64="",$D64="NL",$D64="HORS LIGUE")),0,VLOOKUP(IF(OR(G64="",OR($D64="",$D64="NL",$D64="HORS LIGUE")),"",COUNTIFS($D$5:$D$72,"&lt;&gt;"&amp;"",$D$5:$D$72,"&lt;&gt;"&amp;"NL",$D$5:$D$72,"&lt;&gt;"&amp;"HORS LIGUE",G$5:G$72,"&lt;"&amp;G64)+1),Paramètres!$B$3:$C$56,2,FALSE)*Paramètres!$K$4))</f>
        <v>0</v>
      </c>
      <c r="I64" s="36"/>
      <c r="J64" s="2">
        <f>IF(I$2="Bike &amp; Run",IF(ISNA(VLOOKUP(I64,Paramètres!$B$3:$C$56,2,FALSE)),0,VLOOKUP(I64,Paramètres!$B$3:$C$56,2,FALSE)*Paramètres!$K$5),IF(OR(I64="",OR($D64="",$D64="NL",$D64="HORS LIGUE")),0,VLOOKUP(IF(OR(I64="",OR($D64="",$D64="NL",$D64="HORS LIGUE")),"",COUNTIFS($D$5:$D$72,"&lt;&gt;"&amp;"",$D$5:$D$72,"&lt;&gt;"&amp;"NL",$D$5:$D$72,"&lt;&gt;"&amp;"HORS LIGUE",I$5:I$72,"&lt;"&amp;I64)+1),Paramètres!$B$3:$C$56,2,FALSE)*Paramètres!$K$5))</f>
        <v>0</v>
      </c>
      <c r="K64" s="4"/>
      <c r="L64" s="2">
        <f>IF(K$2="Bike &amp; Run",IF(ISNA(VLOOKUP(K64,Paramètres!$B$3:$C$56,2,FALSE)),0,VLOOKUP(K64,Paramètres!$B$3:$C$56,2,FALSE)*Paramètres!$K$6),IF(OR(K64="",OR($D64="",$D64="NL",$D64="HORS LIGUE")),0,VLOOKUP(IF(OR(K64="",OR($D64="",$D64="NL",$D64="HORS LIGUE")),"",COUNTIFS($D$5:$D$72,"&lt;&gt;"&amp;"",$D$5:$D$72,"&lt;&gt;"&amp;"NL",$D$5:$D$72,"&lt;&gt;"&amp;"HORS LIGUE",K$5:K$72,"&lt;"&amp;K64)+1),Paramètres!$B$3:$C$56,2,FALSE)*Paramètres!$K$6))</f>
        <v>0</v>
      </c>
      <c r="M64" s="4"/>
      <c r="N64" s="2">
        <f>IF(M$2="Bike &amp; Run",IF(ISNA(VLOOKUP(M64,Paramètres!$B$3:$C$56,2,FALSE)),0,VLOOKUP(M64,Paramètres!$B$3:$C$56,2,FALSE)*Paramètres!$K$7),IF(OR(M64="",OR($D64="",$D64="NL",$D64="HORS LIGUE")),0,VLOOKUP(IF(OR(M64="",OR($D64="",$D64="NL",$D64="HORS LIGUE")),"",COUNTIFS($D$5:$D$72,"&lt;&gt;"&amp;"",$D$5:$D$72,"&lt;&gt;"&amp;"NL",$D$5:$D$72,"&lt;&gt;"&amp;"HORS LIGUE",M$5:M$72,"&lt;"&amp;M64)+1),Paramètres!$B$3:$C$56,2,FALSE)*Paramètres!$K$7))</f>
        <v>0</v>
      </c>
      <c r="O64" s="46"/>
      <c r="P64" s="2">
        <f>IF(O$2="Bike &amp; Run",IF(ISNA(VLOOKUP(O64,Paramètres!$B$3:$C$56,2,FALSE)),0,VLOOKUP(O64,Paramètres!$B$3:$C$56,2,FALSE)*Paramètres!$K$8),IF(OR(O64="",OR($D64="",$D64="NL",$D64="HORS LIGUE")),0,VLOOKUP(IF(OR(O64="",OR($D64="",$D64="NL",$D64="HORS LIGUE")),"",COUNTIFS($D$5:$D$72,"&lt;&gt;"&amp;"",$D$5:$D$72,"&lt;&gt;"&amp;"NL",$D$5:$D$72,"&lt;&gt;"&amp;"HORS LIGUE",O$5:O$72,"&lt;"&amp;O64)+1),Paramètres!$B$3:$C$56,2,FALSE)*Paramètres!$K$8))</f>
        <v>0</v>
      </c>
      <c r="Q64" s="46"/>
      <c r="R64" s="2">
        <f>IF(Q$2="Bike &amp; Run",IF(ISNA(VLOOKUP(Q64,Paramètres!$B$3:$C$56,2,FALSE)),0,VLOOKUP(Q64,Paramètres!$B$3:$C$56,2,FALSE)*Paramètres!$K$9),IF(OR(Q64="",OR($D64="",$D64="NL",$D64="HORS LIGUE")),0,VLOOKUP(IF(OR(Q64="",OR($D64="",$D64="NL",$D64="HORS LIGUE")),"",COUNTIFS($D$5:$D$72,"&lt;&gt;"&amp;"",$D$5:$D$72,"&lt;&gt;"&amp;"NL",$D$5:$D$72,"&lt;&gt;"&amp;"HORS LIGUE",Q$5:Q$72,"&lt;"&amp;Q64)+1),Paramètres!$B$3:$C$56,2,FALSE)*Paramètres!$K$9))</f>
        <v>0</v>
      </c>
      <c r="S64" s="46"/>
      <c r="T64" s="2">
        <f>IF(S$2="Bike &amp; Run",IF(ISNA(VLOOKUP(S64,Paramètres!$B$3:$C$56,2,FALSE)),0,VLOOKUP(S64,Paramètres!$B$3:$C$56,2,FALSE)*Paramètres!$K$10),IF(OR(S64="",OR($D64="",$D64="NL",$D64="HORS LIGUE")),0,VLOOKUP(IF(OR(S64="",OR($D64="",$D64="NL",$D64="HORS LIGUE")),"",COUNTIFS($D$5:$D$72,"&lt;&gt;"&amp;"",$D$5:$D$72,"&lt;&gt;"&amp;"NL",$D$5:$D$72,"&lt;&gt;"&amp;"HORS LIGUE",S$5:S$72,"&lt;"&amp;S64)+1),Paramètres!$B$3:$C$56,2,FALSE)*Paramètres!$K$10))</f>
        <v>0</v>
      </c>
      <c r="U64" s="46"/>
      <c r="V64" s="2">
        <f>IF(U$2="Bike &amp; Run",IF(ISNA(VLOOKUP(U64,Paramètres!$B$3:$C$56,2,FALSE)),0,VLOOKUP(U64,Paramètres!$B$3:$C$56,2,FALSE)*Paramètres!$K$11),IF(OR(U64="",OR($D64="",$D64="NL",$D64="HORS LIGUE")),0,VLOOKUP(IF(OR(U64="",OR($D64="",$D64="NL",$D64="HORS LIGUE")),"",COUNTIFS($D$5:$D$72,"&lt;&gt;"&amp;"",$D$5:$D$72,"&lt;&gt;"&amp;"NL",$D$5:$D$72,"&lt;&gt;"&amp;"HORS LIGUE",U$5:U$72,"&lt;"&amp;U64)+1),Paramètres!$B$3:$C$56,2,FALSE)*Paramètres!$K$11))</f>
        <v>0</v>
      </c>
      <c r="W64" s="46"/>
      <c r="X64" s="2">
        <f>IF(W$2="Bike &amp; Run",IF(ISNA(VLOOKUP(W64,Paramètres!$B$3:$C$56,2,FALSE)),0,VLOOKUP(W64,Paramètres!$B$3:$C$56,2,FALSE)*Paramètres!$K$12),IF(OR(W64="",OR($D64="",$D64="NL",$D64="HORS LIGUE")),0,VLOOKUP(IF(OR(W64="",OR($D64="",$D64="NL",$D64="HORS LIGUE")),"",COUNTIFS($D$5:$D$72,"&lt;&gt;"&amp;"",$D$5:$D$72,"&lt;&gt;"&amp;"NL",$D$5:$D$72,"&lt;&gt;"&amp;"HORS LIGUE",W$5:W$72,"&lt;"&amp;W64)+1),Paramètres!$B$3:$C$56,2,FALSE)*Paramètres!$K$12))</f>
        <v>0</v>
      </c>
      <c r="Y64" s="46"/>
      <c r="Z64" s="2">
        <f>IF(Y$2="Bike &amp; Run",IF(ISNA(VLOOKUP(Y64,Paramètres!$B$3:$C$56,2,FALSE)),0,VLOOKUP(Y64,Paramètres!$B$3:$C$56,2,FALSE)*Paramètres!$K$13),IF(OR(Y64="",OR($D64="",$D64="NL",$D64="HORS LIGUE")),0,VLOOKUP(IF(OR(Y64="",OR($D64="",$D64="NL",$D64="HORS LIGUE")),"",COUNTIFS($D$5:$D$72,"&lt;&gt;"&amp;"",$D$5:$D$72,"&lt;&gt;"&amp;"NL",$D$5:$D$72,"&lt;&gt;"&amp;"HORS LIGUE",Y$5:Y$72,"&lt;"&amp;Y64)+1),Paramètres!$B$3:$C$56,2,FALSE)*Paramètres!$K$13))</f>
        <v>0</v>
      </c>
      <c r="AA64" s="46"/>
      <c r="AB64" s="2">
        <f>IF(AA$2="Bike &amp; Run",IF(ISNA(VLOOKUP(AA64,Paramètres!$B$3:$C$56,2,FALSE)),0,VLOOKUP(AA64,Paramètres!$B$3:$C$56,2,FALSE)*Paramètres!$K$14),IF(OR(AA64="",OR($D64="",$D64="NL",$D64="HORS LIGUE")),0,VLOOKUP(IF(OR(AA64="",OR($D64="",$D64="NL",$D64="HORS LIGUE")),"",COUNTIFS($D$5:$D$72,"&lt;&gt;"&amp;"",$D$5:$D$72,"&lt;&gt;"&amp;"NL",$D$5:$D$72,"&lt;&gt;"&amp;"HORS LIGUE",AA$5:AA$72,"&lt;"&amp;AA64)+1),Paramètres!$B$3:$C$56,2,FALSE)*Paramètres!$K$14))</f>
        <v>0</v>
      </c>
      <c r="AC64" s="46"/>
      <c r="AD64" s="2">
        <f>IF(AC$2="Bike &amp; Run",IF(ISNA(VLOOKUP(AC64,Paramètres!$B$3:$C$56,2,FALSE)),0,VLOOKUP(AC64,Paramètres!$B$3:$C$56,2,FALSE)*Paramètres!$K$15),IF(OR(AC64="",OR($D64="",$D64="NL",$D64="HORS LIGUE")),0,VLOOKUP(IF(OR(AC64="",OR($D64="",$D64="NL",$D64="HORS LIGUE")),"",COUNTIFS($D$5:$D$72,"&lt;&gt;"&amp;"",$D$5:$D$72,"&lt;&gt;"&amp;"NL",$D$5:$D$72,"&lt;&gt;"&amp;"HORS LIGUE",AC$5:AC$72,"&lt;"&amp;AC64)+1),Paramètres!$B$3:$C$56,2,FALSE)*Paramètres!$K$15))</f>
        <v>0</v>
      </c>
      <c r="AE64" s="46"/>
      <c r="AF64" s="2">
        <f>IF(AE$2="Bike &amp; Run",IF(ISNA(VLOOKUP(AE64,Paramètres!$B$3:$C$56,2,FALSE)),0,VLOOKUP(AE64,Paramètres!$B$3:$C$56,2,FALSE)*Paramètres!$K$16),IF(OR(AE64="",OR($D64="",$D64="NL",$D64="HORS LIGUE")),0,VLOOKUP(IF(OR(AE64="",OR($D64="",$D64="NL",$D64="HORS LIGUE")),"",COUNTIFS($D$5:$D$72,"&lt;&gt;"&amp;"",$D$5:$D$72,"&lt;&gt;"&amp;"NL",$D$5:$D$72,"&lt;&gt;"&amp;"HORS LIGUE",AE$5:AE$72,"&lt;"&amp;AE64)+1),Paramètres!$B$3:$C$56,2,FALSE)*Paramètres!$K$16))</f>
        <v>0</v>
      </c>
      <c r="AG64" s="46"/>
      <c r="AH64" s="2">
        <f>IF(AG$2="Bike &amp; Run",IF(ISNA(VLOOKUP(AG64,Paramètres!$B$3:$C$56,2,FALSE)),0,VLOOKUP(AG64,Paramètres!$B$3:$C$56,2,FALSE)*Paramètres!$K$17),IF(OR(AG64="",OR($D64="",$D64="NL",$D64="HORS LIGUE")),0,VLOOKUP(IF(OR(AG64="",OR($D64="",$D64="NL",$D64="HORS LIGUE")),"",COUNTIFS($D$5:$D$72,"&lt;&gt;"&amp;"",$D$5:$D$72,"&lt;&gt;"&amp;"NL",$D$5:$D$72,"&lt;&gt;"&amp;"HORS LIGUE",AG$5:AG$72,"&lt;"&amp;AG64)+1),Paramètres!$B$3:$C$56,2,FALSE)*Paramètres!$K$17))</f>
        <v>0</v>
      </c>
      <c r="AI64" s="40">
        <f t="shared" si="53"/>
        <v>0</v>
      </c>
      <c r="AJ64" s="3" t="str">
        <f t="shared" si="54"/>
        <v/>
      </c>
      <c r="AK64" s="5">
        <f t="shared" si="55"/>
        <v>0</v>
      </c>
      <c r="AL64" s="41">
        <f t="shared" si="56"/>
        <v>0</v>
      </c>
      <c r="AM64" s="33" t="str">
        <f t="shared" si="57"/>
        <v/>
      </c>
      <c r="AO64" s="22">
        <f t="shared" si="58"/>
        <v>0</v>
      </c>
      <c r="AP64">
        <f t="shared" si="59"/>
        <v>0</v>
      </c>
      <c r="AQ64">
        <f t="shared" si="60"/>
        <v>0</v>
      </c>
      <c r="AR64">
        <f t="shared" si="61"/>
        <v>0</v>
      </c>
      <c r="AS64">
        <f t="shared" si="62"/>
        <v>0</v>
      </c>
      <c r="AT64">
        <f t="shared" si="63"/>
        <v>0</v>
      </c>
      <c r="AU64">
        <f t="shared" si="64"/>
        <v>0</v>
      </c>
      <c r="AV64">
        <f t="shared" si="65"/>
        <v>0</v>
      </c>
      <c r="AW64">
        <f t="shared" si="66"/>
        <v>0</v>
      </c>
      <c r="AX64">
        <f t="shared" si="67"/>
        <v>0</v>
      </c>
      <c r="AY64">
        <f t="shared" si="68"/>
        <v>0</v>
      </c>
      <c r="AZ64">
        <f t="shared" si="69"/>
        <v>0</v>
      </c>
      <c r="BA64">
        <f t="shared" si="70"/>
        <v>0</v>
      </c>
      <c r="BB64">
        <f t="shared" si="71"/>
        <v>0</v>
      </c>
      <c r="BC64">
        <f t="shared" si="72"/>
        <v>0</v>
      </c>
      <c r="BD64">
        <f t="shared" si="73"/>
        <v>0</v>
      </c>
      <c r="BE64" s="22">
        <f t="shared" ref="BE64:BR64" si="101">BD64+LARGE($AO64:$BC64,BE$4)</f>
        <v>0</v>
      </c>
      <c r="BF64" s="22">
        <f t="shared" si="101"/>
        <v>0</v>
      </c>
      <c r="BG64" s="22">
        <f t="shared" si="101"/>
        <v>0</v>
      </c>
      <c r="BH64" s="22">
        <f t="shared" si="101"/>
        <v>0</v>
      </c>
      <c r="BI64" s="22">
        <f t="shared" si="101"/>
        <v>0</v>
      </c>
      <c r="BJ64" s="22">
        <f t="shared" si="101"/>
        <v>0</v>
      </c>
      <c r="BK64" s="22">
        <f t="shared" si="101"/>
        <v>0</v>
      </c>
      <c r="BL64" s="22">
        <f t="shared" si="101"/>
        <v>0</v>
      </c>
      <c r="BM64" s="22">
        <f t="shared" si="101"/>
        <v>0</v>
      </c>
      <c r="BN64" s="22">
        <f t="shared" si="101"/>
        <v>0</v>
      </c>
      <c r="BO64" s="22">
        <f t="shared" si="101"/>
        <v>0</v>
      </c>
      <c r="BP64" s="22">
        <f t="shared" si="101"/>
        <v>0</v>
      </c>
      <c r="BQ64" s="22">
        <f t="shared" si="101"/>
        <v>0</v>
      </c>
      <c r="BR64" s="22">
        <f t="shared" si="101"/>
        <v>0</v>
      </c>
    </row>
    <row r="65" spans="1:70" ht="16.5">
      <c r="A65" s="14"/>
      <c r="B65" s="32" t="str">
        <f>IF(ISNA(VLOOKUP(A65,'Licenciés Jeunes 2023'!A:C,3,0)),"",VLOOKUP(A65,'Licenciés Jeunes 2023'!A:C,3,0))</f>
        <v/>
      </c>
      <c r="C65" s="32" t="str">
        <f>IF(ISNA(VLOOKUP(A65,'Licenciés Jeunes 2023'!A:C,2,0)),"",VLOOKUP(A65,'Licenciés Jeunes 2023'!A:C,2,0))</f>
        <v/>
      </c>
      <c r="D65" s="32" t="str">
        <f>IF(ISNA(VLOOKUP(A65,'Licenciés Jeunes 2023'!A:F,6,0)),"",VLOOKUP(A65,'Licenciés Jeunes 2023'!A:F,6,0))</f>
        <v/>
      </c>
      <c r="E65" s="6"/>
      <c r="F65" s="2">
        <f>IF(E$2="Bike &amp; Run",IF(ISNA(VLOOKUP(E65,Paramètres!$B$3:$C$56,2,FALSE)),0,VLOOKUP(E65,Paramètres!$B$3:$C$56,2,FALSE)*Paramètres!$K$3),IF(OR(E65="",OR($D65="",$D65="NL",$D65="HORS LIGUE")),0,VLOOKUP(IF(OR(E65="",OR($D65="",$D65="NL",$D65="HORS LIGUE")),"",COUNTIFS($D$5:$D$72,"&lt;&gt;"&amp;"",$D$5:$D$72,"&lt;&gt;"&amp;"NL",$D$5:$D$72,"&lt;&gt;"&amp;"HORS LIGUE",E$5:E$72,"&lt;"&amp;E65)+1),Paramètres!$B$3:$C$56,2,FALSE)*Paramètres!$K$3))</f>
        <v>0</v>
      </c>
      <c r="G65" s="4"/>
      <c r="H65" s="2">
        <f>IF(G$2="Bike &amp; Run",IF(ISNA(VLOOKUP(G65,Paramètres!$B$3:$C$56,2,FALSE)),0,VLOOKUP(G65,Paramètres!$B$3:$C$56,2,FALSE)*Paramètres!$K$4),IF(OR(G65="",OR($D65="",$D65="NL",$D65="HORS LIGUE")),0,VLOOKUP(IF(OR(G65="",OR($D65="",$D65="NL",$D65="HORS LIGUE")),"",COUNTIFS($D$5:$D$72,"&lt;&gt;"&amp;"",$D$5:$D$72,"&lt;&gt;"&amp;"NL",$D$5:$D$72,"&lt;&gt;"&amp;"HORS LIGUE",G$5:G$72,"&lt;"&amp;G65)+1),Paramètres!$B$3:$C$56,2,FALSE)*Paramètres!$K$4))</f>
        <v>0</v>
      </c>
      <c r="I65" s="36"/>
      <c r="J65" s="2">
        <f>IF(I$2="Bike &amp; Run",IF(ISNA(VLOOKUP(I65,Paramètres!$B$3:$C$56,2,FALSE)),0,VLOOKUP(I65,Paramètres!$B$3:$C$56,2,FALSE)*Paramètres!$K$5),IF(OR(I65="",OR($D65="",$D65="NL",$D65="HORS LIGUE")),0,VLOOKUP(IF(OR(I65="",OR($D65="",$D65="NL",$D65="HORS LIGUE")),"",COUNTIFS($D$5:$D$72,"&lt;&gt;"&amp;"",$D$5:$D$72,"&lt;&gt;"&amp;"NL",$D$5:$D$72,"&lt;&gt;"&amp;"HORS LIGUE",I$5:I$72,"&lt;"&amp;I65)+1),Paramètres!$B$3:$C$56,2,FALSE)*Paramètres!$K$5))</f>
        <v>0</v>
      </c>
      <c r="K65" s="4"/>
      <c r="L65" s="2">
        <f>IF(K$2="Bike &amp; Run",IF(ISNA(VLOOKUP(K65,Paramètres!$B$3:$C$56,2,FALSE)),0,VLOOKUP(K65,Paramètres!$B$3:$C$56,2,FALSE)*Paramètres!$K$6),IF(OR(K65="",OR($D65="",$D65="NL",$D65="HORS LIGUE")),0,VLOOKUP(IF(OR(K65="",OR($D65="",$D65="NL",$D65="HORS LIGUE")),"",COUNTIFS($D$5:$D$72,"&lt;&gt;"&amp;"",$D$5:$D$72,"&lt;&gt;"&amp;"NL",$D$5:$D$72,"&lt;&gt;"&amp;"HORS LIGUE",K$5:K$72,"&lt;"&amp;K65)+1),Paramètres!$B$3:$C$56,2,FALSE)*Paramètres!$K$6))</f>
        <v>0</v>
      </c>
      <c r="M65" s="4"/>
      <c r="N65" s="2">
        <f>IF(M$2="Bike &amp; Run",IF(ISNA(VLOOKUP(M65,Paramètres!$B$3:$C$56,2,FALSE)),0,VLOOKUP(M65,Paramètres!$B$3:$C$56,2,FALSE)*Paramètres!$K$7),IF(OR(M65="",OR($D65="",$D65="NL",$D65="HORS LIGUE")),0,VLOOKUP(IF(OR(M65="",OR($D65="",$D65="NL",$D65="HORS LIGUE")),"",COUNTIFS($D$5:$D$72,"&lt;&gt;"&amp;"",$D$5:$D$72,"&lt;&gt;"&amp;"NL",$D$5:$D$72,"&lt;&gt;"&amp;"HORS LIGUE",M$5:M$72,"&lt;"&amp;M65)+1),Paramètres!$B$3:$C$56,2,FALSE)*Paramètres!$K$7))</f>
        <v>0</v>
      </c>
      <c r="O65" s="46"/>
      <c r="P65" s="2">
        <f>IF(O$2="Bike &amp; Run",IF(ISNA(VLOOKUP(O65,Paramètres!$B$3:$C$56,2,FALSE)),0,VLOOKUP(O65,Paramètres!$B$3:$C$56,2,FALSE)*Paramètres!$K$8),IF(OR(O65="",OR($D65="",$D65="NL",$D65="HORS LIGUE")),0,VLOOKUP(IF(OR(O65="",OR($D65="",$D65="NL",$D65="HORS LIGUE")),"",COUNTIFS($D$5:$D$72,"&lt;&gt;"&amp;"",$D$5:$D$72,"&lt;&gt;"&amp;"NL",$D$5:$D$72,"&lt;&gt;"&amp;"HORS LIGUE",O$5:O$72,"&lt;"&amp;O65)+1),Paramètres!$B$3:$C$56,2,FALSE)*Paramètres!$K$8))</f>
        <v>0</v>
      </c>
      <c r="Q65" s="46"/>
      <c r="R65" s="2">
        <f>IF(Q$2="Bike &amp; Run",IF(ISNA(VLOOKUP(Q65,Paramètres!$B$3:$C$56,2,FALSE)),0,VLOOKUP(Q65,Paramètres!$B$3:$C$56,2,FALSE)*Paramètres!$K$9),IF(OR(Q65="",OR($D65="",$D65="NL",$D65="HORS LIGUE")),0,VLOOKUP(IF(OR(Q65="",OR($D65="",$D65="NL",$D65="HORS LIGUE")),"",COUNTIFS($D$5:$D$72,"&lt;&gt;"&amp;"",$D$5:$D$72,"&lt;&gt;"&amp;"NL",$D$5:$D$72,"&lt;&gt;"&amp;"HORS LIGUE",Q$5:Q$72,"&lt;"&amp;Q65)+1),Paramètres!$B$3:$C$56,2,FALSE)*Paramètres!$K$9))</f>
        <v>0</v>
      </c>
      <c r="S65" s="46"/>
      <c r="T65" s="2">
        <f>IF(S$2="Bike &amp; Run",IF(ISNA(VLOOKUP(S65,Paramètres!$B$3:$C$56,2,FALSE)),0,VLOOKUP(S65,Paramètres!$B$3:$C$56,2,FALSE)*Paramètres!$K$10),IF(OR(S65="",OR($D65="",$D65="NL",$D65="HORS LIGUE")),0,VLOOKUP(IF(OR(S65="",OR($D65="",$D65="NL",$D65="HORS LIGUE")),"",COUNTIFS($D$5:$D$72,"&lt;&gt;"&amp;"",$D$5:$D$72,"&lt;&gt;"&amp;"NL",$D$5:$D$72,"&lt;&gt;"&amp;"HORS LIGUE",S$5:S$72,"&lt;"&amp;S65)+1),Paramètres!$B$3:$C$56,2,FALSE)*Paramètres!$K$10))</f>
        <v>0</v>
      </c>
      <c r="U65" s="46"/>
      <c r="V65" s="2">
        <f>IF(U$2="Bike &amp; Run",IF(ISNA(VLOOKUP(U65,Paramètres!$B$3:$C$56,2,FALSE)),0,VLOOKUP(U65,Paramètres!$B$3:$C$56,2,FALSE)*Paramètres!$K$11),IF(OR(U65="",OR($D65="",$D65="NL",$D65="HORS LIGUE")),0,VLOOKUP(IF(OR(U65="",OR($D65="",$D65="NL",$D65="HORS LIGUE")),"",COUNTIFS($D$5:$D$72,"&lt;&gt;"&amp;"",$D$5:$D$72,"&lt;&gt;"&amp;"NL",$D$5:$D$72,"&lt;&gt;"&amp;"HORS LIGUE",U$5:U$72,"&lt;"&amp;U65)+1),Paramètres!$B$3:$C$56,2,FALSE)*Paramètres!$K$11))</f>
        <v>0</v>
      </c>
      <c r="W65" s="46"/>
      <c r="X65" s="2">
        <f>IF(W$2="Bike &amp; Run",IF(ISNA(VLOOKUP(W65,Paramètres!$B$3:$C$56,2,FALSE)),0,VLOOKUP(W65,Paramètres!$B$3:$C$56,2,FALSE)*Paramètres!$K$12),IF(OR(W65="",OR($D65="",$D65="NL",$D65="HORS LIGUE")),0,VLOOKUP(IF(OR(W65="",OR($D65="",$D65="NL",$D65="HORS LIGUE")),"",COUNTIFS($D$5:$D$72,"&lt;&gt;"&amp;"",$D$5:$D$72,"&lt;&gt;"&amp;"NL",$D$5:$D$72,"&lt;&gt;"&amp;"HORS LIGUE",W$5:W$72,"&lt;"&amp;W65)+1),Paramètres!$B$3:$C$56,2,FALSE)*Paramètres!$K$12))</f>
        <v>0</v>
      </c>
      <c r="Y65" s="46"/>
      <c r="Z65" s="2">
        <f>IF(Y$2="Bike &amp; Run",IF(ISNA(VLOOKUP(Y65,Paramètres!$B$3:$C$56,2,FALSE)),0,VLOOKUP(Y65,Paramètres!$B$3:$C$56,2,FALSE)*Paramètres!$K$13),IF(OR(Y65="",OR($D65="",$D65="NL",$D65="HORS LIGUE")),0,VLOOKUP(IF(OR(Y65="",OR($D65="",$D65="NL",$D65="HORS LIGUE")),"",COUNTIFS($D$5:$D$72,"&lt;&gt;"&amp;"",$D$5:$D$72,"&lt;&gt;"&amp;"NL",$D$5:$D$72,"&lt;&gt;"&amp;"HORS LIGUE",Y$5:Y$72,"&lt;"&amp;Y65)+1),Paramètres!$B$3:$C$56,2,FALSE)*Paramètres!$K$13))</f>
        <v>0</v>
      </c>
      <c r="AA65" s="46"/>
      <c r="AB65" s="2">
        <f>IF(AA$2="Bike &amp; Run",IF(ISNA(VLOOKUP(AA65,Paramètres!$B$3:$C$56,2,FALSE)),0,VLOOKUP(AA65,Paramètres!$B$3:$C$56,2,FALSE)*Paramètres!$K$14),IF(OR(AA65="",OR($D65="",$D65="NL",$D65="HORS LIGUE")),0,VLOOKUP(IF(OR(AA65="",OR($D65="",$D65="NL",$D65="HORS LIGUE")),"",COUNTIFS($D$5:$D$72,"&lt;&gt;"&amp;"",$D$5:$D$72,"&lt;&gt;"&amp;"NL",$D$5:$D$72,"&lt;&gt;"&amp;"HORS LIGUE",AA$5:AA$72,"&lt;"&amp;AA65)+1),Paramètres!$B$3:$C$56,2,FALSE)*Paramètres!$K$14))</f>
        <v>0</v>
      </c>
      <c r="AC65" s="46"/>
      <c r="AD65" s="2">
        <f>IF(AC$2="Bike &amp; Run",IF(ISNA(VLOOKUP(AC65,Paramètres!$B$3:$C$56,2,FALSE)),0,VLOOKUP(AC65,Paramètres!$B$3:$C$56,2,FALSE)*Paramètres!$K$15),IF(OR(AC65="",OR($D65="",$D65="NL",$D65="HORS LIGUE")),0,VLOOKUP(IF(OR(AC65="",OR($D65="",$D65="NL",$D65="HORS LIGUE")),"",COUNTIFS($D$5:$D$72,"&lt;&gt;"&amp;"",$D$5:$D$72,"&lt;&gt;"&amp;"NL",$D$5:$D$72,"&lt;&gt;"&amp;"HORS LIGUE",AC$5:AC$72,"&lt;"&amp;AC65)+1),Paramètres!$B$3:$C$56,2,FALSE)*Paramètres!$K$15))</f>
        <v>0</v>
      </c>
      <c r="AE65" s="46"/>
      <c r="AF65" s="2">
        <f>IF(AE$2="Bike &amp; Run",IF(ISNA(VLOOKUP(AE65,Paramètres!$B$3:$C$56,2,FALSE)),0,VLOOKUP(AE65,Paramètres!$B$3:$C$56,2,FALSE)*Paramètres!$K$16),IF(OR(AE65="",OR($D65="",$D65="NL",$D65="HORS LIGUE")),0,VLOOKUP(IF(OR(AE65="",OR($D65="",$D65="NL",$D65="HORS LIGUE")),"",COUNTIFS($D$5:$D$72,"&lt;&gt;"&amp;"",$D$5:$D$72,"&lt;&gt;"&amp;"NL",$D$5:$D$72,"&lt;&gt;"&amp;"HORS LIGUE",AE$5:AE$72,"&lt;"&amp;AE65)+1),Paramètres!$B$3:$C$56,2,FALSE)*Paramètres!$K$16))</f>
        <v>0</v>
      </c>
      <c r="AG65" s="46"/>
      <c r="AH65" s="2">
        <f>IF(AG$2="Bike &amp; Run",IF(ISNA(VLOOKUP(AG65,Paramètres!$B$3:$C$56,2,FALSE)),0,VLOOKUP(AG65,Paramètres!$B$3:$C$56,2,FALSE)*Paramètres!$K$17),IF(OR(AG65="",OR($D65="",$D65="NL",$D65="HORS LIGUE")),0,VLOOKUP(IF(OR(AG65="",OR($D65="",$D65="NL",$D65="HORS LIGUE")),"",COUNTIFS($D$5:$D$72,"&lt;&gt;"&amp;"",$D$5:$D$72,"&lt;&gt;"&amp;"NL",$D$5:$D$72,"&lt;&gt;"&amp;"HORS LIGUE",AG$5:AG$72,"&lt;"&amp;AG65)+1),Paramètres!$B$3:$C$56,2,FALSE)*Paramètres!$K$17))</f>
        <v>0</v>
      </c>
      <c r="AI65" s="40">
        <f t="shared" si="53"/>
        <v>0</v>
      </c>
      <c r="AJ65" s="3" t="str">
        <f t="shared" si="54"/>
        <v/>
      </c>
      <c r="AK65" s="5">
        <f t="shared" si="55"/>
        <v>0</v>
      </c>
      <c r="AL65" s="41">
        <f t="shared" si="56"/>
        <v>0</v>
      </c>
      <c r="AM65" s="33" t="str">
        <f t="shared" si="57"/>
        <v/>
      </c>
      <c r="AO65" s="22">
        <f t="shared" si="58"/>
        <v>0</v>
      </c>
      <c r="AP65">
        <f t="shared" si="59"/>
        <v>0</v>
      </c>
      <c r="AQ65">
        <f t="shared" si="60"/>
        <v>0</v>
      </c>
      <c r="AR65">
        <f t="shared" si="61"/>
        <v>0</v>
      </c>
      <c r="AS65">
        <f t="shared" si="62"/>
        <v>0</v>
      </c>
      <c r="AT65">
        <f t="shared" si="63"/>
        <v>0</v>
      </c>
      <c r="AU65">
        <f t="shared" si="64"/>
        <v>0</v>
      </c>
      <c r="AV65">
        <f t="shared" si="65"/>
        <v>0</v>
      </c>
      <c r="AW65">
        <f t="shared" si="66"/>
        <v>0</v>
      </c>
      <c r="AX65">
        <f t="shared" si="67"/>
        <v>0</v>
      </c>
      <c r="AY65">
        <f t="shared" si="68"/>
        <v>0</v>
      </c>
      <c r="AZ65">
        <f t="shared" si="69"/>
        <v>0</v>
      </c>
      <c r="BA65">
        <f t="shared" si="70"/>
        <v>0</v>
      </c>
      <c r="BB65">
        <f t="shared" si="71"/>
        <v>0</v>
      </c>
      <c r="BC65">
        <f t="shared" si="72"/>
        <v>0</v>
      </c>
      <c r="BD65">
        <f t="shared" si="73"/>
        <v>0</v>
      </c>
      <c r="BE65" s="22">
        <f t="shared" ref="BE65:BR65" si="102">BD65+LARGE($AO65:$BC65,BE$4)</f>
        <v>0</v>
      </c>
      <c r="BF65" s="22">
        <f t="shared" si="102"/>
        <v>0</v>
      </c>
      <c r="BG65" s="22">
        <f t="shared" si="102"/>
        <v>0</v>
      </c>
      <c r="BH65" s="22">
        <f t="shared" si="102"/>
        <v>0</v>
      </c>
      <c r="BI65" s="22">
        <f t="shared" si="102"/>
        <v>0</v>
      </c>
      <c r="BJ65" s="22">
        <f t="shared" si="102"/>
        <v>0</v>
      </c>
      <c r="BK65" s="22">
        <f t="shared" si="102"/>
        <v>0</v>
      </c>
      <c r="BL65" s="22">
        <f t="shared" si="102"/>
        <v>0</v>
      </c>
      <c r="BM65" s="22">
        <f t="shared" si="102"/>
        <v>0</v>
      </c>
      <c r="BN65" s="22">
        <f t="shared" si="102"/>
        <v>0</v>
      </c>
      <c r="BO65" s="22">
        <f t="shared" si="102"/>
        <v>0</v>
      </c>
      <c r="BP65" s="22">
        <f t="shared" si="102"/>
        <v>0</v>
      </c>
      <c r="BQ65" s="22">
        <f t="shared" si="102"/>
        <v>0</v>
      </c>
      <c r="BR65" s="22">
        <f t="shared" si="102"/>
        <v>0</v>
      </c>
    </row>
    <row r="66" spans="1:70" ht="16.5">
      <c r="A66" s="14"/>
      <c r="B66" s="32" t="str">
        <f>IF(ISNA(VLOOKUP(A66,'Licenciés Jeunes 2023'!A:C,3,0)),"",VLOOKUP(A66,'Licenciés Jeunes 2023'!A:C,3,0))</f>
        <v/>
      </c>
      <c r="C66" s="32" t="str">
        <f>IF(ISNA(VLOOKUP(A66,'Licenciés Jeunes 2023'!A:C,2,0)),"",VLOOKUP(A66,'Licenciés Jeunes 2023'!A:C,2,0))</f>
        <v/>
      </c>
      <c r="D66" s="32" t="str">
        <f>IF(ISNA(VLOOKUP(A66,'Licenciés Jeunes 2023'!A:F,6,0)),"",VLOOKUP(A66,'Licenciés Jeunes 2023'!A:F,6,0))</f>
        <v/>
      </c>
      <c r="E66" s="6"/>
      <c r="F66" s="2">
        <f>IF(E$2="Bike &amp; Run",IF(ISNA(VLOOKUP(E66,Paramètres!$B$3:$C$56,2,FALSE)),0,VLOOKUP(E66,Paramètres!$B$3:$C$56,2,FALSE)*Paramètres!$K$3),IF(OR(E66="",OR($D66="",$D66="NL",$D66="HORS LIGUE")),0,VLOOKUP(IF(OR(E66="",OR($D66="",$D66="NL",$D66="HORS LIGUE")),"",COUNTIFS($D$5:$D$72,"&lt;&gt;"&amp;"",$D$5:$D$72,"&lt;&gt;"&amp;"NL",$D$5:$D$72,"&lt;&gt;"&amp;"HORS LIGUE",E$5:E$72,"&lt;"&amp;E66)+1),Paramètres!$B$3:$C$56,2,FALSE)*Paramètres!$K$3))</f>
        <v>0</v>
      </c>
      <c r="G66" s="4"/>
      <c r="H66" s="2">
        <f>IF(G$2="Bike &amp; Run",IF(ISNA(VLOOKUP(G66,Paramètres!$B$3:$C$56,2,FALSE)),0,VLOOKUP(G66,Paramètres!$B$3:$C$56,2,FALSE)*Paramètres!$K$4),IF(OR(G66="",OR($D66="",$D66="NL",$D66="HORS LIGUE")),0,VLOOKUP(IF(OR(G66="",OR($D66="",$D66="NL",$D66="HORS LIGUE")),"",COUNTIFS($D$5:$D$72,"&lt;&gt;"&amp;"",$D$5:$D$72,"&lt;&gt;"&amp;"NL",$D$5:$D$72,"&lt;&gt;"&amp;"HORS LIGUE",G$5:G$72,"&lt;"&amp;G66)+1),Paramètres!$B$3:$C$56,2,FALSE)*Paramètres!$K$4))</f>
        <v>0</v>
      </c>
      <c r="I66" s="36"/>
      <c r="J66" s="2">
        <f>IF(I$2="Bike &amp; Run",IF(ISNA(VLOOKUP(I66,Paramètres!$B$3:$C$56,2,FALSE)),0,VLOOKUP(I66,Paramètres!$B$3:$C$56,2,FALSE)*Paramètres!$K$5),IF(OR(I66="",OR($D66="",$D66="NL",$D66="HORS LIGUE")),0,VLOOKUP(IF(OR(I66="",OR($D66="",$D66="NL",$D66="HORS LIGUE")),"",COUNTIFS($D$5:$D$72,"&lt;&gt;"&amp;"",$D$5:$D$72,"&lt;&gt;"&amp;"NL",$D$5:$D$72,"&lt;&gt;"&amp;"HORS LIGUE",I$5:I$72,"&lt;"&amp;I66)+1),Paramètres!$B$3:$C$56,2,FALSE)*Paramètres!$K$5))</f>
        <v>0</v>
      </c>
      <c r="K66" s="4"/>
      <c r="L66" s="2">
        <f>IF(K$2="Bike &amp; Run",IF(ISNA(VLOOKUP(K66,Paramètres!$B$3:$C$56,2,FALSE)),0,VLOOKUP(K66,Paramètres!$B$3:$C$56,2,FALSE)*Paramètres!$K$6),IF(OR(K66="",OR($D66="",$D66="NL",$D66="HORS LIGUE")),0,VLOOKUP(IF(OR(K66="",OR($D66="",$D66="NL",$D66="HORS LIGUE")),"",COUNTIFS($D$5:$D$72,"&lt;&gt;"&amp;"",$D$5:$D$72,"&lt;&gt;"&amp;"NL",$D$5:$D$72,"&lt;&gt;"&amp;"HORS LIGUE",K$5:K$72,"&lt;"&amp;K66)+1),Paramètres!$B$3:$C$56,2,FALSE)*Paramètres!$K$6))</f>
        <v>0</v>
      </c>
      <c r="M66" s="4"/>
      <c r="N66" s="2">
        <f>IF(M$2="Bike &amp; Run",IF(ISNA(VLOOKUP(M66,Paramètres!$B$3:$C$56,2,FALSE)),0,VLOOKUP(M66,Paramètres!$B$3:$C$56,2,FALSE)*Paramètres!$K$7),IF(OR(M66="",OR($D66="",$D66="NL",$D66="HORS LIGUE")),0,VLOOKUP(IF(OR(M66="",OR($D66="",$D66="NL",$D66="HORS LIGUE")),"",COUNTIFS($D$5:$D$72,"&lt;&gt;"&amp;"",$D$5:$D$72,"&lt;&gt;"&amp;"NL",$D$5:$D$72,"&lt;&gt;"&amp;"HORS LIGUE",M$5:M$72,"&lt;"&amp;M66)+1),Paramètres!$B$3:$C$56,2,FALSE)*Paramètres!$K$7))</f>
        <v>0</v>
      </c>
      <c r="O66" s="46"/>
      <c r="P66" s="2">
        <f>IF(O$2="Bike &amp; Run",IF(ISNA(VLOOKUP(O66,Paramètres!$B$3:$C$56,2,FALSE)),0,VLOOKUP(O66,Paramètres!$B$3:$C$56,2,FALSE)*Paramètres!$K$8),IF(OR(O66="",OR($D66="",$D66="NL",$D66="HORS LIGUE")),0,VLOOKUP(IF(OR(O66="",OR($D66="",$D66="NL",$D66="HORS LIGUE")),"",COUNTIFS($D$5:$D$72,"&lt;&gt;"&amp;"",$D$5:$D$72,"&lt;&gt;"&amp;"NL",$D$5:$D$72,"&lt;&gt;"&amp;"HORS LIGUE",O$5:O$72,"&lt;"&amp;O66)+1),Paramètres!$B$3:$C$56,2,FALSE)*Paramètres!$K$8))</f>
        <v>0</v>
      </c>
      <c r="Q66" s="46"/>
      <c r="R66" s="2">
        <f>IF(Q$2="Bike &amp; Run",IF(ISNA(VLOOKUP(Q66,Paramètres!$B$3:$C$56,2,FALSE)),0,VLOOKUP(Q66,Paramètres!$B$3:$C$56,2,FALSE)*Paramètres!$K$9),IF(OR(Q66="",OR($D66="",$D66="NL",$D66="HORS LIGUE")),0,VLOOKUP(IF(OR(Q66="",OR($D66="",$D66="NL",$D66="HORS LIGUE")),"",COUNTIFS($D$5:$D$72,"&lt;&gt;"&amp;"",$D$5:$D$72,"&lt;&gt;"&amp;"NL",$D$5:$D$72,"&lt;&gt;"&amp;"HORS LIGUE",Q$5:Q$72,"&lt;"&amp;Q66)+1),Paramètres!$B$3:$C$56,2,FALSE)*Paramètres!$K$9))</f>
        <v>0</v>
      </c>
      <c r="S66" s="46"/>
      <c r="T66" s="2">
        <f>IF(S$2="Bike &amp; Run",IF(ISNA(VLOOKUP(S66,Paramètres!$B$3:$C$56,2,FALSE)),0,VLOOKUP(S66,Paramètres!$B$3:$C$56,2,FALSE)*Paramètres!$K$10),IF(OR(S66="",OR($D66="",$D66="NL",$D66="HORS LIGUE")),0,VLOOKUP(IF(OR(S66="",OR($D66="",$D66="NL",$D66="HORS LIGUE")),"",COUNTIFS($D$5:$D$72,"&lt;&gt;"&amp;"",$D$5:$D$72,"&lt;&gt;"&amp;"NL",$D$5:$D$72,"&lt;&gt;"&amp;"HORS LIGUE",S$5:S$72,"&lt;"&amp;S66)+1),Paramètres!$B$3:$C$56,2,FALSE)*Paramètres!$K$10))</f>
        <v>0</v>
      </c>
      <c r="U66" s="46"/>
      <c r="V66" s="2">
        <f>IF(U$2="Bike &amp; Run",IF(ISNA(VLOOKUP(U66,Paramètres!$B$3:$C$56,2,FALSE)),0,VLOOKUP(U66,Paramètres!$B$3:$C$56,2,FALSE)*Paramètres!$K$11),IF(OR(U66="",OR($D66="",$D66="NL",$D66="HORS LIGUE")),0,VLOOKUP(IF(OR(U66="",OR($D66="",$D66="NL",$D66="HORS LIGUE")),"",COUNTIFS($D$5:$D$72,"&lt;&gt;"&amp;"",$D$5:$D$72,"&lt;&gt;"&amp;"NL",$D$5:$D$72,"&lt;&gt;"&amp;"HORS LIGUE",U$5:U$72,"&lt;"&amp;U66)+1),Paramètres!$B$3:$C$56,2,FALSE)*Paramètres!$K$11))</f>
        <v>0</v>
      </c>
      <c r="W66" s="46"/>
      <c r="X66" s="2">
        <f>IF(W$2="Bike &amp; Run",IF(ISNA(VLOOKUP(W66,Paramètres!$B$3:$C$56,2,FALSE)),0,VLOOKUP(W66,Paramètres!$B$3:$C$56,2,FALSE)*Paramètres!$K$12),IF(OR(W66="",OR($D66="",$D66="NL",$D66="HORS LIGUE")),0,VLOOKUP(IF(OR(W66="",OR($D66="",$D66="NL",$D66="HORS LIGUE")),"",COUNTIFS($D$5:$D$72,"&lt;&gt;"&amp;"",$D$5:$D$72,"&lt;&gt;"&amp;"NL",$D$5:$D$72,"&lt;&gt;"&amp;"HORS LIGUE",W$5:W$72,"&lt;"&amp;W66)+1),Paramètres!$B$3:$C$56,2,FALSE)*Paramètres!$K$12))</f>
        <v>0</v>
      </c>
      <c r="Y66" s="46"/>
      <c r="Z66" s="2">
        <f>IF(Y$2="Bike &amp; Run",IF(ISNA(VLOOKUP(Y66,Paramètres!$B$3:$C$56,2,FALSE)),0,VLOOKUP(Y66,Paramètres!$B$3:$C$56,2,FALSE)*Paramètres!$K$13),IF(OR(Y66="",OR($D66="",$D66="NL",$D66="HORS LIGUE")),0,VLOOKUP(IF(OR(Y66="",OR($D66="",$D66="NL",$D66="HORS LIGUE")),"",COUNTIFS($D$5:$D$72,"&lt;&gt;"&amp;"",$D$5:$D$72,"&lt;&gt;"&amp;"NL",$D$5:$D$72,"&lt;&gt;"&amp;"HORS LIGUE",Y$5:Y$72,"&lt;"&amp;Y66)+1),Paramètres!$B$3:$C$56,2,FALSE)*Paramètres!$K$13))</f>
        <v>0</v>
      </c>
      <c r="AA66" s="46"/>
      <c r="AB66" s="2">
        <f>IF(AA$2="Bike &amp; Run",IF(ISNA(VLOOKUP(AA66,Paramètres!$B$3:$C$56,2,FALSE)),0,VLOOKUP(AA66,Paramètres!$B$3:$C$56,2,FALSE)*Paramètres!$K$14),IF(OR(AA66="",OR($D66="",$D66="NL",$D66="HORS LIGUE")),0,VLOOKUP(IF(OR(AA66="",OR($D66="",$D66="NL",$D66="HORS LIGUE")),"",COUNTIFS($D$5:$D$72,"&lt;&gt;"&amp;"",$D$5:$D$72,"&lt;&gt;"&amp;"NL",$D$5:$D$72,"&lt;&gt;"&amp;"HORS LIGUE",AA$5:AA$72,"&lt;"&amp;AA66)+1),Paramètres!$B$3:$C$56,2,FALSE)*Paramètres!$K$14))</f>
        <v>0</v>
      </c>
      <c r="AC66" s="46"/>
      <c r="AD66" s="2">
        <f>IF(AC$2="Bike &amp; Run",IF(ISNA(VLOOKUP(AC66,Paramètres!$B$3:$C$56,2,FALSE)),0,VLOOKUP(AC66,Paramètres!$B$3:$C$56,2,FALSE)*Paramètres!$K$15),IF(OR(AC66="",OR($D66="",$D66="NL",$D66="HORS LIGUE")),0,VLOOKUP(IF(OR(AC66="",OR($D66="",$D66="NL",$D66="HORS LIGUE")),"",COUNTIFS($D$5:$D$72,"&lt;&gt;"&amp;"",$D$5:$D$72,"&lt;&gt;"&amp;"NL",$D$5:$D$72,"&lt;&gt;"&amp;"HORS LIGUE",AC$5:AC$72,"&lt;"&amp;AC66)+1),Paramètres!$B$3:$C$56,2,FALSE)*Paramètres!$K$15))</f>
        <v>0</v>
      </c>
      <c r="AE66" s="46"/>
      <c r="AF66" s="2">
        <f>IF(AE$2="Bike &amp; Run",IF(ISNA(VLOOKUP(AE66,Paramètres!$B$3:$C$56,2,FALSE)),0,VLOOKUP(AE66,Paramètres!$B$3:$C$56,2,FALSE)*Paramètres!$K$16),IF(OR(AE66="",OR($D66="",$D66="NL",$D66="HORS LIGUE")),0,VLOOKUP(IF(OR(AE66="",OR($D66="",$D66="NL",$D66="HORS LIGUE")),"",COUNTIFS($D$5:$D$72,"&lt;&gt;"&amp;"",$D$5:$D$72,"&lt;&gt;"&amp;"NL",$D$5:$D$72,"&lt;&gt;"&amp;"HORS LIGUE",AE$5:AE$72,"&lt;"&amp;AE66)+1),Paramètres!$B$3:$C$56,2,FALSE)*Paramètres!$K$16))</f>
        <v>0</v>
      </c>
      <c r="AG66" s="46"/>
      <c r="AH66" s="2">
        <f>IF(AG$2="Bike &amp; Run",IF(ISNA(VLOOKUP(AG66,Paramètres!$B$3:$C$56,2,FALSE)),0,VLOOKUP(AG66,Paramètres!$B$3:$C$56,2,FALSE)*Paramètres!$K$17),IF(OR(AG66="",OR($D66="",$D66="NL",$D66="HORS LIGUE")),0,VLOOKUP(IF(OR(AG66="",OR($D66="",$D66="NL",$D66="HORS LIGUE")),"",COUNTIFS($D$5:$D$72,"&lt;&gt;"&amp;"",$D$5:$D$72,"&lt;&gt;"&amp;"NL",$D$5:$D$72,"&lt;&gt;"&amp;"HORS LIGUE",AG$5:AG$72,"&lt;"&amp;AG66)+1),Paramètres!$B$3:$C$56,2,FALSE)*Paramètres!$K$17))</f>
        <v>0</v>
      </c>
      <c r="AI66" s="40">
        <f t="shared" si="53"/>
        <v>0</v>
      </c>
      <c r="AJ66" s="3" t="str">
        <f t="shared" si="54"/>
        <v/>
      </c>
      <c r="AK66" s="5">
        <f t="shared" si="55"/>
        <v>0</v>
      </c>
      <c r="AL66" s="41">
        <f t="shared" si="56"/>
        <v>0</v>
      </c>
      <c r="AM66" s="33" t="str">
        <f t="shared" si="57"/>
        <v/>
      </c>
      <c r="AO66" s="22">
        <f t="shared" si="58"/>
        <v>0</v>
      </c>
      <c r="AP66">
        <f t="shared" si="59"/>
        <v>0</v>
      </c>
      <c r="AQ66">
        <f t="shared" si="60"/>
        <v>0</v>
      </c>
      <c r="AR66">
        <f t="shared" si="61"/>
        <v>0</v>
      </c>
      <c r="AS66">
        <f t="shared" si="62"/>
        <v>0</v>
      </c>
      <c r="AT66">
        <f t="shared" si="63"/>
        <v>0</v>
      </c>
      <c r="AU66">
        <f t="shared" si="64"/>
        <v>0</v>
      </c>
      <c r="AV66">
        <f t="shared" si="65"/>
        <v>0</v>
      </c>
      <c r="AW66">
        <f t="shared" si="66"/>
        <v>0</v>
      </c>
      <c r="AX66">
        <f t="shared" si="67"/>
        <v>0</v>
      </c>
      <c r="AY66">
        <f t="shared" si="68"/>
        <v>0</v>
      </c>
      <c r="AZ66">
        <f t="shared" si="69"/>
        <v>0</v>
      </c>
      <c r="BA66">
        <f t="shared" si="70"/>
        <v>0</v>
      </c>
      <c r="BB66">
        <f t="shared" si="71"/>
        <v>0</v>
      </c>
      <c r="BC66">
        <f t="shared" si="72"/>
        <v>0</v>
      </c>
      <c r="BD66">
        <f t="shared" si="73"/>
        <v>0</v>
      </c>
      <c r="BE66" s="22">
        <f t="shared" ref="BE66:BR66" si="103">BD66+LARGE($AO66:$BC66,BE$4)</f>
        <v>0</v>
      </c>
      <c r="BF66" s="22">
        <f t="shared" si="103"/>
        <v>0</v>
      </c>
      <c r="BG66" s="22">
        <f t="shared" si="103"/>
        <v>0</v>
      </c>
      <c r="BH66" s="22">
        <f t="shared" si="103"/>
        <v>0</v>
      </c>
      <c r="BI66" s="22">
        <f t="shared" si="103"/>
        <v>0</v>
      </c>
      <c r="BJ66" s="22">
        <f t="shared" si="103"/>
        <v>0</v>
      </c>
      <c r="BK66" s="22">
        <f t="shared" si="103"/>
        <v>0</v>
      </c>
      <c r="BL66" s="22">
        <f t="shared" si="103"/>
        <v>0</v>
      </c>
      <c r="BM66" s="22">
        <f t="shared" si="103"/>
        <v>0</v>
      </c>
      <c r="BN66" s="22">
        <f t="shared" si="103"/>
        <v>0</v>
      </c>
      <c r="BO66" s="22">
        <f t="shared" si="103"/>
        <v>0</v>
      </c>
      <c r="BP66" s="22">
        <f t="shared" si="103"/>
        <v>0</v>
      </c>
      <c r="BQ66" s="22">
        <f t="shared" si="103"/>
        <v>0</v>
      </c>
      <c r="BR66" s="22">
        <f t="shared" si="103"/>
        <v>0</v>
      </c>
    </row>
    <row r="67" spans="1:70" ht="16.5">
      <c r="A67" s="14"/>
      <c r="B67" s="32" t="str">
        <f>IF(ISNA(VLOOKUP(A67,'Licenciés Jeunes 2023'!A:C,3,0)),"",VLOOKUP(A67,'Licenciés Jeunes 2023'!A:C,3,0))</f>
        <v/>
      </c>
      <c r="C67" s="32" t="str">
        <f>IF(ISNA(VLOOKUP(A67,'Licenciés Jeunes 2023'!A:C,2,0)),"",VLOOKUP(A67,'Licenciés Jeunes 2023'!A:C,2,0))</f>
        <v/>
      </c>
      <c r="D67" s="32" t="str">
        <f>IF(ISNA(VLOOKUP(A67,'Licenciés Jeunes 2023'!A:F,6,0)),"",VLOOKUP(A67,'Licenciés Jeunes 2023'!A:F,6,0))</f>
        <v/>
      </c>
      <c r="E67" s="6"/>
      <c r="F67" s="2">
        <f>IF(E$2="Bike &amp; Run",IF(ISNA(VLOOKUP(E67,Paramètres!$B$3:$C$56,2,FALSE)),0,VLOOKUP(E67,Paramètres!$B$3:$C$56,2,FALSE)*Paramètres!$K$3),IF(OR(E67="",OR($D67="",$D67="NL",$D67="HORS LIGUE")),0,VLOOKUP(IF(OR(E67="",OR($D67="",$D67="NL",$D67="HORS LIGUE")),"",COUNTIFS($D$5:$D$72,"&lt;&gt;"&amp;"",$D$5:$D$72,"&lt;&gt;"&amp;"NL",$D$5:$D$72,"&lt;&gt;"&amp;"HORS LIGUE",E$5:E$72,"&lt;"&amp;E67)+1),Paramètres!$B$3:$C$56,2,FALSE)*Paramètres!$K$3))</f>
        <v>0</v>
      </c>
      <c r="G67" s="4"/>
      <c r="H67" s="2">
        <f>IF(G$2="Bike &amp; Run",IF(ISNA(VLOOKUP(G67,Paramètres!$B$3:$C$56,2,FALSE)),0,VLOOKUP(G67,Paramètres!$B$3:$C$56,2,FALSE)*Paramètres!$K$4),IF(OR(G67="",OR($D67="",$D67="NL",$D67="HORS LIGUE")),0,VLOOKUP(IF(OR(G67="",OR($D67="",$D67="NL",$D67="HORS LIGUE")),"",COUNTIFS($D$5:$D$72,"&lt;&gt;"&amp;"",$D$5:$D$72,"&lt;&gt;"&amp;"NL",$D$5:$D$72,"&lt;&gt;"&amp;"HORS LIGUE",G$5:G$72,"&lt;"&amp;G67)+1),Paramètres!$B$3:$C$56,2,FALSE)*Paramètres!$K$4))</f>
        <v>0</v>
      </c>
      <c r="I67" s="36"/>
      <c r="J67" s="2">
        <f>IF(I$2="Bike &amp; Run",IF(ISNA(VLOOKUP(I67,Paramètres!$B$3:$C$56,2,FALSE)),0,VLOOKUP(I67,Paramètres!$B$3:$C$56,2,FALSE)*Paramètres!$K$5),IF(OR(I67="",OR($D67="",$D67="NL",$D67="HORS LIGUE")),0,VLOOKUP(IF(OR(I67="",OR($D67="",$D67="NL",$D67="HORS LIGUE")),"",COUNTIFS($D$5:$D$72,"&lt;&gt;"&amp;"",$D$5:$D$72,"&lt;&gt;"&amp;"NL",$D$5:$D$72,"&lt;&gt;"&amp;"HORS LIGUE",I$5:I$72,"&lt;"&amp;I67)+1),Paramètres!$B$3:$C$56,2,FALSE)*Paramètres!$K$5))</f>
        <v>0</v>
      </c>
      <c r="K67" s="4"/>
      <c r="L67" s="2">
        <f>IF(K$2="Bike &amp; Run",IF(ISNA(VLOOKUP(K67,Paramètres!$B$3:$C$56,2,FALSE)),0,VLOOKUP(K67,Paramètres!$B$3:$C$56,2,FALSE)*Paramètres!$K$6),IF(OR(K67="",OR($D67="",$D67="NL",$D67="HORS LIGUE")),0,VLOOKUP(IF(OR(K67="",OR($D67="",$D67="NL",$D67="HORS LIGUE")),"",COUNTIFS($D$5:$D$72,"&lt;&gt;"&amp;"",$D$5:$D$72,"&lt;&gt;"&amp;"NL",$D$5:$D$72,"&lt;&gt;"&amp;"HORS LIGUE",K$5:K$72,"&lt;"&amp;K67)+1),Paramètres!$B$3:$C$56,2,FALSE)*Paramètres!$K$6))</f>
        <v>0</v>
      </c>
      <c r="M67" s="4"/>
      <c r="N67" s="2">
        <f>IF(M$2="Bike &amp; Run",IF(ISNA(VLOOKUP(M67,Paramètres!$B$3:$C$56,2,FALSE)),0,VLOOKUP(M67,Paramètres!$B$3:$C$56,2,FALSE)*Paramètres!$K$7),IF(OR(M67="",OR($D67="",$D67="NL",$D67="HORS LIGUE")),0,VLOOKUP(IF(OR(M67="",OR($D67="",$D67="NL",$D67="HORS LIGUE")),"",COUNTIFS($D$5:$D$72,"&lt;&gt;"&amp;"",$D$5:$D$72,"&lt;&gt;"&amp;"NL",$D$5:$D$72,"&lt;&gt;"&amp;"HORS LIGUE",M$5:M$72,"&lt;"&amp;M67)+1),Paramètres!$B$3:$C$56,2,FALSE)*Paramètres!$K$7))</f>
        <v>0</v>
      </c>
      <c r="O67" s="46"/>
      <c r="P67" s="2">
        <f>IF(O$2="Bike &amp; Run",IF(ISNA(VLOOKUP(O67,Paramètres!$B$3:$C$56,2,FALSE)),0,VLOOKUP(O67,Paramètres!$B$3:$C$56,2,FALSE)*Paramètres!$K$8),IF(OR(O67="",OR($D67="",$D67="NL",$D67="HORS LIGUE")),0,VLOOKUP(IF(OR(O67="",OR($D67="",$D67="NL",$D67="HORS LIGUE")),"",COUNTIFS($D$5:$D$72,"&lt;&gt;"&amp;"",$D$5:$D$72,"&lt;&gt;"&amp;"NL",$D$5:$D$72,"&lt;&gt;"&amp;"HORS LIGUE",O$5:O$72,"&lt;"&amp;O67)+1),Paramètres!$B$3:$C$56,2,FALSE)*Paramètres!$K$8))</f>
        <v>0</v>
      </c>
      <c r="Q67" s="46"/>
      <c r="R67" s="2">
        <f>IF(Q$2="Bike &amp; Run",IF(ISNA(VLOOKUP(Q67,Paramètres!$B$3:$C$56,2,FALSE)),0,VLOOKUP(Q67,Paramètres!$B$3:$C$56,2,FALSE)*Paramètres!$K$9),IF(OR(Q67="",OR($D67="",$D67="NL",$D67="HORS LIGUE")),0,VLOOKUP(IF(OR(Q67="",OR($D67="",$D67="NL",$D67="HORS LIGUE")),"",COUNTIFS($D$5:$D$72,"&lt;&gt;"&amp;"",$D$5:$D$72,"&lt;&gt;"&amp;"NL",$D$5:$D$72,"&lt;&gt;"&amp;"HORS LIGUE",Q$5:Q$72,"&lt;"&amp;Q67)+1),Paramètres!$B$3:$C$56,2,FALSE)*Paramètres!$K$9))</f>
        <v>0</v>
      </c>
      <c r="S67" s="46"/>
      <c r="T67" s="2">
        <f>IF(S$2="Bike &amp; Run",IF(ISNA(VLOOKUP(S67,Paramètres!$B$3:$C$56,2,FALSE)),0,VLOOKUP(S67,Paramètres!$B$3:$C$56,2,FALSE)*Paramètres!$K$10),IF(OR(S67="",OR($D67="",$D67="NL",$D67="HORS LIGUE")),0,VLOOKUP(IF(OR(S67="",OR($D67="",$D67="NL",$D67="HORS LIGUE")),"",COUNTIFS($D$5:$D$72,"&lt;&gt;"&amp;"",$D$5:$D$72,"&lt;&gt;"&amp;"NL",$D$5:$D$72,"&lt;&gt;"&amp;"HORS LIGUE",S$5:S$72,"&lt;"&amp;S67)+1),Paramètres!$B$3:$C$56,2,FALSE)*Paramètres!$K$10))</f>
        <v>0</v>
      </c>
      <c r="U67" s="46"/>
      <c r="V67" s="2">
        <f>IF(U$2="Bike &amp; Run",IF(ISNA(VLOOKUP(U67,Paramètres!$B$3:$C$56,2,FALSE)),0,VLOOKUP(U67,Paramètres!$B$3:$C$56,2,FALSE)*Paramètres!$K$11),IF(OR(U67="",OR($D67="",$D67="NL",$D67="HORS LIGUE")),0,VLOOKUP(IF(OR(U67="",OR($D67="",$D67="NL",$D67="HORS LIGUE")),"",COUNTIFS($D$5:$D$72,"&lt;&gt;"&amp;"",$D$5:$D$72,"&lt;&gt;"&amp;"NL",$D$5:$D$72,"&lt;&gt;"&amp;"HORS LIGUE",U$5:U$72,"&lt;"&amp;U67)+1),Paramètres!$B$3:$C$56,2,FALSE)*Paramètres!$K$11))</f>
        <v>0</v>
      </c>
      <c r="W67" s="46"/>
      <c r="X67" s="2">
        <f>IF(W$2="Bike &amp; Run",IF(ISNA(VLOOKUP(W67,Paramètres!$B$3:$C$56,2,FALSE)),0,VLOOKUP(W67,Paramètres!$B$3:$C$56,2,FALSE)*Paramètres!$K$12),IF(OR(W67="",OR($D67="",$D67="NL",$D67="HORS LIGUE")),0,VLOOKUP(IF(OR(W67="",OR($D67="",$D67="NL",$D67="HORS LIGUE")),"",COUNTIFS($D$5:$D$72,"&lt;&gt;"&amp;"",$D$5:$D$72,"&lt;&gt;"&amp;"NL",$D$5:$D$72,"&lt;&gt;"&amp;"HORS LIGUE",W$5:W$72,"&lt;"&amp;W67)+1),Paramètres!$B$3:$C$56,2,FALSE)*Paramètres!$K$12))</f>
        <v>0</v>
      </c>
      <c r="Y67" s="46"/>
      <c r="Z67" s="2">
        <f>IF(Y$2="Bike &amp; Run",IF(ISNA(VLOOKUP(Y67,Paramètres!$B$3:$C$56,2,FALSE)),0,VLOOKUP(Y67,Paramètres!$B$3:$C$56,2,FALSE)*Paramètres!$K$13),IF(OR(Y67="",OR($D67="",$D67="NL",$D67="HORS LIGUE")),0,VLOOKUP(IF(OR(Y67="",OR($D67="",$D67="NL",$D67="HORS LIGUE")),"",COUNTIFS($D$5:$D$72,"&lt;&gt;"&amp;"",$D$5:$D$72,"&lt;&gt;"&amp;"NL",$D$5:$D$72,"&lt;&gt;"&amp;"HORS LIGUE",Y$5:Y$72,"&lt;"&amp;Y67)+1),Paramètres!$B$3:$C$56,2,FALSE)*Paramètres!$K$13))</f>
        <v>0</v>
      </c>
      <c r="AA67" s="46"/>
      <c r="AB67" s="2">
        <f>IF(AA$2="Bike &amp; Run",IF(ISNA(VLOOKUP(AA67,Paramètres!$B$3:$C$56,2,FALSE)),0,VLOOKUP(AA67,Paramètres!$B$3:$C$56,2,FALSE)*Paramètres!$K$14),IF(OR(AA67="",OR($D67="",$D67="NL",$D67="HORS LIGUE")),0,VLOOKUP(IF(OR(AA67="",OR($D67="",$D67="NL",$D67="HORS LIGUE")),"",COUNTIFS($D$5:$D$72,"&lt;&gt;"&amp;"",$D$5:$D$72,"&lt;&gt;"&amp;"NL",$D$5:$D$72,"&lt;&gt;"&amp;"HORS LIGUE",AA$5:AA$72,"&lt;"&amp;AA67)+1),Paramètres!$B$3:$C$56,2,FALSE)*Paramètres!$K$14))</f>
        <v>0</v>
      </c>
      <c r="AC67" s="46"/>
      <c r="AD67" s="2">
        <f>IF(AC$2="Bike &amp; Run",IF(ISNA(VLOOKUP(AC67,Paramètres!$B$3:$C$56,2,FALSE)),0,VLOOKUP(AC67,Paramètres!$B$3:$C$56,2,FALSE)*Paramètres!$K$15),IF(OR(AC67="",OR($D67="",$D67="NL",$D67="HORS LIGUE")),0,VLOOKUP(IF(OR(AC67="",OR($D67="",$D67="NL",$D67="HORS LIGUE")),"",COUNTIFS($D$5:$D$72,"&lt;&gt;"&amp;"",$D$5:$D$72,"&lt;&gt;"&amp;"NL",$D$5:$D$72,"&lt;&gt;"&amp;"HORS LIGUE",AC$5:AC$72,"&lt;"&amp;AC67)+1),Paramètres!$B$3:$C$56,2,FALSE)*Paramètres!$K$15))</f>
        <v>0</v>
      </c>
      <c r="AE67" s="46"/>
      <c r="AF67" s="2">
        <f>IF(AE$2="Bike &amp; Run",IF(ISNA(VLOOKUP(AE67,Paramètres!$B$3:$C$56,2,FALSE)),0,VLOOKUP(AE67,Paramètres!$B$3:$C$56,2,FALSE)*Paramètres!$K$16),IF(OR(AE67="",OR($D67="",$D67="NL",$D67="HORS LIGUE")),0,VLOOKUP(IF(OR(AE67="",OR($D67="",$D67="NL",$D67="HORS LIGUE")),"",COUNTIFS($D$5:$D$72,"&lt;&gt;"&amp;"",$D$5:$D$72,"&lt;&gt;"&amp;"NL",$D$5:$D$72,"&lt;&gt;"&amp;"HORS LIGUE",AE$5:AE$72,"&lt;"&amp;AE67)+1),Paramètres!$B$3:$C$56,2,FALSE)*Paramètres!$K$16))</f>
        <v>0</v>
      </c>
      <c r="AG67" s="46"/>
      <c r="AH67" s="2">
        <f>IF(AG$2="Bike &amp; Run",IF(ISNA(VLOOKUP(AG67,Paramètres!$B$3:$C$56,2,FALSE)),0,VLOOKUP(AG67,Paramètres!$B$3:$C$56,2,FALSE)*Paramètres!$K$17),IF(OR(AG67="",OR($D67="",$D67="NL",$D67="HORS LIGUE")),0,VLOOKUP(IF(OR(AG67="",OR($D67="",$D67="NL",$D67="HORS LIGUE")),"",COUNTIFS($D$5:$D$72,"&lt;&gt;"&amp;"",$D$5:$D$72,"&lt;&gt;"&amp;"NL",$D$5:$D$72,"&lt;&gt;"&amp;"HORS LIGUE",AG$5:AG$72,"&lt;"&amp;AG67)+1),Paramètres!$B$3:$C$56,2,FALSE)*Paramètres!$K$17))</f>
        <v>0</v>
      </c>
      <c r="AI67" s="40">
        <f t="shared" si="53"/>
        <v>0</v>
      </c>
      <c r="AJ67" s="3" t="str">
        <f t="shared" si="54"/>
        <v/>
      </c>
      <c r="AK67" s="5">
        <f t="shared" si="55"/>
        <v>0</v>
      </c>
      <c r="AL67" s="41">
        <f t="shared" si="56"/>
        <v>0</v>
      </c>
      <c r="AM67" s="33" t="str">
        <f t="shared" si="57"/>
        <v/>
      </c>
      <c r="AO67" s="22">
        <f t="shared" si="58"/>
        <v>0</v>
      </c>
      <c r="AP67">
        <f t="shared" si="59"/>
        <v>0</v>
      </c>
      <c r="AQ67">
        <f t="shared" si="60"/>
        <v>0</v>
      </c>
      <c r="AR67">
        <f t="shared" si="61"/>
        <v>0</v>
      </c>
      <c r="AS67">
        <f t="shared" si="62"/>
        <v>0</v>
      </c>
      <c r="AT67">
        <f t="shared" si="63"/>
        <v>0</v>
      </c>
      <c r="AU67">
        <f t="shared" si="64"/>
        <v>0</v>
      </c>
      <c r="AV67">
        <f t="shared" si="65"/>
        <v>0</v>
      </c>
      <c r="AW67">
        <f t="shared" si="66"/>
        <v>0</v>
      </c>
      <c r="AX67">
        <f t="shared" si="67"/>
        <v>0</v>
      </c>
      <c r="AY67">
        <f t="shared" si="68"/>
        <v>0</v>
      </c>
      <c r="AZ67">
        <f t="shared" si="69"/>
        <v>0</v>
      </c>
      <c r="BA67">
        <f t="shared" si="70"/>
        <v>0</v>
      </c>
      <c r="BB67">
        <f t="shared" si="71"/>
        <v>0</v>
      </c>
      <c r="BC67">
        <f t="shared" si="72"/>
        <v>0</v>
      </c>
      <c r="BD67">
        <f t="shared" si="73"/>
        <v>0</v>
      </c>
      <c r="BE67" s="22">
        <f t="shared" ref="BE67:BR67" si="104">BD67+LARGE($AO67:$BC67,BE$4)</f>
        <v>0</v>
      </c>
      <c r="BF67" s="22">
        <f t="shared" si="104"/>
        <v>0</v>
      </c>
      <c r="BG67" s="22">
        <f t="shared" si="104"/>
        <v>0</v>
      </c>
      <c r="BH67" s="22">
        <f t="shared" si="104"/>
        <v>0</v>
      </c>
      <c r="BI67" s="22">
        <f t="shared" si="104"/>
        <v>0</v>
      </c>
      <c r="BJ67" s="22">
        <f t="shared" si="104"/>
        <v>0</v>
      </c>
      <c r="BK67" s="22">
        <f t="shared" si="104"/>
        <v>0</v>
      </c>
      <c r="BL67" s="22">
        <f t="shared" si="104"/>
        <v>0</v>
      </c>
      <c r="BM67" s="22">
        <f t="shared" si="104"/>
        <v>0</v>
      </c>
      <c r="BN67" s="22">
        <f t="shared" si="104"/>
        <v>0</v>
      </c>
      <c r="BO67" s="22">
        <f t="shared" si="104"/>
        <v>0</v>
      </c>
      <c r="BP67" s="22">
        <f t="shared" si="104"/>
        <v>0</v>
      </c>
      <c r="BQ67" s="22">
        <f t="shared" si="104"/>
        <v>0</v>
      </c>
      <c r="BR67" s="22">
        <f t="shared" si="104"/>
        <v>0</v>
      </c>
    </row>
    <row r="68" spans="1:70" ht="16.5">
      <c r="A68" s="14"/>
      <c r="B68" s="32" t="str">
        <f>IF(ISNA(VLOOKUP(A68,'Licenciés Jeunes 2023'!A:C,3,0)),"",VLOOKUP(A68,'Licenciés Jeunes 2023'!A:C,3,0))</f>
        <v/>
      </c>
      <c r="C68" s="32" t="str">
        <f>IF(ISNA(VLOOKUP(A68,'Licenciés Jeunes 2023'!A:C,2,0)),"",VLOOKUP(A68,'Licenciés Jeunes 2023'!A:C,2,0))</f>
        <v/>
      </c>
      <c r="D68" s="32" t="str">
        <f>IF(ISNA(VLOOKUP(A68,'Licenciés Jeunes 2023'!A:F,6,0)),"",VLOOKUP(A68,'Licenciés Jeunes 2023'!A:F,6,0))</f>
        <v/>
      </c>
      <c r="E68" s="6"/>
      <c r="F68" s="2">
        <f>IF(E$2="Bike &amp; Run",IF(ISNA(VLOOKUP(E68,Paramètres!$B$3:$C$56,2,FALSE)),0,VLOOKUP(E68,Paramètres!$B$3:$C$56,2,FALSE)*Paramètres!$K$3),IF(OR(E68="",OR($D68="",$D68="NL",$D68="HORS LIGUE")),0,VLOOKUP(IF(OR(E68="",OR($D68="",$D68="NL",$D68="HORS LIGUE")),"",COUNTIFS($D$5:$D$72,"&lt;&gt;"&amp;"",$D$5:$D$72,"&lt;&gt;"&amp;"NL",$D$5:$D$72,"&lt;&gt;"&amp;"HORS LIGUE",E$5:E$72,"&lt;"&amp;E68)+1),Paramètres!$B$3:$C$56,2,FALSE)*Paramètres!$K$3))</f>
        <v>0</v>
      </c>
      <c r="G68" s="4"/>
      <c r="H68" s="2">
        <f>IF(G$2="Bike &amp; Run",IF(ISNA(VLOOKUP(G68,Paramètres!$B$3:$C$56,2,FALSE)),0,VLOOKUP(G68,Paramètres!$B$3:$C$56,2,FALSE)*Paramètres!$K$4),IF(OR(G68="",OR($D68="",$D68="NL",$D68="HORS LIGUE")),0,VLOOKUP(IF(OR(G68="",OR($D68="",$D68="NL",$D68="HORS LIGUE")),"",COUNTIFS($D$5:$D$72,"&lt;&gt;"&amp;"",$D$5:$D$72,"&lt;&gt;"&amp;"NL",$D$5:$D$72,"&lt;&gt;"&amp;"HORS LIGUE",G$5:G$72,"&lt;"&amp;G68)+1),Paramètres!$B$3:$C$56,2,FALSE)*Paramètres!$K$4))</f>
        <v>0</v>
      </c>
      <c r="I68" s="36"/>
      <c r="J68" s="2">
        <f>IF(I$2="Bike &amp; Run",IF(ISNA(VLOOKUP(I68,Paramètres!$B$3:$C$56,2,FALSE)),0,VLOOKUP(I68,Paramètres!$B$3:$C$56,2,FALSE)*Paramètres!$K$5),IF(OR(I68="",OR($D68="",$D68="NL",$D68="HORS LIGUE")),0,VLOOKUP(IF(OR(I68="",OR($D68="",$D68="NL",$D68="HORS LIGUE")),"",COUNTIFS($D$5:$D$72,"&lt;&gt;"&amp;"",$D$5:$D$72,"&lt;&gt;"&amp;"NL",$D$5:$D$72,"&lt;&gt;"&amp;"HORS LIGUE",I$5:I$72,"&lt;"&amp;I68)+1),Paramètres!$B$3:$C$56,2,FALSE)*Paramètres!$K$5))</f>
        <v>0</v>
      </c>
      <c r="K68" s="4"/>
      <c r="L68" s="2">
        <f>IF(K$2="Bike &amp; Run",IF(ISNA(VLOOKUP(K68,Paramètres!$B$3:$C$56,2,FALSE)),0,VLOOKUP(K68,Paramètres!$B$3:$C$56,2,FALSE)*Paramètres!$K$6),IF(OR(K68="",OR($D68="",$D68="NL",$D68="HORS LIGUE")),0,VLOOKUP(IF(OR(K68="",OR($D68="",$D68="NL",$D68="HORS LIGUE")),"",COUNTIFS($D$5:$D$72,"&lt;&gt;"&amp;"",$D$5:$D$72,"&lt;&gt;"&amp;"NL",$D$5:$D$72,"&lt;&gt;"&amp;"HORS LIGUE",K$5:K$72,"&lt;"&amp;K68)+1),Paramètres!$B$3:$C$56,2,FALSE)*Paramètres!$K$6))</f>
        <v>0</v>
      </c>
      <c r="M68" s="4"/>
      <c r="N68" s="2">
        <f>IF(M$2="Bike &amp; Run",IF(ISNA(VLOOKUP(M68,Paramètres!$B$3:$C$56,2,FALSE)),0,VLOOKUP(M68,Paramètres!$B$3:$C$56,2,FALSE)*Paramètres!$K$7),IF(OR(M68="",OR($D68="",$D68="NL",$D68="HORS LIGUE")),0,VLOOKUP(IF(OR(M68="",OR($D68="",$D68="NL",$D68="HORS LIGUE")),"",COUNTIFS($D$5:$D$72,"&lt;&gt;"&amp;"",$D$5:$D$72,"&lt;&gt;"&amp;"NL",$D$5:$D$72,"&lt;&gt;"&amp;"HORS LIGUE",M$5:M$72,"&lt;"&amp;M68)+1),Paramètres!$B$3:$C$56,2,FALSE)*Paramètres!$K$7))</f>
        <v>0</v>
      </c>
      <c r="O68" s="46"/>
      <c r="P68" s="2">
        <f>IF(O$2="Bike &amp; Run",IF(ISNA(VLOOKUP(O68,Paramètres!$B$3:$C$56,2,FALSE)),0,VLOOKUP(O68,Paramètres!$B$3:$C$56,2,FALSE)*Paramètres!$K$8),IF(OR(O68="",OR($D68="",$D68="NL",$D68="HORS LIGUE")),0,VLOOKUP(IF(OR(O68="",OR($D68="",$D68="NL",$D68="HORS LIGUE")),"",COUNTIFS($D$5:$D$72,"&lt;&gt;"&amp;"",$D$5:$D$72,"&lt;&gt;"&amp;"NL",$D$5:$D$72,"&lt;&gt;"&amp;"HORS LIGUE",O$5:O$72,"&lt;"&amp;O68)+1),Paramètres!$B$3:$C$56,2,FALSE)*Paramètres!$K$8))</f>
        <v>0</v>
      </c>
      <c r="Q68" s="46"/>
      <c r="R68" s="2">
        <f>IF(Q$2="Bike &amp; Run",IF(ISNA(VLOOKUP(Q68,Paramètres!$B$3:$C$56,2,FALSE)),0,VLOOKUP(Q68,Paramètres!$B$3:$C$56,2,FALSE)*Paramètres!$K$9),IF(OR(Q68="",OR($D68="",$D68="NL",$D68="HORS LIGUE")),0,VLOOKUP(IF(OR(Q68="",OR($D68="",$D68="NL",$D68="HORS LIGUE")),"",COUNTIFS($D$5:$D$72,"&lt;&gt;"&amp;"",$D$5:$D$72,"&lt;&gt;"&amp;"NL",$D$5:$D$72,"&lt;&gt;"&amp;"HORS LIGUE",Q$5:Q$72,"&lt;"&amp;Q68)+1),Paramètres!$B$3:$C$56,2,FALSE)*Paramètres!$K$9))</f>
        <v>0</v>
      </c>
      <c r="S68" s="46"/>
      <c r="T68" s="2">
        <f>IF(S$2="Bike &amp; Run",IF(ISNA(VLOOKUP(S68,Paramètres!$B$3:$C$56,2,FALSE)),0,VLOOKUP(S68,Paramètres!$B$3:$C$56,2,FALSE)*Paramètres!$K$10),IF(OR(S68="",OR($D68="",$D68="NL",$D68="HORS LIGUE")),0,VLOOKUP(IF(OR(S68="",OR($D68="",$D68="NL",$D68="HORS LIGUE")),"",COUNTIFS($D$5:$D$72,"&lt;&gt;"&amp;"",$D$5:$D$72,"&lt;&gt;"&amp;"NL",$D$5:$D$72,"&lt;&gt;"&amp;"HORS LIGUE",S$5:S$72,"&lt;"&amp;S68)+1),Paramètres!$B$3:$C$56,2,FALSE)*Paramètres!$K$10))</f>
        <v>0</v>
      </c>
      <c r="U68" s="46"/>
      <c r="V68" s="2">
        <f>IF(U$2="Bike &amp; Run",IF(ISNA(VLOOKUP(U68,Paramètres!$B$3:$C$56,2,FALSE)),0,VLOOKUP(U68,Paramètres!$B$3:$C$56,2,FALSE)*Paramètres!$K$11),IF(OR(U68="",OR($D68="",$D68="NL",$D68="HORS LIGUE")),0,VLOOKUP(IF(OR(U68="",OR($D68="",$D68="NL",$D68="HORS LIGUE")),"",COUNTIFS($D$5:$D$72,"&lt;&gt;"&amp;"",$D$5:$D$72,"&lt;&gt;"&amp;"NL",$D$5:$D$72,"&lt;&gt;"&amp;"HORS LIGUE",U$5:U$72,"&lt;"&amp;U68)+1),Paramètres!$B$3:$C$56,2,FALSE)*Paramètres!$K$11))</f>
        <v>0</v>
      </c>
      <c r="W68" s="46"/>
      <c r="X68" s="2">
        <f>IF(W$2="Bike &amp; Run",IF(ISNA(VLOOKUP(W68,Paramètres!$B$3:$C$56,2,FALSE)),0,VLOOKUP(W68,Paramètres!$B$3:$C$56,2,FALSE)*Paramètres!$K$12),IF(OR(W68="",OR($D68="",$D68="NL",$D68="HORS LIGUE")),0,VLOOKUP(IF(OR(W68="",OR($D68="",$D68="NL",$D68="HORS LIGUE")),"",COUNTIFS($D$5:$D$72,"&lt;&gt;"&amp;"",$D$5:$D$72,"&lt;&gt;"&amp;"NL",$D$5:$D$72,"&lt;&gt;"&amp;"HORS LIGUE",W$5:W$72,"&lt;"&amp;W68)+1),Paramètres!$B$3:$C$56,2,FALSE)*Paramètres!$K$12))</f>
        <v>0</v>
      </c>
      <c r="Y68" s="46"/>
      <c r="Z68" s="2">
        <f>IF(Y$2="Bike &amp; Run",IF(ISNA(VLOOKUP(Y68,Paramètres!$B$3:$C$56,2,FALSE)),0,VLOOKUP(Y68,Paramètres!$B$3:$C$56,2,FALSE)*Paramètres!$K$13),IF(OR(Y68="",OR($D68="",$D68="NL",$D68="HORS LIGUE")),0,VLOOKUP(IF(OR(Y68="",OR($D68="",$D68="NL",$D68="HORS LIGUE")),"",COUNTIFS($D$5:$D$72,"&lt;&gt;"&amp;"",$D$5:$D$72,"&lt;&gt;"&amp;"NL",$D$5:$D$72,"&lt;&gt;"&amp;"HORS LIGUE",Y$5:Y$72,"&lt;"&amp;Y68)+1),Paramètres!$B$3:$C$56,2,FALSE)*Paramètres!$K$13))</f>
        <v>0</v>
      </c>
      <c r="AA68" s="46"/>
      <c r="AB68" s="2">
        <f>IF(AA$2="Bike &amp; Run",IF(ISNA(VLOOKUP(AA68,Paramètres!$B$3:$C$56,2,FALSE)),0,VLOOKUP(AA68,Paramètres!$B$3:$C$56,2,FALSE)*Paramètres!$K$14),IF(OR(AA68="",OR($D68="",$D68="NL",$D68="HORS LIGUE")),0,VLOOKUP(IF(OR(AA68="",OR($D68="",$D68="NL",$D68="HORS LIGUE")),"",COUNTIFS($D$5:$D$72,"&lt;&gt;"&amp;"",$D$5:$D$72,"&lt;&gt;"&amp;"NL",$D$5:$D$72,"&lt;&gt;"&amp;"HORS LIGUE",AA$5:AA$72,"&lt;"&amp;AA68)+1),Paramètres!$B$3:$C$56,2,FALSE)*Paramètres!$K$14))</f>
        <v>0</v>
      </c>
      <c r="AC68" s="46"/>
      <c r="AD68" s="2">
        <f>IF(AC$2="Bike &amp; Run",IF(ISNA(VLOOKUP(AC68,Paramètres!$B$3:$C$56,2,FALSE)),0,VLOOKUP(AC68,Paramètres!$B$3:$C$56,2,FALSE)*Paramètres!$K$15),IF(OR(AC68="",OR($D68="",$D68="NL",$D68="HORS LIGUE")),0,VLOOKUP(IF(OR(AC68="",OR($D68="",$D68="NL",$D68="HORS LIGUE")),"",COUNTIFS($D$5:$D$72,"&lt;&gt;"&amp;"",$D$5:$D$72,"&lt;&gt;"&amp;"NL",$D$5:$D$72,"&lt;&gt;"&amp;"HORS LIGUE",AC$5:AC$72,"&lt;"&amp;AC68)+1),Paramètres!$B$3:$C$56,2,FALSE)*Paramètres!$K$15))</f>
        <v>0</v>
      </c>
      <c r="AE68" s="46"/>
      <c r="AF68" s="2">
        <f>IF(AE$2="Bike &amp; Run",IF(ISNA(VLOOKUP(AE68,Paramètres!$B$3:$C$56,2,FALSE)),0,VLOOKUP(AE68,Paramètres!$B$3:$C$56,2,FALSE)*Paramètres!$K$16),IF(OR(AE68="",OR($D68="",$D68="NL",$D68="HORS LIGUE")),0,VLOOKUP(IF(OR(AE68="",OR($D68="",$D68="NL",$D68="HORS LIGUE")),"",COUNTIFS($D$5:$D$72,"&lt;&gt;"&amp;"",$D$5:$D$72,"&lt;&gt;"&amp;"NL",$D$5:$D$72,"&lt;&gt;"&amp;"HORS LIGUE",AE$5:AE$72,"&lt;"&amp;AE68)+1),Paramètres!$B$3:$C$56,2,FALSE)*Paramètres!$K$16))</f>
        <v>0</v>
      </c>
      <c r="AG68" s="46"/>
      <c r="AH68" s="2">
        <f>IF(AG$2="Bike &amp; Run",IF(ISNA(VLOOKUP(AG68,Paramètres!$B$3:$C$56,2,FALSE)),0,VLOOKUP(AG68,Paramètres!$B$3:$C$56,2,FALSE)*Paramètres!$K$17),IF(OR(AG68="",OR($D68="",$D68="NL",$D68="HORS LIGUE")),0,VLOOKUP(IF(OR(AG68="",OR($D68="",$D68="NL",$D68="HORS LIGUE")),"",COUNTIFS($D$5:$D$72,"&lt;&gt;"&amp;"",$D$5:$D$72,"&lt;&gt;"&amp;"NL",$D$5:$D$72,"&lt;&gt;"&amp;"HORS LIGUE",AG$5:AG$72,"&lt;"&amp;AG68)+1),Paramètres!$B$3:$C$56,2,FALSE)*Paramètres!$K$17))</f>
        <v>0</v>
      </c>
      <c r="AI68" s="40">
        <f t="shared" si="53"/>
        <v>0</v>
      </c>
      <c r="AJ68" s="3" t="str">
        <f t="shared" si="54"/>
        <v/>
      </c>
      <c r="AK68" s="5">
        <f t="shared" si="55"/>
        <v>0</v>
      </c>
      <c r="AL68" s="41">
        <f t="shared" si="56"/>
        <v>0</v>
      </c>
      <c r="AM68" s="33" t="str">
        <f t="shared" si="57"/>
        <v/>
      </c>
      <c r="AO68" s="22">
        <f t="shared" si="58"/>
        <v>0</v>
      </c>
      <c r="AP68">
        <f t="shared" si="59"/>
        <v>0</v>
      </c>
      <c r="AQ68">
        <f t="shared" si="60"/>
        <v>0</v>
      </c>
      <c r="AR68">
        <f t="shared" si="61"/>
        <v>0</v>
      </c>
      <c r="AS68">
        <f t="shared" si="62"/>
        <v>0</v>
      </c>
      <c r="AT68">
        <f t="shared" si="63"/>
        <v>0</v>
      </c>
      <c r="AU68">
        <f t="shared" si="64"/>
        <v>0</v>
      </c>
      <c r="AV68">
        <f t="shared" si="65"/>
        <v>0</v>
      </c>
      <c r="AW68">
        <f t="shared" si="66"/>
        <v>0</v>
      </c>
      <c r="AX68">
        <f t="shared" si="67"/>
        <v>0</v>
      </c>
      <c r="AY68">
        <f t="shared" si="68"/>
        <v>0</v>
      </c>
      <c r="AZ68">
        <f t="shared" si="69"/>
        <v>0</v>
      </c>
      <c r="BA68">
        <f t="shared" si="70"/>
        <v>0</v>
      </c>
      <c r="BB68">
        <f t="shared" si="71"/>
        <v>0</v>
      </c>
      <c r="BC68">
        <f t="shared" si="72"/>
        <v>0</v>
      </c>
      <c r="BD68">
        <f t="shared" si="73"/>
        <v>0</v>
      </c>
      <c r="BE68" s="22">
        <f t="shared" ref="BE68:BR68" si="105">BD68+LARGE($AO68:$BC68,BE$4)</f>
        <v>0</v>
      </c>
      <c r="BF68" s="22">
        <f t="shared" si="105"/>
        <v>0</v>
      </c>
      <c r="BG68" s="22">
        <f t="shared" si="105"/>
        <v>0</v>
      </c>
      <c r="BH68" s="22">
        <f t="shared" si="105"/>
        <v>0</v>
      </c>
      <c r="BI68" s="22">
        <f t="shared" si="105"/>
        <v>0</v>
      </c>
      <c r="BJ68" s="22">
        <f t="shared" si="105"/>
        <v>0</v>
      </c>
      <c r="BK68" s="22">
        <f t="shared" si="105"/>
        <v>0</v>
      </c>
      <c r="BL68" s="22">
        <f t="shared" si="105"/>
        <v>0</v>
      </c>
      <c r="BM68" s="22">
        <f t="shared" si="105"/>
        <v>0</v>
      </c>
      <c r="BN68" s="22">
        <f t="shared" si="105"/>
        <v>0</v>
      </c>
      <c r="BO68" s="22">
        <f t="shared" si="105"/>
        <v>0</v>
      </c>
      <c r="BP68" s="22">
        <f t="shared" si="105"/>
        <v>0</v>
      </c>
      <c r="BQ68" s="22">
        <f t="shared" si="105"/>
        <v>0</v>
      </c>
      <c r="BR68" s="22">
        <f t="shared" si="105"/>
        <v>0</v>
      </c>
    </row>
    <row r="69" spans="1:70" ht="16.5">
      <c r="A69" s="14"/>
      <c r="B69" s="32" t="str">
        <f>IF(ISNA(VLOOKUP(A69,'Licenciés Jeunes 2023'!A:C,3,0)),"",VLOOKUP(A69,'Licenciés Jeunes 2023'!A:C,3,0))</f>
        <v/>
      </c>
      <c r="C69" s="32" t="str">
        <f>IF(ISNA(VLOOKUP(A69,'Licenciés Jeunes 2023'!A:C,2,0)),"",VLOOKUP(A69,'Licenciés Jeunes 2023'!A:C,2,0))</f>
        <v/>
      </c>
      <c r="D69" s="32" t="str">
        <f>IF(ISNA(VLOOKUP(A69,'Licenciés Jeunes 2023'!A:F,6,0)),"",VLOOKUP(A69,'Licenciés Jeunes 2023'!A:F,6,0))</f>
        <v/>
      </c>
      <c r="E69" s="6"/>
      <c r="F69" s="2">
        <f>IF(E$2="Bike &amp; Run",IF(ISNA(VLOOKUP(E69,Paramètres!$B$3:$C$56,2,FALSE)),0,VLOOKUP(E69,Paramètres!$B$3:$C$56,2,FALSE)*Paramètres!$K$3),IF(OR(E69="",OR($D69="",$D69="NL",$D69="HORS LIGUE")),0,VLOOKUP(IF(OR(E69="",OR($D69="",$D69="NL",$D69="HORS LIGUE")),"",COUNTIFS($D$5:$D$72,"&lt;&gt;"&amp;"",$D$5:$D$72,"&lt;&gt;"&amp;"NL",$D$5:$D$72,"&lt;&gt;"&amp;"HORS LIGUE",E$5:E$72,"&lt;"&amp;E69)+1),Paramètres!$B$3:$C$56,2,FALSE)*Paramètres!$K$3))</f>
        <v>0</v>
      </c>
      <c r="G69" s="4"/>
      <c r="H69" s="2">
        <f>IF(G$2="Bike &amp; Run",IF(ISNA(VLOOKUP(G69,Paramètres!$B$3:$C$56,2,FALSE)),0,VLOOKUP(G69,Paramètres!$B$3:$C$56,2,FALSE)*Paramètres!$K$4),IF(OR(G69="",OR($D69="",$D69="NL",$D69="HORS LIGUE")),0,VLOOKUP(IF(OR(G69="",OR($D69="",$D69="NL",$D69="HORS LIGUE")),"",COUNTIFS($D$5:$D$72,"&lt;&gt;"&amp;"",$D$5:$D$72,"&lt;&gt;"&amp;"NL",$D$5:$D$72,"&lt;&gt;"&amp;"HORS LIGUE",G$5:G$72,"&lt;"&amp;G69)+1),Paramètres!$B$3:$C$56,2,FALSE)*Paramètres!$K$4))</f>
        <v>0</v>
      </c>
      <c r="I69" s="36"/>
      <c r="J69" s="2">
        <f>IF(I$2="Bike &amp; Run",IF(ISNA(VLOOKUP(I69,Paramètres!$B$3:$C$56,2,FALSE)),0,VLOOKUP(I69,Paramètres!$B$3:$C$56,2,FALSE)*Paramètres!$K$5),IF(OR(I69="",OR($D69="",$D69="NL",$D69="HORS LIGUE")),0,VLOOKUP(IF(OR(I69="",OR($D69="",$D69="NL",$D69="HORS LIGUE")),"",COUNTIFS($D$5:$D$72,"&lt;&gt;"&amp;"",$D$5:$D$72,"&lt;&gt;"&amp;"NL",$D$5:$D$72,"&lt;&gt;"&amp;"HORS LIGUE",I$5:I$72,"&lt;"&amp;I69)+1),Paramètres!$B$3:$C$56,2,FALSE)*Paramètres!$K$5))</f>
        <v>0</v>
      </c>
      <c r="K69" s="4"/>
      <c r="L69" s="2">
        <f>IF(K$2="Bike &amp; Run",IF(ISNA(VLOOKUP(K69,Paramètres!$B$3:$C$56,2,FALSE)),0,VLOOKUP(K69,Paramètres!$B$3:$C$56,2,FALSE)*Paramètres!$K$6),IF(OR(K69="",OR($D69="",$D69="NL",$D69="HORS LIGUE")),0,VLOOKUP(IF(OR(K69="",OR($D69="",$D69="NL",$D69="HORS LIGUE")),"",COUNTIFS($D$5:$D$72,"&lt;&gt;"&amp;"",$D$5:$D$72,"&lt;&gt;"&amp;"NL",$D$5:$D$72,"&lt;&gt;"&amp;"HORS LIGUE",K$5:K$72,"&lt;"&amp;K69)+1),Paramètres!$B$3:$C$56,2,FALSE)*Paramètres!$K$6))</f>
        <v>0</v>
      </c>
      <c r="M69" s="4"/>
      <c r="N69" s="2">
        <f>IF(M$2="Bike &amp; Run",IF(ISNA(VLOOKUP(M69,Paramètres!$B$3:$C$56,2,FALSE)),0,VLOOKUP(M69,Paramètres!$B$3:$C$56,2,FALSE)*Paramètres!$K$7),IF(OR(M69="",OR($D69="",$D69="NL",$D69="HORS LIGUE")),0,VLOOKUP(IF(OR(M69="",OR($D69="",$D69="NL",$D69="HORS LIGUE")),"",COUNTIFS($D$5:$D$72,"&lt;&gt;"&amp;"",$D$5:$D$72,"&lt;&gt;"&amp;"NL",$D$5:$D$72,"&lt;&gt;"&amp;"HORS LIGUE",M$5:M$72,"&lt;"&amp;M69)+1),Paramètres!$B$3:$C$56,2,FALSE)*Paramètres!$K$7))</f>
        <v>0</v>
      </c>
      <c r="O69" s="46"/>
      <c r="P69" s="2">
        <f>IF(O$2="Bike &amp; Run",IF(ISNA(VLOOKUP(O69,Paramètres!$B$3:$C$56,2,FALSE)),0,VLOOKUP(O69,Paramètres!$B$3:$C$56,2,FALSE)*Paramètres!$K$8),IF(OR(O69="",OR($D69="",$D69="NL",$D69="HORS LIGUE")),0,VLOOKUP(IF(OR(O69="",OR($D69="",$D69="NL",$D69="HORS LIGUE")),"",COUNTIFS($D$5:$D$72,"&lt;&gt;"&amp;"",$D$5:$D$72,"&lt;&gt;"&amp;"NL",$D$5:$D$72,"&lt;&gt;"&amp;"HORS LIGUE",O$5:O$72,"&lt;"&amp;O69)+1),Paramètres!$B$3:$C$56,2,FALSE)*Paramètres!$K$8))</f>
        <v>0</v>
      </c>
      <c r="Q69" s="46"/>
      <c r="R69" s="2">
        <f>IF(Q$2="Bike &amp; Run",IF(ISNA(VLOOKUP(Q69,Paramètres!$B$3:$C$56,2,FALSE)),0,VLOOKUP(Q69,Paramètres!$B$3:$C$56,2,FALSE)*Paramètres!$K$9),IF(OR(Q69="",OR($D69="",$D69="NL",$D69="HORS LIGUE")),0,VLOOKUP(IF(OR(Q69="",OR($D69="",$D69="NL",$D69="HORS LIGUE")),"",COUNTIFS($D$5:$D$72,"&lt;&gt;"&amp;"",$D$5:$D$72,"&lt;&gt;"&amp;"NL",$D$5:$D$72,"&lt;&gt;"&amp;"HORS LIGUE",Q$5:Q$72,"&lt;"&amp;Q69)+1),Paramètres!$B$3:$C$56,2,FALSE)*Paramètres!$K$9))</f>
        <v>0</v>
      </c>
      <c r="S69" s="46"/>
      <c r="T69" s="2">
        <f>IF(S$2="Bike &amp; Run",IF(ISNA(VLOOKUP(S69,Paramètres!$B$3:$C$56,2,FALSE)),0,VLOOKUP(S69,Paramètres!$B$3:$C$56,2,FALSE)*Paramètres!$K$10),IF(OR(S69="",OR($D69="",$D69="NL",$D69="HORS LIGUE")),0,VLOOKUP(IF(OR(S69="",OR($D69="",$D69="NL",$D69="HORS LIGUE")),"",COUNTIFS($D$5:$D$72,"&lt;&gt;"&amp;"",$D$5:$D$72,"&lt;&gt;"&amp;"NL",$D$5:$D$72,"&lt;&gt;"&amp;"HORS LIGUE",S$5:S$72,"&lt;"&amp;S69)+1),Paramètres!$B$3:$C$56,2,FALSE)*Paramètres!$K$10))</f>
        <v>0</v>
      </c>
      <c r="U69" s="46"/>
      <c r="V69" s="2">
        <f>IF(U$2="Bike &amp; Run",IF(ISNA(VLOOKUP(U69,Paramètres!$B$3:$C$56,2,FALSE)),0,VLOOKUP(U69,Paramètres!$B$3:$C$56,2,FALSE)*Paramètres!$K$11),IF(OR(U69="",OR($D69="",$D69="NL",$D69="HORS LIGUE")),0,VLOOKUP(IF(OR(U69="",OR($D69="",$D69="NL",$D69="HORS LIGUE")),"",COUNTIFS($D$5:$D$72,"&lt;&gt;"&amp;"",$D$5:$D$72,"&lt;&gt;"&amp;"NL",$D$5:$D$72,"&lt;&gt;"&amp;"HORS LIGUE",U$5:U$72,"&lt;"&amp;U69)+1),Paramètres!$B$3:$C$56,2,FALSE)*Paramètres!$K$11))</f>
        <v>0</v>
      </c>
      <c r="W69" s="46"/>
      <c r="X69" s="2">
        <f>IF(W$2="Bike &amp; Run",IF(ISNA(VLOOKUP(W69,Paramètres!$B$3:$C$56,2,FALSE)),0,VLOOKUP(W69,Paramètres!$B$3:$C$56,2,FALSE)*Paramètres!$K$12),IF(OR(W69="",OR($D69="",$D69="NL",$D69="HORS LIGUE")),0,VLOOKUP(IF(OR(W69="",OR($D69="",$D69="NL",$D69="HORS LIGUE")),"",COUNTIFS($D$5:$D$72,"&lt;&gt;"&amp;"",$D$5:$D$72,"&lt;&gt;"&amp;"NL",$D$5:$D$72,"&lt;&gt;"&amp;"HORS LIGUE",W$5:W$72,"&lt;"&amp;W69)+1),Paramètres!$B$3:$C$56,2,FALSE)*Paramètres!$K$12))</f>
        <v>0</v>
      </c>
      <c r="Y69" s="46"/>
      <c r="Z69" s="2">
        <f>IF(Y$2="Bike &amp; Run",IF(ISNA(VLOOKUP(Y69,Paramètres!$B$3:$C$56,2,FALSE)),0,VLOOKUP(Y69,Paramètres!$B$3:$C$56,2,FALSE)*Paramètres!$K$13),IF(OR(Y69="",OR($D69="",$D69="NL",$D69="HORS LIGUE")),0,VLOOKUP(IF(OR(Y69="",OR($D69="",$D69="NL",$D69="HORS LIGUE")),"",COUNTIFS($D$5:$D$72,"&lt;&gt;"&amp;"",$D$5:$D$72,"&lt;&gt;"&amp;"NL",$D$5:$D$72,"&lt;&gt;"&amp;"HORS LIGUE",Y$5:Y$72,"&lt;"&amp;Y69)+1),Paramètres!$B$3:$C$56,2,FALSE)*Paramètres!$K$13))</f>
        <v>0</v>
      </c>
      <c r="AA69" s="46"/>
      <c r="AB69" s="2">
        <f>IF(AA$2="Bike &amp; Run",IF(ISNA(VLOOKUP(AA69,Paramètres!$B$3:$C$56,2,FALSE)),0,VLOOKUP(AA69,Paramètres!$B$3:$C$56,2,FALSE)*Paramètres!$K$14),IF(OR(AA69="",OR($D69="",$D69="NL",$D69="HORS LIGUE")),0,VLOOKUP(IF(OR(AA69="",OR($D69="",$D69="NL",$D69="HORS LIGUE")),"",COUNTIFS($D$5:$D$72,"&lt;&gt;"&amp;"",$D$5:$D$72,"&lt;&gt;"&amp;"NL",$D$5:$D$72,"&lt;&gt;"&amp;"HORS LIGUE",AA$5:AA$72,"&lt;"&amp;AA69)+1),Paramètres!$B$3:$C$56,2,FALSE)*Paramètres!$K$14))</f>
        <v>0</v>
      </c>
      <c r="AC69" s="46"/>
      <c r="AD69" s="2">
        <f>IF(AC$2="Bike &amp; Run",IF(ISNA(VLOOKUP(AC69,Paramètres!$B$3:$C$56,2,FALSE)),0,VLOOKUP(AC69,Paramètres!$B$3:$C$56,2,FALSE)*Paramètres!$K$15),IF(OR(AC69="",OR($D69="",$D69="NL",$D69="HORS LIGUE")),0,VLOOKUP(IF(OR(AC69="",OR($D69="",$D69="NL",$D69="HORS LIGUE")),"",COUNTIFS($D$5:$D$72,"&lt;&gt;"&amp;"",$D$5:$D$72,"&lt;&gt;"&amp;"NL",$D$5:$D$72,"&lt;&gt;"&amp;"HORS LIGUE",AC$5:AC$72,"&lt;"&amp;AC69)+1),Paramètres!$B$3:$C$56,2,FALSE)*Paramètres!$K$15))</f>
        <v>0</v>
      </c>
      <c r="AE69" s="46"/>
      <c r="AF69" s="2">
        <f>IF(AE$2="Bike &amp; Run",IF(ISNA(VLOOKUP(AE69,Paramètres!$B$3:$C$56,2,FALSE)),0,VLOOKUP(AE69,Paramètres!$B$3:$C$56,2,FALSE)*Paramètres!$K$16),IF(OR(AE69="",OR($D69="",$D69="NL",$D69="HORS LIGUE")),0,VLOOKUP(IF(OR(AE69="",OR($D69="",$D69="NL",$D69="HORS LIGUE")),"",COUNTIFS($D$5:$D$72,"&lt;&gt;"&amp;"",$D$5:$D$72,"&lt;&gt;"&amp;"NL",$D$5:$D$72,"&lt;&gt;"&amp;"HORS LIGUE",AE$5:AE$72,"&lt;"&amp;AE69)+1),Paramètres!$B$3:$C$56,2,FALSE)*Paramètres!$K$16))</f>
        <v>0</v>
      </c>
      <c r="AG69" s="46"/>
      <c r="AH69" s="2">
        <f>IF(AG$2="Bike &amp; Run",IF(ISNA(VLOOKUP(AG69,Paramètres!$B$3:$C$56,2,FALSE)),0,VLOOKUP(AG69,Paramètres!$B$3:$C$56,2,FALSE)*Paramètres!$K$17),IF(OR(AG69="",OR($D69="",$D69="NL",$D69="HORS LIGUE")),0,VLOOKUP(IF(OR(AG69="",OR($D69="",$D69="NL",$D69="HORS LIGUE")),"",COUNTIFS($D$5:$D$72,"&lt;&gt;"&amp;"",$D$5:$D$72,"&lt;&gt;"&amp;"NL",$D$5:$D$72,"&lt;&gt;"&amp;"HORS LIGUE",AG$5:AG$72,"&lt;"&amp;AG69)+1),Paramètres!$B$3:$C$56,2,FALSE)*Paramètres!$K$17))</f>
        <v>0</v>
      </c>
      <c r="AI69" s="40">
        <f t="shared" ref="AI69:AI72" si="106">F69+H69+J69+L69+N69+P69+R69+T69+V69+X69+Z69+AB69+AD69+AF69+AH69</f>
        <v>0</v>
      </c>
      <c r="AJ69" s="3" t="str">
        <f t="shared" ref="AJ69:AJ72" si="107">IF(AI69&lt;&gt;0,RANK(AI69,$AI$5:$AI$72),"")</f>
        <v/>
      </c>
      <c r="AK69" s="5">
        <f t="shared" si="55"/>
        <v>0</v>
      </c>
      <c r="AL69" s="41">
        <f t="shared" si="56"/>
        <v>0</v>
      </c>
      <c r="AM69" s="33" t="str">
        <f t="shared" ref="AM69:AM72" si="108">IF(AL69&lt;&gt;0,RANK(AL69,$AL$5:$AL$72),"")</f>
        <v/>
      </c>
      <c r="AO69" s="22">
        <f t="shared" si="58"/>
        <v>0</v>
      </c>
      <c r="AP69">
        <f t="shared" si="59"/>
        <v>0</v>
      </c>
      <c r="AQ69">
        <f t="shared" si="60"/>
        <v>0</v>
      </c>
      <c r="AR69">
        <f t="shared" si="61"/>
        <v>0</v>
      </c>
      <c r="AS69">
        <f t="shared" si="62"/>
        <v>0</v>
      </c>
      <c r="AT69">
        <f t="shared" si="63"/>
        <v>0</v>
      </c>
      <c r="AU69">
        <f t="shared" si="64"/>
        <v>0</v>
      </c>
      <c r="AV69">
        <f t="shared" si="65"/>
        <v>0</v>
      </c>
      <c r="AW69">
        <f t="shared" si="66"/>
        <v>0</v>
      </c>
      <c r="AX69">
        <f t="shared" si="67"/>
        <v>0</v>
      </c>
      <c r="AY69">
        <f t="shared" si="68"/>
        <v>0</v>
      </c>
      <c r="AZ69">
        <f t="shared" si="69"/>
        <v>0</v>
      </c>
      <c r="BA69">
        <f t="shared" si="70"/>
        <v>0</v>
      </c>
      <c r="BB69">
        <f t="shared" si="71"/>
        <v>0</v>
      </c>
      <c r="BC69">
        <f t="shared" si="72"/>
        <v>0</v>
      </c>
      <c r="BD69">
        <f t="shared" si="73"/>
        <v>0</v>
      </c>
      <c r="BE69" s="22">
        <f t="shared" ref="BE69:BR69" si="109">BD69+LARGE($AO69:$BC69,BE$4)</f>
        <v>0</v>
      </c>
      <c r="BF69" s="22">
        <f t="shared" si="109"/>
        <v>0</v>
      </c>
      <c r="BG69" s="22">
        <f t="shared" si="109"/>
        <v>0</v>
      </c>
      <c r="BH69" s="22">
        <f t="shared" si="109"/>
        <v>0</v>
      </c>
      <c r="BI69" s="22">
        <f t="shared" si="109"/>
        <v>0</v>
      </c>
      <c r="BJ69" s="22">
        <f t="shared" si="109"/>
        <v>0</v>
      </c>
      <c r="BK69" s="22">
        <f t="shared" si="109"/>
        <v>0</v>
      </c>
      <c r="BL69" s="22">
        <f t="shared" si="109"/>
        <v>0</v>
      </c>
      <c r="BM69" s="22">
        <f t="shared" si="109"/>
        <v>0</v>
      </c>
      <c r="BN69" s="22">
        <f t="shared" si="109"/>
        <v>0</v>
      </c>
      <c r="BO69" s="22">
        <f t="shared" si="109"/>
        <v>0</v>
      </c>
      <c r="BP69" s="22">
        <f t="shared" si="109"/>
        <v>0</v>
      </c>
      <c r="BQ69" s="22">
        <f t="shared" si="109"/>
        <v>0</v>
      </c>
      <c r="BR69" s="22">
        <f t="shared" si="109"/>
        <v>0</v>
      </c>
    </row>
    <row r="70" spans="1:70" ht="16.5">
      <c r="A70" s="14"/>
      <c r="B70" s="32" t="str">
        <f>IF(ISNA(VLOOKUP(A70,'Licenciés Jeunes 2023'!A:C,3,0)),"",VLOOKUP(A70,'Licenciés Jeunes 2023'!A:C,3,0))</f>
        <v/>
      </c>
      <c r="C70" s="32" t="str">
        <f>IF(ISNA(VLOOKUP(A70,'Licenciés Jeunes 2023'!A:C,2,0)),"",VLOOKUP(A70,'Licenciés Jeunes 2023'!A:C,2,0))</f>
        <v/>
      </c>
      <c r="D70" s="32" t="str">
        <f>IF(ISNA(VLOOKUP(A70,'Licenciés Jeunes 2023'!A:F,6,0)),"",VLOOKUP(A70,'Licenciés Jeunes 2023'!A:F,6,0))</f>
        <v/>
      </c>
      <c r="E70" s="6"/>
      <c r="F70" s="2">
        <f>IF(E$2="Bike &amp; Run",IF(ISNA(VLOOKUP(E70,Paramètres!$B$3:$C$56,2,FALSE)),0,VLOOKUP(E70,Paramètres!$B$3:$C$56,2,FALSE)*Paramètres!$K$3),IF(OR(E70="",OR($D70="",$D70="NL",$D70="HORS LIGUE")),0,VLOOKUP(IF(OR(E70="",OR($D70="",$D70="NL",$D70="HORS LIGUE")),"",COUNTIFS($D$5:$D$72,"&lt;&gt;"&amp;"",$D$5:$D$72,"&lt;&gt;"&amp;"NL",$D$5:$D$72,"&lt;&gt;"&amp;"HORS LIGUE",E$5:E$72,"&lt;"&amp;E70)+1),Paramètres!$B$3:$C$56,2,FALSE)*Paramètres!$K$3))</f>
        <v>0</v>
      </c>
      <c r="G70" s="4"/>
      <c r="H70" s="2">
        <f>IF(G$2="Bike &amp; Run",IF(ISNA(VLOOKUP(G70,Paramètres!$B$3:$C$56,2,FALSE)),0,VLOOKUP(G70,Paramètres!$B$3:$C$56,2,FALSE)*Paramètres!$K$4),IF(OR(G70="",OR($D70="",$D70="NL",$D70="HORS LIGUE")),0,VLOOKUP(IF(OR(G70="",OR($D70="",$D70="NL",$D70="HORS LIGUE")),"",COUNTIFS($D$5:$D$72,"&lt;&gt;"&amp;"",$D$5:$D$72,"&lt;&gt;"&amp;"NL",$D$5:$D$72,"&lt;&gt;"&amp;"HORS LIGUE",G$5:G$72,"&lt;"&amp;G70)+1),Paramètres!$B$3:$C$56,2,FALSE)*Paramètres!$K$4))</f>
        <v>0</v>
      </c>
      <c r="I70" s="36"/>
      <c r="J70" s="2">
        <f>IF(I$2="Bike &amp; Run",IF(ISNA(VLOOKUP(I70,Paramètres!$B$3:$C$56,2,FALSE)),0,VLOOKUP(I70,Paramètres!$B$3:$C$56,2,FALSE)*Paramètres!$K$5),IF(OR(I70="",OR($D70="",$D70="NL",$D70="HORS LIGUE")),0,VLOOKUP(IF(OR(I70="",OR($D70="",$D70="NL",$D70="HORS LIGUE")),"",COUNTIFS($D$5:$D$72,"&lt;&gt;"&amp;"",$D$5:$D$72,"&lt;&gt;"&amp;"NL",$D$5:$D$72,"&lt;&gt;"&amp;"HORS LIGUE",I$5:I$72,"&lt;"&amp;I70)+1),Paramètres!$B$3:$C$56,2,FALSE)*Paramètres!$K$5))</f>
        <v>0</v>
      </c>
      <c r="K70" s="4"/>
      <c r="L70" s="2">
        <f>IF(K$2="Bike &amp; Run",IF(ISNA(VLOOKUP(K70,Paramètres!$B$3:$C$56,2,FALSE)),0,VLOOKUP(K70,Paramètres!$B$3:$C$56,2,FALSE)*Paramètres!$K$6),IF(OR(K70="",OR($D70="",$D70="NL",$D70="HORS LIGUE")),0,VLOOKUP(IF(OR(K70="",OR($D70="",$D70="NL",$D70="HORS LIGUE")),"",COUNTIFS($D$5:$D$72,"&lt;&gt;"&amp;"",$D$5:$D$72,"&lt;&gt;"&amp;"NL",$D$5:$D$72,"&lt;&gt;"&amp;"HORS LIGUE",K$5:K$72,"&lt;"&amp;K70)+1),Paramètres!$B$3:$C$56,2,FALSE)*Paramètres!$K$6))</f>
        <v>0</v>
      </c>
      <c r="M70" s="4"/>
      <c r="N70" s="2">
        <f>IF(M$2="Bike &amp; Run",IF(ISNA(VLOOKUP(M70,Paramètres!$B$3:$C$56,2,FALSE)),0,VLOOKUP(M70,Paramètres!$B$3:$C$56,2,FALSE)*Paramètres!$K$7),IF(OR(M70="",OR($D70="",$D70="NL",$D70="HORS LIGUE")),0,VLOOKUP(IF(OR(M70="",OR($D70="",$D70="NL",$D70="HORS LIGUE")),"",COUNTIFS($D$5:$D$72,"&lt;&gt;"&amp;"",$D$5:$D$72,"&lt;&gt;"&amp;"NL",$D$5:$D$72,"&lt;&gt;"&amp;"HORS LIGUE",M$5:M$72,"&lt;"&amp;M70)+1),Paramètres!$B$3:$C$56,2,FALSE)*Paramètres!$K$7))</f>
        <v>0</v>
      </c>
      <c r="O70" s="46"/>
      <c r="P70" s="2">
        <f>IF(O$2="Bike &amp; Run",IF(ISNA(VLOOKUP(O70,Paramètres!$B$3:$C$56,2,FALSE)),0,VLOOKUP(O70,Paramètres!$B$3:$C$56,2,FALSE)*Paramètres!$K$8),IF(OR(O70="",OR($D70="",$D70="NL",$D70="HORS LIGUE")),0,VLOOKUP(IF(OR(O70="",OR($D70="",$D70="NL",$D70="HORS LIGUE")),"",COUNTIFS($D$5:$D$72,"&lt;&gt;"&amp;"",$D$5:$D$72,"&lt;&gt;"&amp;"NL",$D$5:$D$72,"&lt;&gt;"&amp;"HORS LIGUE",O$5:O$72,"&lt;"&amp;O70)+1),Paramètres!$B$3:$C$56,2,FALSE)*Paramètres!$K$8))</f>
        <v>0</v>
      </c>
      <c r="Q70" s="46"/>
      <c r="R70" s="2">
        <f>IF(Q$2="Bike &amp; Run",IF(ISNA(VLOOKUP(Q70,Paramètres!$B$3:$C$56,2,FALSE)),0,VLOOKUP(Q70,Paramètres!$B$3:$C$56,2,FALSE)*Paramètres!$K$9),IF(OR(Q70="",OR($D70="",$D70="NL",$D70="HORS LIGUE")),0,VLOOKUP(IF(OR(Q70="",OR($D70="",$D70="NL",$D70="HORS LIGUE")),"",COUNTIFS($D$5:$D$72,"&lt;&gt;"&amp;"",$D$5:$D$72,"&lt;&gt;"&amp;"NL",$D$5:$D$72,"&lt;&gt;"&amp;"HORS LIGUE",Q$5:Q$72,"&lt;"&amp;Q70)+1),Paramètres!$B$3:$C$56,2,FALSE)*Paramètres!$K$9))</f>
        <v>0</v>
      </c>
      <c r="S70" s="46"/>
      <c r="T70" s="2">
        <f>IF(S$2="Bike &amp; Run",IF(ISNA(VLOOKUP(S70,Paramètres!$B$3:$C$56,2,FALSE)),0,VLOOKUP(S70,Paramètres!$B$3:$C$56,2,FALSE)*Paramètres!$K$10),IF(OR(S70="",OR($D70="",$D70="NL",$D70="HORS LIGUE")),0,VLOOKUP(IF(OR(S70="",OR($D70="",$D70="NL",$D70="HORS LIGUE")),"",COUNTIFS($D$5:$D$72,"&lt;&gt;"&amp;"",$D$5:$D$72,"&lt;&gt;"&amp;"NL",$D$5:$D$72,"&lt;&gt;"&amp;"HORS LIGUE",S$5:S$72,"&lt;"&amp;S70)+1),Paramètres!$B$3:$C$56,2,FALSE)*Paramètres!$K$10))</f>
        <v>0</v>
      </c>
      <c r="U70" s="46"/>
      <c r="V70" s="2">
        <f>IF(U$2="Bike &amp; Run",IF(ISNA(VLOOKUP(U70,Paramètres!$B$3:$C$56,2,FALSE)),0,VLOOKUP(U70,Paramètres!$B$3:$C$56,2,FALSE)*Paramètres!$K$11),IF(OR(U70="",OR($D70="",$D70="NL",$D70="HORS LIGUE")),0,VLOOKUP(IF(OR(U70="",OR($D70="",$D70="NL",$D70="HORS LIGUE")),"",COUNTIFS($D$5:$D$72,"&lt;&gt;"&amp;"",$D$5:$D$72,"&lt;&gt;"&amp;"NL",$D$5:$D$72,"&lt;&gt;"&amp;"HORS LIGUE",U$5:U$72,"&lt;"&amp;U70)+1),Paramètres!$B$3:$C$56,2,FALSE)*Paramètres!$K$11))</f>
        <v>0</v>
      </c>
      <c r="W70" s="46"/>
      <c r="X70" s="2">
        <f>IF(W$2="Bike &amp; Run",IF(ISNA(VLOOKUP(W70,Paramètres!$B$3:$C$56,2,FALSE)),0,VLOOKUP(W70,Paramètres!$B$3:$C$56,2,FALSE)*Paramètres!$K$12),IF(OR(W70="",OR($D70="",$D70="NL",$D70="HORS LIGUE")),0,VLOOKUP(IF(OR(W70="",OR($D70="",$D70="NL",$D70="HORS LIGUE")),"",COUNTIFS($D$5:$D$72,"&lt;&gt;"&amp;"",$D$5:$D$72,"&lt;&gt;"&amp;"NL",$D$5:$D$72,"&lt;&gt;"&amp;"HORS LIGUE",W$5:W$72,"&lt;"&amp;W70)+1),Paramètres!$B$3:$C$56,2,FALSE)*Paramètres!$K$12))</f>
        <v>0</v>
      </c>
      <c r="Y70" s="46"/>
      <c r="Z70" s="2">
        <f>IF(Y$2="Bike &amp; Run",IF(ISNA(VLOOKUP(Y70,Paramètres!$B$3:$C$56,2,FALSE)),0,VLOOKUP(Y70,Paramètres!$B$3:$C$56,2,FALSE)*Paramètres!$K$13),IF(OR(Y70="",OR($D70="",$D70="NL",$D70="HORS LIGUE")),0,VLOOKUP(IF(OR(Y70="",OR($D70="",$D70="NL",$D70="HORS LIGUE")),"",COUNTIFS($D$5:$D$72,"&lt;&gt;"&amp;"",$D$5:$D$72,"&lt;&gt;"&amp;"NL",$D$5:$D$72,"&lt;&gt;"&amp;"HORS LIGUE",Y$5:Y$72,"&lt;"&amp;Y70)+1),Paramètres!$B$3:$C$56,2,FALSE)*Paramètres!$K$13))</f>
        <v>0</v>
      </c>
      <c r="AA70" s="46"/>
      <c r="AB70" s="2">
        <f>IF(AA$2="Bike &amp; Run",IF(ISNA(VLOOKUP(AA70,Paramètres!$B$3:$C$56,2,FALSE)),0,VLOOKUP(AA70,Paramètres!$B$3:$C$56,2,FALSE)*Paramètres!$K$14),IF(OR(AA70="",OR($D70="",$D70="NL",$D70="HORS LIGUE")),0,VLOOKUP(IF(OR(AA70="",OR($D70="",$D70="NL",$D70="HORS LIGUE")),"",COUNTIFS($D$5:$D$72,"&lt;&gt;"&amp;"",$D$5:$D$72,"&lt;&gt;"&amp;"NL",$D$5:$D$72,"&lt;&gt;"&amp;"HORS LIGUE",AA$5:AA$72,"&lt;"&amp;AA70)+1),Paramètres!$B$3:$C$56,2,FALSE)*Paramètres!$K$14))</f>
        <v>0</v>
      </c>
      <c r="AC70" s="46"/>
      <c r="AD70" s="2">
        <f>IF(AC$2="Bike &amp; Run",IF(ISNA(VLOOKUP(AC70,Paramètres!$B$3:$C$56,2,FALSE)),0,VLOOKUP(AC70,Paramètres!$B$3:$C$56,2,FALSE)*Paramètres!$K$15),IF(OR(AC70="",OR($D70="",$D70="NL",$D70="HORS LIGUE")),0,VLOOKUP(IF(OR(AC70="",OR($D70="",$D70="NL",$D70="HORS LIGUE")),"",COUNTIFS($D$5:$D$72,"&lt;&gt;"&amp;"",$D$5:$D$72,"&lt;&gt;"&amp;"NL",$D$5:$D$72,"&lt;&gt;"&amp;"HORS LIGUE",AC$5:AC$72,"&lt;"&amp;AC70)+1),Paramètres!$B$3:$C$56,2,FALSE)*Paramètres!$K$15))</f>
        <v>0</v>
      </c>
      <c r="AE70" s="46"/>
      <c r="AF70" s="2">
        <f>IF(AE$2="Bike &amp; Run",IF(ISNA(VLOOKUP(AE70,Paramètres!$B$3:$C$56,2,FALSE)),0,VLOOKUP(AE70,Paramètres!$B$3:$C$56,2,FALSE)*Paramètres!$K$16),IF(OR(AE70="",OR($D70="",$D70="NL",$D70="HORS LIGUE")),0,VLOOKUP(IF(OR(AE70="",OR($D70="",$D70="NL",$D70="HORS LIGUE")),"",COUNTIFS($D$5:$D$72,"&lt;&gt;"&amp;"",$D$5:$D$72,"&lt;&gt;"&amp;"NL",$D$5:$D$72,"&lt;&gt;"&amp;"HORS LIGUE",AE$5:AE$72,"&lt;"&amp;AE70)+1),Paramètres!$B$3:$C$56,2,FALSE)*Paramètres!$K$16))</f>
        <v>0</v>
      </c>
      <c r="AG70" s="46"/>
      <c r="AH70" s="2">
        <f>IF(AG$2="Bike &amp; Run",IF(ISNA(VLOOKUP(AG70,Paramètres!$B$3:$C$56,2,FALSE)),0,VLOOKUP(AG70,Paramètres!$B$3:$C$56,2,FALSE)*Paramètres!$K$17),IF(OR(AG70="",OR($D70="",$D70="NL",$D70="HORS LIGUE")),0,VLOOKUP(IF(OR(AG70="",OR($D70="",$D70="NL",$D70="HORS LIGUE")),"",COUNTIFS($D$5:$D$72,"&lt;&gt;"&amp;"",$D$5:$D$72,"&lt;&gt;"&amp;"NL",$D$5:$D$72,"&lt;&gt;"&amp;"HORS LIGUE",AG$5:AG$72,"&lt;"&amp;AG70)+1),Paramètres!$B$3:$C$56,2,FALSE)*Paramètres!$K$17))</f>
        <v>0</v>
      </c>
      <c r="AI70" s="40">
        <f t="shared" si="106"/>
        <v>0</v>
      </c>
      <c r="AJ70" s="3" t="str">
        <f t="shared" si="107"/>
        <v/>
      </c>
      <c r="AK70" s="5">
        <f t="shared" si="55"/>
        <v>0</v>
      </c>
      <c r="AL70" s="41">
        <f t="shared" si="56"/>
        <v>0</v>
      </c>
      <c r="AM70" s="33" t="str">
        <f t="shared" si="108"/>
        <v/>
      </c>
      <c r="AO70" s="22">
        <f t="shared" si="58"/>
        <v>0</v>
      </c>
      <c r="AP70">
        <f t="shared" si="59"/>
        <v>0</v>
      </c>
      <c r="AQ70">
        <f t="shared" si="60"/>
        <v>0</v>
      </c>
      <c r="AR70">
        <f t="shared" si="61"/>
        <v>0</v>
      </c>
      <c r="AS70">
        <f t="shared" si="62"/>
        <v>0</v>
      </c>
      <c r="AT70">
        <f t="shared" si="63"/>
        <v>0</v>
      </c>
      <c r="AU70">
        <f t="shared" si="64"/>
        <v>0</v>
      </c>
      <c r="AV70">
        <f t="shared" si="65"/>
        <v>0</v>
      </c>
      <c r="AW70">
        <f t="shared" si="66"/>
        <v>0</v>
      </c>
      <c r="AX70">
        <f t="shared" si="67"/>
        <v>0</v>
      </c>
      <c r="AY70">
        <f t="shared" si="68"/>
        <v>0</v>
      </c>
      <c r="AZ70">
        <f t="shared" si="69"/>
        <v>0</v>
      </c>
      <c r="BA70">
        <f t="shared" si="70"/>
        <v>0</v>
      </c>
      <c r="BB70">
        <f t="shared" si="71"/>
        <v>0</v>
      </c>
      <c r="BC70">
        <f t="shared" si="72"/>
        <v>0</v>
      </c>
      <c r="BD70">
        <f t="shared" si="73"/>
        <v>0</v>
      </c>
      <c r="BE70" s="22">
        <f t="shared" ref="BE70:BR70" si="110">BD70+LARGE($AO70:$BC70,BE$4)</f>
        <v>0</v>
      </c>
      <c r="BF70" s="22">
        <f t="shared" si="110"/>
        <v>0</v>
      </c>
      <c r="BG70" s="22">
        <f t="shared" si="110"/>
        <v>0</v>
      </c>
      <c r="BH70" s="22">
        <f t="shared" si="110"/>
        <v>0</v>
      </c>
      <c r="BI70" s="22">
        <f t="shared" si="110"/>
        <v>0</v>
      </c>
      <c r="BJ70" s="22">
        <f t="shared" si="110"/>
        <v>0</v>
      </c>
      <c r="BK70" s="22">
        <f t="shared" si="110"/>
        <v>0</v>
      </c>
      <c r="BL70" s="22">
        <f t="shared" si="110"/>
        <v>0</v>
      </c>
      <c r="BM70" s="22">
        <f t="shared" si="110"/>
        <v>0</v>
      </c>
      <c r="BN70" s="22">
        <f t="shared" si="110"/>
        <v>0</v>
      </c>
      <c r="BO70" s="22">
        <f t="shared" si="110"/>
        <v>0</v>
      </c>
      <c r="BP70" s="22">
        <f t="shared" si="110"/>
        <v>0</v>
      </c>
      <c r="BQ70" s="22">
        <f t="shared" si="110"/>
        <v>0</v>
      </c>
      <c r="BR70" s="22">
        <f t="shared" si="110"/>
        <v>0</v>
      </c>
    </row>
    <row r="71" spans="1:70" ht="16.5">
      <c r="A71" s="14"/>
      <c r="B71" s="32" t="str">
        <f>IF(ISNA(VLOOKUP(A71,'Licenciés Jeunes 2023'!A:C,3,0)),"",VLOOKUP(A71,'Licenciés Jeunes 2023'!A:C,3,0))</f>
        <v/>
      </c>
      <c r="C71" s="32" t="str">
        <f>IF(ISNA(VLOOKUP(A71,'Licenciés Jeunes 2023'!A:C,2,0)),"",VLOOKUP(A71,'Licenciés Jeunes 2023'!A:C,2,0))</f>
        <v/>
      </c>
      <c r="D71" s="32" t="str">
        <f>IF(ISNA(VLOOKUP(A71,'Licenciés Jeunes 2023'!A:F,6,0)),"",VLOOKUP(A71,'Licenciés Jeunes 2023'!A:F,6,0))</f>
        <v/>
      </c>
      <c r="E71" s="6"/>
      <c r="F71" s="2">
        <f>IF(E$2="Bike &amp; Run",IF(ISNA(VLOOKUP(E71,Paramètres!$B$3:$C$56,2,FALSE)),0,VLOOKUP(E71,Paramètres!$B$3:$C$56,2,FALSE)*Paramètres!$K$3),IF(OR(E71="",OR($D71="",$D71="NL",$D71="HORS LIGUE")),0,VLOOKUP(IF(OR(E71="",OR($D71="",$D71="NL",$D71="HORS LIGUE")),"",COUNTIFS($D$5:$D$72,"&lt;&gt;"&amp;"",$D$5:$D$72,"&lt;&gt;"&amp;"NL",$D$5:$D$72,"&lt;&gt;"&amp;"HORS LIGUE",E$5:E$72,"&lt;"&amp;E71)+1),Paramètres!$B$3:$C$56,2,FALSE)*Paramètres!$K$3))</f>
        <v>0</v>
      </c>
      <c r="G71" s="4"/>
      <c r="H71" s="2">
        <f>IF(G$2="Bike &amp; Run",IF(ISNA(VLOOKUP(G71,Paramètres!$B$3:$C$56,2,FALSE)),0,VLOOKUP(G71,Paramètres!$B$3:$C$56,2,FALSE)*Paramètres!$K$4),IF(OR(G71="",OR($D71="",$D71="NL",$D71="HORS LIGUE")),0,VLOOKUP(IF(OR(G71="",OR($D71="",$D71="NL",$D71="HORS LIGUE")),"",COUNTIFS($D$5:$D$72,"&lt;&gt;"&amp;"",$D$5:$D$72,"&lt;&gt;"&amp;"NL",$D$5:$D$72,"&lt;&gt;"&amp;"HORS LIGUE",G$5:G$72,"&lt;"&amp;G71)+1),Paramètres!$B$3:$C$56,2,FALSE)*Paramètres!$K$4))</f>
        <v>0</v>
      </c>
      <c r="I71" s="36"/>
      <c r="J71" s="2">
        <f>IF(I$2="Bike &amp; Run",IF(ISNA(VLOOKUP(I71,Paramètres!$B$3:$C$56,2,FALSE)),0,VLOOKUP(I71,Paramètres!$B$3:$C$56,2,FALSE)*Paramètres!$K$5),IF(OR(I71="",OR($D71="",$D71="NL",$D71="HORS LIGUE")),0,VLOOKUP(IF(OR(I71="",OR($D71="",$D71="NL",$D71="HORS LIGUE")),"",COUNTIFS($D$5:$D$72,"&lt;&gt;"&amp;"",$D$5:$D$72,"&lt;&gt;"&amp;"NL",$D$5:$D$72,"&lt;&gt;"&amp;"HORS LIGUE",I$5:I$72,"&lt;"&amp;I71)+1),Paramètres!$B$3:$C$56,2,FALSE)*Paramètres!$K$5))</f>
        <v>0</v>
      </c>
      <c r="K71" s="4"/>
      <c r="L71" s="2">
        <f>IF(K$2="Bike &amp; Run",IF(ISNA(VLOOKUP(K71,Paramètres!$B$3:$C$56,2,FALSE)),0,VLOOKUP(K71,Paramètres!$B$3:$C$56,2,FALSE)*Paramètres!$K$6),IF(OR(K71="",OR($D71="",$D71="NL",$D71="HORS LIGUE")),0,VLOOKUP(IF(OR(K71="",OR($D71="",$D71="NL",$D71="HORS LIGUE")),"",COUNTIFS($D$5:$D$72,"&lt;&gt;"&amp;"",$D$5:$D$72,"&lt;&gt;"&amp;"NL",$D$5:$D$72,"&lt;&gt;"&amp;"HORS LIGUE",K$5:K$72,"&lt;"&amp;K71)+1),Paramètres!$B$3:$C$56,2,FALSE)*Paramètres!$K$6))</f>
        <v>0</v>
      </c>
      <c r="M71" s="4"/>
      <c r="N71" s="2">
        <f>IF(M$2="Bike &amp; Run",IF(ISNA(VLOOKUP(M71,Paramètres!$B$3:$C$56,2,FALSE)),0,VLOOKUP(M71,Paramètres!$B$3:$C$56,2,FALSE)*Paramètres!$K$7),IF(OR(M71="",OR($D71="",$D71="NL",$D71="HORS LIGUE")),0,VLOOKUP(IF(OR(M71="",OR($D71="",$D71="NL",$D71="HORS LIGUE")),"",COUNTIFS($D$5:$D$72,"&lt;&gt;"&amp;"",$D$5:$D$72,"&lt;&gt;"&amp;"NL",$D$5:$D$72,"&lt;&gt;"&amp;"HORS LIGUE",M$5:M$72,"&lt;"&amp;M71)+1),Paramètres!$B$3:$C$56,2,FALSE)*Paramètres!$K$7))</f>
        <v>0</v>
      </c>
      <c r="O71" s="46"/>
      <c r="P71" s="2">
        <f>IF(O$2="Bike &amp; Run",IF(ISNA(VLOOKUP(O71,Paramètres!$B$3:$C$56,2,FALSE)),0,VLOOKUP(O71,Paramètres!$B$3:$C$56,2,FALSE)*Paramètres!$K$8),IF(OR(O71="",OR($D71="",$D71="NL",$D71="HORS LIGUE")),0,VLOOKUP(IF(OR(O71="",OR($D71="",$D71="NL",$D71="HORS LIGUE")),"",COUNTIFS($D$5:$D$72,"&lt;&gt;"&amp;"",$D$5:$D$72,"&lt;&gt;"&amp;"NL",$D$5:$D$72,"&lt;&gt;"&amp;"HORS LIGUE",O$5:O$72,"&lt;"&amp;O71)+1),Paramètres!$B$3:$C$56,2,FALSE)*Paramètres!$K$8))</f>
        <v>0</v>
      </c>
      <c r="Q71" s="46"/>
      <c r="R71" s="2">
        <f>IF(Q$2="Bike &amp; Run",IF(ISNA(VLOOKUP(Q71,Paramètres!$B$3:$C$56,2,FALSE)),0,VLOOKUP(Q71,Paramètres!$B$3:$C$56,2,FALSE)*Paramètres!$K$9),IF(OR(Q71="",OR($D71="",$D71="NL",$D71="HORS LIGUE")),0,VLOOKUP(IF(OR(Q71="",OR($D71="",$D71="NL",$D71="HORS LIGUE")),"",COUNTIFS($D$5:$D$72,"&lt;&gt;"&amp;"",$D$5:$D$72,"&lt;&gt;"&amp;"NL",$D$5:$D$72,"&lt;&gt;"&amp;"HORS LIGUE",Q$5:Q$72,"&lt;"&amp;Q71)+1),Paramètres!$B$3:$C$56,2,FALSE)*Paramètres!$K$9))</f>
        <v>0</v>
      </c>
      <c r="S71" s="46"/>
      <c r="T71" s="2">
        <f>IF(S$2="Bike &amp; Run",IF(ISNA(VLOOKUP(S71,Paramètres!$B$3:$C$56,2,FALSE)),0,VLOOKUP(S71,Paramètres!$B$3:$C$56,2,FALSE)*Paramètres!$K$10),IF(OR(S71="",OR($D71="",$D71="NL",$D71="HORS LIGUE")),0,VLOOKUP(IF(OR(S71="",OR($D71="",$D71="NL",$D71="HORS LIGUE")),"",COUNTIFS($D$5:$D$72,"&lt;&gt;"&amp;"",$D$5:$D$72,"&lt;&gt;"&amp;"NL",$D$5:$D$72,"&lt;&gt;"&amp;"HORS LIGUE",S$5:S$72,"&lt;"&amp;S71)+1),Paramètres!$B$3:$C$56,2,FALSE)*Paramètres!$K$10))</f>
        <v>0</v>
      </c>
      <c r="U71" s="46"/>
      <c r="V71" s="2">
        <f>IF(U$2="Bike &amp; Run",IF(ISNA(VLOOKUP(U71,Paramètres!$B$3:$C$56,2,FALSE)),0,VLOOKUP(U71,Paramètres!$B$3:$C$56,2,FALSE)*Paramètres!$K$11),IF(OR(U71="",OR($D71="",$D71="NL",$D71="HORS LIGUE")),0,VLOOKUP(IF(OR(U71="",OR($D71="",$D71="NL",$D71="HORS LIGUE")),"",COUNTIFS($D$5:$D$72,"&lt;&gt;"&amp;"",$D$5:$D$72,"&lt;&gt;"&amp;"NL",$D$5:$D$72,"&lt;&gt;"&amp;"HORS LIGUE",U$5:U$72,"&lt;"&amp;U71)+1),Paramètres!$B$3:$C$56,2,FALSE)*Paramètres!$K$11))</f>
        <v>0</v>
      </c>
      <c r="W71" s="46"/>
      <c r="X71" s="2">
        <f>IF(W$2="Bike &amp; Run",IF(ISNA(VLOOKUP(W71,Paramètres!$B$3:$C$56,2,FALSE)),0,VLOOKUP(W71,Paramètres!$B$3:$C$56,2,FALSE)*Paramètres!$K$12),IF(OR(W71="",OR($D71="",$D71="NL",$D71="HORS LIGUE")),0,VLOOKUP(IF(OR(W71="",OR($D71="",$D71="NL",$D71="HORS LIGUE")),"",COUNTIFS($D$5:$D$72,"&lt;&gt;"&amp;"",$D$5:$D$72,"&lt;&gt;"&amp;"NL",$D$5:$D$72,"&lt;&gt;"&amp;"HORS LIGUE",W$5:W$72,"&lt;"&amp;W71)+1),Paramètres!$B$3:$C$56,2,FALSE)*Paramètres!$K$12))</f>
        <v>0</v>
      </c>
      <c r="Y71" s="46"/>
      <c r="Z71" s="2">
        <f>IF(Y$2="Bike &amp; Run",IF(ISNA(VLOOKUP(Y71,Paramètres!$B$3:$C$56,2,FALSE)),0,VLOOKUP(Y71,Paramètres!$B$3:$C$56,2,FALSE)*Paramètres!$K$13),IF(OR(Y71="",OR($D71="",$D71="NL",$D71="HORS LIGUE")),0,VLOOKUP(IF(OR(Y71="",OR($D71="",$D71="NL",$D71="HORS LIGUE")),"",COUNTIFS($D$5:$D$72,"&lt;&gt;"&amp;"",$D$5:$D$72,"&lt;&gt;"&amp;"NL",$D$5:$D$72,"&lt;&gt;"&amp;"HORS LIGUE",Y$5:Y$72,"&lt;"&amp;Y71)+1),Paramètres!$B$3:$C$56,2,FALSE)*Paramètres!$K$13))</f>
        <v>0</v>
      </c>
      <c r="AA71" s="46"/>
      <c r="AB71" s="2">
        <f>IF(AA$2="Bike &amp; Run",IF(ISNA(VLOOKUP(AA71,Paramètres!$B$3:$C$56,2,FALSE)),0,VLOOKUP(AA71,Paramètres!$B$3:$C$56,2,FALSE)*Paramètres!$K$14),IF(OR(AA71="",OR($D71="",$D71="NL",$D71="HORS LIGUE")),0,VLOOKUP(IF(OR(AA71="",OR($D71="",$D71="NL",$D71="HORS LIGUE")),"",COUNTIFS($D$5:$D$72,"&lt;&gt;"&amp;"",$D$5:$D$72,"&lt;&gt;"&amp;"NL",$D$5:$D$72,"&lt;&gt;"&amp;"HORS LIGUE",AA$5:AA$72,"&lt;"&amp;AA71)+1),Paramètres!$B$3:$C$56,2,FALSE)*Paramètres!$K$14))</f>
        <v>0</v>
      </c>
      <c r="AC71" s="46"/>
      <c r="AD71" s="2">
        <f>IF(AC$2="Bike &amp; Run",IF(ISNA(VLOOKUP(AC71,Paramètres!$B$3:$C$56,2,FALSE)),0,VLOOKUP(AC71,Paramètres!$B$3:$C$56,2,FALSE)*Paramètres!$K$15),IF(OR(AC71="",OR($D71="",$D71="NL",$D71="HORS LIGUE")),0,VLOOKUP(IF(OR(AC71="",OR($D71="",$D71="NL",$D71="HORS LIGUE")),"",COUNTIFS($D$5:$D$72,"&lt;&gt;"&amp;"",$D$5:$D$72,"&lt;&gt;"&amp;"NL",$D$5:$D$72,"&lt;&gt;"&amp;"HORS LIGUE",AC$5:AC$72,"&lt;"&amp;AC71)+1),Paramètres!$B$3:$C$56,2,FALSE)*Paramètres!$K$15))</f>
        <v>0</v>
      </c>
      <c r="AE71" s="46"/>
      <c r="AF71" s="2">
        <f>IF(AE$2="Bike &amp; Run",IF(ISNA(VLOOKUP(AE71,Paramètres!$B$3:$C$56,2,FALSE)),0,VLOOKUP(AE71,Paramètres!$B$3:$C$56,2,FALSE)*Paramètres!$K$16),IF(OR(AE71="",OR($D71="",$D71="NL",$D71="HORS LIGUE")),0,VLOOKUP(IF(OR(AE71="",OR($D71="",$D71="NL",$D71="HORS LIGUE")),"",COUNTIFS($D$5:$D$72,"&lt;&gt;"&amp;"",$D$5:$D$72,"&lt;&gt;"&amp;"NL",$D$5:$D$72,"&lt;&gt;"&amp;"HORS LIGUE",AE$5:AE$72,"&lt;"&amp;AE71)+1),Paramètres!$B$3:$C$56,2,FALSE)*Paramètres!$K$16))</f>
        <v>0</v>
      </c>
      <c r="AG71" s="46"/>
      <c r="AH71" s="2">
        <f>IF(AG$2="Bike &amp; Run",IF(ISNA(VLOOKUP(AG71,Paramètres!$B$3:$C$56,2,FALSE)),0,VLOOKUP(AG71,Paramètres!$B$3:$C$56,2,FALSE)*Paramètres!$K$17),IF(OR(AG71="",OR($D71="",$D71="NL",$D71="HORS LIGUE")),0,VLOOKUP(IF(OR(AG71="",OR($D71="",$D71="NL",$D71="HORS LIGUE")),"",COUNTIFS($D$5:$D$72,"&lt;&gt;"&amp;"",$D$5:$D$72,"&lt;&gt;"&amp;"NL",$D$5:$D$72,"&lt;&gt;"&amp;"HORS LIGUE",AG$5:AG$72,"&lt;"&amp;AG71)+1),Paramètres!$B$3:$C$56,2,FALSE)*Paramètres!$K$17))</f>
        <v>0</v>
      </c>
      <c r="AI71" s="40">
        <f t="shared" si="106"/>
        <v>0</v>
      </c>
      <c r="AJ71" s="3" t="str">
        <f t="shared" si="107"/>
        <v/>
      </c>
      <c r="AK71" s="5">
        <f t="shared" si="55"/>
        <v>0</v>
      </c>
      <c r="AL71" s="41">
        <f t="shared" si="56"/>
        <v>0</v>
      </c>
      <c r="AM71" s="33" t="str">
        <f t="shared" si="108"/>
        <v/>
      </c>
      <c r="AO71" s="22">
        <f t="shared" si="58"/>
        <v>0</v>
      </c>
      <c r="AP71">
        <f t="shared" si="59"/>
        <v>0</v>
      </c>
      <c r="AQ71">
        <f t="shared" si="60"/>
        <v>0</v>
      </c>
      <c r="AR71">
        <f t="shared" si="61"/>
        <v>0</v>
      </c>
      <c r="AS71">
        <f t="shared" si="62"/>
        <v>0</v>
      </c>
      <c r="AT71">
        <f t="shared" si="63"/>
        <v>0</v>
      </c>
      <c r="AU71">
        <f t="shared" si="64"/>
        <v>0</v>
      </c>
      <c r="AV71">
        <f t="shared" si="65"/>
        <v>0</v>
      </c>
      <c r="AW71">
        <f t="shared" si="66"/>
        <v>0</v>
      </c>
      <c r="AX71">
        <f t="shared" si="67"/>
        <v>0</v>
      </c>
      <c r="AY71">
        <f t="shared" si="68"/>
        <v>0</v>
      </c>
      <c r="AZ71">
        <f t="shared" si="69"/>
        <v>0</v>
      </c>
      <c r="BA71">
        <f t="shared" si="70"/>
        <v>0</v>
      </c>
      <c r="BB71">
        <f t="shared" si="71"/>
        <v>0</v>
      </c>
      <c r="BC71">
        <f t="shared" si="72"/>
        <v>0</v>
      </c>
      <c r="BD71">
        <f t="shared" si="73"/>
        <v>0</v>
      </c>
      <c r="BE71" s="22">
        <f t="shared" ref="BE71:BR71" si="111">BD71+LARGE($AO71:$BC71,BE$4)</f>
        <v>0</v>
      </c>
      <c r="BF71" s="22">
        <f t="shared" si="111"/>
        <v>0</v>
      </c>
      <c r="BG71" s="22">
        <f t="shared" si="111"/>
        <v>0</v>
      </c>
      <c r="BH71" s="22">
        <f t="shared" si="111"/>
        <v>0</v>
      </c>
      <c r="BI71" s="22">
        <f t="shared" si="111"/>
        <v>0</v>
      </c>
      <c r="BJ71" s="22">
        <f t="shared" si="111"/>
        <v>0</v>
      </c>
      <c r="BK71" s="22">
        <f t="shared" si="111"/>
        <v>0</v>
      </c>
      <c r="BL71" s="22">
        <f t="shared" si="111"/>
        <v>0</v>
      </c>
      <c r="BM71" s="22">
        <f t="shared" si="111"/>
        <v>0</v>
      </c>
      <c r="BN71" s="22">
        <f t="shared" si="111"/>
        <v>0</v>
      </c>
      <c r="BO71" s="22">
        <f t="shared" si="111"/>
        <v>0</v>
      </c>
      <c r="BP71" s="22">
        <f t="shared" si="111"/>
        <v>0</v>
      </c>
      <c r="BQ71" s="22">
        <f t="shared" si="111"/>
        <v>0</v>
      </c>
      <c r="BR71" s="22">
        <f t="shared" si="111"/>
        <v>0</v>
      </c>
    </row>
    <row r="72" spans="1:70" ht="16.5">
      <c r="A72" s="14"/>
      <c r="B72" s="32" t="str">
        <f>IF(ISNA(VLOOKUP(A72,'Licenciés Jeunes 2023'!A:C,3,0)),"",VLOOKUP(A72,'Licenciés Jeunes 2023'!A:C,3,0))</f>
        <v/>
      </c>
      <c r="C72" s="32" t="str">
        <f>IF(ISNA(VLOOKUP(A72,'Licenciés Jeunes 2023'!A:C,2,0)),"",VLOOKUP(A72,'Licenciés Jeunes 2023'!A:C,2,0))</f>
        <v/>
      </c>
      <c r="D72" s="32" t="str">
        <f>IF(ISNA(VLOOKUP(A72,'Licenciés Jeunes 2023'!A:F,6,0)),"",VLOOKUP(A72,'Licenciés Jeunes 2023'!A:F,6,0))</f>
        <v/>
      </c>
      <c r="E72" s="6"/>
      <c r="F72" s="2">
        <f>IF(E$2="Bike &amp; Run",IF(ISNA(VLOOKUP(E72,Paramètres!$B$3:$C$56,2,FALSE)),0,VLOOKUP(E72,Paramètres!$B$3:$C$56,2,FALSE)*Paramètres!$K$3),IF(OR(E72="",OR($D72="",$D72="NL",$D72="HORS LIGUE")),0,VLOOKUP(IF(OR(E72="",OR($D72="",$D72="NL",$D72="HORS LIGUE")),"",COUNTIFS($D$5:$D$72,"&lt;&gt;"&amp;"",$D$5:$D$72,"&lt;&gt;"&amp;"NL",$D$5:$D$72,"&lt;&gt;"&amp;"HORS LIGUE",E$5:E$72,"&lt;"&amp;E72)+1),Paramètres!$B$3:$C$56,2,FALSE)*Paramètres!$K$3))</f>
        <v>0</v>
      </c>
      <c r="G72" s="4"/>
      <c r="H72" s="2">
        <f>IF(G$2="Bike &amp; Run",IF(ISNA(VLOOKUP(G72,Paramètres!$B$3:$C$56,2,FALSE)),0,VLOOKUP(G72,Paramètres!$B$3:$C$56,2,FALSE)*Paramètres!$K$4),IF(OR(G72="",OR($D72="",$D72="NL",$D72="HORS LIGUE")),0,VLOOKUP(IF(OR(G72="",OR($D72="",$D72="NL",$D72="HORS LIGUE")),"",COUNTIFS($D$5:$D$72,"&lt;&gt;"&amp;"",$D$5:$D$72,"&lt;&gt;"&amp;"NL",$D$5:$D$72,"&lt;&gt;"&amp;"HORS LIGUE",G$5:G$72,"&lt;"&amp;G72)+1),Paramètres!$B$3:$C$56,2,FALSE)*Paramètres!$K$4))</f>
        <v>0</v>
      </c>
      <c r="I72" s="36"/>
      <c r="J72" s="2">
        <f>IF(I$2="Bike &amp; Run",IF(ISNA(VLOOKUP(I72,Paramètres!$B$3:$C$56,2,FALSE)),0,VLOOKUP(I72,Paramètres!$B$3:$C$56,2,FALSE)*Paramètres!$K$5),IF(OR(I72="",OR($D72="",$D72="NL",$D72="HORS LIGUE")),0,VLOOKUP(IF(OR(I72="",OR($D72="",$D72="NL",$D72="HORS LIGUE")),"",COUNTIFS($D$5:$D$72,"&lt;&gt;"&amp;"",$D$5:$D$72,"&lt;&gt;"&amp;"NL",$D$5:$D$72,"&lt;&gt;"&amp;"HORS LIGUE",I$5:I$72,"&lt;"&amp;I72)+1),Paramètres!$B$3:$C$56,2,FALSE)*Paramètres!$K$5))</f>
        <v>0</v>
      </c>
      <c r="K72" s="4"/>
      <c r="L72" s="2">
        <f>IF(K$2="Bike &amp; Run",IF(ISNA(VLOOKUP(K72,Paramètres!$B$3:$C$56,2,FALSE)),0,VLOOKUP(K72,Paramètres!$B$3:$C$56,2,FALSE)*Paramètres!$K$6),IF(OR(K72="",OR($D72="",$D72="NL",$D72="HORS LIGUE")),0,VLOOKUP(IF(OR(K72="",OR($D72="",$D72="NL",$D72="HORS LIGUE")),"",COUNTIFS($D$5:$D$72,"&lt;&gt;"&amp;"",$D$5:$D$72,"&lt;&gt;"&amp;"NL",$D$5:$D$72,"&lt;&gt;"&amp;"HORS LIGUE",K$5:K$72,"&lt;"&amp;K72)+1),Paramètres!$B$3:$C$56,2,FALSE)*Paramètres!$K$6))</f>
        <v>0</v>
      </c>
      <c r="M72" s="4"/>
      <c r="N72" s="2">
        <f>IF(M$2="Bike &amp; Run",IF(ISNA(VLOOKUP(M72,Paramètres!$B$3:$C$56,2,FALSE)),0,VLOOKUP(M72,Paramètres!$B$3:$C$56,2,FALSE)*Paramètres!$K$7),IF(OR(M72="",OR($D72="",$D72="NL",$D72="HORS LIGUE")),0,VLOOKUP(IF(OR(M72="",OR($D72="",$D72="NL",$D72="HORS LIGUE")),"",COUNTIFS($D$5:$D$72,"&lt;&gt;"&amp;"",$D$5:$D$72,"&lt;&gt;"&amp;"NL",$D$5:$D$72,"&lt;&gt;"&amp;"HORS LIGUE",M$5:M$72,"&lt;"&amp;M72)+1),Paramètres!$B$3:$C$56,2,FALSE)*Paramètres!$K$7))</f>
        <v>0</v>
      </c>
      <c r="O72" s="46"/>
      <c r="P72" s="2">
        <f>IF(O$2="Bike &amp; Run",IF(ISNA(VLOOKUP(O72,Paramètres!$B$3:$C$56,2,FALSE)),0,VLOOKUP(O72,Paramètres!$B$3:$C$56,2,FALSE)*Paramètres!$K$8),IF(OR(O72="",OR($D72="",$D72="NL",$D72="HORS LIGUE")),0,VLOOKUP(IF(OR(O72="",OR($D72="",$D72="NL",$D72="HORS LIGUE")),"",COUNTIFS($D$5:$D$72,"&lt;&gt;"&amp;"",$D$5:$D$72,"&lt;&gt;"&amp;"NL",$D$5:$D$72,"&lt;&gt;"&amp;"HORS LIGUE",O$5:O$72,"&lt;"&amp;O72)+1),Paramètres!$B$3:$C$56,2,FALSE)*Paramètres!$K$8))</f>
        <v>0</v>
      </c>
      <c r="Q72" s="46"/>
      <c r="R72" s="2">
        <f>IF(Q$2="Bike &amp; Run",IF(ISNA(VLOOKUP(Q72,Paramètres!$B$3:$C$56,2,FALSE)),0,VLOOKUP(Q72,Paramètres!$B$3:$C$56,2,FALSE)*Paramètres!$K$9),IF(OR(Q72="",OR($D72="",$D72="NL",$D72="HORS LIGUE")),0,VLOOKUP(IF(OR(Q72="",OR($D72="",$D72="NL",$D72="HORS LIGUE")),"",COUNTIFS($D$5:$D$72,"&lt;&gt;"&amp;"",$D$5:$D$72,"&lt;&gt;"&amp;"NL",$D$5:$D$72,"&lt;&gt;"&amp;"HORS LIGUE",Q$5:Q$72,"&lt;"&amp;Q72)+1),Paramètres!$B$3:$C$56,2,FALSE)*Paramètres!$K$9))</f>
        <v>0</v>
      </c>
      <c r="S72" s="46"/>
      <c r="T72" s="2">
        <f>IF(S$2="Bike &amp; Run",IF(ISNA(VLOOKUP(S72,Paramètres!$B$3:$C$56,2,FALSE)),0,VLOOKUP(S72,Paramètres!$B$3:$C$56,2,FALSE)*Paramètres!$K$10),IF(OR(S72="",OR($D72="",$D72="NL",$D72="HORS LIGUE")),0,VLOOKUP(IF(OR(S72="",OR($D72="",$D72="NL",$D72="HORS LIGUE")),"",COUNTIFS($D$5:$D$72,"&lt;&gt;"&amp;"",$D$5:$D$72,"&lt;&gt;"&amp;"NL",$D$5:$D$72,"&lt;&gt;"&amp;"HORS LIGUE",S$5:S$72,"&lt;"&amp;S72)+1),Paramètres!$B$3:$C$56,2,FALSE)*Paramètres!$K$10))</f>
        <v>0</v>
      </c>
      <c r="U72" s="46"/>
      <c r="V72" s="2">
        <f>IF(U$2="Bike &amp; Run",IF(ISNA(VLOOKUP(U72,Paramètres!$B$3:$C$56,2,FALSE)),0,VLOOKUP(U72,Paramètres!$B$3:$C$56,2,FALSE)*Paramètres!$K$11),IF(OR(U72="",OR($D72="",$D72="NL",$D72="HORS LIGUE")),0,VLOOKUP(IF(OR(U72="",OR($D72="",$D72="NL",$D72="HORS LIGUE")),"",COUNTIFS($D$5:$D$72,"&lt;&gt;"&amp;"",$D$5:$D$72,"&lt;&gt;"&amp;"NL",$D$5:$D$72,"&lt;&gt;"&amp;"HORS LIGUE",U$5:U$72,"&lt;"&amp;U72)+1),Paramètres!$B$3:$C$56,2,FALSE)*Paramètres!$K$11))</f>
        <v>0</v>
      </c>
      <c r="W72" s="46"/>
      <c r="X72" s="2">
        <f>IF(W$2="Bike &amp; Run",IF(ISNA(VLOOKUP(W72,Paramètres!$B$3:$C$56,2,FALSE)),0,VLOOKUP(W72,Paramètres!$B$3:$C$56,2,FALSE)*Paramètres!$K$12),IF(OR(W72="",OR($D72="",$D72="NL",$D72="HORS LIGUE")),0,VLOOKUP(IF(OR(W72="",OR($D72="",$D72="NL",$D72="HORS LIGUE")),"",COUNTIFS($D$5:$D$72,"&lt;&gt;"&amp;"",$D$5:$D$72,"&lt;&gt;"&amp;"NL",$D$5:$D$72,"&lt;&gt;"&amp;"HORS LIGUE",W$5:W$72,"&lt;"&amp;W72)+1),Paramètres!$B$3:$C$56,2,FALSE)*Paramètres!$K$12))</f>
        <v>0</v>
      </c>
      <c r="Y72" s="46"/>
      <c r="Z72" s="2">
        <f>IF(Y$2="Bike &amp; Run",IF(ISNA(VLOOKUP(Y72,Paramètres!$B$3:$C$56,2,FALSE)),0,VLOOKUP(Y72,Paramètres!$B$3:$C$56,2,FALSE)*Paramètres!$K$13),IF(OR(Y72="",OR($D72="",$D72="NL",$D72="HORS LIGUE")),0,VLOOKUP(IF(OR(Y72="",OR($D72="",$D72="NL",$D72="HORS LIGUE")),"",COUNTIFS($D$5:$D$72,"&lt;&gt;"&amp;"",$D$5:$D$72,"&lt;&gt;"&amp;"NL",$D$5:$D$72,"&lt;&gt;"&amp;"HORS LIGUE",Y$5:Y$72,"&lt;"&amp;Y72)+1),Paramètres!$B$3:$C$56,2,FALSE)*Paramètres!$K$13))</f>
        <v>0</v>
      </c>
      <c r="AA72" s="46"/>
      <c r="AB72" s="2">
        <f>IF(AA$2="Bike &amp; Run",IF(ISNA(VLOOKUP(AA72,Paramètres!$B$3:$C$56,2,FALSE)),0,VLOOKUP(AA72,Paramètres!$B$3:$C$56,2,FALSE)*Paramètres!$K$14),IF(OR(AA72="",OR($D72="",$D72="NL",$D72="HORS LIGUE")),0,VLOOKUP(IF(OR(AA72="",OR($D72="",$D72="NL",$D72="HORS LIGUE")),"",COUNTIFS($D$5:$D$72,"&lt;&gt;"&amp;"",$D$5:$D$72,"&lt;&gt;"&amp;"NL",$D$5:$D$72,"&lt;&gt;"&amp;"HORS LIGUE",AA$5:AA$72,"&lt;"&amp;AA72)+1),Paramètres!$B$3:$C$56,2,FALSE)*Paramètres!$K$14))</f>
        <v>0</v>
      </c>
      <c r="AC72" s="46"/>
      <c r="AD72" s="2">
        <f>IF(AC$2="Bike &amp; Run",IF(ISNA(VLOOKUP(AC72,Paramètres!$B$3:$C$56,2,FALSE)),0,VLOOKUP(AC72,Paramètres!$B$3:$C$56,2,FALSE)*Paramètres!$K$15),IF(OR(AC72="",OR($D72="",$D72="NL",$D72="HORS LIGUE")),0,VLOOKUP(IF(OR(AC72="",OR($D72="",$D72="NL",$D72="HORS LIGUE")),"",COUNTIFS($D$5:$D$72,"&lt;&gt;"&amp;"",$D$5:$D$72,"&lt;&gt;"&amp;"NL",$D$5:$D$72,"&lt;&gt;"&amp;"HORS LIGUE",AC$5:AC$72,"&lt;"&amp;AC72)+1),Paramètres!$B$3:$C$56,2,FALSE)*Paramètres!$K$15))</f>
        <v>0</v>
      </c>
      <c r="AE72" s="46"/>
      <c r="AF72" s="2">
        <f>IF(AE$2="Bike &amp; Run",IF(ISNA(VLOOKUP(AE72,Paramètres!$B$3:$C$56,2,FALSE)),0,VLOOKUP(AE72,Paramètres!$B$3:$C$56,2,FALSE)*Paramètres!$K$16),IF(OR(AE72="",OR($D72="",$D72="NL",$D72="HORS LIGUE")),0,VLOOKUP(IF(OR(AE72="",OR($D72="",$D72="NL",$D72="HORS LIGUE")),"",COUNTIFS($D$5:$D$72,"&lt;&gt;"&amp;"",$D$5:$D$72,"&lt;&gt;"&amp;"NL",$D$5:$D$72,"&lt;&gt;"&amp;"HORS LIGUE",AE$5:AE$72,"&lt;"&amp;AE72)+1),Paramètres!$B$3:$C$56,2,FALSE)*Paramètres!$K$16))</f>
        <v>0</v>
      </c>
      <c r="AG72" s="46"/>
      <c r="AH72" s="2">
        <f>IF(AG$2="Bike &amp; Run",IF(ISNA(VLOOKUP(AG72,Paramètres!$B$3:$C$56,2,FALSE)),0,VLOOKUP(AG72,Paramètres!$B$3:$C$56,2,FALSE)*Paramètres!$K$17),IF(OR(AG72="",OR($D72="",$D72="NL",$D72="HORS LIGUE")),0,VLOOKUP(IF(OR(AG72="",OR($D72="",$D72="NL",$D72="HORS LIGUE")),"",COUNTIFS($D$5:$D$72,"&lt;&gt;"&amp;"",$D$5:$D$72,"&lt;&gt;"&amp;"NL",$D$5:$D$72,"&lt;&gt;"&amp;"HORS LIGUE",AG$5:AG$72,"&lt;"&amp;AG72)+1),Paramètres!$B$3:$C$56,2,FALSE)*Paramètres!$K$17))</f>
        <v>0</v>
      </c>
      <c r="AI72" s="40">
        <f t="shared" si="106"/>
        <v>0</v>
      </c>
      <c r="AJ72" s="3" t="str">
        <f t="shared" si="107"/>
        <v/>
      </c>
      <c r="AK72" s="5">
        <f t="shared" si="55"/>
        <v>0</v>
      </c>
      <c r="AL72" s="41">
        <f t="shared" si="56"/>
        <v>0</v>
      </c>
      <c r="AM72" s="33" t="str">
        <f t="shared" si="108"/>
        <v/>
      </c>
      <c r="AO72" s="22">
        <f t="shared" si="58"/>
        <v>0</v>
      </c>
      <c r="AP72">
        <f t="shared" si="59"/>
        <v>0</v>
      </c>
      <c r="AQ72">
        <f t="shared" si="60"/>
        <v>0</v>
      </c>
      <c r="AR72">
        <f t="shared" si="61"/>
        <v>0</v>
      </c>
      <c r="AS72">
        <f t="shared" si="62"/>
        <v>0</v>
      </c>
      <c r="AT72">
        <f t="shared" si="63"/>
        <v>0</v>
      </c>
      <c r="AU72">
        <f t="shared" si="64"/>
        <v>0</v>
      </c>
      <c r="AV72">
        <f t="shared" si="65"/>
        <v>0</v>
      </c>
      <c r="AW72">
        <f t="shared" si="66"/>
        <v>0</v>
      </c>
      <c r="AX72">
        <f t="shared" si="67"/>
        <v>0</v>
      </c>
      <c r="AY72">
        <f t="shared" si="68"/>
        <v>0</v>
      </c>
      <c r="AZ72">
        <f t="shared" si="69"/>
        <v>0</v>
      </c>
      <c r="BA72">
        <f t="shared" si="70"/>
        <v>0</v>
      </c>
      <c r="BB72">
        <f t="shared" si="71"/>
        <v>0</v>
      </c>
      <c r="BC72">
        <f t="shared" si="72"/>
        <v>0</v>
      </c>
      <c r="BD72">
        <f t="shared" si="73"/>
        <v>0</v>
      </c>
      <c r="BE72" s="22">
        <f t="shared" ref="BE72:BR72" si="112">BD72+LARGE($AO72:$BC72,BE$4)</f>
        <v>0</v>
      </c>
      <c r="BF72" s="22">
        <f t="shared" si="112"/>
        <v>0</v>
      </c>
      <c r="BG72" s="22">
        <f t="shared" si="112"/>
        <v>0</v>
      </c>
      <c r="BH72" s="22">
        <f t="shared" si="112"/>
        <v>0</v>
      </c>
      <c r="BI72" s="22">
        <f t="shared" si="112"/>
        <v>0</v>
      </c>
      <c r="BJ72" s="22">
        <f t="shared" si="112"/>
        <v>0</v>
      </c>
      <c r="BK72" s="22">
        <f t="shared" si="112"/>
        <v>0</v>
      </c>
      <c r="BL72" s="22">
        <f t="shared" si="112"/>
        <v>0</v>
      </c>
      <c r="BM72" s="22">
        <f t="shared" si="112"/>
        <v>0</v>
      </c>
      <c r="BN72" s="22">
        <f t="shared" si="112"/>
        <v>0</v>
      </c>
      <c r="BO72" s="22">
        <f t="shared" si="112"/>
        <v>0</v>
      </c>
      <c r="BP72" s="22">
        <f t="shared" si="112"/>
        <v>0</v>
      </c>
      <c r="BQ72" s="22">
        <f t="shared" si="112"/>
        <v>0</v>
      </c>
      <c r="BR72" s="22">
        <f t="shared" si="112"/>
        <v>0</v>
      </c>
    </row>
  </sheetData>
  <sheetProtection selectLockedCells="1" selectUnlockedCells="1"/>
  <sortState xmlns:xlrd2="http://schemas.microsoft.com/office/spreadsheetml/2017/richdata2" ref="A5:AM72">
    <sortCondition ref="E4:E72"/>
  </sortState>
  <mergeCells count="52">
    <mergeCell ref="U1:V1"/>
    <mergeCell ref="A1:A3"/>
    <mergeCell ref="B1:C3"/>
    <mergeCell ref="D1:D3"/>
    <mergeCell ref="E1:F1"/>
    <mergeCell ref="G1:H1"/>
    <mergeCell ref="I1:J1"/>
    <mergeCell ref="K1:L1"/>
    <mergeCell ref="M1:N1"/>
    <mergeCell ref="O1:P1"/>
    <mergeCell ref="Q1:R1"/>
    <mergeCell ref="S1:T1"/>
    <mergeCell ref="O3:P3"/>
    <mergeCell ref="Q3:R3"/>
    <mergeCell ref="S3:T3"/>
    <mergeCell ref="E3:F3"/>
    <mergeCell ref="AI1:AM1"/>
    <mergeCell ref="E2:F2"/>
    <mergeCell ref="G2:H2"/>
    <mergeCell ref="I2:J2"/>
    <mergeCell ref="K2:L2"/>
    <mergeCell ref="M2:N2"/>
    <mergeCell ref="O2:P2"/>
    <mergeCell ref="Q2:R2"/>
    <mergeCell ref="S2:T2"/>
    <mergeCell ref="U2:V2"/>
    <mergeCell ref="W1:X1"/>
    <mergeCell ref="Y1:Z1"/>
    <mergeCell ref="AA1:AB1"/>
    <mergeCell ref="AC1:AD1"/>
    <mergeCell ref="AE1:AF1"/>
    <mergeCell ref="AG1:AH1"/>
    <mergeCell ref="G3:H3"/>
    <mergeCell ref="I3:J3"/>
    <mergeCell ref="K3:L3"/>
    <mergeCell ref="M3:N3"/>
    <mergeCell ref="AG3:AH3"/>
    <mergeCell ref="BD3:BR3"/>
    <mergeCell ref="U3:V3"/>
    <mergeCell ref="W3:X3"/>
    <mergeCell ref="Y3:Z3"/>
    <mergeCell ref="AA3:AB3"/>
    <mergeCell ref="AC3:AD3"/>
    <mergeCell ref="AE3:AF3"/>
    <mergeCell ref="AI2:AK3"/>
    <mergeCell ref="AL2:AM3"/>
    <mergeCell ref="AA2:AB2"/>
    <mergeCell ref="AC2:AD2"/>
    <mergeCell ref="AE2:AF2"/>
    <mergeCell ref="AG2:AH2"/>
    <mergeCell ref="W2:X2"/>
    <mergeCell ref="Y2:Z2"/>
  </mergeCells>
  <dataValidations count="2">
    <dataValidation type="list" allowBlank="1" showInputMessage="1" sqref="A5:A72" xr:uid="{00000000-0002-0000-0400-000000000000}">
      <formula1>IF(A5&lt;&gt;"",OFFSET(F_licences,MATCH(A5&amp;"*",F_licences,0)-1,,COUNTIF(F_licences,A5&amp;"*"),1),F_licences)</formula1>
    </dataValidation>
    <dataValidation type="list" allowBlank="1" showInputMessage="1" showErrorMessage="1" sqref="D5:D72" xr:uid="{00000000-0002-0000-0400-000001000000}">
      <formula1>liste_clubs</formula1>
    </dataValidation>
  </dataValidations>
  <pageMargins left="0.78749999999999998" right="0.78749999999999998" top="1.0249999999999999" bottom="1.0249999999999999" header="0.78749999999999998" footer="0.78749999999999998"/>
  <pageSetup paperSize="9" orientation="portrait" useFirstPageNumber="1" horizontalDpi="300" verticalDpi="300" r:id="rId1"/>
  <headerFooter alignWithMargins="0">
    <oddHeader>&amp;C&amp;A</oddHeader>
    <oddFooter>&amp;C&amp;"Calibri"&amp;11&amp;K000000Page &amp;P_x000D_&amp;1#&amp;"Calibri"&amp;10&amp;K0078D7C1 - Interne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Feuil40"/>
  <dimension ref="A1:BR101"/>
  <sheetViews>
    <sheetView workbookViewId="0">
      <selection activeCell="D14" sqref="D14"/>
    </sheetView>
  </sheetViews>
  <sheetFormatPr baseColWidth="10" defaultColWidth="11" defaultRowHeight="12.5"/>
  <cols>
    <col min="1" max="1" width="23.36328125" bestFit="1" customWidth="1"/>
    <col min="2" max="2" width="22.453125" bestFit="1" customWidth="1"/>
    <col min="3" max="3" width="9.6328125" bestFit="1" customWidth="1"/>
    <col min="4" max="4" width="39.1796875" bestFit="1" customWidth="1"/>
    <col min="5" max="5" width="4.1796875" customWidth="1"/>
    <col min="6" max="6" width="7" customWidth="1"/>
    <col min="7" max="7" width="4.1796875" customWidth="1"/>
    <col min="8" max="8" width="7.36328125" customWidth="1"/>
    <col min="9" max="9" width="4.1796875" customWidth="1"/>
    <col min="10" max="10" width="7.36328125" customWidth="1"/>
    <col min="11" max="11" width="4.1796875" customWidth="1"/>
    <col min="12" max="12" width="7.36328125" customWidth="1"/>
    <col min="13" max="13" width="4.1796875" customWidth="1"/>
    <col min="14" max="34" width="7.36328125" customWidth="1"/>
    <col min="35" max="40" width="11" customWidth="1"/>
    <col min="41" max="41" width="11" hidden="1" customWidth="1"/>
    <col min="42" max="70" width="0" hidden="1" customWidth="1"/>
  </cols>
  <sheetData>
    <row r="1" spans="1:70" ht="32.25" customHeight="1">
      <c r="A1" s="86"/>
      <c r="B1" s="89" t="s">
        <v>376</v>
      </c>
      <c r="C1" s="89"/>
      <c r="D1" s="92"/>
      <c r="E1" s="85">
        <f>IF(Paramètres!H3&lt;&gt;"",Paramètres!H3,"")</f>
        <v>44989</v>
      </c>
      <c r="F1" s="85"/>
      <c r="G1" s="85">
        <f>IF(Paramètres!H4&lt;&gt;"",Paramètres!H4,"")</f>
        <v>45011</v>
      </c>
      <c r="H1" s="85"/>
      <c r="I1" s="85">
        <f>IF(Paramètres!H5&lt;&gt;"",Paramètres!H5,"")</f>
        <v>45060</v>
      </c>
      <c r="J1" s="85"/>
      <c r="K1" s="85">
        <f>IF(Paramètres!H6&lt;&gt;"",Paramètres!H6,"")</f>
        <v>45103</v>
      </c>
      <c r="L1" s="85"/>
      <c r="M1" s="85">
        <f>IF(Paramètres!H7&lt;&gt;"",Paramètres!H7,"")</f>
        <v>44744</v>
      </c>
      <c r="N1" s="85"/>
      <c r="O1" s="85" t="str">
        <f>IF(Paramètres!H8&lt;&gt;"",Paramètres!H8,"")</f>
        <v/>
      </c>
      <c r="P1" s="85"/>
      <c r="Q1" s="85" t="str">
        <f>IF(Paramètres!H9&lt;&gt;"",Paramètres!H9,"")</f>
        <v/>
      </c>
      <c r="R1" s="85"/>
      <c r="S1" s="85" t="str">
        <f>IF(Paramètres!H10&lt;&gt;"",Paramètres!H10,"")</f>
        <v/>
      </c>
      <c r="T1" s="85"/>
      <c r="U1" s="85" t="str">
        <f>IF(Paramètres!H11&lt;&gt;"",Paramètres!H11,"")</f>
        <v/>
      </c>
      <c r="V1" s="85"/>
      <c r="W1" s="85" t="str">
        <f>IF(Paramètres!H12&lt;&gt;"",Paramètres!H12,"")</f>
        <v/>
      </c>
      <c r="X1" s="85"/>
      <c r="Y1" s="85" t="str">
        <f>IF(Paramètres!H13&lt;&gt;"",Paramètres!H13,"")</f>
        <v/>
      </c>
      <c r="Z1" s="85"/>
      <c r="AA1" s="85" t="str">
        <f>IF(Paramètres!H14&lt;&gt;"",Paramètres!H14,"")</f>
        <v/>
      </c>
      <c r="AB1" s="85"/>
      <c r="AC1" s="85" t="str">
        <f>IF(Paramètres!H15&lt;&gt;"",Paramètres!H15,"")</f>
        <v/>
      </c>
      <c r="AD1" s="85"/>
      <c r="AE1" s="85" t="str">
        <f>IF(Paramètres!H16&lt;&gt;"",Paramètres!H16,"")</f>
        <v/>
      </c>
      <c r="AF1" s="85"/>
      <c r="AG1" s="85" t="str">
        <f>IF(Paramètres!H17&lt;&gt;"",Paramètres!H17,"")</f>
        <v/>
      </c>
      <c r="AH1" s="79"/>
      <c r="AI1" s="84" t="s">
        <v>0</v>
      </c>
      <c r="AJ1" s="84"/>
      <c r="AK1" s="84"/>
      <c r="AL1" s="84"/>
      <c r="AM1" s="84"/>
    </row>
    <row r="2" spans="1:70" ht="32.25" customHeight="1">
      <c r="A2" s="87"/>
      <c r="B2" s="90"/>
      <c r="C2" s="90"/>
      <c r="D2" s="93"/>
      <c r="E2" s="79" t="str">
        <f>IF(E1&lt;&gt;"",Paramètres!I3,"")</f>
        <v>Class Triathlon</v>
      </c>
      <c r="F2" s="80"/>
      <c r="G2" s="79" t="str">
        <f>IF(G1&lt;&gt;"",Paramètres!I4,"")</f>
        <v>Duathlon</v>
      </c>
      <c r="H2" s="80"/>
      <c r="I2" s="79" t="str">
        <f>IF(I1&lt;&gt;"",Paramètres!I5,"")</f>
        <v>Triathlon</v>
      </c>
      <c r="J2" s="80"/>
      <c r="K2" s="79" t="str">
        <f>IF(K1&lt;&gt;"",Paramètres!I6,"")</f>
        <v>Aquathlon</v>
      </c>
      <c r="L2" s="80"/>
      <c r="M2" s="79" t="str">
        <f>IF(M1&lt;&gt;"",Paramètres!I7,"")</f>
        <v>Aquathlon</v>
      </c>
      <c r="N2" s="80"/>
      <c r="O2" s="79" t="str">
        <f>IF(O1&lt;&gt;"",Paramètres!I8,"")</f>
        <v/>
      </c>
      <c r="P2" s="80"/>
      <c r="Q2" s="79" t="str">
        <f>IF(Q1&lt;&gt;"",Paramètres!I9,"")</f>
        <v/>
      </c>
      <c r="R2" s="80"/>
      <c r="S2" s="79" t="str">
        <f>IF(S1&lt;&gt;"",Paramètres!I10,"")</f>
        <v/>
      </c>
      <c r="T2" s="80"/>
      <c r="U2" s="79" t="str">
        <f>IF(U1&lt;&gt;"",Paramètres!I11,"")</f>
        <v/>
      </c>
      <c r="V2" s="80"/>
      <c r="W2" s="79" t="str">
        <f>IF(W1&lt;&gt;"",Paramètres!I12,"")</f>
        <v/>
      </c>
      <c r="X2" s="80"/>
      <c r="Y2" s="79" t="str">
        <f>IF(Y1&lt;&gt;"",Paramètres!I13,"")</f>
        <v/>
      </c>
      <c r="Z2" s="80"/>
      <c r="AA2" s="79" t="str">
        <f>IF(AA1&lt;&gt;"",Paramètres!I14,"")</f>
        <v/>
      </c>
      <c r="AB2" s="80"/>
      <c r="AC2" s="79" t="str">
        <f>IF(AC1&lt;&gt;"",Paramètres!I15,"")</f>
        <v/>
      </c>
      <c r="AD2" s="80"/>
      <c r="AE2" s="79" t="str">
        <f>IF(AE1&lt;&gt;"",Paramètres!I16,"")</f>
        <v/>
      </c>
      <c r="AF2" s="80"/>
      <c r="AG2" s="79" t="str">
        <f>IF(AG1&lt;&gt;"",Paramètres!I17,"")</f>
        <v/>
      </c>
      <c r="AH2" s="83"/>
      <c r="AI2" s="81" t="s">
        <v>401</v>
      </c>
      <c r="AJ2" s="81"/>
      <c r="AK2" s="81"/>
      <c r="AL2" s="82">
        <f>Paramètres!Q8</f>
        <v>4</v>
      </c>
      <c r="AM2" s="82"/>
    </row>
    <row r="3" spans="1:70" ht="44.25" customHeight="1">
      <c r="A3" s="88"/>
      <c r="B3" s="91"/>
      <c r="C3" s="91"/>
      <c r="D3" s="94"/>
      <c r="E3" s="79" t="str">
        <f>IF(E1&lt;&gt;"",Paramètres!J3,"")</f>
        <v>Joué-les-Tours (37)</v>
      </c>
      <c r="F3" s="80"/>
      <c r="G3" s="79" t="str">
        <f>IF(G1&lt;&gt;"",Paramètres!J4,"")</f>
        <v>Saint-Cyr-sur-Loire (37)</v>
      </c>
      <c r="H3" s="80"/>
      <c r="I3" s="79" t="str">
        <f>IF(I1&lt;&gt;"",Paramètres!J5,"")</f>
        <v>St Grégoire (35)</v>
      </c>
      <c r="J3" s="80"/>
      <c r="K3" s="79" t="str">
        <f>IF(K1&lt;&gt;"",Paramètres!J6,"")</f>
        <v>St Nazaire (44)</v>
      </c>
      <c r="L3" s="80"/>
      <c r="M3" s="79" t="str">
        <f>IF(M1&lt;&gt;"",Paramètres!J7,"")</f>
        <v>St Laurent Nouan (41)</v>
      </c>
      <c r="N3" s="80"/>
      <c r="O3" s="79" t="str">
        <f>IF(O1&lt;&gt;"",Paramètres!J8,"")</f>
        <v/>
      </c>
      <c r="P3" s="80"/>
      <c r="Q3" s="79" t="str">
        <f>IF(Q1&lt;&gt;"",Paramètres!J9,"")</f>
        <v/>
      </c>
      <c r="R3" s="80"/>
      <c r="S3" s="79" t="str">
        <f>IF(S1&lt;&gt;"",Paramètres!J10,"")</f>
        <v/>
      </c>
      <c r="T3" s="80"/>
      <c r="U3" s="79" t="str">
        <f>IF(U1&lt;&gt;"",Paramètres!J11,"")</f>
        <v/>
      </c>
      <c r="V3" s="80"/>
      <c r="W3" s="79" t="str">
        <f>IF(W1&lt;&gt;"",Paramètres!J12,"")</f>
        <v/>
      </c>
      <c r="X3" s="80"/>
      <c r="Y3" s="79" t="str">
        <f>IF(Y1&lt;&gt;"",Paramètres!J13,"")</f>
        <v/>
      </c>
      <c r="Z3" s="80"/>
      <c r="AA3" s="79" t="str">
        <f>IF(AA1&lt;&gt;"",Paramètres!J14,"")</f>
        <v/>
      </c>
      <c r="AB3" s="80"/>
      <c r="AC3" s="79" t="str">
        <f>IF(AC1&lt;&gt;"",Paramètres!J15,"")</f>
        <v/>
      </c>
      <c r="AD3" s="80"/>
      <c r="AE3" s="79" t="str">
        <f>IF(AE1&lt;&gt;"",Paramètres!J16,"")</f>
        <v/>
      </c>
      <c r="AF3" s="80"/>
      <c r="AG3" s="79" t="str">
        <f>IF(AG1&lt;&gt;"",Paramètres!J17,"")</f>
        <v/>
      </c>
      <c r="AH3" s="80"/>
      <c r="AI3" s="81"/>
      <c r="AJ3" s="81"/>
      <c r="AK3" s="81"/>
      <c r="AL3" s="82"/>
      <c r="AM3" s="82"/>
      <c r="BD3" s="78" t="s">
        <v>417</v>
      </c>
      <c r="BE3" s="78"/>
      <c r="BF3" s="78"/>
      <c r="BG3" s="78"/>
      <c r="BH3" s="78"/>
      <c r="BI3" s="78"/>
      <c r="BJ3" s="78"/>
      <c r="BK3" s="78"/>
      <c r="BL3" s="78"/>
      <c r="BM3" s="78"/>
      <c r="BN3" s="78"/>
      <c r="BO3" s="78"/>
      <c r="BP3" s="78"/>
      <c r="BQ3" s="78"/>
      <c r="BR3" s="78"/>
    </row>
    <row r="4" spans="1:70" ht="38.25" customHeight="1">
      <c r="A4" s="31" t="s">
        <v>308</v>
      </c>
      <c r="B4" s="31" t="s">
        <v>70</v>
      </c>
      <c r="C4" s="31" t="s">
        <v>1</v>
      </c>
      <c r="D4" s="31" t="s">
        <v>2</v>
      </c>
      <c r="E4" s="1" t="s">
        <v>3</v>
      </c>
      <c r="F4" s="2" t="s">
        <v>4</v>
      </c>
      <c r="G4" s="1" t="s">
        <v>3</v>
      </c>
      <c r="H4" s="2" t="s">
        <v>4</v>
      </c>
      <c r="I4" s="35" t="s">
        <v>3</v>
      </c>
      <c r="J4" s="2" t="s">
        <v>4</v>
      </c>
      <c r="K4" s="1" t="s">
        <v>3</v>
      </c>
      <c r="L4" s="2" t="s">
        <v>4</v>
      </c>
      <c r="M4" s="1" t="s">
        <v>3</v>
      </c>
      <c r="N4" s="2" t="s">
        <v>4</v>
      </c>
      <c r="O4" s="1" t="s">
        <v>3</v>
      </c>
      <c r="P4" s="2" t="s">
        <v>4</v>
      </c>
      <c r="Q4" s="1" t="s">
        <v>3</v>
      </c>
      <c r="R4" s="2" t="s">
        <v>4</v>
      </c>
      <c r="S4" s="1" t="s">
        <v>3</v>
      </c>
      <c r="T4" s="2" t="s">
        <v>4</v>
      </c>
      <c r="U4" s="1" t="s">
        <v>3</v>
      </c>
      <c r="V4" s="2" t="s">
        <v>4</v>
      </c>
      <c r="W4" s="1" t="s">
        <v>3</v>
      </c>
      <c r="X4" s="2" t="s">
        <v>4</v>
      </c>
      <c r="Y4" s="1" t="s">
        <v>3</v>
      </c>
      <c r="Z4" s="2" t="s">
        <v>4</v>
      </c>
      <c r="AA4" s="1" t="s">
        <v>3</v>
      </c>
      <c r="AB4" s="2" t="s">
        <v>4</v>
      </c>
      <c r="AC4" s="1" t="s">
        <v>3</v>
      </c>
      <c r="AD4" s="2" t="s">
        <v>4</v>
      </c>
      <c r="AE4" s="1" t="s">
        <v>3</v>
      </c>
      <c r="AF4" s="2" t="s">
        <v>4</v>
      </c>
      <c r="AG4" s="1" t="s">
        <v>3</v>
      </c>
      <c r="AH4" s="2" t="s">
        <v>4</v>
      </c>
      <c r="AI4" s="52" t="s">
        <v>5</v>
      </c>
      <c r="AJ4" s="53" t="s">
        <v>6</v>
      </c>
      <c r="AK4" s="54" t="s">
        <v>416</v>
      </c>
      <c r="AL4" s="55" t="str">
        <f>"PTS ("&amp;AL2&amp;" meilleurs résultats)"</f>
        <v>PTS (4 meilleurs résultats)</v>
      </c>
      <c r="AM4" s="56" t="str">
        <f>"CLT (" &amp; AL2 &amp;" meilleurs résultats)"</f>
        <v>CLT (4 meilleurs résultats)</v>
      </c>
      <c r="AO4" s="7" t="s">
        <v>47</v>
      </c>
      <c r="AP4" s="7" t="s">
        <v>48</v>
      </c>
      <c r="AQ4" s="7" t="s">
        <v>49</v>
      </c>
      <c r="AR4" s="7" t="s">
        <v>50</v>
      </c>
      <c r="AS4" s="7" t="s">
        <v>51</v>
      </c>
      <c r="AT4" s="7" t="s">
        <v>391</v>
      </c>
      <c r="AU4" s="7" t="s">
        <v>392</v>
      </c>
      <c r="AV4" s="7" t="s">
        <v>393</v>
      </c>
      <c r="AW4" s="7" t="s">
        <v>394</v>
      </c>
      <c r="AX4" s="7" t="s">
        <v>395</v>
      </c>
      <c r="AY4" s="7" t="s">
        <v>396</v>
      </c>
      <c r="AZ4" s="7" t="s">
        <v>397</v>
      </c>
      <c r="BA4" s="7" t="s">
        <v>398</v>
      </c>
      <c r="BB4" s="7" t="s">
        <v>399</v>
      </c>
      <c r="BC4" s="7" t="s">
        <v>400</v>
      </c>
      <c r="BD4" s="57">
        <v>1</v>
      </c>
      <c r="BE4" s="57">
        <v>2</v>
      </c>
      <c r="BF4" s="57">
        <v>3</v>
      </c>
      <c r="BG4" s="57">
        <v>4</v>
      </c>
      <c r="BH4" s="57">
        <v>5</v>
      </c>
      <c r="BI4" s="57">
        <v>6</v>
      </c>
      <c r="BJ4" s="57">
        <v>7</v>
      </c>
      <c r="BK4" s="57">
        <v>8</v>
      </c>
      <c r="BL4" s="57">
        <v>9</v>
      </c>
      <c r="BM4" s="57">
        <v>10</v>
      </c>
      <c r="BN4" s="57">
        <v>11</v>
      </c>
      <c r="BO4" s="57">
        <v>12</v>
      </c>
      <c r="BP4" s="57">
        <v>13</v>
      </c>
      <c r="BQ4" s="57">
        <v>14</v>
      </c>
      <c r="BR4" s="57">
        <v>15</v>
      </c>
    </row>
    <row r="5" spans="1:70" ht="16.5">
      <c r="A5" s="14" t="s">
        <v>1009</v>
      </c>
      <c r="B5" s="61" t="str">
        <f>IF(ISNA(VLOOKUP(A5,'Licenciés Jeunes 2023'!A:C,3,0)),"",VLOOKUP(A5,'Licenciés Jeunes 2023'!A:C,3,0))</f>
        <v/>
      </c>
      <c r="C5" s="32" t="str">
        <f>IF(ISNA(VLOOKUP(A5,'Licenciés Jeunes 2023'!A:C,2,0)),"",VLOOKUP(A5,'Licenciés Jeunes 2023'!A:C,2,0))</f>
        <v/>
      </c>
      <c r="D5" s="32" t="str">
        <f>IF(ISNA(VLOOKUP(A5,'Licenciés Jeunes 2023'!A:F,6,0)),"",VLOOKUP(A5,'Licenciés Jeunes 2023'!A:F,6,0))</f>
        <v/>
      </c>
      <c r="E5" s="6"/>
      <c r="F5" s="2">
        <f>IF(E$2="Bike &amp; Run",IF(ISNA(VLOOKUP(E5,Paramètres!$B$3:$C$56,2,FALSE)),0,VLOOKUP(E5,Paramètres!$B$3:$C$56,2,FALSE)*Paramètres!$K$3),IF(OR(E5="",OR($D5="",$D5="NL",$D5="HORS LIGUE")),0,VLOOKUP(IF(OR(E5="",OR($D5="",$D5="NL",$D5="HORS LIGUE")),"",COUNTIFS($D$5:$D$72,"&lt;&gt;"&amp;"",$D$5:$D$72,"&lt;&gt;"&amp;"NL",$D$5:$D$72,"&lt;&gt;"&amp;"HORS LIGUE",E$5:E$72,"&lt;"&amp;E5)+1),Paramètres!$B$3:$C$56,2,FALSE)*Paramètres!$K$3))</f>
        <v>0</v>
      </c>
      <c r="G5" s="4"/>
      <c r="H5" s="2">
        <f>IF(G$2="Bike &amp; Run",IF(ISNA(VLOOKUP(G5,Paramètres!$B$3:$C$56,2,FALSE)),0,VLOOKUP(G5,Paramètres!$B$3:$C$56,2,FALSE)*Paramètres!$K$4),IF(OR(G5="",OR($D5="",$D5="NL",$D5="HORS LIGUE")),0,VLOOKUP(IF(OR(G5="",OR($D5="",$D5="NL",$D5="HORS LIGUE")),"",COUNTIFS($D$5:$D$72,"&lt;&gt;"&amp;"",$D$5:$D$72,"&lt;&gt;"&amp;"NL",$D$5:$D$72,"&lt;&gt;"&amp;"HORS LIGUE",G$5:G$72,"&lt;"&amp;G5)+1),Paramètres!$B$3:$C$56,2,FALSE)*Paramètres!$K$4))</f>
        <v>0</v>
      </c>
      <c r="I5" s="36"/>
      <c r="J5" s="2">
        <f>IF(I$2="Bike &amp; Run",IF(ISNA(VLOOKUP(I5,Paramètres!$B$3:$C$56,2,FALSE)),0,VLOOKUP(I5,Paramètres!$B$3:$C$56,2,FALSE)*Paramètres!$K$5),IF(OR(I5="",OR($D5="",$D5="NL",$D5="HORS LIGUE")),0,VLOOKUP(IF(OR(I5="",OR($D5="",$D5="NL",$D5="HORS LIGUE")),"",COUNTIFS($D$5:$D$72,"&lt;&gt;"&amp;"",$D$5:$D$72,"&lt;&gt;"&amp;"NL",$D$5:$D$72,"&lt;&gt;"&amp;"HORS LIGUE",I$5:I$72,"&lt;"&amp;I5)+1),Paramètres!$B$3:$C$56,2,FALSE)*Paramètres!$K$5))</f>
        <v>0</v>
      </c>
      <c r="K5" s="4"/>
      <c r="L5" s="2">
        <f>IF(K$2="Bike &amp; Run",IF(ISNA(VLOOKUP(K5,Paramètres!$B$3:$C$56,2,FALSE)),0,VLOOKUP(K5,Paramètres!$B$3:$C$56,2,FALSE)*Paramètres!$K$6),IF(OR(K5="",OR($D5="",$D5="NL",$D5="HORS LIGUE")),0,VLOOKUP(IF(OR(K5="",OR($D5="",$D5="NL",$D5="HORS LIGUE")),"",COUNTIFS($D$5:$D$72,"&lt;&gt;"&amp;"",$D$5:$D$72,"&lt;&gt;"&amp;"NL",$D$5:$D$72,"&lt;&gt;"&amp;"HORS LIGUE",K$5:K$72,"&lt;"&amp;K5)+1),Paramètres!$B$3:$C$56,2,FALSE)*Paramètres!$K$6))</f>
        <v>0</v>
      </c>
      <c r="M5" s="4"/>
      <c r="N5" s="2">
        <f>IF(M$2="Bike &amp; Run",IF(ISNA(VLOOKUP(M5,Paramètres!$B$3:$C$56,2,FALSE)),0,VLOOKUP(M5,Paramètres!$B$3:$C$56,2,FALSE)*Paramètres!$K$7),IF(OR(M5="",OR($D5="",$D5="NL",$D5="HORS LIGUE")),0,VLOOKUP(IF(OR(M5="",OR($D5="",$D5="NL",$D5="HORS LIGUE")),"",COUNTIFS($D$5:$D$72,"&lt;&gt;"&amp;"",$D$5:$D$72,"&lt;&gt;"&amp;"NL",$D$5:$D$72,"&lt;&gt;"&amp;"HORS LIGUE",M$5:M$72,"&lt;"&amp;M5)+1),Paramètres!$B$3:$C$56,2,FALSE)*Paramètres!$K$7))</f>
        <v>0</v>
      </c>
      <c r="O5" s="46"/>
      <c r="P5" s="2">
        <f>IF(O$2="Bike &amp; Run",IF(ISNA(VLOOKUP(O5,Paramètres!$B$3:$C$56,2,FALSE)),0,VLOOKUP(O5,Paramètres!$B$3:$C$56,2,FALSE)*Paramètres!$K$8),IF(OR(O5="",OR($D5="",$D5="NL",$D5="HORS LIGUE")),0,VLOOKUP(IF(OR(O5="",OR($D5="",$D5="NL",$D5="HORS LIGUE")),"",COUNTIFS($D$5:$D$72,"&lt;&gt;"&amp;"",$D$5:$D$72,"&lt;&gt;"&amp;"NL",$D$5:$D$72,"&lt;&gt;"&amp;"HORS LIGUE",O$5:O$72,"&lt;"&amp;O5)+1),Paramètres!$B$3:$C$56,2,FALSE)*Paramètres!$K$8))</f>
        <v>0</v>
      </c>
      <c r="Q5" s="46"/>
      <c r="R5" s="2">
        <f>IF(Q$2="Bike &amp; Run",IF(ISNA(VLOOKUP(Q5,Paramètres!$B$3:$C$56,2,FALSE)),0,VLOOKUP(Q5,Paramètres!$B$3:$C$56,2,FALSE)*Paramètres!$K$9),IF(OR(Q5="",OR($D5="",$D5="NL",$D5="HORS LIGUE")),0,VLOOKUP(IF(OR(Q5="",OR($D5="",$D5="NL",$D5="HORS LIGUE")),"",COUNTIFS($D$5:$D$72,"&lt;&gt;"&amp;"",$D$5:$D$72,"&lt;&gt;"&amp;"NL",$D$5:$D$72,"&lt;&gt;"&amp;"HORS LIGUE",Q$5:Q$72,"&lt;"&amp;Q5)+1),Paramètres!$B$3:$C$56,2,FALSE)*Paramètres!$K$9))</f>
        <v>0</v>
      </c>
      <c r="S5" s="46"/>
      <c r="T5" s="2">
        <f>IF(S$2="Bike &amp; Run",IF(ISNA(VLOOKUP(S5,Paramètres!$B$3:$C$56,2,FALSE)),0,VLOOKUP(S5,Paramètres!$B$3:$C$56,2,FALSE)*Paramètres!$K$10),IF(OR(S5="",OR($D5="",$D5="NL",$D5="HORS LIGUE")),0,VLOOKUP(IF(OR(S5="",OR($D5="",$D5="NL",$D5="HORS LIGUE")),"",COUNTIFS($D$5:$D$72,"&lt;&gt;"&amp;"",$D$5:$D$72,"&lt;&gt;"&amp;"NL",$D$5:$D$72,"&lt;&gt;"&amp;"HORS LIGUE",S$5:S$72,"&lt;"&amp;S5)+1),Paramètres!$B$3:$C$56,2,FALSE)*Paramètres!$K$10))</f>
        <v>0</v>
      </c>
      <c r="U5" s="46"/>
      <c r="V5" s="2">
        <f>IF(U$2="Bike &amp; Run",IF(ISNA(VLOOKUP(U5,Paramètres!$B$3:$C$56,2,FALSE)),0,VLOOKUP(U5,Paramètres!$B$3:$C$56,2,FALSE)*Paramètres!$K$11),IF(OR(U5="",OR($D5="",$D5="NL",$D5="HORS LIGUE")),0,VLOOKUP(IF(OR(U5="",OR($D5="",$D5="NL",$D5="HORS LIGUE")),"",COUNTIFS($D$5:$D$72,"&lt;&gt;"&amp;"",$D$5:$D$72,"&lt;&gt;"&amp;"NL",$D$5:$D$72,"&lt;&gt;"&amp;"HORS LIGUE",U$5:U$72,"&lt;"&amp;U5)+1),Paramètres!$B$3:$C$56,2,FALSE)*Paramètres!$K$11))</f>
        <v>0</v>
      </c>
      <c r="W5" s="46"/>
      <c r="X5" s="2">
        <f>IF(W$2="Bike &amp; Run",IF(ISNA(VLOOKUP(W5,Paramètres!$B$3:$C$56,2,FALSE)),0,VLOOKUP(W5,Paramètres!$B$3:$C$56,2,FALSE)*Paramètres!$K$12),IF(OR(W5="",OR($D5="",$D5="NL",$D5="HORS LIGUE")),0,VLOOKUP(IF(OR(W5="",OR($D5="",$D5="NL",$D5="HORS LIGUE")),"",COUNTIFS($D$5:$D$72,"&lt;&gt;"&amp;"",$D$5:$D$72,"&lt;&gt;"&amp;"NL",$D$5:$D$72,"&lt;&gt;"&amp;"HORS LIGUE",W$5:W$72,"&lt;"&amp;W5)+1),Paramètres!$B$3:$C$56,2,FALSE)*Paramètres!$K$12))</f>
        <v>0</v>
      </c>
      <c r="Y5" s="46"/>
      <c r="Z5" s="2">
        <f>IF(Y$2="Bike &amp; Run",IF(ISNA(VLOOKUP(Y5,Paramètres!$B$3:$C$56,2,FALSE)),0,VLOOKUP(Y5,Paramètres!$B$3:$C$56,2,FALSE)*Paramètres!$K$13),IF(OR(Y5="",OR($D5="",$D5="NL",$D5="HORS LIGUE")),0,VLOOKUP(IF(OR(Y5="",OR($D5="",$D5="NL",$D5="HORS LIGUE")),"",COUNTIFS($D$5:$D$72,"&lt;&gt;"&amp;"",$D$5:$D$72,"&lt;&gt;"&amp;"NL",$D$5:$D$72,"&lt;&gt;"&amp;"HORS LIGUE",Y$5:Y$72,"&lt;"&amp;Y5)+1),Paramètres!$B$3:$C$56,2,FALSE)*Paramètres!$K$13))</f>
        <v>0</v>
      </c>
      <c r="AA5" s="46"/>
      <c r="AB5" s="2">
        <f>IF(AA$2="Bike &amp; Run",IF(ISNA(VLOOKUP(AA5,Paramètres!$B$3:$C$56,2,FALSE)),0,VLOOKUP(AA5,Paramètres!$B$3:$C$56,2,FALSE)*Paramètres!$K$14),IF(OR(AA5="",OR($D5="",$D5="NL",$D5="HORS LIGUE")),0,VLOOKUP(IF(OR(AA5="",OR($D5="",$D5="NL",$D5="HORS LIGUE")),"",COUNTIFS($D$5:$D$72,"&lt;&gt;"&amp;"",$D$5:$D$72,"&lt;&gt;"&amp;"NL",$D$5:$D$72,"&lt;&gt;"&amp;"HORS LIGUE",AA$5:AA$72,"&lt;"&amp;AA5)+1),Paramètres!$B$3:$C$56,2,FALSE)*Paramètres!$K$14))</f>
        <v>0</v>
      </c>
      <c r="AC5" s="46"/>
      <c r="AD5" s="2">
        <f>IF(AC$2="Bike &amp; Run",IF(ISNA(VLOOKUP(AC5,Paramètres!$B$3:$C$56,2,FALSE)),0,VLOOKUP(AC5,Paramètres!$B$3:$C$56,2,FALSE)*Paramètres!$K$15),IF(OR(AC5="",OR($D5="",$D5="NL",$D5="HORS LIGUE")),0,VLOOKUP(IF(OR(AC5="",OR($D5="",$D5="NL",$D5="HORS LIGUE")),"",COUNTIFS($D$5:$D$72,"&lt;&gt;"&amp;"",$D$5:$D$72,"&lt;&gt;"&amp;"NL",$D$5:$D$72,"&lt;&gt;"&amp;"HORS LIGUE",AC$5:AC$72,"&lt;"&amp;AC5)+1),Paramètres!$B$3:$C$56,2,FALSE)*Paramètres!$K$15))</f>
        <v>0</v>
      </c>
      <c r="AE5" s="46"/>
      <c r="AF5" s="2">
        <f>IF(AE$2="Bike &amp; Run",IF(ISNA(VLOOKUP(AE5,Paramètres!$B$3:$C$56,2,FALSE)),0,VLOOKUP(AE5,Paramètres!$B$3:$C$56,2,FALSE)*Paramètres!$K$16),IF(OR(AE5="",OR($D5="",$D5="NL",$D5="HORS LIGUE")),0,VLOOKUP(IF(OR(AE5="",OR($D5="",$D5="NL",$D5="HORS LIGUE")),"",COUNTIFS($D$5:$D$72,"&lt;&gt;"&amp;"",$D$5:$D$72,"&lt;&gt;"&amp;"NL",$D$5:$D$72,"&lt;&gt;"&amp;"HORS LIGUE",AE$5:AE$72,"&lt;"&amp;AE5)+1),Paramètres!$B$3:$C$56,2,FALSE)*Paramètres!$K$16))</f>
        <v>0</v>
      </c>
      <c r="AG5" s="46"/>
      <c r="AH5" s="2">
        <f>IF(AG$2="Bike &amp; Run",IF(ISNA(VLOOKUP(AG5,Paramètres!$B$3:$C$56,2,FALSE)),0,VLOOKUP(AG5,Paramètres!$B$3:$C$56,2,FALSE)*Paramètres!$K$17),IF(OR(AG5="",OR($D5="",$D5="NL",$D5="HORS LIGUE")),0,VLOOKUP(IF(OR(AG5="",OR($D5="",$D5="NL",$D5="HORS LIGUE")),"",COUNTIFS($D$5:$D$72,"&lt;&gt;"&amp;"",$D$5:$D$72,"&lt;&gt;"&amp;"NL",$D$5:$D$72,"&lt;&gt;"&amp;"HORS LIGUE",AG$5:AG$72,"&lt;"&amp;AG5)+1),Paramètres!$B$3:$C$56,2,FALSE)*Paramètres!$K$17))</f>
        <v>0</v>
      </c>
      <c r="AI5" s="40">
        <f t="shared" ref="AI5:AI36" si="0">F5+H5+J5+L5+N5+P5+R5+T5+V5+X5+Z5+AB5+AD5+AF5+AH5</f>
        <v>0</v>
      </c>
      <c r="AJ5" s="3" t="str">
        <f t="shared" ref="AJ5:AJ36" si="1">IF(AI5&lt;&gt;0,RANK(AI5,$AI$5:$AI$72),"")</f>
        <v/>
      </c>
      <c r="AK5" s="5">
        <f t="shared" ref="AK5:AK36" si="2">COUNTA(E5,G5,I5,K5,M5,O5,Q5,S5,U5,W5,Y5,AA5,AC5,AE5,AG5)</f>
        <v>0</v>
      </c>
      <c r="AL5" s="41">
        <f t="shared" ref="AL5:AL36" si="3">HLOOKUP($AL$2,$BD$4:$BR$72,ROW(A5)-3,FALSE)</f>
        <v>0</v>
      </c>
      <c r="AM5" s="33" t="str">
        <f t="shared" ref="AM5:AM36" si="4">IF(AL5&lt;&gt;0,RANK(AL5,$AL$5:$AL$72),"")</f>
        <v/>
      </c>
      <c r="AO5" s="22">
        <f t="shared" ref="AO5:AO36" si="5">F5</f>
        <v>0</v>
      </c>
      <c r="AP5">
        <f t="shared" ref="AP5:AP36" si="6">H5</f>
        <v>0</v>
      </c>
      <c r="AQ5">
        <f t="shared" ref="AQ5:AQ36" si="7">J5</f>
        <v>0</v>
      </c>
      <c r="AR5">
        <f t="shared" ref="AR5:AR36" si="8">L5</f>
        <v>0</v>
      </c>
      <c r="AS5">
        <f t="shared" ref="AS5:AS36" si="9">N5</f>
        <v>0</v>
      </c>
      <c r="AT5">
        <f t="shared" ref="AT5:AT36" si="10">P5</f>
        <v>0</v>
      </c>
      <c r="AU5">
        <f t="shared" ref="AU5:AU36" si="11">R5</f>
        <v>0</v>
      </c>
      <c r="AV5">
        <f t="shared" ref="AV5:AV36" si="12">T5</f>
        <v>0</v>
      </c>
      <c r="AW5">
        <f t="shared" ref="AW5:AW36" si="13">V5</f>
        <v>0</v>
      </c>
      <c r="AX5">
        <f t="shared" ref="AX5:AX36" si="14">X5</f>
        <v>0</v>
      </c>
      <c r="AY5">
        <f t="shared" ref="AY5:AY36" si="15">Z5</f>
        <v>0</v>
      </c>
      <c r="AZ5">
        <f t="shared" ref="AZ5:AZ36" si="16">AB5</f>
        <v>0</v>
      </c>
      <c r="BA5">
        <f t="shared" ref="BA5:BA36" si="17">AD5</f>
        <v>0</v>
      </c>
      <c r="BB5">
        <f t="shared" ref="BB5:BB36" si="18">AF5</f>
        <v>0</v>
      </c>
      <c r="BC5">
        <f t="shared" ref="BC5:BC36" si="19">AH5</f>
        <v>0</v>
      </c>
      <c r="BD5">
        <f t="shared" ref="BD5:BD36" si="20">LARGE($AO5:$BC5,BD$4)</f>
        <v>0</v>
      </c>
      <c r="BE5" s="22">
        <f t="shared" ref="BE5:BR5" si="21">BD5+LARGE($AO5:$BC5,BE$4)</f>
        <v>0</v>
      </c>
      <c r="BF5" s="22">
        <f t="shared" si="21"/>
        <v>0</v>
      </c>
      <c r="BG5" s="22">
        <f t="shared" si="21"/>
        <v>0</v>
      </c>
      <c r="BH5" s="22">
        <f t="shared" si="21"/>
        <v>0</v>
      </c>
      <c r="BI5" s="22">
        <f t="shared" si="21"/>
        <v>0</v>
      </c>
      <c r="BJ5" s="22">
        <f t="shared" si="21"/>
        <v>0</v>
      </c>
      <c r="BK5" s="22">
        <f t="shared" si="21"/>
        <v>0</v>
      </c>
      <c r="BL5" s="22">
        <f t="shared" si="21"/>
        <v>0</v>
      </c>
      <c r="BM5" s="22">
        <f t="shared" si="21"/>
        <v>0</v>
      </c>
      <c r="BN5" s="22">
        <f t="shared" si="21"/>
        <v>0</v>
      </c>
      <c r="BO5" s="22">
        <f t="shared" si="21"/>
        <v>0</v>
      </c>
      <c r="BP5" s="22">
        <f t="shared" si="21"/>
        <v>0</v>
      </c>
      <c r="BQ5" s="22">
        <f t="shared" si="21"/>
        <v>0</v>
      </c>
      <c r="BR5" s="22">
        <f t="shared" si="21"/>
        <v>0</v>
      </c>
    </row>
    <row r="6" spans="1:70" ht="16.5">
      <c r="A6" s="14" t="s">
        <v>1022</v>
      </c>
      <c r="B6" s="61" t="str">
        <f>IF(ISNA(VLOOKUP(A6,'Licenciés Jeunes 2023'!A:C,3,0)),"",VLOOKUP(A6,'Licenciés Jeunes 2023'!A:C,3,0))</f>
        <v/>
      </c>
      <c r="C6" s="32" t="str">
        <f>IF(ISNA(VLOOKUP(A6,'Licenciés Jeunes 2023'!A:C,2,0)),"",VLOOKUP(A6,'Licenciés Jeunes 2023'!A:C,2,0))</f>
        <v/>
      </c>
      <c r="D6" s="32" t="str">
        <f>IF(ISNA(VLOOKUP(A6,'Licenciés Jeunes 2023'!A:F,6,0)),"",VLOOKUP(A6,'Licenciés Jeunes 2023'!A:F,6,0))</f>
        <v/>
      </c>
      <c r="E6" s="6"/>
      <c r="F6" s="2">
        <f>IF(E$2="Bike &amp; Run",IF(ISNA(VLOOKUP(E6,Paramètres!$B$3:$C$56,2,FALSE)),0,VLOOKUP(E6,Paramètres!$B$3:$C$56,2,FALSE)*Paramètres!$K$3),IF(OR(E6="",OR($D6="",$D6="NL",$D6="HORS LIGUE")),0,VLOOKUP(IF(OR(E6="",OR($D6="",$D6="NL",$D6="HORS LIGUE")),"",COUNTIFS($D$5:$D$72,"&lt;&gt;"&amp;"",$D$5:$D$72,"&lt;&gt;"&amp;"NL",$D$5:$D$72,"&lt;&gt;"&amp;"HORS LIGUE",E$5:E$72,"&lt;"&amp;E6)+1),Paramètres!$B$3:$C$56,2,FALSE)*Paramètres!$K$3))</f>
        <v>0</v>
      </c>
      <c r="G6" s="4"/>
      <c r="H6" s="2">
        <f>IF(G$2="Bike &amp; Run",IF(ISNA(VLOOKUP(G6,Paramètres!$B$3:$C$56,2,FALSE)),0,VLOOKUP(G6,Paramètres!$B$3:$C$56,2,FALSE)*Paramètres!$K$4),IF(OR(G6="",OR($D6="",$D6="NL",$D6="HORS LIGUE")),0,VLOOKUP(IF(OR(G6="",OR($D6="",$D6="NL",$D6="HORS LIGUE")),"",COUNTIFS($D$5:$D$72,"&lt;&gt;"&amp;"",$D$5:$D$72,"&lt;&gt;"&amp;"NL",$D$5:$D$72,"&lt;&gt;"&amp;"HORS LIGUE",G$5:G$72,"&lt;"&amp;G6)+1),Paramètres!$B$3:$C$56,2,FALSE)*Paramètres!$K$4))</f>
        <v>0</v>
      </c>
      <c r="I6" s="36"/>
      <c r="J6" s="2">
        <f>IF(I$2="Bike &amp; Run",IF(ISNA(VLOOKUP(I6,Paramètres!$B$3:$C$56,2,FALSE)),0,VLOOKUP(I6,Paramètres!$B$3:$C$56,2,FALSE)*Paramètres!$K$5),IF(OR(I6="",OR($D6="",$D6="NL",$D6="HORS LIGUE")),0,VLOOKUP(IF(OR(I6="",OR($D6="",$D6="NL",$D6="HORS LIGUE")),"",COUNTIFS($D$5:$D$72,"&lt;&gt;"&amp;"",$D$5:$D$72,"&lt;&gt;"&amp;"NL",$D$5:$D$72,"&lt;&gt;"&amp;"HORS LIGUE",I$5:I$72,"&lt;"&amp;I6)+1),Paramètres!$B$3:$C$56,2,FALSE)*Paramètres!$K$5))</f>
        <v>0</v>
      </c>
      <c r="K6" s="4"/>
      <c r="L6" s="2">
        <f>IF(K$2="Bike &amp; Run",IF(ISNA(VLOOKUP(K6,Paramètres!$B$3:$C$56,2,FALSE)),0,VLOOKUP(K6,Paramètres!$B$3:$C$56,2,FALSE)*Paramètres!$K$6),IF(OR(K6="",OR($D6="",$D6="NL",$D6="HORS LIGUE")),0,VLOOKUP(IF(OR(K6="",OR($D6="",$D6="NL",$D6="HORS LIGUE")),"",COUNTIFS($D$5:$D$72,"&lt;&gt;"&amp;"",$D$5:$D$72,"&lt;&gt;"&amp;"NL",$D$5:$D$72,"&lt;&gt;"&amp;"HORS LIGUE",K$5:K$72,"&lt;"&amp;K6)+1),Paramètres!$B$3:$C$56,2,FALSE)*Paramètres!$K$6))</f>
        <v>0</v>
      </c>
      <c r="M6" s="4"/>
      <c r="N6" s="2">
        <f>IF(M$2="Bike &amp; Run",IF(ISNA(VLOOKUP(M6,Paramètres!$B$3:$C$56,2,FALSE)),0,VLOOKUP(M6,Paramètres!$B$3:$C$56,2,FALSE)*Paramètres!$K$7),IF(OR(M6="",OR($D6="",$D6="NL",$D6="HORS LIGUE")),0,VLOOKUP(IF(OR(M6="",OR($D6="",$D6="NL",$D6="HORS LIGUE")),"",COUNTIFS($D$5:$D$72,"&lt;&gt;"&amp;"",$D$5:$D$72,"&lt;&gt;"&amp;"NL",$D$5:$D$72,"&lt;&gt;"&amp;"HORS LIGUE",M$5:M$72,"&lt;"&amp;M6)+1),Paramètres!$B$3:$C$56,2,FALSE)*Paramètres!$K$7))</f>
        <v>0</v>
      </c>
      <c r="O6" s="46"/>
      <c r="P6" s="2">
        <f>IF(O$2="Bike &amp; Run",IF(ISNA(VLOOKUP(O6,Paramètres!$B$3:$C$56,2,FALSE)),0,VLOOKUP(O6,Paramètres!$B$3:$C$56,2,FALSE)*Paramètres!$K$8),IF(OR(O6="",OR($D6="",$D6="NL",$D6="HORS LIGUE")),0,VLOOKUP(IF(OR(O6="",OR($D6="",$D6="NL",$D6="HORS LIGUE")),"",COUNTIFS($D$5:$D$72,"&lt;&gt;"&amp;"",$D$5:$D$72,"&lt;&gt;"&amp;"NL",$D$5:$D$72,"&lt;&gt;"&amp;"HORS LIGUE",O$5:O$72,"&lt;"&amp;O6)+1),Paramètres!$B$3:$C$56,2,FALSE)*Paramètres!$K$8))</f>
        <v>0</v>
      </c>
      <c r="Q6" s="46"/>
      <c r="R6" s="2">
        <f>IF(Q$2="Bike &amp; Run",IF(ISNA(VLOOKUP(Q6,Paramètres!$B$3:$C$56,2,FALSE)),0,VLOOKUP(Q6,Paramètres!$B$3:$C$56,2,FALSE)*Paramètres!$K$9),IF(OR(Q6="",OR($D6="",$D6="NL",$D6="HORS LIGUE")),0,VLOOKUP(IF(OR(Q6="",OR($D6="",$D6="NL",$D6="HORS LIGUE")),"",COUNTIFS($D$5:$D$72,"&lt;&gt;"&amp;"",$D$5:$D$72,"&lt;&gt;"&amp;"NL",$D$5:$D$72,"&lt;&gt;"&amp;"HORS LIGUE",Q$5:Q$72,"&lt;"&amp;Q6)+1),Paramètres!$B$3:$C$56,2,FALSE)*Paramètres!$K$9))</f>
        <v>0</v>
      </c>
      <c r="S6" s="46"/>
      <c r="T6" s="2">
        <f>IF(S$2="Bike &amp; Run",IF(ISNA(VLOOKUP(S6,Paramètres!$B$3:$C$56,2,FALSE)),0,VLOOKUP(S6,Paramètres!$B$3:$C$56,2,FALSE)*Paramètres!$K$10),IF(OR(S6="",OR($D6="",$D6="NL",$D6="HORS LIGUE")),0,VLOOKUP(IF(OR(S6="",OR($D6="",$D6="NL",$D6="HORS LIGUE")),"",COUNTIFS($D$5:$D$72,"&lt;&gt;"&amp;"",$D$5:$D$72,"&lt;&gt;"&amp;"NL",$D$5:$D$72,"&lt;&gt;"&amp;"HORS LIGUE",S$5:S$72,"&lt;"&amp;S6)+1),Paramètres!$B$3:$C$56,2,FALSE)*Paramètres!$K$10))</f>
        <v>0</v>
      </c>
      <c r="U6" s="46"/>
      <c r="V6" s="2">
        <f>IF(U$2="Bike &amp; Run",IF(ISNA(VLOOKUP(U6,Paramètres!$B$3:$C$56,2,FALSE)),0,VLOOKUP(U6,Paramètres!$B$3:$C$56,2,FALSE)*Paramètres!$K$11),IF(OR(U6="",OR($D6="",$D6="NL",$D6="HORS LIGUE")),0,VLOOKUP(IF(OR(U6="",OR($D6="",$D6="NL",$D6="HORS LIGUE")),"",COUNTIFS($D$5:$D$72,"&lt;&gt;"&amp;"",$D$5:$D$72,"&lt;&gt;"&amp;"NL",$D$5:$D$72,"&lt;&gt;"&amp;"HORS LIGUE",U$5:U$72,"&lt;"&amp;U6)+1),Paramètres!$B$3:$C$56,2,FALSE)*Paramètres!$K$11))</f>
        <v>0</v>
      </c>
      <c r="W6" s="46"/>
      <c r="X6" s="2">
        <f>IF(W$2="Bike &amp; Run",IF(ISNA(VLOOKUP(W6,Paramètres!$B$3:$C$56,2,FALSE)),0,VLOOKUP(W6,Paramètres!$B$3:$C$56,2,FALSE)*Paramètres!$K$12),IF(OR(W6="",OR($D6="",$D6="NL",$D6="HORS LIGUE")),0,VLOOKUP(IF(OR(W6="",OR($D6="",$D6="NL",$D6="HORS LIGUE")),"",COUNTIFS($D$5:$D$72,"&lt;&gt;"&amp;"",$D$5:$D$72,"&lt;&gt;"&amp;"NL",$D$5:$D$72,"&lt;&gt;"&amp;"HORS LIGUE",W$5:W$72,"&lt;"&amp;W6)+1),Paramètres!$B$3:$C$56,2,FALSE)*Paramètres!$K$12))</f>
        <v>0</v>
      </c>
      <c r="Y6" s="46"/>
      <c r="Z6" s="2">
        <f>IF(Y$2="Bike &amp; Run",IF(ISNA(VLOOKUP(Y6,Paramètres!$B$3:$C$56,2,FALSE)),0,VLOOKUP(Y6,Paramètres!$B$3:$C$56,2,FALSE)*Paramètres!$K$13),IF(OR(Y6="",OR($D6="",$D6="NL",$D6="HORS LIGUE")),0,VLOOKUP(IF(OR(Y6="",OR($D6="",$D6="NL",$D6="HORS LIGUE")),"",COUNTIFS($D$5:$D$72,"&lt;&gt;"&amp;"",$D$5:$D$72,"&lt;&gt;"&amp;"NL",$D$5:$D$72,"&lt;&gt;"&amp;"HORS LIGUE",Y$5:Y$72,"&lt;"&amp;Y6)+1),Paramètres!$B$3:$C$56,2,FALSE)*Paramètres!$K$13))</f>
        <v>0</v>
      </c>
      <c r="AA6" s="46"/>
      <c r="AB6" s="2">
        <f>IF(AA$2="Bike &amp; Run",IF(ISNA(VLOOKUP(AA6,Paramètres!$B$3:$C$56,2,FALSE)),0,VLOOKUP(AA6,Paramètres!$B$3:$C$56,2,FALSE)*Paramètres!$K$14),IF(OR(AA6="",OR($D6="",$D6="NL",$D6="HORS LIGUE")),0,VLOOKUP(IF(OR(AA6="",OR($D6="",$D6="NL",$D6="HORS LIGUE")),"",COUNTIFS($D$5:$D$72,"&lt;&gt;"&amp;"",$D$5:$D$72,"&lt;&gt;"&amp;"NL",$D$5:$D$72,"&lt;&gt;"&amp;"HORS LIGUE",AA$5:AA$72,"&lt;"&amp;AA6)+1),Paramètres!$B$3:$C$56,2,FALSE)*Paramètres!$K$14))</f>
        <v>0</v>
      </c>
      <c r="AC6" s="46"/>
      <c r="AD6" s="2">
        <f>IF(AC$2="Bike &amp; Run",IF(ISNA(VLOOKUP(AC6,Paramètres!$B$3:$C$56,2,FALSE)),0,VLOOKUP(AC6,Paramètres!$B$3:$C$56,2,FALSE)*Paramètres!$K$15),IF(OR(AC6="",OR($D6="",$D6="NL",$D6="HORS LIGUE")),0,VLOOKUP(IF(OR(AC6="",OR($D6="",$D6="NL",$D6="HORS LIGUE")),"",COUNTIFS($D$5:$D$72,"&lt;&gt;"&amp;"",$D$5:$D$72,"&lt;&gt;"&amp;"NL",$D$5:$D$72,"&lt;&gt;"&amp;"HORS LIGUE",AC$5:AC$72,"&lt;"&amp;AC6)+1),Paramètres!$B$3:$C$56,2,FALSE)*Paramètres!$K$15))</f>
        <v>0</v>
      </c>
      <c r="AE6" s="46"/>
      <c r="AF6" s="2">
        <f>IF(AE$2="Bike &amp; Run",IF(ISNA(VLOOKUP(AE6,Paramètres!$B$3:$C$56,2,FALSE)),0,VLOOKUP(AE6,Paramètres!$B$3:$C$56,2,FALSE)*Paramètres!$K$16),IF(OR(AE6="",OR($D6="",$D6="NL",$D6="HORS LIGUE")),0,VLOOKUP(IF(OR(AE6="",OR($D6="",$D6="NL",$D6="HORS LIGUE")),"",COUNTIFS($D$5:$D$72,"&lt;&gt;"&amp;"",$D$5:$D$72,"&lt;&gt;"&amp;"NL",$D$5:$D$72,"&lt;&gt;"&amp;"HORS LIGUE",AE$5:AE$72,"&lt;"&amp;AE6)+1),Paramètres!$B$3:$C$56,2,FALSE)*Paramètres!$K$16))</f>
        <v>0</v>
      </c>
      <c r="AG6" s="46"/>
      <c r="AH6" s="2">
        <f>IF(AG$2="Bike &amp; Run",IF(ISNA(VLOOKUP(AG6,Paramètres!$B$3:$C$56,2,FALSE)),0,VLOOKUP(AG6,Paramètres!$B$3:$C$56,2,FALSE)*Paramètres!$K$17),IF(OR(AG6="",OR($D6="",$D6="NL",$D6="HORS LIGUE")),0,VLOOKUP(IF(OR(AG6="",OR($D6="",$D6="NL",$D6="HORS LIGUE")),"",COUNTIFS($D$5:$D$72,"&lt;&gt;"&amp;"",$D$5:$D$72,"&lt;&gt;"&amp;"NL",$D$5:$D$72,"&lt;&gt;"&amp;"HORS LIGUE",AG$5:AG$72,"&lt;"&amp;AG6)+1),Paramètres!$B$3:$C$56,2,FALSE)*Paramètres!$K$17))</f>
        <v>0</v>
      </c>
      <c r="AI6" s="40">
        <f t="shared" si="0"/>
        <v>0</v>
      </c>
      <c r="AJ6" s="3" t="str">
        <f t="shared" si="1"/>
        <v/>
      </c>
      <c r="AK6" s="5">
        <f t="shared" si="2"/>
        <v>0</v>
      </c>
      <c r="AL6" s="41">
        <f t="shared" si="3"/>
        <v>0</v>
      </c>
      <c r="AM6" s="33" t="str">
        <f t="shared" si="4"/>
        <v/>
      </c>
      <c r="AO6" s="22">
        <f t="shared" si="5"/>
        <v>0</v>
      </c>
      <c r="AP6">
        <f t="shared" si="6"/>
        <v>0</v>
      </c>
      <c r="AQ6">
        <f t="shared" si="7"/>
        <v>0</v>
      </c>
      <c r="AR6">
        <f t="shared" si="8"/>
        <v>0</v>
      </c>
      <c r="AS6">
        <f t="shared" si="9"/>
        <v>0</v>
      </c>
      <c r="AT6">
        <f t="shared" si="10"/>
        <v>0</v>
      </c>
      <c r="AU6">
        <f t="shared" si="11"/>
        <v>0</v>
      </c>
      <c r="AV6">
        <f t="shared" si="12"/>
        <v>0</v>
      </c>
      <c r="AW6">
        <f t="shared" si="13"/>
        <v>0</v>
      </c>
      <c r="AX6">
        <f t="shared" si="14"/>
        <v>0</v>
      </c>
      <c r="AY6">
        <f t="shared" si="15"/>
        <v>0</v>
      </c>
      <c r="AZ6">
        <f t="shared" si="16"/>
        <v>0</v>
      </c>
      <c r="BA6">
        <f t="shared" si="17"/>
        <v>0</v>
      </c>
      <c r="BB6">
        <f t="shared" si="18"/>
        <v>0</v>
      </c>
      <c r="BC6">
        <f t="shared" si="19"/>
        <v>0</v>
      </c>
      <c r="BD6">
        <f t="shared" si="20"/>
        <v>0</v>
      </c>
      <c r="BE6" s="22">
        <f t="shared" ref="BE6:BR6" si="22">BD6+LARGE($AO6:$BC6,BE$4)</f>
        <v>0</v>
      </c>
      <c r="BF6" s="22">
        <f t="shared" si="22"/>
        <v>0</v>
      </c>
      <c r="BG6" s="22">
        <f t="shared" si="22"/>
        <v>0</v>
      </c>
      <c r="BH6" s="22">
        <f t="shared" si="22"/>
        <v>0</v>
      </c>
      <c r="BI6" s="22">
        <f t="shared" si="22"/>
        <v>0</v>
      </c>
      <c r="BJ6" s="22">
        <f t="shared" si="22"/>
        <v>0</v>
      </c>
      <c r="BK6" s="22">
        <f t="shared" si="22"/>
        <v>0</v>
      </c>
      <c r="BL6" s="22">
        <f t="shared" si="22"/>
        <v>0</v>
      </c>
      <c r="BM6" s="22">
        <f t="shared" si="22"/>
        <v>0</v>
      </c>
      <c r="BN6" s="22">
        <f t="shared" si="22"/>
        <v>0</v>
      </c>
      <c r="BO6" s="22">
        <f t="shared" si="22"/>
        <v>0</v>
      </c>
      <c r="BP6" s="22">
        <f t="shared" si="22"/>
        <v>0</v>
      </c>
      <c r="BQ6" s="22">
        <f t="shared" si="22"/>
        <v>0</v>
      </c>
      <c r="BR6" s="22">
        <f t="shared" si="22"/>
        <v>0</v>
      </c>
    </row>
    <row r="7" spans="1:70" ht="16.5">
      <c r="A7" s="14" t="s">
        <v>759</v>
      </c>
      <c r="B7" s="61" t="str">
        <f>IF(ISNA(VLOOKUP(A7,'Licenciés Jeunes 2023'!A:C,3,0)),"",VLOOKUP(A7,'Licenciés Jeunes 2023'!A:C,3,0))</f>
        <v/>
      </c>
      <c r="C7" s="32" t="str">
        <f>IF(ISNA(VLOOKUP(A7,'Licenciés Jeunes 2023'!A:C,2,0)),"",VLOOKUP(A7,'Licenciés Jeunes 2023'!A:C,2,0))</f>
        <v/>
      </c>
      <c r="D7" s="32" t="str">
        <f>IF(ISNA(VLOOKUP(A7,'Licenciés Jeunes 2023'!A:F,6,0)),"",VLOOKUP(A7,'Licenciés Jeunes 2023'!A:F,6,0))</f>
        <v/>
      </c>
      <c r="E7" s="6"/>
      <c r="F7" s="2">
        <f>IF(E$2="Bike &amp; Run",IF(ISNA(VLOOKUP(E7,Paramètres!$B$3:$C$56,2,FALSE)),0,VLOOKUP(E7,Paramètres!$B$3:$C$56,2,FALSE)*Paramètres!$K$3),IF(OR(E7="",OR($D7="",$D7="NL",$D7="HORS LIGUE")),0,VLOOKUP(IF(OR(E7="",OR($D7="",$D7="NL",$D7="HORS LIGUE")),"",COUNTIFS($D$5:$D$72,"&lt;&gt;"&amp;"",$D$5:$D$72,"&lt;&gt;"&amp;"NL",$D$5:$D$72,"&lt;&gt;"&amp;"HORS LIGUE",E$5:E$72,"&lt;"&amp;E7)+1),Paramètres!$B$3:$C$56,2,FALSE)*Paramètres!$K$3))</f>
        <v>0</v>
      </c>
      <c r="G7" s="4"/>
      <c r="H7" s="2">
        <f>IF(G$2="Bike &amp; Run",IF(ISNA(VLOOKUP(G7,Paramètres!$B$3:$C$56,2,FALSE)),0,VLOOKUP(G7,Paramètres!$B$3:$C$56,2,FALSE)*Paramètres!$K$4),IF(OR(G7="",OR($D7="",$D7="NL",$D7="HORS LIGUE")),0,VLOOKUP(IF(OR(G7="",OR($D7="",$D7="NL",$D7="HORS LIGUE")),"",COUNTIFS($D$5:$D$72,"&lt;&gt;"&amp;"",$D$5:$D$72,"&lt;&gt;"&amp;"NL",$D$5:$D$72,"&lt;&gt;"&amp;"HORS LIGUE",G$5:G$72,"&lt;"&amp;G7)+1),Paramètres!$B$3:$C$56,2,FALSE)*Paramètres!$K$4))</f>
        <v>0</v>
      </c>
      <c r="I7" s="36"/>
      <c r="J7" s="2">
        <f>IF(I$2="Bike &amp; Run",IF(ISNA(VLOOKUP(I7,Paramètres!$B$3:$C$56,2,FALSE)),0,VLOOKUP(I7,Paramètres!$B$3:$C$56,2,FALSE)*Paramètres!$K$5),IF(OR(I7="",OR($D7="",$D7="NL",$D7="HORS LIGUE")),0,VLOOKUP(IF(OR(I7="",OR($D7="",$D7="NL",$D7="HORS LIGUE")),"",COUNTIFS($D$5:$D$72,"&lt;&gt;"&amp;"",$D$5:$D$72,"&lt;&gt;"&amp;"NL",$D$5:$D$72,"&lt;&gt;"&amp;"HORS LIGUE",I$5:I$72,"&lt;"&amp;I7)+1),Paramètres!$B$3:$C$56,2,FALSE)*Paramètres!$K$5))</f>
        <v>0</v>
      </c>
      <c r="K7" s="4"/>
      <c r="L7" s="2">
        <f>IF(K$2="Bike &amp; Run",IF(ISNA(VLOOKUP(K7,Paramètres!$B$3:$C$56,2,FALSE)),0,VLOOKUP(K7,Paramètres!$B$3:$C$56,2,FALSE)*Paramètres!$K$6),IF(OR(K7="",OR($D7="",$D7="NL",$D7="HORS LIGUE")),0,VLOOKUP(IF(OR(K7="",OR($D7="",$D7="NL",$D7="HORS LIGUE")),"",COUNTIFS($D$5:$D$72,"&lt;&gt;"&amp;"",$D$5:$D$72,"&lt;&gt;"&amp;"NL",$D$5:$D$72,"&lt;&gt;"&amp;"HORS LIGUE",K$5:K$72,"&lt;"&amp;K7)+1),Paramètres!$B$3:$C$56,2,FALSE)*Paramètres!$K$6))</f>
        <v>0</v>
      </c>
      <c r="M7" s="4"/>
      <c r="N7" s="2">
        <f>IF(M$2="Bike &amp; Run",IF(ISNA(VLOOKUP(M7,Paramètres!$B$3:$C$56,2,FALSE)),0,VLOOKUP(M7,Paramètres!$B$3:$C$56,2,FALSE)*Paramètres!$K$7),IF(OR(M7="",OR($D7="",$D7="NL",$D7="HORS LIGUE")),0,VLOOKUP(IF(OR(M7="",OR($D7="",$D7="NL",$D7="HORS LIGUE")),"",COUNTIFS($D$5:$D$72,"&lt;&gt;"&amp;"",$D$5:$D$72,"&lt;&gt;"&amp;"NL",$D$5:$D$72,"&lt;&gt;"&amp;"HORS LIGUE",M$5:M$72,"&lt;"&amp;M7)+1),Paramètres!$B$3:$C$56,2,FALSE)*Paramètres!$K$7))</f>
        <v>0</v>
      </c>
      <c r="O7" s="46"/>
      <c r="P7" s="2">
        <f>IF(O$2="Bike &amp; Run",IF(ISNA(VLOOKUP(O7,Paramètres!$B$3:$C$56,2,FALSE)),0,VLOOKUP(O7,Paramètres!$B$3:$C$56,2,FALSE)*Paramètres!$K$8),IF(OR(O7="",OR($D7="",$D7="NL",$D7="HORS LIGUE")),0,VLOOKUP(IF(OR(O7="",OR($D7="",$D7="NL",$D7="HORS LIGUE")),"",COUNTIFS($D$5:$D$72,"&lt;&gt;"&amp;"",$D$5:$D$72,"&lt;&gt;"&amp;"NL",$D$5:$D$72,"&lt;&gt;"&amp;"HORS LIGUE",O$5:O$72,"&lt;"&amp;O7)+1),Paramètres!$B$3:$C$56,2,FALSE)*Paramètres!$K$8))</f>
        <v>0</v>
      </c>
      <c r="Q7" s="46"/>
      <c r="R7" s="2">
        <f>IF(Q$2="Bike &amp; Run",IF(ISNA(VLOOKUP(Q7,Paramètres!$B$3:$C$56,2,FALSE)),0,VLOOKUP(Q7,Paramètres!$B$3:$C$56,2,FALSE)*Paramètres!$K$9),IF(OR(Q7="",OR($D7="",$D7="NL",$D7="HORS LIGUE")),0,VLOOKUP(IF(OR(Q7="",OR($D7="",$D7="NL",$D7="HORS LIGUE")),"",COUNTIFS($D$5:$D$72,"&lt;&gt;"&amp;"",$D$5:$D$72,"&lt;&gt;"&amp;"NL",$D$5:$D$72,"&lt;&gt;"&amp;"HORS LIGUE",Q$5:Q$72,"&lt;"&amp;Q7)+1),Paramètres!$B$3:$C$56,2,FALSE)*Paramètres!$K$9))</f>
        <v>0</v>
      </c>
      <c r="S7" s="46"/>
      <c r="T7" s="2">
        <f>IF(S$2="Bike &amp; Run",IF(ISNA(VLOOKUP(S7,Paramètres!$B$3:$C$56,2,FALSE)),0,VLOOKUP(S7,Paramètres!$B$3:$C$56,2,FALSE)*Paramètres!$K$10),IF(OR(S7="",OR($D7="",$D7="NL",$D7="HORS LIGUE")),0,VLOOKUP(IF(OR(S7="",OR($D7="",$D7="NL",$D7="HORS LIGUE")),"",COUNTIFS($D$5:$D$72,"&lt;&gt;"&amp;"",$D$5:$D$72,"&lt;&gt;"&amp;"NL",$D$5:$D$72,"&lt;&gt;"&amp;"HORS LIGUE",S$5:S$72,"&lt;"&amp;S7)+1),Paramètres!$B$3:$C$56,2,FALSE)*Paramètres!$K$10))</f>
        <v>0</v>
      </c>
      <c r="U7" s="46"/>
      <c r="V7" s="2">
        <f>IF(U$2="Bike &amp; Run",IF(ISNA(VLOOKUP(U7,Paramètres!$B$3:$C$56,2,FALSE)),0,VLOOKUP(U7,Paramètres!$B$3:$C$56,2,FALSE)*Paramètres!$K$11),IF(OR(U7="",OR($D7="",$D7="NL",$D7="HORS LIGUE")),0,VLOOKUP(IF(OR(U7="",OR($D7="",$D7="NL",$D7="HORS LIGUE")),"",COUNTIFS($D$5:$D$72,"&lt;&gt;"&amp;"",$D$5:$D$72,"&lt;&gt;"&amp;"NL",$D$5:$D$72,"&lt;&gt;"&amp;"HORS LIGUE",U$5:U$72,"&lt;"&amp;U7)+1),Paramètres!$B$3:$C$56,2,FALSE)*Paramètres!$K$11))</f>
        <v>0</v>
      </c>
      <c r="W7" s="46"/>
      <c r="X7" s="2">
        <f>IF(W$2="Bike &amp; Run",IF(ISNA(VLOOKUP(W7,Paramètres!$B$3:$C$56,2,FALSE)),0,VLOOKUP(W7,Paramètres!$B$3:$C$56,2,FALSE)*Paramètres!$K$12),IF(OR(W7="",OR($D7="",$D7="NL",$D7="HORS LIGUE")),0,VLOOKUP(IF(OR(W7="",OR($D7="",$D7="NL",$D7="HORS LIGUE")),"",COUNTIFS($D$5:$D$72,"&lt;&gt;"&amp;"",$D$5:$D$72,"&lt;&gt;"&amp;"NL",$D$5:$D$72,"&lt;&gt;"&amp;"HORS LIGUE",W$5:W$72,"&lt;"&amp;W7)+1),Paramètres!$B$3:$C$56,2,FALSE)*Paramètres!$K$12))</f>
        <v>0</v>
      </c>
      <c r="Y7" s="46"/>
      <c r="Z7" s="2">
        <f>IF(Y$2="Bike &amp; Run",IF(ISNA(VLOOKUP(Y7,Paramètres!$B$3:$C$56,2,FALSE)),0,VLOOKUP(Y7,Paramètres!$B$3:$C$56,2,FALSE)*Paramètres!$K$13),IF(OR(Y7="",OR($D7="",$D7="NL",$D7="HORS LIGUE")),0,VLOOKUP(IF(OR(Y7="",OR($D7="",$D7="NL",$D7="HORS LIGUE")),"",COUNTIFS($D$5:$D$72,"&lt;&gt;"&amp;"",$D$5:$D$72,"&lt;&gt;"&amp;"NL",$D$5:$D$72,"&lt;&gt;"&amp;"HORS LIGUE",Y$5:Y$72,"&lt;"&amp;Y7)+1),Paramètres!$B$3:$C$56,2,FALSE)*Paramètres!$K$13))</f>
        <v>0</v>
      </c>
      <c r="AA7" s="46"/>
      <c r="AB7" s="2">
        <f>IF(AA$2="Bike &amp; Run",IF(ISNA(VLOOKUP(AA7,Paramètres!$B$3:$C$56,2,FALSE)),0,VLOOKUP(AA7,Paramètres!$B$3:$C$56,2,FALSE)*Paramètres!$K$14),IF(OR(AA7="",OR($D7="",$D7="NL",$D7="HORS LIGUE")),0,VLOOKUP(IF(OR(AA7="",OR($D7="",$D7="NL",$D7="HORS LIGUE")),"",COUNTIFS($D$5:$D$72,"&lt;&gt;"&amp;"",$D$5:$D$72,"&lt;&gt;"&amp;"NL",$D$5:$D$72,"&lt;&gt;"&amp;"HORS LIGUE",AA$5:AA$72,"&lt;"&amp;AA7)+1),Paramètres!$B$3:$C$56,2,FALSE)*Paramètres!$K$14))</f>
        <v>0</v>
      </c>
      <c r="AC7" s="46"/>
      <c r="AD7" s="2">
        <f>IF(AC$2="Bike &amp; Run",IF(ISNA(VLOOKUP(AC7,Paramètres!$B$3:$C$56,2,FALSE)),0,VLOOKUP(AC7,Paramètres!$B$3:$C$56,2,FALSE)*Paramètres!$K$15),IF(OR(AC7="",OR($D7="",$D7="NL",$D7="HORS LIGUE")),0,VLOOKUP(IF(OR(AC7="",OR($D7="",$D7="NL",$D7="HORS LIGUE")),"",COUNTIFS($D$5:$D$72,"&lt;&gt;"&amp;"",$D$5:$D$72,"&lt;&gt;"&amp;"NL",$D$5:$D$72,"&lt;&gt;"&amp;"HORS LIGUE",AC$5:AC$72,"&lt;"&amp;AC7)+1),Paramètres!$B$3:$C$56,2,FALSE)*Paramètres!$K$15))</f>
        <v>0</v>
      </c>
      <c r="AE7" s="46"/>
      <c r="AF7" s="2">
        <f>IF(AE$2="Bike &amp; Run",IF(ISNA(VLOOKUP(AE7,Paramètres!$B$3:$C$56,2,FALSE)),0,VLOOKUP(AE7,Paramètres!$B$3:$C$56,2,FALSE)*Paramètres!$K$16),IF(OR(AE7="",OR($D7="",$D7="NL",$D7="HORS LIGUE")),0,VLOOKUP(IF(OR(AE7="",OR($D7="",$D7="NL",$D7="HORS LIGUE")),"",COUNTIFS($D$5:$D$72,"&lt;&gt;"&amp;"",$D$5:$D$72,"&lt;&gt;"&amp;"NL",$D$5:$D$72,"&lt;&gt;"&amp;"HORS LIGUE",AE$5:AE$72,"&lt;"&amp;AE7)+1),Paramètres!$B$3:$C$56,2,FALSE)*Paramètres!$K$16))</f>
        <v>0</v>
      </c>
      <c r="AG7" s="46"/>
      <c r="AH7" s="2">
        <f>IF(AG$2="Bike &amp; Run",IF(ISNA(VLOOKUP(AG7,Paramètres!$B$3:$C$56,2,FALSE)),0,VLOOKUP(AG7,Paramètres!$B$3:$C$56,2,FALSE)*Paramètres!$K$17),IF(OR(AG7="",OR($D7="",$D7="NL",$D7="HORS LIGUE")),0,VLOOKUP(IF(OR(AG7="",OR($D7="",$D7="NL",$D7="HORS LIGUE")),"",COUNTIFS($D$5:$D$72,"&lt;&gt;"&amp;"",$D$5:$D$72,"&lt;&gt;"&amp;"NL",$D$5:$D$72,"&lt;&gt;"&amp;"HORS LIGUE",AG$5:AG$72,"&lt;"&amp;AG7)+1),Paramètres!$B$3:$C$56,2,FALSE)*Paramètres!$K$17))</f>
        <v>0</v>
      </c>
      <c r="AI7" s="40">
        <f t="shared" si="0"/>
        <v>0</v>
      </c>
      <c r="AJ7" s="3" t="str">
        <f t="shared" si="1"/>
        <v/>
      </c>
      <c r="AK7" s="5">
        <f t="shared" si="2"/>
        <v>0</v>
      </c>
      <c r="AL7" s="41">
        <f t="shared" si="3"/>
        <v>0</v>
      </c>
      <c r="AM7" s="33" t="str">
        <f t="shared" si="4"/>
        <v/>
      </c>
      <c r="AO7" s="22">
        <f t="shared" si="5"/>
        <v>0</v>
      </c>
      <c r="AP7">
        <f t="shared" si="6"/>
        <v>0</v>
      </c>
      <c r="AQ7">
        <f t="shared" si="7"/>
        <v>0</v>
      </c>
      <c r="AR7">
        <f t="shared" si="8"/>
        <v>0</v>
      </c>
      <c r="AS7">
        <f t="shared" si="9"/>
        <v>0</v>
      </c>
      <c r="AT7">
        <f t="shared" si="10"/>
        <v>0</v>
      </c>
      <c r="AU7">
        <f t="shared" si="11"/>
        <v>0</v>
      </c>
      <c r="AV7">
        <f t="shared" si="12"/>
        <v>0</v>
      </c>
      <c r="AW7">
        <f t="shared" si="13"/>
        <v>0</v>
      </c>
      <c r="AX7">
        <f t="shared" si="14"/>
        <v>0</v>
      </c>
      <c r="AY7">
        <f t="shared" si="15"/>
        <v>0</v>
      </c>
      <c r="AZ7">
        <f t="shared" si="16"/>
        <v>0</v>
      </c>
      <c r="BA7">
        <f t="shared" si="17"/>
        <v>0</v>
      </c>
      <c r="BB7">
        <f t="shared" si="18"/>
        <v>0</v>
      </c>
      <c r="BC7">
        <f t="shared" si="19"/>
        <v>0</v>
      </c>
      <c r="BD7">
        <f t="shared" si="20"/>
        <v>0</v>
      </c>
      <c r="BE7" s="22">
        <f t="shared" ref="BE7:BR7" si="23">BD7+LARGE($AO7:$BC7,BE$4)</f>
        <v>0</v>
      </c>
      <c r="BF7" s="22">
        <f t="shared" si="23"/>
        <v>0</v>
      </c>
      <c r="BG7" s="22">
        <f t="shared" si="23"/>
        <v>0</v>
      </c>
      <c r="BH7" s="22">
        <f t="shared" si="23"/>
        <v>0</v>
      </c>
      <c r="BI7" s="22">
        <f t="shared" si="23"/>
        <v>0</v>
      </c>
      <c r="BJ7" s="22">
        <f t="shared" si="23"/>
        <v>0</v>
      </c>
      <c r="BK7" s="22">
        <f t="shared" si="23"/>
        <v>0</v>
      </c>
      <c r="BL7" s="22">
        <f t="shared" si="23"/>
        <v>0</v>
      </c>
      <c r="BM7" s="22">
        <f t="shared" si="23"/>
        <v>0</v>
      </c>
      <c r="BN7" s="22">
        <f t="shared" si="23"/>
        <v>0</v>
      </c>
      <c r="BO7" s="22">
        <f t="shared" si="23"/>
        <v>0</v>
      </c>
      <c r="BP7" s="22">
        <f t="shared" si="23"/>
        <v>0</v>
      </c>
      <c r="BQ7" s="22">
        <f t="shared" si="23"/>
        <v>0</v>
      </c>
      <c r="BR7" s="22">
        <f t="shared" si="23"/>
        <v>0</v>
      </c>
    </row>
    <row r="8" spans="1:70" ht="16.5">
      <c r="A8" s="14" t="s">
        <v>1162</v>
      </c>
      <c r="B8" s="61" t="str">
        <f>IF(ISNA(VLOOKUP(A8,'Licenciés Jeunes 2023'!A:C,3,0)),"",VLOOKUP(A8,'Licenciés Jeunes 2023'!A:C,3,0))</f>
        <v/>
      </c>
      <c r="C8" s="32" t="str">
        <f>IF(ISNA(VLOOKUP(A8,'Licenciés Jeunes 2023'!A:C,2,0)),"",VLOOKUP(A8,'Licenciés Jeunes 2023'!A:C,2,0))</f>
        <v/>
      </c>
      <c r="D8" s="32" t="str">
        <f>IF(ISNA(VLOOKUP(A8,'Licenciés Jeunes 2023'!A:F,6,0)),"",VLOOKUP(A8,'Licenciés Jeunes 2023'!A:F,6,0))</f>
        <v/>
      </c>
      <c r="E8" s="6"/>
      <c r="F8" s="2">
        <f>IF(E$2="Bike &amp; Run",IF(ISNA(VLOOKUP(E8,Paramètres!$B$3:$C$56,2,FALSE)),0,VLOOKUP(E8,Paramètres!$B$3:$C$56,2,FALSE)*Paramètres!$K$3),IF(OR(E8="",OR($D8="",$D8="NL",$D8="HORS LIGUE")),0,VLOOKUP(IF(OR(E8="",OR($D8="",$D8="NL",$D8="HORS LIGUE")),"",COUNTIFS($D$5:$D$72,"&lt;&gt;"&amp;"",$D$5:$D$72,"&lt;&gt;"&amp;"NL",$D$5:$D$72,"&lt;&gt;"&amp;"HORS LIGUE",E$5:E$72,"&lt;"&amp;E8)+1),Paramètres!$B$3:$C$56,2,FALSE)*Paramètres!$K$3))</f>
        <v>0</v>
      </c>
      <c r="G8" s="4"/>
      <c r="H8" s="2">
        <f>IF(G$2="Bike &amp; Run",IF(ISNA(VLOOKUP(G8,Paramètres!$B$3:$C$56,2,FALSE)),0,VLOOKUP(G8,Paramètres!$B$3:$C$56,2,FALSE)*Paramètres!$K$4),IF(OR(G8="",OR($D8="",$D8="NL",$D8="HORS LIGUE")),0,VLOOKUP(IF(OR(G8="",OR($D8="",$D8="NL",$D8="HORS LIGUE")),"",COUNTIFS($D$5:$D$72,"&lt;&gt;"&amp;"",$D$5:$D$72,"&lt;&gt;"&amp;"NL",$D$5:$D$72,"&lt;&gt;"&amp;"HORS LIGUE",G$5:G$72,"&lt;"&amp;G8)+1),Paramètres!$B$3:$C$56,2,FALSE)*Paramètres!$K$4))</f>
        <v>0</v>
      </c>
      <c r="I8" s="36"/>
      <c r="J8" s="2">
        <f>IF(I$2="Bike &amp; Run",IF(ISNA(VLOOKUP(I8,Paramètres!$B$3:$C$56,2,FALSE)),0,VLOOKUP(I8,Paramètres!$B$3:$C$56,2,FALSE)*Paramètres!$K$5),IF(OR(I8="",OR($D8="",$D8="NL",$D8="HORS LIGUE")),0,VLOOKUP(IF(OR(I8="",OR($D8="",$D8="NL",$D8="HORS LIGUE")),"",COUNTIFS($D$5:$D$72,"&lt;&gt;"&amp;"",$D$5:$D$72,"&lt;&gt;"&amp;"NL",$D$5:$D$72,"&lt;&gt;"&amp;"HORS LIGUE",I$5:I$72,"&lt;"&amp;I8)+1),Paramètres!$B$3:$C$56,2,FALSE)*Paramètres!$K$5))</f>
        <v>0</v>
      </c>
      <c r="K8" s="4"/>
      <c r="L8" s="2">
        <f>IF(K$2="Bike &amp; Run",IF(ISNA(VLOOKUP(K8,Paramètres!$B$3:$C$56,2,FALSE)),0,VLOOKUP(K8,Paramètres!$B$3:$C$56,2,FALSE)*Paramètres!$K$6),IF(OR(K8="",OR($D8="",$D8="NL",$D8="HORS LIGUE")),0,VLOOKUP(IF(OR(K8="",OR($D8="",$D8="NL",$D8="HORS LIGUE")),"",COUNTIFS($D$5:$D$72,"&lt;&gt;"&amp;"",$D$5:$D$72,"&lt;&gt;"&amp;"NL",$D$5:$D$72,"&lt;&gt;"&amp;"HORS LIGUE",K$5:K$72,"&lt;"&amp;K8)+1),Paramètres!$B$3:$C$56,2,FALSE)*Paramètres!$K$6))</f>
        <v>0</v>
      </c>
      <c r="M8" s="4"/>
      <c r="N8" s="2">
        <f>IF(M$2="Bike &amp; Run",IF(ISNA(VLOOKUP(M8,Paramètres!$B$3:$C$56,2,FALSE)),0,VLOOKUP(M8,Paramètres!$B$3:$C$56,2,FALSE)*Paramètres!$K$7),IF(OR(M8="",OR($D8="",$D8="NL",$D8="HORS LIGUE")),0,VLOOKUP(IF(OR(M8="",OR($D8="",$D8="NL",$D8="HORS LIGUE")),"",COUNTIFS($D$5:$D$72,"&lt;&gt;"&amp;"",$D$5:$D$72,"&lt;&gt;"&amp;"NL",$D$5:$D$72,"&lt;&gt;"&amp;"HORS LIGUE",M$5:M$72,"&lt;"&amp;M8)+1),Paramètres!$B$3:$C$56,2,FALSE)*Paramètres!$K$7))</f>
        <v>0</v>
      </c>
      <c r="O8" s="46"/>
      <c r="P8" s="2">
        <f>IF(O$2="Bike &amp; Run",IF(ISNA(VLOOKUP(O8,Paramètres!$B$3:$C$56,2,FALSE)),0,VLOOKUP(O8,Paramètres!$B$3:$C$56,2,FALSE)*Paramètres!$K$8),IF(OR(O8="",OR($D8="",$D8="NL",$D8="HORS LIGUE")),0,VLOOKUP(IF(OR(O8="",OR($D8="",$D8="NL",$D8="HORS LIGUE")),"",COUNTIFS($D$5:$D$72,"&lt;&gt;"&amp;"",$D$5:$D$72,"&lt;&gt;"&amp;"NL",$D$5:$D$72,"&lt;&gt;"&amp;"HORS LIGUE",O$5:O$72,"&lt;"&amp;O8)+1),Paramètres!$B$3:$C$56,2,FALSE)*Paramètres!$K$8))</f>
        <v>0</v>
      </c>
      <c r="Q8" s="46"/>
      <c r="R8" s="2">
        <f>IF(Q$2="Bike &amp; Run",IF(ISNA(VLOOKUP(Q8,Paramètres!$B$3:$C$56,2,FALSE)),0,VLOOKUP(Q8,Paramètres!$B$3:$C$56,2,FALSE)*Paramètres!$K$9),IF(OR(Q8="",OR($D8="",$D8="NL",$D8="HORS LIGUE")),0,VLOOKUP(IF(OR(Q8="",OR($D8="",$D8="NL",$D8="HORS LIGUE")),"",COUNTIFS($D$5:$D$72,"&lt;&gt;"&amp;"",$D$5:$D$72,"&lt;&gt;"&amp;"NL",$D$5:$D$72,"&lt;&gt;"&amp;"HORS LIGUE",Q$5:Q$72,"&lt;"&amp;Q8)+1),Paramètres!$B$3:$C$56,2,FALSE)*Paramètres!$K$9))</f>
        <v>0</v>
      </c>
      <c r="S8" s="46"/>
      <c r="T8" s="2">
        <f>IF(S$2="Bike &amp; Run",IF(ISNA(VLOOKUP(S8,Paramètres!$B$3:$C$56,2,FALSE)),0,VLOOKUP(S8,Paramètres!$B$3:$C$56,2,FALSE)*Paramètres!$K$10),IF(OR(S8="",OR($D8="",$D8="NL",$D8="HORS LIGUE")),0,VLOOKUP(IF(OR(S8="",OR($D8="",$D8="NL",$D8="HORS LIGUE")),"",COUNTIFS($D$5:$D$72,"&lt;&gt;"&amp;"",$D$5:$D$72,"&lt;&gt;"&amp;"NL",$D$5:$D$72,"&lt;&gt;"&amp;"HORS LIGUE",S$5:S$72,"&lt;"&amp;S8)+1),Paramètres!$B$3:$C$56,2,FALSE)*Paramètres!$K$10))</f>
        <v>0</v>
      </c>
      <c r="U8" s="46"/>
      <c r="V8" s="2">
        <f>IF(U$2="Bike &amp; Run",IF(ISNA(VLOOKUP(U8,Paramètres!$B$3:$C$56,2,FALSE)),0,VLOOKUP(U8,Paramètres!$B$3:$C$56,2,FALSE)*Paramètres!$K$11),IF(OR(U8="",OR($D8="",$D8="NL",$D8="HORS LIGUE")),0,VLOOKUP(IF(OR(U8="",OR($D8="",$D8="NL",$D8="HORS LIGUE")),"",COUNTIFS($D$5:$D$72,"&lt;&gt;"&amp;"",$D$5:$D$72,"&lt;&gt;"&amp;"NL",$D$5:$D$72,"&lt;&gt;"&amp;"HORS LIGUE",U$5:U$72,"&lt;"&amp;U8)+1),Paramètres!$B$3:$C$56,2,FALSE)*Paramètres!$K$11))</f>
        <v>0</v>
      </c>
      <c r="W8" s="46"/>
      <c r="X8" s="2">
        <f>IF(W$2="Bike &amp; Run",IF(ISNA(VLOOKUP(W8,Paramètres!$B$3:$C$56,2,FALSE)),0,VLOOKUP(W8,Paramètres!$B$3:$C$56,2,FALSE)*Paramètres!$K$12),IF(OR(W8="",OR($D8="",$D8="NL",$D8="HORS LIGUE")),0,VLOOKUP(IF(OR(W8="",OR($D8="",$D8="NL",$D8="HORS LIGUE")),"",COUNTIFS($D$5:$D$72,"&lt;&gt;"&amp;"",$D$5:$D$72,"&lt;&gt;"&amp;"NL",$D$5:$D$72,"&lt;&gt;"&amp;"HORS LIGUE",W$5:W$72,"&lt;"&amp;W8)+1),Paramètres!$B$3:$C$56,2,FALSE)*Paramètres!$K$12))</f>
        <v>0</v>
      </c>
      <c r="Y8" s="46"/>
      <c r="Z8" s="2">
        <f>IF(Y$2="Bike &amp; Run",IF(ISNA(VLOOKUP(Y8,Paramètres!$B$3:$C$56,2,FALSE)),0,VLOOKUP(Y8,Paramètres!$B$3:$C$56,2,FALSE)*Paramètres!$K$13),IF(OR(Y8="",OR($D8="",$D8="NL",$D8="HORS LIGUE")),0,VLOOKUP(IF(OR(Y8="",OR($D8="",$D8="NL",$D8="HORS LIGUE")),"",COUNTIFS($D$5:$D$72,"&lt;&gt;"&amp;"",$D$5:$D$72,"&lt;&gt;"&amp;"NL",$D$5:$D$72,"&lt;&gt;"&amp;"HORS LIGUE",Y$5:Y$72,"&lt;"&amp;Y8)+1),Paramètres!$B$3:$C$56,2,FALSE)*Paramètres!$K$13))</f>
        <v>0</v>
      </c>
      <c r="AA8" s="46"/>
      <c r="AB8" s="2">
        <f>IF(AA$2="Bike &amp; Run",IF(ISNA(VLOOKUP(AA8,Paramètres!$B$3:$C$56,2,FALSE)),0,VLOOKUP(AA8,Paramètres!$B$3:$C$56,2,FALSE)*Paramètres!$K$14),IF(OR(AA8="",OR($D8="",$D8="NL",$D8="HORS LIGUE")),0,VLOOKUP(IF(OR(AA8="",OR($D8="",$D8="NL",$D8="HORS LIGUE")),"",COUNTIFS($D$5:$D$72,"&lt;&gt;"&amp;"",$D$5:$D$72,"&lt;&gt;"&amp;"NL",$D$5:$D$72,"&lt;&gt;"&amp;"HORS LIGUE",AA$5:AA$72,"&lt;"&amp;AA8)+1),Paramètres!$B$3:$C$56,2,FALSE)*Paramètres!$K$14))</f>
        <v>0</v>
      </c>
      <c r="AC8" s="46"/>
      <c r="AD8" s="2">
        <f>IF(AC$2="Bike &amp; Run",IF(ISNA(VLOOKUP(AC8,Paramètres!$B$3:$C$56,2,FALSE)),0,VLOOKUP(AC8,Paramètres!$B$3:$C$56,2,FALSE)*Paramètres!$K$15),IF(OR(AC8="",OR($D8="",$D8="NL",$D8="HORS LIGUE")),0,VLOOKUP(IF(OR(AC8="",OR($D8="",$D8="NL",$D8="HORS LIGUE")),"",COUNTIFS($D$5:$D$72,"&lt;&gt;"&amp;"",$D$5:$D$72,"&lt;&gt;"&amp;"NL",$D$5:$D$72,"&lt;&gt;"&amp;"HORS LIGUE",AC$5:AC$72,"&lt;"&amp;AC8)+1),Paramètres!$B$3:$C$56,2,FALSE)*Paramètres!$K$15))</f>
        <v>0</v>
      </c>
      <c r="AE8" s="46"/>
      <c r="AF8" s="2">
        <f>IF(AE$2="Bike &amp; Run",IF(ISNA(VLOOKUP(AE8,Paramètres!$B$3:$C$56,2,FALSE)),0,VLOOKUP(AE8,Paramètres!$B$3:$C$56,2,FALSE)*Paramètres!$K$16),IF(OR(AE8="",OR($D8="",$D8="NL",$D8="HORS LIGUE")),0,VLOOKUP(IF(OR(AE8="",OR($D8="",$D8="NL",$D8="HORS LIGUE")),"",COUNTIFS($D$5:$D$72,"&lt;&gt;"&amp;"",$D$5:$D$72,"&lt;&gt;"&amp;"NL",$D$5:$D$72,"&lt;&gt;"&amp;"HORS LIGUE",AE$5:AE$72,"&lt;"&amp;AE8)+1),Paramètres!$B$3:$C$56,2,FALSE)*Paramètres!$K$16))</f>
        <v>0</v>
      </c>
      <c r="AG8" s="46"/>
      <c r="AH8" s="2">
        <f>IF(AG$2="Bike &amp; Run",IF(ISNA(VLOOKUP(AG8,Paramètres!$B$3:$C$56,2,FALSE)),0,VLOOKUP(AG8,Paramètres!$B$3:$C$56,2,FALSE)*Paramètres!$K$17),IF(OR(AG8="",OR($D8="",$D8="NL",$D8="HORS LIGUE")),0,VLOOKUP(IF(OR(AG8="",OR($D8="",$D8="NL",$D8="HORS LIGUE")),"",COUNTIFS($D$5:$D$72,"&lt;&gt;"&amp;"",$D$5:$D$72,"&lt;&gt;"&amp;"NL",$D$5:$D$72,"&lt;&gt;"&amp;"HORS LIGUE",AG$5:AG$72,"&lt;"&amp;AG8)+1),Paramètres!$B$3:$C$56,2,FALSE)*Paramètres!$K$17))</f>
        <v>0</v>
      </c>
      <c r="AI8" s="40">
        <f t="shared" si="0"/>
        <v>0</v>
      </c>
      <c r="AJ8" s="3" t="str">
        <f t="shared" si="1"/>
        <v/>
      </c>
      <c r="AK8" s="5">
        <f t="shared" si="2"/>
        <v>0</v>
      </c>
      <c r="AL8" s="41">
        <f t="shared" si="3"/>
        <v>0</v>
      </c>
      <c r="AM8" s="33" t="str">
        <f t="shared" si="4"/>
        <v/>
      </c>
      <c r="AO8" s="22">
        <f t="shared" si="5"/>
        <v>0</v>
      </c>
      <c r="AP8">
        <f t="shared" si="6"/>
        <v>0</v>
      </c>
      <c r="AQ8">
        <f t="shared" si="7"/>
        <v>0</v>
      </c>
      <c r="AR8">
        <f t="shared" si="8"/>
        <v>0</v>
      </c>
      <c r="AS8">
        <f t="shared" si="9"/>
        <v>0</v>
      </c>
      <c r="AT8">
        <f t="shared" si="10"/>
        <v>0</v>
      </c>
      <c r="AU8">
        <f t="shared" si="11"/>
        <v>0</v>
      </c>
      <c r="AV8">
        <f t="shared" si="12"/>
        <v>0</v>
      </c>
      <c r="AW8">
        <f t="shared" si="13"/>
        <v>0</v>
      </c>
      <c r="AX8">
        <f t="shared" si="14"/>
        <v>0</v>
      </c>
      <c r="AY8">
        <f t="shared" si="15"/>
        <v>0</v>
      </c>
      <c r="AZ8">
        <f t="shared" si="16"/>
        <v>0</v>
      </c>
      <c r="BA8">
        <f t="shared" si="17"/>
        <v>0</v>
      </c>
      <c r="BB8">
        <f t="shared" si="18"/>
        <v>0</v>
      </c>
      <c r="BC8">
        <f t="shared" si="19"/>
        <v>0</v>
      </c>
      <c r="BD8">
        <f t="shared" si="20"/>
        <v>0</v>
      </c>
      <c r="BE8" s="22">
        <f t="shared" ref="BE8:BR8" si="24">BD8+LARGE($AO8:$BC8,BE$4)</f>
        <v>0</v>
      </c>
      <c r="BF8" s="22">
        <f t="shared" si="24"/>
        <v>0</v>
      </c>
      <c r="BG8" s="22">
        <f t="shared" si="24"/>
        <v>0</v>
      </c>
      <c r="BH8" s="22">
        <f t="shared" si="24"/>
        <v>0</v>
      </c>
      <c r="BI8" s="22">
        <f t="shared" si="24"/>
        <v>0</v>
      </c>
      <c r="BJ8" s="22">
        <f t="shared" si="24"/>
        <v>0</v>
      </c>
      <c r="BK8" s="22">
        <f t="shared" si="24"/>
        <v>0</v>
      </c>
      <c r="BL8" s="22">
        <f t="shared" si="24"/>
        <v>0</v>
      </c>
      <c r="BM8" s="22">
        <f t="shared" si="24"/>
        <v>0</v>
      </c>
      <c r="BN8" s="22">
        <f t="shared" si="24"/>
        <v>0</v>
      </c>
      <c r="BO8" s="22">
        <f t="shared" si="24"/>
        <v>0</v>
      </c>
      <c r="BP8" s="22">
        <f t="shared" si="24"/>
        <v>0</v>
      </c>
      <c r="BQ8" s="22">
        <f t="shared" si="24"/>
        <v>0</v>
      </c>
      <c r="BR8" s="22">
        <f t="shared" si="24"/>
        <v>0</v>
      </c>
    </row>
    <row r="9" spans="1:70" ht="16.5">
      <c r="A9" s="14" t="s">
        <v>668</v>
      </c>
      <c r="B9" s="61" t="str">
        <f>IF(ISNA(VLOOKUP(A9,'Licenciés Jeunes 2023'!A:C,3,0)),"",VLOOKUP(A9,'Licenciés Jeunes 2023'!A:C,3,0))</f>
        <v/>
      </c>
      <c r="C9" s="32" t="str">
        <f>IF(ISNA(VLOOKUP(A9,'Licenciés Jeunes 2023'!A:C,2,0)),"",VLOOKUP(A9,'Licenciés Jeunes 2023'!A:C,2,0))</f>
        <v/>
      </c>
      <c r="D9" s="32" t="str">
        <f>IF(ISNA(VLOOKUP(A9,'Licenciés Jeunes 2023'!A:F,6,0)),"",VLOOKUP(A9,'Licenciés Jeunes 2023'!A:F,6,0))</f>
        <v/>
      </c>
      <c r="E9" s="6"/>
      <c r="F9" s="2">
        <f>IF(E$2="Bike &amp; Run",IF(ISNA(VLOOKUP(E9,Paramètres!$B$3:$C$56,2,FALSE)),0,VLOOKUP(E9,Paramètres!$B$3:$C$56,2,FALSE)*Paramètres!$K$3),IF(OR(E9="",OR($D9="",$D9="NL",$D9="HORS LIGUE")),0,VLOOKUP(IF(OR(E9="",OR($D9="",$D9="NL",$D9="HORS LIGUE")),"",COUNTIFS($D$5:$D$72,"&lt;&gt;"&amp;"",$D$5:$D$72,"&lt;&gt;"&amp;"NL",$D$5:$D$72,"&lt;&gt;"&amp;"HORS LIGUE",E$5:E$72,"&lt;"&amp;E9)+1),Paramètres!$B$3:$C$56,2,FALSE)*Paramètres!$K$3))</f>
        <v>0</v>
      </c>
      <c r="G9" s="4"/>
      <c r="H9" s="2">
        <f>IF(G$2="Bike &amp; Run",IF(ISNA(VLOOKUP(G9,Paramètres!$B$3:$C$56,2,FALSE)),0,VLOOKUP(G9,Paramètres!$B$3:$C$56,2,FALSE)*Paramètres!$K$4),IF(OR(G9="",OR($D9="",$D9="NL",$D9="HORS LIGUE")),0,VLOOKUP(IF(OR(G9="",OR($D9="",$D9="NL",$D9="HORS LIGUE")),"",COUNTIFS($D$5:$D$72,"&lt;&gt;"&amp;"",$D$5:$D$72,"&lt;&gt;"&amp;"NL",$D$5:$D$72,"&lt;&gt;"&amp;"HORS LIGUE",G$5:G$72,"&lt;"&amp;G9)+1),Paramètres!$B$3:$C$56,2,FALSE)*Paramètres!$K$4))</f>
        <v>0</v>
      </c>
      <c r="I9" s="36"/>
      <c r="J9" s="2">
        <f>IF(I$2="Bike &amp; Run",IF(ISNA(VLOOKUP(I9,Paramètres!$B$3:$C$56,2,FALSE)),0,VLOOKUP(I9,Paramètres!$B$3:$C$56,2,FALSE)*Paramètres!$K$5),IF(OR(I9="",OR($D9="",$D9="NL",$D9="HORS LIGUE")),0,VLOOKUP(IF(OR(I9="",OR($D9="",$D9="NL",$D9="HORS LIGUE")),"",COUNTIFS($D$5:$D$72,"&lt;&gt;"&amp;"",$D$5:$D$72,"&lt;&gt;"&amp;"NL",$D$5:$D$72,"&lt;&gt;"&amp;"HORS LIGUE",I$5:I$72,"&lt;"&amp;I9)+1),Paramètres!$B$3:$C$56,2,FALSE)*Paramètres!$K$5))</f>
        <v>0</v>
      </c>
      <c r="K9" s="4"/>
      <c r="L9" s="2">
        <f>IF(K$2="Bike &amp; Run",IF(ISNA(VLOOKUP(K9,Paramètres!$B$3:$C$56,2,FALSE)),0,VLOOKUP(K9,Paramètres!$B$3:$C$56,2,FALSE)*Paramètres!$K$6),IF(OR(K9="",OR($D9="",$D9="NL",$D9="HORS LIGUE")),0,VLOOKUP(IF(OR(K9="",OR($D9="",$D9="NL",$D9="HORS LIGUE")),"",COUNTIFS($D$5:$D$72,"&lt;&gt;"&amp;"",$D$5:$D$72,"&lt;&gt;"&amp;"NL",$D$5:$D$72,"&lt;&gt;"&amp;"HORS LIGUE",K$5:K$72,"&lt;"&amp;K9)+1),Paramètres!$B$3:$C$56,2,FALSE)*Paramètres!$K$6))</f>
        <v>0</v>
      </c>
      <c r="M9" s="4"/>
      <c r="N9" s="2">
        <f>IF(M$2="Bike &amp; Run",IF(ISNA(VLOOKUP(M9,Paramètres!$B$3:$C$56,2,FALSE)),0,VLOOKUP(M9,Paramètres!$B$3:$C$56,2,FALSE)*Paramètres!$K$7),IF(OR(M9="",OR($D9="",$D9="NL",$D9="HORS LIGUE")),0,VLOOKUP(IF(OR(M9="",OR($D9="",$D9="NL",$D9="HORS LIGUE")),"",COUNTIFS($D$5:$D$72,"&lt;&gt;"&amp;"",$D$5:$D$72,"&lt;&gt;"&amp;"NL",$D$5:$D$72,"&lt;&gt;"&amp;"HORS LIGUE",M$5:M$72,"&lt;"&amp;M9)+1),Paramètres!$B$3:$C$56,2,FALSE)*Paramètres!$K$7))</f>
        <v>0</v>
      </c>
      <c r="O9" s="46"/>
      <c r="P9" s="2">
        <f>IF(O$2="Bike &amp; Run",IF(ISNA(VLOOKUP(O9,Paramètres!$B$3:$C$56,2,FALSE)),0,VLOOKUP(O9,Paramètres!$B$3:$C$56,2,FALSE)*Paramètres!$K$8),IF(OR(O9="",OR($D9="",$D9="NL",$D9="HORS LIGUE")),0,VLOOKUP(IF(OR(O9="",OR($D9="",$D9="NL",$D9="HORS LIGUE")),"",COUNTIFS($D$5:$D$72,"&lt;&gt;"&amp;"",$D$5:$D$72,"&lt;&gt;"&amp;"NL",$D$5:$D$72,"&lt;&gt;"&amp;"HORS LIGUE",O$5:O$72,"&lt;"&amp;O9)+1),Paramètres!$B$3:$C$56,2,FALSE)*Paramètres!$K$8))</f>
        <v>0</v>
      </c>
      <c r="Q9" s="46"/>
      <c r="R9" s="2">
        <f>IF(Q$2="Bike &amp; Run",IF(ISNA(VLOOKUP(Q9,Paramètres!$B$3:$C$56,2,FALSE)),0,VLOOKUP(Q9,Paramètres!$B$3:$C$56,2,FALSE)*Paramètres!$K$9),IF(OR(Q9="",OR($D9="",$D9="NL",$D9="HORS LIGUE")),0,VLOOKUP(IF(OR(Q9="",OR($D9="",$D9="NL",$D9="HORS LIGUE")),"",COUNTIFS($D$5:$D$72,"&lt;&gt;"&amp;"",$D$5:$D$72,"&lt;&gt;"&amp;"NL",$D$5:$D$72,"&lt;&gt;"&amp;"HORS LIGUE",Q$5:Q$72,"&lt;"&amp;Q9)+1),Paramètres!$B$3:$C$56,2,FALSE)*Paramètres!$K$9))</f>
        <v>0</v>
      </c>
      <c r="S9" s="46"/>
      <c r="T9" s="2">
        <f>IF(S$2="Bike &amp; Run",IF(ISNA(VLOOKUP(S9,Paramètres!$B$3:$C$56,2,FALSE)),0,VLOOKUP(S9,Paramètres!$B$3:$C$56,2,FALSE)*Paramètres!$K$10),IF(OR(S9="",OR($D9="",$D9="NL",$D9="HORS LIGUE")),0,VLOOKUP(IF(OR(S9="",OR($D9="",$D9="NL",$D9="HORS LIGUE")),"",COUNTIFS($D$5:$D$72,"&lt;&gt;"&amp;"",$D$5:$D$72,"&lt;&gt;"&amp;"NL",$D$5:$D$72,"&lt;&gt;"&amp;"HORS LIGUE",S$5:S$72,"&lt;"&amp;S9)+1),Paramètres!$B$3:$C$56,2,FALSE)*Paramètres!$K$10))</f>
        <v>0</v>
      </c>
      <c r="U9" s="46"/>
      <c r="V9" s="2">
        <f>IF(U$2="Bike &amp; Run",IF(ISNA(VLOOKUP(U9,Paramètres!$B$3:$C$56,2,FALSE)),0,VLOOKUP(U9,Paramètres!$B$3:$C$56,2,FALSE)*Paramètres!$K$11),IF(OR(U9="",OR($D9="",$D9="NL",$D9="HORS LIGUE")),0,VLOOKUP(IF(OR(U9="",OR($D9="",$D9="NL",$D9="HORS LIGUE")),"",COUNTIFS($D$5:$D$72,"&lt;&gt;"&amp;"",$D$5:$D$72,"&lt;&gt;"&amp;"NL",$D$5:$D$72,"&lt;&gt;"&amp;"HORS LIGUE",U$5:U$72,"&lt;"&amp;U9)+1),Paramètres!$B$3:$C$56,2,FALSE)*Paramètres!$K$11))</f>
        <v>0</v>
      </c>
      <c r="W9" s="46"/>
      <c r="X9" s="2">
        <f>IF(W$2="Bike &amp; Run",IF(ISNA(VLOOKUP(W9,Paramètres!$B$3:$C$56,2,FALSE)),0,VLOOKUP(W9,Paramètres!$B$3:$C$56,2,FALSE)*Paramètres!$K$12),IF(OR(W9="",OR($D9="",$D9="NL",$D9="HORS LIGUE")),0,VLOOKUP(IF(OR(W9="",OR($D9="",$D9="NL",$D9="HORS LIGUE")),"",COUNTIFS($D$5:$D$72,"&lt;&gt;"&amp;"",$D$5:$D$72,"&lt;&gt;"&amp;"NL",$D$5:$D$72,"&lt;&gt;"&amp;"HORS LIGUE",W$5:W$72,"&lt;"&amp;W9)+1),Paramètres!$B$3:$C$56,2,FALSE)*Paramètres!$K$12))</f>
        <v>0</v>
      </c>
      <c r="Y9" s="46"/>
      <c r="Z9" s="2">
        <f>IF(Y$2="Bike &amp; Run",IF(ISNA(VLOOKUP(Y9,Paramètres!$B$3:$C$56,2,FALSE)),0,VLOOKUP(Y9,Paramètres!$B$3:$C$56,2,FALSE)*Paramètres!$K$13),IF(OR(Y9="",OR($D9="",$D9="NL",$D9="HORS LIGUE")),0,VLOOKUP(IF(OR(Y9="",OR($D9="",$D9="NL",$D9="HORS LIGUE")),"",COUNTIFS($D$5:$D$72,"&lt;&gt;"&amp;"",$D$5:$D$72,"&lt;&gt;"&amp;"NL",$D$5:$D$72,"&lt;&gt;"&amp;"HORS LIGUE",Y$5:Y$72,"&lt;"&amp;Y9)+1),Paramètres!$B$3:$C$56,2,FALSE)*Paramètres!$K$13))</f>
        <v>0</v>
      </c>
      <c r="AA9" s="46"/>
      <c r="AB9" s="2">
        <f>IF(AA$2="Bike &amp; Run",IF(ISNA(VLOOKUP(AA9,Paramètres!$B$3:$C$56,2,FALSE)),0,VLOOKUP(AA9,Paramètres!$B$3:$C$56,2,FALSE)*Paramètres!$K$14),IF(OR(AA9="",OR($D9="",$D9="NL",$D9="HORS LIGUE")),0,VLOOKUP(IF(OR(AA9="",OR($D9="",$D9="NL",$D9="HORS LIGUE")),"",COUNTIFS($D$5:$D$72,"&lt;&gt;"&amp;"",$D$5:$D$72,"&lt;&gt;"&amp;"NL",$D$5:$D$72,"&lt;&gt;"&amp;"HORS LIGUE",AA$5:AA$72,"&lt;"&amp;AA9)+1),Paramètres!$B$3:$C$56,2,FALSE)*Paramètres!$K$14))</f>
        <v>0</v>
      </c>
      <c r="AC9" s="46"/>
      <c r="AD9" s="2">
        <f>IF(AC$2="Bike &amp; Run",IF(ISNA(VLOOKUP(AC9,Paramètres!$B$3:$C$56,2,FALSE)),0,VLOOKUP(AC9,Paramètres!$B$3:$C$56,2,FALSE)*Paramètres!$K$15),IF(OR(AC9="",OR($D9="",$D9="NL",$D9="HORS LIGUE")),0,VLOOKUP(IF(OR(AC9="",OR($D9="",$D9="NL",$D9="HORS LIGUE")),"",COUNTIFS($D$5:$D$72,"&lt;&gt;"&amp;"",$D$5:$D$72,"&lt;&gt;"&amp;"NL",$D$5:$D$72,"&lt;&gt;"&amp;"HORS LIGUE",AC$5:AC$72,"&lt;"&amp;AC9)+1),Paramètres!$B$3:$C$56,2,FALSE)*Paramètres!$K$15))</f>
        <v>0</v>
      </c>
      <c r="AE9" s="46"/>
      <c r="AF9" s="2">
        <f>IF(AE$2="Bike &amp; Run",IF(ISNA(VLOOKUP(AE9,Paramètres!$B$3:$C$56,2,FALSE)),0,VLOOKUP(AE9,Paramètres!$B$3:$C$56,2,FALSE)*Paramètres!$K$16),IF(OR(AE9="",OR($D9="",$D9="NL",$D9="HORS LIGUE")),0,VLOOKUP(IF(OR(AE9="",OR($D9="",$D9="NL",$D9="HORS LIGUE")),"",COUNTIFS($D$5:$D$72,"&lt;&gt;"&amp;"",$D$5:$D$72,"&lt;&gt;"&amp;"NL",$D$5:$D$72,"&lt;&gt;"&amp;"HORS LIGUE",AE$5:AE$72,"&lt;"&amp;AE9)+1),Paramètres!$B$3:$C$56,2,FALSE)*Paramètres!$K$16))</f>
        <v>0</v>
      </c>
      <c r="AG9" s="46"/>
      <c r="AH9" s="2">
        <f>IF(AG$2="Bike &amp; Run",IF(ISNA(VLOOKUP(AG9,Paramètres!$B$3:$C$56,2,FALSE)),0,VLOOKUP(AG9,Paramètres!$B$3:$C$56,2,FALSE)*Paramètres!$K$17),IF(OR(AG9="",OR($D9="",$D9="NL",$D9="HORS LIGUE")),0,VLOOKUP(IF(OR(AG9="",OR($D9="",$D9="NL",$D9="HORS LIGUE")),"",COUNTIFS($D$5:$D$72,"&lt;&gt;"&amp;"",$D$5:$D$72,"&lt;&gt;"&amp;"NL",$D$5:$D$72,"&lt;&gt;"&amp;"HORS LIGUE",AG$5:AG$72,"&lt;"&amp;AG9)+1),Paramètres!$B$3:$C$56,2,FALSE)*Paramètres!$K$17))</f>
        <v>0</v>
      </c>
      <c r="AI9" s="40">
        <f t="shared" si="0"/>
        <v>0</v>
      </c>
      <c r="AJ9" s="3" t="str">
        <f t="shared" si="1"/>
        <v/>
      </c>
      <c r="AK9" s="5">
        <f t="shared" si="2"/>
        <v>0</v>
      </c>
      <c r="AL9" s="41">
        <f t="shared" si="3"/>
        <v>0</v>
      </c>
      <c r="AM9" s="33" t="str">
        <f t="shared" si="4"/>
        <v/>
      </c>
      <c r="AO9" s="22">
        <f t="shared" si="5"/>
        <v>0</v>
      </c>
      <c r="AP9">
        <f t="shared" si="6"/>
        <v>0</v>
      </c>
      <c r="AQ9">
        <f t="shared" si="7"/>
        <v>0</v>
      </c>
      <c r="AR9">
        <f t="shared" si="8"/>
        <v>0</v>
      </c>
      <c r="AS9">
        <f t="shared" si="9"/>
        <v>0</v>
      </c>
      <c r="AT9">
        <f t="shared" si="10"/>
        <v>0</v>
      </c>
      <c r="AU9">
        <f t="shared" si="11"/>
        <v>0</v>
      </c>
      <c r="AV9">
        <f t="shared" si="12"/>
        <v>0</v>
      </c>
      <c r="AW9">
        <f t="shared" si="13"/>
        <v>0</v>
      </c>
      <c r="AX9">
        <f t="shared" si="14"/>
        <v>0</v>
      </c>
      <c r="AY9">
        <f t="shared" si="15"/>
        <v>0</v>
      </c>
      <c r="AZ9">
        <f t="shared" si="16"/>
        <v>0</v>
      </c>
      <c r="BA9">
        <f t="shared" si="17"/>
        <v>0</v>
      </c>
      <c r="BB9">
        <f t="shared" si="18"/>
        <v>0</v>
      </c>
      <c r="BC9">
        <f t="shared" si="19"/>
        <v>0</v>
      </c>
      <c r="BD9">
        <f t="shared" si="20"/>
        <v>0</v>
      </c>
      <c r="BE9" s="22">
        <f t="shared" ref="BE9:BR9" si="25">BD9+LARGE($AO9:$BC9,BE$4)</f>
        <v>0</v>
      </c>
      <c r="BF9" s="22">
        <f t="shared" si="25"/>
        <v>0</v>
      </c>
      <c r="BG9" s="22">
        <f t="shared" si="25"/>
        <v>0</v>
      </c>
      <c r="BH9" s="22">
        <f t="shared" si="25"/>
        <v>0</v>
      </c>
      <c r="BI9" s="22">
        <f t="shared" si="25"/>
        <v>0</v>
      </c>
      <c r="BJ9" s="22">
        <f t="shared" si="25"/>
        <v>0</v>
      </c>
      <c r="BK9" s="22">
        <f t="shared" si="25"/>
        <v>0</v>
      </c>
      <c r="BL9" s="22">
        <f t="shared" si="25"/>
        <v>0</v>
      </c>
      <c r="BM9" s="22">
        <f t="shared" si="25"/>
        <v>0</v>
      </c>
      <c r="BN9" s="22">
        <f t="shared" si="25"/>
        <v>0</v>
      </c>
      <c r="BO9" s="22">
        <f t="shared" si="25"/>
        <v>0</v>
      </c>
      <c r="BP9" s="22">
        <f t="shared" si="25"/>
        <v>0</v>
      </c>
      <c r="BQ9" s="22">
        <f t="shared" si="25"/>
        <v>0</v>
      </c>
      <c r="BR9" s="22">
        <f t="shared" si="25"/>
        <v>0</v>
      </c>
    </row>
    <row r="10" spans="1:70" ht="16.5">
      <c r="A10" s="14" t="s">
        <v>745</v>
      </c>
      <c r="B10" s="61" t="str">
        <f>IF(ISNA(VLOOKUP(A10,'Licenciés Jeunes 2023'!A:C,3,0)),"",VLOOKUP(A10,'Licenciés Jeunes 2023'!A:C,3,0))</f>
        <v/>
      </c>
      <c r="C10" s="32" t="str">
        <f>IF(ISNA(VLOOKUP(A10,'Licenciés Jeunes 2023'!A:C,2,0)),"",VLOOKUP(A10,'Licenciés Jeunes 2023'!A:C,2,0))</f>
        <v/>
      </c>
      <c r="D10" s="32" t="str">
        <f>IF(ISNA(VLOOKUP(A10,'Licenciés Jeunes 2023'!A:F,6,0)),"",VLOOKUP(A10,'Licenciés Jeunes 2023'!A:F,6,0))</f>
        <v/>
      </c>
      <c r="E10" s="6"/>
      <c r="F10" s="2">
        <f>IF(E$2="Bike &amp; Run",IF(ISNA(VLOOKUP(E10,Paramètres!$B$3:$C$56,2,FALSE)),0,VLOOKUP(E10,Paramètres!$B$3:$C$56,2,FALSE)*Paramètres!$K$3),IF(OR(E10="",OR($D10="",$D10="NL",$D10="HORS LIGUE")),0,VLOOKUP(IF(OR(E10="",OR($D10="",$D10="NL",$D10="HORS LIGUE")),"",COUNTIFS($D$5:$D$72,"&lt;&gt;"&amp;"",$D$5:$D$72,"&lt;&gt;"&amp;"NL",$D$5:$D$72,"&lt;&gt;"&amp;"HORS LIGUE",E$5:E$72,"&lt;"&amp;E10)+1),Paramètres!$B$3:$C$56,2,FALSE)*Paramètres!$K$3))</f>
        <v>0</v>
      </c>
      <c r="G10" s="4"/>
      <c r="H10" s="2">
        <f>IF(G$2="Bike &amp; Run",IF(ISNA(VLOOKUP(G10,Paramètres!$B$3:$C$56,2,FALSE)),0,VLOOKUP(G10,Paramètres!$B$3:$C$56,2,FALSE)*Paramètres!$K$4),IF(OR(G10="",OR($D10="",$D10="NL",$D10="HORS LIGUE")),0,VLOOKUP(IF(OR(G10="",OR($D10="",$D10="NL",$D10="HORS LIGUE")),"",COUNTIFS($D$5:$D$72,"&lt;&gt;"&amp;"",$D$5:$D$72,"&lt;&gt;"&amp;"NL",$D$5:$D$72,"&lt;&gt;"&amp;"HORS LIGUE",G$5:G$72,"&lt;"&amp;G10)+1),Paramètres!$B$3:$C$56,2,FALSE)*Paramètres!$K$4))</f>
        <v>0</v>
      </c>
      <c r="I10" s="36"/>
      <c r="J10" s="2">
        <f>IF(I$2="Bike &amp; Run",IF(ISNA(VLOOKUP(I10,Paramètres!$B$3:$C$56,2,FALSE)),0,VLOOKUP(I10,Paramètres!$B$3:$C$56,2,FALSE)*Paramètres!$K$5),IF(OR(I10="",OR($D10="",$D10="NL",$D10="HORS LIGUE")),0,VLOOKUP(IF(OR(I10="",OR($D10="",$D10="NL",$D10="HORS LIGUE")),"",COUNTIFS($D$5:$D$72,"&lt;&gt;"&amp;"",$D$5:$D$72,"&lt;&gt;"&amp;"NL",$D$5:$D$72,"&lt;&gt;"&amp;"HORS LIGUE",I$5:I$72,"&lt;"&amp;I10)+1),Paramètres!$B$3:$C$56,2,FALSE)*Paramètres!$K$5))</f>
        <v>0</v>
      </c>
      <c r="K10" s="4"/>
      <c r="L10" s="2">
        <f>IF(K$2="Bike &amp; Run",IF(ISNA(VLOOKUP(K10,Paramètres!$B$3:$C$56,2,FALSE)),0,VLOOKUP(K10,Paramètres!$B$3:$C$56,2,FALSE)*Paramètres!$K$6),IF(OR(K10="",OR($D10="",$D10="NL",$D10="HORS LIGUE")),0,VLOOKUP(IF(OR(K10="",OR($D10="",$D10="NL",$D10="HORS LIGUE")),"",COUNTIFS($D$5:$D$72,"&lt;&gt;"&amp;"",$D$5:$D$72,"&lt;&gt;"&amp;"NL",$D$5:$D$72,"&lt;&gt;"&amp;"HORS LIGUE",K$5:K$72,"&lt;"&amp;K10)+1),Paramètres!$B$3:$C$56,2,FALSE)*Paramètres!$K$6))</f>
        <v>0</v>
      </c>
      <c r="M10" s="4"/>
      <c r="N10" s="2">
        <f>IF(M$2="Bike &amp; Run",IF(ISNA(VLOOKUP(M10,Paramètres!$B$3:$C$56,2,FALSE)),0,VLOOKUP(M10,Paramètres!$B$3:$C$56,2,FALSE)*Paramètres!$K$7),IF(OR(M10="",OR($D10="",$D10="NL",$D10="HORS LIGUE")),0,VLOOKUP(IF(OR(M10="",OR($D10="",$D10="NL",$D10="HORS LIGUE")),"",COUNTIFS($D$5:$D$72,"&lt;&gt;"&amp;"",$D$5:$D$72,"&lt;&gt;"&amp;"NL",$D$5:$D$72,"&lt;&gt;"&amp;"HORS LIGUE",M$5:M$72,"&lt;"&amp;M10)+1),Paramètres!$B$3:$C$56,2,FALSE)*Paramètres!$K$7))</f>
        <v>0</v>
      </c>
      <c r="O10" s="46"/>
      <c r="P10" s="2">
        <f>IF(O$2="Bike &amp; Run",IF(ISNA(VLOOKUP(O10,Paramètres!$B$3:$C$56,2,FALSE)),0,VLOOKUP(O10,Paramètres!$B$3:$C$56,2,FALSE)*Paramètres!$K$8),IF(OR(O10="",OR($D10="",$D10="NL",$D10="HORS LIGUE")),0,VLOOKUP(IF(OR(O10="",OR($D10="",$D10="NL",$D10="HORS LIGUE")),"",COUNTIFS($D$5:$D$72,"&lt;&gt;"&amp;"",$D$5:$D$72,"&lt;&gt;"&amp;"NL",$D$5:$D$72,"&lt;&gt;"&amp;"HORS LIGUE",O$5:O$72,"&lt;"&amp;O10)+1),Paramètres!$B$3:$C$56,2,FALSE)*Paramètres!$K$8))</f>
        <v>0</v>
      </c>
      <c r="Q10" s="46"/>
      <c r="R10" s="2">
        <f>IF(Q$2="Bike &amp; Run",IF(ISNA(VLOOKUP(Q10,Paramètres!$B$3:$C$56,2,FALSE)),0,VLOOKUP(Q10,Paramètres!$B$3:$C$56,2,FALSE)*Paramètres!$K$9),IF(OR(Q10="",OR($D10="",$D10="NL",$D10="HORS LIGUE")),0,VLOOKUP(IF(OR(Q10="",OR($D10="",$D10="NL",$D10="HORS LIGUE")),"",COUNTIFS($D$5:$D$72,"&lt;&gt;"&amp;"",$D$5:$D$72,"&lt;&gt;"&amp;"NL",$D$5:$D$72,"&lt;&gt;"&amp;"HORS LIGUE",Q$5:Q$72,"&lt;"&amp;Q10)+1),Paramètres!$B$3:$C$56,2,FALSE)*Paramètres!$K$9))</f>
        <v>0</v>
      </c>
      <c r="S10" s="46"/>
      <c r="T10" s="2">
        <f>IF(S$2="Bike &amp; Run",IF(ISNA(VLOOKUP(S10,Paramètres!$B$3:$C$56,2,FALSE)),0,VLOOKUP(S10,Paramètres!$B$3:$C$56,2,FALSE)*Paramètres!$K$10),IF(OR(S10="",OR($D10="",$D10="NL",$D10="HORS LIGUE")),0,VLOOKUP(IF(OR(S10="",OR($D10="",$D10="NL",$D10="HORS LIGUE")),"",COUNTIFS($D$5:$D$72,"&lt;&gt;"&amp;"",$D$5:$D$72,"&lt;&gt;"&amp;"NL",$D$5:$D$72,"&lt;&gt;"&amp;"HORS LIGUE",S$5:S$72,"&lt;"&amp;S10)+1),Paramètres!$B$3:$C$56,2,FALSE)*Paramètres!$K$10))</f>
        <v>0</v>
      </c>
      <c r="U10" s="46"/>
      <c r="V10" s="2">
        <f>IF(U$2="Bike &amp; Run",IF(ISNA(VLOOKUP(U10,Paramètres!$B$3:$C$56,2,FALSE)),0,VLOOKUP(U10,Paramètres!$B$3:$C$56,2,FALSE)*Paramètres!$K$11),IF(OR(U10="",OR($D10="",$D10="NL",$D10="HORS LIGUE")),0,VLOOKUP(IF(OR(U10="",OR($D10="",$D10="NL",$D10="HORS LIGUE")),"",COUNTIFS($D$5:$D$72,"&lt;&gt;"&amp;"",$D$5:$D$72,"&lt;&gt;"&amp;"NL",$D$5:$D$72,"&lt;&gt;"&amp;"HORS LIGUE",U$5:U$72,"&lt;"&amp;U10)+1),Paramètres!$B$3:$C$56,2,FALSE)*Paramètres!$K$11))</f>
        <v>0</v>
      </c>
      <c r="W10" s="46"/>
      <c r="X10" s="2">
        <f>IF(W$2="Bike &amp; Run",IF(ISNA(VLOOKUP(W10,Paramètres!$B$3:$C$56,2,FALSE)),0,VLOOKUP(W10,Paramètres!$B$3:$C$56,2,FALSE)*Paramètres!$K$12),IF(OR(W10="",OR($D10="",$D10="NL",$D10="HORS LIGUE")),0,VLOOKUP(IF(OR(W10="",OR($D10="",$D10="NL",$D10="HORS LIGUE")),"",COUNTIFS($D$5:$D$72,"&lt;&gt;"&amp;"",$D$5:$D$72,"&lt;&gt;"&amp;"NL",$D$5:$D$72,"&lt;&gt;"&amp;"HORS LIGUE",W$5:W$72,"&lt;"&amp;W10)+1),Paramètres!$B$3:$C$56,2,FALSE)*Paramètres!$K$12))</f>
        <v>0</v>
      </c>
      <c r="Y10" s="46"/>
      <c r="Z10" s="2">
        <f>IF(Y$2="Bike &amp; Run",IF(ISNA(VLOOKUP(Y10,Paramètres!$B$3:$C$56,2,FALSE)),0,VLOOKUP(Y10,Paramètres!$B$3:$C$56,2,FALSE)*Paramètres!$K$13),IF(OR(Y10="",OR($D10="",$D10="NL",$D10="HORS LIGUE")),0,VLOOKUP(IF(OR(Y10="",OR($D10="",$D10="NL",$D10="HORS LIGUE")),"",COUNTIFS($D$5:$D$72,"&lt;&gt;"&amp;"",$D$5:$D$72,"&lt;&gt;"&amp;"NL",$D$5:$D$72,"&lt;&gt;"&amp;"HORS LIGUE",Y$5:Y$72,"&lt;"&amp;Y10)+1),Paramètres!$B$3:$C$56,2,FALSE)*Paramètres!$K$13))</f>
        <v>0</v>
      </c>
      <c r="AA10" s="46"/>
      <c r="AB10" s="2">
        <f>IF(AA$2="Bike &amp; Run",IF(ISNA(VLOOKUP(AA10,Paramètres!$B$3:$C$56,2,FALSE)),0,VLOOKUP(AA10,Paramètres!$B$3:$C$56,2,FALSE)*Paramètres!$K$14),IF(OR(AA10="",OR($D10="",$D10="NL",$D10="HORS LIGUE")),0,VLOOKUP(IF(OR(AA10="",OR($D10="",$D10="NL",$D10="HORS LIGUE")),"",COUNTIFS($D$5:$D$72,"&lt;&gt;"&amp;"",$D$5:$D$72,"&lt;&gt;"&amp;"NL",$D$5:$D$72,"&lt;&gt;"&amp;"HORS LIGUE",AA$5:AA$72,"&lt;"&amp;AA10)+1),Paramètres!$B$3:$C$56,2,FALSE)*Paramètres!$K$14))</f>
        <v>0</v>
      </c>
      <c r="AC10" s="46"/>
      <c r="AD10" s="2">
        <f>IF(AC$2="Bike &amp; Run",IF(ISNA(VLOOKUP(AC10,Paramètres!$B$3:$C$56,2,FALSE)),0,VLOOKUP(AC10,Paramètres!$B$3:$C$56,2,FALSE)*Paramètres!$K$15),IF(OR(AC10="",OR($D10="",$D10="NL",$D10="HORS LIGUE")),0,VLOOKUP(IF(OR(AC10="",OR($D10="",$D10="NL",$D10="HORS LIGUE")),"",COUNTIFS($D$5:$D$72,"&lt;&gt;"&amp;"",$D$5:$D$72,"&lt;&gt;"&amp;"NL",$D$5:$D$72,"&lt;&gt;"&amp;"HORS LIGUE",AC$5:AC$72,"&lt;"&amp;AC10)+1),Paramètres!$B$3:$C$56,2,FALSE)*Paramètres!$K$15))</f>
        <v>0</v>
      </c>
      <c r="AE10" s="46"/>
      <c r="AF10" s="2">
        <f>IF(AE$2="Bike &amp; Run",IF(ISNA(VLOOKUP(AE10,Paramètres!$B$3:$C$56,2,FALSE)),0,VLOOKUP(AE10,Paramètres!$B$3:$C$56,2,FALSE)*Paramètres!$K$16),IF(OR(AE10="",OR($D10="",$D10="NL",$D10="HORS LIGUE")),0,VLOOKUP(IF(OR(AE10="",OR($D10="",$D10="NL",$D10="HORS LIGUE")),"",COUNTIFS($D$5:$D$72,"&lt;&gt;"&amp;"",$D$5:$D$72,"&lt;&gt;"&amp;"NL",$D$5:$D$72,"&lt;&gt;"&amp;"HORS LIGUE",AE$5:AE$72,"&lt;"&amp;AE10)+1),Paramètres!$B$3:$C$56,2,FALSE)*Paramètres!$K$16))</f>
        <v>0</v>
      </c>
      <c r="AG10" s="46"/>
      <c r="AH10" s="2">
        <f>IF(AG$2="Bike &amp; Run",IF(ISNA(VLOOKUP(AG10,Paramètres!$B$3:$C$56,2,FALSE)),0,VLOOKUP(AG10,Paramètres!$B$3:$C$56,2,FALSE)*Paramètres!$K$17),IF(OR(AG10="",OR($D10="",$D10="NL",$D10="HORS LIGUE")),0,VLOOKUP(IF(OR(AG10="",OR($D10="",$D10="NL",$D10="HORS LIGUE")),"",COUNTIFS($D$5:$D$72,"&lt;&gt;"&amp;"",$D$5:$D$72,"&lt;&gt;"&amp;"NL",$D$5:$D$72,"&lt;&gt;"&amp;"HORS LIGUE",AG$5:AG$72,"&lt;"&amp;AG10)+1),Paramètres!$B$3:$C$56,2,FALSE)*Paramètres!$K$17))</f>
        <v>0</v>
      </c>
      <c r="AI10" s="40">
        <f t="shared" si="0"/>
        <v>0</v>
      </c>
      <c r="AJ10" s="3" t="str">
        <f t="shared" si="1"/>
        <v/>
      </c>
      <c r="AK10" s="5">
        <f t="shared" si="2"/>
        <v>0</v>
      </c>
      <c r="AL10" s="41">
        <f t="shared" si="3"/>
        <v>0</v>
      </c>
      <c r="AM10" s="33" t="str">
        <f t="shared" si="4"/>
        <v/>
      </c>
      <c r="AO10" s="22">
        <f t="shared" si="5"/>
        <v>0</v>
      </c>
      <c r="AP10">
        <f t="shared" si="6"/>
        <v>0</v>
      </c>
      <c r="AQ10">
        <f t="shared" si="7"/>
        <v>0</v>
      </c>
      <c r="AR10">
        <f t="shared" si="8"/>
        <v>0</v>
      </c>
      <c r="AS10">
        <f t="shared" si="9"/>
        <v>0</v>
      </c>
      <c r="AT10">
        <f t="shared" si="10"/>
        <v>0</v>
      </c>
      <c r="AU10">
        <f t="shared" si="11"/>
        <v>0</v>
      </c>
      <c r="AV10">
        <f t="shared" si="12"/>
        <v>0</v>
      </c>
      <c r="AW10">
        <f t="shared" si="13"/>
        <v>0</v>
      </c>
      <c r="AX10">
        <f t="shared" si="14"/>
        <v>0</v>
      </c>
      <c r="AY10">
        <f t="shared" si="15"/>
        <v>0</v>
      </c>
      <c r="AZ10">
        <f t="shared" si="16"/>
        <v>0</v>
      </c>
      <c r="BA10">
        <f t="shared" si="17"/>
        <v>0</v>
      </c>
      <c r="BB10">
        <f t="shared" si="18"/>
        <v>0</v>
      </c>
      <c r="BC10">
        <f t="shared" si="19"/>
        <v>0</v>
      </c>
      <c r="BD10">
        <f t="shared" si="20"/>
        <v>0</v>
      </c>
      <c r="BE10" s="22">
        <f t="shared" ref="BE10:BR10" si="26">BD10+LARGE($AO10:$BC10,BE$4)</f>
        <v>0</v>
      </c>
      <c r="BF10" s="22">
        <f t="shared" si="26"/>
        <v>0</v>
      </c>
      <c r="BG10" s="22">
        <f t="shared" si="26"/>
        <v>0</v>
      </c>
      <c r="BH10" s="22">
        <f t="shared" si="26"/>
        <v>0</v>
      </c>
      <c r="BI10" s="22">
        <f t="shared" si="26"/>
        <v>0</v>
      </c>
      <c r="BJ10" s="22">
        <f t="shared" si="26"/>
        <v>0</v>
      </c>
      <c r="BK10" s="22">
        <f t="shared" si="26"/>
        <v>0</v>
      </c>
      <c r="BL10" s="22">
        <f t="shared" si="26"/>
        <v>0</v>
      </c>
      <c r="BM10" s="22">
        <f t="shared" si="26"/>
        <v>0</v>
      </c>
      <c r="BN10" s="22">
        <f t="shared" si="26"/>
        <v>0</v>
      </c>
      <c r="BO10" s="22">
        <f t="shared" si="26"/>
        <v>0</v>
      </c>
      <c r="BP10" s="22">
        <f t="shared" si="26"/>
        <v>0</v>
      </c>
      <c r="BQ10" s="22">
        <f t="shared" si="26"/>
        <v>0</v>
      </c>
      <c r="BR10" s="22">
        <f t="shared" si="26"/>
        <v>0</v>
      </c>
    </row>
    <row r="11" spans="1:70" ht="16.5">
      <c r="A11" s="14" t="s">
        <v>706</v>
      </c>
      <c r="B11" s="61" t="str">
        <f>IF(ISNA(VLOOKUP(A11,'Licenciés Jeunes 2023'!A:C,3,0)),"",VLOOKUP(A11,'Licenciés Jeunes 2023'!A:C,3,0))</f>
        <v/>
      </c>
      <c r="C11" s="32" t="str">
        <f>IF(ISNA(VLOOKUP(A11,'Licenciés Jeunes 2023'!A:C,2,0)),"",VLOOKUP(A11,'Licenciés Jeunes 2023'!A:C,2,0))</f>
        <v/>
      </c>
      <c r="D11" s="32" t="str">
        <f>IF(ISNA(VLOOKUP(A11,'Licenciés Jeunes 2023'!A:F,6,0)),"",VLOOKUP(A11,'Licenciés Jeunes 2023'!A:F,6,0))</f>
        <v/>
      </c>
      <c r="E11" s="6"/>
      <c r="F11" s="2">
        <f>IF(E$2="Bike &amp; Run",IF(ISNA(VLOOKUP(E11,Paramètres!$B$3:$C$56,2,FALSE)),0,VLOOKUP(E11,Paramètres!$B$3:$C$56,2,FALSE)*Paramètres!$K$3),IF(OR(E11="",OR($D11="",$D11="NL",$D11="HORS LIGUE")),0,VLOOKUP(IF(OR(E11="",OR($D11="",$D11="NL",$D11="HORS LIGUE")),"",COUNTIFS($D$5:$D$72,"&lt;&gt;"&amp;"",$D$5:$D$72,"&lt;&gt;"&amp;"NL",$D$5:$D$72,"&lt;&gt;"&amp;"HORS LIGUE",E$5:E$72,"&lt;"&amp;E11)+1),Paramètres!$B$3:$C$56,2,FALSE)*Paramètres!$K$3))</f>
        <v>0</v>
      </c>
      <c r="G11" s="4"/>
      <c r="H11" s="2">
        <f>IF(G$2="Bike &amp; Run",IF(ISNA(VLOOKUP(G11,Paramètres!$B$3:$C$56,2,FALSE)),0,VLOOKUP(G11,Paramètres!$B$3:$C$56,2,FALSE)*Paramètres!$K$4),IF(OR(G11="",OR($D11="",$D11="NL",$D11="HORS LIGUE")),0,VLOOKUP(IF(OR(G11="",OR($D11="",$D11="NL",$D11="HORS LIGUE")),"",COUNTIFS($D$5:$D$72,"&lt;&gt;"&amp;"",$D$5:$D$72,"&lt;&gt;"&amp;"NL",$D$5:$D$72,"&lt;&gt;"&amp;"HORS LIGUE",G$5:G$72,"&lt;"&amp;G11)+1),Paramètres!$B$3:$C$56,2,FALSE)*Paramètres!$K$4))</f>
        <v>0</v>
      </c>
      <c r="I11" s="36"/>
      <c r="J11" s="2">
        <f>IF(I$2="Bike &amp; Run",IF(ISNA(VLOOKUP(I11,Paramètres!$B$3:$C$56,2,FALSE)),0,VLOOKUP(I11,Paramètres!$B$3:$C$56,2,FALSE)*Paramètres!$K$5),IF(OR(I11="",OR($D11="",$D11="NL",$D11="HORS LIGUE")),0,VLOOKUP(IF(OR(I11="",OR($D11="",$D11="NL",$D11="HORS LIGUE")),"",COUNTIFS($D$5:$D$72,"&lt;&gt;"&amp;"",$D$5:$D$72,"&lt;&gt;"&amp;"NL",$D$5:$D$72,"&lt;&gt;"&amp;"HORS LIGUE",I$5:I$72,"&lt;"&amp;I11)+1),Paramètres!$B$3:$C$56,2,FALSE)*Paramètres!$K$5))</f>
        <v>0</v>
      </c>
      <c r="K11" s="4"/>
      <c r="L11" s="2">
        <f>IF(K$2="Bike &amp; Run",IF(ISNA(VLOOKUP(K11,Paramètres!$B$3:$C$56,2,FALSE)),0,VLOOKUP(K11,Paramètres!$B$3:$C$56,2,FALSE)*Paramètres!$K$6),IF(OR(K11="",OR($D11="",$D11="NL",$D11="HORS LIGUE")),0,VLOOKUP(IF(OR(K11="",OR($D11="",$D11="NL",$D11="HORS LIGUE")),"",COUNTIFS($D$5:$D$72,"&lt;&gt;"&amp;"",$D$5:$D$72,"&lt;&gt;"&amp;"NL",$D$5:$D$72,"&lt;&gt;"&amp;"HORS LIGUE",K$5:K$72,"&lt;"&amp;K11)+1),Paramètres!$B$3:$C$56,2,FALSE)*Paramètres!$K$6))</f>
        <v>0</v>
      </c>
      <c r="M11" s="4"/>
      <c r="N11" s="2">
        <f>IF(M$2="Bike &amp; Run",IF(ISNA(VLOOKUP(M11,Paramètres!$B$3:$C$56,2,FALSE)),0,VLOOKUP(M11,Paramètres!$B$3:$C$56,2,FALSE)*Paramètres!$K$7),IF(OR(M11="",OR($D11="",$D11="NL",$D11="HORS LIGUE")),0,VLOOKUP(IF(OR(M11="",OR($D11="",$D11="NL",$D11="HORS LIGUE")),"",COUNTIFS($D$5:$D$72,"&lt;&gt;"&amp;"",$D$5:$D$72,"&lt;&gt;"&amp;"NL",$D$5:$D$72,"&lt;&gt;"&amp;"HORS LIGUE",M$5:M$72,"&lt;"&amp;M11)+1),Paramètres!$B$3:$C$56,2,FALSE)*Paramètres!$K$7))</f>
        <v>0</v>
      </c>
      <c r="O11" s="46"/>
      <c r="P11" s="2">
        <f>IF(O$2="Bike &amp; Run",IF(ISNA(VLOOKUP(O11,Paramètres!$B$3:$C$56,2,FALSE)),0,VLOOKUP(O11,Paramètres!$B$3:$C$56,2,FALSE)*Paramètres!$K$8),IF(OR(O11="",OR($D11="",$D11="NL",$D11="HORS LIGUE")),0,VLOOKUP(IF(OR(O11="",OR($D11="",$D11="NL",$D11="HORS LIGUE")),"",COUNTIFS($D$5:$D$72,"&lt;&gt;"&amp;"",$D$5:$D$72,"&lt;&gt;"&amp;"NL",$D$5:$D$72,"&lt;&gt;"&amp;"HORS LIGUE",O$5:O$72,"&lt;"&amp;O11)+1),Paramètres!$B$3:$C$56,2,FALSE)*Paramètres!$K$8))</f>
        <v>0</v>
      </c>
      <c r="Q11" s="46"/>
      <c r="R11" s="2">
        <f>IF(Q$2="Bike &amp; Run",IF(ISNA(VLOOKUP(Q11,Paramètres!$B$3:$C$56,2,FALSE)),0,VLOOKUP(Q11,Paramètres!$B$3:$C$56,2,FALSE)*Paramètres!$K$9),IF(OR(Q11="",OR($D11="",$D11="NL",$D11="HORS LIGUE")),0,VLOOKUP(IF(OR(Q11="",OR($D11="",$D11="NL",$D11="HORS LIGUE")),"",COUNTIFS($D$5:$D$72,"&lt;&gt;"&amp;"",$D$5:$D$72,"&lt;&gt;"&amp;"NL",$D$5:$D$72,"&lt;&gt;"&amp;"HORS LIGUE",Q$5:Q$72,"&lt;"&amp;Q11)+1),Paramètres!$B$3:$C$56,2,FALSE)*Paramètres!$K$9))</f>
        <v>0</v>
      </c>
      <c r="S11" s="46"/>
      <c r="T11" s="2">
        <f>IF(S$2="Bike &amp; Run",IF(ISNA(VLOOKUP(S11,Paramètres!$B$3:$C$56,2,FALSE)),0,VLOOKUP(S11,Paramètres!$B$3:$C$56,2,FALSE)*Paramètres!$K$10),IF(OR(S11="",OR($D11="",$D11="NL",$D11="HORS LIGUE")),0,VLOOKUP(IF(OR(S11="",OR($D11="",$D11="NL",$D11="HORS LIGUE")),"",COUNTIFS($D$5:$D$72,"&lt;&gt;"&amp;"",$D$5:$D$72,"&lt;&gt;"&amp;"NL",$D$5:$D$72,"&lt;&gt;"&amp;"HORS LIGUE",S$5:S$72,"&lt;"&amp;S11)+1),Paramètres!$B$3:$C$56,2,FALSE)*Paramètres!$K$10))</f>
        <v>0</v>
      </c>
      <c r="U11" s="46"/>
      <c r="V11" s="2">
        <f>IF(U$2="Bike &amp; Run",IF(ISNA(VLOOKUP(U11,Paramètres!$B$3:$C$56,2,FALSE)),0,VLOOKUP(U11,Paramètres!$B$3:$C$56,2,FALSE)*Paramètres!$K$11),IF(OR(U11="",OR($D11="",$D11="NL",$D11="HORS LIGUE")),0,VLOOKUP(IF(OR(U11="",OR($D11="",$D11="NL",$D11="HORS LIGUE")),"",COUNTIFS($D$5:$D$72,"&lt;&gt;"&amp;"",$D$5:$D$72,"&lt;&gt;"&amp;"NL",$D$5:$D$72,"&lt;&gt;"&amp;"HORS LIGUE",U$5:U$72,"&lt;"&amp;U11)+1),Paramètres!$B$3:$C$56,2,FALSE)*Paramètres!$K$11))</f>
        <v>0</v>
      </c>
      <c r="W11" s="46"/>
      <c r="X11" s="2">
        <f>IF(W$2="Bike &amp; Run",IF(ISNA(VLOOKUP(W11,Paramètres!$B$3:$C$56,2,FALSE)),0,VLOOKUP(W11,Paramètres!$B$3:$C$56,2,FALSE)*Paramètres!$K$12),IF(OR(W11="",OR($D11="",$D11="NL",$D11="HORS LIGUE")),0,VLOOKUP(IF(OR(W11="",OR($D11="",$D11="NL",$D11="HORS LIGUE")),"",COUNTIFS($D$5:$D$72,"&lt;&gt;"&amp;"",$D$5:$D$72,"&lt;&gt;"&amp;"NL",$D$5:$D$72,"&lt;&gt;"&amp;"HORS LIGUE",W$5:W$72,"&lt;"&amp;W11)+1),Paramètres!$B$3:$C$56,2,FALSE)*Paramètres!$K$12))</f>
        <v>0</v>
      </c>
      <c r="Y11" s="46"/>
      <c r="Z11" s="2">
        <f>IF(Y$2="Bike &amp; Run",IF(ISNA(VLOOKUP(Y11,Paramètres!$B$3:$C$56,2,FALSE)),0,VLOOKUP(Y11,Paramètres!$B$3:$C$56,2,FALSE)*Paramètres!$K$13),IF(OR(Y11="",OR($D11="",$D11="NL",$D11="HORS LIGUE")),0,VLOOKUP(IF(OR(Y11="",OR($D11="",$D11="NL",$D11="HORS LIGUE")),"",COUNTIFS($D$5:$D$72,"&lt;&gt;"&amp;"",$D$5:$D$72,"&lt;&gt;"&amp;"NL",$D$5:$D$72,"&lt;&gt;"&amp;"HORS LIGUE",Y$5:Y$72,"&lt;"&amp;Y11)+1),Paramètres!$B$3:$C$56,2,FALSE)*Paramètres!$K$13))</f>
        <v>0</v>
      </c>
      <c r="AA11" s="46"/>
      <c r="AB11" s="2">
        <f>IF(AA$2="Bike &amp; Run",IF(ISNA(VLOOKUP(AA11,Paramètres!$B$3:$C$56,2,FALSE)),0,VLOOKUP(AA11,Paramètres!$B$3:$C$56,2,FALSE)*Paramètres!$K$14),IF(OR(AA11="",OR($D11="",$D11="NL",$D11="HORS LIGUE")),0,VLOOKUP(IF(OR(AA11="",OR($D11="",$D11="NL",$D11="HORS LIGUE")),"",COUNTIFS($D$5:$D$72,"&lt;&gt;"&amp;"",$D$5:$D$72,"&lt;&gt;"&amp;"NL",$D$5:$D$72,"&lt;&gt;"&amp;"HORS LIGUE",AA$5:AA$72,"&lt;"&amp;AA11)+1),Paramètres!$B$3:$C$56,2,FALSE)*Paramètres!$K$14))</f>
        <v>0</v>
      </c>
      <c r="AC11" s="46"/>
      <c r="AD11" s="2">
        <f>IF(AC$2="Bike &amp; Run",IF(ISNA(VLOOKUP(AC11,Paramètres!$B$3:$C$56,2,FALSE)),0,VLOOKUP(AC11,Paramètres!$B$3:$C$56,2,FALSE)*Paramètres!$K$15),IF(OR(AC11="",OR($D11="",$D11="NL",$D11="HORS LIGUE")),0,VLOOKUP(IF(OR(AC11="",OR($D11="",$D11="NL",$D11="HORS LIGUE")),"",COUNTIFS($D$5:$D$72,"&lt;&gt;"&amp;"",$D$5:$D$72,"&lt;&gt;"&amp;"NL",$D$5:$D$72,"&lt;&gt;"&amp;"HORS LIGUE",AC$5:AC$72,"&lt;"&amp;AC11)+1),Paramètres!$B$3:$C$56,2,FALSE)*Paramètres!$K$15))</f>
        <v>0</v>
      </c>
      <c r="AE11" s="46"/>
      <c r="AF11" s="2">
        <f>IF(AE$2="Bike &amp; Run",IF(ISNA(VLOOKUP(AE11,Paramètres!$B$3:$C$56,2,FALSE)),0,VLOOKUP(AE11,Paramètres!$B$3:$C$56,2,FALSE)*Paramètres!$K$16),IF(OR(AE11="",OR($D11="",$D11="NL",$D11="HORS LIGUE")),0,VLOOKUP(IF(OR(AE11="",OR($D11="",$D11="NL",$D11="HORS LIGUE")),"",COUNTIFS($D$5:$D$72,"&lt;&gt;"&amp;"",$D$5:$D$72,"&lt;&gt;"&amp;"NL",$D$5:$D$72,"&lt;&gt;"&amp;"HORS LIGUE",AE$5:AE$72,"&lt;"&amp;AE11)+1),Paramètres!$B$3:$C$56,2,FALSE)*Paramètres!$K$16))</f>
        <v>0</v>
      </c>
      <c r="AG11" s="46"/>
      <c r="AH11" s="2">
        <f>IF(AG$2="Bike &amp; Run",IF(ISNA(VLOOKUP(AG11,Paramètres!$B$3:$C$56,2,FALSE)),0,VLOOKUP(AG11,Paramètres!$B$3:$C$56,2,FALSE)*Paramètres!$K$17),IF(OR(AG11="",OR($D11="",$D11="NL",$D11="HORS LIGUE")),0,VLOOKUP(IF(OR(AG11="",OR($D11="",$D11="NL",$D11="HORS LIGUE")),"",COUNTIFS($D$5:$D$72,"&lt;&gt;"&amp;"",$D$5:$D$72,"&lt;&gt;"&amp;"NL",$D$5:$D$72,"&lt;&gt;"&amp;"HORS LIGUE",AG$5:AG$72,"&lt;"&amp;AG11)+1),Paramètres!$B$3:$C$56,2,FALSE)*Paramètres!$K$17))</f>
        <v>0</v>
      </c>
      <c r="AI11" s="40">
        <f t="shared" si="0"/>
        <v>0</v>
      </c>
      <c r="AJ11" s="3" t="str">
        <f t="shared" si="1"/>
        <v/>
      </c>
      <c r="AK11" s="5">
        <f t="shared" si="2"/>
        <v>0</v>
      </c>
      <c r="AL11" s="41">
        <f t="shared" si="3"/>
        <v>0</v>
      </c>
      <c r="AM11" s="33" t="str">
        <f t="shared" si="4"/>
        <v/>
      </c>
      <c r="AO11" s="22">
        <f t="shared" si="5"/>
        <v>0</v>
      </c>
      <c r="AP11">
        <f t="shared" si="6"/>
        <v>0</v>
      </c>
      <c r="AQ11">
        <f t="shared" si="7"/>
        <v>0</v>
      </c>
      <c r="AR11">
        <f t="shared" si="8"/>
        <v>0</v>
      </c>
      <c r="AS11">
        <f t="shared" si="9"/>
        <v>0</v>
      </c>
      <c r="AT11">
        <f t="shared" si="10"/>
        <v>0</v>
      </c>
      <c r="AU11">
        <f t="shared" si="11"/>
        <v>0</v>
      </c>
      <c r="AV11">
        <f t="shared" si="12"/>
        <v>0</v>
      </c>
      <c r="AW11">
        <f t="shared" si="13"/>
        <v>0</v>
      </c>
      <c r="AX11">
        <f t="shared" si="14"/>
        <v>0</v>
      </c>
      <c r="AY11">
        <f t="shared" si="15"/>
        <v>0</v>
      </c>
      <c r="AZ11">
        <f t="shared" si="16"/>
        <v>0</v>
      </c>
      <c r="BA11">
        <f t="shared" si="17"/>
        <v>0</v>
      </c>
      <c r="BB11">
        <f t="shared" si="18"/>
        <v>0</v>
      </c>
      <c r="BC11">
        <f t="shared" si="19"/>
        <v>0</v>
      </c>
      <c r="BD11">
        <f t="shared" si="20"/>
        <v>0</v>
      </c>
      <c r="BE11" s="22">
        <f t="shared" ref="BE11:BR11" si="27">BD11+LARGE($AO11:$BC11,BE$4)</f>
        <v>0</v>
      </c>
      <c r="BF11" s="22">
        <f t="shared" si="27"/>
        <v>0</v>
      </c>
      <c r="BG11" s="22">
        <f t="shared" si="27"/>
        <v>0</v>
      </c>
      <c r="BH11" s="22">
        <f t="shared" si="27"/>
        <v>0</v>
      </c>
      <c r="BI11" s="22">
        <f t="shared" si="27"/>
        <v>0</v>
      </c>
      <c r="BJ11" s="22">
        <f t="shared" si="27"/>
        <v>0</v>
      </c>
      <c r="BK11" s="22">
        <f t="shared" si="27"/>
        <v>0</v>
      </c>
      <c r="BL11" s="22">
        <f t="shared" si="27"/>
        <v>0</v>
      </c>
      <c r="BM11" s="22">
        <f t="shared" si="27"/>
        <v>0</v>
      </c>
      <c r="BN11" s="22">
        <f t="shared" si="27"/>
        <v>0</v>
      </c>
      <c r="BO11" s="22">
        <f t="shared" si="27"/>
        <v>0</v>
      </c>
      <c r="BP11" s="22">
        <f t="shared" si="27"/>
        <v>0</v>
      </c>
      <c r="BQ11" s="22">
        <f t="shared" si="27"/>
        <v>0</v>
      </c>
      <c r="BR11" s="22">
        <f t="shared" si="27"/>
        <v>0</v>
      </c>
    </row>
    <row r="12" spans="1:70" ht="16.5">
      <c r="A12" s="14" t="s">
        <v>790</v>
      </c>
      <c r="B12" s="61" t="str">
        <f>IF(ISNA(VLOOKUP(A12,'Licenciés Jeunes 2023'!A:C,3,0)),"",VLOOKUP(A12,'Licenciés Jeunes 2023'!A:C,3,0))</f>
        <v/>
      </c>
      <c r="C12" s="32" t="str">
        <f>IF(ISNA(VLOOKUP(A12,'Licenciés Jeunes 2023'!A:C,2,0)),"",VLOOKUP(A12,'Licenciés Jeunes 2023'!A:C,2,0))</f>
        <v/>
      </c>
      <c r="D12" s="32" t="str">
        <f>IF(ISNA(VLOOKUP(A12,'Licenciés Jeunes 2023'!A:F,6,0)),"",VLOOKUP(A12,'Licenciés Jeunes 2023'!A:F,6,0))</f>
        <v/>
      </c>
      <c r="E12" s="6"/>
      <c r="F12" s="2">
        <f>IF(E$2="Bike &amp; Run",IF(ISNA(VLOOKUP(E12,Paramètres!$B$3:$C$56,2,FALSE)),0,VLOOKUP(E12,Paramètres!$B$3:$C$56,2,FALSE)*Paramètres!$K$3),IF(OR(E12="",OR($D12="",$D12="NL",$D12="HORS LIGUE")),0,VLOOKUP(IF(OR(E12="",OR($D12="",$D12="NL",$D12="HORS LIGUE")),"",COUNTIFS($D$5:$D$72,"&lt;&gt;"&amp;"",$D$5:$D$72,"&lt;&gt;"&amp;"NL",$D$5:$D$72,"&lt;&gt;"&amp;"HORS LIGUE",E$5:E$72,"&lt;"&amp;E12)+1),Paramètres!$B$3:$C$56,2,FALSE)*Paramètres!$K$3))</f>
        <v>0</v>
      </c>
      <c r="G12" s="4"/>
      <c r="H12" s="2">
        <f>IF(G$2="Bike &amp; Run",IF(ISNA(VLOOKUP(G12,Paramètres!$B$3:$C$56,2,FALSE)),0,VLOOKUP(G12,Paramètres!$B$3:$C$56,2,FALSE)*Paramètres!$K$4),IF(OR(G12="",OR($D12="",$D12="NL",$D12="HORS LIGUE")),0,VLOOKUP(IF(OR(G12="",OR($D12="",$D12="NL",$D12="HORS LIGUE")),"",COUNTIFS($D$5:$D$72,"&lt;&gt;"&amp;"",$D$5:$D$72,"&lt;&gt;"&amp;"NL",$D$5:$D$72,"&lt;&gt;"&amp;"HORS LIGUE",G$5:G$72,"&lt;"&amp;G12)+1),Paramètres!$B$3:$C$56,2,FALSE)*Paramètres!$K$4))</f>
        <v>0</v>
      </c>
      <c r="I12" s="36"/>
      <c r="J12" s="2">
        <f>IF(I$2="Bike &amp; Run",IF(ISNA(VLOOKUP(I12,Paramètres!$B$3:$C$56,2,FALSE)),0,VLOOKUP(I12,Paramètres!$B$3:$C$56,2,FALSE)*Paramètres!$K$5),IF(OR(I12="",OR($D12="",$D12="NL",$D12="HORS LIGUE")),0,VLOOKUP(IF(OR(I12="",OR($D12="",$D12="NL",$D12="HORS LIGUE")),"",COUNTIFS($D$5:$D$72,"&lt;&gt;"&amp;"",$D$5:$D$72,"&lt;&gt;"&amp;"NL",$D$5:$D$72,"&lt;&gt;"&amp;"HORS LIGUE",I$5:I$72,"&lt;"&amp;I12)+1),Paramètres!$B$3:$C$56,2,FALSE)*Paramètres!$K$5))</f>
        <v>0</v>
      </c>
      <c r="K12" s="4"/>
      <c r="L12" s="2">
        <f>IF(K$2="Bike &amp; Run",IF(ISNA(VLOOKUP(K12,Paramètres!$B$3:$C$56,2,FALSE)),0,VLOOKUP(K12,Paramètres!$B$3:$C$56,2,FALSE)*Paramètres!$K$6),IF(OR(K12="",OR($D12="",$D12="NL",$D12="HORS LIGUE")),0,VLOOKUP(IF(OR(K12="",OR($D12="",$D12="NL",$D12="HORS LIGUE")),"",COUNTIFS($D$5:$D$72,"&lt;&gt;"&amp;"",$D$5:$D$72,"&lt;&gt;"&amp;"NL",$D$5:$D$72,"&lt;&gt;"&amp;"HORS LIGUE",K$5:K$72,"&lt;"&amp;K12)+1),Paramètres!$B$3:$C$56,2,FALSE)*Paramètres!$K$6))</f>
        <v>0</v>
      </c>
      <c r="M12" s="4"/>
      <c r="N12" s="2">
        <f>IF(M$2="Bike &amp; Run",IF(ISNA(VLOOKUP(M12,Paramètres!$B$3:$C$56,2,FALSE)),0,VLOOKUP(M12,Paramètres!$B$3:$C$56,2,FALSE)*Paramètres!$K$7),IF(OR(M12="",OR($D12="",$D12="NL",$D12="HORS LIGUE")),0,VLOOKUP(IF(OR(M12="",OR($D12="",$D12="NL",$D12="HORS LIGUE")),"",COUNTIFS($D$5:$D$72,"&lt;&gt;"&amp;"",$D$5:$D$72,"&lt;&gt;"&amp;"NL",$D$5:$D$72,"&lt;&gt;"&amp;"HORS LIGUE",M$5:M$72,"&lt;"&amp;M12)+1),Paramètres!$B$3:$C$56,2,FALSE)*Paramètres!$K$7))</f>
        <v>0</v>
      </c>
      <c r="O12" s="46"/>
      <c r="P12" s="2">
        <f>IF(O$2="Bike &amp; Run",IF(ISNA(VLOOKUP(O12,Paramètres!$B$3:$C$56,2,FALSE)),0,VLOOKUP(O12,Paramètres!$B$3:$C$56,2,FALSE)*Paramètres!$K$8),IF(OR(O12="",OR($D12="",$D12="NL",$D12="HORS LIGUE")),0,VLOOKUP(IF(OR(O12="",OR($D12="",$D12="NL",$D12="HORS LIGUE")),"",COUNTIFS($D$5:$D$72,"&lt;&gt;"&amp;"",$D$5:$D$72,"&lt;&gt;"&amp;"NL",$D$5:$D$72,"&lt;&gt;"&amp;"HORS LIGUE",O$5:O$72,"&lt;"&amp;O12)+1),Paramètres!$B$3:$C$56,2,FALSE)*Paramètres!$K$8))</f>
        <v>0</v>
      </c>
      <c r="Q12" s="46"/>
      <c r="R12" s="2">
        <f>IF(Q$2="Bike &amp; Run",IF(ISNA(VLOOKUP(Q12,Paramètres!$B$3:$C$56,2,FALSE)),0,VLOOKUP(Q12,Paramètres!$B$3:$C$56,2,FALSE)*Paramètres!$K$9),IF(OR(Q12="",OR($D12="",$D12="NL",$D12="HORS LIGUE")),0,VLOOKUP(IF(OR(Q12="",OR($D12="",$D12="NL",$D12="HORS LIGUE")),"",COUNTIFS($D$5:$D$72,"&lt;&gt;"&amp;"",$D$5:$D$72,"&lt;&gt;"&amp;"NL",$D$5:$D$72,"&lt;&gt;"&amp;"HORS LIGUE",Q$5:Q$72,"&lt;"&amp;Q12)+1),Paramètres!$B$3:$C$56,2,FALSE)*Paramètres!$K$9))</f>
        <v>0</v>
      </c>
      <c r="S12" s="46"/>
      <c r="T12" s="2">
        <f>IF(S$2="Bike &amp; Run",IF(ISNA(VLOOKUP(S12,Paramètres!$B$3:$C$56,2,FALSE)),0,VLOOKUP(S12,Paramètres!$B$3:$C$56,2,FALSE)*Paramètres!$K$10),IF(OR(S12="",OR($D12="",$D12="NL",$D12="HORS LIGUE")),0,VLOOKUP(IF(OR(S12="",OR($D12="",$D12="NL",$D12="HORS LIGUE")),"",COUNTIFS($D$5:$D$72,"&lt;&gt;"&amp;"",$D$5:$D$72,"&lt;&gt;"&amp;"NL",$D$5:$D$72,"&lt;&gt;"&amp;"HORS LIGUE",S$5:S$72,"&lt;"&amp;S12)+1),Paramètres!$B$3:$C$56,2,FALSE)*Paramètres!$K$10))</f>
        <v>0</v>
      </c>
      <c r="U12" s="46"/>
      <c r="V12" s="2">
        <f>IF(U$2="Bike &amp; Run",IF(ISNA(VLOOKUP(U12,Paramètres!$B$3:$C$56,2,FALSE)),0,VLOOKUP(U12,Paramètres!$B$3:$C$56,2,FALSE)*Paramètres!$K$11),IF(OR(U12="",OR($D12="",$D12="NL",$D12="HORS LIGUE")),0,VLOOKUP(IF(OR(U12="",OR($D12="",$D12="NL",$D12="HORS LIGUE")),"",COUNTIFS($D$5:$D$72,"&lt;&gt;"&amp;"",$D$5:$D$72,"&lt;&gt;"&amp;"NL",$D$5:$D$72,"&lt;&gt;"&amp;"HORS LIGUE",U$5:U$72,"&lt;"&amp;U12)+1),Paramètres!$B$3:$C$56,2,FALSE)*Paramètres!$K$11))</f>
        <v>0</v>
      </c>
      <c r="W12" s="46"/>
      <c r="X12" s="2">
        <f>IF(W$2="Bike &amp; Run",IF(ISNA(VLOOKUP(W12,Paramètres!$B$3:$C$56,2,FALSE)),0,VLOOKUP(W12,Paramètres!$B$3:$C$56,2,FALSE)*Paramètres!$K$12),IF(OR(W12="",OR($D12="",$D12="NL",$D12="HORS LIGUE")),0,VLOOKUP(IF(OR(W12="",OR($D12="",$D12="NL",$D12="HORS LIGUE")),"",COUNTIFS($D$5:$D$72,"&lt;&gt;"&amp;"",$D$5:$D$72,"&lt;&gt;"&amp;"NL",$D$5:$D$72,"&lt;&gt;"&amp;"HORS LIGUE",W$5:W$72,"&lt;"&amp;W12)+1),Paramètres!$B$3:$C$56,2,FALSE)*Paramètres!$K$12))</f>
        <v>0</v>
      </c>
      <c r="Y12" s="46"/>
      <c r="Z12" s="2">
        <f>IF(Y$2="Bike &amp; Run",IF(ISNA(VLOOKUP(Y12,Paramètres!$B$3:$C$56,2,FALSE)),0,VLOOKUP(Y12,Paramètres!$B$3:$C$56,2,FALSE)*Paramètres!$K$13),IF(OR(Y12="",OR($D12="",$D12="NL",$D12="HORS LIGUE")),0,VLOOKUP(IF(OR(Y12="",OR($D12="",$D12="NL",$D12="HORS LIGUE")),"",COUNTIFS($D$5:$D$72,"&lt;&gt;"&amp;"",$D$5:$D$72,"&lt;&gt;"&amp;"NL",$D$5:$D$72,"&lt;&gt;"&amp;"HORS LIGUE",Y$5:Y$72,"&lt;"&amp;Y12)+1),Paramètres!$B$3:$C$56,2,FALSE)*Paramètres!$K$13))</f>
        <v>0</v>
      </c>
      <c r="AA12" s="46"/>
      <c r="AB12" s="2">
        <f>IF(AA$2="Bike &amp; Run",IF(ISNA(VLOOKUP(AA12,Paramètres!$B$3:$C$56,2,FALSE)),0,VLOOKUP(AA12,Paramètres!$B$3:$C$56,2,FALSE)*Paramètres!$K$14),IF(OR(AA12="",OR($D12="",$D12="NL",$D12="HORS LIGUE")),0,VLOOKUP(IF(OR(AA12="",OR($D12="",$D12="NL",$D12="HORS LIGUE")),"",COUNTIFS($D$5:$D$72,"&lt;&gt;"&amp;"",$D$5:$D$72,"&lt;&gt;"&amp;"NL",$D$5:$D$72,"&lt;&gt;"&amp;"HORS LIGUE",AA$5:AA$72,"&lt;"&amp;AA12)+1),Paramètres!$B$3:$C$56,2,FALSE)*Paramètres!$K$14))</f>
        <v>0</v>
      </c>
      <c r="AC12" s="46"/>
      <c r="AD12" s="2">
        <f>IF(AC$2="Bike &amp; Run",IF(ISNA(VLOOKUP(AC12,Paramètres!$B$3:$C$56,2,FALSE)),0,VLOOKUP(AC12,Paramètres!$B$3:$C$56,2,FALSE)*Paramètres!$K$15),IF(OR(AC12="",OR($D12="",$D12="NL",$D12="HORS LIGUE")),0,VLOOKUP(IF(OR(AC12="",OR($D12="",$D12="NL",$D12="HORS LIGUE")),"",COUNTIFS($D$5:$D$72,"&lt;&gt;"&amp;"",$D$5:$D$72,"&lt;&gt;"&amp;"NL",$D$5:$D$72,"&lt;&gt;"&amp;"HORS LIGUE",AC$5:AC$72,"&lt;"&amp;AC12)+1),Paramètres!$B$3:$C$56,2,FALSE)*Paramètres!$K$15))</f>
        <v>0</v>
      </c>
      <c r="AE12" s="46"/>
      <c r="AF12" s="2">
        <f>IF(AE$2="Bike &amp; Run",IF(ISNA(VLOOKUP(AE12,Paramètres!$B$3:$C$56,2,FALSE)),0,VLOOKUP(AE12,Paramètres!$B$3:$C$56,2,FALSE)*Paramètres!$K$16),IF(OR(AE12="",OR($D12="",$D12="NL",$D12="HORS LIGUE")),0,VLOOKUP(IF(OR(AE12="",OR($D12="",$D12="NL",$D12="HORS LIGUE")),"",COUNTIFS($D$5:$D$72,"&lt;&gt;"&amp;"",$D$5:$D$72,"&lt;&gt;"&amp;"NL",$D$5:$D$72,"&lt;&gt;"&amp;"HORS LIGUE",AE$5:AE$72,"&lt;"&amp;AE12)+1),Paramètres!$B$3:$C$56,2,FALSE)*Paramètres!$K$16))</f>
        <v>0</v>
      </c>
      <c r="AG12" s="46"/>
      <c r="AH12" s="2">
        <f>IF(AG$2="Bike &amp; Run",IF(ISNA(VLOOKUP(AG12,Paramètres!$B$3:$C$56,2,FALSE)),0,VLOOKUP(AG12,Paramètres!$B$3:$C$56,2,FALSE)*Paramètres!$K$17),IF(OR(AG12="",OR($D12="",$D12="NL",$D12="HORS LIGUE")),0,VLOOKUP(IF(OR(AG12="",OR($D12="",$D12="NL",$D12="HORS LIGUE")),"",COUNTIFS($D$5:$D$72,"&lt;&gt;"&amp;"",$D$5:$D$72,"&lt;&gt;"&amp;"NL",$D$5:$D$72,"&lt;&gt;"&amp;"HORS LIGUE",AG$5:AG$72,"&lt;"&amp;AG12)+1),Paramètres!$B$3:$C$56,2,FALSE)*Paramètres!$K$17))</f>
        <v>0</v>
      </c>
      <c r="AI12" s="40">
        <f t="shared" si="0"/>
        <v>0</v>
      </c>
      <c r="AJ12" s="3" t="str">
        <f t="shared" si="1"/>
        <v/>
      </c>
      <c r="AK12" s="5">
        <f t="shared" si="2"/>
        <v>0</v>
      </c>
      <c r="AL12" s="41">
        <f t="shared" si="3"/>
        <v>0</v>
      </c>
      <c r="AM12" s="33" t="str">
        <f t="shared" si="4"/>
        <v/>
      </c>
      <c r="AO12" s="22">
        <f t="shared" si="5"/>
        <v>0</v>
      </c>
      <c r="AP12">
        <f t="shared" si="6"/>
        <v>0</v>
      </c>
      <c r="AQ12">
        <f t="shared" si="7"/>
        <v>0</v>
      </c>
      <c r="AR12">
        <f t="shared" si="8"/>
        <v>0</v>
      </c>
      <c r="AS12">
        <f t="shared" si="9"/>
        <v>0</v>
      </c>
      <c r="AT12">
        <f t="shared" si="10"/>
        <v>0</v>
      </c>
      <c r="AU12">
        <f t="shared" si="11"/>
        <v>0</v>
      </c>
      <c r="AV12">
        <f t="shared" si="12"/>
        <v>0</v>
      </c>
      <c r="AW12">
        <f t="shared" si="13"/>
        <v>0</v>
      </c>
      <c r="AX12">
        <f t="shared" si="14"/>
        <v>0</v>
      </c>
      <c r="AY12">
        <f t="shared" si="15"/>
        <v>0</v>
      </c>
      <c r="AZ12">
        <f t="shared" si="16"/>
        <v>0</v>
      </c>
      <c r="BA12">
        <f t="shared" si="17"/>
        <v>0</v>
      </c>
      <c r="BB12">
        <f t="shared" si="18"/>
        <v>0</v>
      </c>
      <c r="BC12">
        <f t="shared" si="19"/>
        <v>0</v>
      </c>
      <c r="BD12">
        <f t="shared" si="20"/>
        <v>0</v>
      </c>
      <c r="BE12" s="22">
        <f t="shared" ref="BE12:BR12" si="28">BD12+LARGE($AO12:$BC12,BE$4)</f>
        <v>0</v>
      </c>
      <c r="BF12" s="22">
        <f t="shared" si="28"/>
        <v>0</v>
      </c>
      <c r="BG12" s="22">
        <f t="shared" si="28"/>
        <v>0</v>
      </c>
      <c r="BH12" s="22">
        <f t="shared" si="28"/>
        <v>0</v>
      </c>
      <c r="BI12" s="22">
        <f t="shared" si="28"/>
        <v>0</v>
      </c>
      <c r="BJ12" s="22">
        <f t="shared" si="28"/>
        <v>0</v>
      </c>
      <c r="BK12" s="22">
        <f t="shared" si="28"/>
        <v>0</v>
      </c>
      <c r="BL12" s="22">
        <f t="shared" si="28"/>
        <v>0</v>
      </c>
      <c r="BM12" s="22">
        <f t="shared" si="28"/>
        <v>0</v>
      </c>
      <c r="BN12" s="22">
        <f t="shared" si="28"/>
        <v>0</v>
      </c>
      <c r="BO12" s="22">
        <f t="shared" si="28"/>
        <v>0</v>
      </c>
      <c r="BP12" s="22">
        <f t="shared" si="28"/>
        <v>0</v>
      </c>
      <c r="BQ12" s="22">
        <f t="shared" si="28"/>
        <v>0</v>
      </c>
      <c r="BR12" s="22">
        <f t="shared" si="28"/>
        <v>0</v>
      </c>
    </row>
    <row r="13" spans="1:70" ht="16.5">
      <c r="A13" s="14" t="s">
        <v>675</v>
      </c>
      <c r="B13" s="61" t="str">
        <f>IF(ISNA(VLOOKUP(A13,'Licenciés Jeunes 2023'!A:C,3,0)),"",VLOOKUP(A13,'Licenciés Jeunes 2023'!A:C,3,0))</f>
        <v/>
      </c>
      <c r="C13" s="32" t="str">
        <f>IF(ISNA(VLOOKUP(A13,'Licenciés Jeunes 2023'!A:C,2,0)),"",VLOOKUP(A13,'Licenciés Jeunes 2023'!A:C,2,0))</f>
        <v/>
      </c>
      <c r="D13" s="32" t="str">
        <f>IF(ISNA(VLOOKUP(A13,'Licenciés Jeunes 2023'!A:F,6,0)),"",VLOOKUP(A13,'Licenciés Jeunes 2023'!A:F,6,0))</f>
        <v/>
      </c>
      <c r="E13" s="6"/>
      <c r="F13" s="2">
        <f>IF(E$2="Bike &amp; Run",IF(ISNA(VLOOKUP(E13,Paramètres!$B$3:$C$56,2,FALSE)),0,VLOOKUP(E13,Paramètres!$B$3:$C$56,2,FALSE)*Paramètres!$K$3),IF(OR(E13="",OR($D13="",$D13="NL",$D13="HORS LIGUE")),0,VLOOKUP(IF(OR(E13="",OR($D13="",$D13="NL",$D13="HORS LIGUE")),"",COUNTIFS($D$5:$D$72,"&lt;&gt;"&amp;"",$D$5:$D$72,"&lt;&gt;"&amp;"NL",$D$5:$D$72,"&lt;&gt;"&amp;"HORS LIGUE",E$5:E$72,"&lt;"&amp;E13)+1),Paramètres!$B$3:$C$56,2,FALSE)*Paramètres!$K$3))</f>
        <v>0</v>
      </c>
      <c r="G13" s="4"/>
      <c r="H13" s="2">
        <f>IF(G$2="Bike &amp; Run",IF(ISNA(VLOOKUP(G13,Paramètres!$B$3:$C$56,2,FALSE)),0,VLOOKUP(G13,Paramètres!$B$3:$C$56,2,FALSE)*Paramètres!$K$4),IF(OR(G13="",OR($D13="",$D13="NL",$D13="HORS LIGUE")),0,VLOOKUP(IF(OR(G13="",OR($D13="",$D13="NL",$D13="HORS LIGUE")),"",COUNTIFS($D$5:$D$72,"&lt;&gt;"&amp;"",$D$5:$D$72,"&lt;&gt;"&amp;"NL",$D$5:$D$72,"&lt;&gt;"&amp;"HORS LIGUE",G$5:G$72,"&lt;"&amp;G13)+1),Paramètres!$B$3:$C$56,2,FALSE)*Paramètres!$K$4))</f>
        <v>0</v>
      </c>
      <c r="I13" s="36"/>
      <c r="J13" s="2">
        <f>IF(I$2="Bike &amp; Run",IF(ISNA(VLOOKUP(I13,Paramètres!$B$3:$C$56,2,FALSE)),0,VLOOKUP(I13,Paramètres!$B$3:$C$56,2,FALSE)*Paramètres!$K$5),IF(OR(I13="",OR($D13="",$D13="NL",$D13="HORS LIGUE")),0,VLOOKUP(IF(OR(I13="",OR($D13="",$D13="NL",$D13="HORS LIGUE")),"",COUNTIFS($D$5:$D$72,"&lt;&gt;"&amp;"",$D$5:$D$72,"&lt;&gt;"&amp;"NL",$D$5:$D$72,"&lt;&gt;"&amp;"HORS LIGUE",I$5:I$72,"&lt;"&amp;I13)+1),Paramètres!$B$3:$C$56,2,FALSE)*Paramètres!$K$5))</f>
        <v>0</v>
      </c>
      <c r="K13" s="4"/>
      <c r="L13" s="2">
        <f>IF(K$2="Bike &amp; Run",IF(ISNA(VLOOKUP(K13,Paramètres!$B$3:$C$56,2,FALSE)),0,VLOOKUP(K13,Paramètres!$B$3:$C$56,2,FALSE)*Paramètres!$K$6),IF(OR(K13="",OR($D13="",$D13="NL",$D13="HORS LIGUE")),0,VLOOKUP(IF(OR(K13="",OR($D13="",$D13="NL",$D13="HORS LIGUE")),"",COUNTIFS($D$5:$D$72,"&lt;&gt;"&amp;"",$D$5:$D$72,"&lt;&gt;"&amp;"NL",$D$5:$D$72,"&lt;&gt;"&amp;"HORS LIGUE",K$5:K$72,"&lt;"&amp;K13)+1),Paramètres!$B$3:$C$56,2,FALSE)*Paramètres!$K$6))</f>
        <v>0</v>
      </c>
      <c r="M13" s="4"/>
      <c r="N13" s="2">
        <f>IF(M$2="Bike &amp; Run",IF(ISNA(VLOOKUP(M13,Paramètres!$B$3:$C$56,2,FALSE)),0,VLOOKUP(M13,Paramètres!$B$3:$C$56,2,FALSE)*Paramètres!$K$7),IF(OR(M13="",OR($D13="",$D13="NL",$D13="HORS LIGUE")),0,VLOOKUP(IF(OR(M13="",OR($D13="",$D13="NL",$D13="HORS LIGUE")),"",COUNTIFS($D$5:$D$72,"&lt;&gt;"&amp;"",$D$5:$D$72,"&lt;&gt;"&amp;"NL",$D$5:$D$72,"&lt;&gt;"&amp;"HORS LIGUE",M$5:M$72,"&lt;"&amp;M13)+1),Paramètres!$B$3:$C$56,2,FALSE)*Paramètres!$K$7))</f>
        <v>0</v>
      </c>
      <c r="O13" s="46"/>
      <c r="P13" s="2">
        <f>IF(O$2="Bike &amp; Run",IF(ISNA(VLOOKUP(O13,Paramètres!$B$3:$C$56,2,FALSE)),0,VLOOKUP(O13,Paramètres!$B$3:$C$56,2,FALSE)*Paramètres!$K$8),IF(OR(O13="",OR($D13="",$D13="NL",$D13="HORS LIGUE")),0,VLOOKUP(IF(OR(O13="",OR($D13="",$D13="NL",$D13="HORS LIGUE")),"",COUNTIFS($D$5:$D$72,"&lt;&gt;"&amp;"",$D$5:$D$72,"&lt;&gt;"&amp;"NL",$D$5:$D$72,"&lt;&gt;"&amp;"HORS LIGUE",O$5:O$72,"&lt;"&amp;O13)+1),Paramètres!$B$3:$C$56,2,FALSE)*Paramètres!$K$8))</f>
        <v>0</v>
      </c>
      <c r="Q13" s="46"/>
      <c r="R13" s="2">
        <f>IF(Q$2="Bike &amp; Run",IF(ISNA(VLOOKUP(Q13,Paramètres!$B$3:$C$56,2,FALSE)),0,VLOOKUP(Q13,Paramètres!$B$3:$C$56,2,FALSE)*Paramètres!$K$9),IF(OR(Q13="",OR($D13="",$D13="NL",$D13="HORS LIGUE")),0,VLOOKUP(IF(OR(Q13="",OR($D13="",$D13="NL",$D13="HORS LIGUE")),"",COUNTIFS($D$5:$D$72,"&lt;&gt;"&amp;"",$D$5:$D$72,"&lt;&gt;"&amp;"NL",$D$5:$D$72,"&lt;&gt;"&amp;"HORS LIGUE",Q$5:Q$72,"&lt;"&amp;Q13)+1),Paramètres!$B$3:$C$56,2,FALSE)*Paramètres!$K$9))</f>
        <v>0</v>
      </c>
      <c r="S13" s="46"/>
      <c r="T13" s="2">
        <f>IF(S$2="Bike &amp; Run",IF(ISNA(VLOOKUP(S13,Paramètres!$B$3:$C$56,2,FALSE)),0,VLOOKUP(S13,Paramètres!$B$3:$C$56,2,FALSE)*Paramètres!$K$10),IF(OR(S13="",OR($D13="",$D13="NL",$D13="HORS LIGUE")),0,VLOOKUP(IF(OR(S13="",OR($D13="",$D13="NL",$D13="HORS LIGUE")),"",COUNTIFS($D$5:$D$72,"&lt;&gt;"&amp;"",$D$5:$D$72,"&lt;&gt;"&amp;"NL",$D$5:$D$72,"&lt;&gt;"&amp;"HORS LIGUE",S$5:S$72,"&lt;"&amp;S13)+1),Paramètres!$B$3:$C$56,2,FALSE)*Paramètres!$K$10))</f>
        <v>0</v>
      </c>
      <c r="U13" s="46"/>
      <c r="V13" s="2">
        <f>IF(U$2="Bike &amp; Run",IF(ISNA(VLOOKUP(U13,Paramètres!$B$3:$C$56,2,FALSE)),0,VLOOKUP(U13,Paramètres!$B$3:$C$56,2,FALSE)*Paramètres!$K$11),IF(OR(U13="",OR($D13="",$D13="NL",$D13="HORS LIGUE")),0,VLOOKUP(IF(OR(U13="",OR($D13="",$D13="NL",$D13="HORS LIGUE")),"",COUNTIFS($D$5:$D$72,"&lt;&gt;"&amp;"",$D$5:$D$72,"&lt;&gt;"&amp;"NL",$D$5:$D$72,"&lt;&gt;"&amp;"HORS LIGUE",U$5:U$72,"&lt;"&amp;U13)+1),Paramètres!$B$3:$C$56,2,FALSE)*Paramètres!$K$11))</f>
        <v>0</v>
      </c>
      <c r="W13" s="46"/>
      <c r="X13" s="2">
        <f>IF(W$2="Bike &amp; Run",IF(ISNA(VLOOKUP(W13,Paramètres!$B$3:$C$56,2,FALSE)),0,VLOOKUP(W13,Paramètres!$B$3:$C$56,2,FALSE)*Paramètres!$K$12),IF(OR(W13="",OR($D13="",$D13="NL",$D13="HORS LIGUE")),0,VLOOKUP(IF(OR(W13="",OR($D13="",$D13="NL",$D13="HORS LIGUE")),"",COUNTIFS($D$5:$D$72,"&lt;&gt;"&amp;"",$D$5:$D$72,"&lt;&gt;"&amp;"NL",$D$5:$D$72,"&lt;&gt;"&amp;"HORS LIGUE",W$5:W$72,"&lt;"&amp;W13)+1),Paramètres!$B$3:$C$56,2,FALSE)*Paramètres!$K$12))</f>
        <v>0</v>
      </c>
      <c r="Y13" s="46"/>
      <c r="Z13" s="2">
        <f>IF(Y$2="Bike &amp; Run",IF(ISNA(VLOOKUP(Y13,Paramètres!$B$3:$C$56,2,FALSE)),0,VLOOKUP(Y13,Paramètres!$B$3:$C$56,2,FALSE)*Paramètres!$K$13),IF(OR(Y13="",OR($D13="",$D13="NL",$D13="HORS LIGUE")),0,VLOOKUP(IF(OR(Y13="",OR($D13="",$D13="NL",$D13="HORS LIGUE")),"",COUNTIFS($D$5:$D$72,"&lt;&gt;"&amp;"",$D$5:$D$72,"&lt;&gt;"&amp;"NL",$D$5:$D$72,"&lt;&gt;"&amp;"HORS LIGUE",Y$5:Y$72,"&lt;"&amp;Y13)+1),Paramètres!$B$3:$C$56,2,FALSE)*Paramètres!$K$13))</f>
        <v>0</v>
      </c>
      <c r="AA13" s="46"/>
      <c r="AB13" s="2">
        <f>IF(AA$2="Bike &amp; Run",IF(ISNA(VLOOKUP(AA13,Paramètres!$B$3:$C$56,2,FALSE)),0,VLOOKUP(AA13,Paramètres!$B$3:$C$56,2,FALSE)*Paramètres!$K$14),IF(OR(AA13="",OR($D13="",$D13="NL",$D13="HORS LIGUE")),0,VLOOKUP(IF(OR(AA13="",OR($D13="",$D13="NL",$D13="HORS LIGUE")),"",COUNTIFS($D$5:$D$72,"&lt;&gt;"&amp;"",$D$5:$D$72,"&lt;&gt;"&amp;"NL",$D$5:$D$72,"&lt;&gt;"&amp;"HORS LIGUE",AA$5:AA$72,"&lt;"&amp;AA13)+1),Paramètres!$B$3:$C$56,2,FALSE)*Paramètres!$K$14))</f>
        <v>0</v>
      </c>
      <c r="AC13" s="46"/>
      <c r="AD13" s="2">
        <f>IF(AC$2="Bike &amp; Run",IF(ISNA(VLOOKUP(AC13,Paramètres!$B$3:$C$56,2,FALSE)),0,VLOOKUP(AC13,Paramètres!$B$3:$C$56,2,FALSE)*Paramètres!$K$15),IF(OR(AC13="",OR($D13="",$D13="NL",$D13="HORS LIGUE")),0,VLOOKUP(IF(OR(AC13="",OR($D13="",$D13="NL",$D13="HORS LIGUE")),"",COUNTIFS($D$5:$D$72,"&lt;&gt;"&amp;"",$D$5:$D$72,"&lt;&gt;"&amp;"NL",$D$5:$D$72,"&lt;&gt;"&amp;"HORS LIGUE",AC$5:AC$72,"&lt;"&amp;AC13)+1),Paramètres!$B$3:$C$56,2,FALSE)*Paramètres!$K$15))</f>
        <v>0</v>
      </c>
      <c r="AE13" s="46"/>
      <c r="AF13" s="2">
        <f>IF(AE$2="Bike &amp; Run",IF(ISNA(VLOOKUP(AE13,Paramètres!$B$3:$C$56,2,FALSE)),0,VLOOKUP(AE13,Paramètres!$B$3:$C$56,2,FALSE)*Paramètres!$K$16),IF(OR(AE13="",OR($D13="",$D13="NL",$D13="HORS LIGUE")),0,VLOOKUP(IF(OR(AE13="",OR($D13="",$D13="NL",$D13="HORS LIGUE")),"",COUNTIFS($D$5:$D$72,"&lt;&gt;"&amp;"",$D$5:$D$72,"&lt;&gt;"&amp;"NL",$D$5:$D$72,"&lt;&gt;"&amp;"HORS LIGUE",AE$5:AE$72,"&lt;"&amp;AE13)+1),Paramètres!$B$3:$C$56,2,FALSE)*Paramètres!$K$16))</f>
        <v>0</v>
      </c>
      <c r="AG13" s="46"/>
      <c r="AH13" s="2">
        <f>IF(AG$2="Bike &amp; Run",IF(ISNA(VLOOKUP(AG13,Paramètres!$B$3:$C$56,2,FALSE)),0,VLOOKUP(AG13,Paramètres!$B$3:$C$56,2,FALSE)*Paramètres!$K$17),IF(OR(AG13="",OR($D13="",$D13="NL",$D13="HORS LIGUE")),0,VLOOKUP(IF(OR(AG13="",OR($D13="",$D13="NL",$D13="HORS LIGUE")),"",COUNTIFS($D$5:$D$72,"&lt;&gt;"&amp;"",$D$5:$D$72,"&lt;&gt;"&amp;"NL",$D$5:$D$72,"&lt;&gt;"&amp;"HORS LIGUE",AG$5:AG$72,"&lt;"&amp;AG13)+1),Paramètres!$B$3:$C$56,2,FALSE)*Paramètres!$K$17))</f>
        <v>0</v>
      </c>
      <c r="AI13" s="40">
        <f t="shared" si="0"/>
        <v>0</v>
      </c>
      <c r="AJ13" s="3" t="str">
        <f t="shared" si="1"/>
        <v/>
      </c>
      <c r="AK13" s="5">
        <f t="shared" si="2"/>
        <v>0</v>
      </c>
      <c r="AL13" s="41">
        <f t="shared" si="3"/>
        <v>0</v>
      </c>
      <c r="AM13" s="33" t="str">
        <f t="shared" si="4"/>
        <v/>
      </c>
      <c r="AO13" s="22">
        <f t="shared" si="5"/>
        <v>0</v>
      </c>
      <c r="AP13">
        <f t="shared" si="6"/>
        <v>0</v>
      </c>
      <c r="AQ13">
        <f t="shared" si="7"/>
        <v>0</v>
      </c>
      <c r="AR13">
        <f t="shared" si="8"/>
        <v>0</v>
      </c>
      <c r="AS13">
        <f t="shared" si="9"/>
        <v>0</v>
      </c>
      <c r="AT13">
        <f t="shared" si="10"/>
        <v>0</v>
      </c>
      <c r="AU13">
        <f t="shared" si="11"/>
        <v>0</v>
      </c>
      <c r="AV13">
        <f t="shared" si="12"/>
        <v>0</v>
      </c>
      <c r="AW13">
        <f t="shared" si="13"/>
        <v>0</v>
      </c>
      <c r="AX13">
        <f t="shared" si="14"/>
        <v>0</v>
      </c>
      <c r="AY13">
        <f t="shared" si="15"/>
        <v>0</v>
      </c>
      <c r="AZ13">
        <f t="shared" si="16"/>
        <v>0</v>
      </c>
      <c r="BA13">
        <f t="shared" si="17"/>
        <v>0</v>
      </c>
      <c r="BB13">
        <f t="shared" si="18"/>
        <v>0</v>
      </c>
      <c r="BC13">
        <f t="shared" si="19"/>
        <v>0</v>
      </c>
      <c r="BD13">
        <f t="shared" si="20"/>
        <v>0</v>
      </c>
      <c r="BE13" s="22">
        <f t="shared" ref="BE13:BR13" si="29">BD13+LARGE($AO13:$BC13,BE$4)</f>
        <v>0</v>
      </c>
      <c r="BF13" s="22">
        <f t="shared" si="29"/>
        <v>0</v>
      </c>
      <c r="BG13" s="22">
        <f t="shared" si="29"/>
        <v>0</v>
      </c>
      <c r="BH13" s="22">
        <f t="shared" si="29"/>
        <v>0</v>
      </c>
      <c r="BI13" s="22">
        <f t="shared" si="29"/>
        <v>0</v>
      </c>
      <c r="BJ13" s="22">
        <f t="shared" si="29"/>
        <v>0</v>
      </c>
      <c r="BK13" s="22">
        <f t="shared" si="29"/>
        <v>0</v>
      </c>
      <c r="BL13" s="22">
        <f t="shared" si="29"/>
        <v>0</v>
      </c>
      <c r="BM13" s="22">
        <f t="shared" si="29"/>
        <v>0</v>
      </c>
      <c r="BN13" s="22">
        <f t="shared" si="29"/>
        <v>0</v>
      </c>
      <c r="BO13" s="22">
        <f t="shared" si="29"/>
        <v>0</v>
      </c>
      <c r="BP13" s="22">
        <f t="shared" si="29"/>
        <v>0</v>
      </c>
      <c r="BQ13" s="22">
        <f t="shared" si="29"/>
        <v>0</v>
      </c>
      <c r="BR13" s="22">
        <f t="shared" si="29"/>
        <v>0</v>
      </c>
    </row>
    <row r="14" spans="1:70" ht="16.5">
      <c r="A14" s="14" t="s">
        <v>1163</v>
      </c>
      <c r="B14" s="61" t="str">
        <f>IF(ISNA(VLOOKUP(A14,'Licenciés Jeunes 2023'!A:C,3,0)),"",VLOOKUP(A14,'Licenciés Jeunes 2023'!A:C,3,0))</f>
        <v/>
      </c>
      <c r="C14" s="32" t="str">
        <f>IF(ISNA(VLOOKUP(A14,'Licenciés Jeunes 2023'!A:C,2,0)),"",VLOOKUP(A14,'Licenciés Jeunes 2023'!A:C,2,0))</f>
        <v/>
      </c>
      <c r="D14" s="32" t="str">
        <f>IF(ISNA(VLOOKUP(A14,'Licenciés Jeunes 2023'!A:F,6,0)),"",VLOOKUP(A14,'Licenciés Jeunes 2023'!A:F,6,0))</f>
        <v/>
      </c>
      <c r="E14" s="6"/>
      <c r="F14" s="2">
        <f>IF(E$2="Bike &amp; Run",IF(ISNA(VLOOKUP(E14,Paramètres!$B$3:$C$56,2,FALSE)),0,VLOOKUP(E14,Paramètres!$B$3:$C$56,2,FALSE)*Paramètres!$K$3),IF(OR(E14="",OR($D14="",$D14="NL",$D14="HORS LIGUE")),0,VLOOKUP(IF(OR(E14="",OR($D14="",$D14="NL",$D14="HORS LIGUE")),"",COUNTIFS($D$5:$D$72,"&lt;&gt;"&amp;"",$D$5:$D$72,"&lt;&gt;"&amp;"NL",$D$5:$D$72,"&lt;&gt;"&amp;"HORS LIGUE",E$5:E$72,"&lt;"&amp;E14)+1),Paramètres!$B$3:$C$56,2,FALSE)*Paramètres!$K$3))</f>
        <v>0</v>
      </c>
      <c r="G14" s="4"/>
      <c r="H14" s="2">
        <f>IF(G$2="Bike &amp; Run",IF(ISNA(VLOOKUP(G14,Paramètres!$B$3:$C$56,2,FALSE)),0,VLOOKUP(G14,Paramètres!$B$3:$C$56,2,FALSE)*Paramètres!$K$4),IF(OR(G14="",OR($D14="",$D14="NL",$D14="HORS LIGUE")),0,VLOOKUP(IF(OR(G14="",OR($D14="",$D14="NL",$D14="HORS LIGUE")),"",COUNTIFS($D$5:$D$72,"&lt;&gt;"&amp;"",$D$5:$D$72,"&lt;&gt;"&amp;"NL",$D$5:$D$72,"&lt;&gt;"&amp;"HORS LIGUE",G$5:G$72,"&lt;"&amp;G14)+1),Paramètres!$B$3:$C$56,2,FALSE)*Paramètres!$K$4))</f>
        <v>0</v>
      </c>
      <c r="I14" s="36"/>
      <c r="J14" s="2">
        <f>IF(I$2="Bike &amp; Run",IF(ISNA(VLOOKUP(I14,Paramètres!$B$3:$C$56,2,FALSE)),0,VLOOKUP(I14,Paramètres!$B$3:$C$56,2,FALSE)*Paramètres!$K$5),IF(OR(I14="",OR($D14="",$D14="NL",$D14="HORS LIGUE")),0,VLOOKUP(IF(OR(I14="",OR($D14="",$D14="NL",$D14="HORS LIGUE")),"",COUNTIFS($D$5:$D$72,"&lt;&gt;"&amp;"",$D$5:$D$72,"&lt;&gt;"&amp;"NL",$D$5:$D$72,"&lt;&gt;"&amp;"HORS LIGUE",I$5:I$72,"&lt;"&amp;I14)+1),Paramètres!$B$3:$C$56,2,FALSE)*Paramètres!$K$5))</f>
        <v>0</v>
      </c>
      <c r="K14" s="4"/>
      <c r="L14" s="2">
        <f>IF(K$2="Bike &amp; Run",IF(ISNA(VLOOKUP(K14,Paramètres!$B$3:$C$56,2,FALSE)),0,VLOOKUP(K14,Paramètres!$B$3:$C$56,2,FALSE)*Paramètres!$K$6),IF(OR(K14="",OR($D14="",$D14="NL",$D14="HORS LIGUE")),0,VLOOKUP(IF(OR(K14="",OR($D14="",$D14="NL",$D14="HORS LIGUE")),"",COUNTIFS($D$5:$D$72,"&lt;&gt;"&amp;"",$D$5:$D$72,"&lt;&gt;"&amp;"NL",$D$5:$D$72,"&lt;&gt;"&amp;"HORS LIGUE",K$5:K$72,"&lt;"&amp;K14)+1),Paramètres!$B$3:$C$56,2,FALSE)*Paramètres!$K$6))</f>
        <v>0</v>
      </c>
      <c r="M14" s="4"/>
      <c r="N14" s="2">
        <f>IF(M$2="Bike &amp; Run",IF(ISNA(VLOOKUP(M14,Paramètres!$B$3:$C$56,2,FALSE)),0,VLOOKUP(M14,Paramètres!$B$3:$C$56,2,FALSE)*Paramètres!$K$7),IF(OR(M14="",OR($D14="",$D14="NL",$D14="HORS LIGUE")),0,VLOOKUP(IF(OR(M14="",OR($D14="",$D14="NL",$D14="HORS LIGUE")),"",COUNTIFS($D$5:$D$72,"&lt;&gt;"&amp;"",$D$5:$D$72,"&lt;&gt;"&amp;"NL",$D$5:$D$72,"&lt;&gt;"&amp;"HORS LIGUE",M$5:M$72,"&lt;"&amp;M14)+1),Paramètres!$B$3:$C$56,2,FALSE)*Paramètres!$K$7))</f>
        <v>0</v>
      </c>
      <c r="O14" s="46"/>
      <c r="P14" s="2">
        <f>IF(O$2="Bike &amp; Run",IF(ISNA(VLOOKUP(O14,Paramètres!$B$3:$C$56,2,FALSE)),0,VLOOKUP(O14,Paramètres!$B$3:$C$56,2,FALSE)*Paramètres!$K$8),IF(OR(O14="",OR($D14="",$D14="NL",$D14="HORS LIGUE")),0,VLOOKUP(IF(OR(O14="",OR($D14="",$D14="NL",$D14="HORS LIGUE")),"",COUNTIFS($D$5:$D$72,"&lt;&gt;"&amp;"",$D$5:$D$72,"&lt;&gt;"&amp;"NL",$D$5:$D$72,"&lt;&gt;"&amp;"HORS LIGUE",O$5:O$72,"&lt;"&amp;O14)+1),Paramètres!$B$3:$C$56,2,FALSE)*Paramètres!$K$8))</f>
        <v>0</v>
      </c>
      <c r="Q14" s="46"/>
      <c r="R14" s="2">
        <f>IF(Q$2="Bike &amp; Run",IF(ISNA(VLOOKUP(Q14,Paramètres!$B$3:$C$56,2,FALSE)),0,VLOOKUP(Q14,Paramètres!$B$3:$C$56,2,FALSE)*Paramètres!$K$9),IF(OR(Q14="",OR($D14="",$D14="NL",$D14="HORS LIGUE")),0,VLOOKUP(IF(OR(Q14="",OR($D14="",$D14="NL",$D14="HORS LIGUE")),"",COUNTIFS($D$5:$D$72,"&lt;&gt;"&amp;"",$D$5:$D$72,"&lt;&gt;"&amp;"NL",$D$5:$D$72,"&lt;&gt;"&amp;"HORS LIGUE",Q$5:Q$72,"&lt;"&amp;Q14)+1),Paramètres!$B$3:$C$56,2,FALSE)*Paramètres!$K$9))</f>
        <v>0</v>
      </c>
      <c r="S14" s="46"/>
      <c r="T14" s="2">
        <f>IF(S$2="Bike &amp; Run",IF(ISNA(VLOOKUP(S14,Paramètres!$B$3:$C$56,2,FALSE)),0,VLOOKUP(S14,Paramètres!$B$3:$C$56,2,FALSE)*Paramètres!$K$10),IF(OR(S14="",OR($D14="",$D14="NL",$D14="HORS LIGUE")),0,VLOOKUP(IF(OR(S14="",OR($D14="",$D14="NL",$D14="HORS LIGUE")),"",COUNTIFS($D$5:$D$72,"&lt;&gt;"&amp;"",$D$5:$D$72,"&lt;&gt;"&amp;"NL",$D$5:$D$72,"&lt;&gt;"&amp;"HORS LIGUE",S$5:S$72,"&lt;"&amp;S14)+1),Paramètres!$B$3:$C$56,2,FALSE)*Paramètres!$K$10))</f>
        <v>0</v>
      </c>
      <c r="U14" s="46"/>
      <c r="V14" s="2">
        <f>IF(U$2="Bike &amp; Run",IF(ISNA(VLOOKUP(U14,Paramètres!$B$3:$C$56,2,FALSE)),0,VLOOKUP(U14,Paramètres!$B$3:$C$56,2,FALSE)*Paramètres!$K$11),IF(OR(U14="",OR($D14="",$D14="NL",$D14="HORS LIGUE")),0,VLOOKUP(IF(OR(U14="",OR($D14="",$D14="NL",$D14="HORS LIGUE")),"",COUNTIFS($D$5:$D$72,"&lt;&gt;"&amp;"",$D$5:$D$72,"&lt;&gt;"&amp;"NL",$D$5:$D$72,"&lt;&gt;"&amp;"HORS LIGUE",U$5:U$72,"&lt;"&amp;U14)+1),Paramètres!$B$3:$C$56,2,FALSE)*Paramètres!$K$11))</f>
        <v>0</v>
      </c>
      <c r="W14" s="46"/>
      <c r="X14" s="2">
        <f>IF(W$2="Bike &amp; Run",IF(ISNA(VLOOKUP(W14,Paramètres!$B$3:$C$56,2,FALSE)),0,VLOOKUP(W14,Paramètres!$B$3:$C$56,2,FALSE)*Paramètres!$K$12),IF(OR(W14="",OR($D14="",$D14="NL",$D14="HORS LIGUE")),0,VLOOKUP(IF(OR(W14="",OR($D14="",$D14="NL",$D14="HORS LIGUE")),"",COUNTIFS($D$5:$D$72,"&lt;&gt;"&amp;"",$D$5:$D$72,"&lt;&gt;"&amp;"NL",$D$5:$D$72,"&lt;&gt;"&amp;"HORS LIGUE",W$5:W$72,"&lt;"&amp;W14)+1),Paramètres!$B$3:$C$56,2,FALSE)*Paramètres!$K$12))</f>
        <v>0</v>
      </c>
      <c r="Y14" s="46"/>
      <c r="Z14" s="2">
        <f>IF(Y$2="Bike &amp; Run",IF(ISNA(VLOOKUP(Y14,Paramètres!$B$3:$C$56,2,FALSE)),0,VLOOKUP(Y14,Paramètres!$B$3:$C$56,2,FALSE)*Paramètres!$K$13),IF(OR(Y14="",OR($D14="",$D14="NL",$D14="HORS LIGUE")),0,VLOOKUP(IF(OR(Y14="",OR($D14="",$D14="NL",$D14="HORS LIGUE")),"",COUNTIFS($D$5:$D$72,"&lt;&gt;"&amp;"",$D$5:$D$72,"&lt;&gt;"&amp;"NL",$D$5:$D$72,"&lt;&gt;"&amp;"HORS LIGUE",Y$5:Y$72,"&lt;"&amp;Y14)+1),Paramètres!$B$3:$C$56,2,FALSE)*Paramètres!$K$13))</f>
        <v>0</v>
      </c>
      <c r="AA14" s="46"/>
      <c r="AB14" s="2">
        <f>IF(AA$2="Bike &amp; Run",IF(ISNA(VLOOKUP(AA14,Paramètres!$B$3:$C$56,2,FALSE)),0,VLOOKUP(AA14,Paramètres!$B$3:$C$56,2,FALSE)*Paramètres!$K$14),IF(OR(AA14="",OR($D14="",$D14="NL",$D14="HORS LIGUE")),0,VLOOKUP(IF(OR(AA14="",OR($D14="",$D14="NL",$D14="HORS LIGUE")),"",COUNTIFS($D$5:$D$72,"&lt;&gt;"&amp;"",$D$5:$D$72,"&lt;&gt;"&amp;"NL",$D$5:$D$72,"&lt;&gt;"&amp;"HORS LIGUE",AA$5:AA$72,"&lt;"&amp;AA14)+1),Paramètres!$B$3:$C$56,2,FALSE)*Paramètres!$K$14))</f>
        <v>0</v>
      </c>
      <c r="AC14" s="46"/>
      <c r="AD14" s="2">
        <f>IF(AC$2="Bike &amp; Run",IF(ISNA(VLOOKUP(AC14,Paramètres!$B$3:$C$56,2,FALSE)),0,VLOOKUP(AC14,Paramètres!$B$3:$C$56,2,FALSE)*Paramètres!$K$15),IF(OR(AC14="",OR($D14="",$D14="NL",$D14="HORS LIGUE")),0,VLOOKUP(IF(OR(AC14="",OR($D14="",$D14="NL",$D14="HORS LIGUE")),"",COUNTIFS($D$5:$D$72,"&lt;&gt;"&amp;"",$D$5:$D$72,"&lt;&gt;"&amp;"NL",$D$5:$D$72,"&lt;&gt;"&amp;"HORS LIGUE",AC$5:AC$72,"&lt;"&amp;AC14)+1),Paramètres!$B$3:$C$56,2,FALSE)*Paramètres!$K$15))</f>
        <v>0</v>
      </c>
      <c r="AE14" s="46"/>
      <c r="AF14" s="2">
        <f>IF(AE$2="Bike &amp; Run",IF(ISNA(VLOOKUP(AE14,Paramètres!$B$3:$C$56,2,FALSE)),0,VLOOKUP(AE14,Paramètres!$B$3:$C$56,2,FALSE)*Paramètres!$K$16),IF(OR(AE14="",OR($D14="",$D14="NL",$D14="HORS LIGUE")),0,VLOOKUP(IF(OR(AE14="",OR($D14="",$D14="NL",$D14="HORS LIGUE")),"",COUNTIFS($D$5:$D$72,"&lt;&gt;"&amp;"",$D$5:$D$72,"&lt;&gt;"&amp;"NL",$D$5:$D$72,"&lt;&gt;"&amp;"HORS LIGUE",AE$5:AE$72,"&lt;"&amp;AE14)+1),Paramètres!$B$3:$C$56,2,FALSE)*Paramètres!$K$16))</f>
        <v>0</v>
      </c>
      <c r="AG14" s="46"/>
      <c r="AH14" s="2">
        <f>IF(AG$2="Bike &amp; Run",IF(ISNA(VLOOKUP(AG14,Paramètres!$B$3:$C$56,2,FALSE)),0,VLOOKUP(AG14,Paramètres!$B$3:$C$56,2,FALSE)*Paramètres!$K$17),IF(OR(AG14="",OR($D14="",$D14="NL",$D14="HORS LIGUE")),0,VLOOKUP(IF(OR(AG14="",OR($D14="",$D14="NL",$D14="HORS LIGUE")),"",COUNTIFS($D$5:$D$72,"&lt;&gt;"&amp;"",$D$5:$D$72,"&lt;&gt;"&amp;"NL",$D$5:$D$72,"&lt;&gt;"&amp;"HORS LIGUE",AG$5:AG$72,"&lt;"&amp;AG14)+1),Paramètres!$B$3:$C$56,2,FALSE)*Paramètres!$K$17))</f>
        <v>0</v>
      </c>
      <c r="AI14" s="40">
        <f t="shared" si="0"/>
        <v>0</v>
      </c>
      <c r="AJ14" s="3" t="str">
        <f t="shared" si="1"/>
        <v/>
      </c>
      <c r="AK14" s="5">
        <f t="shared" si="2"/>
        <v>0</v>
      </c>
      <c r="AL14" s="41">
        <f t="shared" si="3"/>
        <v>0</v>
      </c>
      <c r="AM14" s="33" t="str">
        <f t="shared" si="4"/>
        <v/>
      </c>
      <c r="AO14" s="22">
        <f t="shared" si="5"/>
        <v>0</v>
      </c>
      <c r="AP14">
        <f t="shared" si="6"/>
        <v>0</v>
      </c>
      <c r="AQ14">
        <f t="shared" si="7"/>
        <v>0</v>
      </c>
      <c r="AR14">
        <f t="shared" si="8"/>
        <v>0</v>
      </c>
      <c r="AS14">
        <f t="shared" si="9"/>
        <v>0</v>
      </c>
      <c r="AT14">
        <f t="shared" si="10"/>
        <v>0</v>
      </c>
      <c r="AU14">
        <f t="shared" si="11"/>
        <v>0</v>
      </c>
      <c r="AV14">
        <f t="shared" si="12"/>
        <v>0</v>
      </c>
      <c r="AW14">
        <f t="shared" si="13"/>
        <v>0</v>
      </c>
      <c r="AX14">
        <f t="shared" si="14"/>
        <v>0</v>
      </c>
      <c r="AY14">
        <f t="shared" si="15"/>
        <v>0</v>
      </c>
      <c r="AZ14">
        <f t="shared" si="16"/>
        <v>0</v>
      </c>
      <c r="BA14">
        <f t="shared" si="17"/>
        <v>0</v>
      </c>
      <c r="BB14">
        <f t="shared" si="18"/>
        <v>0</v>
      </c>
      <c r="BC14">
        <f t="shared" si="19"/>
        <v>0</v>
      </c>
      <c r="BD14">
        <f t="shared" si="20"/>
        <v>0</v>
      </c>
      <c r="BE14" s="22">
        <f t="shared" ref="BE14:BR14" si="30">BD14+LARGE($AO14:$BC14,BE$4)</f>
        <v>0</v>
      </c>
      <c r="BF14" s="22">
        <f t="shared" si="30"/>
        <v>0</v>
      </c>
      <c r="BG14" s="22">
        <f t="shared" si="30"/>
        <v>0</v>
      </c>
      <c r="BH14" s="22">
        <f t="shared" si="30"/>
        <v>0</v>
      </c>
      <c r="BI14" s="22">
        <f t="shared" si="30"/>
        <v>0</v>
      </c>
      <c r="BJ14" s="22">
        <f t="shared" si="30"/>
        <v>0</v>
      </c>
      <c r="BK14" s="22">
        <f t="shared" si="30"/>
        <v>0</v>
      </c>
      <c r="BL14" s="22">
        <f t="shared" si="30"/>
        <v>0</v>
      </c>
      <c r="BM14" s="22">
        <f t="shared" si="30"/>
        <v>0</v>
      </c>
      <c r="BN14" s="22">
        <f t="shared" si="30"/>
        <v>0</v>
      </c>
      <c r="BO14" s="22">
        <f t="shared" si="30"/>
        <v>0</v>
      </c>
      <c r="BP14" s="22">
        <f t="shared" si="30"/>
        <v>0</v>
      </c>
      <c r="BQ14" s="22">
        <f t="shared" si="30"/>
        <v>0</v>
      </c>
      <c r="BR14" s="22">
        <f t="shared" si="30"/>
        <v>0</v>
      </c>
    </row>
    <row r="15" spans="1:70" ht="16.5">
      <c r="A15" s="14" t="s">
        <v>1063</v>
      </c>
      <c r="B15" s="61" t="str">
        <f>IF(ISNA(VLOOKUP(A15,'Licenciés Jeunes 2023'!A:C,3,0)),"",VLOOKUP(A15,'Licenciés Jeunes 2023'!A:C,3,0))</f>
        <v/>
      </c>
      <c r="C15" s="32" t="str">
        <f>IF(ISNA(VLOOKUP(A15,'Licenciés Jeunes 2023'!A:C,2,0)),"",VLOOKUP(A15,'Licenciés Jeunes 2023'!A:C,2,0))</f>
        <v/>
      </c>
      <c r="D15" s="32" t="str">
        <f>IF(ISNA(VLOOKUP(A15,'Licenciés Jeunes 2023'!A:F,6,0)),"",VLOOKUP(A15,'Licenciés Jeunes 2023'!A:F,6,0))</f>
        <v/>
      </c>
      <c r="E15" s="6"/>
      <c r="F15" s="2">
        <f>IF(E$2="Bike &amp; Run",IF(ISNA(VLOOKUP(E15,Paramètres!$B$3:$C$56,2,FALSE)),0,VLOOKUP(E15,Paramètres!$B$3:$C$56,2,FALSE)*Paramètres!$K$3),IF(OR(E15="",OR($D15="",$D15="NL",$D15="HORS LIGUE")),0,VLOOKUP(IF(OR(E15="",OR($D15="",$D15="NL",$D15="HORS LIGUE")),"",COUNTIFS($D$5:$D$72,"&lt;&gt;"&amp;"",$D$5:$D$72,"&lt;&gt;"&amp;"NL",$D$5:$D$72,"&lt;&gt;"&amp;"HORS LIGUE",E$5:E$72,"&lt;"&amp;E15)+1),Paramètres!$B$3:$C$56,2,FALSE)*Paramètres!$K$3))</f>
        <v>0</v>
      </c>
      <c r="G15" s="4"/>
      <c r="H15" s="2">
        <f>IF(G$2="Bike &amp; Run",IF(ISNA(VLOOKUP(G15,Paramètres!$B$3:$C$56,2,FALSE)),0,VLOOKUP(G15,Paramètres!$B$3:$C$56,2,FALSE)*Paramètres!$K$4),IF(OR(G15="",OR($D15="",$D15="NL",$D15="HORS LIGUE")),0,VLOOKUP(IF(OR(G15="",OR($D15="",$D15="NL",$D15="HORS LIGUE")),"",COUNTIFS($D$5:$D$72,"&lt;&gt;"&amp;"",$D$5:$D$72,"&lt;&gt;"&amp;"NL",$D$5:$D$72,"&lt;&gt;"&amp;"HORS LIGUE",G$5:G$72,"&lt;"&amp;G15)+1),Paramètres!$B$3:$C$56,2,FALSE)*Paramètres!$K$4))</f>
        <v>0</v>
      </c>
      <c r="I15" s="36"/>
      <c r="J15" s="2">
        <f>IF(I$2="Bike &amp; Run",IF(ISNA(VLOOKUP(I15,Paramètres!$B$3:$C$56,2,FALSE)),0,VLOOKUP(I15,Paramètres!$B$3:$C$56,2,FALSE)*Paramètres!$K$5),IF(OR(I15="",OR($D15="",$D15="NL",$D15="HORS LIGUE")),0,VLOOKUP(IF(OR(I15="",OR($D15="",$D15="NL",$D15="HORS LIGUE")),"",COUNTIFS($D$5:$D$72,"&lt;&gt;"&amp;"",$D$5:$D$72,"&lt;&gt;"&amp;"NL",$D$5:$D$72,"&lt;&gt;"&amp;"HORS LIGUE",I$5:I$72,"&lt;"&amp;I15)+1),Paramètres!$B$3:$C$56,2,FALSE)*Paramètres!$K$5))</f>
        <v>0</v>
      </c>
      <c r="K15" s="4"/>
      <c r="L15" s="2">
        <f>IF(K$2="Bike &amp; Run",IF(ISNA(VLOOKUP(K15,Paramètres!$B$3:$C$56,2,FALSE)),0,VLOOKUP(K15,Paramètres!$B$3:$C$56,2,FALSE)*Paramètres!$K$6),IF(OR(K15="",OR($D15="",$D15="NL",$D15="HORS LIGUE")),0,VLOOKUP(IF(OR(K15="",OR($D15="",$D15="NL",$D15="HORS LIGUE")),"",COUNTIFS($D$5:$D$72,"&lt;&gt;"&amp;"",$D$5:$D$72,"&lt;&gt;"&amp;"NL",$D$5:$D$72,"&lt;&gt;"&amp;"HORS LIGUE",K$5:K$72,"&lt;"&amp;K15)+1),Paramètres!$B$3:$C$56,2,FALSE)*Paramètres!$K$6))</f>
        <v>0</v>
      </c>
      <c r="M15" s="4"/>
      <c r="N15" s="2">
        <f>IF(M$2="Bike &amp; Run",IF(ISNA(VLOOKUP(M15,Paramètres!$B$3:$C$56,2,FALSE)),0,VLOOKUP(M15,Paramètres!$B$3:$C$56,2,FALSE)*Paramètres!$K$7),IF(OR(M15="",OR($D15="",$D15="NL",$D15="HORS LIGUE")),0,VLOOKUP(IF(OR(M15="",OR($D15="",$D15="NL",$D15="HORS LIGUE")),"",COUNTIFS($D$5:$D$72,"&lt;&gt;"&amp;"",$D$5:$D$72,"&lt;&gt;"&amp;"NL",$D$5:$D$72,"&lt;&gt;"&amp;"HORS LIGUE",M$5:M$72,"&lt;"&amp;M15)+1),Paramètres!$B$3:$C$56,2,FALSE)*Paramètres!$K$7))</f>
        <v>0</v>
      </c>
      <c r="O15" s="46"/>
      <c r="P15" s="2">
        <f>IF(O$2="Bike &amp; Run",IF(ISNA(VLOOKUP(O15,Paramètres!$B$3:$C$56,2,FALSE)),0,VLOOKUP(O15,Paramètres!$B$3:$C$56,2,FALSE)*Paramètres!$K$8),IF(OR(O15="",OR($D15="",$D15="NL",$D15="HORS LIGUE")),0,VLOOKUP(IF(OR(O15="",OR($D15="",$D15="NL",$D15="HORS LIGUE")),"",COUNTIFS($D$5:$D$72,"&lt;&gt;"&amp;"",$D$5:$D$72,"&lt;&gt;"&amp;"NL",$D$5:$D$72,"&lt;&gt;"&amp;"HORS LIGUE",O$5:O$72,"&lt;"&amp;O15)+1),Paramètres!$B$3:$C$56,2,FALSE)*Paramètres!$K$8))</f>
        <v>0</v>
      </c>
      <c r="Q15" s="46"/>
      <c r="R15" s="2">
        <f>IF(Q$2="Bike &amp; Run",IF(ISNA(VLOOKUP(Q15,Paramètres!$B$3:$C$56,2,FALSE)),0,VLOOKUP(Q15,Paramètres!$B$3:$C$56,2,FALSE)*Paramètres!$K$9),IF(OR(Q15="",OR($D15="",$D15="NL",$D15="HORS LIGUE")),0,VLOOKUP(IF(OR(Q15="",OR($D15="",$D15="NL",$D15="HORS LIGUE")),"",COUNTIFS($D$5:$D$72,"&lt;&gt;"&amp;"",$D$5:$D$72,"&lt;&gt;"&amp;"NL",$D$5:$D$72,"&lt;&gt;"&amp;"HORS LIGUE",Q$5:Q$72,"&lt;"&amp;Q15)+1),Paramètres!$B$3:$C$56,2,FALSE)*Paramètres!$K$9))</f>
        <v>0</v>
      </c>
      <c r="S15" s="46"/>
      <c r="T15" s="2">
        <f>IF(S$2="Bike &amp; Run",IF(ISNA(VLOOKUP(S15,Paramètres!$B$3:$C$56,2,FALSE)),0,VLOOKUP(S15,Paramètres!$B$3:$C$56,2,FALSE)*Paramètres!$K$10),IF(OR(S15="",OR($D15="",$D15="NL",$D15="HORS LIGUE")),0,VLOOKUP(IF(OR(S15="",OR($D15="",$D15="NL",$D15="HORS LIGUE")),"",COUNTIFS($D$5:$D$72,"&lt;&gt;"&amp;"",$D$5:$D$72,"&lt;&gt;"&amp;"NL",$D$5:$D$72,"&lt;&gt;"&amp;"HORS LIGUE",S$5:S$72,"&lt;"&amp;S15)+1),Paramètres!$B$3:$C$56,2,FALSE)*Paramètres!$K$10))</f>
        <v>0</v>
      </c>
      <c r="U15" s="46"/>
      <c r="V15" s="2">
        <f>IF(U$2="Bike &amp; Run",IF(ISNA(VLOOKUP(U15,Paramètres!$B$3:$C$56,2,FALSE)),0,VLOOKUP(U15,Paramètres!$B$3:$C$56,2,FALSE)*Paramètres!$K$11),IF(OR(U15="",OR($D15="",$D15="NL",$D15="HORS LIGUE")),0,VLOOKUP(IF(OR(U15="",OR($D15="",$D15="NL",$D15="HORS LIGUE")),"",COUNTIFS($D$5:$D$72,"&lt;&gt;"&amp;"",$D$5:$D$72,"&lt;&gt;"&amp;"NL",$D$5:$D$72,"&lt;&gt;"&amp;"HORS LIGUE",U$5:U$72,"&lt;"&amp;U15)+1),Paramètres!$B$3:$C$56,2,FALSE)*Paramètres!$K$11))</f>
        <v>0</v>
      </c>
      <c r="W15" s="46"/>
      <c r="X15" s="2">
        <f>IF(W$2="Bike &amp; Run",IF(ISNA(VLOOKUP(W15,Paramètres!$B$3:$C$56,2,FALSE)),0,VLOOKUP(W15,Paramètres!$B$3:$C$56,2,FALSE)*Paramètres!$K$12),IF(OR(W15="",OR($D15="",$D15="NL",$D15="HORS LIGUE")),0,VLOOKUP(IF(OR(W15="",OR($D15="",$D15="NL",$D15="HORS LIGUE")),"",COUNTIFS($D$5:$D$72,"&lt;&gt;"&amp;"",$D$5:$D$72,"&lt;&gt;"&amp;"NL",$D$5:$D$72,"&lt;&gt;"&amp;"HORS LIGUE",W$5:W$72,"&lt;"&amp;W15)+1),Paramètres!$B$3:$C$56,2,FALSE)*Paramètres!$K$12))</f>
        <v>0</v>
      </c>
      <c r="Y15" s="46"/>
      <c r="Z15" s="2">
        <f>IF(Y$2="Bike &amp; Run",IF(ISNA(VLOOKUP(Y15,Paramètres!$B$3:$C$56,2,FALSE)),0,VLOOKUP(Y15,Paramètres!$B$3:$C$56,2,FALSE)*Paramètres!$K$13),IF(OR(Y15="",OR($D15="",$D15="NL",$D15="HORS LIGUE")),0,VLOOKUP(IF(OR(Y15="",OR($D15="",$D15="NL",$D15="HORS LIGUE")),"",COUNTIFS($D$5:$D$72,"&lt;&gt;"&amp;"",$D$5:$D$72,"&lt;&gt;"&amp;"NL",$D$5:$D$72,"&lt;&gt;"&amp;"HORS LIGUE",Y$5:Y$72,"&lt;"&amp;Y15)+1),Paramètres!$B$3:$C$56,2,FALSE)*Paramètres!$K$13))</f>
        <v>0</v>
      </c>
      <c r="AA15" s="46"/>
      <c r="AB15" s="2">
        <f>IF(AA$2="Bike &amp; Run",IF(ISNA(VLOOKUP(AA15,Paramètres!$B$3:$C$56,2,FALSE)),0,VLOOKUP(AA15,Paramètres!$B$3:$C$56,2,FALSE)*Paramètres!$K$14),IF(OR(AA15="",OR($D15="",$D15="NL",$D15="HORS LIGUE")),0,VLOOKUP(IF(OR(AA15="",OR($D15="",$D15="NL",$D15="HORS LIGUE")),"",COUNTIFS($D$5:$D$72,"&lt;&gt;"&amp;"",$D$5:$D$72,"&lt;&gt;"&amp;"NL",$D$5:$D$72,"&lt;&gt;"&amp;"HORS LIGUE",AA$5:AA$72,"&lt;"&amp;AA15)+1),Paramètres!$B$3:$C$56,2,FALSE)*Paramètres!$K$14))</f>
        <v>0</v>
      </c>
      <c r="AC15" s="46"/>
      <c r="AD15" s="2">
        <f>IF(AC$2="Bike &amp; Run",IF(ISNA(VLOOKUP(AC15,Paramètres!$B$3:$C$56,2,FALSE)),0,VLOOKUP(AC15,Paramètres!$B$3:$C$56,2,FALSE)*Paramètres!$K$15),IF(OR(AC15="",OR($D15="",$D15="NL",$D15="HORS LIGUE")),0,VLOOKUP(IF(OR(AC15="",OR($D15="",$D15="NL",$D15="HORS LIGUE")),"",COUNTIFS($D$5:$D$72,"&lt;&gt;"&amp;"",$D$5:$D$72,"&lt;&gt;"&amp;"NL",$D$5:$D$72,"&lt;&gt;"&amp;"HORS LIGUE",AC$5:AC$72,"&lt;"&amp;AC15)+1),Paramètres!$B$3:$C$56,2,FALSE)*Paramètres!$K$15))</f>
        <v>0</v>
      </c>
      <c r="AE15" s="46"/>
      <c r="AF15" s="2">
        <f>IF(AE$2="Bike &amp; Run",IF(ISNA(VLOOKUP(AE15,Paramètres!$B$3:$C$56,2,FALSE)),0,VLOOKUP(AE15,Paramètres!$B$3:$C$56,2,FALSE)*Paramètres!$K$16),IF(OR(AE15="",OR($D15="",$D15="NL",$D15="HORS LIGUE")),0,VLOOKUP(IF(OR(AE15="",OR($D15="",$D15="NL",$D15="HORS LIGUE")),"",COUNTIFS($D$5:$D$72,"&lt;&gt;"&amp;"",$D$5:$D$72,"&lt;&gt;"&amp;"NL",$D$5:$D$72,"&lt;&gt;"&amp;"HORS LIGUE",AE$5:AE$72,"&lt;"&amp;AE15)+1),Paramètres!$B$3:$C$56,2,FALSE)*Paramètres!$K$16))</f>
        <v>0</v>
      </c>
      <c r="AG15" s="46"/>
      <c r="AH15" s="2">
        <f>IF(AG$2="Bike &amp; Run",IF(ISNA(VLOOKUP(AG15,Paramètres!$B$3:$C$56,2,FALSE)),0,VLOOKUP(AG15,Paramètres!$B$3:$C$56,2,FALSE)*Paramètres!$K$17),IF(OR(AG15="",OR($D15="",$D15="NL",$D15="HORS LIGUE")),0,VLOOKUP(IF(OR(AG15="",OR($D15="",$D15="NL",$D15="HORS LIGUE")),"",COUNTIFS($D$5:$D$72,"&lt;&gt;"&amp;"",$D$5:$D$72,"&lt;&gt;"&amp;"NL",$D$5:$D$72,"&lt;&gt;"&amp;"HORS LIGUE",AG$5:AG$72,"&lt;"&amp;AG15)+1),Paramètres!$B$3:$C$56,2,FALSE)*Paramètres!$K$17))</f>
        <v>0</v>
      </c>
      <c r="AI15" s="40">
        <f t="shared" si="0"/>
        <v>0</v>
      </c>
      <c r="AJ15" s="3" t="str">
        <f t="shared" si="1"/>
        <v/>
      </c>
      <c r="AK15" s="5">
        <f t="shared" si="2"/>
        <v>0</v>
      </c>
      <c r="AL15" s="41">
        <f t="shared" si="3"/>
        <v>0</v>
      </c>
      <c r="AM15" s="33" t="str">
        <f t="shared" si="4"/>
        <v/>
      </c>
      <c r="AO15" s="22">
        <f t="shared" si="5"/>
        <v>0</v>
      </c>
      <c r="AP15">
        <f t="shared" si="6"/>
        <v>0</v>
      </c>
      <c r="AQ15">
        <f t="shared" si="7"/>
        <v>0</v>
      </c>
      <c r="AR15">
        <f t="shared" si="8"/>
        <v>0</v>
      </c>
      <c r="AS15">
        <f t="shared" si="9"/>
        <v>0</v>
      </c>
      <c r="AT15">
        <f t="shared" si="10"/>
        <v>0</v>
      </c>
      <c r="AU15">
        <f t="shared" si="11"/>
        <v>0</v>
      </c>
      <c r="AV15">
        <f t="shared" si="12"/>
        <v>0</v>
      </c>
      <c r="AW15">
        <f t="shared" si="13"/>
        <v>0</v>
      </c>
      <c r="AX15">
        <f t="shared" si="14"/>
        <v>0</v>
      </c>
      <c r="AY15">
        <f t="shared" si="15"/>
        <v>0</v>
      </c>
      <c r="AZ15">
        <f t="shared" si="16"/>
        <v>0</v>
      </c>
      <c r="BA15">
        <f t="shared" si="17"/>
        <v>0</v>
      </c>
      <c r="BB15">
        <f t="shared" si="18"/>
        <v>0</v>
      </c>
      <c r="BC15">
        <f t="shared" si="19"/>
        <v>0</v>
      </c>
      <c r="BD15">
        <f t="shared" si="20"/>
        <v>0</v>
      </c>
      <c r="BE15" s="22">
        <f t="shared" ref="BE15:BR15" si="31">BD15+LARGE($AO15:$BC15,BE$4)</f>
        <v>0</v>
      </c>
      <c r="BF15" s="22">
        <f t="shared" si="31"/>
        <v>0</v>
      </c>
      <c r="BG15" s="22">
        <f t="shared" si="31"/>
        <v>0</v>
      </c>
      <c r="BH15" s="22">
        <f t="shared" si="31"/>
        <v>0</v>
      </c>
      <c r="BI15" s="22">
        <f t="shared" si="31"/>
        <v>0</v>
      </c>
      <c r="BJ15" s="22">
        <f t="shared" si="31"/>
        <v>0</v>
      </c>
      <c r="BK15" s="22">
        <f t="shared" si="31"/>
        <v>0</v>
      </c>
      <c r="BL15" s="22">
        <f t="shared" si="31"/>
        <v>0</v>
      </c>
      <c r="BM15" s="22">
        <f t="shared" si="31"/>
        <v>0</v>
      </c>
      <c r="BN15" s="22">
        <f t="shared" si="31"/>
        <v>0</v>
      </c>
      <c r="BO15" s="22">
        <f t="shared" si="31"/>
        <v>0</v>
      </c>
      <c r="BP15" s="22">
        <f t="shared" si="31"/>
        <v>0</v>
      </c>
      <c r="BQ15" s="22">
        <f t="shared" si="31"/>
        <v>0</v>
      </c>
      <c r="BR15" s="22">
        <f t="shared" si="31"/>
        <v>0</v>
      </c>
    </row>
    <row r="16" spans="1:70" ht="16.5">
      <c r="A16" s="14" t="s">
        <v>1067</v>
      </c>
      <c r="B16" s="61" t="str">
        <f>IF(ISNA(VLOOKUP(A16,'Licenciés Jeunes 2023'!A:C,3,0)),"",VLOOKUP(A16,'Licenciés Jeunes 2023'!A:C,3,0))</f>
        <v/>
      </c>
      <c r="C16" s="32" t="str">
        <f>IF(ISNA(VLOOKUP(A16,'Licenciés Jeunes 2023'!A:C,2,0)),"",VLOOKUP(A16,'Licenciés Jeunes 2023'!A:C,2,0))</f>
        <v/>
      </c>
      <c r="D16" s="32" t="str">
        <f>IF(ISNA(VLOOKUP(A16,'Licenciés Jeunes 2023'!A:F,6,0)),"",VLOOKUP(A16,'Licenciés Jeunes 2023'!A:F,6,0))</f>
        <v/>
      </c>
      <c r="E16" s="6"/>
      <c r="F16" s="2">
        <f>IF(E$2="Bike &amp; Run",IF(ISNA(VLOOKUP(E16,Paramètres!$B$3:$C$56,2,FALSE)),0,VLOOKUP(E16,Paramètres!$B$3:$C$56,2,FALSE)*Paramètres!$K$3),IF(OR(E16="",OR($D16="",$D16="NL",$D16="HORS LIGUE")),0,VLOOKUP(IF(OR(E16="",OR($D16="",$D16="NL",$D16="HORS LIGUE")),"",COUNTIFS($D$5:$D$72,"&lt;&gt;"&amp;"",$D$5:$D$72,"&lt;&gt;"&amp;"NL",$D$5:$D$72,"&lt;&gt;"&amp;"HORS LIGUE",E$5:E$72,"&lt;"&amp;E16)+1),Paramètres!$B$3:$C$56,2,FALSE)*Paramètres!$K$3))</f>
        <v>0</v>
      </c>
      <c r="G16" s="4"/>
      <c r="H16" s="2">
        <f>IF(G$2="Bike &amp; Run",IF(ISNA(VLOOKUP(G16,Paramètres!$B$3:$C$56,2,FALSE)),0,VLOOKUP(G16,Paramètres!$B$3:$C$56,2,FALSE)*Paramètres!$K$4),IF(OR(G16="",OR($D16="",$D16="NL",$D16="HORS LIGUE")),0,VLOOKUP(IF(OR(G16="",OR($D16="",$D16="NL",$D16="HORS LIGUE")),"",COUNTIFS($D$5:$D$72,"&lt;&gt;"&amp;"",$D$5:$D$72,"&lt;&gt;"&amp;"NL",$D$5:$D$72,"&lt;&gt;"&amp;"HORS LIGUE",G$5:G$72,"&lt;"&amp;G16)+1),Paramètres!$B$3:$C$56,2,FALSE)*Paramètres!$K$4))</f>
        <v>0</v>
      </c>
      <c r="I16" s="36"/>
      <c r="J16" s="2">
        <f>IF(I$2="Bike &amp; Run",IF(ISNA(VLOOKUP(I16,Paramètres!$B$3:$C$56,2,FALSE)),0,VLOOKUP(I16,Paramètres!$B$3:$C$56,2,FALSE)*Paramètres!$K$5),IF(OR(I16="",OR($D16="",$D16="NL",$D16="HORS LIGUE")),0,VLOOKUP(IF(OR(I16="",OR($D16="",$D16="NL",$D16="HORS LIGUE")),"",COUNTIFS($D$5:$D$72,"&lt;&gt;"&amp;"",$D$5:$D$72,"&lt;&gt;"&amp;"NL",$D$5:$D$72,"&lt;&gt;"&amp;"HORS LIGUE",I$5:I$72,"&lt;"&amp;I16)+1),Paramètres!$B$3:$C$56,2,FALSE)*Paramètres!$K$5))</f>
        <v>0</v>
      </c>
      <c r="K16" s="4"/>
      <c r="L16" s="2">
        <f>IF(K$2="Bike &amp; Run",IF(ISNA(VLOOKUP(K16,Paramètres!$B$3:$C$56,2,FALSE)),0,VLOOKUP(K16,Paramètres!$B$3:$C$56,2,FALSE)*Paramètres!$K$6),IF(OR(K16="",OR($D16="",$D16="NL",$D16="HORS LIGUE")),0,VLOOKUP(IF(OR(K16="",OR($D16="",$D16="NL",$D16="HORS LIGUE")),"",COUNTIFS($D$5:$D$72,"&lt;&gt;"&amp;"",$D$5:$D$72,"&lt;&gt;"&amp;"NL",$D$5:$D$72,"&lt;&gt;"&amp;"HORS LIGUE",K$5:K$72,"&lt;"&amp;K16)+1),Paramètres!$B$3:$C$56,2,FALSE)*Paramètres!$K$6))</f>
        <v>0</v>
      </c>
      <c r="M16" s="4"/>
      <c r="N16" s="2">
        <f>IF(M$2="Bike &amp; Run",IF(ISNA(VLOOKUP(M16,Paramètres!$B$3:$C$56,2,FALSE)),0,VLOOKUP(M16,Paramètres!$B$3:$C$56,2,FALSE)*Paramètres!$K$7),IF(OR(M16="",OR($D16="",$D16="NL",$D16="HORS LIGUE")),0,VLOOKUP(IF(OR(M16="",OR($D16="",$D16="NL",$D16="HORS LIGUE")),"",COUNTIFS($D$5:$D$72,"&lt;&gt;"&amp;"",$D$5:$D$72,"&lt;&gt;"&amp;"NL",$D$5:$D$72,"&lt;&gt;"&amp;"HORS LIGUE",M$5:M$72,"&lt;"&amp;M16)+1),Paramètres!$B$3:$C$56,2,FALSE)*Paramètres!$K$7))</f>
        <v>0</v>
      </c>
      <c r="O16" s="46"/>
      <c r="P16" s="2">
        <f>IF(O$2="Bike &amp; Run",IF(ISNA(VLOOKUP(O16,Paramètres!$B$3:$C$56,2,FALSE)),0,VLOOKUP(O16,Paramètres!$B$3:$C$56,2,FALSE)*Paramètres!$K$8),IF(OR(O16="",OR($D16="",$D16="NL",$D16="HORS LIGUE")),0,VLOOKUP(IF(OR(O16="",OR($D16="",$D16="NL",$D16="HORS LIGUE")),"",COUNTIFS($D$5:$D$72,"&lt;&gt;"&amp;"",$D$5:$D$72,"&lt;&gt;"&amp;"NL",$D$5:$D$72,"&lt;&gt;"&amp;"HORS LIGUE",O$5:O$72,"&lt;"&amp;O16)+1),Paramètres!$B$3:$C$56,2,FALSE)*Paramètres!$K$8))</f>
        <v>0</v>
      </c>
      <c r="Q16" s="46"/>
      <c r="R16" s="2">
        <f>IF(Q$2="Bike &amp; Run",IF(ISNA(VLOOKUP(Q16,Paramètres!$B$3:$C$56,2,FALSE)),0,VLOOKUP(Q16,Paramètres!$B$3:$C$56,2,FALSE)*Paramètres!$K$9),IF(OR(Q16="",OR($D16="",$D16="NL",$D16="HORS LIGUE")),0,VLOOKUP(IF(OR(Q16="",OR($D16="",$D16="NL",$D16="HORS LIGUE")),"",COUNTIFS($D$5:$D$72,"&lt;&gt;"&amp;"",$D$5:$D$72,"&lt;&gt;"&amp;"NL",$D$5:$D$72,"&lt;&gt;"&amp;"HORS LIGUE",Q$5:Q$72,"&lt;"&amp;Q16)+1),Paramètres!$B$3:$C$56,2,FALSE)*Paramètres!$K$9))</f>
        <v>0</v>
      </c>
      <c r="S16" s="46"/>
      <c r="T16" s="2">
        <f>IF(S$2="Bike &amp; Run",IF(ISNA(VLOOKUP(S16,Paramètres!$B$3:$C$56,2,FALSE)),0,VLOOKUP(S16,Paramètres!$B$3:$C$56,2,FALSE)*Paramètres!$K$10),IF(OR(S16="",OR($D16="",$D16="NL",$D16="HORS LIGUE")),0,VLOOKUP(IF(OR(S16="",OR($D16="",$D16="NL",$D16="HORS LIGUE")),"",COUNTIFS($D$5:$D$72,"&lt;&gt;"&amp;"",$D$5:$D$72,"&lt;&gt;"&amp;"NL",$D$5:$D$72,"&lt;&gt;"&amp;"HORS LIGUE",S$5:S$72,"&lt;"&amp;S16)+1),Paramètres!$B$3:$C$56,2,FALSE)*Paramètres!$K$10))</f>
        <v>0</v>
      </c>
      <c r="U16" s="46"/>
      <c r="V16" s="2">
        <f>IF(U$2="Bike &amp; Run",IF(ISNA(VLOOKUP(U16,Paramètres!$B$3:$C$56,2,FALSE)),0,VLOOKUP(U16,Paramètres!$B$3:$C$56,2,FALSE)*Paramètres!$K$11),IF(OR(U16="",OR($D16="",$D16="NL",$D16="HORS LIGUE")),0,VLOOKUP(IF(OR(U16="",OR($D16="",$D16="NL",$D16="HORS LIGUE")),"",COUNTIFS($D$5:$D$72,"&lt;&gt;"&amp;"",$D$5:$D$72,"&lt;&gt;"&amp;"NL",$D$5:$D$72,"&lt;&gt;"&amp;"HORS LIGUE",U$5:U$72,"&lt;"&amp;U16)+1),Paramètres!$B$3:$C$56,2,FALSE)*Paramètres!$K$11))</f>
        <v>0</v>
      </c>
      <c r="W16" s="46"/>
      <c r="X16" s="2">
        <f>IF(W$2="Bike &amp; Run",IF(ISNA(VLOOKUP(W16,Paramètres!$B$3:$C$56,2,FALSE)),0,VLOOKUP(W16,Paramètres!$B$3:$C$56,2,FALSE)*Paramètres!$K$12),IF(OR(W16="",OR($D16="",$D16="NL",$D16="HORS LIGUE")),0,VLOOKUP(IF(OR(W16="",OR($D16="",$D16="NL",$D16="HORS LIGUE")),"",COUNTIFS($D$5:$D$72,"&lt;&gt;"&amp;"",$D$5:$D$72,"&lt;&gt;"&amp;"NL",$D$5:$D$72,"&lt;&gt;"&amp;"HORS LIGUE",W$5:W$72,"&lt;"&amp;W16)+1),Paramètres!$B$3:$C$56,2,FALSE)*Paramètres!$K$12))</f>
        <v>0</v>
      </c>
      <c r="Y16" s="46"/>
      <c r="Z16" s="2">
        <f>IF(Y$2="Bike &amp; Run",IF(ISNA(VLOOKUP(Y16,Paramètres!$B$3:$C$56,2,FALSE)),0,VLOOKUP(Y16,Paramètres!$B$3:$C$56,2,FALSE)*Paramètres!$K$13),IF(OR(Y16="",OR($D16="",$D16="NL",$D16="HORS LIGUE")),0,VLOOKUP(IF(OR(Y16="",OR($D16="",$D16="NL",$D16="HORS LIGUE")),"",COUNTIFS($D$5:$D$72,"&lt;&gt;"&amp;"",$D$5:$D$72,"&lt;&gt;"&amp;"NL",$D$5:$D$72,"&lt;&gt;"&amp;"HORS LIGUE",Y$5:Y$72,"&lt;"&amp;Y16)+1),Paramètres!$B$3:$C$56,2,FALSE)*Paramètres!$K$13))</f>
        <v>0</v>
      </c>
      <c r="AA16" s="46"/>
      <c r="AB16" s="2">
        <f>IF(AA$2="Bike &amp; Run",IF(ISNA(VLOOKUP(AA16,Paramètres!$B$3:$C$56,2,FALSE)),0,VLOOKUP(AA16,Paramètres!$B$3:$C$56,2,FALSE)*Paramètres!$K$14),IF(OR(AA16="",OR($D16="",$D16="NL",$D16="HORS LIGUE")),0,VLOOKUP(IF(OR(AA16="",OR($D16="",$D16="NL",$D16="HORS LIGUE")),"",COUNTIFS($D$5:$D$72,"&lt;&gt;"&amp;"",$D$5:$D$72,"&lt;&gt;"&amp;"NL",$D$5:$D$72,"&lt;&gt;"&amp;"HORS LIGUE",AA$5:AA$72,"&lt;"&amp;AA16)+1),Paramètres!$B$3:$C$56,2,FALSE)*Paramètres!$K$14))</f>
        <v>0</v>
      </c>
      <c r="AC16" s="46"/>
      <c r="AD16" s="2">
        <f>IF(AC$2="Bike &amp; Run",IF(ISNA(VLOOKUP(AC16,Paramètres!$B$3:$C$56,2,FALSE)),0,VLOOKUP(AC16,Paramètres!$B$3:$C$56,2,FALSE)*Paramètres!$K$15),IF(OR(AC16="",OR($D16="",$D16="NL",$D16="HORS LIGUE")),0,VLOOKUP(IF(OR(AC16="",OR($D16="",$D16="NL",$D16="HORS LIGUE")),"",COUNTIFS($D$5:$D$72,"&lt;&gt;"&amp;"",$D$5:$D$72,"&lt;&gt;"&amp;"NL",$D$5:$D$72,"&lt;&gt;"&amp;"HORS LIGUE",AC$5:AC$72,"&lt;"&amp;AC16)+1),Paramètres!$B$3:$C$56,2,FALSE)*Paramètres!$K$15))</f>
        <v>0</v>
      </c>
      <c r="AE16" s="46"/>
      <c r="AF16" s="2">
        <f>IF(AE$2="Bike &amp; Run",IF(ISNA(VLOOKUP(AE16,Paramètres!$B$3:$C$56,2,FALSE)),0,VLOOKUP(AE16,Paramètres!$B$3:$C$56,2,FALSE)*Paramètres!$K$16),IF(OR(AE16="",OR($D16="",$D16="NL",$D16="HORS LIGUE")),0,VLOOKUP(IF(OR(AE16="",OR($D16="",$D16="NL",$D16="HORS LIGUE")),"",COUNTIFS($D$5:$D$72,"&lt;&gt;"&amp;"",$D$5:$D$72,"&lt;&gt;"&amp;"NL",$D$5:$D$72,"&lt;&gt;"&amp;"HORS LIGUE",AE$5:AE$72,"&lt;"&amp;AE16)+1),Paramètres!$B$3:$C$56,2,FALSE)*Paramètres!$K$16))</f>
        <v>0</v>
      </c>
      <c r="AG16" s="46"/>
      <c r="AH16" s="2">
        <f>IF(AG$2="Bike &amp; Run",IF(ISNA(VLOOKUP(AG16,Paramètres!$B$3:$C$56,2,FALSE)),0,VLOOKUP(AG16,Paramètres!$B$3:$C$56,2,FALSE)*Paramètres!$K$17),IF(OR(AG16="",OR($D16="",$D16="NL",$D16="HORS LIGUE")),0,VLOOKUP(IF(OR(AG16="",OR($D16="",$D16="NL",$D16="HORS LIGUE")),"",COUNTIFS($D$5:$D$72,"&lt;&gt;"&amp;"",$D$5:$D$72,"&lt;&gt;"&amp;"NL",$D$5:$D$72,"&lt;&gt;"&amp;"HORS LIGUE",AG$5:AG$72,"&lt;"&amp;AG16)+1),Paramètres!$B$3:$C$56,2,FALSE)*Paramètres!$K$17))</f>
        <v>0</v>
      </c>
      <c r="AI16" s="40">
        <f t="shared" si="0"/>
        <v>0</v>
      </c>
      <c r="AJ16" s="3" t="str">
        <f t="shared" si="1"/>
        <v/>
      </c>
      <c r="AK16" s="5">
        <f t="shared" si="2"/>
        <v>0</v>
      </c>
      <c r="AL16" s="41">
        <f t="shared" si="3"/>
        <v>0</v>
      </c>
      <c r="AM16" s="33" t="str">
        <f t="shared" si="4"/>
        <v/>
      </c>
      <c r="AO16" s="22">
        <f t="shared" si="5"/>
        <v>0</v>
      </c>
      <c r="AP16">
        <f t="shared" si="6"/>
        <v>0</v>
      </c>
      <c r="AQ16">
        <f t="shared" si="7"/>
        <v>0</v>
      </c>
      <c r="AR16">
        <f t="shared" si="8"/>
        <v>0</v>
      </c>
      <c r="AS16">
        <f t="shared" si="9"/>
        <v>0</v>
      </c>
      <c r="AT16">
        <f t="shared" si="10"/>
        <v>0</v>
      </c>
      <c r="AU16">
        <f t="shared" si="11"/>
        <v>0</v>
      </c>
      <c r="AV16">
        <f t="shared" si="12"/>
        <v>0</v>
      </c>
      <c r="AW16">
        <f t="shared" si="13"/>
        <v>0</v>
      </c>
      <c r="AX16">
        <f t="shared" si="14"/>
        <v>0</v>
      </c>
      <c r="AY16">
        <f t="shared" si="15"/>
        <v>0</v>
      </c>
      <c r="AZ16">
        <f t="shared" si="16"/>
        <v>0</v>
      </c>
      <c r="BA16">
        <f t="shared" si="17"/>
        <v>0</v>
      </c>
      <c r="BB16">
        <f t="shared" si="18"/>
        <v>0</v>
      </c>
      <c r="BC16">
        <f t="shared" si="19"/>
        <v>0</v>
      </c>
      <c r="BD16">
        <f t="shared" si="20"/>
        <v>0</v>
      </c>
      <c r="BE16" s="22">
        <f t="shared" ref="BE16:BR16" si="32">BD16+LARGE($AO16:$BC16,BE$4)</f>
        <v>0</v>
      </c>
      <c r="BF16" s="22">
        <f t="shared" si="32"/>
        <v>0</v>
      </c>
      <c r="BG16" s="22">
        <f t="shared" si="32"/>
        <v>0</v>
      </c>
      <c r="BH16" s="22">
        <f t="shared" si="32"/>
        <v>0</v>
      </c>
      <c r="BI16" s="22">
        <f t="shared" si="32"/>
        <v>0</v>
      </c>
      <c r="BJ16" s="22">
        <f t="shared" si="32"/>
        <v>0</v>
      </c>
      <c r="BK16" s="22">
        <f t="shared" si="32"/>
        <v>0</v>
      </c>
      <c r="BL16" s="22">
        <f t="shared" si="32"/>
        <v>0</v>
      </c>
      <c r="BM16" s="22">
        <f t="shared" si="32"/>
        <v>0</v>
      </c>
      <c r="BN16" s="22">
        <f t="shared" si="32"/>
        <v>0</v>
      </c>
      <c r="BO16" s="22">
        <f t="shared" si="32"/>
        <v>0</v>
      </c>
      <c r="BP16" s="22">
        <f t="shared" si="32"/>
        <v>0</v>
      </c>
      <c r="BQ16" s="22">
        <f t="shared" si="32"/>
        <v>0</v>
      </c>
      <c r="BR16" s="22">
        <f t="shared" si="32"/>
        <v>0</v>
      </c>
    </row>
    <row r="17" spans="1:70" ht="16.5">
      <c r="A17" s="14" t="s">
        <v>1054</v>
      </c>
      <c r="B17" s="61" t="str">
        <f>IF(ISNA(VLOOKUP(A17,'Licenciés Jeunes 2023'!A:C,3,0)),"",VLOOKUP(A17,'Licenciés Jeunes 2023'!A:C,3,0))</f>
        <v/>
      </c>
      <c r="C17" s="32" t="str">
        <f>IF(ISNA(VLOOKUP(A17,'Licenciés Jeunes 2023'!A:C,2,0)),"",VLOOKUP(A17,'Licenciés Jeunes 2023'!A:C,2,0))</f>
        <v/>
      </c>
      <c r="D17" s="32" t="str">
        <f>IF(ISNA(VLOOKUP(A17,'Licenciés Jeunes 2023'!A:F,6,0)),"",VLOOKUP(A17,'Licenciés Jeunes 2023'!A:F,6,0))</f>
        <v/>
      </c>
      <c r="E17" s="6"/>
      <c r="F17" s="2">
        <f>IF(E$2="Bike &amp; Run",IF(ISNA(VLOOKUP(E17,Paramètres!$B$3:$C$56,2,FALSE)),0,VLOOKUP(E17,Paramètres!$B$3:$C$56,2,FALSE)*Paramètres!$K$3),IF(OR(E17="",OR($D17="",$D17="NL",$D17="HORS LIGUE")),0,VLOOKUP(IF(OR(E17="",OR($D17="",$D17="NL",$D17="HORS LIGUE")),"",COUNTIFS($D$5:$D$72,"&lt;&gt;"&amp;"",$D$5:$D$72,"&lt;&gt;"&amp;"NL",$D$5:$D$72,"&lt;&gt;"&amp;"HORS LIGUE",E$5:E$72,"&lt;"&amp;E17)+1),Paramètres!$B$3:$C$56,2,FALSE)*Paramètres!$K$3))</f>
        <v>0</v>
      </c>
      <c r="G17" s="4"/>
      <c r="H17" s="2">
        <f>IF(G$2="Bike &amp; Run",IF(ISNA(VLOOKUP(G17,Paramètres!$B$3:$C$56,2,FALSE)),0,VLOOKUP(G17,Paramètres!$B$3:$C$56,2,FALSE)*Paramètres!$K$4),IF(OR(G17="",OR($D17="",$D17="NL",$D17="HORS LIGUE")),0,VLOOKUP(IF(OR(G17="",OR($D17="",$D17="NL",$D17="HORS LIGUE")),"",COUNTIFS($D$5:$D$72,"&lt;&gt;"&amp;"",$D$5:$D$72,"&lt;&gt;"&amp;"NL",$D$5:$D$72,"&lt;&gt;"&amp;"HORS LIGUE",G$5:G$72,"&lt;"&amp;G17)+1),Paramètres!$B$3:$C$56,2,FALSE)*Paramètres!$K$4))</f>
        <v>0</v>
      </c>
      <c r="I17" s="36"/>
      <c r="J17" s="2">
        <f>IF(I$2="Bike &amp; Run",IF(ISNA(VLOOKUP(I17,Paramètres!$B$3:$C$56,2,FALSE)),0,VLOOKUP(I17,Paramètres!$B$3:$C$56,2,FALSE)*Paramètres!$K$5),IF(OR(I17="",OR($D17="",$D17="NL",$D17="HORS LIGUE")),0,VLOOKUP(IF(OR(I17="",OR($D17="",$D17="NL",$D17="HORS LIGUE")),"",COUNTIFS($D$5:$D$72,"&lt;&gt;"&amp;"",$D$5:$D$72,"&lt;&gt;"&amp;"NL",$D$5:$D$72,"&lt;&gt;"&amp;"HORS LIGUE",I$5:I$72,"&lt;"&amp;I17)+1),Paramètres!$B$3:$C$56,2,FALSE)*Paramètres!$K$5))</f>
        <v>0</v>
      </c>
      <c r="K17" s="4"/>
      <c r="L17" s="2">
        <f>IF(K$2="Bike &amp; Run",IF(ISNA(VLOOKUP(K17,Paramètres!$B$3:$C$56,2,FALSE)),0,VLOOKUP(K17,Paramètres!$B$3:$C$56,2,FALSE)*Paramètres!$K$6),IF(OR(K17="",OR($D17="",$D17="NL",$D17="HORS LIGUE")),0,VLOOKUP(IF(OR(K17="",OR($D17="",$D17="NL",$D17="HORS LIGUE")),"",COUNTIFS($D$5:$D$72,"&lt;&gt;"&amp;"",$D$5:$D$72,"&lt;&gt;"&amp;"NL",$D$5:$D$72,"&lt;&gt;"&amp;"HORS LIGUE",K$5:K$72,"&lt;"&amp;K17)+1),Paramètres!$B$3:$C$56,2,FALSE)*Paramètres!$K$6))</f>
        <v>0</v>
      </c>
      <c r="M17" s="4"/>
      <c r="N17" s="2">
        <f>IF(M$2="Bike &amp; Run",IF(ISNA(VLOOKUP(M17,Paramètres!$B$3:$C$56,2,FALSE)),0,VLOOKUP(M17,Paramètres!$B$3:$C$56,2,FALSE)*Paramètres!$K$7),IF(OR(M17="",OR($D17="",$D17="NL",$D17="HORS LIGUE")),0,VLOOKUP(IF(OR(M17="",OR($D17="",$D17="NL",$D17="HORS LIGUE")),"",COUNTIFS($D$5:$D$72,"&lt;&gt;"&amp;"",$D$5:$D$72,"&lt;&gt;"&amp;"NL",$D$5:$D$72,"&lt;&gt;"&amp;"HORS LIGUE",M$5:M$72,"&lt;"&amp;M17)+1),Paramètres!$B$3:$C$56,2,FALSE)*Paramètres!$K$7))</f>
        <v>0</v>
      </c>
      <c r="O17" s="46"/>
      <c r="P17" s="2">
        <f>IF(O$2="Bike &amp; Run",IF(ISNA(VLOOKUP(O17,Paramètres!$B$3:$C$56,2,FALSE)),0,VLOOKUP(O17,Paramètres!$B$3:$C$56,2,FALSE)*Paramètres!$K$8),IF(OR(O17="",OR($D17="",$D17="NL",$D17="HORS LIGUE")),0,VLOOKUP(IF(OR(O17="",OR($D17="",$D17="NL",$D17="HORS LIGUE")),"",COUNTIFS($D$5:$D$72,"&lt;&gt;"&amp;"",$D$5:$D$72,"&lt;&gt;"&amp;"NL",$D$5:$D$72,"&lt;&gt;"&amp;"HORS LIGUE",O$5:O$72,"&lt;"&amp;O17)+1),Paramètres!$B$3:$C$56,2,FALSE)*Paramètres!$K$8))</f>
        <v>0</v>
      </c>
      <c r="Q17" s="46"/>
      <c r="R17" s="2">
        <f>IF(Q$2="Bike &amp; Run",IF(ISNA(VLOOKUP(Q17,Paramètres!$B$3:$C$56,2,FALSE)),0,VLOOKUP(Q17,Paramètres!$B$3:$C$56,2,FALSE)*Paramètres!$K$9),IF(OR(Q17="",OR($D17="",$D17="NL",$D17="HORS LIGUE")),0,VLOOKUP(IF(OR(Q17="",OR($D17="",$D17="NL",$D17="HORS LIGUE")),"",COUNTIFS($D$5:$D$72,"&lt;&gt;"&amp;"",$D$5:$D$72,"&lt;&gt;"&amp;"NL",$D$5:$D$72,"&lt;&gt;"&amp;"HORS LIGUE",Q$5:Q$72,"&lt;"&amp;Q17)+1),Paramètres!$B$3:$C$56,2,FALSE)*Paramètres!$K$9))</f>
        <v>0</v>
      </c>
      <c r="S17" s="46"/>
      <c r="T17" s="2">
        <f>IF(S$2="Bike &amp; Run",IF(ISNA(VLOOKUP(S17,Paramètres!$B$3:$C$56,2,FALSE)),0,VLOOKUP(S17,Paramètres!$B$3:$C$56,2,FALSE)*Paramètres!$K$10),IF(OR(S17="",OR($D17="",$D17="NL",$D17="HORS LIGUE")),0,VLOOKUP(IF(OR(S17="",OR($D17="",$D17="NL",$D17="HORS LIGUE")),"",COUNTIFS($D$5:$D$72,"&lt;&gt;"&amp;"",$D$5:$D$72,"&lt;&gt;"&amp;"NL",$D$5:$D$72,"&lt;&gt;"&amp;"HORS LIGUE",S$5:S$72,"&lt;"&amp;S17)+1),Paramètres!$B$3:$C$56,2,FALSE)*Paramètres!$K$10))</f>
        <v>0</v>
      </c>
      <c r="U17" s="46"/>
      <c r="V17" s="2">
        <f>IF(U$2="Bike &amp; Run",IF(ISNA(VLOOKUP(U17,Paramètres!$B$3:$C$56,2,FALSE)),0,VLOOKUP(U17,Paramètres!$B$3:$C$56,2,FALSE)*Paramètres!$K$11),IF(OR(U17="",OR($D17="",$D17="NL",$D17="HORS LIGUE")),0,VLOOKUP(IF(OR(U17="",OR($D17="",$D17="NL",$D17="HORS LIGUE")),"",COUNTIFS($D$5:$D$72,"&lt;&gt;"&amp;"",$D$5:$D$72,"&lt;&gt;"&amp;"NL",$D$5:$D$72,"&lt;&gt;"&amp;"HORS LIGUE",U$5:U$72,"&lt;"&amp;U17)+1),Paramètres!$B$3:$C$56,2,FALSE)*Paramètres!$K$11))</f>
        <v>0</v>
      </c>
      <c r="W17" s="46"/>
      <c r="X17" s="2">
        <f>IF(W$2="Bike &amp; Run",IF(ISNA(VLOOKUP(W17,Paramètres!$B$3:$C$56,2,FALSE)),0,VLOOKUP(W17,Paramètres!$B$3:$C$56,2,FALSE)*Paramètres!$K$12),IF(OR(W17="",OR($D17="",$D17="NL",$D17="HORS LIGUE")),0,VLOOKUP(IF(OR(W17="",OR($D17="",$D17="NL",$D17="HORS LIGUE")),"",COUNTIFS($D$5:$D$72,"&lt;&gt;"&amp;"",$D$5:$D$72,"&lt;&gt;"&amp;"NL",$D$5:$D$72,"&lt;&gt;"&amp;"HORS LIGUE",W$5:W$72,"&lt;"&amp;W17)+1),Paramètres!$B$3:$C$56,2,FALSE)*Paramètres!$K$12))</f>
        <v>0</v>
      </c>
      <c r="Y17" s="46"/>
      <c r="Z17" s="2">
        <f>IF(Y$2="Bike &amp; Run",IF(ISNA(VLOOKUP(Y17,Paramètres!$B$3:$C$56,2,FALSE)),0,VLOOKUP(Y17,Paramètres!$B$3:$C$56,2,FALSE)*Paramètres!$K$13),IF(OR(Y17="",OR($D17="",$D17="NL",$D17="HORS LIGUE")),0,VLOOKUP(IF(OR(Y17="",OR($D17="",$D17="NL",$D17="HORS LIGUE")),"",COUNTIFS($D$5:$D$72,"&lt;&gt;"&amp;"",$D$5:$D$72,"&lt;&gt;"&amp;"NL",$D$5:$D$72,"&lt;&gt;"&amp;"HORS LIGUE",Y$5:Y$72,"&lt;"&amp;Y17)+1),Paramètres!$B$3:$C$56,2,FALSE)*Paramètres!$K$13))</f>
        <v>0</v>
      </c>
      <c r="AA17" s="46"/>
      <c r="AB17" s="2">
        <f>IF(AA$2="Bike &amp; Run",IF(ISNA(VLOOKUP(AA17,Paramètres!$B$3:$C$56,2,FALSE)),0,VLOOKUP(AA17,Paramètres!$B$3:$C$56,2,FALSE)*Paramètres!$K$14),IF(OR(AA17="",OR($D17="",$D17="NL",$D17="HORS LIGUE")),0,VLOOKUP(IF(OR(AA17="",OR($D17="",$D17="NL",$D17="HORS LIGUE")),"",COUNTIFS($D$5:$D$72,"&lt;&gt;"&amp;"",$D$5:$D$72,"&lt;&gt;"&amp;"NL",$D$5:$D$72,"&lt;&gt;"&amp;"HORS LIGUE",AA$5:AA$72,"&lt;"&amp;AA17)+1),Paramètres!$B$3:$C$56,2,FALSE)*Paramètres!$K$14))</f>
        <v>0</v>
      </c>
      <c r="AC17" s="46"/>
      <c r="AD17" s="2">
        <f>IF(AC$2="Bike &amp; Run",IF(ISNA(VLOOKUP(AC17,Paramètres!$B$3:$C$56,2,FALSE)),0,VLOOKUP(AC17,Paramètres!$B$3:$C$56,2,FALSE)*Paramètres!$K$15),IF(OR(AC17="",OR($D17="",$D17="NL",$D17="HORS LIGUE")),0,VLOOKUP(IF(OR(AC17="",OR($D17="",$D17="NL",$D17="HORS LIGUE")),"",COUNTIFS($D$5:$D$72,"&lt;&gt;"&amp;"",$D$5:$D$72,"&lt;&gt;"&amp;"NL",$D$5:$D$72,"&lt;&gt;"&amp;"HORS LIGUE",AC$5:AC$72,"&lt;"&amp;AC17)+1),Paramètres!$B$3:$C$56,2,FALSE)*Paramètres!$K$15))</f>
        <v>0</v>
      </c>
      <c r="AE17" s="46"/>
      <c r="AF17" s="2">
        <f>IF(AE$2="Bike &amp; Run",IF(ISNA(VLOOKUP(AE17,Paramètres!$B$3:$C$56,2,FALSE)),0,VLOOKUP(AE17,Paramètres!$B$3:$C$56,2,FALSE)*Paramètres!$K$16),IF(OR(AE17="",OR($D17="",$D17="NL",$D17="HORS LIGUE")),0,VLOOKUP(IF(OR(AE17="",OR($D17="",$D17="NL",$D17="HORS LIGUE")),"",COUNTIFS($D$5:$D$72,"&lt;&gt;"&amp;"",$D$5:$D$72,"&lt;&gt;"&amp;"NL",$D$5:$D$72,"&lt;&gt;"&amp;"HORS LIGUE",AE$5:AE$72,"&lt;"&amp;AE17)+1),Paramètres!$B$3:$C$56,2,FALSE)*Paramètres!$K$16))</f>
        <v>0</v>
      </c>
      <c r="AG17" s="46"/>
      <c r="AH17" s="2">
        <f>IF(AG$2="Bike &amp; Run",IF(ISNA(VLOOKUP(AG17,Paramètres!$B$3:$C$56,2,FALSE)),0,VLOOKUP(AG17,Paramètres!$B$3:$C$56,2,FALSE)*Paramètres!$K$17),IF(OR(AG17="",OR($D17="",$D17="NL",$D17="HORS LIGUE")),0,VLOOKUP(IF(OR(AG17="",OR($D17="",$D17="NL",$D17="HORS LIGUE")),"",COUNTIFS($D$5:$D$72,"&lt;&gt;"&amp;"",$D$5:$D$72,"&lt;&gt;"&amp;"NL",$D$5:$D$72,"&lt;&gt;"&amp;"HORS LIGUE",AG$5:AG$72,"&lt;"&amp;AG17)+1),Paramètres!$B$3:$C$56,2,FALSE)*Paramètres!$K$17))</f>
        <v>0</v>
      </c>
      <c r="AI17" s="40">
        <f t="shared" si="0"/>
        <v>0</v>
      </c>
      <c r="AJ17" s="3" t="str">
        <f t="shared" si="1"/>
        <v/>
      </c>
      <c r="AK17" s="5">
        <f t="shared" si="2"/>
        <v>0</v>
      </c>
      <c r="AL17" s="41">
        <f t="shared" si="3"/>
        <v>0</v>
      </c>
      <c r="AM17" s="33" t="str">
        <f t="shared" si="4"/>
        <v/>
      </c>
      <c r="AO17" s="22">
        <f t="shared" si="5"/>
        <v>0</v>
      </c>
      <c r="AP17">
        <f t="shared" si="6"/>
        <v>0</v>
      </c>
      <c r="AQ17">
        <f t="shared" si="7"/>
        <v>0</v>
      </c>
      <c r="AR17">
        <f t="shared" si="8"/>
        <v>0</v>
      </c>
      <c r="AS17">
        <f t="shared" si="9"/>
        <v>0</v>
      </c>
      <c r="AT17">
        <f t="shared" si="10"/>
        <v>0</v>
      </c>
      <c r="AU17">
        <f t="shared" si="11"/>
        <v>0</v>
      </c>
      <c r="AV17">
        <f t="shared" si="12"/>
        <v>0</v>
      </c>
      <c r="AW17">
        <f t="shared" si="13"/>
        <v>0</v>
      </c>
      <c r="AX17">
        <f t="shared" si="14"/>
        <v>0</v>
      </c>
      <c r="AY17">
        <f t="shared" si="15"/>
        <v>0</v>
      </c>
      <c r="AZ17">
        <f t="shared" si="16"/>
        <v>0</v>
      </c>
      <c r="BA17">
        <f t="shared" si="17"/>
        <v>0</v>
      </c>
      <c r="BB17">
        <f t="shared" si="18"/>
        <v>0</v>
      </c>
      <c r="BC17">
        <f t="shared" si="19"/>
        <v>0</v>
      </c>
      <c r="BD17">
        <f t="shared" si="20"/>
        <v>0</v>
      </c>
      <c r="BE17" s="22">
        <f t="shared" ref="BE17:BR17" si="33">BD17+LARGE($AO17:$BC17,BE$4)</f>
        <v>0</v>
      </c>
      <c r="BF17" s="22">
        <f t="shared" si="33"/>
        <v>0</v>
      </c>
      <c r="BG17" s="22">
        <f t="shared" si="33"/>
        <v>0</v>
      </c>
      <c r="BH17" s="22">
        <f t="shared" si="33"/>
        <v>0</v>
      </c>
      <c r="BI17" s="22">
        <f t="shared" si="33"/>
        <v>0</v>
      </c>
      <c r="BJ17" s="22">
        <f t="shared" si="33"/>
        <v>0</v>
      </c>
      <c r="BK17" s="22">
        <f t="shared" si="33"/>
        <v>0</v>
      </c>
      <c r="BL17" s="22">
        <f t="shared" si="33"/>
        <v>0</v>
      </c>
      <c r="BM17" s="22">
        <f t="shared" si="33"/>
        <v>0</v>
      </c>
      <c r="BN17" s="22">
        <f t="shared" si="33"/>
        <v>0</v>
      </c>
      <c r="BO17" s="22">
        <f t="shared" si="33"/>
        <v>0</v>
      </c>
      <c r="BP17" s="22">
        <f t="shared" si="33"/>
        <v>0</v>
      </c>
      <c r="BQ17" s="22">
        <f t="shared" si="33"/>
        <v>0</v>
      </c>
      <c r="BR17" s="22">
        <f t="shared" si="33"/>
        <v>0</v>
      </c>
    </row>
    <row r="18" spans="1:70" ht="16.5">
      <c r="A18" s="14" t="s">
        <v>1126</v>
      </c>
      <c r="B18" s="61" t="str">
        <f>IF(ISNA(VLOOKUP(A18,'Licenciés Jeunes 2023'!A:C,3,0)),"",VLOOKUP(A18,'Licenciés Jeunes 2023'!A:C,3,0))</f>
        <v/>
      </c>
      <c r="C18" s="32" t="str">
        <f>IF(ISNA(VLOOKUP(A18,'Licenciés Jeunes 2023'!A:C,2,0)),"",VLOOKUP(A18,'Licenciés Jeunes 2023'!A:C,2,0))</f>
        <v/>
      </c>
      <c r="D18" s="32" t="str">
        <f>IF(ISNA(VLOOKUP(A18,'Licenciés Jeunes 2023'!A:F,6,0)),"",VLOOKUP(A18,'Licenciés Jeunes 2023'!A:F,6,0))</f>
        <v/>
      </c>
      <c r="E18" s="6"/>
      <c r="F18" s="2">
        <f>IF(E$2="Bike &amp; Run",IF(ISNA(VLOOKUP(E18,Paramètres!$B$3:$C$56,2,FALSE)),0,VLOOKUP(E18,Paramètres!$B$3:$C$56,2,FALSE)*Paramètres!$K$3),IF(OR(E18="",OR($D18="",$D18="NL",$D18="HORS LIGUE")),0,VLOOKUP(IF(OR(E18="",OR($D18="",$D18="NL",$D18="HORS LIGUE")),"",COUNTIFS($D$5:$D$72,"&lt;&gt;"&amp;"",$D$5:$D$72,"&lt;&gt;"&amp;"NL",$D$5:$D$72,"&lt;&gt;"&amp;"HORS LIGUE",E$5:E$72,"&lt;"&amp;E18)+1),Paramètres!$B$3:$C$56,2,FALSE)*Paramètres!$K$3))</f>
        <v>0</v>
      </c>
      <c r="G18" s="4"/>
      <c r="H18" s="2">
        <f>IF(G$2="Bike &amp; Run",IF(ISNA(VLOOKUP(G18,Paramètres!$B$3:$C$56,2,FALSE)),0,VLOOKUP(G18,Paramètres!$B$3:$C$56,2,FALSE)*Paramètres!$K$4),IF(OR(G18="",OR($D18="",$D18="NL",$D18="HORS LIGUE")),0,VLOOKUP(IF(OR(G18="",OR($D18="",$D18="NL",$D18="HORS LIGUE")),"",COUNTIFS($D$5:$D$72,"&lt;&gt;"&amp;"",$D$5:$D$72,"&lt;&gt;"&amp;"NL",$D$5:$D$72,"&lt;&gt;"&amp;"HORS LIGUE",G$5:G$72,"&lt;"&amp;G18)+1),Paramètres!$B$3:$C$56,2,FALSE)*Paramètres!$K$4))</f>
        <v>0</v>
      </c>
      <c r="I18" s="36"/>
      <c r="J18" s="2">
        <f>IF(I$2="Bike &amp; Run",IF(ISNA(VLOOKUP(I18,Paramètres!$B$3:$C$56,2,FALSE)),0,VLOOKUP(I18,Paramètres!$B$3:$C$56,2,FALSE)*Paramètres!$K$5),IF(OR(I18="",OR($D18="",$D18="NL",$D18="HORS LIGUE")),0,VLOOKUP(IF(OR(I18="",OR($D18="",$D18="NL",$D18="HORS LIGUE")),"",COUNTIFS($D$5:$D$72,"&lt;&gt;"&amp;"",$D$5:$D$72,"&lt;&gt;"&amp;"NL",$D$5:$D$72,"&lt;&gt;"&amp;"HORS LIGUE",I$5:I$72,"&lt;"&amp;I18)+1),Paramètres!$B$3:$C$56,2,FALSE)*Paramètres!$K$5))</f>
        <v>0</v>
      </c>
      <c r="K18" s="4"/>
      <c r="L18" s="2">
        <f>IF(K$2="Bike &amp; Run",IF(ISNA(VLOOKUP(K18,Paramètres!$B$3:$C$56,2,FALSE)),0,VLOOKUP(K18,Paramètres!$B$3:$C$56,2,FALSE)*Paramètres!$K$6),IF(OR(K18="",OR($D18="",$D18="NL",$D18="HORS LIGUE")),0,VLOOKUP(IF(OR(K18="",OR($D18="",$D18="NL",$D18="HORS LIGUE")),"",COUNTIFS($D$5:$D$72,"&lt;&gt;"&amp;"",$D$5:$D$72,"&lt;&gt;"&amp;"NL",$D$5:$D$72,"&lt;&gt;"&amp;"HORS LIGUE",K$5:K$72,"&lt;"&amp;K18)+1),Paramètres!$B$3:$C$56,2,FALSE)*Paramètres!$K$6))</f>
        <v>0</v>
      </c>
      <c r="M18" s="4"/>
      <c r="N18" s="2">
        <f>IF(M$2="Bike &amp; Run",IF(ISNA(VLOOKUP(M18,Paramètres!$B$3:$C$56,2,FALSE)),0,VLOOKUP(M18,Paramètres!$B$3:$C$56,2,FALSE)*Paramètres!$K$7),IF(OR(M18="",OR($D18="",$D18="NL",$D18="HORS LIGUE")),0,VLOOKUP(IF(OR(M18="",OR($D18="",$D18="NL",$D18="HORS LIGUE")),"",COUNTIFS($D$5:$D$72,"&lt;&gt;"&amp;"",$D$5:$D$72,"&lt;&gt;"&amp;"NL",$D$5:$D$72,"&lt;&gt;"&amp;"HORS LIGUE",M$5:M$72,"&lt;"&amp;M18)+1),Paramètres!$B$3:$C$56,2,FALSE)*Paramètres!$K$7))</f>
        <v>0</v>
      </c>
      <c r="O18" s="46"/>
      <c r="P18" s="2">
        <f>IF(O$2="Bike &amp; Run",IF(ISNA(VLOOKUP(O18,Paramètres!$B$3:$C$56,2,FALSE)),0,VLOOKUP(O18,Paramètres!$B$3:$C$56,2,FALSE)*Paramètres!$K$8),IF(OR(O18="",OR($D18="",$D18="NL",$D18="HORS LIGUE")),0,VLOOKUP(IF(OR(O18="",OR($D18="",$D18="NL",$D18="HORS LIGUE")),"",COUNTIFS($D$5:$D$72,"&lt;&gt;"&amp;"",$D$5:$D$72,"&lt;&gt;"&amp;"NL",$D$5:$D$72,"&lt;&gt;"&amp;"HORS LIGUE",O$5:O$72,"&lt;"&amp;O18)+1),Paramètres!$B$3:$C$56,2,FALSE)*Paramètres!$K$8))</f>
        <v>0</v>
      </c>
      <c r="Q18" s="46"/>
      <c r="R18" s="2">
        <f>IF(Q$2="Bike &amp; Run",IF(ISNA(VLOOKUP(Q18,Paramètres!$B$3:$C$56,2,FALSE)),0,VLOOKUP(Q18,Paramètres!$B$3:$C$56,2,FALSE)*Paramètres!$K$9),IF(OR(Q18="",OR($D18="",$D18="NL",$D18="HORS LIGUE")),0,VLOOKUP(IF(OR(Q18="",OR($D18="",$D18="NL",$D18="HORS LIGUE")),"",COUNTIFS($D$5:$D$72,"&lt;&gt;"&amp;"",$D$5:$D$72,"&lt;&gt;"&amp;"NL",$D$5:$D$72,"&lt;&gt;"&amp;"HORS LIGUE",Q$5:Q$72,"&lt;"&amp;Q18)+1),Paramètres!$B$3:$C$56,2,FALSE)*Paramètres!$K$9))</f>
        <v>0</v>
      </c>
      <c r="S18" s="46"/>
      <c r="T18" s="2">
        <f>IF(S$2="Bike &amp; Run",IF(ISNA(VLOOKUP(S18,Paramètres!$B$3:$C$56,2,FALSE)),0,VLOOKUP(S18,Paramètres!$B$3:$C$56,2,FALSE)*Paramètres!$K$10),IF(OR(S18="",OR($D18="",$D18="NL",$D18="HORS LIGUE")),0,VLOOKUP(IF(OR(S18="",OR($D18="",$D18="NL",$D18="HORS LIGUE")),"",COUNTIFS($D$5:$D$72,"&lt;&gt;"&amp;"",$D$5:$D$72,"&lt;&gt;"&amp;"NL",$D$5:$D$72,"&lt;&gt;"&amp;"HORS LIGUE",S$5:S$72,"&lt;"&amp;S18)+1),Paramètres!$B$3:$C$56,2,FALSE)*Paramètres!$K$10))</f>
        <v>0</v>
      </c>
      <c r="U18" s="46"/>
      <c r="V18" s="2">
        <f>IF(U$2="Bike &amp; Run",IF(ISNA(VLOOKUP(U18,Paramètres!$B$3:$C$56,2,FALSE)),0,VLOOKUP(U18,Paramètres!$B$3:$C$56,2,FALSE)*Paramètres!$K$11),IF(OR(U18="",OR($D18="",$D18="NL",$D18="HORS LIGUE")),0,VLOOKUP(IF(OR(U18="",OR($D18="",$D18="NL",$D18="HORS LIGUE")),"",COUNTIFS($D$5:$D$72,"&lt;&gt;"&amp;"",$D$5:$D$72,"&lt;&gt;"&amp;"NL",$D$5:$D$72,"&lt;&gt;"&amp;"HORS LIGUE",U$5:U$72,"&lt;"&amp;U18)+1),Paramètres!$B$3:$C$56,2,FALSE)*Paramètres!$K$11))</f>
        <v>0</v>
      </c>
      <c r="W18" s="46"/>
      <c r="X18" s="2">
        <f>IF(W$2="Bike &amp; Run",IF(ISNA(VLOOKUP(W18,Paramètres!$B$3:$C$56,2,FALSE)),0,VLOOKUP(W18,Paramètres!$B$3:$C$56,2,FALSE)*Paramètres!$K$12),IF(OR(W18="",OR($D18="",$D18="NL",$D18="HORS LIGUE")),0,VLOOKUP(IF(OR(W18="",OR($D18="",$D18="NL",$D18="HORS LIGUE")),"",COUNTIFS($D$5:$D$72,"&lt;&gt;"&amp;"",$D$5:$D$72,"&lt;&gt;"&amp;"NL",$D$5:$D$72,"&lt;&gt;"&amp;"HORS LIGUE",W$5:W$72,"&lt;"&amp;W18)+1),Paramètres!$B$3:$C$56,2,FALSE)*Paramètres!$K$12))</f>
        <v>0</v>
      </c>
      <c r="Y18" s="46"/>
      <c r="Z18" s="2">
        <f>IF(Y$2="Bike &amp; Run",IF(ISNA(VLOOKUP(Y18,Paramètres!$B$3:$C$56,2,FALSE)),0,VLOOKUP(Y18,Paramètres!$B$3:$C$56,2,FALSE)*Paramètres!$K$13),IF(OR(Y18="",OR($D18="",$D18="NL",$D18="HORS LIGUE")),0,VLOOKUP(IF(OR(Y18="",OR($D18="",$D18="NL",$D18="HORS LIGUE")),"",COUNTIFS($D$5:$D$72,"&lt;&gt;"&amp;"",$D$5:$D$72,"&lt;&gt;"&amp;"NL",$D$5:$D$72,"&lt;&gt;"&amp;"HORS LIGUE",Y$5:Y$72,"&lt;"&amp;Y18)+1),Paramètres!$B$3:$C$56,2,FALSE)*Paramètres!$K$13))</f>
        <v>0</v>
      </c>
      <c r="AA18" s="46"/>
      <c r="AB18" s="2">
        <f>IF(AA$2="Bike &amp; Run",IF(ISNA(VLOOKUP(AA18,Paramètres!$B$3:$C$56,2,FALSE)),0,VLOOKUP(AA18,Paramètres!$B$3:$C$56,2,FALSE)*Paramètres!$K$14),IF(OR(AA18="",OR($D18="",$D18="NL",$D18="HORS LIGUE")),0,VLOOKUP(IF(OR(AA18="",OR($D18="",$D18="NL",$D18="HORS LIGUE")),"",COUNTIFS($D$5:$D$72,"&lt;&gt;"&amp;"",$D$5:$D$72,"&lt;&gt;"&amp;"NL",$D$5:$D$72,"&lt;&gt;"&amp;"HORS LIGUE",AA$5:AA$72,"&lt;"&amp;AA18)+1),Paramètres!$B$3:$C$56,2,FALSE)*Paramètres!$K$14))</f>
        <v>0</v>
      </c>
      <c r="AC18" s="46"/>
      <c r="AD18" s="2">
        <f>IF(AC$2="Bike &amp; Run",IF(ISNA(VLOOKUP(AC18,Paramètres!$B$3:$C$56,2,FALSE)),0,VLOOKUP(AC18,Paramètres!$B$3:$C$56,2,FALSE)*Paramètres!$K$15),IF(OR(AC18="",OR($D18="",$D18="NL",$D18="HORS LIGUE")),0,VLOOKUP(IF(OR(AC18="",OR($D18="",$D18="NL",$D18="HORS LIGUE")),"",COUNTIFS($D$5:$D$72,"&lt;&gt;"&amp;"",$D$5:$D$72,"&lt;&gt;"&amp;"NL",$D$5:$D$72,"&lt;&gt;"&amp;"HORS LIGUE",AC$5:AC$72,"&lt;"&amp;AC18)+1),Paramètres!$B$3:$C$56,2,FALSE)*Paramètres!$K$15))</f>
        <v>0</v>
      </c>
      <c r="AE18" s="46"/>
      <c r="AF18" s="2">
        <f>IF(AE$2="Bike &amp; Run",IF(ISNA(VLOOKUP(AE18,Paramètres!$B$3:$C$56,2,FALSE)),0,VLOOKUP(AE18,Paramètres!$B$3:$C$56,2,FALSE)*Paramètres!$K$16),IF(OR(AE18="",OR($D18="",$D18="NL",$D18="HORS LIGUE")),0,VLOOKUP(IF(OR(AE18="",OR($D18="",$D18="NL",$D18="HORS LIGUE")),"",COUNTIFS($D$5:$D$72,"&lt;&gt;"&amp;"",$D$5:$D$72,"&lt;&gt;"&amp;"NL",$D$5:$D$72,"&lt;&gt;"&amp;"HORS LIGUE",AE$5:AE$72,"&lt;"&amp;AE18)+1),Paramètres!$B$3:$C$56,2,FALSE)*Paramètres!$K$16))</f>
        <v>0</v>
      </c>
      <c r="AG18" s="46"/>
      <c r="AH18" s="2">
        <f>IF(AG$2="Bike &amp; Run",IF(ISNA(VLOOKUP(AG18,Paramètres!$B$3:$C$56,2,FALSE)),0,VLOOKUP(AG18,Paramètres!$B$3:$C$56,2,FALSE)*Paramètres!$K$17),IF(OR(AG18="",OR($D18="",$D18="NL",$D18="HORS LIGUE")),0,VLOOKUP(IF(OR(AG18="",OR($D18="",$D18="NL",$D18="HORS LIGUE")),"",COUNTIFS($D$5:$D$72,"&lt;&gt;"&amp;"",$D$5:$D$72,"&lt;&gt;"&amp;"NL",$D$5:$D$72,"&lt;&gt;"&amp;"HORS LIGUE",AG$5:AG$72,"&lt;"&amp;AG18)+1),Paramètres!$B$3:$C$56,2,FALSE)*Paramètres!$K$17))</f>
        <v>0</v>
      </c>
      <c r="AI18" s="40">
        <f t="shared" si="0"/>
        <v>0</v>
      </c>
      <c r="AJ18" s="3" t="str">
        <f t="shared" si="1"/>
        <v/>
      </c>
      <c r="AK18" s="5">
        <f t="shared" si="2"/>
        <v>0</v>
      </c>
      <c r="AL18" s="41">
        <f t="shared" si="3"/>
        <v>0</v>
      </c>
      <c r="AM18" s="33" t="str">
        <f t="shared" si="4"/>
        <v/>
      </c>
      <c r="AO18" s="22">
        <f t="shared" si="5"/>
        <v>0</v>
      </c>
      <c r="AP18">
        <f t="shared" si="6"/>
        <v>0</v>
      </c>
      <c r="AQ18">
        <f t="shared" si="7"/>
        <v>0</v>
      </c>
      <c r="AR18">
        <f t="shared" si="8"/>
        <v>0</v>
      </c>
      <c r="AS18">
        <f t="shared" si="9"/>
        <v>0</v>
      </c>
      <c r="AT18">
        <f t="shared" si="10"/>
        <v>0</v>
      </c>
      <c r="AU18">
        <f t="shared" si="11"/>
        <v>0</v>
      </c>
      <c r="AV18">
        <f t="shared" si="12"/>
        <v>0</v>
      </c>
      <c r="AW18">
        <f t="shared" si="13"/>
        <v>0</v>
      </c>
      <c r="AX18">
        <f t="shared" si="14"/>
        <v>0</v>
      </c>
      <c r="AY18">
        <f t="shared" si="15"/>
        <v>0</v>
      </c>
      <c r="AZ18">
        <f t="shared" si="16"/>
        <v>0</v>
      </c>
      <c r="BA18">
        <f t="shared" si="17"/>
        <v>0</v>
      </c>
      <c r="BB18">
        <f t="shared" si="18"/>
        <v>0</v>
      </c>
      <c r="BC18">
        <f t="shared" si="19"/>
        <v>0</v>
      </c>
      <c r="BD18">
        <f t="shared" si="20"/>
        <v>0</v>
      </c>
      <c r="BE18" s="22">
        <f t="shared" ref="BE18:BR18" si="34">BD18+LARGE($AO18:$BC18,BE$4)</f>
        <v>0</v>
      </c>
      <c r="BF18" s="22">
        <f t="shared" si="34"/>
        <v>0</v>
      </c>
      <c r="BG18" s="22">
        <f t="shared" si="34"/>
        <v>0</v>
      </c>
      <c r="BH18" s="22">
        <f t="shared" si="34"/>
        <v>0</v>
      </c>
      <c r="BI18" s="22">
        <f t="shared" si="34"/>
        <v>0</v>
      </c>
      <c r="BJ18" s="22">
        <f t="shared" si="34"/>
        <v>0</v>
      </c>
      <c r="BK18" s="22">
        <f t="shared" si="34"/>
        <v>0</v>
      </c>
      <c r="BL18" s="22">
        <f t="shared" si="34"/>
        <v>0</v>
      </c>
      <c r="BM18" s="22">
        <f t="shared" si="34"/>
        <v>0</v>
      </c>
      <c r="BN18" s="22">
        <f t="shared" si="34"/>
        <v>0</v>
      </c>
      <c r="BO18" s="22">
        <f t="shared" si="34"/>
        <v>0</v>
      </c>
      <c r="BP18" s="22">
        <f t="shared" si="34"/>
        <v>0</v>
      </c>
      <c r="BQ18" s="22">
        <f t="shared" si="34"/>
        <v>0</v>
      </c>
      <c r="BR18" s="22">
        <f t="shared" si="34"/>
        <v>0</v>
      </c>
    </row>
    <row r="19" spans="1:70" ht="16.5">
      <c r="A19" s="14" t="s">
        <v>7</v>
      </c>
      <c r="B19" s="61" t="s">
        <v>1165</v>
      </c>
      <c r="C19" s="32" t="s">
        <v>96</v>
      </c>
      <c r="D19" s="32" t="s">
        <v>21</v>
      </c>
      <c r="E19" s="6"/>
      <c r="F19" s="2">
        <f>IF(E$2="Bike &amp; Run",IF(ISNA(VLOOKUP(E19,Paramètres!$B$3:$C$56,2,FALSE)),0,VLOOKUP(E19,Paramètres!$B$3:$C$56,2,FALSE)*Paramètres!$K$3),IF(OR(E19="",OR($D19="",$D19="NL",$D19="HORS LIGUE")),0,VLOOKUP(IF(OR(E19="",OR($D19="",$D19="NL",$D19="HORS LIGUE")),"",COUNTIFS($D$5:$D$72,"&lt;&gt;"&amp;"",$D$5:$D$72,"&lt;&gt;"&amp;"NL",$D$5:$D$72,"&lt;&gt;"&amp;"HORS LIGUE",E$5:E$72,"&lt;"&amp;E19)+1),Paramètres!$B$3:$C$56,2,FALSE)*Paramètres!$K$3))</f>
        <v>0</v>
      </c>
      <c r="G19" s="4"/>
      <c r="H19" s="2">
        <f>IF(G$2="Bike &amp; Run",IF(ISNA(VLOOKUP(G19,Paramètres!$B$3:$C$56,2,FALSE)),0,VLOOKUP(G19,Paramètres!$B$3:$C$56,2,FALSE)*Paramètres!$K$4),IF(OR(G19="",OR($D19="",$D19="NL",$D19="HORS LIGUE")),0,VLOOKUP(IF(OR(G19="",OR($D19="",$D19="NL",$D19="HORS LIGUE")),"",COUNTIFS($D$5:$D$72,"&lt;&gt;"&amp;"",$D$5:$D$72,"&lt;&gt;"&amp;"NL",$D$5:$D$72,"&lt;&gt;"&amp;"HORS LIGUE",G$5:G$72,"&lt;"&amp;G19)+1),Paramètres!$B$3:$C$56,2,FALSE)*Paramètres!$K$4))</f>
        <v>0</v>
      </c>
      <c r="I19" s="36"/>
      <c r="J19" s="2">
        <f>IF(I$2="Bike &amp; Run",IF(ISNA(VLOOKUP(I19,Paramètres!$B$3:$C$56,2,FALSE)),0,VLOOKUP(I19,Paramètres!$B$3:$C$56,2,FALSE)*Paramètres!$K$5),IF(OR(I19="",OR($D19="",$D19="NL",$D19="HORS LIGUE")),0,VLOOKUP(IF(OR(I19="",OR($D19="",$D19="NL",$D19="HORS LIGUE")),"",COUNTIFS($D$5:$D$72,"&lt;&gt;"&amp;"",$D$5:$D$72,"&lt;&gt;"&amp;"NL",$D$5:$D$72,"&lt;&gt;"&amp;"HORS LIGUE",I$5:I$72,"&lt;"&amp;I19)+1),Paramètres!$B$3:$C$56,2,FALSE)*Paramètres!$K$5))</f>
        <v>0</v>
      </c>
      <c r="K19" s="4"/>
      <c r="L19" s="2">
        <f>IF(K$2="Bike &amp; Run",IF(ISNA(VLOOKUP(K19,Paramètres!$B$3:$C$56,2,FALSE)),0,VLOOKUP(K19,Paramètres!$B$3:$C$56,2,FALSE)*Paramètres!$K$6),IF(OR(K19="",OR($D19="",$D19="NL",$D19="HORS LIGUE")),0,VLOOKUP(IF(OR(K19="",OR($D19="",$D19="NL",$D19="HORS LIGUE")),"",COUNTIFS($D$5:$D$72,"&lt;&gt;"&amp;"",$D$5:$D$72,"&lt;&gt;"&amp;"NL",$D$5:$D$72,"&lt;&gt;"&amp;"HORS LIGUE",K$5:K$72,"&lt;"&amp;K19)+1),Paramètres!$B$3:$C$56,2,FALSE)*Paramètres!$K$6))</f>
        <v>0</v>
      </c>
      <c r="M19" s="4"/>
      <c r="N19" s="2">
        <f>IF(M$2="Bike &amp; Run",IF(ISNA(VLOOKUP(M19,Paramètres!$B$3:$C$56,2,FALSE)),0,VLOOKUP(M19,Paramètres!$B$3:$C$56,2,FALSE)*Paramètres!$K$7),IF(OR(M19="",OR($D19="",$D19="NL",$D19="HORS LIGUE")),0,VLOOKUP(IF(OR(M19="",OR($D19="",$D19="NL",$D19="HORS LIGUE")),"",COUNTIFS($D$5:$D$72,"&lt;&gt;"&amp;"",$D$5:$D$72,"&lt;&gt;"&amp;"NL",$D$5:$D$72,"&lt;&gt;"&amp;"HORS LIGUE",M$5:M$72,"&lt;"&amp;M19)+1),Paramètres!$B$3:$C$56,2,FALSE)*Paramètres!$K$7))</f>
        <v>0</v>
      </c>
      <c r="O19" s="46"/>
      <c r="P19" s="2">
        <f>IF(O$2="Bike &amp; Run",IF(ISNA(VLOOKUP(O19,Paramètres!$B$3:$C$56,2,FALSE)),0,VLOOKUP(O19,Paramètres!$B$3:$C$56,2,FALSE)*Paramètres!$K$8),IF(OR(O19="",OR($D19="",$D19="NL",$D19="HORS LIGUE")),0,VLOOKUP(IF(OR(O19="",OR($D19="",$D19="NL",$D19="HORS LIGUE")),"",COUNTIFS($D$5:$D$72,"&lt;&gt;"&amp;"",$D$5:$D$72,"&lt;&gt;"&amp;"NL",$D$5:$D$72,"&lt;&gt;"&amp;"HORS LIGUE",O$5:O$72,"&lt;"&amp;O19)+1),Paramètres!$B$3:$C$56,2,FALSE)*Paramètres!$K$8))</f>
        <v>0</v>
      </c>
      <c r="Q19" s="46"/>
      <c r="R19" s="2">
        <f>IF(Q$2="Bike &amp; Run",IF(ISNA(VLOOKUP(Q19,Paramètres!$B$3:$C$56,2,FALSE)),0,VLOOKUP(Q19,Paramètres!$B$3:$C$56,2,FALSE)*Paramètres!$K$9),IF(OR(Q19="",OR($D19="",$D19="NL",$D19="HORS LIGUE")),0,VLOOKUP(IF(OR(Q19="",OR($D19="",$D19="NL",$D19="HORS LIGUE")),"",COUNTIFS($D$5:$D$72,"&lt;&gt;"&amp;"",$D$5:$D$72,"&lt;&gt;"&amp;"NL",$D$5:$D$72,"&lt;&gt;"&amp;"HORS LIGUE",Q$5:Q$72,"&lt;"&amp;Q19)+1),Paramètres!$B$3:$C$56,2,FALSE)*Paramètres!$K$9))</f>
        <v>0</v>
      </c>
      <c r="S19" s="46"/>
      <c r="T19" s="2">
        <f>IF(S$2="Bike &amp; Run",IF(ISNA(VLOOKUP(S19,Paramètres!$B$3:$C$56,2,FALSE)),0,VLOOKUP(S19,Paramètres!$B$3:$C$56,2,FALSE)*Paramètres!$K$10),IF(OR(S19="",OR($D19="",$D19="NL",$D19="HORS LIGUE")),0,VLOOKUP(IF(OR(S19="",OR($D19="",$D19="NL",$D19="HORS LIGUE")),"",COUNTIFS($D$5:$D$72,"&lt;&gt;"&amp;"",$D$5:$D$72,"&lt;&gt;"&amp;"NL",$D$5:$D$72,"&lt;&gt;"&amp;"HORS LIGUE",S$5:S$72,"&lt;"&amp;S19)+1),Paramètres!$B$3:$C$56,2,FALSE)*Paramètres!$K$10))</f>
        <v>0</v>
      </c>
      <c r="U19" s="46"/>
      <c r="V19" s="2">
        <f>IF(U$2="Bike &amp; Run",IF(ISNA(VLOOKUP(U19,Paramètres!$B$3:$C$56,2,FALSE)),0,VLOOKUP(U19,Paramètres!$B$3:$C$56,2,FALSE)*Paramètres!$K$11),IF(OR(U19="",OR($D19="",$D19="NL",$D19="HORS LIGUE")),0,VLOOKUP(IF(OR(U19="",OR($D19="",$D19="NL",$D19="HORS LIGUE")),"",COUNTIFS($D$5:$D$72,"&lt;&gt;"&amp;"",$D$5:$D$72,"&lt;&gt;"&amp;"NL",$D$5:$D$72,"&lt;&gt;"&amp;"HORS LIGUE",U$5:U$72,"&lt;"&amp;U19)+1),Paramètres!$B$3:$C$56,2,FALSE)*Paramètres!$K$11))</f>
        <v>0</v>
      </c>
      <c r="W19" s="46"/>
      <c r="X19" s="2">
        <f>IF(W$2="Bike &amp; Run",IF(ISNA(VLOOKUP(W19,Paramètres!$B$3:$C$56,2,FALSE)),0,VLOOKUP(W19,Paramètres!$B$3:$C$56,2,FALSE)*Paramètres!$K$12),IF(OR(W19="",OR($D19="",$D19="NL",$D19="HORS LIGUE")),0,VLOOKUP(IF(OR(W19="",OR($D19="",$D19="NL",$D19="HORS LIGUE")),"",COUNTIFS($D$5:$D$72,"&lt;&gt;"&amp;"",$D$5:$D$72,"&lt;&gt;"&amp;"NL",$D$5:$D$72,"&lt;&gt;"&amp;"HORS LIGUE",W$5:W$72,"&lt;"&amp;W19)+1),Paramètres!$B$3:$C$56,2,FALSE)*Paramètres!$K$12))</f>
        <v>0</v>
      </c>
      <c r="Y19" s="46"/>
      <c r="Z19" s="2">
        <f>IF(Y$2="Bike &amp; Run",IF(ISNA(VLOOKUP(Y19,Paramètres!$B$3:$C$56,2,FALSE)),0,VLOOKUP(Y19,Paramètres!$B$3:$C$56,2,FALSE)*Paramètres!$K$13),IF(OR(Y19="",OR($D19="",$D19="NL",$D19="HORS LIGUE")),0,VLOOKUP(IF(OR(Y19="",OR($D19="",$D19="NL",$D19="HORS LIGUE")),"",COUNTIFS($D$5:$D$72,"&lt;&gt;"&amp;"",$D$5:$D$72,"&lt;&gt;"&amp;"NL",$D$5:$D$72,"&lt;&gt;"&amp;"HORS LIGUE",Y$5:Y$72,"&lt;"&amp;Y19)+1),Paramètres!$B$3:$C$56,2,FALSE)*Paramètres!$K$13))</f>
        <v>0</v>
      </c>
      <c r="AA19" s="46"/>
      <c r="AB19" s="2">
        <f>IF(AA$2="Bike &amp; Run",IF(ISNA(VLOOKUP(AA19,Paramètres!$B$3:$C$56,2,FALSE)),0,VLOOKUP(AA19,Paramètres!$B$3:$C$56,2,FALSE)*Paramètres!$K$14),IF(OR(AA19="",OR($D19="",$D19="NL",$D19="HORS LIGUE")),0,VLOOKUP(IF(OR(AA19="",OR($D19="",$D19="NL",$D19="HORS LIGUE")),"",COUNTIFS($D$5:$D$72,"&lt;&gt;"&amp;"",$D$5:$D$72,"&lt;&gt;"&amp;"NL",$D$5:$D$72,"&lt;&gt;"&amp;"HORS LIGUE",AA$5:AA$72,"&lt;"&amp;AA19)+1),Paramètres!$B$3:$C$56,2,FALSE)*Paramètres!$K$14))</f>
        <v>0</v>
      </c>
      <c r="AC19" s="46"/>
      <c r="AD19" s="2">
        <f>IF(AC$2="Bike &amp; Run",IF(ISNA(VLOOKUP(AC19,Paramètres!$B$3:$C$56,2,FALSE)),0,VLOOKUP(AC19,Paramètres!$B$3:$C$56,2,FALSE)*Paramètres!$K$15),IF(OR(AC19="",OR($D19="",$D19="NL",$D19="HORS LIGUE")),0,VLOOKUP(IF(OR(AC19="",OR($D19="",$D19="NL",$D19="HORS LIGUE")),"",COUNTIFS($D$5:$D$72,"&lt;&gt;"&amp;"",$D$5:$D$72,"&lt;&gt;"&amp;"NL",$D$5:$D$72,"&lt;&gt;"&amp;"HORS LIGUE",AC$5:AC$72,"&lt;"&amp;AC19)+1),Paramètres!$B$3:$C$56,2,FALSE)*Paramètres!$K$15))</f>
        <v>0</v>
      </c>
      <c r="AE19" s="46"/>
      <c r="AF19" s="2">
        <f>IF(AE$2="Bike &amp; Run",IF(ISNA(VLOOKUP(AE19,Paramètres!$B$3:$C$56,2,FALSE)),0,VLOOKUP(AE19,Paramètres!$B$3:$C$56,2,FALSE)*Paramètres!$K$16),IF(OR(AE19="",OR($D19="",$D19="NL",$D19="HORS LIGUE")),0,VLOOKUP(IF(OR(AE19="",OR($D19="",$D19="NL",$D19="HORS LIGUE")),"",COUNTIFS($D$5:$D$72,"&lt;&gt;"&amp;"",$D$5:$D$72,"&lt;&gt;"&amp;"NL",$D$5:$D$72,"&lt;&gt;"&amp;"HORS LIGUE",AE$5:AE$72,"&lt;"&amp;AE19)+1),Paramètres!$B$3:$C$56,2,FALSE)*Paramètres!$K$16))</f>
        <v>0</v>
      </c>
      <c r="AG19" s="46"/>
      <c r="AH19" s="2">
        <f>IF(AG$2="Bike &amp; Run",IF(ISNA(VLOOKUP(AG19,Paramètres!$B$3:$C$56,2,FALSE)),0,VLOOKUP(AG19,Paramètres!$B$3:$C$56,2,FALSE)*Paramètres!$K$17),IF(OR(AG19="",OR($D19="",$D19="NL",$D19="HORS LIGUE")),0,VLOOKUP(IF(OR(AG19="",OR($D19="",$D19="NL",$D19="HORS LIGUE")),"",COUNTIFS($D$5:$D$72,"&lt;&gt;"&amp;"",$D$5:$D$72,"&lt;&gt;"&amp;"NL",$D$5:$D$72,"&lt;&gt;"&amp;"HORS LIGUE",AG$5:AG$72,"&lt;"&amp;AG19)+1),Paramètres!$B$3:$C$56,2,FALSE)*Paramètres!$K$17))</f>
        <v>0</v>
      </c>
      <c r="AI19" s="40">
        <f t="shared" si="0"/>
        <v>0</v>
      </c>
      <c r="AJ19" s="3" t="str">
        <f t="shared" si="1"/>
        <v/>
      </c>
      <c r="AK19" s="5">
        <f t="shared" si="2"/>
        <v>0</v>
      </c>
      <c r="AL19" s="41">
        <f t="shared" si="3"/>
        <v>0</v>
      </c>
      <c r="AM19" s="33" t="str">
        <f t="shared" si="4"/>
        <v/>
      </c>
      <c r="AO19" s="22">
        <f t="shared" si="5"/>
        <v>0</v>
      </c>
      <c r="AP19">
        <f t="shared" si="6"/>
        <v>0</v>
      </c>
      <c r="AQ19">
        <f t="shared" si="7"/>
        <v>0</v>
      </c>
      <c r="AR19">
        <f t="shared" si="8"/>
        <v>0</v>
      </c>
      <c r="AS19">
        <f t="shared" si="9"/>
        <v>0</v>
      </c>
      <c r="AT19">
        <f t="shared" si="10"/>
        <v>0</v>
      </c>
      <c r="AU19">
        <f t="shared" si="11"/>
        <v>0</v>
      </c>
      <c r="AV19">
        <f t="shared" si="12"/>
        <v>0</v>
      </c>
      <c r="AW19">
        <f t="shared" si="13"/>
        <v>0</v>
      </c>
      <c r="AX19">
        <f t="shared" si="14"/>
        <v>0</v>
      </c>
      <c r="AY19">
        <f t="shared" si="15"/>
        <v>0</v>
      </c>
      <c r="AZ19">
        <f t="shared" si="16"/>
        <v>0</v>
      </c>
      <c r="BA19">
        <f t="shared" si="17"/>
        <v>0</v>
      </c>
      <c r="BB19">
        <f t="shared" si="18"/>
        <v>0</v>
      </c>
      <c r="BC19">
        <f t="shared" si="19"/>
        <v>0</v>
      </c>
      <c r="BD19">
        <f t="shared" si="20"/>
        <v>0</v>
      </c>
      <c r="BE19" s="22">
        <f t="shared" ref="BE19:BR19" si="35">BD19+LARGE($AO19:$BC19,BE$4)</f>
        <v>0</v>
      </c>
      <c r="BF19" s="22">
        <f t="shared" si="35"/>
        <v>0</v>
      </c>
      <c r="BG19" s="22">
        <f t="shared" si="35"/>
        <v>0</v>
      </c>
      <c r="BH19" s="22">
        <f t="shared" si="35"/>
        <v>0</v>
      </c>
      <c r="BI19" s="22">
        <f t="shared" si="35"/>
        <v>0</v>
      </c>
      <c r="BJ19" s="22">
        <f t="shared" si="35"/>
        <v>0</v>
      </c>
      <c r="BK19" s="22">
        <f t="shared" si="35"/>
        <v>0</v>
      </c>
      <c r="BL19" s="22">
        <f t="shared" si="35"/>
        <v>0</v>
      </c>
      <c r="BM19" s="22">
        <f t="shared" si="35"/>
        <v>0</v>
      </c>
      <c r="BN19" s="22">
        <f t="shared" si="35"/>
        <v>0</v>
      </c>
      <c r="BO19" s="22">
        <f t="shared" si="35"/>
        <v>0</v>
      </c>
      <c r="BP19" s="22">
        <f t="shared" si="35"/>
        <v>0</v>
      </c>
      <c r="BQ19" s="22">
        <f t="shared" si="35"/>
        <v>0</v>
      </c>
      <c r="BR19" s="22">
        <f t="shared" si="35"/>
        <v>0</v>
      </c>
    </row>
    <row r="20" spans="1:70" ht="16.5">
      <c r="A20" s="14" t="s">
        <v>7</v>
      </c>
      <c r="B20" s="61" t="s">
        <v>1166</v>
      </c>
      <c r="C20" s="32" t="s">
        <v>1167</v>
      </c>
      <c r="D20" s="32" t="s">
        <v>21</v>
      </c>
      <c r="E20" s="6"/>
      <c r="F20" s="2">
        <f>IF(E$2="Bike &amp; Run",IF(ISNA(VLOOKUP(E20,Paramètres!$B$3:$C$56,2,FALSE)),0,VLOOKUP(E20,Paramètres!$B$3:$C$56,2,FALSE)*Paramètres!$K$3),IF(OR(E20="",OR($D20="",$D20="NL",$D20="HORS LIGUE")),0,VLOOKUP(IF(OR(E20="",OR($D20="",$D20="NL",$D20="HORS LIGUE")),"",COUNTIFS($D$5:$D$72,"&lt;&gt;"&amp;"",$D$5:$D$72,"&lt;&gt;"&amp;"NL",$D$5:$D$72,"&lt;&gt;"&amp;"HORS LIGUE",E$5:E$72,"&lt;"&amp;E20)+1),Paramètres!$B$3:$C$56,2,FALSE)*Paramètres!$K$3))</f>
        <v>0</v>
      </c>
      <c r="G20" s="4"/>
      <c r="H20" s="2">
        <f>IF(G$2="Bike &amp; Run",IF(ISNA(VLOOKUP(G20,Paramètres!$B$3:$C$56,2,FALSE)),0,VLOOKUP(G20,Paramètres!$B$3:$C$56,2,FALSE)*Paramètres!$K$4),IF(OR(G20="",OR($D20="",$D20="NL",$D20="HORS LIGUE")),0,VLOOKUP(IF(OR(G20="",OR($D20="",$D20="NL",$D20="HORS LIGUE")),"",COUNTIFS($D$5:$D$72,"&lt;&gt;"&amp;"",$D$5:$D$72,"&lt;&gt;"&amp;"NL",$D$5:$D$72,"&lt;&gt;"&amp;"HORS LIGUE",G$5:G$72,"&lt;"&amp;G20)+1),Paramètres!$B$3:$C$56,2,FALSE)*Paramètres!$K$4))</f>
        <v>0</v>
      </c>
      <c r="I20" s="36"/>
      <c r="J20" s="2">
        <f>IF(I$2="Bike &amp; Run",IF(ISNA(VLOOKUP(I20,Paramètres!$B$3:$C$56,2,FALSE)),0,VLOOKUP(I20,Paramètres!$B$3:$C$56,2,FALSE)*Paramètres!$K$5),IF(OR(I20="",OR($D20="",$D20="NL",$D20="HORS LIGUE")),0,VLOOKUP(IF(OR(I20="",OR($D20="",$D20="NL",$D20="HORS LIGUE")),"",COUNTIFS($D$5:$D$72,"&lt;&gt;"&amp;"",$D$5:$D$72,"&lt;&gt;"&amp;"NL",$D$5:$D$72,"&lt;&gt;"&amp;"HORS LIGUE",I$5:I$72,"&lt;"&amp;I20)+1),Paramètres!$B$3:$C$56,2,FALSE)*Paramètres!$K$5))</f>
        <v>0</v>
      </c>
      <c r="K20" s="4"/>
      <c r="L20" s="2">
        <f>IF(K$2="Bike &amp; Run",IF(ISNA(VLOOKUP(K20,Paramètres!$B$3:$C$56,2,FALSE)),0,VLOOKUP(K20,Paramètres!$B$3:$C$56,2,FALSE)*Paramètres!$K$6),IF(OR(K20="",OR($D20="",$D20="NL",$D20="HORS LIGUE")),0,VLOOKUP(IF(OR(K20="",OR($D20="",$D20="NL",$D20="HORS LIGUE")),"",COUNTIFS($D$5:$D$72,"&lt;&gt;"&amp;"",$D$5:$D$72,"&lt;&gt;"&amp;"NL",$D$5:$D$72,"&lt;&gt;"&amp;"HORS LIGUE",K$5:K$72,"&lt;"&amp;K20)+1),Paramètres!$B$3:$C$56,2,FALSE)*Paramètres!$K$6))</f>
        <v>0</v>
      </c>
      <c r="M20" s="4"/>
      <c r="N20" s="2">
        <f>IF(M$2="Bike &amp; Run",IF(ISNA(VLOOKUP(M20,Paramètres!$B$3:$C$56,2,FALSE)),0,VLOOKUP(M20,Paramètres!$B$3:$C$56,2,FALSE)*Paramètres!$K$7),IF(OR(M20="",OR($D20="",$D20="NL",$D20="HORS LIGUE")),0,VLOOKUP(IF(OR(M20="",OR($D20="",$D20="NL",$D20="HORS LIGUE")),"",COUNTIFS($D$5:$D$72,"&lt;&gt;"&amp;"",$D$5:$D$72,"&lt;&gt;"&amp;"NL",$D$5:$D$72,"&lt;&gt;"&amp;"HORS LIGUE",M$5:M$72,"&lt;"&amp;M20)+1),Paramètres!$B$3:$C$56,2,FALSE)*Paramètres!$K$7))</f>
        <v>0</v>
      </c>
      <c r="O20" s="46"/>
      <c r="P20" s="2">
        <f>IF(O$2="Bike &amp; Run",IF(ISNA(VLOOKUP(O20,Paramètres!$B$3:$C$56,2,FALSE)),0,VLOOKUP(O20,Paramètres!$B$3:$C$56,2,FALSE)*Paramètres!$K$8),IF(OR(O20="",OR($D20="",$D20="NL",$D20="HORS LIGUE")),0,VLOOKUP(IF(OR(O20="",OR($D20="",$D20="NL",$D20="HORS LIGUE")),"",COUNTIFS($D$5:$D$72,"&lt;&gt;"&amp;"",$D$5:$D$72,"&lt;&gt;"&amp;"NL",$D$5:$D$72,"&lt;&gt;"&amp;"HORS LIGUE",O$5:O$72,"&lt;"&amp;O20)+1),Paramètres!$B$3:$C$56,2,FALSE)*Paramètres!$K$8))</f>
        <v>0</v>
      </c>
      <c r="Q20" s="46"/>
      <c r="R20" s="2">
        <f>IF(Q$2="Bike &amp; Run",IF(ISNA(VLOOKUP(Q20,Paramètres!$B$3:$C$56,2,FALSE)),0,VLOOKUP(Q20,Paramètres!$B$3:$C$56,2,FALSE)*Paramètres!$K$9),IF(OR(Q20="",OR($D20="",$D20="NL",$D20="HORS LIGUE")),0,VLOOKUP(IF(OR(Q20="",OR($D20="",$D20="NL",$D20="HORS LIGUE")),"",COUNTIFS($D$5:$D$72,"&lt;&gt;"&amp;"",$D$5:$D$72,"&lt;&gt;"&amp;"NL",$D$5:$D$72,"&lt;&gt;"&amp;"HORS LIGUE",Q$5:Q$72,"&lt;"&amp;Q20)+1),Paramètres!$B$3:$C$56,2,FALSE)*Paramètres!$K$9))</f>
        <v>0</v>
      </c>
      <c r="S20" s="46"/>
      <c r="T20" s="2">
        <f>IF(S$2="Bike &amp; Run",IF(ISNA(VLOOKUP(S20,Paramètres!$B$3:$C$56,2,FALSE)),0,VLOOKUP(S20,Paramètres!$B$3:$C$56,2,FALSE)*Paramètres!$K$10),IF(OR(S20="",OR($D20="",$D20="NL",$D20="HORS LIGUE")),0,VLOOKUP(IF(OR(S20="",OR($D20="",$D20="NL",$D20="HORS LIGUE")),"",COUNTIFS($D$5:$D$72,"&lt;&gt;"&amp;"",$D$5:$D$72,"&lt;&gt;"&amp;"NL",$D$5:$D$72,"&lt;&gt;"&amp;"HORS LIGUE",S$5:S$72,"&lt;"&amp;S20)+1),Paramètres!$B$3:$C$56,2,FALSE)*Paramètres!$K$10))</f>
        <v>0</v>
      </c>
      <c r="U20" s="46"/>
      <c r="V20" s="2">
        <f>IF(U$2="Bike &amp; Run",IF(ISNA(VLOOKUP(U20,Paramètres!$B$3:$C$56,2,FALSE)),0,VLOOKUP(U20,Paramètres!$B$3:$C$56,2,FALSE)*Paramètres!$K$11),IF(OR(U20="",OR($D20="",$D20="NL",$D20="HORS LIGUE")),0,VLOOKUP(IF(OR(U20="",OR($D20="",$D20="NL",$D20="HORS LIGUE")),"",COUNTIFS($D$5:$D$72,"&lt;&gt;"&amp;"",$D$5:$D$72,"&lt;&gt;"&amp;"NL",$D$5:$D$72,"&lt;&gt;"&amp;"HORS LIGUE",U$5:U$72,"&lt;"&amp;U20)+1),Paramètres!$B$3:$C$56,2,FALSE)*Paramètres!$K$11))</f>
        <v>0</v>
      </c>
      <c r="W20" s="46"/>
      <c r="X20" s="2">
        <f>IF(W$2="Bike &amp; Run",IF(ISNA(VLOOKUP(W20,Paramètres!$B$3:$C$56,2,FALSE)),0,VLOOKUP(W20,Paramètres!$B$3:$C$56,2,FALSE)*Paramètres!$K$12),IF(OR(W20="",OR($D20="",$D20="NL",$D20="HORS LIGUE")),0,VLOOKUP(IF(OR(W20="",OR($D20="",$D20="NL",$D20="HORS LIGUE")),"",COUNTIFS($D$5:$D$72,"&lt;&gt;"&amp;"",$D$5:$D$72,"&lt;&gt;"&amp;"NL",$D$5:$D$72,"&lt;&gt;"&amp;"HORS LIGUE",W$5:W$72,"&lt;"&amp;W20)+1),Paramètres!$B$3:$C$56,2,FALSE)*Paramètres!$K$12))</f>
        <v>0</v>
      </c>
      <c r="Y20" s="46"/>
      <c r="Z20" s="2">
        <f>IF(Y$2="Bike &amp; Run",IF(ISNA(VLOOKUP(Y20,Paramètres!$B$3:$C$56,2,FALSE)),0,VLOOKUP(Y20,Paramètres!$B$3:$C$56,2,FALSE)*Paramètres!$K$13),IF(OR(Y20="",OR($D20="",$D20="NL",$D20="HORS LIGUE")),0,VLOOKUP(IF(OR(Y20="",OR($D20="",$D20="NL",$D20="HORS LIGUE")),"",COUNTIFS($D$5:$D$72,"&lt;&gt;"&amp;"",$D$5:$D$72,"&lt;&gt;"&amp;"NL",$D$5:$D$72,"&lt;&gt;"&amp;"HORS LIGUE",Y$5:Y$72,"&lt;"&amp;Y20)+1),Paramètres!$B$3:$C$56,2,FALSE)*Paramètres!$K$13))</f>
        <v>0</v>
      </c>
      <c r="AA20" s="46"/>
      <c r="AB20" s="2">
        <f>IF(AA$2="Bike &amp; Run",IF(ISNA(VLOOKUP(AA20,Paramètres!$B$3:$C$56,2,FALSE)),0,VLOOKUP(AA20,Paramètres!$B$3:$C$56,2,FALSE)*Paramètres!$K$14),IF(OR(AA20="",OR($D20="",$D20="NL",$D20="HORS LIGUE")),0,VLOOKUP(IF(OR(AA20="",OR($D20="",$D20="NL",$D20="HORS LIGUE")),"",COUNTIFS($D$5:$D$72,"&lt;&gt;"&amp;"",$D$5:$D$72,"&lt;&gt;"&amp;"NL",$D$5:$D$72,"&lt;&gt;"&amp;"HORS LIGUE",AA$5:AA$72,"&lt;"&amp;AA20)+1),Paramètres!$B$3:$C$56,2,FALSE)*Paramètres!$K$14))</f>
        <v>0</v>
      </c>
      <c r="AC20" s="46"/>
      <c r="AD20" s="2">
        <f>IF(AC$2="Bike &amp; Run",IF(ISNA(VLOOKUP(AC20,Paramètres!$B$3:$C$56,2,FALSE)),0,VLOOKUP(AC20,Paramètres!$B$3:$C$56,2,FALSE)*Paramètres!$K$15),IF(OR(AC20="",OR($D20="",$D20="NL",$D20="HORS LIGUE")),0,VLOOKUP(IF(OR(AC20="",OR($D20="",$D20="NL",$D20="HORS LIGUE")),"",COUNTIFS($D$5:$D$72,"&lt;&gt;"&amp;"",$D$5:$D$72,"&lt;&gt;"&amp;"NL",$D$5:$D$72,"&lt;&gt;"&amp;"HORS LIGUE",AC$5:AC$72,"&lt;"&amp;AC20)+1),Paramètres!$B$3:$C$56,2,FALSE)*Paramètres!$K$15))</f>
        <v>0</v>
      </c>
      <c r="AE20" s="46"/>
      <c r="AF20" s="2">
        <f>IF(AE$2="Bike &amp; Run",IF(ISNA(VLOOKUP(AE20,Paramètres!$B$3:$C$56,2,FALSE)),0,VLOOKUP(AE20,Paramètres!$B$3:$C$56,2,FALSE)*Paramètres!$K$16),IF(OR(AE20="",OR($D20="",$D20="NL",$D20="HORS LIGUE")),0,VLOOKUP(IF(OR(AE20="",OR($D20="",$D20="NL",$D20="HORS LIGUE")),"",COUNTIFS($D$5:$D$72,"&lt;&gt;"&amp;"",$D$5:$D$72,"&lt;&gt;"&amp;"NL",$D$5:$D$72,"&lt;&gt;"&amp;"HORS LIGUE",AE$5:AE$72,"&lt;"&amp;AE20)+1),Paramètres!$B$3:$C$56,2,FALSE)*Paramètres!$K$16))</f>
        <v>0</v>
      </c>
      <c r="AG20" s="46"/>
      <c r="AH20" s="2">
        <f>IF(AG$2="Bike &amp; Run",IF(ISNA(VLOOKUP(AG20,Paramètres!$B$3:$C$56,2,FALSE)),0,VLOOKUP(AG20,Paramètres!$B$3:$C$56,2,FALSE)*Paramètres!$K$17),IF(OR(AG20="",OR($D20="",$D20="NL",$D20="HORS LIGUE")),0,VLOOKUP(IF(OR(AG20="",OR($D20="",$D20="NL",$D20="HORS LIGUE")),"",COUNTIFS($D$5:$D$72,"&lt;&gt;"&amp;"",$D$5:$D$72,"&lt;&gt;"&amp;"NL",$D$5:$D$72,"&lt;&gt;"&amp;"HORS LIGUE",AG$5:AG$72,"&lt;"&amp;AG20)+1),Paramètres!$B$3:$C$56,2,FALSE)*Paramètres!$K$17))</f>
        <v>0</v>
      </c>
      <c r="AI20" s="40">
        <f t="shared" si="0"/>
        <v>0</v>
      </c>
      <c r="AJ20" s="3" t="str">
        <f t="shared" si="1"/>
        <v/>
      </c>
      <c r="AK20" s="5">
        <f t="shared" si="2"/>
        <v>0</v>
      </c>
      <c r="AL20" s="41">
        <f t="shared" si="3"/>
        <v>0</v>
      </c>
      <c r="AM20" s="33" t="str">
        <f t="shared" si="4"/>
        <v/>
      </c>
      <c r="AO20" s="22">
        <f t="shared" si="5"/>
        <v>0</v>
      </c>
      <c r="AP20">
        <f t="shared" si="6"/>
        <v>0</v>
      </c>
      <c r="AQ20">
        <f t="shared" si="7"/>
        <v>0</v>
      </c>
      <c r="AR20">
        <f t="shared" si="8"/>
        <v>0</v>
      </c>
      <c r="AS20">
        <f t="shared" si="9"/>
        <v>0</v>
      </c>
      <c r="AT20">
        <f t="shared" si="10"/>
        <v>0</v>
      </c>
      <c r="AU20">
        <f t="shared" si="11"/>
        <v>0</v>
      </c>
      <c r="AV20">
        <f t="shared" si="12"/>
        <v>0</v>
      </c>
      <c r="AW20">
        <f t="shared" si="13"/>
        <v>0</v>
      </c>
      <c r="AX20">
        <f t="shared" si="14"/>
        <v>0</v>
      </c>
      <c r="AY20">
        <f t="shared" si="15"/>
        <v>0</v>
      </c>
      <c r="AZ20">
        <f t="shared" si="16"/>
        <v>0</v>
      </c>
      <c r="BA20">
        <f t="shared" si="17"/>
        <v>0</v>
      </c>
      <c r="BB20">
        <f t="shared" si="18"/>
        <v>0</v>
      </c>
      <c r="BC20">
        <f t="shared" si="19"/>
        <v>0</v>
      </c>
      <c r="BD20">
        <f t="shared" si="20"/>
        <v>0</v>
      </c>
      <c r="BE20" s="22">
        <f t="shared" ref="BE20:BR20" si="36">BD20+LARGE($AO20:$BC20,BE$4)</f>
        <v>0</v>
      </c>
      <c r="BF20" s="22">
        <f t="shared" si="36"/>
        <v>0</v>
      </c>
      <c r="BG20" s="22">
        <f t="shared" si="36"/>
        <v>0</v>
      </c>
      <c r="BH20" s="22">
        <f t="shared" si="36"/>
        <v>0</v>
      </c>
      <c r="BI20" s="22">
        <f t="shared" si="36"/>
        <v>0</v>
      </c>
      <c r="BJ20" s="22">
        <f t="shared" si="36"/>
        <v>0</v>
      </c>
      <c r="BK20" s="22">
        <f t="shared" si="36"/>
        <v>0</v>
      </c>
      <c r="BL20" s="22">
        <f t="shared" si="36"/>
        <v>0</v>
      </c>
      <c r="BM20" s="22">
        <f t="shared" si="36"/>
        <v>0</v>
      </c>
      <c r="BN20" s="22">
        <f t="shared" si="36"/>
        <v>0</v>
      </c>
      <c r="BO20" s="22">
        <f t="shared" si="36"/>
        <v>0</v>
      </c>
      <c r="BP20" s="22">
        <f t="shared" si="36"/>
        <v>0</v>
      </c>
      <c r="BQ20" s="22">
        <f t="shared" si="36"/>
        <v>0</v>
      </c>
      <c r="BR20" s="22">
        <f t="shared" si="36"/>
        <v>0</v>
      </c>
    </row>
    <row r="21" spans="1:70" ht="16.5">
      <c r="A21" s="14" t="s">
        <v>702</v>
      </c>
      <c r="B21" s="61" t="str">
        <f>IF(ISNA(VLOOKUP(A21,'Licenciés Jeunes 2023'!A:C,3,0)),"",VLOOKUP(A21,'Licenciés Jeunes 2023'!A:C,3,0))</f>
        <v/>
      </c>
      <c r="C21" s="32" t="str">
        <f>IF(ISNA(VLOOKUP(A21,'Licenciés Jeunes 2023'!A:C,2,0)),"",VLOOKUP(A21,'Licenciés Jeunes 2023'!A:C,2,0))</f>
        <v/>
      </c>
      <c r="D21" s="32" t="str">
        <f>IF(ISNA(VLOOKUP(A21,'Licenciés Jeunes 2023'!A:F,6,0)),"",VLOOKUP(A21,'Licenciés Jeunes 2023'!A:F,6,0))</f>
        <v/>
      </c>
      <c r="E21" s="6"/>
      <c r="F21" s="2">
        <f>IF(E$2="Bike &amp; Run",IF(ISNA(VLOOKUP(E21,Paramètres!$B$3:$C$56,2,FALSE)),0,VLOOKUP(E21,Paramètres!$B$3:$C$56,2,FALSE)*Paramètres!$K$3),IF(OR(E21="",OR($D21="",$D21="NL",$D21="HORS LIGUE")),0,VLOOKUP(IF(OR(E21="",OR($D21="",$D21="NL",$D21="HORS LIGUE")),"",COUNTIFS($D$5:$D$72,"&lt;&gt;"&amp;"",$D$5:$D$72,"&lt;&gt;"&amp;"NL",$D$5:$D$72,"&lt;&gt;"&amp;"HORS LIGUE",E$5:E$72,"&lt;"&amp;E21)+1),Paramètres!$B$3:$C$56,2,FALSE)*Paramètres!$K$3))</f>
        <v>0</v>
      </c>
      <c r="G21" s="4"/>
      <c r="H21" s="2">
        <f>IF(G$2="Bike &amp; Run",IF(ISNA(VLOOKUP(G21,Paramètres!$B$3:$C$56,2,FALSE)),0,VLOOKUP(G21,Paramètres!$B$3:$C$56,2,FALSE)*Paramètres!$K$4),IF(OR(G21="",OR($D21="",$D21="NL",$D21="HORS LIGUE")),0,VLOOKUP(IF(OR(G21="",OR($D21="",$D21="NL",$D21="HORS LIGUE")),"",COUNTIFS($D$5:$D$72,"&lt;&gt;"&amp;"",$D$5:$D$72,"&lt;&gt;"&amp;"NL",$D$5:$D$72,"&lt;&gt;"&amp;"HORS LIGUE",G$5:G$72,"&lt;"&amp;G21)+1),Paramètres!$B$3:$C$56,2,FALSE)*Paramètres!$K$4))</f>
        <v>0</v>
      </c>
      <c r="I21" s="36"/>
      <c r="J21" s="2">
        <f>IF(I$2="Bike &amp; Run",IF(ISNA(VLOOKUP(I21,Paramètres!$B$3:$C$56,2,FALSE)),0,VLOOKUP(I21,Paramètres!$B$3:$C$56,2,FALSE)*Paramètres!$K$5),IF(OR(I21="",OR($D21="",$D21="NL",$D21="HORS LIGUE")),0,VLOOKUP(IF(OR(I21="",OR($D21="",$D21="NL",$D21="HORS LIGUE")),"",COUNTIFS($D$5:$D$72,"&lt;&gt;"&amp;"",$D$5:$D$72,"&lt;&gt;"&amp;"NL",$D$5:$D$72,"&lt;&gt;"&amp;"HORS LIGUE",I$5:I$72,"&lt;"&amp;I21)+1),Paramètres!$B$3:$C$56,2,FALSE)*Paramètres!$K$5))</f>
        <v>0</v>
      </c>
      <c r="K21" s="4"/>
      <c r="L21" s="2">
        <f>IF(K$2="Bike &amp; Run",IF(ISNA(VLOOKUP(K21,Paramètres!$B$3:$C$56,2,FALSE)),0,VLOOKUP(K21,Paramètres!$B$3:$C$56,2,FALSE)*Paramètres!$K$6),IF(OR(K21="",OR($D21="",$D21="NL",$D21="HORS LIGUE")),0,VLOOKUP(IF(OR(K21="",OR($D21="",$D21="NL",$D21="HORS LIGUE")),"",COUNTIFS($D$5:$D$72,"&lt;&gt;"&amp;"",$D$5:$D$72,"&lt;&gt;"&amp;"NL",$D$5:$D$72,"&lt;&gt;"&amp;"HORS LIGUE",K$5:K$72,"&lt;"&amp;K21)+1),Paramètres!$B$3:$C$56,2,FALSE)*Paramètres!$K$6))</f>
        <v>0</v>
      </c>
      <c r="M21" s="4"/>
      <c r="N21" s="2">
        <f>IF(M$2="Bike &amp; Run",IF(ISNA(VLOOKUP(M21,Paramètres!$B$3:$C$56,2,FALSE)),0,VLOOKUP(M21,Paramètres!$B$3:$C$56,2,FALSE)*Paramètres!$K$7),IF(OR(M21="",OR($D21="",$D21="NL",$D21="HORS LIGUE")),0,VLOOKUP(IF(OR(M21="",OR($D21="",$D21="NL",$D21="HORS LIGUE")),"",COUNTIFS($D$5:$D$72,"&lt;&gt;"&amp;"",$D$5:$D$72,"&lt;&gt;"&amp;"NL",$D$5:$D$72,"&lt;&gt;"&amp;"HORS LIGUE",M$5:M$72,"&lt;"&amp;M21)+1),Paramètres!$B$3:$C$56,2,FALSE)*Paramètres!$K$7))</f>
        <v>0</v>
      </c>
      <c r="O21" s="46"/>
      <c r="P21" s="2">
        <f>IF(O$2="Bike &amp; Run",IF(ISNA(VLOOKUP(O21,Paramètres!$B$3:$C$56,2,FALSE)),0,VLOOKUP(O21,Paramètres!$B$3:$C$56,2,FALSE)*Paramètres!$K$8),IF(OR(O21="",OR($D21="",$D21="NL",$D21="HORS LIGUE")),0,VLOOKUP(IF(OR(O21="",OR($D21="",$D21="NL",$D21="HORS LIGUE")),"",COUNTIFS($D$5:$D$72,"&lt;&gt;"&amp;"",$D$5:$D$72,"&lt;&gt;"&amp;"NL",$D$5:$D$72,"&lt;&gt;"&amp;"HORS LIGUE",O$5:O$72,"&lt;"&amp;O21)+1),Paramètres!$B$3:$C$56,2,FALSE)*Paramètres!$K$8))</f>
        <v>0</v>
      </c>
      <c r="Q21" s="46"/>
      <c r="R21" s="2">
        <f>IF(Q$2="Bike &amp; Run",IF(ISNA(VLOOKUP(Q21,Paramètres!$B$3:$C$56,2,FALSE)),0,VLOOKUP(Q21,Paramètres!$B$3:$C$56,2,FALSE)*Paramètres!$K$9),IF(OR(Q21="",OR($D21="",$D21="NL",$D21="HORS LIGUE")),0,VLOOKUP(IF(OR(Q21="",OR($D21="",$D21="NL",$D21="HORS LIGUE")),"",COUNTIFS($D$5:$D$72,"&lt;&gt;"&amp;"",$D$5:$D$72,"&lt;&gt;"&amp;"NL",$D$5:$D$72,"&lt;&gt;"&amp;"HORS LIGUE",Q$5:Q$72,"&lt;"&amp;Q21)+1),Paramètres!$B$3:$C$56,2,FALSE)*Paramètres!$K$9))</f>
        <v>0</v>
      </c>
      <c r="S21" s="46"/>
      <c r="T21" s="2">
        <f>IF(S$2="Bike &amp; Run",IF(ISNA(VLOOKUP(S21,Paramètres!$B$3:$C$56,2,FALSE)),0,VLOOKUP(S21,Paramètres!$B$3:$C$56,2,FALSE)*Paramètres!$K$10),IF(OR(S21="",OR($D21="",$D21="NL",$D21="HORS LIGUE")),0,VLOOKUP(IF(OR(S21="",OR($D21="",$D21="NL",$D21="HORS LIGUE")),"",COUNTIFS($D$5:$D$72,"&lt;&gt;"&amp;"",$D$5:$D$72,"&lt;&gt;"&amp;"NL",$D$5:$D$72,"&lt;&gt;"&amp;"HORS LIGUE",S$5:S$72,"&lt;"&amp;S21)+1),Paramètres!$B$3:$C$56,2,FALSE)*Paramètres!$K$10))</f>
        <v>0</v>
      </c>
      <c r="U21" s="46"/>
      <c r="V21" s="2">
        <f>IF(U$2="Bike &amp; Run",IF(ISNA(VLOOKUP(U21,Paramètres!$B$3:$C$56,2,FALSE)),0,VLOOKUP(U21,Paramètres!$B$3:$C$56,2,FALSE)*Paramètres!$K$11),IF(OR(U21="",OR($D21="",$D21="NL",$D21="HORS LIGUE")),0,VLOOKUP(IF(OR(U21="",OR($D21="",$D21="NL",$D21="HORS LIGUE")),"",COUNTIFS($D$5:$D$72,"&lt;&gt;"&amp;"",$D$5:$D$72,"&lt;&gt;"&amp;"NL",$D$5:$D$72,"&lt;&gt;"&amp;"HORS LIGUE",U$5:U$72,"&lt;"&amp;U21)+1),Paramètres!$B$3:$C$56,2,FALSE)*Paramètres!$K$11))</f>
        <v>0</v>
      </c>
      <c r="W21" s="46"/>
      <c r="X21" s="2">
        <f>IF(W$2="Bike &amp; Run",IF(ISNA(VLOOKUP(W21,Paramètres!$B$3:$C$56,2,FALSE)),0,VLOOKUP(W21,Paramètres!$B$3:$C$56,2,FALSE)*Paramètres!$K$12),IF(OR(W21="",OR($D21="",$D21="NL",$D21="HORS LIGUE")),0,VLOOKUP(IF(OR(W21="",OR($D21="",$D21="NL",$D21="HORS LIGUE")),"",COUNTIFS($D$5:$D$72,"&lt;&gt;"&amp;"",$D$5:$D$72,"&lt;&gt;"&amp;"NL",$D$5:$D$72,"&lt;&gt;"&amp;"HORS LIGUE",W$5:W$72,"&lt;"&amp;W21)+1),Paramètres!$B$3:$C$56,2,FALSE)*Paramètres!$K$12))</f>
        <v>0</v>
      </c>
      <c r="Y21" s="46"/>
      <c r="Z21" s="2">
        <f>IF(Y$2="Bike &amp; Run",IF(ISNA(VLOOKUP(Y21,Paramètres!$B$3:$C$56,2,FALSE)),0,VLOOKUP(Y21,Paramètres!$B$3:$C$56,2,FALSE)*Paramètres!$K$13),IF(OR(Y21="",OR($D21="",$D21="NL",$D21="HORS LIGUE")),0,VLOOKUP(IF(OR(Y21="",OR($D21="",$D21="NL",$D21="HORS LIGUE")),"",COUNTIFS($D$5:$D$72,"&lt;&gt;"&amp;"",$D$5:$D$72,"&lt;&gt;"&amp;"NL",$D$5:$D$72,"&lt;&gt;"&amp;"HORS LIGUE",Y$5:Y$72,"&lt;"&amp;Y21)+1),Paramètres!$B$3:$C$56,2,FALSE)*Paramètres!$K$13))</f>
        <v>0</v>
      </c>
      <c r="AA21" s="46"/>
      <c r="AB21" s="2">
        <f>IF(AA$2="Bike &amp; Run",IF(ISNA(VLOOKUP(AA21,Paramètres!$B$3:$C$56,2,FALSE)),0,VLOOKUP(AA21,Paramètres!$B$3:$C$56,2,FALSE)*Paramètres!$K$14),IF(OR(AA21="",OR($D21="",$D21="NL",$D21="HORS LIGUE")),0,VLOOKUP(IF(OR(AA21="",OR($D21="",$D21="NL",$D21="HORS LIGUE")),"",COUNTIFS($D$5:$D$72,"&lt;&gt;"&amp;"",$D$5:$D$72,"&lt;&gt;"&amp;"NL",$D$5:$D$72,"&lt;&gt;"&amp;"HORS LIGUE",AA$5:AA$72,"&lt;"&amp;AA21)+1),Paramètres!$B$3:$C$56,2,FALSE)*Paramètres!$K$14))</f>
        <v>0</v>
      </c>
      <c r="AC21" s="46"/>
      <c r="AD21" s="2">
        <f>IF(AC$2="Bike &amp; Run",IF(ISNA(VLOOKUP(AC21,Paramètres!$B$3:$C$56,2,FALSE)),0,VLOOKUP(AC21,Paramètres!$B$3:$C$56,2,FALSE)*Paramètres!$K$15),IF(OR(AC21="",OR($D21="",$D21="NL",$D21="HORS LIGUE")),0,VLOOKUP(IF(OR(AC21="",OR($D21="",$D21="NL",$D21="HORS LIGUE")),"",COUNTIFS($D$5:$D$72,"&lt;&gt;"&amp;"",$D$5:$D$72,"&lt;&gt;"&amp;"NL",$D$5:$D$72,"&lt;&gt;"&amp;"HORS LIGUE",AC$5:AC$72,"&lt;"&amp;AC21)+1),Paramètres!$B$3:$C$56,2,FALSE)*Paramètres!$K$15))</f>
        <v>0</v>
      </c>
      <c r="AE21" s="46"/>
      <c r="AF21" s="2">
        <f>IF(AE$2="Bike &amp; Run",IF(ISNA(VLOOKUP(AE21,Paramètres!$B$3:$C$56,2,FALSE)),0,VLOOKUP(AE21,Paramètres!$B$3:$C$56,2,FALSE)*Paramètres!$K$16),IF(OR(AE21="",OR($D21="",$D21="NL",$D21="HORS LIGUE")),0,VLOOKUP(IF(OR(AE21="",OR($D21="",$D21="NL",$D21="HORS LIGUE")),"",COUNTIFS($D$5:$D$72,"&lt;&gt;"&amp;"",$D$5:$D$72,"&lt;&gt;"&amp;"NL",$D$5:$D$72,"&lt;&gt;"&amp;"HORS LIGUE",AE$5:AE$72,"&lt;"&amp;AE21)+1),Paramètres!$B$3:$C$56,2,FALSE)*Paramètres!$K$16))</f>
        <v>0</v>
      </c>
      <c r="AG21" s="46"/>
      <c r="AH21" s="2">
        <f>IF(AG$2="Bike &amp; Run",IF(ISNA(VLOOKUP(AG21,Paramètres!$B$3:$C$56,2,FALSE)),0,VLOOKUP(AG21,Paramètres!$B$3:$C$56,2,FALSE)*Paramètres!$K$17),IF(OR(AG21="",OR($D21="",$D21="NL",$D21="HORS LIGUE")),0,VLOOKUP(IF(OR(AG21="",OR($D21="",$D21="NL",$D21="HORS LIGUE")),"",COUNTIFS($D$5:$D$72,"&lt;&gt;"&amp;"",$D$5:$D$72,"&lt;&gt;"&amp;"NL",$D$5:$D$72,"&lt;&gt;"&amp;"HORS LIGUE",AG$5:AG$72,"&lt;"&amp;AG21)+1),Paramètres!$B$3:$C$56,2,FALSE)*Paramètres!$K$17))</f>
        <v>0</v>
      </c>
      <c r="AI21" s="40">
        <f t="shared" si="0"/>
        <v>0</v>
      </c>
      <c r="AJ21" s="3" t="str">
        <f t="shared" si="1"/>
        <v/>
      </c>
      <c r="AK21" s="5">
        <f t="shared" si="2"/>
        <v>0</v>
      </c>
      <c r="AL21" s="41">
        <f t="shared" si="3"/>
        <v>0</v>
      </c>
      <c r="AM21" s="33" t="str">
        <f t="shared" si="4"/>
        <v/>
      </c>
      <c r="AO21" s="22">
        <f t="shared" si="5"/>
        <v>0</v>
      </c>
      <c r="AP21">
        <f t="shared" si="6"/>
        <v>0</v>
      </c>
      <c r="AQ21">
        <f t="shared" si="7"/>
        <v>0</v>
      </c>
      <c r="AR21">
        <f t="shared" si="8"/>
        <v>0</v>
      </c>
      <c r="AS21">
        <f t="shared" si="9"/>
        <v>0</v>
      </c>
      <c r="AT21">
        <f t="shared" si="10"/>
        <v>0</v>
      </c>
      <c r="AU21">
        <f t="shared" si="11"/>
        <v>0</v>
      </c>
      <c r="AV21">
        <f t="shared" si="12"/>
        <v>0</v>
      </c>
      <c r="AW21">
        <f t="shared" si="13"/>
        <v>0</v>
      </c>
      <c r="AX21">
        <f t="shared" si="14"/>
        <v>0</v>
      </c>
      <c r="AY21">
        <f t="shared" si="15"/>
        <v>0</v>
      </c>
      <c r="AZ21">
        <f t="shared" si="16"/>
        <v>0</v>
      </c>
      <c r="BA21">
        <f t="shared" si="17"/>
        <v>0</v>
      </c>
      <c r="BB21">
        <f t="shared" si="18"/>
        <v>0</v>
      </c>
      <c r="BC21">
        <f t="shared" si="19"/>
        <v>0</v>
      </c>
      <c r="BD21">
        <f t="shared" si="20"/>
        <v>0</v>
      </c>
      <c r="BE21" s="22">
        <f t="shared" ref="BE21:BR21" si="37">BD21+LARGE($AO21:$BC21,BE$4)</f>
        <v>0</v>
      </c>
      <c r="BF21" s="22">
        <f t="shared" si="37"/>
        <v>0</v>
      </c>
      <c r="BG21" s="22">
        <f t="shared" si="37"/>
        <v>0</v>
      </c>
      <c r="BH21" s="22">
        <f t="shared" si="37"/>
        <v>0</v>
      </c>
      <c r="BI21" s="22">
        <f t="shared" si="37"/>
        <v>0</v>
      </c>
      <c r="BJ21" s="22">
        <f t="shared" si="37"/>
        <v>0</v>
      </c>
      <c r="BK21" s="22">
        <f t="shared" si="37"/>
        <v>0</v>
      </c>
      <c r="BL21" s="22">
        <f t="shared" si="37"/>
        <v>0</v>
      </c>
      <c r="BM21" s="22">
        <f t="shared" si="37"/>
        <v>0</v>
      </c>
      <c r="BN21" s="22">
        <f t="shared" si="37"/>
        <v>0</v>
      </c>
      <c r="BO21" s="22">
        <f t="shared" si="37"/>
        <v>0</v>
      </c>
      <c r="BP21" s="22">
        <f t="shared" si="37"/>
        <v>0</v>
      </c>
      <c r="BQ21" s="22">
        <f t="shared" si="37"/>
        <v>0</v>
      </c>
      <c r="BR21" s="22">
        <f t="shared" si="37"/>
        <v>0</v>
      </c>
    </row>
    <row r="22" spans="1:70" ht="16.5">
      <c r="A22" s="14" t="s">
        <v>782</v>
      </c>
      <c r="B22" s="61" t="str">
        <f>IF(ISNA(VLOOKUP(A22,'Licenciés Jeunes 2023'!A:C,3,0)),"",VLOOKUP(A22,'Licenciés Jeunes 2023'!A:C,3,0))</f>
        <v/>
      </c>
      <c r="C22" s="32" t="str">
        <f>IF(ISNA(VLOOKUP(A22,'Licenciés Jeunes 2023'!A:C,2,0)),"",VLOOKUP(A22,'Licenciés Jeunes 2023'!A:C,2,0))</f>
        <v/>
      </c>
      <c r="D22" s="32" t="str">
        <f>IF(ISNA(VLOOKUP(A22,'Licenciés Jeunes 2023'!A:F,6,0)),"",VLOOKUP(A22,'Licenciés Jeunes 2023'!A:F,6,0))</f>
        <v/>
      </c>
      <c r="E22" s="6"/>
      <c r="F22" s="2">
        <f>IF(E$2="Bike &amp; Run",IF(ISNA(VLOOKUP(E22,Paramètres!$B$3:$C$56,2,FALSE)),0,VLOOKUP(E22,Paramètres!$B$3:$C$56,2,FALSE)*Paramètres!$K$3),IF(OR(E22="",OR($D22="",$D22="NL",$D22="HORS LIGUE")),0,VLOOKUP(IF(OR(E22="",OR($D22="",$D22="NL",$D22="HORS LIGUE")),"",COUNTIFS($D$5:$D$72,"&lt;&gt;"&amp;"",$D$5:$D$72,"&lt;&gt;"&amp;"NL",$D$5:$D$72,"&lt;&gt;"&amp;"HORS LIGUE",E$5:E$72,"&lt;"&amp;E22)+1),Paramètres!$B$3:$C$56,2,FALSE)*Paramètres!$K$3))</f>
        <v>0</v>
      </c>
      <c r="G22" s="4"/>
      <c r="H22" s="2">
        <f>IF(G$2="Bike &amp; Run",IF(ISNA(VLOOKUP(G22,Paramètres!$B$3:$C$56,2,FALSE)),0,VLOOKUP(G22,Paramètres!$B$3:$C$56,2,FALSE)*Paramètres!$K$4),IF(OR(G22="",OR($D22="",$D22="NL",$D22="HORS LIGUE")),0,VLOOKUP(IF(OR(G22="",OR($D22="",$D22="NL",$D22="HORS LIGUE")),"",COUNTIFS($D$5:$D$72,"&lt;&gt;"&amp;"",$D$5:$D$72,"&lt;&gt;"&amp;"NL",$D$5:$D$72,"&lt;&gt;"&amp;"HORS LIGUE",G$5:G$72,"&lt;"&amp;G22)+1),Paramètres!$B$3:$C$56,2,FALSE)*Paramètres!$K$4))</f>
        <v>0</v>
      </c>
      <c r="I22" s="36"/>
      <c r="J22" s="2">
        <f>IF(I$2="Bike &amp; Run",IF(ISNA(VLOOKUP(I22,Paramètres!$B$3:$C$56,2,FALSE)),0,VLOOKUP(I22,Paramètres!$B$3:$C$56,2,FALSE)*Paramètres!$K$5),IF(OR(I22="",OR($D22="",$D22="NL",$D22="HORS LIGUE")),0,VLOOKUP(IF(OR(I22="",OR($D22="",$D22="NL",$D22="HORS LIGUE")),"",COUNTIFS($D$5:$D$72,"&lt;&gt;"&amp;"",$D$5:$D$72,"&lt;&gt;"&amp;"NL",$D$5:$D$72,"&lt;&gt;"&amp;"HORS LIGUE",I$5:I$72,"&lt;"&amp;I22)+1),Paramètres!$B$3:$C$56,2,FALSE)*Paramètres!$K$5))</f>
        <v>0</v>
      </c>
      <c r="K22" s="4"/>
      <c r="L22" s="2">
        <f>IF(K$2="Bike &amp; Run",IF(ISNA(VLOOKUP(K22,Paramètres!$B$3:$C$56,2,FALSE)),0,VLOOKUP(K22,Paramètres!$B$3:$C$56,2,FALSE)*Paramètres!$K$6),IF(OR(K22="",OR($D22="",$D22="NL",$D22="HORS LIGUE")),0,VLOOKUP(IF(OR(K22="",OR($D22="",$D22="NL",$D22="HORS LIGUE")),"",COUNTIFS($D$5:$D$72,"&lt;&gt;"&amp;"",$D$5:$D$72,"&lt;&gt;"&amp;"NL",$D$5:$D$72,"&lt;&gt;"&amp;"HORS LIGUE",K$5:K$72,"&lt;"&amp;K22)+1),Paramètres!$B$3:$C$56,2,FALSE)*Paramètres!$K$6))</f>
        <v>0</v>
      </c>
      <c r="M22" s="4"/>
      <c r="N22" s="2">
        <f>IF(M$2="Bike &amp; Run",IF(ISNA(VLOOKUP(M22,Paramètres!$B$3:$C$56,2,FALSE)),0,VLOOKUP(M22,Paramètres!$B$3:$C$56,2,FALSE)*Paramètres!$K$7),IF(OR(M22="",OR($D22="",$D22="NL",$D22="HORS LIGUE")),0,VLOOKUP(IF(OR(M22="",OR($D22="",$D22="NL",$D22="HORS LIGUE")),"",COUNTIFS($D$5:$D$72,"&lt;&gt;"&amp;"",$D$5:$D$72,"&lt;&gt;"&amp;"NL",$D$5:$D$72,"&lt;&gt;"&amp;"HORS LIGUE",M$5:M$72,"&lt;"&amp;M22)+1),Paramètres!$B$3:$C$56,2,FALSE)*Paramètres!$K$7))</f>
        <v>0</v>
      </c>
      <c r="O22" s="46"/>
      <c r="P22" s="2">
        <f>IF(O$2="Bike &amp; Run",IF(ISNA(VLOOKUP(O22,Paramètres!$B$3:$C$56,2,FALSE)),0,VLOOKUP(O22,Paramètres!$B$3:$C$56,2,FALSE)*Paramètres!$K$8),IF(OR(O22="",OR($D22="",$D22="NL",$D22="HORS LIGUE")),0,VLOOKUP(IF(OR(O22="",OR($D22="",$D22="NL",$D22="HORS LIGUE")),"",COUNTIFS($D$5:$D$72,"&lt;&gt;"&amp;"",$D$5:$D$72,"&lt;&gt;"&amp;"NL",$D$5:$D$72,"&lt;&gt;"&amp;"HORS LIGUE",O$5:O$72,"&lt;"&amp;O22)+1),Paramètres!$B$3:$C$56,2,FALSE)*Paramètres!$K$8))</f>
        <v>0</v>
      </c>
      <c r="Q22" s="46"/>
      <c r="R22" s="2">
        <f>IF(Q$2="Bike &amp; Run",IF(ISNA(VLOOKUP(Q22,Paramètres!$B$3:$C$56,2,FALSE)),0,VLOOKUP(Q22,Paramètres!$B$3:$C$56,2,FALSE)*Paramètres!$K$9),IF(OR(Q22="",OR($D22="",$D22="NL",$D22="HORS LIGUE")),0,VLOOKUP(IF(OR(Q22="",OR($D22="",$D22="NL",$D22="HORS LIGUE")),"",COUNTIFS($D$5:$D$72,"&lt;&gt;"&amp;"",$D$5:$D$72,"&lt;&gt;"&amp;"NL",$D$5:$D$72,"&lt;&gt;"&amp;"HORS LIGUE",Q$5:Q$72,"&lt;"&amp;Q22)+1),Paramètres!$B$3:$C$56,2,FALSE)*Paramètres!$K$9))</f>
        <v>0</v>
      </c>
      <c r="S22" s="46"/>
      <c r="T22" s="2">
        <f>IF(S$2="Bike &amp; Run",IF(ISNA(VLOOKUP(S22,Paramètres!$B$3:$C$56,2,FALSE)),0,VLOOKUP(S22,Paramètres!$B$3:$C$56,2,FALSE)*Paramètres!$K$10),IF(OR(S22="",OR($D22="",$D22="NL",$D22="HORS LIGUE")),0,VLOOKUP(IF(OR(S22="",OR($D22="",$D22="NL",$D22="HORS LIGUE")),"",COUNTIFS($D$5:$D$72,"&lt;&gt;"&amp;"",$D$5:$D$72,"&lt;&gt;"&amp;"NL",$D$5:$D$72,"&lt;&gt;"&amp;"HORS LIGUE",S$5:S$72,"&lt;"&amp;S22)+1),Paramètres!$B$3:$C$56,2,FALSE)*Paramètres!$K$10))</f>
        <v>0</v>
      </c>
      <c r="U22" s="46"/>
      <c r="V22" s="2">
        <f>IF(U$2="Bike &amp; Run",IF(ISNA(VLOOKUP(U22,Paramètres!$B$3:$C$56,2,FALSE)),0,VLOOKUP(U22,Paramètres!$B$3:$C$56,2,FALSE)*Paramètres!$K$11),IF(OR(U22="",OR($D22="",$D22="NL",$D22="HORS LIGUE")),0,VLOOKUP(IF(OR(U22="",OR($D22="",$D22="NL",$D22="HORS LIGUE")),"",COUNTIFS($D$5:$D$72,"&lt;&gt;"&amp;"",$D$5:$D$72,"&lt;&gt;"&amp;"NL",$D$5:$D$72,"&lt;&gt;"&amp;"HORS LIGUE",U$5:U$72,"&lt;"&amp;U22)+1),Paramètres!$B$3:$C$56,2,FALSE)*Paramètres!$K$11))</f>
        <v>0</v>
      </c>
      <c r="W22" s="46"/>
      <c r="X22" s="2">
        <f>IF(W$2="Bike &amp; Run",IF(ISNA(VLOOKUP(W22,Paramètres!$B$3:$C$56,2,FALSE)),0,VLOOKUP(W22,Paramètres!$B$3:$C$56,2,FALSE)*Paramètres!$K$12),IF(OR(W22="",OR($D22="",$D22="NL",$D22="HORS LIGUE")),0,VLOOKUP(IF(OR(W22="",OR($D22="",$D22="NL",$D22="HORS LIGUE")),"",COUNTIFS($D$5:$D$72,"&lt;&gt;"&amp;"",$D$5:$D$72,"&lt;&gt;"&amp;"NL",$D$5:$D$72,"&lt;&gt;"&amp;"HORS LIGUE",W$5:W$72,"&lt;"&amp;W22)+1),Paramètres!$B$3:$C$56,2,FALSE)*Paramètres!$K$12))</f>
        <v>0</v>
      </c>
      <c r="Y22" s="46"/>
      <c r="Z22" s="2">
        <f>IF(Y$2="Bike &amp; Run",IF(ISNA(VLOOKUP(Y22,Paramètres!$B$3:$C$56,2,FALSE)),0,VLOOKUP(Y22,Paramètres!$B$3:$C$56,2,FALSE)*Paramètres!$K$13),IF(OR(Y22="",OR($D22="",$D22="NL",$D22="HORS LIGUE")),0,VLOOKUP(IF(OR(Y22="",OR($D22="",$D22="NL",$D22="HORS LIGUE")),"",COUNTIFS($D$5:$D$72,"&lt;&gt;"&amp;"",$D$5:$D$72,"&lt;&gt;"&amp;"NL",$D$5:$D$72,"&lt;&gt;"&amp;"HORS LIGUE",Y$5:Y$72,"&lt;"&amp;Y22)+1),Paramètres!$B$3:$C$56,2,FALSE)*Paramètres!$K$13))</f>
        <v>0</v>
      </c>
      <c r="AA22" s="46"/>
      <c r="AB22" s="2">
        <f>IF(AA$2="Bike &amp; Run",IF(ISNA(VLOOKUP(AA22,Paramètres!$B$3:$C$56,2,FALSE)),0,VLOOKUP(AA22,Paramètres!$B$3:$C$56,2,FALSE)*Paramètres!$K$14),IF(OR(AA22="",OR($D22="",$D22="NL",$D22="HORS LIGUE")),0,VLOOKUP(IF(OR(AA22="",OR($D22="",$D22="NL",$D22="HORS LIGUE")),"",COUNTIFS($D$5:$D$72,"&lt;&gt;"&amp;"",$D$5:$D$72,"&lt;&gt;"&amp;"NL",$D$5:$D$72,"&lt;&gt;"&amp;"HORS LIGUE",AA$5:AA$72,"&lt;"&amp;AA22)+1),Paramètres!$B$3:$C$56,2,FALSE)*Paramètres!$K$14))</f>
        <v>0</v>
      </c>
      <c r="AC22" s="46"/>
      <c r="AD22" s="2">
        <f>IF(AC$2="Bike &amp; Run",IF(ISNA(VLOOKUP(AC22,Paramètres!$B$3:$C$56,2,FALSE)),0,VLOOKUP(AC22,Paramètres!$B$3:$C$56,2,FALSE)*Paramètres!$K$15),IF(OR(AC22="",OR($D22="",$D22="NL",$D22="HORS LIGUE")),0,VLOOKUP(IF(OR(AC22="",OR($D22="",$D22="NL",$D22="HORS LIGUE")),"",COUNTIFS($D$5:$D$72,"&lt;&gt;"&amp;"",$D$5:$D$72,"&lt;&gt;"&amp;"NL",$D$5:$D$72,"&lt;&gt;"&amp;"HORS LIGUE",AC$5:AC$72,"&lt;"&amp;AC22)+1),Paramètres!$B$3:$C$56,2,FALSE)*Paramètres!$K$15))</f>
        <v>0</v>
      </c>
      <c r="AE22" s="46"/>
      <c r="AF22" s="2">
        <f>IF(AE$2="Bike &amp; Run",IF(ISNA(VLOOKUP(AE22,Paramètres!$B$3:$C$56,2,FALSE)),0,VLOOKUP(AE22,Paramètres!$B$3:$C$56,2,FALSE)*Paramètres!$K$16),IF(OR(AE22="",OR($D22="",$D22="NL",$D22="HORS LIGUE")),0,VLOOKUP(IF(OR(AE22="",OR($D22="",$D22="NL",$D22="HORS LIGUE")),"",COUNTIFS($D$5:$D$72,"&lt;&gt;"&amp;"",$D$5:$D$72,"&lt;&gt;"&amp;"NL",$D$5:$D$72,"&lt;&gt;"&amp;"HORS LIGUE",AE$5:AE$72,"&lt;"&amp;AE22)+1),Paramètres!$B$3:$C$56,2,FALSE)*Paramètres!$K$16))</f>
        <v>0</v>
      </c>
      <c r="AG22" s="46"/>
      <c r="AH22" s="2">
        <f>IF(AG$2="Bike &amp; Run",IF(ISNA(VLOOKUP(AG22,Paramètres!$B$3:$C$56,2,FALSE)),0,VLOOKUP(AG22,Paramètres!$B$3:$C$56,2,FALSE)*Paramètres!$K$17),IF(OR(AG22="",OR($D22="",$D22="NL",$D22="HORS LIGUE")),0,VLOOKUP(IF(OR(AG22="",OR($D22="",$D22="NL",$D22="HORS LIGUE")),"",COUNTIFS($D$5:$D$72,"&lt;&gt;"&amp;"",$D$5:$D$72,"&lt;&gt;"&amp;"NL",$D$5:$D$72,"&lt;&gt;"&amp;"HORS LIGUE",AG$5:AG$72,"&lt;"&amp;AG22)+1),Paramètres!$B$3:$C$56,2,FALSE)*Paramètres!$K$17))</f>
        <v>0</v>
      </c>
      <c r="AI22" s="40">
        <f t="shared" si="0"/>
        <v>0</v>
      </c>
      <c r="AJ22" s="3" t="str">
        <f t="shared" si="1"/>
        <v/>
      </c>
      <c r="AK22" s="5">
        <f t="shared" si="2"/>
        <v>0</v>
      </c>
      <c r="AL22" s="41">
        <f t="shared" si="3"/>
        <v>0</v>
      </c>
      <c r="AM22" s="33" t="str">
        <f t="shared" si="4"/>
        <v/>
      </c>
      <c r="AO22" s="22">
        <f t="shared" si="5"/>
        <v>0</v>
      </c>
      <c r="AP22">
        <f t="shared" si="6"/>
        <v>0</v>
      </c>
      <c r="AQ22">
        <f t="shared" si="7"/>
        <v>0</v>
      </c>
      <c r="AR22">
        <f t="shared" si="8"/>
        <v>0</v>
      </c>
      <c r="AS22">
        <f t="shared" si="9"/>
        <v>0</v>
      </c>
      <c r="AT22">
        <f t="shared" si="10"/>
        <v>0</v>
      </c>
      <c r="AU22">
        <f t="shared" si="11"/>
        <v>0</v>
      </c>
      <c r="AV22">
        <f t="shared" si="12"/>
        <v>0</v>
      </c>
      <c r="AW22">
        <f t="shared" si="13"/>
        <v>0</v>
      </c>
      <c r="AX22">
        <f t="shared" si="14"/>
        <v>0</v>
      </c>
      <c r="AY22">
        <f t="shared" si="15"/>
        <v>0</v>
      </c>
      <c r="AZ22">
        <f t="shared" si="16"/>
        <v>0</v>
      </c>
      <c r="BA22">
        <f t="shared" si="17"/>
        <v>0</v>
      </c>
      <c r="BB22">
        <f t="shared" si="18"/>
        <v>0</v>
      </c>
      <c r="BC22">
        <f t="shared" si="19"/>
        <v>0</v>
      </c>
      <c r="BD22">
        <f t="shared" si="20"/>
        <v>0</v>
      </c>
      <c r="BE22" s="22">
        <f t="shared" ref="BE22:BR22" si="38">BD22+LARGE($AO22:$BC22,BE$4)</f>
        <v>0</v>
      </c>
      <c r="BF22" s="22">
        <f t="shared" si="38"/>
        <v>0</v>
      </c>
      <c r="BG22" s="22">
        <f t="shared" si="38"/>
        <v>0</v>
      </c>
      <c r="BH22" s="22">
        <f t="shared" si="38"/>
        <v>0</v>
      </c>
      <c r="BI22" s="22">
        <f t="shared" si="38"/>
        <v>0</v>
      </c>
      <c r="BJ22" s="22">
        <f t="shared" si="38"/>
        <v>0</v>
      </c>
      <c r="BK22" s="22">
        <f t="shared" si="38"/>
        <v>0</v>
      </c>
      <c r="BL22" s="22">
        <f t="shared" si="38"/>
        <v>0</v>
      </c>
      <c r="BM22" s="22">
        <f t="shared" si="38"/>
        <v>0</v>
      </c>
      <c r="BN22" s="22">
        <f t="shared" si="38"/>
        <v>0</v>
      </c>
      <c r="BO22" s="22">
        <f t="shared" si="38"/>
        <v>0</v>
      </c>
      <c r="BP22" s="22">
        <f t="shared" si="38"/>
        <v>0</v>
      </c>
      <c r="BQ22" s="22">
        <f t="shared" si="38"/>
        <v>0</v>
      </c>
      <c r="BR22" s="22">
        <f t="shared" si="38"/>
        <v>0</v>
      </c>
    </row>
    <row r="23" spans="1:70" ht="16.5">
      <c r="A23" s="14" t="s">
        <v>793</v>
      </c>
      <c r="B23" s="61" t="str">
        <f>IF(ISNA(VLOOKUP(A23,'Licenciés Jeunes 2023'!A:C,3,0)),"",VLOOKUP(A23,'Licenciés Jeunes 2023'!A:C,3,0))</f>
        <v/>
      </c>
      <c r="C23" s="32" t="str">
        <f>IF(ISNA(VLOOKUP(A23,'Licenciés Jeunes 2023'!A:C,2,0)),"",VLOOKUP(A23,'Licenciés Jeunes 2023'!A:C,2,0))</f>
        <v/>
      </c>
      <c r="D23" s="32" t="str">
        <f>IF(ISNA(VLOOKUP(A23,'Licenciés Jeunes 2023'!A:F,6,0)),"",VLOOKUP(A23,'Licenciés Jeunes 2023'!A:F,6,0))</f>
        <v/>
      </c>
      <c r="E23" s="6"/>
      <c r="F23" s="2">
        <f>IF(E$2="Bike &amp; Run",IF(ISNA(VLOOKUP(E23,Paramètres!$B$3:$C$56,2,FALSE)),0,VLOOKUP(E23,Paramètres!$B$3:$C$56,2,FALSE)*Paramètres!$K$3),IF(OR(E23="",OR($D23="",$D23="NL",$D23="HORS LIGUE")),0,VLOOKUP(IF(OR(E23="",OR($D23="",$D23="NL",$D23="HORS LIGUE")),"",COUNTIFS($D$5:$D$72,"&lt;&gt;"&amp;"",$D$5:$D$72,"&lt;&gt;"&amp;"NL",$D$5:$D$72,"&lt;&gt;"&amp;"HORS LIGUE",E$5:E$72,"&lt;"&amp;E23)+1),Paramètres!$B$3:$C$56,2,FALSE)*Paramètres!$K$3))</f>
        <v>0</v>
      </c>
      <c r="G23" s="4"/>
      <c r="H23" s="2">
        <f>IF(G$2="Bike &amp; Run",IF(ISNA(VLOOKUP(G23,Paramètres!$B$3:$C$56,2,FALSE)),0,VLOOKUP(G23,Paramètres!$B$3:$C$56,2,FALSE)*Paramètres!$K$4),IF(OR(G23="",OR($D23="",$D23="NL",$D23="HORS LIGUE")),0,VLOOKUP(IF(OR(G23="",OR($D23="",$D23="NL",$D23="HORS LIGUE")),"",COUNTIFS($D$5:$D$72,"&lt;&gt;"&amp;"",$D$5:$D$72,"&lt;&gt;"&amp;"NL",$D$5:$D$72,"&lt;&gt;"&amp;"HORS LIGUE",G$5:G$72,"&lt;"&amp;G23)+1),Paramètres!$B$3:$C$56,2,FALSE)*Paramètres!$K$4))</f>
        <v>0</v>
      </c>
      <c r="I23" s="36"/>
      <c r="J23" s="2">
        <f>IF(I$2="Bike &amp; Run",IF(ISNA(VLOOKUP(I23,Paramètres!$B$3:$C$56,2,FALSE)),0,VLOOKUP(I23,Paramètres!$B$3:$C$56,2,FALSE)*Paramètres!$K$5),IF(OR(I23="",OR($D23="",$D23="NL",$D23="HORS LIGUE")),0,VLOOKUP(IF(OR(I23="",OR($D23="",$D23="NL",$D23="HORS LIGUE")),"",COUNTIFS($D$5:$D$72,"&lt;&gt;"&amp;"",$D$5:$D$72,"&lt;&gt;"&amp;"NL",$D$5:$D$72,"&lt;&gt;"&amp;"HORS LIGUE",I$5:I$72,"&lt;"&amp;I23)+1),Paramètres!$B$3:$C$56,2,FALSE)*Paramètres!$K$5))</f>
        <v>0</v>
      </c>
      <c r="K23" s="4"/>
      <c r="L23" s="2">
        <f>IF(K$2="Bike &amp; Run",IF(ISNA(VLOOKUP(K23,Paramètres!$B$3:$C$56,2,FALSE)),0,VLOOKUP(K23,Paramètres!$B$3:$C$56,2,FALSE)*Paramètres!$K$6),IF(OR(K23="",OR($D23="",$D23="NL",$D23="HORS LIGUE")),0,VLOOKUP(IF(OR(K23="",OR($D23="",$D23="NL",$D23="HORS LIGUE")),"",COUNTIFS($D$5:$D$72,"&lt;&gt;"&amp;"",$D$5:$D$72,"&lt;&gt;"&amp;"NL",$D$5:$D$72,"&lt;&gt;"&amp;"HORS LIGUE",K$5:K$72,"&lt;"&amp;K23)+1),Paramètres!$B$3:$C$56,2,FALSE)*Paramètres!$K$6))</f>
        <v>0</v>
      </c>
      <c r="M23" s="4"/>
      <c r="N23" s="2">
        <f>IF(M$2="Bike &amp; Run",IF(ISNA(VLOOKUP(M23,Paramètres!$B$3:$C$56,2,FALSE)),0,VLOOKUP(M23,Paramètres!$B$3:$C$56,2,FALSE)*Paramètres!$K$7),IF(OR(M23="",OR($D23="",$D23="NL",$D23="HORS LIGUE")),0,VLOOKUP(IF(OR(M23="",OR($D23="",$D23="NL",$D23="HORS LIGUE")),"",COUNTIFS($D$5:$D$72,"&lt;&gt;"&amp;"",$D$5:$D$72,"&lt;&gt;"&amp;"NL",$D$5:$D$72,"&lt;&gt;"&amp;"HORS LIGUE",M$5:M$72,"&lt;"&amp;M23)+1),Paramètres!$B$3:$C$56,2,FALSE)*Paramètres!$K$7))</f>
        <v>0</v>
      </c>
      <c r="O23" s="46"/>
      <c r="P23" s="2">
        <f>IF(O$2="Bike &amp; Run",IF(ISNA(VLOOKUP(O23,Paramètres!$B$3:$C$56,2,FALSE)),0,VLOOKUP(O23,Paramètres!$B$3:$C$56,2,FALSE)*Paramètres!$K$8),IF(OR(O23="",OR($D23="",$D23="NL",$D23="HORS LIGUE")),0,VLOOKUP(IF(OR(O23="",OR($D23="",$D23="NL",$D23="HORS LIGUE")),"",COUNTIFS($D$5:$D$72,"&lt;&gt;"&amp;"",$D$5:$D$72,"&lt;&gt;"&amp;"NL",$D$5:$D$72,"&lt;&gt;"&amp;"HORS LIGUE",O$5:O$72,"&lt;"&amp;O23)+1),Paramètres!$B$3:$C$56,2,FALSE)*Paramètres!$K$8))</f>
        <v>0</v>
      </c>
      <c r="Q23" s="46"/>
      <c r="R23" s="2">
        <f>IF(Q$2="Bike &amp; Run",IF(ISNA(VLOOKUP(Q23,Paramètres!$B$3:$C$56,2,FALSE)),0,VLOOKUP(Q23,Paramètres!$B$3:$C$56,2,FALSE)*Paramètres!$K$9),IF(OR(Q23="",OR($D23="",$D23="NL",$D23="HORS LIGUE")),0,VLOOKUP(IF(OR(Q23="",OR($D23="",$D23="NL",$D23="HORS LIGUE")),"",COUNTIFS($D$5:$D$72,"&lt;&gt;"&amp;"",$D$5:$D$72,"&lt;&gt;"&amp;"NL",$D$5:$D$72,"&lt;&gt;"&amp;"HORS LIGUE",Q$5:Q$72,"&lt;"&amp;Q23)+1),Paramètres!$B$3:$C$56,2,FALSE)*Paramètres!$K$9))</f>
        <v>0</v>
      </c>
      <c r="S23" s="46"/>
      <c r="T23" s="2">
        <f>IF(S$2="Bike &amp; Run",IF(ISNA(VLOOKUP(S23,Paramètres!$B$3:$C$56,2,FALSE)),0,VLOOKUP(S23,Paramètres!$B$3:$C$56,2,FALSE)*Paramètres!$K$10),IF(OR(S23="",OR($D23="",$D23="NL",$D23="HORS LIGUE")),0,VLOOKUP(IF(OR(S23="",OR($D23="",$D23="NL",$D23="HORS LIGUE")),"",COUNTIFS($D$5:$D$72,"&lt;&gt;"&amp;"",$D$5:$D$72,"&lt;&gt;"&amp;"NL",$D$5:$D$72,"&lt;&gt;"&amp;"HORS LIGUE",S$5:S$72,"&lt;"&amp;S23)+1),Paramètres!$B$3:$C$56,2,FALSE)*Paramètres!$K$10))</f>
        <v>0</v>
      </c>
      <c r="U23" s="46"/>
      <c r="V23" s="2">
        <f>IF(U$2="Bike &amp; Run",IF(ISNA(VLOOKUP(U23,Paramètres!$B$3:$C$56,2,FALSE)),0,VLOOKUP(U23,Paramètres!$B$3:$C$56,2,FALSE)*Paramètres!$K$11),IF(OR(U23="",OR($D23="",$D23="NL",$D23="HORS LIGUE")),0,VLOOKUP(IF(OR(U23="",OR($D23="",$D23="NL",$D23="HORS LIGUE")),"",COUNTIFS($D$5:$D$72,"&lt;&gt;"&amp;"",$D$5:$D$72,"&lt;&gt;"&amp;"NL",$D$5:$D$72,"&lt;&gt;"&amp;"HORS LIGUE",U$5:U$72,"&lt;"&amp;U23)+1),Paramètres!$B$3:$C$56,2,FALSE)*Paramètres!$K$11))</f>
        <v>0</v>
      </c>
      <c r="W23" s="46"/>
      <c r="X23" s="2">
        <f>IF(W$2="Bike &amp; Run",IF(ISNA(VLOOKUP(W23,Paramètres!$B$3:$C$56,2,FALSE)),0,VLOOKUP(W23,Paramètres!$B$3:$C$56,2,FALSE)*Paramètres!$K$12),IF(OR(W23="",OR($D23="",$D23="NL",$D23="HORS LIGUE")),0,VLOOKUP(IF(OR(W23="",OR($D23="",$D23="NL",$D23="HORS LIGUE")),"",COUNTIFS($D$5:$D$72,"&lt;&gt;"&amp;"",$D$5:$D$72,"&lt;&gt;"&amp;"NL",$D$5:$D$72,"&lt;&gt;"&amp;"HORS LIGUE",W$5:W$72,"&lt;"&amp;W23)+1),Paramètres!$B$3:$C$56,2,FALSE)*Paramètres!$K$12))</f>
        <v>0</v>
      </c>
      <c r="Y23" s="46"/>
      <c r="Z23" s="2">
        <f>IF(Y$2="Bike &amp; Run",IF(ISNA(VLOOKUP(Y23,Paramètres!$B$3:$C$56,2,FALSE)),0,VLOOKUP(Y23,Paramètres!$B$3:$C$56,2,FALSE)*Paramètres!$K$13),IF(OR(Y23="",OR($D23="",$D23="NL",$D23="HORS LIGUE")),0,VLOOKUP(IF(OR(Y23="",OR($D23="",$D23="NL",$D23="HORS LIGUE")),"",COUNTIFS($D$5:$D$72,"&lt;&gt;"&amp;"",$D$5:$D$72,"&lt;&gt;"&amp;"NL",$D$5:$D$72,"&lt;&gt;"&amp;"HORS LIGUE",Y$5:Y$72,"&lt;"&amp;Y23)+1),Paramètres!$B$3:$C$56,2,FALSE)*Paramètres!$K$13))</f>
        <v>0</v>
      </c>
      <c r="AA23" s="46"/>
      <c r="AB23" s="2">
        <f>IF(AA$2="Bike &amp; Run",IF(ISNA(VLOOKUP(AA23,Paramètres!$B$3:$C$56,2,FALSE)),0,VLOOKUP(AA23,Paramètres!$B$3:$C$56,2,FALSE)*Paramètres!$K$14),IF(OR(AA23="",OR($D23="",$D23="NL",$D23="HORS LIGUE")),0,VLOOKUP(IF(OR(AA23="",OR($D23="",$D23="NL",$D23="HORS LIGUE")),"",COUNTIFS($D$5:$D$72,"&lt;&gt;"&amp;"",$D$5:$D$72,"&lt;&gt;"&amp;"NL",$D$5:$D$72,"&lt;&gt;"&amp;"HORS LIGUE",AA$5:AA$72,"&lt;"&amp;AA23)+1),Paramètres!$B$3:$C$56,2,FALSE)*Paramètres!$K$14))</f>
        <v>0</v>
      </c>
      <c r="AC23" s="46"/>
      <c r="AD23" s="2">
        <f>IF(AC$2="Bike &amp; Run",IF(ISNA(VLOOKUP(AC23,Paramètres!$B$3:$C$56,2,FALSE)),0,VLOOKUP(AC23,Paramètres!$B$3:$C$56,2,FALSE)*Paramètres!$K$15),IF(OR(AC23="",OR($D23="",$D23="NL",$D23="HORS LIGUE")),0,VLOOKUP(IF(OR(AC23="",OR($D23="",$D23="NL",$D23="HORS LIGUE")),"",COUNTIFS($D$5:$D$72,"&lt;&gt;"&amp;"",$D$5:$D$72,"&lt;&gt;"&amp;"NL",$D$5:$D$72,"&lt;&gt;"&amp;"HORS LIGUE",AC$5:AC$72,"&lt;"&amp;AC23)+1),Paramètres!$B$3:$C$56,2,FALSE)*Paramètres!$K$15))</f>
        <v>0</v>
      </c>
      <c r="AE23" s="46"/>
      <c r="AF23" s="2">
        <f>IF(AE$2="Bike &amp; Run",IF(ISNA(VLOOKUP(AE23,Paramètres!$B$3:$C$56,2,FALSE)),0,VLOOKUP(AE23,Paramètres!$B$3:$C$56,2,FALSE)*Paramètres!$K$16),IF(OR(AE23="",OR($D23="",$D23="NL",$D23="HORS LIGUE")),0,VLOOKUP(IF(OR(AE23="",OR($D23="",$D23="NL",$D23="HORS LIGUE")),"",COUNTIFS($D$5:$D$72,"&lt;&gt;"&amp;"",$D$5:$D$72,"&lt;&gt;"&amp;"NL",$D$5:$D$72,"&lt;&gt;"&amp;"HORS LIGUE",AE$5:AE$72,"&lt;"&amp;AE23)+1),Paramètres!$B$3:$C$56,2,FALSE)*Paramètres!$K$16))</f>
        <v>0</v>
      </c>
      <c r="AG23" s="46"/>
      <c r="AH23" s="2">
        <f>IF(AG$2="Bike &amp; Run",IF(ISNA(VLOOKUP(AG23,Paramètres!$B$3:$C$56,2,FALSE)),0,VLOOKUP(AG23,Paramètres!$B$3:$C$56,2,FALSE)*Paramètres!$K$17),IF(OR(AG23="",OR($D23="",$D23="NL",$D23="HORS LIGUE")),0,VLOOKUP(IF(OR(AG23="",OR($D23="",$D23="NL",$D23="HORS LIGUE")),"",COUNTIFS($D$5:$D$72,"&lt;&gt;"&amp;"",$D$5:$D$72,"&lt;&gt;"&amp;"NL",$D$5:$D$72,"&lt;&gt;"&amp;"HORS LIGUE",AG$5:AG$72,"&lt;"&amp;AG23)+1),Paramètres!$B$3:$C$56,2,FALSE)*Paramètres!$K$17))</f>
        <v>0</v>
      </c>
      <c r="AI23" s="40">
        <f t="shared" si="0"/>
        <v>0</v>
      </c>
      <c r="AJ23" s="3" t="str">
        <f t="shared" si="1"/>
        <v/>
      </c>
      <c r="AK23" s="5">
        <f t="shared" si="2"/>
        <v>0</v>
      </c>
      <c r="AL23" s="41">
        <f t="shared" si="3"/>
        <v>0</v>
      </c>
      <c r="AM23" s="33" t="str">
        <f t="shared" si="4"/>
        <v/>
      </c>
      <c r="AO23" s="22">
        <f t="shared" si="5"/>
        <v>0</v>
      </c>
      <c r="AP23">
        <f t="shared" si="6"/>
        <v>0</v>
      </c>
      <c r="AQ23">
        <f t="shared" si="7"/>
        <v>0</v>
      </c>
      <c r="AR23">
        <f t="shared" si="8"/>
        <v>0</v>
      </c>
      <c r="AS23">
        <f t="shared" si="9"/>
        <v>0</v>
      </c>
      <c r="AT23">
        <f t="shared" si="10"/>
        <v>0</v>
      </c>
      <c r="AU23">
        <f t="shared" si="11"/>
        <v>0</v>
      </c>
      <c r="AV23">
        <f t="shared" si="12"/>
        <v>0</v>
      </c>
      <c r="AW23">
        <f t="shared" si="13"/>
        <v>0</v>
      </c>
      <c r="AX23">
        <f t="shared" si="14"/>
        <v>0</v>
      </c>
      <c r="AY23">
        <f t="shared" si="15"/>
        <v>0</v>
      </c>
      <c r="AZ23">
        <f t="shared" si="16"/>
        <v>0</v>
      </c>
      <c r="BA23">
        <f t="shared" si="17"/>
        <v>0</v>
      </c>
      <c r="BB23">
        <f t="shared" si="18"/>
        <v>0</v>
      </c>
      <c r="BC23">
        <f t="shared" si="19"/>
        <v>0</v>
      </c>
      <c r="BD23">
        <f t="shared" si="20"/>
        <v>0</v>
      </c>
      <c r="BE23" s="22">
        <f t="shared" ref="BE23:BR23" si="39">BD23+LARGE($AO23:$BC23,BE$4)</f>
        <v>0</v>
      </c>
      <c r="BF23" s="22">
        <f t="shared" si="39"/>
        <v>0</v>
      </c>
      <c r="BG23" s="22">
        <f t="shared" si="39"/>
        <v>0</v>
      </c>
      <c r="BH23" s="22">
        <f t="shared" si="39"/>
        <v>0</v>
      </c>
      <c r="BI23" s="22">
        <f t="shared" si="39"/>
        <v>0</v>
      </c>
      <c r="BJ23" s="22">
        <f t="shared" si="39"/>
        <v>0</v>
      </c>
      <c r="BK23" s="22">
        <f t="shared" si="39"/>
        <v>0</v>
      </c>
      <c r="BL23" s="22">
        <f t="shared" si="39"/>
        <v>0</v>
      </c>
      <c r="BM23" s="22">
        <f t="shared" si="39"/>
        <v>0</v>
      </c>
      <c r="BN23" s="22">
        <f t="shared" si="39"/>
        <v>0</v>
      </c>
      <c r="BO23" s="22">
        <f t="shared" si="39"/>
        <v>0</v>
      </c>
      <c r="BP23" s="22">
        <f t="shared" si="39"/>
        <v>0</v>
      </c>
      <c r="BQ23" s="22">
        <f t="shared" si="39"/>
        <v>0</v>
      </c>
      <c r="BR23" s="22">
        <f t="shared" si="39"/>
        <v>0</v>
      </c>
    </row>
    <row r="24" spans="1:70" ht="16.5">
      <c r="A24" s="14" t="s">
        <v>948</v>
      </c>
      <c r="B24" s="61" t="str">
        <f>IF(ISNA(VLOOKUP(A24,'Licenciés Jeunes 2023'!A:C,3,0)),"",VLOOKUP(A24,'Licenciés Jeunes 2023'!A:C,3,0))</f>
        <v/>
      </c>
      <c r="C24" s="32" t="str">
        <f>IF(ISNA(VLOOKUP(A24,'Licenciés Jeunes 2023'!A:C,2,0)),"",VLOOKUP(A24,'Licenciés Jeunes 2023'!A:C,2,0))</f>
        <v/>
      </c>
      <c r="D24" s="32" t="str">
        <f>IF(ISNA(VLOOKUP(A24,'Licenciés Jeunes 2023'!A:F,6,0)),"",VLOOKUP(A24,'Licenciés Jeunes 2023'!A:F,6,0))</f>
        <v/>
      </c>
      <c r="E24" s="6"/>
      <c r="F24" s="2">
        <f>IF(E$2="Bike &amp; Run",IF(ISNA(VLOOKUP(E24,Paramètres!$B$3:$C$56,2,FALSE)),0,VLOOKUP(E24,Paramètres!$B$3:$C$56,2,FALSE)*Paramètres!$K$3),IF(OR(E24="",OR($D24="",$D24="NL",$D24="HORS LIGUE")),0,VLOOKUP(IF(OR(E24="",OR($D24="",$D24="NL",$D24="HORS LIGUE")),"",COUNTIFS($D$5:$D$72,"&lt;&gt;"&amp;"",$D$5:$D$72,"&lt;&gt;"&amp;"NL",$D$5:$D$72,"&lt;&gt;"&amp;"HORS LIGUE",E$5:E$72,"&lt;"&amp;E24)+1),Paramètres!$B$3:$C$56,2,FALSE)*Paramètres!$K$3))</f>
        <v>0</v>
      </c>
      <c r="G24" s="4"/>
      <c r="H24" s="2">
        <f>IF(G$2="Bike &amp; Run",IF(ISNA(VLOOKUP(G24,Paramètres!$B$3:$C$56,2,FALSE)),0,VLOOKUP(G24,Paramètres!$B$3:$C$56,2,FALSE)*Paramètres!$K$4),IF(OR(G24="",OR($D24="",$D24="NL",$D24="HORS LIGUE")),0,VLOOKUP(IF(OR(G24="",OR($D24="",$D24="NL",$D24="HORS LIGUE")),"",COUNTIFS($D$5:$D$72,"&lt;&gt;"&amp;"",$D$5:$D$72,"&lt;&gt;"&amp;"NL",$D$5:$D$72,"&lt;&gt;"&amp;"HORS LIGUE",G$5:G$72,"&lt;"&amp;G24)+1),Paramètres!$B$3:$C$56,2,FALSE)*Paramètres!$K$4))</f>
        <v>0</v>
      </c>
      <c r="I24" s="36"/>
      <c r="J24" s="2">
        <f>IF(I$2="Bike &amp; Run",IF(ISNA(VLOOKUP(I24,Paramètres!$B$3:$C$56,2,FALSE)),0,VLOOKUP(I24,Paramètres!$B$3:$C$56,2,FALSE)*Paramètres!$K$5),IF(OR(I24="",OR($D24="",$D24="NL",$D24="HORS LIGUE")),0,VLOOKUP(IF(OR(I24="",OR($D24="",$D24="NL",$D24="HORS LIGUE")),"",COUNTIFS($D$5:$D$72,"&lt;&gt;"&amp;"",$D$5:$D$72,"&lt;&gt;"&amp;"NL",$D$5:$D$72,"&lt;&gt;"&amp;"HORS LIGUE",I$5:I$72,"&lt;"&amp;I24)+1),Paramètres!$B$3:$C$56,2,FALSE)*Paramètres!$K$5))</f>
        <v>0</v>
      </c>
      <c r="K24" s="4"/>
      <c r="L24" s="2">
        <f>IF(K$2="Bike &amp; Run",IF(ISNA(VLOOKUP(K24,Paramètres!$B$3:$C$56,2,FALSE)),0,VLOOKUP(K24,Paramètres!$B$3:$C$56,2,FALSE)*Paramètres!$K$6),IF(OR(K24="",OR($D24="",$D24="NL",$D24="HORS LIGUE")),0,VLOOKUP(IF(OR(K24="",OR($D24="",$D24="NL",$D24="HORS LIGUE")),"",COUNTIFS($D$5:$D$72,"&lt;&gt;"&amp;"",$D$5:$D$72,"&lt;&gt;"&amp;"NL",$D$5:$D$72,"&lt;&gt;"&amp;"HORS LIGUE",K$5:K$72,"&lt;"&amp;K24)+1),Paramètres!$B$3:$C$56,2,FALSE)*Paramètres!$K$6))</f>
        <v>0</v>
      </c>
      <c r="M24" s="4"/>
      <c r="N24" s="2">
        <f>IF(M$2="Bike &amp; Run",IF(ISNA(VLOOKUP(M24,Paramètres!$B$3:$C$56,2,FALSE)),0,VLOOKUP(M24,Paramètres!$B$3:$C$56,2,FALSE)*Paramètres!$K$7),IF(OR(M24="",OR($D24="",$D24="NL",$D24="HORS LIGUE")),0,VLOOKUP(IF(OR(M24="",OR($D24="",$D24="NL",$D24="HORS LIGUE")),"",COUNTIFS($D$5:$D$72,"&lt;&gt;"&amp;"",$D$5:$D$72,"&lt;&gt;"&amp;"NL",$D$5:$D$72,"&lt;&gt;"&amp;"HORS LIGUE",M$5:M$72,"&lt;"&amp;M24)+1),Paramètres!$B$3:$C$56,2,FALSE)*Paramètres!$K$7))</f>
        <v>0</v>
      </c>
      <c r="O24" s="46"/>
      <c r="P24" s="2">
        <f>IF(O$2="Bike &amp; Run",IF(ISNA(VLOOKUP(O24,Paramètres!$B$3:$C$56,2,FALSE)),0,VLOOKUP(O24,Paramètres!$B$3:$C$56,2,FALSE)*Paramètres!$K$8),IF(OR(O24="",OR($D24="",$D24="NL",$D24="HORS LIGUE")),0,VLOOKUP(IF(OR(O24="",OR($D24="",$D24="NL",$D24="HORS LIGUE")),"",COUNTIFS($D$5:$D$72,"&lt;&gt;"&amp;"",$D$5:$D$72,"&lt;&gt;"&amp;"NL",$D$5:$D$72,"&lt;&gt;"&amp;"HORS LIGUE",O$5:O$72,"&lt;"&amp;O24)+1),Paramètres!$B$3:$C$56,2,FALSE)*Paramètres!$K$8))</f>
        <v>0</v>
      </c>
      <c r="Q24" s="46"/>
      <c r="R24" s="2">
        <f>IF(Q$2="Bike &amp; Run",IF(ISNA(VLOOKUP(Q24,Paramètres!$B$3:$C$56,2,FALSE)),0,VLOOKUP(Q24,Paramètres!$B$3:$C$56,2,FALSE)*Paramètres!$K$9),IF(OR(Q24="",OR($D24="",$D24="NL",$D24="HORS LIGUE")),0,VLOOKUP(IF(OR(Q24="",OR($D24="",$D24="NL",$D24="HORS LIGUE")),"",COUNTIFS($D$5:$D$72,"&lt;&gt;"&amp;"",$D$5:$D$72,"&lt;&gt;"&amp;"NL",$D$5:$D$72,"&lt;&gt;"&amp;"HORS LIGUE",Q$5:Q$72,"&lt;"&amp;Q24)+1),Paramètres!$B$3:$C$56,2,FALSE)*Paramètres!$K$9))</f>
        <v>0</v>
      </c>
      <c r="S24" s="46"/>
      <c r="T24" s="2">
        <f>IF(S$2="Bike &amp; Run",IF(ISNA(VLOOKUP(S24,Paramètres!$B$3:$C$56,2,FALSE)),0,VLOOKUP(S24,Paramètres!$B$3:$C$56,2,FALSE)*Paramètres!$K$10),IF(OR(S24="",OR($D24="",$D24="NL",$D24="HORS LIGUE")),0,VLOOKUP(IF(OR(S24="",OR($D24="",$D24="NL",$D24="HORS LIGUE")),"",COUNTIFS($D$5:$D$72,"&lt;&gt;"&amp;"",$D$5:$D$72,"&lt;&gt;"&amp;"NL",$D$5:$D$72,"&lt;&gt;"&amp;"HORS LIGUE",S$5:S$72,"&lt;"&amp;S24)+1),Paramètres!$B$3:$C$56,2,FALSE)*Paramètres!$K$10))</f>
        <v>0</v>
      </c>
      <c r="U24" s="46"/>
      <c r="V24" s="2">
        <f>IF(U$2="Bike &amp; Run",IF(ISNA(VLOOKUP(U24,Paramètres!$B$3:$C$56,2,FALSE)),0,VLOOKUP(U24,Paramètres!$B$3:$C$56,2,FALSE)*Paramètres!$K$11),IF(OR(U24="",OR($D24="",$D24="NL",$D24="HORS LIGUE")),0,VLOOKUP(IF(OR(U24="",OR($D24="",$D24="NL",$D24="HORS LIGUE")),"",COUNTIFS($D$5:$D$72,"&lt;&gt;"&amp;"",$D$5:$D$72,"&lt;&gt;"&amp;"NL",$D$5:$D$72,"&lt;&gt;"&amp;"HORS LIGUE",U$5:U$72,"&lt;"&amp;U24)+1),Paramètres!$B$3:$C$56,2,FALSE)*Paramètres!$K$11))</f>
        <v>0</v>
      </c>
      <c r="W24" s="46"/>
      <c r="X24" s="2">
        <f>IF(W$2="Bike &amp; Run",IF(ISNA(VLOOKUP(W24,Paramètres!$B$3:$C$56,2,FALSE)),0,VLOOKUP(W24,Paramètres!$B$3:$C$56,2,FALSE)*Paramètres!$K$12),IF(OR(W24="",OR($D24="",$D24="NL",$D24="HORS LIGUE")),0,VLOOKUP(IF(OR(W24="",OR($D24="",$D24="NL",$D24="HORS LIGUE")),"",COUNTIFS($D$5:$D$72,"&lt;&gt;"&amp;"",$D$5:$D$72,"&lt;&gt;"&amp;"NL",$D$5:$D$72,"&lt;&gt;"&amp;"HORS LIGUE",W$5:W$72,"&lt;"&amp;W24)+1),Paramètres!$B$3:$C$56,2,FALSE)*Paramètres!$K$12))</f>
        <v>0</v>
      </c>
      <c r="Y24" s="46"/>
      <c r="Z24" s="2">
        <f>IF(Y$2="Bike &amp; Run",IF(ISNA(VLOOKUP(Y24,Paramètres!$B$3:$C$56,2,FALSE)),0,VLOOKUP(Y24,Paramètres!$B$3:$C$56,2,FALSE)*Paramètres!$K$13),IF(OR(Y24="",OR($D24="",$D24="NL",$D24="HORS LIGUE")),0,VLOOKUP(IF(OR(Y24="",OR($D24="",$D24="NL",$D24="HORS LIGUE")),"",COUNTIFS($D$5:$D$72,"&lt;&gt;"&amp;"",$D$5:$D$72,"&lt;&gt;"&amp;"NL",$D$5:$D$72,"&lt;&gt;"&amp;"HORS LIGUE",Y$5:Y$72,"&lt;"&amp;Y24)+1),Paramètres!$B$3:$C$56,2,FALSE)*Paramètres!$K$13))</f>
        <v>0</v>
      </c>
      <c r="AA24" s="46"/>
      <c r="AB24" s="2">
        <f>IF(AA$2="Bike &amp; Run",IF(ISNA(VLOOKUP(AA24,Paramètres!$B$3:$C$56,2,FALSE)),0,VLOOKUP(AA24,Paramètres!$B$3:$C$56,2,FALSE)*Paramètres!$K$14),IF(OR(AA24="",OR($D24="",$D24="NL",$D24="HORS LIGUE")),0,VLOOKUP(IF(OR(AA24="",OR($D24="",$D24="NL",$D24="HORS LIGUE")),"",COUNTIFS($D$5:$D$72,"&lt;&gt;"&amp;"",$D$5:$D$72,"&lt;&gt;"&amp;"NL",$D$5:$D$72,"&lt;&gt;"&amp;"HORS LIGUE",AA$5:AA$72,"&lt;"&amp;AA24)+1),Paramètres!$B$3:$C$56,2,FALSE)*Paramètres!$K$14))</f>
        <v>0</v>
      </c>
      <c r="AC24" s="46"/>
      <c r="AD24" s="2">
        <f>IF(AC$2="Bike &amp; Run",IF(ISNA(VLOOKUP(AC24,Paramètres!$B$3:$C$56,2,FALSE)),0,VLOOKUP(AC24,Paramètres!$B$3:$C$56,2,FALSE)*Paramètres!$K$15),IF(OR(AC24="",OR($D24="",$D24="NL",$D24="HORS LIGUE")),0,VLOOKUP(IF(OR(AC24="",OR($D24="",$D24="NL",$D24="HORS LIGUE")),"",COUNTIFS($D$5:$D$72,"&lt;&gt;"&amp;"",$D$5:$D$72,"&lt;&gt;"&amp;"NL",$D$5:$D$72,"&lt;&gt;"&amp;"HORS LIGUE",AC$5:AC$72,"&lt;"&amp;AC24)+1),Paramètres!$B$3:$C$56,2,FALSE)*Paramètres!$K$15))</f>
        <v>0</v>
      </c>
      <c r="AE24" s="46"/>
      <c r="AF24" s="2">
        <f>IF(AE$2="Bike &amp; Run",IF(ISNA(VLOOKUP(AE24,Paramètres!$B$3:$C$56,2,FALSE)),0,VLOOKUP(AE24,Paramètres!$B$3:$C$56,2,FALSE)*Paramètres!$K$16),IF(OR(AE24="",OR($D24="",$D24="NL",$D24="HORS LIGUE")),0,VLOOKUP(IF(OR(AE24="",OR($D24="",$D24="NL",$D24="HORS LIGUE")),"",COUNTIFS($D$5:$D$72,"&lt;&gt;"&amp;"",$D$5:$D$72,"&lt;&gt;"&amp;"NL",$D$5:$D$72,"&lt;&gt;"&amp;"HORS LIGUE",AE$5:AE$72,"&lt;"&amp;AE24)+1),Paramètres!$B$3:$C$56,2,FALSE)*Paramètres!$K$16))</f>
        <v>0</v>
      </c>
      <c r="AG24" s="46"/>
      <c r="AH24" s="2">
        <f>IF(AG$2="Bike &amp; Run",IF(ISNA(VLOOKUP(AG24,Paramètres!$B$3:$C$56,2,FALSE)),0,VLOOKUP(AG24,Paramètres!$B$3:$C$56,2,FALSE)*Paramètres!$K$17),IF(OR(AG24="",OR($D24="",$D24="NL",$D24="HORS LIGUE")),0,VLOOKUP(IF(OR(AG24="",OR($D24="",$D24="NL",$D24="HORS LIGUE")),"",COUNTIFS($D$5:$D$72,"&lt;&gt;"&amp;"",$D$5:$D$72,"&lt;&gt;"&amp;"NL",$D$5:$D$72,"&lt;&gt;"&amp;"HORS LIGUE",AG$5:AG$72,"&lt;"&amp;AG24)+1),Paramètres!$B$3:$C$56,2,FALSE)*Paramètres!$K$17))</f>
        <v>0</v>
      </c>
      <c r="AI24" s="40">
        <f t="shared" si="0"/>
        <v>0</v>
      </c>
      <c r="AJ24" s="3" t="str">
        <f t="shared" si="1"/>
        <v/>
      </c>
      <c r="AK24" s="5">
        <f t="shared" si="2"/>
        <v>0</v>
      </c>
      <c r="AL24" s="41">
        <f t="shared" si="3"/>
        <v>0</v>
      </c>
      <c r="AM24" s="33" t="str">
        <f t="shared" si="4"/>
        <v/>
      </c>
      <c r="AO24" s="22">
        <f t="shared" si="5"/>
        <v>0</v>
      </c>
      <c r="AP24">
        <f t="shared" si="6"/>
        <v>0</v>
      </c>
      <c r="AQ24">
        <f t="shared" si="7"/>
        <v>0</v>
      </c>
      <c r="AR24">
        <f t="shared" si="8"/>
        <v>0</v>
      </c>
      <c r="AS24">
        <f t="shared" si="9"/>
        <v>0</v>
      </c>
      <c r="AT24">
        <f t="shared" si="10"/>
        <v>0</v>
      </c>
      <c r="AU24">
        <f t="shared" si="11"/>
        <v>0</v>
      </c>
      <c r="AV24">
        <f t="shared" si="12"/>
        <v>0</v>
      </c>
      <c r="AW24">
        <f t="shared" si="13"/>
        <v>0</v>
      </c>
      <c r="AX24">
        <f t="shared" si="14"/>
        <v>0</v>
      </c>
      <c r="AY24">
        <f t="shared" si="15"/>
        <v>0</v>
      </c>
      <c r="AZ24">
        <f t="shared" si="16"/>
        <v>0</v>
      </c>
      <c r="BA24">
        <f t="shared" si="17"/>
        <v>0</v>
      </c>
      <c r="BB24">
        <f t="shared" si="18"/>
        <v>0</v>
      </c>
      <c r="BC24">
        <f t="shared" si="19"/>
        <v>0</v>
      </c>
      <c r="BD24">
        <f t="shared" si="20"/>
        <v>0</v>
      </c>
      <c r="BE24" s="22">
        <f t="shared" ref="BE24:BR24" si="40">BD24+LARGE($AO24:$BC24,BE$4)</f>
        <v>0</v>
      </c>
      <c r="BF24" s="22">
        <f t="shared" si="40"/>
        <v>0</v>
      </c>
      <c r="BG24" s="22">
        <f t="shared" si="40"/>
        <v>0</v>
      </c>
      <c r="BH24" s="22">
        <f t="shared" si="40"/>
        <v>0</v>
      </c>
      <c r="BI24" s="22">
        <f t="shared" si="40"/>
        <v>0</v>
      </c>
      <c r="BJ24" s="22">
        <f t="shared" si="40"/>
        <v>0</v>
      </c>
      <c r="BK24" s="22">
        <f t="shared" si="40"/>
        <v>0</v>
      </c>
      <c r="BL24" s="22">
        <f t="shared" si="40"/>
        <v>0</v>
      </c>
      <c r="BM24" s="22">
        <f t="shared" si="40"/>
        <v>0</v>
      </c>
      <c r="BN24" s="22">
        <f t="shared" si="40"/>
        <v>0</v>
      </c>
      <c r="BO24" s="22">
        <f t="shared" si="40"/>
        <v>0</v>
      </c>
      <c r="BP24" s="22">
        <f t="shared" si="40"/>
        <v>0</v>
      </c>
      <c r="BQ24" s="22">
        <f t="shared" si="40"/>
        <v>0</v>
      </c>
      <c r="BR24" s="22">
        <f t="shared" si="40"/>
        <v>0</v>
      </c>
    </row>
    <row r="25" spans="1:70" ht="16.5">
      <c r="A25" s="14" t="s">
        <v>7</v>
      </c>
      <c r="B25" s="61" t="s">
        <v>1168</v>
      </c>
      <c r="C25" s="32" t="s">
        <v>84</v>
      </c>
      <c r="D25" s="32" t="s">
        <v>21</v>
      </c>
      <c r="E25" s="6"/>
      <c r="F25" s="2">
        <f>IF(E$2="Bike &amp; Run",IF(ISNA(VLOOKUP(E25,Paramètres!$B$3:$C$56,2,FALSE)),0,VLOOKUP(E25,Paramètres!$B$3:$C$56,2,FALSE)*Paramètres!$K$3),IF(OR(E25="",OR($D25="",$D25="NL",$D25="HORS LIGUE")),0,VLOOKUP(IF(OR(E25="",OR($D25="",$D25="NL",$D25="HORS LIGUE")),"",COUNTIFS($D$5:$D$72,"&lt;&gt;"&amp;"",$D$5:$D$72,"&lt;&gt;"&amp;"NL",$D$5:$D$72,"&lt;&gt;"&amp;"HORS LIGUE",E$5:E$72,"&lt;"&amp;E25)+1),Paramètres!$B$3:$C$56,2,FALSE)*Paramètres!$K$3))</f>
        <v>0</v>
      </c>
      <c r="G25" s="4"/>
      <c r="H25" s="2">
        <f>IF(G$2="Bike &amp; Run",IF(ISNA(VLOOKUP(G25,Paramètres!$B$3:$C$56,2,FALSE)),0,VLOOKUP(G25,Paramètres!$B$3:$C$56,2,FALSE)*Paramètres!$K$4),IF(OR(G25="",OR($D25="",$D25="NL",$D25="HORS LIGUE")),0,VLOOKUP(IF(OR(G25="",OR($D25="",$D25="NL",$D25="HORS LIGUE")),"",COUNTIFS($D$5:$D$72,"&lt;&gt;"&amp;"",$D$5:$D$72,"&lt;&gt;"&amp;"NL",$D$5:$D$72,"&lt;&gt;"&amp;"HORS LIGUE",G$5:G$72,"&lt;"&amp;G25)+1),Paramètres!$B$3:$C$56,2,FALSE)*Paramètres!$K$4))</f>
        <v>0</v>
      </c>
      <c r="I25" s="36"/>
      <c r="J25" s="2">
        <f>IF(I$2="Bike &amp; Run",IF(ISNA(VLOOKUP(I25,Paramètres!$B$3:$C$56,2,FALSE)),0,VLOOKUP(I25,Paramètres!$B$3:$C$56,2,FALSE)*Paramètres!$K$5),IF(OR(I25="",OR($D25="",$D25="NL",$D25="HORS LIGUE")),0,VLOOKUP(IF(OR(I25="",OR($D25="",$D25="NL",$D25="HORS LIGUE")),"",COUNTIFS($D$5:$D$72,"&lt;&gt;"&amp;"",$D$5:$D$72,"&lt;&gt;"&amp;"NL",$D$5:$D$72,"&lt;&gt;"&amp;"HORS LIGUE",I$5:I$72,"&lt;"&amp;I25)+1),Paramètres!$B$3:$C$56,2,FALSE)*Paramètres!$K$5))</f>
        <v>0</v>
      </c>
      <c r="K25" s="4"/>
      <c r="L25" s="2">
        <f>IF(K$2="Bike &amp; Run",IF(ISNA(VLOOKUP(K25,Paramètres!$B$3:$C$56,2,FALSE)),0,VLOOKUP(K25,Paramètres!$B$3:$C$56,2,FALSE)*Paramètres!$K$6),IF(OR(K25="",OR($D25="",$D25="NL",$D25="HORS LIGUE")),0,VLOOKUP(IF(OR(K25="",OR($D25="",$D25="NL",$D25="HORS LIGUE")),"",COUNTIFS($D$5:$D$72,"&lt;&gt;"&amp;"",$D$5:$D$72,"&lt;&gt;"&amp;"NL",$D$5:$D$72,"&lt;&gt;"&amp;"HORS LIGUE",K$5:K$72,"&lt;"&amp;K25)+1),Paramètres!$B$3:$C$56,2,FALSE)*Paramètres!$K$6))</f>
        <v>0</v>
      </c>
      <c r="M25" s="4"/>
      <c r="N25" s="2">
        <f>IF(M$2="Bike &amp; Run",IF(ISNA(VLOOKUP(M25,Paramètres!$B$3:$C$56,2,FALSE)),0,VLOOKUP(M25,Paramètres!$B$3:$C$56,2,FALSE)*Paramètres!$K$7),IF(OR(M25="",OR($D25="",$D25="NL",$D25="HORS LIGUE")),0,VLOOKUP(IF(OR(M25="",OR($D25="",$D25="NL",$D25="HORS LIGUE")),"",COUNTIFS($D$5:$D$72,"&lt;&gt;"&amp;"",$D$5:$D$72,"&lt;&gt;"&amp;"NL",$D$5:$D$72,"&lt;&gt;"&amp;"HORS LIGUE",M$5:M$72,"&lt;"&amp;M25)+1),Paramètres!$B$3:$C$56,2,FALSE)*Paramètres!$K$7))</f>
        <v>0</v>
      </c>
      <c r="O25" s="46"/>
      <c r="P25" s="2">
        <f>IF(O$2="Bike &amp; Run",IF(ISNA(VLOOKUP(O25,Paramètres!$B$3:$C$56,2,FALSE)),0,VLOOKUP(O25,Paramètres!$B$3:$C$56,2,FALSE)*Paramètres!$K$8),IF(OR(O25="",OR($D25="",$D25="NL",$D25="HORS LIGUE")),0,VLOOKUP(IF(OR(O25="",OR($D25="",$D25="NL",$D25="HORS LIGUE")),"",COUNTIFS($D$5:$D$72,"&lt;&gt;"&amp;"",$D$5:$D$72,"&lt;&gt;"&amp;"NL",$D$5:$D$72,"&lt;&gt;"&amp;"HORS LIGUE",O$5:O$72,"&lt;"&amp;O25)+1),Paramètres!$B$3:$C$56,2,FALSE)*Paramètres!$K$8))</f>
        <v>0</v>
      </c>
      <c r="Q25" s="46"/>
      <c r="R25" s="2">
        <f>IF(Q$2="Bike &amp; Run",IF(ISNA(VLOOKUP(Q25,Paramètres!$B$3:$C$56,2,FALSE)),0,VLOOKUP(Q25,Paramètres!$B$3:$C$56,2,FALSE)*Paramètres!$K$9),IF(OR(Q25="",OR($D25="",$D25="NL",$D25="HORS LIGUE")),0,VLOOKUP(IF(OR(Q25="",OR($D25="",$D25="NL",$D25="HORS LIGUE")),"",COUNTIFS($D$5:$D$72,"&lt;&gt;"&amp;"",$D$5:$D$72,"&lt;&gt;"&amp;"NL",$D$5:$D$72,"&lt;&gt;"&amp;"HORS LIGUE",Q$5:Q$72,"&lt;"&amp;Q25)+1),Paramètres!$B$3:$C$56,2,FALSE)*Paramètres!$K$9))</f>
        <v>0</v>
      </c>
      <c r="S25" s="46"/>
      <c r="T25" s="2">
        <f>IF(S$2="Bike &amp; Run",IF(ISNA(VLOOKUP(S25,Paramètres!$B$3:$C$56,2,FALSE)),0,VLOOKUP(S25,Paramètres!$B$3:$C$56,2,FALSE)*Paramètres!$K$10),IF(OR(S25="",OR($D25="",$D25="NL",$D25="HORS LIGUE")),0,VLOOKUP(IF(OR(S25="",OR($D25="",$D25="NL",$D25="HORS LIGUE")),"",COUNTIFS($D$5:$D$72,"&lt;&gt;"&amp;"",$D$5:$D$72,"&lt;&gt;"&amp;"NL",$D$5:$D$72,"&lt;&gt;"&amp;"HORS LIGUE",S$5:S$72,"&lt;"&amp;S25)+1),Paramètres!$B$3:$C$56,2,FALSE)*Paramètres!$K$10))</f>
        <v>0</v>
      </c>
      <c r="U25" s="46"/>
      <c r="V25" s="2">
        <f>IF(U$2="Bike &amp; Run",IF(ISNA(VLOOKUP(U25,Paramètres!$B$3:$C$56,2,FALSE)),0,VLOOKUP(U25,Paramètres!$B$3:$C$56,2,FALSE)*Paramètres!$K$11),IF(OR(U25="",OR($D25="",$D25="NL",$D25="HORS LIGUE")),0,VLOOKUP(IF(OR(U25="",OR($D25="",$D25="NL",$D25="HORS LIGUE")),"",COUNTIFS($D$5:$D$72,"&lt;&gt;"&amp;"",$D$5:$D$72,"&lt;&gt;"&amp;"NL",$D$5:$D$72,"&lt;&gt;"&amp;"HORS LIGUE",U$5:U$72,"&lt;"&amp;U25)+1),Paramètres!$B$3:$C$56,2,FALSE)*Paramètres!$K$11))</f>
        <v>0</v>
      </c>
      <c r="W25" s="46"/>
      <c r="X25" s="2">
        <f>IF(W$2="Bike &amp; Run",IF(ISNA(VLOOKUP(W25,Paramètres!$B$3:$C$56,2,FALSE)),0,VLOOKUP(W25,Paramètres!$B$3:$C$56,2,FALSE)*Paramètres!$K$12),IF(OR(W25="",OR($D25="",$D25="NL",$D25="HORS LIGUE")),0,VLOOKUP(IF(OR(W25="",OR($D25="",$D25="NL",$D25="HORS LIGUE")),"",COUNTIFS($D$5:$D$72,"&lt;&gt;"&amp;"",$D$5:$D$72,"&lt;&gt;"&amp;"NL",$D$5:$D$72,"&lt;&gt;"&amp;"HORS LIGUE",W$5:W$72,"&lt;"&amp;W25)+1),Paramètres!$B$3:$C$56,2,FALSE)*Paramètres!$K$12))</f>
        <v>0</v>
      </c>
      <c r="Y25" s="46"/>
      <c r="Z25" s="2">
        <f>IF(Y$2="Bike &amp; Run",IF(ISNA(VLOOKUP(Y25,Paramètres!$B$3:$C$56,2,FALSE)),0,VLOOKUP(Y25,Paramètres!$B$3:$C$56,2,FALSE)*Paramètres!$K$13),IF(OR(Y25="",OR($D25="",$D25="NL",$D25="HORS LIGUE")),0,VLOOKUP(IF(OR(Y25="",OR($D25="",$D25="NL",$D25="HORS LIGUE")),"",COUNTIFS($D$5:$D$72,"&lt;&gt;"&amp;"",$D$5:$D$72,"&lt;&gt;"&amp;"NL",$D$5:$D$72,"&lt;&gt;"&amp;"HORS LIGUE",Y$5:Y$72,"&lt;"&amp;Y25)+1),Paramètres!$B$3:$C$56,2,FALSE)*Paramètres!$K$13))</f>
        <v>0</v>
      </c>
      <c r="AA25" s="46"/>
      <c r="AB25" s="2">
        <f>IF(AA$2="Bike &amp; Run",IF(ISNA(VLOOKUP(AA25,Paramètres!$B$3:$C$56,2,FALSE)),0,VLOOKUP(AA25,Paramètres!$B$3:$C$56,2,FALSE)*Paramètres!$K$14),IF(OR(AA25="",OR($D25="",$D25="NL",$D25="HORS LIGUE")),0,VLOOKUP(IF(OR(AA25="",OR($D25="",$D25="NL",$D25="HORS LIGUE")),"",COUNTIFS($D$5:$D$72,"&lt;&gt;"&amp;"",$D$5:$D$72,"&lt;&gt;"&amp;"NL",$D$5:$D$72,"&lt;&gt;"&amp;"HORS LIGUE",AA$5:AA$72,"&lt;"&amp;AA25)+1),Paramètres!$B$3:$C$56,2,FALSE)*Paramètres!$K$14))</f>
        <v>0</v>
      </c>
      <c r="AC25" s="46"/>
      <c r="AD25" s="2">
        <f>IF(AC$2="Bike &amp; Run",IF(ISNA(VLOOKUP(AC25,Paramètres!$B$3:$C$56,2,FALSE)),0,VLOOKUP(AC25,Paramètres!$B$3:$C$56,2,FALSE)*Paramètres!$K$15),IF(OR(AC25="",OR($D25="",$D25="NL",$D25="HORS LIGUE")),0,VLOOKUP(IF(OR(AC25="",OR($D25="",$D25="NL",$D25="HORS LIGUE")),"",COUNTIFS($D$5:$D$72,"&lt;&gt;"&amp;"",$D$5:$D$72,"&lt;&gt;"&amp;"NL",$D$5:$D$72,"&lt;&gt;"&amp;"HORS LIGUE",AC$5:AC$72,"&lt;"&amp;AC25)+1),Paramètres!$B$3:$C$56,2,FALSE)*Paramètres!$K$15))</f>
        <v>0</v>
      </c>
      <c r="AE25" s="46"/>
      <c r="AF25" s="2">
        <f>IF(AE$2="Bike &amp; Run",IF(ISNA(VLOOKUP(AE25,Paramètres!$B$3:$C$56,2,FALSE)),0,VLOOKUP(AE25,Paramètres!$B$3:$C$56,2,FALSE)*Paramètres!$K$16),IF(OR(AE25="",OR($D25="",$D25="NL",$D25="HORS LIGUE")),0,VLOOKUP(IF(OR(AE25="",OR($D25="",$D25="NL",$D25="HORS LIGUE")),"",COUNTIFS($D$5:$D$72,"&lt;&gt;"&amp;"",$D$5:$D$72,"&lt;&gt;"&amp;"NL",$D$5:$D$72,"&lt;&gt;"&amp;"HORS LIGUE",AE$5:AE$72,"&lt;"&amp;AE25)+1),Paramètres!$B$3:$C$56,2,FALSE)*Paramètres!$K$16))</f>
        <v>0</v>
      </c>
      <c r="AG25" s="46"/>
      <c r="AH25" s="2">
        <f>IF(AG$2="Bike &amp; Run",IF(ISNA(VLOOKUP(AG25,Paramètres!$B$3:$C$56,2,FALSE)),0,VLOOKUP(AG25,Paramètres!$B$3:$C$56,2,FALSE)*Paramètres!$K$17),IF(OR(AG25="",OR($D25="",$D25="NL",$D25="HORS LIGUE")),0,VLOOKUP(IF(OR(AG25="",OR($D25="",$D25="NL",$D25="HORS LIGUE")),"",COUNTIFS($D$5:$D$72,"&lt;&gt;"&amp;"",$D$5:$D$72,"&lt;&gt;"&amp;"NL",$D$5:$D$72,"&lt;&gt;"&amp;"HORS LIGUE",AG$5:AG$72,"&lt;"&amp;AG25)+1),Paramètres!$B$3:$C$56,2,FALSE)*Paramètres!$K$17))</f>
        <v>0</v>
      </c>
      <c r="AI25" s="40">
        <f t="shared" si="0"/>
        <v>0</v>
      </c>
      <c r="AJ25" s="3" t="str">
        <f t="shared" si="1"/>
        <v/>
      </c>
      <c r="AK25" s="5">
        <f t="shared" si="2"/>
        <v>0</v>
      </c>
      <c r="AL25" s="41">
        <f t="shared" si="3"/>
        <v>0</v>
      </c>
      <c r="AM25" s="33" t="str">
        <f t="shared" si="4"/>
        <v/>
      </c>
      <c r="AO25" s="22">
        <f t="shared" si="5"/>
        <v>0</v>
      </c>
      <c r="AP25">
        <f t="shared" si="6"/>
        <v>0</v>
      </c>
      <c r="AQ25">
        <f t="shared" si="7"/>
        <v>0</v>
      </c>
      <c r="AR25">
        <f t="shared" si="8"/>
        <v>0</v>
      </c>
      <c r="AS25">
        <f t="shared" si="9"/>
        <v>0</v>
      </c>
      <c r="AT25">
        <f t="shared" si="10"/>
        <v>0</v>
      </c>
      <c r="AU25">
        <f t="shared" si="11"/>
        <v>0</v>
      </c>
      <c r="AV25">
        <f t="shared" si="12"/>
        <v>0</v>
      </c>
      <c r="AW25">
        <f t="shared" si="13"/>
        <v>0</v>
      </c>
      <c r="AX25">
        <f t="shared" si="14"/>
        <v>0</v>
      </c>
      <c r="AY25">
        <f t="shared" si="15"/>
        <v>0</v>
      </c>
      <c r="AZ25">
        <f t="shared" si="16"/>
        <v>0</v>
      </c>
      <c r="BA25">
        <f t="shared" si="17"/>
        <v>0</v>
      </c>
      <c r="BB25">
        <f t="shared" si="18"/>
        <v>0</v>
      </c>
      <c r="BC25">
        <f t="shared" si="19"/>
        <v>0</v>
      </c>
      <c r="BD25">
        <f t="shared" si="20"/>
        <v>0</v>
      </c>
      <c r="BE25" s="22">
        <f t="shared" ref="BE25:BR25" si="41">BD25+LARGE($AO25:$BC25,BE$4)</f>
        <v>0</v>
      </c>
      <c r="BF25" s="22">
        <f t="shared" si="41"/>
        <v>0</v>
      </c>
      <c r="BG25" s="22">
        <f t="shared" si="41"/>
        <v>0</v>
      </c>
      <c r="BH25" s="22">
        <f t="shared" si="41"/>
        <v>0</v>
      </c>
      <c r="BI25" s="22">
        <f t="shared" si="41"/>
        <v>0</v>
      </c>
      <c r="BJ25" s="22">
        <f t="shared" si="41"/>
        <v>0</v>
      </c>
      <c r="BK25" s="22">
        <f t="shared" si="41"/>
        <v>0</v>
      </c>
      <c r="BL25" s="22">
        <f t="shared" si="41"/>
        <v>0</v>
      </c>
      <c r="BM25" s="22">
        <f t="shared" si="41"/>
        <v>0</v>
      </c>
      <c r="BN25" s="22">
        <f t="shared" si="41"/>
        <v>0</v>
      </c>
      <c r="BO25" s="22">
        <f t="shared" si="41"/>
        <v>0</v>
      </c>
      <c r="BP25" s="22">
        <f t="shared" si="41"/>
        <v>0</v>
      </c>
      <c r="BQ25" s="22">
        <f t="shared" si="41"/>
        <v>0</v>
      </c>
      <c r="BR25" s="22">
        <f t="shared" si="41"/>
        <v>0</v>
      </c>
    </row>
    <row r="26" spans="1:70" ht="16.5">
      <c r="A26" s="14" t="s">
        <v>738</v>
      </c>
      <c r="B26" s="61" t="str">
        <f>IF(ISNA(VLOOKUP(A26,'Licenciés Jeunes 2023'!A:C,3,0)),"",VLOOKUP(A26,'Licenciés Jeunes 2023'!A:C,3,0))</f>
        <v/>
      </c>
      <c r="C26" s="32" t="str">
        <f>IF(ISNA(VLOOKUP(A26,'Licenciés Jeunes 2023'!A:C,2,0)),"",VLOOKUP(A26,'Licenciés Jeunes 2023'!A:C,2,0))</f>
        <v/>
      </c>
      <c r="D26" s="32" t="str">
        <f>IF(ISNA(VLOOKUP(A26,'Licenciés Jeunes 2023'!A:F,6,0)),"",VLOOKUP(A26,'Licenciés Jeunes 2023'!A:F,6,0))</f>
        <v/>
      </c>
      <c r="E26" s="6"/>
      <c r="F26" s="2">
        <f>IF(E$2="Bike &amp; Run",IF(ISNA(VLOOKUP(E26,Paramètres!$B$3:$C$56,2,FALSE)),0,VLOOKUP(E26,Paramètres!$B$3:$C$56,2,FALSE)*Paramètres!$K$3),IF(OR(E26="",OR($D26="",$D26="NL",$D26="HORS LIGUE")),0,VLOOKUP(IF(OR(E26="",OR($D26="",$D26="NL",$D26="HORS LIGUE")),"",COUNTIFS($D$5:$D$72,"&lt;&gt;"&amp;"",$D$5:$D$72,"&lt;&gt;"&amp;"NL",$D$5:$D$72,"&lt;&gt;"&amp;"HORS LIGUE",E$5:E$72,"&lt;"&amp;E26)+1),Paramètres!$B$3:$C$56,2,FALSE)*Paramètres!$K$3))</f>
        <v>0</v>
      </c>
      <c r="G26" s="4"/>
      <c r="H26" s="2">
        <f>IF(G$2="Bike &amp; Run",IF(ISNA(VLOOKUP(G26,Paramètres!$B$3:$C$56,2,FALSE)),0,VLOOKUP(G26,Paramètres!$B$3:$C$56,2,FALSE)*Paramètres!$K$4),IF(OR(G26="",OR($D26="",$D26="NL",$D26="HORS LIGUE")),0,VLOOKUP(IF(OR(G26="",OR($D26="",$D26="NL",$D26="HORS LIGUE")),"",COUNTIFS($D$5:$D$72,"&lt;&gt;"&amp;"",$D$5:$D$72,"&lt;&gt;"&amp;"NL",$D$5:$D$72,"&lt;&gt;"&amp;"HORS LIGUE",G$5:G$72,"&lt;"&amp;G26)+1),Paramètres!$B$3:$C$56,2,FALSE)*Paramètres!$K$4))</f>
        <v>0</v>
      </c>
      <c r="I26" s="36"/>
      <c r="J26" s="2">
        <f>IF(I$2="Bike &amp; Run",IF(ISNA(VLOOKUP(I26,Paramètres!$B$3:$C$56,2,FALSE)),0,VLOOKUP(I26,Paramètres!$B$3:$C$56,2,FALSE)*Paramètres!$K$5),IF(OR(I26="",OR($D26="",$D26="NL",$D26="HORS LIGUE")),0,VLOOKUP(IF(OR(I26="",OR($D26="",$D26="NL",$D26="HORS LIGUE")),"",COUNTIFS($D$5:$D$72,"&lt;&gt;"&amp;"",$D$5:$D$72,"&lt;&gt;"&amp;"NL",$D$5:$D$72,"&lt;&gt;"&amp;"HORS LIGUE",I$5:I$72,"&lt;"&amp;I26)+1),Paramètres!$B$3:$C$56,2,FALSE)*Paramètres!$K$5))</f>
        <v>0</v>
      </c>
      <c r="K26" s="4"/>
      <c r="L26" s="2">
        <f>IF(K$2="Bike &amp; Run",IF(ISNA(VLOOKUP(K26,Paramètres!$B$3:$C$56,2,FALSE)),0,VLOOKUP(K26,Paramètres!$B$3:$C$56,2,FALSE)*Paramètres!$K$6),IF(OR(K26="",OR($D26="",$D26="NL",$D26="HORS LIGUE")),0,VLOOKUP(IF(OR(K26="",OR($D26="",$D26="NL",$D26="HORS LIGUE")),"",COUNTIFS($D$5:$D$72,"&lt;&gt;"&amp;"",$D$5:$D$72,"&lt;&gt;"&amp;"NL",$D$5:$D$72,"&lt;&gt;"&amp;"HORS LIGUE",K$5:K$72,"&lt;"&amp;K26)+1),Paramètres!$B$3:$C$56,2,FALSE)*Paramètres!$K$6))</f>
        <v>0</v>
      </c>
      <c r="M26" s="4"/>
      <c r="N26" s="2">
        <f>IF(M$2="Bike &amp; Run",IF(ISNA(VLOOKUP(M26,Paramètres!$B$3:$C$56,2,FALSE)),0,VLOOKUP(M26,Paramètres!$B$3:$C$56,2,FALSE)*Paramètres!$K$7),IF(OR(M26="",OR($D26="",$D26="NL",$D26="HORS LIGUE")),0,VLOOKUP(IF(OR(M26="",OR($D26="",$D26="NL",$D26="HORS LIGUE")),"",COUNTIFS($D$5:$D$72,"&lt;&gt;"&amp;"",$D$5:$D$72,"&lt;&gt;"&amp;"NL",$D$5:$D$72,"&lt;&gt;"&amp;"HORS LIGUE",M$5:M$72,"&lt;"&amp;M26)+1),Paramètres!$B$3:$C$56,2,FALSE)*Paramètres!$K$7))</f>
        <v>0</v>
      </c>
      <c r="O26" s="46"/>
      <c r="P26" s="2">
        <f>IF(O$2="Bike &amp; Run",IF(ISNA(VLOOKUP(O26,Paramètres!$B$3:$C$56,2,FALSE)),0,VLOOKUP(O26,Paramètres!$B$3:$C$56,2,FALSE)*Paramètres!$K$8),IF(OR(O26="",OR($D26="",$D26="NL",$D26="HORS LIGUE")),0,VLOOKUP(IF(OR(O26="",OR($D26="",$D26="NL",$D26="HORS LIGUE")),"",COUNTIFS($D$5:$D$72,"&lt;&gt;"&amp;"",$D$5:$D$72,"&lt;&gt;"&amp;"NL",$D$5:$D$72,"&lt;&gt;"&amp;"HORS LIGUE",O$5:O$72,"&lt;"&amp;O26)+1),Paramètres!$B$3:$C$56,2,FALSE)*Paramètres!$K$8))</f>
        <v>0</v>
      </c>
      <c r="Q26" s="46"/>
      <c r="R26" s="2">
        <f>IF(Q$2="Bike &amp; Run",IF(ISNA(VLOOKUP(Q26,Paramètres!$B$3:$C$56,2,FALSE)),0,VLOOKUP(Q26,Paramètres!$B$3:$C$56,2,FALSE)*Paramètres!$K$9),IF(OR(Q26="",OR($D26="",$D26="NL",$D26="HORS LIGUE")),0,VLOOKUP(IF(OR(Q26="",OR($D26="",$D26="NL",$D26="HORS LIGUE")),"",COUNTIFS($D$5:$D$72,"&lt;&gt;"&amp;"",$D$5:$D$72,"&lt;&gt;"&amp;"NL",$D$5:$D$72,"&lt;&gt;"&amp;"HORS LIGUE",Q$5:Q$72,"&lt;"&amp;Q26)+1),Paramètres!$B$3:$C$56,2,FALSE)*Paramètres!$K$9))</f>
        <v>0</v>
      </c>
      <c r="S26" s="46"/>
      <c r="T26" s="2">
        <f>IF(S$2="Bike &amp; Run",IF(ISNA(VLOOKUP(S26,Paramètres!$B$3:$C$56,2,FALSE)),0,VLOOKUP(S26,Paramètres!$B$3:$C$56,2,FALSE)*Paramètres!$K$10),IF(OR(S26="",OR($D26="",$D26="NL",$D26="HORS LIGUE")),0,VLOOKUP(IF(OR(S26="",OR($D26="",$D26="NL",$D26="HORS LIGUE")),"",COUNTIFS($D$5:$D$72,"&lt;&gt;"&amp;"",$D$5:$D$72,"&lt;&gt;"&amp;"NL",$D$5:$D$72,"&lt;&gt;"&amp;"HORS LIGUE",S$5:S$72,"&lt;"&amp;S26)+1),Paramètres!$B$3:$C$56,2,FALSE)*Paramètres!$K$10))</f>
        <v>0</v>
      </c>
      <c r="U26" s="46"/>
      <c r="V26" s="2">
        <f>IF(U$2="Bike &amp; Run",IF(ISNA(VLOOKUP(U26,Paramètres!$B$3:$C$56,2,FALSE)),0,VLOOKUP(U26,Paramètres!$B$3:$C$56,2,FALSE)*Paramètres!$K$11),IF(OR(U26="",OR($D26="",$D26="NL",$D26="HORS LIGUE")),0,VLOOKUP(IF(OR(U26="",OR($D26="",$D26="NL",$D26="HORS LIGUE")),"",COUNTIFS($D$5:$D$72,"&lt;&gt;"&amp;"",$D$5:$D$72,"&lt;&gt;"&amp;"NL",$D$5:$D$72,"&lt;&gt;"&amp;"HORS LIGUE",U$5:U$72,"&lt;"&amp;U26)+1),Paramètres!$B$3:$C$56,2,FALSE)*Paramètres!$K$11))</f>
        <v>0</v>
      </c>
      <c r="W26" s="46"/>
      <c r="X26" s="2">
        <f>IF(W$2="Bike &amp; Run",IF(ISNA(VLOOKUP(W26,Paramètres!$B$3:$C$56,2,FALSE)),0,VLOOKUP(W26,Paramètres!$B$3:$C$56,2,FALSE)*Paramètres!$K$12),IF(OR(W26="",OR($D26="",$D26="NL",$D26="HORS LIGUE")),0,VLOOKUP(IF(OR(W26="",OR($D26="",$D26="NL",$D26="HORS LIGUE")),"",COUNTIFS($D$5:$D$72,"&lt;&gt;"&amp;"",$D$5:$D$72,"&lt;&gt;"&amp;"NL",$D$5:$D$72,"&lt;&gt;"&amp;"HORS LIGUE",W$5:W$72,"&lt;"&amp;W26)+1),Paramètres!$B$3:$C$56,2,FALSE)*Paramètres!$K$12))</f>
        <v>0</v>
      </c>
      <c r="Y26" s="46"/>
      <c r="Z26" s="2">
        <f>IF(Y$2="Bike &amp; Run",IF(ISNA(VLOOKUP(Y26,Paramètres!$B$3:$C$56,2,FALSE)),0,VLOOKUP(Y26,Paramètres!$B$3:$C$56,2,FALSE)*Paramètres!$K$13),IF(OR(Y26="",OR($D26="",$D26="NL",$D26="HORS LIGUE")),0,VLOOKUP(IF(OR(Y26="",OR($D26="",$D26="NL",$D26="HORS LIGUE")),"",COUNTIFS($D$5:$D$72,"&lt;&gt;"&amp;"",$D$5:$D$72,"&lt;&gt;"&amp;"NL",$D$5:$D$72,"&lt;&gt;"&amp;"HORS LIGUE",Y$5:Y$72,"&lt;"&amp;Y26)+1),Paramètres!$B$3:$C$56,2,FALSE)*Paramètres!$K$13))</f>
        <v>0</v>
      </c>
      <c r="AA26" s="46"/>
      <c r="AB26" s="2">
        <f>IF(AA$2="Bike &amp; Run",IF(ISNA(VLOOKUP(AA26,Paramètres!$B$3:$C$56,2,FALSE)),0,VLOOKUP(AA26,Paramètres!$B$3:$C$56,2,FALSE)*Paramètres!$K$14),IF(OR(AA26="",OR($D26="",$D26="NL",$D26="HORS LIGUE")),0,VLOOKUP(IF(OR(AA26="",OR($D26="",$D26="NL",$D26="HORS LIGUE")),"",COUNTIFS($D$5:$D$72,"&lt;&gt;"&amp;"",$D$5:$D$72,"&lt;&gt;"&amp;"NL",$D$5:$D$72,"&lt;&gt;"&amp;"HORS LIGUE",AA$5:AA$72,"&lt;"&amp;AA26)+1),Paramètres!$B$3:$C$56,2,FALSE)*Paramètres!$K$14))</f>
        <v>0</v>
      </c>
      <c r="AC26" s="46"/>
      <c r="AD26" s="2">
        <f>IF(AC$2="Bike &amp; Run",IF(ISNA(VLOOKUP(AC26,Paramètres!$B$3:$C$56,2,FALSE)),0,VLOOKUP(AC26,Paramètres!$B$3:$C$56,2,FALSE)*Paramètres!$K$15),IF(OR(AC26="",OR($D26="",$D26="NL",$D26="HORS LIGUE")),0,VLOOKUP(IF(OR(AC26="",OR($D26="",$D26="NL",$D26="HORS LIGUE")),"",COUNTIFS($D$5:$D$72,"&lt;&gt;"&amp;"",$D$5:$D$72,"&lt;&gt;"&amp;"NL",$D$5:$D$72,"&lt;&gt;"&amp;"HORS LIGUE",AC$5:AC$72,"&lt;"&amp;AC26)+1),Paramètres!$B$3:$C$56,2,FALSE)*Paramètres!$K$15))</f>
        <v>0</v>
      </c>
      <c r="AE26" s="46"/>
      <c r="AF26" s="2">
        <f>IF(AE$2="Bike &amp; Run",IF(ISNA(VLOOKUP(AE26,Paramètres!$B$3:$C$56,2,FALSE)),0,VLOOKUP(AE26,Paramètres!$B$3:$C$56,2,FALSE)*Paramètres!$K$16),IF(OR(AE26="",OR($D26="",$D26="NL",$D26="HORS LIGUE")),0,VLOOKUP(IF(OR(AE26="",OR($D26="",$D26="NL",$D26="HORS LIGUE")),"",COUNTIFS($D$5:$D$72,"&lt;&gt;"&amp;"",$D$5:$D$72,"&lt;&gt;"&amp;"NL",$D$5:$D$72,"&lt;&gt;"&amp;"HORS LIGUE",AE$5:AE$72,"&lt;"&amp;AE26)+1),Paramètres!$B$3:$C$56,2,FALSE)*Paramètres!$K$16))</f>
        <v>0</v>
      </c>
      <c r="AG26" s="46"/>
      <c r="AH26" s="2">
        <f>IF(AG$2="Bike &amp; Run",IF(ISNA(VLOOKUP(AG26,Paramètres!$B$3:$C$56,2,FALSE)),0,VLOOKUP(AG26,Paramètres!$B$3:$C$56,2,FALSE)*Paramètres!$K$17),IF(OR(AG26="",OR($D26="",$D26="NL",$D26="HORS LIGUE")),0,VLOOKUP(IF(OR(AG26="",OR($D26="",$D26="NL",$D26="HORS LIGUE")),"",COUNTIFS($D$5:$D$72,"&lt;&gt;"&amp;"",$D$5:$D$72,"&lt;&gt;"&amp;"NL",$D$5:$D$72,"&lt;&gt;"&amp;"HORS LIGUE",AG$5:AG$72,"&lt;"&amp;AG26)+1),Paramètres!$B$3:$C$56,2,FALSE)*Paramètres!$K$17))</f>
        <v>0</v>
      </c>
      <c r="AI26" s="40">
        <f t="shared" si="0"/>
        <v>0</v>
      </c>
      <c r="AJ26" s="3" t="str">
        <f t="shared" si="1"/>
        <v/>
      </c>
      <c r="AK26" s="5">
        <f t="shared" si="2"/>
        <v>0</v>
      </c>
      <c r="AL26" s="41">
        <f t="shared" si="3"/>
        <v>0</v>
      </c>
      <c r="AM26" s="33" t="str">
        <f t="shared" si="4"/>
        <v/>
      </c>
      <c r="AO26" s="22">
        <f t="shared" si="5"/>
        <v>0</v>
      </c>
      <c r="AP26">
        <f t="shared" si="6"/>
        <v>0</v>
      </c>
      <c r="AQ26">
        <f t="shared" si="7"/>
        <v>0</v>
      </c>
      <c r="AR26">
        <f t="shared" si="8"/>
        <v>0</v>
      </c>
      <c r="AS26">
        <f t="shared" si="9"/>
        <v>0</v>
      </c>
      <c r="AT26">
        <f t="shared" si="10"/>
        <v>0</v>
      </c>
      <c r="AU26">
        <f t="shared" si="11"/>
        <v>0</v>
      </c>
      <c r="AV26">
        <f t="shared" si="12"/>
        <v>0</v>
      </c>
      <c r="AW26">
        <f t="shared" si="13"/>
        <v>0</v>
      </c>
      <c r="AX26">
        <f t="shared" si="14"/>
        <v>0</v>
      </c>
      <c r="AY26">
        <f t="shared" si="15"/>
        <v>0</v>
      </c>
      <c r="AZ26">
        <f t="shared" si="16"/>
        <v>0</v>
      </c>
      <c r="BA26">
        <f t="shared" si="17"/>
        <v>0</v>
      </c>
      <c r="BB26">
        <f t="shared" si="18"/>
        <v>0</v>
      </c>
      <c r="BC26">
        <f t="shared" si="19"/>
        <v>0</v>
      </c>
      <c r="BD26">
        <f t="shared" si="20"/>
        <v>0</v>
      </c>
      <c r="BE26" s="22">
        <f t="shared" ref="BE26:BR26" si="42">BD26+LARGE($AO26:$BC26,BE$4)</f>
        <v>0</v>
      </c>
      <c r="BF26" s="22">
        <f t="shared" si="42"/>
        <v>0</v>
      </c>
      <c r="BG26" s="22">
        <f t="shared" si="42"/>
        <v>0</v>
      </c>
      <c r="BH26" s="22">
        <f t="shared" si="42"/>
        <v>0</v>
      </c>
      <c r="BI26" s="22">
        <f t="shared" si="42"/>
        <v>0</v>
      </c>
      <c r="BJ26" s="22">
        <f t="shared" si="42"/>
        <v>0</v>
      </c>
      <c r="BK26" s="22">
        <f t="shared" si="42"/>
        <v>0</v>
      </c>
      <c r="BL26" s="22">
        <f t="shared" si="42"/>
        <v>0</v>
      </c>
      <c r="BM26" s="22">
        <f t="shared" si="42"/>
        <v>0</v>
      </c>
      <c r="BN26" s="22">
        <f t="shared" si="42"/>
        <v>0</v>
      </c>
      <c r="BO26" s="22">
        <f t="shared" si="42"/>
        <v>0</v>
      </c>
      <c r="BP26" s="22">
        <f t="shared" si="42"/>
        <v>0</v>
      </c>
      <c r="BQ26" s="22">
        <f t="shared" si="42"/>
        <v>0</v>
      </c>
      <c r="BR26" s="22">
        <f t="shared" si="42"/>
        <v>0</v>
      </c>
    </row>
    <row r="27" spans="1:70" ht="16.5">
      <c r="A27" s="14" t="s">
        <v>1125</v>
      </c>
      <c r="B27" s="61" t="str">
        <f>IF(ISNA(VLOOKUP(A27,'Licenciés Jeunes 2023'!A:C,3,0)),"",VLOOKUP(A27,'Licenciés Jeunes 2023'!A:C,3,0))</f>
        <v/>
      </c>
      <c r="C27" s="32" t="str">
        <f>IF(ISNA(VLOOKUP(A27,'Licenciés Jeunes 2023'!A:C,2,0)),"",VLOOKUP(A27,'Licenciés Jeunes 2023'!A:C,2,0))</f>
        <v/>
      </c>
      <c r="D27" s="32" t="str">
        <f>IF(ISNA(VLOOKUP(A27,'Licenciés Jeunes 2023'!A:F,6,0)),"",VLOOKUP(A27,'Licenciés Jeunes 2023'!A:F,6,0))</f>
        <v/>
      </c>
      <c r="E27" s="6"/>
      <c r="F27" s="2">
        <f>IF(E$2="Bike &amp; Run",IF(ISNA(VLOOKUP(E27,Paramètres!$B$3:$C$56,2,FALSE)),0,VLOOKUP(E27,Paramètres!$B$3:$C$56,2,FALSE)*Paramètres!$K$3),IF(OR(E27="",OR($D27="",$D27="NL",$D27="HORS LIGUE")),0,VLOOKUP(IF(OR(E27="",OR($D27="",$D27="NL",$D27="HORS LIGUE")),"",COUNTIFS($D$5:$D$72,"&lt;&gt;"&amp;"",$D$5:$D$72,"&lt;&gt;"&amp;"NL",$D$5:$D$72,"&lt;&gt;"&amp;"HORS LIGUE",E$5:E$72,"&lt;"&amp;E27)+1),Paramètres!$B$3:$C$56,2,FALSE)*Paramètres!$K$3))</f>
        <v>0</v>
      </c>
      <c r="G27" s="4"/>
      <c r="H27" s="2">
        <f>IF(G$2="Bike &amp; Run",IF(ISNA(VLOOKUP(G27,Paramètres!$B$3:$C$56,2,FALSE)),0,VLOOKUP(G27,Paramètres!$B$3:$C$56,2,FALSE)*Paramètres!$K$4),IF(OR(G27="",OR($D27="",$D27="NL",$D27="HORS LIGUE")),0,VLOOKUP(IF(OR(G27="",OR($D27="",$D27="NL",$D27="HORS LIGUE")),"",COUNTIFS($D$5:$D$72,"&lt;&gt;"&amp;"",$D$5:$D$72,"&lt;&gt;"&amp;"NL",$D$5:$D$72,"&lt;&gt;"&amp;"HORS LIGUE",G$5:G$72,"&lt;"&amp;G27)+1),Paramètres!$B$3:$C$56,2,FALSE)*Paramètres!$K$4))</f>
        <v>0</v>
      </c>
      <c r="I27" s="36"/>
      <c r="J27" s="2">
        <f>IF(I$2="Bike &amp; Run",IF(ISNA(VLOOKUP(I27,Paramètres!$B$3:$C$56,2,FALSE)),0,VLOOKUP(I27,Paramètres!$B$3:$C$56,2,FALSE)*Paramètres!$K$5),IF(OR(I27="",OR($D27="",$D27="NL",$D27="HORS LIGUE")),0,VLOOKUP(IF(OR(I27="",OR($D27="",$D27="NL",$D27="HORS LIGUE")),"",COUNTIFS($D$5:$D$72,"&lt;&gt;"&amp;"",$D$5:$D$72,"&lt;&gt;"&amp;"NL",$D$5:$D$72,"&lt;&gt;"&amp;"HORS LIGUE",I$5:I$72,"&lt;"&amp;I27)+1),Paramètres!$B$3:$C$56,2,FALSE)*Paramètres!$K$5))</f>
        <v>0</v>
      </c>
      <c r="K27" s="4"/>
      <c r="L27" s="2">
        <f>IF(K$2="Bike &amp; Run",IF(ISNA(VLOOKUP(K27,Paramètres!$B$3:$C$56,2,FALSE)),0,VLOOKUP(K27,Paramètres!$B$3:$C$56,2,FALSE)*Paramètres!$K$6),IF(OR(K27="",OR($D27="",$D27="NL",$D27="HORS LIGUE")),0,VLOOKUP(IF(OR(K27="",OR($D27="",$D27="NL",$D27="HORS LIGUE")),"",COUNTIFS($D$5:$D$72,"&lt;&gt;"&amp;"",$D$5:$D$72,"&lt;&gt;"&amp;"NL",$D$5:$D$72,"&lt;&gt;"&amp;"HORS LIGUE",K$5:K$72,"&lt;"&amp;K27)+1),Paramètres!$B$3:$C$56,2,FALSE)*Paramètres!$K$6))</f>
        <v>0</v>
      </c>
      <c r="M27" s="4"/>
      <c r="N27" s="2">
        <f>IF(M$2="Bike &amp; Run",IF(ISNA(VLOOKUP(M27,Paramètres!$B$3:$C$56,2,FALSE)),0,VLOOKUP(M27,Paramètres!$B$3:$C$56,2,FALSE)*Paramètres!$K$7),IF(OR(M27="",OR($D27="",$D27="NL",$D27="HORS LIGUE")),0,VLOOKUP(IF(OR(M27="",OR($D27="",$D27="NL",$D27="HORS LIGUE")),"",COUNTIFS($D$5:$D$72,"&lt;&gt;"&amp;"",$D$5:$D$72,"&lt;&gt;"&amp;"NL",$D$5:$D$72,"&lt;&gt;"&amp;"HORS LIGUE",M$5:M$72,"&lt;"&amp;M27)+1),Paramètres!$B$3:$C$56,2,FALSE)*Paramètres!$K$7))</f>
        <v>0</v>
      </c>
      <c r="O27" s="46"/>
      <c r="P27" s="2">
        <f>IF(O$2="Bike &amp; Run",IF(ISNA(VLOOKUP(O27,Paramètres!$B$3:$C$56,2,FALSE)),0,VLOOKUP(O27,Paramètres!$B$3:$C$56,2,FALSE)*Paramètres!$K$8),IF(OR(O27="",OR($D27="",$D27="NL",$D27="HORS LIGUE")),0,VLOOKUP(IF(OR(O27="",OR($D27="",$D27="NL",$D27="HORS LIGUE")),"",COUNTIFS($D$5:$D$72,"&lt;&gt;"&amp;"",$D$5:$D$72,"&lt;&gt;"&amp;"NL",$D$5:$D$72,"&lt;&gt;"&amp;"HORS LIGUE",O$5:O$72,"&lt;"&amp;O27)+1),Paramètres!$B$3:$C$56,2,FALSE)*Paramètres!$K$8))</f>
        <v>0</v>
      </c>
      <c r="Q27" s="46"/>
      <c r="R27" s="2">
        <f>IF(Q$2="Bike &amp; Run",IF(ISNA(VLOOKUP(Q27,Paramètres!$B$3:$C$56,2,FALSE)),0,VLOOKUP(Q27,Paramètres!$B$3:$C$56,2,FALSE)*Paramètres!$K$9),IF(OR(Q27="",OR($D27="",$D27="NL",$D27="HORS LIGUE")),0,VLOOKUP(IF(OR(Q27="",OR($D27="",$D27="NL",$D27="HORS LIGUE")),"",COUNTIFS($D$5:$D$72,"&lt;&gt;"&amp;"",$D$5:$D$72,"&lt;&gt;"&amp;"NL",$D$5:$D$72,"&lt;&gt;"&amp;"HORS LIGUE",Q$5:Q$72,"&lt;"&amp;Q27)+1),Paramètres!$B$3:$C$56,2,FALSE)*Paramètres!$K$9))</f>
        <v>0</v>
      </c>
      <c r="S27" s="46"/>
      <c r="T27" s="2">
        <f>IF(S$2="Bike &amp; Run",IF(ISNA(VLOOKUP(S27,Paramètres!$B$3:$C$56,2,FALSE)),0,VLOOKUP(S27,Paramètres!$B$3:$C$56,2,FALSE)*Paramètres!$K$10),IF(OR(S27="",OR($D27="",$D27="NL",$D27="HORS LIGUE")),0,VLOOKUP(IF(OR(S27="",OR($D27="",$D27="NL",$D27="HORS LIGUE")),"",COUNTIFS($D$5:$D$72,"&lt;&gt;"&amp;"",$D$5:$D$72,"&lt;&gt;"&amp;"NL",$D$5:$D$72,"&lt;&gt;"&amp;"HORS LIGUE",S$5:S$72,"&lt;"&amp;S27)+1),Paramètres!$B$3:$C$56,2,FALSE)*Paramètres!$K$10))</f>
        <v>0</v>
      </c>
      <c r="U27" s="46"/>
      <c r="V27" s="2">
        <f>IF(U$2="Bike &amp; Run",IF(ISNA(VLOOKUP(U27,Paramètres!$B$3:$C$56,2,FALSE)),0,VLOOKUP(U27,Paramètres!$B$3:$C$56,2,FALSE)*Paramètres!$K$11),IF(OR(U27="",OR($D27="",$D27="NL",$D27="HORS LIGUE")),0,VLOOKUP(IF(OR(U27="",OR($D27="",$D27="NL",$D27="HORS LIGUE")),"",COUNTIFS($D$5:$D$72,"&lt;&gt;"&amp;"",$D$5:$D$72,"&lt;&gt;"&amp;"NL",$D$5:$D$72,"&lt;&gt;"&amp;"HORS LIGUE",U$5:U$72,"&lt;"&amp;U27)+1),Paramètres!$B$3:$C$56,2,FALSE)*Paramètres!$K$11))</f>
        <v>0</v>
      </c>
      <c r="W27" s="46"/>
      <c r="X27" s="2">
        <f>IF(W$2="Bike &amp; Run",IF(ISNA(VLOOKUP(W27,Paramètres!$B$3:$C$56,2,FALSE)),0,VLOOKUP(W27,Paramètres!$B$3:$C$56,2,FALSE)*Paramètres!$K$12),IF(OR(W27="",OR($D27="",$D27="NL",$D27="HORS LIGUE")),0,VLOOKUP(IF(OR(W27="",OR($D27="",$D27="NL",$D27="HORS LIGUE")),"",COUNTIFS($D$5:$D$72,"&lt;&gt;"&amp;"",$D$5:$D$72,"&lt;&gt;"&amp;"NL",$D$5:$D$72,"&lt;&gt;"&amp;"HORS LIGUE",W$5:W$72,"&lt;"&amp;W27)+1),Paramètres!$B$3:$C$56,2,FALSE)*Paramètres!$K$12))</f>
        <v>0</v>
      </c>
      <c r="Y27" s="46"/>
      <c r="Z27" s="2">
        <f>IF(Y$2="Bike &amp; Run",IF(ISNA(VLOOKUP(Y27,Paramètres!$B$3:$C$56,2,FALSE)),0,VLOOKUP(Y27,Paramètres!$B$3:$C$56,2,FALSE)*Paramètres!$K$13),IF(OR(Y27="",OR($D27="",$D27="NL",$D27="HORS LIGUE")),0,VLOOKUP(IF(OR(Y27="",OR($D27="",$D27="NL",$D27="HORS LIGUE")),"",COUNTIFS($D$5:$D$72,"&lt;&gt;"&amp;"",$D$5:$D$72,"&lt;&gt;"&amp;"NL",$D$5:$D$72,"&lt;&gt;"&amp;"HORS LIGUE",Y$5:Y$72,"&lt;"&amp;Y27)+1),Paramètres!$B$3:$C$56,2,FALSE)*Paramètres!$K$13))</f>
        <v>0</v>
      </c>
      <c r="AA27" s="46"/>
      <c r="AB27" s="2">
        <f>IF(AA$2="Bike &amp; Run",IF(ISNA(VLOOKUP(AA27,Paramètres!$B$3:$C$56,2,FALSE)),0,VLOOKUP(AA27,Paramètres!$B$3:$C$56,2,FALSE)*Paramètres!$K$14),IF(OR(AA27="",OR($D27="",$D27="NL",$D27="HORS LIGUE")),0,VLOOKUP(IF(OR(AA27="",OR($D27="",$D27="NL",$D27="HORS LIGUE")),"",COUNTIFS($D$5:$D$72,"&lt;&gt;"&amp;"",$D$5:$D$72,"&lt;&gt;"&amp;"NL",$D$5:$D$72,"&lt;&gt;"&amp;"HORS LIGUE",AA$5:AA$72,"&lt;"&amp;AA27)+1),Paramètres!$B$3:$C$56,2,FALSE)*Paramètres!$K$14))</f>
        <v>0</v>
      </c>
      <c r="AC27" s="46"/>
      <c r="AD27" s="2">
        <f>IF(AC$2="Bike &amp; Run",IF(ISNA(VLOOKUP(AC27,Paramètres!$B$3:$C$56,2,FALSE)),0,VLOOKUP(AC27,Paramètres!$B$3:$C$56,2,FALSE)*Paramètres!$K$15),IF(OR(AC27="",OR($D27="",$D27="NL",$D27="HORS LIGUE")),0,VLOOKUP(IF(OR(AC27="",OR($D27="",$D27="NL",$D27="HORS LIGUE")),"",COUNTIFS($D$5:$D$72,"&lt;&gt;"&amp;"",$D$5:$D$72,"&lt;&gt;"&amp;"NL",$D$5:$D$72,"&lt;&gt;"&amp;"HORS LIGUE",AC$5:AC$72,"&lt;"&amp;AC27)+1),Paramètres!$B$3:$C$56,2,FALSE)*Paramètres!$K$15))</f>
        <v>0</v>
      </c>
      <c r="AE27" s="46"/>
      <c r="AF27" s="2">
        <f>IF(AE$2="Bike &amp; Run",IF(ISNA(VLOOKUP(AE27,Paramètres!$B$3:$C$56,2,FALSE)),0,VLOOKUP(AE27,Paramètres!$B$3:$C$56,2,FALSE)*Paramètres!$K$16),IF(OR(AE27="",OR($D27="",$D27="NL",$D27="HORS LIGUE")),0,VLOOKUP(IF(OR(AE27="",OR($D27="",$D27="NL",$D27="HORS LIGUE")),"",COUNTIFS($D$5:$D$72,"&lt;&gt;"&amp;"",$D$5:$D$72,"&lt;&gt;"&amp;"NL",$D$5:$D$72,"&lt;&gt;"&amp;"HORS LIGUE",AE$5:AE$72,"&lt;"&amp;AE27)+1),Paramètres!$B$3:$C$56,2,FALSE)*Paramètres!$K$16))</f>
        <v>0</v>
      </c>
      <c r="AG27" s="46"/>
      <c r="AH27" s="2">
        <f>IF(AG$2="Bike &amp; Run",IF(ISNA(VLOOKUP(AG27,Paramètres!$B$3:$C$56,2,FALSE)),0,VLOOKUP(AG27,Paramètres!$B$3:$C$56,2,FALSE)*Paramètres!$K$17),IF(OR(AG27="",OR($D27="",$D27="NL",$D27="HORS LIGUE")),0,VLOOKUP(IF(OR(AG27="",OR($D27="",$D27="NL",$D27="HORS LIGUE")),"",COUNTIFS($D$5:$D$72,"&lt;&gt;"&amp;"",$D$5:$D$72,"&lt;&gt;"&amp;"NL",$D$5:$D$72,"&lt;&gt;"&amp;"HORS LIGUE",AG$5:AG$72,"&lt;"&amp;AG27)+1),Paramètres!$B$3:$C$56,2,FALSE)*Paramètres!$K$17))</f>
        <v>0</v>
      </c>
      <c r="AI27" s="40">
        <f t="shared" si="0"/>
        <v>0</v>
      </c>
      <c r="AJ27" s="3" t="str">
        <f t="shared" si="1"/>
        <v/>
      </c>
      <c r="AK27" s="5">
        <f t="shared" si="2"/>
        <v>0</v>
      </c>
      <c r="AL27" s="41">
        <f t="shared" si="3"/>
        <v>0</v>
      </c>
      <c r="AM27" s="33" t="str">
        <f t="shared" si="4"/>
        <v/>
      </c>
      <c r="AO27" s="22">
        <f t="shared" si="5"/>
        <v>0</v>
      </c>
      <c r="AP27">
        <f t="shared" si="6"/>
        <v>0</v>
      </c>
      <c r="AQ27">
        <f t="shared" si="7"/>
        <v>0</v>
      </c>
      <c r="AR27">
        <f t="shared" si="8"/>
        <v>0</v>
      </c>
      <c r="AS27">
        <f t="shared" si="9"/>
        <v>0</v>
      </c>
      <c r="AT27">
        <f t="shared" si="10"/>
        <v>0</v>
      </c>
      <c r="AU27">
        <f t="shared" si="11"/>
        <v>0</v>
      </c>
      <c r="AV27">
        <f t="shared" si="12"/>
        <v>0</v>
      </c>
      <c r="AW27">
        <f t="shared" si="13"/>
        <v>0</v>
      </c>
      <c r="AX27">
        <f t="shared" si="14"/>
        <v>0</v>
      </c>
      <c r="AY27">
        <f t="shared" si="15"/>
        <v>0</v>
      </c>
      <c r="AZ27">
        <f t="shared" si="16"/>
        <v>0</v>
      </c>
      <c r="BA27">
        <f t="shared" si="17"/>
        <v>0</v>
      </c>
      <c r="BB27">
        <f t="shared" si="18"/>
        <v>0</v>
      </c>
      <c r="BC27">
        <f t="shared" si="19"/>
        <v>0</v>
      </c>
      <c r="BD27">
        <f t="shared" si="20"/>
        <v>0</v>
      </c>
      <c r="BE27" s="22">
        <f t="shared" ref="BE27:BR27" si="43">BD27+LARGE($AO27:$BC27,BE$4)</f>
        <v>0</v>
      </c>
      <c r="BF27" s="22">
        <f t="shared" si="43"/>
        <v>0</v>
      </c>
      <c r="BG27" s="22">
        <f t="shared" si="43"/>
        <v>0</v>
      </c>
      <c r="BH27" s="22">
        <f t="shared" si="43"/>
        <v>0</v>
      </c>
      <c r="BI27" s="22">
        <f t="shared" si="43"/>
        <v>0</v>
      </c>
      <c r="BJ27" s="22">
        <f t="shared" si="43"/>
        <v>0</v>
      </c>
      <c r="BK27" s="22">
        <f t="shared" si="43"/>
        <v>0</v>
      </c>
      <c r="BL27" s="22">
        <f t="shared" si="43"/>
        <v>0</v>
      </c>
      <c r="BM27" s="22">
        <f t="shared" si="43"/>
        <v>0</v>
      </c>
      <c r="BN27" s="22">
        <f t="shared" si="43"/>
        <v>0</v>
      </c>
      <c r="BO27" s="22">
        <f t="shared" si="43"/>
        <v>0</v>
      </c>
      <c r="BP27" s="22">
        <f t="shared" si="43"/>
        <v>0</v>
      </c>
      <c r="BQ27" s="22">
        <f t="shared" si="43"/>
        <v>0</v>
      </c>
      <c r="BR27" s="22">
        <f t="shared" si="43"/>
        <v>0</v>
      </c>
    </row>
    <row r="28" spans="1:70" ht="16.5">
      <c r="A28" s="14" t="s">
        <v>590</v>
      </c>
      <c r="B28" s="61" t="str">
        <f>IF(ISNA(VLOOKUP(A28,'Licenciés Jeunes 2023'!A:C,3,0)),"",VLOOKUP(A28,'Licenciés Jeunes 2023'!A:C,3,0))</f>
        <v/>
      </c>
      <c r="C28" s="32" t="str">
        <f>IF(ISNA(VLOOKUP(A28,'Licenciés Jeunes 2023'!A:C,2,0)),"",VLOOKUP(A28,'Licenciés Jeunes 2023'!A:C,2,0))</f>
        <v/>
      </c>
      <c r="D28" s="32" t="str">
        <f>IF(ISNA(VLOOKUP(A28,'Licenciés Jeunes 2023'!A:F,6,0)),"",VLOOKUP(A28,'Licenciés Jeunes 2023'!A:F,6,0))</f>
        <v/>
      </c>
      <c r="E28" s="6"/>
      <c r="F28" s="2">
        <f>IF(E$2="Bike &amp; Run",IF(ISNA(VLOOKUP(E28,Paramètres!$B$3:$C$56,2,FALSE)),0,VLOOKUP(E28,Paramètres!$B$3:$C$56,2,FALSE)*Paramètres!$K$3),IF(OR(E28="",OR($D28="",$D28="NL",$D28="HORS LIGUE")),0,VLOOKUP(IF(OR(E28="",OR($D28="",$D28="NL",$D28="HORS LIGUE")),"",COUNTIFS($D$5:$D$72,"&lt;&gt;"&amp;"",$D$5:$D$72,"&lt;&gt;"&amp;"NL",$D$5:$D$72,"&lt;&gt;"&amp;"HORS LIGUE",E$5:E$72,"&lt;"&amp;E28)+1),Paramètres!$B$3:$C$56,2,FALSE)*Paramètres!$K$3))</f>
        <v>0</v>
      </c>
      <c r="G28" s="4"/>
      <c r="H28" s="2">
        <f>IF(G$2="Bike &amp; Run",IF(ISNA(VLOOKUP(G28,Paramètres!$B$3:$C$56,2,FALSE)),0,VLOOKUP(G28,Paramètres!$B$3:$C$56,2,FALSE)*Paramètres!$K$4),IF(OR(G28="",OR($D28="",$D28="NL",$D28="HORS LIGUE")),0,VLOOKUP(IF(OR(G28="",OR($D28="",$D28="NL",$D28="HORS LIGUE")),"",COUNTIFS($D$5:$D$72,"&lt;&gt;"&amp;"",$D$5:$D$72,"&lt;&gt;"&amp;"NL",$D$5:$D$72,"&lt;&gt;"&amp;"HORS LIGUE",G$5:G$72,"&lt;"&amp;G28)+1),Paramètres!$B$3:$C$56,2,FALSE)*Paramètres!$K$4))</f>
        <v>0</v>
      </c>
      <c r="I28" s="36"/>
      <c r="J28" s="2">
        <f>IF(I$2="Bike &amp; Run",IF(ISNA(VLOOKUP(I28,Paramètres!$B$3:$C$56,2,FALSE)),0,VLOOKUP(I28,Paramètres!$B$3:$C$56,2,FALSE)*Paramètres!$K$5),IF(OR(I28="",OR($D28="",$D28="NL",$D28="HORS LIGUE")),0,VLOOKUP(IF(OR(I28="",OR($D28="",$D28="NL",$D28="HORS LIGUE")),"",COUNTIFS($D$5:$D$72,"&lt;&gt;"&amp;"",$D$5:$D$72,"&lt;&gt;"&amp;"NL",$D$5:$D$72,"&lt;&gt;"&amp;"HORS LIGUE",I$5:I$72,"&lt;"&amp;I28)+1),Paramètres!$B$3:$C$56,2,FALSE)*Paramètres!$K$5))</f>
        <v>0</v>
      </c>
      <c r="K28" s="4"/>
      <c r="L28" s="2">
        <f>IF(K$2="Bike &amp; Run",IF(ISNA(VLOOKUP(K28,Paramètres!$B$3:$C$56,2,FALSE)),0,VLOOKUP(K28,Paramètres!$B$3:$C$56,2,FALSE)*Paramètres!$K$6),IF(OR(K28="",OR($D28="",$D28="NL",$D28="HORS LIGUE")),0,VLOOKUP(IF(OR(K28="",OR($D28="",$D28="NL",$D28="HORS LIGUE")),"",COUNTIFS($D$5:$D$72,"&lt;&gt;"&amp;"",$D$5:$D$72,"&lt;&gt;"&amp;"NL",$D$5:$D$72,"&lt;&gt;"&amp;"HORS LIGUE",K$5:K$72,"&lt;"&amp;K28)+1),Paramètres!$B$3:$C$56,2,FALSE)*Paramètres!$K$6))</f>
        <v>0</v>
      </c>
      <c r="M28" s="4"/>
      <c r="N28" s="2">
        <f>IF(M$2="Bike &amp; Run",IF(ISNA(VLOOKUP(M28,Paramètres!$B$3:$C$56,2,FALSE)),0,VLOOKUP(M28,Paramètres!$B$3:$C$56,2,FALSE)*Paramètres!$K$7),IF(OR(M28="",OR($D28="",$D28="NL",$D28="HORS LIGUE")),0,VLOOKUP(IF(OR(M28="",OR($D28="",$D28="NL",$D28="HORS LIGUE")),"",COUNTIFS($D$5:$D$72,"&lt;&gt;"&amp;"",$D$5:$D$72,"&lt;&gt;"&amp;"NL",$D$5:$D$72,"&lt;&gt;"&amp;"HORS LIGUE",M$5:M$72,"&lt;"&amp;M28)+1),Paramètres!$B$3:$C$56,2,FALSE)*Paramètres!$K$7))</f>
        <v>0</v>
      </c>
      <c r="O28" s="46"/>
      <c r="P28" s="2">
        <f>IF(O$2="Bike &amp; Run",IF(ISNA(VLOOKUP(O28,Paramètres!$B$3:$C$56,2,FALSE)),0,VLOOKUP(O28,Paramètres!$B$3:$C$56,2,FALSE)*Paramètres!$K$8),IF(OR(O28="",OR($D28="",$D28="NL",$D28="HORS LIGUE")),0,VLOOKUP(IF(OR(O28="",OR($D28="",$D28="NL",$D28="HORS LIGUE")),"",COUNTIFS($D$5:$D$72,"&lt;&gt;"&amp;"",$D$5:$D$72,"&lt;&gt;"&amp;"NL",$D$5:$D$72,"&lt;&gt;"&amp;"HORS LIGUE",O$5:O$72,"&lt;"&amp;O28)+1),Paramètres!$B$3:$C$56,2,FALSE)*Paramètres!$K$8))</f>
        <v>0</v>
      </c>
      <c r="Q28" s="46"/>
      <c r="R28" s="2">
        <f>IF(Q$2="Bike &amp; Run",IF(ISNA(VLOOKUP(Q28,Paramètres!$B$3:$C$56,2,FALSE)),0,VLOOKUP(Q28,Paramètres!$B$3:$C$56,2,FALSE)*Paramètres!$K$9),IF(OR(Q28="",OR($D28="",$D28="NL",$D28="HORS LIGUE")),0,VLOOKUP(IF(OR(Q28="",OR($D28="",$D28="NL",$D28="HORS LIGUE")),"",COUNTIFS($D$5:$D$72,"&lt;&gt;"&amp;"",$D$5:$D$72,"&lt;&gt;"&amp;"NL",$D$5:$D$72,"&lt;&gt;"&amp;"HORS LIGUE",Q$5:Q$72,"&lt;"&amp;Q28)+1),Paramètres!$B$3:$C$56,2,FALSE)*Paramètres!$K$9))</f>
        <v>0</v>
      </c>
      <c r="S28" s="46"/>
      <c r="T28" s="2">
        <f>IF(S$2="Bike &amp; Run",IF(ISNA(VLOOKUP(S28,Paramètres!$B$3:$C$56,2,FALSE)),0,VLOOKUP(S28,Paramètres!$B$3:$C$56,2,FALSE)*Paramètres!$K$10),IF(OR(S28="",OR($D28="",$D28="NL",$D28="HORS LIGUE")),0,VLOOKUP(IF(OR(S28="",OR($D28="",$D28="NL",$D28="HORS LIGUE")),"",COUNTIFS($D$5:$D$72,"&lt;&gt;"&amp;"",$D$5:$D$72,"&lt;&gt;"&amp;"NL",$D$5:$D$72,"&lt;&gt;"&amp;"HORS LIGUE",S$5:S$72,"&lt;"&amp;S28)+1),Paramètres!$B$3:$C$56,2,FALSE)*Paramètres!$K$10))</f>
        <v>0</v>
      </c>
      <c r="U28" s="46"/>
      <c r="V28" s="2">
        <f>IF(U$2="Bike &amp; Run",IF(ISNA(VLOOKUP(U28,Paramètres!$B$3:$C$56,2,FALSE)),0,VLOOKUP(U28,Paramètres!$B$3:$C$56,2,FALSE)*Paramètres!$K$11),IF(OR(U28="",OR($D28="",$D28="NL",$D28="HORS LIGUE")),0,VLOOKUP(IF(OR(U28="",OR($D28="",$D28="NL",$D28="HORS LIGUE")),"",COUNTIFS($D$5:$D$72,"&lt;&gt;"&amp;"",$D$5:$D$72,"&lt;&gt;"&amp;"NL",$D$5:$D$72,"&lt;&gt;"&amp;"HORS LIGUE",U$5:U$72,"&lt;"&amp;U28)+1),Paramètres!$B$3:$C$56,2,FALSE)*Paramètres!$K$11))</f>
        <v>0</v>
      </c>
      <c r="W28" s="46"/>
      <c r="X28" s="2">
        <f>IF(W$2="Bike &amp; Run",IF(ISNA(VLOOKUP(W28,Paramètres!$B$3:$C$56,2,FALSE)),0,VLOOKUP(W28,Paramètres!$B$3:$C$56,2,FALSE)*Paramètres!$K$12),IF(OR(W28="",OR($D28="",$D28="NL",$D28="HORS LIGUE")),0,VLOOKUP(IF(OR(W28="",OR($D28="",$D28="NL",$D28="HORS LIGUE")),"",COUNTIFS($D$5:$D$72,"&lt;&gt;"&amp;"",$D$5:$D$72,"&lt;&gt;"&amp;"NL",$D$5:$D$72,"&lt;&gt;"&amp;"HORS LIGUE",W$5:W$72,"&lt;"&amp;W28)+1),Paramètres!$B$3:$C$56,2,FALSE)*Paramètres!$K$12))</f>
        <v>0</v>
      </c>
      <c r="Y28" s="46"/>
      <c r="Z28" s="2">
        <f>IF(Y$2="Bike &amp; Run",IF(ISNA(VLOOKUP(Y28,Paramètres!$B$3:$C$56,2,FALSE)),0,VLOOKUP(Y28,Paramètres!$B$3:$C$56,2,FALSE)*Paramètres!$K$13),IF(OR(Y28="",OR($D28="",$D28="NL",$D28="HORS LIGUE")),0,VLOOKUP(IF(OR(Y28="",OR($D28="",$D28="NL",$D28="HORS LIGUE")),"",COUNTIFS($D$5:$D$72,"&lt;&gt;"&amp;"",$D$5:$D$72,"&lt;&gt;"&amp;"NL",$D$5:$D$72,"&lt;&gt;"&amp;"HORS LIGUE",Y$5:Y$72,"&lt;"&amp;Y28)+1),Paramètres!$B$3:$C$56,2,FALSE)*Paramètres!$K$13))</f>
        <v>0</v>
      </c>
      <c r="AA28" s="46"/>
      <c r="AB28" s="2">
        <f>IF(AA$2="Bike &amp; Run",IF(ISNA(VLOOKUP(AA28,Paramètres!$B$3:$C$56,2,FALSE)),0,VLOOKUP(AA28,Paramètres!$B$3:$C$56,2,FALSE)*Paramètres!$K$14),IF(OR(AA28="",OR($D28="",$D28="NL",$D28="HORS LIGUE")),0,VLOOKUP(IF(OR(AA28="",OR($D28="",$D28="NL",$D28="HORS LIGUE")),"",COUNTIFS($D$5:$D$72,"&lt;&gt;"&amp;"",$D$5:$D$72,"&lt;&gt;"&amp;"NL",$D$5:$D$72,"&lt;&gt;"&amp;"HORS LIGUE",AA$5:AA$72,"&lt;"&amp;AA28)+1),Paramètres!$B$3:$C$56,2,FALSE)*Paramètres!$K$14))</f>
        <v>0</v>
      </c>
      <c r="AC28" s="46"/>
      <c r="AD28" s="2">
        <f>IF(AC$2="Bike &amp; Run",IF(ISNA(VLOOKUP(AC28,Paramètres!$B$3:$C$56,2,FALSE)),0,VLOOKUP(AC28,Paramètres!$B$3:$C$56,2,FALSE)*Paramètres!$K$15),IF(OR(AC28="",OR($D28="",$D28="NL",$D28="HORS LIGUE")),0,VLOOKUP(IF(OR(AC28="",OR($D28="",$D28="NL",$D28="HORS LIGUE")),"",COUNTIFS($D$5:$D$72,"&lt;&gt;"&amp;"",$D$5:$D$72,"&lt;&gt;"&amp;"NL",$D$5:$D$72,"&lt;&gt;"&amp;"HORS LIGUE",AC$5:AC$72,"&lt;"&amp;AC28)+1),Paramètres!$B$3:$C$56,2,FALSE)*Paramètres!$K$15))</f>
        <v>0</v>
      </c>
      <c r="AE28" s="46"/>
      <c r="AF28" s="2">
        <f>IF(AE$2="Bike &amp; Run",IF(ISNA(VLOOKUP(AE28,Paramètres!$B$3:$C$56,2,FALSE)),0,VLOOKUP(AE28,Paramètres!$B$3:$C$56,2,FALSE)*Paramètres!$K$16),IF(OR(AE28="",OR($D28="",$D28="NL",$D28="HORS LIGUE")),0,VLOOKUP(IF(OR(AE28="",OR($D28="",$D28="NL",$D28="HORS LIGUE")),"",COUNTIFS($D$5:$D$72,"&lt;&gt;"&amp;"",$D$5:$D$72,"&lt;&gt;"&amp;"NL",$D$5:$D$72,"&lt;&gt;"&amp;"HORS LIGUE",AE$5:AE$72,"&lt;"&amp;AE28)+1),Paramètres!$B$3:$C$56,2,FALSE)*Paramètres!$K$16))</f>
        <v>0</v>
      </c>
      <c r="AG28" s="46"/>
      <c r="AH28" s="2">
        <f>IF(AG$2="Bike &amp; Run",IF(ISNA(VLOOKUP(AG28,Paramètres!$B$3:$C$56,2,FALSE)),0,VLOOKUP(AG28,Paramètres!$B$3:$C$56,2,FALSE)*Paramètres!$K$17),IF(OR(AG28="",OR($D28="",$D28="NL",$D28="HORS LIGUE")),0,VLOOKUP(IF(OR(AG28="",OR($D28="",$D28="NL",$D28="HORS LIGUE")),"",COUNTIFS($D$5:$D$72,"&lt;&gt;"&amp;"",$D$5:$D$72,"&lt;&gt;"&amp;"NL",$D$5:$D$72,"&lt;&gt;"&amp;"HORS LIGUE",AG$5:AG$72,"&lt;"&amp;AG28)+1),Paramètres!$B$3:$C$56,2,FALSE)*Paramètres!$K$17))</f>
        <v>0</v>
      </c>
      <c r="AI28" s="40">
        <f t="shared" si="0"/>
        <v>0</v>
      </c>
      <c r="AJ28" s="3" t="str">
        <f t="shared" si="1"/>
        <v/>
      </c>
      <c r="AK28" s="5">
        <f t="shared" si="2"/>
        <v>0</v>
      </c>
      <c r="AL28" s="41">
        <f t="shared" si="3"/>
        <v>0</v>
      </c>
      <c r="AM28" s="33" t="str">
        <f t="shared" si="4"/>
        <v/>
      </c>
      <c r="AO28" s="22">
        <f t="shared" si="5"/>
        <v>0</v>
      </c>
      <c r="AP28">
        <f t="shared" si="6"/>
        <v>0</v>
      </c>
      <c r="AQ28">
        <f t="shared" si="7"/>
        <v>0</v>
      </c>
      <c r="AR28">
        <f t="shared" si="8"/>
        <v>0</v>
      </c>
      <c r="AS28">
        <f t="shared" si="9"/>
        <v>0</v>
      </c>
      <c r="AT28">
        <f t="shared" si="10"/>
        <v>0</v>
      </c>
      <c r="AU28">
        <f t="shared" si="11"/>
        <v>0</v>
      </c>
      <c r="AV28">
        <f t="shared" si="12"/>
        <v>0</v>
      </c>
      <c r="AW28">
        <f t="shared" si="13"/>
        <v>0</v>
      </c>
      <c r="AX28">
        <f t="shared" si="14"/>
        <v>0</v>
      </c>
      <c r="AY28">
        <f t="shared" si="15"/>
        <v>0</v>
      </c>
      <c r="AZ28">
        <f t="shared" si="16"/>
        <v>0</v>
      </c>
      <c r="BA28">
        <f t="shared" si="17"/>
        <v>0</v>
      </c>
      <c r="BB28">
        <f t="shared" si="18"/>
        <v>0</v>
      </c>
      <c r="BC28">
        <f t="shared" si="19"/>
        <v>0</v>
      </c>
      <c r="BD28">
        <f t="shared" si="20"/>
        <v>0</v>
      </c>
      <c r="BE28" s="22">
        <f t="shared" ref="BE28:BR28" si="44">BD28+LARGE($AO28:$BC28,BE$4)</f>
        <v>0</v>
      </c>
      <c r="BF28" s="22">
        <f t="shared" si="44"/>
        <v>0</v>
      </c>
      <c r="BG28" s="22">
        <f t="shared" si="44"/>
        <v>0</v>
      </c>
      <c r="BH28" s="22">
        <f t="shared" si="44"/>
        <v>0</v>
      </c>
      <c r="BI28" s="22">
        <f t="shared" si="44"/>
        <v>0</v>
      </c>
      <c r="BJ28" s="22">
        <f t="shared" si="44"/>
        <v>0</v>
      </c>
      <c r="BK28" s="22">
        <f t="shared" si="44"/>
        <v>0</v>
      </c>
      <c r="BL28" s="22">
        <f t="shared" si="44"/>
        <v>0</v>
      </c>
      <c r="BM28" s="22">
        <f t="shared" si="44"/>
        <v>0</v>
      </c>
      <c r="BN28" s="22">
        <f t="shared" si="44"/>
        <v>0</v>
      </c>
      <c r="BO28" s="22">
        <f t="shared" si="44"/>
        <v>0</v>
      </c>
      <c r="BP28" s="22">
        <f t="shared" si="44"/>
        <v>0</v>
      </c>
      <c r="BQ28" s="22">
        <f t="shared" si="44"/>
        <v>0</v>
      </c>
      <c r="BR28" s="22">
        <f t="shared" si="44"/>
        <v>0</v>
      </c>
    </row>
    <row r="29" spans="1:70" ht="16.5">
      <c r="A29" s="14" t="s">
        <v>597</v>
      </c>
      <c r="B29" s="61" t="str">
        <f>IF(ISNA(VLOOKUP(A29,'Licenciés Jeunes 2023'!A:C,3,0)),"",VLOOKUP(A29,'Licenciés Jeunes 2023'!A:C,3,0))</f>
        <v/>
      </c>
      <c r="C29" s="32" t="str">
        <f>IF(ISNA(VLOOKUP(A29,'Licenciés Jeunes 2023'!A:C,2,0)),"",VLOOKUP(A29,'Licenciés Jeunes 2023'!A:C,2,0))</f>
        <v/>
      </c>
      <c r="D29" s="32" t="str">
        <f>IF(ISNA(VLOOKUP(A29,'Licenciés Jeunes 2023'!A:F,6,0)),"",VLOOKUP(A29,'Licenciés Jeunes 2023'!A:F,6,0))</f>
        <v/>
      </c>
      <c r="E29" s="6"/>
      <c r="F29" s="2">
        <f>IF(E$2="Bike &amp; Run",IF(ISNA(VLOOKUP(E29,Paramètres!$B$3:$C$56,2,FALSE)),0,VLOOKUP(E29,Paramètres!$B$3:$C$56,2,FALSE)*Paramètres!$K$3),IF(OR(E29="",OR($D29="",$D29="NL",$D29="HORS LIGUE")),0,VLOOKUP(IF(OR(E29="",OR($D29="",$D29="NL",$D29="HORS LIGUE")),"",COUNTIFS($D$5:$D$72,"&lt;&gt;"&amp;"",$D$5:$D$72,"&lt;&gt;"&amp;"NL",$D$5:$D$72,"&lt;&gt;"&amp;"HORS LIGUE",E$5:E$72,"&lt;"&amp;E29)+1),Paramètres!$B$3:$C$56,2,FALSE)*Paramètres!$K$3))</f>
        <v>0</v>
      </c>
      <c r="G29" s="4"/>
      <c r="H29" s="2">
        <f>IF(G$2="Bike &amp; Run",IF(ISNA(VLOOKUP(G29,Paramètres!$B$3:$C$56,2,FALSE)),0,VLOOKUP(G29,Paramètres!$B$3:$C$56,2,FALSE)*Paramètres!$K$4),IF(OR(G29="",OR($D29="",$D29="NL",$D29="HORS LIGUE")),0,VLOOKUP(IF(OR(G29="",OR($D29="",$D29="NL",$D29="HORS LIGUE")),"",COUNTIFS($D$5:$D$72,"&lt;&gt;"&amp;"",$D$5:$D$72,"&lt;&gt;"&amp;"NL",$D$5:$D$72,"&lt;&gt;"&amp;"HORS LIGUE",G$5:G$72,"&lt;"&amp;G29)+1),Paramètres!$B$3:$C$56,2,FALSE)*Paramètres!$K$4))</f>
        <v>0</v>
      </c>
      <c r="I29" s="36"/>
      <c r="J29" s="2">
        <f>IF(I$2="Bike &amp; Run",IF(ISNA(VLOOKUP(I29,Paramètres!$B$3:$C$56,2,FALSE)),0,VLOOKUP(I29,Paramètres!$B$3:$C$56,2,FALSE)*Paramètres!$K$5),IF(OR(I29="",OR($D29="",$D29="NL",$D29="HORS LIGUE")),0,VLOOKUP(IF(OR(I29="",OR($D29="",$D29="NL",$D29="HORS LIGUE")),"",COUNTIFS($D$5:$D$72,"&lt;&gt;"&amp;"",$D$5:$D$72,"&lt;&gt;"&amp;"NL",$D$5:$D$72,"&lt;&gt;"&amp;"HORS LIGUE",I$5:I$72,"&lt;"&amp;I29)+1),Paramètres!$B$3:$C$56,2,FALSE)*Paramètres!$K$5))</f>
        <v>0</v>
      </c>
      <c r="K29" s="4"/>
      <c r="L29" s="2">
        <f>IF(K$2="Bike &amp; Run",IF(ISNA(VLOOKUP(K29,Paramètres!$B$3:$C$56,2,FALSE)),0,VLOOKUP(K29,Paramètres!$B$3:$C$56,2,FALSE)*Paramètres!$K$6),IF(OR(K29="",OR($D29="",$D29="NL",$D29="HORS LIGUE")),0,VLOOKUP(IF(OR(K29="",OR($D29="",$D29="NL",$D29="HORS LIGUE")),"",COUNTIFS($D$5:$D$72,"&lt;&gt;"&amp;"",$D$5:$D$72,"&lt;&gt;"&amp;"NL",$D$5:$D$72,"&lt;&gt;"&amp;"HORS LIGUE",K$5:K$72,"&lt;"&amp;K29)+1),Paramètres!$B$3:$C$56,2,FALSE)*Paramètres!$K$6))</f>
        <v>0</v>
      </c>
      <c r="M29" s="4"/>
      <c r="N29" s="2">
        <f>IF(M$2="Bike &amp; Run",IF(ISNA(VLOOKUP(M29,Paramètres!$B$3:$C$56,2,FALSE)),0,VLOOKUP(M29,Paramètres!$B$3:$C$56,2,FALSE)*Paramètres!$K$7),IF(OR(M29="",OR($D29="",$D29="NL",$D29="HORS LIGUE")),0,VLOOKUP(IF(OR(M29="",OR($D29="",$D29="NL",$D29="HORS LIGUE")),"",COUNTIFS($D$5:$D$72,"&lt;&gt;"&amp;"",$D$5:$D$72,"&lt;&gt;"&amp;"NL",$D$5:$D$72,"&lt;&gt;"&amp;"HORS LIGUE",M$5:M$72,"&lt;"&amp;M29)+1),Paramètres!$B$3:$C$56,2,FALSE)*Paramètres!$K$7))</f>
        <v>0</v>
      </c>
      <c r="O29" s="46"/>
      <c r="P29" s="2">
        <f>IF(O$2="Bike &amp; Run",IF(ISNA(VLOOKUP(O29,Paramètres!$B$3:$C$56,2,FALSE)),0,VLOOKUP(O29,Paramètres!$B$3:$C$56,2,FALSE)*Paramètres!$K$8),IF(OR(O29="",OR($D29="",$D29="NL",$D29="HORS LIGUE")),0,VLOOKUP(IF(OR(O29="",OR($D29="",$D29="NL",$D29="HORS LIGUE")),"",COUNTIFS($D$5:$D$72,"&lt;&gt;"&amp;"",$D$5:$D$72,"&lt;&gt;"&amp;"NL",$D$5:$D$72,"&lt;&gt;"&amp;"HORS LIGUE",O$5:O$72,"&lt;"&amp;O29)+1),Paramètres!$B$3:$C$56,2,FALSE)*Paramètres!$K$8))</f>
        <v>0</v>
      </c>
      <c r="Q29" s="46"/>
      <c r="R29" s="2">
        <f>IF(Q$2="Bike &amp; Run",IF(ISNA(VLOOKUP(Q29,Paramètres!$B$3:$C$56,2,FALSE)),0,VLOOKUP(Q29,Paramètres!$B$3:$C$56,2,FALSE)*Paramètres!$K$9),IF(OR(Q29="",OR($D29="",$D29="NL",$D29="HORS LIGUE")),0,VLOOKUP(IF(OR(Q29="",OR($D29="",$D29="NL",$D29="HORS LIGUE")),"",COUNTIFS($D$5:$D$72,"&lt;&gt;"&amp;"",$D$5:$D$72,"&lt;&gt;"&amp;"NL",$D$5:$D$72,"&lt;&gt;"&amp;"HORS LIGUE",Q$5:Q$72,"&lt;"&amp;Q29)+1),Paramètres!$B$3:$C$56,2,FALSE)*Paramètres!$K$9))</f>
        <v>0</v>
      </c>
      <c r="S29" s="46"/>
      <c r="T29" s="2">
        <f>IF(S$2="Bike &amp; Run",IF(ISNA(VLOOKUP(S29,Paramètres!$B$3:$C$56,2,FALSE)),0,VLOOKUP(S29,Paramètres!$B$3:$C$56,2,FALSE)*Paramètres!$K$10),IF(OR(S29="",OR($D29="",$D29="NL",$D29="HORS LIGUE")),0,VLOOKUP(IF(OR(S29="",OR($D29="",$D29="NL",$D29="HORS LIGUE")),"",COUNTIFS($D$5:$D$72,"&lt;&gt;"&amp;"",$D$5:$D$72,"&lt;&gt;"&amp;"NL",$D$5:$D$72,"&lt;&gt;"&amp;"HORS LIGUE",S$5:S$72,"&lt;"&amp;S29)+1),Paramètres!$B$3:$C$56,2,FALSE)*Paramètres!$K$10))</f>
        <v>0</v>
      </c>
      <c r="U29" s="46"/>
      <c r="V29" s="2">
        <f>IF(U$2="Bike &amp; Run",IF(ISNA(VLOOKUP(U29,Paramètres!$B$3:$C$56,2,FALSE)),0,VLOOKUP(U29,Paramètres!$B$3:$C$56,2,FALSE)*Paramètres!$K$11),IF(OR(U29="",OR($D29="",$D29="NL",$D29="HORS LIGUE")),0,VLOOKUP(IF(OR(U29="",OR($D29="",$D29="NL",$D29="HORS LIGUE")),"",COUNTIFS($D$5:$D$72,"&lt;&gt;"&amp;"",$D$5:$D$72,"&lt;&gt;"&amp;"NL",$D$5:$D$72,"&lt;&gt;"&amp;"HORS LIGUE",U$5:U$72,"&lt;"&amp;U29)+1),Paramètres!$B$3:$C$56,2,FALSE)*Paramètres!$K$11))</f>
        <v>0</v>
      </c>
      <c r="W29" s="46"/>
      <c r="X29" s="2">
        <f>IF(W$2="Bike &amp; Run",IF(ISNA(VLOOKUP(W29,Paramètres!$B$3:$C$56,2,FALSE)),0,VLOOKUP(W29,Paramètres!$B$3:$C$56,2,FALSE)*Paramètres!$K$12),IF(OR(W29="",OR($D29="",$D29="NL",$D29="HORS LIGUE")),0,VLOOKUP(IF(OR(W29="",OR($D29="",$D29="NL",$D29="HORS LIGUE")),"",COUNTIFS($D$5:$D$72,"&lt;&gt;"&amp;"",$D$5:$D$72,"&lt;&gt;"&amp;"NL",$D$5:$D$72,"&lt;&gt;"&amp;"HORS LIGUE",W$5:W$72,"&lt;"&amp;W29)+1),Paramètres!$B$3:$C$56,2,FALSE)*Paramètres!$K$12))</f>
        <v>0</v>
      </c>
      <c r="Y29" s="46"/>
      <c r="Z29" s="2">
        <f>IF(Y$2="Bike &amp; Run",IF(ISNA(VLOOKUP(Y29,Paramètres!$B$3:$C$56,2,FALSE)),0,VLOOKUP(Y29,Paramètres!$B$3:$C$56,2,FALSE)*Paramètres!$K$13),IF(OR(Y29="",OR($D29="",$D29="NL",$D29="HORS LIGUE")),0,VLOOKUP(IF(OR(Y29="",OR($D29="",$D29="NL",$D29="HORS LIGUE")),"",COUNTIFS($D$5:$D$72,"&lt;&gt;"&amp;"",$D$5:$D$72,"&lt;&gt;"&amp;"NL",$D$5:$D$72,"&lt;&gt;"&amp;"HORS LIGUE",Y$5:Y$72,"&lt;"&amp;Y29)+1),Paramètres!$B$3:$C$56,2,FALSE)*Paramètres!$K$13))</f>
        <v>0</v>
      </c>
      <c r="AA29" s="46"/>
      <c r="AB29" s="2">
        <f>IF(AA$2="Bike &amp; Run",IF(ISNA(VLOOKUP(AA29,Paramètres!$B$3:$C$56,2,FALSE)),0,VLOOKUP(AA29,Paramètres!$B$3:$C$56,2,FALSE)*Paramètres!$K$14),IF(OR(AA29="",OR($D29="",$D29="NL",$D29="HORS LIGUE")),0,VLOOKUP(IF(OR(AA29="",OR($D29="",$D29="NL",$D29="HORS LIGUE")),"",COUNTIFS($D$5:$D$72,"&lt;&gt;"&amp;"",$D$5:$D$72,"&lt;&gt;"&amp;"NL",$D$5:$D$72,"&lt;&gt;"&amp;"HORS LIGUE",AA$5:AA$72,"&lt;"&amp;AA29)+1),Paramètres!$B$3:$C$56,2,FALSE)*Paramètres!$K$14))</f>
        <v>0</v>
      </c>
      <c r="AC29" s="46"/>
      <c r="AD29" s="2">
        <f>IF(AC$2="Bike &amp; Run",IF(ISNA(VLOOKUP(AC29,Paramètres!$B$3:$C$56,2,FALSE)),0,VLOOKUP(AC29,Paramètres!$B$3:$C$56,2,FALSE)*Paramètres!$K$15),IF(OR(AC29="",OR($D29="",$D29="NL",$D29="HORS LIGUE")),0,VLOOKUP(IF(OR(AC29="",OR($D29="",$D29="NL",$D29="HORS LIGUE")),"",COUNTIFS($D$5:$D$72,"&lt;&gt;"&amp;"",$D$5:$D$72,"&lt;&gt;"&amp;"NL",$D$5:$D$72,"&lt;&gt;"&amp;"HORS LIGUE",AC$5:AC$72,"&lt;"&amp;AC29)+1),Paramètres!$B$3:$C$56,2,FALSE)*Paramètres!$K$15))</f>
        <v>0</v>
      </c>
      <c r="AE29" s="46"/>
      <c r="AF29" s="2">
        <f>IF(AE$2="Bike &amp; Run",IF(ISNA(VLOOKUP(AE29,Paramètres!$B$3:$C$56,2,FALSE)),0,VLOOKUP(AE29,Paramètres!$B$3:$C$56,2,FALSE)*Paramètres!$K$16),IF(OR(AE29="",OR($D29="",$D29="NL",$D29="HORS LIGUE")),0,VLOOKUP(IF(OR(AE29="",OR($D29="",$D29="NL",$D29="HORS LIGUE")),"",COUNTIFS($D$5:$D$72,"&lt;&gt;"&amp;"",$D$5:$D$72,"&lt;&gt;"&amp;"NL",$D$5:$D$72,"&lt;&gt;"&amp;"HORS LIGUE",AE$5:AE$72,"&lt;"&amp;AE29)+1),Paramètres!$B$3:$C$56,2,FALSE)*Paramètres!$K$16))</f>
        <v>0</v>
      </c>
      <c r="AG29" s="46"/>
      <c r="AH29" s="2">
        <f>IF(AG$2="Bike &amp; Run",IF(ISNA(VLOOKUP(AG29,Paramètres!$B$3:$C$56,2,FALSE)),0,VLOOKUP(AG29,Paramètres!$B$3:$C$56,2,FALSE)*Paramètres!$K$17),IF(OR(AG29="",OR($D29="",$D29="NL",$D29="HORS LIGUE")),0,VLOOKUP(IF(OR(AG29="",OR($D29="",$D29="NL",$D29="HORS LIGUE")),"",COUNTIFS($D$5:$D$72,"&lt;&gt;"&amp;"",$D$5:$D$72,"&lt;&gt;"&amp;"NL",$D$5:$D$72,"&lt;&gt;"&amp;"HORS LIGUE",AG$5:AG$72,"&lt;"&amp;AG29)+1),Paramètres!$B$3:$C$56,2,FALSE)*Paramètres!$K$17))</f>
        <v>0</v>
      </c>
      <c r="AI29" s="40">
        <f t="shared" si="0"/>
        <v>0</v>
      </c>
      <c r="AJ29" s="3" t="str">
        <f t="shared" si="1"/>
        <v/>
      </c>
      <c r="AK29" s="5">
        <f t="shared" si="2"/>
        <v>0</v>
      </c>
      <c r="AL29" s="41">
        <f t="shared" si="3"/>
        <v>0</v>
      </c>
      <c r="AM29" s="33" t="str">
        <f t="shared" si="4"/>
        <v/>
      </c>
      <c r="AO29" s="22">
        <f t="shared" si="5"/>
        <v>0</v>
      </c>
      <c r="AP29">
        <f t="shared" si="6"/>
        <v>0</v>
      </c>
      <c r="AQ29">
        <f t="shared" si="7"/>
        <v>0</v>
      </c>
      <c r="AR29">
        <f t="shared" si="8"/>
        <v>0</v>
      </c>
      <c r="AS29">
        <f t="shared" si="9"/>
        <v>0</v>
      </c>
      <c r="AT29">
        <f t="shared" si="10"/>
        <v>0</v>
      </c>
      <c r="AU29">
        <f t="shared" si="11"/>
        <v>0</v>
      </c>
      <c r="AV29">
        <f t="shared" si="12"/>
        <v>0</v>
      </c>
      <c r="AW29">
        <f t="shared" si="13"/>
        <v>0</v>
      </c>
      <c r="AX29">
        <f t="shared" si="14"/>
        <v>0</v>
      </c>
      <c r="AY29">
        <f t="shared" si="15"/>
        <v>0</v>
      </c>
      <c r="AZ29">
        <f t="shared" si="16"/>
        <v>0</v>
      </c>
      <c r="BA29">
        <f t="shared" si="17"/>
        <v>0</v>
      </c>
      <c r="BB29">
        <f t="shared" si="18"/>
        <v>0</v>
      </c>
      <c r="BC29">
        <f t="shared" si="19"/>
        <v>0</v>
      </c>
      <c r="BD29">
        <f t="shared" si="20"/>
        <v>0</v>
      </c>
      <c r="BE29" s="22">
        <f t="shared" ref="BE29:BR29" si="45">BD29+LARGE($AO29:$BC29,BE$4)</f>
        <v>0</v>
      </c>
      <c r="BF29" s="22">
        <f t="shared" si="45"/>
        <v>0</v>
      </c>
      <c r="BG29" s="22">
        <f t="shared" si="45"/>
        <v>0</v>
      </c>
      <c r="BH29" s="22">
        <f t="shared" si="45"/>
        <v>0</v>
      </c>
      <c r="BI29" s="22">
        <f t="shared" si="45"/>
        <v>0</v>
      </c>
      <c r="BJ29" s="22">
        <f t="shared" si="45"/>
        <v>0</v>
      </c>
      <c r="BK29" s="22">
        <f t="shared" si="45"/>
        <v>0</v>
      </c>
      <c r="BL29" s="22">
        <f t="shared" si="45"/>
        <v>0</v>
      </c>
      <c r="BM29" s="22">
        <f t="shared" si="45"/>
        <v>0</v>
      </c>
      <c r="BN29" s="22">
        <f t="shared" si="45"/>
        <v>0</v>
      </c>
      <c r="BO29" s="22">
        <f t="shared" si="45"/>
        <v>0</v>
      </c>
      <c r="BP29" s="22">
        <f t="shared" si="45"/>
        <v>0</v>
      </c>
      <c r="BQ29" s="22">
        <f t="shared" si="45"/>
        <v>0</v>
      </c>
      <c r="BR29" s="22">
        <f t="shared" si="45"/>
        <v>0</v>
      </c>
    </row>
    <row r="30" spans="1:70" ht="16.5">
      <c r="A30" s="14" t="s">
        <v>609</v>
      </c>
      <c r="B30" s="61" t="str">
        <f>IF(ISNA(VLOOKUP(A30,'Licenciés Jeunes 2023'!A:C,3,0)),"",VLOOKUP(A30,'Licenciés Jeunes 2023'!A:C,3,0))</f>
        <v/>
      </c>
      <c r="C30" s="32" t="str">
        <f>IF(ISNA(VLOOKUP(A30,'Licenciés Jeunes 2023'!A:C,2,0)),"",VLOOKUP(A30,'Licenciés Jeunes 2023'!A:C,2,0))</f>
        <v/>
      </c>
      <c r="D30" s="32" t="str">
        <f>IF(ISNA(VLOOKUP(A30,'Licenciés Jeunes 2023'!A:F,6,0)),"",VLOOKUP(A30,'Licenciés Jeunes 2023'!A:F,6,0))</f>
        <v/>
      </c>
      <c r="E30" s="6"/>
      <c r="F30" s="2">
        <f>IF(E$2="Bike &amp; Run",IF(ISNA(VLOOKUP(E30,Paramètres!$B$3:$C$56,2,FALSE)),0,VLOOKUP(E30,Paramètres!$B$3:$C$56,2,FALSE)*Paramètres!$K$3),IF(OR(E30="",OR($D30="",$D30="NL",$D30="HORS LIGUE")),0,VLOOKUP(IF(OR(E30="",OR($D30="",$D30="NL",$D30="HORS LIGUE")),"",COUNTIFS($D$5:$D$72,"&lt;&gt;"&amp;"",$D$5:$D$72,"&lt;&gt;"&amp;"NL",$D$5:$D$72,"&lt;&gt;"&amp;"HORS LIGUE",E$5:E$72,"&lt;"&amp;E30)+1),Paramètres!$B$3:$C$56,2,FALSE)*Paramètres!$K$3))</f>
        <v>0</v>
      </c>
      <c r="G30" s="4"/>
      <c r="H30" s="2">
        <f>IF(G$2="Bike &amp; Run",IF(ISNA(VLOOKUP(G30,Paramètres!$B$3:$C$56,2,FALSE)),0,VLOOKUP(G30,Paramètres!$B$3:$C$56,2,FALSE)*Paramètres!$K$4),IF(OR(G30="",OR($D30="",$D30="NL",$D30="HORS LIGUE")),0,VLOOKUP(IF(OR(G30="",OR($D30="",$D30="NL",$D30="HORS LIGUE")),"",COUNTIFS($D$5:$D$72,"&lt;&gt;"&amp;"",$D$5:$D$72,"&lt;&gt;"&amp;"NL",$D$5:$D$72,"&lt;&gt;"&amp;"HORS LIGUE",G$5:G$72,"&lt;"&amp;G30)+1),Paramètres!$B$3:$C$56,2,FALSE)*Paramètres!$K$4))</f>
        <v>0</v>
      </c>
      <c r="I30" s="36"/>
      <c r="J30" s="2">
        <f>IF(I$2="Bike &amp; Run",IF(ISNA(VLOOKUP(I30,Paramètres!$B$3:$C$56,2,FALSE)),0,VLOOKUP(I30,Paramètres!$B$3:$C$56,2,FALSE)*Paramètres!$K$5),IF(OR(I30="",OR($D30="",$D30="NL",$D30="HORS LIGUE")),0,VLOOKUP(IF(OR(I30="",OR($D30="",$D30="NL",$D30="HORS LIGUE")),"",COUNTIFS($D$5:$D$72,"&lt;&gt;"&amp;"",$D$5:$D$72,"&lt;&gt;"&amp;"NL",$D$5:$D$72,"&lt;&gt;"&amp;"HORS LIGUE",I$5:I$72,"&lt;"&amp;I30)+1),Paramètres!$B$3:$C$56,2,FALSE)*Paramètres!$K$5))</f>
        <v>0</v>
      </c>
      <c r="K30" s="4"/>
      <c r="L30" s="2">
        <f>IF(K$2="Bike &amp; Run",IF(ISNA(VLOOKUP(K30,Paramètres!$B$3:$C$56,2,FALSE)),0,VLOOKUP(K30,Paramètres!$B$3:$C$56,2,FALSE)*Paramètres!$K$6),IF(OR(K30="",OR($D30="",$D30="NL",$D30="HORS LIGUE")),0,VLOOKUP(IF(OR(K30="",OR($D30="",$D30="NL",$D30="HORS LIGUE")),"",COUNTIFS($D$5:$D$72,"&lt;&gt;"&amp;"",$D$5:$D$72,"&lt;&gt;"&amp;"NL",$D$5:$D$72,"&lt;&gt;"&amp;"HORS LIGUE",K$5:K$72,"&lt;"&amp;K30)+1),Paramètres!$B$3:$C$56,2,FALSE)*Paramètres!$K$6))</f>
        <v>0</v>
      </c>
      <c r="M30" s="4"/>
      <c r="N30" s="2">
        <f>IF(M$2="Bike &amp; Run",IF(ISNA(VLOOKUP(M30,Paramètres!$B$3:$C$56,2,FALSE)),0,VLOOKUP(M30,Paramètres!$B$3:$C$56,2,FALSE)*Paramètres!$K$7),IF(OR(M30="",OR($D30="",$D30="NL",$D30="HORS LIGUE")),0,VLOOKUP(IF(OR(M30="",OR($D30="",$D30="NL",$D30="HORS LIGUE")),"",COUNTIFS($D$5:$D$72,"&lt;&gt;"&amp;"",$D$5:$D$72,"&lt;&gt;"&amp;"NL",$D$5:$D$72,"&lt;&gt;"&amp;"HORS LIGUE",M$5:M$72,"&lt;"&amp;M30)+1),Paramètres!$B$3:$C$56,2,FALSE)*Paramètres!$K$7))</f>
        <v>0</v>
      </c>
      <c r="O30" s="46"/>
      <c r="P30" s="2">
        <f>IF(O$2="Bike &amp; Run",IF(ISNA(VLOOKUP(O30,Paramètres!$B$3:$C$56,2,FALSE)),0,VLOOKUP(O30,Paramètres!$B$3:$C$56,2,FALSE)*Paramètres!$K$8),IF(OR(O30="",OR($D30="",$D30="NL",$D30="HORS LIGUE")),0,VLOOKUP(IF(OR(O30="",OR($D30="",$D30="NL",$D30="HORS LIGUE")),"",COUNTIFS($D$5:$D$72,"&lt;&gt;"&amp;"",$D$5:$D$72,"&lt;&gt;"&amp;"NL",$D$5:$D$72,"&lt;&gt;"&amp;"HORS LIGUE",O$5:O$72,"&lt;"&amp;O30)+1),Paramètres!$B$3:$C$56,2,FALSE)*Paramètres!$K$8))</f>
        <v>0</v>
      </c>
      <c r="Q30" s="46"/>
      <c r="R30" s="2">
        <f>IF(Q$2="Bike &amp; Run",IF(ISNA(VLOOKUP(Q30,Paramètres!$B$3:$C$56,2,FALSE)),0,VLOOKUP(Q30,Paramètres!$B$3:$C$56,2,FALSE)*Paramètres!$K$9),IF(OR(Q30="",OR($D30="",$D30="NL",$D30="HORS LIGUE")),0,VLOOKUP(IF(OR(Q30="",OR($D30="",$D30="NL",$D30="HORS LIGUE")),"",COUNTIFS($D$5:$D$72,"&lt;&gt;"&amp;"",$D$5:$D$72,"&lt;&gt;"&amp;"NL",$D$5:$D$72,"&lt;&gt;"&amp;"HORS LIGUE",Q$5:Q$72,"&lt;"&amp;Q30)+1),Paramètres!$B$3:$C$56,2,FALSE)*Paramètres!$K$9))</f>
        <v>0</v>
      </c>
      <c r="S30" s="46"/>
      <c r="T30" s="2">
        <f>IF(S$2="Bike &amp; Run",IF(ISNA(VLOOKUP(S30,Paramètres!$B$3:$C$56,2,FALSE)),0,VLOOKUP(S30,Paramètres!$B$3:$C$56,2,FALSE)*Paramètres!$K$10),IF(OR(S30="",OR($D30="",$D30="NL",$D30="HORS LIGUE")),0,VLOOKUP(IF(OR(S30="",OR($D30="",$D30="NL",$D30="HORS LIGUE")),"",COUNTIFS($D$5:$D$72,"&lt;&gt;"&amp;"",$D$5:$D$72,"&lt;&gt;"&amp;"NL",$D$5:$D$72,"&lt;&gt;"&amp;"HORS LIGUE",S$5:S$72,"&lt;"&amp;S30)+1),Paramètres!$B$3:$C$56,2,FALSE)*Paramètres!$K$10))</f>
        <v>0</v>
      </c>
      <c r="U30" s="46"/>
      <c r="V30" s="2">
        <f>IF(U$2="Bike &amp; Run",IF(ISNA(VLOOKUP(U30,Paramètres!$B$3:$C$56,2,FALSE)),0,VLOOKUP(U30,Paramètres!$B$3:$C$56,2,FALSE)*Paramètres!$K$11),IF(OR(U30="",OR($D30="",$D30="NL",$D30="HORS LIGUE")),0,VLOOKUP(IF(OR(U30="",OR($D30="",$D30="NL",$D30="HORS LIGUE")),"",COUNTIFS($D$5:$D$72,"&lt;&gt;"&amp;"",$D$5:$D$72,"&lt;&gt;"&amp;"NL",$D$5:$D$72,"&lt;&gt;"&amp;"HORS LIGUE",U$5:U$72,"&lt;"&amp;U30)+1),Paramètres!$B$3:$C$56,2,FALSE)*Paramètres!$K$11))</f>
        <v>0</v>
      </c>
      <c r="W30" s="46"/>
      <c r="X30" s="2">
        <f>IF(W$2="Bike &amp; Run",IF(ISNA(VLOOKUP(W30,Paramètres!$B$3:$C$56,2,FALSE)),0,VLOOKUP(W30,Paramètres!$B$3:$C$56,2,FALSE)*Paramètres!$K$12),IF(OR(W30="",OR($D30="",$D30="NL",$D30="HORS LIGUE")),0,VLOOKUP(IF(OR(W30="",OR($D30="",$D30="NL",$D30="HORS LIGUE")),"",COUNTIFS($D$5:$D$72,"&lt;&gt;"&amp;"",$D$5:$D$72,"&lt;&gt;"&amp;"NL",$D$5:$D$72,"&lt;&gt;"&amp;"HORS LIGUE",W$5:W$72,"&lt;"&amp;W30)+1),Paramètres!$B$3:$C$56,2,FALSE)*Paramètres!$K$12))</f>
        <v>0</v>
      </c>
      <c r="Y30" s="46"/>
      <c r="Z30" s="2">
        <f>IF(Y$2="Bike &amp; Run",IF(ISNA(VLOOKUP(Y30,Paramètres!$B$3:$C$56,2,FALSE)),0,VLOOKUP(Y30,Paramètres!$B$3:$C$56,2,FALSE)*Paramètres!$K$13),IF(OR(Y30="",OR($D30="",$D30="NL",$D30="HORS LIGUE")),0,VLOOKUP(IF(OR(Y30="",OR($D30="",$D30="NL",$D30="HORS LIGUE")),"",COUNTIFS($D$5:$D$72,"&lt;&gt;"&amp;"",$D$5:$D$72,"&lt;&gt;"&amp;"NL",$D$5:$D$72,"&lt;&gt;"&amp;"HORS LIGUE",Y$5:Y$72,"&lt;"&amp;Y30)+1),Paramètres!$B$3:$C$56,2,FALSE)*Paramètres!$K$13))</f>
        <v>0</v>
      </c>
      <c r="AA30" s="46"/>
      <c r="AB30" s="2">
        <f>IF(AA$2="Bike &amp; Run",IF(ISNA(VLOOKUP(AA30,Paramètres!$B$3:$C$56,2,FALSE)),0,VLOOKUP(AA30,Paramètres!$B$3:$C$56,2,FALSE)*Paramètres!$K$14),IF(OR(AA30="",OR($D30="",$D30="NL",$D30="HORS LIGUE")),0,VLOOKUP(IF(OR(AA30="",OR($D30="",$D30="NL",$D30="HORS LIGUE")),"",COUNTIFS($D$5:$D$72,"&lt;&gt;"&amp;"",$D$5:$D$72,"&lt;&gt;"&amp;"NL",$D$5:$D$72,"&lt;&gt;"&amp;"HORS LIGUE",AA$5:AA$72,"&lt;"&amp;AA30)+1),Paramètres!$B$3:$C$56,2,FALSE)*Paramètres!$K$14))</f>
        <v>0</v>
      </c>
      <c r="AC30" s="46"/>
      <c r="AD30" s="2">
        <f>IF(AC$2="Bike &amp; Run",IF(ISNA(VLOOKUP(AC30,Paramètres!$B$3:$C$56,2,FALSE)),0,VLOOKUP(AC30,Paramètres!$B$3:$C$56,2,FALSE)*Paramètres!$K$15),IF(OR(AC30="",OR($D30="",$D30="NL",$D30="HORS LIGUE")),0,VLOOKUP(IF(OR(AC30="",OR($D30="",$D30="NL",$D30="HORS LIGUE")),"",COUNTIFS($D$5:$D$72,"&lt;&gt;"&amp;"",$D$5:$D$72,"&lt;&gt;"&amp;"NL",$D$5:$D$72,"&lt;&gt;"&amp;"HORS LIGUE",AC$5:AC$72,"&lt;"&amp;AC30)+1),Paramètres!$B$3:$C$56,2,FALSE)*Paramètres!$K$15))</f>
        <v>0</v>
      </c>
      <c r="AE30" s="46"/>
      <c r="AF30" s="2">
        <f>IF(AE$2="Bike &amp; Run",IF(ISNA(VLOOKUP(AE30,Paramètres!$B$3:$C$56,2,FALSE)),0,VLOOKUP(AE30,Paramètres!$B$3:$C$56,2,FALSE)*Paramètres!$K$16),IF(OR(AE30="",OR($D30="",$D30="NL",$D30="HORS LIGUE")),0,VLOOKUP(IF(OR(AE30="",OR($D30="",$D30="NL",$D30="HORS LIGUE")),"",COUNTIFS($D$5:$D$72,"&lt;&gt;"&amp;"",$D$5:$D$72,"&lt;&gt;"&amp;"NL",$D$5:$D$72,"&lt;&gt;"&amp;"HORS LIGUE",AE$5:AE$72,"&lt;"&amp;AE30)+1),Paramètres!$B$3:$C$56,2,FALSE)*Paramètres!$K$16))</f>
        <v>0</v>
      </c>
      <c r="AG30" s="46"/>
      <c r="AH30" s="2">
        <f>IF(AG$2="Bike &amp; Run",IF(ISNA(VLOOKUP(AG30,Paramètres!$B$3:$C$56,2,FALSE)),0,VLOOKUP(AG30,Paramètres!$B$3:$C$56,2,FALSE)*Paramètres!$K$17),IF(OR(AG30="",OR($D30="",$D30="NL",$D30="HORS LIGUE")),0,VLOOKUP(IF(OR(AG30="",OR($D30="",$D30="NL",$D30="HORS LIGUE")),"",COUNTIFS($D$5:$D$72,"&lt;&gt;"&amp;"",$D$5:$D$72,"&lt;&gt;"&amp;"NL",$D$5:$D$72,"&lt;&gt;"&amp;"HORS LIGUE",AG$5:AG$72,"&lt;"&amp;AG30)+1),Paramètres!$B$3:$C$56,2,FALSE)*Paramètres!$K$17))</f>
        <v>0</v>
      </c>
      <c r="AI30" s="40">
        <f t="shared" si="0"/>
        <v>0</v>
      </c>
      <c r="AJ30" s="3" t="str">
        <f t="shared" si="1"/>
        <v/>
      </c>
      <c r="AK30" s="5">
        <f t="shared" si="2"/>
        <v>0</v>
      </c>
      <c r="AL30" s="41">
        <f t="shared" si="3"/>
        <v>0</v>
      </c>
      <c r="AM30" s="33" t="str">
        <f t="shared" si="4"/>
        <v/>
      </c>
      <c r="AO30" s="22">
        <f t="shared" si="5"/>
        <v>0</v>
      </c>
      <c r="AP30">
        <f t="shared" si="6"/>
        <v>0</v>
      </c>
      <c r="AQ30">
        <f t="shared" si="7"/>
        <v>0</v>
      </c>
      <c r="AR30">
        <f t="shared" si="8"/>
        <v>0</v>
      </c>
      <c r="AS30">
        <f t="shared" si="9"/>
        <v>0</v>
      </c>
      <c r="AT30">
        <f t="shared" si="10"/>
        <v>0</v>
      </c>
      <c r="AU30">
        <f t="shared" si="11"/>
        <v>0</v>
      </c>
      <c r="AV30">
        <f t="shared" si="12"/>
        <v>0</v>
      </c>
      <c r="AW30">
        <f t="shared" si="13"/>
        <v>0</v>
      </c>
      <c r="AX30">
        <f t="shared" si="14"/>
        <v>0</v>
      </c>
      <c r="AY30">
        <f t="shared" si="15"/>
        <v>0</v>
      </c>
      <c r="AZ30">
        <f t="shared" si="16"/>
        <v>0</v>
      </c>
      <c r="BA30">
        <f t="shared" si="17"/>
        <v>0</v>
      </c>
      <c r="BB30">
        <f t="shared" si="18"/>
        <v>0</v>
      </c>
      <c r="BC30">
        <f t="shared" si="19"/>
        <v>0</v>
      </c>
      <c r="BD30">
        <f t="shared" si="20"/>
        <v>0</v>
      </c>
      <c r="BE30" s="22">
        <f t="shared" ref="BE30:BR30" si="46">BD30+LARGE($AO30:$BC30,BE$4)</f>
        <v>0</v>
      </c>
      <c r="BF30" s="22">
        <f t="shared" si="46"/>
        <v>0</v>
      </c>
      <c r="BG30" s="22">
        <f t="shared" si="46"/>
        <v>0</v>
      </c>
      <c r="BH30" s="22">
        <f t="shared" si="46"/>
        <v>0</v>
      </c>
      <c r="BI30" s="22">
        <f t="shared" si="46"/>
        <v>0</v>
      </c>
      <c r="BJ30" s="22">
        <f t="shared" si="46"/>
        <v>0</v>
      </c>
      <c r="BK30" s="22">
        <f t="shared" si="46"/>
        <v>0</v>
      </c>
      <c r="BL30" s="22">
        <f t="shared" si="46"/>
        <v>0</v>
      </c>
      <c r="BM30" s="22">
        <f t="shared" si="46"/>
        <v>0</v>
      </c>
      <c r="BN30" s="22">
        <f t="shared" si="46"/>
        <v>0</v>
      </c>
      <c r="BO30" s="22">
        <f t="shared" si="46"/>
        <v>0</v>
      </c>
      <c r="BP30" s="22">
        <f t="shared" si="46"/>
        <v>0</v>
      </c>
      <c r="BQ30" s="22">
        <f t="shared" si="46"/>
        <v>0</v>
      </c>
      <c r="BR30" s="22">
        <f t="shared" si="46"/>
        <v>0</v>
      </c>
    </row>
    <row r="31" spans="1:70" ht="16.5">
      <c r="A31" s="14" t="s">
        <v>616</v>
      </c>
      <c r="B31" s="61" t="str">
        <f>IF(ISNA(VLOOKUP(A31,'Licenciés Jeunes 2023'!A:C,3,0)),"",VLOOKUP(A31,'Licenciés Jeunes 2023'!A:C,3,0))</f>
        <v/>
      </c>
      <c r="C31" s="32" t="str">
        <f>IF(ISNA(VLOOKUP(A31,'Licenciés Jeunes 2023'!A:C,2,0)),"",VLOOKUP(A31,'Licenciés Jeunes 2023'!A:C,2,0))</f>
        <v/>
      </c>
      <c r="D31" s="32" t="str">
        <f>IF(ISNA(VLOOKUP(A31,'Licenciés Jeunes 2023'!A:F,6,0)),"",VLOOKUP(A31,'Licenciés Jeunes 2023'!A:F,6,0))</f>
        <v/>
      </c>
      <c r="E31" s="6"/>
      <c r="F31" s="2">
        <f>IF(E$2="Bike &amp; Run",IF(ISNA(VLOOKUP(E31,Paramètres!$B$3:$C$56,2,FALSE)),0,VLOOKUP(E31,Paramètres!$B$3:$C$56,2,FALSE)*Paramètres!$K$3),IF(OR(E31="",OR($D31="",$D31="NL",$D31="HORS LIGUE")),0,VLOOKUP(IF(OR(E31="",OR($D31="",$D31="NL",$D31="HORS LIGUE")),"",COUNTIFS($D$5:$D$72,"&lt;&gt;"&amp;"",$D$5:$D$72,"&lt;&gt;"&amp;"NL",$D$5:$D$72,"&lt;&gt;"&amp;"HORS LIGUE",E$5:E$72,"&lt;"&amp;E31)+1),Paramètres!$B$3:$C$56,2,FALSE)*Paramètres!$K$3))</f>
        <v>0</v>
      </c>
      <c r="G31" s="4"/>
      <c r="H31" s="2">
        <f>IF(G$2="Bike &amp; Run",IF(ISNA(VLOOKUP(G31,Paramètres!$B$3:$C$56,2,FALSE)),0,VLOOKUP(G31,Paramètres!$B$3:$C$56,2,FALSE)*Paramètres!$K$4),IF(OR(G31="",OR($D31="",$D31="NL",$D31="HORS LIGUE")),0,VLOOKUP(IF(OR(G31="",OR($D31="",$D31="NL",$D31="HORS LIGUE")),"",COUNTIFS($D$5:$D$72,"&lt;&gt;"&amp;"",$D$5:$D$72,"&lt;&gt;"&amp;"NL",$D$5:$D$72,"&lt;&gt;"&amp;"HORS LIGUE",G$5:G$72,"&lt;"&amp;G31)+1),Paramètres!$B$3:$C$56,2,FALSE)*Paramètres!$K$4))</f>
        <v>0</v>
      </c>
      <c r="I31" s="36"/>
      <c r="J31" s="2">
        <f>IF(I$2="Bike &amp; Run",IF(ISNA(VLOOKUP(I31,Paramètres!$B$3:$C$56,2,FALSE)),0,VLOOKUP(I31,Paramètres!$B$3:$C$56,2,FALSE)*Paramètres!$K$5),IF(OR(I31="",OR($D31="",$D31="NL",$D31="HORS LIGUE")),0,VLOOKUP(IF(OR(I31="",OR($D31="",$D31="NL",$D31="HORS LIGUE")),"",COUNTIFS($D$5:$D$72,"&lt;&gt;"&amp;"",$D$5:$D$72,"&lt;&gt;"&amp;"NL",$D$5:$D$72,"&lt;&gt;"&amp;"HORS LIGUE",I$5:I$72,"&lt;"&amp;I31)+1),Paramètres!$B$3:$C$56,2,FALSE)*Paramètres!$K$5))</f>
        <v>0</v>
      </c>
      <c r="K31" s="4"/>
      <c r="L31" s="2">
        <f>IF(K$2="Bike &amp; Run",IF(ISNA(VLOOKUP(K31,Paramètres!$B$3:$C$56,2,FALSE)),0,VLOOKUP(K31,Paramètres!$B$3:$C$56,2,FALSE)*Paramètres!$K$6),IF(OR(K31="",OR($D31="",$D31="NL",$D31="HORS LIGUE")),0,VLOOKUP(IF(OR(K31="",OR($D31="",$D31="NL",$D31="HORS LIGUE")),"",COUNTIFS($D$5:$D$72,"&lt;&gt;"&amp;"",$D$5:$D$72,"&lt;&gt;"&amp;"NL",$D$5:$D$72,"&lt;&gt;"&amp;"HORS LIGUE",K$5:K$72,"&lt;"&amp;K31)+1),Paramètres!$B$3:$C$56,2,FALSE)*Paramètres!$K$6))</f>
        <v>0</v>
      </c>
      <c r="M31" s="4"/>
      <c r="N31" s="2">
        <f>IF(M$2="Bike &amp; Run",IF(ISNA(VLOOKUP(M31,Paramètres!$B$3:$C$56,2,FALSE)),0,VLOOKUP(M31,Paramètres!$B$3:$C$56,2,FALSE)*Paramètres!$K$7),IF(OR(M31="",OR($D31="",$D31="NL",$D31="HORS LIGUE")),0,VLOOKUP(IF(OR(M31="",OR($D31="",$D31="NL",$D31="HORS LIGUE")),"",COUNTIFS($D$5:$D$72,"&lt;&gt;"&amp;"",$D$5:$D$72,"&lt;&gt;"&amp;"NL",$D$5:$D$72,"&lt;&gt;"&amp;"HORS LIGUE",M$5:M$72,"&lt;"&amp;M31)+1),Paramètres!$B$3:$C$56,2,FALSE)*Paramètres!$K$7))</f>
        <v>0</v>
      </c>
      <c r="O31" s="46"/>
      <c r="P31" s="2">
        <f>IF(O$2="Bike &amp; Run",IF(ISNA(VLOOKUP(O31,Paramètres!$B$3:$C$56,2,FALSE)),0,VLOOKUP(O31,Paramètres!$B$3:$C$56,2,FALSE)*Paramètres!$K$8),IF(OR(O31="",OR($D31="",$D31="NL",$D31="HORS LIGUE")),0,VLOOKUP(IF(OR(O31="",OR($D31="",$D31="NL",$D31="HORS LIGUE")),"",COUNTIFS($D$5:$D$72,"&lt;&gt;"&amp;"",$D$5:$D$72,"&lt;&gt;"&amp;"NL",$D$5:$D$72,"&lt;&gt;"&amp;"HORS LIGUE",O$5:O$72,"&lt;"&amp;O31)+1),Paramètres!$B$3:$C$56,2,FALSE)*Paramètres!$K$8))</f>
        <v>0</v>
      </c>
      <c r="Q31" s="46"/>
      <c r="R31" s="2">
        <f>IF(Q$2="Bike &amp; Run",IF(ISNA(VLOOKUP(Q31,Paramètres!$B$3:$C$56,2,FALSE)),0,VLOOKUP(Q31,Paramètres!$B$3:$C$56,2,FALSE)*Paramètres!$K$9),IF(OR(Q31="",OR($D31="",$D31="NL",$D31="HORS LIGUE")),0,VLOOKUP(IF(OR(Q31="",OR($D31="",$D31="NL",$D31="HORS LIGUE")),"",COUNTIFS($D$5:$D$72,"&lt;&gt;"&amp;"",$D$5:$D$72,"&lt;&gt;"&amp;"NL",$D$5:$D$72,"&lt;&gt;"&amp;"HORS LIGUE",Q$5:Q$72,"&lt;"&amp;Q31)+1),Paramètres!$B$3:$C$56,2,FALSE)*Paramètres!$K$9))</f>
        <v>0</v>
      </c>
      <c r="S31" s="46"/>
      <c r="T31" s="2">
        <f>IF(S$2="Bike &amp; Run",IF(ISNA(VLOOKUP(S31,Paramètres!$B$3:$C$56,2,FALSE)),0,VLOOKUP(S31,Paramètres!$B$3:$C$56,2,FALSE)*Paramètres!$K$10),IF(OR(S31="",OR($D31="",$D31="NL",$D31="HORS LIGUE")),0,VLOOKUP(IF(OR(S31="",OR($D31="",$D31="NL",$D31="HORS LIGUE")),"",COUNTIFS($D$5:$D$72,"&lt;&gt;"&amp;"",$D$5:$D$72,"&lt;&gt;"&amp;"NL",$D$5:$D$72,"&lt;&gt;"&amp;"HORS LIGUE",S$5:S$72,"&lt;"&amp;S31)+1),Paramètres!$B$3:$C$56,2,FALSE)*Paramètres!$K$10))</f>
        <v>0</v>
      </c>
      <c r="U31" s="46"/>
      <c r="V31" s="2">
        <f>IF(U$2="Bike &amp; Run",IF(ISNA(VLOOKUP(U31,Paramètres!$B$3:$C$56,2,FALSE)),0,VLOOKUP(U31,Paramètres!$B$3:$C$56,2,FALSE)*Paramètres!$K$11),IF(OR(U31="",OR($D31="",$D31="NL",$D31="HORS LIGUE")),0,VLOOKUP(IF(OR(U31="",OR($D31="",$D31="NL",$D31="HORS LIGUE")),"",COUNTIFS($D$5:$D$72,"&lt;&gt;"&amp;"",$D$5:$D$72,"&lt;&gt;"&amp;"NL",$D$5:$D$72,"&lt;&gt;"&amp;"HORS LIGUE",U$5:U$72,"&lt;"&amp;U31)+1),Paramètres!$B$3:$C$56,2,FALSE)*Paramètres!$K$11))</f>
        <v>0</v>
      </c>
      <c r="W31" s="46"/>
      <c r="X31" s="2">
        <f>IF(W$2="Bike &amp; Run",IF(ISNA(VLOOKUP(W31,Paramètres!$B$3:$C$56,2,FALSE)),0,VLOOKUP(W31,Paramètres!$B$3:$C$56,2,FALSE)*Paramètres!$K$12),IF(OR(W31="",OR($D31="",$D31="NL",$D31="HORS LIGUE")),0,VLOOKUP(IF(OR(W31="",OR($D31="",$D31="NL",$D31="HORS LIGUE")),"",COUNTIFS($D$5:$D$72,"&lt;&gt;"&amp;"",$D$5:$D$72,"&lt;&gt;"&amp;"NL",$D$5:$D$72,"&lt;&gt;"&amp;"HORS LIGUE",W$5:W$72,"&lt;"&amp;W31)+1),Paramètres!$B$3:$C$56,2,FALSE)*Paramètres!$K$12))</f>
        <v>0</v>
      </c>
      <c r="Y31" s="46"/>
      <c r="Z31" s="2">
        <f>IF(Y$2="Bike &amp; Run",IF(ISNA(VLOOKUP(Y31,Paramètres!$B$3:$C$56,2,FALSE)),0,VLOOKUP(Y31,Paramètres!$B$3:$C$56,2,FALSE)*Paramètres!$K$13),IF(OR(Y31="",OR($D31="",$D31="NL",$D31="HORS LIGUE")),0,VLOOKUP(IF(OR(Y31="",OR($D31="",$D31="NL",$D31="HORS LIGUE")),"",COUNTIFS($D$5:$D$72,"&lt;&gt;"&amp;"",$D$5:$D$72,"&lt;&gt;"&amp;"NL",$D$5:$D$72,"&lt;&gt;"&amp;"HORS LIGUE",Y$5:Y$72,"&lt;"&amp;Y31)+1),Paramètres!$B$3:$C$56,2,FALSE)*Paramètres!$K$13))</f>
        <v>0</v>
      </c>
      <c r="AA31" s="46"/>
      <c r="AB31" s="2">
        <f>IF(AA$2="Bike &amp; Run",IF(ISNA(VLOOKUP(AA31,Paramètres!$B$3:$C$56,2,FALSE)),0,VLOOKUP(AA31,Paramètres!$B$3:$C$56,2,FALSE)*Paramètres!$K$14),IF(OR(AA31="",OR($D31="",$D31="NL",$D31="HORS LIGUE")),0,VLOOKUP(IF(OR(AA31="",OR($D31="",$D31="NL",$D31="HORS LIGUE")),"",COUNTIFS($D$5:$D$72,"&lt;&gt;"&amp;"",$D$5:$D$72,"&lt;&gt;"&amp;"NL",$D$5:$D$72,"&lt;&gt;"&amp;"HORS LIGUE",AA$5:AA$72,"&lt;"&amp;AA31)+1),Paramètres!$B$3:$C$56,2,FALSE)*Paramètres!$K$14))</f>
        <v>0</v>
      </c>
      <c r="AC31" s="46"/>
      <c r="AD31" s="2">
        <f>IF(AC$2="Bike &amp; Run",IF(ISNA(VLOOKUP(AC31,Paramètres!$B$3:$C$56,2,FALSE)),0,VLOOKUP(AC31,Paramètres!$B$3:$C$56,2,FALSE)*Paramètres!$K$15),IF(OR(AC31="",OR($D31="",$D31="NL",$D31="HORS LIGUE")),0,VLOOKUP(IF(OR(AC31="",OR($D31="",$D31="NL",$D31="HORS LIGUE")),"",COUNTIFS($D$5:$D$72,"&lt;&gt;"&amp;"",$D$5:$D$72,"&lt;&gt;"&amp;"NL",$D$5:$D$72,"&lt;&gt;"&amp;"HORS LIGUE",AC$5:AC$72,"&lt;"&amp;AC31)+1),Paramètres!$B$3:$C$56,2,FALSE)*Paramètres!$K$15))</f>
        <v>0</v>
      </c>
      <c r="AE31" s="46"/>
      <c r="AF31" s="2">
        <f>IF(AE$2="Bike &amp; Run",IF(ISNA(VLOOKUP(AE31,Paramètres!$B$3:$C$56,2,FALSE)),0,VLOOKUP(AE31,Paramètres!$B$3:$C$56,2,FALSE)*Paramètres!$K$16),IF(OR(AE31="",OR($D31="",$D31="NL",$D31="HORS LIGUE")),0,VLOOKUP(IF(OR(AE31="",OR($D31="",$D31="NL",$D31="HORS LIGUE")),"",COUNTIFS($D$5:$D$72,"&lt;&gt;"&amp;"",$D$5:$D$72,"&lt;&gt;"&amp;"NL",$D$5:$D$72,"&lt;&gt;"&amp;"HORS LIGUE",AE$5:AE$72,"&lt;"&amp;AE31)+1),Paramètres!$B$3:$C$56,2,FALSE)*Paramètres!$K$16))</f>
        <v>0</v>
      </c>
      <c r="AG31" s="46"/>
      <c r="AH31" s="2">
        <f>IF(AG$2="Bike &amp; Run",IF(ISNA(VLOOKUP(AG31,Paramètres!$B$3:$C$56,2,FALSE)),0,VLOOKUP(AG31,Paramètres!$B$3:$C$56,2,FALSE)*Paramètres!$K$17),IF(OR(AG31="",OR($D31="",$D31="NL",$D31="HORS LIGUE")),0,VLOOKUP(IF(OR(AG31="",OR($D31="",$D31="NL",$D31="HORS LIGUE")),"",COUNTIFS($D$5:$D$72,"&lt;&gt;"&amp;"",$D$5:$D$72,"&lt;&gt;"&amp;"NL",$D$5:$D$72,"&lt;&gt;"&amp;"HORS LIGUE",AG$5:AG$72,"&lt;"&amp;AG31)+1),Paramètres!$B$3:$C$56,2,FALSE)*Paramètres!$K$17))</f>
        <v>0</v>
      </c>
      <c r="AI31" s="40">
        <f t="shared" si="0"/>
        <v>0</v>
      </c>
      <c r="AJ31" s="3" t="str">
        <f t="shared" si="1"/>
        <v/>
      </c>
      <c r="AK31" s="5">
        <f t="shared" si="2"/>
        <v>0</v>
      </c>
      <c r="AL31" s="41">
        <f t="shared" si="3"/>
        <v>0</v>
      </c>
      <c r="AM31" s="33" t="str">
        <f t="shared" si="4"/>
        <v/>
      </c>
      <c r="AO31" s="22">
        <f t="shared" si="5"/>
        <v>0</v>
      </c>
      <c r="AP31">
        <f t="shared" si="6"/>
        <v>0</v>
      </c>
      <c r="AQ31">
        <f t="shared" si="7"/>
        <v>0</v>
      </c>
      <c r="AR31">
        <f t="shared" si="8"/>
        <v>0</v>
      </c>
      <c r="AS31">
        <f t="shared" si="9"/>
        <v>0</v>
      </c>
      <c r="AT31">
        <f t="shared" si="10"/>
        <v>0</v>
      </c>
      <c r="AU31">
        <f t="shared" si="11"/>
        <v>0</v>
      </c>
      <c r="AV31">
        <f t="shared" si="12"/>
        <v>0</v>
      </c>
      <c r="AW31">
        <f t="shared" si="13"/>
        <v>0</v>
      </c>
      <c r="AX31">
        <f t="shared" si="14"/>
        <v>0</v>
      </c>
      <c r="AY31">
        <f t="shared" si="15"/>
        <v>0</v>
      </c>
      <c r="AZ31">
        <f t="shared" si="16"/>
        <v>0</v>
      </c>
      <c r="BA31">
        <f t="shared" si="17"/>
        <v>0</v>
      </c>
      <c r="BB31">
        <f t="shared" si="18"/>
        <v>0</v>
      </c>
      <c r="BC31">
        <f t="shared" si="19"/>
        <v>0</v>
      </c>
      <c r="BD31">
        <f t="shared" si="20"/>
        <v>0</v>
      </c>
      <c r="BE31" s="22">
        <f t="shared" ref="BE31:BR31" si="47">BD31+LARGE($AO31:$BC31,BE$4)</f>
        <v>0</v>
      </c>
      <c r="BF31" s="22">
        <f t="shared" si="47"/>
        <v>0</v>
      </c>
      <c r="BG31" s="22">
        <f t="shared" si="47"/>
        <v>0</v>
      </c>
      <c r="BH31" s="22">
        <f t="shared" si="47"/>
        <v>0</v>
      </c>
      <c r="BI31" s="22">
        <f t="shared" si="47"/>
        <v>0</v>
      </c>
      <c r="BJ31" s="22">
        <f t="shared" si="47"/>
        <v>0</v>
      </c>
      <c r="BK31" s="22">
        <f t="shared" si="47"/>
        <v>0</v>
      </c>
      <c r="BL31" s="22">
        <f t="shared" si="47"/>
        <v>0</v>
      </c>
      <c r="BM31" s="22">
        <f t="shared" si="47"/>
        <v>0</v>
      </c>
      <c r="BN31" s="22">
        <f t="shared" si="47"/>
        <v>0</v>
      </c>
      <c r="BO31" s="22">
        <f t="shared" si="47"/>
        <v>0</v>
      </c>
      <c r="BP31" s="22">
        <f t="shared" si="47"/>
        <v>0</v>
      </c>
      <c r="BQ31" s="22">
        <f t="shared" si="47"/>
        <v>0</v>
      </c>
      <c r="BR31" s="22">
        <f t="shared" si="47"/>
        <v>0</v>
      </c>
    </row>
    <row r="32" spans="1:70" ht="16.5">
      <c r="A32" s="14" t="s">
        <v>617</v>
      </c>
      <c r="B32" s="61" t="str">
        <f>IF(ISNA(VLOOKUP(A32,'Licenciés Jeunes 2023'!A:C,3,0)),"",VLOOKUP(A32,'Licenciés Jeunes 2023'!A:C,3,0))</f>
        <v/>
      </c>
      <c r="C32" s="32" t="str">
        <f>IF(ISNA(VLOOKUP(A32,'Licenciés Jeunes 2023'!A:C,2,0)),"",VLOOKUP(A32,'Licenciés Jeunes 2023'!A:C,2,0))</f>
        <v/>
      </c>
      <c r="D32" s="32" t="str">
        <f>IF(ISNA(VLOOKUP(A32,'Licenciés Jeunes 2023'!A:F,6,0)),"",VLOOKUP(A32,'Licenciés Jeunes 2023'!A:F,6,0))</f>
        <v/>
      </c>
      <c r="E32" s="6"/>
      <c r="F32" s="2">
        <f>IF(E$2="Bike &amp; Run",IF(ISNA(VLOOKUP(E32,Paramètres!$B$3:$C$56,2,FALSE)),0,VLOOKUP(E32,Paramètres!$B$3:$C$56,2,FALSE)*Paramètres!$K$3),IF(OR(E32="",OR($D32="",$D32="NL",$D32="HORS LIGUE")),0,VLOOKUP(IF(OR(E32="",OR($D32="",$D32="NL",$D32="HORS LIGUE")),"",COUNTIFS($D$5:$D$72,"&lt;&gt;"&amp;"",$D$5:$D$72,"&lt;&gt;"&amp;"NL",$D$5:$D$72,"&lt;&gt;"&amp;"HORS LIGUE",E$5:E$72,"&lt;"&amp;E32)+1),Paramètres!$B$3:$C$56,2,FALSE)*Paramètres!$K$3))</f>
        <v>0</v>
      </c>
      <c r="G32" s="4"/>
      <c r="H32" s="2">
        <f>IF(G$2="Bike &amp; Run",IF(ISNA(VLOOKUP(G32,Paramètres!$B$3:$C$56,2,FALSE)),0,VLOOKUP(G32,Paramètres!$B$3:$C$56,2,FALSE)*Paramètres!$K$4),IF(OR(G32="",OR($D32="",$D32="NL",$D32="HORS LIGUE")),0,VLOOKUP(IF(OR(G32="",OR($D32="",$D32="NL",$D32="HORS LIGUE")),"",COUNTIFS($D$5:$D$72,"&lt;&gt;"&amp;"",$D$5:$D$72,"&lt;&gt;"&amp;"NL",$D$5:$D$72,"&lt;&gt;"&amp;"HORS LIGUE",G$5:G$72,"&lt;"&amp;G32)+1),Paramètres!$B$3:$C$56,2,FALSE)*Paramètres!$K$4))</f>
        <v>0</v>
      </c>
      <c r="I32" s="36"/>
      <c r="J32" s="2">
        <f>IF(I$2="Bike &amp; Run",IF(ISNA(VLOOKUP(I32,Paramètres!$B$3:$C$56,2,FALSE)),0,VLOOKUP(I32,Paramètres!$B$3:$C$56,2,FALSE)*Paramètres!$K$5),IF(OR(I32="",OR($D32="",$D32="NL",$D32="HORS LIGUE")),0,VLOOKUP(IF(OR(I32="",OR($D32="",$D32="NL",$D32="HORS LIGUE")),"",COUNTIFS($D$5:$D$72,"&lt;&gt;"&amp;"",$D$5:$D$72,"&lt;&gt;"&amp;"NL",$D$5:$D$72,"&lt;&gt;"&amp;"HORS LIGUE",I$5:I$72,"&lt;"&amp;I32)+1),Paramètres!$B$3:$C$56,2,FALSE)*Paramètres!$K$5))</f>
        <v>0</v>
      </c>
      <c r="K32" s="4"/>
      <c r="L32" s="2">
        <f>IF(K$2="Bike &amp; Run",IF(ISNA(VLOOKUP(K32,Paramètres!$B$3:$C$56,2,FALSE)),0,VLOOKUP(K32,Paramètres!$B$3:$C$56,2,FALSE)*Paramètres!$K$6),IF(OR(K32="",OR($D32="",$D32="NL",$D32="HORS LIGUE")),0,VLOOKUP(IF(OR(K32="",OR($D32="",$D32="NL",$D32="HORS LIGUE")),"",COUNTIFS($D$5:$D$72,"&lt;&gt;"&amp;"",$D$5:$D$72,"&lt;&gt;"&amp;"NL",$D$5:$D$72,"&lt;&gt;"&amp;"HORS LIGUE",K$5:K$72,"&lt;"&amp;K32)+1),Paramètres!$B$3:$C$56,2,FALSE)*Paramètres!$K$6))</f>
        <v>0</v>
      </c>
      <c r="M32" s="4"/>
      <c r="N32" s="2">
        <f>IF(M$2="Bike &amp; Run",IF(ISNA(VLOOKUP(M32,Paramètres!$B$3:$C$56,2,FALSE)),0,VLOOKUP(M32,Paramètres!$B$3:$C$56,2,FALSE)*Paramètres!$K$7),IF(OR(M32="",OR($D32="",$D32="NL",$D32="HORS LIGUE")),0,VLOOKUP(IF(OR(M32="",OR($D32="",$D32="NL",$D32="HORS LIGUE")),"",COUNTIFS($D$5:$D$72,"&lt;&gt;"&amp;"",$D$5:$D$72,"&lt;&gt;"&amp;"NL",$D$5:$D$72,"&lt;&gt;"&amp;"HORS LIGUE",M$5:M$72,"&lt;"&amp;M32)+1),Paramètres!$B$3:$C$56,2,FALSE)*Paramètres!$K$7))</f>
        <v>0</v>
      </c>
      <c r="O32" s="46"/>
      <c r="P32" s="2">
        <f>IF(O$2="Bike &amp; Run",IF(ISNA(VLOOKUP(O32,Paramètres!$B$3:$C$56,2,FALSE)),0,VLOOKUP(O32,Paramètres!$B$3:$C$56,2,FALSE)*Paramètres!$K$8),IF(OR(O32="",OR($D32="",$D32="NL",$D32="HORS LIGUE")),0,VLOOKUP(IF(OR(O32="",OR($D32="",$D32="NL",$D32="HORS LIGUE")),"",COUNTIFS($D$5:$D$72,"&lt;&gt;"&amp;"",$D$5:$D$72,"&lt;&gt;"&amp;"NL",$D$5:$D$72,"&lt;&gt;"&amp;"HORS LIGUE",O$5:O$72,"&lt;"&amp;O32)+1),Paramètres!$B$3:$C$56,2,FALSE)*Paramètres!$K$8))</f>
        <v>0</v>
      </c>
      <c r="Q32" s="46"/>
      <c r="R32" s="2">
        <f>IF(Q$2="Bike &amp; Run",IF(ISNA(VLOOKUP(Q32,Paramètres!$B$3:$C$56,2,FALSE)),0,VLOOKUP(Q32,Paramètres!$B$3:$C$56,2,FALSE)*Paramètres!$K$9),IF(OR(Q32="",OR($D32="",$D32="NL",$D32="HORS LIGUE")),0,VLOOKUP(IF(OR(Q32="",OR($D32="",$D32="NL",$D32="HORS LIGUE")),"",COUNTIFS($D$5:$D$72,"&lt;&gt;"&amp;"",$D$5:$D$72,"&lt;&gt;"&amp;"NL",$D$5:$D$72,"&lt;&gt;"&amp;"HORS LIGUE",Q$5:Q$72,"&lt;"&amp;Q32)+1),Paramètres!$B$3:$C$56,2,FALSE)*Paramètres!$K$9))</f>
        <v>0</v>
      </c>
      <c r="S32" s="46"/>
      <c r="T32" s="2">
        <f>IF(S$2="Bike &amp; Run",IF(ISNA(VLOOKUP(S32,Paramètres!$B$3:$C$56,2,FALSE)),0,VLOOKUP(S32,Paramètres!$B$3:$C$56,2,FALSE)*Paramètres!$K$10),IF(OR(S32="",OR($D32="",$D32="NL",$D32="HORS LIGUE")),0,VLOOKUP(IF(OR(S32="",OR($D32="",$D32="NL",$D32="HORS LIGUE")),"",COUNTIFS($D$5:$D$72,"&lt;&gt;"&amp;"",$D$5:$D$72,"&lt;&gt;"&amp;"NL",$D$5:$D$72,"&lt;&gt;"&amp;"HORS LIGUE",S$5:S$72,"&lt;"&amp;S32)+1),Paramètres!$B$3:$C$56,2,FALSE)*Paramètres!$K$10))</f>
        <v>0</v>
      </c>
      <c r="U32" s="46"/>
      <c r="V32" s="2">
        <f>IF(U$2="Bike &amp; Run",IF(ISNA(VLOOKUP(U32,Paramètres!$B$3:$C$56,2,FALSE)),0,VLOOKUP(U32,Paramètres!$B$3:$C$56,2,FALSE)*Paramètres!$K$11),IF(OR(U32="",OR($D32="",$D32="NL",$D32="HORS LIGUE")),0,VLOOKUP(IF(OR(U32="",OR($D32="",$D32="NL",$D32="HORS LIGUE")),"",COUNTIFS($D$5:$D$72,"&lt;&gt;"&amp;"",$D$5:$D$72,"&lt;&gt;"&amp;"NL",$D$5:$D$72,"&lt;&gt;"&amp;"HORS LIGUE",U$5:U$72,"&lt;"&amp;U32)+1),Paramètres!$B$3:$C$56,2,FALSE)*Paramètres!$K$11))</f>
        <v>0</v>
      </c>
      <c r="W32" s="46"/>
      <c r="X32" s="2">
        <f>IF(W$2="Bike &amp; Run",IF(ISNA(VLOOKUP(W32,Paramètres!$B$3:$C$56,2,FALSE)),0,VLOOKUP(W32,Paramètres!$B$3:$C$56,2,FALSE)*Paramètres!$K$12),IF(OR(W32="",OR($D32="",$D32="NL",$D32="HORS LIGUE")),0,VLOOKUP(IF(OR(W32="",OR($D32="",$D32="NL",$D32="HORS LIGUE")),"",COUNTIFS($D$5:$D$72,"&lt;&gt;"&amp;"",$D$5:$D$72,"&lt;&gt;"&amp;"NL",$D$5:$D$72,"&lt;&gt;"&amp;"HORS LIGUE",W$5:W$72,"&lt;"&amp;W32)+1),Paramètres!$B$3:$C$56,2,FALSE)*Paramètres!$K$12))</f>
        <v>0</v>
      </c>
      <c r="Y32" s="46"/>
      <c r="Z32" s="2">
        <f>IF(Y$2="Bike &amp; Run",IF(ISNA(VLOOKUP(Y32,Paramètres!$B$3:$C$56,2,FALSE)),0,VLOOKUP(Y32,Paramètres!$B$3:$C$56,2,FALSE)*Paramètres!$K$13),IF(OR(Y32="",OR($D32="",$D32="NL",$D32="HORS LIGUE")),0,VLOOKUP(IF(OR(Y32="",OR($D32="",$D32="NL",$D32="HORS LIGUE")),"",COUNTIFS($D$5:$D$72,"&lt;&gt;"&amp;"",$D$5:$D$72,"&lt;&gt;"&amp;"NL",$D$5:$D$72,"&lt;&gt;"&amp;"HORS LIGUE",Y$5:Y$72,"&lt;"&amp;Y32)+1),Paramètres!$B$3:$C$56,2,FALSE)*Paramètres!$K$13))</f>
        <v>0</v>
      </c>
      <c r="AA32" s="46"/>
      <c r="AB32" s="2">
        <f>IF(AA$2="Bike &amp; Run",IF(ISNA(VLOOKUP(AA32,Paramètres!$B$3:$C$56,2,FALSE)),0,VLOOKUP(AA32,Paramètres!$B$3:$C$56,2,FALSE)*Paramètres!$K$14),IF(OR(AA32="",OR($D32="",$D32="NL",$D32="HORS LIGUE")),0,VLOOKUP(IF(OR(AA32="",OR($D32="",$D32="NL",$D32="HORS LIGUE")),"",COUNTIFS($D$5:$D$72,"&lt;&gt;"&amp;"",$D$5:$D$72,"&lt;&gt;"&amp;"NL",$D$5:$D$72,"&lt;&gt;"&amp;"HORS LIGUE",AA$5:AA$72,"&lt;"&amp;AA32)+1),Paramètres!$B$3:$C$56,2,FALSE)*Paramètres!$K$14))</f>
        <v>0</v>
      </c>
      <c r="AC32" s="46"/>
      <c r="AD32" s="2">
        <f>IF(AC$2="Bike &amp; Run",IF(ISNA(VLOOKUP(AC32,Paramètres!$B$3:$C$56,2,FALSE)),0,VLOOKUP(AC32,Paramètres!$B$3:$C$56,2,FALSE)*Paramètres!$K$15),IF(OR(AC32="",OR($D32="",$D32="NL",$D32="HORS LIGUE")),0,VLOOKUP(IF(OR(AC32="",OR($D32="",$D32="NL",$D32="HORS LIGUE")),"",COUNTIFS($D$5:$D$72,"&lt;&gt;"&amp;"",$D$5:$D$72,"&lt;&gt;"&amp;"NL",$D$5:$D$72,"&lt;&gt;"&amp;"HORS LIGUE",AC$5:AC$72,"&lt;"&amp;AC32)+1),Paramètres!$B$3:$C$56,2,FALSE)*Paramètres!$K$15))</f>
        <v>0</v>
      </c>
      <c r="AE32" s="46"/>
      <c r="AF32" s="2">
        <f>IF(AE$2="Bike &amp; Run",IF(ISNA(VLOOKUP(AE32,Paramètres!$B$3:$C$56,2,FALSE)),0,VLOOKUP(AE32,Paramètres!$B$3:$C$56,2,FALSE)*Paramètres!$K$16),IF(OR(AE32="",OR($D32="",$D32="NL",$D32="HORS LIGUE")),0,VLOOKUP(IF(OR(AE32="",OR($D32="",$D32="NL",$D32="HORS LIGUE")),"",COUNTIFS($D$5:$D$72,"&lt;&gt;"&amp;"",$D$5:$D$72,"&lt;&gt;"&amp;"NL",$D$5:$D$72,"&lt;&gt;"&amp;"HORS LIGUE",AE$5:AE$72,"&lt;"&amp;AE32)+1),Paramètres!$B$3:$C$56,2,FALSE)*Paramètres!$K$16))</f>
        <v>0</v>
      </c>
      <c r="AG32" s="46"/>
      <c r="AH32" s="2">
        <f>IF(AG$2="Bike &amp; Run",IF(ISNA(VLOOKUP(AG32,Paramètres!$B$3:$C$56,2,FALSE)),0,VLOOKUP(AG32,Paramètres!$B$3:$C$56,2,FALSE)*Paramètres!$K$17),IF(OR(AG32="",OR($D32="",$D32="NL",$D32="HORS LIGUE")),0,VLOOKUP(IF(OR(AG32="",OR($D32="",$D32="NL",$D32="HORS LIGUE")),"",COUNTIFS($D$5:$D$72,"&lt;&gt;"&amp;"",$D$5:$D$72,"&lt;&gt;"&amp;"NL",$D$5:$D$72,"&lt;&gt;"&amp;"HORS LIGUE",AG$5:AG$72,"&lt;"&amp;AG32)+1),Paramètres!$B$3:$C$56,2,FALSE)*Paramètres!$K$17))</f>
        <v>0</v>
      </c>
      <c r="AI32" s="40">
        <f t="shared" si="0"/>
        <v>0</v>
      </c>
      <c r="AJ32" s="3" t="str">
        <f t="shared" si="1"/>
        <v/>
      </c>
      <c r="AK32" s="5">
        <f t="shared" si="2"/>
        <v>0</v>
      </c>
      <c r="AL32" s="41">
        <f t="shared" si="3"/>
        <v>0</v>
      </c>
      <c r="AM32" s="33" t="str">
        <f t="shared" si="4"/>
        <v/>
      </c>
      <c r="AO32" s="22">
        <f t="shared" si="5"/>
        <v>0</v>
      </c>
      <c r="AP32">
        <f t="shared" si="6"/>
        <v>0</v>
      </c>
      <c r="AQ32">
        <f t="shared" si="7"/>
        <v>0</v>
      </c>
      <c r="AR32">
        <f t="shared" si="8"/>
        <v>0</v>
      </c>
      <c r="AS32">
        <f t="shared" si="9"/>
        <v>0</v>
      </c>
      <c r="AT32">
        <f t="shared" si="10"/>
        <v>0</v>
      </c>
      <c r="AU32">
        <f t="shared" si="11"/>
        <v>0</v>
      </c>
      <c r="AV32">
        <f t="shared" si="12"/>
        <v>0</v>
      </c>
      <c r="AW32">
        <f t="shared" si="13"/>
        <v>0</v>
      </c>
      <c r="AX32">
        <f t="shared" si="14"/>
        <v>0</v>
      </c>
      <c r="AY32">
        <f t="shared" si="15"/>
        <v>0</v>
      </c>
      <c r="AZ32">
        <f t="shared" si="16"/>
        <v>0</v>
      </c>
      <c r="BA32">
        <f t="shared" si="17"/>
        <v>0</v>
      </c>
      <c r="BB32">
        <f t="shared" si="18"/>
        <v>0</v>
      </c>
      <c r="BC32">
        <f t="shared" si="19"/>
        <v>0</v>
      </c>
      <c r="BD32">
        <f t="shared" si="20"/>
        <v>0</v>
      </c>
      <c r="BE32" s="22">
        <f t="shared" ref="BE32:BR32" si="48">BD32+LARGE($AO32:$BC32,BE$4)</f>
        <v>0</v>
      </c>
      <c r="BF32" s="22">
        <f t="shared" si="48"/>
        <v>0</v>
      </c>
      <c r="BG32" s="22">
        <f t="shared" si="48"/>
        <v>0</v>
      </c>
      <c r="BH32" s="22">
        <f t="shared" si="48"/>
        <v>0</v>
      </c>
      <c r="BI32" s="22">
        <f t="shared" si="48"/>
        <v>0</v>
      </c>
      <c r="BJ32" s="22">
        <f t="shared" si="48"/>
        <v>0</v>
      </c>
      <c r="BK32" s="22">
        <f t="shared" si="48"/>
        <v>0</v>
      </c>
      <c r="BL32" s="22">
        <f t="shared" si="48"/>
        <v>0</v>
      </c>
      <c r="BM32" s="22">
        <f t="shared" si="48"/>
        <v>0</v>
      </c>
      <c r="BN32" s="22">
        <f t="shared" si="48"/>
        <v>0</v>
      </c>
      <c r="BO32" s="22">
        <f t="shared" si="48"/>
        <v>0</v>
      </c>
      <c r="BP32" s="22">
        <f t="shared" si="48"/>
        <v>0</v>
      </c>
      <c r="BQ32" s="22">
        <f t="shared" si="48"/>
        <v>0</v>
      </c>
      <c r="BR32" s="22">
        <f t="shared" si="48"/>
        <v>0</v>
      </c>
    </row>
    <row r="33" spans="1:70" ht="16.5">
      <c r="A33" s="14" t="s">
        <v>620</v>
      </c>
      <c r="B33" s="61" t="str">
        <f>IF(ISNA(VLOOKUP(A33,'Licenciés Jeunes 2023'!A:C,3,0)),"",VLOOKUP(A33,'Licenciés Jeunes 2023'!A:C,3,0))</f>
        <v/>
      </c>
      <c r="C33" s="32" t="str">
        <f>IF(ISNA(VLOOKUP(A33,'Licenciés Jeunes 2023'!A:C,2,0)),"",VLOOKUP(A33,'Licenciés Jeunes 2023'!A:C,2,0))</f>
        <v/>
      </c>
      <c r="D33" s="32" t="str">
        <f>IF(ISNA(VLOOKUP(A33,'Licenciés Jeunes 2023'!A:F,6,0)),"",VLOOKUP(A33,'Licenciés Jeunes 2023'!A:F,6,0))</f>
        <v/>
      </c>
      <c r="E33" s="6"/>
      <c r="F33" s="2">
        <f>IF(E$2="Bike &amp; Run",IF(ISNA(VLOOKUP(E33,Paramètres!$B$3:$C$56,2,FALSE)),0,VLOOKUP(E33,Paramètres!$B$3:$C$56,2,FALSE)*Paramètres!$K$3),IF(OR(E33="",OR($D33="",$D33="NL",$D33="HORS LIGUE")),0,VLOOKUP(IF(OR(E33="",OR($D33="",$D33="NL",$D33="HORS LIGUE")),"",COUNTIFS($D$5:$D$72,"&lt;&gt;"&amp;"",$D$5:$D$72,"&lt;&gt;"&amp;"NL",$D$5:$D$72,"&lt;&gt;"&amp;"HORS LIGUE",E$5:E$72,"&lt;"&amp;E33)+1),Paramètres!$B$3:$C$56,2,FALSE)*Paramètres!$K$3))</f>
        <v>0</v>
      </c>
      <c r="G33" s="4"/>
      <c r="H33" s="2">
        <f>IF(G$2="Bike &amp; Run",IF(ISNA(VLOOKUP(G33,Paramètres!$B$3:$C$56,2,FALSE)),0,VLOOKUP(G33,Paramètres!$B$3:$C$56,2,FALSE)*Paramètres!$K$4),IF(OR(G33="",OR($D33="",$D33="NL",$D33="HORS LIGUE")),0,VLOOKUP(IF(OR(G33="",OR($D33="",$D33="NL",$D33="HORS LIGUE")),"",COUNTIFS($D$5:$D$72,"&lt;&gt;"&amp;"",$D$5:$D$72,"&lt;&gt;"&amp;"NL",$D$5:$D$72,"&lt;&gt;"&amp;"HORS LIGUE",G$5:G$72,"&lt;"&amp;G33)+1),Paramètres!$B$3:$C$56,2,FALSE)*Paramètres!$K$4))</f>
        <v>0</v>
      </c>
      <c r="I33" s="36"/>
      <c r="J33" s="2">
        <f>IF(I$2="Bike &amp; Run",IF(ISNA(VLOOKUP(I33,Paramètres!$B$3:$C$56,2,FALSE)),0,VLOOKUP(I33,Paramètres!$B$3:$C$56,2,FALSE)*Paramètres!$K$5),IF(OR(I33="",OR($D33="",$D33="NL",$D33="HORS LIGUE")),0,VLOOKUP(IF(OR(I33="",OR($D33="",$D33="NL",$D33="HORS LIGUE")),"",COUNTIFS($D$5:$D$72,"&lt;&gt;"&amp;"",$D$5:$D$72,"&lt;&gt;"&amp;"NL",$D$5:$D$72,"&lt;&gt;"&amp;"HORS LIGUE",I$5:I$72,"&lt;"&amp;I33)+1),Paramètres!$B$3:$C$56,2,FALSE)*Paramètres!$K$5))</f>
        <v>0</v>
      </c>
      <c r="K33" s="4"/>
      <c r="L33" s="2">
        <f>IF(K$2="Bike &amp; Run",IF(ISNA(VLOOKUP(K33,Paramètres!$B$3:$C$56,2,FALSE)),0,VLOOKUP(K33,Paramètres!$B$3:$C$56,2,FALSE)*Paramètres!$K$6),IF(OR(K33="",OR($D33="",$D33="NL",$D33="HORS LIGUE")),0,VLOOKUP(IF(OR(K33="",OR($D33="",$D33="NL",$D33="HORS LIGUE")),"",COUNTIFS($D$5:$D$72,"&lt;&gt;"&amp;"",$D$5:$D$72,"&lt;&gt;"&amp;"NL",$D$5:$D$72,"&lt;&gt;"&amp;"HORS LIGUE",K$5:K$72,"&lt;"&amp;K33)+1),Paramètres!$B$3:$C$56,2,FALSE)*Paramètres!$K$6))</f>
        <v>0</v>
      </c>
      <c r="M33" s="4"/>
      <c r="N33" s="2">
        <f>IF(M$2="Bike &amp; Run",IF(ISNA(VLOOKUP(M33,Paramètres!$B$3:$C$56,2,FALSE)),0,VLOOKUP(M33,Paramètres!$B$3:$C$56,2,FALSE)*Paramètres!$K$7),IF(OR(M33="",OR($D33="",$D33="NL",$D33="HORS LIGUE")),0,VLOOKUP(IF(OR(M33="",OR($D33="",$D33="NL",$D33="HORS LIGUE")),"",COUNTIFS($D$5:$D$72,"&lt;&gt;"&amp;"",$D$5:$D$72,"&lt;&gt;"&amp;"NL",$D$5:$D$72,"&lt;&gt;"&amp;"HORS LIGUE",M$5:M$72,"&lt;"&amp;M33)+1),Paramètres!$B$3:$C$56,2,FALSE)*Paramètres!$K$7))</f>
        <v>0</v>
      </c>
      <c r="O33" s="46"/>
      <c r="P33" s="2">
        <f>IF(O$2="Bike &amp; Run",IF(ISNA(VLOOKUP(O33,Paramètres!$B$3:$C$56,2,FALSE)),0,VLOOKUP(O33,Paramètres!$B$3:$C$56,2,FALSE)*Paramètres!$K$8),IF(OR(O33="",OR($D33="",$D33="NL",$D33="HORS LIGUE")),0,VLOOKUP(IF(OR(O33="",OR($D33="",$D33="NL",$D33="HORS LIGUE")),"",COUNTIFS($D$5:$D$72,"&lt;&gt;"&amp;"",$D$5:$D$72,"&lt;&gt;"&amp;"NL",$D$5:$D$72,"&lt;&gt;"&amp;"HORS LIGUE",O$5:O$72,"&lt;"&amp;O33)+1),Paramètres!$B$3:$C$56,2,FALSE)*Paramètres!$K$8))</f>
        <v>0</v>
      </c>
      <c r="Q33" s="46"/>
      <c r="R33" s="2">
        <f>IF(Q$2="Bike &amp; Run",IF(ISNA(VLOOKUP(Q33,Paramètres!$B$3:$C$56,2,FALSE)),0,VLOOKUP(Q33,Paramètres!$B$3:$C$56,2,FALSE)*Paramètres!$K$9),IF(OR(Q33="",OR($D33="",$D33="NL",$D33="HORS LIGUE")),0,VLOOKUP(IF(OR(Q33="",OR($D33="",$D33="NL",$D33="HORS LIGUE")),"",COUNTIFS($D$5:$D$72,"&lt;&gt;"&amp;"",$D$5:$D$72,"&lt;&gt;"&amp;"NL",$D$5:$D$72,"&lt;&gt;"&amp;"HORS LIGUE",Q$5:Q$72,"&lt;"&amp;Q33)+1),Paramètres!$B$3:$C$56,2,FALSE)*Paramètres!$K$9))</f>
        <v>0</v>
      </c>
      <c r="S33" s="46"/>
      <c r="T33" s="2">
        <f>IF(S$2="Bike &amp; Run",IF(ISNA(VLOOKUP(S33,Paramètres!$B$3:$C$56,2,FALSE)),0,VLOOKUP(S33,Paramètres!$B$3:$C$56,2,FALSE)*Paramètres!$K$10),IF(OR(S33="",OR($D33="",$D33="NL",$D33="HORS LIGUE")),0,VLOOKUP(IF(OR(S33="",OR($D33="",$D33="NL",$D33="HORS LIGUE")),"",COUNTIFS($D$5:$D$72,"&lt;&gt;"&amp;"",$D$5:$D$72,"&lt;&gt;"&amp;"NL",$D$5:$D$72,"&lt;&gt;"&amp;"HORS LIGUE",S$5:S$72,"&lt;"&amp;S33)+1),Paramètres!$B$3:$C$56,2,FALSE)*Paramètres!$K$10))</f>
        <v>0</v>
      </c>
      <c r="U33" s="46"/>
      <c r="V33" s="2">
        <f>IF(U$2="Bike &amp; Run",IF(ISNA(VLOOKUP(U33,Paramètres!$B$3:$C$56,2,FALSE)),0,VLOOKUP(U33,Paramètres!$B$3:$C$56,2,FALSE)*Paramètres!$K$11),IF(OR(U33="",OR($D33="",$D33="NL",$D33="HORS LIGUE")),0,VLOOKUP(IF(OR(U33="",OR($D33="",$D33="NL",$D33="HORS LIGUE")),"",COUNTIFS($D$5:$D$72,"&lt;&gt;"&amp;"",$D$5:$D$72,"&lt;&gt;"&amp;"NL",$D$5:$D$72,"&lt;&gt;"&amp;"HORS LIGUE",U$5:U$72,"&lt;"&amp;U33)+1),Paramètres!$B$3:$C$56,2,FALSE)*Paramètres!$K$11))</f>
        <v>0</v>
      </c>
      <c r="W33" s="46"/>
      <c r="X33" s="2">
        <f>IF(W$2="Bike &amp; Run",IF(ISNA(VLOOKUP(W33,Paramètres!$B$3:$C$56,2,FALSE)),0,VLOOKUP(W33,Paramètres!$B$3:$C$56,2,FALSE)*Paramètres!$K$12),IF(OR(W33="",OR($D33="",$D33="NL",$D33="HORS LIGUE")),0,VLOOKUP(IF(OR(W33="",OR($D33="",$D33="NL",$D33="HORS LIGUE")),"",COUNTIFS($D$5:$D$72,"&lt;&gt;"&amp;"",$D$5:$D$72,"&lt;&gt;"&amp;"NL",$D$5:$D$72,"&lt;&gt;"&amp;"HORS LIGUE",W$5:W$72,"&lt;"&amp;W33)+1),Paramètres!$B$3:$C$56,2,FALSE)*Paramètres!$K$12))</f>
        <v>0</v>
      </c>
      <c r="Y33" s="46"/>
      <c r="Z33" s="2">
        <f>IF(Y$2="Bike &amp; Run",IF(ISNA(VLOOKUP(Y33,Paramètres!$B$3:$C$56,2,FALSE)),0,VLOOKUP(Y33,Paramètres!$B$3:$C$56,2,FALSE)*Paramètres!$K$13),IF(OR(Y33="",OR($D33="",$D33="NL",$D33="HORS LIGUE")),0,VLOOKUP(IF(OR(Y33="",OR($D33="",$D33="NL",$D33="HORS LIGUE")),"",COUNTIFS($D$5:$D$72,"&lt;&gt;"&amp;"",$D$5:$D$72,"&lt;&gt;"&amp;"NL",$D$5:$D$72,"&lt;&gt;"&amp;"HORS LIGUE",Y$5:Y$72,"&lt;"&amp;Y33)+1),Paramètres!$B$3:$C$56,2,FALSE)*Paramètres!$K$13))</f>
        <v>0</v>
      </c>
      <c r="AA33" s="46"/>
      <c r="AB33" s="2">
        <f>IF(AA$2="Bike &amp; Run",IF(ISNA(VLOOKUP(AA33,Paramètres!$B$3:$C$56,2,FALSE)),0,VLOOKUP(AA33,Paramètres!$B$3:$C$56,2,FALSE)*Paramètres!$K$14),IF(OR(AA33="",OR($D33="",$D33="NL",$D33="HORS LIGUE")),0,VLOOKUP(IF(OR(AA33="",OR($D33="",$D33="NL",$D33="HORS LIGUE")),"",COUNTIFS($D$5:$D$72,"&lt;&gt;"&amp;"",$D$5:$D$72,"&lt;&gt;"&amp;"NL",$D$5:$D$72,"&lt;&gt;"&amp;"HORS LIGUE",AA$5:AA$72,"&lt;"&amp;AA33)+1),Paramètres!$B$3:$C$56,2,FALSE)*Paramètres!$K$14))</f>
        <v>0</v>
      </c>
      <c r="AC33" s="46"/>
      <c r="AD33" s="2">
        <f>IF(AC$2="Bike &amp; Run",IF(ISNA(VLOOKUP(AC33,Paramètres!$B$3:$C$56,2,FALSE)),0,VLOOKUP(AC33,Paramètres!$B$3:$C$56,2,FALSE)*Paramètres!$K$15),IF(OR(AC33="",OR($D33="",$D33="NL",$D33="HORS LIGUE")),0,VLOOKUP(IF(OR(AC33="",OR($D33="",$D33="NL",$D33="HORS LIGUE")),"",COUNTIFS($D$5:$D$72,"&lt;&gt;"&amp;"",$D$5:$D$72,"&lt;&gt;"&amp;"NL",$D$5:$D$72,"&lt;&gt;"&amp;"HORS LIGUE",AC$5:AC$72,"&lt;"&amp;AC33)+1),Paramètres!$B$3:$C$56,2,FALSE)*Paramètres!$K$15))</f>
        <v>0</v>
      </c>
      <c r="AE33" s="46"/>
      <c r="AF33" s="2">
        <f>IF(AE$2="Bike &amp; Run",IF(ISNA(VLOOKUP(AE33,Paramètres!$B$3:$C$56,2,FALSE)),0,VLOOKUP(AE33,Paramètres!$B$3:$C$56,2,FALSE)*Paramètres!$K$16),IF(OR(AE33="",OR($D33="",$D33="NL",$D33="HORS LIGUE")),0,VLOOKUP(IF(OR(AE33="",OR($D33="",$D33="NL",$D33="HORS LIGUE")),"",COUNTIFS($D$5:$D$72,"&lt;&gt;"&amp;"",$D$5:$D$72,"&lt;&gt;"&amp;"NL",$D$5:$D$72,"&lt;&gt;"&amp;"HORS LIGUE",AE$5:AE$72,"&lt;"&amp;AE33)+1),Paramètres!$B$3:$C$56,2,FALSE)*Paramètres!$K$16))</f>
        <v>0</v>
      </c>
      <c r="AG33" s="46"/>
      <c r="AH33" s="2">
        <f>IF(AG$2="Bike &amp; Run",IF(ISNA(VLOOKUP(AG33,Paramètres!$B$3:$C$56,2,FALSE)),0,VLOOKUP(AG33,Paramètres!$B$3:$C$56,2,FALSE)*Paramètres!$K$17),IF(OR(AG33="",OR($D33="",$D33="NL",$D33="HORS LIGUE")),0,VLOOKUP(IF(OR(AG33="",OR($D33="",$D33="NL",$D33="HORS LIGUE")),"",COUNTIFS($D$5:$D$72,"&lt;&gt;"&amp;"",$D$5:$D$72,"&lt;&gt;"&amp;"NL",$D$5:$D$72,"&lt;&gt;"&amp;"HORS LIGUE",AG$5:AG$72,"&lt;"&amp;AG33)+1),Paramètres!$B$3:$C$56,2,FALSE)*Paramètres!$K$17))</f>
        <v>0</v>
      </c>
      <c r="AI33" s="40">
        <f t="shared" si="0"/>
        <v>0</v>
      </c>
      <c r="AJ33" s="3" t="str">
        <f t="shared" si="1"/>
        <v/>
      </c>
      <c r="AK33" s="5">
        <f t="shared" si="2"/>
        <v>0</v>
      </c>
      <c r="AL33" s="41">
        <f t="shared" si="3"/>
        <v>0</v>
      </c>
      <c r="AM33" s="33" t="str">
        <f t="shared" si="4"/>
        <v/>
      </c>
      <c r="AO33" s="22">
        <f t="shared" si="5"/>
        <v>0</v>
      </c>
      <c r="AP33">
        <f t="shared" si="6"/>
        <v>0</v>
      </c>
      <c r="AQ33">
        <f t="shared" si="7"/>
        <v>0</v>
      </c>
      <c r="AR33">
        <f t="shared" si="8"/>
        <v>0</v>
      </c>
      <c r="AS33">
        <f t="shared" si="9"/>
        <v>0</v>
      </c>
      <c r="AT33">
        <f t="shared" si="10"/>
        <v>0</v>
      </c>
      <c r="AU33">
        <f t="shared" si="11"/>
        <v>0</v>
      </c>
      <c r="AV33">
        <f t="shared" si="12"/>
        <v>0</v>
      </c>
      <c r="AW33">
        <f t="shared" si="13"/>
        <v>0</v>
      </c>
      <c r="AX33">
        <f t="shared" si="14"/>
        <v>0</v>
      </c>
      <c r="AY33">
        <f t="shared" si="15"/>
        <v>0</v>
      </c>
      <c r="AZ33">
        <f t="shared" si="16"/>
        <v>0</v>
      </c>
      <c r="BA33">
        <f t="shared" si="17"/>
        <v>0</v>
      </c>
      <c r="BB33">
        <f t="shared" si="18"/>
        <v>0</v>
      </c>
      <c r="BC33">
        <f t="shared" si="19"/>
        <v>0</v>
      </c>
      <c r="BD33">
        <f t="shared" si="20"/>
        <v>0</v>
      </c>
      <c r="BE33" s="22">
        <f t="shared" ref="BE33:BR33" si="49">BD33+LARGE($AO33:$BC33,BE$4)</f>
        <v>0</v>
      </c>
      <c r="BF33" s="22">
        <f t="shared" si="49"/>
        <v>0</v>
      </c>
      <c r="BG33" s="22">
        <f t="shared" si="49"/>
        <v>0</v>
      </c>
      <c r="BH33" s="22">
        <f t="shared" si="49"/>
        <v>0</v>
      </c>
      <c r="BI33" s="22">
        <f t="shared" si="49"/>
        <v>0</v>
      </c>
      <c r="BJ33" s="22">
        <f t="shared" si="49"/>
        <v>0</v>
      </c>
      <c r="BK33" s="22">
        <f t="shared" si="49"/>
        <v>0</v>
      </c>
      <c r="BL33" s="22">
        <f t="shared" si="49"/>
        <v>0</v>
      </c>
      <c r="BM33" s="22">
        <f t="shared" si="49"/>
        <v>0</v>
      </c>
      <c r="BN33" s="22">
        <f t="shared" si="49"/>
        <v>0</v>
      </c>
      <c r="BO33" s="22">
        <f t="shared" si="49"/>
        <v>0</v>
      </c>
      <c r="BP33" s="22">
        <f t="shared" si="49"/>
        <v>0</v>
      </c>
      <c r="BQ33" s="22">
        <f t="shared" si="49"/>
        <v>0</v>
      </c>
      <c r="BR33" s="22">
        <f t="shared" si="49"/>
        <v>0</v>
      </c>
    </row>
    <row r="34" spans="1:70" ht="16.5">
      <c r="A34" s="14" t="s">
        <v>635</v>
      </c>
      <c r="B34" s="61" t="str">
        <f>IF(ISNA(VLOOKUP(A34,'Licenciés Jeunes 2023'!A:C,3,0)),"",VLOOKUP(A34,'Licenciés Jeunes 2023'!A:C,3,0))</f>
        <v/>
      </c>
      <c r="C34" s="32" t="str">
        <f>IF(ISNA(VLOOKUP(A34,'Licenciés Jeunes 2023'!A:C,2,0)),"",VLOOKUP(A34,'Licenciés Jeunes 2023'!A:C,2,0))</f>
        <v/>
      </c>
      <c r="D34" s="32" t="str">
        <f>IF(ISNA(VLOOKUP(A34,'Licenciés Jeunes 2023'!A:F,6,0)),"",VLOOKUP(A34,'Licenciés Jeunes 2023'!A:F,6,0))</f>
        <v/>
      </c>
      <c r="E34" s="6"/>
      <c r="F34" s="2">
        <f>IF(E$2="Bike &amp; Run",IF(ISNA(VLOOKUP(E34,Paramètres!$B$3:$C$56,2,FALSE)),0,VLOOKUP(E34,Paramètres!$B$3:$C$56,2,FALSE)*Paramètres!$K$3),IF(OR(E34="",OR($D34="",$D34="NL",$D34="HORS LIGUE")),0,VLOOKUP(IF(OR(E34="",OR($D34="",$D34="NL",$D34="HORS LIGUE")),"",COUNTIFS($D$5:$D$72,"&lt;&gt;"&amp;"",$D$5:$D$72,"&lt;&gt;"&amp;"NL",$D$5:$D$72,"&lt;&gt;"&amp;"HORS LIGUE",E$5:E$72,"&lt;"&amp;E34)+1),Paramètres!$B$3:$C$56,2,FALSE)*Paramètres!$K$3))</f>
        <v>0</v>
      </c>
      <c r="G34" s="4"/>
      <c r="H34" s="2">
        <f>IF(G$2="Bike &amp; Run",IF(ISNA(VLOOKUP(G34,Paramètres!$B$3:$C$56,2,FALSE)),0,VLOOKUP(G34,Paramètres!$B$3:$C$56,2,FALSE)*Paramètres!$K$4),IF(OR(G34="",OR($D34="",$D34="NL",$D34="HORS LIGUE")),0,VLOOKUP(IF(OR(G34="",OR($D34="",$D34="NL",$D34="HORS LIGUE")),"",COUNTIFS($D$5:$D$72,"&lt;&gt;"&amp;"",$D$5:$D$72,"&lt;&gt;"&amp;"NL",$D$5:$D$72,"&lt;&gt;"&amp;"HORS LIGUE",G$5:G$72,"&lt;"&amp;G34)+1),Paramètres!$B$3:$C$56,2,FALSE)*Paramètres!$K$4))</f>
        <v>0</v>
      </c>
      <c r="I34" s="36"/>
      <c r="J34" s="2">
        <f>IF(I$2="Bike &amp; Run",IF(ISNA(VLOOKUP(I34,Paramètres!$B$3:$C$56,2,FALSE)),0,VLOOKUP(I34,Paramètres!$B$3:$C$56,2,FALSE)*Paramètres!$K$5),IF(OR(I34="",OR($D34="",$D34="NL",$D34="HORS LIGUE")),0,VLOOKUP(IF(OR(I34="",OR($D34="",$D34="NL",$D34="HORS LIGUE")),"",COUNTIFS($D$5:$D$72,"&lt;&gt;"&amp;"",$D$5:$D$72,"&lt;&gt;"&amp;"NL",$D$5:$D$72,"&lt;&gt;"&amp;"HORS LIGUE",I$5:I$72,"&lt;"&amp;I34)+1),Paramètres!$B$3:$C$56,2,FALSE)*Paramètres!$K$5))</f>
        <v>0</v>
      </c>
      <c r="K34" s="4"/>
      <c r="L34" s="2">
        <f>IF(K$2="Bike &amp; Run",IF(ISNA(VLOOKUP(K34,Paramètres!$B$3:$C$56,2,FALSE)),0,VLOOKUP(K34,Paramètres!$B$3:$C$56,2,FALSE)*Paramètres!$K$6),IF(OR(K34="",OR($D34="",$D34="NL",$D34="HORS LIGUE")),0,VLOOKUP(IF(OR(K34="",OR($D34="",$D34="NL",$D34="HORS LIGUE")),"",COUNTIFS($D$5:$D$72,"&lt;&gt;"&amp;"",$D$5:$D$72,"&lt;&gt;"&amp;"NL",$D$5:$D$72,"&lt;&gt;"&amp;"HORS LIGUE",K$5:K$72,"&lt;"&amp;K34)+1),Paramètres!$B$3:$C$56,2,FALSE)*Paramètres!$K$6))</f>
        <v>0</v>
      </c>
      <c r="M34" s="4"/>
      <c r="N34" s="2">
        <f>IF(M$2="Bike &amp; Run",IF(ISNA(VLOOKUP(M34,Paramètres!$B$3:$C$56,2,FALSE)),0,VLOOKUP(M34,Paramètres!$B$3:$C$56,2,FALSE)*Paramètres!$K$7),IF(OR(M34="",OR($D34="",$D34="NL",$D34="HORS LIGUE")),0,VLOOKUP(IF(OR(M34="",OR($D34="",$D34="NL",$D34="HORS LIGUE")),"",COUNTIFS($D$5:$D$72,"&lt;&gt;"&amp;"",$D$5:$D$72,"&lt;&gt;"&amp;"NL",$D$5:$D$72,"&lt;&gt;"&amp;"HORS LIGUE",M$5:M$72,"&lt;"&amp;M34)+1),Paramètres!$B$3:$C$56,2,FALSE)*Paramètres!$K$7))</f>
        <v>0</v>
      </c>
      <c r="O34" s="46"/>
      <c r="P34" s="2">
        <f>IF(O$2="Bike &amp; Run",IF(ISNA(VLOOKUP(O34,Paramètres!$B$3:$C$56,2,FALSE)),0,VLOOKUP(O34,Paramètres!$B$3:$C$56,2,FALSE)*Paramètres!$K$8),IF(OR(O34="",OR($D34="",$D34="NL",$D34="HORS LIGUE")),0,VLOOKUP(IF(OR(O34="",OR($D34="",$D34="NL",$D34="HORS LIGUE")),"",COUNTIFS($D$5:$D$72,"&lt;&gt;"&amp;"",$D$5:$D$72,"&lt;&gt;"&amp;"NL",$D$5:$D$72,"&lt;&gt;"&amp;"HORS LIGUE",O$5:O$72,"&lt;"&amp;O34)+1),Paramètres!$B$3:$C$56,2,FALSE)*Paramètres!$K$8))</f>
        <v>0</v>
      </c>
      <c r="Q34" s="46"/>
      <c r="R34" s="2">
        <f>IF(Q$2="Bike &amp; Run",IF(ISNA(VLOOKUP(Q34,Paramètres!$B$3:$C$56,2,FALSE)),0,VLOOKUP(Q34,Paramètres!$B$3:$C$56,2,FALSE)*Paramètres!$K$9),IF(OR(Q34="",OR($D34="",$D34="NL",$D34="HORS LIGUE")),0,VLOOKUP(IF(OR(Q34="",OR($D34="",$D34="NL",$D34="HORS LIGUE")),"",COUNTIFS($D$5:$D$72,"&lt;&gt;"&amp;"",$D$5:$D$72,"&lt;&gt;"&amp;"NL",$D$5:$D$72,"&lt;&gt;"&amp;"HORS LIGUE",Q$5:Q$72,"&lt;"&amp;Q34)+1),Paramètres!$B$3:$C$56,2,FALSE)*Paramètres!$K$9))</f>
        <v>0</v>
      </c>
      <c r="S34" s="46"/>
      <c r="T34" s="2">
        <f>IF(S$2="Bike &amp; Run",IF(ISNA(VLOOKUP(S34,Paramètres!$B$3:$C$56,2,FALSE)),0,VLOOKUP(S34,Paramètres!$B$3:$C$56,2,FALSE)*Paramètres!$K$10),IF(OR(S34="",OR($D34="",$D34="NL",$D34="HORS LIGUE")),0,VLOOKUP(IF(OR(S34="",OR($D34="",$D34="NL",$D34="HORS LIGUE")),"",COUNTIFS($D$5:$D$72,"&lt;&gt;"&amp;"",$D$5:$D$72,"&lt;&gt;"&amp;"NL",$D$5:$D$72,"&lt;&gt;"&amp;"HORS LIGUE",S$5:S$72,"&lt;"&amp;S34)+1),Paramètres!$B$3:$C$56,2,FALSE)*Paramètres!$K$10))</f>
        <v>0</v>
      </c>
      <c r="U34" s="46"/>
      <c r="V34" s="2">
        <f>IF(U$2="Bike &amp; Run",IF(ISNA(VLOOKUP(U34,Paramètres!$B$3:$C$56,2,FALSE)),0,VLOOKUP(U34,Paramètres!$B$3:$C$56,2,FALSE)*Paramètres!$K$11),IF(OR(U34="",OR($D34="",$D34="NL",$D34="HORS LIGUE")),0,VLOOKUP(IF(OR(U34="",OR($D34="",$D34="NL",$D34="HORS LIGUE")),"",COUNTIFS($D$5:$D$72,"&lt;&gt;"&amp;"",$D$5:$D$72,"&lt;&gt;"&amp;"NL",$D$5:$D$72,"&lt;&gt;"&amp;"HORS LIGUE",U$5:U$72,"&lt;"&amp;U34)+1),Paramètres!$B$3:$C$56,2,FALSE)*Paramètres!$K$11))</f>
        <v>0</v>
      </c>
      <c r="W34" s="46"/>
      <c r="X34" s="2">
        <f>IF(W$2="Bike &amp; Run",IF(ISNA(VLOOKUP(W34,Paramètres!$B$3:$C$56,2,FALSE)),0,VLOOKUP(W34,Paramètres!$B$3:$C$56,2,FALSE)*Paramètres!$K$12),IF(OR(W34="",OR($D34="",$D34="NL",$D34="HORS LIGUE")),0,VLOOKUP(IF(OR(W34="",OR($D34="",$D34="NL",$D34="HORS LIGUE")),"",COUNTIFS($D$5:$D$72,"&lt;&gt;"&amp;"",$D$5:$D$72,"&lt;&gt;"&amp;"NL",$D$5:$D$72,"&lt;&gt;"&amp;"HORS LIGUE",W$5:W$72,"&lt;"&amp;W34)+1),Paramètres!$B$3:$C$56,2,FALSE)*Paramètres!$K$12))</f>
        <v>0</v>
      </c>
      <c r="Y34" s="46"/>
      <c r="Z34" s="2">
        <f>IF(Y$2="Bike &amp; Run",IF(ISNA(VLOOKUP(Y34,Paramètres!$B$3:$C$56,2,FALSE)),0,VLOOKUP(Y34,Paramètres!$B$3:$C$56,2,FALSE)*Paramètres!$K$13),IF(OR(Y34="",OR($D34="",$D34="NL",$D34="HORS LIGUE")),0,VLOOKUP(IF(OR(Y34="",OR($D34="",$D34="NL",$D34="HORS LIGUE")),"",COUNTIFS($D$5:$D$72,"&lt;&gt;"&amp;"",$D$5:$D$72,"&lt;&gt;"&amp;"NL",$D$5:$D$72,"&lt;&gt;"&amp;"HORS LIGUE",Y$5:Y$72,"&lt;"&amp;Y34)+1),Paramètres!$B$3:$C$56,2,FALSE)*Paramètres!$K$13))</f>
        <v>0</v>
      </c>
      <c r="AA34" s="46"/>
      <c r="AB34" s="2">
        <f>IF(AA$2="Bike &amp; Run",IF(ISNA(VLOOKUP(AA34,Paramètres!$B$3:$C$56,2,FALSE)),0,VLOOKUP(AA34,Paramètres!$B$3:$C$56,2,FALSE)*Paramètres!$K$14),IF(OR(AA34="",OR($D34="",$D34="NL",$D34="HORS LIGUE")),0,VLOOKUP(IF(OR(AA34="",OR($D34="",$D34="NL",$D34="HORS LIGUE")),"",COUNTIFS($D$5:$D$72,"&lt;&gt;"&amp;"",$D$5:$D$72,"&lt;&gt;"&amp;"NL",$D$5:$D$72,"&lt;&gt;"&amp;"HORS LIGUE",AA$5:AA$72,"&lt;"&amp;AA34)+1),Paramètres!$B$3:$C$56,2,FALSE)*Paramètres!$K$14))</f>
        <v>0</v>
      </c>
      <c r="AC34" s="46"/>
      <c r="AD34" s="2">
        <f>IF(AC$2="Bike &amp; Run",IF(ISNA(VLOOKUP(AC34,Paramètres!$B$3:$C$56,2,FALSE)),0,VLOOKUP(AC34,Paramètres!$B$3:$C$56,2,FALSE)*Paramètres!$K$15),IF(OR(AC34="",OR($D34="",$D34="NL",$D34="HORS LIGUE")),0,VLOOKUP(IF(OR(AC34="",OR($D34="",$D34="NL",$D34="HORS LIGUE")),"",COUNTIFS($D$5:$D$72,"&lt;&gt;"&amp;"",$D$5:$D$72,"&lt;&gt;"&amp;"NL",$D$5:$D$72,"&lt;&gt;"&amp;"HORS LIGUE",AC$5:AC$72,"&lt;"&amp;AC34)+1),Paramètres!$B$3:$C$56,2,FALSE)*Paramètres!$K$15))</f>
        <v>0</v>
      </c>
      <c r="AE34" s="46"/>
      <c r="AF34" s="2">
        <f>IF(AE$2="Bike &amp; Run",IF(ISNA(VLOOKUP(AE34,Paramètres!$B$3:$C$56,2,FALSE)),0,VLOOKUP(AE34,Paramètres!$B$3:$C$56,2,FALSE)*Paramètres!$K$16),IF(OR(AE34="",OR($D34="",$D34="NL",$D34="HORS LIGUE")),0,VLOOKUP(IF(OR(AE34="",OR($D34="",$D34="NL",$D34="HORS LIGUE")),"",COUNTIFS($D$5:$D$72,"&lt;&gt;"&amp;"",$D$5:$D$72,"&lt;&gt;"&amp;"NL",$D$5:$D$72,"&lt;&gt;"&amp;"HORS LIGUE",AE$5:AE$72,"&lt;"&amp;AE34)+1),Paramètres!$B$3:$C$56,2,FALSE)*Paramètres!$K$16))</f>
        <v>0</v>
      </c>
      <c r="AG34" s="46"/>
      <c r="AH34" s="2">
        <f>IF(AG$2="Bike &amp; Run",IF(ISNA(VLOOKUP(AG34,Paramètres!$B$3:$C$56,2,FALSE)),0,VLOOKUP(AG34,Paramètres!$B$3:$C$56,2,FALSE)*Paramètres!$K$17),IF(OR(AG34="",OR($D34="",$D34="NL",$D34="HORS LIGUE")),0,VLOOKUP(IF(OR(AG34="",OR($D34="",$D34="NL",$D34="HORS LIGUE")),"",COUNTIFS($D$5:$D$72,"&lt;&gt;"&amp;"",$D$5:$D$72,"&lt;&gt;"&amp;"NL",$D$5:$D$72,"&lt;&gt;"&amp;"HORS LIGUE",AG$5:AG$72,"&lt;"&amp;AG34)+1),Paramètres!$B$3:$C$56,2,FALSE)*Paramètres!$K$17))</f>
        <v>0</v>
      </c>
      <c r="AI34" s="40">
        <f t="shared" si="0"/>
        <v>0</v>
      </c>
      <c r="AJ34" s="3" t="str">
        <f t="shared" si="1"/>
        <v/>
      </c>
      <c r="AK34" s="5">
        <f t="shared" si="2"/>
        <v>0</v>
      </c>
      <c r="AL34" s="41">
        <f t="shared" si="3"/>
        <v>0</v>
      </c>
      <c r="AM34" s="33" t="str">
        <f t="shared" si="4"/>
        <v/>
      </c>
      <c r="AO34" s="22">
        <f t="shared" si="5"/>
        <v>0</v>
      </c>
      <c r="AP34">
        <f t="shared" si="6"/>
        <v>0</v>
      </c>
      <c r="AQ34">
        <f t="shared" si="7"/>
        <v>0</v>
      </c>
      <c r="AR34">
        <f t="shared" si="8"/>
        <v>0</v>
      </c>
      <c r="AS34">
        <f t="shared" si="9"/>
        <v>0</v>
      </c>
      <c r="AT34">
        <f t="shared" si="10"/>
        <v>0</v>
      </c>
      <c r="AU34">
        <f t="shared" si="11"/>
        <v>0</v>
      </c>
      <c r="AV34">
        <f t="shared" si="12"/>
        <v>0</v>
      </c>
      <c r="AW34">
        <f t="shared" si="13"/>
        <v>0</v>
      </c>
      <c r="AX34">
        <f t="shared" si="14"/>
        <v>0</v>
      </c>
      <c r="AY34">
        <f t="shared" si="15"/>
        <v>0</v>
      </c>
      <c r="AZ34">
        <f t="shared" si="16"/>
        <v>0</v>
      </c>
      <c r="BA34">
        <f t="shared" si="17"/>
        <v>0</v>
      </c>
      <c r="BB34">
        <f t="shared" si="18"/>
        <v>0</v>
      </c>
      <c r="BC34">
        <f t="shared" si="19"/>
        <v>0</v>
      </c>
      <c r="BD34">
        <f t="shared" si="20"/>
        <v>0</v>
      </c>
      <c r="BE34" s="22">
        <f t="shared" ref="BE34:BR34" si="50">BD34+LARGE($AO34:$BC34,BE$4)</f>
        <v>0</v>
      </c>
      <c r="BF34" s="22">
        <f t="shared" si="50"/>
        <v>0</v>
      </c>
      <c r="BG34" s="22">
        <f t="shared" si="50"/>
        <v>0</v>
      </c>
      <c r="BH34" s="22">
        <f t="shared" si="50"/>
        <v>0</v>
      </c>
      <c r="BI34" s="22">
        <f t="shared" si="50"/>
        <v>0</v>
      </c>
      <c r="BJ34" s="22">
        <f t="shared" si="50"/>
        <v>0</v>
      </c>
      <c r="BK34" s="22">
        <f t="shared" si="50"/>
        <v>0</v>
      </c>
      <c r="BL34" s="22">
        <f t="shared" si="50"/>
        <v>0</v>
      </c>
      <c r="BM34" s="22">
        <f t="shared" si="50"/>
        <v>0</v>
      </c>
      <c r="BN34" s="22">
        <f t="shared" si="50"/>
        <v>0</v>
      </c>
      <c r="BO34" s="22">
        <f t="shared" si="50"/>
        <v>0</v>
      </c>
      <c r="BP34" s="22">
        <f t="shared" si="50"/>
        <v>0</v>
      </c>
      <c r="BQ34" s="22">
        <f t="shared" si="50"/>
        <v>0</v>
      </c>
      <c r="BR34" s="22">
        <f t="shared" si="50"/>
        <v>0</v>
      </c>
    </row>
    <row r="35" spans="1:70" ht="16.5">
      <c r="A35" s="14" t="s">
        <v>643</v>
      </c>
      <c r="B35" s="61" t="str">
        <f>IF(ISNA(VLOOKUP(A35,'Licenciés Jeunes 2023'!A:C,3,0)),"",VLOOKUP(A35,'Licenciés Jeunes 2023'!A:C,3,0))</f>
        <v/>
      </c>
      <c r="C35" s="32" t="str">
        <f>IF(ISNA(VLOOKUP(A35,'Licenciés Jeunes 2023'!A:C,2,0)),"",VLOOKUP(A35,'Licenciés Jeunes 2023'!A:C,2,0))</f>
        <v/>
      </c>
      <c r="D35" s="32" t="str">
        <f>IF(ISNA(VLOOKUP(A35,'Licenciés Jeunes 2023'!A:F,6,0)),"",VLOOKUP(A35,'Licenciés Jeunes 2023'!A:F,6,0))</f>
        <v/>
      </c>
      <c r="E35" s="6"/>
      <c r="F35" s="2">
        <f>IF(E$2="Bike &amp; Run",IF(ISNA(VLOOKUP(E35,Paramètres!$B$3:$C$56,2,FALSE)),0,VLOOKUP(E35,Paramètres!$B$3:$C$56,2,FALSE)*Paramètres!$K$3),IF(OR(E35="",OR($D35="",$D35="NL",$D35="HORS LIGUE")),0,VLOOKUP(IF(OR(E35="",OR($D35="",$D35="NL",$D35="HORS LIGUE")),"",COUNTIFS($D$5:$D$72,"&lt;&gt;"&amp;"",$D$5:$D$72,"&lt;&gt;"&amp;"NL",$D$5:$D$72,"&lt;&gt;"&amp;"HORS LIGUE",E$5:E$72,"&lt;"&amp;E35)+1),Paramètres!$B$3:$C$56,2,FALSE)*Paramètres!$K$3))</f>
        <v>0</v>
      </c>
      <c r="G35" s="4"/>
      <c r="H35" s="2">
        <f>IF(G$2="Bike &amp; Run",IF(ISNA(VLOOKUP(G35,Paramètres!$B$3:$C$56,2,FALSE)),0,VLOOKUP(G35,Paramètres!$B$3:$C$56,2,FALSE)*Paramètres!$K$4),IF(OR(G35="",OR($D35="",$D35="NL",$D35="HORS LIGUE")),0,VLOOKUP(IF(OR(G35="",OR($D35="",$D35="NL",$D35="HORS LIGUE")),"",COUNTIFS($D$5:$D$72,"&lt;&gt;"&amp;"",$D$5:$D$72,"&lt;&gt;"&amp;"NL",$D$5:$D$72,"&lt;&gt;"&amp;"HORS LIGUE",G$5:G$72,"&lt;"&amp;G35)+1),Paramètres!$B$3:$C$56,2,FALSE)*Paramètres!$K$4))</f>
        <v>0</v>
      </c>
      <c r="I35" s="36"/>
      <c r="J35" s="2">
        <f>IF(I$2="Bike &amp; Run",IF(ISNA(VLOOKUP(I35,Paramètres!$B$3:$C$56,2,FALSE)),0,VLOOKUP(I35,Paramètres!$B$3:$C$56,2,FALSE)*Paramètres!$K$5),IF(OR(I35="",OR($D35="",$D35="NL",$D35="HORS LIGUE")),0,VLOOKUP(IF(OR(I35="",OR($D35="",$D35="NL",$D35="HORS LIGUE")),"",COUNTIFS($D$5:$D$72,"&lt;&gt;"&amp;"",$D$5:$D$72,"&lt;&gt;"&amp;"NL",$D$5:$D$72,"&lt;&gt;"&amp;"HORS LIGUE",I$5:I$72,"&lt;"&amp;I35)+1),Paramètres!$B$3:$C$56,2,FALSE)*Paramètres!$K$5))</f>
        <v>0</v>
      </c>
      <c r="K35" s="4"/>
      <c r="L35" s="2">
        <f>IF(K$2="Bike &amp; Run",IF(ISNA(VLOOKUP(K35,Paramètres!$B$3:$C$56,2,FALSE)),0,VLOOKUP(K35,Paramètres!$B$3:$C$56,2,FALSE)*Paramètres!$K$6),IF(OR(K35="",OR($D35="",$D35="NL",$D35="HORS LIGUE")),0,VLOOKUP(IF(OR(K35="",OR($D35="",$D35="NL",$D35="HORS LIGUE")),"",COUNTIFS($D$5:$D$72,"&lt;&gt;"&amp;"",$D$5:$D$72,"&lt;&gt;"&amp;"NL",$D$5:$D$72,"&lt;&gt;"&amp;"HORS LIGUE",K$5:K$72,"&lt;"&amp;K35)+1),Paramètres!$B$3:$C$56,2,FALSE)*Paramètres!$K$6))</f>
        <v>0</v>
      </c>
      <c r="M35" s="4"/>
      <c r="N35" s="2">
        <f>IF(M$2="Bike &amp; Run",IF(ISNA(VLOOKUP(M35,Paramètres!$B$3:$C$56,2,FALSE)),0,VLOOKUP(M35,Paramètres!$B$3:$C$56,2,FALSE)*Paramètres!$K$7),IF(OR(M35="",OR($D35="",$D35="NL",$D35="HORS LIGUE")),0,VLOOKUP(IF(OR(M35="",OR($D35="",$D35="NL",$D35="HORS LIGUE")),"",COUNTIFS($D$5:$D$72,"&lt;&gt;"&amp;"",$D$5:$D$72,"&lt;&gt;"&amp;"NL",$D$5:$D$72,"&lt;&gt;"&amp;"HORS LIGUE",M$5:M$72,"&lt;"&amp;M35)+1),Paramètres!$B$3:$C$56,2,FALSE)*Paramètres!$K$7))</f>
        <v>0</v>
      </c>
      <c r="O35" s="46"/>
      <c r="P35" s="2">
        <f>IF(O$2="Bike &amp; Run",IF(ISNA(VLOOKUP(O35,Paramètres!$B$3:$C$56,2,FALSE)),0,VLOOKUP(O35,Paramètres!$B$3:$C$56,2,FALSE)*Paramètres!$K$8),IF(OR(O35="",OR($D35="",$D35="NL",$D35="HORS LIGUE")),0,VLOOKUP(IF(OR(O35="",OR($D35="",$D35="NL",$D35="HORS LIGUE")),"",COUNTIFS($D$5:$D$72,"&lt;&gt;"&amp;"",$D$5:$D$72,"&lt;&gt;"&amp;"NL",$D$5:$D$72,"&lt;&gt;"&amp;"HORS LIGUE",O$5:O$72,"&lt;"&amp;O35)+1),Paramètres!$B$3:$C$56,2,FALSE)*Paramètres!$K$8))</f>
        <v>0</v>
      </c>
      <c r="Q35" s="46"/>
      <c r="R35" s="2">
        <f>IF(Q$2="Bike &amp; Run",IF(ISNA(VLOOKUP(Q35,Paramètres!$B$3:$C$56,2,FALSE)),0,VLOOKUP(Q35,Paramètres!$B$3:$C$56,2,FALSE)*Paramètres!$K$9),IF(OR(Q35="",OR($D35="",$D35="NL",$D35="HORS LIGUE")),0,VLOOKUP(IF(OR(Q35="",OR($D35="",$D35="NL",$D35="HORS LIGUE")),"",COUNTIFS($D$5:$D$72,"&lt;&gt;"&amp;"",$D$5:$D$72,"&lt;&gt;"&amp;"NL",$D$5:$D$72,"&lt;&gt;"&amp;"HORS LIGUE",Q$5:Q$72,"&lt;"&amp;Q35)+1),Paramètres!$B$3:$C$56,2,FALSE)*Paramètres!$K$9))</f>
        <v>0</v>
      </c>
      <c r="S35" s="46"/>
      <c r="T35" s="2">
        <f>IF(S$2="Bike &amp; Run",IF(ISNA(VLOOKUP(S35,Paramètres!$B$3:$C$56,2,FALSE)),0,VLOOKUP(S35,Paramètres!$B$3:$C$56,2,FALSE)*Paramètres!$K$10),IF(OR(S35="",OR($D35="",$D35="NL",$D35="HORS LIGUE")),0,VLOOKUP(IF(OR(S35="",OR($D35="",$D35="NL",$D35="HORS LIGUE")),"",COUNTIFS($D$5:$D$72,"&lt;&gt;"&amp;"",$D$5:$D$72,"&lt;&gt;"&amp;"NL",$D$5:$D$72,"&lt;&gt;"&amp;"HORS LIGUE",S$5:S$72,"&lt;"&amp;S35)+1),Paramètres!$B$3:$C$56,2,FALSE)*Paramètres!$K$10))</f>
        <v>0</v>
      </c>
      <c r="U35" s="46"/>
      <c r="V35" s="2">
        <f>IF(U$2="Bike &amp; Run",IF(ISNA(VLOOKUP(U35,Paramètres!$B$3:$C$56,2,FALSE)),0,VLOOKUP(U35,Paramètres!$B$3:$C$56,2,FALSE)*Paramètres!$K$11),IF(OR(U35="",OR($D35="",$D35="NL",$D35="HORS LIGUE")),0,VLOOKUP(IF(OR(U35="",OR($D35="",$D35="NL",$D35="HORS LIGUE")),"",COUNTIFS($D$5:$D$72,"&lt;&gt;"&amp;"",$D$5:$D$72,"&lt;&gt;"&amp;"NL",$D$5:$D$72,"&lt;&gt;"&amp;"HORS LIGUE",U$5:U$72,"&lt;"&amp;U35)+1),Paramètres!$B$3:$C$56,2,FALSE)*Paramètres!$K$11))</f>
        <v>0</v>
      </c>
      <c r="W35" s="46"/>
      <c r="X35" s="2">
        <f>IF(W$2="Bike &amp; Run",IF(ISNA(VLOOKUP(W35,Paramètres!$B$3:$C$56,2,FALSE)),0,VLOOKUP(W35,Paramètres!$B$3:$C$56,2,FALSE)*Paramètres!$K$12),IF(OR(W35="",OR($D35="",$D35="NL",$D35="HORS LIGUE")),0,VLOOKUP(IF(OR(W35="",OR($D35="",$D35="NL",$D35="HORS LIGUE")),"",COUNTIFS($D$5:$D$72,"&lt;&gt;"&amp;"",$D$5:$D$72,"&lt;&gt;"&amp;"NL",$D$5:$D$72,"&lt;&gt;"&amp;"HORS LIGUE",W$5:W$72,"&lt;"&amp;W35)+1),Paramètres!$B$3:$C$56,2,FALSE)*Paramètres!$K$12))</f>
        <v>0</v>
      </c>
      <c r="Y35" s="46"/>
      <c r="Z35" s="2">
        <f>IF(Y$2="Bike &amp; Run",IF(ISNA(VLOOKUP(Y35,Paramètres!$B$3:$C$56,2,FALSE)),0,VLOOKUP(Y35,Paramètres!$B$3:$C$56,2,FALSE)*Paramètres!$K$13),IF(OR(Y35="",OR($D35="",$D35="NL",$D35="HORS LIGUE")),0,VLOOKUP(IF(OR(Y35="",OR($D35="",$D35="NL",$D35="HORS LIGUE")),"",COUNTIFS($D$5:$D$72,"&lt;&gt;"&amp;"",$D$5:$D$72,"&lt;&gt;"&amp;"NL",$D$5:$D$72,"&lt;&gt;"&amp;"HORS LIGUE",Y$5:Y$72,"&lt;"&amp;Y35)+1),Paramètres!$B$3:$C$56,2,FALSE)*Paramètres!$K$13))</f>
        <v>0</v>
      </c>
      <c r="AA35" s="46"/>
      <c r="AB35" s="2">
        <f>IF(AA$2="Bike &amp; Run",IF(ISNA(VLOOKUP(AA35,Paramètres!$B$3:$C$56,2,FALSE)),0,VLOOKUP(AA35,Paramètres!$B$3:$C$56,2,FALSE)*Paramètres!$K$14),IF(OR(AA35="",OR($D35="",$D35="NL",$D35="HORS LIGUE")),0,VLOOKUP(IF(OR(AA35="",OR($D35="",$D35="NL",$D35="HORS LIGUE")),"",COUNTIFS($D$5:$D$72,"&lt;&gt;"&amp;"",$D$5:$D$72,"&lt;&gt;"&amp;"NL",$D$5:$D$72,"&lt;&gt;"&amp;"HORS LIGUE",AA$5:AA$72,"&lt;"&amp;AA35)+1),Paramètres!$B$3:$C$56,2,FALSE)*Paramètres!$K$14))</f>
        <v>0</v>
      </c>
      <c r="AC35" s="46"/>
      <c r="AD35" s="2">
        <f>IF(AC$2="Bike &amp; Run",IF(ISNA(VLOOKUP(AC35,Paramètres!$B$3:$C$56,2,FALSE)),0,VLOOKUP(AC35,Paramètres!$B$3:$C$56,2,FALSE)*Paramètres!$K$15),IF(OR(AC35="",OR($D35="",$D35="NL",$D35="HORS LIGUE")),0,VLOOKUP(IF(OR(AC35="",OR($D35="",$D35="NL",$D35="HORS LIGUE")),"",COUNTIFS($D$5:$D$72,"&lt;&gt;"&amp;"",$D$5:$D$72,"&lt;&gt;"&amp;"NL",$D$5:$D$72,"&lt;&gt;"&amp;"HORS LIGUE",AC$5:AC$72,"&lt;"&amp;AC35)+1),Paramètres!$B$3:$C$56,2,FALSE)*Paramètres!$K$15))</f>
        <v>0</v>
      </c>
      <c r="AE35" s="46"/>
      <c r="AF35" s="2">
        <f>IF(AE$2="Bike &amp; Run",IF(ISNA(VLOOKUP(AE35,Paramètres!$B$3:$C$56,2,FALSE)),0,VLOOKUP(AE35,Paramètres!$B$3:$C$56,2,FALSE)*Paramètres!$K$16),IF(OR(AE35="",OR($D35="",$D35="NL",$D35="HORS LIGUE")),0,VLOOKUP(IF(OR(AE35="",OR($D35="",$D35="NL",$D35="HORS LIGUE")),"",COUNTIFS($D$5:$D$72,"&lt;&gt;"&amp;"",$D$5:$D$72,"&lt;&gt;"&amp;"NL",$D$5:$D$72,"&lt;&gt;"&amp;"HORS LIGUE",AE$5:AE$72,"&lt;"&amp;AE35)+1),Paramètres!$B$3:$C$56,2,FALSE)*Paramètres!$K$16))</f>
        <v>0</v>
      </c>
      <c r="AG35" s="46"/>
      <c r="AH35" s="2">
        <f>IF(AG$2="Bike &amp; Run",IF(ISNA(VLOOKUP(AG35,Paramètres!$B$3:$C$56,2,FALSE)),0,VLOOKUP(AG35,Paramètres!$B$3:$C$56,2,FALSE)*Paramètres!$K$17),IF(OR(AG35="",OR($D35="",$D35="NL",$D35="HORS LIGUE")),0,VLOOKUP(IF(OR(AG35="",OR($D35="",$D35="NL",$D35="HORS LIGUE")),"",COUNTIFS($D$5:$D$72,"&lt;&gt;"&amp;"",$D$5:$D$72,"&lt;&gt;"&amp;"NL",$D$5:$D$72,"&lt;&gt;"&amp;"HORS LIGUE",AG$5:AG$72,"&lt;"&amp;AG35)+1),Paramètres!$B$3:$C$56,2,FALSE)*Paramètres!$K$17))</f>
        <v>0</v>
      </c>
      <c r="AI35" s="40">
        <f t="shared" si="0"/>
        <v>0</v>
      </c>
      <c r="AJ35" s="3" t="str">
        <f t="shared" si="1"/>
        <v/>
      </c>
      <c r="AK35" s="5">
        <f t="shared" si="2"/>
        <v>0</v>
      </c>
      <c r="AL35" s="41">
        <f t="shared" si="3"/>
        <v>0</v>
      </c>
      <c r="AM35" s="33" t="str">
        <f t="shared" si="4"/>
        <v/>
      </c>
      <c r="AO35" s="22">
        <f t="shared" si="5"/>
        <v>0</v>
      </c>
      <c r="AP35">
        <f t="shared" si="6"/>
        <v>0</v>
      </c>
      <c r="AQ35">
        <f t="shared" si="7"/>
        <v>0</v>
      </c>
      <c r="AR35">
        <f t="shared" si="8"/>
        <v>0</v>
      </c>
      <c r="AS35">
        <f t="shared" si="9"/>
        <v>0</v>
      </c>
      <c r="AT35">
        <f t="shared" si="10"/>
        <v>0</v>
      </c>
      <c r="AU35">
        <f t="shared" si="11"/>
        <v>0</v>
      </c>
      <c r="AV35">
        <f t="shared" si="12"/>
        <v>0</v>
      </c>
      <c r="AW35">
        <f t="shared" si="13"/>
        <v>0</v>
      </c>
      <c r="AX35">
        <f t="shared" si="14"/>
        <v>0</v>
      </c>
      <c r="AY35">
        <f t="shared" si="15"/>
        <v>0</v>
      </c>
      <c r="AZ35">
        <f t="shared" si="16"/>
        <v>0</v>
      </c>
      <c r="BA35">
        <f t="shared" si="17"/>
        <v>0</v>
      </c>
      <c r="BB35">
        <f t="shared" si="18"/>
        <v>0</v>
      </c>
      <c r="BC35">
        <f t="shared" si="19"/>
        <v>0</v>
      </c>
      <c r="BD35">
        <f t="shared" si="20"/>
        <v>0</v>
      </c>
      <c r="BE35" s="22">
        <f t="shared" ref="BE35:BR35" si="51">BD35+LARGE($AO35:$BC35,BE$4)</f>
        <v>0</v>
      </c>
      <c r="BF35" s="22">
        <f t="shared" si="51"/>
        <v>0</v>
      </c>
      <c r="BG35" s="22">
        <f t="shared" si="51"/>
        <v>0</v>
      </c>
      <c r="BH35" s="22">
        <f t="shared" si="51"/>
        <v>0</v>
      </c>
      <c r="BI35" s="22">
        <f t="shared" si="51"/>
        <v>0</v>
      </c>
      <c r="BJ35" s="22">
        <f t="shared" si="51"/>
        <v>0</v>
      </c>
      <c r="BK35" s="22">
        <f t="shared" si="51"/>
        <v>0</v>
      </c>
      <c r="BL35" s="22">
        <f t="shared" si="51"/>
        <v>0</v>
      </c>
      <c r="BM35" s="22">
        <f t="shared" si="51"/>
        <v>0</v>
      </c>
      <c r="BN35" s="22">
        <f t="shared" si="51"/>
        <v>0</v>
      </c>
      <c r="BO35" s="22">
        <f t="shared" si="51"/>
        <v>0</v>
      </c>
      <c r="BP35" s="22">
        <f t="shared" si="51"/>
        <v>0</v>
      </c>
      <c r="BQ35" s="22">
        <f t="shared" si="51"/>
        <v>0</v>
      </c>
      <c r="BR35" s="22">
        <f t="shared" si="51"/>
        <v>0</v>
      </c>
    </row>
    <row r="36" spans="1:70" ht="16.5">
      <c r="A36" s="14" t="s">
        <v>664</v>
      </c>
      <c r="B36" s="61" t="str">
        <f>IF(ISNA(VLOOKUP(A36,'Licenciés Jeunes 2023'!A:C,3,0)),"",VLOOKUP(A36,'Licenciés Jeunes 2023'!A:C,3,0))</f>
        <v/>
      </c>
      <c r="C36" s="32" t="str">
        <f>IF(ISNA(VLOOKUP(A36,'Licenciés Jeunes 2023'!A:C,2,0)),"",VLOOKUP(A36,'Licenciés Jeunes 2023'!A:C,2,0))</f>
        <v/>
      </c>
      <c r="D36" s="32" t="str">
        <f>IF(ISNA(VLOOKUP(A36,'Licenciés Jeunes 2023'!A:F,6,0)),"",VLOOKUP(A36,'Licenciés Jeunes 2023'!A:F,6,0))</f>
        <v/>
      </c>
      <c r="E36" s="6"/>
      <c r="F36" s="2">
        <f>IF(E$2="Bike &amp; Run",IF(ISNA(VLOOKUP(E36,Paramètres!$B$3:$C$56,2,FALSE)),0,VLOOKUP(E36,Paramètres!$B$3:$C$56,2,FALSE)*Paramètres!$K$3),IF(OR(E36="",OR($D36="",$D36="NL",$D36="HORS LIGUE")),0,VLOOKUP(IF(OR(E36="",OR($D36="",$D36="NL",$D36="HORS LIGUE")),"",COUNTIFS($D$5:$D$72,"&lt;&gt;"&amp;"",$D$5:$D$72,"&lt;&gt;"&amp;"NL",$D$5:$D$72,"&lt;&gt;"&amp;"HORS LIGUE",E$5:E$72,"&lt;"&amp;E36)+1),Paramètres!$B$3:$C$56,2,FALSE)*Paramètres!$K$3))</f>
        <v>0</v>
      </c>
      <c r="G36" s="4"/>
      <c r="H36" s="2">
        <f>IF(G$2="Bike &amp; Run",IF(ISNA(VLOOKUP(G36,Paramètres!$B$3:$C$56,2,FALSE)),0,VLOOKUP(G36,Paramètres!$B$3:$C$56,2,FALSE)*Paramètres!$K$4),IF(OR(G36="",OR($D36="",$D36="NL",$D36="HORS LIGUE")),0,VLOOKUP(IF(OR(G36="",OR($D36="",$D36="NL",$D36="HORS LIGUE")),"",COUNTIFS($D$5:$D$72,"&lt;&gt;"&amp;"",$D$5:$D$72,"&lt;&gt;"&amp;"NL",$D$5:$D$72,"&lt;&gt;"&amp;"HORS LIGUE",G$5:G$72,"&lt;"&amp;G36)+1),Paramètres!$B$3:$C$56,2,FALSE)*Paramètres!$K$4))</f>
        <v>0</v>
      </c>
      <c r="I36" s="36"/>
      <c r="J36" s="2">
        <f>IF(I$2="Bike &amp; Run",IF(ISNA(VLOOKUP(I36,Paramètres!$B$3:$C$56,2,FALSE)),0,VLOOKUP(I36,Paramètres!$B$3:$C$56,2,FALSE)*Paramètres!$K$5),IF(OR(I36="",OR($D36="",$D36="NL",$D36="HORS LIGUE")),0,VLOOKUP(IF(OR(I36="",OR($D36="",$D36="NL",$D36="HORS LIGUE")),"",COUNTIFS($D$5:$D$72,"&lt;&gt;"&amp;"",$D$5:$D$72,"&lt;&gt;"&amp;"NL",$D$5:$D$72,"&lt;&gt;"&amp;"HORS LIGUE",I$5:I$72,"&lt;"&amp;I36)+1),Paramètres!$B$3:$C$56,2,FALSE)*Paramètres!$K$5))</f>
        <v>0</v>
      </c>
      <c r="K36" s="4"/>
      <c r="L36" s="2">
        <f>IF(K$2="Bike &amp; Run",IF(ISNA(VLOOKUP(K36,Paramètres!$B$3:$C$56,2,FALSE)),0,VLOOKUP(K36,Paramètres!$B$3:$C$56,2,FALSE)*Paramètres!$K$6),IF(OR(K36="",OR($D36="",$D36="NL",$D36="HORS LIGUE")),0,VLOOKUP(IF(OR(K36="",OR($D36="",$D36="NL",$D36="HORS LIGUE")),"",COUNTIFS($D$5:$D$72,"&lt;&gt;"&amp;"",$D$5:$D$72,"&lt;&gt;"&amp;"NL",$D$5:$D$72,"&lt;&gt;"&amp;"HORS LIGUE",K$5:K$72,"&lt;"&amp;K36)+1),Paramètres!$B$3:$C$56,2,FALSE)*Paramètres!$K$6))</f>
        <v>0</v>
      </c>
      <c r="M36" s="4"/>
      <c r="N36" s="2">
        <f>IF(M$2="Bike &amp; Run",IF(ISNA(VLOOKUP(M36,Paramètres!$B$3:$C$56,2,FALSE)),0,VLOOKUP(M36,Paramètres!$B$3:$C$56,2,FALSE)*Paramètres!$K$7),IF(OR(M36="",OR($D36="",$D36="NL",$D36="HORS LIGUE")),0,VLOOKUP(IF(OR(M36="",OR($D36="",$D36="NL",$D36="HORS LIGUE")),"",COUNTIFS($D$5:$D$72,"&lt;&gt;"&amp;"",$D$5:$D$72,"&lt;&gt;"&amp;"NL",$D$5:$D$72,"&lt;&gt;"&amp;"HORS LIGUE",M$5:M$72,"&lt;"&amp;M36)+1),Paramètres!$B$3:$C$56,2,FALSE)*Paramètres!$K$7))</f>
        <v>0</v>
      </c>
      <c r="O36" s="46"/>
      <c r="P36" s="2">
        <f>IF(O$2="Bike &amp; Run",IF(ISNA(VLOOKUP(O36,Paramètres!$B$3:$C$56,2,FALSE)),0,VLOOKUP(O36,Paramètres!$B$3:$C$56,2,FALSE)*Paramètres!$K$8),IF(OR(O36="",OR($D36="",$D36="NL",$D36="HORS LIGUE")),0,VLOOKUP(IF(OR(O36="",OR($D36="",$D36="NL",$D36="HORS LIGUE")),"",COUNTIFS($D$5:$D$72,"&lt;&gt;"&amp;"",$D$5:$D$72,"&lt;&gt;"&amp;"NL",$D$5:$D$72,"&lt;&gt;"&amp;"HORS LIGUE",O$5:O$72,"&lt;"&amp;O36)+1),Paramètres!$B$3:$C$56,2,FALSE)*Paramètres!$K$8))</f>
        <v>0</v>
      </c>
      <c r="Q36" s="46"/>
      <c r="R36" s="2">
        <f>IF(Q$2="Bike &amp; Run",IF(ISNA(VLOOKUP(Q36,Paramètres!$B$3:$C$56,2,FALSE)),0,VLOOKUP(Q36,Paramètres!$B$3:$C$56,2,FALSE)*Paramètres!$K$9),IF(OR(Q36="",OR($D36="",$D36="NL",$D36="HORS LIGUE")),0,VLOOKUP(IF(OR(Q36="",OR($D36="",$D36="NL",$D36="HORS LIGUE")),"",COUNTIFS($D$5:$D$72,"&lt;&gt;"&amp;"",$D$5:$D$72,"&lt;&gt;"&amp;"NL",$D$5:$D$72,"&lt;&gt;"&amp;"HORS LIGUE",Q$5:Q$72,"&lt;"&amp;Q36)+1),Paramètres!$B$3:$C$56,2,FALSE)*Paramètres!$K$9))</f>
        <v>0</v>
      </c>
      <c r="S36" s="46"/>
      <c r="T36" s="2">
        <f>IF(S$2="Bike &amp; Run",IF(ISNA(VLOOKUP(S36,Paramètres!$B$3:$C$56,2,FALSE)),0,VLOOKUP(S36,Paramètres!$B$3:$C$56,2,FALSE)*Paramètres!$K$10),IF(OR(S36="",OR($D36="",$D36="NL",$D36="HORS LIGUE")),0,VLOOKUP(IF(OR(S36="",OR($D36="",$D36="NL",$D36="HORS LIGUE")),"",COUNTIFS($D$5:$D$72,"&lt;&gt;"&amp;"",$D$5:$D$72,"&lt;&gt;"&amp;"NL",$D$5:$D$72,"&lt;&gt;"&amp;"HORS LIGUE",S$5:S$72,"&lt;"&amp;S36)+1),Paramètres!$B$3:$C$56,2,FALSE)*Paramètres!$K$10))</f>
        <v>0</v>
      </c>
      <c r="U36" s="46"/>
      <c r="V36" s="2">
        <f>IF(U$2="Bike &amp; Run",IF(ISNA(VLOOKUP(U36,Paramètres!$B$3:$C$56,2,FALSE)),0,VLOOKUP(U36,Paramètres!$B$3:$C$56,2,FALSE)*Paramètres!$K$11),IF(OR(U36="",OR($D36="",$D36="NL",$D36="HORS LIGUE")),0,VLOOKUP(IF(OR(U36="",OR($D36="",$D36="NL",$D36="HORS LIGUE")),"",COUNTIFS($D$5:$D$72,"&lt;&gt;"&amp;"",$D$5:$D$72,"&lt;&gt;"&amp;"NL",$D$5:$D$72,"&lt;&gt;"&amp;"HORS LIGUE",U$5:U$72,"&lt;"&amp;U36)+1),Paramètres!$B$3:$C$56,2,FALSE)*Paramètres!$K$11))</f>
        <v>0</v>
      </c>
      <c r="W36" s="46"/>
      <c r="X36" s="2">
        <f>IF(W$2="Bike &amp; Run",IF(ISNA(VLOOKUP(W36,Paramètres!$B$3:$C$56,2,FALSE)),0,VLOOKUP(W36,Paramètres!$B$3:$C$56,2,FALSE)*Paramètres!$K$12),IF(OR(W36="",OR($D36="",$D36="NL",$D36="HORS LIGUE")),0,VLOOKUP(IF(OR(W36="",OR($D36="",$D36="NL",$D36="HORS LIGUE")),"",COUNTIFS($D$5:$D$72,"&lt;&gt;"&amp;"",$D$5:$D$72,"&lt;&gt;"&amp;"NL",$D$5:$D$72,"&lt;&gt;"&amp;"HORS LIGUE",W$5:W$72,"&lt;"&amp;W36)+1),Paramètres!$B$3:$C$56,2,FALSE)*Paramètres!$K$12))</f>
        <v>0</v>
      </c>
      <c r="Y36" s="46"/>
      <c r="Z36" s="2">
        <f>IF(Y$2="Bike &amp; Run",IF(ISNA(VLOOKUP(Y36,Paramètres!$B$3:$C$56,2,FALSE)),0,VLOOKUP(Y36,Paramètres!$B$3:$C$56,2,FALSE)*Paramètres!$K$13),IF(OR(Y36="",OR($D36="",$D36="NL",$D36="HORS LIGUE")),0,VLOOKUP(IF(OR(Y36="",OR($D36="",$D36="NL",$D36="HORS LIGUE")),"",COUNTIFS($D$5:$D$72,"&lt;&gt;"&amp;"",$D$5:$D$72,"&lt;&gt;"&amp;"NL",$D$5:$D$72,"&lt;&gt;"&amp;"HORS LIGUE",Y$5:Y$72,"&lt;"&amp;Y36)+1),Paramètres!$B$3:$C$56,2,FALSE)*Paramètres!$K$13))</f>
        <v>0</v>
      </c>
      <c r="AA36" s="46"/>
      <c r="AB36" s="2">
        <f>IF(AA$2="Bike &amp; Run",IF(ISNA(VLOOKUP(AA36,Paramètres!$B$3:$C$56,2,FALSE)),0,VLOOKUP(AA36,Paramètres!$B$3:$C$56,2,FALSE)*Paramètres!$K$14),IF(OR(AA36="",OR($D36="",$D36="NL",$D36="HORS LIGUE")),0,VLOOKUP(IF(OR(AA36="",OR($D36="",$D36="NL",$D36="HORS LIGUE")),"",COUNTIFS($D$5:$D$72,"&lt;&gt;"&amp;"",$D$5:$D$72,"&lt;&gt;"&amp;"NL",$D$5:$D$72,"&lt;&gt;"&amp;"HORS LIGUE",AA$5:AA$72,"&lt;"&amp;AA36)+1),Paramètres!$B$3:$C$56,2,FALSE)*Paramètres!$K$14))</f>
        <v>0</v>
      </c>
      <c r="AC36" s="46"/>
      <c r="AD36" s="2">
        <f>IF(AC$2="Bike &amp; Run",IF(ISNA(VLOOKUP(AC36,Paramètres!$B$3:$C$56,2,FALSE)),0,VLOOKUP(AC36,Paramètres!$B$3:$C$56,2,FALSE)*Paramètres!$K$15),IF(OR(AC36="",OR($D36="",$D36="NL",$D36="HORS LIGUE")),0,VLOOKUP(IF(OR(AC36="",OR($D36="",$D36="NL",$D36="HORS LIGUE")),"",COUNTIFS($D$5:$D$72,"&lt;&gt;"&amp;"",$D$5:$D$72,"&lt;&gt;"&amp;"NL",$D$5:$D$72,"&lt;&gt;"&amp;"HORS LIGUE",AC$5:AC$72,"&lt;"&amp;AC36)+1),Paramètres!$B$3:$C$56,2,FALSE)*Paramètres!$K$15))</f>
        <v>0</v>
      </c>
      <c r="AE36" s="46"/>
      <c r="AF36" s="2">
        <f>IF(AE$2="Bike &amp; Run",IF(ISNA(VLOOKUP(AE36,Paramètres!$B$3:$C$56,2,FALSE)),0,VLOOKUP(AE36,Paramètres!$B$3:$C$56,2,FALSE)*Paramètres!$K$16),IF(OR(AE36="",OR($D36="",$D36="NL",$D36="HORS LIGUE")),0,VLOOKUP(IF(OR(AE36="",OR($D36="",$D36="NL",$D36="HORS LIGUE")),"",COUNTIFS($D$5:$D$72,"&lt;&gt;"&amp;"",$D$5:$D$72,"&lt;&gt;"&amp;"NL",$D$5:$D$72,"&lt;&gt;"&amp;"HORS LIGUE",AE$5:AE$72,"&lt;"&amp;AE36)+1),Paramètres!$B$3:$C$56,2,FALSE)*Paramètres!$K$16))</f>
        <v>0</v>
      </c>
      <c r="AG36" s="46"/>
      <c r="AH36" s="2">
        <f>IF(AG$2="Bike &amp; Run",IF(ISNA(VLOOKUP(AG36,Paramètres!$B$3:$C$56,2,FALSE)),0,VLOOKUP(AG36,Paramètres!$B$3:$C$56,2,FALSE)*Paramètres!$K$17),IF(OR(AG36="",OR($D36="",$D36="NL",$D36="HORS LIGUE")),0,VLOOKUP(IF(OR(AG36="",OR($D36="",$D36="NL",$D36="HORS LIGUE")),"",COUNTIFS($D$5:$D$72,"&lt;&gt;"&amp;"",$D$5:$D$72,"&lt;&gt;"&amp;"NL",$D$5:$D$72,"&lt;&gt;"&amp;"HORS LIGUE",AG$5:AG$72,"&lt;"&amp;AG36)+1),Paramètres!$B$3:$C$56,2,FALSE)*Paramètres!$K$17))</f>
        <v>0</v>
      </c>
      <c r="AI36" s="40">
        <f t="shared" si="0"/>
        <v>0</v>
      </c>
      <c r="AJ36" s="3" t="str">
        <f t="shared" si="1"/>
        <v/>
      </c>
      <c r="AK36" s="5">
        <f t="shared" si="2"/>
        <v>0</v>
      </c>
      <c r="AL36" s="41">
        <f t="shared" si="3"/>
        <v>0</v>
      </c>
      <c r="AM36" s="33" t="str">
        <f t="shared" si="4"/>
        <v/>
      </c>
      <c r="AO36" s="22">
        <f t="shared" si="5"/>
        <v>0</v>
      </c>
      <c r="AP36">
        <f t="shared" si="6"/>
        <v>0</v>
      </c>
      <c r="AQ36">
        <f t="shared" si="7"/>
        <v>0</v>
      </c>
      <c r="AR36">
        <f t="shared" si="8"/>
        <v>0</v>
      </c>
      <c r="AS36">
        <f t="shared" si="9"/>
        <v>0</v>
      </c>
      <c r="AT36">
        <f t="shared" si="10"/>
        <v>0</v>
      </c>
      <c r="AU36">
        <f t="shared" si="11"/>
        <v>0</v>
      </c>
      <c r="AV36">
        <f t="shared" si="12"/>
        <v>0</v>
      </c>
      <c r="AW36">
        <f t="shared" si="13"/>
        <v>0</v>
      </c>
      <c r="AX36">
        <f t="shared" si="14"/>
        <v>0</v>
      </c>
      <c r="AY36">
        <f t="shared" si="15"/>
        <v>0</v>
      </c>
      <c r="AZ36">
        <f t="shared" si="16"/>
        <v>0</v>
      </c>
      <c r="BA36">
        <f t="shared" si="17"/>
        <v>0</v>
      </c>
      <c r="BB36">
        <f t="shared" si="18"/>
        <v>0</v>
      </c>
      <c r="BC36">
        <f t="shared" si="19"/>
        <v>0</v>
      </c>
      <c r="BD36">
        <f t="shared" si="20"/>
        <v>0</v>
      </c>
      <c r="BE36" s="22">
        <f t="shared" ref="BE36:BR36" si="52">BD36+LARGE($AO36:$BC36,BE$4)</f>
        <v>0</v>
      </c>
      <c r="BF36" s="22">
        <f t="shared" si="52"/>
        <v>0</v>
      </c>
      <c r="BG36" s="22">
        <f t="shared" si="52"/>
        <v>0</v>
      </c>
      <c r="BH36" s="22">
        <f t="shared" si="52"/>
        <v>0</v>
      </c>
      <c r="BI36" s="22">
        <f t="shared" si="52"/>
        <v>0</v>
      </c>
      <c r="BJ36" s="22">
        <f t="shared" si="52"/>
        <v>0</v>
      </c>
      <c r="BK36" s="22">
        <f t="shared" si="52"/>
        <v>0</v>
      </c>
      <c r="BL36" s="22">
        <f t="shared" si="52"/>
        <v>0</v>
      </c>
      <c r="BM36" s="22">
        <f t="shared" si="52"/>
        <v>0</v>
      </c>
      <c r="BN36" s="22">
        <f t="shared" si="52"/>
        <v>0</v>
      </c>
      <c r="BO36" s="22">
        <f t="shared" si="52"/>
        <v>0</v>
      </c>
      <c r="BP36" s="22">
        <f t="shared" si="52"/>
        <v>0</v>
      </c>
      <c r="BQ36" s="22">
        <f t="shared" si="52"/>
        <v>0</v>
      </c>
      <c r="BR36" s="22">
        <f t="shared" si="52"/>
        <v>0</v>
      </c>
    </row>
    <row r="37" spans="1:70" ht="16.5">
      <c r="A37" s="14" t="s">
        <v>669</v>
      </c>
      <c r="B37" s="61" t="str">
        <f>IF(ISNA(VLOOKUP(A37,'Licenciés Jeunes 2023'!A:C,3,0)),"",VLOOKUP(A37,'Licenciés Jeunes 2023'!A:C,3,0))</f>
        <v/>
      </c>
      <c r="C37" s="32" t="str">
        <f>IF(ISNA(VLOOKUP(A37,'Licenciés Jeunes 2023'!A:C,2,0)),"",VLOOKUP(A37,'Licenciés Jeunes 2023'!A:C,2,0))</f>
        <v/>
      </c>
      <c r="D37" s="32" t="str">
        <f>IF(ISNA(VLOOKUP(A37,'Licenciés Jeunes 2023'!A:F,6,0)),"",VLOOKUP(A37,'Licenciés Jeunes 2023'!A:F,6,0))</f>
        <v/>
      </c>
      <c r="E37" s="6"/>
      <c r="F37" s="2">
        <f>IF(E$2="Bike &amp; Run",IF(ISNA(VLOOKUP(E37,Paramètres!$B$3:$C$56,2,FALSE)),0,VLOOKUP(E37,Paramètres!$B$3:$C$56,2,FALSE)*Paramètres!$K$3),IF(OR(E37="",OR($D37="",$D37="NL",$D37="HORS LIGUE")),0,VLOOKUP(IF(OR(E37="",OR($D37="",$D37="NL",$D37="HORS LIGUE")),"",COUNTIFS($D$5:$D$72,"&lt;&gt;"&amp;"",$D$5:$D$72,"&lt;&gt;"&amp;"NL",$D$5:$D$72,"&lt;&gt;"&amp;"HORS LIGUE",E$5:E$72,"&lt;"&amp;E37)+1),Paramètres!$B$3:$C$56,2,FALSE)*Paramètres!$K$3))</f>
        <v>0</v>
      </c>
      <c r="G37" s="4"/>
      <c r="H37" s="2">
        <f>IF(G$2="Bike &amp; Run",IF(ISNA(VLOOKUP(G37,Paramètres!$B$3:$C$56,2,FALSE)),0,VLOOKUP(G37,Paramètres!$B$3:$C$56,2,FALSE)*Paramètres!$K$4),IF(OR(G37="",OR($D37="",$D37="NL",$D37="HORS LIGUE")),0,VLOOKUP(IF(OR(G37="",OR($D37="",$D37="NL",$D37="HORS LIGUE")),"",COUNTIFS($D$5:$D$72,"&lt;&gt;"&amp;"",$D$5:$D$72,"&lt;&gt;"&amp;"NL",$D$5:$D$72,"&lt;&gt;"&amp;"HORS LIGUE",G$5:G$72,"&lt;"&amp;G37)+1),Paramètres!$B$3:$C$56,2,FALSE)*Paramètres!$K$4))</f>
        <v>0</v>
      </c>
      <c r="I37" s="36"/>
      <c r="J37" s="2">
        <f>IF(I$2="Bike &amp; Run",IF(ISNA(VLOOKUP(I37,Paramètres!$B$3:$C$56,2,FALSE)),0,VLOOKUP(I37,Paramètres!$B$3:$C$56,2,FALSE)*Paramètres!$K$5),IF(OR(I37="",OR($D37="",$D37="NL",$D37="HORS LIGUE")),0,VLOOKUP(IF(OR(I37="",OR($D37="",$D37="NL",$D37="HORS LIGUE")),"",COUNTIFS($D$5:$D$72,"&lt;&gt;"&amp;"",$D$5:$D$72,"&lt;&gt;"&amp;"NL",$D$5:$D$72,"&lt;&gt;"&amp;"HORS LIGUE",I$5:I$72,"&lt;"&amp;I37)+1),Paramètres!$B$3:$C$56,2,FALSE)*Paramètres!$K$5))</f>
        <v>0</v>
      </c>
      <c r="K37" s="4"/>
      <c r="L37" s="2">
        <f>IF(K$2="Bike &amp; Run",IF(ISNA(VLOOKUP(K37,Paramètres!$B$3:$C$56,2,FALSE)),0,VLOOKUP(K37,Paramètres!$B$3:$C$56,2,FALSE)*Paramètres!$K$6),IF(OR(K37="",OR($D37="",$D37="NL",$D37="HORS LIGUE")),0,VLOOKUP(IF(OR(K37="",OR($D37="",$D37="NL",$D37="HORS LIGUE")),"",COUNTIFS($D$5:$D$72,"&lt;&gt;"&amp;"",$D$5:$D$72,"&lt;&gt;"&amp;"NL",$D$5:$D$72,"&lt;&gt;"&amp;"HORS LIGUE",K$5:K$72,"&lt;"&amp;K37)+1),Paramètres!$B$3:$C$56,2,FALSE)*Paramètres!$K$6))</f>
        <v>0</v>
      </c>
      <c r="M37" s="4"/>
      <c r="N37" s="2">
        <f>IF(M$2="Bike &amp; Run",IF(ISNA(VLOOKUP(M37,Paramètres!$B$3:$C$56,2,FALSE)),0,VLOOKUP(M37,Paramètres!$B$3:$C$56,2,FALSE)*Paramètres!$K$7),IF(OR(M37="",OR($D37="",$D37="NL",$D37="HORS LIGUE")),0,VLOOKUP(IF(OR(M37="",OR($D37="",$D37="NL",$D37="HORS LIGUE")),"",COUNTIFS($D$5:$D$72,"&lt;&gt;"&amp;"",$D$5:$D$72,"&lt;&gt;"&amp;"NL",$D$5:$D$72,"&lt;&gt;"&amp;"HORS LIGUE",M$5:M$72,"&lt;"&amp;M37)+1),Paramètres!$B$3:$C$56,2,FALSE)*Paramètres!$K$7))</f>
        <v>0</v>
      </c>
      <c r="O37" s="46"/>
      <c r="P37" s="2">
        <f>IF(O$2="Bike &amp; Run",IF(ISNA(VLOOKUP(O37,Paramètres!$B$3:$C$56,2,FALSE)),0,VLOOKUP(O37,Paramètres!$B$3:$C$56,2,FALSE)*Paramètres!$K$8),IF(OR(O37="",OR($D37="",$D37="NL",$D37="HORS LIGUE")),0,VLOOKUP(IF(OR(O37="",OR($D37="",$D37="NL",$D37="HORS LIGUE")),"",COUNTIFS($D$5:$D$72,"&lt;&gt;"&amp;"",$D$5:$D$72,"&lt;&gt;"&amp;"NL",$D$5:$D$72,"&lt;&gt;"&amp;"HORS LIGUE",O$5:O$72,"&lt;"&amp;O37)+1),Paramètres!$B$3:$C$56,2,FALSE)*Paramètres!$K$8))</f>
        <v>0</v>
      </c>
      <c r="Q37" s="46"/>
      <c r="R37" s="2">
        <f>IF(Q$2="Bike &amp; Run",IF(ISNA(VLOOKUP(Q37,Paramètres!$B$3:$C$56,2,FALSE)),0,VLOOKUP(Q37,Paramètres!$B$3:$C$56,2,FALSE)*Paramètres!$K$9),IF(OR(Q37="",OR($D37="",$D37="NL",$D37="HORS LIGUE")),0,VLOOKUP(IF(OR(Q37="",OR($D37="",$D37="NL",$D37="HORS LIGUE")),"",COUNTIFS($D$5:$D$72,"&lt;&gt;"&amp;"",$D$5:$D$72,"&lt;&gt;"&amp;"NL",$D$5:$D$72,"&lt;&gt;"&amp;"HORS LIGUE",Q$5:Q$72,"&lt;"&amp;Q37)+1),Paramètres!$B$3:$C$56,2,FALSE)*Paramètres!$K$9))</f>
        <v>0</v>
      </c>
      <c r="S37" s="46"/>
      <c r="T37" s="2">
        <f>IF(S$2="Bike &amp; Run",IF(ISNA(VLOOKUP(S37,Paramètres!$B$3:$C$56,2,FALSE)),0,VLOOKUP(S37,Paramètres!$B$3:$C$56,2,FALSE)*Paramètres!$K$10),IF(OR(S37="",OR($D37="",$D37="NL",$D37="HORS LIGUE")),0,VLOOKUP(IF(OR(S37="",OR($D37="",$D37="NL",$D37="HORS LIGUE")),"",COUNTIFS($D$5:$D$72,"&lt;&gt;"&amp;"",$D$5:$D$72,"&lt;&gt;"&amp;"NL",$D$5:$D$72,"&lt;&gt;"&amp;"HORS LIGUE",S$5:S$72,"&lt;"&amp;S37)+1),Paramètres!$B$3:$C$56,2,FALSE)*Paramètres!$K$10))</f>
        <v>0</v>
      </c>
      <c r="U37" s="46"/>
      <c r="V37" s="2">
        <f>IF(U$2="Bike &amp; Run",IF(ISNA(VLOOKUP(U37,Paramètres!$B$3:$C$56,2,FALSE)),0,VLOOKUP(U37,Paramètres!$B$3:$C$56,2,FALSE)*Paramètres!$K$11),IF(OR(U37="",OR($D37="",$D37="NL",$D37="HORS LIGUE")),0,VLOOKUP(IF(OR(U37="",OR($D37="",$D37="NL",$D37="HORS LIGUE")),"",COUNTIFS($D$5:$D$72,"&lt;&gt;"&amp;"",$D$5:$D$72,"&lt;&gt;"&amp;"NL",$D$5:$D$72,"&lt;&gt;"&amp;"HORS LIGUE",U$5:U$72,"&lt;"&amp;U37)+1),Paramètres!$B$3:$C$56,2,FALSE)*Paramètres!$K$11))</f>
        <v>0</v>
      </c>
      <c r="W37" s="46"/>
      <c r="X37" s="2">
        <f>IF(W$2="Bike &amp; Run",IF(ISNA(VLOOKUP(W37,Paramètres!$B$3:$C$56,2,FALSE)),0,VLOOKUP(W37,Paramètres!$B$3:$C$56,2,FALSE)*Paramètres!$K$12),IF(OR(W37="",OR($D37="",$D37="NL",$D37="HORS LIGUE")),0,VLOOKUP(IF(OR(W37="",OR($D37="",$D37="NL",$D37="HORS LIGUE")),"",COUNTIFS($D$5:$D$72,"&lt;&gt;"&amp;"",$D$5:$D$72,"&lt;&gt;"&amp;"NL",$D$5:$D$72,"&lt;&gt;"&amp;"HORS LIGUE",W$5:W$72,"&lt;"&amp;W37)+1),Paramètres!$B$3:$C$56,2,FALSE)*Paramètres!$K$12))</f>
        <v>0</v>
      </c>
      <c r="Y37" s="46"/>
      <c r="Z37" s="2">
        <f>IF(Y$2="Bike &amp; Run",IF(ISNA(VLOOKUP(Y37,Paramètres!$B$3:$C$56,2,FALSE)),0,VLOOKUP(Y37,Paramètres!$B$3:$C$56,2,FALSE)*Paramètres!$K$13),IF(OR(Y37="",OR($D37="",$D37="NL",$D37="HORS LIGUE")),0,VLOOKUP(IF(OR(Y37="",OR($D37="",$D37="NL",$D37="HORS LIGUE")),"",COUNTIFS($D$5:$D$72,"&lt;&gt;"&amp;"",$D$5:$D$72,"&lt;&gt;"&amp;"NL",$D$5:$D$72,"&lt;&gt;"&amp;"HORS LIGUE",Y$5:Y$72,"&lt;"&amp;Y37)+1),Paramètres!$B$3:$C$56,2,FALSE)*Paramètres!$K$13))</f>
        <v>0</v>
      </c>
      <c r="AA37" s="46"/>
      <c r="AB37" s="2">
        <f>IF(AA$2="Bike &amp; Run",IF(ISNA(VLOOKUP(AA37,Paramètres!$B$3:$C$56,2,FALSE)),0,VLOOKUP(AA37,Paramètres!$B$3:$C$56,2,FALSE)*Paramètres!$K$14),IF(OR(AA37="",OR($D37="",$D37="NL",$D37="HORS LIGUE")),0,VLOOKUP(IF(OR(AA37="",OR($D37="",$D37="NL",$D37="HORS LIGUE")),"",COUNTIFS($D$5:$D$72,"&lt;&gt;"&amp;"",$D$5:$D$72,"&lt;&gt;"&amp;"NL",$D$5:$D$72,"&lt;&gt;"&amp;"HORS LIGUE",AA$5:AA$72,"&lt;"&amp;AA37)+1),Paramètres!$B$3:$C$56,2,FALSE)*Paramètres!$K$14))</f>
        <v>0</v>
      </c>
      <c r="AC37" s="46"/>
      <c r="AD37" s="2">
        <f>IF(AC$2="Bike &amp; Run",IF(ISNA(VLOOKUP(AC37,Paramètres!$B$3:$C$56,2,FALSE)),0,VLOOKUP(AC37,Paramètres!$B$3:$C$56,2,FALSE)*Paramètres!$K$15),IF(OR(AC37="",OR($D37="",$D37="NL",$D37="HORS LIGUE")),0,VLOOKUP(IF(OR(AC37="",OR($D37="",$D37="NL",$D37="HORS LIGUE")),"",COUNTIFS($D$5:$D$72,"&lt;&gt;"&amp;"",$D$5:$D$72,"&lt;&gt;"&amp;"NL",$D$5:$D$72,"&lt;&gt;"&amp;"HORS LIGUE",AC$5:AC$72,"&lt;"&amp;AC37)+1),Paramètres!$B$3:$C$56,2,FALSE)*Paramètres!$K$15))</f>
        <v>0</v>
      </c>
      <c r="AE37" s="46"/>
      <c r="AF37" s="2">
        <f>IF(AE$2="Bike &amp; Run",IF(ISNA(VLOOKUP(AE37,Paramètres!$B$3:$C$56,2,FALSE)),0,VLOOKUP(AE37,Paramètres!$B$3:$C$56,2,FALSE)*Paramètres!$K$16),IF(OR(AE37="",OR($D37="",$D37="NL",$D37="HORS LIGUE")),0,VLOOKUP(IF(OR(AE37="",OR($D37="",$D37="NL",$D37="HORS LIGUE")),"",COUNTIFS($D$5:$D$72,"&lt;&gt;"&amp;"",$D$5:$D$72,"&lt;&gt;"&amp;"NL",$D$5:$D$72,"&lt;&gt;"&amp;"HORS LIGUE",AE$5:AE$72,"&lt;"&amp;AE37)+1),Paramètres!$B$3:$C$56,2,FALSE)*Paramètres!$K$16))</f>
        <v>0</v>
      </c>
      <c r="AG37" s="46"/>
      <c r="AH37" s="2">
        <f>IF(AG$2="Bike &amp; Run",IF(ISNA(VLOOKUP(AG37,Paramètres!$B$3:$C$56,2,FALSE)),0,VLOOKUP(AG37,Paramètres!$B$3:$C$56,2,FALSE)*Paramètres!$K$17),IF(OR(AG37="",OR($D37="",$D37="NL",$D37="HORS LIGUE")),0,VLOOKUP(IF(OR(AG37="",OR($D37="",$D37="NL",$D37="HORS LIGUE")),"",COUNTIFS($D$5:$D$72,"&lt;&gt;"&amp;"",$D$5:$D$72,"&lt;&gt;"&amp;"NL",$D$5:$D$72,"&lt;&gt;"&amp;"HORS LIGUE",AG$5:AG$72,"&lt;"&amp;AG37)+1),Paramètres!$B$3:$C$56,2,FALSE)*Paramètres!$K$17))</f>
        <v>0</v>
      </c>
      <c r="AI37" s="40">
        <f t="shared" ref="AI37:AI68" si="53">F37+H37+J37+L37+N37+P37+R37+T37+V37+X37+Z37+AB37+AD37+AF37+AH37</f>
        <v>0</v>
      </c>
      <c r="AJ37" s="3" t="str">
        <f t="shared" ref="AJ37:AJ68" si="54">IF(AI37&lt;&gt;0,RANK(AI37,$AI$5:$AI$72),"")</f>
        <v/>
      </c>
      <c r="AK37" s="5">
        <f t="shared" ref="AK37:AK68" si="55">COUNTA(E37,G37,I37,K37,M37,O37,Q37,S37,U37,W37,Y37,AA37,AC37,AE37,AG37)</f>
        <v>0</v>
      </c>
      <c r="AL37" s="41">
        <f t="shared" ref="AL37:AL68" si="56">HLOOKUP($AL$2,$BD$4:$BR$72,ROW(A37)-3,FALSE)</f>
        <v>0</v>
      </c>
      <c r="AM37" s="33" t="str">
        <f t="shared" ref="AM37:AM68" si="57">IF(AL37&lt;&gt;0,RANK(AL37,$AL$5:$AL$72),"")</f>
        <v/>
      </c>
      <c r="AO37" s="22">
        <f t="shared" ref="AO37:AO72" si="58">F37</f>
        <v>0</v>
      </c>
      <c r="AP37">
        <f t="shared" ref="AP37:AP72" si="59">H37</f>
        <v>0</v>
      </c>
      <c r="AQ37">
        <f t="shared" ref="AQ37:AQ72" si="60">J37</f>
        <v>0</v>
      </c>
      <c r="AR37">
        <f t="shared" ref="AR37:AR72" si="61">L37</f>
        <v>0</v>
      </c>
      <c r="AS37">
        <f t="shared" ref="AS37:AS72" si="62">N37</f>
        <v>0</v>
      </c>
      <c r="AT37">
        <f t="shared" ref="AT37:AT72" si="63">P37</f>
        <v>0</v>
      </c>
      <c r="AU37">
        <f t="shared" ref="AU37:AU72" si="64">R37</f>
        <v>0</v>
      </c>
      <c r="AV37">
        <f t="shared" ref="AV37:AV72" si="65">T37</f>
        <v>0</v>
      </c>
      <c r="AW37">
        <f t="shared" ref="AW37:AW72" si="66">V37</f>
        <v>0</v>
      </c>
      <c r="AX37">
        <f t="shared" ref="AX37:AX72" si="67">X37</f>
        <v>0</v>
      </c>
      <c r="AY37">
        <f t="shared" ref="AY37:AY72" si="68">Z37</f>
        <v>0</v>
      </c>
      <c r="AZ37">
        <f t="shared" ref="AZ37:AZ72" si="69">AB37</f>
        <v>0</v>
      </c>
      <c r="BA37">
        <f t="shared" ref="BA37:BA72" si="70">AD37</f>
        <v>0</v>
      </c>
      <c r="BB37">
        <f t="shared" ref="BB37:BB72" si="71">AF37</f>
        <v>0</v>
      </c>
      <c r="BC37">
        <f t="shared" ref="BC37:BC72" si="72">AH37</f>
        <v>0</v>
      </c>
      <c r="BD37">
        <f t="shared" ref="BD37:BD72" si="73">LARGE($AO37:$BC37,BD$4)</f>
        <v>0</v>
      </c>
      <c r="BE37" s="22">
        <f t="shared" ref="BE37:BR37" si="74">BD37+LARGE($AO37:$BC37,BE$4)</f>
        <v>0</v>
      </c>
      <c r="BF37" s="22">
        <f t="shared" si="74"/>
        <v>0</v>
      </c>
      <c r="BG37" s="22">
        <f t="shared" si="74"/>
        <v>0</v>
      </c>
      <c r="BH37" s="22">
        <f t="shared" si="74"/>
        <v>0</v>
      </c>
      <c r="BI37" s="22">
        <f t="shared" si="74"/>
        <v>0</v>
      </c>
      <c r="BJ37" s="22">
        <f t="shared" si="74"/>
        <v>0</v>
      </c>
      <c r="BK37" s="22">
        <f t="shared" si="74"/>
        <v>0</v>
      </c>
      <c r="BL37" s="22">
        <f t="shared" si="74"/>
        <v>0</v>
      </c>
      <c r="BM37" s="22">
        <f t="shared" si="74"/>
        <v>0</v>
      </c>
      <c r="BN37" s="22">
        <f t="shared" si="74"/>
        <v>0</v>
      </c>
      <c r="BO37" s="22">
        <f t="shared" si="74"/>
        <v>0</v>
      </c>
      <c r="BP37" s="22">
        <f t="shared" si="74"/>
        <v>0</v>
      </c>
      <c r="BQ37" s="22">
        <f t="shared" si="74"/>
        <v>0</v>
      </c>
      <c r="BR37" s="22">
        <f t="shared" si="74"/>
        <v>0</v>
      </c>
    </row>
    <row r="38" spans="1:70" ht="16.5">
      <c r="A38" s="14" t="s">
        <v>696</v>
      </c>
      <c r="B38" s="61" t="str">
        <f>IF(ISNA(VLOOKUP(A38,'Licenciés Jeunes 2023'!A:C,3,0)),"",VLOOKUP(A38,'Licenciés Jeunes 2023'!A:C,3,0))</f>
        <v/>
      </c>
      <c r="C38" s="32" t="str">
        <f>IF(ISNA(VLOOKUP(A38,'Licenciés Jeunes 2023'!A:C,2,0)),"",VLOOKUP(A38,'Licenciés Jeunes 2023'!A:C,2,0))</f>
        <v/>
      </c>
      <c r="D38" s="32" t="str">
        <f>IF(ISNA(VLOOKUP(A38,'Licenciés Jeunes 2023'!A:F,6,0)),"",VLOOKUP(A38,'Licenciés Jeunes 2023'!A:F,6,0))</f>
        <v/>
      </c>
      <c r="E38" s="6"/>
      <c r="F38" s="2">
        <f>IF(E$2="Bike &amp; Run",IF(ISNA(VLOOKUP(E38,Paramètres!$B$3:$C$56,2,FALSE)),0,VLOOKUP(E38,Paramètres!$B$3:$C$56,2,FALSE)*Paramètres!$K$3),IF(OR(E38="",OR($D38="",$D38="NL",$D38="HORS LIGUE")),0,VLOOKUP(IF(OR(E38="",OR($D38="",$D38="NL",$D38="HORS LIGUE")),"",COUNTIFS($D$5:$D$72,"&lt;&gt;"&amp;"",$D$5:$D$72,"&lt;&gt;"&amp;"NL",$D$5:$D$72,"&lt;&gt;"&amp;"HORS LIGUE",E$5:E$72,"&lt;"&amp;E38)+1),Paramètres!$B$3:$C$56,2,FALSE)*Paramètres!$K$3))</f>
        <v>0</v>
      </c>
      <c r="G38" s="4"/>
      <c r="H38" s="2">
        <f>IF(G$2="Bike &amp; Run",IF(ISNA(VLOOKUP(G38,Paramètres!$B$3:$C$56,2,FALSE)),0,VLOOKUP(G38,Paramètres!$B$3:$C$56,2,FALSE)*Paramètres!$K$4),IF(OR(G38="",OR($D38="",$D38="NL",$D38="HORS LIGUE")),0,VLOOKUP(IF(OR(G38="",OR($D38="",$D38="NL",$D38="HORS LIGUE")),"",COUNTIFS($D$5:$D$72,"&lt;&gt;"&amp;"",$D$5:$D$72,"&lt;&gt;"&amp;"NL",$D$5:$D$72,"&lt;&gt;"&amp;"HORS LIGUE",G$5:G$72,"&lt;"&amp;G38)+1),Paramètres!$B$3:$C$56,2,FALSE)*Paramètres!$K$4))</f>
        <v>0</v>
      </c>
      <c r="I38" s="36"/>
      <c r="J38" s="2">
        <f>IF(I$2="Bike &amp; Run",IF(ISNA(VLOOKUP(I38,Paramètres!$B$3:$C$56,2,FALSE)),0,VLOOKUP(I38,Paramètres!$B$3:$C$56,2,FALSE)*Paramètres!$K$5),IF(OR(I38="",OR($D38="",$D38="NL",$D38="HORS LIGUE")),0,VLOOKUP(IF(OR(I38="",OR($D38="",$D38="NL",$D38="HORS LIGUE")),"",COUNTIFS($D$5:$D$72,"&lt;&gt;"&amp;"",$D$5:$D$72,"&lt;&gt;"&amp;"NL",$D$5:$D$72,"&lt;&gt;"&amp;"HORS LIGUE",I$5:I$72,"&lt;"&amp;I38)+1),Paramètres!$B$3:$C$56,2,FALSE)*Paramètres!$K$5))</f>
        <v>0</v>
      </c>
      <c r="K38" s="4"/>
      <c r="L38" s="2">
        <f>IF(K$2="Bike &amp; Run",IF(ISNA(VLOOKUP(K38,Paramètres!$B$3:$C$56,2,FALSE)),0,VLOOKUP(K38,Paramètres!$B$3:$C$56,2,FALSE)*Paramètres!$K$6),IF(OR(K38="",OR($D38="",$D38="NL",$D38="HORS LIGUE")),0,VLOOKUP(IF(OR(K38="",OR($D38="",$D38="NL",$D38="HORS LIGUE")),"",COUNTIFS($D$5:$D$72,"&lt;&gt;"&amp;"",$D$5:$D$72,"&lt;&gt;"&amp;"NL",$D$5:$D$72,"&lt;&gt;"&amp;"HORS LIGUE",K$5:K$72,"&lt;"&amp;K38)+1),Paramètres!$B$3:$C$56,2,FALSE)*Paramètres!$K$6))</f>
        <v>0</v>
      </c>
      <c r="M38" s="4"/>
      <c r="N38" s="2">
        <f>IF(M$2="Bike &amp; Run",IF(ISNA(VLOOKUP(M38,Paramètres!$B$3:$C$56,2,FALSE)),0,VLOOKUP(M38,Paramètres!$B$3:$C$56,2,FALSE)*Paramètres!$K$7),IF(OR(M38="",OR($D38="",$D38="NL",$D38="HORS LIGUE")),0,VLOOKUP(IF(OR(M38="",OR($D38="",$D38="NL",$D38="HORS LIGUE")),"",COUNTIFS($D$5:$D$72,"&lt;&gt;"&amp;"",$D$5:$D$72,"&lt;&gt;"&amp;"NL",$D$5:$D$72,"&lt;&gt;"&amp;"HORS LIGUE",M$5:M$72,"&lt;"&amp;M38)+1),Paramètres!$B$3:$C$56,2,FALSE)*Paramètres!$K$7))</f>
        <v>0</v>
      </c>
      <c r="O38" s="46"/>
      <c r="P38" s="2">
        <f>IF(O$2="Bike &amp; Run",IF(ISNA(VLOOKUP(O38,Paramètres!$B$3:$C$56,2,FALSE)),0,VLOOKUP(O38,Paramètres!$B$3:$C$56,2,FALSE)*Paramètres!$K$8),IF(OR(O38="",OR($D38="",$D38="NL",$D38="HORS LIGUE")),0,VLOOKUP(IF(OR(O38="",OR($D38="",$D38="NL",$D38="HORS LIGUE")),"",COUNTIFS($D$5:$D$72,"&lt;&gt;"&amp;"",$D$5:$D$72,"&lt;&gt;"&amp;"NL",$D$5:$D$72,"&lt;&gt;"&amp;"HORS LIGUE",O$5:O$72,"&lt;"&amp;O38)+1),Paramètres!$B$3:$C$56,2,FALSE)*Paramètres!$K$8))</f>
        <v>0</v>
      </c>
      <c r="Q38" s="46"/>
      <c r="R38" s="2">
        <f>IF(Q$2="Bike &amp; Run",IF(ISNA(VLOOKUP(Q38,Paramètres!$B$3:$C$56,2,FALSE)),0,VLOOKUP(Q38,Paramètres!$B$3:$C$56,2,FALSE)*Paramètres!$K$9),IF(OR(Q38="",OR($D38="",$D38="NL",$D38="HORS LIGUE")),0,VLOOKUP(IF(OR(Q38="",OR($D38="",$D38="NL",$D38="HORS LIGUE")),"",COUNTIFS($D$5:$D$72,"&lt;&gt;"&amp;"",$D$5:$D$72,"&lt;&gt;"&amp;"NL",$D$5:$D$72,"&lt;&gt;"&amp;"HORS LIGUE",Q$5:Q$72,"&lt;"&amp;Q38)+1),Paramètres!$B$3:$C$56,2,FALSE)*Paramètres!$K$9))</f>
        <v>0</v>
      </c>
      <c r="S38" s="46"/>
      <c r="T38" s="2">
        <f>IF(S$2="Bike &amp; Run",IF(ISNA(VLOOKUP(S38,Paramètres!$B$3:$C$56,2,FALSE)),0,VLOOKUP(S38,Paramètres!$B$3:$C$56,2,FALSE)*Paramètres!$K$10),IF(OR(S38="",OR($D38="",$D38="NL",$D38="HORS LIGUE")),0,VLOOKUP(IF(OR(S38="",OR($D38="",$D38="NL",$D38="HORS LIGUE")),"",COUNTIFS($D$5:$D$72,"&lt;&gt;"&amp;"",$D$5:$D$72,"&lt;&gt;"&amp;"NL",$D$5:$D$72,"&lt;&gt;"&amp;"HORS LIGUE",S$5:S$72,"&lt;"&amp;S38)+1),Paramètres!$B$3:$C$56,2,FALSE)*Paramètres!$K$10))</f>
        <v>0</v>
      </c>
      <c r="U38" s="46"/>
      <c r="V38" s="2">
        <f>IF(U$2="Bike &amp; Run",IF(ISNA(VLOOKUP(U38,Paramètres!$B$3:$C$56,2,FALSE)),0,VLOOKUP(U38,Paramètres!$B$3:$C$56,2,FALSE)*Paramètres!$K$11),IF(OR(U38="",OR($D38="",$D38="NL",$D38="HORS LIGUE")),0,VLOOKUP(IF(OR(U38="",OR($D38="",$D38="NL",$D38="HORS LIGUE")),"",COUNTIFS($D$5:$D$72,"&lt;&gt;"&amp;"",$D$5:$D$72,"&lt;&gt;"&amp;"NL",$D$5:$D$72,"&lt;&gt;"&amp;"HORS LIGUE",U$5:U$72,"&lt;"&amp;U38)+1),Paramètres!$B$3:$C$56,2,FALSE)*Paramètres!$K$11))</f>
        <v>0</v>
      </c>
      <c r="W38" s="46"/>
      <c r="X38" s="2">
        <f>IF(W$2="Bike &amp; Run",IF(ISNA(VLOOKUP(W38,Paramètres!$B$3:$C$56,2,FALSE)),0,VLOOKUP(W38,Paramètres!$B$3:$C$56,2,FALSE)*Paramètres!$K$12),IF(OR(W38="",OR($D38="",$D38="NL",$D38="HORS LIGUE")),0,VLOOKUP(IF(OR(W38="",OR($D38="",$D38="NL",$D38="HORS LIGUE")),"",COUNTIFS($D$5:$D$72,"&lt;&gt;"&amp;"",$D$5:$D$72,"&lt;&gt;"&amp;"NL",$D$5:$D$72,"&lt;&gt;"&amp;"HORS LIGUE",W$5:W$72,"&lt;"&amp;W38)+1),Paramètres!$B$3:$C$56,2,FALSE)*Paramètres!$K$12))</f>
        <v>0</v>
      </c>
      <c r="Y38" s="46"/>
      <c r="Z38" s="2">
        <f>IF(Y$2="Bike &amp; Run",IF(ISNA(VLOOKUP(Y38,Paramètres!$B$3:$C$56,2,FALSE)),0,VLOOKUP(Y38,Paramètres!$B$3:$C$56,2,FALSE)*Paramètres!$K$13),IF(OR(Y38="",OR($D38="",$D38="NL",$D38="HORS LIGUE")),0,VLOOKUP(IF(OR(Y38="",OR($D38="",$D38="NL",$D38="HORS LIGUE")),"",COUNTIFS($D$5:$D$72,"&lt;&gt;"&amp;"",$D$5:$D$72,"&lt;&gt;"&amp;"NL",$D$5:$D$72,"&lt;&gt;"&amp;"HORS LIGUE",Y$5:Y$72,"&lt;"&amp;Y38)+1),Paramètres!$B$3:$C$56,2,FALSE)*Paramètres!$K$13))</f>
        <v>0</v>
      </c>
      <c r="AA38" s="46"/>
      <c r="AB38" s="2">
        <f>IF(AA$2="Bike &amp; Run",IF(ISNA(VLOOKUP(AA38,Paramètres!$B$3:$C$56,2,FALSE)),0,VLOOKUP(AA38,Paramètres!$B$3:$C$56,2,FALSE)*Paramètres!$K$14),IF(OR(AA38="",OR($D38="",$D38="NL",$D38="HORS LIGUE")),0,VLOOKUP(IF(OR(AA38="",OR($D38="",$D38="NL",$D38="HORS LIGUE")),"",COUNTIFS($D$5:$D$72,"&lt;&gt;"&amp;"",$D$5:$D$72,"&lt;&gt;"&amp;"NL",$D$5:$D$72,"&lt;&gt;"&amp;"HORS LIGUE",AA$5:AA$72,"&lt;"&amp;AA38)+1),Paramètres!$B$3:$C$56,2,FALSE)*Paramètres!$K$14))</f>
        <v>0</v>
      </c>
      <c r="AC38" s="46"/>
      <c r="AD38" s="2">
        <f>IF(AC$2="Bike &amp; Run",IF(ISNA(VLOOKUP(AC38,Paramètres!$B$3:$C$56,2,FALSE)),0,VLOOKUP(AC38,Paramètres!$B$3:$C$56,2,FALSE)*Paramètres!$K$15),IF(OR(AC38="",OR($D38="",$D38="NL",$D38="HORS LIGUE")),0,VLOOKUP(IF(OR(AC38="",OR($D38="",$D38="NL",$D38="HORS LIGUE")),"",COUNTIFS($D$5:$D$72,"&lt;&gt;"&amp;"",$D$5:$D$72,"&lt;&gt;"&amp;"NL",$D$5:$D$72,"&lt;&gt;"&amp;"HORS LIGUE",AC$5:AC$72,"&lt;"&amp;AC38)+1),Paramètres!$B$3:$C$56,2,FALSE)*Paramètres!$K$15))</f>
        <v>0</v>
      </c>
      <c r="AE38" s="46"/>
      <c r="AF38" s="2">
        <f>IF(AE$2="Bike &amp; Run",IF(ISNA(VLOOKUP(AE38,Paramètres!$B$3:$C$56,2,FALSE)),0,VLOOKUP(AE38,Paramètres!$B$3:$C$56,2,FALSE)*Paramètres!$K$16),IF(OR(AE38="",OR($D38="",$D38="NL",$D38="HORS LIGUE")),0,VLOOKUP(IF(OR(AE38="",OR($D38="",$D38="NL",$D38="HORS LIGUE")),"",COUNTIFS($D$5:$D$72,"&lt;&gt;"&amp;"",$D$5:$D$72,"&lt;&gt;"&amp;"NL",$D$5:$D$72,"&lt;&gt;"&amp;"HORS LIGUE",AE$5:AE$72,"&lt;"&amp;AE38)+1),Paramètres!$B$3:$C$56,2,FALSE)*Paramètres!$K$16))</f>
        <v>0</v>
      </c>
      <c r="AG38" s="46"/>
      <c r="AH38" s="2">
        <f>IF(AG$2="Bike &amp; Run",IF(ISNA(VLOOKUP(AG38,Paramètres!$B$3:$C$56,2,FALSE)),0,VLOOKUP(AG38,Paramètres!$B$3:$C$56,2,FALSE)*Paramètres!$K$17),IF(OR(AG38="",OR($D38="",$D38="NL",$D38="HORS LIGUE")),0,VLOOKUP(IF(OR(AG38="",OR($D38="",$D38="NL",$D38="HORS LIGUE")),"",COUNTIFS($D$5:$D$72,"&lt;&gt;"&amp;"",$D$5:$D$72,"&lt;&gt;"&amp;"NL",$D$5:$D$72,"&lt;&gt;"&amp;"HORS LIGUE",AG$5:AG$72,"&lt;"&amp;AG38)+1),Paramètres!$B$3:$C$56,2,FALSE)*Paramètres!$K$17))</f>
        <v>0</v>
      </c>
      <c r="AI38" s="40">
        <f t="shared" si="53"/>
        <v>0</v>
      </c>
      <c r="AJ38" s="3" t="str">
        <f t="shared" si="54"/>
        <v/>
      </c>
      <c r="AK38" s="5">
        <f t="shared" si="55"/>
        <v>0</v>
      </c>
      <c r="AL38" s="41">
        <f t="shared" si="56"/>
        <v>0</v>
      </c>
      <c r="AM38" s="33" t="str">
        <f t="shared" si="57"/>
        <v/>
      </c>
      <c r="AO38" s="22">
        <f t="shared" si="58"/>
        <v>0</v>
      </c>
      <c r="AP38">
        <f t="shared" si="59"/>
        <v>0</v>
      </c>
      <c r="AQ38">
        <f t="shared" si="60"/>
        <v>0</v>
      </c>
      <c r="AR38">
        <f t="shared" si="61"/>
        <v>0</v>
      </c>
      <c r="AS38">
        <f t="shared" si="62"/>
        <v>0</v>
      </c>
      <c r="AT38">
        <f t="shared" si="63"/>
        <v>0</v>
      </c>
      <c r="AU38">
        <f t="shared" si="64"/>
        <v>0</v>
      </c>
      <c r="AV38">
        <f t="shared" si="65"/>
        <v>0</v>
      </c>
      <c r="AW38">
        <f t="shared" si="66"/>
        <v>0</v>
      </c>
      <c r="AX38">
        <f t="shared" si="67"/>
        <v>0</v>
      </c>
      <c r="AY38">
        <f t="shared" si="68"/>
        <v>0</v>
      </c>
      <c r="AZ38">
        <f t="shared" si="69"/>
        <v>0</v>
      </c>
      <c r="BA38">
        <f t="shared" si="70"/>
        <v>0</v>
      </c>
      <c r="BB38">
        <f t="shared" si="71"/>
        <v>0</v>
      </c>
      <c r="BC38">
        <f t="shared" si="72"/>
        <v>0</v>
      </c>
      <c r="BD38">
        <f t="shared" si="73"/>
        <v>0</v>
      </c>
      <c r="BE38" s="22">
        <f t="shared" ref="BE38:BR38" si="75">BD38+LARGE($AO38:$BC38,BE$4)</f>
        <v>0</v>
      </c>
      <c r="BF38" s="22">
        <f t="shared" si="75"/>
        <v>0</v>
      </c>
      <c r="BG38" s="22">
        <f t="shared" si="75"/>
        <v>0</v>
      </c>
      <c r="BH38" s="22">
        <f t="shared" si="75"/>
        <v>0</v>
      </c>
      <c r="BI38" s="22">
        <f t="shared" si="75"/>
        <v>0</v>
      </c>
      <c r="BJ38" s="22">
        <f t="shared" si="75"/>
        <v>0</v>
      </c>
      <c r="BK38" s="22">
        <f t="shared" si="75"/>
        <v>0</v>
      </c>
      <c r="BL38" s="22">
        <f t="shared" si="75"/>
        <v>0</v>
      </c>
      <c r="BM38" s="22">
        <f t="shared" si="75"/>
        <v>0</v>
      </c>
      <c r="BN38" s="22">
        <f t="shared" si="75"/>
        <v>0</v>
      </c>
      <c r="BO38" s="22">
        <f t="shared" si="75"/>
        <v>0</v>
      </c>
      <c r="BP38" s="22">
        <f t="shared" si="75"/>
        <v>0</v>
      </c>
      <c r="BQ38" s="22">
        <f t="shared" si="75"/>
        <v>0</v>
      </c>
      <c r="BR38" s="22">
        <f t="shared" si="75"/>
        <v>0</v>
      </c>
    </row>
    <row r="39" spans="1:70" ht="16.5">
      <c r="A39" s="14" t="s">
        <v>747</v>
      </c>
      <c r="B39" s="61" t="str">
        <f>IF(ISNA(VLOOKUP(A39,'Licenciés Jeunes 2023'!A:C,3,0)),"",VLOOKUP(A39,'Licenciés Jeunes 2023'!A:C,3,0))</f>
        <v/>
      </c>
      <c r="C39" s="32" t="str">
        <f>IF(ISNA(VLOOKUP(A39,'Licenciés Jeunes 2023'!A:C,2,0)),"",VLOOKUP(A39,'Licenciés Jeunes 2023'!A:C,2,0))</f>
        <v/>
      </c>
      <c r="D39" s="32" t="str">
        <f>IF(ISNA(VLOOKUP(A39,'Licenciés Jeunes 2023'!A:F,6,0)),"",VLOOKUP(A39,'Licenciés Jeunes 2023'!A:F,6,0))</f>
        <v/>
      </c>
      <c r="E39" s="6"/>
      <c r="F39" s="2">
        <f>IF(E$2="Bike &amp; Run",IF(ISNA(VLOOKUP(E39,Paramètres!$B$3:$C$56,2,FALSE)),0,VLOOKUP(E39,Paramètres!$B$3:$C$56,2,FALSE)*Paramètres!$K$3),IF(OR(E39="",OR($D39="",$D39="NL",$D39="HORS LIGUE")),0,VLOOKUP(IF(OR(E39="",OR($D39="",$D39="NL",$D39="HORS LIGUE")),"",COUNTIFS($D$5:$D$72,"&lt;&gt;"&amp;"",$D$5:$D$72,"&lt;&gt;"&amp;"NL",$D$5:$D$72,"&lt;&gt;"&amp;"HORS LIGUE",E$5:E$72,"&lt;"&amp;E39)+1),Paramètres!$B$3:$C$56,2,FALSE)*Paramètres!$K$3))</f>
        <v>0</v>
      </c>
      <c r="G39" s="4"/>
      <c r="H39" s="2">
        <f>IF(G$2="Bike &amp; Run",IF(ISNA(VLOOKUP(G39,Paramètres!$B$3:$C$56,2,FALSE)),0,VLOOKUP(G39,Paramètres!$B$3:$C$56,2,FALSE)*Paramètres!$K$4),IF(OR(G39="",OR($D39="",$D39="NL",$D39="HORS LIGUE")),0,VLOOKUP(IF(OR(G39="",OR($D39="",$D39="NL",$D39="HORS LIGUE")),"",COUNTIFS($D$5:$D$72,"&lt;&gt;"&amp;"",$D$5:$D$72,"&lt;&gt;"&amp;"NL",$D$5:$D$72,"&lt;&gt;"&amp;"HORS LIGUE",G$5:G$72,"&lt;"&amp;G39)+1),Paramètres!$B$3:$C$56,2,FALSE)*Paramètres!$K$4))</f>
        <v>0</v>
      </c>
      <c r="I39" s="36"/>
      <c r="J39" s="2">
        <f>IF(I$2="Bike &amp; Run",IF(ISNA(VLOOKUP(I39,Paramètres!$B$3:$C$56,2,FALSE)),0,VLOOKUP(I39,Paramètres!$B$3:$C$56,2,FALSE)*Paramètres!$K$5),IF(OR(I39="",OR($D39="",$D39="NL",$D39="HORS LIGUE")),0,VLOOKUP(IF(OR(I39="",OR($D39="",$D39="NL",$D39="HORS LIGUE")),"",COUNTIFS($D$5:$D$72,"&lt;&gt;"&amp;"",$D$5:$D$72,"&lt;&gt;"&amp;"NL",$D$5:$D$72,"&lt;&gt;"&amp;"HORS LIGUE",I$5:I$72,"&lt;"&amp;I39)+1),Paramètres!$B$3:$C$56,2,FALSE)*Paramètres!$K$5))</f>
        <v>0</v>
      </c>
      <c r="K39" s="4"/>
      <c r="L39" s="2">
        <f>IF(K$2="Bike &amp; Run",IF(ISNA(VLOOKUP(K39,Paramètres!$B$3:$C$56,2,FALSE)),0,VLOOKUP(K39,Paramètres!$B$3:$C$56,2,FALSE)*Paramètres!$K$6),IF(OR(K39="",OR($D39="",$D39="NL",$D39="HORS LIGUE")),0,VLOOKUP(IF(OR(K39="",OR($D39="",$D39="NL",$D39="HORS LIGUE")),"",COUNTIFS($D$5:$D$72,"&lt;&gt;"&amp;"",$D$5:$D$72,"&lt;&gt;"&amp;"NL",$D$5:$D$72,"&lt;&gt;"&amp;"HORS LIGUE",K$5:K$72,"&lt;"&amp;K39)+1),Paramètres!$B$3:$C$56,2,FALSE)*Paramètres!$K$6))</f>
        <v>0</v>
      </c>
      <c r="M39" s="4"/>
      <c r="N39" s="2">
        <f>IF(M$2="Bike &amp; Run",IF(ISNA(VLOOKUP(M39,Paramètres!$B$3:$C$56,2,FALSE)),0,VLOOKUP(M39,Paramètres!$B$3:$C$56,2,FALSE)*Paramètres!$K$7),IF(OR(M39="",OR($D39="",$D39="NL",$D39="HORS LIGUE")),0,VLOOKUP(IF(OR(M39="",OR($D39="",$D39="NL",$D39="HORS LIGUE")),"",COUNTIFS($D$5:$D$72,"&lt;&gt;"&amp;"",$D$5:$D$72,"&lt;&gt;"&amp;"NL",$D$5:$D$72,"&lt;&gt;"&amp;"HORS LIGUE",M$5:M$72,"&lt;"&amp;M39)+1),Paramètres!$B$3:$C$56,2,FALSE)*Paramètres!$K$7))</f>
        <v>0</v>
      </c>
      <c r="O39" s="46"/>
      <c r="P39" s="2">
        <f>IF(O$2="Bike &amp; Run",IF(ISNA(VLOOKUP(O39,Paramètres!$B$3:$C$56,2,FALSE)),0,VLOOKUP(O39,Paramètres!$B$3:$C$56,2,FALSE)*Paramètres!$K$8),IF(OR(O39="",OR($D39="",$D39="NL",$D39="HORS LIGUE")),0,VLOOKUP(IF(OR(O39="",OR($D39="",$D39="NL",$D39="HORS LIGUE")),"",COUNTIFS($D$5:$D$72,"&lt;&gt;"&amp;"",$D$5:$D$72,"&lt;&gt;"&amp;"NL",$D$5:$D$72,"&lt;&gt;"&amp;"HORS LIGUE",O$5:O$72,"&lt;"&amp;O39)+1),Paramètres!$B$3:$C$56,2,FALSE)*Paramètres!$K$8))</f>
        <v>0</v>
      </c>
      <c r="Q39" s="46"/>
      <c r="R39" s="2">
        <f>IF(Q$2="Bike &amp; Run",IF(ISNA(VLOOKUP(Q39,Paramètres!$B$3:$C$56,2,FALSE)),0,VLOOKUP(Q39,Paramètres!$B$3:$C$56,2,FALSE)*Paramètres!$K$9),IF(OR(Q39="",OR($D39="",$D39="NL",$D39="HORS LIGUE")),0,VLOOKUP(IF(OR(Q39="",OR($D39="",$D39="NL",$D39="HORS LIGUE")),"",COUNTIFS($D$5:$D$72,"&lt;&gt;"&amp;"",$D$5:$D$72,"&lt;&gt;"&amp;"NL",$D$5:$D$72,"&lt;&gt;"&amp;"HORS LIGUE",Q$5:Q$72,"&lt;"&amp;Q39)+1),Paramètres!$B$3:$C$56,2,FALSE)*Paramètres!$K$9))</f>
        <v>0</v>
      </c>
      <c r="S39" s="46"/>
      <c r="T39" s="2">
        <f>IF(S$2="Bike &amp; Run",IF(ISNA(VLOOKUP(S39,Paramètres!$B$3:$C$56,2,FALSE)),0,VLOOKUP(S39,Paramètres!$B$3:$C$56,2,FALSE)*Paramètres!$K$10),IF(OR(S39="",OR($D39="",$D39="NL",$D39="HORS LIGUE")),0,VLOOKUP(IF(OR(S39="",OR($D39="",$D39="NL",$D39="HORS LIGUE")),"",COUNTIFS($D$5:$D$72,"&lt;&gt;"&amp;"",$D$5:$D$72,"&lt;&gt;"&amp;"NL",$D$5:$D$72,"&lt;&gt;"&amp;"HORS LIGUE",S$5:S$72,"&lt;"&amp;S39)+1),Paramètres!$B$3:$C$56,2,FALSE)*Paramètres!$K$10))</f>
        <v>0</v>
      </c>
      <c r="U39" s="46"/>
      <c r="V39" s="2">
        <f>IF(U$2="Bike &amp; Run",IF(ISNA(VLOOKUP(U39,Paramètres!$B$3:$C$56,2,FALSE)),0,VLOOKUP(U39,Paramètres!$B$3:$C$56,2,FALSE)*Paramètres!$K$11),IF(OR(U39="",OR($D39="",$D39="NL",$D39="HORS LIGUE")),0,VLOOKUP(IF(OR(U39="",OR($D39="",$D39="NL",$D39="HORS LIGUE")),"",COUNTIFS($D$5:$D$72,"&lt;&gt;"&amp;"",$D$5:$D$72,"&lt;&gt;"&amp;"NL",$D$5:$D$72,"&lt;&gt;"&amp;"HORS LIGUE",U$5:U$72,"&lt;"&amp;U39)+1),Paramètres!$B$3:$C$56,2,FALSE)*Paramètres!$K$11))</f>
        <v>0</v>
      </c>
      <c r="W39" s="46"/>
      <c r="X39" s="2">
        <f>IF(W$2="Bike &amp; Run",IF(ISNA(VLOOKUP(W39,Paramètres!$B$3:$C$56,2,FALSE)),0,VLOOKUP(W39,Paramètres!$B$3:$C$56,2,FALSE)*Paramètres!$K$12),IF(OR(W39="",OR($D39="",$D39="NL",$D39="HORS LIGUE")),0,VLOOKUP(IF(OR(W39="",OR($D39="",$D39="NL",$D39="HORS LIGUE")),"",COUNTIFS($D$5:$D$72,"&lt;&gt;"&amp;"",$D$5:$D$72,"&lt;&gt;"&amp;"NL",$D$5:$D$72,"&lt;&gt;"&amp;"HORS LIGUE",W$5:W$72,"&lt;"&amp;W39)+1),Paramètres!$B$3:$C$56,2,FALSE)*Paramètres!$K$12))</f>
        <v>0</v>
      </c>
      <c r="Y39" s="46"/>
      <c r="Z39" s="2">
        <f>IF(Y$2="Bike &amp; Run",IF(ISNA(VLOOKUP(Y39,Paramètres!$B$3:$C$56,2,FALSE)),0,VLOOKUP(Y39,Paramètres!$B$3:$C$56,2,FALSE)*Paramètres!$K$13),IF(OR(Y39="",OR($D39="",$D39="NL",$D39="HORS LIGUE")),0,VLOOKUP(IF(OR(Y39="",OR($D39="",$D39="NL",$D39="HORS LIGUE")),"",COUNTIFS($D$5:$D$72,"&lt;&gt;"&amp;"",$D$5:$D$72,"&lt;&gt;"&amp;"NL",$D$5:$D$72,"&lt;&gt;"&amp;"HORS LIGUE",Y$5:Y$72,"&lt;"&amp;Y39)+1),Paramètres!$B$3:$C$56,2,FALSE)*Paramètres!$K$13))</f>
        <v>0</v>
      </c>
      <c r="AA39" s="46"/>
      <c r="AB39" s="2">
        <f>IF(AA$2="Bike &amp; Run",IF(ISNA(VLOOKUP(AA39,Paramètres!$B$3:$C$56,2,FALSE)),0,VLOOKUP(AA39,Paramètres!$B$3:$C$56,2,FALSE)*Paramètres!$K$14),IF(OR(AA39="",OR($D39="",$D39="NL",$D39="HORS LIGUE")),0,VLOOKUP(IF(OR(AA39="",OR($D39="",$D39="NL",$D39="HORS LIGUE")),"",COUNTIFS($D$5:$D$72,"&lt;&gt;"&amp;"",$D$5:$D$72,"&lt;&gt;"&amp;"NL",$D$5:$D$72,"&lt;&gt;"&amp;"HORS LIGUE",AA$5:AA$72,"&lt;"&amp;AA39)+1),Paramètres!$B$3:$C$56,2,FALSE)*Paramètres!$K$14))</f>
        <v>0</v>
      </c>
      <c r="AC39" s="46"/>
      <c r="AD39" s="2">
        <f>IF(AC$2="Bike &amp; Run",IF(ISNA(VLOOKUP(AC39,Paramètres!$B$3:$C$56,2,FALSE)),0,VLOOKUP(AC39,Paramètres!$B$3:$C$56,2,FALSE)*Paramètres!$K$15),IF(OR(AC39="",OR($D39="",$D39="NL",$D39="HORS LIGUE")),0,VLOOKUP(IF(OR(AC39="",OR($D39="",$D39="NL",$D39="HORS LIGUE")),"",COUNTIFS($D$5:$D$72,"&lt;&gt;"&amp;"",$D$5:$D$72,"&lt;&gt;"&amp;"NL",$D$5:$D$72,"&lt;&gt;"&amp;"HORS LIGUE",AC$5:AC$72,"&lt;"&amp;AC39)+1),Paramètres!$B$3:$C$56,2,FALSE)*Paramètres!$K$15))</f>
        <v>0</v>
      </c>
      <c r="AE39" s="46"/>
      <c r="AF39" s="2">
        <f>IF(AE$2="Bike &amp; Run",IF(ISNA(VLOOKUP(AE39,Paramètres!$B$3:$C$56,2,FALSE)),0,VLOOKUP(AE39,Paramètres!$B$3:$C$56,2,FALSE)*Paramètres!$K$16),IF(OR(AE39="",OR($D39="",$D39="NL",$D39="HORS LIGUE")),0,VLOOKUP(IF(OR(AE39="",OR($D39="",$D39="NL",$D39="HORS LIGUE")),"",COUNTIFS($D$5:$D$72,"&lt;&gt;"&amp;"",$D$5:$D$72,"&lt;&gt;"&amp;"NL",$D$5:$D$72,"&lt;&gt;"&amp;"HORS LIGUE",AE$5:AE$72,"&lt;"&amp;AE39)+1),Paramètres!$B$3:$C$56,2,FALSE)*Paramètres!$K$16))</f>
        <v>0</v>
      </c>
      <c r="AG39" s="46"/>
      <c r="AH39" s="2">
        <f>IF(AG$2="Bike &amp; Run",IF(ISNA(VLOOKUP(AG39,Paramètres!$B$3:$C$56,2,FALSE)),0,VLOOKUP(AG39,Paramètres!$B$3:$C$56,2,FALSE)*Paramètres!$K$17),IF(OR(AG39="",OR($D39="",$D39="NL",$D39="HORS LIGUE")),0,VLOOKUP(IF(OR(AG39="",OR($D39="",$D39="NL",$D39="HORS LIGUE")),"",COUNTIFS($D$5:$D$72,"&lt;&gt;"&amp;"",$D$5:$D$72,"&lt;&gt;"&amp;"NL",$D$5:$D$72,"&lt;&gt;"&amp;"HORS LIGUE",AG$5:AG$72,"&lt;"&amp;AG39)+1),Paramètres!$B$3:$C$56,2,FALSE)*Paramètres!$K$17))</f>
        <v>0</v>
      </c>
      <c r="AI39" s="40">
        <f t="shared" si="53"/>
        <v>0</v>
      </c>
      <c r="AJ39" s="3" t="str">
        <f t="shared" si="54"/>
        <v/>
      </c>
      <c r="AK39" s="5">
        <f t="shared" si="55"/>
        <v>0</v>
      </c>
      <c r="AL39" s="41">
        <f t="shared" si="56"/>
        <v>0</v>
      </c>
      <c r="AM39" s="33" t="str">
        <f t="shared" si="57"/>
        <v/>
      </c>
      <c r="AO39" s="22">
        <f t="shared" si="58"/>
        <v>0</v>
      </c>
      <c r="AP39">
        <f t="shared" si="59"/>
        <v>0</v>
      </c>
      <c r="AQ39">
        <f t="shared" si="60"/>
        <v>0</v>
      </c>
      <c r="AR39">
        <f t="shared" si="61"/>
        <v>0</v>
      </c>
      <c r="AS39">
        <f t="shared" si="62"/>
        <v>0</v>
      </c>
      <c r="AT39">
        <f t="shared" si="63"/>
        <v>0</v>
      </c>
      <c r="AU39">
        <f t="shared" si="64"/>
        <v>0</v>
      </c>
      <c r="AV39">
        <f t="shared" si="65"/>
        <v>0</v>
      </c>
      <c r="AW39">
        <f t="shared" si="66"/>
        <v>0</v>
      </c>
      <c r="AX39">
        <f t="shared" si="67"/>
        <v>0</v>
      </c>
      <c r="AY39">
        <f t="shared" si="68"/>
        <v>0</v>
      </c>
      <c r="AZ39">
        <f t="shared" si="69"/>
        <v>0</v>
      </c>
      <c r="BA39">
        <f t="shared" si="70"/>
        <v>0</v>
      </c>
      <c r="BB39">
        <f t="shared" si="71"/>
        <v>0</v>
      </c>
      <c r="BC39">
        <f t="shared" si="72"/>
        <v>0</v>
      </c>
      <c r="BD39">
        <f t="shared" si="73"/>
        <v>0</v>
      </c>
      <c r="BE39" s="22">
        <f t="shared" ref="BE39:BR39" si="76">BD39+LARGE($AO39:$BC39,BE$4)</f>
        <v>0</v>
      </c>
      <c r="BF39" s="22">
        <f t="shared" si="76"/>
        <v>0</v>
      </c>
      <c r="BG39" s="22">
        <f t="shared" si="76"/>
        <v>0</v>
      </c>
      <c r="BH39" s="22">
        <f t="shared" si="76"/>
        <v>0</v>
      </c>
      <c r="BI39" s="22">
        <f t="shared" si="76"/>
        <v>0</v>
      </c>
      <c r="BJ39" s="22">
        <f t="shared" si="76"/>
        <v>0</v>
      </c>
      <c r="BK39" s="22">
        <f t="shared" si="76"/>
        <v>0</v>
      </c>
      <c r="BL39" s="22">
        <f t="shared" si="76"/>
        <v>0</v>
      </c>
      <c r="BM39" s="22">
        <f t="shared" si="76"/>
        <v>0</v>
      </c>
      <c r="BN39" s="22">
        <f t="shared" si="76"/>
        <v>0</v>
      </c>
      <c r="BO39" s="22">
        <f t="shared" si="76"/>
        <v>0</v>
      </c>
      <c r="BP39" s="22">
        <f t="shared" si="76"/>
        <v>0</v>
      </c>
      <c r="BQ39" s="22">
        <f t="shared" si="76"/>
        <v>0</v>
      </c>
      <c r="BR39" s="22">
        <f t="shared" si="76"/>
        <v>0</v>
      </c>
    </row>
    <row r="40" spans="1:70" ht="16.5">
      <c r="A40" s="14" t="s">
        <v>748</v>
      </c>
      <c r="B40" s="61" t="str">
        <f>IF(ISNA(VLOOKUP(A40,'Licenciés Jeunes 2023'!A:C,3,0)),"",VLOOKUP(A40,'Licenciés Jeunes 2023'!A:C,3,0))</f>
        <v/>
      </c>
      <c r="C40" s="32" t="str">
        <f>IF(ISNA(VLOOKUP(A40,'Licenciés Jeunes 2023'!A:C,2,0)),"",VLOOKUP(A40,'Licenciés Jeunes 2023'!A:C,2,0))</f>
        <v/>
      </c>
      <c r="D40" s="32" t="str">
        <f>IF(ISNA(VLOOKUP(A40,'Licenciés Jeunes 2023'!A:F,6,0)),"",VLOOKUP(A40,'Licenciés Jeunes 2023'!A:F,6,0))</f>
        <v/>
      </c>
      <c r="E40" s="6"/>
      <c r="F40" s="2">
        <f>IF(E$2="Bike &amp; Run",IF(ISNA(VLOOKUP(E40,Paramètres!$B$3:$C$56,2,FALSE)),0,VLOOKUP(E40,Paramètres!$B$3:$C$56,2,FALSE)*Paramètres!$K$3),IF(OR(E40="",OR($D40="",$D40="NL",$D40="HORS LIGUE")),0,VLOOKUP(IF(OR(E40="",OR($D40="",$D40="NL",$D40="HORS LIGUE")),"",COUNTIFS($D$5:$D$72,"&lt;&gt;"&amp;"",$D$5:$D$72,"&lt;&gt;"&amp;"NL",$D$5:$D$72,"&lt;&gt;"&amp;"HORS LIGUE",E$5:E$72,"&lt;"&amp;E40)+1),Paramètres!$B$3:$C$56,2,FALSE)*Paramètres!$K$3))</f>
        <v>0</v>
      </c>
      <c r="G40" s="4"/>
      <c r="H40" s="2">
        <f>IF(G$2="Bike &amp; Run",IF(ISNA(VLOOKUP(G40,Paramètres!$B$3:$C$56,2,FALSE)),0,VLOOKUP(G40,Paramètres!$B$3:$C$56,2,FALSE)*Paramètres!$K$4),IF(OR(G40="",OR($D40="",$D40="NL",$D40="HORS LIGUE")),0,VLOOKUP(IF(OR(G40="",OR($D40="",$D40="NL",$D40="HORS LIGUE")),"",COUNTIFS($D$5:$D$72,"&lt;&gt;"&amp;"",$D$5:$D$72,"&lt;&gt;"&amp;"NL",$D$5:$D$72,"&lt;&gt;"&amp;"HORS LIGUE",G$5:G$72,"&lt;"&amp;G40)+1),Paramètres!$B$3:$C$56,2,FALSE)*Paramètres!$K$4))</f>
        <v>0</v>
      </c>
      <c r="I40" s="36"/>
      <c r="J40" s="2">
        <f>IF(I$2="Bike &amp; Run",IF(ISNA(VLOOKUP(I40,Paramètres!$B$3:$C$56,2,FALSE)),0,VLOOKUP(I40,Paramètres!$B$3:$C$56,2,FALSE)*Paramètres!$K$5),IF(OR(I40="",OR($D40="",$D40="NL",$D40="HORS LIGUE")),0,VLOOKUP(IF(OR(I40="",OR($D40="",$D40="NL",$D40="HORS LIGUE")),"",COUNTIFS($D$5:$D$72,"&lt;&gt;"&amp;"",$D$5:$D$72,"&lt;&gt;"&amp;"NL",$D$5:$D$72,"&lt;&gt;"&amp;"HORS LIGUE",I$5:I$72,"&lt;"&amp;I40)+1),Paramètres!$B$3:$C$56,2,FALSE)*Paramètres!$K$5))</f>
        <v>0</v>
      </c>
      <c r="K40" s="4"/>
      <c r="L40" s="2">
        <f>IF(K$2="Bike &amp; Run",IF(ISNA(VLOOKUP(K40,Paramètres!$B$3:$C$56,2,FALSE)),0,VLOOKUP(K40,Paramètres!$B$3:$C$56,2,FALSE)*Paramètres!$K$6),IF(OR(K40="",OR($D40="",$D40="NL",$D40="HORS LIGUE")),0,VLOOKUP(IF(OR(K40="",OR($D40="",$D40="NL",$D40="HORS LIGUE")),"",COUNTIFS($D$5:$D$72,"&lt;&gt;"&amp;"",$D$5:$D$72,"&lt;&gt;"&amp;"NL",$D$5:$D$72,"&lt;&gt;"&amp;"HORS LIGUE",K$5:K$72,"&lt;"&amp;K40)+1),Paramètres!$B$3:$C$56,2,FALSE)*Paramètres!$K$6))</f>
        <v>0</v>
      </c>
      <c r="M40" s="4"/>
      <c r="N40" s="2">
        <f>IF(M$2="Bike &amp; Run",IF(ISNA(VLOOKUP(M40,Paramètres!$B$3:$C$56,2,FALSE)),0,VLOOKUP(M40,Paramètres!$B$3:$C$56,2,FALSE)*Paramètres!$K$7),IF(OR(M40="",OR($D40="",$D40="NL",$D40="HORS LIGUE")),0,VLOOKUP(IF(OR(M40="",OR($D40="",$D40="NL",$D40="HORS LIGUE")),"",COUNTIFS($D$5:$D$72,"&lt;&gt;"&amp;"",$D$5:$D$72,"&lt;&gt;"&amp;"NL",$D$5:$D$72,"&lt;&gt;"&amp;"HORS LIGUE",M$5:M$72,"&lt;"&amp;M40)+1),Paramètres!$B$3:$C$56,2,FALSE)*Paramètres!$K$7))</f>
        <v>0</v>
      </c>
      <c r="O40" s="46"/>
      <c r="P40" s="2">
        <f>IF(O$2="Bike &amp; Run",IF(ISNA(VLOOKUP(O40,Paramètres!$B$3:$C$56,2,FALSE)),0,VLOOKUP(O40,Paramètres!$B$3:$C$56,2,FALSE)*Paramètres!$K$8),IF(OR(O40="",OR($D40="",$D40="NL",$D40="HORS LIGUE")),0,VLOOKUP(IF(OR(O40="",OR($D40="",$D40="NL",$D40="HORS LIGUE")),"",COUNTIFS($D$5:$D$72,"&lt;&gt;"&amp;"",$D$5:$D$72,"&lt;&gt;"&amp;"NL",$D$5:$D$72,"&lt;&gt;"&amp;"HORS LIGUE",O$5:O$72,"&lt;"&amp;O40)+1),Paramètres!$B$3:$C$56,2,FALSE)*Paramètres!$K$8))</f>
        <v>0</v>
      </c>
      <c r="Q40" s="46"/>
      <c r="R40" s="2">
        <f>IF(Q$2="Bike &amp; Run",IF(ISNA(VLOOKUP(Q40,Paramètres!$B$3:$C$56,2,FALSE)),0,VLOOKUP(Q40,Paramètres!$B$3:$C$56,2,FALSE)*Paramètres!$K$9),IF(OR(Q40="",OR($D40="",$D40="NL",$D40="HORS LIGUE")),0,VLOOKUP(IF(OR(Q40="",OR($D40="",$D40="NL",$D40="HORS LIGUE")),"",COUNTIFS($D$5:$D$72,"&lt;&gt;"&amp;"",$D$5:$D$72,"&lt;&gt;"&amp;"NL",$D$5:$D$72,"&lt;&gt;"&amp;"HORS LIGUE",Q$5:Q$72,"&lt;"&amp;Q40)+1),Paramètres!$B$3:$C$56,2,FALSE)*Paramètres!$K$9))</f>
        <v>0</v>
      </c>
      <c r="S40" s="46"/>
      <c r="T40" s="2">
        <f>IF(S$2="Bike &amp; Run",IF(ISNA(VLOOKUP(S40,Paramètres!$B$3:$C$56,2,FALSE)),0,VLOOKUP(S40,Paramètres!$B$3:$C$56,2,FALSE)*Paramètres!$K$10),IF(OR(S40="",OR($D40="",$D40="NL",$D40="HORS LIGUE")),0,VLOOKUP(IF(OR(S40="",OR($D40="",$D40="NL",$D40="HORS LIGUE")),"",COUNTIFS($D$5:$D$72,"&lt;&gt;"&amp;"",$D$5:$D$72,"&lt;&gt;"&amp;"NL",$D$5:$D$72,"&lt;&gt;"&amp;"HORS LIGUE",S$5:S$72,"&lt;"&amp;S40)+1),Paramètres!$B$3:$C$56,2,FALSE)*Paramètres!$K$10))</f>
        <v>0</v>
      </c>
      <c r="U40" s="46"/>
      <c r="V40" s="2">
        <f>IF(U$2="Bike &amp; Run",IF(ISNA(VLOOKUP(U40,Paramètres!$B$3:$C$56,2,FALSE)),0,VLOOKUP(U40,Paramètres!$B$3:$C$56,2,FALSE)*Paramètres!$K$11),IF(OR(U40="",OR($D40="",$D40="NL",$D40="HORS LIGUE")),0,VLOOKUP(IF(OR(U40="",OR($D40="",$D40="NL",$D40="HORS LIGUE")),"",COUNTIFS($D$5:$D$72,"&lt;&gt;"&amp;"",$D$5:$D$72,"&lt;&gt;"&amp;"NL",$D$5:$D$72,"&lt;&gt;"&amp;"HORS LIGUE",U$5:U$72,"&lt;"&amp;U40)+1),Paramètres!$B$3:$C$56,2,FALSE)*Paramètres!$K$11))</f>
        <v>0</v>
      </c>
      <c r="W40" s="46"/>
      <c r="X40" s="2">
        <f>IF(W$2="Bike &amp; Run",IF(ISNA(VLOOKUP(W40,Paramètres!$B$3:$C$56,2,FALSE)),0,VLOOKUP(W40,Paramètres!$B$3:$C$56,2,FALSE)*Paramètres!$K$12),IF(OR(W40="",OR($D40="",$D40="NL",$D40="HORS LIGUE")),0,VLOOKUP(IF(OR(W40="",OR($D40="",$D40="NL",$D40="HORS LIGUE")),"",COUNTIFS($D$5:$D$72,"&lt;&gt;"&amp;"",$D$5:$D$72,"&lt;&gt;"&amp;"NL",$D$5:$D$72,"&lt;&gt;"&amp;"HORS LIGUE",W$5:W$72,"&lt;"&amp;W40)+1),Paramètres!$B$3:$C$56,2,FALSE)*Paramètres!$K$12))</f>
        <v>0</v>
      </c>
      <c r="Y40" s="46"/>
      <c r="Z40" s="2">
        <f>IF(Y$2="Bike &amp; Run",IF(ISNA(VLOOKUP(Y40,Paramètres!$B$3:$C$56,2,FALSE)),0,VLOOKUP(Y40,Paramètres!$B$3:$C$56,2,FALSE)*Paramètres!$K$13),IF(OR(Y40="",OR($D40="",$D40="NL",$D40="HORS LIGUE")),0,VLOOKUP(IF(OR(Y40="",OR($D40="",$D40="NL",$D40="HORS LIGUE")),"",COUNTIFS($D$5:$D$72,"&lt;&gt;"&amp;"",$D$5:$D$72,"&lt;&gt;"&amp;"NL",$D$5:$D$72,"&lt;&gt;"&amp;"HORS LIGUE",Y$5:Y$72,"&lt;"&amp;Y40)+1),Paramètres!$B$3:$C$56,2,FALSE)*Paramètres!$K$13))</f>
        <v>0</v>
      </c>
      <c r="AA40" s="46"/>
      <c r="AB40" s="2">
        <f>IF(AA$2="Bike &amp; Run",IF(ISNA(VLOOKUP(AA40,Paramètres!$B$3:$C$56,2,FALSE)),0,VLOOKUP(AA40,Paramètres!$B$3:$C$56,2,FALSE)*Paramètres!$K$14),IF(OR(AA40="",OR($D40="",$D40="NL",$D40="HORS LIGUE")),0,VLOOKUP(IF(OR(AA40="",OR($D40="",$D40="NL",$D40="HORS LIGUE")),"",COUNTIFS($D$5:$D$72,"&lt;&gt;"&amp;"",$D$5:$D$72,"&lt;&gt;"&amp;"NL",$D$5:$D$72,"&lt;&gt;"&amp;"HORS LIGUE",AA$5:AA$72,"&lt;"&amp;AA40)+1),Paramètres!$B$3:$C$56,2,FALSE)*Paramètres!$K$14))</f>
        <v>0</v>
      </c>
      <c r="AC40" s="46"/>
      <c r="AD40" s="2">
        <f>IF(AC$2="Bike &amp; Run",IF(ISNA(VLOOKUP(AC40,Paramètres!$B$3:$C$56,2,FALSE)),0,VLOOKUP(AC40,Paramètres!$B$3:$C$56,2,FALSE)*Paramètres!$K$15),IF(OR(AC40="",OR($D40="",$D40="NL",$D40="HORS LIGUE")),0,VLOOKUP(IF(OR(AC40="",OR($D40="",$D40="NL",$D40="HORS LIGUE")),"",COUNTIFS($D$5:$D$72,"&lt;&gt;"&amp;"",$D$5:$D$72,"&lt;&gt;"&amp;"NL",$D$5:$D$72,"&lt;&gt;"&amp;"HORS LIGUE",AC$5:AC$72,"&lt;"&amp;AC40)+1),Paramètres!$B$3:$C$56,2,FALSE)*Paramètres!$K$15))</f>
        <v>0</v>
      </c>
      <c r="AE40" s="46"/>
      <c r="AF40" s="2">
        <f>IF(AE$2="Bike &amp; Run",IF(ISNA(VLOOKUP(AE40,Paramètres!$B$3:$C$56,2,FALSE)),0,VLOOKUP(AE40,Paramètres!$B$3:$C$56,2,FALSE)*Paramètres!$K$16),IF(OR(AE40="",OR($D40="",$D40="NL",$D40="HORS LIGUE")),0,VLOOKUP(IF(OR(AE40="",OR($D40="",$D40="NL",$D40="HORS LIGUE")),"",COUNTIFS($D$5:$D$72,"&lt;&gt;"&amp;"",$D$5:$D$72,"&lt;&gt;"&amp;"NL",$D$5:$D$72,"&lt;&gt;"&amp;"HORS LIGUE",AE$5:AE$72,"&lt;"&amp;AE40)+1),Paramètres!$B$3:$C$56,2,FALSE)*Paramètres!$K$16))</f>
        <v>0</v>
      </c>
      <c r="AG40" s="46"/>
      <c r="AH40" s="2">
        <f>IF(AG$2="Bike &amp; Run",IF(ISNA(VLOOKUP(AG40,Paramètres!$B$3:$C$56,2,FALSE)),0,VLOOKUP(AG40,Paramètres!$B$3:$C$56,2,FALSE)*Paramètres!$K$17),IF(OR(AG40="",OR($D40="",$D40="NL",$D40="HORS LIGUE")),0,VLOOKUP(IF(OR(AG40="",OR($D40="",$D40="NL",$D40="HORS LIGUE")),"",COUNTIFS($D$5:$D$72,"&lt;&gt;"&amp;"",$D$5:$D$72,"&lt;&gt;"&amp;"NL",$D$5:$D$72,"&lt;&gt;"&amp;"HORS LIGUE",AG$5:AG$72,"&lt;"&amp;AG40)+1),Paramètres!$B$3:$C$56,2,FALSE)*Paramètres!$K$17))</f>
        <v>0</v>
      </c>
      <c r="AI40" s="40">
        <f t="shared" si="53"/>
        <v>0</v>
      </c>
      <c r="AJ40" s="3" t="str">
        <f t="shared" si="54"/>
        <v/>
      </c>
      <c r="AK40" s="5">
        <f t="shared" si="55"/>
        <v>0</v>
      </c>
      <c r="AL40" s="41">
        <f t="shared" si="56"/>
        <v>0</v>
      </c>
      <c r="AM40" s="33" t="str">
        <f t="shared" si="57"/>
        <v/>
      </c>
      <c r="AO40" s="22">
        <f t="shared" si="58"/>
        <v>0</v>
      </c>
      <c r="AP40">
        <f t="shared" si="59"/>
        <v>0</v>
      </c>
      <c r="AQ40">
        <f t="shared" si="60"/>
        <v>0</v>
      </c>
      <c r="AR40">
        <f t="shared" si="61"/>
        <v>0</v>
      </c>
      <c r="AS40">
        <f t="shared" si="62"/>
        <v>0</v>
      </c>
      <c r="AT40">
        <f t="shared" si="63"/>
        <v>0</v>
      </c>
      <c r="AU40">
        <f t="shared" si="64"/>
        <v>0</v>
      </c>
      <c r="AV40">
        <f t="shared" si="65"/>
        <v>0</v>
      </c>
      <c r="AW40">
        <f t="shared" si="66"/>
        <v>0</v>
      </c>
      <c r="AX40">
        <f t="shared" si="67"/>
        <v>0</v>
      </c>
      <c r="AY40">
        <f t="shared" si="68"/>
        <v>0</v>
      </c>
      <c r="AZ40">
        <f t="shared" si="69"/>
        <v>0</v>
      </c>
      <c r="BA40">
        <f t="shared" si="70"/>
        <v>0</v>
      </c>
      <c r="BB40">
        <f t="shared" si="71"/>
        <v>0</v>
      </c>
      <c r="BC40">
        <f t="shared" si="72"/>
        <v>0</v>
      </c>
      <c r="BD40">
        <f t="shared" si="73"/>
        <v>0</v>
      </c>
      <c r="BE40" s="22">
        <f t="shared" ref="BE40:BR40" si="77">BD40+LARGE($AO40:$BC40,BE$4)</f>
        <v>0</v>
      </c>
      <c r="BF40" s="22">
        <f t="shared" si="77"/>
        <v>0</v>
      </c>
      <c r="BG40" s="22">
        <f t="shared" si="77"/>
        <v>0</v>
      </c>
      <c r="BH40" s="22">
        <f t="shared" si="77"/>
        <v>0</v>
      </c>
      <c r="BI40" s="22">
        <f t="shared" si="77"/>
        <v>0</v>
      </c>
      <c r="BJ40" s="22">
        <f t="shared" si="77"/>
        <v>0</v>
      </c>
      <c r="BK40" s="22">
        <f t="shared" si="77"/>
        <v>0</v>
      </c>
      <c r="BL40" s="22">
        <f t="shared" si="77"/>
        <v>0</v>
      </c>
      <c r="BM40" s="22">
        <f t="shared" si="77"/>
        <v>0</v>
      </c>
      <c r="BN40" s="22">
        <f t="shared" si="77"/>
        <v>0</v>
      </c>
      <c r="BO40" s="22">
        <f t="shared" si="77"/>
        <v>0</v>
      </c>
      <c r="BP40" s="22">
        <f t="shared" si="77"/>
        <v>0</v>
      </c>
      <c r="BQ40" s="22">
        <f t="shared" si="77"/>
        <v>0</v>
      </c>
      <c r="BR40" s="22">
        <f t="shared" si="77"/>
        <v>0</v>
      </c>
    </row>
    <row r="41" spans="1:70" ht="16.5">
      <c r="A41" s="14" t="s">
        <v>771</v>
      </c>
      <c r="B41" s="61" t="str">
        <f>IF(ISNA(VLOOKUP(A41,'Licenciés Jeunes 2023'!A:C,3,0)),"",VLOOKUP(A41,'Licenciés Jeunes 2023'!A:C,3,0))</f>
        <v/>
      </c>
      <c r="C41" s="32" t="str">
        <f>IF(ISNA(VLOOKUP(A41,'Licenciés Jeunes 2023'!A:C,2,0)),"",VLOOKUP(A41,'Licenciés Jeunes 2023'!A:C,2,0))</f>
        <v/>
      </c>
      <c r="D41" s="32" t="str">
        <f>IF(ISNA(VLOOKUP(A41,'Licenciés Jeunes 2023'!A:F,6,0)),"",VLOOKUP(A41,'Licenciés Jeunes 2023'!A:F,6,0))</f>
        <v/>
      </c>
      <c r="E41" s="6"/>
      <c r="F41" s="2">
        <f>IF(E$2="Bike &amp; Run",IF(ISNA(VLOOKUP(E41,Paramètres!$B$3:$C$56,2,FALSE)),0,VLOOKUP(E41,Paramètres!$B$3:$C$56,2,FALSE)*Paramètres!$K$3),IF(OR(E41="",OR($D41="",$D41="NL",$D41="HORS LIGUE")),0,VLOOKUP(IF(OR(E41="",OR($D41="",$D41="NL",$D41="HORS LIGUE")),"",COUNTIFS($D$5:$D$72,"&lt;&gt;"&amp;"",$D$5:$D$72,"&lt;&gt;"&amp;"NL",$D$5:$D$72,"&lt;&gt;"&amp;"HORS LIGUE",E$5:E$72,"&lt;"&amp;E41)+1),Paramètres!$B$3:$C$56,2,FALSE)*Paramètres!$K$3))</f>
        <v>0</v>
      </c>
      <c r="G41" s="4"/>
      <c r="H41" s="2">
        <f>IF(G$2="Bike &amp; Run",IF(ISNA(VLOOKUP(G41,Paramètres!$B$3:$C$56,2,FALSE)),0,VLOOKUP(G41,Paramètres!$B$3:$C$56,2,FALSE)*Paramètres!$K$4),IF(OR(G41="",OR($D41="",$D41="NL",$D41="HORS LIGUE")),0,VLOOKUP(IF(OR(G41="",OR($D41="",$D41="NL",$D41="HORS LIGUE")),"",COUNTIFS($D$5:$D$72,"&lt;&gt;"&amp;"",$D$5:$D$72,"&lt;&gt;"&amp;"NL",$D$5:$D$72,"&lt;&gt;"&amp;"HORS LIGUE",G$5:G$72,"&lt;"&amp;G41)+1),Paramètres!$B$3:$C$56,2,FALSE)*Paramètres!$K$4))</f>
        <v>0</v>
      </c>
      <c r="I41" s="36"/>
      <c r="J41" s="2">
        <f>IF(I$2="Bike &amp; Run",IF(ISNA(VLOOKUP(I41,Paramètres!$B$3:$C$56,2,FALSE)),0,VLOOKUP(I41,Paramètres!$B$3:$C$56,2,FALSE)*Paramètres!$K$5),IF(OR(I41="",OR($D41="",$D41="NL",$D41="HORS LIGUE")),0,VLOOKUP(IF(OR(I41="",OR($D41="",$D41="NL",$D41="HORS LIGUE")),"",COUNTIFS($D$5:$D$72,"&lt;&gt;"&amp;"",$D$5:$D$72,"&lt;&gt;"&amp;"NL",$D$5:$D$72,"&lt;&gt;"&amp;"HORS LIGUE",I$5:I$72,"&lt;"&amp;I41)+1),Paramètres!$B$3:$C$56,2,FALSE)*Paramètres!$K$5))</f>
        <v>0</v>
      </c>
      <c r="K41" s="4"/>
      <c r="L41" s="2">
        <f>IF(K$2="Bike &amp; Run",IF(ISNA(VLOOKUP(K41,Paramètres!$B$3:$C$56,2,FALSE)),0,VLOOKUP(K41,Paramètres!$B$3:$C$56,2,FALSE)*Paramètres!$K$6),IF(OR(K41="",OR($D41="",$D41="NL",$D41="HORS LIGUE")),0,VLOOKUP(IF(OR(K41="",OR($D41="",$D41="NL",$D41="HORS LIGUE")),"",COUNTIFS($D$5:$D$72,"&lt;&gt;"&amp;"",$D$5:$D$72,"&lt;&gt;"&amp;"NL",$D$5:$D$72,"&lt;&gt;"&amp;"HORS LIGUE",K$5:K$72,"&lt;"&amp;K41)+1),Paramètres!$B$3:$C$56,2,FALSE)*Paramètres!$K$6))</f>
        <v>0</v>
      </c>
      <c r="M41" s="4"/>
      <c r="N41" s="2">
        <f>IF(M$2="Bike &amp; Run",IF(ISNA(VLOOKUP(M41,Paramètres!$B$3:$C$56,2,FALSE)),0,VLOOKUP(M41,Paramètres!$B$3:$C$56,2,FALSE)*Paramètres!$K$7),IF(OR(M41="",OR($D41="",$D41="NL",$D41="HORS LIGUE")),0,VLOOKUP(IF(OR(M41="",OR($D41="",$D41="NL",$D41="HORS LIGUE")),"",COUNTIFS($D$5:$D$72,"&lt;&gt;"&amp;"",$D$5:$D$72,"&lt;&gt;"&amp;"NL",$D$5:$D$72,"&lt;&gt;"&amp;"HORS LIGUE",M$5:M$72,"&lt;"&amp;M41)+1),Paramètres!$B$3:$C$56,2,FALSE)*Paramètres!$K$7))</f>
        <v>0</v>
      </c>
      <c r="O41" s="46"/>
      <c r="P41" s="2">
        <f>IF(O$2="Bike &amp; Run",IF(ISNA(VLOOKUP(O41,Paramètres!$B$3:$C$56,2,FALSE)),0,VLOOKUP(O41,Paramètres!$B$3:$C$56,2,FALSE)*Paramètres!$K$8),IF(OR(O41="",OR($D41="",$D41="NL",$D41="HORS LIGUE")),0,VLOOKUP(IF(OR(O41="",OR($D41="",$D41="NL",$D41="HORS LIGUE")),"",COUNTIFS($D$5:$D$72,"&lt;&gt;"&amp;"",$D$5:$D$72,"&lt;&gt;"&amp;"NL",$D$5:$D$72,"&lt;&gt;"&amp;"HORS LIGUE",O$5:O$72,"&lt;"&amp;O41)+1),Paramètres!$B$3:$C$56,2,FALSE)*Paramètres!$K$8))</f>
        <v>0</v>
      </c>
      <c r="Q41" s="46"/>
      <c r="R41" s="2">
        <f>IF(Q$2="Bike &amp; Run",IF(ISNA(VLOOKUP(Q41,Paramètres!$B$3:$C$56,2,FALSE)),0,VLOOKUP(Q41,Paramètres!$B$3:$C$56,2,FALSE)*Paramètres!$K$9),IF(OR(Q41="",OR($D41="",$D41="NL",$D41="HORS LIGUE")),0,VLOOKUP(IF(OR(Q41="",OR($D41="",$D41="NL",$D41="HORS LIGUE")),"",COUNTIFS($D$5:$D$72,"&lt;&gt;"&amp;"",$D$5:$D$72,"&lt;&gt;"&amp;"NL",$D$5:$D$72,"&lt;&gt;"&amp;"HORS LIGUE",Q$5:Q$72,"&lt;"&amp;Q41)+1),Paramètres!$B$3:$C$56,2,FALSE)*Paramètres!$K$9))</f>
        <v>0</v>
      </c>
      <c r="S41" s="46"/>
      <c r="T41" s="2">
        <f>IF(S$2="Bike &amp; Run",IF(ISNA(VLOOKUP(S41,Paramètres!$B$3:$C$56,2,FALSE)),0,VLOOKUP(S41,Paramètres!$B$3:$C$56,2,FALSE)*Paramètres!$K$10),IF(OR(S41="",OR($D41="",$D41="NL",$D41="HORS LIGUE")),0,VLOOKUP(IF(OR(S41="",OR($D41="",$D41="NL",$D41="HORS LIGUE")),"",COUNTIFS($D$5:$D$72,"&lt;&gt;"&amp;"",$D$5:$D$72,"&lt;&gt;"&amp;"NL",$D$5:$D$72,"&lt;&gt;"&amp;"HORS LIGUE",S$5:S$72,"&lt;"&amp;S41)+1),Paramètres!$B$3:$C$56,2,FALSE)*Paramètres!$K$10))</f>
        <v>0</v>
      </c>
      <c r="U41" s="46"/>
      <c r="V41" s="2">
        <f>IF(U$2="Bike &amp; Run",IF(ISNA(VLOOKUP(U41,Paramètres!$B$3:$C$56,2,FALSE)),0,VLOOKUP(U41,Paramètres!$B$3:$C$56,2,FALSE)*Paramètres!$K$11),IF(OR(U41="",OR($D41="",$D41="NL",$D41="HORS LIGUE")),0,VLOOKUP(IF(OR(U41="",OR($D41="",$D41="NL",$D41="HORS LIGUE")),"",COUNTIFS($D$5:$D$72,"&lt;&gt;"&amp;"",$D$5:$D$72,"&lt;&gt;"&amp;"NL",$D$5:$D$72,"&lt;&gt;"&amp;"HORS LIGUE",U$5:U$72,"&lt;"&amp;U41)+1),Paramètres!$B$3:$C$56,2,FALSE)*Paramètres!$K$11))</f>
        <v>0</v>
      </c>
      <c r="W41" s="46"/>
      <c r="X41" s="2">
        <f>IF(W$2="Bike &amp; Run",IF(ISNA(VLOOKUP(W41,Paramètres!$B$3:$C$56,2,FALSE)),0,VLOOKUP(W41,Paramètres!$B$3:$C$56,2,FALSE)*Paramètres!$K$12),IF(OR(W41="",OR($D41="",$D41="NL",$D41="HORS LIGUE")),0,VLOOKUP(IF(OR(W41="",OR($D41="",$D41="NL",$D41="HORS LIGUE")),"",COUNTIFS($D$5:$D$72,"&lt;&gt;"&amp;"",$D$5:$D$72,"&lt;&gt;"&amp;"NL",$D$5:$D$72,"&lt;&gt;"&amp;"HORS LIGUE",W$5:W$72,"&lt;"&amp;W41)+1),Paramètres!$B$3:$C$56,2,FALSE)*Paramètres!$K$12))</f>
        <v>0</v>
      </c>
      <c r="Y41" s="46"/>
      <c r="Z41" s="2">
        <f>IF(Y$2="Bike &amp; Run",IF(ISNA(VLOOKUP(Y41,Paramètres!$B$3:$C$56,2,FALSE)),0,VLOOKUP(Y41,Paramètres!$B$3:$C$56,2,FALSE)*Paramètres!$K$13),IF(OR(Y41="",OR($D41="",$D41="NL",$D41="HORS LIGUE")),0,VLOOKUP(IF(OR(Y41="",OR($D41="",$D41="NL",$D41="HORS LIGUE")),"",COUNTIFS($D$5:$D$72,"&lt;&gt;"&amp;"",$D$5:$D$72,"&lt;&gt;"&amp;"NL",$D$5:$D$72,"&lt;&gt;"&amp;"HORS LIGUE",Y$5:Y$72,"&lt;"&amp;Y41)+1),Paramètres!$B$3:$C$56,2,FALSE)*Paramètres!$K$13))</f>
        <v>0</v>
      </c>
      <c r="AA41" s="46"/>
      <c r="AB41" s="2">
        <f>IF(AA$2="Bike &amp; Run",IF(ISNA(VLOOKUP(AA41,Paramètres!$B$3:$C$56,2,FALSE)),0,VLOOKUP(AA41,Paramètres!$B$3:$C$56,2,FALSE)*Paramètres!$K$14),IF(OR(AA41="",OR($D41="",$D41="NL",$D41="HORS LIGUE")),0,VLOOKUP(IF(OR(AA41="",OR($D41="",$D41="NL",$D41="HORS LIGUE")),"",COUNTIFS($D$5:$D$72,"&lt;&gt;"&amp;"",$D$5:$D$72,"&lt;&gt;"&amp;"NL",$D$5:$D$72,"&lt;&gt;"&amp;"HORS LIGUE",AA$5:AA$72,"&lt;"&amp;AA41)+1),Paramètres!$B$3:$C$56,2,FALSE)*Paramètres!$K$14))</f>
        <v>0</v>
      </c>
      <c r="AC41" s="46"/>
      <c r="AD41" s="2">
        <f>IF(AC$2="Bike &amp; Run",IF(ISNA(VLOOKUP(AC41,Paramètres!$B$3:$C$56,2,FALSE)),0,VLOOKUP(AC41,Paramètres!$B$3:$C$56,2,FALSE)*Paramètres!$K$15),IF(OR(AC41="",OR($D41="",$D41="NL",$D41="HORS LIGUE")),0,VLOOKUP(IF(OR(AC41="",OR($D41="",$D41="NL",$D41="HORS LIGUE")),"",COUNTIFS($D$5:$D$72,"&lt;&gt;"&amp;"",$D$5:$D$72,"&lt;&gt;"&amp;"NL",$D$5:$D$72,"&lt;&gt;"&amp;"HORS LIGUE",AC$5:AC$72,"&lt;"&amp;AC41)+1),Paramètres!$B$3:$C$56,2,FALSE)*Paramètres!$K$15))</f>
        <v>0</v>
      </c>
      <c r="AE41" s="46"/>
      <c r="AF41" s="2">
        <f>IF(AE$2="Bike &amp; Run",IF(ISNA(VLOOKUP(AE41,Paramètres!$B$3:$C$56,2,FALSE)),0,VLOOKUP(AE41,Paramètres!$B$3:$C$56,2,FALSE)*Paramètres!$K$16),IF(OR(AE41="",OR($D41="",$D41="NL",$D41="HORS LIGUE")),0,VLOOKUP(IF(OR(AE41="",OR($D41="",$D41="NL",$D41="HORS LIGUE")),"",COUNTIFS($D$5:$D$72,"&lt;&gt;"&amp;"",$D$5:$D$72,"&lt;&gt;"&amp;"NL",$D$5:$D$72,"&lt;&gt;"&amp;"HORS LIGUE",AE$5:AE$72,"&lt;"&amp;AE41)+1),Paramètres!$B$3:$C$56,2,FALSE)*Paramètres!$K$16))</f>
        <v>0</v>
      </c>
      <c r="AG41" s="46"/>
      <c r="AH41" s="2">
        <f>IF(AG$2="Bike &amp; Run",IF(ISNA(VLOOKUP(AG41,Paramètres!$B$3:$C$56,2,FALSE)),0,VLOOKUP(AG41,Paramètres!$B$3:$C$56,2,FALSE)*Paramètres!$K$17),IF(OR(AG41="",OR($D41="",$D41="NL",$D41="HORS LIGUE")),0,VLOOKUP(IF(OR(AG41="",OR($D41="",$D41="NL",$D41="HORS LIGUE")),"",COUNTIFS($D$5:$D$72,"&lt;&gt;"&amp;"",$D$5:$D$72,"&lt;&gt;"&amp;"NL",$D$5:$D$72,"&lt;&gt;"&amp;"HORS LIGUE",AG$5:AG$72,"&lt;"&amp;AG41)+1),Paramètres!$B$3:$C$56,2,FALSE)*Paramètres!$K$17))</f>
        <v>0</v>
      </c>
      <c r="AI41" s="40">
        <f t="shared" si="53"/>
        <v>0</v>
      </c>
      <c r="AJ41" s="3" t="str">
        <f t="shared" si="54"/>
        <v/>
      </c>
      <c r="AK41" s="5">
        <f t="shared" si="55"/>
        <v>0</v>
      </c>
      <c r="AL41" s="41">
        <f t="shared" si="56"/>
        <v>0</v>
      </c>
      <c r="AM41" s="33" t="str">
        <f t="shared" si="57"/>
        <v/>
      </c>
      <c r="AO41" s="22">
        <f t="shared" si="58"/>
        <v>0</v>
      </c>
      <c r="AP41">
        <f t="shared" si="59"/>
        <v>0</v>
      </c>
      <c r="AQ41">
        <f t="shared" si="60"/>
        <v>0</v>
      </c>
      <c r="AR41">
        <f t="shared" si="61"/>
        <v>0</v>
      </c>
      <c r="AS41">
        <f t="shared" si="62"/>
        <v>0</v>
      </c>
      <c r="AT41">
        <f t="shared" si="63"/>
        <v>0</v>
      </c>
      <c r="AU41">
        <f t="shared" si="64"/>
        <v>0</v>
      </c>
      <c r="AV41">
        <f t="shared" si="65"/>
        <v>0</v>
      </c>
      <c r="AW41">
        <f t="shared" si="66"/>
        <v>0</v>
      </c>
      <c r="AX41">
        <f t="shared" si="67"/>
        <v>0</v>
      </c>
      <c r="AY41">
        <f t="shared" si="68"/>
        <v>0</v>
      </c>
      <c r="AZ41">
        <f t="shared" si="69"/>
        <v>0</v>
      </c>
      <c r="BA41">
        <f t="shared" si="70"/>
        <v>0</v>
      </c>
      <c r="BB41">
        <f t="shared" si="71"/>
        <v>0</v>
      </c>
      <c r="BC41">
        <f t="shared" si="72"/>
        <v>0</v>
      </c>
      <c r="BD41">
        <f t="shared" si="73"/>
        <v>0</v>
      </c>
      <c r="BE41" s="22">
        <f t="shared" ref="BE41:BR41" si="78">BD41+LARGE($AO41:$BC41,BE$4)</f>
        <v>0</v>
      </c>
      <c r="BF41" s="22">
        <f t="shared" si="78"/>
        <v>0</v>
      </c>
      <c r="BG41" s="22">
        <f t="shared" si="78"/>
        <v>0</v>
      </c>
      <c r="BH41" s="22">
        <f t="shared" si="78"/>
        <v>0</v>
      </c>
      <c r="BI41" s="22">
        <f t="shared" si="78"/>
        <v>0</v>
      </c>
      <c r="BJ41" s="22">
        <f t="shared" si="78"/>
        <v>0</v>
      </c>
      <c r="BK41" s="22">
        <f t="shared" si="78"/>
        <v>0</v>
      </c>
      <c r="BL41" s="22">
        <f t="shared" si="78"/>
        <v>0</v>
      </c>
      <c r="BM41" s="22">
        <f t="shared" si="78"/>
        <v>0</v>
      </c>
      <c r="BN41" s="22">
        <f t="shared" si="78"/>
        <v>0</v>
      </c>
      <c r="BO41" s="22">
        <f t="shared" si="78"/>
        <v>0</v>
      </c>
      <c r="BP41" s="22">
        <f t="shared" si="78"/>
        <v>0</v>
      </c>
      <c r="BQ41" s="22">
        <f t="shared" si="78"/>
        <v>0</v>
      </c>
      <c r="BR41" s="22">
        <f t="shared" si="78"/>
        <v>0</v>
      </c>
    </row>
    <row r="42" spans="1:70" ht="16.5">
      <c r="A42" s="14" t="s">
        <v>797</v>
      </c>
      <c r="B42" s="61" t="str">
        <f>IF(ISNA(VLOOKUP(A42,'Licenciés Jeunes 2023'!A:C,3,0)),"",VLOOKUP(A42,'Licenciés Jeunes 2023'!A:C,3,0))</f>
        <v/>
      </c>
      <c r="C42" s="32" t="str">
        <f>IF(ISNA(VLOOKUP(A42,'Licenciés Jeunes 2023'!A:C,2,0)),"",VLOOKUP(A42,'Licenciés Jeunes 2023'!A:C,2,0))</f>
        <v/>
      </c>
      <c r="D42" s="32" t="str">
        <f>IF(ISNA(VLOOKUP(A42,'Licenciés Jeunes 2023'!A:F,6,0)),"",VLOOKUP(A42,'Licenciés Jeunes 2023'!A:F,6,0))</f>
        <v/>
      </c>
      <c r="E42" s="6"/>
      <c r="F42" s="2">
        <f>IF(E$2="Bike &amp; Run",IF(ISNA(VLOOKUP(E42,Paramètres!$B$3:$C$56,2,FALSE)),0,VLOOKUP(E42,Paramètres!$B$3:$C$56,2,FALSE)*Paramètres!$K$3),IF(OR(E42="",OR($D42="",$D42="NL",$D42="HORS LIGUE")),0,VLOOKUP(IF(OR(E42="",OR($D42="",$D42="NL",$D42="HORS LIGUE")),"",COUNTIFS($D$5:$D$72,"&lt;&gt;"&amp;"",$D$5:$D$72,"&lt;&gt;"&amp;"NL",$D$5:$D$72,"&lt;&gt;"&amp;"HORS LIGUE",E$5:E$72,"&lt;"&amp;E42)+1),Paramètres!$B$3:$C$56,2,FALSE)*Paramètres!$K$3))</f>
        <v>0</v>
      </c>
      <c r="G42" s="4"/>
      <c r="H42" s="2">
        <f>IF(G$2="Bike &amp; Run",IF(ISNA(VLOOKUP(G42,Paramètres!$B$3:$C$56,2,FALSE)),0,VLOOKUP(G42,Paramètres!$B$3:$C$56,2,FALSE)*Paramètres!$K$4),IF(OR(G42="",OR($D42="",$D42="NL",$D42="HORS LIGUE")),0,VLOOKUP(IF(OR(G42="",OR($D42="",$D42="NL",$D42="HORS LIGUE")),"",COUNTIFS($D$5:$D$72,"&lt;&gt;"&amp;"",$D$5:$D$72,"&lt;&gt;"&amp;"NL",$D$5:$D$72,"&lt;&gt;"&amp;"HORS LIGUE",G$5:G$72,"&lt;"&amp;G42)+1),Paramètres!$B$3:$C$56,2,FALSE)*Paramètres!$K$4))</f>
        <v>0</v>
      </c>
      <c r="I42" s="36"/>
      <c r="J42" s="2">
        <f>IF(I$2="Bike &amp; Run",IF(ISNA(VLOOKUP(I42,Paramètres!$B$3:$C$56,2,FALSE)),0,VLOOKUP(I42,Paramètres!$B$3:$C$56,2,FALSE)*Paramètres!$K$5),IF(OR(I42="",OR($D42="",$D42="NL",$D42="HORS LIGUE")),0,VLOOKUP(IF(OR(I42="",OR($D42="",$D42="NL",$D42="HORS LIGUE")),"",COUNTIFS($D$5:$D$72,"&lt;&gt;"&amp;"",$D$5:$D$72,"&lt;&gt;"&amp;"NL",$D$5:$D$72,"&lt;&gt;"&amp;"HORS LIGUE",I$5:I$72,"&lt;"&amp;I42)+1),Paramètres!$B$3:$C$56,2,FALSE)*Paramètres!$K$5))</f>
        <v>0</v>
      </c>
      <c r="K42" s="4"/>
      <c r="L42" s="2">
        <f>IF(K$2="Bike &amp; Run",IF(ISNA(VLOOKUP(K42,Paramètres!$B$3:$C$56,2,FALSE)),0,VLOOKUP(K42,Paramètres!$B$3:$C$56,2,FALSE)*Paramètres!$K$6),IF(OR(K42="",OR($D42="",$D42="NL",$D42="HORS LIGUE")),0,VLOOKUP(IF(OR(K42="",OR($D42="",$D42="NL",$D42="HORS LIGUE")),"",COUNTIFS($D$5:$D$72,"&lt;&gt;"&amp;"",$D$5:$D$72,"&lt;&gt;"&amp;"NL",$D$5:$D$72,"&lt;&gt;"&amp;"HORS LIGUE",K$5:K$72,"&lt;"&amp;K42)+1),Paramètres!$B$3:$C$56,2,FALSE)*Paramètres!$K$6))</f>
        <v>0</v>
      </c>
      <c r="M42" s="4"/>
      <c r="N42" s="2">
        <f>IF(M$2="Bike &amp; Run",IF(ISNA(VLOOKUP(M42,Paramètres!$B$3:$C$56,2,FALSE)),0,VLOOKUP(M42,Paramètres!$B$3:$C$56,2,FALSE)*Paramètres!$K$7),IF(OR(M42="",OR($D42="",$D42="NL",$D42="HORS LIGUE")),0,VLOOKUP(IF(OR(M42="",OR($D42="",$D42="NL",$D42="HORS LIGUE")),"",COUNTIFS($D$5:$D$72,"&lt;&gt;"&amp;"",$D$5:$D$72,"&lt;&gt;"&amp;"NL",$D$5:$D$72,"&lt;&gt;"&amp;"HORS LIGUE",M$5:M$72,"&lt;"&amp;M42)+1),Paramètres!$B$3:$C$56,2,FALSE)*Paramètres!$K$7))</f>
        <v>0</v>
      </c>
      <c r="O42" s="46"/>
      <c r="P42" s="2">
        <f>IF(O$2="Bike &amp; Run",IF(ISNA(VLOOKUP(O42,Paramètres!$B$3:$C$56,2,FALSE)),0,VLOOKUP(O42,Paramètres!$B$3:$C$56,2,FALSE)*Paramètres!$K$8),IF(OR(O42="",OR($D42="",$D42="NL",$D42="HORS LIGUE")),0,VLOOKUP(IF(OR(O42="",OR($D42="",$D42="NL",$D42="HORS LIGUE")),"",COUNTIFS($D$5:$D$72,"&lt;&gt;"&amp;"",$D$5:$D$72,"&lt;&gt;"&amp;"NL",$D$5:$D$72,"&lt;&gt;"&amp;"HORS LIGUE",O$5:O$72,"&lt;"&amp;O42)+1),Paramètres!$B$3:$C$56,2,FALSE)*Paramètres!$K$8))</f>
        <v>0</v>
      </c>
      <c r="Q42" s="46"/>
      <c r="R42" s="2">
        <f>IF(Q$2="Bike &amp; Run",IF(ISNA(VLOOKUP(Q42,Paramètres!$B$3:$C$56,2,FALSE)),0,VLOOKUP(Q42,Paramètres!$B$3:$C$56,2,FALSE)*Paramètres!$K$9),IF(OR(Q42="",OR($D42="",$D42="NL",$D42="HORS LIGUE")),0,VLOOKUP(IF(OR(Q42="",OR($D42="",$D42="NL",$D42="HORS LIGUE")),"",COUNTIFS($D$5:$D$72,"&lt;&gt;"&amp;"",$D$5:$D$72,"&lt;&gt;"&amp;"NL",$D$5:$D$72,"&lt;&gt;"&amp;"HORS LIGUE",Q$5:Q$72,"&lt;"&amp;Q42)+1),Paramètres!$B$3:$C$56,2,FALSE)*Paramètres!$K$9))</f>
        <v>0</v>
      </c>
      <c r="S42" s="46"/>
      <c r="T42" s="2">
        <f>IF(S$2="Bike &amp; Run",IF(ISNA(VLOOKUP(S42,Paramètres!$B$3:$C$56,2,FALSE)),0,VLOOKUP(S42,Paramètres!$B$3:$C$56,2,FALSE)*Paramètres!$K$10),IF(OR(S42="",OR($D42="",$D42="NL",$D42="HORS LIGUE")),0,VLOOKUP(IF(OR(S42="",OR($D42="",$D42="NL",$D42="HORS LIGUE")),"",COUNTIFS($D$5:$D$72,"&lt;&gt;"&amp;"",$D$5:$D$72,"&lt;&gt;"&amp;"NL",$D$5:$D$72,"&lt;&gt;"&amp;"HORS LIGUE",S$5:S$72,"&lt;"&amp;S42)+1),Paramètres!$B$3:$C$56,2,FALSE)*Paramètres!$K$10))</f>
        <v>0</v>
      </c>
      <c r="U42" s="46"/>
      <c r="V42" s="2">
        <f>IF(U$2="Bike &amp; Run",IF(ISNA(VLOOKUP(U42,Paramètres!$B$3:$C$56,2,FALSE)),0,VLOOKUP(U42,Paramètres!$B$3:$C$56,2,FALSE)*Paramètres!$K$11),IF(OR(U42="",OR($D42="",$D42="NL",$D42="HORS LIGUE")),0,VLOOKUP(IF(OR(U42="",OR($D42="",$D42="NL",$D42="HORS LIGUE")),"",COUNTIFS($D$5:$D$72,"&lt;&gt;"&amp;"",$D$5:$D$72,"&lt;&gt;"&amp;"NL",$D$5:$D$72,"&lt;&gt;"&amp;"HORS LIGUE",U$5:U$72,"&lt;"&amp;U42)+1),Paramètres!$B$3:$C$56,2,FALSE)*Paramètres!$K$11))</f>
        <v>0</v>
      </c>
      <c r="W42" s="46"/>
      <c r="X42" s="2">
        <f>IF(W$2="Bike &amp; Run",IF(ISNA(VLOOKUP(W42,Paramètres!$B$3:$C$56,2,FALSE)),0,VLOOKUP(W42,Paramètres!$B$3:$C$56,2,FALSE)*Paramètres!$K$12),IF(OR(W42="",OR($D42="",$D42="NL",$D42="HORS LIGUE")),0,VLOOKUP(IF(OR(W42="",OR($D42="",$D42="NL",$D42="HORS LIGUE")),"",COUNTIFS($D$5:$D$72,"&lt;&gt;"&amp;"",$D$5:$D$72,"&lt;&gt;"&amp;"NL",$D$5:$D$72,"&lt;&gt;"&amp;"HORS LIGUE",W$5:W$72,"&lt;"&amp;W42)+1),Paramètres!$B$3:$C$56,2,FALSE)*Paramètres!$K$12))</f>
        <v>0</v>
      </c>
      <c r="Y42" s="46"/>
      <c r="Z42" s="2">
        <f>IF(Y$2="Bike &amp; Run",IF(ISNA(VLOOKUP(Y42,Paramètres!$B$3:$C$56,2,FALSE)),0,VLOOKUP(Y42,Paramètres!$B$3:$C$56,2,FALSE)*Paramètres!$K$13),IF(OR(Y42="",OR($D42="",$D42="NL",$D42="HORS LIGUE")),0,VLOOKUP(IF(OR(Y42="",OR($D42="",$D42="NL",$D42="HORS LIGUE")),"",COUNTIFS($D$5:$D$72,"&lt;&gt;"&amp;"",$D$5:$D$72,"&lt;&gt;"&amp;"NL",$D$5:$D$72,"&lt;&gt;"&amp;"HORS LIGUE",Y$5:Y$72,"&lt;"&amp;Y42)+1),Paramètres!$B$3:$C$56,2,FALSE)*Paramètres!$K$13))</f>
        <v>0</v>
      </c>
      <c r="AA42" s="46"/>
      <c r="AB42" s="2">
        <f>IF(AA$2="Bike &amp; Run",IF(ISNA(VLOOKUP(AA42,Paramètres!$B$3:$C$56,2,FALSE)),0,VLOOKUP(AA42,Paramètres!$B$3:$C$56,2,FALSE)*Paramètres!$K$14),IF(OR(AA42="",OR($D42="",$D42="NL",$D42="HORS LIGUE")),0,VLOOKUP(IF(OR(AA42="",OR($D42="",$D42="NL",$D42="HORS LIGUE")),"",COUNTIFS($D$5:$D$72,"&lt;&gt;"&amp;"",$D$5:$D$72,"&lt;&gt;"&amp;"NL",$D$5:$D$72,"&lt;&gt;"&amp;"HORS LIGUE",AA$5:AA$72,"&lt;"&amp;AA42)+1),Paramètres!$B$3:$C$56,2,FALSE)*Paramètres!$K$14))</f>
        <v>0</v>
      </c>
      <c r="AC42" s="46"/>
      <c r="AD42" s="2">
        <f>IF(AC$2="Bike &amp; Run",IF(ISNA(VLOOKUP(AC42,Paramètres!$B$3:$C$56,2,FALSE)),0,VLOOKUP(AC42,Paramètres!$B$3:$C$56,2,FALSE)*Paramètres!$K$15),IF(OR(AC42="",OR($D42="",$D42="NL",$D42="HORS LIGUE")),0,VLOOKUP(IF(OR(AC42="",OR($D42="",$D42="NL",$D42="HORS LIGUE")),"",COUNTIFS($D$5:$D$72,"&lt;&gt;"&amp;"",$D$5:$D$72,"&lt;&gt;"&amp;"NL",$D$5:$D$72,"&lt;&gt;"&amp;"HORS LIGUE",AC$5:AC$72,"&lt;"&amp;AC42)+1),Paramètres!$B$3:$C$56,2,FALSE)*Paramètres!$K$15))</f>
        <v>0</v>
      </c>
      <c r="AE42" s="46"/>
      <c r="AF42" s="2">
        <f>IF(AE$2="Bike &amp; Run",IF(ISNA(VLOOKUP(AE42,Paramètres!$B$3:$C$56,2,FALSE)),0,VLOOKUP(AE42,Paramètres!$B$3:$C$56,2,FALSE)*Paramètres!$K$16),IF(OR(AE42="",OR($D42="",$D42="NL",$D42="HORS LIGUE")),0,VLOOKUP(IF(OR(AE42="",OR($D42="",$D42="NL",$D42="HORS LIGUE")),"",COUNTIFS($D$5:$D$72,"&lt;&gt;"&amp;"",$D$5:$D$72,"&lt;&gt;"&amp;"NL",$D$5:$D$72,"&lt;&gt;"&amp;"HORS LIGUE",AE$5:AE$72,"&lt;"&amp;AE42)+1),Paramètres!$B$3:$C$56,2,FALSE)*Paramètres!$K$16))</f>
        <v>0</v>
      </c>
      <c r="AG42" s="46"/>
      <c r="AH42" s="2">
        <f>IF(AG$2="Bike &amp; Run",IF(ISNA(VLOOKUP(AG42,Paramètres!$B$3:$C$56,2,FALSE)),0,VLOOKUP(AG42,Paramètres!$B$3:$C$56,2,FALSE)*Paramètres!$K$17),IF(OR(AG42="",OR($D42="",$D42="NL",$D42="HORS LIGUE")),0,VLOOKUP(IF(OR(AG42="",OR($D42="",$D42="NL",$D42="HORS LIGUE")),"",COUNTIFS($D$5:$D$72,"&lt;&gt;"&amp;"",$D$5:$D$72,"&lt;&gt;"&amp;"NL",$D$5:$D$72,"&lt;&gt;"&amp;"HORS LIGUE",AG$5:AG$72,"&lt;"&amp;AG42)+1),Paramètres!$B$3:$C$56,2,FALSE)*Paramètres!$K$17))</f>
        <v>0</v>
      </c>
      <c r="AI42" s="40">
        <f t="shared" si="53"/>
        <v>0</v>
      </c>
      <c r="AJ42" s="3" t="str">
        <f t="shared" si="54"/>
        <v/>
      </c>
      <c r="AK42" s="5">
        <f t="shared" si="55"/>
        <v>0</v>
      </c>
      <c r="AL42" s="41">
        <f t="shared" si="56"/>
        <v>0</v>
      </c>
      <c r="AM42" s="33" t="str">
        <f t="shared" si="57"/>
        <v/>
      </c>
      <c r="AO42" s="22">
        <f t="shared" si="58"/>
        <v>0</v>
      </c>
      <c r="AP42">
        <f t="shared" si="59"/>
        <v>0</v>
      </c>
      <c r="AQ42">
        <f t="shared" si="60"/>
        <v>0</v>
      </c>
      <c r="AR42">
        <f t="shared" si="61"/>
        <v>0</v>
      </c>
      <c r="AS42">
        <f t="shared" si="62"/>
        <v>0</v>
      </c>
      <c r="AT42">
        <f t="shared" si="63"/>
        <v>0</v>
      </c>
      <c r="AU42">
        <f t="shared" si="64"/>
        <v>0</v>
      </c>
      <c r="AV42">
        <f t="shared" si="65"/>
        <v>0</v>
      </c>
      <c r="AW42">
        <f t="shared" si="66"/>
        <v>0</v>
      </c>
      <c r="AX42">
        <f t="shared" si="67"/>
        <v>0</v>
      </c>
      <c r="AY42">
        <f t="shared" si="68"/>
        <v>0</v>
      </c>
      <c r="AZ42">
        <f t="shared" si="69"/>
        <v>0</v>
      </c>
      <c r="BA42">
        <f t="shared" si="70"/>
        <v>0</v>
      </c>
      <c r="BB42">
        <f t="shared" si="71"/>
        <v>0</v>
      </c>
      <c r="BC42">
        <f t="shared" si="72"/>
        <v>0</v>
      </c>
      <c r="BD42">
        <f t="shared" si="73"/>
        <v>0</v>
      </c>
      <c r="BE42" s="22">
        <f t="shared" ref="BE42:BR42" si="79">BD42+LARGE($AO42:$BC42,BE$4)</f>
        <v>0</v>
      </c>
      <c r="BF42" s="22">
        <f t="shared" si="79"/>
        <v>0</v>
      </c>
      <c r="BG42" s="22">
        <f t="shared" si="79"/>
        <v>0</v>
      </c>
      <c r="BH42" s="22">
        <f t="shared" si="79"/>
        <v>0</v>
      </c>
      <c r="BI42" s="22">
        <f t="shared" si="79"/>
        <v>0</v>
      </c>
      <c r="BJ42" s="22">
        <f t="shared" si="79"/>
        <v>0</v>
      </c>
      <c r="BK42" s="22">
        <f t="shared" si="79"/>
        <v>0</v>
      </c>
      <c r="BL42" s="22">
        <f t="shared" si="79"/>
        <v>0</v>
      </c>
      <c r="BM42" s="22">
        <f t="shared" si="79"/>
        <v>0</v>
      </c>
      <c r="BN42" s="22">
        <f t="shared" si="79"/>
        <v>0</v>
      </c>
      <c r="BO42" s="22">
        <f t="shared" si="79"/>
        <v>0</v>
      </c>
      <c r="BP42" s="22">
        <f t="shared" si="79"/>
        <v>0</v>
      </c>
      <c r="BQ42" s="22">
        <f t="shared" si="79"/>
        <v>0</v>
      </c>
      <c r="BR42" s="22">
        <f t="shared" si="79"/>
        <v>0</v>
      </c>
    </row>
    <row r="43" spans="1:70" ht="16.5">
      <c r="A43" s="14" t="s">
        <v>807</v>
      </c>
      <c r="B43" s="61" t="str">
        <f>IF(ISNA(VLOOKUP(A43,'Licenciés Jeunes 2023'!A:C,3,0)),"",VLOOKUP(A43,'Licenciés Jeunes 2023'!A:C,3,0))</f>
        <v/>
      </c>
      <c r="C43" s="32" t="str">
        <f>IF(ISNA(VLOOKUP(A43,'Licenciés Jeunes 2023'!A:C,2,0)),"",VLOOKUP(A43,'Licenciés Jeunes 2023'!A:C,2,0))</f>
        <v/>
      </c>
      <c r="D43" s="32" t="str">
        <f>IF(ISNA(VLOOKUP(A43,'Licenciés Jeunes 2023'!A:F,6,0)),"",VLOOKUP(A43,'Licenciés Jeunes 2023'!A:F,6,0))</f>
        <v/>
      </c>
      <c r="E43" s="6"/>
      <c r="F43" s="2">
        <f>IF(E$2="Bike &amp; Run",IF(ISNA(VLOOKUP(E43,Paramètres!$B$3:$C$56,2,FALSE)),0,VLOOKUP(E43,Paramètres!$B$3:$C$56,2,FALSE)*Paramètres!$K$3),IF(OR(E43="",OR($D43="",$D43="NL",$D43="HORS LIGUE")),0,VLOOKUP(IF(OR(E43="",OR($D43="",$D43="NL",$D43="HORS LIGUE")),"",COUNTIFS($D$5:$D$72,"&lt;&gt;"&amp;"",$D$5:$D$72,"&lt;&gt;"&amp;"NL",$D$5:$D$72,"&lt;&gt;"&amp;"HORS LIGUE",E$5:E$72,"&lt;"&amp;E43)+1),Paramètres!$B$3:$C$56,2,FALSE)*Paramètres!$K$3))</f>
        <v>0</v>
      </c>
      <c r="G43" s="4"/>
      <c r="H43" s="2">
        <f>IF(G$2="Bike &amp; Run",IF(ISNA(VLOOKUP(G43,Paramètres!$B$3:$C$56,2,FALSE)),0,VLOOKUP(G43,Paramètres!$B$3:$C$56,2,FALSE)*Paramètres!$K$4),IF(OR(G43="",OR($D43="",$D43="NL",$D43="HORS LIGUE")),0,VLOOKUP(IF(OR(G43="",OR($D43="",$D43="NL",$D43="HORS LIGUE")),"",COUNTIFS($D$5:$D$72,"&lt;&gt;"&amp;"",$D$5:$D$72,"&lt;&gt;"&amp;"NL",$D$5:$D$72,"&lt;&gt;"&amp;"HORS LIGUE",G$5:G$72,"&lt;"&amp;G43)+1),Paramètres!$B$3:$C$56,2,FALSE)*Paramètres!$K$4))</f>
        <v>0</v>
      </c>
      <c r="I43" s="36"/>
      <c r="J43" s="2">
        <f>IF(I$2="Bike &amp; Run",IF(ISNA(VLOOKUP(I43,Paramètres!$B$3:$C$56,2,FALSE)),0,VLOOKUP(I43,Paramètres!$B$3:$C$56,2,FALSE)*Paramètres!$K$5),IF(OR(I43="",OR($D43="",$D43="NL",$D43="HORS LIGUE")),0,VLOOKUP(IF(OR(I43="",OR($D43="",$D43="NL",$D43="HORS LIGUE")),"",COUNTIFS($D$5:$D$72,"&lt;&gt;"&amp;"",$D$5:$D$72,"&lt;&gt;"&amp;"NL",$D$5:$D$72,"&lt;&gt;"&amp;"HORS LIGUE",I$5:I$72,"&lt;"&amp;I43)+1),Paramètres!$B$3:$C$56,2,FALSE)*Paramètres!$K$5))</f>
        <v>0</v>
      </c>
      <c r="K43" s="4"/>
      <c r="L43" s="2">
        <f>IF(K$2="Bike &amp; Run",IF(ISNA(VLOOKUP(K43,Paramètres!$B$3:$C$56,2,FALSE)),0,VLOOKUP(K43,Paramètres!$B$3:$C$56,2,FALSE)*Paramètres!$K$6),IF(OR(K43="",OR($D43="",$D43="NL",$D43="HORS LIGUE")),0,VLOOKUP(IF(OR(K43="",OR($D43="",$D43="NL",$D43="HORS LIGUE")),"",COUNTIFS($D$5:$D$72,"&lt;&gt;"&amp;"",$D$5:$D$72,"&lt;&gt;"&amp;"NL",$D$5:$D$72,"&lt;&gt;"&amp;"HORS LIGUE",K$5:K$72,"&lt;"&amp;K43)+1),Paramètres!$B$3:$C$56,2,FALSE)*Paramètres!$K$6))</f>
        <v>0</v>
      </c>
      <c r="M43" s="4"/>
      <c r="N43" s="2">
        <f>IF(M$2="Bike &amp; Run",IF(ISNA(VLOOKUP(M43,Paramètres!$B$3:$C$56,2,FALSE)),0,VLOOKUP(M43,Paramètres!$B$3:$C$56,2,FALSE)*Paramètres!$K$7),IF(OR(M43="",OR($D43="",$D43="NL",$D43="HORS LIGUE")),0,VLOOKUP(IF(OR(M43="",OR($D43="",$D43="NL",$D43="HORS LIGUE")),"",COUNTIFS($D$5:$D$72,"&lt;&gt;"&amp;"",$D$5:$D$72,"&lt;&gt;"&amp;"NL",$D$5:$D$72,"&lt;&gt;"&amp;"HORS LIGUE",M$5:M$72,"&lt;"&amp;M43)+1),Paramètres!$B$3:$C$56,2,FALSE)*Paramètres!$K$7))</f>
        <v>0</v>
      </c>
      <c r="O43" s="46"/>
      <c r="P43" s="2">
        <f>IF(O$2="Bike &amp; Run",IF(ISNA(VLOOKUP(O43,Paramètres!$B$3:$C$56,2,FALSE)),0,VLOOKUP(O43,Paramètres!$B$3:$C$56,2,FALSE)*Paramètres!$K$8),IF(OR(O43="",OR($D43="",$D43="NL",$D43="HORS LIGUE")),0,VLOOKUP(IF(OR(O43="",OR($D43="",$D43="NL",$D43="HORS LIGUE")),"",COUNTIFS($D$5:$D$72,"&lt;&gt;"&amp;"",$D$5:$D$72,"&lt;&gt;"&amp;"NL",$D$5:$D$72,"&lt;&gt;"&amp;"HORS LIGUE",O$5:O$72,"&lt;"&amp;O43)+1),Paramètres!$B$3:$C$56,2,FALSE)*Paramètres!$K$8))</f>
        <v>0</v>
      </c>
      <c r="Q43" s="46"/>
      <c r="R43" s="2">
        <f>IF(Q$2="Bike &amp; Run",IF(ISNA(VLOOKUP(Q43,Paramètres!$B$3:$C$56,2,FALSE)),0,VLOOKUP(Q43,Paramètres!$B$3:$C$56,2,FALSE)*Paramètres!$K$9),IF(OR(Q43="",OR($D43="",$D43="NL",$D43="HORS LIGUE")),0,VLOOKUP(IF(OR(Q43="",OR($D43="",$D43="NL",$D43="HORS LIGUE")),"",COUNTIFS($D$5:$D$72,"&lt;&gt;"&amp;"",$D$5:$D$72,"&lt;&gt;"&amp;"NL",$D$5:$D$72,"&lt;&gt;"&amp;"HORS LIGUE",Q$5:Q$72,"&lt;"&amp;Q43)+1),Paramètres!$B$3:$C$56,2,FALSE)*Paramètres!$K$9))</f>
        <v>0</v>
      </c>
      <c r="S43" s="46"/>
      <c r="T43" s="2">
        <f>IF(S$2="Bike &amp; Run",IF(ISNA(VLOOKUP(S43,Paramètres!$B$3:$C$56,2,FALSE)),0,VLOOKUP(S43,Paramètres!$B$3:$C$56,2,FALSE)*Paramètres!$K$10),IF(OR(S43="",OR($D43="",$D43="NL",$D43="HORS LIGUE")),0,VLOOKUP(IF(OR(S43="",OR($D43="",$D43="NL",$D43="HORS LIGUE")),"",COUNTIFS($D$5:$D$72,"&lt;&gt;"&amp;"",$D$5:$D$72,"&lt;&gt;"&amp;"NL",$D$5:$D$72,"&lt;&gt;"&amp;"HORS LIGUE",S$5:S$72,"&lt;"&amp;S43)+1),Paramètres!$B$3:$C$56,2,FALSE)*Paramètres!$K$10))</f>
        <v>0</v>
      </c>
      <c r="U43" s="46"/>
      <c r="V43" s="2">
        <f>IF(U$2="Bike &amp; Run",IF(ISNA(VLOOKUP(U43,Paramètres!$B$3:$C$56,2,FALSE)),0,VLOOKUP(U43,Paramètres!$B$3:$C$56,2,FALSE)*Paramètres!$K$11),IF(OR(U43="",OR($D43="",$D43="NL",$D43="HORS LIGUE")),0,VLOOKUP(IF(OR(U43="",OR($D43="",$D43="NL",$D43="HORS LIGUE")),"",COUNTIFS($D$5:$D$72,"&lt;&gt;"&amp;"",$D$5:$D$72,"&lt;&gt;"&amp;"NL",$D$5:$D$72,"&lt;&gt;"&amp;"HORS LIGUE",U$5:U$72,"&lt;"&amp;U43)+1),Paramètres!$B$3:$C$56,2,FALSE)*Paramètres!$K$11))</f>
        <v>0</v>
      </c>
      <c r="W43" s="46"/>
      <c r="X43" s="2">
        <f>IF(W$2="Bike &amp; Run",IF(ISNA(VLOOKUP(W43,Paramètres!$B$3:$C$56,2,FALSE)),0,VLOOKUP(W43,Paramètres!$B$3:$C$56,2,FALSE)*Paramètres!$K$12),IF(OR(W43="",OR($D43="",$D43="NL",$D43="HORS LIGUE")),0,VLOOKUP(IF(OR(W43="",OR($D43="",$D43="NL",$D43="HORS LIGUE")),"",COUNTIFS($D$5:$D$72,"&lt;&gt;"&amp;"",$D$5:$D$72,"&lt;&gt;"&amp;"NL",$D$5:$D$72,"&lt;&gt;"&amp;"HORS LIGUE",W$5:W$72,"&lt;"&amp;W43)+1),Paramètres!$B$3:$C$56,2,FALSE)*Paramètres!$K$12))</f>
        <v>0</v>
      </c>
      <c r="Y43" s="46"/>
      <c r="Z43" s="2">
        <f>IF(Y$2="Bike &amp; Run",IF(ISNA(VLOOKUP(Y43,Paramètres!$B$3:$C$56,2,FALSE)),0,VLOOKUP(Y43,Paramètres!$B$3:$C$56,2,FALSE)*Paramètres!$K$13),IF(OR(Y43="",OR($D43="",$D43="NL",$D43="HORS LIGUE")),0,VLOOKUP(IF(OR(Y43="",OR($D43="",$D43="NL",$D43="HORS LIGUE")),"",COUNTIFS($D$5:$D$72,"&lt;&gt;"&amp;"",$D$5:$D$72,"&lt;&gt;"&amp;"NL",$D$5:$D$72,"&lt;&gt;"&amp;"HORS LIGUE",Y$5:Y$72,"&lt;"&amp;Y43)+1),Paramètres!$B$3:$C$56,2,FALSE)*Paramètres!$K$13))</f>
        <v>0</v>
      </c>
      <c r="AA43" s="46"/>
      <c r="AB43" s="2">
        <f>IF(AA$2="Bike &amp; Run",IF(ISNA(VLOOKUP(AA43,Paramètres!$B$3:$C$56,2,FALSE)),0,VLOOKUP(AA43,Paramètres!$B$3:$C$56,2,FALSE)*Paramètres!$K$14),IF(OR(AA43="",OR($D43="",$D43="NL",$D43="HORS LIGUE")),0,VLOOKUP(IF(OR(AA43="",OR($D43="",$D43="NL",$D43="HORS LIGUE")),"",COUNTIFS($D$5:$D$72,"&lt;&gt;"&amp;"",$D$5:$D$72,"&lt;&gt;"&amp;"NL",$D$5:$D$72,"&lt;&gt;"&amp;"HORS LIGUE",AA$5:AA$72,"&lt;"&amp;AA43)+1),Paramètres!$B$3:$C$56,2,FALSE)*Paramètres!$K$14))</f>
        <v>0</v>
      </c>
      <c r="AC43" s="46"/>
      <c r="AD43" s="2">
        <f>IF(AC$2="Bike &amp; Run",IF(ISNA(VLOOKUP(AC43,Paramètres!$B$3:$C$56,2,FALSE)),0,VLOOKUP(AC43,Paramètres!$B$3:$C$56,2,FALSE)*Paramètres!$K$15),IF(OR(AC43="",OR($D43="",$D43="NL",$D43="HORS LIGUE")),0,VLOOKUP(IF(OR(AC43="",OR($D43="",$D43="NL",$D43="HORS LIGUE")),"",COUNTIFS($D$5:$D$72,"&lt;&gt;"&amp;"",$D$5:$D$72,"&lt;&gt;"&amp;"NL",$D$5:$D$72,"&lt;&gt;"&amp;"HORS LIGUE",AC$5:AC$72,"&lt;"&amp;AC43)+1),Paramètres!$B$3:$C$56,2,FALSE)*Paramètres!$K$15))</f>
        <v>0</v>
      </c>
      <c r="AE43" s="46"/>
      <c r="AF43" s="2">
        <f>IF(AE$2="Bike &amp; Run",IF(ISNA(VLOOKUP(AE43,Paramètres!$B$3:$C$56,2,FALSE)),0,VLOOKUP(AE43,Paramètres!$B$3:$C$56,2,FALSE)*Paramètres!$K$16),IF(OR(AE43="",OR($D43="",$D43="NL",$D43="HORS LIGUE")),0,VLOOKUP(IF(OR(AE43="",OR($D43="",$D43="NL",$D43="HORS LIGUE")),"",COUNTIFS($D$5:$D$72,"&lt;&gt;"&amp;"",$D$5:$D$72,"&lt;&gt;"&amp;"NL",$D$5:$D$72,"&lt;&gt;"&amp;"HORS LIGUE",AE$5:AE$72,"&lt;"&amp;AE43)+1),Paramètres!$B$3:$C$56,2,FALSE)*Paramètres!$K$16))</f>
        <v>0</v>
      </c>
      <c r="AG43" s="46"/>
      <c r="AH43" s="2">
        <f>IF(AG$2="Bike &amp; Run",IF(ISNA(VLOOKUP(AG43,Paramètres!$B$3:$C$56,2,FALSE)),0,VLOOKUP(AG43,Paramètres!$B$3:$C$56,2,FALSE)*Paramètres!$K$17),IF(OR(AG43="",OR($D43="",$D43="NL",$D43="HORS LIGUE")),0,VLOOKUP(IF(OR(AG43="",OR($D43="",$D43="NL",$D43="HORS LIGUE")),"",COUNTIFS($D$5:$D$72,"&lt;&gt;"&amp;"",$D$5:$D$72,"&lt;&gt;"&amp;"NL",$D$5:$D$72,"&lt;&gt;"&amp;"HORS LIGUE",AG$5:AG$72,"&lt;"&amp;AG43)+1),Paramètres!$B$3:$C$56,2,FALSE)*Paramètres!$K$17))</f>
        <v>0</v>
      </c>
      <c r="AI43" s="40">
        <f t="shared" si="53"/>
        <v>0</v>
      </c>
      <c r="AJ43" s="3" t="str">
        <f t="shared" si="54"/>
        <v/>
      </c>
      <c r="AK43" s="5">
        <f t="shared" si="55"/>
        <v>0</v>
      </c>
      <c r="AL43" s="41">
        <f t="shared" si="56"/>
        <v>0</v>
      </c>
      <c r="AM43" s="33" t="str">
        <f t="shared" si="57"/>
        <v/>
      </c>
      <c r="AO43" s="22">
        <f t="shared" si="58"/>
        <v>0</v>
      </c>
      <c r="AP43">
        <f t="shared" si="59"/>
        <v>0</v>
      </c>
      <c r="AQ43">
        <f t="shared" si="60"/>
        <v>0</v>
      </c>
      <c r="AR43">
        <f t="shared" si="61"/>
        <v>0</v>
      </c>
      <c r="AS43">
        <f t="shared" si="62"/>
        <v>0</v>
      </c>
      <c r="AT43">
        <f t="shared" si="63"/>
        <v>0</v>
      </c>
      <c r="AU43">
        <f t="shared" si="64"/>
        <v>0</v>
      </c>
      <c r="AV43">
        <f t="shared" si="65"/>
        <v>0</v>
      </c>
      <c r="AW43">
        <f t="shared" si="66"/>
        <v>0</v>
      </c>
      <c r="AX43">
        <f t="shared" si="67"/>
        <v>0</v>
      </c>
      <c r="AY43">
        <f t="shared" si="68"/>
        <v>0</v>
      </c>
      <c r="AZ43">
        <f t="shared" si="69"/>
        <v>0</v>
      </c>
      <c r="BA43">
        <f t="shared" si="70"/>
        <v>0</v>
      </c>
      <c r="BB43">
        <f t="shared" si="71"/>
        <v>0</v>
      </c>
      <c r="BC43">
        <f t="shared" si="72"/>
        <v>0</v>
      </c>
      <c r="BD43">
        <f t="shared" si="73"/>
        <v>0</v>
      </c>
      <c r="BE43" s="22">
        <f t="shared" ref="BE43:BR43" si="80">BD43+LARGE($AO43:$BC43,BE$4)</f>
        <v>0</v>
      </c>
      <c r="BF43" s="22">
        <f t="shared" si="80"/>
        <v>0</v>
      </c>
      <c r="BG43" s="22">
        <f t="shared" si="80"/>
        <v>0</v>
      </c>
      <c r="BH43" s="22">
        <f t="shared" si="80"/>
        <v>0</v>
      </c>
      <c r="BI43" s="22">
        <f t="shared" si="80"/>
        <v>0</v>
      </c>
      <c r="BJ43" s="22">
        <f t="shared" si="80"/>
        <v>0</v>
      </c>
      <c r="BK43" s="22">
        <f t="shared" si="80"/>
        <v>0</v>
      </c>
      <c r="BL43" s="22">
        <f t="shared" si="80"/>
        <v>0</v>
      </c>
      <c r="BM43" s="22">
        <f t="shared" si="80"/>
        <v>0</v>
      </c>
      <c r="BN43" s="22">
        <f t="shared" si="80"/>
        <v>0</v>
      </c>
      <c r="BO43" s="22">
        <f t="shared" si="80"/>
        <v>0</v>
      </c>
      <c r="BP43" s="22">
        <f t="shared" si="80"/>
        <v>0</v>
      </c>
      <c r="BQ43" s="22">
        <f t="shared" si="80"/>
        <v>0</v>
      </c>
      <c r="BR43" s="22">
        <f t="shared" si="80"/>
        <v>0</v>
      </c>
    </row>
    <row r="44" spans="1:70" ht="16.5">
      <c r="A44" s="14" t="s">
        <v>843</v>
      </c>
      <c r="B44" s="61" t="str">
        <f>IF(ISNA(VLOOKUP(A44,'Licenciés Jeunes 2023'!A:C,3,0)),"",VLOOKUP(A44,'Licenciés Jeunes 2023'!A:C,3,0))</f>
        <v/>
      </c>
      <c r="C44" s="32" t="str">
        <f>IF(ISNA(VLOOKUP(A44,'Licenciés Jeunes 2023'!A:C,2,0)),"",VLOOKUP(A44,'Licenciés Jeunes 2023'!A:C,2,0))</f>
        <v/>
      </c>
      <c r="D44" s="32" t="str">
        <f>IF(ISNA(VLOOKUP(A44,'Licenciés Jeunes 2023'!A:F,6,0)),"",VLOOKUP(A44,'Licenciés Jeunes 2023'!A:F,6,0))</f>
        <v/>
      </c>
      <c r="E44" s="6"/>
      <c r="F44" s="2">
        <f>IF(E$2="Bike &amp; Run",IF(ISNA(VLOOKUP(E44,Paramètres!$B$3:$C$56,2,FALSE)),0,VLOOKUP(E44,Paramètres!$B$3:$C$56,2,FALSE)*Paramètres!$K$3),IF(OR(E44="",OR($D44="",$D44="NL",$D44="HORS LIGUE")),0,VLOOKUP(IF(OR(E44="",OR($D44="",$D44="NL",$D44="HORS LIGUE")),"",COUNTIFS($D$5:$D$72,"&lt;&gt;"&amp;"",$D$5:$D$72,"&lt;&gt;"&amp;"NL",$D$5:$D$72,"&lt;&gt;"&amp;"HORS LIGUE",E$5:E$72,"&lt;"&amp;E44)+1),Paramètres!$B$3:$C$56,2,FALSE)*Paramètres!$K$3))</f>
        <v>0</v>
      </c>
      <c r="G44" s="4"/>
      <c r="H44" s="2">
        <f>IF(G$2="Bike &amp; Run",IF(ISNA(VLOOKUP(G44,Paramètres!$B$3:$C$56,2,FALSE)),0,VLOOKUP(G44,Paramètres!$B$3:$C$56,2,FALSE)*Paramètres!$K$4),IF(OR(G44="",OR($D44="",$D44="NL",$D44="HORS LIGUE")),0,VLOOKUP(IF(OR(G44="",OR($D44="",$D44="NL",$D44="HORS LIGUE")),"",COUNTIFS($D$5:$D$72,"&lt;&gt;"&amp;"",$D$5:$D$72,"&lt;&gt;"&amp;"NL",$D$5:$D$72,"&lt;&gt;"&amp;"HORS LIGUE",G$5:G$72,"&lt;"&amp;G44)+1),Paramètres!$B$3:$C$56,2,FALSE)*Paramètres!$K$4))</f>
        <v>0</v>
      </c>
      <c r="I44" s="36"/>
      <c r="J44" s="2">
        <f>IF(I$2="Bike &amp; Run",IF(ISNA(VLOOKUP(I44,Paramètres!$B$3:$C$56,2,FALSE)),0,VLOOKUP(I44,Paramètres!$B$3:$C$56,2,FALSE)*Paramètres!$K$5),IF(OR(I44="",OR($D44="",$D44="NL",$D44="HORS LIGUE")),0,VLOOKUP(IF(OR(I44="",OR($D44="",$D44="NL",$D44="HORS LIGUE")),"",COUNTIFS($D$5:$D$72,"&lt;&gt;"&amp;"",$D$5:$D$72,"&lt;&gt;"&amp;"NL",$D$5:$D$72,"&lt;&gt;"&amp;"HORS LIGUE",I$5:I$72,"&lt;"&amp;I44)+1),Paramètres!$B$3:$C$56,2,FALSE)*Paramètres!$K$5))</f>
        <v>0</v>
      </c>
      <c r="K44" s="4"/>
      <c r="L44" s="2">
        <f>IF(K$2="Bike &amp; Run",IF(ISNA(VLOOKUP(K44,Paramètres!$B$3:$C$56,2,FALSE)),0,VLOOKUP(K44,Paramètres!$B$3:$C$56,2,FALSE)*Paramètres!$K$6),IF(OR(K44="",OR($D44="",$D44="NL",$D44="HORS LIGUE")),0,VLOOKUP(IF(OR(K44="",OR($D44="",$D44="NL",$D44="HORS LIGUE")),"",COUNTIFS($D$5:$D$72,"&lt;&gt;"&amp;"",$D$5:$D$72,"&lt;&gt;"&amp;"NL",$D$5:$D$72,"&lt;&gt;"&amp;"HORS LIGUE",K$5:K$72,"&lt;"&amp;K44)+1),Paramètres!$B$3:$C$56,2,FALSE)*Paramètres!$K$6))</f>
        <v>0</v>
      </c>
      <c r="M44" s="4"/>
      <c r="N44" s="2">
        <f>IF(M$2="Bike &amp; Run",IF(ISNA(VLOOKUP(M44,Paramètres!$B$3:$C$56,2,FALSE)),0,VLOOKUP(M44,Paramètres!$B$3:$C$56,2,FALSE)*Paramètres!$K$7),IF(OR(M44="",OR($D44="",$D44="NL",$D44="HORS LIGUE")),0,VLOOKUP(IF(OR(M44="",OR($D44="",$D44="NL",$D44="HORS LIGUE")),"",COUNTIFS($D$5:$D$72,"&lt;&gt;"&amp;"",$D$5:$D$72,"&lt;&gt;"&amp;"NL",$D$5:$D$72,"&lt;&gt;"&amp;"HORS LIGUE",M$5:M$72,"&lt;"&amp;M44)+1),Paramètres!$B$3:$C$56,2,FALSE)*Paramètres!$K$7))</f>
        <v>0</v>
      </c>
      <c r="O44" s="46"/>
      <c r="P44" s="2">
        <f>IF(O$2="Bike &amp; Run",IF(ISNA(VLOOKUP(O44,Paramètres!$B$3:$C$56,2,FALSE)),0,VLOOKUP(O44,Paramètres!$B$3:$C$56,2,FALSE)*Paramètres!$K$8),IF(OR(O44="",OR($D44="",$D44="NL",$D44="HORS LIGUE")),0,VLOOKUP(IF(OR(O44="",OR($D44="",$D44="NL",$D44="HORS LIGUE")),"",COUNTIFS($D$5:$D$72,"&lt;&gt;"&amp;"",$D$5:$D$72,"&lt;&gt;"&amp;"NL",$D$5:$D$72,"&lt;&gt;"&amp;"HORS LIGUE",O$5:O$72,"&lt;"&amp;O44)+1),Paramètres!$B$3:$C$56,2,FALSE)*Paramètres!$K$8))</f>
        <v>0</v>
      </c>
      <c r="Q44" s="46"/>
      <c r="R44" s="2">
        <f>IF(Q$2="Bike &amp; Run",IF(ISNA(VLOOKUP(Q44,Paramètres!$B$3:$C$56,2,FALSE)),0,VLOOKUP(Q44,Paramètres!$B$3:$C$56,2,FALSE)*Paramètres!$K$9),IF(OR(Q44="",OR($D44="",$D44="NL",$D44="HORS LIGUE")),0,VLOOKUP(IF(OR(Q44="",OR($D44="",$D44="NL",$D44="HORS LIGUE")),"",COUNTIFS($D$5:$D$72,"&lt;&gt;"&amp;"",$D$5:$D$72,"&lt;&gt;"&amp;"NL",$D$5:$D$72,"&lt;&gt;"&amp;"HORS LIGUE",Q$5:Q$72,"&lt;"&amp;Q44)+1),Paramètres!$B$3:$C$56,2,FALSE)*Paramètres!$K$9))</f>
        <v>0</v>
      </c>
      <c r="S44" s="46"/>
      <c r="T44" s="2">
        <f>IF(S$2="Bike &amp; Run",IF(ISNA(VLOOKUP(S44,Paramètres!$B$3:$C$56,2,FALSE)),0,VLOOKUP(S44,Paramètres!$B$3:$C$56,2,FALSE)*Paramètres!$K$10),IF(OR(S44="",OR($D44="",$D44="NL",$D44="HORS LIGUE")),0,VLOOKUP(IF(OR(S44="",OR($D44="",$D44="NL",$D44="HORS LIGUE")),"",COUNTIFS($D$5:$D$72,"&lt;&gt;"&amp;"",$D$5:$D$72,"&lt;&gt;"&amp;"NL",$D$5:$D$72,"&lt;&gt;"&amp;"HORS LIGUE",S$5:S$72,"&lt;"&amp;S44)+1),Paramètres!$B$3:$C$56,2,FALSE)*Paramètres!$K$10))</f>
        <v>0</v>
      </c>
      <c r="U44" s="46"/>
      <c r="V44" s="2">
        <f>IF(U$2="Bike &amp; Run",IF(ISNA(VLOOKUP(U44,Paramètres!$B$3:$C$56,2,FALSE)),0,VLOOKUP(U44,Paramètres!$B$3:$C$56,2,FALSE)*Paramètres!$K$11),IF(OR(U44="",OR($D44="",$D44="NL",$D44="HORS LIGUE")),0,VLOOKUP(IF(OR(U44="",OR($D44="",$D44="NL",$D44="HORS LIGUE")),"",COUNTIFS($D$5:$D$72,"&lt;&gt;"&amp;"",$D$5:$D$72,"&lt;&gt;"&amp;"NL",$D$5:$D$72,"&lt;&gt;"&amp;"HORS LIGUE",U$5:U$72,"&lt;"&amp;U44)+1),Paramètres!$B$3:$C$56,2,FALSE)*Paramètres!$K$11))</f>
        <v>0</v>
      </c>
      <c r="W44" s="46"/>
      <c r="X44" s="2">
        <f>IF(W$2="Bike &amp; Run",IF(ISNA(VLOOKUP(W44,Paramètres!$B$3:$C$56,2,FALSE)),0,VLOOKUP(W44,Paramètres!$B$3:$C$56,2,FALSE)*Paramètres!$K$12),IF(OR(W44="",OR($D44="",$D44="NL",$D44="HORS LIGUE")),0,VLOOKUP(IF(OR(W44="",OR($D44="",$D44="NL",$D44="HORS LIGUE")),"",COUNTIFS($D$5:$D$72,"&lt;&gt;"&amp;"",$D$5:$D$72,"&lt;&gt;"&amp;"NL",$D$5:$D$72,"&lt;&gt;"&amp;"HORS LIGUE",W$5:W$72,"&lt;"&amp;W44)+1),Paramètres!$B$3:$C$56,2,FALSE)*Paramètres!$K$12))</f>
        <v>0</v>
      </c>
      <c r="Y44" s="46"/>
      <c r="Z44" s="2">
        <f>IF(Y$2="Bike &amp; Run",IF(ISNA(VLOOKUP(Y44,Paramètres!$B$3:$C$56,2,FALSE)),0,VLOOKUP(Y44,Paramètres!$B$3:$C$56,2,FALSE)*Paramètres!$K$13),IF(OR(Y44="",OR($D44="",$D44="NL",$D44="HORS LIGUE")),0,VLOOKUP(IF(OR(Y44="",OR($D44="",$D44="NL",$D44="HORS LIGUE")),"",COUNTIFS($D$5:$D$72,"&lt;&gt;"&amp;"",$D$5:$D$72,"&lt;&gt;"&amp;"NL",$D$5:$D$72,"&lt;&gt;"&amp;"HORS LIGUE",Y$5:Y$72,"&lt;"&amp;Y44)+1),Paramètres!$B$3:$C$56,2,FALSE)*Paramètres!$K$13))</f>
        <v>0</v>
      </c>
      <c r="AA44" s="46"/>
      <c r="AB44" s="2">
        <f>IF(AA$2="Bike &amp; Run",IF(ISNA(VLOOKUP(AA44,Paramètres!$B$3:$C$56,2,FALSE)),0,VLOOKUP(AA44,Paramètres!$B$3:$C$56,2,FALSE)*Paramètres!$K$14),IF(OR(AA44="",OR($D44="",$D44="NL",$D44="HORS LIGUE")),0,VLOOKUP(IF(OR(AA44="",OR($D44="",$D44="NL",$D44="HORS LIGUE")),"",COUNTIFS($D$5:$D$72,"&lt;&gt;"&amp;"",$D$5:$D$72,"&lt;&gt;"&amp;"NL",$D$5:$D$72,"&lt;&gt;"&amp;"HORS LIGUE",AA$5:AA$72,"&lt;"&amp;AA44)+1),Paramètres!$B$3:$C$56,2,FALSE)*Paramètres!$K$14))</f>
        <v>0</v>
      </c>
      <c r="AC44" s="46"/>
      <c r="AD44" s="2">
        <f>IF(AC$2="Bike &amp; Run",IF(ISNA(VLOOKUP(AC44,Paramètres!$B$3:$C$56,2,FALSE)),0,VLOOKUP(AC44,Paramètres!$B$3:$C$56,2,FALSE)*Paramètres!$K$15),IF(OR(AC44="",OR($D44="",$D44="NL",$D44="HORS LIGUE")),0,VLOOKUP(IF(OR(AC44="",OR($D44="",$D44="NL",$D44="HORS LIGUE")),"",COUNTIFS($D$5:$D$72,"&lt;&gt;"&amp;"",$D$5:$D$72,"&lt;&gt;"&amp;"NL",$D$5:$D$72,"&lt;&gt;"&amp;"HORS LIGUE",AC$5:AC$72,"&lt;"&amp;AC44)+1),Paramètres!$B$3:$C$56,2,FALSE)*Paramètres!$K$15))</f>
        <v>0</v>
      </c>
      <c r="AE44" s="46"/>
      <c r="AF44" s="2">
        <f>IF(AE$2="Bike &amp; Run",IF(ISNA(VLOOKUP(AE44,Paramètres!$B$3:$C$56,2,FALSE)),0,VLOOKUP(AE44,Paramètres!$B$3:$C$56,2,FALSE)*Paramètres!$K$16),IF(OR(AE44="",OR($D44="",$D44="NL",$D44="HORS LIGUE")),0,VLOOKUP(IF(OR(AE44="",OR($D44="",$D44="NL",$D44="HORS LIGUE")),"",COUNTIFS($D$5:$D$72,"&lt;&gt;"&amp;"",$D$5:$D$72,"&lt;&gt;"&amp;"NL",$D$5:$D$72,"&lt;&gt;"&amp;"HORS LIGUE",AE$5:AE$72,"&lt;"&amp;AE44)+1),Paramètres!$B$3:$C$56,2,FALSE)*Paramètres!$K$16))</f>
        <v>0</v>
      </c>
      <c r="AG44" s="46"/>
      <c r="AH44" s="2">
        <f>IF(AG$2="Bike &amp; Run",IF(ISNA(VLOOKUP(AG44,Paramètres!$B$3:$C$56,2,FALSE)),0,VLOOKUP(AG44,Paramètres!$B$3:$C$56,2,FALSE)*Paramètres!$K$17),IF(OR(AG44="",OR($D44="",$D44="NL",$D44="HORS LIGUE")),0,VLOOKUP(IF(OR(AG44="",OR($D44="",$D44="NL",$D44="HORS LIGUE")),"",COUNTIFS($D$5:$D$72,"&lt;&gt;"&amp;"",$D$5:$D$72,"&lt;&gt;"&amp;"NL",$D$5:$D$72,"&lt;&gt;"&amp;"HORS LIGUE",AG$5:AG$72,"&lt;"&amp;AG44)+1),Paramètres!$B$3:$C$56,2,FALSE)*Paramètres!$K$17))</f>
        <v>0</v>
      </c>
      <c r="AI44" s="40">
        <f t="shared" si="53"/>
        <v>0</v>
      </c>
      <c r="AJ44" s="3" t="str">
        <f t="shared" si="54"/>
        <v/>
      </c>
      <c r="AK44" s="5">
        <f t="shared" si="55"/>
        <v>0</v>
      </c>
      <c r="AL44" s="41">
        <f t="shared" si="56"/>
        <v>0</v>
      </c>
      <c r="AM44" s="33" t="str">
        <f t="shared" si="57"/>
        <v/>
      </c>
      <c r="AO44" s="22">
        <f t="shared" si="58"/>
        <v>0</v>
      </c>
      <c r="AP44">
        <f t="shared" si="59"/>
        <v>0</v>
      </c>
      <c r="AQ44">
        <f t="shared" si="60"/>
        <v>0</v>
      </c>
      <c r="AR44">
        <f t="shared" si="61"/>
        <v>0</v>
      </c>
      <c r="AS44">
        <f t="shared" si="62"/>
        <v>0</v>
      </c>
      <c r="AT44">
        <f t="shared" si="63"/>
        <v>0</v>
      </c>
      <c r="AU44">
        <f t="shared" si="64"/>
        <v>0</v>
      </c>
      <c r="AV44">
        <f t="shared" si="65"/>
        <v>0</v>
      </c>
      <c r="AW44">
        <f t="shared" si="66"/>
        <v>0</v>
      </c>
      <c r="AX44">
        <f t="shared" si="67"/>
        <v>0</v>
      </c>
      <c r="AY44">
        <f t="shared" si="68"/>
        <v>0</v>
      </c>
      <c r="AZ44">
        <f t="shared" si="69"/>
        <v>0</v>
      </c>
      <c r="BA44">
        <f t="shared" si="70"/>
        <v>0</v>
      </c>
      <c r="BB44">
        <f t="shared" si="71"/>
        <v>0</v>
      </c>
      <c r="BC44">
        <f t="shared" si="72"/>
        <v>0</v>
      </c>
      <c r="BD44">
        <f t="shared" si="73"/>
        <v>0</v>
      </c>
      <c r="BE44" s="22">
        <f t="shared" ref="BE44:BR44" si="81">BD44+LARGE($AO44:$BC44,BE$4)</f>
        <v>0</v>
      </c>
      <c r="BF44" s="22">
        <f t="shared" si="81"/>
        <v>0</v>
      </c>
      <c r="BG44" s="22">
        <f t="shared" si="81"/>
        <v>0</v>
      </c>
      <c r="BH44" s="22">
        <f t="shared" si="81"/>
        <v>0</v>
      </c>
      <c r="BI44" s="22">
        <f t="shared" si="81"/>
        <v>0</v>
      </c>
      <c r="BJ44" s="22">
        <f t="shared" si="81"/>
        <v>0</v>
      </c>
      <c r="BK44" s="22">
        <f t="shared" si="81"/>
        <v>0</v>
      </c>
      <c r="BL44" s="22">
        <f t="shared" si="81"/>
        <v>0</v>
      </c>
      <c r="BM44" s="22">
        <f t="shared" si="81"/>
        <v>0</v>
      </c>
      <c r="BN44" s="22">
        <f t="shared" si="81"/>
        <v>0</v>
      </c>
      <c r="BO44" s="22">
        <f t="shared" si="81"/>
        <v>0</v>
      </c>
      <c r="BP44" s="22">
        <f t="shared" si="81"/>
        <v>0</v>
      </c>
      <c r="BQ44" s="22">
        <f t="shared" si="81"/>
        <v>0</v>
      </c>
      <c r="BR44" s="22">
        <f t="shared" si="81"/>
        <v>0</v>
      </c>
    </row>
    <row r="45" spans="1:70" ht="16.5">
      <c r="A45" s="14" t="s">
        <v>857</v>
      </c>
      <c r="B45" s="61" t="str">
        <f>IF(ISNA(VLOOKUP(A45,'Licenciés Jeunes 2023'!A:C,3,0)),"",VLOOKUP(A45,'Licenciés Jeunes 2023'!A:C,3,0))</f>
        <v/>
      </c>
      <c r="C45" s="32" t="str">
        <f>IF(ISNA(VLOOKUP(A45,'Licenciés Jeunes 2023'!A:C,2,0)),"",VLOOKUP(A45,'Licenciés Jeunes 2023'!A:C,2,0))</f>
        <v/>
      </c>
      <c r="D45" s="32" t="str">
        <f>IF(ISNA(VLOOKUP(A45,'Licenciés Jeunes 2023'!A:F,6,0)),"",VLOOKUP(A45,'Licenciés Jeunes 2023'!A:F,6,0))</f>
        <v/>
      </c>
      <c r="E45" s="6"/>
      <c r="F45" s="2">
        <f>IF(E$2="Bike &amp; Run",IF(ISNA(VLOOKUP(E45,Paramètres!$B$3:$C$56,2,FALSE)),0,VLOOKUP(E45,Paramètres!$B$3:$C$56,2,FALSE)*Paramètres!$K$3),IF(OR(E45="",OR($D45="",$D45="NL",$D45="HORS LIGUE")),0,VLOOKUP(IF(OR(E45="",OR($D45="",$D45="NL",$D45="HORS LIGUE")),"",COUNTIFS($D$5:$D$72,"&lt;&gt;"&amp;"",$D$5:$D$72,"&lt;&gt;"&amp;"NL",$D$5:$D$72,"&lt;&gt;"&amp;"HORS LIGUE",E$5:E$72,"&lt;"&amp;E45)+1),Paramètres!$B$3:$C$56,2,FALSE)*Paramètres!$K$3))</f>
        <v>0</v>
      </c>
      <c r="G45" s="4"/>
      <c r="H45" s="2">
        <f>IF(G$2="Bike &amp; Run",IF(ISNA(VLOOKUP(G45,Paramètres!$B$3:$C$56,2,FALSE)),0,VLOOKUP(G45,Paramètres!$B$3:$C$56,2,FALSE)*Paramètres!$K$4),IF(OR(G45="",OR($D45="",$D45="NL",$D45="HORS LIGUE")),0,VLOOKUP(IF(OR(G45="",OR($D45="",$D45="NL",$D45="HORS LIGUE")),"",COUNTIFS($D$5:$D$72,"&lt;&gt;"&amp;"",$D$5:$D$72,"&lt;&gt;"&amp;"NL",$D$5:$D$72,"&lt;&gt;"&amp;"HORS LIGUE",G$5:G$72,"&lt;"&amp;G45)+1),Paramètres!$B$3:$C$56,2,FALSE)*Paramètres!$K$4))</f>
        <v>0</v>
      </c>
      <c r="I45" s="36"/>
      <c r="J45" s="2">
        <f>IF(I$2="Bike &amp; Run",IF(ISNA(VLOOKUP(I45,Paramètres!$B$3:$C$56,2,FALSE)),0,VLOOKUP(I45,Paramètres!$B$3:$C$56,2,FALSE)*Paramètres!$K$5),IF(OR(I45="",OR($D45="",$D45="NL",$D45="HORS LIGUE")),0,VLOOKUP(IF(OR(I45="",OR($D45="",$D45="NL",$D45="HORS LIGUE")),"",COUNTIFS($D$5:$D$72,"&lt;&gt;"&amp;"",$D$5:$D$72,"&lt;&gt;"&amp;"NL",$D$5:$D$72,"&lt;&gt;"&amp;"HORS LIGUE",I$5:I$72,"&lt;"&amp;I45)+1),Paramètres!$B$3:$C$56,2,FALSE)*Paramètres!$K$5))</f>
        <v>0</v>
      </c>
      <c r="K45" s="4"/>
      <c r="L45" s="2">
        <f>IF(K$2="Bike &amp; Run",IF(ISNA(VLOOKUP(K45,Paramètres!$B$3:$C$56,2,FALSE)),0,VLOOKUP(K45,Paramètres!$B$3:$C$56,2,FALSE)*Paramètres!$K$6),IF(OR(K45="",OR($D45="",$D45="NL",$D45="HORS LIGUE")),0,VLOOKUP(IF(OR(K45="",OR($D45="",$D45="NL",$D45="HORS LIGUE")),"",COUNTIFS($D$5:$D$72,"&lt;&gt;"&amp;"",$D$5:$D$72,"&lt;&gt;"&amp;"NL",$D$5:$D$72,"&lt;&gt;"&amp;"HORS LIGUE",K$5:K$72,"&lt;"&amp;K45)+1),Paramètres!$B$3:$C$56,2,FALSE)*Paramètres!$K$6))</f>
        <v>0</v>
      </c>
      <c r="M45" s="4"/>
      <c r="N45" s="2">
        <f>IF(M$2="Bike &amp; Run",IF(ISNA(VLOOKUP(M45,Paramètres!$B$3:$C$56,2,FALSE)),0,VLOOKUP(M45,Paramètres!$B$3:$C$56,2,FALSE)*Paramètres!$K$7),IF(OR(M45="",OR($D45="",$D45="NL",$D45="HORS LIGUE")),0,VLOOKUP(IF(OR(M45="",OR($D45="",$D45="NL",$D45="HORS LIGUE")),"",COUNTIFS($D$5:$D$72,"&lt;&gt;"&amp;"",$D$5:$D$72,"&lt;&gt;"&amp;"NL",$D$5:$D$72,"&lt;&gt;"&amp;"HORS LIGUE",M$5:M$72,"&lt;"&amp;M45)+1),Paramètres!$B$3:$C$56,2,FALSE)*Paramètres!$K$7))</f>
        <v>0</v>
      </c>
      <c r="O45" s="46"/>
      <c r="P45" s="2">
        <f>IF(O$2="Bike &amp; Run",IF(ISNA(VLOOKUP(O45,Paramètres!$B$3:$C$56,2,FALSE)),0,VLOOKUP(O45,Paramètres!$B$3:$C$56,2,FALSE)*Paramètres!$K$8),IF(OR(O45="",OR($D45="",$D45="NL",$D45="HORS LIGUE")),0,VLOOKUP(IF(OR(O45="",OR($D45="",$D45="NL",$D45="HORS LIGUE")),"",COUNTIFS($D$5:$D$72,"&lt;&gt;"&amp;"",$D$5:$D$72,"&lt;&gt;"&amp;"NL",$D$5:$D$72,"&lt;&gt;"&amp;"HORS LIGUE",O$5:O$72,"&lt;"&amp;O45)+1),Paramètres!$B$3:$C$56,2,FALSE)*Paramètres!$K$8))</f>
        <v>0</v>
      </c>
      <c r="Q45" s="46"/>
      <c r="R45" s="2">
        <f>IF(Q$2="Bike &amp; Run",IF(ISNA(VLOOKUP(Q45,Paramètres!$B$3:$C$56,2,FALSE)),0,VLOOKUP(Q45,Paramètres!$B$3:$C$56,2,FALSE)*Paramètres!$K$9),IF(OR(Q45="",OR($D45="",$D45="NL",$D45="HORS LIGUE")),0,VLOOKUP(IF(OR(Q45="",OR($D45="",$D45="NL",$D45="HORS LIGUE")),"",COUNTIFS($D$5:$D$72,"&lt;&gt;"&amp;"",$D$5:$D$72,"&lt;&gt;"&amp;"NL",$D$5:$D$72,"&lt;&gt;"&amp;"HORS LIGUE",Q$5:Q$72,"&lt;"&amp;Q45)+1),Paramètres!$B$3:$C$56,2,FALSE)*Paramètres!$K$9))</f>
        <v>0</v>
      </c>
      <c r="S45" s="46"/>
      <c r="T45" s="2">
        <f>IF(S$2="Bike &amp; Run",IF(ISNA(VLOOKUP(S45,Paramètres!$B$3:$C$56,2,FALSE)),0,VLOOKUP(S45,Paramètres!$B$3:$C$56,2,FALSE)*Paramètres!$K$10),IF(OR(S45="",OR($D45="",$D45="NL",$D45="HORS LIGUE")),0,VLOOKUP(IF(OR(S45="",OR($D45="",$D45="NL",$D45="HORS LIGUE")),"",COUNTIFS($D$5:$D$72,"&lt;&gt;"&amp;"",$D$5:$D$72,"&lt;&gt;"&amp;"NL",$D$5:$D$72,"&lt;&gt;"&amp;"HORS LIGUE",S$5:S$72,"&lt;"&amp;S45)+1),Paramètres!$B$3:$C$56,2,FALSE)*Paramètres!$K$10))</f>
        <v>0</v>
      </c>
      <c r="U45" s="46"/>
      <c r="V45" s="2">
        <f>IF(U$2="Bike &amp; Run",IF(ISNA(VLOOKUP(U45,Paramètres!$B$3:$C$56,2,FALSE)),0,VLOOKUP(U45,Paramètres!$B$3:$C$56,2,FALSE)*Paramètres!$K$11),IF(OR(U45="",OR($D45="",$D45="NL",$D45="HORS LIGUE")),0,VLOOKUP(IF(OR(U45="",OR($D45="",$D45="NL",$D45="HORS LIGUE")),"",COUNTIFS($D$5:$D$72,"&lt;&gt;"&amp;"",$D$5:$D$72,"&lt;&gt;"&amp;"NL",$D$5:$D$72,"&lt;&gt;"&amp;"HORS LIGUE",U$5:U$72,"&lt;"&amp;U45)+1),Paramètres!$B$3:$C$56,2,FALSE)*Paramètres!$K$11))</f>
        <v>0</v>
      </c>
      <c r="W45" s="46"/>
      <c r="X45" s="2">
        <f>IF(W$2="Bike &amp; Run",IF(ISNA(VLOOKUP(W45,Paramètres!$B$3:$C$56,2,FALSE)),0,VLOOKUP(W45,Paramètres!$B$3:$C$56,2,FALSE)*Paramètres!$K$12),IF(OR(W45="",OR($D45="",$D45="NL",$D45="HORS LIGUE")),0,VLOOKUP(IF(OR(W45="",OR($D45="",$D45="NL",$D45="HORS LIGUE")),"",COUNTIFS($D$5:$D$72,"&lt;&gt;"&amp;"",$D$5:$D$72,"&lt;&gt;"&amp;"NL",$D$5:$D$72,"&lt;&gt;"&amp;"HORS LIGUE",W$5:W$72,"&lt;"&amp;W45)+1),Paramètres!$B$3:$C$56,2,FALSE)*Paramètres!$K$12))</f>
        <v>0</v>
      </c>
      <c r="Y45" s="46"/>
      <c r="Z45" s="2">
        <f>IF(Y$2="Bike &amp; Run",IF(ISNA(VLOOKUP(Y45,Paramètres!$B$3:$C$56,2,FALSE)),0,VLOOKUP(Y45,Paramètres!$B$3:$C$56,2,FALSE)*Paramètres!$K$13),IF(OR(Y45="",OR($D45="",$D45="NL",$D45="HORS LIGUE")),0,VLOOKUP(IF(OR(Y45="",OR($D45="",$D45="NL",$D45="HORS LIGUE")),"",COUNTIFS($D$5:$D$72,"&lt;&gt;"&amp;"",$D$5:$D$72,"&lt;&gt;"&amp;"NL",$D$5:$D$72,"&lt;&gt;"&amp;"HORS LIGUE",Y$5:Y$72,"&lt;"&amp;Y45)+1),Paramètres!$B$3:$C$56,2,FALSE)*Paramètres!$K$13))</f>
        <v>0</v>
      </c>
      <c r="AA45" s="46"/>
      <c r="AB45" s="2">
        <f>IF(AA$2="Bike &amp; Run",IF(ISNA(VLOOKUP(AA45,Paramètres!$B$3:$C$56,2,FALSE)),0,VLOOKUP(AA45,Paramètres!$B$3:$C$56,2,FALSE)*Paramètres!$K$14),IF(OR(AA45="",OR($D45="",$D45="NL",$D45="HORS LIGUE")),0,VLOOKUP(IF(OR(AA45="",OR($D45="",$D45="NL",$D45="HORS LIGUE")),"",COUNTIFS($D$5:$D$72,"&lt;&gt;"&amp;"",$D$5:$D$72,"&lt;&gt;"&amp;"NL",$D$5:$D$72,"&lt;&gt;"&amp;"HORS LIGUE",AA$5:AA$72,"&lt;"&amp;AA45)+1),Paramètres!$B$3:$C$56,2,FALSE)*Paramètres!$K$14))</f>
        <v>0</v>
      </c>
      <c r="AC45" s="46"/>
      <c r="AD45" s="2">
        <f>IF(AC$2="Bike &amp; Run",IF(ISNA(VLOOKUP(AC45,Paramètres!$B$3:$C$56,2,FALSE)),0,VLOOKUP(AC45,Paramètres!$B$3:$C$56,2,FALSE)*Paramètres!$K$15),IF(OR(AC45="",OR($D45="",$D45="NL",$D45="HORS LIGUE")),0,VLOOKUP(IF(OR(AC45="",OR($D45="",$D45="NL",$D45="HORS LIGUE")),"",COUNTIFS($D$5:$D$72,"&lt;&gt;"&amp;"",$D$5:$D$72,"&lt;&gt;"&amp;"NL",$D$5:$D$72,"&lt;&gt;"&amp;"HORS LIGUE",AC$5:AC$72,"&lt;"&amp;AC45)+1),Paramètres!$B$3:$C$56,2,FALSE)*Paramètres!$K$15))</f>
        <v>0</v>
      </c>
      <c r="AE45" s="46"/>
      <c r="AF45" s="2">
        <f>IF(AE$2="Bike &amp; Run",IF(ISNA(VLOOKUP(AE45,Paramètres!$B$3:$C$56,2,FALSE)),0,VLOOKUP(AE45,Paramètres!$B$3:$C$56,2,FALSE)*Paramètres!$K$16),IF(OR(AE45="",OR($D45="",$D45="NL",$D45="HORS LIGUE")),0,VLOOKUP(IF(OR(AE45="",OR($D45="",$D45="NL",$D45="HORS LIGUE")),"",COUNTIFS($D$5:$D$72,"&lt;&gt;"&amp;"",$D$5:$D$72,"&lt;&gt;"&amp;"NL",$D$5:$D$72,"&lt;&gt;"&amp;"HORS LIGUE",AE$5:AE$72,"&lt;"&amp;AE45)+1),Paramètres!$B$3:$C$56,2,FALSE)*Paramètres!$K$16))</f>
        <v>0</v>
      </c>
      <c r="AG45" s="46"/>
      <c r="AH45" s="2">
        <f>IF(AG$2="Bike &amp; Run",IF(ISNA(VLOOKUP(AG45,Paramètres!$B$3:$C$56,2,FALSE)),0,VLOOKUP(AG45,Paramètres!$B$3:$C$56,2,FALSE)*Paramètres!$K$17),IF(OR(AG45="",OR($D45="",$D45="NL",$D45="HORS LIGUE")),0,VLOOKUP(IF(OR(AG45="",OR($D45="",$D45="NL",$D45="HORS LIGUE")),"",COUNTIFS($D$5:$D$72,"&lt;&gt;"&amp;"",$D$5:$D$72,"&lt;&gt;"&amp;"NL",$D$5:$D$72,"&lt;&gt;"&amp;"HORS LIGUE",AG$5:AG$72,"&lt;"&amp;AG45)+1),Paramètres!$B$3:$C$56,2,FALSE)*Paramètres!$K$17))</f>
        <v>0</v>
      </c>
      <c r="AI45" s="40">
        <f t="shared" si="53"/>
        <v>0</v>
      </c>
      <c r="AJ45" s="3" t="str">
        <f t="shared" si="54"/>
        <v/>
      </c>
      <c r="AK45" s="5">
        <f t="shared" si="55"/>
        <v>0</v>
      </c>
      <c r="AL45" s="41">
        <f t="shared" si="56"/>
        <v>0</v>
      </c>
      <c r="AM45" s="33" t="str">
        <f t="shared" si="57"/>
        <v/>
      </c>
      <c r="AO45" s="22">
        <f t="shared" si="58"/>
        <v>0</v>
      </c>
      <c r="AP45">
        <f t="shared" si="59"/>
        <v>0</v>
      </c>
      <c r="AQ45">
        <f t="shared" si="60"/>
        <v>0</v>
      </c>
      <c r="AR45">
        <f t="shared" si="61"/>
        <v>0</v>
      </c>
      <c r="AS45">
        <f t="shared" si="62"/>
        <v>0</v>
      </c>
      <c r="AT45">
        <f t="shared" si="63"/>
        <v>0</v>
      </c>
      <c r="AU45">
        <f t="shared" si="64"/>
        <v>0</v>
      </c>
      <c r="AV45">
        <f t="shared" si="65"/>
        <v>0</v>
      </c>
      <c r="AW45">
        <f t="shared" si="66"/>
        <v>0</v>
      </c>
      <c r="AX45">
        <f t="shared" si="67"/>
        <v>0</v>
      </c>
      <c r="AY45">
        <f t="shared" si="68"/>
        <v>0</v>
      </c>
      <c r="AZ45">
        <f t="shared" si="69"/>
        <v>0</v>
      </c>
      <c r="BA45">
        <f t="shared" si="70"/>
        <v>0</v>
      </c>
      <c r="BB45">
        <f t="shared" si="71"/>
        <v>0</v>
      </c>
      <c r="BC45">
        <f t="shared" si="72"/>
        <v>0</v>
      </c>
      <c r="BD45">
        <f t="shared" si="73"/>
        <v>0</v>
      </c>
      <c r="BE45" s="22">
        <f t="shared" ref="BE45:BR45" si="82">BD45+LARGE($AO45:$BC45,BE$4)</f>
        <v>0</v>
      </c>
      <c r="BF45" s="22">
        <f t="shared" si="82"/>
        <v>0</v>
      </c>
      <c r="BG45" s="22">
        <f t="shared" si="82"/>
        <v>0</v>
      </c>
      <c r="BH45" s="22">
        <f t="shared" si="82"/>
        <v>0</v>
      </c>
      <c r="BI45" s="22">
        <f t="shared" si="82"/>
        <v>0</v>
      </c>
      <c r="BJ45" s="22">
        <f t="shared" si="82"/>
        <v>0</v>
      </c>
      <c r="BK45" s="22">
        <f t="shared" si="82"/>
        <v>0</v>
      </c>
      <c r="BL45" s="22">
        <f t="shared" si="82"/>
        <v>0</v>
      </c>
      <c r="BM45" s="22">
        <f t="shared" si="82"/>
        <v>0</v>
      </c>
      <c r="BN45" s="22">
        <f t="shared" si="82"/>
        <v>0</v>
      </c>
      <c r="BO45" s="22">
        <f t="shared" si="82"/>
        <v>0</v>
      </c>
      <c r="BP45" s="22">
        <f t="shared" si="82"/>
        <v>0</v>
      </c>
      <c r="BQ45" s="22">
        <f t="shared" si="82"/>
        <v>0</v>
      </c>
      <c r="BR45" s="22">
        <f t="shared" si="82"/>
        <v>0</v>
      </c>
    </row>
    <row r="46" spans="1:70" ht="16.5">
      <c r="A46" s="14" t="s">
        <v>858</v>
      </c>
      <c r="B46" s="61" t="str">
        <f>IF(ISNA(VLOOKUP(A46,'Licenciés Jeunes 2023'!A:C,3,0)),"",VLOOKUP(A46,'Licenciés Jeunes 2023'!A:C,3,0))</f>
        <v/>
      </c>
      <c r="C46" s="32" t="str">
        <f>IF(ISNA(VLOOKUP(A46,'Licenciés Jeunes 2023'!A:C,2,0)),"",VLOOKUP(A46,'Licenciés Jeunes 2023'!A:C,2,0))</f>
        <v/>
      </c>
      <c r="D46" s="32" t="str">
        <f>IF(ISNA(VLOOKUP(A46,'Licenciés Jeunes 2023'!A:F,6,0)),"",VLOOKUP(A46,'Licenciés Jeunes 2023'!A:F,6,0))</f>
        <v/>
      </c>
      <c r="E46" s="6"/>
      <c r="F46" s="2">
        <f>IF(E$2="Bike &amp; Run",IF(ISNA(VLOOKUP(E46,Paramètres!$B$3:$C$56,2,FALSE)),0,VLOOKUP(E46,Paramètres!$B$3:$C$56,2,FALSE)*Paramètres!$K$3),IF(OR(E46="",OR($D46="",$D46="NL",$D46="HORS LIGUE")),0,VLOOKUP(IF(OR(E46="",OR($D46="",$D46="NL",$D46="HORS LIGUE")),"",COUNTIFS($D$5:$D$72,"&lt;&gt;"&amp;"",$D$5:$D$72,"&lt;&gt;"&amp;"NL",$D$5:$D$72,"&lt;&gt;"&amp;"HORS LIGUE",E$5:E$72,"&lt;"&amp;E46)+1),Paramètres!$B$3:$C$56,2,FALSE)*Paramètres!$K$3))</f>
        <v>0</v>
      </c>
      <c r="G46" s="4"/>
      <c r="H46" s="2">
        <f>IF(G$2="Bike &amp; Run",IF(ISNA(VLOOKUP(G46,Paramètres!$B$3:$C$56,2,FALSE)),0,VLOOKUP(G46,Paramètres!$B$3:$C$56,2,FALSE)*Paramètres!$K$4),IF(OR(G46="",OR($D46="",$D46="NL",$D46="HORS LIGUE")),0,VLOOKUP(IF(OR(G46="",OR($D46="",$D46="NL",$D46="HORS LIGUE")),"",COUNTIFS($D$5:$D$72,"&lt;&gt;"&amp;"",$D$5:$D$72,"&lt;&gt;"&amp;"NL",$D$5:$D$72,"&lt;&gt;"&amp;"HORS LIGUE",G$5:G$72,"&lt;"&amp;G46)+1),Paramètres!$B$3:$C$56,2,FALSE)*Paramètres!$K$4))</f>
        <v>0</v>
      </c>
      <c r="I46" s="36"/>
      <c r="J46" s="2">
        <f>IF(I$2="Bike &amp; Run",IF(ISNA(VLOOKUP(I46,Paramètres!$B$3:$C$56,2,FALSE)),0,VLOOKUP(I46,Paramètres!$B$3:$C$56,2,FALSE)*Paramètres!$K$5),IF(OR(I46="",OR($D46="",$D46="NL",$D46="HORS LIGUE")),0,VLOOKUP(IF(OR(I46="",OR($D46="",$D46="NL",$D46="HORS LIGUE")),"",COUNTIFS($D$5:$D$72,"&lt;&gt;"&amp;"",$D$5:$D$72,"&lt;&gt;"&amp;"NL",$D$5:$D$72,"&lt;&gt;"&amp;"HORS LIGUE",I$5:I$72,"&lt;"&amp;I46)+1),Paramètres!$B$3:$C$56,2,FALSE)*Paramètres!$K$5))</f>
        <v>0</v>
      </c>
      <c r="K46" s="4"/>
      <c r="L46" s="2">
        <f>IF(K$2="Bike &amp; Run",IF(ISNA(VLOOKUP(K46,Paramètres!$B$3:$C$56,2,FALSE)),0,VLOOKUP(K46,Paramètres!$B$3:$C$56,2,FALSE)*Paramètres!$K$6),IF(OR(K46="",OR($D46="",$D46="NL",$D46="HORS LIGUE")),0,VLOOKUP(IF(OR(K46="",OR($D46="",$D46="NL",$D46="HORS LIGUE")),"",COUNTIFS($D$5:$D$72,"&lt;&gt;"&amp;"",$D$5:$D$72,"&lt;&gt;"&amp;"NL",$D$5:$D$72,"&lt;&gt;"&amp;"HORS LIGUE",K$5:K$72,"&lt;"&amp;K46)+1),Paramètres!$B$3:$C$56,2,FALSE)*Paramètres!$K$6))</f>
        <v>0</v>
      </c>
      <c r="M46" s="4"/>
      <c r="N46" s="2">
        <f>IF(M$2="Bike &amp; Run",IF(ISNA(VLOOKUP(M46,Paramètres!$B$3:$C$56,2,FALSE)),0,VLOOKUP(M46,Paramètres!$B$3:$C$56,2,FALSE)*Paramètres!$K$7),IF(OR(M46="",OR($D46="",$D46="NL",$D46="HORS LIGUE")),0,VLOOKUP(IF(OR(M46="",OR($D46="",$D46="NL",$D46="HORS LIGUE")),"",COUNTIFS($D$5:$D$72,"&lt;&gt;"&amp;"",$D$5:$D$72,"&lt;&gt;"&amp;"NL",$D$5:$D$72,"&lt;&gt;"&amp;"HORS LIGUE",M$5:M$72,"&lt;"&amp;M46)+1),Paramètres!$B$3:$C$56,2,FALSE)*Paramètres!$K$7))</f>
        <v>0</v>
      </c>
      <c r="O46" s="46"/>
      <c r="P46" s="2">
        <f>IF(O$2="Bike &amp; Run",IF(ISNA(VLOOKUP(O46,Paramètres!$B$3:$C$56,2,FALSE)),0,VLOOKUP(O46,Paramètres!$B$3:$C$56,2,FALSE)*Paramètres!$K$8),IF(OR(O46="",OR($D46="",$D46="NL",$D46="HORS LIGUE")),0,VLOOKUP(IF(OR(O46="",OR($D46="",$D46="NL",$D46="HORS LIGUE")),"",COUNTIFS($D$5:$D$72,"&lt;&gt;"&amp;"",$D$5:$D$72,"&lt;&gt;"&amp;"NL",$D$5:$D$72,"&lt;&gt;"&amp;"HORS LIGUE",O$5:O$72,"&lt;"&amp;O46)+1),Paramètres!$B$3:$C$56,2,FALSE)*Paramètres!$K$8))</f>
        <v>0</v>
      </c>
      <c r="Q46" s="46"/>
      <c r="R46" s="2">
        <f>IF(Q$2="Bike &amp; Run",IF(ISNA(VLOOKUP(Q46,Paramètres!$B$3:$C$56,2,FALSE)),0,VLOOKUP(Q46,Paramètres!$B$3:$C$56,2,FALSE)*Paramètres!$K$9),IF(OR(Q46="",OR($D46="",$D46="NL",$D46="HORS LIGUE")),0,VLOOKUP(IF(OR(Q46="",OR($D46="",$D46="NL",$D46="HORS LIGUE")),"",COUNTIFS($D$5:$D$72,"&lt;&gt;"&amp;"",$D$5:$D$72,"&lt;&gt;"&amp;"NL",$D$5:$D$72,"&lt;&gt;"&amp;"HORS LIGUE",Q$5:Q$72,"&lt;"&amp;Q46)+1),Paramètres!$B$3:$C$56,2,FALSE)*Paramètres!$K$9))</f>
        <v>0</v>
      </c>
      <c r="S46" s="46"/>
      <c r="T46" s="2">
        <f>IF(S$2="Bike &amp; Run",IF(ISNA(VLOOKUP(S46,Paramètres!$B$3:$C$56,2,FALSE)),0,VLOOKUP(S46,Paramètres!$B$3:$C$56,2,FALSE)*Paramètres!$K$10),IF(OR(S46="",OR($D46="",$D46="NL",$D46="HORS LIGUE")),0,VLOOKUP(IF(OR(S46="",OR($D46="",$D46="NL",$D46="HORS LIGUE")),"",COUNTIFS($D$5:$D$72,"&lt;&gt;"&amp;"",$D$5:$D$72,"&lt;&gt;"&amp;"NL",$D$5:$D$72,"&lt;&gt;"&amp;"HORS LIGUE",S$5:S$72,"&lt;"&amp;S46)+1),Paramètres!$B$3:$C$56,2,FALSE)*Paramètres!$K$10))</f>
        <v>0</v>
      </c>
      <c r="U46" s="46"/>
      <c r="V46" s="2">
        <f>IF(U$2="Bike &amp; Run",IF(ISNA(VLOOKUP(U46,Paramètres!$B$3:$C$56,2,FALSE)),0,VLOOKUP(U46,Paramètres!$B$3:$C$56,2,FALSE)*Paramètres!$K$11),IF(OR(U46="",OR($D46="",$D46="NL",$D46="HORS LIGUE")),0,VLOOKUP(IF(OR(U46="",OR($D46="",$D46="NL",$D46="HORS LIGUE")),"",COUNTIFS($D$5:$D$72,"&lt;&gt;"&amp;"",$D$5:$D$72,"&lt;&gt;"&amp;"NL",$D$5:$D$72,"&lt;&gt;"&amp;"HORS LIGUE",U$5:U$72,"&lt;"&amp;U46)+1),Paramètres!$B$3:$C$56,2,FALSE)*Paramètres!$K$11))</f>
        <v>0</v>
      </c>
      <c r="W46" s="46"/>
      <c r="X46" s="2">
        <f>IF(W$2="Bike &amp; Run",IF(ISNA(VLOOKUP(W46,Paramètres!$B$3:$C$56,2,FALSE)),0,VLOOKUP(W46,Paramètres!$B$3:$C$56,2,FALSE)*Paramètres!$K$12),IF(OR(W46="",OR($D46="",$D46="NL",$D46="HORS LIGUE")),0,VLOOKUP(IF(OR(W46="",OR($D46="",$D46="NL",$D46="HORS LIGUE")),"",COUNTIFS($D$5:$D$72,"&lt;&gt;"&amp;"",$D$5:$D$72,"&lt;&gt;"&amp;"NL",$D$5:$D$72,"&lt;&gt;"&amp;"HORS LIGUE",W$5:W$72,"&lt;"&amp;W46)+1),Paramètres!$B$3:$C$56,2,FALSE)*Paramètres!$K$12))</f>
        <v>0</v>
      </c>
      <c r="Y46" s="46"/>
      <c r="Z46" s="2">
        <f>IF(Y$2="Bike &amp; Run",IF(ISNA(VLOOKUP(Y46,Paramètres!$B$3:$C$56,2,FALSE)),0,VLOOKUP(Y46,Paramètres!$B$3:$C$56,2,FALSE)*Paramètres!$K$13),IF(OR(Y46="",OR($D46="",$D46="NL",$D46="HORS LIGUE")),0,VLOOKUP(IF(OR(Y46="",OR($D46="",$D46="NL",$D46="HORS LIGUE")),"",COUNTIFS($D$5:$D$72,"&lt;&gt;"&amp;"",$D$5:$D$72,"&lt;&gt;"&amp;"NL",$D$5:$D$72,"&lt;&gt;"&amp;"HORS LIGUE",Y$5:Y$72,"&lt;"&amp;Y46)+1),Paramètres!$B$3:$C$56,2,FALSE)*Paramètres!$K$13))</f>
        <v>0</v>
      </c>
      <c r="AA46" s="46"/>
      <c r="AB46" s="2">
        <f>IF(AA$2="Bike &amp; Run",IF(ISNA(VLOOKUP(AA46,Paramètres!$B$3:$C$56,2,FALSE)),0,VLOOKUP(AA46,Paramètres!$B$3:$C$56,2,FALSE)*Paramètres!$K$14),IF(OR(AA46="",OR($D46="",$D46="NL",$D46="HORS LIGUE")),0,VLOOKUP(IF(OR(AA46="",OR($D46="",$D46="NL",$D46="HORS LIGUE")),"",COUNTIFS($D$5:$D$72,"&lt;&gt;"&amp;"",$D$5:$D$72,"&lt;&gt;"&amp;"NL",$D$5:$D$72,"&lt;&gt;"&amp;"HORS LIGUE",AA$5:AA$72,"&lt;"&amp;AA46)+1),Paramètres!$B$3:$C$56,2,FALSE)*Paramètres!$K$14))</f>
        <v>0</v>
      </c>
      <c r="AC46" s="46"/>
      <c r="AD46" s="2">
        <f>IF(AC$2="Bike &amp; Run",IF(ISNA(VLOOKUP(AC46,Paramètres!$B$3:$C$56,2,FALSE)),0,VLOOKUP(AC46,Paramètres!$B$3:$C$56,2,FALSE)*Paramètres!$K$15),IF(OR(AC46="",OR($D46="",$D46="NL",$D46="HORS LIGUE")),0,VLOOKUP(IF(OR(AC46="",OR($D46="",$D46="NL",$D46="HORS LIGUE")),"",COUNTIFS($D$5:$D$72,"&lt;&gt;"&amp;"",$D$5:$D$72,"&lt;&gt;"&amp;"NL",$D$5:$D$72,"&lt;&gt;"&amp;"HORS LIGUE",AC$5:AC$72,"&lt;"&amp;AC46)+1),Paramètres!$B$3:$C$56,2,FALSE)*Paramètres!$K$15))</f>
        <v>0</v>
      </c>
      <c r="AE46" s="46"/>
      <c r="AF46" s="2">
        <f>IF(AE$2="Bike &amp; Run",IF(ISNA(VLOOKUP(AE46,Paramètres!$B$3:$C$56,2,FALSE)),0,VLOOKUP(AE46,Paramètres!$B$3:$C$56,2,FALSE)*Paramètres!$K$16),IF(OR(AE46="",OR($D46="",$D46="NL",$D46="HORS LIGUE")),0,VLOOKUP(IF(OR(AE46="",OR($D46="",$D46="NL",$D46="HORS LIGUE")),"",COUNTIFS($D$5:$D$72,"&lt;&gt;"&amp;"",$D$5:$D$72,"&lt;&gt;"&amp;"NL",$D$5:$D$72,"&lt;&gt;"&amp;"HORS LIGUE",AE$5:AE$72,"&lt;"&amp;AE46)+1),Paramètres!$B$3:$C$56,2,FALSE)*Paramètres!$K$16))</f>
        <v>0</v>
      </c>
      <c r="AG46" s="46"/>
      <c r="AH46" s="2">
        <f>IF(AG$2="Bike &amp; Run",IF(ISNA(VLOOKUP(AG46,Paramètres!$B$3:$C$56,2,FALSE)),0,VLOOKUP(AG46,Paramètres!$B$3:$C$56,2,FALSE)*Paramètres!$K$17),IF(OR(AG46="",OR($D46="",$D46="NL",$D46="HORS LIGUE")),0,VLOOKUP(IF(OR(AG46="",OR($D46="",$D46="NL",$D46="HORS LIGUE")),"",COUNTIFS($D$5:$D$72,"&lt;&gt;"&amp;"",$D$5:$D$72,"&lt;&gt;"&amp;"NL",$D$5:$D$72,"&lt;&gt;"&amp;"HORS LIGUE",AG$5:AG$72,"&lt;"&amp;AG46)+1),Paramètres!$B$3:$C$56,2,FALSE)*Paramètres!$K$17))</f>
        <v>0</v>
      </c>
      <c r="AI46" s="40">
        <f t="shared" si="53"/>
        <v>0</v>
      </c>
      <c r="AJ46" s="3" t="str">
        <f t="shared" si="54"/>
        <v/>
      </c>
      <c r="AK46" s="5">
        <f t="shared" si="55"/>
        <v>0</v>
      </c>
      <c r="AL46" s="41">
        <f t="shared" si="56"/>
        <v>0</v>
      </c>
      <c r="AM46" s="33" t="str">
        <f t="shared" si="57"/>
        <v/>
      </c>
      <c r="AO46" s="22">
        <f t="shared" si="58"/>
        <v>0</v>
      </c>
      <c r="AP46">
        <f t="shared" si="59"/>
        <v>0</v>
      </c>
      <c r="AQ46">
        <f t="shared" si="60"/>
        <v>0</v>
      </c>
      <c r="AR46">
        <f t="shared" si="61"/>
        <v>0</v>
      </c>
      <c r="AS46">
        <f t="shared" si="62"/>
        <v>0</v>
      </c>
      <c r="AT46">
        <f t="shared" si="63"/>
        <v>0</v>
      </c>
      <c r="AU46">
        <f t="shared" si="64"/>
        <v>0</v>
      </c>
      <c r="AV46">
        <f t="shared" si="65"/>
        <v>0</v>
      </c>
      <c r="AW46">
        <f t="shared" si="66"/>
        <v>0</v>
      </c>
      <c r="AX46">
        <f t="shared" si="67"/>
        <v>0</v>
      </c>
      <c r="AY46">
        <f t="shared" si="68"/>
        <v>0</v>
      </c>
      <c r="AZ46">
        <f t="shared" si="69"/>
        <v>0</v>
      </c>
      <c r="BA46">
        <f t="shared" si="70"/>
        <v>0</v>
      </c>
      <c r="BB46">
        <f t="shared" si="71"/>
        <v>0</v>
      </c>
      <c r="BC46">
        <f t="shared" si="72"/>
        <v>0</v>
      </c>
      <c r="BD46">
        <f t="shared" si="73"/>
        <v>0</v>
      </c>
      <c r="BE46" s="22">
        <f t="shared" ref="BE46:BR46" si="83">BD46+LARGE($AO46:$BC46,BE$4)</f>
        <v>0</v>
      </c>
      <c r="BF46" s="22">
        <f t="shared" si="83"/>
        <v>0</v>
      </c>
      <c r="BG46" s="22">
        <f t="shared" si="83"/>
        <v>0</v>
      </c>
      <c r="BH46" s="22">
        <f t="shared" si="83"/>
        <v>0</v>
      </c>
      <c r="BI46" s="22">
        <f t="shared" si="83"/>
        <v>0</v>
      </c>
      <c r="BJ46" s="22">
        <f t="shared" si="83"/>
        <v>0</v>
      </c>
      <c r="BK46" s="22">
        <f t="shared" si="83"/>
        <v>0</v>
      </c>
      <c r="BL46" s="22">
        <f t="shared" si="83"/>
        <v>0</v>
      </c>
      <c r="BM46" s="22">
        <f t="shared" si="83"/>
        <v>0</v>
      </c>
      <c r="BN46" s="22">
        <f t="shared" si="83"/>
        <v>0</v>
      </c>
      <c r="BO46" s="22">
        <f t="shared" si="83"/>
        <v>0</v>
      </c>
      <c r="BP46" s="22">
        <f t="shared" si="83"/>
        <v>0</v>
      </c>
      <c r="BQ46" s="22">
        <f t="shared" si="83"/>
        <v>0</v>
      </c>
      <c r="BR46" s="22">
        <f t="shared" si="83"/>
        <v>0</v>
      </c>
    </row>
    <row r="47" spans="1:70" ht="16.5">
      <c r="A47" s="14" t="s">
        <v>883</v>
      </c>
      <c r="B47" s="61" t="str">
        <f>IF(ISNA(VLOOKUP(A47,'Licenciés Jeunes 2023'!A:C,3,0)),"",VLOOKUP(A47,'Licenciés Jeunes 2023'!A:C,3,0))</f>
        <v/>
      </c>
      <c r="C47" s="32" t="str">
        <f>IF(ISNA(VLOOKUP(A47,'Licenciés Jeunes 2023'!A:C,2,0)),"",VLOOKUP(A47,'Licenciés Jeunes 2023'!A:C,2,0))</f>
        <v/>
      </c>
      <c r="D47" s="32" t="str">
        <f>IF(ISNA(VLOOKUP(A47,'Licenciés Jeunes 2023'!A:F,6,0)),"",VLOOKUP(A47,'Licenciés Jeunes 2023'!A:F,6,0))</f>
        <v/>
      </c>
      <c r="E47" s="6"/>
      <c r="F47" s="2">
        <f>IF(E$2="Bike &amp; Run",IF(ISNA(VLOOKUP(E47,Paramètres!$B$3:$C$56,2,FALSE)),0,VLOOKUP(E47,Paramètres!$B$3:$C$56,2,FALSE)*Paramètres!$K$3),IF(OR(E47="",OR($D47="",$D47="NL",$D47="HORS LIGUE")),0,VLOOKUP(IF(OR(E47="",OR($D47="",$D47="NL",$D47="HORS LIGUE")),"",COUNTIFS($D$5:$D$72,"&lt;&gt;"&amp;"",$D$5:$D$72,"&lt;&gt;"&amp;"NL",$D$5:$D$72,"&lt;&gt;"&amp;"HORS LIGUE",E$5:E$72,"&lt;"&amp;E47)+1),Paramètres!$B$3:$C$56,2,FALSE)*Paramètres!$K$3))</f>
        <v>0</v>
      </c>
      <c r="G47" s="4"/>
      <c r="H47" s="2">
        <f>IF(G$2="Bike &amp; Run",IF(ISNA(VLOOKUP(G47,Paramètres!$B$3:$C$56,2,FALSE)),0,VLOOKUP(G47,Paramètres!$B$3:$C$56,2,FALSE)*Paramètres!$K$4),IF(OR(G47="",OR($D47="",$D47="NL",$D47="HORS LIGUE")),0,VLOOKUP(IF(OR(G47="",OR($D47="",$D47="NL",$D47="HORS LIGUE")),"",COUNTIFS($D$5:$D$72,"&lt;&gt;"&amp;"",$D$5:$D$72,"&lt;&gt;"&amp;"NL",$D$5:$D$72,"&lt;&gt;"&amp;"HORS LIGUE",G$5:G$72,"&lt;"&amp;G47)+1),Paramètres!$B$3:$C$56,2,FALSE)*Paramètres!$K$4))</f>
        <v>0</v>
      </c>
      <c r="I47" s="36"/>
      <c r="J47" s="2">
        <f>IF(I$2="Bike &amp; Run",IF(ISNA(VLOOKUP(I47,Paramètres!$B$3:$C$56,2,FALSE)),0,VLOOKUP(I47,Paramètres!$B$3:$C$56,2,FALSE)*Paramètres!$K$5),IF(OR(I47="",OR($D47="",$D47="NL",$D47="HORS LIGUE")),0,VLOOKUP(IF(OR(I47="",OR($D47="",$D47="NL",$D47="HORS LIGUE")),"",COUNTIFS($D$5:$D$72,"&lt;&gt;"&amp;"",$D$5:$D$72,"&lt;&gt;"&amp;"NL",$D$5:$D$72,"&lt;&gt;"&amp;"HORS LIGUE",I$5:I$72,"&lt;"&amp;I47)+1),Paramètres!$B$3:$C$56,2,FALSE)*Paramètres!$K$5))</f>
        <v>0</v>
      </c>
      <c r="K47" s="4"/>
      <c r="L47" s="2">
        <f>IF(K$2="Bike &amp; Run",IF(ISNA(VLOOKUP(K47,Paramètres!$B$3:$C$56,2,FALSE)),0,VLOOKUP(K47,Paramètres!$B$3:$C$56,2,FALSE)*Paramètres!$K$6),IF(OR(K47="",OR($D47="",$D47="NL",$D47="HORS LIGUE")),0,VLOOKUP(IF(OR(K47="",OR($D47="",$D47="NL",$D47="HORS LIGUE")),"",COUNTIFS($D$5:$D$72,"&lt;&gt;"&amp;"",$D$5:$D$72,"&lt;&gt;"&amp;"NL",$D$5:$D$72,"&lt;&gt;"&amp;"HORS LIGUE",K$5:K$72,"&lt;"&amp;K47)+1),Paramètres!$B$3:$C$56,2,FALSE)*Paramètres!$K$6))</f>
        <v>0</v>
      </c>
      <c r="M47" s="4"/>
      <c r="N47" s="2">
        <f>IF(M$2="Bike &amp; Run",IF(ISNA(VLOOKUP(M47,Paramètres!$B$3:$C$56,2,FALSE)),0,VLOOKUP(M47,Paramètres!$B$3:$C$56,2,FALSE)*Paramètres!$K$7),IF(OR(M47="",OR($D47="",$D47="NL",$D47="HORS LIGUE")),0,VLOOKUP(IF(OR(M47="",OR($D47="",$D47="NL",$D47="HORS LIGUE")),"",COUNTIFS($D$5:$D$72,"&lt;&gt;"&amp;"",$D$5:$D$72,"&lt;&gt;"&amp;"NL",$D$5:$D$72,"&lt;&gt;"&amp;"HORS LIGUE",M$5:M$72,"&lt;"&amp;M47)+1),Paramètres!$B$3:$C$56,2,FALSE)*Paramètres!$K$7))</f>
        <v>0</v>
      </c>
      <c r="O47" s="46"/>
      <c r="P47" s="2">
        <f>IF(O$2="Bike &amp; Run",IF(ISNA(VLOOKUP(O47,Paramètres!$B$3:$C$56,2,FALSE)),0,VLOOKUP(O47,Paramètres!$B$3:$C$56,2,FALSE)*Paramètres!$K$8),IF(OR(O47="",OR($D47="",$D47="NL",$D47="HORS LIGUE")),0,VLOOKUP(IF(OR(O47="",OR($D47="",$D47="NL",$D47="HORS LIGUE")),"",COUNTIFS($D$5:$D$72,"&lt;&gt;"&amp;"",$D$5:$D$72,"&lt;&gt;"&amp;"NL",$D$5:$D$72,"&lt;&gt;"&amp;"HORS LIGUE",O$5:O$72,"&lt;"&amp;O47)+1),Paramètres!$B$3:$C$56,2,FALSE)*Paramètres!$K$8))</f>
        <v>0</v>
      </c>
      <c r="Q47" s="46"/>
      <c r="R47" s="2">
        <f>IF(Q$2="Bike &amp; Run",IF(ISNA(VLOOKUP(Q47,Paramètres!$B$3:$C$56,2,FALSE)),0,VLOOKUP(Q47,Paramètres!$B$3:$C$56,2,FALSE)*Paramètres!$K$9),IF(OR(Q47="",OR($D47="",$D47="NL",$D47="HORS LIGUE")),0,VLOOKUP(IF(OR(Q47="",OR($D47="",$D47="NL",$D47="HORS LIGUE")),"",COUNTIFS($D$5:$D$72,"&lt;&gt;"&amp;"",$D$5:$D$72,"&lt;&gt;"&amp;"NL",$D$5:$D$72,"&lt;&gt;"&amp;"HORS LIGUE",Q$5:Q$72,"&lt;"&amp;Q47)+1),Paramètres!$B$3:$C$56,2,FALSE)*Paramètres!$K$9))</f>
        <v>0</v>
      </c>
      <c r="S47" s="46"/>
      <c r="T47" s="2">
        <f>IF(S$2="Bike &amp; Run",IF(ISNA(VLOOKUP(S47,Paramètres!$B$3:$C$56,2,FALSE)),0,VLOOKUP(S47,Paramètres!$B$3:$C$56,2,FALSE)*Paramètres!$K$10),IF(OR(S47="",OR($D47="",$D47="NL",$D47="HORS LIGUE")),0,VLOOKUP(IF(OR(S47="",OR($D47="",$D47="NL",$D47="HORS LIGUE")),"",COUNTIFS($D$5:$D$72,"&lt;&gt;"&amp;"",$D$5:$D$72,"&lt;&gt;"&amp;"NL",$D$5:$D$72,"&lt;&gt;"&amp;"HORS LIGUE",S$5:S$72,"&lt;"&amp;S47)+1),Paramètres!$B$3:$C$56,2,FALSE)*Paramètres!$K$10))</f>
        <v>0</v>
      </c>
      <c r="U47" s="46"/>
      <c r="V47" s="2">
        <f>IF(U$2="Bike &amp; Run",IF(ISNA(VLOOKUP(U47,Paramètres!$B$3:$C$56,2,FALSE)),0,VLOOKUP(U47,Paramètres!$B$3:$C$56,2,FALSE)*Paramètres!$K$11),IF(OR(U47="",OR($D47="",$D47="NL",$D47="HORS LIGUE")),0,VLOOKUP(IF(OR(U47="",OR($D47="",$D47="NL",$D47="HORS LIGUE")),"",COUNTIFS($D$5:$D$72,"&lt;&gt;"&amp;"",$D$5:$D$72,"&lt;&gt;"&amp;"NL",$D$5:$D$72,"&lt;&gt;"&amp;"HORS LIGUE",U$5:U$72,"&lt;"&amp;U47)+1),Paramètres!$B$3:$C$56,2,FALSE)*Paramètres!$K$11))</f>
        <v>0</v>
      </c>
      <c r="W47" s="46"/>
      <c r="X47" s="2">
        <f>IF(W$2="Bike &amp; Run",IF(ISNA(VLOOKUP(W47,Paramètres!$B$3:$C$56,2,FALSE)),0,VLOOKUP(W47,Paramètres!$B$3:$C$56,2,FALSE)*Paramètres!$K$12),IF(OR(W47="",OR($D47="",$D47="NL",$D47="HORS LIGUE")),0,VLOOKUP(IF(OR(W47="",OR($D47="",$D47="NL",$D47="HORS LIGUE")),"",COUNTIFS($D$5:$D$72,"&lt;&gt;"&amp;"",$D$5:$D$72,"&lt;&gt;"&amp;"NL",$D$5:$D$72,"&lt;&gt;"&amp;"HORS LIGUE",W$5:W$72,"&lt;"&amp;W47)+1),Paramètres!$B$3:$C$56,2,FALSE)*Paramètres!$K$12))</f>
        <v>0</v>
      </c>
      <c r="Y47" s="46"/>
      <c r="Z47" s="2">
        <f>IF(Y$2="Bike &amp; Run",IF(ISNA(VLOOKUP(Y47,Paramètres!$B$3:$C$56,2,FALSE)),0,VLOOKUP(Y47,Paramètres!$B$3:$C$56,2,FALSE)*Paramètres!$K$13),IF(OR(Y47="",OR($D47="",$D47="NL",$D47="HORS LIGUE")),0,VLOOKUP(IF(OR(Y47="",OR($D47="",$D47="NL",$D47="HORS LIGUE")),"",COUNTIFS($D$5:$D$72,"&lt;&gt;"&amp;"",$D$5:$D$72,"&lt;&gt;"&amp;"NL",$D$5:$D$72,"&lt;&gt;"&amp;"HORS LIGUE",Y$5:Y$72,"&lt;"&amp;Y47)+1),Paramètres!$B$3:$C$56,2,FALSE)*Paramètres!$K$13))</f>
        <v>0</v>
      </c>
      <c r="AA47" s="46"/>
      <c r="AB47" s="2">
        <f>IF(AA$2="Bike &amp; Run",IF(ISNA(VLOOKUP(AA47,Paramètres!$B$3:$C$56,2,FALSE)),0,VLOOKUP(AA47,Paramètres!$B$3:$C$56,2,FALSE)*Paramètres!$K$14),IF(OR(AA47="",OR($D47="",$D47="NL",$D47="HORS LIGUE")),0,VLOOKUP(IF(OR(AA47="",OR($D47="",$D47="NL",$D47="HORS LIGUE")),"",COUNTIFS($D$5:$D$72,"&lt;&gt;"&amp;"",$D$5:$D$72,"&lt;&gt;"&amp;"NL",$D$5:$D$72,"&lt;&gt;"&amp;"HORS LIGUE",AA$5:AA$72,"&lt;"&amp;AA47)+1),Paramètres!$B$3:$C$56,2,FALSE)*Paramètres!$K$14))</f>
        <v>0</v>
      </c>
      <c r="AC47" s="46"/>
      <c r="AD47" s="2">
        <f>IF(AC$2="Bike &amp; Run",IF(ISNA(VLOOKUP(AC47,Paramètres!$B$3:$C$56,2,FALSE)),0,VLOOKUP(AC47,Paramètres!$B$3:$C$56,2,FALSE)*Paramètres!$K$15),IF(OR(AC47="",OR($D47="",$D47="NL",$D47="HORS LIGUE")),0,VLOOKUP(IF(OR(AC47="",OR($D47="",$D47="NL",$D47="HORS LIGUE")),"",COUNTIFS($D$5:$D$72,"&lt;&gt;"&amp;"",$D$5:$D$72,"&lt;&gt;"&amp;"NL",$D$5:$D$72,"&lt;&gt;"&amp;"HORS LIGUE",AC$5:AC$72,"&lt;"&amp;AC47)+1),Paramètres!$B$3:$C$56,2,FALSE)*Paramètres!$K$15))</f>
        <v>0</v>
      </c>
      <c r="AE47" s="46"/>
      <c r="AF47" s="2">
        <f>IF(AE$2="Bike &amp; Run",IF(ISNA(VLOOKUP(AE47,Paramètres!$B$3:$C$56,2,FALSE)),0,VLOOKUP(AE47,Paramètres!$B$3:$C$56,2,FALSE)*Paramètres!$K$16),IF(OR(AE47="",OR($D47="",$D47="NL",$D47="HORS LIGUE")),0,VLOOKUP(IF(OR(AE47="",OR($D47="",$D47="NL",$D47="HORS LIGUE")),"",COUNTIFS($D$5:$D$72,"&lt;&gt;"&amp;"",$D$5:$D$72,"&lt;&gt;"&amp;"NL",$D$5:$D$72,"&lt;&gt;"&amp;"HORS LIGUE",AE$5:AE$72,"&lt;"&amp;AE47)+1),Paramètres!$B$3:$C$56,2,FALSE)*Paramètres!$K$16))</f>
        <v>0</v>
      </c>
      <c r="AG47" s="46"/>
      <c r="AH47" s="2">
        <f>IF(AG$2="Bike &amp; Run",IF(ISNA(VLOOKUP(AG47,Paramètres!$B$3:$C$56,2,FALSE)),0,VLOOKUP(AG47,Paramètres!$B$3:$C$56,2,FALSE)*Paramètres!$K$17),IF(OR(AG47="",OR($D47="",$D47="NL",$D47="HORS LIGUE")),0,VLOOKUP(IF(OR(AG47="",OR($D47="",$D47="NL",$D47="HORS LIGUE")),"",COUNTIFS($D$5:$D$72,"&lt;&gt;"&amp;"",$D$5:$D$72,"&lt;&gt;"&amp;"NL",$D$5:$D$72,"&lt;&gt;"&amp;"HORS LIGUE",AG$5:AG$72,"&lt;"&amp;AG47)+1),Paramètres!$B$3:$C$56,2,FALSE)*Paramètres!$K$17))</f>
        <v>0</v>
      </c>
      <c r="AI47" s="40">
        <f t="shared" si="53"/>
        <v>0</v>
      </c>
      <c r="AJ47" s="3" t="str">
        <f t="shared" si="54"/>
        <v/>
      </c>
      <c r="AK47" s="5">
        <f t="shared" si="55"/>
        <v>0</v>
      </c>
      <c r="AL47" s="41">
        <f t="shared" si="56"/>
        <v>0</v>
      </c>
      <c r="AM47" s="33" t="str">
        <f t="shared" si="57"/>
        <v/>
      </c>
      <c r="AO47" s="22">
        <f t="shared" si="58"/>
        <v>0</v>
      </c>
      <c r="AP47">
        <f t="shared" si="59"/>
        <v>0</v>
      </c>
      <c r="AQ47">
        <f t="shared" si="60"/>
        <v>0</v>
      </c>
      <c r="AR47">
        <f t="shared" si="61"/>
        <v>0</v>
      </c>
      <c r="AS47">
        <f t="shared" si="62"/>
        <v>0</v>
      </c>
      <c r="AT47">
        <f t="shared" si="63"/>
        <v>0</v>
      </c>
      <c r="AU47">
        <f t="shared" si="64"/>
        <v>0</v>
      </c>
      <c r="AV47">
        <f t="shared" si="65"/>
        <v>0</v>
      </c>
      <c r="AW47">
        <f t="shared" si="66"/>
        <v>0</v>
      </c>
      <c r="AX47">
        <f t="shared" si="67"/>
        <v>0</v>
      </c>
      <c r="AY47">
        <f t="shared" si="68"/>
        <v>0</v>
      </c>
      <c r="AZ47">
        <f t="shared" si="69"/>
        <v>0</v>
      </c>
      <c r="BA47">
        <f t="shared" si="70"/>
        <v>0</v>
      </c>
      <c r="BB47">
        <f t="shared" si="71"/>
        <v>0</v>
      </c>
      <c r="BC47">
        <f t="shared" si="72"/>
        <v>0</v>
      </c>
      <c r="BD47">
        <f t="shared" si="73"/>
        <v>0</v>
      </c>
      <c r="BE47" s="22">
        <f t="shared" ref="BE47:BR47" si="84">BD47+LARGE($AO47:$BC47,BE$4)</f>
        <v>0</v>
      </c>
      <c r="BF47" s="22">
        <f t="shared" si="84"/>
        <v>0</v>
      </c>
      <c r="BG47" s="22">
        <f t="shared" si="84"/>
        <v>0</v>
      </c>
      <c r="BH47" s="22">
        <f t="shared" si="84"/>
        <v>0</v>
      </c>
      <c r="BI47" s="22">
        <f t="shared" si="84"/>
        <v>0</v>
      </c>
      <c r="BJ47" s="22">
        <f t="shared" si="84"/>
        <v>0</v>
      </c>
      <c r="BK47" s="22">
        <f t="shared" si="84"/>
        <v>0</v>
      </c>
      <c r="BL47" s="22">
        <f t="shared" si="84"/>
        <v>0</v>
      </c>
      <c r="BM47" s="22">
        <f t="shared" si="84"/>
        <v>0</v>
      </c>
      <c r="BN47" s="22">
        <f t="shared" si="84"/>
        <v>0</v>
      </c>
      <c r="BO47" s="22">
        <f t="shared" si="84"/>
        <v>0</v>
      </c>
      <c r="BP47" s="22">
        <f t="shared" si="84"/>
        <v>0</v>
      </c>
      <c r="BQ47" s="22">
        <f t="shared" si="84"/>
        <v>0</v>
      </c>
      <c r="BR47" s="22">
        <f t="shared" si="84"/>
        <v>0</v>
      </c>
    </row>
    <row r="48" spans="1:70" ht="16.5">
      <c r="A48" s="14" t="s">
        <v>885</v>
      </c>
      <c r="B48" s="61" t="str">
        <f>IF(ISNA(VLOOKUP(A48,'Licenciés Jeunes 2023'!A:C,3,0)),"",VLOOKUP(A48,'Licenciés Jeunes 2023'!A:C,3,0))</f>
        <v/>
      </c>
      <c r="C48" s="32" t="str">
        <f>IF(ISNA(VLOOKUP(A48,'Licenciés Jeunes 2023'!A:C,2,0)),"",VLOOKUP(A48,'Licenciés Jeunes 2023'!A:C,2,0))</f>
        <v/>
      </c>
      <c r="D48" s="32" t="str">
        <f>IF(ISNA(VLOOKUP(A48,'Licenciés Jeunes 2023'!A:F,6,0)),"",VLOOKUP(A48,'Licenciés Jeunes 2023'!A:F,6,0))</f>
        <v/>
      </c>
      <c r="E48" s="6"/>
      <c r="F48" s="2">
        <f>IF(E$2="Bike &amp; Run",IF(ISNA(VLOOKUP(E48,Paramètres!$B$3:$C$56,2,FALSE)),0,VLOOKUP(E48,Paramètres!$B$3:$C$56,2,FALSE)*Paramètres!$K$3),IF(OR(E48="",OR($D48="",$D48="NL",$D48="HORS LIGUE")),0,VLOOKUP(IF(OR(E48="",OR($D48="",$D48="NL",$D48="HORS LIGUE")),"",COUNTIFS($D$5:$D$72,"&lt;&gt;"&amp;"",$D$5:$D$72,"&lt;&gt;"&amp;"NL",$D$5:$D$72,"&lt;&gt;"&amp;"HORS LIGUE",E$5:E$72,"&lt;"&amp;E48)+1),Paramètres!$B$3:$C$56,2,FALSE)*Paramètres!$K$3))</f>
        <v>0</v>
      </c>
      <c r="G48" s="4"/>
      <c r="H48" s="2">
        <f>IF(G$2="Bike &amp; Run",IF(ISNA(VLOOKUP(G48,Paramètres!$B$3:$C$56,2,FALSE)),0,VLOOKUP(G48,Paramètres!$B$3:$C$56,2,FALSE)*Paramètres!$K$4),IF(OR(G48="",OR($D48="",$D48="NL",$D48="HORS LIGUE")),0,VLOOKUP(IF(OR(G48="",OR($D48="",$D48="NL",$D48="HORS LIGUE")),"",COUNTIFS($D$5:$D$72,"&lt;&gt;"&amp;"",$D$5:$D$72,"&lt;&gt;"&amp;"NL",$D$5:$D$72,"&lt;&gt;"&amp;"HORS LIGUE",G$5:G$72,"&lt;"&amp;G48)+1),Paramètres!$B$3:$C$56,2,FALSE)*Paramètres!$K$4))</f>
        <v>0</v>
      </c>
      <c r="I48" s="36"/>
      <c r="J48" s="2">
        <f>IF(I$2="Bike &amp; Run",IF(ISNA(VLOOKUP(I48,Paramètres!$B$3:$C$56,2,FALSE)),0,VLOOKUP(I48,Paramètres!$B$3:$C$56,2,FALSE)*Paramètres!$K$5),IF(OR(I48="",OR($D48="",$D48="NL",$D48="HORS LIGUE")),0,VLOOKUP(IF(OR(I48="",OR($D48="",$D48="NL",$D48="HORS LIGUE")),"",COUNTIFS($D$5:$D$72,"&lt;&gt;"&amp;"",$D$5:$D$72,"&lt;&gt;"&amp;"NL",$D$5:$D$72,"&lt;&gt;"&amp;"HORS LIGUE",I$5:I$72,"&lt;"&amp;I48)+1),Paramètres!$B$3:$C$56,2,FALSE)*Paramètres!$K$5))</f>
        <v>0</v>
      </c>
      <c r="K48" s="4"/>
      <c r="L48" s="2">
        <f>IF(K$2="Bike &amp; Run",IF(ISNA(VLOOKUP(K48,Paramètres!$B$3:$C$56,2,FALSE)),0,VLOOKUP(K48,Paramètres!$B$3:$C$56,2,FALSE)*Paramètres!$K$6),IF(OR(K48="",OR($D48="",$D48="NL",$D48="HORS LIGUE")),0,VLOOKUP(IF(OR(K48="",OR($D48="",$D48="NL",$D48="HORS LIGUE")),"",COUNTIFS($D$5:$D$72,"&lt;&gt;"&amp;"",$D$5:$D$72,"&lt;&gt;"&amp;"NL",$D$5:$D$72,"&lt;&gt;"&amp;"HORS LIGUE",K$5:K$72,"&lt;"&amp;K48)+1),Paramètres!$B$3:$C$56,2,FALSE)*Paramètres!$K$6))</f>
        <v>0</v>
      </c>
      <c r="M48" s="4"/>
      <c r="N48" s="2">
        <f>IF(M$2="Bike &amp; Run",IF(ISNA(VLOOKUP(M48,Paramètres!$B$3:$C$56,2,FALSE)),0,VLOOKUP(M48,Paramètres!$B$3:$C$56,2,FALSE)*Paramètres!$K$7),IF(OR(M48="",OR($D48="",$D48="NL",$D48="HORS LIGUE")),0,VLOOKUP(IF(OR(M48="",OR($D48="",$D48="NL",$D48="HORS LIGUE")),"",COUNTIFS($D$5:$D$72,"&lt;&gt;"&amp;"",$D$5:$D$72,"&lt;&gt;"&amp;"NL",$D$5:$D$72,"&lt;&gt;"&amp;"HORS LIGUE",M$5:M$72,"&lt;"&amp;M48)+1),Paramètres!$B$3:$C$56,2,FALSE)*Paramètres!$K$7))</f>
        <v>0</v>
      </c>
      <c r="O48" s="46"/>
      <c r="P48" s="2">
        <f>IF(O$2="Bike &amp; Run",IF(ISNA(VLOOKUP(O48,Paramètres!$B$3:$C$56,2,FALSE)),0,VLOOKUP(O48,Paramètres!$B$3:$C$56,2,FALSE)*Paramètres!$K$8),IF(OR(O48="",OR($D48="",$D48="NL",$D48="HORS LIGUE")),0,VLOOKUP(IF(OR(O48="",OR($D48="",$D48="NL",$D48="HORS LIGUE")),"",COUNTIFS($D$5:$D$72,"&lt;&gt;"&amp;"",$D$5:$D$72,"&lt;&gt;"&amp;"NL",$D$5:$D$72,"&lt;&gt;"&amp;"HORS LIGUE",O$5:O$72,"&lt;"&amp;O48)+1),Paramètres!$B$3:$C$56,2,FALSE)*Paramètres!$K$8))</f>
        <v>0</v>
      </c>
      <c r="Q48" s="46"/>
      <c r="R48" s="2">
        <f>IF(Q$2="Bike &amp; Run",IF(ISNA(VLOOKUP(Q48,Paramètres!$B$3:$C$56,2,FALSE)),0,VLOOKUP(Q48,Paramètres!$B$3:$C$56,2,FALSE)*Paramètres!$K$9),IF(OR(Q48="",OR($D48="",$D48="NL",$D48="HORS LIGUE")),0,VLOOKUP(IF(OR(Q48="",OR($D48="",$D48="NL",$D48="HORS LIGUE")),"",COUNTIFS($D$5:$D$72,"&lt;&gt;"&amp;"",$D$5:$D$72,"&lt;&gt;"&amp;"NL",$D$5:$D$72,"&lt;&gt;"&amp;"HORS LIGUE",Q$5:Q$72,"&lt;"&amp;Q48)+1),Paramètres!$B$3:$C$56,2,FALSE)*Paramètres!$K$9))</f>
        <v>0</v>
      </c>
      <c r="S48" s="46"/>
      <c r="T48" s="2">
        <f>IF(S$2="Bike &amp; Run",IF(ISNA(VLOOKUP(S48,Paramètres!$B$3:$C$56,2,FALSE)),0,VLOOKUP(S48,Paramètres!$B$3:$C$56,2,FALSE)*Paramètres!$K$10),IF(OR(S48="",OR($D48="",$D48="NL",$D48="HORS LIGUE")),0,VLOOKUP(IF(OR(S48="",OR($D48="",$D48="NL",$D48="HORS LIGUE")),"",COUNTIFS($D$5:$D$72,"&lt;&gt;"&amp;"",$D$5:$D$72,"&lt;&gt;"&amp;"NL",$D$5:$D$72,"&lt;&gt;"&amp;"HORS LIGUE",S$5:S$72,"&lt;"&amp;S48)+1),Paramètres!$B$3:$C$56,2,FALSE)*Paramètres!$K$10))</f>
        <v>0</v>
      </c>
      <c r="U48" s="46"/>
      <c r="V48" s="2">
        <f>IF(U$2="Bike &amp; Run",IF(ISNA(VLOOKUP(U48,Paramètres!$B$3:$C$56,2,FALSE)),0,VLOOKUP(U48,Paramètres!$B$3:$C$56,2,FALSE)*Paramètres!$K$11),IF(OR(U48="",OR($D48="",$D48="NL",$D48="HORS LIGUE")),0,VLOOKUP(IF(OR(U48="",OR($D48="",$D48="NL",$D48="HORS LIGUE")),"",COUNTIFS($D$5:$D$72,"&lt;&gt;"&amp;"",$D$5:$D$72,"&lt;&gt;"&amp;"NL",$D$5:$D$72,"&lt;&gt;"&amp;"HORS LIGUE",U$5:U$72,"&lt;"&amp;U48)+1),Paramètres!$B$3:$C$56,2,FALSE)*Paramètres!$K$11))</f>
        <v>0</v>
      </c>
      <c r="W48" s="46"/>
      <c r="X48" s="2">
        <f>IF(W$2="Bike &amp; Run",IF(ISNA(VLOOKUP(W48,Paramètres!$B$3:$C$56,2,FALSE)),0,VLOOKUP(W48,Paramètres!$B$3:$C$56,2,FALSE)*Paramètres!$K$12),IF(OR(W48="",OR($D48="",$D48="NL",$D48="HORS LIGUE")),0,VLOOKUP(IF(OR(W48="",OR($D48="",$D48="NL",$D48="HORS LIGUE")),"",COUNTIFS($D$5:$D$72,"&lt;&gt;"&amp;"",$D$5:$D$72,"&lt;&gt;"&amp;"NL",$D$5:$D$72,"&lt;&gt;"&amp;"HORS LIGUE",W$5:W$72,"&lt;"&amp;W48)+1),Paramètres!$B$3:$C$56,2,FALSE)*Paramètres!$K$12))</f>
        <v>0</v>
      </c>
      <c r="Y48" s="46"/>
      <c r="Z48" s="2">
        <f>IF(Y$2="Bike &amp; Run",IF(ISNA(VLOOKUP(Y48,Paramètres!$B$3:$C$56,2,FALSE)),0,VLOOKUP(Y48,Paramètres!$B$3:$C$56,2,FALSE)*Paramètres!$K$13),IF(OR(Y48="",OR($D48="",$D48="NL",$D48="HORS LIGUE")),0,VLOOKUP(IF(OR(Y48="",OR($D48="",$D48="NL",$D48="HORS LIGUE")),"",COUNTIFS($D$5:$D$72,"&lt;&gt;"&amp;"",$D$5:$D$72,"&lt;&gt;"&amp;"NL",$D$5:$D$72,"&lt;&gt;"&amp;"HORS LIGUE",Y$5:Y$72,"&lt;"&amp;Y48)+1),Paramètres!$B$3:$C$56,2,FALSE)*Paramètres!$K$13))</f>
        <v>0</v>
      </c>
      <c r="AA48" s="46"/>
      <c r="AB48" s="2">
        <f>IF(AA$2="Bike &amp; Run",IF(ISNA(VLOOKUP(AA48,Paramètres!$B$3:$C$56,2,FALSE)),0,VLOOKUP(AA48,Paramètres!$B$3:$C$56,2,FALSE)*Paramètres!$K$14),IF(OR(AA48="",OR($D48="",$D48="NL",$D48="HORS LIGUE")),0,VLOOKUP(IF(OR(AA48="",OR($D48="",$D48="NL",$D48="HORS LIGUE")),"",COUNTIFS($D$5:$D$72,"&lt;&gt;"&amp;"",$D$5:$D$72,"&lt;&gt;"&amp;"NL",$D$5:$D$72,"&lt;&gt;"&amp;"HORS LIGUE",AA$5:AA$72,"&lt;"&amp;AA48)+1),Paramètres!$B$3:$C$56,2,FALSE)*Paramètres!$K$14))</f>
        <v>0</v>
      </c>
      <c r="AC48" s="46"/>
      <c r="AD48" s="2">
        <f>IF(AC$2="Bike &amp; Run",IF(ISNA(VLOOKUP(AC48,Paramètres!$B$3:$C$56,2,FALSE)),0,VLOOKUP(AC48,Paramètres!$B$3:$C$56,2,FALSE)*Paramètres!$K$15),IF(OR(AC48="",OR($D48="",$D48="NL",$D48="HORS LIGUE")),0,VLOOKUP(IF(OR(AC48="",OR($D48="",$D48="NL",$D48="HORS LIGUE")),"",COUNTIFS($D$5:$D$72,"&lt;&gt;"&amp;"",$D$5:$D$72,"&lt;&gt;"&amp;"NL",$D$5:$D$72,"&lt;&gt;"&amp;"HORS LIGUE",AC$5:AC$72,"&lt;"&amp;AC48)+1),Paramètres!$B$3:$C$56,2,FALSE)*Paramètres!$K$15))</f>
        <v>0</v>
      </c>
      <c r="AE48" s="46"/>
      <c r="AF48" s="2">
        <f>IF(AE$2="Bike &amp; Run",IF(ISNA(VLOOKUP(AE48,Paramètres!$B$3:$C$56,2,FALSE)),0,VLOOKUP(AE48,Paramètres!$B$3:$C$56,2,FALSE)*Paramètres!$K$16),IF(OR(AE48="",OR($D48="",$D48="NL",$D48="HORS LIGUE")),0,VLOOKUP(IF(OR(AE48="",OR($D48="",$D48="NL",$D48="HORS LIGUE")),"",COUNTIFS($D$5:$D$72,"&lt;&gt;"&amp;"",$D$5:$D$72,"&lt;&gt;"&amp;"NL",$D$5:$D$72,"&lt;&gt;"&amp;"HORS LIGUE",AE$5:AE$72,"&lt;"&amp;AE48)+1),Paramètres!$B$3:$C$56,2,FALSE)*Paramètres!$K$16))</f>
        <v>0</v>
      </c>
      <c r="AG48" s="46"/>
      <c r="AH48" s="2">
        <f>IF(AG$2="Bike &amp; Run",IF(ISNA(VLOOKUP(AG48,Paramètres!$B$3:$C$56,2,FALSE)),0,VLOOKUP(AG48,Paramètres!$B$3:$C$56,2,FALSE)*Paramètres!$K$17),IF(OR(AG48="",OR($D48="",$D48="NL",$D48="HORS LIGUE")),0,VLOOKUP(IF(OR(AG48="",OR($D48="",$D48="NL",$D48="HORS LIGUE")),"",COUNTIFS($D$5:$D$72,"&lt;&gt;"&amp;"",$D$5:$D$72,"&lt;&gt;"&amp;"NL",$D$5:$D$72,"&lt;&gt;"&amp;"HORS LIGUE",AG$5:AG$72,"&lt;"&amp;AG48)+1),Paramètres!$B$3:$C$56,2,FALSE)*Paramètres!$K$17))</f>
        <v>0</v>
      </c>
      <c r="AI48" s="40">
        <f t="shared" si="53"/>
        <v>0</v>
      </c>
      <c r="AJ48" s="3" t="str">
        <f t="shared" si="54"/>
        <v/>
      </c>
      <c r="AK48" s="5">
        <f t="shared" si="55"/>
        <v>0</v>
      </c>
      <c r="AL48" s="41">
        <f t="shared" si="56"/>
        <v>0</v>
      </c>
      <c r="AM48" s="33" t="str">
        <f t="shared" si="57"/>
        <v/>
      </c>
      <c r="AO48" s="22">
        <f t="shared" si="58"/>
        <v>0</v>
      </c>
      <c r="AP48">
        <f t="shared" si="59"/>
        <v>0</v>
      </c>
      <c r="AQ48">
        <f t="shared" si="60"/>
        <v>0</v>
      </c>
      <c r="AR48">
        <f t="shared" si="61"/>
        <v>0</v>
      </c>
      <c r="AS48">
        <f t="shared" si="62"/>
        <v>0</v>
      </c>
      <c r="AT48">
        <f t="shared" si="63"/>
        <v>0</v>
      </c>
      <c r="AU48">
        <f t="shared" si="64"/>
        <v>0</v>
      </c>
      <c r="AV48">
        <f t="shared" si="65"/>
        <v>0</v>
      </c>
      <c r="AW48">
        <f t="shared" si="66"/>
        <v>0</v>
      </c>
      <c r="AX48">
        <f t="shared" si="67"/>
        <v>0</v>
      </c>
      <c r="AY48">
        <f t="shared" si="68"/>
        <v>0</v>
      </c>
      <c r="AZ48">
        <f t="shared" si="69"/>
        <v>0</v>
      </c>
      <c r="BA48">
        <f t="shared" si="70"/>
        <v>0</v>
      </c>
      <c r="BB48">
        <f t="shared" si="71"/>
        <v>0</v>
      </c>
      <c r="BC48">
        <f t="shared" si="72"/>
        <v>0</v>
      </c>
      <c r="BD48">
        <f t="shared" si="73"/>
        <v>0</v>
      </c>
      <c r="BE48" s="22">
        <f t="shared" ref="BE48:BR48" si="85">BD48+LARGE($AO48:$BC48,BE$4)</f>
        <v>0</v>
      </c>
      <c r="BF48" s="22">
        <f t="shared" si="85"/>
        <v>0</v>
      </c>
      <c r="BG48" s="22">
        <f t="shared" si="85"/>
        <v>0</v>
      </c>
      <c r="BH48" s="22">
        <f t="shared" si="85"/>
        <v>0</v>
      </c>
      <c r="BI48" s="22">
        <f t="shared" si="85"/>
        <v>0</v>
      </c>
      <c r="BJ48" s="22">
        <f t="shared" si="85"/>
        <v>0</v>
      </c>
      <c r="BK48" s="22">
        <f t="shared" si="85"/>
        <v>0</v>
      </c>
      <c r="BL48" s="22">
        <f t="shared" si="85"/>
        <v>0</v>
      </c>
      <c r="BM48" s="22">
        <f t="shared" si="85"/>
        <v>0</v>
      </c>
      <c r="BN48" s="22">
        <f t="shared" si="85"/>
        <v>0</v>
      </c>
      <c r="BO48" s="22">
        <f t="shared" si="85"/>
        <v>0</v>
      </c>
      <c r="BP48" s="22">
        <f t="shared" si="85"/>
        <v>0</v>
      </c>
      <c r="BQ48" s="22">
        <f t="shared" si="85"/>
        <v>0</v>
      </c>
      <c r="BR48" s="22">
        <f t="shared" si="85"/>
        <v>0</v>
      </c>
    </row>
    <row r="49" spans="1:70" ht="16.5">
      <c r="A49" s="14" t="s">
        <v>895</v>
      </c>
      <c r="B49" s="61" t="str">
        <f>IF(ISNA(VLOOKUP(A49,'Licenciés Jeunes 2023'!A:C,3,0)),"",VLOOKUP(A49,'Licenciés Jeunes 2023'!A:C,3,0))</f>
        <v/>
      </c>
      <c r="C49" s="32" t="str">
        <f>IF(ISNA(VLOOKUP(A49,'Licenciés Jeunes 2023'!A:C,2,0)),"",VLOOKUP(A49,'Licenciés Jeunes 2023'!A:C,2,0))</f>
        <v/>
      </c>
      <c r="D49" s="32" t="str">
        <f>IF(ISNA(VLOOKUP(A49,'Licenciés Jeunes 2023'!A:F,6,0)),"",VLOOKUP(A49,'Licenciés Jeunes 2023'!A:F,6,0))</f>
        <v/>
      </c>
      <c r="E49" s="6"/>
      <c r="F49" s="2">
        <f>IF(E$2="Bike &amp; Run",IF(ISNA(VLOOKUP(E49,Paramètres!$B$3:$C$56,2,FALSE)),0,VLOOKUP(E49,Paramètres!$B$3:$C$56,2,FALSE)*Paramètres!$K$3),IF(OR(E49="",OR($D49="",$D49="NL",$D49="HORS LIGUE")),0,VLOOKUP(IF(OR(E49="",OR($D49="",$D49="NL",$D49="HORS LIGUE")),"",COUNTIFS($D$5:$D$72,"&lt;&gt;"&amp;"",$D$5:$D$72,"&lt;&gt;"&amp;"NL",$D$5:$D$72,"&lt;&gt;"&amp;"HORS LIGUE",E$5:E$72,"&lt;"&amp;E49)+1),Paramètres!$B$3:$C$56,2,FALSE)*Paramètres!$K$3))</f>
        <v>0</v>
      </c>
      <c r="G49" s="4"/>
      <c r="H49" s="2">
        <f>IF(G$2="Bike &amp; Run",IF(ISNA(VLOOKUP(G49,Paramètres!$B$3:$C$56,2,FALSE)),0,VLOOKUP(G49,Paramètres!$B$3:$C$56,2,FALSE)*Paramètres!$K$4),IF(OR(G49="",OR($D49="",$D49="NL",$D49="HORS LIGUE")),0,VLOOKUP(IF(OR(G49="",OR($D49="",$D49="NL",$D49="HORS LIGUE")),"",COUNTIFS($D$5:$D$72,"&lt;&gt;"&amp;"",$D$5:$D$72,"&lt;&gt;"&amp;"NL",$D$5:$D$72,"&lt;&gt;"&amp;"HORS LIGUE",G$5:G$72,"&lt;"&amp;G49)+1),Paramètres!$B$3:$C$56,2,FALSE)*Paramètres!$K$4))</f>
        <v>0</v>
      </c>
      <c r="I49" s="36"/>
      <c r="J49" s="2">
        <f>IF(I$2="Bike &amp; Run",IF(ISNA(VLOOKUP(I49,Paramètres!$B$3:$C$56,2,FALSE)),0,VLOOKUP(I49,Paramètres!$B$3:$C$56,2,FALSE)*Paramètres!$K$5),IF(OR(I49="",OR($D49="",$D49="NL",$D49="HORS LIGUE")),0,VLOOKUP(IF(OR(I49="",OR($D49="",$D49="NL",$D49="HORS LIGUE")),"",COUNTIFS($D$5:$D$72,"&lt;&gt;"&amp;"",$D$5:$D$72,"&lt;&gt;"&amp;"NL",$D$5:$D$72,"&lt;&gt;"&amp;"HORS LIGUE",I$5:I$72,"&lt;"&amp;I49)+1),Paramètres!$B$3:$C$56,2,FALSE)*Paramètres!$K$5))</f>
        <v>0</v>
      </c>
      <c r="K49" s="4"/>
      <c r="L49" s="2">
        <f>IF(K$2="Bike &amp; Run",IF(ISNA(VLOOKUP(K49,Paramètres!$B$3:$C$56,2,FALSE)),0,VLOOKUP(K49,Paramètres!$B$3:$C$56,2,FALSE)*Paramètres!$K$6),IF(OR(K49="",OR($D49="",$D49="NL",$D49="HORS LIGUE")),0,VLOOKUP(IF(OR(K49="",OR($D49="",$D49="NL",$D49="HORS LIGUE")),"",COUNTIFS($D$5:$D$72,"&lt;&gt;"&amp;"",$D$5:$D$72,"&lt;&gt;"&amp;"NL",$D$5:$D$72,"&lt;&gt;"&amp;"HORS LIGUE",K$5:K$72,"&lt;"&amp;K49)+1),Paramètres!$B$3:$C$56,2,FALSE)*Paramètres!$K$6))</f>
        <v>0</v>
      </c>
      <c r="M49" s="4"/>
      <c r="N49" s="2">
        <f>IF(M$2="Bike &amp; Run",IF(ISNA(VLOOKUP(M49,Paramètres!$B$3:$C$56,2,FALSE)),0,VLOOKUP(M49,Paramètres!$B$3:$C$56,2,FALSE)*Paramètres!$K$7),IF(OR(M49="",OR($D49="",$D49="NL",$D49="HORS LIGUE")),0,VLOOKUP(IF(OR(M49="",OR($D49="",$D49="NL",$D49="HORS LIGUE")),"",COUNTIFS($D$5:$D$72,"&lt;&gt;"&amp;"",$D$5:$D$72,"&lt;&gt;"&amp;"NL",$D$5:$D$72,"&lt;&gt;"&amp;"HORS LIGUE",M$5:M$72,"&lt;"&amp;M49)+1),Paramètres!$B$3:$C$56,2,FALSE)*Paramètres!$K$7))</f>
        <v>0</v>
      </c>
      <c r="O49" s="46"/>
      <c r="P49" s="2">
        <f>IF(O$2="Bike &amp; Run",IF(ISNA(VLOOKUP(O49,Paramètres!$B$3:$C$56,2,FALSE)),0,VLOOKUP(O49,Paramètres!$B$3:$C$56,2,FALSE)*Paramètres!$K$8),IF(OR(O49="",OR($D49="",$D49="NL",$D49="HORS LIGUE")),0,VLOOKUP(IF(OR(O49="",OR($D49="",$D49="NL",$D49="HORS LIGUE")),"",COUNTIFS($D$5:$D$72,"&lt;&gt;"&amp;"",$D$5:$D$72,"&lt;&gt;"&amp;"NL",$D$5:$D$72,"&lt;&gt;"&amp;"HORS LIGUE",O$5:O$72,"&lt;"&amp;O49)+1),Paramètres!$B$3:$C$56,2,FALSE)*Paramètres!$K$8))</f>
        <v>0</v>
      </c>
      <c r="Q49" s="46"/>
      <c r="R49" s="2">
        <f>IF(Q$2="Bike &amp; Run",IF(ISNA(VLOOKUP(Q49,Paramètres!$B$3:$C$56,2,FALSE)),0,VLOOKUP(Q49,Paramètres!$B$3:$C$56,2,FALSE)*Paramètres!$K$9),IF(OR(Q49="",OR($D49="",$D49="NL",$D49="HORS LIGUE")),0,VLOOKUP(IF(OR(Q49="",OR($D49="",$D49="NL",$D49="HORS LIGUE")),"",COUNTIFS($D$5:$D$72,"&lt;&gt;"&amp;"",$D$5:$D$72,"&lt;&gt;"&amp;"NL",$D$5:$D$72,"&lt;&gt;"&amp;"HORS LIGUE",Q$5:Q$72,"&lt;"&amp;Q49)+1),Paramètres!$B$3:$C$56,2,FALSE)*Paramètres!$K$9))</f>
        <v>0</v>
      </c>
      <c r="S49" s="46"/>
      <c r="T49" s="2">
        <f>IF(S$2="Bike &amp; Run",IF(ISNA(VLOOKUP(S49,Paramètres!$B$3:$C$56,2,FALSE)),0,VLOOKUP(S49,Paramètres!$B$3:$C$56,2,FALSE)*Paramètres!$K$10),IF(OR(S49="",OR($D49="",$D49="NL",$D49="HORS LIGUE")),0,VLOOKUP(IF(OR(S49="",OR($D49="",$D49="NL",$D49="HORS LIGUE")),"",COUNTIFS($D$5:$D$72,"&lt;&gt;"&amp;"",$D$5:$D$72,"&lt;&gt;"&amp;"NL",$D$5:$D$72,"&lt;&gt;"&amp;"HORS LIGUE",S$5:S$72,"&lt;"&amp;S49)+1),Paramètres!$B$3:$C$56,2,FALSE)*Paramètres!$K$10))</f>
        <v>0</v>
      </c>
      <c r="U49" s="46"/>
      <c r="V49" s="2">
        <f>IF(U$2="Bike &amp; Run",IF(ISNA(VLOOKUP(U49,Paramètres!$B$3:$C$56,2,FALSE)),0,VLOOKUP(U49,Paramètres!$B$3:$C$56,2,FALSE)*Paramètres!$K$11),IF(OR(U49="",OR($D49="",$D49="NL",$D49="HORS LIGUE")),0,VLOOKUP(IF(OR(U49="",OR($D49="",$D49="NL",$D49="HORS LIGUE")),"",COUNTIFS($D$5:$D$72,"&lt;&gt;"&amp;"",$D$5:$D$72,"&lt;&gt;"&amp;"NL",$D$5:$D$72,"&lt;&gt;"&amp;"HORS LIGUE",U$5:U$72,"&lt;"&amp;U49)+1),Paramètres!$B$3:$C$56,2,FALSE)*Paramètres!$K$11))</f>
        <v>0</v>
      </c>
      <c r="W49" s="46"/>
      <c r="X49" s="2">
        <f>IF(W$2="Bike &amp; Run",IF(ISNA(VLOOKUP(W49,Paramètres!$B$3:$C$56,2,FALSE)),0,VLOOKUP(W49,Paramètres!$B$3:$C$56,2,FALSE)*Paramètres!$K$12),IF(OR(W49="",OR($D49="",$D49="NL",$D49="HORS LIGUE")),0,VLOOKUP(IF(OR(W49="",OR($D49="",$D49="NL",$D49="HORS LIGUE")),"",COUNTIFS($D$5:$D$72,"&lt;&gt;"&amp;"",$D$5:$D$72,"&lt;&gt;"&amp;"NL",$D$5:$D$72,"&lt;&gt;"&amp;"HORS LIGUE",W$5:W$72,"&lt;"&amp;W49)+1),Paramètres!$B$3:$C$56,2,FALSE)*Paramètres!$K$12))</f>
        <v>0</v>
      </c>
      <c r="Y49" s="46"/>
      <c r="Z49" s="2">
        <f>IF(Y$2="Bike &amp; Run",IF(ISNA(VLOOKUP(Y49,Paramètres!$B$3:$C$56,2,FALSE)),0,VLOOKUP(Y49,Paramètres!$B$3:$C$56,2,FALSE)*Paramètres!$K$13),IF(OR(Y49="",OR($D49="",$D49="NL",$D49="HORS LIGUE")),0,VLOOKUP(IF(OR(Y49="",OR($D49="",$D49="NL",$D49="HORS LIGUE")),"",COUNTIFS($D$5:$D$72,"&lt;&gt;"&amp;"",$D$5:$D$72,"&lt;&gt;"&amp;"NL",$D$5:$D$72,"&lt;&gt;"&amp;"HORS LIGUE",Y$5:Y$72,"&lt;"&amp;Y49)+1),Paramètres!$B$3:$C$56,2,FALSE)*Paramètres!$K$13))</f>
        <v>0</v>
      </c>
      <c r="AA49" s="46"/>
      <c r="AB49" s="2">
        <f>IF(AA$2="Bike &amp; Run",IF(ISNA(VLOOKUP(AA49,Paramètres!$B$3:$C$56,2,FALSE)),0,VLOOKUP(AA49,Paramètres!$B$3:$C$56,2,FALSE)*Paramètres!$K$14),IF(OR(AA49="",OR($D49="",$D49="NL",$D49="HORS LIGUE")),0,VLOOKUP(IF(OR(AA49="",OR($D49="",$D49="NL",$D49="HORS LIGUE")),"",COUNTIFS($D$5:$D$72,"&lt;&gt;"&amp;"",$D$5:$D$72,"&lt;&gt;"&amp;"NL",$D$5:$D$72,"&lt;&gt;"&amp;"HORS LIGUE",AA$5:AA$72,"&lt;"&amp;AA49)+1),Paramètres!$B$3:$C$56,2,FALSE)*Paramètres!$K$14))</f>
        <v>0</v>
      </c>
      <c r="AC49" s="46"/>
      <c r="AD49" s="2">
        <f>IF(AC$2="Bike &amp; Run",IF(ISNA(VLOOKUP(AC49,Paramètres!$B$3:$C$56,2,FALSE)),0,VLOOKUP(AC49,Paramètres!$B$3:$C$56,2,FALSE)*Paramètres!$K$15),IF(OR(AC49="",OR($D49="",$D49="NL",$D49="HORS LIGUE")),0,VLOOKUP(IF(OR(AC49="",OR($D49="",$D49="NL",$D49="HORS LIGUE")),"",COUNTIFS($D$5:$D$72,"&lt;&gt;"&amp;"",$D$5:$D$72,"&lt;&gt;"&amp;"NL",$D$5:$D$72,"&lt;&gt;"&amp;"HORS LIGUE",AC$5:AC$72,"&lt;"&amp;AC49)+1),Paramètres!$B$3:$C$56,2,FALSE)*Paramètres!$K$15))</f>
        <v>0</v>
      </c>
      <c r="AE49" s="46"/>
      <c r="AF49" s="2">
        <f>IF(AE$2="Bike &amp; Run",IF(ISNA(VLOOKUP(AE49,Paramètres!$B$3:$C$56,2,FALSE)),0,VLOOKUP(AE49,Paramètres!$B$3:$C$56,2,FALSE)*Paramètres!$K$16),IF(OR(AE49="",OR($D49="",$D49="NL",$D49="HORS LIGUE")),0,VLOOKUP(IF(OR(AE49="",OR($D49="",$D49="NL",$D49="HORS LIGUE")),"",COUNTIFS($D$5:$D$72,"&lt;&gt;"&amp;"",$D$5:$D$72,"&lt;&gt;"&amp;"NL",$D$5:$D$72,"&lt;&gt;"&amp;"HORS LIGUE",AE$5:AE$72,"&lt;"&amp;AE49)+1),Paramètres!$B$3:$C$56,2,FALSE)*Paramètres!$K$16))</f>
        <v>0</v>
      </c>
      <c r="AG49" s="46"/>
      <c r="AH49" s="2">
        <f>IF(AG$2="Bike &amp; Run",IF(ISNA(VLOOKUP(AG49,Paramètres!$B$3:$C$56,2,FALSE)),0,VLOOKUP(AG49,Paramètres!$B$3:$C$56,2,FALSE)*Paramètres!$K$17),IF(OR(AG49="",OR($D49="",$D49="NL",$D49="HORS LIGUE")),0,VLOOKUP(IF(OR(AG49="",OR($D49="",$D49="NL",$D49="HORS LIGUE")),"",COUNTIFS($D$5:$D$72,"&lt;&gt;"&amp;"",$D$5:$D$72,"&lt;&gt;"&amp;"NL",$D$5:$D$72,"&lt;&gt;"&amp;"HORS LIGUE",AG$5:AG$72,"&lt;"&amp;AG49)+1),Paramètres!$B$3:$C$56,2,FALSE)*Paramètres!$K$17))</f>
        <v>0</v>
      </c>
      <c r="AI49" s="40">
        <f t="shared" si="53"/>
        <v>0</v>
      </c>
      <c r="AJ49" s="3" t="str">
        <f t="shared" si="54"/>
        <v/>
      </c>
      <c r="AK49" s="5">
        <f t="shared" si="55"/>
        <v>0</v>
      </c>
      <c r="AL49" s="41">
        <f t="shared" si="56"/>
        <v>0</v>
      </c>
      <c r="AM49" s="33" t="str">
        <f t="shared" si="57"/>
        <v/>
      </c>
      <c r="AO49" s="22">
        <f t="shared" si="58"/>
        <v>0</v>
      </c>
      <c r="AP49">
        <f t="shared" si="59"/>
        <v>0</v>
      </c>
      <c r="AQ49">
        <f t="shared" si="60"/>
        <v>0</v>
      </c>
      <c r="AR49">
        <f t="shared" si="61"/>
        <v>0</v>
      </c>
      <c r="AS49">
        <f t="shared" si="62"/>
        <v>0</v>
      </c>
      <c r="AT49">
        <f t="shared" si="63"/>
        <v>0</v>
      </c>
      <c r="AU49">
        <f t="shared" si="64"/>
        <v>0</v>
      </c>
      <c r="AV49">
        <f t="shared" si="65"/>
        <v>0</v>
      </c>
      <c r="AW49">
        <f t="shared" si="66"/>
        <v>0</v>
      </c>
      <c r="AX49">
        <f t="shared" si="67"/>
        <v>0</v>
      </c>
      <c r="AY49">
        <f t="shared" si="68"/>
        <v>0</v>
      </c>
      <c r="AZ49">
        <f t="shared" si="69"/>
        <v>0</v>
      </c>
      <c r="BA49">
        <f t="shared" si="70"/>
        <v>0</v>
      </c>
      <c r="BB49">
        <f t="shared" si="71"/>
        <v>0</v>
      </c>
      <c r="BC49">
        <f t="shared" si="72"/>
        <v>0</v>
      </c>
      <c r="BD49">
        <f t="shared" si="73"/>
        <v>0</v>
      </c>
      <c r="BE49" s="22">
        <f t="shared" ref="BE49:BR49" si="86">BD49+LARGE($AO49:$BC49,BE$4)</f>
        <v>0</v>
      </c>
      <c r="BF49" s="22">
        <f t="shared" si="86"/>
        <v>0</v>
      </c>
      <c r="BG49" s="22">
        <f t="shared" si="86"/>
        <v>0</v>
      </c>
      <c r="BH49" s="22">
        <f t="shared" si="86"/>
        <v>0</v>
      </c>
      <c r="BI49" s="22">
        <f t="shared" si="86"/>
        <v>0</v>
      </c>
      <c r="BJ49" s="22">
        <f t="shared" si="86"/>
        <v>0</v>
      </c>
      <c r="BK49" s="22">
        <f t="shared" si="86"/>
        <v>0</v>
      </c>
      <c r="BL49" s="22">
        <f t="shared" si="86"/>
        <v>0</v>
      </c>
      <c r="BM49" s="22">
        <f t="shared" si="86"/>
        <v>0</v>
      </c>
      <c r="BN49" s="22">
        <f t="shared" si="86"/>
        <v>0</v>
      </c>
      <c r="BO49" s="22">
        <f t="shared" si="86"/>
        <v>0</v>
      </c>
      <c r="BP49" s="22">
        <f t="shared" si="86"/>
        <v>0</v>
      </c>
      <c r="BQ49" s="22">
        <f t="shared" si="86"/>
        <v>0</v>
      </c>
      <c r="BR49" s="22">
        <f t="shared" si="86"/>
        <v>0</v>
      </c>
    </row>
    <row r="50" spans="1:70" ht="16.5">
      <c r="A50" s="14" t="s">
        <v>904</v>
      </c>
      <c r="B50" s="61" t="str">
        <f>IF(ISNA(VLOOKUP(A50,'Licenciés Jeunes 2023'!A:C,3,0)),"",VLOOKUP(A50,'Licenciés Jeunes 2023'!A:C,3,0))</f>
        <v/>
      </c>
      <c r="C50" s="32" t="str">
        <f>IF(ISNA(VLOOKUP(A50,'Licenciés Jeunes 2023'!A:C,2,0)),"",VLOOKUP(A50,'Licenciés Jeunes 2023'!A:C,2,0))</f>
        <v/>
      </c>
      <c r="D50" s="32" t="str">
        <f>IF(ISNA(VLOOKUP(A50,'Licenciés Jeunes 2023'!A:F,6,0)),"",VLOOKUP(A50,'Licenciés Jeunes 2023'!A:F,6,0))</f>
        <v/>
      </c>
      <c r="E50" s="6"/>
      <c r="F50" s="2">
        <f>IF(E$2="Bike &amp; Run",IF(ISNA(VLOOKUP(E50,Paramètres!$B$3:$C$56,2,FALSE)),0,VLOOKUP(E50,Paramètres!$B$3:$C$56,2,FALSE)*Paramètres!$K$3),IF(OR(E50="",OR($D50="",$D50="NL",$D50="HORS LIGUE")),0,VLOOKUP(IF(OR(E50="",OR($D50="",$D50="NL",$D50="HORS LIGUE")),"",COUNTIFS($D$5:$D$72,"&lt;&gt;"&amp;"",$D$5:$D$72,"&lt;&gt;"&amp;"NL",$D$5:$D$72,"&lt;&gt;"&amp;"HORS LIGUE",E$5:E$72,"&lt;"&amp;E50)+1),Paramètres!$B$3:$C$56,2,FALSE)*Paramètres!$K$3))</f>
        <v>0</v>
      </c>
      <c r="G50" s="4"/>
      <c r="H50" s="2">
        <f>IF(G$2="Bike &amp; Run",IF(ISNA(VLOOKUP(G50,Paramètres!$B$3:$C$56,2,FALSE)),0,VLOOKUP(G50,Paramètres!$B$3:$C$56,2,FALSE)*Paramètres!$K$4),IF(OR(G50="",OR($D50="",$D50="NL",$D50="HORS LIGUE")),0,VLOOKUP(IF(OR(G50="",OR($D50="",$D50="NL",$D50="HORS LIGUE")),"",COUNTIFS($D$5:$D$72,"&lt;&gt;"&amp;"",$D$5:$D$72,"&lt;&gt;"&amp;"NL",$D$5:$D$72,"&lt;&gt;"&amp;"HORS LIGUE",G$5:G$72,"&lt;"&amp;G50)+1),Paramètres!$B$3:$C$56,2,FALSE)*Paramètres!$K$4))</f>
        <v>0</v>
      </c>
      <c r="I50" s="36"/>
      <c r="J50" s="2">
        <f>IF(I$2="Bike &amp; Run",IF(ISNA(VLOOKUP(I50,Paramètres!$B$3:$C$56,2,FALSE)),0,VLOOKUP(I50,Paramètres!$B$3:$C$56,2,FALSE)*Paramètres!$K$5),IF(OR(I50="",OR($D50="",$D50="NL",$D50="HORS LIGUE")),0,VLOOKUP(IF(OR(I50="",OR($D50="",$D50="NL",$D50="HORS LIGUE")),"",COUNTIFS($D$5:$D$72,"&lt;&gt;"&amp;"",$D$5:$D$72,"&lt;&gt;"&amp;"NL",$D$5:$D$72,"&lt;&gt;"&amp;"HORS LIGUE",I$5:I$72,"&lt;"&amp;I50)+1),Paramètres!$B$3:$C$56,2,FALSE)*Paramètres!$K$5))</f>
        <v>0</v>
      </c>
      <c r="K50" s="4"/>
      <c r="L50" s="2">
        <f>IF(K$2="Bike &amp; Run",IF(ISNA(VLOOKUP(K50,Paramètres!$B$3:$C$56,2,FALSE)),0,VLOOKUP(K50,Paramètres!$B$3:$C$56,2,FALSE)*Paramètres!$K$6),IF(OR(K50="",OR($D50="",$D50="NL",$D50="HORS LIGUE")),0,VLOOKUP(IF(OR(K50="",OR($D50="",$D50="NL",$D50="HORS LIGUE")),"",COUNTIFS($D$5:$D$72,"&lt;&gt;"&amp;"",$D$5:$D$72,"&lt;&gt;"&amp;"NL",$D$5:$D$72,"&lt;&gt;"&amp;"HORS LIGUE",K$5:K$72,"&lt;"&amp;K50)+1),Paramètres!$B$3:$C$56,2,FALSE)*Paramètres!$K$6))</f>
        <v>0</v>
      </c>
      <c r="M50" s="4"/>
      <c r="N50" s="2">
        <f>IF(M$2="Bike &amp; Run",IF(ISNA(VLOOKUP(M50,Paramètres!$B$3:$C$56,2,FALSE)),0,VLOOKUP(M50,Paramètres!$B$3:$C$56,2,FALSE)*Paramètres!$K$7),IF(OR(M50="",OR($D50="",$D50="NL",$D50="HORS LIGUE")),0,VLOOKUP(IF(OR(M50="",OR($D50="",$D50="NL",$D50="HORS LIGUE")),"",COUNTIFS($D$5:$D$72,"&lt;&gt;"&amp;"",$D$5:$D$72,"&lt;&gt;"&amp;"NL",$D$5:$D$72,"&lt;&gt;"&amp;"HORS LIGUE",M$5:M$72,"&lt;"&amp;M50)+1),Paramètres!$B$3:$C$56,2,FALSE)*Paramètres!$K$7))</f>
        <v>0</v>
      </c>
      <c r="O50" s="46"/>
      <c r="P50" s="2">
        <f>IF(O$2="Bike &amp; Run",IF(ISNA(VLOOKUP(O50,Paramètres!$B$3:$C$56,2,FALSE)),0,VLOOKUP(O50,Paramètres!$B$3:$C$56,2,FALSE)*Paramètres!$K$8),IF(OR(O50="",OR($D50="",$D50="NL",$D50="HORS LIGUE")),0,VLOOKUP(IF(OR(O50="",OR($D50="",$D50="NL",$D50="HORS LIGUE")),"",COUNTIFS($D$5:$D$72,"&lt;&gt;"&amp;"",$D$5:$D$72,"&lt;&gt;"&amp;"NL",$D$5:$D$72,"&lt;&gt;"&amp;"HORS LIGUE",O$5:O$72,"&lt;"&amp;O50)+1),Paramètres!$B$3:$C$56,2,FALSE)*Paramètres!$K$8))</f>
        <v>0</v>
      </c>
      <c r="Q50" s="46"/>
      <c r="R50" s="2">
        <f>IF(Q$2="Bike &amp; Run",IF(ISNA(VLOOKUP(Q50,Paramètres!$B$3:$C$56,2,FALSE)),0,VLOOKUP(Q50,Paramètres!$B$3:$C$56,2,FALSE)*Paramètres!$K$9),IF(OR(Q50="",OR($D50="",$D50="NL",$D50="HORS LIGUE")),0,VLOOKUP(IF(OR(Q50="",OR($D50="",$D50="NL",$D50="HORS LIGUE")),"",COUNTIFS($D$5:$D$72,"&lt;&gt;"&amp;"",$D$5:$D$72,"&lt;&gt;"&amp;"NL",$D$5:$D$72,"&lt;&gt;"&amp;"HORS LIGUE",Q$5:Q$72,"&lt;"&amp;Q50)+1),Paramètres!$B$3:$C$56,2,FALSE)*Paramètres!$K$9))</f>
        <v>0</v>
      </c>
      <c r="S50" s="46"/>
      <c r="T50" s="2">
        <f>IF(S$2="Bike &amp; Run",IF(ISNA(VLOOKUP(S50,Paramètres!$B$3:$C$56,2,FALSE)),0,VLOOKUP(S50,Paramètres!$B$3:$C$56,2,FALSE)*Paramètres!$K$10),IF(OR(S50="",OR($D50="",$D50="NL",$D50="HORS LIGUE")),0,VLOOKUP(IF(OR(S50="",OR($D50="",$D50="NL",$D50="HORS LIGUE")),"",COUNTIFS($D$5:$D$72,"&lt;&gt;"&amp;"",$D$5:$D$72,"&lt;&gt;"&amp;"NL",$D$5:$D$72,"&lt;&gt;"&amp;"HORS LIGUE",S$5:S$72,"&lt;"&amp;S50)+1),Paramètres!$B$3:$C$56,2,FALSE)*Paramètres!$K$10))</f>
        <v>0</v>
      </c>
      <c r="U50" s="46"/>
      <c r="V50" s="2">
        <f>IF(U$2="Bike &amp; Run",IF(ISNA(VLOOKUP(U50,Paramètres!$B$3:$C$56,2,FALSE)),0,VLOOKUP(U50,Paramètres!$B$3:$C$56,2,FALSE)*Paramètres!$K$11),IF(OR(U50="",OR($D50="",$D50="NL",$D50="HORS LIGUE")),0,VLOOKUP(IF(OR(U50="",OR($D50="",$D50="NL",$D50="HORS LIGUE")),"",COUNTIFS($D$5:$D$72,"&lt;&gt;"&amp;"",$D$5:$D$72,"&lt;&gt;"&amp;"NL",$D$5:$D$72,"&lt;&gt;"&amp;"HORS LIGUE",U$5:U$72,"&lt;"&amp;U50)+1),Paramètres!$B$3:$C$56,2,FALSE)*Paramètres!$K$11))</f>
        <v>0</v>
      </c>
      <c r="W50" s="46"/>
      <c r="X50" s="2">
        <f>IF(W$2="Bike &amp; Run",IF(ISNA(VLOOKUP(W50,Paramètres!$B$3:$C$56,2,FALSE)),0,VLOOKUP(W50,Paramètres!$B$3:$C$56,2,FALSE)*Paramètres!$K$12),IF(OR(W50="",OR($D50="",$D50="NL",$D50="HORS LIGUE")),0,VLOOKUP(IF(OR(W50="",OR($D50="",$D50="NL",$D50="HORS LIGUE")),"",COUNTIFS($D$5:$D$72,"&lt;&gt;"&amp;"",$D$5:$D$72,"&lt;&gt;"&amp;"NL",$D$5:$D$72,"&lt;&gt;"&amp;"HORS LIGUE",W$5:W$72,"&lt;"&amp;W50)+1),Paramètres!$B$3:$C$56,2,FALSE)*Paramètres!$K$12))</f>
        <v>0</v>
      </c>
      <c r="Y50" s="46"/>
      <c r="Z50" s="2">
        <f>IF(Y$2="Bike &amp; Run",IF(ISNA(VLOOKUP(Y50,Paramètres!$B$3:$C$56,2,FALSE)),0,VLOOKUP(Y50,Paramètres!$B$3:$C$56,2,FALSE)*Paramètres!$K$13),IF(OR(Y50="",OR($D50="",$D50="NL",$D50="HORS LIGUE")),0,VLOOKUP(IF(OR(Y50="",OR($D50="",$D50="NL",$D50="HORS LIGUE")),"",COUNTIFS($D$5:$D$72,"&lt;&gt;"&amp;"",$D$5:$D$72,"&lt;&gt;"&amp;"NL",$D$5:$D$72,"&lt;&gt;"&amp;"HORS LIGUE",Y$5:Y$72,"&lt;"&amp;Y50)+1),Paramètres!$B$3:$C$56,2,FALSE)*Paramètres!$K$13))</f>
        <v>0</v>
      </c>
      <c r="AA50" s="46"/>
      <c r="AB50" s="2">
        <f>IF(AA$2="Bike &amp; Run",IF(ISNA(VLOOKUP(AA50,Paramètres!$B$3:$C$56,2,FALSE)),0,VLOOKUP(AA50,Paramètres!$B$3:$C$56,2,FALSE)*Paramètres!$K$14),IF(OR(AA50="",OR($D50="",$D50="NL",$D50="HORS LIGUE")),0,VLOOKUP(IF(OR(AA50="",OR($D50="",$D50="NL",$D50="HORS LIGUE")),"",COUNTIFS($D$5:$D$72,"&lt;&gt;"&amp;"",$D$5:$D$72,"&lt;&gt;"&amp;"NL",$D$5:$D$72,"&lt;&gt;"&amp;"HORS LIGUE",AA$5:AA$72,"&lt;"&amp;AA50)+1),Paramètres!$B$3:$C$56,2,FALSE)*Paramètres!$K$14))</f>
        <v>0</v>
      </c>
      <c r="AC50" s="46"/>
      <c r="AD50" s="2">
        <f>IF(AC$2="Bike &amp; Run",IF(ISNA(VLOOKUP(AC50,Paramètres!$B$3:$C$56,2,FALSE)),0,VLOOKUP(AC50,Paramètres!$B$3:$C$56,2,FALSE)*Paramètres!$K$15),IF(OR(AC50="",OR($D50="",$D50="NL",$D50="HORS LIGUE")),0,VLOOKUP(IF(OR(AC50="",OR($D50="",$D50="NL",$D50="HORS LIGUE")),"",COUNTIFS($D$5:$D$72,"&lt;&gt;"&amp;"",$D$5:$D$72,"&lt;&gt;"&amp;"NL",$D$5:$D$72,"&lt;&gt;"&amp;"HORS LIGUE",AC$5:AC$72,"&lt;"&amp;AC50)+1),Paramètres!$B$3:$C$56,2,FALSE)*Paramètres!$K$15))</f>
        <v>0</v>
      </c>
      <c r="AE50" s="46"/>
      <c r="AF50" s="2">
        <f>IF(AE$2="Bike &amp; Run",IF(ISNA(VLOOKUP(AE50,Paramètres!$B$3:$C$56,2,FALSE)),0,VLOOKUP(AE50,Paramètres!$B$3:$C$56,2,FALSE)*Paramètres!$K$16),IF(OR(AE50="",OR($D50="",$D50="NL",$D50="HORS LIGUE")),0,VLOOKUP(IF(OR(AE50="",OR($D50="",$D50="NL",$D50="HORS LIGUE")),"",COUNTIFS($D$5:$D$72,"&lt;&gt;"&amp;"",$D$5:$D$72,"&lt;&gt;"&amp;"NL",$D$5:$D$72,"&lt;&gt;"&amp;"HORS LIGUE",AE$5:AE$72,"&lt;"&amp;AE50)+1),Paramètres!$B$3:$C$56,2,FALSE)*Paramètres!$K$16))</f>
        <v>0</v>
      </c>
      <c r="AG50" s="46"/>
      <c r="AH50" s="2">
        <f>IF(AG$2="Bike &amp; Run",IF(ISNA(VLOOKUP(AG50,Paramètres!$B$3:$C$56,2,FALSE)),0,VLOOKUP(AG50,Paramètres!$B$3:$C$56,2,FALSE)*Paramètres!$K$17),IF(OR(AG50="",OR($D50="",$D50="NL",$D50="HORS LIGUE")),0,VLOOKUP(IF(OR(AG50="",OR($D50="",$D50="NL",$D50="HORS LIGUE")),"",COUNTIFS($D$5:$D$72,"&lt;&gt;"&amp;"",$D$5:$D$72,"&lt;&gt;"&amp;"NL",$D$5:$D$72,"&lt;&gt;"&amp;"HORS LIGUE",AG$5:AG$72,"&lt;"&amp;AG50)+1),Paramètres!$B$3:$C$56,2,FALSE)*Paramètres!$K$17))</f>
        <v>0</v>
      </c>
      <c r="AI50" s="40">
        <f t="shared" si="53"/>
        <v>0</v>
      </c>
      <c r="AJ50" s="3" t="str">
        <f t="shared" si="54"/>
        <v/>
      </c>
      <c r="AK50" s="5">
        <f t="shared" si="55"/>
        <v>0</v>
      </c>
      <c r="AL50" s="41">
        <f t="shared" si="56"/>
        <v>0</v>
      </c>
      <c r="AM50" s="33" t="str">
        <f t="shared" si="57"/>
        <v/>
      </c>
      <c r="AO50" s="22">
        <f t="shared" si="58"/>
        <v>0</v>
      </c>
      <c r="AP50">
        <f t="shared" si="59"/>
        <v>0</v>
      </c>
      <c r="AQ50">
        <f t="shared" si="60"/>
        <v>0</v>
      </c>
      <c r="AR50">
        <f t="shared" si="61"/>
        <v>0</v>
      </c>
      <c r="AS50">
        <f t="shared" si="62"/>
        <v>0</v>
      </c>
      <c r="AT50">
        <f t="shared" si="63"/>
        <v>0</v>
      </c>
      <c r="AU50">
        <f t="shared" si="64"/>
        <v>0</v>
      </c>
      <c r="AV50">
        <f t="shared" si="65"/>
        <v>0</v>
      </c>
      <c r="AW50">
        <f t="shared" si="66"/>
        <v>0</v>
      </c>
      <c r="AX50">
        <f t="shared" si="67"/>
        <v>0</v>
      </c>
      <c r="AY50">
        <f t="shared" si="68"/>
        <v>0</v>
      </c>
      <c r="AZ50">
        <f t="shared" si="69"/>
        <v>0</v>
      </c>
      <c r="BA50">
        <f t="shared" si="70"/>
        <v>0</v>
      </c>
      <c r="BB50">
        <f t="shared" si="71"/>
        <v>0</v>
      </c>
      <c r="BC50">
        <f t="shared" si="72"/>
        <v>0</v>
      </c>
      <c r="BD50">
        <f t="shared" si="73"/>
        <v>0</v>
      </c>
      <c r="BE50" s="22">
        <f t="shared" ref="BE50:BR50" si="87">BD50+LARGE($AO50:$BC50,BE$4)</f>
        <v>0</v>
      </c>
      <c r="BF50" s="22">
        <f t="shared" si="87"/>
        <v>0</v>
      </c>
      <c r="BG50" s="22">
        <f t="shared" si="87"/>
        <v>0</v>
      </c>
      <c r="BH50" s="22">
        <f t="shared" si="87"/>
        <v>0</v>
      </c>
      <c r="BI50" s="22">
        <f t="shared" si="87"/>
        <v>0</v>
      </c>
      <c r="BJ50" s="22">
        <f t="shared" si="87"/>
        <v>0</v>
      </c>
      <c r="BK50" s="22">
        <f t="shared" si="87"/>
        <v>0</v>
      </c>
      <c r="BL50" s="22">
        <f t="shared" si="87"/>
        <v>0</v>
      </c>
      <c r="BM50" s="22">
        <f t="shared" si="87"/>
        <v>0</v>
      </c>
      <c r="BN50" s="22">
        <f t="shared" si="87"/>
        <v>0</v>
      </c>
      <c r="BO50" s="22">
        <f t="shared" si="87"/>
        <v>0</v>
      </c>
      <c r="BP50" s="22">
        <f t="shared" si="87"/>
        <v>0</v>
      </c>
      <c r="BQ50" s="22">
        <f t="shared" si="87"/>
        <v>0</v>
      </c>
      <c r="BR50" s="22">
        <f t="shared" si="87"/>
        <v>0</v>
      </c>
    </row>
    <row r="51" spans="1:70" ht="16.5">
      <c r="A51" s="14" t="s">
        <v>911</v>
      </c>
      <c r="B51" s="61" t="str">
        <f>IF(ISNA(VLOOKUP(A51,'Licenciés Jeunes 2023'!A:C,3,0)),"",VLOOKUP(A51,'Licenciés Jeunes 2023'!A:C,3,0))</f>
        <v/>
      </c>
      <c r="C51" s="32" t="str">
        <f>IF(ISNA(VLOOKUP(A51,'Licenciés Jeunes 2023'!A:C,2,0)),"",VLOOKUP(A51,'Licenciés Jeunes 2023'!A:C,2,0))</f>
        <v/>
      </c>
      <c r="D51" s="32" t="str">
        <f>IF(ISNA(VLOOKUP(A51,'Licenciés Jeunes 2023'!A:F,6,0)),"",VLOOKUP(A51,'Licenciés Jeunes 2023'!A:F,6,0))</f>
        <v/>
      </c>
      <c r="E51" s="6"/>
      <c r="F51" s="2">
        <f>IF(E$2="Bike &amp; Run",IF(ISNA(VLOOKUP(E51,Paramètres!$B$3:$C$56,2,FALSE)),0,VLOOKUP(E51,Paramètres!$B$3:$C$56,2,FALSE)*Paramètres!$K$3),IF(OR(E51="",OR($D51="",$D51="NL",$D51="HORS LIGUE")),0,VLOOKUP(IF(OR(E51="",OR($D51="",$D51="NL",$D51="HORS LIGUE")),"",COUNTIFS($D$5:$D$72,"&lt;&gt;"&amp;"",$D$5:$D$72,"&lt;&gt;"&amp;"NL",$D$5:$D$72,"&lt;&gt;"&amp;"HORS LIGUE",E$5:E$72,"&lt;"&amp;E51)+1),Paramètres!$B$3:$C$56,2,FALSE)*Paramètres!$K$3))</f>
        <v>0</v>
      </c>
      <c r="G51" s="4"/>
      <c r="H51" s="2">
        <f>IF(G$2="Bike &amp; Run",IF(ISNA(VLOOKUP(G51,Paramètres!$B$3:$C$56,2,FALSE)),0,VLOOKUP(G51,Paramètres!$B$3:$C$56,2,FALSE)*Paramètres!$K$4),IF(OR(G51="",OR($D51="",$D51="NL",$D51="HORS LIGUE")),0,VLOOKUP(IF(OR(G51="",OR($D51="",$D51="NL",$D51="HORS LIGUE")),"",COUNTIFS($D$5:$D$72,"&lt;&gt;"&amp;"",$D$5:$D$72,"&lt;&gt;"&amp;"NL",$D$5:$D$72,"&lt;&gt;"&amp;"HORS LIGUE",G$5:G$72,"&lt;"&amp;G51)+1),Paramètres!$B$3:$C$56,2,FALSE)*Paramètres!$K$4))</f>
        <v>0</v>
      </c>
      <c r="I51" s="36"/>
      <c r="J51" s="2">
        <f>IF(I$2="Bike &amp; Run",IF(ISNA(VLOOKUP(I51,Paramètres!$B$3:$C$56,2,FALSE)),0,VLOOKUP(I51,Paramètres!$B$3:$C$56,2,FALSE)*Paramètres!$K$5),IF(OR(I51="",OR($D51="",$D51="NL",$D51="HORS LIGUE")),0,VLOOKUP(IF(OR(I51="",OR($D51="",$D51="NL",$D51="HORS LIGUE")),"",COUNTIFS($D$5:$D$72,"&lt;&gt;"&amp;"",$D$5:$D$72,"&lt;&gt;"&amp;"NL",$D$5:$D$72,"&lt;&gt;"&amp;"HORS LIGUE",I$5:I$72,"&lt;"&amp;I51)+1),Paramètres!$B$3:$C$56,2,FALSE)*Paramètres!$K$5))</f>
        <v>0</v>
      </c>
      <c r="K51" s="4"/>
      <c r="L51" s="2">
        <f>IF(K$2="Bike &amp; Run",IF(ISNA(VLOOKUP(K51,Paramètres!$B$3:$C$56,2,FALSE)),0,VLOOKUP(K51,Paramètres!$B$3:$C$56,2,FALSE)*Paramètres!$K$6),IF(OR(K51="",OR($D51="",$D51="NL",$D51="HORS LIGUE")),0,VLOOKUP(IF(OR(K51="",OR($D51="",$D51="NL",$D51="HORS LIGUE")),"",COUNTIFS($D$5:$D$72,"&lt;&gt;"&amp;"",$D$5:$D$72,"&lt;&gt;"&amp;"NL",$D$5:$D$72,"&lt;&gt;"&amp;"HORS LIGUE",K$5:K$72,"&lt;"&amp;K51)+1),Paramètres!$B$3:$C$56,2,FALSE)*Paramètres!$K$6))</f>
        <v>0</v>
      </c>
      <c r="M51" s="4"/>
      <c r="N51" s="2">
        <f>IF(M$2="Bike &amp; Run",IF(ISNA(VLOOKUP(M51,Paramètres!$B$3:$C$56,2,FALSE)),0,VLOOKUP(M51,Paramètres!$B$3:$C$56,2,FALSE)*Paramètres!$K$7),IF(OR(M51="",OR($D51="",$D51="NL",$D51="HORS LIGUE")),0,VLOOKUP(IF(OR(M51="",OR($D51="",$D51="NL",$D51="HORS LIGUE")),"",COUNTIFS($D$5:$D$72,"&lt;&gt;"&amp;"",$D$5:$D$72,"&lt;&gt;"&amp;"NL",$D$5:$D$72,"&lt;&gt;"&amp;"HORS LIGUE",M$5:M$72,"&lt;"&amp;M51)+1),Paramètres!$B$3:$C$56,2,FALSE)*Paramètres!$K$7))</f>
        <v>0</v>
      </c>
      <c r="O51" s="46"/>
      <c r="P51" s="2">
        <f>IF(O$2="Bike &amp; Run",IF(ISNA(VLOOKUP(O51,Paramètres!$B$3:$C$56,2,FALSE)),0,VLOOKUP(O51,Paramètres!$B$3:$C$56,2,FALSE)*Paramètres!$K$8),IF(OR(O51="",OR($D51="",$D51="NL",$D51="HORS LIGUE")),0,VLOOKUP(IF(OR(O51="",OR($D51="",$D51="NL",$D51="HORS LIGUE")),"",COUNTIFS($D$5:$D$72,"&lt;&gt;"&amp;"",$D$5:$D$72,"&lt;&gt;"&amp;"NL",$D$5:$D$72,"&lt;&gt;"&amp;"HORS LIGUE",O$5:O$72,"&lt;"&amp;O51)+1),Paramètres!$B$3:$C$56,2,FALSE)*Paramètres!$K$8))</f>
        <v>0</v>
      </c>
      <c r="Q51" s="46"/>
      <c r="R51" s="2">
        <f>IF(Q$2="Bike &amp; Run",IF(ISNA(VLOOKUP(Q51,Paramètres!$B$3:$C$56,2,FALSE)),0,VLOOKUP(Q51,Paramètres!$B$3:$C$56,2,FALSE)*Paramètres!$K$9),IF(OR(Q51="",OR($D51="",$D51="NL",$D51="HORS LIGUE")),0,VLOOKUP(IF(OR(Q51="",OR($D51="",$D51="NL",$D51="HORS LIGUE")),"",COUNTIFS($D$5:$D$72,"&lt;&gt;"&amp;"",$D$5:$D$72,"&lt;&gt;"&amp;"NL",$D$5:$D$72,"&lt;&gt;"&amp;"HORS LIGUE",Q$5:Q$72,"&lt;"&amp;Q51)+1),Paramètres!$B$3:$C$56,2,FALSE)*Paramètres!$K$9))</f>
        <v>0</v>
      </c>
      <c r="S51" s="46"/>
      <c r="T51" s="2">
        <f>IF(S$2="Bike &amp; Run",IF(ISNA(VLOOKUP(S51,Paramètres!$B$3:$C$56,2,FALSE)),0,VLOOKUP(S51,Paramètres!$B$3:$C$56,2,FALSE)*Paramètres!$K$10),IF(OR(S51="",OR($D51="",$D51="NL",$D51="HORS LIGUE")),0,VLOOKUP(IF(OR(S51="",OR($D51="",$D51="NL",$D51="HORS LIGUE")),"",COUNTIFS($D$5:$D$72,"&lt;&gt;"&amp;"",$D$5:$D$72,"&lt;&gt;"&amp;"NL",$D$5:$D$72,"&lt;&gt;"&amp;"HORS LIGUE",S$5:S$72,"&lt;"&amp;S51)+1),Paramètres!$B$3:$C$56,2,FALSE)*Paramètres!$K$10))</f>
        <v>0</v>
      </c>
      <c r="U51" s="46"/>
      <c r="V51" s="2">
        <f>IF(U$2="Bike &amp; Run",IF(ISNA(VLOOKUP(U51,Paramètres!$B$3:$C$56,2,FALSE)),0,VLOOKUP(U51,Paramètres!$B$3:$C$56,2,FALSE)*Paramètres!$K$11),IF(OR(U51="",OR($D51="",$D51="NL",$D51="HORS LIGUE")),0,VLOOKUP(IF(OR(U51="",OR($D51="",$D51="NL",$D51="HORS LIGUE")),"",COUNTIFS($D$5:$D$72,"&lt;&gt;"&amp;"",$D$5:$D$72,"&lt;&gt;"&amp;"NL",$D$5:$D$72,"&lt;&gt;"&amp;"HORS LIGUE",U$5:U$72,"&lt;"&amp;U51)+1),Paramètres!$B$3:$C$56,2,FALSE)*Paramètres!$K$11))</f>
        <v>0</v>
      </c>
      <c r="W51" s="46"/>
      <c r="X51" s="2">
        <f>IF(W$2="Bike &amp; Run",IF(ISNA(VLOOKUP(W51,Paramètres!$B$3:$C$56,2,FALSE)),0,VLOOKUP(W51,Paramètres!$B$3:$C$56,2,FALSE)*Paramètres!$K$12),IF(OR(W51="",OR($D51="",$D51="NL",$D51="HORS LIGUE")),0,VLOOKUP(IF(OR(W51="",OR($D51="",$D51="NL",$D51="HORS LIGUE")),"",COUNTIFS($D$5:$D$72,"&lt;&gt;"&amp;"",$D$5:$D$72,"&lt;&gt;"&amp;"NL",$D$5:$D$72,"&lt;&gt;"&amp;"HORS LIGUE",W$5:W$72,"&lt;"&amp;W51)+1),Paramètres!$B$3:$C$56,2,FALSE)*Paramètres!$K$12))</f>
        <v>0</v>
      </c>
      <c r="Y51" s="46"/>
      <c r="Z51" s="2">
        <f>IF(Y$2="Bike &amp; Run",IF(ISNA(VLOOKUP(Y51,Paramètres!$B$3:$C$56,2,FALSE)),0,VLOOKUP(Y51,Paramètres!$B$3:$C$56,2,FALSE)*Paramètres!$K$13),IF(OR(Y51="",OR($D51="",$D51="NL",$D51="HORS LIGUE")),0,VLOOKUP(IF(OR(Y51="",OR($D51="",$D51="NL",$D51="HORS LIGUE")),"",COUNTIFS($D$5:$D$72,"&lt;&gt;"&amp;"",$D$5:$D$72,"&lt;&gt;"&amp;"NL",$D$5:$D$72,"&lt;&gt;"&amp;"HORS LIGUE",Y$5:Y$72,"&lt;"&amp;Y51)+1),Paramètres!$B$3:$C$56,2,FALSE)*Paramètres!$K$13))</f>
        <v>0</v>
      </c>
      <c r="AA51" s="46"/>
      <c r="AB51" s="2">
        <f>IF(AA$2="Bike &amp; Run",IF(ISNA(VLOOKUP(AA51,Paramètres!$B$3:$C$56,2,FALSE)),0,VLOOKUP(AA51,Paramètres!$B$3:$C$56,2,FALSE)*Paramètres!$K$14),IF(OR(AA51="",OR($D51="",$D51="NL",$D51="HORS LIGUE")),0,VLOOKUP(IF(OR(AA51="",OR($D51="",$D51="NL",$D51="HORS LIGUE")),"",COUNTIFS($D$5:$D$72,"&lt;&gt;"&amp;"",$D$5:$D$72,"&lt;&gt;"&amp;"NL",$D$5:$D$72,"&lt;&gt;"&amp;"HORS LIGUE",AA$5:AA$72,"&lt;"&amp;AA51)+1),Paramètres!$B$3:$C$56,2,FALSE)*Paramètres!$K$14))</f>
        <v>0</v>
      </c>
      <c r="AC51" s="46"/>
      <c r="AD51" s="2">
        <f>IF(AC$2="Bike &amp; Run",IF(ISNA(VLOOKUP(AC51,Paramètres!$B$3:$C$56,2,FALSE)),0,VLOOKUP(AC51,Paramètres!$B$3:$C$56,2,FALSE)*Paramètres!$K$15),IF(OR(AC51="",OR($D51="",$D51="NL",$D51="HORS LIGUE")),0,VLOOKUP(IF(OR(AC51="",OR($D51="",$D51="NL",$D51="HORS LIGUE")),"",COUNTIFS($D$5:$D$72,"&lt;&gt;"&amp;"",$D$5:$D$72,"&lt;&gt;"&amp;"NL",$D$5:$D$72,"&lt;&gt;"&amp;"HORS LIGUE",AC$5:AC$72,"&lt;"&amp;AC51)+1),Paramètres!$B$3:$C$56,2,FALSE)*Paramètres!$K$15))</f>
        <v>0</v>
      </c>
      <c r="AE51" s="46"/>
      <c r="AF51" s="2">
        <f>IF(AE$2="Bike &amp; Run",IF(ISNA(VLOOKUP(AE51,Paramètres!$B$3:$C$56,2,FALSE)),0,VLOOKUP(AE51,Paramètres!$B$3:$C$56,2,FALSE)*Paramètres!$K$16),IF(OR(AE51="",OR($D51="",$D51="NL",$D51="HORS LIGUE")),0,VLOOKUP(IF(OR(AE51="",OR($D51="",$D51="NL",$D51="HORS LIGUE")),"",COUNTIFS($D$5:$D$72,"&lt;&gt;"&amp;"",$D$5:$D$72,"&lt;&gt;"&amp;"NL",$D$5:$D$72,"&lt;&gt;"&amp;"HORS LIGUE",AE$5:AE$72,"&lt;"&amp;AE51)+1),Paramètres!$B$3:$C$56,2,FALSE)*Paramètres!$K$16))</f>
        <v>0</v>
      </c>
      <c r="AG51" s="46"/>
      <c r="AH51" s="2">
        <f>IF(AG$2="Bike &amp; Run",IF(ISNA(VLOOKUP(AG51,Paramètres!$B$3:$C$56,2,FALSE)),0,VLOOKUP(AG51,Paramètres!$B$3:$C$56,2,FALSE)*Paramètres!$K$17),IF(OR(AG51="",OR($D51="",$D51="NL",$D51="HORS LIGUE")),0,VLOOKUP(IF(OR(AG51="",OR($D51="",$D51="NL",$D51="HORS LIGUE")),"",COUNTIFS($D$5:$D$72,"&lt;&gt;"&amp;"",$D$5:$D$72,"&lt;&gt;"&amp;"NL",$D$5:$D$72,"&lt;&gt;"&amp;"HORS LIGUE",AG$5:AG$72,"&lt;"&amp;AG51)+1),Paramètres!$B$3:$C$56,2,FALSE)*Paramètres!$K$17))</f>
        <v>0</v>
      </c>
      <c r="AI51" s="40">
        <f t="shared" si="53"/>
        <v>0</v>
      </c>
      <c r="AJ51" s="3" t="str">
        <f t="shared" si="54"/>
        <v/>
      </c>
      <c r="AK51" s="5">
        <f t="shared" si="55"/>
        <v>0</v>
      </c>
      <c r="AL51" s="41">
        <f t="shared" si="56"/>
        <v>0</v>
      </c>
      <c r="AM51" s="33" t="str">
        <f t="shared" si="57"/>
        <v/>
      </c>
      <c r="AO51" s="22">
        <f t="shared" si="58"/>
        <v>0</v>
      </c>
      <c r="AP51">
        <f t="shared" si="59"/>
        <v>0</v>
      </c>
      <c r="AQ51">
        <f t="shared" si="60"/>
        <v>0</v>
      </c>
      <c r="AR51">
        <f t="shared" si="61"/>
        <v>0</v>
      </c>
      <c r="AS51">
        <f t="shared" si="62"/>
        <v>0</v>
      </c>
      <c r="AT51">
        <f t="shared" si="63"/>
        <v>0</v>
      </c>
      <c r="AU51">
        <f t="shared" si="64"/>
        <v>0</v>
      </c>
      <c r="AV51">
        <f t="shared" si="65"/>
        <v>0</v>
      </c>
      <c r="AW51">
        <f t="shared" si="66"/>
        <v>0</v>
      </c>
      <c r="AX51">
        <f t="shared" si="67"/>
        <v>0</v>
      </c>
      <c r="AY51">
        <f t="shared" si="68"/>
        <v>0</v>
      </c>
      <c r="AZ51">
        <f t="shared" si="69"/>
        <v>0</v>
      </c>
      <c r="BA51">
        <f t="shared" si="70"/>
        <v>0</v>
      </c>
      <c r="BB51">
        <f t="shared" si="71"/>
        <v>0</v>
      </c>
      <c r="BC51">
        <f t="shared" si="72"/>
        <v>0</v>
      </c>
      <c r="BD51">
        <f t="shared" si="73"/>
        <v>0</v>
      </c>
      <c r="BE51" s="22">
        <f t="shared" ref="BE51:BR51" si="88">BD51+LARGE($AO51:$BC51,BE$4)</f>
        <v>0</v>
      </c>
      <c r="BF51" s="22">
        <f t="shared" si="88"/>
        <v>0</v>
      </c>
      <c r="BG51" s="22">
        <f t="shared" si="88"/>
        <v>0</v>
      </c>
      <c r="BH51" s="22">
        <f t="shared" si="88"/>
        <v>0</v>
      </c>
      <c r="BI51" s="22">
        <f t="shared" si="88"/>
        <v>0</v>
      </c>
      <c r="BJ51" s="22">
        <f t="shared" si="88"/>
        <v>0</v>
      </c>
      <c r="BK51" s="22">
        <f t="shared" si="88"/>
        <v>0</v>
      </c>
      <c r="BL51" s="22">
        <f t="shared" si="88"/>
        <v>0</v>
      </c>
      <c r="BM51" s="22">
        <f t="shared" si="88"/>
        <v>0</v>
      </c>
      <c r="BN51" s="22">
        <f t="shared" si="88"/>
        <v>0</v>
      </c>
      <c r="BO51" s="22">
        <f t="shared" si="88"/>
        <v>0</v>
      </c>
      <c r="BP51" s="22">
        <f t="shared" si="88"/>
        <v>0</v>
      </c>
      <c r="BQ51" s="22">
        <f t="shared" si="88"/>
        <v>0</v>
      </c>
      <c r="BR51" s="22">
        <f t="shared" si="88"/>
        <v>0</v>
      </c>
    </row>
    <row r="52" spans="1:70" ht="16.5">
      <c r="A52" s="14" t="s">
        <v>913</v>
      </c>
      <c r="B52" s="61" t="str">
        <f>IF(ISNA(VLOOKUP(A52,'Licenciés Jeunes 2023'!A:C,3,0)),"",VLOOKUP(A52,'Licenciés Jeunes 2023'!A:C,3,0))</f>
        <v/>
      </c>
      <c r="C52" s="32" t="str">
        <f>IF(ISNA(VLOOKUP(A52,'Licenciés Jeunes 2023'!A:C,2,0)),"",VLOOKUP(A52,'Licenciés Jeunes 2023'!A:C,2,0))</f>
        <v/>
      </c>
      <c r="D52" s="32" t="str">
        <f>IF(ISNA(VLOOKUP(A52,'Licenciés Jeunes 2023'!A:F,6,0)),"",VLOOKUP(A52,'Licenciés Jeunes 2023'!A:F,6,0))</f>
        <v/>
      </c>
      <c r="E52" s="6"/>
      <c r="F52" s="2">
        <f>IF(E$2="Bike &amp; Run",IF(ISNA(VLOOKUP(E52,Paramètres!$B$3:$C$56,2,FALSE)),0,VLOOKUP(E52,Paramètres!$B$3:$C$56,2,FALSE)*Paramètres!$K$3),IF(OR(E52="",OR($D52="",$D52="NL",$D52="HORS LIGUE")),0,VLOOKUP(IF(OR(E52="",OR($D52="",$D52="NL",$D52="HORS LIGUE")),"",COUNTIFS($D$5:$D$72,"&lt;&gt;"&amp;"",$D$5:$D$72,"&lt;&gt;"&amp;"NL",$D$5:$D$72,"&lt;&gt;"&amp;"HORS LIGUE",E$5:E$72,"&lt;"&amp;E52)+1),Paramètres!$B$3:$C$56,2,FALSE)*Paramètres!$K$3))</f>
        <v>0</v>
      </c>
      <c r="G52" s="4"/>
      <c r="H52" s="2">
        <f>IF(G$2="Bike &amp; Run",IF(ISNA(VLOOKUP(G52,Paramètres!$B$3:$C$56,2,FALSE)),0,VLOOKUP(G52,Paramètres!$B$3:$C$56,2,FALSE)*Paramètres!$K$4),IF(OR(G52="",OR($D52="",$D52="NL",$D52="HORS LIGUE")),0,VLOOKUP(IF(OR(G52="",OR($D52="",$D52="NL",$D52="HORS LIGUE")),"",COUNTIFS($D$5:$D$72,"&lt;&gt;"&amp;"",$D$5:$D$72,"&lt;&gt;"&amp;"NL",$D$5:$D$72,"&lt;&gt;"&amp;"HORS LIGUE",G$5:G$72,"&lt;"&amp;G52)+1),Paramètres!$B$3:$C$56,2,FALSE)*Paramètres!$K$4))</f>
        <v>0</v>
      </c>
      <c r="I52" s="36"/>
      <c r="J52" s="2">
        <f>IF(I$2="Bike &amp; Run",IF(ISNA(VLOOKUP(I52,Paramètres!$B$3:$C$56,2,FALSE)),0,VLOOKUP(I52,Paramètres!$B$3:$C$56,2,FALSE)*Paramètres!$K$5),IF(OR(I52="",OR($D52="",$D52="NL",$D52="HORS LIGUE")),0,VLOOKUP(IF(OR(I52="",OR($D52="",$D52="NL",$D52="HORS LIGUE")),"",COUNTIFS($D$5:$D$72,"&lt;&gt;"&amp;"",$D$5:$D$72,"&lt;&gt;"&amp;"NL",$D$5:$D$72,"&lt;&gt;"&amp;"HORS LIGUE",I$5:I$72,"&lt;"&amp;I52)+1),Paramètres!$B$3:$C$56,2,FALSE)*Paramètres!$K$5))</f>
        <v>0</v>
      </c>
      <c r="K52" s="4"/>
      <c r="L52" s="2">
        <f>IF(K$2="Bike &amp; Run",IF(ISNA(VLOOKUP(K52,Paramètres!$B$3:$C$56,2,FALSE)),0,VLOOKUP(K52,Paramètres!$B$3:$C$56,2,FALSE)*Paramètres!$K$6),IF(OR(K52="",OR($D52="",$D52="NL",$D52="HORS LIGUE")),0,VLOOKUP(IF(OR(K52="",OR($D52="",$D52="NL",$D52="HORS LIGUE")),"",COUNTIFS($D$5:$D$72,"&lt;&gt;"&amp;"",$D$5:$D$72,"&lt;&gt;"&amp;"NL",$D$5:$D$72,"&lt;&gt;"&amp;"HORS LIGUE",K$5:K$72,"&lt;"&amp;K52)+1),Paramètres!$B$3:$C$56,2,FALSE)*Paramètres!$K$6))</f>
        <v>0</v>
      </c>
      <c r="M52" s="4"/>
      <c r="N52" s="2">
        <f>IF(M$2="Bike &amp; Run",IF(ISNA(VLOOKUP(M52,Paramètres!$B$3:$C$56,2,FALSE)),0,VLOOKUP(M52,Paramètres!$B$3:$C$56,2,FALSE)*Paramètres!$K$7),IF(OR(M52="",OR($D52="",$D52="NL",$D52="HORS LIGUE")),0,VLOOKUP(IF(OR(M52="",OR($D52="",$D52="NL",$D52="HORS LIGUE")),"",COUNTIFS($D$5:$D$72,"&lt;&gt;"&amp;"",$D$5:$D$72,"&lt;&gt;"&amp;"NL",$D$5:$D$72,"&lt;&gt;"&amp;"HORS LIGUE",M$5:M$72,"&lt;"&amp;M52)+1),Paramètres!$B$3:$C$56,2,FALSE)*Paramètres!$K$7))</f>
        <v>0</v>
      </c>
      <c r="O52" s="46"/>
      <c r="P52" s="2">
        <f>IF(O$2="Bike &amp; Run",IF(ISNA(VLOOKUP(O52,Paramètres!$B$3:$C$56,2,FALSE)),0,VLOOKUP(O52,Paramètres!$B$3:$C$56,2,FALSE)*Paramètres!$K$8),IF(OR(O52="",OR($D52="",$D52="NL",$D52="HORS LIGUE")),0,VLOOKUP(IF(OR(O52="",OR($D52="",$D52="NL",$D52="HORS LIGUE")),"",COUNTIFS($D$5:$D$72,"&lt;&gt;"&amp;"",$D$5:$D$72,"&lt;&gt;"&amp;"NL",$D$5:$D$72,"&lt;&gt;"&amp;"HORS LIGUE",O$5:O$72,"&lt;"&amp;O52)+1),Paramètres!$B$3:$C$56,2,FALSE)*Paramètres!$K$8))</f>
        <v>0</v>
      </c>
      <c r="Q52" s="46"/>
      <c r="R52" s="2">
        <f>IF(Q$2="Bike &amp; Run",IF(ISNA(VLOOKUP(Q52,Paramètres!$B$3:$C$56,2,FALSE)),0,VLOOKUP(Q52,Paramètres!$B$3:$C$56,2,FALSE)*Paramètres!$K$9),IF(OR(Q52="",OR($D52="",$D52="NL",$D52="HORS LIGUE")),0,VLOOKUP(IF(OR(Q52="",OR($D52="",$D52="NL",$D52="HORS LIGUE")),"",COUNTIFS($D$5:$D$72,"&lt;&gt;"&amp;"",$D$5:$D$72,"&lt;&gt;"&amp;"NL",$D$5:$D$72,"&lt;&gt;"&amp;"HORS LIGUE",Q$5:Q$72,"&lt;"&amp;Q52)+1),Paramètres!$B$3:$C$56,2,FALSE)*Paramètres!$K$9))</f>
        <v>0</v>
      </c>
      <c r="S52" s="46"/>
      <c r="T52" s="2">
        <f>IF(S$2="Bike &amp; Run",IF(ISNA(VLOOKUP(S52,Paramètres!$B$3:$C$56,2,FALSE)),0,VLOOKUP(S52,Paramètres!$B$3:$C$56,2,FALSE)*Paramètres!$K$10),IF(OR(S52="",OR($D52="",$D52="NL",$D52="HORS LIGUE")),0,VLOOKUP(IF(OR(S52="",OR($D52="",$D52="NL",$D52="HORS LIGUE")),"",COUNTIFS($D$5:$D$72,"&lt;&gt;"&amp;"",$D$5:$D$72,"&lt;&gt;"&amp;"NL",$D$5:$D$72,"&lt;&gt;"&amp;"HORS LIGUE",S$5:S$72,"&lt;"&amp;S52)+1),Paramètres!$B$3:$C$56,2,FALSE)*Paramètres!$K$10))</f>
        <v>0</v>
      </c>
      <c r="U52" s="46"/>
      <c r="V52" s="2">
        <f>IF(U$2="Bike &amp; Run",IF(ISNA(VLOOKUP(U52,Paramètres!$B$3:$C$56,2,FALSE)),0,VLOOKUP(U52,Paramètres!$B$3:$C$56,2,FALSE)*Paramètres!$K$11),IF(OR(U52="",OR($D52="",$D52="NL",$D52="HORS LIGUE")),0,VLOOKUP(IF(OR(U52="",OR($D52="",$D52="NL",$D52="HORS LIGUE")),"",COUNTIFS($D$5:$D$72,"&lt;&gt;"&amp;"",$D$5:$D$72,"&lt;&gt;"&amp;"NL",$D$5:$D$72,"&lt;&gt;"&amp;"HORS LIGUE",U$5:U$72,"&lt;"&amp;U52)+1),Paramètres!$B$3:$C$56,2,FALSE)*Paramètres!$K$11))</f>
        <v>0</v>
      </c>
      <c r="W52" s="46"/>
      <c r="X52" s="2">
        <f>IF(W$2="Bike &amp; Run",IF(ISNA(VLOOKUP(W52,Paramètres!$B$3:$C$56,2,FALSE)),0,VLOOKUP(W52,Paramètres!$B$3:$C$56,2,FALSE)*Paramètres!$K$12),IF(OR(W52="",OR($D52="",$D52="NL",$D52="HORS LIGUE")),0,VLOOKUP(IF(OR(W52="",OR($D52="",$D52="NL",$D52="HORS LIGUE")),"",COUNTIFS($D$5:$D$72,"&lt;&gt;"&amp;"",$D$5:$D$72,"&lt;&gt;"&amp;"NL",$D$5:$D$72,"&lt;&gt;"&amp;"HORS LIGUE",W$5:W$72,"&lt;"&amp;W52)+1),Paramètres!$B$3:$C$56,2,FALSE)*Paramètres!$K$12))</f>
        <v>0</v>
      </c>
      <c r="Y52" s="46"/>
      <c r="Z52" s="2">
        <f>IF(Y$2="Bike &amp; Run",IF(ISNA(VLOOKUP(Y52,Paramètres!$B$3:$C$56,2,FALSE)),0,VLOOKUP(Y52,Paramètres!$B$3:$C$56,2,FALSE)*Paramètres!$K$13),IF(OR(Y52="",OR($D52="",$D52="NL",$D52="HORS LIGUE")),0,VLOOKUP(IF(OR(Y52="",OR($D52="",$D52="NL",$D52="HORS LIGUE")),"",COUNTIFS($D$5:$D$72,"&lt;&gt;"&amp;"",$D$5:$D$72,"&lt;&gt;"&amp;"NL",$D$5:$D$72,"&lt;&gt;"&amp;"HORS LIGUE",Y$5:Y$72,"&lt;"&amp;Y52)+1),Paramètres!$B$3:$C$56,2,FALSE)*Paramètres!$K$13))</f>
        <v>0</v>
      </c>
      <c r="AA52" s="46"/>
      <c r="AB52" s="2">
        <f>IF(AA$2="Bike &amp; Run",IF(ISNA(VLOOKUP(AA52,Paramètres!$B$3:$C$56,2,FALSE)),0,VLOOKUP(AA52,Paramètres!$B$3:$C$56,2,FALSE)*Paramètres!$K$14),IF(OR(AA52="",OR($D52="",$D52="NL",$D52="HORS LIGUE")),0,VLOOKUP(IF(OR(AA52="",OR($D52="",$D52="NL",$D52="HORS LIGUE")),"",COUNTIFS($D$5:$D$72,"&lt;&gt;"&amp;"",$D$5:$D$72,"&lt;&gt;"&amp;"NL",$D$5:$D$72,"&lt;&gt;"&amp;"HORS LIGUE",AA$5:AA$72,"&lt;"&amp;AA52)+1),Paramètres!$B$3:$C$56,2,FALSE)*Paramètres!$K$14))</f>
        <v>0</v>
      </c>
      <c r="AC52" s="46"/>
      <c r="AD52" s="2">
        <f>IF(AC$2="Bike &amp; Run",IF(ISNA(VLOOKUP(AC52,Paramètres!$B$3:$C$56,2,FALSE)),0,VLOOKUP(AC52,Paramètres!$B$3:$C$56,2,FALSE)*Paramètres!$K$15),IF(OR(AC52="",OR($D52="",$D52="NL",$D52="HORS LIGUE")),0,VLOOKUP(IF(OR(AC52="",OR($D52="",$D52="NL",$D52="HORS LIGUE")),"",COUNTIFS($D$5:$D$72,"&lt;&gt;"&amp;"",$D$5:$D$72,"&lt;&gt;"&amp;"NL",$D$5:$D$72,"&lt;&gt;"&amp;"HORS LIGUE",AC$5:AC$72,"&lt;"&amp;AC52)+1),Paramètres!$B$3:$C$56,2,FALSE)*Paramètres!$K$15))</f>
        <v>0</v>
      </c>
      <c r="AE52" s="46"/>
      <c r="AF52" s="2">
        <f>IF(AE$2="Bike &amp; Run",IF(ISNA(VLOOKUP(AE52,Paramètres!$B$3:$C$56,2,FALSE)),0,VLOOKUP(AE52,Paramètres!$B$3:$C$56,2,FALSE)*Paramètres!$K$16),IF(OR(AE52="",OR($D52="",$D52="NL",$D52="HORS LIGUE")),0,VLOOKUP(IF(OR(AE52="",OR($D52="",$D52="NL",$D52="HORS LIGUE")),"",COUNTIFS($D$5:$D$72,"&lt;&gt;"&amp;"",$D$5:$D$72,"&lt;&gt;"&amp;"NL",$D$5:$D$72,"&lt;&gt;"&amp;"HORS LIGUE",AE$5:AE$72,"&lt;"&amp;AE52)+1),Paramètres!$B$3:$C$56,2,FALSE)*Paramètres!$K$16))</f>
        <v>0</v>
      </c>
      <c r="AG52" s="46"/>
      <c r="AH52" s="2">
        <f>IF(AG$2="Bike &amp; Run",IF(ISNA(VLOOKUP(AG52,Paramètres!$B$3:$C$56,2,FALSE)),0,VLOOKUP(AG52,Paramètres!$B$3:$C$56,2,FALSE)*Paramètres!$K$17),IF(OR(AG52="",OR($D52="",$D52="NL",$D52="HORS LIGUE")),0,VLOOKUP(IF(OR(AG52="",OR($D52="",$D52="NL",$D52="HORS LIGUE")),"",COUNTIFS($D$5:$D$72,"&lt;&gt;"&amp;"",$D$5:$D$72,"&lt;&gt;"&amp;"NL",$D$5:$D$72,"&lt;&gt;"&amp;"HORS LIGUE",AG$5:AG$72,"&lt;"&amp;AG52)+1),Paramètres!$B$3:$C$56,2,FALSE)*Paramètres!$K$17))</f>
        <v>0</v>
      </c>
      <c r="AI52" s="40">
        <f t="shared" si="53"/>
        <v>0</v>
      </c>
      <c r="AJ52" s="3" t="str">
        <f t="shared" si="54"/>
        <v/>
      </c>
      <c r="AK52" s="5">
        <f t="shared" si="55"/>
        <v>0</v>
      </c>
      <c r="AL52" s="41">
        <f t="shared" si="56"/>
        <v>0</v>
      </c>
      <c r="AM52" s="33" t="str">
        <f t="shared" si="57"/>
        <v/>
      </c>
      <c r="AO52" s="22">
        <f t="shared" si="58"/>
        <v>0</v>
      </c>
      <c r="AP52">
        <f t="shared" si="59"/>
        <v>0</v>
      </c>
      <c r="AQ52">
        <f t="shared" si="60"/>
        <v>0</v>
      </c>
      <c r="AR52">
        <f t="shared" si="61"/>
        <v>0</v>
      </c>
      <c r="AS52">
        <f t="shared" si="62"/>
        <v>0</v>
      </c>
      <c r="AT52">
        <f t="shared" si="63"/>
        <v>0</v>
      </c>
      <c r="AU52">
        <f t="shared" si="64"/>
        <v>0</v>
      </c>
      <c r="AV52">
        <f t="shared" si="65"/>
        <v>0</v>
      </c>
      <c r="AW52">
        <f t="shared" si="66"/>
        <v>0</v>
      </c>
      <c r="AX52">
        <f t="shared" si="67"/>
        <v>0</v>
      </c>
      <c r="AY52">
        <f t="shared" si="68"/>
        <v>0</v>
      </c>
      <c r="AZ52">
        <f t="shared" si="69"/>
        <v>0</v>
      </c>
      <c r="BA52">
        <f t="shared" si="70"/>
        <v>0</v>
      </c>
      <c r="BB52">
        <f t="shared" si="71"/>
        <v>0</v>
      </c>
      <c r="BC52">
        <f t="shared" si="72"/>
        <v>0</v>
      </c>
      <c r="BD52">
        <f t="shared" si="73"/>
        <v>0</v>
      </c>
      <c r="BE52" s="22">
        <f t="shared" ref="BE52:BR52" si="89">BD52+LARGE($AO52:$BC52,BE$4)</f>
        <v>0</v>
      </c>
      <c r="BF52" s="22">
        <f t="shared" si="89"/>
        <v>0</v>
      </c>
      <c r="BG52" s="22">
        <f t="shared" si="89"/>
        <v>0</v>
      </c>
      <c r="BH52" s="22">
        <f t="shared" si="89"/>
        <v>0</v>
      </c>
      <c r="BI52" s="22">
        <f t="shared" si="89"/>
        <v>0</v>
      </c>
      <c r="BJ52" s="22">
        <f t="shared" si="89"/>
        <v>0</v>
      </c>
      <c r="BK52" s="22">
        <f t="shared" si="89"/>
        <v>0</v>
      </c>
      <c r="BL52" s="22">
        <f t="shared" si="89"/>
        <v>0</v>
      </c>
      <c r="BM52" s="22">
        <f t="shared" si="89"/>
        <v>0</v>
      </c>
      <c r="BN52" s="22">
        <f t="shared" si="89"/>
        <v>0</v>
      </c>
      <c r="BO52" s="22">
        <f t="shared" si="89"/>
        <v>0</v>
      </c>
      <c r="BP52" s="22">
        <f t="shared" si="89"/>
        <v>0</v>
      </c>
      <c r="BQ52" s="22">
        <f t="shared" si="89"/>
        <v>0</v>
      </c>
      <c r="BR52" s="22">
        <f t="shared" si="89"/>
        <v>0</v>
      </c>
    </row>
    <row r="53" spans="1:70" ht="16.5">
      <c r="A53" s="14" t="s">
        <v>918</v>
      </c>
      <c r="B53" s="61" t="str">
        <f>IF(ISNA(VLOOKUP(A53,'Licenciés Jeunes 2023'!A:C,3,0)),"",VLOOKUP(A53,'Licenciés Jeunes 2023'!A:C,3,0))</f>
        <v/>
      </c>
      <c r="C53" s="32" t="str">
        <f>IF(ISNA(VLOOKUP(A53,'Licenciés Jeunes 2023'!A:C,2,0)),"",VLOOKUP(A53,'Licenciés Jeunes 2023'!A:C,2,0))</f>
        <v/>
      </c>
      <c r="D53" s="32" t="str">
        <f>IF(ISNA(VLOOKUP(A53,'Licenciés Jeunes 2023'!A:F,6,0)),"",VLOOKUP(A53,'Licenciés Jeunes 2023'!A:F,6,0))</f>
        <v/>
      </c>
      <c r="E53" s="6"/>
      <c r="F53" s="2">
        <f>IF(E$2="Bike &amp; Run",IF(ISNA(VLOOKUP(E53,Paramètres!$B$3:$C$56,2,FALSE)),0,VLOOKUP(E53,Paramètres!$B$3:$C$56,2,FALSE)*Paramètres!$K$3),IF(OR(E53="",OR($D53="",$D53="NL",$D53="HORS LIGUE")),0,VLOOKUP(IF(OR(E53="",OR($D53="",$D53="NL",$D53="HORS LIGUE")),"",COUNTIFS($D$5:$D$72,"&lt;&gt;"&amp;"",$D$5:$D$72,"&lt;&gt;"&amp;"NL",$D$5:$D$72,"&lt;&gt;"&amp;"HORS LIGUE",E$5:E$72,"&lt;"&amp;E53)+1),Paramètres!$B$3:$C$56,2,FALSE)*Paramètres!$K$3))</f>
        <v>0</v>
      </c>
      <c r="G53" s="4"/>
      <c r="H53" s="2">
        <f>IF(G$2="Bike &amp; Run",IF(ISNA(VLOOKUP(G53,Paramètres!$B$3:$C$56,2,FALSE)),0,VLOOKUP(G53,Paramètres!$B$3:$C$56,2,FALSE)*Paramètres!$K$4),IF(OR(G53="",OR($D53="",$D53="NL",$D53="HORS LIGUE")),0,VLOOKUP(IF(OR(G53="",OR($D53="",$D53="NL",$D53="HORS LIGUE")),"",COUNTIFS($D$5:$D$72,"&lt;&gt;"&amp;"",$D$5:$D$72,"&lt;&gt;"&amp;"NL",$D$5:$D$72,"&lt;&gt;"&amp;"HORS LIGUE",G$5:G$72,"&lt;"&amp;G53)+1),Paramètres!$B$3:$C$56,2,FALSE)*Paramètres!$K$4))</f>
        <v>0</v>
      </c>
      <c r="I53" s="36"/>
      <c r="J53" s="2">
        <f>IF(I$2="Bike &amp; Run",IF(ISNA(VLOOKUP(I53,Paramètres!$B$3:$C$56,2,FALSE)),0,VLOOKUP(I53,Paramètres!$B$3:$C$56,2,FALSE)*Paramètres!$K$5),IF(OR(I53="",OR($D53="",$D53="NL",$D53="HORS LIGUE")),0,VLOOKUP(IF(OR(I53="",OR($D53="",$D53="NL",$D53="HORS LIGUE")),"",COUNTIFS($D$5:$D$72,"&lt;&gt;"&amp;"",$D$5:$D$72,"&lt;&gt;"&amp;"NL",$D$5:$D$72,"&lt;&gt;"&amp;"HORS LIGUE",I$5:I$72,"&lt;"&amp;I53)+1),Paramètres!$B$3:$C$56,2,FALSE)*Paramètres!$K$5))</f>
        <v>0</v>
      </c>
      <c r="K53" s="4"/>
      <c r="L53" s="2">
        <f>IF(K$2="Bike &amp; Run",IF(ISNA(VLOOKUP(K53,Paramètres!$B$3:$C$56,2,FALSE)),0,VLOOKUP(K53,Paramètres!$B$3:$C$56,2,FALSE)*Paramètres!$K$6),IF(OR(K53="",OR($D53="",$D53="NL",$D53="HORS LIGUE")),0,VLOOKUP(IF(OR(K53="",OR($D53="",$D53="NL",$D53="HORS LIGUE")),"",COUNTIFS($D$5:$D$72,"&lt;&gt;"&amp;"",$D$5:$D$72,"&lt;&gt;"&amp;"NL",$D$5:$D$72,"&lt;&gt;"&amp;"HORS LIGUE",K$5:K$72,"&lt;"&amp;K53)+1),Paramètres!$B$3:$C$56,2,FALSE)*Paramètres!$K$6))</f>
        <v>0</v>
      </c>
      <c r="M53" s="4"/>
      <c r="N53" s="2">
        <f>IF(M$2="Bike &amp; Run",IF(ISNA(VLOOKUP(M53,Paramètres!$B$3:$C$56,2,FALSE)),0,VLOOKUP(M53,Paramètres!$B$3:$C$56,2,FALSE)*Paramètres!$K$7),IF(OR(M53="",OR($D53="",$D53="NL",$D53="HORS LIGUE")),0,VLOOKUP(IF(OR(M53="",OR($D53="",$D53="NL",$D53="HORS LIGUE")),"",COUNTIFS($D$5:$D$72,"&lt;&gt;"&amp;"",$D$5:$D$72,"&lt;&gt;"&amp;"NL",$D$5:$D$72,"&lt;&gt;"&amp;"HORS LIGUE",M$5:M$72,"&lt;"&amp;M53)+1),Paramètres!$B$3:$C$56,2,FALSE)*Paramètres!$K$7))</f>
        <v>0</v>
      </c>
      <c r="O53" s="46"/>
      <c r="P53" s="2">
        <f>IF(O$2="Bike &amp; Run",IF(ISNA(VLOOKUP(O53,Paramètres!$B$3:$C$56,2,FALSE)),0,VLOOKUP(O53,Paramètres!$B$3:$C$56,2,FALSE)*Paramètres!$K$8),IF(OR(O53="",OR($D53="",$D53="NL",$D53="HORS LIGUE")),0,VLOOKUP(IF(OR(O53="",OR($D53="",$D53="NL",$D53="HORS LIGUE")),"",COUNTIFS($D$5:$D$72,"&lt;&gt;"&amp;"",$D$5:$D$72,"&lt;&gt;"&amp;"NL",$D$5:$D$72,"&lt;&gt;"&amp;"HORS LIGUE",O$5:O$72,"&lt;"&amp;O53)+1),Paramètres!$B$3:$C$56,2,FALSE)*Paramètres!$K$8))</f>
        <v>0</v>
      </c>
      <c r="Q53" s="46"/>
      <c r="R53" s="2">
        <f>IF(Q$2="Bike &amp; Run",IF(ISNA(VLOOKUP(Q53,Paramètres!$B$3:$C$56,2,FALSE)),0,VLOOKUP(Q53,Paramètres!$B$3:$C$56,2,FALSE)*Paramètres!$K$9),IF(OR(Q53="",OR($D53="",$D53="NL",$D53="HORS LIGUE")),0,VLOOKUP(IF(OR(Q53="",OR($D53="",$D53="NL",$D53="HORS LIGUE")),"",COUNTIFS($D$5:$D$72,"&lt;&gt;"&amp;"",$D$5:$D$72,"&lt;&gt;"&amp;"NL",$D$5:$D$72,"&lt;&gt;"&amp;"HORS LIGUE",Q$5:Q$72,"&lt;"&amp;Q53)+1),Paramètres!$B$3:$C$56,2,FALSE)*Paramètres!$K$9))</f>
        <v>0</v>
      </c>
      <c r="S53" s="46"/>
      <c r="T53" s="2">
        <f>IF(S$2="Bike &amp; Run",IF(ISNA(VLOOKUP(S53,Paramètres!$B$3:$C$56,2,FALSE)),0,VLOOKUP(S53,Paramètres!$B$3:$C$56,2,FALSE)*Paramètres!$K$10),IF(OR(S53="",OR($D53="",$D53="NL",$D53="HORS LIGUE")),0,VLOOKUP(IF(OR(S53="",OR($D53="",$D53="NL",$D53="HORS LIGUE")),"",COUNTIFS($D$5:$D$72,"&lt;&gt;"&amp;"",$D$5:$D$72,"&lt;&gt;"&amp;"NL",$D$5:$D$72,"&lt;&gt;"&amp;"HORS LIGUE",S$5:S$72,"&lt;"&amp;S53)+1),Paramètres!$B$3:$C$56,2,FALSE)*Paramètres!$K$10))</f>
        <v>0</v>
      </c>
      <c r="U53" s="46"/>
      <c r="V53" s="2">
        <f>IF(U$2="Bike &amp; Run",IF(ISNA(VLOOKUP(U53,Paramètres!$B$3:$C$56,2,FALSE)),0,VLOOKUP(U53,Paramètres!$B$3:$C$56,2,FALSE)*Paramètres!$K$11),IF(OR(U53="",OR($D53="",$D53="NL",$D53="HORS LIGUE")),0,VLOOKUP(IF(OR(U53="",OR($D53="",$D53="NL",$D53="HORS LIGUE")),"",COUNTIFS($D$5:$D$72,"&lt;&gt;"&amp;"",$D$5:$D$72,"&lt;&gt;"&amp;"NL",$D$5:$D$72,"&lt;&gt;"&amp;"HORS LIGUE",U$5:U$72,"&lt;"&amp;U53)+1),Paramètres!$B$3:$C$56,2,FALSE)*Paramètres!$K$11))</f>
        <v>0</v>
      </c>
      <c r="W53" s="46"/>
      <c r="X53" s="2">
        <f>IF(W$2="Bike &amp; Run",IF(ISNA(VLOOKUP(W53,Paramètres!$B$3:$C$56,2,FALSE)),0,VLOOKUP(W53,Paramètres!$B$3:$C$56,2,FALSE)*Paramètres!$K$12),IF(OR(W53="",OR($D53="",$D53="NL",$D53="HORS LIGUE")),0,VLOOKUP(IF(OR(W53="",OR($D53="",$D53="NL",$D53="HORS LIGUE")),"",COUNTIFS($D$5:$D$72,"&lt;&gt;"&amp;"",$D$5:$D$72,"&lt;&gt;"&amp;"NL",$D$5:$D$72,"&lt;&gt;"&amp;"HORS LIGUE",W$5:W$72,"&lt;"&amp;W53)+1),Paramètres!$B$3:$C$56,2,FALSE)*Paramètres!$K$12))</f>
        <v>0</v>
      </c>
      <c r="Y53" s="46"/>
      <c r="Z53" s="2">
        <f>IF(Y$2="Bike &amp; Run",IF(ISNA(VLOOKUP(Y53,Paramètres!$B$3:$C$56,2,FALSE)),0,VLOOKUP(Y53,Paramètres!$B$3:$C$56,2,FALSE)*Paramètres!$K$13),IF(OR(Y53="",OR($D53="",$D53="NL",$D53="HORS LIGUE")),0,VLOOKUP(IF(OR(Y53="",OR($D53="",$D53="NL",$D53="HORS LIGUE")),"",COUNTIFS($D$5:$D$72,"&lt;&gt;"&amp;"",$D$5:$D$72,"&lt;&gt;"&amp;"NL",$D$5:$D$72,"&lt;&gt;"&amp;"HORS LIGUE",Y$5:Y$72,"&lt;"&amp;Y53)+1),Paramètres!$B$3:$C$56,2,FALSE)*Paramètres!$K$13))</f>
        <v>0</v>
      </c>
      <c r="AA53" s="46"/>
      <c r="AB53" s="2">
        <f>IF(AA$2="Bike &amp; Run",IF(ISNA(VLOOKUP(AA53,Paramètres!$B$3:$C$56,2,FALSE)),0,VLOOKUP(AA53,Paramètres!$B$3:$C$56,2,FALSE)*Paramètres!$K$14),IF(OR(AA53="",OR($D53="",$D53="NL",$D53="HORS LIGUE")),0,VLOOKUP(IF(OR(AA53="",OR($D53="",$D53="NL",$D53="HORS LIGUE")),"",COUNTIFS($D$5:$D$72,"&lt;&gt;"&amp;"",$D$5:$D$72,"&lt;&gt;"&amp;"NL",$D$5:$D$72,"&lt;&gt;"&amp;"HORS LIGUE",AA$5:AA$72,"&lt;"&amp;AA53)+1),Paramètres!$B$3:$C$56,2,FALSE)*Paramètres!$K$14))</f>
        <v>0</v>
      </c>
      <c r="AC53" s="46"/>
      <c r="AD53" s="2">
        <f>IF(AC$2="Bike &amp; Run",IF(ISNA(VLOOKUP(AC53,Paramètres!$B$3:$C$56,2,FALSE)),0,VLOOKUP(AC53,Paramètres!$B$3:$C$56,2,FALSE)*Paramètres!$K$15),IF(OR(AC53="",OR($D53="",$D53="NL",$D53="HORS LIGUE")),0,VLOOKUP(IF(OR(AC53="",OR($D53="",$D53="NL",$D53="HORS LIGUE")),"",COUNTIFS($D$5:$D$72,"&lt;&gt;"&amp;"",$D$5:$D$72,"&lt;&gt;"&amp;"NL",$D$5:$D$72,"&lt;&gt;"&amp;"HORS LIGUE",AC$5:AC$72,"&lt;"&amp;AC53)+1),Paramètres!$B$3:$C$56,2,FALSE)*Paramètres!$K$15))</f>
        <v>0</v>
      </c>
      <c r="AE53" s="46"/>
      <c r="AF53" s="2">
        <f>IF(AE$2="Bike &amp; Run",IF(ISNA(VLOOKUP(AE53,Paramètres!$B$3:$C$56,2,FALSE)),0,VLOOKUP(AE53,Paramètres!$B$3:$C$56,2,FALSE)*Paramètres!$K$16),IF(OR(AE53="",OR($D53="",$D53="NL",$D53="HORS LIGUE")),0,VLOOKUP(IF(OR(AE53="",OR($D53="",$D53="NL",$D53="HORS LIGUE")),"",COUNTIFS($D$5:$D$72,"&lt;&gt;"&amp;"",$D$5:$D$72,"&lt;&gt;"&amp;"NL",$D$5:$D$72,"&lt;&gt;"&amp;"HORS LIGUE",AE$5:AE$72,"&lt;"&amp;AE53)+1),Paramètres!$B$3:$C$56,2,FALSE)*Paramètres!$K$16))</f>
        <v>0</v>
      </c>
      <c r="AG53" s="46"/>
      <c r="AH53" s="2">
        <f>IF(AG$2="Bike &amp; Run",IF(ISNA(VLOOKUP(AG53,Paramètres!$B$3:$C$56,2,FALSE)),0,VLOOKUP(AG53,Paramètres!$B$3:$C$56,2,FALSE)*Paramètres!$K$17),IF(OR(AG53="",OR($D53="",$D53="NL",$D53="HORS LIGUE")),0,VLOOKUP(IF(OR(AG53="",OR($D53="",$D53="NL",$D53="HORS LIGUE")),"",COUNTIFS($D$5:$D$72,"&lt;&gt;"&amp;"",$D$5:$D$72,"&lt;&gt;"&amp;"NL",$D$5:$D$72,"&lt;&gt;"&amp;"HORS LIGUE",AG$5:AG$72,"&lt;"&amp;AG53)+1),Paramètres!$B$3:$C$56,2,FALSE)*Paramètres!$K$17))</f>
        <v>0</v>
      </c>
      <c r="AI53" s="40">
        <f t="shared" si="53"/>
        <v>0</v>
      </c>
      <c r="AJ53" s="3" t="str">
        <f t="shared" si="54"/>
        <v/>
      </c>
      <c r="AK53" s="5">
        <f t="shared" si="55"/>
        <v>0</v>
      </c>
      <c r="AL53" s="41">
        <f t="shared" si="56"/>
        <v>0</v>
      </c>
      <c r="AM53" s="33" t="str">
        <f t="shared" si="57"/>
        <v/>
      </c>
      <c r="AO53" s="22">
        <f t="shared" si="58"/>
        <v>0</v>
      </c>
      <c r="AP53">
        <f t="shared" si="59"/>
        <v>0</v>
      </c>
      <c r="AQ53">
        <f t="shared" si="60"/>
        <v>0</v>
      </c>
      <c r="AR53">
        <f t="shared" si="61"/>
        <v>0</v>
      </c>
      <c r="AS53">
        <f t="shared" si="62"/>
        <v>0</v>
      </c>
      <c r="AT53">
        <f t="shared" si="63"/>
        <v>0</v>
      </c>
      <c r="AU53">
        <f t="shared" si="64"/>
        <v>0</v>
      </c>
      <c r="AV53">
        <f t="shared" si="65"/>
        <v>0</v>
      </c>
      <c r="AW53">
        <f t="shared" si="66"/>
        <v>0</v>
      </c>
      <c r="AX53">
        <f t="shared" si="67"/>
        <v>0</v>
      </c>
      <c r="AY53">
        <f t="shared" si="68"/>
        <v>0</v>
      </c>
      <c r="AZ53">
        <f t="shared" si="69"/>
        <v>0</v>
      </c>
      <c r="BA53">
        <f t="shared" si="70"/>
        <v>0</v>
      </c>
      <c r="BB53">
        <f t="shared" si="71"/>
        <v>0</v>
      </c>
      <c r="BC53">
        <f t="shared" si="72"/>
        <v>0</v>
      </c>
      <c r="BD53">
        <f t="shared" si="73"/>
        <v>0</v>
      </c>
      <c r="BE53" s="22">
        <f t="shared" ref="BE53:BR53" si="90">BD53+LARGE($AO53:$BC53,BE$4)</f>
        <v>0</v>
      </c>
      <c r="BF53" s="22">
        <f t="shared" si="90"/>
        <v>0</v>
      </c>
      <c r="BG53" s="22">
        <f t="shared" si="90"/>
        <v>0</v>
      </c>
      <c r="BH53" s="22">
        <f t="shared" si="90"/>
        <v>0</v>
      </c>
      <c r="BI53" s="22">
        <f t="shared" si="90"/>
        <v>0</v>
      </c>
      <c r="BJ53" s="22">
        <f t="shared" si="90"/>
        <v>0</v>
      </c>
      <c r="BK53" s="22">
        <f t="shared" si="90"/>
        <v>0</v>
      </c>
      <c r="BL53" s="22">
        <f t="shared" si="90"/>
        <v>0</v>
      </c>
      <c r="BM53" s="22">
        <f t="shared" si="90"/>
        <v>0</v>
      </c>
      <c r="BN53" s="22">
        <f t="shared" si="90"/>
        <v>0</v>
      </c>
      <c r="BO53" s="22">
        <f t="shared" si="90"/>
        <v>0</v>
      </c>
      <c r="BP53" s="22">
        <f t="shared" si="90"/>
        <v>0</v>
      </c>
      <c r="BQ53" s="22">
        <f t="shared" si="90"/>
        <v>0</v>
      </c>
      <c r="BR53" s="22">
        <f t="shared" si="90"/>
        <v>0</v>
      </c>
    </row>
    <row r="54" spans="1:70" ht="16.5">
      <c r="A54" s="14" t="s">
        <v>919</v>
      </c>
      <c r="B54" s="61" t="str">
        <f>IF(ISNA(VLOOKUP(A54,'Licenciés Jeunes 2023'!A:C,3,0)),"",VLOOKUP(A54,'Licenciés Jeunes 2023'!A:C,3,0))</f>
        <v/>
      </c>
      <c r="C54" s="32" t="str">
        <f>IF(ISNA(VLOOKUP(A54,'Licenciés Jeunes 2023'!A:C,2,0)),"",VLOOKUP(A54,'Licenciés Jeunes 2023'!A:C,2,0))</f>
        <v/>
      </c>
      <c r="D54" s="32" t="str">
        <f>IF(ISNA(VLOOKUP(A54,'Licenciés Jeunes 2023'!A:F,6,0)),"",VLOOKUP(A54,'Licenciés Jeunes 2023'!A:F,6,0))</f>
        <v/>
      </c>
      <c r="E54" s="6"/>
      <c r="F54" s="2">
        <f>IF(E$2="Bike &amp; Run",IF(ISNA(VLOOKUP(E54,Paramètres!$B$3:$C$56,2,FALSE)),0,VLOOKUP(E54,Paramètres!$B$3:$C$56,2,FALSE)*Paramètres!$K$3),IF(OR(E54="",OR($D54="",$D54="NL",$D54="HORS LIGUE")),0,VLOOKUP(IF(OR(E54="",OR($D54="",$D54="NL",$D54="HORS LIGUE")),"",COUNTIFS($D$5:$D$72,"&lt;&gt;"&amp;"",$D$5:$D$72,"&lt;&gt;"&amp;"NL",$D$5:$D$72,"&lt;&gt;"&amp;"HORS LIGUE",E$5:E$72,"&lt;"&amp;E54)+1),Paramètres!$B$3:$C$56,2,FALSE)*Paramètres!$K$3))</f>
        <v>0</v>
      </c>
      <c r="G54" s="4"/>
      <c r="H54" s="2">
        <f>IF(G$2="Bike &amp; Run",IF(ISNA(VLOOKUP(G54,Paramètres!$B$3:$C$56,2,FALSE)),0,VLOOKUP(G54,Paramètres!$B$3:$C$56,2,FALSE)*Paramètres!$K$4),IF(OR(G54="",OR($D54="",$D54="NL",$D54="HORS LIGUE")),0,VLOOKUP(IF(OR(G54="",OR($D54="",$D54="NL",$D54="HORS LIGUE")),"",COUNTIFS($D$5:$D$72,"&lt;&gt;"&amp;"",$D$5:$D$72,"&lt;&gt;"&amp;"NL",$D$5:$D$72,"&lt;&gt;"&amp;"HORS LIGUE",G$5:G$72,"&lt;"&amp;G54)+1),Paramètres!$B$3:$C$56,2,FALSE)*Paramètres!$K$4))</f>
        <v>0</v>
      </c>
      <c r="I54" s="36"/>
      <c r="J54" s="2">
        <f>IF(I$2="Bike &amp; Run",IF(ISNA(VLOOKUP(I54,Paramètres!$B$3:$C$56,2,FALSE)),0,VLOOKUP(I54,Paramètres!$B$3:$C$56,2,FALSE)*Paramètres!$K$5),IF(OR(I54="",OR($D54="",$D54="NL",$D54="HORS LIGUE")),0,VLOOKUP(IF(OR(I54="",OR($D54="",$D54="NL",$D54="HORS LIGUE")),"",COUNTIFS($D$5:$D$72,"&lt;&gt;"&amp;"",$D$5:$D$72,"&lt;&gt;"&amp;"NL",$D$5:$D$72,"&lt;&gt;"&amp;"HORS LIGUE",I$5:I$72,"&lt;"&amp;I54)+1),Paramètres!$B$3:$C$56,2,FALSE)*Paramètres!$K$5))</f>
        <v>0</v>
      </c>
      <c r="K54" s="4"/>
      <c r="L54" s="2">
        <f>IF(K$2="Bike &amp; Run",IF(ISNA(VLOOKUP(K54,Paramètres!$B$3:$C$56,2,FALSE)),0,VLOOKUP(K54,Paramètres!$B$3:$C$56,2,FALSE)*Paramètres!$K$6),IF(OR(K54="",OR($D54="",$D54="NL",$D54="HORS LIGUE")),0,VLOOKUP(IF(OR(K54="",OR($D54="",$D54="NL",$D54="HORS LIGUE")),"",COUNTIFS($D$5:$D$72,"&lt;&gt;"&amp;"",$D$5:$D$72,"&lt;&gt;"&amp;"NL",$D$5:$D$72,"&lt;&gt;"&amp;"HORS LIGUE",K$5:K$72,"&lt;"&amp;K54)+1),Paramètres!$B$3:$C$56,2,FALSE)*Paramètres!$K$6))</f>
        <v>0</v>
      </c>
      <c r="M54" s="4"/>
      <c r="N54" s="2">
        <f>IF(M$2="Bike &amp; Run",IF(ISNA(VLOOKUP(M54,Paramètres!$B$3:$C$56,2,FALSE)),0,VLOOKUP(M54,Paramètres!$B$3:$C$56,2,FALSE)*Paramètres!$K$7),IF(OR(M54="",OR($D54="",$D54="NL",$D54="HORS LIGUE")),0,VLOOKUP(IF(OR(M54="",OR($D54="",$D54="NL",$D54="HORS LIGUE")),"",COUNTIFS($D$5:$D$72,"&lt;&gt;"&amp;"",$D$5:$D$72,"&lt;&gt;"&amp;"NL",$D$5:$D$72,"&lt;&gt;"&amp;"HORS LIGUE",M$5:M$72,"&lt;"&amp;M54)+1),Paramètres!$B$3:$C$56,2,FALSE)*Paramètres!$K$7))</f>
        <v>0</v>
      </c>
      <c r="O54" s="46"/>
      <c r="P54" s="2">
        <f>IF(O$2="Bike &amp; Run",IF(ISNA(VLOOKUP(O54,Paramètres!$B$3:$C$56,2,FALSE)),0,VLOOKUP(O54,Paramètres!$B$3:$C$56,2,FALSE)*Paramètres!$K$8),IF(OR(O54="",OR($D54="",$D54="NL",$D54="HORS LIGUE")),0,VLOOKUP(IF(OR(O54="",OR($D54="",$D54="NL",$D54="HORS LIGUE")),"",COUNTIFS($D$5:$D$72,"&lt;&gt;"&amp;"",$D$5:$D$72,"&lt;&gt;"&amp;"NL",$D$5:$D$72,"&lt;&gt;"&amp;"HORS LIGUE",O$5:O$72,"&lt;"&amp;O54)+1),Paramètres!$B$3:$C$56,2,FALSE)*Paramètres!$K$8))</f>
        <v>0</v>
      </c>
      <c r="Q54" s="46"/>
      <c r="R54" s="2">
        <f>IF(Q$2="Bike &amp; Run",IF(ISNA(VLOOKUP(Q54,Paramètres!$B$3:$C$56,2,FALSE)),0,VLOOKUP(Q54,Paramètres!$B$3:$C$56,2,FALSE)*Paramètres!$K$9),IF(OR(Q54="",OR($D54="",$D54="NL",$D54="HORS LIGUE")),0,VLOOKUP(IF(OR(Q54="",OR($D54="",$D54="NL",$D54="HORS LIGUE")),"",COUNTIFS($D$5:$D$72,"&lt;&gt;"&amp;"",$D$5:$D$72,"&lt;&gt;"&amp;"NL",$D$5:$D$72,"&lt;&gt;"&amp;"HORS LIGUE",Q$5:Q$72,"&lt;"&amp;Q54)+1),Paramètres!$B$3:$C$56,2,FALSE)*Paramètres!$K$9))</f>
        <v>0</v>
      </c>
      <c r="S54" s="46"/>
      <c r="T54" s="2">
        <f>IF(S$2="Bike &amp; Run",IF(ISNA(VLOOKUP(S54,Paramètres!$B$3:$C$56,2,FALSE)),0,VLOOKUP(S54,Paramètres!$B$3:$C$56,2,FALSE)*Paramètres!$K$10),IF(OR(S54="",OR($D54="",$D54="NL",$D54="HORS LIGUE")),0,VLOOKUP(IF(OR(S54="",OR($D54="",$D54="NL",$D54="HORS LIGUE")),"",COUNTIFS($D$5:$D$72,"&lt;&gt;"&amp;"",$D$5:$D$72,"&lt;&gt;"&amp;"NL",$D$5:$D$72,"&lt;&gt;"&amp;"HORS LIGUE",S$5:S$72,"&lt;"&amp;S54)+1),Paramètres!$B$3:$C$56,2,FALSE)*Paramètres!$K$10))</f>
        <v>0</v>
      </c>
      <c r="U54" s="46"/>
      <c r="V54" s="2">
        <f>IF(U$2="Bike &amp; Run",IF(ISNA(VLOOKUP(U54,Paramètres!$B$3:$C$56,2,FALSE)),0,VLOOKUP(U54,Paramètres!$B$3:$C$56,2,FALSE)*Paramètres!$K$11),IF(OR(U54="",OR($D54="",$D54="NL",$D54="HORS LIGUE")),0,VLOOKUP(IF(OR(U54="",OR($D54="",$D54="NL",$D54="HORS LIGUE")),"",COUNTIFS($D$5:$D$72,"&lt;&gt;"&amp;"",$D$5:$D$72,"&lt;&gt;"&amp;"NL",$D$5:$D$72,"&lt;&gt;"&amp;"HORS LIGUE",U$5:U$72,"&lt;"&amp;U54)+1),Paramètres!$B$3:$C$56,2,FALSE)*Paramètres!$K$11))</f>
        <v>0</v>
      </c>
      <c r="W54" s="46"/>
      <c r="X54" s="2">
        <f>IF(W$2="Bike &amp; Run",IF(ISNA(VLOOKUP(W54,Paramètres!$B$3:$C$56,2,FALSE)),0,VLOOKUP(W54,Paramètres!$B$3:$C$56,2,FALSE)*Paramètres!$K$12),IF(OR(W54="",OR($D54="",$D54="NL",$D54="HORS LIGUE")),0,VLOOKUP(IF(OR(W54="",OR($D54="",$D54="NL",$D54="HORS LIGUE")),"",COUNTIFS($D$5:$D$72,"&lt;&gt;"&amp;"",$D$5:$D$72,"&lt;&gt;"&amp;"NL",$D$5:$D$72,"&lt;&gt;"&amp;"HORS LIGUE",W$5:W$72,"&lt;"&amp;W54)+1),Paramètres!$B$3:$C$56,2,FALSE)*Paramètres!$K$12))</f>
        <v>0</v>
      </c>
      <c r="Y54" s="46"/>
      <c r="Z54" s="2">
        <f>IF(Y$2="Bike &amp; Run",IF(ISNA(VLOOKUP(Y54,Paramètres!$B$3:$C$56,2,FALSE)),0,VLOOKUP(Y54,Paramètres!$B$3:$C$56,2,FALSE)*Paramètres!$K$13),IF(OR(Y54="",OR($D54="",$D54="NL",$D54="HORS LIGUE")),0,VLOOKUP(IF(OR(Y54="",OR($D54="",$D54="NL",$D54="HORS LIGUE")),"",COUNTIFS($D$5:$D$72,"&lt;&gt;"&amp;"",$D$5:$D$72,"&lt;&gt;"&amp;"NL",$D$5:$D$72,"&lt;&gt;"&amp;"HORS LIGUE",Y$5:Y$72,"&lt;"&amp;Y54)+1),Paramètres!$B$3:$C$56,2,FALSE)*Paramètres!$K$13))</f>
        <v>0</v>
      </c>
      <c r="AA54" s="46"/>
      <c r="AB54" s="2">
        <f>IF(AA$2="Bike &amp; Run",IF(ISNA(VLOOKUP(AA54,Paramètres!$B$3:$C$56,2,FALSE)),0,VLOOKUP(AA54,Paramètres!$B$3:$C$56,2,FALSE)*Paramètres!$K$14),IF(OR(AA54="",OR($D54="",$D54="NL",$D54="HORS LIGUE")),0,VLOOKUP(IF(OR(AA54="",OR($D54="",$D54="NL",$D54="HORS LIGUE")),"",COUNTIFS($D$5:$D$72,"&lt;&gt;"&amp;"",$D$5:$D$72,"&lt;&gt;"&amp;"NL",$D$5:$D$72,"&lt;&gt;"&amp;"HORS LIGUE",AA$5:AA$72,"&lt;"&amp;AA54)+1),Paramètres!$B$3:$C$56,2,FALSE)*Paramètres!$K$14))</f>
        <v>0</v>
      </c>
      <c r="AC54" s="46"/>
      <c r="AD54" s="2">
        <f>IF(AC$2="Bike &amp; Run",IF(ISNA(VLOOKUP(AC54,Paramètres!$B$3:$C$56,2,FALSE)),0,VLOOKUP(AC54,Paramètres!$B$3:$C$56,2,FALSE)*Paramètres!$K$15),IF(OR(AC54="",OR($D54="",$D54="NL",$D54="HORS LIGUE")),0,VLOOKUP(IF(OR(AC54="",OR($D54="",$D54="NL",$D54="HORS LIGUE")),"",COUNTIFS($D$5:$D$72,"&lt;&gt;"&amp;"",$D$5:$D$72,"&lt;&gt;"&amp;"NL",$D$5:$D$72,"&lt;&gt;"&amp;"HORS LIGUE",AC$5:AC$72,"&lt;"&amp;AC54)+1),Paramètres!$B$3:$C$56,2,FALSE)*Paramètres!$K$15))</f>
        <v>0</v>
      </c>
      <c r="AE54" s="46"/>
      <c r="AF54" s="2">
        <f>IF(AE$2="Bike &amp; Run",IF(ISNA(VLOOKUP(AE54,Paramètres!$B$3:$C$56,2,FALSE)),0,VLOOKUP(AE54,Paramètres!$B$3:$C$56,2,FALSE)*Paramètres!$K$16),IF(OR(AE54="",OR($D54="",$D54="NL",$D54="HORS LIGUE")),0,VLOOKUP(IF(OR(AE54="",OR($D54="",$D54="NL",$D54="HORS LIGUE")),"",COUNTIFS($D$5:$D$72,"&lt;&gt;"&amp;"",$D$5:$D$72,"&lt;&gt;"&amp;"NL",$D$5:$D$72,"&lt;&gt;"&amp;"HORS LIGUE",AE$5:AE$72,"&lt;"&amp;AE54)+1),Paramètres!$B$3:$C$56,2,FALSE)*Paramètres!$K$16))</f>
        <v>0</v>
      </c>
      <c r="AG54" s="46"/>
      <c r="AH54" s="2">
        <f>IF(AG$2="Bike &amp; Run",IF(ISNA(VLOOKUP(AG54,Paramètres!$B$3:$C$56,2,FALSE)),0,VLOOKUP(AG54,Paramètres!$B$3:$C$56,2,FALSE)*Paramètres!$K$17),IF(OR(AG54="",OR($D54="",$D54="NL",$D54="HORS LIGUE")),0,VLOOKUP(IF(OR(AG54="",OR($D54="",$D54="NL",$D54="HORS LIGUE")),"",COUNTIFS($D$5:$D$72,"&lt;&gt;"&amp;"",$D$5:$D$72,"&lt;&gt;"&amp;"NL",$D$5:$D$72,"&lt;&gt;"&amp;"HORS LIGUE",AG$5:AG$72,"&lt;"&amp;AG54)+1),Paramètres!$B$3:$C$56,2,FALSE)*Paramètres!$K$17))</f>
        <v>0</v>
      </c>
      <c r="AI54" s="40">
        <f t="shared" si="53"/>
        <v>0</v>
      </c>
      <c r="AJ54" s="3" t="str">
        <f t="shared" si="54"/>
        <v/>
      </c>
      <c r="AK54" s="5">
        <f t="shared" si="55"/>
        <v>0</v>
      </c>
      <c r="AL54" s="41">
        <f t="shared" si="56"/>
        <v>0</v>
      </c>
      <c r="AM54" s="33" t="str">
        <f t="shared" si="57"/>
        <v/>
      </c>
      <c r="AO54" s="22">
        <f t="shared" si="58"/>
        <v>0</v>
      </c>
      <c r="AP54">
        <f t="shared" si="59"/>
        <v>0</v>
      </c>
      <c r="AQ54">
        <f t="shared" si="60"/>
        <v>0</v>
      </c>
      <c r="AR54">
        <f t="shared" si="61"/>
        <v>0</v>
      </c>
      <c r="AS54">
        <f t="shared" si="62"/>
        <v>0</v>
      </c>
      <c r="AT54">
        <f t="shared" si="63"/>
        <v>0</v>
      </c>
      <c r="AU54">
        <f t="shared" si="64"/>
        <v>0</v>
      </c>
      <c r="AV54">
        <f t="shared" si="65"/>
        <v>0</v>
      </c>
      <c r="AW54">
        <f t="shared" si="66"/>
        <v>0</v>
      </c>
      <c r="AX54">
        <f t="shared" si="67"/>
        <v>0</v>
      </c>
      <c r="AY54">
        <f t="shared" si="68"/>
        <v>0</v>
      </c>
      <c r="AZ54">
        <f t="shared" si="69"/>
        <v>0</v>
      </c>
      <c r="BA54">
        <f t="shared" si="70"/>
        <v>0</v>
      </c>
      <c r="BB54">
        <f t="shared" si="71"/>
        <v>0</v>
      </c>
      <c r="BC54">
        <f t="shared" si="72"/>
        <v>0</v>
      </c>
      <c r="BD54">
        <f t="shared" si="73"/>
        <v>0</v>
      </c>
      <c r="BE54" s="22">
        <f t="shared" ref="BE54:BR54" si="91">BD54+LARGE($AO54:$BC54,BE$4)</f>
        <v>0</v>
      </c>
      <c r="BF54" s="22">
        <f t="shared" si="91"/>
        <v>0</v>
      </c>
      <c r="BG54" s="22">
        <f t="shared" si="91"/>
        <v>0</v>
      </c>
      <c r="BH54" s="22">
        <f t="shared" si="91"/>
        <v>0</v>
      </c>
      <c r="BI54" s="22">
        <f t="shared" si="91"/>
        <v>0</v>
      </c>
      <c r="BJ54" s="22">
        <f t="shared" si="91"/>
        <v>0</v>
      </c>
      <c r="BK54" s="22">
        <f t="shared" si="91"/>
        <v>0</v>
      </c>
      <c r="BL54" s="22">
        <f t="shared" si="91"/>
        <v>0</v>
      </c>
      <c r="BM54" s="22">
        <f t="shared" si="91"/>
        <v>0</v>
      </c>
      <c r="BN54" s="22">
        <f t="shared" si="91"/>
        <v>0</v>
      </c>
      <c r="BO54" s="22">
        <f t="shared" si="91"/>
        <v>0</v>
      </c>
      <c r="BP54" s="22">
        <f t="shared" si="91"/>
        <v>0</v>
      </c>
      <c r="BQ54" s="22">
        <f t="shared" si="91"/>
        <v>0</v>
      </c>
      <c r="BR54" s="22">
        <f t="shared" si="91"/>
        <v>0</v>
      </c>
    </row>
    <row r="55" spans="1:70" ht="16.5">
      <c r="A55" s="14" t="s">
        <v>927</v>
      </c>
      <c r="B55" s="61" t="str">
        <f>IF(ISNA(VLOOKUP(A55,'Licenciés Jeunes 2023'!A:C,3,0)),"",VLOOKUP(A55,'Licenciés Jeunes 2023'!A:C,3,0))</f>
        <v/>
      </c>
      <c r="C55" s="32" t="str">
        <f>IF(ISNA(VLOOKUP(A55,'Licenciés Jeunes 2023'!A:C,2,0)),"",VLOOKUP(A55,'Licenciés Jeunes 2023'!A:C,2,0))</f>
        <v/>
      </c>
      <c r="D55" s="32" t="str">
        <f>IF(ISNA(VLOOKUP(A55,'Licenciés Jeunes 2023'!A:F,6,0)),"",VLOOKUP(A55,'Licenciés Jeunes 2023'!A:F,6,0))</f>
        <v/>
      </c>
      <c r="E55" s="6"/>
      <c r="F55" s="2">
        <f>IF(E$2="Bike &amp; Run",IF(ISNA(VLOOKUP(E55,Paramètres!$B$3:$C$56,2,FALSE)),0,VLOOKUP(E55,Paramètres!$B$3:$C$56,2,FALSE)*Paramètres!$K$3),IF(OR(E55="",OR($D55="",$D55="NL",$D55="HORS LIGUE")),0,VLOOKUP(IF(OR(E55="",OR($D55="",$D55="NL",$D55="HORS LIGUE")),"",COUNTIFS($D$5:$D$72,"&lt;&gt;"&amp;"",$D$5:$D$72,"&lt;&gt;"&amp;"NL",$D$5:$D$72,"&lt;&gt;"&amp;"HORS LIGUE",E$5:E$72,"&lt;"&amp;E55)+1),Paramètres!$B$3:$C$56,2,FALSE)*Paramètres!$K$3))</f>
        <v>0</v>
      </c>
      <c r="G55" s="4"/>
      <c r="H55" s="2">
        <f>IF(G$2="Bike &amp; Run",IF(ISNA(VLOOKUP(G55,Paramètres!$B$3:$C$56,2,FALSE)),0,VLOOKUP(G55,Paramètres!$B$3:$C$56,2,FALSE)*Paramètres!$K$4),IF(OR(G55="",OR($D55="",$D55="NL",$D55="HORS LIGUE")),0,VLOOKUP(IF(OR(G55="",OR($D55="",$D55="NL",$D55="HORS LIGUE")),"",COUNTIFS($D$5:$D$72,"&lt;&gt;"&amp;"",$D$5:$D$72,"&lt;&gt;"&amp;"NL",$D$5:$D$72,"&lt;&gt;"&amp;"HORS LIGUE",G$5:G$72,"&lt;"&amp;G55)+1),Paramètres!$B$3:$C$56,2,FALSE)*Paramètres!$K$4))</f>
        <v>0</v>
      </c>
      <c r="I55" s="36"/>
      <c r="J55" s="2">
        <f>IF(I$2="Bike &amp; Run",IF(ISNA(VLOOKUP(I55,Paramètres!$B$3:$C$56,2,FALSE)),0,VLOOKUP(I55,Paramètres!$B$3:$C$56,2,FALSE)*Paramètres!$K$5),IF(OR(I55="",OR($D55="",$D55="NL",$D55="HORS LIGUE")),0,VLOOKUP(IF(OR(I55="",OR($D55="",$D55="NL",$D55="HORS LIGUE")),"",COUNTIFS($D$5:$D$72,"&lt;&gt;"&amp;"",$D$5:$D$72,"&lt;&gt;"&amp;"NL",$D$5:$D$72,"&lt;&gt;"&amp;"HORS LIGUE",I$5:I$72,"&lt;"&amp;I55)+1),Paramètres!$B$3:$C$56,2,FALSE)*Paramètres!$K$5))</f>
        <v>0</v>
      </c>
      <c r="K55" s="4"/>
      <c r="L55" s="2">
        <f>IF(K$2="Bike &amp; Run",IF(ISNA(VLOOKUP(K55,Paramètres!$B$3:$C$56,2,FALSE)),0,VLOOKUP(K55,Paramètres!$B$3:$C$56,2,FALSE)*Paramètres!$K$6),IF(OR(K55="",OR($D55="",$D55="NL",$D55="HORS LIGUE")),0,VLOOKUP(IF(OR(K55="",OR($D55="",$D55="NL",$D55="HORS LIGUE")),"",COUNTIFS($D$5:$D$72,"&lt;&gt;"&amp;"",$D$5:$D$72,"&lt;&gt;"&amp;"NL",$D$5:$D$72,"&lt;&gt;"&amp;"HORS LIGUE",K$5:K$72,"&lt;"&amp;K55)+1),Paramètres!$B$3:$C$56,2,FALSE)*Paramètres!$K$6))</f>
        <v>0</v>
      </c>
      <c r="M55" s="4"/>
      <c r="N55" s="2">
        <f>IF(M$2="Bike &amp; Run",IF(ISNA(VLOOKUP(M55,Paramètres!$B$3:$C$56,2,FALSE)),0,VLOOKUP(M55,Paramètres!$B$3:$C$56,2,FALSE)*Paramètres!$K$7),IF(OR(M55="",OR($D55="",$D55="NL",$D55="HORS LIGUE")),0,VLOOKUP(IF(OR(M55="",OR($D55="",$D55="NL",$D55="HORS LIGUE")),"",COUNTIFS($D$5:$D$72,"&lt;&gt;"&amp;"",$D$5:$D$72,"&lt;&gt;"&amp;"NL",$D$5:$D$72,"&lt;&gt;"&amp;"HORS LIGUE",M$5:M$72,"&lt;"&amp;M55)+1),Paramètres!$B$3:$C$56,2,FALSE)*Paramètres!$K$7))</f>
        <v>0</v>
      </c>
      <c r="O55" s="46"/>
      <c r="P55" s="2">
        <f>IF(O$2="Bike &amp; Run",IF(ISNA(VLOOKUP(O55,Paramètres!$B$3:$C$56,2,FALSE)),0,VLOOKUP(O55,Paramètres!$B$3:$C$56,2,FALSE)*Paramètres!$K$8),IF(OR(O55="",OR($D55="",$D55="NL",$D55="HORS LIGUE")),0,VLOOKUP(IF(OR(O55="",OR($D55="",$D55="NL",$D55="HORS LIGUE")),"",COUNTIFS($D$5:$D$72,"&lt;&gt;"&amp;"",$D$5:$D$72,"&lt;&gt;"&amp;"NL",$D$5:$D$72,"&lt;&gt;"&amp;"HORS LIGUE",O$5:O$72,"&lt;"&amp;O55)+1),Paramètres!$B$3:$C$56,2,FALSE)*Paramètres!$K$8))</f>
        <v>0</v>
      </c>
      <c r="Q55" s="46"/>
      <c r="R55" s="2">
        <f>IF(Q$2="Bike &amp; Run",IF(ISNA(VLOOKUP(Q55,Paramètres!$B$3:$C$56,2,FALSE)),0,VLOOKUP(Q55,Paramètres!$B$3:$C$56,2,FALSE)*Paramètres!$K$9),IF(OR(Q55="",OR($D55="",$D55="NL",$D55="HORS LIGUE")),0,VLOOKUP(IF(OR(Q55="",OR($D55="",$D55="NL",$D55="HORS LIGUE")),"",COUNTIFS($D$5:$D$72,"&lt;&gt;"&amp;"",$D$5:$D$72,"&lt;&gt;"&amp;"NL",$D$5:$D$72,"&lt;&gt;"&amp;"HORS LIGUE",Q$5:Q$72,"&lt;"&amp;Q55)+1),Paramètres!$B$3:$C$56,2,FALSE)*Paramètres!$K$9))</f>
        <v>0</v>
      </c>
      <c r="S55" s="46"/>
      <c r="T55" s="2">
        <f>IF(S$2="Bike &amp; Run",IF(ISNA(VLOOKUP(S55,Paramètres!$B$3:$C$56,2,FALSE)),0,VLOOKUP(S55,Paramètres!$B$3:$C$56,2,FALSE)*Paramètres!$K$10),IF(OR(S55="",OR($D55="",$D55="NL",$D55="HORS LIGUE")),0,VLOOKUP(IF(OR(S55="",OR($D55="",$D55="NL",$D55="HORS LIGUE")),"",COUNTIFS($D$5:$D$72,"&lt;&gt;"&amp;"",$D$5:$D$72,"&lt;&gt;"&amp;"NL",$D$5:$D$72,"&lt;&gt;"&amp;"HORS LIGUE",S$5:S$72,"&lt;"&amp;S55)+1),Paramètres!$B$3:$C$56,2,FALSE)*Paramètres!$K$10))</f>
        <v>0</v>
      </c>
      <c r="U55" s="46"/>
      <c r="V55" s="2">
        <f>IF(U$2="Bike &amp; Run",IF(ISNA(VLOOKUP(U55,Paramètres!$B$3:$C$56,2,FALSE)),0,VLOOKUP(U55,Paramètres!$B$3:$C$56,2,FALSE)*Paramètres!$K$11),IF(OR(U55="",OR($D55="",$D55="NL",$D55="HORS LIGUE")),0,VLOOKUP(IF(OR(U55="",OR($D55="",$D55="NL",$D55="HORS LIGUE")),"",COUNTIFS($D$5:$D$72,"&lt;&gt;"&amp;"",$D$5:$D$72,"&lt;&gt;"&amp;"NL",$D$5:$D$72,"&lt;&gt;"&amp;"HORS LIGUE",U$5:U$72,"&lt;"&amp;U55)+1),Paramètres!$B$3:$C$56,2,FALSE)*Paramètres!$K$11))</f>
        <v>0</v>
      </c>
      <c r="W55" s="46"/>
      <c r="X55" s="2">
        <f>IF(W$2="Bike &amp; Run",IF(ISNA(VLOOKUP(W55,Paramètres!$B$3:$C$56,2,FALSE)),0,VLOOKUP(W55,Paramètres!$B$3:$C$56,2,FALSE)*Paramètres!$K$12),IF(OR(W55="",OR($D55="",$D55="NL",$D55="HORS LIGUE")),0,VLOOKUP(IF(OR(W55="",OR($D55="",$D55="NL",$D55="HORS LIGUE")),"",COUNTIFS($D$5:$D$72,"&lt;&gt;"&amp;"",$D$5:$D$72,"&lt;&gt;"&amp;"NL",$D$5:$D$72,"&lt;&gt;"&amp;"HORS LIGUE",W$5:W$72,"&lt;"&amp;W55)+1),Paramètres!$B$3:$C$56,2,FALSE)*Paramètres!$K$12))</f>
        <v>0</v>
      </c>
      <c r="Y55" s="46"/>
      <c r="Z55" s="2">
        <f>IF(Y$2="Bike &amp; Run",IF(ISNA(VLOOKUP(Y55,Paramètres!$B$3:$C$56,2,FALSE)),0,VLOOKUP(Y55,Paramètres!$B$3:$C$56,2,FALSE)*Paramètres!$K$13),IF(OR(Y55="",OR($D55="",$D55="NL",$D55="HORS LIGUE")),0,VLOOKUP(IF(OR(Y55="",OR($D55="",$D55="NL",$D55="HORS LIGUE")),"",COUNTIFS($D$5:$D$72,"&lt;&gt;"&amp;"",$D$5:$D$72,"&lt;&gt;"&amp;"NL",$D$5:$D$72,"&lt;&gt;"&amp;"HORS LIGUE",Y$5:Y$72,"&lt;"&amp;Y55)+1),Paramètres!$B$3:$C$56,2,FALSE)*Paramètres!$K$13))</f>
        <v>0</v>
      </c>
      <c r="AA55" s="46"/>
      <c r="AB55" s="2">
        <f>IF(AA$2="Bike &amp; Run",IF(ISNA(VLOOKUP(AA55,Paramètres!$B$3:$C$56,2,FALSE)),0,VLOOKUP(AA55,Paramètres!$B$3:$C$56,2,FALSE)*Paramètres!$K$14),IF(OR(AA55="",OR($D55="",$D55="NL",$D55="HORS LIGUE")),0,VLOOKUP(IF(OR(AA55="",OR($D55="",$D55="NL",$D55="HORS LIGUE")),"",COUNTIFS($D$5:$D$72,"&lt;&gt;"&amp;"",$D$5:$D$72,"&lt;&gt;"&amp;"NL",$D$5:$D$72,"&lt;&gt;"&amp;"HORS LIGUE",AA$5:AA$72,"&lt;"&amp;AA55)+1),Paramètres!$B$3:$C$56,2,FALSE)*Paramètres!$K$14))</f>
        <v>0</v>
      </c>
      <c r="AC55" s="46"/>
      <c r="AD55" s="2">
        <f>IF(AC$2="Bike &amp; Run",IF(ISNA(VLOOKUP(AC55,Paramètres!$B$3:$C$56,2,FALSE)),0,VLOOKUP(AC55,Paramètres!$B$3:$C$56,2,FALSE)*Paramètres!$K$15),IF(OR(AC55="",OR($D55="",$D55="NL",$D55="HORS LIGUE")),0,VLOOKUP(IF(OR(AC55="",OR($D55="",$D55="NL",$D55="HORS LIGUE")),"",COUNTIFS($D$5:$D$72,"&lt;&gt;"&amp;"",$D$5:$D$72,"&lt;&gt;"&amp;"NL",$D$5:$D$72,"&lt;&gt;"&amp;"HORS LIGUE",AC$5:AC$72,"&lt;"&amp;AC55)+1),Paramètres!$B$3:$C$56,2,FALSE)*Paramètres!$K$15))</f>
        <v>0</v>
      </c>
      <c r="AE55" s="46"/>
      <c r="AF55" s="2">
        <f>IF(AE$2="Bike &amp; Run",IF(ISNA(VLOOKUP(AE55,Paramètres!$B$3:$C$56,2,FALSE)),0,VLOOKUP(AE55,Paramètres!$B$3:$C$56,2,FALSE)*Paramètres!$K$16),IF(OR(AE55="",OR($D55="",$D55="NL",$D55="HORS LIGUE")),0,VLOOKUP(IF(OR(AE55="",OR($D55="",$D55="NL",$D55="HORS LIGUE")),"",COUNTIFS($D$5:$D$72,"&lt;&gt;"&amp;"",$D$5:$D$72,"&lt;&gt;"&amp;"NL",$D$5:$D$72,"&lt;&gt;"&amp;"HORS LIGUE",AE$5:AE$72,"&lt;"&amp;AE55)+1),Paramètres!$B$3:$C$56,2,FALSE)*Paramètres!$K$16))</f>
        <v>0</v>
      </c>
      <c r="AG55" s="46"/>
      <c r="AH55" s="2">
        <f>IF(AG$2="Bike &amp; Run",IF(ISNA(VLOOKUP(AG55,Paramètres!$B$3:$C$56,2,FALSE)),0,VLOOKUP(AG55,Paramètres!$B$3:$C$56,2,FALSE)*Paramètres!$K$17),IF(OR(AG55="",OR($D55="",$D55="NL",$D55="HORS LIGUE")),0,VLOOKUP(IF(OR(AG55="",OR($D55="",$D55="NL",$D55="HORS LIGUE")),"",COUNTIFS($D$5:$D$72,"&lt;&gt;"&amp;"",$D$5:$D$72,"&lt;&gt;"&amp;"NL",$D$5:$D$72,"&lt;&gt;"&amp;"HORS LIGUE",AG$5:AG$72,"&lt;"&amp;AG55)+1),Paramètres!$B$3:$C$56,2,FALSE)*Paramètres!$K$17))</f>
        <v>0</v>
      </c>
      <c r="AI55" s="40">
        <f t="shared" si="53"/>
        <v>0</v>
      </c>
      <c r="AJ55" s="3" t="str">
        <f t="shared" si="54"/>
        <v/>
      </c>
      <c r="AK55" s="5">
        <f t="shared" si="55"/>
        <v>0</v>
      </c>
      <c r="AL55" s="41">
        <f t="shared" si="56"/>
        <v>0</v>
      </c>
      <c r="AM55" s="33" t="str">
        <f t="shared" si="57"/>
        <v/>
      </c>
      <c r="AO55" s="22">
        <f t="shared" si="58"/>
        <v>0</v>
      </c>
      <c r="AP55">
        <f t="shared" si="59"/>
        <v>0</v>
      </c>
      <c r="AQ55">
        <f t="shared" si="60"/>
        <v>0</v>
      </c>
      <c r="AR55">
        <f t="shared" si="61"/>
        <v>0</v>
      </c>
      <c r="AS55">
        <f t="shared" si="62"/>
        <v>0</v>
      </c>
      <c r="AT55">
        <f t="shared" si="63"/>
        <v>0</v>
      </c>
      <c r="AU55">
        <f t="shared" si="64"/>
        <v>0</v>
      </c>
      <c r="AV55">
        <f t="shared" si="65"/>
        <v>0</v>
      </c>
      <c r="AW55">
        <f t="shared" si="66"/>
        <v>0</v>
      </c>
      <c r="AX55">
        <f t="shared" si="67"/>
        <v>0</v>
      </c>
      <c r="AY55">
        <f t="shared" si="68"/>
        <v>0</v>
      </c>
      <c r="AZ55">
        <f t="shared" si="69"/>
        <v>0</v>
      </c>
      <c r="BA55">
        <f t="shared" si="70"/>
        <v>0</v>
      </c>
      <c r="BB55">
        <f t="shared" si="71"/>
        <v>0</v>
      </c>
      <c r="BC55">
        <f t="shared" si="72"/>
        <v>0</v>
      </c>
      <c r="BD55">
        <f t="shared" si="73"/>
        <v>0</v>
      </c>
      <c r="BE55" s="22">
        <f t="shared" ref="BE55:BR55" si="92">BD55+LARGE($AO55:$BC55,BE$4)</f>
        <v>0</v>
      </c>
      <c r="BF55" s="22">
        <f t="shared" si="92"/>
        <v>0</v>
      </c>
      <c r="BG55" s="22">
        <f t="shared" si="92"/>
        <v>0</v>
      </c>
      <c r="BH55" s="22">
        <f t="shared" si="92"/>
        <v>0</v>
      </c>
      <c r="BI55" s="22">
        <f t="shared" si="92"/>
        <v>0</v>
      </c>
      <c r="BJ55" s="22">
        <f t="shared" si="92"/>
        <v>0</v>
      </c>
      <c r="BK55" s="22">
        <f t="shared" si="92"/>
        <v>0</v>
      </c>
      <c r="BL55" s="22">
        <f t="shared" si="92"/>
        <v>0</v>
      </c>
      <c r="BM55" s="22">
        <f t="shared" si="92"/>
        <v>0</v>
      </c>
      <c r="BN55" s="22">
        <f t="shared" si="92"/>
        <v>0</v>
      </c>
      <c r="BO55" s="22">
        <f t="shared" si="92"/>
        <v>0</v>
      </c>
      <c r="BP55" s="22">
        <f t="shared" si="92"/>
        <v>0</v>
      </c>
      <c r="BQ55" s="22">
        <f t="shared" si="92"/>
        <v>0</v>
      </c>
      <c r="BR55" s="22">
        <f t="shared" si="92"/>
        <v>0</v>
      </c>
    </row>
    <row r="56" spans="1:70" ht="16.5">
      <c r="A56" s="14" t="s">
        <v>928</v>
      </c>
      <c r="B56" s="61" t="str">
        <f>IF(ISNA(VLOOKUP(A56,'Licenciés Jeunes 2023'!A:C,3,0)),"",VLOOKUP(A56,'Licenciés Jeunes 2023'!A:C,3,0))</f>
        <v/>
      </c>
      <c r="C56" s="32" t="str">
        <f>IF(ISNA(VLOOKUP(A56,'Licenciés Jeunes 2023'!A:C,2,0)),"",VLOOKUP(A56,'Licenciés Jeunes 2023'!A:C,2,0))</f>
        <v/>
      </c>
      <c r="D56" s="32" t="str">
        <f>IF(ISNA(VLOOKUP(A56,'Licenciés Jeunes 2023'!A:F,6,0)),"",VLOOKUP(A56,'Licenciés Jeunes 2023'!A:F,6,0))</f>
        <v/>
      </c>
      <c r="E56" s="6"/>
      <c r="F56" s="2">
        <f>IF(E$2="Bike &amp; Run",IF(ISNA(VLOOKUP(E56,Paramètres!$B$3:$C$56,2,FALSE)),0,VLOOKUP(E56,Paramètres!$B$3:$C$56,2,FALSE)*Paramètres!$K$3),IF(OR(E56="",OR($D56="",$D56="NL",$D56="HORS LIGUE")),0,VLOOKUP(IF(OR(E56="",OR($D56="",$D56="NL",$D56="HORS LIGUE")),"",COUNTIFS($D$5:$D$72,"&lt;&gt;"&amp;"",$D$5:$D$72,"&lt;&gt;"&amp;"NL",$D$5:$D$72,"&lt;&gt;"&amp;"HORS LIGUE",E$5:E$72,"&lt;"&amp;E56)+1),Paramètres!$B$3:$C$56,2,FALSE)*Paramètres!$K$3))</f>
        <v>0</v>
      </c>
      <c r="G56" s="4"/>
      <c r="H56" s="2">
        <f>IF(G$2="Bike &amp; Run",IF(ISNA(VLOOKUP(G56,Paramètres!$B$3:$C$56,2,FALSE)),0,VLOOKUP(G56,Paramètres!$B$3:$C$56,2,FALSE)*Paramètres!$K$4),IF(OR(G56="",OR($D56="",$D56="NL",$D56="HORS LIGUE")),0,VLOOKUP(IF(OR(G56="",OR($D56="",$D56="NL",$D56="HORS LIGUE")),"",COUNTIFS($D$5:$D$72,"&lt;&gt;"&amp;"",$D$5:$D$72,"&lt;&gt;"&amp;"NL",$D$5:$D$72,"&lt;&gt;"&amp;"HORS LIGUE",G$5:G$72,"&lt;"&amp;G56)+1),Paramètres!$B$3:$C$56,2,FALSE)*Paramètres!$K$4))</f>
        <v>0</v>
      </c>
      <c r="I56" s="36"/>
      <c r="J56" s="2">
        <f>IF(I$2="Bike &amp; Run",IF(ISNA(VLOOKUP(I56,Paramètres!$B$3:$C$56,2,FALSE)),0,VLOOKUP(I56,Paramètres!$B$3:$C$56,2,FALSE)*Paramètres!$K$5),IF(OR(I56="",OR($D56="",$D56="NL",$D56="HORS LIGUE")),0,VLOOKUP(IF(OR(I56="",OR($D56="",$D56="NL",$D56="HORS LIGUE")),"",COUNTIFS($D$5:$D$72,"&lt;&gt;"&amp;"",$D$5:$D$72,"&lt;&gt;"&amp;"NL",$D$5:$D$72,"&lt;&gt;"&amp;"HORS LIGUE",I$5:I$72,"&lt;"&amp;I56)+1),Paramètres!$B$3:$C$56,2,FALSE)*Paramètres!$K$5))</f>
        <v>0</v>
      </c>
      <c r="K56" s="4"/>
      <c r="L56" s="2">
        <f>IF(K$2="Bike &amp; Run",IF(ISNA(VLOOKUP(K56,Paramètres!$B$3:$C$56,2,FALSE)),0,VLOOKUP(K56,Paramètres!$B$3:$C$56,2,FALSE)*Paramètres!$K$6),IF(OR(K56="",OR($D56="",$D56="NL",$D56="HORS LIGUE")),0,VLOOKUP(IF(OR(K56="",OR($D56="",$D56="NL",$D56="HORS LIGUE")),"",COUNTIFS($D$5:$D$72,"&lt;&gt;"&amp;"",$D$5:$D$72,"&lt;&gt;"&amp;"NL",$D$5:$D$72,"&lt;&gt;"&amp;"HORS LIGUE",K$5:K$72,"&lt;"&amp;K56)+1),Paramètres!$B$3:$C$56,2,FALSE)*Paramètres!$K$6))</f>
        <v>0</v>
      </c>
      <c r="M56" s="4"/>
      <c r="N56" s="2">
        <f>IF(M$2="Bike &amp; Run",IF(ISNA(VLOOKUP(M56,Paramètres!$B$3:$C$56,2,FALSE)),0,VLOOKUP(M56,Paramètres!$B$3:$C$56,2,FALSE)*Paramètres!$K$7),IF(OR(M56="",OR($D56="",$D56="NL",$D56="HORS LIGUE")),0,VLOOKUP(IF(OR(M56="",OR($D56="",$D56="NL",$D56="HORS LIGUE")),"",COUNTIFS($D$5:$D$72,"&lt;&gt;"&amp;"",$D$5:$D$72,"&lt;&gt;"&amp;"NL",$D$5:$D$72,"&lt;&gt;"&amp;"HORS LIGUE",M$5:M$72,"&lt;"&amp;M56)+1),Paramètres!$B$3:$C$56,2,FALSE)*Paramètres!$K$7))</f>
        <v>0</v>
      </c>
      <c r="O56" s="46"/>
      <c r="P56" s="2">
        <f>IF(O$2="Bike &amp; Run",IF(ISNA(VLOOKUP(O56,Paramètres!$B$3:$C$56,2,FALSE)),0,VLOOKUP(O56,Paramètres!$B$3:$C$56,2,FALSE)*Paramètres!$K$8),IF(OR(O56="",OR($D56="",$D56="NL",$D56="HORS LIGUE")),0,VLOOKUP(IF(OR(O56="",OR($D56="",$D56="NL",$D56="HORS LIGUE")),"",COUNTIFS($D$5:$D$72,"&lt;&gt;"&amp;"",$D$5:$D$72,"&lt;&gt;"&amp;"NL",$D$5:$D$72,"&lt;&gt;"&amp;"HORS LIGUE",O$5:O$72,"&lt;"&amp;O56)+1),Paramètres!$B$3:$C$56,2,FALSE)*Paramètres!$K$8))</f>
        <v>0</v>
      </c>
      <c r="Q56" s="46"/>
      <c r="R56" s="2">
        <f>IF(Q$2="Bike &amp; Run",IF(ISNA(VLOOKUP(Q56,Paramètres!$B$3:$C$56,2,FALSE)),0,VLOOKUP(Q56,Paramètres!$B$3:$C$56,2,FALSE)*Paramètres!$K$9),IF(OR(Q56="",OR($D56="",$D56="NL",$D56="HORS LIGUE")),0,VLOOKUP(IF(OR(Q56="",OR($D56="",$D56="NL",$D56="HORS LIGUE")),"",COUNTIFS($D$5:$D$72,"&lt;&gt;"&amp;"",$D$5:$D$72,"&lt;&gt;"&amp;"NL",$D$5:$D$72,"&lt;&gt;"&amp;"HORS LIGUE",Q$5:Q$72,"&lt;"&amp;Q56)+1),Paramètres!$B$3:$C$56,2,FALSE)*Paramètres!$K$9))</f>
        <v>0</v>
      </c>
      <c r="S56" s="46"/>
      <c r="T56" s="2">
        <f>IF(S$2="Bike &amp; Run",IF(ISNA(VLOOKUP(S56,Paramètres!$B$3:$C$56,2,FALSE)),0,VLOOKUP(S56,Paramètres!$B$3:$C$56,2,FALSE)*Paramètres!$K$10),IF(OR(S56="",OR($D56="",$D56="NL",$D56="HORS LIGUE")),0,VLOOKUP(IF(OR(S56="",OR($D56="",$D56="NL",$D56="HORS LIGUE")),"",COUNTIFS($D$5:$D$72,"&lt;&gt;"&amp;"",$D$5:$D$72,"&lt;&gt;"&amp;"NL",$D$5:$D$72,"&lt;&gt;"&amp;"HORS LIGUE",S$5:S$72,"&lt;"&amp;S56)+1),Paramètres!$B$3:$C$56,2,FALSE)*Paramètres!$K$10))</f>
        <v>0</v>
      </c>
      <c r="U56" s="46"/>
      <c r="V56" s="2">
        <f>IF(U$2="Bike &amp; Run",IF(ISNA(VLOOKUP(U56,Paramètres!$B$3:$C$56,2,FALSE)),0,VLOOKUP(U56,Paramètres!$B$3:$C$56,2,FALSE)*Paramètres!$K$11),IF(OR(U56="",OR($D56="",$D56="NL",$D56="HORS LIGUE")),0,VLOOKUP(IF(OR(U56="",OR($D56="",$D56="NL",$D56="HORS LIGUE")),"",COUNTIFS($D$5:$D$72,"&lt;&gt;"&amp;"",$D$5:$D$72,"&lt;&gt;"&amp;"NL",$D$5:$D$72,"&lt;&gt;"&amp;"HORS LIGUE",U$5:U$72,"&lt;"&amp;U56)+1),Paramètres!$B$3:$C$56,2,FALSE)*Paramètres!$K$11))</f>
        <v>0</v>
      </c>
      <c r="W56" s="46"/>
      <c r="X56" s="2">
        <f>IF(W$2="Bike &amp; Run",IF(ISNA(VLOOKUP(W56,Paramètres!$B$3:$C$56,2,FALSE)),0,VLOOKUP(W56,Paramètres!$B$3:$C$56,2,FALSE)*Paramètres!$K$12),IF(OR(W56="",OR($D56="",$D56="NL",$D56="HORS LIGUE")),0,VLOOKUP(IF(OR(W56="",OR($D56="",$D56="NL",$D56="HORS LIGUE")),"",COUNTIFS($D$5:$D$72,"&lt;&gt;"&amp;"",$D$5:$D$72,"&lt;&gt;"&amp;"NL",$D$5:$D$72,"&lt;&gt;"&amp;"HORS LIGUE",W$5:W$72,"&lt;"&amp;W56)+1),Paramètres!$B$3:$C$56,2,FALSE)*Paramètres!$K$12))</f>
        <v>0</v>
      </c>
      <c r="Y56" s="46"/>
      <c r="Z56" s="2">
        <f>IF(Y$2="Bike &amp; Run",IF(ISNA(VLOOKUP(Y56,Paramètres!$B$3:$C$56,2,FALSE)),0,VLOOKUP(Y56,Paramètres!$B$3:$C$56,2,FALSE)*Paramètres!$K$13),IF(OR(Y56="",OR($D56="",$D56="NL",$D56="HORS LIGUE")),0,VLOOKUP(IF(OR(Y56="",OR($D56="",$D56="NL",$D56="HORS LIGUE")),"",COUNTIFS($D$5:$D$72,"&lt;&gt;"&amp;"",$D$5:$D$72,"&lt;&gt;"&amp;"NL",$D$5:$D$72,"&lt;&gt;"&amp;"HORS LIGUE",Y$5:Y$72,"&lt;"&amp;Y56)+1),Paramètres!$B$3:$C$56,2,FALSE)*Paramètres!$K$13))</f>
        <v>0</v>
      </c>
      <c r="AA56" s="46"/>
      <c r="AB56" s="2">
        <f>IF(AA$2="Bike &amp; Run",IF(ISNA(VLOOKUP(AA56,Paramètres!$B$3:$C$56,2,FALSE)),0,VLOOKUP(AA56,Paramètres!$B$3:$C$56,2,FALSE)*Paramètres!$K$14),IF(OR(AA56="",OR($D56="",$D56="NL",$D56="HORS LIGUE")),0,VLOOKUP(IF(OR(AA56="",OR($D56="",$D56="NL",$D56="HORS LIGUE")),"",COUNTIFS($D$5:$D$72,"&lt;&gt;"&amp;"",$D$5:$D$72,"&lt;&gt;"&amp;"NL",$D$5:$D$72,"&lt;&gt;"&amp;"HORS LIGUE",AA$5:AA$72,"&lt;"&amp;AA56)+1),Paramètres!$B$3:$C$56,2,FALSE)*Paramètres!$K$14))</f>
        <v>0</v>
      </c>
      <c r="AC56" s="46"/>
      <c r="AD56" s="2">
        <f>IF(AC$2="Bike &amp; Run",IF(ISNA(VLOOKUP(AC56,Paramètres!$B$3:$C$56,2,FALSE)),0,VLOOKUP(AC56,Paramètres!$B$3:$C$56,2,FALSE)*Paramètres!$K$15),IF(OR(AC56="",OR($D56="",$D56="NL",$D56="HORS LIGUE")),0,VLOOKUP(IF(OR(AC56="",OR($D56="",$D56="NL",$D56="HORS LIGUE")),"",COUNTIFS($D$5:$D$72,"&lt;&gt;"&amp;"",$D$5:$D$72,"&lt;&gt;"&amp;"NL",$D$5:$D$72,"&lt;&gt;"&amp;"HORS LIGUE",AC$5:AC$72,"&lt;"&amp;AC56)+1),Paramètres!$B$3:$C$56,2,FALSE)*Paramètres!$K$15))</f>
        <v>0</v>
      </c>
      <c r="AE56" s="46"/>
      <c r="AF56" s="2">
        <f>IF(AE$2="Bike &amp; Run",IF(ISNA(VLOOKUP(AE56,Paramètres!$B$3:$C$56,2,FALSE)),0,VLOOKUP(AE56,Paramètres!$B$3:$C$56,2,FALSE)*Paramètres!$K$16),IF(OR(AE56="",OR($D56="",$D56="NL",$D56="HORS LIGUE")),0,VLOOKUP(IF(OR(AE56="",OR($D56="",$D56="NL",$D56="HORS LIGUE")),"",COUNTIFS($D$5:$D$72,"&lt;&gt;"&amp;"",$D$5:$D$72,"&lt;&gt;"&amp;"NL",$D$5:$D$72,"&lt;&gt;"&amp;"HORS LIGUE",AE$5:AE$72,"&lt;"&amp;AE56)+1),Paramètres!$B$3:$C$56,2,FALSE)*Paramètres!$K$16))</f>
        <v>0</v>
      </c>
      <c r="AG56" s="46"/>
      <c r="AH56" s="2">
        <f>IF(AG$2="Bike &amp; Run",IF(ISNA(VLOOKUP(AG56,Paramètres!$B$3:$C$56,2,FALSE)),0,VLOOKUP(AG56,Paramètres!$B$3:$C$56,2,FALSE)*Paramètres!$K$17),IF(OR(AG56="",OR($D56="",$D56="NL",$D56="HORS LIGUE")),0,VLOOKUP(IF(OR(AG56="",OR($D56="",$D56="NL",$D56="HORS LIGUE")),"",COUNTIFS($D$5:$D$72,"&lt;&gt;"&amp;"",$D$5:$D$72,"&lt;&gt;"&amp;"NL",$D$5:$D$72,"&lt;&gt;"&amp;"HORS LIGUE",AG$5:AG$72,"&lt;"&amp;AG56)+1),Paramètres!$B$3:$C$56,2,FALSE)*Paramètres!$K$17))</f>
        <v>0</v>
      </c>
      <c r="AI56" s="40">
        <f t="shared" si="53"/>
        <v>0</v>
      </c>
      <c r="AJ56" s="3" t="str">
        <f t="shared" si="54"/>
        <v/>
      </c>
      <c r="AK56" s="5">
        <f t="shared" si="55"/>
        <v>0</v>
      </c>
      <c r="AL56" s="41">
        <f t="shared" si="56"/>
        <v>0</v>
      </c>
      <c r="AM56" s="33" t="str">
        <f t="shared" si="57"/>
        <v/>
      </c>
      <c r="AO56" s="22">
        <f t="shared" si="58"/>
        <v>0</v>
      </c>
      <c r="AP56">
        <f t="shared" si="59"/>
        <v>0</v>
      </c>
      <c r="AQ56">
        <f t="shared" si="60"/>
        <v>0</v>
      </c>
      <c r="AR56">
        <f t="shared" si="61"/>
        <v>0</v>
      </c>
      <c r="AS56">
        <f t="shared" si="62"/>
        <v>0</v>
      </c>
      <c r="AT56">
        <f t="shared" si="63"/>
        <v>0</v>
      </c>
      <c r="AU56">
        <f t="shared" si="64"/>
        <v>0</v>
      </c>
      <c r="AV56">
        <f t="shared" si="65"/>
        <v>0</v>
      </c>
      <c r="AW56">
        <f t="shared" si="66"/>
        <v>0</v>
      </c>
      <c r="AX56">
        <f t="shared" si="67"/>
        <v>0</v>
      </c>
      <c r="AY56">
        <f t="shared" si="68"/>
        <v>0</v>
      </c>
      <c r="AZ56">
        <f t="shared" si="69"/>
        <v>0</v>
      </c>
      <c r="BA56">
        <f t="shared" si="70"/>
        <v>0</v>
      </c>
      <c r="BB56">
        <f t="shared" si="71"/>
        <v>0</v>
      </c>
      <c r="BC56">
        <f t="shared" si="72"/>
        <v>0</v>
      </c>
      <c r="BD56">
        <f t="shared" si="73"/>
        <v>0</v>
      </c>
      <c r="BE56" s="22">
        <f t="shared" ref="BE56:BR56" si="93">BD56+LARGE($AO56:$BC56,BE$4)</f>
        <v>0</v>
      </c>
      <c r="BF56" s="22">
        <f t="shared" si="93"/>
        <v>0</v>
      </c>
      <c r="BG56" s="22">
        <f t="shared" si="93"/>
        <v>0</v>
      </c>
      <c r="BH56" s="22">
        <f t="shared" si="93"/>
        <v>0</v>
      </c>
      <c r="BI56" s="22">
        <f t="shared" si="93"/>
        <v>0</v>
      </c>
      <c r="BJ56" s="22">
        <f t="shared" si="93"/>
        <v>0</v>
      </c>
      <c r="BK56" s="22">
        <f t="shared" si="93"/>
        <v>0</v>
      </c>
      <c r="BL56" s="22">
        <f t="shared" si="93"/>
        <v>0</v>
      </c>
      <c r="BM56" s="22">
        <f t="shared" si="93"/>
        <v>0</v>
      </c>
      <c r="BN56" s="22">
        <f t="shared" si="93"/>
        <v>0</v>
      </c>
      <c r="BO56" s="22">
        <f t="shared" si="93"/>
        <v>0</v>
      </c>
      <c r="BP56" s="22">
        <f t="shared" si="93"/>
        <v>0</v>
      </c>
      <c r="BQ56" s="22">
        <f t="shared" si="93"/>
        <v>0</v>
      </c>
      <c r="BR56" s="22">
        <f t="shared" si="93"/>
        <v>0</v>
      </c>
    </row>
    <row r="57" spans="1:70" ht="16.5">
      <c r="A57" s="14" t="s">
        <v>932</v>
      </c>
      <c r="B57" s="61" t="str">
        <f>IF(ISNA(VLOOKUP(A57,'Licenciés Jeunes 2023'!A:C,3,0)),"",VLOOKUP(A57,'Licenciés Jeunes 2023'!A:C,3,0))</f>
        <v/>
      </c>
      <c r="C57" s="32" t="str">
        <f>IF(ISNA(VLOOKUP(A57,'Licenciés Jeunes 2023'!A:C,2,0)),"",VLOOKUP(A57,'Licenciés Jeunes 2023'!A:C,2,0))</f>
        <v/>
      </c>
      <c r="D57" s="32" t="str">
        <f>IF(ISNA(VLOOKUP(A57,'Licenciés Jeunes 2023'!A:F,6,0)),"",VLOOKUP(A57,'Licenciés Jeunes 2023'!A:F,6,0))</f>
        <v/>
      </c>
      <c r="E57" s="6"/>
      <c r="F57" s="2">
        <f>IF(E$2="Bike &amp; Run",IF(ISNA(VLOOKUP(E57,Paramètres!$B$3:$C$56,2,FALSE)),0,VLOOKUP(E57,Paramètres!$B$3:$C$56,2,FALSE)*Paramètres!$K$3),IF(OR(E57="",OR($D57="",$D57="NL",$D57="HORS LIGUE")),0,VLOOKUP(IF(OR(E57="",OR($D57="",$D57="NL",$D57="HORS LIGUE")),"",COUNTIFS($D$5:$D$72,"&lt;&gt;"&amp;"",$D$5:$D$72,"&lt;&gt;"&amp;"NL",$D$5:$D$72,"&lt;&gt;"&amp;"HORS LIGUE",E$5:E$72,"&lt;"&amp;E57)+1),Paramètres!$B$3:$C$56,2,FALSE)*Paramètres!$K$3))</f>
        <v>0</v>
      </c>
      <c r="G57" s="4"/>
      <c r="H57" s="2">
        <f>IF(G$2="Bike &amp; Run",IF(ISNA(VLOOKUP(G57,Paramètres!$B$3:$C$56,2,FALSE)),0,VLOOKUP(G57,Paramètres!$B$3:$C$56,2,FALSE)*Paramètres!$K$4),IF(OR(G57="",OR($D57="",$D57="NL",$D57="HORS LIGUE")),0,VLOOKUP(IF(OR(G57="",OR($D57="",$D57="NL",$D57="HORS LIGUE")),"",COUNTIFS($D$5:$D$72,"&lt;&gt;"&amp;"",$D$5:$D$72,"&lt;&gt;"&amp;"NL",$D$5:$D$72,"&lt;&gt;"&amp;"HORS LIGUE",G$5:G$72,"&lt;"&amp;G57)+1),Paramètres!$B$3:$C$56,2,FALSE)*Paramètres!$K$4))</f>
        <v>0</v>
      </c>
      <c r="I57" s="36"/>
      <c r="J57" s="2">
        <f>IF(I$2="Bike &amp; Run",IF(ISNA(VLOOKUP(I57,Paramètres!$B$3:$C$56,2,FALSE)),0,VLOOKUP(I57,Paramètres!$B$3:$C$56,2,FALSE)*Paramètres!$K$5),IF(OR(I57="",OR($D57="",$D57="NL",$D57="HORS LIGUE")),0,VLOOKUP(IF(OR(I57="",OR($D57="",$D57="NL",$D57="HORS LIGUE")),"",COUNTIFS($D$5:$D$72,"&lt;&gt;"&amp;"",$D$5:$D$72,"&lt;&gt;"&amp;"NL",$D$5:$D$72,"&lt;&gt;"&amp;"HORS LIGUE",I$5:I$72,"&lt;"&amp;I57)+1),Paramètres!$B$3:$C$56,2,FALSE)*Paramètres!$K$5))</f>
        <v>0</v>
      </c>
      <c r="K57" s="4"/>
      <c r="L57" s="2">
        <f>IF(K$2="Bike &amp; Run",IF(ISNA(VLOOKUP(K57,Paramètres!$B$3:$C$56,2,FALSE)),0,VLOOKUP(K57,Paramètres!$B$3:$C$56,2,FALSE)*Paramètres!$K$6),IF(OR(K57="",OR($D57="",$D57="NL",$D57="HORS LIGUE")),0,VLOOKUP(IF(OR(K57="",OR($D57="",$D57="NL",$D57="HORS LIGUE")),"",COUNTIFS($D$5:$D$72,"&lt;&gt;"&amp;"",$D$5:$D$72,"&lt;&gt;"&amp;"NL",$D$5:$D$72,"&lt;&gt;"&amp;"HORS LIGUE",K$5:K$72,"&lt;"&amp;K57)+1),Paramètres!$B$3:$C$56,2,FALSE)*Paramètres!$K$6))</f>
        <v>0</v>
      </c>
      <c r="M57" s="4"/>
      <c r="N57" s="2">
        <f>IF(M$2="Bike &amp; Run",IF(ISNA(VLOOKUP(M57,Paramètres!$B$3:$C$56,2,FALSE)),0,VLOOKUP(M57,Paramètres!$B$3:$C$56,2,FALSE)*Paramètres!$K$7),IF(OR(M57="",OR($D57="",$D57="NL",$D57="HORS LIGUE")),0,VLOOKUP(IF(OR(M57="",OR($D57="",$D57="NL",$D57="HORS LIGUE")),"",COUNTIFS($D$5:$D$72,"&lt;&gt;"&amp;"",$D$5:$D$72,"&lt;&gt;"&amp;"NL",$D$5:$D$72,"&lt;&gt;"&amp;"HORS LIGUE",M$5:M$72,"&lt;"&amp;M57)+1),Paramètres!$B$3:$C$56,2,FALSE)*Paramètres!$K$7))</f>
        <v>0</v>
      </c>
      <c r="O57" s="46"/>
      <c r="P57" s="2">
        <f>IF(O$2="Bike &amp; Run",IF(ISNA(VLOOKUP(O57,Paramètres!$B$3:$C$56,2,FALSE)),0,VLOOKUP(O57,Paramètres!$B$3:$C$56,2,FALSE)*Paramètres!$K$8),IF(OR(O57="",OR($D57="",$D57="NL",$D57="HORS LIGUE")),0,VLOOKUP(IF(OR(O57="",OR($D57="",$D57="NL",$D57="HORS LIGUE")),"",COUNTIFS($D$5:$D$72,"&lt;&gt;"&amp;"",$D$5:$D$72,"&lt;&gt;"&amp;"NL",$D$5:$D$72,"&lt;&gt;"&amp;"HORS LIGUE",O$5:O$72,"&lt;"&amp;O57)+1),Paramètres!$B$3:$C$56,2,FALSE)*Paramètres!$K$8))</f>
        <v>0</v>
      </c>
      <c r="Q57" s="46"/>
      <c r="R57" s="2">
        <f>IF(Q$2="Bike &amp; Run",IF(ISNA(VLOOKUP(Q57,Paramètres!$B$3:$C$56,2,FALSE)),0,VLOOKUP(Q57,Paramètres!$B$3:$C$56,2,FALSE)*Paramètres!$K$9),IF(OR(Q57="",OR($D57="",$D57="NL",$D57="HORS LIGUE")),0,VLOOKUP(IF(OR(Q57="",OR($D57="",$D57="NL",$D57="HORS LIGUE")),"",COUNTIFS($D$5:$D$72,"&lt;&gt;"&amp;"",$D$5:$D$72,"&lt;&gt;"&amp;"NL",$D$5:$D$72,"&lt;&gt;"&amp;"HORS LIGUE",Q$5:Q$72,"&lt;"&amp;Q57)+1),Paramètres!$B$3:$C$56,2,FALSE)*Paramètres!$K$9))</f>
        <v>0</v>
      </c>
      <c r="S57" s="46"/>
      <c r="T57" s="2">
        <f>IF(S$2="Bike &amp; Run",IF(ISNA(VLOOKUP(S57,Paramètres!$B$3:$C$56,2,FALSE)),0,VLOOKUP(S57,Paramètres!$B$3:$C$56,2,FALSE)*Paramètres!$K$10),IF(OR(S57="",OR($D57="",$D57="NL",$D57="HORS LIGUE")),0,VLOOKUP(IF(OR(S57="",OR($D57="",$D57="NL",$D57="HORS LIGUE")),"",COUNTIFS($D$5:$D$72,"&lt;&gt;"&amp;"",$D$5:$D$72,"&lt;&gt;"&amp;"NL",$D$5:$D$72,"&lt;&gt;"&amp;"HORS LIGUE",S$5:S$72,"&lt;"&amp;S57)+1),Paramètres!$B$3:$C$56,2,FALSE)*Paramètres!$K$10))</f>
        <v>0</v>
      </c>
      <c r="U57" s="46"/>
      <c r="V57" s="2">
        <f>IF(U$2="Bike &amp; Run",IF(ISNA(VLOOKUP(U57,Paramètres!$B$3:$C$56,2,FALSE)),0,VLOOKUP(U57,Paramètres!$B$3:$C$56,2,FALSE)*Paramètres!$K$11),IF(OR(U57="",OR($D57="",$D57="NL",$D57="HORS LIGUE")),0,VLOOKUP(IF(OR(U57="",OR($D57="",$D57="NL",$D57="HORS LIGUE")),"",COUNTIFS($D$5:$D$72,"&lt;&gt;"&amp;"",$D$5:$D$72,"&lt;&gt;"&amp;"NL",$D$5:$D$72,"&lt;&gt;"&amp;"HORS LIGUE",U$5:U$72,"&lt;"&amp;U57)+1),Paramètres!$B$3:$C$56,2,FALSE)*Paramètres!$K$11))</f>
        <v>0</v>
      </c>
      <c r="W57" s="46"/>
      <c r="X57" s="2">
        <f>IF(W$2="Bike &amp; Run",IF(ISNA(VLOOKUP(W57,Paramètres!$B$3:$C$56,2,FALSE)),0,VLOOKUP(W57,Paramètres!$B$3:$C$56,2,FALSE)*Paramètres!$K$12),IF(OR(W57="",OR($D57="",$D57="NL",$D57="HORS LIGUE")),0,VLOOKUP(IF(OR(W57="",OR($D57="",$D57="NL",$D57="HORS LIGUE")),"",COUNTIFS($D$5:$D$72,"&lt;&gt;"&amp;"",$D$5:$D$72,"&lt;&gt;"&amp;"NL",$D$5:$D$72,"&lt;&gt;"&amp;"HORS LIGUE",W$5:W$72,"&lt;"&amp;W57)+1),Paramètres!$B$3:$C$56,2,FALSE)*Paramètres!$K$12))</f>
        <v>0</v>
      </c>
      <c r="Y57" s="46"/>
      <c r="Z57" s="2">
        <f>IF(Y$2="Bike &amp; Run",IF(ISNA(VLOOKUP(Y57,Paramètres!$B$3:$C$56,2,FALSE)),0,VLOOKUP(Y57,Paramètres!$B$3:$C$56,2,FALSE)*Paramètres!$K$13),IF(OR(Y57="",OR($D57="",$D57="NL",$D57="HORS LIGUE")),0,VLOOKUP(IF(OR(Y57="",OR($D57="",$D57="NL",$D57="HORS LIGUE")),"",COUNTIFS($D$5:$D$72,"&lt;&gt;"&amp;"",$D$5:$D$72,"&lt;&gt;"&amp;"NL",$D$5:$D$72,"&lt;&gt;"&amp;"HORS LIGUE",Y$5:Y$72,"&lt;"&amp;Y57)+1),Paramètres!$B$3:$C$56,2,FALSE)*Paramètres!$K$13))</f>
        <v>0</v>
      </c>
      <c r="AA57" s="46"/>
      <c r="AB57" s="2">
        <f>IF(AA$2="Bike &amp; Run",IF(ISNA(VLOOKUP(AA57,Paramètres!$B$3:$C$56,2,FALSE)),0,VLOOKUP(AA57,Paramètres!$B$3:$C$56,2,FALSE)*Paramètres!$K$14),IF(OR(AA57="",OR($D57="",$D57="NL",$D57="HORS LIGUE")),0,VLOOKUP(IF(OR(AA57="",OR($D57="",$D57="NL",$D57="HORS LIGUE")),"",COUNTIFS($D$5:$D$72,"&lt;&gt;"&amp;"",$D$5:$D$72,"&lt;&gt;"&amp;"NL",$D$5:$D$72,"&lt;&gt;"&amp;"HORS LIGUE",AA$5:AA$72,"&lt;"&amp;AA57)+1),Paramètres!$B$3:$C$56,2,FALSE)*Paramètres!$K$14))</f>
        <v>0</v>
      </c>
      <c r="AC57" s="46"/>
      <c r="AD57" s="2">
        <f>IF(AC$2="Bike &amp; Run",IF(ISNA(VLOOKUP(AC57,Paramètres!$B$3:$C$56,2,FALSE)),0,VLOOKUP(AC57,Paramètres!$B$3:$C$56,2,FALSE)*Paramètres!$K$15),IF(OR(AC57="",OR($D57="",$D57="NL",$D57="HORS LIGUE")),0,VLOOKUP(IF(OR(AC57="",OR($D57="",$D57="NL",$D57="HORS LIGUE")),"",COUNTIFS($D$5:$D$72,"&lt;&gt;"&amp;"",$D$5:$D$72,"&lt;&gt;"&amp;"NL",$D$5:$D$72,"&lt;&gt;"&amp;"HORS LIGUE",AC$5:AC$72,"&lt;"&amp;AC57)+1),Paramètres!$B$3:$C$56,2,FALSE)*Paramètres!$K$15))</f>
        <v>0</v>
      </c>
      <c r="AE57" s="46"/>
      <c r="AF57" s="2">
        <f>IF(AE$2="Bike &amp; Run",IF(ISNA(VLOOKUP(AE57,Paramètres!$B$3:$C$56,2,FALSE)),0,VLOOKUP(AE57,Paramètres!$B$3:$C$56,2,FALSE)*Paramètres!$K$16),IF(OR(AE57="",OR($D57="",$D57="NL",$D57="HORS LIGUE")),0,VLOOKUP(IF(OR(AE57="",OR($D57="",$D57="NL",$D57="HORS LIGUE")),"",COUNTIFS($D$5:$D$72,"&lt;&gt;"&amp;"",$D$5:$D$72,"&lt;&gt;"&amp;"NL",$D$5:$D$72,"&lt;&gt;"&amp;"HORS LIGUE",AE$5:AE$72,"&lt;"&amp;AE57)+1),Paramètres!$B$3:$C$56,2,FALSE)*Paramètres!$K$16))</f>
        <v>0</v>
      </c>
      <c r="AG57" s="46"/>
      <c r="AH57" s="2">
        <f>IF(AG$2="Bike &amp; Run",IF(ISNA(VLOOKUP(AG57,Paramètres!$B$3:$C$56,2,FALSE)),0,VLOOKUP(AG57,Paramètres!$B$3:$C$56,2,FALSE)*Paramètres!$K$17),IF(OR(AG57="",OR($D57="",$D57="NL",$D57="HORS LIGUE")),0,VLOOKUP(IF(OR(AG57="",OR($D57="",$D57="NL",$D57="HORS LIGUE")),"",COUNTIFS($D$5:$D$72,"&lt;&gt;"&amp;"",$D$5:$D$72,"&lt;&gt;"&amp;"NL",$D$5:$D$72,"&lt;&gt;"&amp;"HORS LIGUE",AG$5:AG$72,"&lt;"&amp;AG57)+1),Paramètres!$B$3:$C$56,2,FALSE)*Paramètres!$K$17))</f>
        <v>0</v>
      </c>
      <c r="AI57" s="40">
        <f t="shared" si="53"/>
        <v>0</v>
      </c>
      <c r="AJ57" s="3" t="str">
        <f t="shared" si="54"/>
        <v/>
      </c>
      <c r="AK57" s="5">
        <f t="shared" si="55"/>
        <v>0</v>
      </c>
      <c r="AL57" s="41">
        <f t="shared" si="56"/>
        <v>0</v>
      </c>
      <c r="AM57" s="33" t="str">
        <f t="shared" si="57"/>
        <v/>
      </c>
      <c r="AO57" s="22">
        <f t="shared" si="58"/>
        <v>0</v>
      </c>
      <c r="AP57">
        <f t="shared" si="59"/>
        <v>0</v>
      </c>
      <c r="AQ57">
        <f t="shared" si="60"/>
        <v>0</v>
      </c>
      <c r="AR57">
        <f t="shared" si="61"/>
        <v>0</v>
      </c>
      <c r="AS57">
        <f t="shared" si="62"/>
        <v>0</v>
      </c>
      <c r="AT57">
        <f t="shared" si="63"/>
        <v>0</v>
      </c>
      <c r="AU57">
        <f t="shared" si="64"/>
        <v>0</v>
      </c>
      <c r="AV57">
        <f t="shared" si="65"/>
        <v>0</v>
      </c>
      <c r="AW57">
        <f t="shared" si="66"/>
        <v>0</v>
      </c>
      <c r="AX57">
        <f t="shared" si="67"/>
        <v>0</v>
      </c>
      <c r="AY57">
        <f t="shared" si="68"/>
        <v>0</v>
      </c>
      <c r="AZ57">
        <f t="shared" si="69"/>
        <v>0</v>
      </c>
      <c r="BA57">
        <f t="shared" si="70"/>
        <v>0</v>
      </c>
      <c r="BB57">
        <f t="shared" si="71"/>
        <v>0</v>
      </c>
      <c r="BC57">
        <f t="shared" si="72"/>
        <v>0</v>
      </c>
      <c r="BD57">
        <f t="shared" si="73"/>
        <v>0</v>
      </c>
      <c r="BE57" s="22">
        <f t="shared" ref="BE57:BR57" si="94">BD57+LARGE($AO57:$BC57,BE$4)</f>
        <v>0</v>
      </c>
      <c r="BF57" s="22">
        <f t="shared" si="94"/>
        <v>0</v>
      </c>
      <c r="BG57" s="22">
        <f t="shared" si="94"/>
        <v>0</v>
      </c>
      <c r="BH57" s="22">
        <f t="shared" si="94"/>
        <v>0</v>
      </c>
      <c r="BI57" s="22">
        <f t="shared" si="94"/>
        <v>0</v>
      </c>
      <c r="BJ57" s="22">
        <f t="shared" si="94"/>
        <v>0</v>
      </c>
      <c r="BK57" s="22">
        <f t="shared" si="94"/>
        <v>0</v>
      </c>
      <c r="BL57" s="22">
        <f t="shared" si="94"/>
        <v>0</v>
      </c>
      <c r="BM57" s="22">
        <f t="shared" si="94"/>
        <v>0</v>
      </c>
      <c r="BN57" s="22">
        <f t="shared" si="94"/>
        <v>0</v>
      </c>
      <c r="BO57" s="22">
        <f t="shared" si="94"/>
        <v>0</v>
      </c>
      <c r="BP57" s="22">
        <f t="shared" si="94"/>
        <v>0</v>
      </c>
      <c r="BQ57" s="22">
        <f t="shared" si="94"/>
        <v>0</v>
      </c>
      <c r="BR57" s="22">
        <f t="shared" si="94"/>
        <v>0</v>
      </c>
    </row>
    <row r="58" spans="1:70" ht="16.5">
      <c r="A58" s="14" t="s">
        <v>937</v>
      </c>
      <c r="B58" s="61" t="str">
        <f>IF(ISNA(VLOOKUP(A58,'Licenciés Jeunes 2023'!A:C,3,0)),"",VLOOKUP(A58,'Licenciés Jeunes 2023'!A:C,3,0))</f>
        <v/>
      </c>
      <c r="C58" s="32" t="str">
        <f>IF(ISNA(VLOOKUP(A58,'Licenciés Jeunes 2023'!A:C,2,0)),"",VLOOKUP(A58,'Licenciés Jeunes 2023'!A:C,2,0))</f>
        <v/>
      </c>
      <c r="D58" s="32" t="str">
        <f>IF(ISNA(VLOOKUP(A58,'Licenciés Jeunes 2023'!A:F,6,0)),"",VLOOKUP(A58,'Licenciés Jeunes 2023'!A:F,6,0))</f>
        <v/>
      </c>
      <c r="E58" s="6"/>
      <c r="F58" s="2">
        <f>IF(E$2="Bike &amp; Run",IF(ISNA(VLOOKUP(E58,Paramètres!$B$3:$C$56,2,FALSE)),0,VLOOKUP(E58,Paramètres!$B$3:$C$56,2,FALSE)*Paramètres!$K$3),IF(OR(E58="",OR($D58="",$D58="NL",$D58="HORS LIGUE")),0,VLOOKUP(IF(OR(E58="",OR($D58="",$D58="NL",$D58="HORS LIGUE")),"",COUNTIFS($D$5:$D$72,"&lt;&gt;"&amp;"",$D$5:$D$72,"&lt;&gt;"&amp;"NL",$D$5:$D$72,"&lt;&gt;"&amp;"HORS LIGUE",E$5:E$72,"&lt;"&amp;E58)+1),Paramètres!$B$3:$C$56,2,FALSE)*Paramètres!$K$3))</f>
        <v>0</v>
      </c>
      <c r="G58" s="4"/>
      <c r="H58" s="2">
        <f>IF(G$2="Bike &amp; Run",IF(ISNA(VLOOKUP(G58,Paramètres!$B$3:$C$56,2,FALSE)),0,VLOOKUP(G58,Paramètres!$B$3:$C$56,2,FALSE)*Paramètres!$K$4),IF(OR(G58="",OR($D58="",$D58="NL",$D58="HORS LIGUE")),0,VLOOKUP(IF(OR(G58="",OR($D58="",$D58="NL",$D58="HORS LIGUE")),"",COUNTIFS($D$5:$D$72,"&lt;&gt;"&amp;"",$D$5:$D$72,"&lt;&gt;"&amp;"NL",$D$5:$D$72,"&lt;&gt;"&amp;"HORS LIGUE",G$5:G$72,"&lt;"&amp;G58)+1),Paramètres!$B$3:$C$56,2,FALSE)*Paramètres!$K$4))</f>
        <v>0</v>
      </c>
      <c r="I58" s="36"/>
      <c r="J58" s="2">
        <f>IF(I$2="Bike &amp; Run",IF(ISNA(VLOOKUP(I58,Paramètres!$B$3:$C$56,2,FALSE)),0,VLOOKUP(I58,Paramètres!$B$3:$C$56,2,FALSE)*Paramètres!$K$5),IF(OR(I58="",OR($D58="",$D58="NL",$D58="HORS LIGUE")),0,VLOOKUP(IF(OR(I58="",OR($D58="",$D58="NL",$D58="HORS LIGUE")),"",COUNTIFS($D$5:$D$72,"&lt;&gt;"&amp;"",$D$5:$D$72,"&lt;&gt;"&amp;"NL",$D$5:$D$72,"&lt;&gt;"&amp;"HORS LIGUE",I$5:I$72,"&lt;"&amp;I58)+1),Paramètres!$B$3:$C$56,2,FALSE)*Paramètres!$K$5))</f>
        <v>0</v>
      </c>
      <c r="K58" s="4"/>
      <c r="L58" s="2">
        <f>IF(K$2="Bike &amp; Run",IF(ISNA(VLOOKUP(K58,Paramètres!$B$3:$C$56,2,FALSE)),0,VLOOKUP(K58,Paramètres!$B$3:$C$56,2,FALSE)*Paramètres!$K$6),IF(OR(K58="",OR($D58="",$D58="NL",$D58="HORS LIGUE")),0,VLOOKUP(IF(OR(K58="",OR($D58="",$D58="NL",$D58="HORS LIGUE")),"",COUNTIFS($D$5:$D$72,"&lt;&gt;"&amp;"",$D$5:$D$72,"&lt;&gt;"&amp;"NL",$D$5:$D$72,"&lt;&gt;"&amp;"HORS LIGUE",K$5:K$72,"&lt;"&amp;K58)+1),Paramètres!$B$3:$C$56,2,FALSE)*Paramètres!$K$6))</f>
        <v>0</v>
      </c>
      <c r="M58" s="4"/>
      <c r="N58" s="2">
        <f>IF(M$2="Bike &amp; Run",IF(ISNA(VLOOKUP(M58,Paramètres!$B$3:$C$56,2,FALSE)),0,VLOOKUP(M58,Paramètres!$B$3:$C$56,2,FALSE)*Paramètres!$K$7),IF(OR(M58="",OR($D58="",$D58="NL",$D58="HORS LIGUE")),0,VLOOKUP(IF(OR(M58="",OR($D58="",$D58="NL",$D58="HORS LIGUE")),"",COUNTIFS($D$5:$D$72,"&lt;&gt;"&amp;"",$D$5:$D$72,"&lt;&gt;"&amp;"NL",$D$5:$D$72,"&lt;&gt;"&amp;"HORS LIGUE",M$5:M$72,"&lt;"&amp;M58)+1),Paramètres!$B$3:$C$56,2,FALSE)*Paramètres!$K$7))</f>
        <v>0</v>
      </c>
      <c r="O58" s="46"/>
      <c r="P58" s="2">
        <f>IF(O$2="Bike &amp; Run",IF(ISNA(VLOOKUP(O58,Paramètres!$B$3:$C$56,2,FALSE)),0,VLOOKUP(O58,Paramètres!$B$3:$C$56,2,FALSE)*Paramètres!$K$8),IF(OR(O58="",OR($D58="",$D58="NL",$D58="HORS LIGUE")),0,VLOOKUP(IF(OR(O58="",OR($D58="",$D58="NL",$D58="HORS LIGUE")),"",COUNTIFS($D$5:$D$72,"&lt;&gt;"&amp;"",$D$5:$D$72,"&lt;&gt;"&amp;"NL",$D$5:$D$72,"&lt;&gt;"&amp;"HORS LIGUE",O$5:O$72,"&lt;"&amp;O58)+1),Paramètres!$B$3:$C$56,2,FALSE)*Paramètres!$K$8))</f>
        <v>0</v>
      </c>
      <c r="Q58" s="46"/>
      <c r="R58" s="2">
        <f>IF(Q$2="Bike &amp; Run",IF(ISNA(VLOOKUP(Q58,Paramètres!$B$3:$C$56,2,FALSE)),0,VLOOKUP(Q58,Paramètres!$B$3:$C$56,2,FALSE)*Paramètres!$K$9),IF(OR(Q58="",OR($D58="",$D58="NL",$D58="HORS LIGUE")),0,VLOOKUP(IF(OR(Q58="",OR($D58="",$D58="NL",$D58="HORS LIGUE")),"",COUNTIFS($D$5:$D$72,"&lt;&gt;"&amp;"",$D$5:$D$72,"&lt;&gt;"&amp;"NL",$D$5:$D$72,"&lt;&gt;"&amp;"HORS LIGUE",Q$5:Q$72,"&lt;"&amp;Q58)+1),Paramètres!$B$3:$C$56,2,FALSE)*Paramètres!$K$9))</f>
        <v>0</v>
      </c>
      <c r="S58" s="46"/>
      <c r="T58" s="2">
        <f>IF(S$2="Bike &amp; Run",IF(ISNA(VLOOKUP(S58,Paramètres!$B$3:$C$56,2,FALSE)),0,VLOOKUP(S58,Paramètres!$B$3:$C$56,2,FALSE)*Paramètres!$K$10),IF(OR(S58="",OR($D58="",$D58="NL",$D58="HORS LIGUE")),0,VLOOKUP(IF(OR(S58="",OR($D58="",$D58="NL",$D58="HORS LIGUE")),"",COUNTIFS($D$5:$D$72,"&lt;&gt;"&amp;"",$D$5:$D$72,"&lt;&gt;"&amp;"NL",$D$5:$D$72,"&lt;&gt;"&amp;"HORS LIGUE",S$5:S$72,"&lt;"&amp;S58)+1),Paramètres!$B$3:$C$56,2,FALSE)*Paramètres!$K$10))</f>
        <v>0</v>
      </c>
      <c r="U58" s="46"/>
      <c r="V58" s="2">
        <f>IF(U$2="Bike &amp; Run",IF(ISNA(VLOOKUP(U58,Paramètres!$B$3:$C$56,2,FALSE)),0,VLOOKUP(U58,Paramètres!$B$3:$C$56,2,FALSE)*Paramètres!$K$11),IF(OR(U58="",OR($D58="",$D58="NL",$D58="HORS LIGUE")),0,VLOOKUP(IF(OR(U58="",OR($D58="",$D58="NL",$D58="HORS LIGUE")),"",COUNTIFS($D$5:$D$72,"&lt;&gt;"&amp;"",$D$5:$D$72,"&lt;&gt;"&amp;"NL",$D$5:$D$72,"&lt;&gt;"&amp;"HORS LIGUE",U$5:U$72,"&lt;"&amp;U58)+1),Paramètres!$B$3:$C$56,2,FALSE)*Paramètres!$K$11))</f>
        <v>0</v>
      </c>
      <c r="W58" s="46"/>
      <c r="X58" s="2">
        <f>IF(W$2="Bike &amp; Run",IF(ISNA(VLOOKUP(W58,Paramètres!$B$3:$C$56,2,FALSE)),0,VLOOKUP(W58,Paramètres!$B$3:$C$56,2,FALSE)*Paramètres!$K$12),IF(OR(W58="",OR($D58="",$D58="NL",$D58="HORS LIGUE")),0,VLOOKUP(IF(OR(W58="",OR($D58="",$D58="NL",$D58="HORS LIGUE")),"",COUNTIFS($D$5:$D$72,"&lt;&gt;"&amp;"",$D$5:$D$72,"&lt;&gt;"&amp;"NL",$D$5:$D$72,"&lt;&gt;"&amp;"HORS LIGUE",W$5:W$72,"&lt;"&amp;W58)+1),Paramètres!$B$3:$C$56,2,FALSE)*Paramètres!$K$12))</f>
        <v>0</v>
      </c>
      <c r="Y58" s="46"/>
      <c r="Z58" s="2">
        <f>IF(Y$2="Bike &amp; Run",IF(ISNA(VLOOKUP(Y58,Paramètres!$B$3:$C$56,2,FALSE)),0,VLOOKUP(Y58,Paramètres!$B$3:$C$56,2,FALSE)*Paramètres!$K$13),IF(OR(Y58="",OR($D58="",$D58="NL",$D58="HORS LIGUE")),0,VLOOKUP(IF(OR(Y58="",OR($D58="",$D58="NL",$D58="HORS LIGUE")),"",COUNTIFS($D$5:$D$72,"&lt;&gt;"&amp;"",$D$5:$D$72,"&lt;&gt;"&amp;"NL",$D$5:$D$72,"&lt;&gt;"&amp;"HORS LIGUE",Y$5:Y$72,"&lt;"&amp;Y58)+1),Paramètres!$B$3:$C$56,2,FALSE)*Paramètres!$K$13))</f>
        <v>0</v>
      </c>
      <c r="AA58" s="46"/>
      <c r="AB58" s="2">
        <f>IF(AA$2="Bike &amp; Run",IF(ISNA(VLOOKUP(AA58,Paramètres!$B$3:$C$56,2,FALSE)),0,VLOOKUP(AA58,Paramètres!$B$3:$C$56,2,FALSE)*Paramètres!$K$14),IF(OR(AA58="",OR($D58="",$D58="NL",$D58="HORS LIGUE")),0,VLOOKUP(IF(OR(AA58="",OR($D58="",$D58="NL",$D58="HORS LIGUE")),"",COUNTIFS($D$5:$D$72,"&lt;&gt;"&amp;"",$D$5:$D$72,"&lt;&gt;"&amp;"NL",$D$5:$D$72,"&lt;&gt;"&amp;"HORS LIGUE",AA$5:AA$72,"&lt;"&amp;AA58)+1),Paramètres!$B$3:$C$56,2,FALSE)*Paramètres!$K$14))</f>
        <v>0</v>
      </c>
      <c r="AC58" s="46"/>
      <c r="AD58" s="2">
        <f>IF(AC$2="Bike &amp; Run",IF(ISNA(VLOOKUP(AC58,Paramètres!$B$3:$C$56,2,FALSE)),0,VLOOKUP(AC58,Paramètres!$B$3:$C$56,2,FALSE)*Paramètres!$K$15),IF(OR(AC58="",OR($D58="",$D58="NL",$D58="HORS LIGUE")),0,VLOOKUP(IF(OR(AC58="",OR($D58="",$D58="NL",$D58="HORS LIGUE")),"",COUNTIFS($D$5:$D$72,"&lt;&gt;"&amp;"",$D$5:$D$72,"&lt;&gt;"&amp;"NL",$D$5:$D$72,"&lt;&gt;"&amp;"HORS LIGUE",AC$5:AC$72,"&lt;"&amp;AC58)+1),Paramètres!$B$3:$C$56,2,FALSE)*Paramètres!$K$15))</f>
        <v>0</v>
      </c>
      <c r="AE58" s="46"/>
      <c r="AF58" s="2">
        <f>IF(AE$2="Bike &amp; Run",IF(ISNA(VLOOKUP(AE58,Paramètres!$B$3:$C$56,2,FALSE)),0,VLOOKUP(AE58,Paramètres!$B$3:$C$56,2,FALSE)*Paramètres!$K$16),IF(OR(AE58="",OR($D58="",$D58="NL",$D58="HORS LIGUE")),0,VLOOKUP(IF(OR(AE58="",OR($D58="",$D58="NL",$D58="HORS LIGUE")),"",COUNTIFS($D$5:$D$72,"&lt;&gt;"&amp;"",$D$5:$D$72,"&lt;&gt;"&amp;"NL",$D$5:$D$72,"&lt;&gt;"&amp;"HORS LIGUE",AE$5:AE$72,"&lt;"&amp;AE58)+1),Paramètres!$B$3:$C$56,2,FALSE)*Paramètres!$K$16))</f>
        <v>0</v>
      </c>
      <c r="AG58" s="46"/>
      <c r="AH58" s="2">
        <f>IF(AG$2="Bike &amp; Run",IF(ISNA(VLOOKUP(AG58,Paramètres!$B$3:$C$56,2,FALSE)),0,VLOOKUP(AG58,Paramètres!$B$3:$C$56,2,FALSE)*Paramètres!$K$17),IF(OR(AG58="",OR($D58="",$D58="NL",$D58="HORS LIGUE")),0,VLOOKUP(IF(OR(AG58="",OR($D58="",$D58="NL",$D58="HORS LIGUE")),"",COUNTIFS($D$5:$D$72,"&lt;&gt;"&amp;"",$D$5:$D$72,"&lt;&gt;"&amp;"NL",$D$5:$D$72,"&lt;&gt;"&amp;"HORS LIGUE",AG$5:AG$72,"&lt;"&amp;AG58)+1),Paramètres!$B$3:$C$56,2,FALSE)*Paramètres!$K$17))</f>
        <v>0</v>
      </c>
      <c r="AI58" s="40">
        <f t="shared" si="53"/>
        <v>0</v>
      </c>
      <c r="AJ58" s="3" t="str">
        <f t="shared" si="54"/>
        <v/>
      </c>
      <c r="AK58" s="5">
        <f t="shared" si="55"/>
        <v>0</v>
      </c>
      <c r="AL58" s="41">
        <f t="shared" si="56"/>
        <v>0</v>
      </c>
      <c r="AM58" s="33" t="str">
        <f t="shared" si="57"/>
        <v/>
      </c>
      <c r="AO58" s="22">
        <f t="shared" si="58"/>
        <v>0</v>
      </c>
      <c r="AP58">
        <f t="shared" si="59"/>
        <v>0</v>
      </c>
      <c r="AQ58">
        <f t="shared" si="60"/>
        <v>0</v>
      </c>
      <c r="AR58">
        <f t="shared" si="61"/>
        <v>0</v>
      </c>
      <c r="AS58">
        <f t="shared" si="62"/>
        <v>0</v>
      </c>
      <c r="AT58">
        <f t="shared" si="63"/>
        <v>0</v>
      </c>
      <c r="AU58">
        <f t="shared" si="64"/>
        <v>0</v>
      </c>
      <c r="AV58">
        <f t="shared" si="65"/>
        <v>0</v>
      </c>
      <c r="AW58">
        <f t="shared" si="66"/>
        <v>0</v>
      </c>
      <c r="AX58">
        <f t="shared" si="67"/>
        <v>0</v>
      </c>
      <c r="AY58">
        <f t="shared" si="68"/>
        <v>0</v>
      </c>
      <c r="AZ58">
        <f t="shared" si="69"/>
        <v>0</v>
      </c>
      <c r="BA58">
        <f t="shared" si="70"/>
        <v>0</v>
      </c>
      <c r="BB58">
        <f t="shared" si="71"/>
        <v>0</v>
      </c>
      <c r="BC58">
        <f t="shared" si="72"/>
        <v>0</v>
      </c>
      <c r="BD58">
        <f t="shared" si="73"/>
        <v>0</v>
      </c>
      <c r="BE58" s="22">
        <f t="shared" ref="BE58:BR58" si="95">BD58+LARGE($AO58:$BC58,BE$4)</f>
        <v>0</v>
      </c>
      <c r="BF58" s="22">
        <f t="shared" si="95"/>
        <v>0</v>
      </c>
      <c r="BG58" s="22">
        <f t="shared" si="95"/>
        <v>0</v>
      </c>
      <c r="BH58" s="22">
        <f t="shared" si="95"/>
        <v>0</v>
      </c>
      <c r="BI58" s="22">
        <f t="shared" si="95"/>
        <v>0</v>
      </c>
      <c r="BJ58" s="22">
        <f t="shared" si="95"/>
        <v>0</v>
      </c>
      <c r="BK58" s="22">
        <f t="shared" si="95"/>
        <v>0</v>
      </c>
      <c r="BL58" s="22">
        <f t="shared" si="95"/>
        <v>0</v>
      </c>
      <c r="BM58" s="22">
        <f t="shared" si="95"/>
        <v>0</v>
      </c>
      <c r="BN58" s="22">
        <f t="shared" si="95"/>
        <v>0</v>
      </c>
      <c r="BO58" s="22">
        <f t="shared" si="95"/>
        <v>0</v>
      </c>
      <c r="BP58" s="22">
        <f t="shared" si="95"/>
        <v>0</v>
      </c>
      <c r="BQ58" s="22">
        <f t="shared" si="95"/>
        <v>0</v>
      </c>
      <c r="BR58" s="22">
        <f t="shared" si="95"/>
        <v>0</v>
      </c>
    </row>
    <row r="59" spans="1:70" ht="16.5">
      <c r="A59" s="14" t="s">
        <v>950</v>
      </c>
      <c r="B59" s="61" t="str">
        <f>IF(ISNA(VLOOKUP(A59,'Licenciés Jeunes 2023'!A:C,3,0)),"",VLOOKUP(A59,'Licenciés Jeunes 2023'!A:C,3,0))</f>
        <v/>
      </c>
      <c r="C59" s="32" t="str">
        <f>IF(ISNA(VLOOKUP(A59,'Licenciés Jeunes 2023'!A:C,2,0)),"",VLOOKUP(A59,'Licenciés Jeunes 2023'!A:C,2,0))</f>
        <v/>
      </c>
      <c r="D59" s="32" t="str">
        <f>IF(ISNA(VLOOKUP(A59,'Licenciés Jeunes 2023'!A:F,6,0)),"",VLOOKUP(A59,'Licenciés Jeunes 2023'!A:F,6,0))</f>
        <v/>
      </c>
      <c r="E59" s="6"/>
      <c r="F59" s="2">
        <f>IF(E$2="Bike &amp; Run",IF(ISNA(VLOOKUP(E59,Paramètres!$B$3:$C$56,2,FALSE)),0,VLOOKUP(E59,Paramètres!$B$3:$C$56,2,FALSE)*Paramètres!$K$3),IF(OR(E59="",OR($D59="",$D59="NL",$D59="HORS LIGUE")),0,VLOOKUP(IF(OR(E59="",OR($D59="",$D59="NL",$D59="HORS LIGUE")),"",COUNTIFS($D$5:$D$72,"&lt;&gt;"&amp;"",$D$5:$D$72,"&lt;&gt;"&amp;"NL",$D$5:$D$72,"&lt;&gt;"&amp;"HORS LIGUE",E$5:E$72,"&lt;"&amp;E59)+1),Paramètres!$B$3:$C$56,2,FALSE)*Paramètres!$K$3))</f>
        <v>0</v>
      </c>
      <c r="G59" s="4"/>
      <c r="H59" s="2">
        <f>IF(G$2="Bike &amp; Run",IF(ISNA(VLOOKUP(G59,Paramètres!$B$3:$C$56,2,FALSE)),0,VLOOKUP(G59,Paramètres!$B$3:$C$56,2,FALSE)*Paramètres!$K$4),IF(OR(G59="",OR($D59="",$D59="NL",$D59="HORS LIGUE")),0,VLOOKUP(IF(OR(G59="",OR($D59="",$D59="NL",$D59="HORS LIGUE")),"",COUNTIFS($D$5:$D$72,"&lt;&gt;"&amp;"",$D$5:$D$72,"&lt;&gt;"&amp;"NL",$D$5:$D$72,"&lt;&gt;"&amp;"HORS LIGUE",G$5:G$72,"&lt;"&amp;G59)+1),Paramètres!$B$3:$C$56,2,FALSE)*Paramètres!$K$4))</f>
        <v>0</v>
      </c>
      <c r="I59" s="36"/>
      <c r="J59" s="2">
        <f>IF(I$2="Bike &amp; Run",IF(ISNA(VLOOKUP(I59,Paramètres!$B$3:$C$56,2,FALSE)),0,VLOOKUP(I59,Paramètres!$B$3:$C$56,2,FALSE)*Paramètres!$K$5),IF(OR(I59="",OR($D59="",$D59="NL",$D59="HORS LIGUE")),0,VLOOKUP(IF(OR(I59="",OR($D59="",$D59="NL",$D59="HORS LIGUE")),"",COUNTIFS($D$5:$D$72,"&lt;&gt;"&amp;"",$D$5:$D$72,"&lt;&gt;"&amp;"NL",$D$5:$D$72,"&lt;&gt;"&amp;"HORS LIGUE",I$5:I$72,"&lt;"&amp;I59)+1),Paramètres!$B$3:$C$56,2,FALSE)*Paramètres!$K$5))</f>
        <v>0</v>
      </c>
      <c r="K59" s="4"/>
      <c r="L59" s="2">
        <f>IF(K$2="Bike &amp; Run",IF(ISNA(VLOOKUP(K59,Paramètres!$B$3:$C$56,2,FALSE)),0,VLOOKUP(K59,Paramètres!$B$3:$C$56,2,FALSE)*Paramètres!$K$6),IF(OR(K59="",OR($D59="",$D59="NL",$D59="HORS LIGUE")),0,VLOOKUP(IF(OR(K59="",OR($D59="",$D59="NL",$D59="HORS LIGUE")),"",COUNTIFS($D$5:$D$72,"&lt;&gt;"&amp;"",$D$5:$D$72,"&lt;&gt;"&amp;"NL",$D$5:$D$72,"&lt;&gt;"&amp;"HORS LIGUE",K$5:K$72,"&lt;"&amp;K59)+1),Paramètres!$B$3:$C$56,2,FALSE)*Paramètres!$K$6))</f>
        <v>0</v>
      </c>
      <c r="M59" s="4"/>
      <c r="N59" s="2">
        <f>IF(M$2="Bike &amp; Run",IF(ISNA(VLOOKUP(M59,Paramètres!$B$3:$C$56,2,FALSE)),0,VLOOKUP(M59,Paramètres!$B$3:$C$56,2,FALSE)*Paramètres!$K$7),IF(OR(M59="",OR($D59="",$D59="NL",$D59="HORS LIGUE")),0,VLOOKUP(IF(OR(M59="",OR($D59="",$D59="NL",$D59="HORS LIGUE")),"",COUNTIFS($D$5:$D$72,"&lt;&gt;"&amp;"",$D$5:$D$72,"&lt;&gt;"&amp;"NL",$D$5:$D$72,"&lt;&gt;"&amp;"HORS LIGUE",M$5:M$72,"&lt;"&amp;M59)+1),Paramètres!$B$3:$C$56,2,FALSE)*Paramètres!$K$7))</f>
        <v>0</v>
      </c>
      <c r="O59" s="46"/>
      <c r="P59" s="2">
        <f>IF(O$2="Bike &amp; Run",IF(ISNA(VLOOKUP(O59,Paramètres!$B$3:$C$56,2,FALSE)),0,VLOOKUP(O59,Paramètres!$B$3:$C$56,2,FALSE)*Paramètres!$K$8),IF(OR(O59="",OR($D59="",$D59="NL",$D59="HORS LIGUE")),0,VLOOKUP(IF(OR(O59="",OR($D59="",$D59="NL",$D59="HORS LIGUE")),"",COUNTIFS($D$5:$D$72,"&lt;&gt;"&amp;"",$D$5:$D$72,"&lt;&gt;"&amp;"NL",$D$5:$D$72,"&lt;&gt;"&amp;"HORS LIGUE",O$5:O$72,"&lt;"&amp;O59)+1),Paramètres!$B$3:$C$56,2,FALSE)*Paramètres!$K$8))</f>
        <v>0</v>
      </c>
      <c r="Q59" s="46"/>
      <c r="R59" s="2">
        <f>IF(Q$2="Bike &amp; Run",IF(ISNA(VLOOKUP(Q59,Paramètres!$B$3:$C$56,2,FALSE)),0,VLOOKUP(Q59,Paramètres!$B$3:$C$56,2,FALSE)*Paramètres!$K$9),IF(OR(Q59="",OR($D59="",$D59="NL",$D59="HORS LIGUE")),0,VLOOKUP(IF(OR(Q59="",OR($D59="",$D59="NL",$D59="HORS LIGUE")),"",COUNTIFS($D$5:$D$72,"&lt;&gt;"&amp;"",$D$5:$D$72,"&lt;&gt;"&amp;"NL",$D$5:$D$72,"&lt;&gt;"&amp;"HORS LIGUE",Q$5:Q$72,"&lt;"&amp;Q59)+1),Paramètres!$B$3:$C$56,2,FALSE)*Paramètres!$K$9))</f>
        <v>0</v>
      </c>
      <c r="S59" s="46"/>
      <c r="T59" s="2">
        <f>IF(S$2="Bike &amp; Run",IF(ISNA(VLOOKUP(S59,Paramètres!$B$3:$C$56,2,FALSE)),0,VLOOKUP(S59,Paramètres!$B$3:$C$56,2,FALSE)*Paramètres!$K$10),IF(OR(S59="",OR($D59="",$D59="NL",$D59="HORS LIGUE")),0,VLOOKUP(IF(OR(S59="",OR($D59="",$D59="NL",$D59="HORS LIGUE")),"",COUNTIFS($D$5:$D$72,"&lt;&gt;"&amp;"",$D$5:$D$72,"&lt;&gt;"&amp;"NL",$D$5:$D$72,"&lt;&gt;"&amp;"HORS LIGUE",S$5:S$72,"&lt;"&amp;S59)+1),Paramètres!$B$3:$C$56,2,FALSE)*Paramètres!$K$10))</f>
        <v>0</v>
      </c>
      <c r="U59" s="46"/>
      <c r="V59" s="2">
        <f>IF(U$2="Bike &amp; Run",IF(ISNA(VLOOKUP(U59,Paramètres!$B$3:$C$56,2,FALSE)),0,VLOOKUP(U59,Paramètres!$B$3:$C$56,2,FALSE)*Paramètres!$K$11),IF(OR(U59="",OR($D59="",$D59="NL",$D59="HORS LIGUE")),0,VLOOKUP(IF(OR(U59="",OR($D59="",$D59="NL",$D59="HORS LIGUE")),"",COUNTIFS($D$5:$D$72,"&lt;&gt;"&amp;"",$D$5:$D$72,"&lt;&gt;"&amp;"NL",$D$5:$D$72,"&lt;&gt;"&amp;"HORS LIGUE",U$5:U$72,"&lt;"&amp;U59)+1),Paramètres!$B$3:$C$56,2,FALSE)*Paramètres!$K$11))</f>
        <v>0</v>
      </c>
      <c r="W59" s="46"/>
      <c r="X59" s="2">
        <f>IF(W$2="Bike &amp; Run",IF(ISNA(VLOOKUP(W59,Paramètres!$B$3:$C$56,2,FALSE)),0,VLOOKUP(W59,Paramètres!$B$3:$C$56,2,FALSE)*Paramètres!$K$12),IF(OR(W59="",OR($D59="",$D59="NL",$D59="HORS LIGUE")),0,VLOOKUP(IF(OR(W59="",OR($D59="",$D59="NL",$D59="HORS LIGUE")),"",COUNTIFS($D$5:$D$72,"&lt;&gt;"&amp;"",$D$5:$D$72,"&lt;&gt;"&amp;"NL",$D$5:$D$72,"&lt;&gt;"&amp;"HORS LIGUE",W$5:W$72,"&lt;"&amp;W59)+1),Paramètres!$B$3:$C$56,2,FALSE)*Paramètres!$K$12))</f>
        <v>0</v>
      </c>
      <c r="Y59" s="46"/>
      <c r="Z59" s="2">
        <f>IF(Y$2="Bike &amp; Run",IF(ISNA(VLOOKUP(Y59,Paramètres!$B$3:$C$56,2,FALSE)),0,VLOOKUP(Y59,Paramètres!$B$3:$C$56,2,FALSE)*Paramètres!$K$13),IF(OR(Y59="",OR($D59="",$D59="NL",$D59="HORS LIGUE")),0,VLOOKUP(IF(OR(Y59="",OR($D59="",$D59="NL",$D59="HORS LIGUE")),"",COUNTIFS($D$5:$D$72,"&lt;&gt;"&amp;"",$D$5:$D$72,"&lt;&gt;"&amp;"NL",$D$5:$D$72,"&lt;&gt;"&amp;"HORS LIGUE",Y$5:Y$72,"&lt;"&amp;Y59)+1),Paramètres!$B$3:$C$56,2,FALSE)*Paramètres!$K$13))</f>
        <v>0</v>
      </c>
      <c r="AA59" s="46"/>
      <c r="AB59" s="2">
        <f>IF(AA$2="Bike &amp; Run",IF(ISNA(VLOOKUP(AA59,Paramètres!$B$3:$C$56,2,FALSE)),0,VLOOKUP(AA59,Paramètres!$B$3:$C$56,2,FALSE)*Paramètres!$K$14),IF(OR(AA59="",OR($D59="",$D59="NL",$D59="HORS LIGUE")),0,VLOOKUP(IF(OR(AA59="",OR($D59="",$D59="NL",$D59="HORS LIGUE")),"",COUNTIFS($D$5:$D$72,"&lt;&gt;"&amp;"",$D$5:$D$72,"&lt;&gt;"&amp;"NL",$D$5:$D$72,"&lt;&gt;"&amp;"HORS LIGUE",AA$5:AA$72,"&lt;"&amp;AA59)+1),Paramètres!$B$3:$C$56,2,FALSE)*Paramètres!$K$14))</f>
        <v>0</v>
      </c>
      <c r="AC59" s="46"/>
      <c r="AD59" s="2">
        <f>IF(AC$2="Bike &amp; Run",IF(ISNA(VLOOKUP(AC59,Paramètres!$B$3:$C$56,2,FALSE)),0,VLOOKUP(AC59,Paramètres!$B$3:$C$56,2,FALSE)*Paramètres!$K$15),IF(OR(AC59="",OR($D59="",$D59="NL",$D59="HORS LIGUE")),0,VLOOKUP(IF(OR(AC59="",OR($D59="",$D59="NL",$D59="HORS LIGUE")),"",COUNTIFS($D$5:$D$72,"&lt;&gt;"&amp;"",$D$5:$D$72,"&lt;&gt;"&amp;"NL",$D$5:$D$72,"&lt;&gt;"&amp;"HORS LIGUE",AC$5:AC$72,"&lt;"&amp;AC59)+1),Paramètres!$B$3:$C$56,2,FALSE)*Paramètres!$K$15))</f>
        <v>0</v>
      </c>
      <c r="AE59" s="46"/>
      <c r="AF59" s="2">
        <f>IF(AE$2="Bike &amp; Run",IF(ISNA(VLOOKUP(AE59,Paramètres!$B$3:$C$56,2,FALSE)),0,VLOOKUP(AE59,Paramètres!$B$3:$C$56,2,FALSE)*Paramètres!$K$16),IF(OR(AE59="",OR($D59="",$D59="NL",$D59="HORS LIGUE")),0,VLOOKUP(IF(OR(AE59="",OR($D59="",$D59="NL",$D59="HORS LIGUE")),"",COUNTIFS($D$5:$D$72,"&lt;&gt;"&amp;"",$D$5:$D$72,"&lt;&gt;"&amp;"NL",$D$5:$D$72,"&lt;&gt;"&amp;"HORS LIGUE",AE$5:AE$72,"&lt;"&amp;AE59)+1),Paramètres!$B$3:$C$56,2,FALSE)*Paramètres!$K$16))</f>
        <v>0</v>
      </c>
      <c r="AG59" s="46"/>
      <c r="AH59" s="2">
        <f>IF(AG$2="Bike &amp; Run",IF(ISNA(VLOOKUP(AG59,Paramètres!$B$3:$C$56,2,FALSE)),0,VLOOKUP(AG59,Paramètres!$B$3:$C$56,2,FALSE)*Paramètres!$K$17),IF(OR(AG59="",OR($D59="",$D59="NL",$D59="HORS LIGUE")),0,VLOOKUP(IF(OR(AG59="",OR($D59="",$D59="NL",$D59="HORS LIGUE")),"",COUNTIFS($D$5:$D$72,"&lt;&gt;"&amp;"",$D$5:$D$72,"&lt;&gt;"&amp;"NL",$D$5:$D$72,"&lt;&gt;"&amp;"HORS LIGUE",AG$5:AG$72,"&lt;"&amp;AG59)+1),Paramètres!$B$3:$C$56,2,FALSE)*Paramètres!$K$17))</f>
        <v>0</v>
      </c>
      <c r="AI59" s="40">
        <f t="shared" si="53"/>
        <v>0</v>
      </c>
      <c r="AJ59" s="3" t="str">
        <f t="shared" si="54"/>
        <v/>
      </c>
      <c r="AK59" s="5">
        <f t="shared" si="55"/>
        <v>0</v>
      </c>
      <c r="AL59" s="41">
        <f t="shared" si="56"/>
        <v>0</v>
      </c>
      <c r="AM59" s="33" t="str">
        <f t="shared" si="57"/>
        <v/>
      </c>
      <c r="AO59" s="22">
        <f t="shared" si="58"/>
        <v>0</v>
      </c>
      <c r="AP59">
        <f t="shared" si="59"/>
        <v>0</v>
      </c>
      <c r="AQ59">
        <f t="shared" si="60"/>
        <v>0</v>
      </c>
      <c r="AR59">
        <f t="shared" si="61"/>
        <v>0</v>
      </c>
      <c r="AS59">
        <f t="shared" si="62"/>
        <v>0</v>
      </c>
      <c r="AT59">
        <f t="shared" si="63"/>
        <v>0</v>
      </c>
      <c r="AU59">
        <f t="shared" si="64"/>
        <v>0</v>
      </c>
      <c r="AV59">
        <f t="shared" si="65"/>
        <v>0</v>
      </c>
      <c r="AW59">
        <f t="shared" si="66"/>
        <v>0</v>
      </c>
      <c r="AX59">
        <f t="shared" si="67"/>
        <v>0</v>
      </c>
      <c r="AY59">
        <f t="shared" si="68"/>
        <v>0</v>
      </c>
      <c r="AZ59">
        <f t="shared" si="69"/>
        <v>0</v>
      </c>
      <c r="BA59">
        <f t="shared" si="70"/>
        <v>0</v>
      </c>
      <c r="BB59">
        <f t="shared" si="71"/>
        <v>0</v>
      </c>
      <c r="BC59">
        <f t="shared" si="72"/>
        <v>0</v>
      </c>
      <c r="BD59">
        <f t="shared" si="73"/>
        <v>0</v>
      </c>
      <c r="BE59" s="22">
        <f t="shared" ref="BE59:BR59" si="96">BD59+LARGE($AO59:$BC59,BE$4)</f>
        <v>0</v>
      </c>
      <c r="BF59" s="22">
        <f t="shared" si="96"/>
        <v>0</v>
      </c>
      <c r="BG59" s="22">
        <f t="shared" si="96"/>
        <v>0</v>
      </c>
      <c r="BH59" s="22">
        <f t="shared" si="96"/>
        <v>0</v>
      </c>
      <c r="BI59" s="22">
        <f t="shared" si="96"/>
        <v>0</v>
      </c>
      <c r="BJ59" s="22">
        <f t="shared" si="96"/>
        <v>0</v>
      </c>
      <c r="BK59" s="22">
        <f t="shared" si="96"/>
        <v>0</v>
      </c>
      <c r="BL59" s="22">
        <f t="shared" si="96"/>
        <v>0</v>
      </c>
      <c r="BM59" s="22">
        <f t="shared" si="96"/>
        <v>0</v>
      </c>
      <c r="BN59" s="22">
        <f t="shared" si="96"/>
        <v>0</v>
      </c>
      <c r="BO59" s="22">
        <f t="shared" si="96"/>
        <v>0</v>
      </c>
      <c r="BP59" s="22">
        <f t="shared" si="96"/>
        <v>0</v>
      </c>
      <c r="BQ59" s="22">
        <f t="shared" si="96"/>
        <v>0</v>
      </c>
      <c r="BR59" s="22">
        <f t="shared" si="96"/>
        <v>0</v>
      </c>
    </row>
    <row r="60" spans="1:70" ht="16.5">
      <c r="A60" s="14" t="s">
        <v>954</v>
      </c>
      <c r="B60" s="61" t="str">
        <f>IF(ISNA(VLOOKUP(A60,'Licenciés Jeunes 2023'!A:C,3,0)),"",VLOOKUP(A60,'Licenciés Jeunes 2023'!A:C,3,0))</f>
        <v/>
      </c>
      <c r="C60" s="32" t="str">
        <f>IF(ISNA(VLOOKUP(A60,'Licenciés Jeunes 2023'!A:C,2,0)),"",VLOOKUP(A60,'Licenciés Jeunes 2023'!A:C,2,0))</f>
        <v/>
      </c>
      <c r="D60" s="32" t="str">
        <f>IF(ISNA(VLOOKUP(A60,'Licenciés Jeunes 2023'!A:F,6,0)),"",VLOOKUP(A60,'Licenciés Jeunes 2023'!A:F,6,0))</f>
        <v/>
      </c>
      <c r="E60" s="6"/>
      <c r="F60" s="2">
        <f>IF(E$2="Bike &amp; Run",IF(ISNA(VLOOKUP(E60,Paramètres!$B$3:$C$56,2,FALSE)),0,VLOOKUP(E60,Paramètres!$B$3:$C$56,2,FALSE)*Paramètres!$K$3),IF(OR(E60="",OR($D60="",$D60="NL",$D60="HORS LIGUE")),0,VLOOKUP(IF(OR(E60="",OR($D60="",$D60="NL",$D60="HORS LIGUE")),"",COUNTIFS($D$5:$D$72,"&lt;&gt;"&amp;"",$D$5:$D$72,"&lt;&gt;"&amp;"NL",$D$5:$D$72,"&lt;&gt;"&amp;"HORS LIGUE",E$5:E$72,"&lt;"&amp;E60)+1),Paramètres!$B$3:$C$56,2,FALSE)*Paramètres!$K$3))</f>
        <v>0</v>
      </c>
      <c r="G60" s="4"/>
      <c r="H60" s="2">
        <f>IF(G$2="Bike &amp; Run",IF(ISNA(VLOOKUP(G60,Paramètres!$B$3:$C$56,2,FALSE)),0,VLOOKUP(G60,Paramètres!$B$3:$C$56,2,FALSE)*Paramètres!$K$4),IF(OR(G60="",OR($D60="",$D60="NL",$D60="HORS LIGUE")),0,VLOOKUP(IF(OR(G60="",OR($D60="",$D60="NL",$D60="HORS LIGUE")),"",COUNTIFS($D$5:$D$72,"&lt;&gt;"&amp;"",$D$5:$D$72,"&lt;&gt;"&amp;"NL",$D$5:$D$72,"&lt;&gt;"&amp;"HORS LIGUE",G$5:G$72,"&lt;"&amp;G60)+1),Paramètres!$B$3:$C$56,2,FALSE)*Paramètres!$K$4))</f>
        <v>0</v>
      </c>
      <c r="I60" s="36"/>
      <c r="J60" s="2">
        <f>IF(I$2="Bike &amp; Run",IF(ISNA(VLOOKUP(I60,Paramètres!$B$3:$C$56,2,FALSE)),0,VLOOKUP(I60,Paramètres!$B$3:$C$56,2,FALSE)*Paramètres!$K$5),IF(OR(I60="",OR($D60="",$D60="NL",$D60="HORS LIGUE")),0,VLOOKUP(IF(OR(I60="",OR($D60="",$D60="NL",$D60="HORS LIGUE")),"",COUNTIFS($D$5:$D$72,"&lt;&gt;"&amp;"",$D$5:$D$72,"&lt;&gt;"&amp;"NL",$D$5:$D$72,"&lt;&gt;"&amp;"HORS LIGUE",I$5:I$72,"&lt;"&amp;I60)+1),Paramètres!$B$3:$C$56,2,FALSE)*Paramètres!$K$5))</f>
        <v>0</v>
      </c>
      <c r="K60" s="4"/>
      <c r="L60" s="2">
        <f>IF(K$2="Bike &amp; Run",IF(ISNA(VLOOKUP(K60,Paramètres!$B$3:$C$56,2,FALSE)),0,VLOOKUP(K60,Paramètres!$B$3:$C$56,2,FALSE)*Paramètres!$K$6),IF(OR(K60="",OR($D60="",$D60="NL",$D60="HORS LIGUE")),0,VLOOKUP(IF(OR(K60="",OR($D60="",$D60="NL",$D60="HORS LIGUE")),"",COUNTIFS($D$5:$D$72,"&lt;&gt;"&amp;"",$D$5:$D$72,"&lt;&gt;"&amp;"NL",$D$5:$D$72,"&lt;&gt;"&amp;"HORS LIGUE",K$5:K$72,"&lt;"&amp;K60)+1),Paramètres!$B$3:$C$56,2,FALSE)*Paramètres!$K$6))</f>
        <v>0</v>
      </c>
      <c r="M60" s="4"/>
      <c r="N60" s="2">
        <f>IF(M$2="Bike &amp; Run",IF(ISNA(VLOOKUP(M60,Paramètres!$B$3:$C$56,2,FALSE)),0,VLOOKUP(M60,Paramètres!$B$3:$C$56,2,FALSE)*Paramètres!$K$7),IF(OR(M60="",OR($D60="",$D60="NL",$D60="HORS LIGUE")),0,VLOOKUP(IF(OR(M60="",OR($D60="",$D60="NL",$D60="HORS LIGUE")),"",COUNTIFS($D$5:$D$72,"&lt;&gt;"&amp;"",$D$5:$D$72,"&lt;&gt;"&amp;"NL",$D$5:$D$72,"&lt;&gt;"&amp;"HORS LIGUE",M$5:M$72,"&lt;"&amp;M60)+1),Paramètres!$B$3:$C$56,2,FALSE)*Paramètres!$K$7))</f>
        <v>0</v>
      </c>
      <c r="O60" s="46"/>
      <c r="P60" s="2">
        <f>IF(O$2="Bike &amp; Run",IF(ISNA(VLOOKUP(O60,Paramètres!$B$3:$C$56,2,FALSE)),0,VLOOKUP(O60,Paramètres!$B$3:$C$56,2,FALSE)*Paramètres!$K$8),IF(OR(O60="",OR($D60="",$D60="NL",$D60="HORS LIGUE")),0,VLOOKUP(IF(OR(O60="",OR($D60="",$D60="NL",$D60="HORS LIGUE")),"",COUNTIFS($D$5:$D$72,"&lt;&gt;"&amp;"",$D$5:$D$72,"&lt;&gt;"&amp;"NL",$D$5:$D$72,"&lt;&gt;"&amp;"HORS LIGUE",O$5:O$72,"&lt;"&amp;O60)+1),Paramètres!$B$3:$C$56,2,FALSE)*Paramètres!$K$8))</f>
        <v>0</v>
      </c>
      <c r="Q60" s="46"/>
      <c r="R60" s="2">
        <f>IF(Q$2="Bike &amp; Run",IF(ISNA(VLOOKUP(Q60,Paramètres!$B$3:$C$56,2,FALSE)),0,VLOOKUP(Q60,Paramètres!$B$3:$C$56,2,FALSE)*Paramètres!$K$9),IF(OR(Q60="",OR($D60="",$D60="NL",$D60="HORS LIGUE")),0,VLOOKUP(IF(OR(Q60="",OR($D60="",$D60="NL",$D60="HORS LIGUE")),"",COUNTIFS($D$5:$D$72,"&lt;&gt;"&amp;"",$D$5:$D$72,"&lt;&gt;"&amp;"NL",$D$5:$D$72,"&lt;&gt;"&amp;"HORS LIGUE",Q$5:Q$72,"&lt;"&amp;Q60)+1),Paramètres!$B$3:$C$56,2,FALSE)*Paramètres!$K$9))</f>
        <v>0</v>
      </c>
      <c r="S60" s="46"/>
      <c r="T60" s="2">
        <f>IF(S$2="Bike &amp; Run",IF(ISNA(VLOOKUP(S60,Paramètres!$B$3:$C$56,2,FALSE)),0,VLOOKUP(S60,Paramètres!$B$3:$C$56,2,FALSE)*Paramètres!$K$10),IF(OR(S60="",OR($D60="",$D60="NL",$D60="HORS LIGUE")),0,VLOOKUP(IF(OR(S60="",OR($D60="",$D60="NL",$D60="HORS LIGUE")),"",COUNTIFS($D$5:$D$72,"&lt;&gt;"&amp;"",$D$5:$D$72,"&lt;&gt;"&amp;"NL",$D$5:$D$72,"&lt;&gt;"&amp;"HORS LIGUE",S$5:S$72,"&lt;"&amp;S60)+1),Paramètres!$B$3:$C$56,2,FALSE)*Paramètres!$K$10))</f>
        <v>0</v>
      </c>
      <c r="U60" s="46"/>
      <c r="V60" s="2">
        <f>IF(U$2="Bike &amp; Run",IF(ISNA(VLOOKUP(U60,Paramètres!$B$3:$C$56,2,FALSE)),0,VLOOKUP(U60,Paramètres!$B$3:$C$56,2,FALSE)*Paramètres!$K$11),IF(OR(U60="",OR($D60="",$D60="NL",$D60="HORS LIGUE")),0,VLOOKUP(IF(OR(U60="",OR($D60="",$D60="NL",$D60="HORS LIGUE")),"",COUNTIFS($D$5:$D$72,"&lt;&gt;"&amp;"",$D$5:$D$72,"&lt;&gt;"&amp;"NL",$D$5:$D$72,"&lt;&gt;"&amp;"HORS LIGUE",U$5:U$72,"&lt;"&amp;U60)+1),Paramètres!$B$3:$C$56,2,FALSE)*Paramètres!$K$11))</f>
        <v>0</v>
      </c>
      <c r="W60" s="46"/>
      <c r="X60" s="2">
        <f>IF(W$2="Bike &amp; Run",IF(ISNA(VLOOKUP(W60,Paramètres!$B$3:$C$56,2,FALSE)),0,VLOOKUP(W60,Paramètres!$B$3:$C$56,2,FALSE)*Paramètres!$K$12),IF(OR(W60="",OR($D60="",$D60="NL",$D60="HORS LIGUE")),0,VLOOKUP(IF(OR(W60="",OR($D60="",$D60="NL",$D60="HORS LIGUE")),"",COUNTIFS($D$5:$D$72,"&lt;&gt;"&amp;"",$D$5:$D$72,"&lt;&gt;"&amp;"NL",$D$5:$D$72,"&lt;&gt;"&amp;"HORS LIGUE",W$5:W$72,"&lt;"&amp;W60)+1),Paramètres!$B$3:$C$56,2,FALSE)*Paramètres!$K$12))</f>
        <v>0</v>
      </c>
      <c r="Y60" s="46"/>
      <c r="Z60" s="2">
        <f>IF(Y$2="Bike &amp; Run",IF(ISNA(VLOOKUP(Y60,Paramètres!$B$3:$C$56,2,FALSE)),0,VLOOKUP(Y60,Paramètres!$B$3:$C$56,2,FALSE)*Paramètres!$K$13),IF(OR(Y60="",OR($D60="",$D60="NL",$D60="HORS LIGUE")),0,VLOOKUP(IF(OR(Y60="",OR($D60="",$D60="NL",$D60="HORS LIGUE")),"",COUNTIFS($D$5:$D$72,"&lt;&gt;"&amp;"",$D$5:$D$72,"&lt;&gt;"&amp;"NL",$D$5:$D$72,"&lt;&gt;"&amp;"HORS LIGUE",Y$5:Y$72,"&lt;"&amp;Y60)+1),Paramètres!$B$3:$C$56,2,FALSE)*Paramètres!$K$13))</f>
        <v>0</v>
      </c>
      <c r="AA60" s="46"/>
      <c r="AB60" s="2">
        <f>IF(AA$2="Bike &amp; Run",IF(ISNA(VLOOKUP(AA60,Paramètres!$B$3:$C$56,2,FALSE)),0,VLOOKUP(AA60,Paramètres!$B$3:$C$56,2,FALSE)*Paramètres!$K$14),IF(OR(AA60="",OR($D60="",$D60="NL",$D60="HORS LIGUE")),0,VLOOKUP(IF(OR(AA60="",OR($D60="",$D60="NL",$D60="HORS LIGUE")),"",COUNTIFS($D$5:$D$72,"&lt;&gt;"&amp;"",$D$5:$D$72,"&lt;&gt;"&amp;"NL",$D$5:$D$72,"&lt;&gt;"&amp;"HORS LIGUE",AA$5:AA$72,"&lt;"&amp;AA60)+1),Paramètres!$B$3:$C$56,2,FALSE)*Paramètres!$K$14))</f>
        <v>0</v>
      </c>
      <c r="AC60" s="46"/>
      <c r="AD60" s="2">
        <f>IF(AC$2="Bike &amp; Run",IF(ISNA(VLOOKUP(AC60,Paramètres!$B$3:$C$56,2,FALSE)),0,VLOOKUP(AC60,Paramètres!$B$3:$C$56,2,FALSE)*Paramètres!$K$15),IF(OR(AC60="",OR($D60="",$D60="NL",$D60="HORS LIGUE")),0,VLOOKUP(IF(OR(AC60="",OR($D60="",$D60="NL",$D60="HORS LIGUE")),"",COUNTIFS($D$5:$D$72,"&lt;&gt;"&amp;"",$D$5:$D$72,"&lt;&gt;"&amp;"NL",$D$5:$D$72,"&lt;&gt;"&amp;"HORS LIGUE",AC$5:AC$72,"&lt;"&amp;AC60)+1),Paramètres!$B$3:$C$56,2,FALSE)*Paramètres!$K$15))</f>
        <v>0</v>
      </c>
      <c r="AE60" s="46"/>
      <c r="AF60" s="2">
        <f>IF(AE$2="Bike &amp; Run",IF(ISNA(VLOOKUP(AE60,Paramètres!$B$3:$C$56,2,FALSE)),0,VLOOKUP(AE60,Paramètres!$B$3:$C$56,2,FALSE)*Paramètres!$K$16),IF(OR(AE60="",OR($D60="",$D60="NL",$D60="HORS LIGUE")),0,VLOOKUP(IF(OR(AE60="",OR($D60="",$D60="NL",$D60="HORS LIGUE")),"",COUNTIFS($D$5:$D$72,"&lt;&gt;"&amp;"",$D$5:$D$72,"&lt;&gt;"&amp;"NL",$D$5:$D$72,"&lt;&gt;"&amp;"HORS LIGUE",AE$5:AE$72,"&lt;"&amp;AE60)+1),Paramètres!$B$3:$C$56,2,FALSE)*Paramètres!$K$16))</f>
        <v>0</v>
      </c>
      <c r="AG60" s="46"/>
      <c r="AH60" s="2">
        <f>IF(AG$2="Bike &amp; Run",IF(ISNA(VLOOKUP(AG60,Paramètres!$B$3:$C$56,2,FALSE)),0,VLOOKUP(AG60,Paramètres!$B$3:$C$56,2,FALSE)*Paramètres!$K$17),IF(OR(AG60="",OR($D60="",$D60="NL",$D60="HORS LIGUE")),0,VLOOKUP(IF(OR(AG60="",OR($D60="",$D60="NL",$D60="HORS LIGUE")),"",COUNTIFS($D$5:$D$72,"&lt;&gt;"&amp;"",$D$5:$D$72,"&lt;&gt;"&amp;"NL",$D$5:$D$72,"&lt;&gt;"&amp;"HORS LIGUE",AG$5:AG$72,"&lt;"&amp;AG60)+1),Paramètres!$B$3:$C$56,2,FALSE)*Paramètres!$K$17))</f>
        <v>0</v>
      </c>
      <c r="AI60" s="40">
        <f t="shared" si="53"/>
        <v>0</v>
      </c>
      <c r="AJ60" s="3" t="str">
        <f t="shared" si="54"/>
        <v/>
      </c>
      <c r="AK60" s="5">
        <f t="shared" si="55"/>
        <v>0</v>
      </c>
      <c r="AL60" s="41">
        <f t="shared" si="56"/>
        <v>0</v>
      </c>
      <c r="AM60" s="33" t="str">
        <f t="shared" si="57"/>
        <v/>
      </c>
      <c r="AO60" s="22">
        <f t="shared" si="58"/>
        <v>0</v>
      </c>
      <c r="AP60">
        <f t="shared" si="59"/>
        <v>0</v>
      </c>
      <c r="AQ60">
        <f t="shared" si="60"/>
        <v>0</v>
      </c>
      <c r="AR60">
        <f t="shared" si="61"/>
        <v>0</v>
      </c>
      <c r="AS60">
        <f t="shared" si="62"/>
        <v>0</v>
      </c>
      <c r="AT60">
        <f t="shared" si="63"/>
        <v>0</v>
      </c>
      <c r="AU60">
        <f t="shared" si="64"/>
        <v>0</v>
      </c>
      <c r="AV60">
        <f t="shared" si="65"/>
        <v>0</v>
      </c>
      <c r="AW60">
        <f t="shared" si="66"/>
        <v>0</v>
      </c>
      <c r="AX60">
        <f t="shared" si="67"/>
        <v>0</v>
      </c>
      <c r="AY60">
        <f t="shared" si="68"/>
        <v>0</v>
      </c>
      <c r="AZ60">
        <f t="shared" si="69"/>
        <v>0</v>
      </c>
      <c r="BA60">
        <f t="shared" si="70"/>
        <v>0</v>
      </c>
      <c r="BB60">
        <f t="shared" si="71"/>
        <v>0</v>
      </c>
      <c r="BC60">
        <f t="shared" si="72"/>
        <v>0</v>
      </c>
      <c r="BD60">
        <f t="shared" si="73"/>
        <v>0</v>
      </c>
      <c r="BE60" s="22">
        <f t="shared" ref="BE60:BR60" si="97">BD60+LARGE($AO60:$BC60,BE$4)</f>
        <v>0</v>
      </c>
      <c r="BF60" s="22">
        <f t="shared" si="97"/>
        <v>0</v>
      </c>
      <c r="BG60" s="22">
        <f t="shared" si="97"/>
        <v>0</v>
      </c>
      <c r="BH60" s="22">
        <f t="shared" si="97"/>
        <v>0</v>
      </c>
      <c r="BI60" s="22">
        <f t="shared" si="97"/>
        <v>0</v>
      </c>
      <c r="BJ60" s="22">
        <f t="shared" si="97"/>
        <v>0</v>
      </c>
      <c r="BK60" s="22">
        <f t="shared" si="97"/>
        <v>0</v>
      </c>
      <c r="BL60" s="22">
        <f t="shared" si="97"/>
        <v>0</v>
      </c>
      <c r="BM60" s="22">
        <f t="shared" si="97"/>
        <v>0</v>
      </c>
      <c r="BN60" s="22">
        <f t="shared" si="97"/>
        <v>0</v>
      </c>
      <c r="BO60" s="22">
        <f t="shared" si="97"/>
        <v>0</v>
      </c>
      <c r="BP60" s="22">
        <f t="shared" si="97"/>
        <v>0</v>
      </c>
      <c r="BQ60" s="22">
        <f t="shared" si="97"/>
        <v>0</v>
      </c>
      <c r="BR60" s="22">
        <f t="shared" si="97"/>
        <v>0</v>
      </c>
    </row>
    <row r="61" spans="1:70" ht="16.5">
      <c r="A61" s="14" t="s">
        <v>974</v>
      </c>
      <c r="B61" s="61" t="str">
        <f>IF(ISNA(VLOOKUP(A61,'Licenciés Jeunes 2023'!A:C,3,0)),"",VLOOKUP(A61,'Licenciés Jeunes 2023'!A:C,3,0))</f>
        <v/>
      </c>
      <c r="C61" s="32" t="str">
        <f>IF(ISNA(VLOOKUP(A61,'Licenciés Jeunes 2023'!A:C,2,0)),"",VLOOKUP(A61,'Licenciés Jeunes 2023'!A:C,2,0))</f>
        <v/>
      </c>
      <c r="D61" s="32" t="str">
        <f>IF(ISNA(VLOOKUP(A61,'Licenciés Jeunes 2023'!A:F,6,0)),"",VLOOKUP(A61,'Licenciés Jeunes 2023'!A:F,6,0))</f>
        <v/>
      </c>
      <c r="E61" s="6"/>
      <c r="F61" s="2">
        <f>IF(E$2="Bike &amp; Run",IF(ISNA(VLOOKUP(E61,Paramètres!$B$3:$C$56,2,FALSE)),0,VLOOKUP(E61,Paramètres!$B$3:$C$56,2,FALSE)*Paramètres!$K$3),IF(OR(E61="",OR($D61="",$D61="NL",$D61="HORS LIGUE")),0,VLOOKUP(IF(OR(E61="",OR($D61="",$D61="NL",$D61="HORS LIGUE")),"",COUNTIFS($D$5:$D$72,"&lt;&gt;"&amp;"",$D$5:$D$72,"&lt;&gt;"&amp;"NL",$D$5:$D$72,"&lt;&gt;"&amp;"HORS LIGUE",E$5:E$72,"&lt;"&amp;E61)+1),Paramètres!$B$3:$C$56,2,FALSE)*Paramètres!$K$3))</f>
        <v>0</v>
      </c>
      <c r="G61" s="4"/>
      <c r="H61" s="2">
        <f>IF(G$2="Bike &amp; Run",IF(ISNA(VLOOKUP(G61,Paramètres!$B$3:$C$56,2,FALSE)),0,VLOOKUP(G61,Paramètres!$B$3:$C$56,2,FALSE)*Paramètres!$K$4),IF(OR(G61="",OR($D61="",$D61="NL",$D61="HORS LIGUE")),0,VLOOKUP(IF(OR(G61="",OR($D61="",$D61="NL",$D61="HORS LIGUE")),"",COUNTIFS($D$5:$D$72,"&lt;&gt;"&amp;"",$D$5:$D$72,"&lt;&gt;"&amp;"NL",$D$5:$D$72,"&lt;&gt;"&amp;"HORS LIGUE",G$5:G$72,"&lt;"&amp;G61)+1),Paramètres!$B$3:$C$56,2,FALSE)*Paramètres!$K$4))</f>
        <v>0</v>
      </c>
      <c r="I61" s="36"/>
      <c r="J61" s="2">
        <f>IF(I$2="Bike &amp; Run",IF(ISNA(VLOOKUP(I61,Paramètres!$B$3:$C$56,2,FALSE)),0,VLOOKUP(I61,Paramètres!$B$3:$C$56,2,FALSE)*Paramètres!$K$5),IF(OR(I61="",OR($D61="",$D61="NL",$D61="HORS LIGUE")),0,VLOOKUP(IF(OR(I61="",OR($D61="",$D61="NL",$D61="HORS LIGUE")),"",COUNTIFS($D$5:$D$72,"&lt;&gt;"&amp;"",$D$5:$D$72,"&lt;&gt;"&amp;"NL",$D$5:$D$72,"&lt;&gt;"&amp;"HORS LIGUE",I$5:I$72,"&lt;"&amp;I61)+1),Paramètres!$B$3:$C$56,2,FALSE)*Paramètres!$K$5))</f>
        <v>0</v>
      </c>
      <c r="K61" s="4"/>
      <c r="L61" s="2">
        <f>IF(K$2="Bike &amp; Run",IF(ISNA(VLOOKUP(K61,Paramètres!$B$3:$C$56,2,FALSE)),0,VLOOKUP(K61,Paramètres!$B$3:$C$56,2,FALSE)*Paramètres!$K$6),IF(OR(K61="",OR($D61="",$D61="NL",$D61="HORS LIGUE")),0,VLOOKUP(IF(OR(K61="",OR($D61="",$D61="NL",$D61="HORS LIGUE")),"",COUNTIFS($D$5:$D$72,"&lt;&gt;"&amp;"",$D$5:$D$72,"&lt;&gt;"&amp;"NL",$D$5:$D$72,"&lt;&gt;"&amp;"HORS LIGUE",K$5:K$72,"&lt;"&amp;K61)+1),Paramètres!$B$3:$C$56,2,FALSE)*Paramètres!$K$6))</f>
        <v>0</v>
      </c>
      <c r="M61" s="4"/>
      <c r="N61" s="2">
        <f>IF(M$2="Bike &amp; Run",IF(ISNA(VLOOKUP(M61,Paramètres!$B$3:$C$56,2,FALSE)),0,VLOOKUP(M61,Paramètres!$B$3:$C$56,2,FALSE)*Paramètres!$K$7),IF(OR(M61="",OR($D61="",$D61="NL",$D61="HORS LIGUE")),0,VLOOKUP(IF(OR(M61="",OR($D61="",$D61="NL",$D61="HORS LIGUE")),"",COUNTIFS($D$5:$D$72,"&lt;&gt;"&amp;"",$D$5:$D$72,"&lt;&gt;"&amp;"NL",$D$5:$D$72,"&lt;&gt;"&amp;"HORS LIGUE",M$5:M$72,"&lt;"&amp;M61)+1),Paramètres!$B$3:$C$56,2,FALSE)*Paramètres!$K$7))</f>
        <v>0</v>
      </c>
      <c r="O61" s="46"/>
      <c r="P61" s="2">
        <f>IF(O$2="Bike &amp; Run",IF(ISNA(VLOOKUP(O61,Paramètres!$B$3:$C$56,2,FALSE)),0,VLOOKUP(O61,Paramètres!$B$3:$C$56,2,FALSE)*Paramètres!$K$8),IF(OR(O61="",OR($D61="",$D61="NL",$D61="HORS LIGUE")),0,VLOOKUP(IF(OR(O61="",OR($D61="",$D61="NL",$D61="HORS LIGUE")),"",COUNTIFS($D$5:$D$72,"&lt;&gt;"&amp;"",$D$5:$D$72,"&lt;&gt;"&amp;"NL",$D$5:$D$72,"&lt;&gt;"&amp;"HORS LIGUE",O$5:O$72,"&lt;"&amp;O61)+1),Paramètres!$B$3:$C$56,2,FALSE)*Paramètres!$K$8))</f>
        <v>0</v>
      </c>
      <c r="Q61" s="46"/>
      <c r="R61" s="2">
        <f>IF(Q$2="Bike &amp; Run",IF(ISNA(VLOOKUP(Q61,Paramètres!$B$3:$C$56,2,FALSE)),0,VLOOKUP(Q61,Paramètres!$B$3:$C$56,2,FALSE)*Paramètres!$K$9),IF(OR(Q61="",OR($D61="",$D61="NL",$D61="HORS LIGUE")),0,VLOOKUP(IF(OR(Q61="",OR($D61="",$D61="NL",$D61="HORS LIGUE")),"",COUNTIFS($D$5:$D$72,"&lt;&gt;"&amp;"",$D$5:$D$72,"&lt;&gt;"&amp;"NL",$D$5:$D$72,"&lt;&gt;"&amp;"HORS LIGUE",Q$5:Q$72,"&lt;"&amp;Q61)+1),Paramètres!$B$3:$C$56,2,FALSE)*Paramètres!$K$9))</f>
        <v>0</v>
      </c>
      <c r="S61" s="46"/>
      <c r="T61" s="2">
        <f>IF(S$2="Bike &amp; Run",IF(ISNA(VLOOKUP(S61,Paramètres!$B$3:$C$56,2,FALSE)),0,VLOOKUP(S61,Paramètres!$B$3:$C$56,2,FALSE)*Paramètres!$K$10),IF(OR(S61="",OR($D61="",$D61="NL",$D61="HORS LIGUE")),0,VLOOKUP(IF(OR(S61="",OR($D61="",$D61="NL",$D61="HORS LIGUE")),"",COUNTIFS($D$5:$D$72,"&lt;&gt;"&amp;"",$D$5:$D$72,"&lt;&gt;"&amp;"NL",$D$5:$D$72,"&lt;&gt;"&amp;"HORS LIGUE",S$5:S$72,"&lt;"&amp;S61)+1),Paramètres!$B$3:$C$56,2,FALSE)*Paramètres!$K$10))</f>
        <v>0</v>
      </c>
      <c r="U61" s="46"/>
      <c r="V61" s="2">
        <f>IF(U$2="Bike &amp; Run",IF(ISNA(VLOOKUP(U61,Paramètres!$B$3:$C$56,2,FALSE)),0,VLOOKUP(U61,Paramètres!$B$3:$C$56,2,FALSE)*Paramètres!$K$11),IF(OR(U61="",OR($D61="",$D61="NL",$D61="HORS LIGUE")),0,VLOOKUP(IF(OR(U61="",OR($D61="",$D61="NL",$D61="HORS LIGUE")),"",COUNTIFS($D$5:$D$72,"&lt;&gt;"&amp;"",$D$5:$D$72,"&lt;&gt;"&amp;"NL",$D$5:$D$72,"&lt;&gt;"&amp;"HORS LIGUE",U$5:U$72,"&lt;"&amp;U61)+1),Paramètres!$B$3:$C$56,2,FALSE)*Paramètres!$K$11))</f>
        <v>0</v>
      </c>
      <c r="W61" s="46"/>
      <c r="X61" s="2">
        <f>IF(W$2="Bike &amp; Run",IF(ISNA(VLOOKUP(W61,Paramètres!$B$3:$C$56,2,FALSE)),0,VLOOKUP(W61,Paramètres!$B$3:$C$56,2,FALSE)*Paramètres!$K$12),IF(OR(W61="",OR($D61="",$D61="NL",$D61="HORS LIGUE")),0,VLOOKUP(IF(OR(W61="",OR($D61="",$D61="NL",$D61="HORS LIGUE")),"",COUNTIFS($D$5:$D$72,"&lt;&gt;"&amp;"",$D$5:$D$72,"&lt;&gt;"&amp;"NL",$D$5:$D$72,"&lt;&gt;"&amp;"HORS LIGUE",W$5:W$72,"&lt;"&amp;W61)+1),Paramètres!$B$3:$C$56,2,FALSE)*Paramètres!$K$12))</f>
        <v>0</v>
      </c>
      <c r="Y61" s="46"/>
      <c r="Z61" s="2">
        <f>IF(Y$2="Bike &amp; Run",IF(ISNA(VLOOKUP(Y61,Paramètres!$B$3:$C$56,2,FALSE)),0,VLOOKUP(Y61,Paramètres!$B$3:$C$56,2,FALSE)*Paramètres!$K$13),IF(OR(Y61="",OR($D61="",$D61="NL",$D61="HORS LIGUE")),0,VLOOKUP(IF(OR(Y61="",OR($D61="",$D61="NL",$D61="HORS LIGUE")),"",COUNTIFS($D$5:$D$72,"&lt;&gt;"&amp;"",$D$5:$D$72,"&lt;&gt;"&amp;"NL",$D$5:$D$72,"&lt;&gt;"&amp;"HORS LIGUE",Y$5:Y$72,"&lt;"&amp;Y61)+1),Paramètres!$B$3:$C$56,2,FALSE)*Paramètres!$K$13))</f>
        <v>0</v>
      </c>
      <c r="AA61" s="46"/>
      <c r="AB61" s="2">
        <f>IF(AA$2="Bike &amp; Run",IF(ISNA(VLOOKUP(AA61,Paramètres!$B$3:$C$56,2,FALSE)),0,VLOOKUP(AA61,Paramètres!$B$3:$C$56,2,FALSE)*Paramètres!$K$14),IF(OR(AA61="",OR($D61="",$D61="NL",$D61="HORS LIGUE")),0,VLOOKUP(IF(OR(AA61="",OR($D61="",$D61="NL",$D61="HORS LIGUE")),"",COUNTIFS($D$5:$D$72,"&lt;&gt;"&amp;"",$D$5:$D$72,"&lt;&gt;"&amp;"NL",$D$5:$D$72,"&lt;&gt;"&amp;"HORS LIGUE",AA$5:AA$72,"&lt;"&amp;AA61)+1),Paramètres!$B$3:$C$56,2,FALSE)*Paramètres!$K$14))</f>
        <v>0</v>
      </c>
      <c r="AC61" s="46"/>
      <c r="AD61" s="2">
        <f>IF(AC$2="Bike &amp; Run",IF(ISNA(VLOOKUP(AC61,Paramètres!$B$3:$C$56,2,FALSE)),0,VLOOKUP(AC61,Paramètres!$B$3:$C$56,2,FALSE)*Paramètres!$K$15),IF(OR(AC61="",OR($D61="",$D61="NL",$D61="HORS LIGUE")),0,VLOOKUP(IF(OR(AC61="",OR($D61="",$D61="NL",$D61="HORS LIGUE")),"",COUNTIFS($D$5:$D$72,"&lt;&gt;"&amp;"",$D$5:$D$72,"&lt;&gt;"&amp;"NL",$D$5:$D$72,"&lt;&gt;"&amp;"HORS LIGUE",AC$5:AC$72,"&lt;"&amp;AC61)+1),Paramètres!$B$3:$C$56,2,FALSE)*Paramètres!$K$15))</f>
        <v>0</v>
      </c>
      <c r="AE61" s="46"/>
      <c r="AF61" s="2">
        <f>IF(AE$2="Bike &amp; Run",IF(ISNA(VLOOKUP(AE61,Paramètres!$B$3:$C$56,2,FALSE)),0,VLOOKUP(AE61,Paramètres!$B$3:$C$56,2,FALSE)*Paramètres!$K$16),IF(OR(AE61="",OR($D61="",$D61="NL",$D61="HORS LIGUE")),0,VLOOKUP(IF(OR(AE61="",OR($D61="",$D61="NL",$D61="HORS LIGUE")),"",COUNTIFS($D$5:$D$72,"&lt;&gt;"&amp;"",$D$5:$D$72,"&lt;&gt;"&amp;"NL",$D$5:$D$72,"&lt;&gt;"&amp;"HORS LIGUE",AE$5:AE$72,"&lt;"&amp;AE61)+1),Paramètres!$B$3:$C$56,2,FALSE)*Paramètres!$K$16))</f>
        <v>0</v>
      </c>
      <c r="AG61" s="46"/>
      <c r="AH61" s="2">
        <f>IF(AG$2="Bike &amp; Run",IF(ISNA(VLOOKUP(AG61,Paramètres!$B$3:$C$56,2,FALSE)),0,VLOOKUP(AG61,Paramètres!$B$3:$C$56,2,FALSE)*Paramètres!$K$17),IF(OR(AG61="",OR($D61="",$D61="NL",$D61="HORS LIGUE")),0,VLOOKUP(IF(OR(AG61="",OR($D61="",$D61="NL",$D61="HORS LIGUE")),"",COUNTIFS($D$5:$D$72,"&lt;&gt;"&amp;"",$D$5:$D$72,"&lt;&gt;"&amp;"NL",$D$5:$D$72,"&lt;&gt;"&amp;"HORS LIGUE",AG$5:AG$72,"&lt;"&amp;AG61)+1),Paramètres!$B$3:$C$56,2,FALSE)*Paramètres!$K$17))</f>
        <v>0</v>
      </c>
      <c r="AI61" s="40">
        <f t="shared" si="53"/>
        <v>0</v>
      </c>
      <c r="AJ61" s="3" t="str">
        <f t="shared" si="54"/>
        <v/>
      </c>
      <c r="AK61" s="5">
        <f t="shared" si="55"/>
        <v>0</v>
      </c>
      <c r="AL61" s="41">
        <f t="shared" si="56"/>
        <v>0</v>
      </c>
      <c r="AM61" s="33" t="str">
        <f t="shared" si="57"/>
        <v/>
      </c>
      <c r="AO61" s="22">
        <f t="shared" si="58"/>
        <v>0</v>
      </c>
      <c r="AP61">
        <f t="shared" si="59"/>
        <v>0</v>
      </c>
      <c r="AQ61">
        <f t="shared" si="60"/>
        <v>0</v>
      </c>
      <c r="AR61">
        <f t="shared" si="61"/>
        <v>0</v>
      </c>
      <c r="AS61">
        <f t="shared" si="62"/>
        <v>0</v>
      </c>
      <c r="AT61">
        <f t="shared" si="63"/>
        <v>0</v>
      </c>
      <c r="AU61">
        <f t="shared" si="64"/>
        <v>0</v>
      </c>
      <c r="AV61">
        <f t="shared" si="65"/>
        <v>0</v>
      </c>
      <c r="AW61">
        <f t="shared" si="66"/>
        <v>0</v>
      </c>
      <c r="AX61">
        <f t="shared" si="67"/>
        <v>0</v>
      </c>
      <c r="AY61">
        <f t="shared" si="68"/>
        <v>0</v>
      </c>
      <c r="AZ61">
        <f t="shared" si="69"/>
        <v>0</v>
      </c>
      <c r="BA61">
        <f t="shared" si="70"/>
        <v>0</v>
      </c>
      <c r="BB61">
        <f t="shared" si="71"/>
        <v>0</v>
      </c>
      <c r="BC61">
        <f t="shared" si="72"/>
        <v>0</v>
      </c>
      <c r="BD61">
        <f t="shared" si="73"/>
        <v>0</v>
      </c>
      <c r="BE61" s="22">
        <f t="shared" ref="BE61:BR61" si="98">BD61+LARGE($AO61:$BC61,BE$4)</f>
        <v>0</v>
      </c>
      <c r="BF61" s="22">
        <f t="shared" si="98"/>
        <v>0</v>
      </c>
      <c r="BG61" s="22">
        <f t="shared" si="98"/>
        <v>0</v>
      </c>
      <c r="BH61" s="22">
        <f t="shared" si="98"/>
        <v>0</v>
      </c>
      <c r="BI61" s="22">
        <f t="shared" si="98"/>
        <v>0</v>
      </c>
      <c r="BJ61" s="22">
        <f t="shared" si="98"/>
        <v>0</v>
      </c>
      <c r="BK61" s="22">
        <f t="shared" si="98"/>
        <v>0</v>
      </c>
      <c r="BL61" s="22">
        <f t="shared" si="98"/>
        <v>0</v>
      </c>
      <c r="BM61" s="22">
        <f t="shared" si="98"/>
        <v>0</v>
      </c>
      <c r="BN61" s="22">
        <f t="shared" si="98"/>
        <v>0</v>
      </c>
      <c r="BO61" s="22">
        <f t="shared" si="98"/>
        <v>0</v>
      </c>
      <c r="BP61" s="22">
        <f t="shared" si="98"/>
        <v>0</v>
      </c>
      <c r="BQ61" s="22">
        <f t="shared" si="98"/>
        <v>0</v>
      </c>
      <c r="BR61" s="22">
        <f t="shared" si="98"/>
        <v>0</v>
      </c>
    </row>
    <row r="62" spans="1:70" ht="16.5">
      <c r="A62" s="14" t="s">
        <v>994</v>
      </c>
      <c r="B62" s="61" t="str">
        <f>IF(ISNA(VLOOKUP(A62,'Licenciés Jeunes 2023'!A:C,3,0)),"",VLOOKUP(A62,'Licenciés Jeunes 2023'!A:C,3,0))</f>
        <v/>
      </c>
      <c r="C62" s="32" t="str">
        <f>IF(ISNA(VLOOKUP(A62,'Licenciés Jeunes 2023'!A:C,2,0)),"",VLOOKUP(A62,'Licenciés Jeunes 2023'!A:C,2,0))</f>
        <v/>
      </c>
      <c r="D62" s="32" t="str">
        <f>IF(ISNA(VLOOKUP(A62,'Licenciés Jeunes 2023'!A:F,6,0)),"",VLOOKUP(A62,'Licenciés Jeunes 2023'!A:F,6,0))</f>
        <v/>
      </c>
      <c r="E62" s="6"/>
      <c r="F62" s="2">
        <f>IF(E$2="Bike &amp; Run",IF(ISNA(VLOOKUP(E62,Paramètres!$B$3:$C$56,2,FALSE)),0,VLOOKUP(E62,Paramètres!$B$3:$C$56,2,FALSE)*Paramètres!$K$3),IF(OR(E62="",OR($D62="",$D62="NL",$D62="HORS LIGUE")),0,VLOOKUP(IF(OR(E62="",OR($D62="",$D62="NL",$D62="HORS LIGUE")),"",COUNTIFS($D$5:$D$72,"&lt;&gt;"&amp;"",$D$5:$D$72,"&lt;&gt;"&amp;"NL",$D$5:$D$72,"&lt;&gt;"&amp;"HORS LIGUE",E$5:E$72,"&lt;"&amp;E62)+1),Paramètres!$B$3:$C$56,2,FALSE)*Paramètres!$K$3))</f>
        <v>0</v>
      </c>
      <c r="G62" s="4"/>
      <c r="H62" s="2">
        <f>IF(G$2="Bike &amp; Run",IF(ISNA(VLOOKUP(G62,Paramètres!$B$3:$C$56,2,FALSE)),0,VLOOKUP(G62,Paramètres!$B$3:$C$56,2,FALSE)*Paramètres!$K$4),IF(OR(G62="",OR($D62="",$D62="NL",$D62="HORS LIGUE")),0,VLOOKUP(IF(OR(G62="",OR($D62="",$D62="NL",$D62="HORS LIGUE")),"",COUNTIFS($D$5:$D$72,"&lt;&gt;"&amp;"",$D$5:$D$72,"&lt;&gt;"&amp;"NL",$D$5:$D$72,"&lt;&gt;"&amp;"HORS LIGUE",G$5:G$72,"&lt;"&amp;G62)+1),Paramètres!$B$3:$C$56,2,FALSE)*Paramètres!$K$4))</f>
        <v>0</v>
      </c>
      <c r="I62" s="36"/>
      <c r="J62" s="2">
        <f>IF(I$2="Bike &amp; Run",IF(ISNA(VLOOKUP(I62,Paramètres!$B$3:$C$56,2,FALSE)),0,VLOOKUP(I62,Paramètres!$B$3:$C$56,2,FALSE)*Paramètres!$K$5),IF(OR(I62="",OR($D62="",$D62="NL",$D62="HORS LIGUE")),0,VLOOKUP(IF(OR(I62="",OR($D62="",$D62="NL",$D62="HORS LIGUE")),"",COUNTIFS($D$5:$D$72,"&lt;&gt;"&amp;"",$D$5:$D$72,"&lt;&gt;"&amp;"NL",$D$5:$D$72,"&lt;&gt;"&amp;"HORS LIGUE",I$5:I$72,"&lt;"&amp;I62)+1),Paramètres!$B$3:$C$56,2,FALSE)*Paramètres!$K$5))</f>
        <v>0</v>
      </c>
      <c r="K62" s="4"/>
      <c r="L62" s="2">
        <f>IF(K$2="Bike &amp; Run",IF(ISNA(VLOOKUP(K62,Paramètres!$B$3:$C$56,2,FALSE)),0,VLOOKUP(K62,Paramètres!$B$3:$C$56,2,FALSE)*Paramètres!$K$6),IF(OR(K62="",OR($D62="",$D62="NL",$D62="HORS LIGUE")),0,VLOOKUP(IF(OR(K62="",OR($D62="",$D62="NL",$D62="HORS LIGUE")),"",COUNTIFS($D$5:$D$72,"&lt;&gt;"&amp;"",$D$5:$D$72,"&lt;&gt;"&amp;"NL",$D$5:$D$72,"&lt;&gt;"&amp;"HORS LIGUE",K$5:K$72,"&lt;"&amp;K62)+1),Paramètres!$B$3:$C$56,2,FALSE)*Paramètres!$K$6))</f>
        <v>0</v>
      </c>
      <c r="M62" s="4"/>
      <c r="N62" s="2">
        <f>IF(M$2="Bike &amp; Run",IF(ISNA(VLOOKUP(M62,Paramètres!$B$3:$C$56,2,FALSE)),0,VLOOKUP(M62,Paramètres!$B$3:$C$56,2,FALSE)*Paramètres!$K$7),IF(OR(M62="",OR($D62="",$D62="NL",$D62="HORS LIGUE")),0,VLOOKUP(IF(OR(M62="",OR($D62="",$D62="NL",$D62="HORS LIGUE")),"",COUNTIFS($D$5:$D$72,"&lt;&gt;"&amp;"",$D$5:$D$72,"&lt;&gt;"&amp;"NL",$D$5:$D$72,"&lt;&gt;"&amp;"HORS LIGUE",M$5:M$72,"&lt;"&amp;M62)+1),Paramètres!$B$3:$C$56,2,FALSE)*Paramètres!$K$7))</f>
        <v>0</v>
      </c>
      <c r="O62" s="46"/>
      <c r="P62" s="2">
        <f>IF(O$2="Bike &amp; Run",IF(ISNA(VLOOKUP(O62,Paramètres!$B$3:$C$56,2,FALSE)),0,VLOOKUP(O62,Paramètres!$B$3:$C$56,2,FALSE)*Paramètres!$K$8),IF(OR(O62="",OR($D62="",$D62="NL",$D62="HORS LIGUE")),0,VLOOKUP(IF(OR(O62="",OR($D62="",$D62="NL",$D62="HORS LIGUE")),"",COUNTIFS($D$5:$D$72,"&lt;&gt;"&amp;"",$D$5:$D$72,"&lt;&gt;"&amp;"NL",$D$5:$D$72,"&lt;&gt;"&amp;"HORS LIGUE",O$5:O$72,"&lt;"&amp;O62)+1),Paramètres!$B$3:$C$56,2,FALSE)*Paramètres!$K$8))</f>
        <v>0</v>
      </c>
      <c r="Q62" s="46"/>
      <c r="R62" s="2">
        <f>IF(Q$2="Bike &amp; Run",IF(ISNA(VLOOKUP(Q62,Paramètres!$B$3:$C$56,2,FALSE)),0,VLOOKUP(Q62,Paramètres!$B$3:$C$56,2,FALSE)*Paramètres!$K$9),IF(OR(Q62="",OR($D62="",$D62="NL",$D62="HORS LIGUE")),0,VLOOKUP(IF(OR(Q62="",OR($D62="",$D62="NL",$D62="HORS LIGUE")),"",COUNTIFS($D$5:$D$72,"&lt;&gt;"&amp;"",$D$5:$D$72,"&lt;&gt;"&amp;"NL",$D$5:$D$72,"&lt;&gt;"&amp;"HORS LIGUE",Q$5:Q$72,"&lt;"&amp;Q62)+1),Paramètres!$B$3:$C$56,2,FALSE)*Paramètres!$K$9))</f>
        <v>0</v>
      </c>
      <c r="S62" s="46"/>
      <c r="T62" s="2">
        <f>IF(S$2="Bike &amp; Run",IF(ISNA(VLOOKUP(S62,Paramètres!$B$3:$C$56,2,FALSE)),0,VLOOKUP(S62,Paramètres!$B$3:$C$56,2,FALSE)*Paramètres!$K$10),IF(OR(S62="",OR($D62="",$D62="NL",$D62="HORS LIGUE")),0,VLOOKUP(IF(OR(S62="",OR($D62="",$D62="NL",$D62="HORS LIGUE")),"",COUNTIFS($D$5:$D$72,"&lt;&gt;"&amp;"",$D$5:$D$72,"&lt;&gt;"&amp;"NL",$D$5:$D$72,"&lt;&gt;"&amp;"HORS LIGUE",S$5:S$72,"&lt;"&amp;S62)+1),Paramètres!$B$3:$C$56,2,FALSE)*Paramètres!$K$10))</f>
        <v>0</v>
      </c>
      <c r="U62" s="46"/>
      <c r="V62" s="2">
        <f>IF(U$2="Bike &amp; Run",IF(ISNA(VLOOKUP(U62,Paramètres!$B$3:$C$56,2,FALSE)),0,VLOOKUP(U62,Paramètres!$B$3:$C$56,2,FALSE)*Paramètres!$K$11),IF(OR(U62="",OR($D62="",$D62="NL",$D62="HORS LIGUE")),0,VLOOKUP(IF(OR(U62="",OR($D62="",$D62="NL",$D62="HORS LIGUE")),"",COUNTIFS($D$5:$D$72,"&lt;&gt;"&amp;"",$D$5:$D$72,"&lt;&gt;"&amp;"NL",$D$5:$D$72,"&lt;&gt;"&amp;"HORS LIGUE",U$5:U$72,"&lt;"&amp;U62)+1),Paramètres!$B$3:$C$56,2,FALSE)*Paramètres!$K$11))</f>
        <v>0</v>
      </c>
      <c r="W62" s="46"/>
      <c r="X62" s="2">
        <f>IF(W$2="Bike &amp; Run",IF(ISNA(VLOOKUP(W62,Paramètres!$B$3:$C$56,2,FALSE)),0,VLOOKUP(W62,Paramètres!$B$3:$C$56,2,FALSE)*Paramètres!$K$12),IF(OR(W62="",OR($D62="",$D62="NL",$D62="HORS LIGUE")),0,VLOOKUP(IF(OR(W62="",OR($D62="",$D62="NL",$D62="HORS LIGUE")),"",COUNTIFS($D$5:$D$72,"&lt;&gt;"&amp;"",$D$5:$D$72,"&lt;&gt;"&amp;"NL",$D$5:$D$72,"&lt;&gt;"&amp;"HORS LIGUE",W$5:W$72,"&lt;"&amp;W62)+1),Paramètres!$B$3:$C$56,2,FALSE)*Paramètres!$K$12))</f>
        <v>0</v>
      </c>
      <c r="Y62" s="46"/>
      <c r="Z62" s="2">
        <f>IF(Y$2="Bike &amp; Run",IF(ISNA(VLOOKUP(Y62,Paramètres!$B$3:$C$56,2,FALSE)),0,VLOOKUP(Y62,Paramètres!$B$3:$C$56,2,FALSE)*Paramètres!$K$13),IF(OR(Y62="",OR($D62="",$D62="NL",$D62="HORS LIGUE")),0,VLOOKUP(IF(OR(Y62="",OR($D62="",$D62="NL",$D62="HORS LIGUE")),"",COUNTIFS($D$5:$D$72,"&lt;&gt;"&amp;"",$D$5:$D$72,"&lt;&gt;"&amp;"NL",$D$5:$D$72,"&lt;&gt;"&amp;"HORS LIGUE",Y$5:Y$72,"&lt;"&amp;Y62)+1),Paramètres!$B$3:$C$56,2,FALSE)*Paramètres!$K$13))</f>
        <v>0</v>
      </c>
      <c r="AA62" s="46"/>
      <c r="AB62" s="2">
        <f>IF(AA$2="Bike &amp; Run",IF(ISNA(VLOOKUP(AA62,Paramètres!$B$3:$C$56,2,FALSE)),0,VLOOKUP(AA62,Paramètres!$B$3:$C$56,2,FALSE)*Paramètres!$K$14),IF(OR(AA62="",OR($D62="",$D62="NL",$D62="HORS LIGUE")),0,VLOOKUP(IF(OR(AA62="",OR($D62="",$D62="NL",$D62="HORS LIGUE")),"",COUNTIFS($D$5:$D$72,"&lt;&gt;"&amp;"",$D$5:$D$72,"&lt;&gt;"&amp;"NL",$D$5:$D$72,"&lt;&gt;"&amp;"HORS LIGUE",AA$5:AA$72,"&lt;"&amp;AA62)+1),Paramètres!$B$3:$C$56,2,FALSE)*Paramètres!$K$14))</f>
        <v>0</v>
      </c>
      <c r="AC62" s="46"/>
      <c r="AD62" s="2">
        <f>IF(AC$2="Bike &amp; Run",IF(ISNA(VLOOKUP(AC62,Paramètres!$B$3:$C$56,2,FALSE)),0,VLOOKUP(AC62,Paramètres!$B$3:$C$56,2,FALSE)*Paramètres!$K$15),IF(OR(AC62="",OR($D62="",$D62="NL",$D62="HORS LIGUE")),0,VLOOKUP(IF(OR(AC62="",OR($D62="",$D62="NL",$D62="HORS LIGUE")),"",COUNTIFS($D$5:$D$72,"&lt;&gt;"&amp;"",$D$5:$D$72,"&lt;&gt;"&amp;"NL",$D$5:$D$72,"&lt;&gt;"&amp;"HORS LIGUE",AC$5:AC$72,"&lt;"&amp;AC62)+1),Paramètres!$B$3:$C$56,2,FALSE)*Paramètres!$K$15))</f>
        <v>0</v>
      </c>
      <c r="AE62" s="46"/>
      <c r="AF62" s="2">
        <f>IF(AE$2="Bike &amp; Run",IF(ISNA(VLOOKUP(AE62,Paramètres!$B$3:$C$56,2,FALSE)),0,VLOOKUP(AE62,Paramètres!$B$3:$C$56,2,FALSE)*Paramètres!$K$16),IF(OR(AE62="",OR($D62="",$D62="NL",$D62="HORS LIGUE")),0,VLOOKUP(IF(OR(AE62="",OR($D62="",$D62="NL",$D62="HORS LIGUE")),"",COUNTIFS($D$5:$D$72,"&lt;&gt;"&amp;"",$D$5:$D$72,"&lt;&gt;"&amp;"NL",$D$5:$D$72,"&lt;&gt;"&amp;"HORS LIGUE",AE$5:AE$72,"&lt;"&amp;AE62)+1),Paramètres!$B$3:$C$56,2,FALSE)*Paramètres!$K$16))</f>
        <v>0</v>
      </c>
      <c r="AG62" s="46"/>
      <c r="AH62" s="2">
        <f>IF(AG$2="Bike &amp; Run",IF(ISNA(VLOOKUP(AG62,Paramètres!$B$3:$C$56,2,FALSE)),0,VLOOKUP(AG62,Paramètres!$B$3:$C$56,2,FALSE)*Paramètres!$K$17),IF(OR(AG62="",OR($D62="",$D62="NL",$D62="HORS LIGUE")),0,VLOOKUP(IF(OR(AG62="",OR($D62="",$D62="NL",$D62="HORS LIGUE")),"",COUNTIFS($D$5:$D$72,"&lt;&gt;"&amp;"",$D$5:$D$72,"&lt;&gt;"&amp;"NL",$D$5:$D$72,"&lt;&gt;"&amp;"HORS LIGUE",AG$5:AG$72,"&lt;"&amp;AG62)+1),Paramètres!$B$3:$C$56,2,FALSE)*Paramètres!$K$17))</f>
        <v>0</v>
      </c>
      <c r="AI62" s="40">
        <f t="shared" si="53"/>
        <v>0</v>
      </c>
      <c r="AJ62" s="3" t="str">
        <f t="shared" si="54"/>
        <v/>
      </c>
      <c r="AK62" s="5">
        <f t="shared" si="55"/>
        <v>0</v>
      </c>
      <c r="AL62" s="41">
        <f t="shared" si="56"/>
        <v>0</v>
      </c>
      <c r="AM62" s="33" t="str">
        <f t="shared" si="57"/>
        <v/>
      </c>
      <c r="AO62" s="22">
        <f t="shared" si="58"/>
        <v>0</v>
      </c>
      <c r="AP62">
        <f t="shared" si="59"/>
        <v>0</v>
      </c>
      <c r="AQ62">
        <f t="shared" si="60"/>
        <v>0</v>
      </c>
      <c r="AR62">
        <f t="shared" si="61"/>
        <v>0</v>
      </c>
      <c r="AS62">
        <f t="shared" si="62"/>
        <v>0</v>
      </c>
      <c r="AT62">
        <f t="shared" si="63"/>
        <v>0</v>
      </c>
      <c r="AU62">
        <f t="shared" si="64"/>
        <v>0</v>
      </c>
      <c r="AV62">
        <f t="shared" si="65"/>
        <v>0</v>
      </c>
      <c r="AW62">
        <f t="shared" si="66"/>
        <v>0</v>
      </c>
      <c r="AX62">
        <f t="shared" si="67"/>
        <v>0</v>
      </c>
      <c r="AY62">
        <f t="shared" si="68"/>
        <v>0</v>
      </c>
      <c r="AZ62">
        <f t="shared" si="69"/>
        <v>0</v>
      </c>
      <c r="BA62">
        <f t="shared" si="70"/>
        <v>0</v>
      </c>
      <c r="BB62">
        <f t="shared" si="71"/>
        <v>0</v>
      </c>
      <c r="BC62">
        <f t="shared" si="72"/>
        <v>0</v>
      </c>
      <c r="BD62">
        <f t="shared" si="73"/>
        <v>0</v>
      </c>
      <c r="BE62" s="22">
        <f t="shared" ref="BE62:BR62" si="99">BD62+LARGE($AO62:$BC62,BE$4)</f>
        <v>0</v>
      </c>
      <c r="BF62" s="22">
        <f t="shared" si="99"/>
        <v>0</v>
      </c>
      <c r="BG62" s="22">
        <f t="shared" si="99"/>
        <v>0</v>
      </c>
      <c r="BH62" s="22">
        <f t="shared" si="99"/>
        <v>0</v>
      </c>
      <c r="BI62" s="22">
        <f t="shared" si="99"/>
        <v>0</v>
      </c>
      <c r="BJ62" s="22">
        <f t="shared" si="99"/>
        <v>0</v>
      </c>
      <c r="BK62" s="22">
        <f t="shared" si="99"/>
        <v>0</v>
      </c>
      <c r="BL62" s="22">
        <f t="shared" si="99"/>
        <v>0</v>
      </c>
      <c r="BM62" s="22">
        <f t="shared" si="99"/>
        <v>0</v>
      </c>
      <c r="BN62" s="22">
        <f t="shared" si="99"/>
        <v>0</v>
      </c>
      <c r="BO62" s="22">
        <f t="shared" si="99"/>
        <v>0</v>
      </c>
      <c r="BP62" s="22">
        <f t="shared" si="99"/>
        <v>0</v>
      </c>
      <c r="BQ62" s="22">
        <f t="shared" si="99"/>
        <v>0</v>
      </c>
      <c r="BR62" s="22">
        <f t="shared" si="99"/>
        <v>0</v>
      </c>
    </row>
    <row r="63" spans="1:70" ht="16.5">
      <c r="A63" s="14" t="s">
        <v>1025</v>
      </c>
      <c r="B63" s="61" t="str">
        <f>IF(ISNA(VLOOKUP(A63,'Licenciés Jeunes 2023'!A:C,3,0)),"",VLOOKUP(A63,'Licenciés Jeunes 2023'!A:C,3,0))</f>
        <v/>
      </c>
      <c r="C63" s="32" t="str">
        <f>IF(ISNA(VLOOKUP(A63,'Licenciés Jeunes 2023'!A:C,2,0)),"",VLOOKUP(A63,'Licenciés Jeunes 2023'!A:C,2,0))</f>
        <v/>
      </c>
      <c r="D63" s="32" t="str">
        <f>IF(ISNA(VLOOKUP(A63,'Licenciés Jeunes 2023'!A:F,6,0)),"",VLOOKUP(A63,'Licenciés Jeunes 2023'!A:F,6,0))</f>
        <v/>
      </c>
      <c r="E63" s="6"/>
      <c r="F63" s="2">
        <f>IF(E$2="Bike &amp; Run",IF(ISNA(VLOOKUP(E63,Paramètres!$B$3:$C$56,2,FALSE)),0,VLOOKUP(E63,Paramètres!$B$3:$C$56,2,FALSE)*Paramètres!$K$3),IF(OR(E63="",OR($D63="",$D63="NL",$D63="HORS LIGUE")),0,VLOOKUP(IF(OR(E63="",OR($D63="",$D63="NL",$D63="HORS LIGUE")),"",COUNTIFS($D$5:$D$72,"&lt;&gt;"&amp;"",$D$5:$D$72,"&lt;&gt;"&amp;"NL",$D$5:$D$72,"&lt;&gt;"&amp;"HORS LIGUE",E$5:E$72,"&lt;"&amp;E63)+1),Paramètres!$B$3:$C$56,2,FALSE)*Paramètres!$K$3))</f>
        <v>0</v>
      </c>
      <c r="G63" s="4"/>
      <c r="H63" s="2">
        <f>IF(G$2="Bike &amp; Run",IF(ISNA(VLOOKUP(G63,Paramètres!$B$3:$C$56,2,FALSE)),0,VLOOKUP(G63,Paramètres!$B$3:$C$56,2,FALSE)*Paramètres!$K$4),IF(OR(G63="",OR($D63="",$D63="NL",$D63="HORS LIGUE")),0,VLOOKUP(IF(OR(G63="",OR($D63="",$D63="NL",$D63="HORS LIGUE")),"",COUNTIFS($D$5:$D$72,"&lt;&gt;"&amp;"",$D$5:$D$72,"&lt;&gt;"&amp;"NL",$D$5:$D$72,"&lt;&gt;"&amp;"HORS LIGUE",G$5:G$72,"&lt;"&amp;G63)+1),Paramètres!$B$3:$C$56,2,FALSE)*Paramètres!$K$4))</f>
        <v>0</v>
      </c>
      <c r="I63" s="36"/>
      <c r="J63" s="2">
        <f>IF(I$2="Bike &amp; Run",IF(ISNA(VLOOKUP(I63,Paramètres!$B$3:$C$56,2,FALSE)),0,VLOOKUP(I63,Paramètres!$B$3:$C$56,2,FALSE)*Paramètres!$K$5),IF(OR(I63="",OR($D63="",$D63="NL",$D63="HORS LIGUE")),0,VLOOKUP(IF(OR(I63="",OR($D63="",$D63="NL",$D63="HORS LIGUE")),"",COUNTIFS($D$5:$D$72,"&lt;&gt;"&amp;"",$D$5:$D$72,"&lt;&gt;"&amp;"NL",$D$5:$D$72,"&lt;&gt;"&amp;"HORS LIGUE",I$5:I$72,"&lt;"&amp;I63)+1),Paramètres!$B$3:$C$56,2,FALSE)*Paramètres!$K$5))</f>
        <v>0</v>
      </c>
      <c r="K63" s="4"/>
      <c r="L63" s="2">
        <f>IF(K$2="Bike &amp; Run",IF(ISNA(VLOOKUP(K63,Paramètres!$B$3:$C$56,2,FALSE)),0,VLOOKUP(K63,Paramètres!$B$3:$C$56,2,FALSE)*Paramètres!$K$6),IF(OR(K63="",OR($D63="",$D63="NL",$D63="HORS LIGUE")),0,VLOOKUP(IF(OR(K63="",OR($D63="",$D63="NL",$D63="HORS LIGUE")),"",COUNTIFS($D$5:$D$72,"&lt;&gt;"&amp;"",$D$5:$D$72,"&lt;&gt;"&amp;"NL",$D$5:$D$72,"&lt;&gt;"&amp;"HORS LIGUE",K$5:K$72,"&lt;"&amp;K63)+1),Paramètres!$B$3:$C$56,2,FALSE)*Paramètres!$K$6))</f>
        <v>0</v>
      </c>
      <c r="M63" s="4"/>
      <c r="N63" s="2">
        <f>IF(M$2="Bike &amp; Run",IF(ISNA(VLOOKUP(M63,Paramètres!$B$3:$C$56,2,FALSE)),0,VLOOKUP(M63,Paramètres!$B$3:$C$56,2,FALSE)*Paramètres!$K$7),IF(OR(M63="",OR($D63="",$D63="NL",$D63="HORS LIGUE")),0,VLOOKUP(IF(OR(M63="",OR($D63="",$D63="NL",$D63="HORS LIGUE")),"",COUNTIFS($D$5:$D$72,"&lt;&gt;"&amp;"",$D$5:$D$72,"&lt;&gt;"&amp;"NL",$D$5:$D$72,"&lt;&gt;"&amp;"HORS LIGUE",M$5:M$72,"&lt;"&amp;M63)+1),Paramètres!$B$3:$C$56,2,FALSE)*Paramètres!$K$7))</f>
        <v>0</v>
      </c>
      <c r="O63" s="46"/>
      <c r="P63" s="2">
        <f>IF(O$2="Bike &amp; Run",IF(ISNA(VLOOKUP(O63,Paramètres!$B$3:$C$56,2,FALSE)),0,VLOOKUP(O63,Paramètres!$B$3:$C$56,2,FALSE)*Paramètres!$K$8),IF(OR(O63="",OR($D63="",$D63="NL",$D63="HORS LIGUE")),0,VLOOKUP(IF(OR(O63="",OR($D63="",$D63="NL",$D63="HORS LIGUE")),"",COUNTIFS($D$5:$D$72,"&lt;&gt;"&amp;"",$D$5:$D$72,"&lt;&gt;"&amp;"NL",$D$5:$D$72,"&lt;&gt;"&amp;"HORS LIGUE",O$5:O$72,"&lt;"&amp;O63)+1),Paramètres!$B$3:$C$56,2,FALSE)*Paramètres!$K$8))</f>
        <v>0</v>
      </c>
      <c r="Q63" s="46"/>
      <c r="R63" s="2">
        <f>IF(Q$2="Bike &amp; Run",IF(ISNA(VLOOKUP(Q63,Paramètres!$B$3:$C$56,2,FALSE)),0,VLOOKUP(Q63,Paramètres!$B$3:$C$56,2,FALSE)*Paramètres!$K$9),IF(OR(Q63="",OR($D63="",$D63="NL",$D63="HORS LIGUE")),0,VLOOKUP(IF(OR(Q63="",OR($D63="",$D63="NL",$D63="HORS LIGUE")),"",COUNTIFS($D$5:$D$72,"&lt;&gt;"&amp;"",$D$5:$D$72,"&lt;&gt;"&amp;"NL",$D$5:$D$72,"&lt;&gt;"&amp;"HORS LIGUE",Q$5:Q$72,"&lt;"&amp;Q63)+1),Paramètres!$B$3:$C$56,2,FALSE)*Paramètres!$K$9))</f>
        <v>0</v>
      </c>
      <c r="S63" s="46"/>
      <c r="T63" s="2">
        <f>IF(S$2="Bike &amp; Run",IF(ISNA(VLOOKUP(S63,Paramètres!$B$3:$C$56,2,FALSE)),0,VLOOKUP(S63,Paramètres!$B$3:$C$56,2,FALSE)*Paramètres!$K$10),IF(OR(S63="",OR($D63="",$D63="NL",$D63="HORS LIGUE")),0,VLOOKUP(IF(OR(S63="",OR($D63="",$D63="NL",$D63="HORS LIGUE")),"",COUNTIFS($D$5:$D$72,"&lt;&gt;"&amp;"",$D$5:$D$72,"&lt;&gt;"&amp;"NL",$D$5:$D$72,"&lt;&gt;"&amp;"HORS LIGUE",S$5:S$72,"&lt;"&amp;S63)+1),Paramètres!$B$3:$C$56,2,FALSE)*Paramètres!$K$10))</f>
        <v>0</v>
      </c>
      <c r="U63" s="46"/>
      <c r="V63" s="2">
        <f>IF(U$2="Bike &amp; Run",IF(ISNA(VLOOKUP(U63,Paramètres!$B$3:$C$56,2,FALSE)),0,VLOOKUP(U63,Paramètres!$B$3:$C$56,2,FALSE)*Paramètres!$K$11),IF(OR(U63="",OR($D63="",$D63="NL",$D63="HORS LIGUE")),0,VLOOKUP(IF(OR(U63="",OR($D63="",$D63="NL",$D63="HORS LIGUE")),"",COUNTIFS($D$5:$D$72,"&lt;&gt;"&amp;"",$D$5:$D$72,"&lt;&gt;"&amp;"NL",$D$5:$D$72,"&lt;&gt;"&amp;"HORS LIGUE",U$5:U$72,"&lt;"&amp;U63)+1),Paramètres!$B$3:$C$56,2,FALSE)*Paramètres!$K$11))</f>
        <v>0</v>
      </c>
      <c r="W63" s="46"/>
      <c r="X63" s="2">
        <f>IF(W$2="Bike &amp; Run",IF(ISNA(VLOOKUP(W63,Paramètres!$B$3:$C$56,2,FALSE)),0,VLOOKUP(W63,Paramètres!$B$3:$C$56,2,FALSE)*Paramètres!$K$12),IF(OR(W63="",OR($D63="",$D63="NL",$D63="HORS LIGUE")),0,VLOOKUP(IF(OR(W63="",OR($D63="",$D63="NL",$D63="HORS LIGUE")),"",COUNTIFS($D$5:$D$72,"&lt;&gt;"&amp;"",$D$5:$D$72,"&lt;&gt;"&amp;"NL",$D$5:$D$72,"&lt;&gt;"&amp;"HORS LIGUE",W$5:W$72,"&lt;"&amp;W63)+1),Paramètres!$B$3:$C$56,2,FALSE)*Paramètres!$K$12))</f>
        <v>0</v>
      </c>
      <c r="Y63" s="46"/>
      <c r="Z63" s="2">
        <f>IF(Y$2="Bike &amp; Run",IF(ISNA(VLOOKUP(Y63,Paramètres!$B$3:$C$56,2,FALSE)),0,VLOOKUP(Y63,Paramètres!$B$3:$C$56,2,FALSE)*Paramètres!$K$13),IF(OR(Y63="",OR($D63="",$D63="NL",$D63="HORS LIGUE")),0,VLOOKUP(IF(OR(Y63="",OR($D63="",$D63="NL",$D63="HORS LIGUE")),"",COUNTIFS($D$5:$D$72,"&lt;&gt;"&amp;"",$D$5:$D$72,"&lt;&gt;"&amp;"NL",$D$5:$D$72,"&lt;&gt;"&amp;"HORS LIGUE",Y$5:Y$72,"&lt;"&amp;Y63)+1),Paramètres!$B$3:$C$56,2,FALSE)*Paramètres!$K$13))</f>
        <v>0</v>
      </c>
      <c r="AA63" s="46"/>
      <c r="AB63" s="2">
        <f>IF(AA$2="Bike &amp; Run",IF(ISNA(VLOOKUP(AA63,Paramètres!$B$3:$C$56,2,FALSE)),0,VLOOKUP(AA63,Paramètres!$B$3:$C$56,2,FALSE)*Paramètres!$K$14),IF(OR(AA63="",OR($D63="",$D63="NL",$D63="HORS LIGUE")),0,VLOOKUP(IF(OR(AA63="",OR($D63="",$D63="NL",$D63="HORS LIGUE")),"",COUNTIFS($D$5:$D$72,"&lt;&gt;"&amp;"",$D$5:$D$72,"&lt;&gt;"&amp;"NL",$D$5:$D$72,"&lt;&gt;"&amp;"HORS LIGUE",AA$5:AA$72,"&lt;"&amp;AA63)+1),Paramètres!$B$3:$C$56,2,FALSE)*Paramètres!$K$14))</f>
        <v>0</v>
      </c>
      <c r="AC63" s="46"/>
      <c r="AD63" s="2">
        <f>IF(AC$2="Bike &amp; Run",IF(ISNA(VLOOKUP(AC63,Paramètres!$B$3:$C$56,2,FALSE)),0,VLOOKUP(AC63,Paramètres!$B$3:$C$56,2,FALSE)*Paramètres!$K$15),IF(OR(AC63="",OR($D63="",$D63="NL",$D63="HORS LIGUE")),0,VLOOKUP(IF(OR(AC63="",OR($D63="",$D63="NL",$D63="HORS LIGUE")),"",COUNTIFS($D$5:$D$72,"&lt;&gt;"&amp;"",$D$5:$D$72,"&lt;&gt;"&amp;"NL",$D$5:$D$72,"&lt;&gt;"&amp;"HORS LIGUE",AC$5:AC$72,"&lt;"&amp;AC63)+1),Paramètres!$B$3:$C$56,2,FALSE)*Paramètres!$K$15))</f>
        <v>0</v>
      </c>
      <c r="AE63" s="46"/>
      <c r="AF63" s="2">
        <f>IF(AE$2="Bike &amp; Run",IF(ISNA(VLOOKUP(AE63,Paramètres!$B$3:$C$56,2,FALSE)),0,VLOOKUP(AE63,Paramètres!$B$3:$C$56,2,FALSE)*Paramètres!$K$16),IF(OR(AE63="",OR($D63="",$D63="NL",$D63="HORS LIGUE")),0,VLOOKUP(IF(OR(AE63="",OR($D63="",$D63="NL",$D63="HORS LIGUE")),"",COUNTIFS($D$5:$D$72,"&lt;&gt;"&amp;"",$D$5:$D$72,"&lt;&gt;"&amp;"NL",$D$5:$D$72,"&lt;&gt;"&amp;"HORS LIGUE",AE$5:AE$72,"&lt;"&amp;AE63)+1),Paramètres!$B$3:$C$56,2,FALSE)*Paramètres!$K$16))</f>
        <v>0</v>
      </c>
      <c r="AG63" s="46"/>
      <c r="AH63" s="2">
        <f>IF(AG$2="Bike &amp; Run",IF(ISNA(VLOOKUP(AG63,Paramètres!$B$3:$C$56,2,FALSE)),0,VLOOKUP(AG63,Paramètres!$B$3:$C$56,2,FALSE)*Paramètres!$K$17),IF(OR(AG63="",OR($D63="",$D63="NL",$D63="HORS LIGUE")),0,VLOOKUP(IF(OR(AG63="",OR($D63="",$D63="NL",$D63="HORS LIGUE")),"",COUNTIFS($D$5:$D$72,"&lt;&gt;"&amp;"",$D$5:$D$72,"&lt;&gt;"&amp;"NL",$D$5:$D$72,"&lt;&gt;"&amp;"HORS LIGUE",AG$5:AG$72,"&lt;"&amp;AG63)+1),Paramètres!$B$3:$C$56,2,FALSE)*Paramètres!$K$17))</f>
        <v>0</v>
      </c>
      <c r="AI63" s="40">
        <f t="shared" si="53"/>
        <v>0</v>
      </c>
      <c r="AJ63" s="3" t="str">
        <f t="shared" si="54"/>
        <v/>
      </c>
      <c r="AK63" s="5">
        <f t="shared" si="55"/>
        <v>0</v>
      </c>
      <c r="AL63" s="41">
        <f t="shared" si="56"/>
        <v>0</v>
      </c>
      <c r="AM63" s="33" t="str">
        <f t="shared" si="57"/>
        <v/>
      </c>
      <c r="AO63" s="22">
        <f t="shared" si="58"/>
        <v>0</v>
      </c>
      <c r="AP63">
        <f t="shared" si="59"/>
        <v>0</v>
      </c>
      <c r="AQ63">
        <f t="shared" si="60"/>
        <v>0</v>
      </c>
      <c r="AR63">
        <f t="shared" si="61"/>
        <v>0</v>
      </c>
      <c r="AS63">
        <f t="shared" si="62"/>
        <v>0</v>
      </c>
      <c r="AT63">
        <f t="shared" si="63"/>
        <v>0</v>
      </c>
      <c r="AU63">
        <f t="shared" si="64"/>
        <v>0</v>
      </c>
      <c r="AV63">
        <f t="shared" si="65"/>
        <v>0</v>
      </c>
      <c r="AW63">
        <f t="shared" si="66"/>
        <v>0</v>
      </c>
      <c r="AX63">
        <f t="shared" si="67"/>
        <v>0</v>
      </c>
      <c r="AY63">
        <f t="shared" si="68"/>
        <v>0</v>
      </c>
      <c r="AZ63">
        <f t="shared" si="69"/>
        <v>0</v>
      </c>
      <c r="BA63">
        <f t="shared" si="70"/>
        <v>0</v>
      </c>
      <c r="BB63">
        <f t="shared" si="71"/>
        <v>0</v>
      </c>
      <c r="BC63">
        <f t="shared" si="72"/>
        <v>0</v>
      </c>
      <c r="BD63">
        <f t="shared" si="73"/>
        <v>0</v>
      </c>
      <c r="BE63" s="22">
        <f t="shared" ref="BE63:BR63" si="100">BD63+LARGE($AO63:$BC63,BE$4)</f>
        <v>0</v>
      </c>
      <c r="BF63" s="22">
        <f t="shared" si="100"/>
        <v>0</v>
      </c>
      <c r="BG63" s="22">
        <f t="shared" si="100"/>
        <v>0</v>
      </c>
      <c r="BH63" s="22">
        <f t="shared" si="100"/>
        <v>0</v>
      </c>
      <c r="BI63" s="22">
        <f t="shared" si="100"/>
        <v>0</v>
      </c>
      <c r="BJ63" s="22">
        <f t="shared" si="100"/>
        <v>0</v>
      </c>
      <c r="BK63" s="22">
        <f t="shared" si="100"/>
        <v>0</v>
      </c>
      <c r="BL63" s="22">
        <f t="shared" si="100"/>
        <v>0</v>
      </c>
      <c r="BM63" s="22">
        <f t="shared" si="100"/>
        <v>0</v>
      </c>
      <c r="BN63" s="22">
        <f t="shared" si="100"/>
        <v>0</v>
      </c>
      <c r="BO63" s="22">
        <f t="shared" si="100"/>
        <v>0</v>
      </c>
      <c r="BP63" s="22">
        <f t="shared" si="100"/>
        <v>0</v>
      </c>
      <c r="BQ63" s="22">
        <f t="shared" si="100"/>
        <v>0</v>
      </c>
      <c r="BR63" s="22">
        <f t="shared" si="100"/>
        <v>0</v>
      </c>
    </row>
    <row r="64" spans="1:70" ht="16.5">
      <c r="A64" s="14" t="s">
        <v>1026</v>
      </c>
      <c r="B64" s="61" t="str">
        <f>IF(ISNA(VLOOKUP(A64,'Licenciés Jeunes 2023'!A:C,3,0)),"",VLOOKUP(A64,'Licenciés Jeunes 2023'!A:C,3,0))</f>
        <v/>
      </c>
      <c r="C64" s="32" t="str">
        <f>IF(ISNA(VLOOKUP(A64,'Licenciés Jeunes 2023'!A:C,2,0)),"",VLOOKUP(A64,'Licenciés Jeunes 2023'!A:C,2,0))</f>
        <v/>
      </c>
      <c r="D64" s="32" t="str">
        <f>IF(ISNA(VLOOKUP(A64,'Licenciés Jeunes 2023'!A:F,6,0)),"",VLOOKUP(A64,'Licenciés Jeunes 2023'!A:F,6,0))</f>
        <v/>
      </c>
      <c r="E64" s="6"/>
      <c r="F64" s="2">
        <f>IF(E$2="Bike &amp; Run",IF(ISNA(VLOOKUP(E64,Paramètres!$B$3:$C$56,2,FALSE)),0,VLOOKUP(E64,Paramètres!$B$3:$C$56,2,FALSE)*Paramètres!$K$3),IF(OR(E64="",OR($D64="",$D64="NL",$D64="HORS LIGUE")),0,VLOOKUP(IF(OR(E64="",OR($D64="",$D64="NL",$D64="HORS LIGUE")),"",COUNTIFS($D$5:$D$72,"&lt;&gt;"&amp;"",$D$5:$D$72,"&lt;&gt;"&amp;"NL",$D$5:$D$72,"&lt;&gt;"&amp;"HORS LIGUE",E$5:E$72,"&lt;"&amp;E64)+1),Paramètres!$B$3:$C$56,2,FALSE)*Paramètres!$K$3))</f>
        <v>0</v>
      </c>
      <c r="G64" s="4"/>
      <c r="H64" s="2">
        <f>IF(G$2="Bike &amp; Run",IF(ISNA(VLOOKUP(G64,Paramètres!$B$3:$C$56,2,FALSE)),0,VLOOKUP(G64,Paramètres!$B$3:$C$56,2,FALSE)*Paramètres!$K$4),IF(OR(G64="",OR($D64="",$D64="NL",$D64="HORS LIGUE")),0,VLOOKUP(IF(OR(G64="",OR($D64="",$D64="NL",$D64="HORS LIGUE")),"",COUNTIFS($D$5:$D$72,"&lt;&gt;"&amp;"",$D$5:$D$72,"&lt;&gt;"&amp;"NL",$D$5:$D$72,"&lt;&gt;"&amp;"HORS LIGUE",G$5:G$72,"&lt;"&amp;G64)+1),Paramètres!$B$3:$C$56,2,FALSE)*Paramètres!$K$4))</f>
        <v>0</v>
      </c>
      <c r="I64" s="36"/>
      <c r="J64" s="2">
        <f>IF(I$2="Bike &amp; Run",IF(ISNA(VLOOKUP(I64,Paramètres!$B$3:$C$56,2,FALSE)),0,VLOOKUP(I64,Paramètres!$B$3:$C$56,2,FALSE)*Paramètres!$K$5),IF(OR(I64="",OR($D64="",$D64="NL",$D64="HORS LIGUE")),0,VLOOKUP(IF(OR(I64="",OR($D64="",$D64="NL",$D64="HORS LIGUE")),"",COUNTIFS($D$5:$D$72,"&lt;&gt;"&amp;"",$D$5:$D$72,"&lt;&gt;"&amp;"NL",$D$5:$D$72,"&lt;&gt;"&amp;"HORS LIGUE",I$5:I$72,"&lt;"&amp;I64)+1),Paramètres!$B$3:$C$56,2,FALSE)*Paramètres!$K$5))</f>
        <v>0</v>
      </c>
      <c r="K64" s="4"/>
      <c r="L64" s="2">
        <f>IF(K$2="Bike &amp; Run",IF(ISNA(VLOOKUP(K64,Paramètres!$B$3:$C$56,2,FALSE)),0,VLOOKUP(K64,Paramètres!$B$3:$C$56,2,FALSE)*Paramètres!$K$6),IF(OR(K64="",OR($D64="",$D64="NL",$D64="HORS LIGUE")),0,VLOOKUP(IF(OR(K64="",OR($D64="",$D64="NL",$D64="HORS LIGUE")),"",COUNTIFS($D$5:$D$72,"&lt;&gt;"&amp;"",$D$5:$D$72,"&lt;&gt;"&amp;"NL",$D$5:$D$72,"&lt;&gt;"&amp;"HORS LIGUE",K$5:K$72,"&lt;"&amp;K64)+1),Paramètres!$B$3:$C$56,2,FALSE)*Paramètres!$K$6))</f>
        <v>0</v>
      </c>
      <c r="M64" s="4"/>
      <c r="N64" s="2">
        <f>IF(M$2="Bike &amp; Run",IF(ISNA(VLOOKUP(M64,Paramètres!$B$3:$C$56,2,FALSE)),0,VLOOKUP(M64,Paramètres!$B$3:$C$56,2,FALSE)*Paramètres!$K$7),IF(OR(M64="",OR($D64="",$D64="NL",$D64="HORS LIGUE")),0,VLOOKUP(IF(OR(M64="",OR($D64="",$D64="NL",$D64="HORS LIGUE")),"",COUNTIFS($D$5:$D$72,"&lt;&gt;"&amp;"",$D$5:$D$72,"&lt;&gt;"&amp;"NL",$D$5:$D$72,"&lt;&gt;"&amp;"HORS LIGUE",M$5:M$72,"&lt;"&amp;M64)+1),Paramètres!$B$3:$C$56,2,FALSE)*Paramètres!$K$7))</f>
        <v>0</v>
      </c>
      <c r="O64" s="46"/>
      <c r="P64" s="2">
        <f>IF(O$2="Bike &amp; Run",IF(ISNA(VLOOKUP(O64,Paramètres!$B$3:$C$56,2,FALSE)),0,VLOOKUP(O64,Paramètres!$B$3:$C$56,2,FALSE)*Paramètres!$K$8),IF(OR(O64="",OR($D64="",$D64="NL",$D64="HORS LIGUE")),0,VLOOKUP(IF(OR(O64="",OR($D64="",$D64="NL",$D64="HORS LIGUE")),"",COUNTIFS($D$5:$D$72,"&lt;&gt;"&amp;"",$D$5:$D$72,"&lt;&gt;"&amp;"NL",$D$5:$D$72,"&lt;&gt;"&amp;"HORS LIGUE",O$5:O$72,"&lt;"&amp;O64)+1),Paramètres!$B$3:$C$56,2,FALSE)*Paramètres!$K$8))</f>
        <v>0</v>
      </c>
      <c r="Q64" s="46"/>
      <c r="R64" s="2">
        <f>IF(Q$2="Bike &amp; Run",IF(ISNA(VLOOKUP(Q64,Paramètres!$B$3:$C$56,2,FALSE)),0,VLOOKUP(Q64,Paramètres!$B$3:$C$56,2,FALSE)*Paramètres!$K$9),IF(OR(Q64="",OR($D64="",$D64="NL",$D64="HORS LIGUE")),0,VLOOKUP(IF(OR(Q64="",OR($D64="",$D64="NL",$D64="HORS LIGUE")),"",COUNTIFS($D$5:$D$72,"&lt;&gt;"&amp;"",$D$5:$D$72,"&lt;&gt;"&amp;"NL",$D$5:$D$72,"&lt;&gt;"&amp;"HORS LIGUE",Q$5:Q$72,"&lt;"&amp;Q64)+1),Paramètres!$B$3:$C$56,2,FALSE)*Paramètres!$K$9))</f>
        <v>0</v>
      </c>
      <c r="S64" s="46"/>
      <c r="T64" s="2">
        <f>IF(S$2="Bike &amp; Run",IF(ISNA(VLOOKUP(S64,Paramètres!$B$3:$C$56,2,FALSE)),0,VLOOKUP(S64,Paramètres!$B$3:$C$56,2,FALSE)*Paramètres!$K$10),IF(OR(S64="",OR($D64="",$D64="NL",$D64="HORS LIGUE")),0,VLOOKUP(IF(OR(S64="",OR($D64="",$D64="NL",$D64="HORS LIGUE")),"",COUNTIFS($D$5:$D$72,"&lt;&gt;"&amp;"",$D$5:$D$72,"&lt;&gt;"&amp;"NL",$D$5:$D$72,"&lt;&gt;"&amp;"HORS LIGUE",S$5:S$72,"&lt;"&amp;S64)+1),Paramètres!$B$3:$C$56,2,FALSE)*Paramètres!$K$10))</f>
        <v>0</v>
      </c>
      <c r="U64" s="46"/>
      <c r="V64" s="2">
        <f>IF(U$2="Bike &amp; Run",IF(ISNA(VLOOKUP(U64,Paramètres!$B$3:$C$56,2,FALSE)),0,VLOOKUP(U64,Paramètres!$B$3:$C$56,2,FALSE)*Paramètres!$K$11),IF(OR(U64="",OR($D64="",$D64="NL",$D64="HORS LIGUE")),0,VLOOKUP(IF(OR(U64="",OR($D64="",$D64="NL",$D64="HORS LIGUE")),"",COUNTIFS($D$5:$D$72,"&lt;&gt;"&amp;"",$D$5:$D$72,"&lt;&gt;"&amp;"NL",$D$5:$D$72,"&lt;&gt;"&amp;"HORS LIGUE",U$5:U$72,"&lt;"&amp;U64)+1),Paramètres!$B$3:$C$56,2,FALSE)*Paramètres!$K$11))</f>
        <v>0</v>
      </c>
      <c r="W64" s="46"/>
      <c r="X64" s="2">
        <f>IF(W$2="Bike &amp; Run",IF(ISNA(VLOOKUP(W64,Paramètres!$B$3:$C$56,2,FALSE)),0,VLOOKUP(W64,Paramètres!$B$3:$C$56,2,FALSE)*Paramètres!$K$12),IF(OR(W64="",OR($D64="",$D64="NL",$D64="HORS LIGUE")),0,VLOOKUP(IF(OR(W64="",OR($D64="",$D64="NL",$D64="HORS LIGUE")),"",COUNTIFS($D$5:$D$72,"&lt;&gt;"&amp;"",$D$5:$D$72,"&lt;&gt;"&amp;"NL",$D$5:$D$72,"&lt;&gt;"&amp;"HORS LIGUE",W$5:W$72,"&lt;"&amp;W64)+1),Paramètres!$B$3:$C$56,2,FALSE)*Paramètres!$K$12))</f>
        <v>0</v>
      </c>
      <c r="Y64" s="46"/>
      <c r="Z64" s="2">
        <f>IF(Y$2="Bike &amp; Run",IF(ISNA(VLOOKUP(Y64,Paramètres!$B$3:$C$56,2,FALSE)),0,VLOOKUP(Y64,Paramètres!$B$3:$C$56,2,FALSE)*Paramètres!$K$13),IF(OR(Y64="",OR($D64="",$D64="NL",$D64="HORS LIGUE")),0,VLOOKUP(IF(OR(Y64="",OR($D64="",$D64="NL",$D64="HORS LIGUE")),"",COUNTIFS($D$5:$D$72,"&lt;&gt;"&amp;"",$D$5:$D$72,"&lt;&gt;"&amp;"NL",$D$5:$D$72,"&lt;&gt;"&amp;"HORS LIGUE",Y$5:Y$72,"&lt;"&amp;Y64)+1),Paramètres!$B$3:$C$56,2,FALSE)*Paramètres!$K$13))</f>
        <v>0</v>
      </c>
      <c r="AA64" s="46"/>
      <c r="AB64" s="2">
        <f>IF(AA$2="Bike &amp; Run",IF(ISNA(VLOOKUP(AA64,Paramètres!$B$3:$C$56,2,FALSE)),0,VLOOKUP(AA64,Paramètres!$B$3:$C$56,2,FALSE)*Paramètres!$K$14),IF(OR(AA64="",OR($D64="",$D64="NL",$D64="HORS LIGUE")),0,VLOOKUP(IF(OR(AA64="",OR($D64="",$D64="NL",$D64="HORS LIGUE")),"",COUNTIFS($D$5:$D$72,"&lt;&gt;"&amp;"",$D$5:$D$72,"&lt;&gt;"&amp;"NL",$D$5:$D$72,"&lt;&gt;"&amp;"HORS LIGUE",AA$5:AA$72,"&lt;"&amp;AA64)+1),Paramètres!$B$3:$C$56,2,FALSE)*Paramètres!$K$14))</f>
        <v>0</v>
      </c>
      <c r="AC64" s="46"/>
      <c r="AD64" s="2">
        <f>IF(AC$2="Bike &amp; Run",IF(ISNA(VLOOKUP(AC64,Paramètres!$B$3:$C$56,2,FALSE)),0,VLOOKUP(AC64,Paramètres!$B$3:$C$56,2,FALSE)*Paramètres!$K$15),IF(OR(AC64="",OR($D64="",$D64="NL",$D64="HORS LIGUE")),0,VLOOKUP(IF(OR(AC64="",OR($D64="",$D64="NL",$D64="HORS LIGUE")),"",COUNTIFS($D$5:$D$72,"&lt;&gt;"&amp;"",$D$5:$D$72,"&lt;&gt;"&amp;"NL",$D$5:$D$72,"&lt;&gt;"&amp;"HORS LIGUE",AC$5:AC$72,"&lt;"&amp;AC64)+1),Paramètres!$B$3:$C$56,2,FALSE)*Paramètres!$K$15))</f>
        <v>0</v>
      </c>
      <c r="AE64" s="46"/>
      <c r="AF64" s="2">
        <f>IF(AE$2="Bike &amp; Run",IF(ISNA(VLOOKUP(AE64,Paramètres!$B$3:$C$56,2,FALSE)),0,VLOOKUP(AE64,Paramètres!$B$3:$C$56,2,FALSE)*Paramètres!$K$16),IF(OR(AE64="",OR($D64="",$D64="NL",$D64="HORS LIGUE")),0,VLOOKUP(IF(OR(AE64="",OR($D64="",$D64="NL",$D64="HORS LIGUE")),"",COUNTIFS($D$5:$D$72,"&lt;&gt;"&amp;"",$D$5:$D$72,"&lt;&gt;"&amp;"NL",$D$5:$D$72,"&lt;&gt;"&amp;"HORS LIGUE",AE$5:AE$72,"&lt;"&amp;AE64)+1),Paramètres!$B$3:$C$56,2,FALSE)*Paramètres!$K$16))</f>
        <v>0</v>
      </c>
      <c r="AG64" s="46"/>
      <c r="AH64" s="2">
        <f>IF(AG$2="Bike &amp; Run",IF(ISNA(VLOOKUP(AG64,Paramètres!$B$3:$C$56,2,FALSE)),0,VLOOKUP(AG64,Paramètres!$B$3:$C$56,2,FALSE)*Paramètres!$K$17),IF(OR(AG64="",OR($D64="",$D64="NL",$D64="HORS LIGUE")),0,VLOOKUP(IF(OR(AG64="",OR($D64="",$D64="NL",$D64="HORS LIGUE")),"",COUNTIFS($D$5:$D$72,"&lt;&gt;"&amp;"",$D$5:$D$72,"&lt;&gt;"&amp;"NL",$D$5:$D$72,"&lt;&gt;"&amp;"HORS LIGUE",AG$5:AG$72,"&lt;"&amp;AG64)+1),Paramètres!$B$3:$C$56,2,FALSE)*Paramètres!$K$17))</f>
        <v>0</v>
      </c>
      <c r="AI64" s="40">
        <f t="shared" si="53"/>
        <v>0</v>
      </c>
      <c r="AJ64" s="3" t="str">
        <f t="shared" si="54"/>
        <v/>
      </c>
      <c r="AK64" s="5">
        <f t="shared" si="55"/>
        <v>0</v>
      </c>
      <c r="AL64" s="41">
        <f t="shared" si="56"/>
        <v>0</v>
      </c>
      <c r="AM64" s="33" t="str">
        <f t="shared" si="57"/>
        <v/>
      </c>
      <c r="AO64" s="22">
        <f t="shared" si="58"/>
        <v>0</v>
      </c>
      <c r="AP64">
        <f t="shared" si="59"/>
        <v>0</v>
      </c>
      <c r="AQ64">
        <f t="shared" si="60"/>
        <v>0</v>
      </c>
      <c r="AR64">
        <f t="shared" si="61"/>
        <v>0</v>
      </c>
      <c r="AS64">
        <f t="shared" si="62"/>
        <v>0</v>
      </c>
      <c r="AT64">
        <f t="shared" si="63"/>
        <v>0</v>
      </c>
      <c r="AU64">
        <f t="shared" si="64"/>
        <v>0</v>
      </c>
      <c r="AV64">
        <f t="shared" si="65"/>
        <v>0</v>
      </c>
      <c r="AW64">
        <f t="shared" si="66"/>
        <v>0</v>
      </c>
      <c r="AX64">
        <f t="shared" si="67"/>
        <v>0</v>
      </c>
      <c r="AY64">
        <f t="shared" si="68"/>
        <v>0</v>
      </c>
      <c r="AZ64">
        <f t="shared" si="69"/>
        <v>0</v>
      </c>
      <c r="BA64">
        <f t="shared" si="70"/>
        <v>0</v>
      </c>
      <c r="BB64">
        <f t="shared" si="71"/>
        <v>0</v>
      </c>
      <c r="BC64">
        <f t="shared" si="72"/>
        <v>0</v>
      </c>
      <c r="BD64">
        <f t="shared" si="73"/>
        <v>0</v>
      </c>
      <c r="BE64" s="22">
        <f t="shared" ref="BE64:BR64" si="101">BD64+LARGE($AO64:$BC64,BE$4)</f>
        <v>0</v>
      </c>
      <c r="BF64" s="22">
        <f t="shared" si="101"/>
        <v>0</v>
      </c>
      <c r="BG64" s="22">
        <f t="shared" si="101"/>
        <v>0</v>
      </c>
      <c r="BH64" s="22">
        <f t="shared" si="101"/>
        <v>0</v>
      </c>
      <c r="BI64" s="22">
        <f t="shared" si="101"/>
        <v>0</v>
      </c>
      <c r="BJ64" s="22">
        <f t="shared" si="101"/>
        <v>0</v>
      </c>
      <c r="BK64" s="22">
        <f t="shared" si="101"/>
        <v>0</v>
      </c>
      <c r="BL64" s="22">
        <f t="shared" si="101"/>
        <v>0</v>
      </c>
      <c r="BM64" s="22">
        <f t="shared" si="101"/>
        <v>0</v>
      </c>
      <c r="BN64" s="22">
        <f t="shared" si="101"/>
        <v>0</v>
      </c>
      <c r="BO64" s="22">
        <f t="shared" si="101"/>
        <v>0</v>
      </c>
      <c r="BP64" s="22">
        <f t="shared" si="101"/>
        <v>0</v>
      </c>
      <c r="BQ64" s="22">
        <f t="shared" si="101"/>
        <v>0</v>
      </c>
      <c r="BR64" s="22">
        <f t="shared" si="101"/>
        <v>0</v>
      </c>
    </row>
    <row r="65" spans="1:70" ht="16.5">
      <c r="A65" s="14" t="s">
        <v>1033</v>
      </c>
      <c r="B65" s="61" t="str">
        <f>IF(ISNA(VLOOKUP(A65,'Licenciés Jeunes 2023'!A:C,3,0)),"",VLOOKUP(A65,'Licenciés Jeunes 2023'!A:C,3,0))</f>
        <v/>
      </c>
      <c r="C65" s="32" t="str">
        <f>IF(ISNA(VLOOKUP(A65,'Licenciés Jeunes 2023'!A:C,2,0)),"",VLOOKUP(A65,'Licenciés Jeunes 2023'!A:C,2,0))</f>
        <v/>
      </c>
      <c r="D65" s="32" t="str">
        <f>IF(ISNA(VLOOKUP(A65,'Licenciés Jeunes 2023'!A:F,6,0)),"",VLOOKUP(A65,'Licenciés Jeunes 2023'!A:F,6,0))</f>
        <v/>
      </c>
      <c r="E65" s="6"/>
      <c r="F65" s="2">
        <f>IF(E$2="Bike &amp; Run",IF(ISNA(VLOOKUP(E65,Paramètres!$B$3:$C$56,2,FALSE)),0,VLOOKUP(E65,Paramètres!$B$3:$C$56,2,FALSE)*Paramètres!$K$3),IF(OR(E65="",OR($D65="",$D65="NL",$D65="HORS LIGUE")),0,VLOOKUP(IF(OR(E65="",OR($D65="",$D65="NL",$D65="HORS LIGUE")),"",COUNTIFS($D$5:$D$72,"&lt;&gt;"&amp;"",$D$5:$D$72,"&lt;&gt;"&amp;"NL",$D$5:$D$72,"&lt;&gt;"&amp;"HORS LIGUE",E$5:E$72,"&lt;"&amp;E65)+1),Paramètres!$B$3:$C$56,2,FALSE)*Paramètres!$K$3))</f>
        <v>0</v>
      </c>
      <c r="G65" s="4"/>
      <c r="H65" s="2">
        <f>IF(G$2="Bike &amp; Run",IF(ISNA(VLOOKUP(G65,Paramètres!$B$3:$C$56,2,FALSE)),0,VLOOKUP(G65,Paramètres!$B$3:$C$56,2,FALSE)*Paramètres!$K$4),IF(OR(G65="",OR($D65="",$D65="NL",$D65="HORS LIGUE")),0,VLOOKUP(IF(OR(G65="",OR($D65="",$D65="NL",$D65="HORS LIGUE")),"",COUNTIFS($D$5:$D$72,"&lt;&gt;"&amp;"",$D$5:$D$72,"&lt;&gt;"&amp;"NL",$D$5:$D$72,"&lt;&gt;"&amp;"HORS LIGUE",G$5:G$72,"&lt;"&amp;G65)+1),Paramètres!$B$3:$C$56,2,FALSE)*Paramètres!$K$4))</f>
        <v>0</v>
      </c>
      <c r="I65" s="36"/>
      <c r="J65" s="2">
        <f>IF(I$2="Bike &amp; Run",IF(ISNA(VLOOKUP(I65,Paramètres!$B$3:$C$56,2,FALSE)),0,VLOOKUP(I65,Paramètres!$B$3:$C$56,2,FALSE)*Paramètres!$K$5),IF(OR(I65="",OR($D65="",$D65="NL",$D65="HORS LIGUE")),0,VLOOKUP(IF(OR(I65="",OR($D65="",$D65="NL",$D65="HORS LIGUE")),"",COUNTIFS($D$5:$D$72,"&lt;&gt;"&amp;"",$D$5:$D$72,"&lt;&gt;"&amp;"NL",$D$5:$D$72,"&lt;&gt;"&amp;"HORS LIGUE",I$5:I$72,"&lt;"&amp;I65)+1),Paramètres!$B$3:$C$56,2,FALSE)*Paramètres!$K$5))</f>
        <v>0</v>
      </c>
      <c r="K65" s="4"/>
      <c r="L65" s="2">
        <f>IF(K$2="Bike &amp; Run",IF(ISNA(VLOOKUP(K65,Paramètres!$B$3:$C$56,2,FALSE)),0,VLOOKUP(K65,Paramètres!$B$3:$C$56,2,FALSE)*Paramètres!$K$6),IF(OR(K65="",OR($D65="",$D65="NL",$D65="HORS LIGUE")),0,VLOOKUP(IF(OR(K65="",OR($D65="",$D65="NL",$D65="HORS LIGUE")),"",COUNTIFS($D$5:$D$72,"&lt;&gt;"&amp;"",$D$5:$D$72,"&lt;&gt;"&amp;"NL",$D$5:$D$72,"&lt;&gt;"&amp;"HORS LIGUE",K$5:K$72,"&lt;"&amp;K65)+1),Paramètres!$B$3:$C$56,2,FALSE)*Paramètres!$K$6))</f>
        <v>0</v>
      </c>
      <c r="M65" s="4"/>
      <c r="N65" s="2">
        <f>IF(M$2="Bike &amp; Run",IF(ISNA(VLOOKUP(M65,Paramètres!$B$3:$C$56,2,FALSE)),0,VLOOKUP(M65,Paramètres!$B$3:$C$56,2,FALSE)*Paramètres!$K$7),IF(OR(M65="",OR($D65="",$D65="NL",$D65="HORS LIGUE")),0,VLOOKUP(IF(OR(M65="",OR($D65="",$D65="NL",$D65="HORS LIGUE")),"",COUNTIFS($D$5:$D$72,"&lt;&gt;"&amp;"",$D$5:$D$72,"&lt;&gt;"&amp;"NL",$D$5:$D$72,"&lt;&gt;"&amp;"HORS LIGUE",M$5:M$72,"&lt;"&amp;M65)+1),Paramètres!$B$3:$C$56,2,FALSE)*Paramètres!$K$7))</f>
        <v>0</v>
      </c>
      <c r="O65" s="46"/>
      <c r="P65" s="2">
        <f>IF(O$2="Bike &amp; Run",IF(ISNA(VLOOKUP(O65,Paramètres!$B$3:$C$56,2,FALSE)),0,VLOOKUP(O65,Paramètres!$B$3:$C$56,2,FALSE)*Paramètres!$K$8),IF(OR(O65="",OR($D65="",$D65="NL",$D65="HORS LIGUE")),0,VLOOKUP(IF(OR(O65="",OR($D65="",$D65="NL",$D65="HORS LIGUE")),"",COUNTIFS($D$5:$D$72,"&lt;&gt;"&amp;"",$D$5:$D$72,"&lt;&gt;"&amp;"NL",$D$5:$D$72,"&lt;&gt;"&amp;"HORS LIGUE",O$5:O$72,"&lt;"&amp;O65)+1),Paramètres!$B$3:$C$56,2,FALSE)*Paramètres!$K$8))</f>
        <v>0</v>
      </c>
      <c r="Q65" s="46"/>
      <c r="R65" s="2">
        <f>IF(Q$2="Bike &amp; Run",IF(ISNA(VLOOKUP(Q65,Paramètres!$B$3:$C$56,2,FALSE)),0,VLOOKUP(Q65,Paramètres!$B$3:$C$56,2,FALSE)*Paramètres!$K$9),IF(OR(Q65="",OR($D65="",$D65="NL",$D65="HORS LIGUE")),0,VLOOKUP(IF(OR(Q65="",OR($D65="",$D65="NL",$D65="HORS LIGUE")),"",COUNTIFS($D$5:$D$72,"&lt;&gt;"&amp;"",$D$5:$D$72,"&lt;&gt;"&amp;"NL",$D$5:$D$72,"&lt;&gt;"&amp;"HORS LIGUE",Q$5:Q$72,"&lt;"&amp;Q65)+1),Paramètres!$B$3:$C$56,2,FALSE)*Paramètres!$K$9))</f>
        <v>0</v>
      </c>
      <c r="S65" s="46"/>
      <c r="T65" s="2">
        <f>IF(S$2="Bike &amp; Run",IF(ISNA(VLOOKUP(S65,Paramètres!$B$3:$C$56,2,FALSE)),0,VLOOKUP(S65,Paramètres!$B$3:$C$56,2,FALSE)*Paramètres!$K$10),IF(OR(S65="",OR($D65="",$D65="NL",$D65="HORS LIGUE")),0,VLOOKUP(IF(OR(S65="",OR($D65="",$D65="NL",$D65="HORS LIGUE")),"",COUNTIFS($D$5:$D$72,"&lt;&gt;"&amp;"",$D$5:$D$72,"&lt;&gt;"&amp;"NL",$D$5:$D$72,"&lt;&gt;"&amp;"HORS LIGUE",S$5:S$72,"&lt;"&amp;S65)+1),Paramètres!$B$3:$C$56,2,FALSE)*Paramètres!$K$10))</f>
        <v>0</v>
      </c>
      <c r="U65" s="46"/>
      <c r="V65" s="2">
        <f>IF(U$2="Bike &amp; Run",IF(ISNA(VLOOKUP(U65,Paramètres!$B$3:$C$56,2,FALSE)),0,VLOOKUP(U65,Paramètres!$B$3:$C$56,2,FALSE)*Paramètres!$K$11),IF(OR(U65="",OR($D65="",$D65="NL",$D65="HORS LIGUE")),0,VLOOKUP(IF(OR(U65="",OR($D65="",$D65="NL",$D65="HORS LIGUE")),"",COUNTIFS($D$5:$D$72,"&lt;&gt;"&amp;"",$D$5:$D$72,"&lt;&gt;"&amp;"NL",$D$5:$D$72,"&lt;&gt;"&amp;"HORS LIGUE",U$5:U$72,"&lt;"&amp;U65)+1),Paramètres!$B$3:$C$56,2,FALSE)*Paramètres!$K$11))</f>
        <v>0</v>
      </c>
      <c r="W65" s="46"/>
      <c r="X65" s="2">
        <f>IF(W$2="Bike &amp; Run",IF(ISNA(VLOOKUP(W65,Paramètres!$B$3:$C$56,2,FALSE)),0,VLOOKUP(W65,Paramètres!$B$3:$C$56,2,FALSE)*Paramètres!$K$12),IF(OR(W65="",OR($D65="",$D65="NL",$D65="HORS LIGUE")),0,VLOOKUP(IF(OR(W65="",OR($D65="",$D65="NL",$D65="HORS LIGUE")),"",COUNTIFS($D$5:$D$72,"&lt;&gt;"&amp;"",$D$5:$D$72,"&lt;&gt;"&amp;"NL",$D$5:$D$72,"&lt;&gt;"&amp;"HORS LIGUE",W$5:W$72,"&lt;"&amp;W65)+1),Paramètres!$B$3:$C$56,2,FALSE)*Paramètres!$K$12))</f>
        <v>0</v>
      </c>
      <c r="Y65" s="46"/>
      <c r="Z65" s="2">
        <f>IF(Y$2="Bike &amp; Run",IF(ISNA(VLOOKUP(Y65,Paramètres!$B$3:$C$56,2,FALSE)),0,VLOOKUP(Y65,Paramètres!$B$3:$C$56,2,FALSE)*Paramètres!$K$13),IF(OR(Y65="",OR($D65="",$D65="NL",$D65="HORS LIGUE")),0,VLOOKUP(IF(OR(Y65="",OR($D65="",$D65="NL",$D65="HORS LIGUE")),"",COUNTIFS($D$5:$D$72,"&lt;&gt;"&amp;"",$D$5:$D$72,"&lt;&gt;"&amp;"NL",$D$5:$D$72,"&lt;&gt;"&amp;"HORS LIGUE",Y$5:Y$72,"&lt;"&amp;Y65)+1),Paramètres!$B$3:$C$56,2,FALSE)*Paramètres!$K$13))</f>
        <v>0</v>
      </c>
      <c r="AA65" s="46"/>
      <c r="AB65" s="2">
        <f>IF(AA$2="Bike &amp; Run",IF(ISNA(VLOOKUP(AA65,Paramètres!$B$3:$C$56,2,FALSE)),0,VLOOKUP(AA65,Paramètres!$B$3:$C$56,2,FALSE)*Paramètres!$K$14),IF(OR(AA65="",OR($D65="",$D65="NL",$D65="HORS LIGUE")),0,VLOOKUP(IF(OR(AA65="",OR($D65="",$D65="NL",$D65="HORS LIGUE")),"",COUNTIFS($D$5:$D$72,"&lt;&gt;"&amp;"",$D$5:$D$72,"&lt;&gt;"&amp;"NL",$D$5:$D$72,"&lt;&gt;"&amp;"HORS LIGUE",AA$5:AA$72,"&lt;"&amp;AA65)+1),Paramètres!$B$3:$C$56,2,FALSE)*Paramètres!$K$14))</f>
        <v>0</v>
      </c>
      <c r="AC65" s="46"/>
      <c r="AD65" s="2">
        <f>IF(AC$2="Bike &amp; Run",IF(ISNA(VLOOKUP(AC65,Paramètres!$B$3:$C$56,2,FALSE)),0,VLOOKUP(AC65,Paramètres!$B$3:$C$56,2,FALSE)*Paramètres!$K$15),IF(OR(AC65="",OR($D65="",$D65="NL",$D65="HORS LIGUE")),0,VLOOKUP(IF(OR(AC65="",OR($D65="",$D65="NL",$D65="HORS LIGUE")),"",COUNTIFS($D$5:$D$72,"&lt;&gt;"&amp;"",$D$5:$D$72,"&lt;&gt;"&amp;"NL",$D$5:$D$72,"&lt;&gt;"&amp;"HORS LIGUE",AC$5:AC$72,"&lt;"&amp;AC65)+1),Paramètres!$B$3:$C$56,2,FALSE)*Paramètres!$K$15))</f>
        <v>0</v>
      </c>
      <c r="AE65" s="46"/>
      <c r="AF65" s="2">
        <f>IF(AE$2="Bike &amp; Run",IF(ISNA(VLOOKUP(AE65,Paramètres!$B$3:$C$56,2,FALSE)),0,VLOOKUP(AE65,Paramètres!$B$3:$C$56,2,FALSE)*Paramètres!$K$16),IF(OR(AE65="",OR($D65="",$D65="NL",$D65="HORS LIGUE")),0,VLOOKUP(IF(OR(AE65="",OR($D65="",$D65="NL",$D65="HORS LIGUE")),"",COUNTIFS($D$5:$D$72,"&lt;&gt;"&amp;"",$D$5:$D$72,"&lt;&gt;"&amp;"NL",$D$5:$D$72,"&lt;&gt;"&amp;"HORS LIGUE",AE$5:AE$72,"&lt;"&amp;AE65)+1),Paramètres!$B$3:$C$56,2,FALSE)*Paramètres!$K$16))</f>
        <v>0</v>
      </c>
      <c r="AG65" s="46"/>
      <c r="AH65" s="2">
        <f>IF(AG$2="Bike &amp; Run",IF(ISNA(VLOOKUP(AG65,Paramètres!$B$3:$C$56,2,FALSE)),0,VLOOKUP(AG65,Paramètres!$B$3:$C$56,2,FALSE)*Paramètres!$K$17),IF(OR(AG65="",OR($D65="",$D65="NL",$D65="HORS LIGUE")),0,VLOOKUP(IF(OR(AG65="",OR($D65="",$D65="NL",$D65="HORS LIGUE")),"",COUNTIFS($D$5:$D$72,"&lt;&gt;"&amp;"",$D$5:$D$72,"&lt;&gt;"&amp;"NL",$D$5:$D$72,"&lt;&gt;"&amp;"HORS LIGUE",AG$5:AG$72,"&lt;"&amp;AG65)+1),Paramètres!$B$3:$C$56,2,FALSE)*Paramètres!$K$17))</f>
        <v>0</v>
      </c>
      <c r="AI65" s="40">
        <f t="shared" si="53"/>
        <v>0</v>
      </c>
      <c r="AJ65" s="3" t="str">
        <f t="shared" si="54"/>
        <v/>
      </c>
      <c r="AK65" s="5">
        <f t="shared" si="55"/>
        <v>0</v>
      </c>
      <c r="AL65" s="41">
        <f t="shared" si="56"/>
        <v>0</v>
      </c>
      <c r="AM65" s="33" t="str">
        <f t="shared" si="57"/>
        <v/>
      </c>
      <c r="AO65" s="22">
        <f t="shared" si="58"/>
        <v>0</v>
      </c>
      <c r="AP65">
        <f t="shared" si="59"/>
        <v>0</v>
      </c>
      <c r="AQ65">
        <f t="shared" si="60"/>
        <v>0</v>
      </c>
      <c r="AR65">
        <f t="shared" si="61"/>
        <v>0</v>
      </c>
      <c r="AS65">
        <f t="shared" si="62"/>
        <v>0</v>
      </c>
      <c r="AT65">
        <f t="shared" si="63"/>
        <v>0</v>
      </c>
      <c r="AU65">
        <f t="shared" si="64"/>
        <v>0</v>
      </c>
      <c r="AV65">
        <f t="shared" si="65"/>
        <v>0</v>
      </c>
      <c r="AW65">
        <f t="shared" si="66"/>
        <v>0</v>
      </c>
      <c r="AX65">
        <f t="shared" si="67"/>
        <v>0</v>
      </c>
      <c r="AY65">
        <f t="shared" si="68"/>
        <v>0</v>
      </c>
      <c r="AZ65">
        <f t="shared" si="69"/>
        <v>0</v>
      </c>
      <c r="BA65">
        <f t="shared" si="70"/>
        <v>0</v>
      </c>
      <c r="BB65">
        <f t="shared" si="71"/>
        <v>0</v>
      </c>
      <c r="BC65">
        <f t="shared" si="72"/>
        <v>0</v>
      </c>
      <c r="BD65">
        <f t="shared" si="73"/>
        <v>0</v>
      </c>
      <c r="BE65" s="22">
        <f t="shared" ref="BE65:BR65" si="102">BD65+LARGE($AO65:$BC65,BE$4)</f>
        <v>0</v>
      </c>
      <c r="BF65" s="22">
        <f t="shared" si="102"/>
        <v>0</v>
      </c>
      <c r="BG65" s="22">
        <f t="shared" si="102"/>
        <v>0</v>
      </c>
      <c r="BH65" s="22">
        <f t="shared" si="102"/>
        <v>0</v>
      </c>
      <c r="BI65" s="22">
        <f t="shared" si="102"/>
        <v>0</v>
      </c>
      <c r="BJ65" s="22">
        <f t="shared" si="102"/>
        <v>0</v>
      </c>
      <c r="BK65" s="22">
        <f t="shared" si="102"/>
        <v>0</v>
      </c>
      <c r="BL65" s="22">
        <f t="shared" si="102"/>
        <v>0</v>
      </c>
      <c r="BM65" s="22">
        <f t="shared" si="102"/>
        <v>0</v>
      </c>
      <c r="BN65" s="22">
        <f t="shared" si="102"/>
        <v>0</v>
      </c>
      <c r="BO65" s="22">
        <f t="shared" si="102"/>
        <v>0</v>
      </c>
      <c r="BP65" s="22">
        <f t="shared" si="102"/>
        <v>0</v>
      </c>
      <c r="BQ65" s="22">
        <f t="shared" si="102"/>
        <v>0</v>
      </c>
      <c r="BR65" s="22">
        <f t="shared" si="102"/>
        <v>0</v>
      </c>
    </row>
    <row r="66" spans="1:70" ht="16.5">
      <c r="A66" s="14" t="s">
        <v>1035</v>
      </c>
      <c r="B66" s="61" t="str">
        <f>IF(ISNA(VLOOKUP(A66,'Licenciés Jeunes 2023'!A:C,3,0)),"",VLOOKUP(A66,'Licenciés Jeunes 2023'!A:C,3,0))</f>
        <v/>
      </c>
      <c r="C66" s="32" t="str">
        <f>IF(ISNA(VLOOKUP(A66,'Licenciés Jeunes 2023'!A:C,2,0)),"",VLOOKUP(A66,'Licenciés Jeunes 2023'!A:C,2,0))</f>
        <v/>
      </c>
      <c r="D66" s="32" t="str">
        <f>IF(ISNA(VLOOKUP(A66,'Licenciés Jeunes 2023'!A:F,6,0)),"",VLOOKUP(A66,'Licenciés Jeunes 2023'!A:F,6,0))</f>
        <v/>
      </c>
      <c r="E66" s="6"/>
      <c r="F66" s="2">
        <f>IF(E$2="Bike &amp; Run",IF(ISNA(VLOOKUP(E66,Paramètres!$B$3:$C$56,2,FALSE)),0,VLOOKUP(E66,Paramètres!$B$3:$C$56,2,FALSE)*Paramètres!$K$3),IF(OR(E66="",OR($D66="",$D66="NL",$D66="HORS LIGUE")),0,VLOOKUP(IF(OR(E66="",OR($D66="",$D66="NL",$D66="HORS LIGUE")),"",COUNTIFS($D$5:$D$72,"&lt;&gt;"&amp;"",$D$5:$D$72,"&lt;&gt;"&amp;"NL",$D$5:$D$72,"&lt;&gt;"&amp;"HORS LIGUE",E$5:E$72,"&lt;"&amp;E66)+1),Paramètres!$B$3:$C$56,2,FALSE)*Paramètres!$K$3))</f>
        <v>0</v>
      </c>
      <c r="G66" s="4"/>
      <c r="H66" s="2">
        <f>IF(G$2="Bike &amp; Run",IF(ISNA(VLOOKUP(G66,Paramètres!$B$3:$C$56,2,FALSE)),0,VLOOKUP(G66,Paramètres!$B$3:$C$56,2,FALSE)*Paramètres!$K$4),IF(OR(G66="",OR($D66="",$D66="NL",$D66="HORS LIGUE")),0,VLOOKUP(IF(OR(G66="",OR($D66="",$D66="NL",$D66="HORS LIGUE")),"",COUNTIFS($D$5:$D$72,"&lt;&gt;"&amp;"",$D$5:$D$72,"&lt;&gt;"&amp;"NL",$D$5:$D$72,"&lt;&gt;"&amp;"HORS LIGUE",G$5:G$72,"&lt;"&amp;G66)+1),Paramètres!$B$3:$C$56,2,FALSE)*Paramètres!$K$4))</f>
        <v>0</v>
      </c>
      <c r="I66" s="36"/>
      <c r="J66" s="2">
        <f>IF(I$2="Bike &amp; Run",IF(ISNA(VLOOKUP(I66,Paramètres!$B$3:$C$56,2,FALSE)),0,VLOOKUP(I66,Paramètres!$B$3:$C$56,2,FALSE)*Paramètres!$K$5),IF(OR(I66="",OR($D66="",$D66="NL",$D66="HORS LIGUE")),0,VLOOKUP(IF(OR(I66="",OR($D66="",$D66="NL",$D66="HORS LIGUE")),"",COUNTIFS($D$5:$D$72,"&lt;&gt;"&amp;"",$D$5:$D$72,"&lt;&gt;"&amp;"NL",$D$5:$D$72,"&lt;&gt;"&amp;"HORS LIGUE",I$5:I$72,"&lt;"&amp;I66)+1),Paramètres!$B$3:$C$56,2,FALSE)*Paramètres!$K$5))</f>
        <v>0</v>
      </c>
      <c r="K66" s="4"/>
      <c r="L66" s="2">
        <f>IF(K$2="Bike &amp; Run",IF(ISNA(VLOOKUP(K66,Paramètres!$B$3:$C$56,2,FALSE)),0,VLOOKUP(K66,Paramètres!$B$3:$C$56,2,FALSE)*Paramètres!$K$6),IF(OR(K66="",OR($D66="",$D66="NL",$D66="HORS LIGUE")),0,VLOOKUP(IF(OR(K66="",OR($D66="",$D66="NL",$D66="HORS LIGUE")),"",COUNTIFS($D$5:$D$72,"&lt;&gt;"&amp;"",$D$5:$D$72,"&lt;&gt;"&amp;"NL",$D$5:$D$72,"&lt;&gt;"&amp;"HORS LIGUE",K$5:K$72,"&lt;"&amp;K66)+1),Paramètres!$B$3:$C$56,2,FALSE)*Paramètres!$K$6))</f>
        <v>0</v>
      </c>
      <c r="M66" s="4"/>
      <c r="N66" s="2">
        <f>IF(M$2="Bike &amp; Run",IF(ISNA(VLOOKUP(M66,Paramètres!$B$3:$C$56,2,FALSE)),0,VLOOKUP(M66,Paramètres!$B$3:$C$56,2,FALSE)*Paramètres!$K$7),IF(OR(M66="",OR($D66="",$D66="NL",$D66="HORS LIGUE")),0,VLOOKUP(IF(OR(M66="",OR($D66="",$D66="NL",$D66="HORS LIGUE")),"",COUNTIFS($D$5:$D$72,"&lt;&gt;"&amp;"",$D$5:$D$72,"&lt;&gt;"&amp;"NL",$D$5:$D$72,"&lt;&gt;"&amp;"HORS LIGUE",M$5:M$72,"&lt;"&amp;M66)+1),Paramètres!$B$3:$C$56,2,FALSE)*Paramètres!$K$7))</f>
        <v>0</v>
      </c>
      <c r="O66" s="46"/>
      <c r="P66" s="2">
        <f>IF(O$2="Bike &amp; Run",IF(ISNA(VLOOKUP(O66,Paramètres!$B$3:$C$56,2,FALSE)),0,VLOOKUP(O66,Paramètres!$B$3:$C$56,2,FALSE)*Paramètres!$K$8),IF(OR(O66="",OR($D66="",$D66="NL",$D66="HORS LIGUE")),0,VLOOKUP(IF(OR(O66="",OR($D66="",$D66="NL",$D66="HORS LIGUE")),"",COUNTIFS($D$5:$D$72,"&lt;&gt;"&amp;"",$D$5:$D$72,"&lt;&gt;"&amp;"NL",$D$5:$D$72,"&lt;&gt;"&amp;"HORS LIGUE",O$5:O$72,"&lt;"&amp;O66)+1),Paramètres!$B$3:$C$56,2,FALSE)*Paramètres!$K$8))</f>
        <v>0</v>
      </c>
      <c r="Q66" s="46"/>
      <c r="R66" s="2">
        <f>IF(Q$2="Bike &amp; Run",IF(ISNA(VLOOKUP(Q66,Paramètres!$B$3:$C$56,2,FALSE)),0,VLOOKUP(Q66,Paramètres!$B$3:$C$56,2,FALSE)*Paramètres!$K$9),IF(OR(Q66="",OR($D66="",$D66="NL",$D66="HORS LIGUE")),0,VLOOKUP(IF(OR(Q66="",OR($D66="",$D66="NL",$D66="HORS LIGUE")),"",COUNTIFS($D$5:$D$72,"&lt;&gt;"&amp;"",$D$5:$D$72,"&lt;&gt;"&amp;"NL",$D$5:$D$72,"&lt;&gt;"&amp;"HORS LIGUE",Q$5:Q$72,"&lt;"&amp;Q66)+1),Paramètres!$B$3:$C$56,2,FALSE)*Paramètres!$K$9))</f>
        <v>0</v>
      </c>
      <c r="S66" s="46"/>
      <c r="T66" s="2">
        <f>IF(S$2="Bike &amp; Run",IF(ISNA(VLOOKUP(S66,Paramètres!$B$3:$C$56,2,FALSE)),0,VLOOKUP(S66,Paramètres!$B$3:$C$56,2,FALSE)*Paramètres!$K$10),IF(OR(S66="",OR($D66="",$D66="NL",$D66="HORS LIGUE")),0,VLOOKUP(IF(OR(S66="",OR($D66="",$D66="NL",$D66="HORS LIGUE")),"",COUNTIFS($D$5:$D$72,"&lt;&gt;"&amp;"",$D$5:$D$72,"&lt;&gt;"&amp;"NL",$D$5:$D$72,"&lt;&gt;"&amp;"HORS LIGUE",S$5:S$72,"&lt;"&amp;S66)+1),Paramètres!$B$3:$C$56,2,FALSE)*Paramètres!$K$10))</f>
        <v>0</v>
      </c>
      <c r="U66" s="46"/>
      <c r="V66" s="2">
        <f>IF(U$2="Bike &amp; Run",IF(ISNA(VLOOKUP(U66,Paramètres!$B$3:$C$56,2,FALSE)),0,VLOOKUP(U66,Paramètres!$B$3:$C$56,2,FALSE)*Paramètres!$K$11),IF(OR(U66="",OR($D66="",$D66="NL",$D66="HORS LIGUE")),0,VLOOKUP(IF(OR(U66="",OR($D66="",$D66="NL",$D66="HORS LIGUE")),"",COUNTIFS($D$5:$D$72,"&lt;&gt;"&amp;"",$D$5:$D$72,"&lt;&gt;"&amp;"NL",$D$5:$D$72,"&lt;&gt;"&amp;"HORS LIGUE",U$5:U$72,"&lt;"&amp;U66)+1),Paramètres!$B$3:$C$56,2,FALSE)*Paramètres!$K$11))</f>
        <v>0</v>
      </c>
      <c r="W66" s="46"/>
      <c r="X66" s="2">
        <f>IF(W$2="Bike &amp; Run",IF(ISNA(VLOOKUP(W66,Paramètres!$B$3:$C$56,2,FALSE)),0,VLOOKUP(W66,Paramètres!$B$3:$C$56,2,FALSE)*Paramètres!$K$12),IF(OR(W66="",OR($D66="",$D66="NL",$D66="HORS LIGUE")),0,VLOOKUP(IF(OR(W66="",OR($D66="",$D66="NL",$D66="HORS LIGUE")),"",COUNTIFS($D$5:$D$72,"&lt;&gt;"&amp;"",$D$5:$D$72,"&lt;&gt;"&amp;"NL",$D$5:$D$72,"&lt;&gt;"&amp;"HORS LIGUE",W$5:W$72,"&lt;"&amp;W66)+1),Paramètres!$B$3:$C$56,2,FALSE)*Paramètres!$K$12))</f>
        <v>0</v>
      </c>
      <c r="Y66" s="46"/>
      <c r="Z66" s="2">
        <f>IF(Y$2="Bike &amp; Run",IF(ISNA(VLOOKUP(Y66,Paramètres!$B$3:$C$56,2,FALSE)),0,VLOOKUP(Y66,Paramètres!$B$3:$C$56,2,FALSE)*Paramètres!$K$13),IF(OR(Y66="",OR($D66="",$D66="NL",$D66="HORS LIGUE")),0,VLOOKUP(IF(OR(Y66="",OR($D66="",$D66="NL",$D66="HORS LIGUE")),"",COUNTIFS($D$5:$D$72,"&lt;&gt;"&amp;"",$D$5:$D$72,"&lt;&gt;"&amp;"NL",$D$5:$D$72,"&lt;&gt;"&amp;"HORS LIGUE",Y$5:Y$72,"&lt;"&amp;Y66)+1),Paramètres!$B$3:$C$56,2,FALSE)*Paramètres!$K$13))</f>
        <v>0</v>
      </c>
      <c r="AA66" s="46"/>
      <c r="AB66" s="2">
        <f>IF(AA$2="Bike &amp; Run",IF(ISNA(VLOOKUP(AA66,Paramètres!$B$3:$C$56,2,FALSE)),0,VLOOKUP(AA66,Paramètres!$B$3:$C$56,2,FALSE)*Paramètres!$K$14),IF(OR(AA66="",OR($D66="",$D66="NL",$D66="HORS LIGUE")),0,VLOOKUP(IF(OR(AA66="",OR($D66="",$D66="NL",$D66="HORS LIGUE")),"",COUNTIFS($D$5:$D$72,"&lt;&gt;"&amp;"",$D$5:$D$72,"&lt;&gt;"&amp;"NL",$D$5:$D$72,"&lt;&gt;"&amp;"HORS LIGUE",AA$5:AA$72,"&lt;"&amp;AA66)+1),Paramètres!$B$3:$C$56,2,FALSE)*Paramètres!$K$14))</f>
        <v>0</v>
      </c>
      <c r="AC66" s="46"/>
      <c r="AD66" s="2">
        <f>IF(AC$2="Bike &amp; Run",IF(ISNA(VLOOKUP(AC66,Paramètres!$B$3:$C$56,2,FALSE)),0,VLOOKUP(AC66,Paramètres!$B$3:$C$56,2,FALSE)*Paramètres!$K$15),IF(OR(AC66="",OR($D66="",$D66="NL",$D66="HORS LIGUE")),0,VLOOKUP(IF(OR(AC66="",OR($D66="",$D66="NL",$D66="HORS LIGUE")),"",COUNTIFS($D$5:$D$72,"&lt;&gt;"&amp;"",$D$5:$D$72,"&lt;&gt;"&amp;"NL",$D$5:$D$72,"&lt;&gt;"&amp;"HORS LIGUE",AC$5:AC$72,"&lt;"&amp;AC66)+1),Paramètres!$B$3:$C$56,2,FALSE)*Paramètres!$K$15))</f>
        <v>0</v>
      </c>
      <c r="AE66" s="46"/>
      <c r="AF66" s="2">
        <f>IF(AE$2="Bike &amp; Run",IF(ISNA(VLOOKUP(AE66,Paramètres!$B$3:$C$56,2,FALSE)),0,VLOOKUP(AE66,Paramètres!$B$3:$C$56,2,FALSE)*Paramètres!$K$16),IF(OR(AE66="",OR($D66="",$D66="NL",$D66="HORS LIGUE")),0,VLOOKUP(IF(OR(AE66="",OR($D66="",$D66="NL",$D66="HORS LIGUE")),"",COUNTIFS($D$5:$D$72,"&lt;&gt;"&amp;"",$D$5:$D$72,"&lt;&gt;"&amp;"NL",$D$5:$D$72,"&lt;&gt;"&amp;"HORS LIGUE",AE$5:AE$72,"&lt;"&amp;AE66)+1),Paramètres!$B$3:$C$56,2,FALSE)*Paramètres!$K$16))</f>
        <v>0</v>
      </c>
      <c r="AG66" s="46"/>
      <c r="AH66" s="2">
        <f>IF(AG$2="Bike &amp; Run",IF(ISNA(VLOOKUP(AG66,Paramètres!$B$3:$C$56,2,FALSE)),0,VLOOKUP(AG66,Paramètres!$B$3:$C$56,2,FALSE)*Paramètres!$K$17),IF(OR(AG66="",OR($D66="",$D66="NL",$D66="HORS LIGUE")),0,VLOOKUP(IF(OR(AG66="",OR($D66="",$D66="NL",$D66="HORS LIGUE")),"",COUNTIFS($D$5:$D$72,"&lt;&gt;"&amp;"",$D$5:$D$72,"&lt;&gt;"&amp;"NL",$D$5:$D$72,"&lt;&gt;"&amp;"HORS LIGUE",AG$5:AG$72,"&lt;"&amp;AG66)+1),Paramètres!$B$3:$C$56,2,FALSE)*Paramètres!$K$17))</f>
        <v>0</v>
      </c>
      <c r="AI66" s="40">
        <f t="shared" si="53"/>
        <v>0</v>
      </c>
      <c r="AJ66" s="3" t="str">
        <f t="shared" si="54"/>
        <v/>
      </c>
      <c r="AK66" s="5">
        <f t="shared" si="55"/>
        <v>0</v>
      </c>
      <c r="AL66" s="41">
        <f t="shared" si="56"/>
        <v>0</v>
      </c>
      <c r="AM66" s="33" t="str">
        <f t="shared" si="57"/>
        <v/>
      </c>
      <c r="AO66" s="22">
        <f t="shared" si="58"/>
        <v>0</v>
      </c>
      <c r="AP66">
        <f t="shared" si="59"/>
        <v>0</v>
      </c>
      <c r="AQ66">
        <f t="shared" si="60"/>
        <v>0</v>
      </c>
      <c r="AR66">
        <f t="shared" si="61"/>
        <v>0</v>
      </c>
      <c r="AS66">
        <f t="shared" si="62"/>
        <v>0</v>
      </c>
      <c r="AT66">
        <f t="shared" si="63"/>
        <v>0</v>
      </c>
      <c r="AU66">
        <f t="shared" si="64"/>
        <v>0</v>
      </c>
      <c r="AV66">
        <f t="shared" si="65"/>
        <v>0</v>
      </c>
      <c r="AW66">
        <f t="shared" si="66"/>
        <v>0</v>
      </c>
      <c r="AX66">
        <f t="shared" si="67"/>
        <v>0</v>
      </c>
      <c r="AY66">
        <f t="shared" si="68"/>
        <v>0</v>
      </c>
      <c r="AZ66">
        <f t="shared" si="69"/>
        <v>0</v>
      </c>
      <c r="BA66">
        <f t="shared" si="70"/>
        <v>0</v>
      </c>
      <c r="BB66">
        <f t="shared" si="71"/>
        <v>0</v>
      </c>
      <c r="BC66">
        <f t="shared" si="72"/>
        <v>0</v>
      </c>
      <c r="BD66">
        <f t="shared" si="73"/>
        <v>0</v>
      </c>
      <c r="BE66" s="22">
        <f t="shared" ref="BE66:BR66" si="103">BD66+LARGE($AO66:$BC66,BE$4)</f>
        <v>0</v>
      </c>
      <c r="BF66" s="22">
        <f t="shared" si="103"/>
        <v>0</v>
      </c>
      <c r="BG66" s="22">
        <f t="shared" si="103"/>
        <v>0</v>
      </c>
      <c r="BH66" s="22">
        <f t="shared" si="103"/>
        <v>0</v>
      </c>
      <c r="BI66" s="22">
        <f t="shared" si="103"/>
        <v>0</v>
      </c>
      <c r="BJ66" s="22">
        <f t="shared" si="103"/>
        <v>0</v>
      </c>
      <c r="BK66" s="22">
        <f t="shared" si="103"/>
        <v>0</v>
      </c>
      <c r="BL66" s="22">
        <f t="shared" si="103"/>
        <v>0</v>
      </c>
      <c r="BM66" s="22">
        <f t="shared" si="103"/>
        <v>0</v>
      </c>
      <c r="BN66" s="22">
        <f t="shared" si="103"/>
        <v>0</v>
      </c>
      <c r="BO66" s="22">
        <f t="shared" si="103"/>
        <v>0</v>
      </c>
      <c r="BP66" s="22">
        <f t="shared" si="103"/>
        <v>0</v>
      </c>
      <c r="BQ66" s="22">
        <f t="shared" si="103"/>
        <v>0</v>
      </c>
      <c r="BR66" s="22">
        <f t="shared" si="103"/>
        <v>0</v>
      </c>
    </row>
    <row r="67" spans="1:70" ht="16.5">
      <c r="A67" s="14" t="s">
        <v>1039</v>
      </c>
      <c r="B67" s="61" t="str">
        <f>IF(ISNA(VLOOKUP(A67,'Licenciés Jeunes 2023'!A:C,3,0)),"",VLOOKUP(A67,'Licenciés Jeunes 2023'!A:C,3,0))</f>
        <v/>
      </c>
      <c r="C67" s="32" t="str">
        <f>IF(ISNA(VLOOKUP(A67,'Licenciés Jeunes 2023'!A:C,2,0)),"",VLOOKUP(A67,'Licenciés Jeunes 2023'!A:C,2,0))</f>
        <v/>
      </c>
      <c r="D67" s="32" t="str">
        <f>IF(ISNA(VLOOKUP(A67,'Licenciés Jeunes 2023'!A:F,6,0)),"",VLOOKUP(A67,'Licenciés Jeunes 2023'!A:F,6,0))</f>
        <v/>
      </c>
      <c r="E67" s="6"/>
      <c r="F67" s="2">
        <f>IF(E$2="Bike &amp; Run",IF(ISNA(VLOOKUP(E67,Paramètres!$B$3:$C$56,2,FALSE)),0,VLOOKUP(E67,Paramètres!$B$3:$C$56,2,FALSE)*Paramètres!$K$3),IF(OR(E67="",OR($D67="",$D67="NL",$D67="HORS LIGUE")),0,VLOOKUP(IF(OR(E67="",OR($D67="",$D67="NL",$D67="HORS LIGUE")),"",COUNTIFS($D$5:$D$72,"&lt;&gt;"&amp;"",$D$5:$D$72,"&lt;&gt;"&amp;"NL",$D$5:$D$72,"&lt;&gt;"&amp;"HORS LIGUE",E$5:E$72,"&lt;"&amp;E67)+1),Paramètres!$B$3:$C$56,2,FALSE)*Paramètres!$K$3))</f>
        <v>0</v>
      </c>
      <c r="G67" s="4"/>
      <c r="H67" s="2">
        <f>IF(G$2="Bike &amp; Run",IF(ISNA(VLOOKUP(G67,Paramètres!$B$3:$C$56,2,FALSE)),0,VLOOKUP(G67,Paramètres!$B$3:$C$56,2,FALSE)*Paramètres!$K$4),IF(OR(G67="",OR($D67="",$D67="NL",$D67="HORS LIGUE")),0,VLOOKUP(IF(OR(G67="",OR($D67="",$D67="NL",$D67="HORS LIGUE")),"",COUNTIFS($D$5:$D$72,"&lt;&gt;"&amp;"",$D$5:$D$72,"&lt;&gt;"&amp;"NL",$D$5:$D$72,"&lt;&gt;"&amp;"HORS LIGUE",G$5:G$72,"&lt;"&amp;G67)+1),Paramètres!$B$3:$C$56,2,FALSE)*Paramètres!$K$4))</f>
        <v>0</v>
      </c>
      <c r="I67" s="36"/>
      <c r="J67" s="2">
        <f>IF(I$2="Bike &amp; Run",IF(ISNA(VLOOKUP(I67,Paramètres!$B$3:$C$56,2,FALSE)),0,VLOOKUP(I67,Paramètres!$B$3:$C$56,2,FALSE)*Paramètres!$K$5),IF(OR(I67="",OR($D67="",$D67="NL",$D67="HORS LIGUE")),0,VLOOKUP(IF(OR(I67="",OR($D67="",$D67="NL",$D67="HORS LIGUE")),"",COUNTIFS($D$5:$D$72,"&lt;&gt;"&amp;"",$D$5:$D$72,"&lt;&gt;"&amp;"NL",$D$5:$D$72,"&lt;&gt;"&amp;"HORS LIGUE",I$5:I$72,"&lt;"&amp;I67)+1),Paramètres!$B$3:$C$56,2,FALSE)*Paramètres!$K$5))</f>
        <v>0</v>
      </c>
      <c r="K67" s="4"/>
      <c r="L67" s="2">
        <f>IF(K$2="Bike &amp; Run",IF(ISNA(VLOOKUP(K67,Paramètres!$B$3:$C$56,2,FALSE)),0,VLOOKUP(K67,Paramètres!$B$3:$C$56,2,FALSE)*Paramètres!$K$6),IF(OR(K67="",OR($D67="",$D67="NL",$D67="HORS LIGUE")),0,VLOOKUP(IF(OR(K67="",OR($D67="",$D67="NL",$D67="HORS LIGUE")),"",COUNTIFS($D$5:$D$72,"&lt;&gt;"&amp;"",$D$5:$D$72,"&lt;&gt;"&amp;"NL",$D$5:$D$72,"&lt;&gt;"&amp;"HORS LIGUE",K$5:K$72,"&lt;"&amp;K67)+1),Paramètres!$B$3:$C$56,2,FALSE)*Paramètres!$K$6))</f>
        <v>0</v>
      </c>
      <c r="M67" s="4"/>
      <c r="N67" s="2">
        <f>IF(M$2="Bike &amp; Run",IF(ISNA(VLOOKUP(M67,Paramètres!$B$3:$C$56,2,FALSE)),0,VLOOKUP(M67,Paramètres!$B$3:$C$56,2,FALSE)*Paramètres!$K$7),IF(OR(M67="",OR($D67="",$D67="NL",$D67="HORS LIGUE")),0,VLOOKUP(IF(OR(M67="",OR($D67="",$D67="NL",$D67="HORS LIGUE")),"",COUNTIFS($D$5:$D$72,"&lt;&gt;"&amp;"",$D$5:$D$72,"&lt;&gt;"&amp;"NL",$D$5:$D$72,"&lt;&gt;"&amp;"HORS LIGUE",M$5:M$72,"&lt;"&amp;M67)+1),Paramètres!$B$3:$C$56,2,FALSE)*Paramètres!$K$7))</f>
        <v>0</v>
      </c>
      <c r="O67" s="46"/>
      <c r="P67" s="2">
        <f>IF(O$2="Bike &amp; Run",IF(ISNA(VLOOKUP(O67,Paramètres!$B$3:$C$56,2,FALSE)),0,VLOOKUP(O67,Paramètres!$B$3:$C$56,2,FALSE)*Paramètres!$K$8),IF(OR(O67="",OR($D67="",$D67="NL",$D67="HORS LIGUE")),0,VLOOKUP(IF(OR(O67="",OR($D67="",$D67="NL",$D67="HORS LIGUE")),"",COUNTIFS($D$5:$D$72,"&lt;&gt;"&amp;"",$D$5:$D$72,"&lt;&gt;"&amp;"NL",$D$5:$D$72,"&lt;&gt;"&amp;"HORS LIGUE",O$5:O$72,"&lt;"&amp;O67)+1),Paramètres!$B$3:$C$56,2,FALSE)*Paramètres!$K$8))</f>
        <v>0</v>
      </c>
      <c r="Q67" s="46"/>
      <c r="R67" s="2">
        <f>IF(Q$2="Bike &amp; Run",IF(ISNA(VLOOKUP(Q67,Paramètres!$B$3:$C$56,2,FALSE)),0,VLOOKUP(Q67,Paramètres!$B$3:$C$56,2,FALSE)*Paramètres!$K$9),IF(OR(Q67="",OR($D67="",$D67="NL",$D67="HORS LIGUE")),0,VLOOKUP(IF(OR(Q67="",OR($D67="",$D67="NL",$D67="HORS LIGUE")),"",COUNTIFS($D$5:$D$72,"&lt;&gt;"&amp;"",$D$5:$D$72,"&lt;&gt;"&amp;"NL",$D$5:$D$72,"&lt;&gt;"&amp;"HORS LIGUE",Q$5:Q$72,"&lt;"&amp;Q67)+1),Paramètres!$B$3:$C$56,2,FALSE)*Paramètres!$K$9))</f>
        <v>0</v>
      </c>
      <c r="S67" s="46"/>
      <c r="T67" s="2">
        <f>IF(S$2="Bike &amp; Run",IF(ISNA(VLOOKUP(S67,Paramètres!$B$3:$C$56,2,FALSE)),0,VLOOKUP(S67,Paramètres!$B$3:$C$56,2,FALSE)*Paramètres!$K$10),IF(OR(S67="",OR($D67="",$D67="NL",$D67="HORS LIGUE")),0,VLOOKUP(IF(OR(S67="",OR($D67="",$D67="NL",$D67="HORS LIGUE")),"",COUNTIFS($D$5:$D$72,"&lt;&gt;"&amp;"",$D$5:$D$72,"&lt;&gt;"&amp;"NL",$D$5:$D$72,"&lt;&gt;"&amp;"HORS LIGUE",S$5:S$72,"&lt;"&amp;S67)+1),Paramètres!$B$3:$C$56,2,FALSE)*Paramètres!$K$10))</f>
        <v>0</v>
      </c>
      <c r="U67" s="46"/>
      <c r="V67" s="2">
        <f>IF(U$2="Bike &amp; Run",IF(ISNA(VLOOKUP(U67,Paramètres!$B$3:$C$56,2,FALSE)),0,VLOOKUP(U67,Paramètres!$B$3:$C$56,2,FALSE)*Paramètres!$K$11),IF(OR(U67="",OR($D67="",$D67="NL",$D67="HORS LIGUE")),0,VLOOKUP(IF(OR(U67="",OR($D67="",$D67="NL",$D67="HORS LIGUE")),"",COUNTIFS($D$5:$D$72,"&lt;&gt;"&amp;"",$D$5:$D$72,"&lt;&gt;"&amp;"NL",$D$5:$D$72,"&lt;&gt;"&amp;"HORS LIGUE",U$5:U$72,"&lt;"&amp;U67)+1),Paramètres!$B$3:$C$56,2,FALSE)*Paramètres!$K$11))</f>
        <v>0</v>
      </c>
      <c r="W67" s="46"/>
      <c r="X67" s="2">
        <f>IF(W$2="Bike &amp; Run",IF(ISNA(VLOOKUP(W67,Paramètres!$B$3:$C$56,2,FALSE)),0,VLOOKUP(W67,Paramètres!$B$3:$C$56,2,FALSE)*Paramètres!$K$12),IF(OR(W67="",OR($D67="",$D67="NL",$D67="HORS LIGUE")),0,VLOOKUP(IF(OR(W67="",OR($D67="",$D67="NL",$D67="HORS LIGUE")),"",COUNTIFS($D$5:$D$72,"&lt;&gt;"&amp;"",$D$5:$D$72,"&lt;&gt;"&amp;"NL",$D$5:$D$72,"&lt;&gt;"&amp;"HORS LIGUE",W$5:W$72,"&lt;"&amp;W67)+1),Paramètres!$B$3:$C$56,2,FALSE)*Paramètres!$K$12))</f>
        <v>0</v>
      </c>
      <c r="Y67" s="46"/>
      <c r="Z67" s="2">
        <f>IF(Y$2="Bike &amp; Run",IF(ISNA(VLOOKUP(Y67,Paramètres!$B$3:$C$56,2,FALSE)),0,VLOOKUP(Y67,Paramètres!$B$3:$C$56,2,FALSE)*Paramètres!$K$13),IF(OR(Y67="",OR($D67="",$D67="NL",$D67="HORS LIGUE")),0,VLOOKUP(IF(OR(Y67="",OR($D67="",$D67="NL",$D67="HORS LIGUE")),"",COUNTIFS($D$5:$D$72,"&lt;&gt;"&amp;"",$D$5:$D$72,"&lt;&gt;"&amp;"NL",$D$5:$D$72,"&lt;&gt;"&amp;"HORS LIGUE",Y$5:Y$72,"&lt;"&amp;Y67)+1),Paramètres!$B$3:$C$56,2,FALSE)*Paramètres!$K$13))</f>
        <v>0</v>
      </c>
      <c r="AA67" s="46"/>
      <c r="AB67" s="2">
        <f>IF(AA$2="Bike &amp; Run",IF(ISNA(VLOOKUP(AA67,Paramètres!$B$3:$C$56,2,FALSE)),0,VLOOKUP(AA67,Paramètres!$B$3:$C$56,2,FALSE)*Paramètres!$K$14),IF(OR(AA67="",OR($D67="",$D67="NL",$D67="HORS LIGUE")),0,VLOOKUP(IF(OR(AA67="",OR($D67="",$D67="NL",$D67="HORS LIGUE")),"",COUNTIFS($D$5:$D$72,"&lt;&gt;"&amp;"",$D$5:$D$72,"&lt;&gt;"&amp;"NL",$D$5:$D$72,"&lt;&gt;"&amp;"HORS LIGUE",AA$5:AA$72,"&lt;"&amp;AA67)+1),Paramètres!$B$3:$C$56,2,FALSE)*Paramètres!$K$14))</f>
        <v>0</v>
      </c>
      <c r="AC67" s="46"/>
      <c r="AD67" s="2">
        <f>IF(AC$2="Bike &amp; Run",IF(ISNA(VLOOKUP(AC67,Paramètres!$B$3:$C$56,2,FALSE)),0,VLOOKUP(AC67,Paramètres!$B$3:$C$56,2,FALSE)*Paramètres!$K$15),IF(OR(AC67="",OR($D67="",$D67="NL",$D67="HORS LIGUE")),0,VLOOKUP(IF(OR(AC67="",OR($D67="",$D67="NL",$D67="HORS LIGUE")),"",COUNTIFS($D$5:$D$72,"&lt;&gt;"&amp;"",$D$5:$D$72,"&lt;&gt;"&amp;"NL",$D$5:$D$72,"&lt;&gt;"&amp;"HORS LIGUE",AC$5:AC$72,"&lt;"&amp;AC67)+1),Paramètres!$B$3:$C$56,2,FALSE)*Paramètres!$K$15))</f>
        <v>0</v>
      </c>
      <c r="AE67" s="46"/>
      <c r="AF67" s="2">
        <f>IF(AE$2="Bike &amp; Run",IF(ISNA(VLOOKUP(AE67,Paramètres!$B$3:$C$56,2,FALSE)),0,VLOOKUP(AE67,Paramètres!$B$3:$C$56,2,FALSE)*Paramètres!$K$16),IF(OR(AE67="",OR($D67="",$D67="NL",$D67="HORS LIGUE")),0,VLOOKUP(IF(OR(AE67="",OR($D67="",$D67="NL",$D67="HORS LIGUE")),"",COUNTIFS($D$5:$D$72,"&lt;&gt;"&amp;"",$D$5:$D$72,"&lt;&gt;"&amp;"NL",$D$5:$D$72,"&lt;&gt;"&amp;"HORS LIGUE",AE$5:AE$72,"&lt;"&amp;AE67)+1),Paramètres!$B$3:$C$56,2,FALSE)*Paramètres!$K$16))</f>
        <v>0</v>
      </c>
      <c r="AG67" s="46"/>
      <c r="AH67" s="2">
        <f>IF(AG$2="Bike &amp; Run",IF(ISNA(VLOOKUP(AG67,Paramètres!$B$3:$C$56,2,FALSE)),0,VLOOKUP(AG67,Paramètres!$B$3:$C$56,2,FALSE)*Paramètres!$K$17),IF(OR(AG67="",OR($D67="",$D67="NL",$D67="HORS LIGUE")),0,VLOOKUP(IF(OR(AG67="",OR($D67="",$D67="NL",$D67="HORS LIGUE")),"",COUNTIFS($D$5:$D$72,"&lt;&gt;"&amp;"",$D$5:$D$72,"&lt;&gt;"&amp;"NL",$D$5:$D$72,"&lt;&gt;"&amp;"HORS LIGUE",AG$5:AG$72,"&lt;"&amp;AG67)+1),Paramètres!$B$3:$C$56,2,FALSE)*Paramètres!$K$17))</f>
        <v>0</v>
      </c>
      <c r="AI67" s="40">
        <f t="shared" si="53"/>
        <v>0</v>
      </c>
      <c r="AJ67" s="3" t="str">
        <f t="shared" si="54"/>
        <v/>
      </c>
      <c r="AK67" s="5">
        <f t="shared" si="55"/>
        <v>0</v>
      </c>
      <c r="AL67" s="41">
        <f t="shared" si="56"/>
        <v>0</v>
      </c>
      <c r="AM67" s="33" t="str">
        <f t="shared" si="57"/>
        <v/>
      </c>
      <c r="AO67" s="22">
        <f t="shared" si="58"/>
        <v>0</v>
      </c>
      <c r="AP67">
        <f t="shared" si="59"/>
        <v>0</v>
      </c>
      <c r="AQ67">
        <f t="shared" si="60"/>
        <v>0</v>
      </c>
      <c r="AR67">
        <f t="shared" si="61"/>
        <v>0</v>
      </c>
      <c r="AS67">
        <f t="shared" si="62"/>
        <v>0</v>
      </c>
      <c r="AT67">
        <f t="shared" si="63"/>
        <v>0</v>
      </c>
      <c r="AU67">
        <f t="shared" si="64"/>
        <v>0</v>
      </c>
      <c r="AV67">
        <f t="shared" si="65"/>
        <v>0</v>
      </c>
      <c r="AW67">
        <f t="shared" si="66"/>
        <v>0</v>
      </c>
      <c r="AX67">
        <f t="shared" si="67"/>
        <v>0</v>
      </c>
      <c r="AY67">
        <f t="shared" si="68"/>
        <v>0</v>
      </c>
      <c r="AZ67">
        <f t="shared" si="69"/>
        <v>0</v>
      </c>
      <c r="BA67">
        <f t="shared" si="70"/>
        <v>0</v>
      </c>
      <c r="BB67">
        <f t="shared" si="71"/>
        <v>0</v>
      </c>
      <c r="BC67">
        <f t="shared" si="72"/>
        <v>0</v>
      </c>
      <c r="BD67">
        <f t="shared" si="73"/>
        <v>0</v>
      </c>
      <c r="BE67" s="22">
        <f t="shared" ref="BE67:BR67" si="104">BD67+LARGE($AO67:$BC67,BE$4)</f>
        <v>0</v>
      </c>
      <c r="BF67" s="22">
        <f t="shared" si="104"/>
        <v>0</v>
      </c>
      <c r="BG67" s="22">
        <f t="shared" si="104"/>
        <v>0</v>
      </c>
      <c r="BH67" s="22">
        <f t="shared" si="104"/>
        <v>0</v>
      </c>
      <c r="BI67" s="22">
        <f t="shared" si="104"/>
        <v>0</v>
      </c>
      <c r="BJ67" s="22">
        <f t="shared" si="104"/>
        <v>0</v>
      </c>
      <c r="BK67" s="22">
        <f t="shared" si="104"/>
        <v>0</v>
      </c>
      <c r="BL67" s="22">
        <f t="shared" si="104"/>
        <v>0</v>
      </c>
      <c r="BM67" s="22">
        <f t="shared" si="104"/>
        <v>0</v>
      </c>
      <c r="BN67" s="22">
        <f t="shared" si="104"/>
        <v>0</v>
      </c>
      <c r="BO67" s="22">
        <f t="shared" si="104"/>
        <v>0</v>
      </c>
      <c r="BP67" s="22">
        <f t="shared" si="104"/>
        <v>0</v>
      </c>
      <c r="BQ67" s="22">
        <f t="shared" si="104"/>
        <v>0</v>
      </c>
      <c r="BR67" s="22">
        <f t="shared" si="104"/>
        <v>0</v>
      </c>
    </row>
    <row r="68" spans="1:70" ht="16.5">
      <c r="A68" s="14" t="s">
        <v>1060</v>
      </c>
      <c r="B68" s="61" t="str">
        <f>IF(ISNA(VLOOKUP(A68,'Licenciés Jeunes 2023'!A:C,3,0)),"",VLOOKUP(A68,'Licenciés Jeunes 2023'!A:C,3,0))</f>
        <v/>
      </c>
      <c r="C68" s="32" t="str">
        <f>IF(ISNA(VLOOKUP(A68,'Licenciés Jeunes 2023'!A:C,2,0)),"",VLOOKUP(A68,'Licenciés Jeunes 2023'!A:C,2,0))</f>
        <v/>
      </c>
      <c r="D68" s="32" t="str">
        <f>IF(ISNA(VLOOKUP(A68,'Licenciés Jeunes 2023'!A:F,6,0)),"",VLOOKUP(A68,'Licenciés Jeunes 2023'!A:F,6,0))</f>
        <v/>
      </c>
      <c r="E68" s="6"/>
      <c r="F68" s="2">
        <f>IF(E$2="Bike &amp; Run",IF(ISNA(VLOOKUP(E68,Paramètres!$B$3:$C$56,2,FALSE)),0,VLOOKUP(E68,Paramètres!$B$3:$C$56,2,FALSE)*Paramètres!$K$3),IF(OR(E68="",OR($D68="",$D68="NL",$D68="HORS LIGUE")),0,VLOOKUP(IF(OR(E68="",OR($D68="",$D68="NL",$D68="HORS LIGUE")),"",COUNTIFS($D$5:$D$72,"&lt;&gt;"&amp;"",$D$5:$D$72,"&lt;&gt;"&amp;"NL",$D$5:$D$72,"&lt;&gt;"&amp;"HORS LIGUE",E$5:E$72,"&lt;"&amp;E68)+1),Paramètres!$B$3:$C$56,2,FALSE)*Paramètres!$K$3))</f>
        <v>0</v>
      </c>
      <c r="G68" s="4"/>
      <c r="H68" s="2">
        <f>IF(G$2="Bike &amp; Run",IF(ISNA(VLOOKUP(G68,Paramètres!$B$3:$C$56,2,FALSE)),0,VLOOKUP(G68,Paramètres!$B$3:$C$56,2,FALSE)*Paramètres!$K$4),IF(OR(G68="",OR($D68="",$D68="NL",$D68="HORS LIGUE")),0,VLOOKUP(IF(OR(G68="",OR($D68="",$D68="NL",$D68="HORS LIGUE")),"",COUNTIFS($D$5:$D$72,"&lt;&gt;"&amp;"",$D$5:$D$72,"&lt;&gt;"&amp;"NL",$D$5:$D$72,"&lt;&gt;"&amp;"HORS LIGUE",G$5:G$72,"&lt;"&amp;G68)+1),Paramètres!$B$3:$C$56,2,FALSE)*Paramètres!$K$4))</f>
        <v>0</v>
      </c>
      <c r="I68" s="36"/>
      <c r="J68" s="2">
        <f>IF(I$2="Bike &amp; Run",IF(ISNA(VLOOKUP(I68,Paramètres!$B$3:$C$56,2,FALSE)),0,VLOOKUP(I68,Paramètres!$B$3:$C$56,2,FALSE)*Paramètres!$K$5),IF(OR(I68="",OR($D68="",$D68="NL",$D68="HORS LIGUE")),0,VLOOKUP(IF(OR(I68="",OR($D68="",$D68="NL",$D68="HORS LIGUE")),"",COUNTIFS($D$5:$D$72,"&lt;&gt;"&amp;"",$D$5:$D$72,"&lt;&gt;"&amp;"NL",$D$5:$D$72,"&lt;&gt;"&amp;"HORS LIGUE",I$5:I$72,"&lt;"&amp;I68)+1),Paramètres!$B$3:$C$56,2,FALSE)*Paramètres!$K$5))</f>
        <v>0</v>
      </c>
      <c r="K68" s="4"/>
      <c r="L68" s="2">
        <f>IF(K$2="Bike &amp; Run",IF(ISNA(VLOOKUP(K68,Paramètres!$B$3:$C$56,2,FALSE)),0,VLOOKUP(K68,Paramètres!$B$3:$C$56,2,FALSE)*Paramètres!$K$6),IF(OR(K68="",OR($D68="",$D68="NL",$D68="HORS LIGUE")),0,VLOOKUP(IF(OR(K68="",OR($D68="",$D68="NL",$D68="HORS LIGUE")),"",COUNTIFS($D$5:$D$72,"&lt;&gt;"&amp;"",$D$5:$D$72,"&lt;&gt;"&amp;"NL",$D$5:$D$72,"&lt;&gt;"&amp;"HORS LIGUE",K$5:K$72,"&lt;"&amp;K68)+1),Paramètres!$B$3:$C$56,2,FALSE)*Paramètres!$K$6))</f>
        <v>0</v>
      </c>
      <c r="M68" s="4"/>
      <c r="N68" s="2">
        <f>IF(M$2="Bike &amp; Run",IF(ISNA(VLOOKUP(M68,Paramètres!$B$3:$C$56,2,FALSE)),0,VLOOKUP(M68,Paramètres!$B$3:$C$56,2,FALSE)*Paramètres!$K$7),IF(OR(M68="",OR($D68="",$D68="NL",$D68="HORS LIGUE")),0,VLOOKUP(IF(OR(M68="",OR($D68="",$D68="NL",$D68="HORS LIGUE")),"",COUNTIFS($D$5:$D$72,"&lt;&gt;"&amp;"",$D$5:$D$72,"&lt;&gt;"&amp;"NL",$D$5:$D$72,"&lt;&gt;"&amp;"HORS LIGUE",M$5:M$72,"&lt;"&amp;M68)+1),Paramètres!$B$3:$C$56,2,FALSE)*Paramètres!$K$7))</f>
        <v>0</v>
      </c>
      <c r="O68" s="46"/>
      <c r="P68" s="2">
        <f>IF(O$2="Bike &amp; Run",IF(ISNA(VLOOKUP(O68,Paramètres!$B$3:$C$56,2,FALSE)),0,VLOOKUP(O68,Paramètres!$B$3:$C$56,2,FALSE)*Paramètres!$K$8),IF(OR(O68="",OR($D68="",$D68="NL",$D68="HORS LIGUE")),0,VLOOKUP(IF(OR(O68="",OR($D68="",$D68="NL",$D68="HORS LIGUE")),"",COUNTIFS($D$5:$D$72,"&lt;&gt;"&amp;"",$D$5:$D$72,"&lt;&gt;"&amp;"NL",$D$5:$D$72,"&lt;&gt;"&amp;"HORS LIGUE",O$5:O$72,"&lt;"&amp;O68)+1),Paramètres!$B$3:$C$56,2,FALSE)*Paramètres!$K$8))</f>
        <v>0</v>
      </c>
      <c r="Q68" s="46"/>
      <c r="R68" s="2">
        <f>IF(Q$2="Bike &amp; Run",IF(ISNA(VLOOKUP(Q68,Paramètres!$B$3:$C$56,2,FALSE)),0,VLOOKUP(Q68,Paramètres!$B$3:$C$56,2,FALSE)*Paramètres!$K$9),IF(OR(Q68="",OR($D68="",$D68="NL",$D68="HORS LIGUE")),0,VLOOKUP(IF(OR(Q68="",OR($D68="",$D68="NL",$D68="HORS LIGUE")),"",COUNTIFS($D$5:$D$72,"&lt;&gt;"&amp;"",$D$5:$D$72,"&lt;&gt;"&amp;"NL",$D$5:$D$72,"&lt;&gt;"&amp;"HORS LIGUE",Q$5:Q$72,"&lt;"&amp;Q68)+1),Paramètres!$B$3:$C$56,2,FALSE)*Paramètres!$K$9))</f>
        <v>0</v>
      </c>
      <c r="S68" s="46"/>
      <c r="T68" s="2">
        <f>IF(S$2="Bike &amp; Run",IF(ISNA(VLOOKUP(S68,Paramètres!$B$3:$C$56,2,FALSE)),0,VLOOKUP(S68,Paramètres!$B$3:$C$56,2,FALSE)*Paramètres!$K$10),IF(OR(S68="",OR($D68="",$D68="NL",$D68="HORS LIGUE")),0,VLOOKUP(IF(OR(S68="",OR($D68="",$D68="NL",$D68="HORS LIGUE")),"",COUNTIFS($D$5:$D$72,"&lt;&gt;"&amp;"",$D$5:$D$72,"&lt;&gt;"&amp;"NL",$D$5:$D$72,"&lt;&gt;"&amp;"HORS LIGUE",S$5:S$72,"&lt;"&amp;S68)+1),Paramètres!$B$3:$C$56,2,FALSE)*Paramètres!$K$10))</f>
        <v>0</v>
      </c>
      <c r="U68" s="46"/>
      <c r="V68" s="2">
        <f>IF(U$2="Bike &amp; Run",IF(ISNA(VLOOKUP(U68,Paramètres!$B$3:$C$56,2,FALSE)),0,VLOOKUP(U68,Paramètres!$B$3:$C$56,2,FALSE)*Paramètres!$K$11),IF(OR(U68="",OR($D68="",$D68="NL",$D68="HORS LIGUE")),0,VLOOKUP(IF(OR(U68="",OR($D68="",$D68="NL",$D68="HORS LIGUE")),"",COUNTIFS($D$5:$D$72,"&lt;&gt;"&amp;"",$D$5:$D$72,"&lt;&gt;"&amp;"NL",$D$5:$D$72,"&lt;&gt;"&amp;"HORS LIGUE",U$5:U$72,"&lt;"&amp;U68)+1),Paramètres!$B$3:$C$56,2,FALSE)*Paramètres!$K$11))</f>
        <v>0</v>
      </c>
      <c r="W68" s="46"/>
      <c r="X68" s="2">
        <f>IF(W$2="Bike &amp; Run",IF(ISNA(VLOOKUP(W68,Paramètres!$B$3:$C$56,2,FALSE)),0,VLOOKUP(W68,Paramètres!$B$3:$C$56,2,FALSE)*Paramètres!$K$12),IF(OR(W68="",OR($D68="",$D68="NL",$D68="HORS LIGUE")),0,VLOOKUP(IF(OR(W68="",OR($D68="",$D68="NL",$D68="HORS LIGUE")),"",COUNTIFS($D$5:$D$72,"&lt;&gt;"&amp;"",$D$5:$D$72,"&lt;&gt;"&amp;"NL",$D$5:$D$72,"&lt;&gt;"&amp;"HORS LIGUE",W$5:W$72,"&lt;"&amp;W68)+1),Paramètres!$B$3:$C$56,2,FALSE)*Paramètres!$K$12))</f>
        <v>0</v>
      </c>
      <c r="Y68" s="46"/>
      <c r="Z68" s="2">
        <f>IF(Y$2="Bike &amp; Run",IF(ISNA(VLOOKUP(Y68,Paramètres!$B$3:$C$56,2,FALSE)),0,VLOOKUP(Y68,Paramètres!$B$3:$C$56,2,FALSE)*Paramètres!$K$13),IF(OR(Y68="",OR($D68="",$D68="NL",$D68="HORS LIGUE")),0,VLOOKUP(IF(OR(Y68="",OR($D68="",$D68="NL",$D68="HORS LIGUE")),"",COUNTIFS($D$5:$D$72,"&lt;&gt;"&amp;"",$D$5:$D$72,"&lt;&gt;"&amp;"NL",$D$5:$D$72,"&lt;&gt;"&amp;"HORS LIGUE",Y$5:Y$72,"&lt;"&amp;Y68)+1),Paramètres!$B$3:$C$56,2,FALSE)*Paramètres!$K$13))</f>
        <v>0</v>
      </c>
      <c r="AA68" s="46"/>
      <c r="AB68" s="2">
        <f>IF(AA$2="Bike &amp; Run",IF(ISNA(VLOOKUP(AA68,Paramètres!$B$3:$C$56,2,FALSE)),0,VLOOKUP(AA68,Paramètres!$B$3:$C$56,2,FALSE)*Paramètres!$K$14),IF(OR(AA68="",OR($D68="",$D68="NL",$D68="HORS LIGUE")),0,VLOOKUP(IF(OR(AA68="",OR($D68="",$D68="NL",$D68="HORS LIGUE")),"",COUNTIFS($D$5:$D$72,"&lt;&gt;"&amp;"",$D$5:$D$72,"&lt;&gt;"&amp;"NL",$D$5:$D$72,"&lt;&gt;"&amp;"HORS LIGUE",AA$5:AA$72,"&lt;"&amp;AA68)+1),Paramètres!$B$3:$C$56,2,FALSE)*Paramètres!$K$14))</f>
        <v>0</v>
      </c>
      <c r="AC68" s="46"/>
      <c r="AD68" s="2">
        <f>IF(AC$2="Bike &amp; Run",IF(ISNA(VLOOKUP(AC68,Paramètres!$B$3:$C$56,2,FALSE)),0,VLOOKUP(AC68,Paramètres!$B$3:$C$56,2,FALSE)*Paramètres!$K$15),IF(OR(AC68="",OR($D68="",$D68="NL",$D68="HORS LIGUE")),0,VLOOKUP(IF(OR(AC68="",OR($D68="",$D68="NL",$D68="HORS LIGUE")),"",COUNTIFS($D$5:$D$72,"&lt;&gt;"&amp;"",$D$5:$D$72,"&lt;&gt;"&amp;"NL",$D$5:$D$72,"&lt;&gt;"&amp;"HORS LIGUE",AC$5:AC$72,"&lt;"&amp;AC68)+1),Paramètres!$B$3:$C$56,2,FALSE)*Paramètres!$K$15))</f>
        <v>0</v>
      </c>
      <c r="AE68" s="46"/>
      <c r="AF68" s="2">
        <f>IF(AE$2="Bike &amp; Run",IF(ISNA(VLOOKUP(AE68,Paramètres!$B$3:$C$56,2,FALSE)),0,VLOOKUP(AE68,Paramètres!$B$3:$C$56,2,FALSE)*Paramètres!$K$16),IF(OR(AE68="",OR($D68="",$D68="NL",$D68="HORS LIGUE")),0,VLOOKUP(IF(OR(AE68="",OR($D68="",$D68="NL",$D68="HORS LIGUE")),"",COUNTIFS($D$5:$D$72,"&lt;&gt;"&amp;"",$D$5:$D$72,"&lt;&gt;"&amp;"NL",$D$5:$D$72,"&lt;&gt;"&amp;"HORS LIGUE",AE$5:AE$72,"&lt;"&amp;AE68)+1),Paramètres!$B$3:$C$56,2,FALSE)*Paramètres!$K$16))</f>
        <v>0</v>
      </c>
      <c r="AG68" s="46"/>
      <c r="AH68" s="2">
        <f>IF(AG$2="Bike &amp; Run",IF(ISNA(VLOOKUP(AG68,Paramètres!$B$3:$C$56,2,FALSE)),0,VLOOKUP(AG68,Paramètres!$B$3:$C$56,2,FALSE)*Paramètres!$K$17),IF(OR(AG68="",OR($D68="",$D68="NL",$D68="HORS LIGUE")),0,VLOOKUP(IF(OR(AG68="",OR($D68="",$D68="NL",$D68="HORS LIGUE")),"",COUNTIFS($D$5:$D$72,"&lt;&gt;"&amp;"",$D$5:$D$72,"&lt;&gt;"&amp;"NL",$D$5:$D$72,"&lt;&gt;"&amp;"HORS LIGUE",AG$5:AG$72,"&lt;"&amp;AG68)+1),Paramètres!$B$3:$C$56,2,FALSE)*Paramètres!$K$17))</f>
        <v>0</v>
      </c>
      <c r="AI68" s="40">
        <f t="shared" si="53"/>
        <v>0</v>
      </c>
      <c r="AJ68" s="3" t="str">
        <f t="shared" si="54"/>
        <v/>
      </c>
      <c r="AK68" s="5">
        <f t="shared" si="55"/>
        <v>0</v>
      </c>
      <c r="AL68" s="41">
        <f t="shared" si="56"/>
        <v>0</v>
      </c>
      <c r="AM68" s="33" t="str">
        <f t="shared" si="57"/>
        <v/>
      </c>
      <c r="AO68" s="22">
        <f t="shared" si="58"/>
        <v>0</v>
      </c>
      <c r="AP68">
        <f t="shared" si="59"/>
        <v>0</v>
      </c>
      <c r="AQ68">
        <f t="shared" si="60"/>
        <v>0</v>
      </c>
      <c r="AR68">
        <f t="shared" si="61"/>
        <v>0</v>
      </c>
      <c r="AS68">
        <f t="shared" si="62"/>
        <v>0</v>
      </c>
      <c r="AT68">
        <f t="shared" si="63"/>
        <v>0</v>
      </c>
      <c r="AU68">
        <f t="shared" si="64"/>
        <v>0</v>
      </c>
      <c r="AV68">
        <f t="shared" si="65"/>
        <v>0</v>
      </c>
      <c r="AW68">
        <f t="shared" si="66"/>
        <v>0</v>
      </c>
      <c r="AX68">
        <f t="shared" si="67"/>
        <v>0</v>
      </c>
      <c r="AY68">
        <f t="shared" si="68"/>
        <v>0</v>
      </c>
      <c r="AZ68">
        <f t="shared" si="69"/>
        <v>0</v>
      </c>
      <c r="BA68">
        <f t="shared" si="70"/>
        <v>0</v>
      </c>
      <c r="BB68">
        <f t="shared" si="71"/>
        <v>0</v>
      </c>
      <c r="BC68">
        <f t="shared" si="72"/>
        <v>0</v>
      </c>
      <c r="BD68">
        <f t="shared" si="73"/>
        <v>0</v>
      </c>
      <c r="BE68" s="22">
        <f t="shared" ref="BE68:BR68" si="105">BD68+LARGE($AO68:$BC68,BE$4)</f>
        <v>0</v>
      </c>
      <c r="BF68" s="22">
        <f t="shared" si="105"/>
        <v>0</v>
      </c>
      <c r="BG68" s="22">
        <f t="shared" si="105"/>
        <v>0</v>
      </c>
      <c r="BH68" s="22">
        <f t="shared" si="105"/>
        <v>0</v>
      </c>
      <c r="BI68" s="22">
        <f t="shared" si="105"/>
        <v>0</v>
      </c>
      <c r="BJ68" s="22">
        <f t="shared" si="105"/>
        <v>0</v>
      </c>
      <c r="BK68" s="22">
        <f t="shared" si="105"/>
        <v>0</v>
      </c>
      <c r="BL68" s="22">
        <f t="shared" si="105"/>
        <v>0</v>
      </c>
      <c r="BM68" s="22">
        <f t="shared" si="105"/>
        <v>0</v>
      </c>
      <c r="BN68" s="22">
        <f t="shared" si="105"/>
        <v>0</v>
      </c>
      <c r="BO68" s="22">
        <f t="shared" si="105"/>
        <v>0</v>
      </c>
      <c r="BP68" s="22">
        <f t="shared" si="105"/>
        <v>0</v>
      </c>
      <c r="BQ68" s="22">
        <f t="shared" si="105"/>
        <v>0</v>
      </c>
      <c r="BR68" s="22">
        <f t="shared" si="105"/>
        <v>0</v>
      </c>
    </row>
    <row r="69" spans="1:70" ht="16.5">
      <c r="A69" s="14" t="s">
        <v>1072</v>
      </c>
      <c r="B69" s="61" t="str">
        <f>IF(ISNA(VLOOKUP(A69,'Licenciés Jeunes 2023'!A:C,3,0)),"",VLOOKUP(A69,'Licenciés Jeunes 2023'!A:C,3,0))</f>
        <v/>
      </c>
      <c r="C69" s="32" t="str">
        <f>IF(ISNA(VLOOKUP(A69,'Licenciés Jeunes 2023'!A:C,2,0)),"",VLOOKUP(A69,'Licenciés Jeunes 2023'!A:C,2,0))</f>
        <v/>
      </c>
      <c r="D69" s="32" t="str">
        <f>IF(ISNA(VLOOKUP(A69,'Licenciés Jeunes 2023'!A:F,6,0)),"",VLOOKUP(A69,'Licenciés Jeunes 2023'!A:F,6,0))</f>
        <v/>
      </c>
      <c r="E69" s="6"/>
      <c r="F69" s="2">
        <f>IF(E$2="Bike &amp; Run",IF(ISNA(VLOOKUP(E69,Paramètres!$B$3:$C$56,2,FALSE)),0,VLOOKUP(E69,Paramètres!$B$3:$C$56,2,FALSE)*Paramètres!$K$3),IF(OR(E69="",OR($D69="",$D69="NL",$D69="HORS LIGUE")),0,VLOOKUP(IF(OR(E69="",OR($D69="",$D69="NL",$D69="HORS LIGUE")),"",COUNTIFS($D$5:$D$72,"&lt;&gt;"&amp;"",$D$5:$D$72,"&lt;&gt;"&amp;"NL",$D$5:$D$72,"&lt;&gt;"&amp;"HORS LIGUE",E$5:E$72,"&lt;"&amp;E69)+1),Paramètres!$B$3:$C$56,2,FALSE)*Paramètres!$K$3))</f>
        <v>0</v>
      </c>
      <c r="G69" s="4"/>
      <c r="H69" s="2">
        <f>IF(G$2="Bike &amp; Run",IF(ISNA(VLOOKUP(G69,Paramètres!$B$3:$C$56,2,FALSE)),0,VLOOKUP(G69,Paramètres!$B$3:$C$56,2,FALSE)*Paramètres!$K$4),IF(OR(G69="",OR($D69="",$D69="NL",$D69="HORS LIGUE")),0,VLOOKUP(IF(OR(G69="",OR($D69="",$D69="NL",$D69="HORS LIGUE")),"",COUNTIFS($D$5:$D$72,"&lt;&gt;"&amp;"",$D$5:$D$72,"&lt;&gt;"&amp;"NL",$D$5:$D$72,"&lt;&gt;"&amp;"HORS LIGUE",G$5:G$72,"&lt;"&amp;G69)+1),Paramètres!$B$3:$C$56,2,FALSE)*Paramètres!$K$4))</f>
        <v>0</v>
      </c>
      <c r="I69" s="36"/>
      <c r="J69" s="2">
        <f>IF(I$2="Bike &amp; Run",IF(ISNA(VLOOKUP(I69,Paramètres!$B$3:$C$56,2,FALSE)),0,VLOOKUP(I69,Paramètres!$B$3:$C$56,2,FALSE)*Paramètres!$K$5),IF(OR(I69="",OR($D69="",$D69="NL",$D69="HORS LIGUE")),0,VLOOKUP(IF(OR(I69="",OR($D69="",$D69="NL",$D69="HORS LIGUE")),"",COUNTIFS($D$5:$D$72,"&lt;&gt;"&amp;"",$D$5:$D$72,"&lt;&gt;"&amp;"NL",$D$5:$D$72,"&lt;&gt;"&amp;"HORS LIGUE",I$5:I$72,"&lt;"&amp;I69)+1),Paramètres!$B$3:$C$56,2,FALSE)*Paramètres!$K$5))</f>
        <v>0</v>
      </c>
      <c r="K69" s="4"/>
      <c r="L69" s="2">
        <f>IF(K$2="Bike &amp; Run",IF(ISNA(VLOOKUP(K69,Paramètres!$B$3:$C$56,2,FALSE)),0,VLOOKUP(K69,Paramètres!$B$3:$C$56,2,FALSE)*Paramètres!$K$6),IF(OR(K69="",OR($D69="",$D69="NL",$D69="HORS LIGUE")),0,VLOOKUP(IF(OR(K69="",OR($D69="",$D69="NL",$D69="HORS LIGUE")),"",COUNTIFS($D$5:$D$72,"&lt;&gt;"&amp;"",$D$5:$D$72,"&lt;&gt;"&amp;"NL",$D$5:$D$72,"&lt;&gt;"&amp;"HORS LIGUE",K$5:K$72,"&lt;"&amp;K69)+1),Paramètres!$B$3:$C$56,2,FALSE)*Paramètres!$K$6))</f>
        <v>0</v>
      </c>
      <c r="M69" s="4"/>
      <c r="N69" s="2">
        <f>IF(M$2="Bike &amp; Run",IF(ISNA(VLOOKUP(M69,Paramètres!$B$3:$C$56,2,FALSE)),0,VLOOKUP(M69,Paramètres!$B$3:$C$56,2,FALSE)*Paramètres!$K$7),IF(OR(M69="",OR($D69="",$D69="NL",$D69="HORS LIGUE")),0,VLOOKUP(IF(OR(M69="",OR($D69="",$D69="NL",$D69="HORS LIGUE")),"",COUNTIFS($D$5:$D$72,"&lt;&gt;"&amp;"",$D$5:$D$72,"&lt;&gt;"&amp;"NL",$D$5:$D$72,"&lt;&gt;"&amp;"HORS LIGUE",M$5:M$72,"&lt;"&amp;M69)+1),Paramètres!$B$3:$C$56,2,FALSE)*Paramètres!$K$7))</f>
        <v>0</v>
      </c>
      <c r="O69" s="46"/>
      <c r="P69" s="2">
        <f>IF(O$2="Bike &amp; Run",IF(ISNA(VLOOKUP(O69,Paramètres!$B$3:$C$56,2,FALSE)),0,VLOOKUP(O69,Paramètres!$B$3:$C$56,2,FALSE)*Paramètres!$K$8),IF(OR(O69="",OR($D69="",$D69="NL",$D69="HORS LIGUE")),0,VLOOKUP(IF(OR(O69="",OR($D69="",$D69="NL",$D69="HORS LIGUE")),"",COUNTIFS($D$5:$D$72,"&lt;&gt;"&amp;"",$D$5:$D$72,"&lt;&gt;"&amp;"NL",$D$5:$D$72,"&lt;&gt;"&amp;"HORS LIGUE",O$5:O$72,"&lt;"&amp;O69)+1),Paramètres!$B$3:$C$56,2,FALSE)*Paramètres!$K$8))</f>
        <v>0</v>
      </c>
      <c r="Q69" s="46"/>
      <c r="R69" s="2">
        <f>IF(Q$2="Bike &amp; Run",IF(ISNA(VLOOKUP(Q69,Paramètres!$B$3:$C$56,2,FALSE)),0,VLOOKUP(Q69,Paramètres!$B$3:$C$56,2,FALSE)*Paramètres!$K$9),IF(OR(Q69="",OR($D69="",$D69="NL",$D69="HORS LIGUE")),0,VLOOKUP(IF(OR(Q69="",OR($D69="",$D69="NL",$D69="HORS LIGUE")),"",COUNTIFS($D$5:$D$72,"&lt;&gt;"&amp;"",$D$5:$D$72,"&lt;&gt;"&amp;"NL",$D$5:$D$72,"&lt;&gt;"&amp;"HORS LIGUE",Q$5:Q$72,"&lt;"&amp;Q69)+1),Paramètres!$B$3:$C$56,2,FALSE)*Paramètres!$K$9))</f>
        <v>0</v>
      </c>
      <c r="S69" s="46"/>
      <c r="T69" s="2">
        <f>IF(S$2="Bike &amp; Run",IF(ISNA(VLOOKUP(S69,Paramètres!$B$3:$C$56,2,FALSE)),0,VLOOKUP(S69,Paramètres!$B$3:$C$56,2,FALSE)*Paramètres!$K$10),IF(OR(S69="",OR($D69="",$D69="NL",$D69="HORS LIGUE")),0,VLOOKUP(IF(OR(S69="",OR($D69="",$D69="NL",$D69="HORS LIGUE")),"",COUNTIFS($D$5:$D$72,"&lt;&gt;"&amp;"",$D$5:$D$72,"&lt;&gt;"&amp;"NL",$D$5:$D$72,"&lt;&gt;"&amp;"HORS LIGUE",S$5:S$72,"&lt;"&amp;S69)+1),Paramètres!$B$3:$C$56,2,FALSE)*Paramètres!$K$10))</f>
        <v>0</v>
      </c>
      <c r="U69" s="46"/>
      <c r="V69" s="2">
        <f>IF(U$2="Bike &amp; Run",IF(ISNA(VLOOKUP(U69,Paramètres!$B$3:$C$56,2,FALSE)),0,VLOOKUP(U69,Paramètres!$B$3:$C$56,2,FALSE)*Paramètres!$K$11),IF(OR(U69="",OR($D69="",$D69="NL",$D69="HORS LIGUE")),0,VLOOKUP(IF(OR(U69="",OR($D69="",$D69="NL",$D69="HORS LIGUE")),"",COUNTIFS($D$5:$D$72,"&lt;&gt;"&amp;"",$D$5:$D$72,"&lt;&gt;"&amp;"NL",$D$5:$D$72,"&lt;&gt;"&amp;"HORS LIGUE",U$5:U$72,"&lt;"&amp;U69)+1),Paramètres!$B$3:$C$56,2,FALSE)*Paramètres!$K$11))</f>
        <v>0</v>
      </c>
      <c r="W69" s="46"/>
      <c r="X69" s="2">
        <f>IF(W$2="Bike &amp; Run",IF(ISNA(VLOOKUP(W69,Paramètres!$B$3:$C$56,2,FALSE)),0,VLOOKUP(W69,Paramètres!$B$3:$C$56,2,FALSE)*Paramètres!$K$12),IF(OR(W69="",OR($D69="",$D69="NL",$D69="HORS LIGUE")),0,VLOOKUP(IF(OR(W69="",OR($D69="",$D69="NL",$D69="HORS LIGUE")),"",COUNTIFS($D$5:$D$72,"&lt;&gt;"&amp;"",$D$5:$D$72,"&lt;&gt;"&amp;"NL",$D$5:$D$72,"&lt;&gt;"&amp;"HORS LIGUE",W$5:W$72,"&lt;"&amp;W69)+1),Paramètres!$B$3:$C$56,2,FALSE)*Paramètres!$K$12))</f>
        <v>0</v>
      </c>
      <c r="Y69" s="46"/>
      <c r="Z69" s="2">
        <f>IF(Y$2="Bike &amp; Run",IF(ISNA(VLOOKUP(Y69,Paramètres!$B$3:$C$56,2,FALSE)),0,VLOOKUP(Y69,Paramètres!$B$3:$C$56,2,FALSE)*Paramètres!$K$13),IF(OR(Y69="",OR($D69="",$D69="NL",$D69="HORS LIGUE")),0,VLOOKUP(IF(OR(Y69="",OR($D69="",$D69="NL",$D69="HORS LIGUE")),"",COUNTIFS($D$5:$D$72,"&lt;&gt;"&amp;"",$D$5:$D$72,"&lt;&gt;"&amp;"NL",$D$5:$D$72,"&lt;&gt;"&amp;"HORS LIGUE",Y$5:Y$72,"&lt;"&amp;Y69)+1),Paramètres!$B$3:$C$56,2,FALSE)*Paramètres!$K$13))</f>
        <v>0</v>
      </c>
      <c r="AA69" s="46"/>
      <c r="AB69" s="2">
        <f>IF(AA$2="Bike &amp; Run",IF(ISNA(VLOOKUP(AA69,Paramètres!$B$3:$C$56,2,FALSE)),0,VLOOKUP(AA69,Paramètres!$B$3:$C$56,2,FALSE)*Paramètres!$K$14),IF(OR(AA69="",OR($D69="",$D69="NL",$D69="HORS LIGUE")),0,VLOOKUP(IF(OR(AA69="",OR($D69="",$D69="NL",$D69="HORS LIGUE")),"",COUNTIFS($D$5:$D$72,"&lt;&gt;"&amp;"",$D$5:$D$72,"&lt;&gt;"&amp;"NL",$D$5:$D$72,"&lt;&gt;"&amp;"HORS LIGUE",AA$5:AA$72,"&lt;"&amp;AA69)+1),Paramètres!$B$3:$C$56,2,FALSE)*Paramètres!$K$14))</f>
        <v>0</v>
      </c>
      <c r="AC69" s="46"/>
      <c r="AD69" s="2">
        <f>IF(AC$2="Bike &amp; Run",IF(ISNA(VLOOKUP(AC69,Paramètres!$B$3:$C$56,2,FALSE)),0,VLOOKUP(AC69,Paramètres!$B$3:$C$56,2,FALSE)*Paramètres!$K$15),IF(OR(AC69="",OR($D69="",$D69="NL",$D69="HORS LIGUE")),0,VLOOKUP(IF(OR(AC69="",OR($D69="",$D69="NL",$D69="HORS LIGUE")),"",COUNTIFS($D$5:$D$72,"&lt;&gt;"&amp;"",$D$5:$D$72,"&lt;&gt;"&amp;"NL",$D$5:$D$72,"&lt;&gt;"&amp;"HORS LIGUE",AC$5:AC$72,"&lt;"&amp;AC69)+1),Paramètres!$B$3:$C$56,2,FALSE)*Paramètres!$K$15))</f>
        <v>0</v>
      </c>
      <c r="AE69" s="46"/>
      <c r="AF69" s="2">
        <f>IF(AE$2="Bike &amp; Run",IF(ISNA(VLOOKUP(AE69,Paramètres!$B$3:$C$56,2,FALSE)),0,VLOOKUP(AE69,Paramètres!$B$3:$C$56,2,FALSE)*Paramètres!$K$16),IF(OR(AE69="",OR($D69="",$D69="NL",$D69="HORS LIGUE")),0,VLOOKUP(IF(OR(AE69="",OR($D69="",$D69="NL",$D69="HORS LIGUE")),"",COUNTIFS($D$5:$D$72,"&lt;&gt;"&amp;"",$D$5:$D$72,"&lt;&gt;"&amp;"NL",$D$5:$D$72,"&lt;&gt;"&amp;"HORS LIGUE",AE$5:AE$72,"&lt;"&amp;AE69)+1),Paramètres!$B$3:$C$56,2,FALSE)*Paramètres!$K$16))</f>
        <v>0</v>
      </c>
      <c r="AG69" s="46"/>
      <c r="AH69" s="2">
        <f>IF(AG$2="Bike &amp; Run",IF(ISNA(VLOOKUP(AG69,Paramètres!$B$3:$C$56,2,FALSE)),0,VLOOKUP(AG69,Paramètres!$B$3:$C$56,2,FALSE)*Paramètres!$K$17),IF(OR(AG69="",OR($D69="",$D69="NL",$D69="HORS LIGUE")),0,VLOOKUP(IF(OR(AG69="",OR($D69="",$D69="NL",$D69="HORS LIGUE")),"",COUNTIFS($D$5:$D$72,"&lt;&gt;"&amp;"",$D$5:$D$72,"&lt;&gt;"&amp;"NL",$D$5:$D$72,"&lt;&gt;"&amp;"HORS LIGUE",AG$5:AG$72,"&lt;"&amp;AG69)+1),Paramètres!$B$3:$C$56,2,FALSE)*Paramètres!$K$17))</f>
        <v>0</v>
      </c>
      <c r="AI69" s="40">
        <f t="shared" ref="AI69:AI100" si="106">F69+H69+J69+L69+N69+P69+R69+T69+V69+X69+Z69+AB69+AD69+AF69+AH69</f>
        <v>0</v>
      </c>
      <c r="AJ69" s="3" t="str">
        <f t="shared" ref="AJ69:AJ100" si="107">IF(AI69&lt;&gt;0,RANK(AI69,$AI$5:$AI$72),"")</f>
        <v/>
      </c>
      <c r="AK69" s="5">
        <f t="shared" ref="AK69:AK101" si="108">COUNTA(E69,G69,I69,K69,M69,O69,Q69,S69,U69,W69,Y69,AA69,AC69,AE69,AG69)</f>
        <v>0</v>
      </c>
      <c r="AL69" s="41">
        <f t="shared" ref="AL69:AL101" si="109">HLOOKUP($AL$2,$BD$4:$BR$72,ROW(A69)-3,FALSE)</f>
        <v>0</v>
      </c>
      <c r="AM69" s="33" t="str">
        <f t="shared" ref="AM69:AM100" si="110">IF(AL69&lt;&gt;0,RANK(AL69,$AL$5:$AL$72),"")</f>
        <v/>
      </c>
      <c r="AO69" s="22">
        <f t="shared" si="58"/>
        <v>0</v>
      </c>
      <c r="AP69">
        <f t="shared" si="59"/>
        <v>0</v>
      </c>
      <c r="AQ69">
        <f t="shared" si="60"/>
        <v>0</v>
      </c>
      <c r="AR69">
        <f t="shared" si="61"/>
        <v>0</v>
      </c>
      <c r="AS69">
        <f t="shared" si="62"/>
        <v>0</v>
      </c>
      <c r="AT69">
        <f t="shared" si="63"/>
        <v>0</v>
      </c>
      <c r="AU69">
        <f t="shared" si="64"/>
        <v>0</v>
      </c>
      <c r="AV69">
        <f t="shared" si="65"/>
        <v>0</v>
      </c>
      <c r="AW69">
        <f t="shared" si="66"/>
        <v>0</v>
      </c>
      <c r="AX69">
        <f t="shared" si="67"/>
        <v>0</v>
      </c>
      <c r="AY69">
        <f t="shared" si="68"/>
        <v>0</v>
      </c>
      <c r="AZ69">
        <f t="shared" si="69"/>
        <v>0</v>
      </c>
      <c r="BA69">
        <f t="shared" si="70"/>
        <v>0</v>
      </c>
      <c r="BB69">
        <f t="shared" si="71"/>
        <v>0</v>
      </c>
      <c r="BC69">
        <f t="shared" si="72"/>
        <v>0</v>
      </c>
      <c r="BD69">
        <f t="shared" si="73"/>
        <v>0</v>
      </c>
      <c r="BE69" s="22">
        <f t="shared" ref="BE69:BR69" si="111">BD69+LARGE($AO69:$BC69,BE$4)</f>
        <v>0</v>
      </c>
      <c r="BF69" s="22">
        <f t="shared" si="111"/>
        <v>0</v>
      </c>
      <c r="BG69" s="22">
        <f t="shared" si="111"/>
        <v>0</v>
      </c>
      <c r="BH69" s="22">
        <f t="shared" si="111"/>
        <v>0</v>
      </c>
      <c r="BI69" s="22">
        <f t="shared" si="111"/>
        <v>0</v>
      </c>
      <c r="BJ69" s="22">
        <f t="shared" si="111"/>
        <v>0</v>
      </c>
      <c r="BK69" s="22">
        <f t="shared" si="111"/>
        <v>0</v>
      </c>
      <c r="BL69" s="22">
        <f t="shared" si="111"/>
        <v>0</v>
      </c>
      <c r="BM69" s="22">
        <f t="shared" si="111"/>
        <v>0</v>
      </c>
      <c r="BN69" s="22">
        <f t="shared" si="111"/>
        <v>0</v>
      </c>
      <c r="BO69" s="22">
        <f t="shared" si="111"/>
        <v>0</v>
      </c>
      <c r="BP69" s="22">
        <f t="shared" si="111"/>
        <v>0</v>
      </c>
      <c r="BQ69" s="22">
        <f t="shared" si="111"/>
        <v>0</v>
      </c>
      <c r="BR69" s="22">
        <f t="shared" si="111"/>
        <v>0</v>
      </c>
    </row>
    <row r="70" spans="1:70" ht="16.5">
      <c r="A70" s="14" t="s">
        <v>1078</v>
      </c>
      <c r="B70" s="61" t="str">
        <f>IF(ISNA(VLOOKUP(A70,'Licenciés Jeunes 2023'!A:C,3,0)),"",VLOOKUP(A70,'Licenciés Jeunes 2023'!A:C,3,0))</f>
        <v/>
      </c>
      <c r="C70" s="32" t="str">
        <f>IF(ISNA(VLOOKUP(A70,'Licenciés Jeunes 2023'!A:C,2,0)),"",VLOOKUP(A70,'Licenciés Jeunes 2023'!A:C,2,0))</f>
        <v/>
      </c>
      <c r="D70" s="32" t="str">
        <f>IF(ISNA(VLOOKUP(A70,'Licenciés Jeunes 2023'!A:F,6,0)),"",VLOOKUP(A70,'Licenciés Jeunes 2023'!A:F,6,0))</f>
        <v/>
      </c>
      <c r="E70" s="6"/>
      <c r="F70" s="2">
        <f>IF(E$2="Bike &amp; Run",IF(ISNA(VLOOKUP(E70,Paramètres!$B$3:$C$56,2,FALSE)),0,VLOOKUP(E70,Paramètres!$B$3:$C$56,2,FALSE)*Paramètres!$K$3),IF(OR(E70="",OR($D70="",$D70="NL",$D70="HORS LIGUE")),0,VLOOKUP(IF(OR(E70="",OR($D70="",$D70="NL",$D70="HORS LIGUE")),"",COUNTIFS($D$5:$D$72,"&lt;&gt;"&amp;"",$D$5:$D$72,"&lt;&gt;"&amp;"NL",$D$5:$D$72,"&lt;&gt;"&amp;"HORS LIGUE",E$5:E$72,"&lt;"&amp;E70)+1),Paramètres!$B$3:$C$56,2,FALSE)*Paramètres!$K$3))</f>
        <v>0</v>
      </c>
      <c r="G70" s="4"/>
      <c r="H70" s="2">
        <f>IF(G$2="Bike &amp; Run",IF(ISNA(VLOOKUP(G70,Paramètres!$B$3:$C$56,2,FALSE)),0,VLOOKUP(G70,Paramètres!$B$3:$C$56,2,FALSE)*Paramètres!$K$4),IF(OR(G70="",OR($D70="",$D70="NL",$D70="HORS LIGUE")),0,VLOOKUP(IF(OR(G70="",OR($D70="",$D70="NL",$D70="HORS LIGUE")),"",COUNTIFS($D$5:$D$72,"&lt;&gt;"&amp;"",$D$5:$D$72,"&lt;&gt;"&amp;"NL",$D$5:$D$72,"&lt;&gt;"&amp;"HORS LIGUE",G$5:G$72,"&lt;"&amp;G70)+1),Paramètres!$B$3:$C$56,2,FALSE)*Paramètres!$K$4))</f>
        <v>0</v>
      </c>
      <c r="I70" s="36"/>
      <c r="J70" s="2">
        <f>IF(I$2="Bike &amp; Run",IF(ISNA(VLOOKUP(I70,Paramètres!$B$3:$C$56,2,FALSE)),0,VLOOKUP(I70,Paramètres!$B$3:$C$56,2,FALSE)*Paramètres!$K$5),IF(OR(I70="",OR($D70="",$D70="NL",$D70="HORS LIGUE")),0,VLOOKUP(IF(OR(I70="",OR($D70="",$D70="NL",$D70="HORS LIGUE")),"",COUNTIFS($D$5:$D$72,"&lt;&gt;"&amp;"",$D$5:$D$72,"&lt;&gt;"&amp;"NL",$D$5:$D$72,"&lt;&gt;"&amp;"HORS LIGUE",I$5:I$72,"&lt;"&amp;I70)+1),Paramètres!$B$3:$C$56,2,FALSE)*Paramètres!$K$5))</f>
        <v>0</v>
      </c>
      <c r="K70" s="4"/>
      <c r="L70" s="2">
        <f>IF(K$2="Bike &amp; Run",IF(ISNA(VLOOKUP(K70,Paramètres!$B$3:$C$56,2,FALSE)),0,VLOOKUP(K70,Paramètres!$B$3:$C$56,2,FALSE)*Paramètres!$K$6),IF(OR(K70="",OR($D70="",$D70="NL",$D70="HORS LIGUE")),0,VLOOKUP(IF(OR(K70="",OR($D70="",$D70="NL",$D70="HORS LIGUE")),"",COUNTIFS($D$5:$D$72,"&lt;&gt;"&amp;"",$D$5:$D$72,"&lt;&gt;"&amp;"NL",$D$5:$D$72,"&lt;&gt;"&amp;"HORS LIGUE",K$5:K$72,"&lt;"&amp;K70)+1),Paramètres!$B$3:$C$56,2,FALSE)*Paramètres!$K$6))</f>
        <v>0</v>
      </c>
      <c r="M70" s="4"/>
      <c r="N70" s="2">
        <f>IF(M$2="Bike &amp; Run",IF(ISNA(VLOOKUP(M70,Paramètres!$B$3:$C$56,2,FALSE)),0,VLOOKUP(M70,Paramètres!$B$3:$C$56,2,FALSE)*Paramètres!$K$7),IF(OR(M70="",OR($D70="",$D70="NL",$D70="HORS LIGUE")),0,VLOOKUP(IF(OR(M70="",OR($D70="",$D70="NL",$D70="HORS LIGUE")),"",COUNTIFS($D$5:$D$72,"&lt;&gt;"&amp;"",$D$5:$D$72,"&lt;&gt;"&amp;"NL",$D$5:$D$72,"&lt;&gt;"&amp;"HORS LIGUE",M$5:M$72,"&lt;"&amp;M70)+1),Paramètres!$B$3:$C$56,2,FALSE)*Paramètres!$K$7))</f>
        <v>0</v>
      </c>
      <c r="O70" s="46"/>
      <c r="P70" s="2">
        <f>IF(O$2="Bike &amp; Run",IF(ISNA(VLOOKUP(O70,Paramètres!$B$3:$C$56,2,FALSE)),0,VLOOKUP(O70,Paramètres!$B$3:$C$56,2,FALSE)*Paramètres!$K$8),IF(OR(O70="",OR($D70="",$D70="NL",$D70="HORS LIGUE")),0,VLOOKUP(IF(OR(O70="",OR($D70="",$D70="NL",$D70="HORS LIGUE")),"",COUNTIFS($D$5:$D$72,"&lt;&gt;"&amp;"",$D$5:$D$72,"&lt;&gt;"&amp;"NL",$D$5:$D$72,"&lt;&gt;"&amp;"HORS LIGUE",O$5:O$72,"&lt;"&amp;O70)+1),Paramètres!$B$3:$C$56,2,FALSE)*Paramètres!$K$8))</f>
        <v>0</v>
      </c>
      <c r="Q70" s="46"/>
      <c r="R70" s="2">
        <f>IF(Q$2="Bike &amp; Run",IF(ISNA(VLOOKUP(Q70,Paramètres!$B$3:$C$56,2,FALSE)),0,VLOOKUP(Q70,Paramètres!$B$3:$C$56,2,FALSE)*Paramètres!$K$9),IF(OR(Q70="",OR($D70="",$D70="NL",$D70="HORS LIGUE")),0,VLOOKUP(IF(OR(Q70="",OR($D70="",$D70="NL",$D70="HORS LIGUE")),"",COUNTIFS($D$5:$D$72,"&lt;&gt;"&amp;"",$D$5:$D$72,"&lt;&gt;"&amp;"NL",$D$5:$D$72,"&lt;&gt;"&amp;"HORS LIGUE",Q$5:Q$72,"&lt;"&amp;Q70)+1),Paramètres!$B$3:$C$56,2,FALSE)*Paramètres!$K$9))</f>
        <v>0</v>
      </c>
      <c r="S70" s="46"/>
      <c r="T70" s="2">
        <f>IF(S$2="Bike &amp; Run",IF(ISNA(VLOOKUP(S70,Paramètres!$B$3:$C$56,2,FALSE)),0,VLOOKUP(S70,Paramètres!$B$3:$C$56,2,FALSE)*Paramètres!$K$10),IF(OR(S70="",OR($D70="",$D70="NL",$D70="HORS LIGUE")),0,VLOOKUP(IF(OR(S70="",OR($D70="",$D70="NL",$D70="HORS LIGUE")),"",COUNTIFS($D$5:$D$72,"&lt;&gt;"&amp;"",$D$5:$D$72,"&lt;&gt;"&amp;"NL",$D$5:$D$72,"&lt;&gt;"&amp;"HORS LIGUE",S$5:S$72,"&lt;"&amp;S70)+1),Paramètres!$B$3:$C$56,2,FALSE)*Paramètres!$K$10))</f>
        <v>0</v>
      </c>
      <c r="U70" s="46"/>
      <c r="V70" s="2">
        <f>IF(U$2="Bike &amp; Run",IF(ISNA(VLOOKUP(U70,Paramètres!$B$3:$C$56,2,FALSE)),0,VLOOKUP(U70,Paramètres!$B$3:$C$56,2,FALSE)*Paramètres!$K$11),IF(OR(U70="",OR($D70="",$D70="NL",$D70="HORS LIGUE")),0,VLOOKUP(IF(OR(U70="",OR($D70="",$D70="NL",$D70="HORS LIGUE")),"",COUNTIFS($D$5:$D$72,"&lt;&gt;"&amp;"",$D$5:$D$72,"&lt;&gt;"&amp;"NL",$D$5:$D$72,"&lt;&gt;"&amp;"HORS LIGUE",U$5:U$72,"&lt;"&amp;U70)+1),Paramètres!$B$3:$C$56,2,FALSE)*Paramètres!$K$11))</f>
        <v>0</v>
      </c>
      <c r="W70" s="46"/>
      <c r="X70" s="2">
        <f>IF(W$2="Bike &amp; Run",IF(ISNA(VLOOKUP(W70,Paramètres!$B$3:$C$56,2,FALSE)),0,VLOOKUP(W70,Paramètres!$B$3:$C$56,2,FALSE)*Paramètres!$K$12),IF(OR(W70="",OR($D70="",$D70="NL",$D70="HORS LIGUE")),0,VLOOKUP(IF(OR(W70="",OR($D70="",$D70="NL",$D70="HORS LIGUE")),"",COUNTIFS($D$5:$D$72,"&lt;&gt;"&amp;"",$D$5:$D$72,"&lt;&gt;"&amp;"NL",$D$5:$D$72,"&lt;&gt;"&amp;"HORS LIGUE",W$5:W$72,"&lt;"&amp;W70)+1),Paramètres!$B$3:$C$56,2,FALSE)*Paramètres!$K$12))</f>
        <v>0</v>
      </c>
      <c r="Y70" s="46"/>
      <c r="Z70" s="2">
        <f>IF(Y$2="Bike &amp; Run",IF(ISNA(VLOOKUP(Y70,Paramètres!$B$3:$C$56,2,FALSE)),0,VLOOKUP(Y70,Paramètres!$B$3:$C$56,2,FALSE)*Paramètres!$K$13),IF(OR(Y70="",OR($D70="",$D70="NL",$D70="HORS LIGUE")),0,VLOOKUP(IF(OR(Y70="",OR($D70="",$D70="NL",$D70="HORS LIGUE")),"",COUNTIFS($D$5:$D$72,"&lt;&gt;"&amp;"",$D$5:$D$72,"&lt;&gt;"&amp;"NL",$D$5:$D$72,"&lt;&gt;"&amp;"HORS LIGUE",Y$5:Y$72,"&lt;"&amp;Y70)+1),Paramètres!$B$3:$C$56,2,FALSE)*Paramètres!$K$13))</f>
        <v>0</v>
      </c>
      <c r="AA70" s="46"/>
      <c r="AB70" s="2">
        <f>IF(AA$2="Bike &amp; Run",IF(ISNA(VLOOKUP(AA70,Paramètres!$B$3:$C$56,2,FALSE)),0,VLOOKUP(AA70,Paramètres!$B$3:$C$56,2,FALSE)*Paramètres!$K$14),IF(OR(AA70="",OR($D70="",$D70="NL",$D70="HORS LIGUE")),0,VLOOKUP(IF(OR(AA70="",OR($D70="",$D70="NL",$D70="HORS LIGUE")),"",COUNTIFS($D$5:$D$72,"&lt;&gt;"&amp;"",$D$5:$D$72,"&lt;&gt;"&amp;"NL",$D$5:$D$72,"&lt;&gt;"&amp;"HORS LIGUE",AA$5:AA$72,"&lt;"&amp;AA70)+1),Paramètres!$B$3:$C$56,2,FALSE)*Paramètres!$K$14))</f>
        <v>0</v>
      </c>
      <c r="AC70" s="46"/>
      <c r="AD70" s="2">
        <f>IF(AC$2="Bike &amp; Run",IF(ISNA(VLOOKUP(AC70,Paramètres!$B$3:$C$56,2,FALSE)),0,VLOOKUP(AC70,Paramètres!$B$3:$C$56,2,FALSE)*Paramètres!$K$15),IF(OR(AC70="",OR($D70="",$D70="NL",$D70="HORS LIGUE")),0,VLOOKUP(IF(OR(AC70="",OR($D70="",$D70="NL",$D70="HORS LIGUE")),"",COUNTIFS($D$5:$D$72,"&lt;&gt;"&amp;"",$D$5:$D$72,"&lt;&gt;"&amp;"NL",$D$5:$D$72,"&lt;&gt;"&amp;"HORS LIGUE",AC$5:AC$72,"&lt;"&amp;AC70)+1),Paramètres!$B$3:$C$56,2,FALSE)*Paramètres!$K$15))</f>
        <v>0</v>
      </c>
      <c r="AE70" s="46"/>
      <c r="AF70" s="2">
        <f>IF(AE$2="Bike &amp; Run",IF(ISNA(VLOOKUP(AE70,Paramètres!$B$3:$C$56,2,FALSE)),0,VLOOKUP(AE70,Paramètres!$B$3:$C$56,2,FALSE)*Paramètres!$K$16),IF(OR(AE70="",OR($D70="",$D70="NL",$D70="HORS LIGUE")),0,VLOOKUP(IF(OR(AE70="",OR($D70="",$D70="NL",$D70="HORS LIGUE")),"",COUNTIFS($D$5:$D$72,"&lt;&gt;"&amp;"",$D$5:$D$72,"&lt;&gt;"&amp;"NL",$D$5:$D$72,"&lt;&gt;"&amp;"HORS LIGUE",AE$5:AE$72,"&lt;"&amp;AE70)+1),Paramètres!$B$3:$C$56,2,FALSE)*Paramètres!$K$16))</f>
        <v>0</v>
      </c>
      <c r="AG70" s="46"/>
      <c r="AH70" s="2">
        <f>IF(AG$2="Bike &amp; Run",IF(ISNA(VLOOKUP(AG70,Paramètres!$B$3:$C$56,2,FALSE)),0,VLOOKUP(AG70,Paramètres!$B$3:$C$56,2,FALSE)*Paramètres!$K$17),IF(OR(AG70="",OR($D70="",$D70="NL",$D70="HORS LIGUE")),0,VLOOKUP(IF(OR(AG70="",OR($D70="",$D70="NL",$D70="HORS LIGUE")),"",COUNTIFS($D$5:$D$72,"&lt;&gt;"&amp;"",$D$5:$D$72,"&lt;&gt;"&amp;"NL",$D$5:$D$72,"&lt;&gt;"&amp;"HORS LIGUE",AG$5:AG$72,"&lt;"&amp;AG70)+1),Paramètres!$B$3:$C$56,2,FALSE)*Paramètres!$K$17))</f>
        <v>0</v>
      </c>
      <c r="AI70" s="40">
        <f t="shared" si="106"/>
        <v>0</v>
      </c>
      <c r="AJ70" s="3" t="str">
        <f t="shared" si="107"/>
        <v/>
      </c>
      <c r="AK70" s="5">
        <f t="shared" si="108"/>
        <v>0</v>
      </c>
      <c r="AL70" s="41">
        <f t="shared" si="109"/>
        <v>0</v>
      </c>
      <c r="AM70" s="33" t="str">
        <f t="shared" si="110"/>
        <v/>
      </c>
      <c r="AO70" s="22">
        <f t="shared" si="58"/>
        <v>0</v>
      </c>
      <c r="AP70">
        <f t="shared" si="59"/>
        <v>0</v>
      </c>
      <c r="AQ70">
        <f t="shared" si="60"/>
        <v>0</v>
      </c>
      <c r="AR70">
        <f t="shared" si="61"/>
        <v>0</v>
      </c>
      <c r="AS70">
        <f t="shared" si="62"/>
        <v>0</v>
      </c>
      <c r="AT70">
        <f t="shared" si="63"/>
        <v>0</v>
      </c>
      <c r="AU70">
        <f t="shared" si="64"/>
        <v>0</v>
      </c>
      <c r="AV70">
        <f t="shared" si="65"/>
        <v>0</v>
      </c>
      <c r="AW70">
        <f t="shared" si="66"/>
        <v>0</v>
      </c>
      <c r="AX70">
        <f t="shared" si="67"/>
        <v>0</v>
      </c>
      <c r="AY70">
        <f t="shared" si="68"/>
        <v>0</v>
      </c>
      <c r="AZ70">
        <f t="shared" si="69"/>
        <v>0</v>
      </c>
      <c r="BA70">
        <f t="shared" si="70"/>
        <v>0</v>
      </c>
      <c r="BB70">
        <f t="shared" si="71"/>
        <v>0</v>
      </c>
      <c r="BC70">
        <f t="shared" si="72"/>
        <v>0</v>
      </c>
      <c r="BD70">
        <f t="shared" si="73"/>
        <v>0</v>
      </c>
      <c r="BE70" s="22">
        <f t="shared" ref="BE70:BR70" si="112">BD70+LARGE($AO70:$BC70,BE$4)</f>
        <v>0</v>
      </c>
      <c r="BF70" s="22">
        <f t="shared" si="112"/>
        <v>0</v>
      </c>
      <c r="BG70" s="22">
        <f t="shared" si="112"/>
        <v>0</v>
      </c>
      <c r="BH70" s="22">
        <f t="shared" si="112"/>
        <v>0</v>
      </c>
      <c r="BI70" s="22">
        <f t="shared" si="112"/>
        <v>0</v>
      </c>
      <c r="BJ70" s="22">
        <f t="shared" si="112"/>
        <v>0</v>
      </c>
      <c r="BK70" s="22">
        <f t="shared" si="112"/>
        <v>0</v>
      </c>
      <c r="BL70" s="22">
        <f t="shared" si="112"/>
        <v>0</v>
      </c>
      <c r="BM70" s="22">
        <f t="shared" si="112"/>
        <v>0</v>
      </c>
      <c r="BN70" s="22">
        <f t="shared" si="112"/>
        <v>0</v>
      </c>
      <c r="BO70" s="22">
        <f t="shared" si="112"/>
        <v>0</v>
      </c>
      <c r="BP70" s="22">
        <f t="shared" si="112"/>
        <v>0</v>
      </c>
      <c r="BQ70" s="22">
        <f t="shared" si="112"/>
        <v>0</v>
      </c>
      <c r="BR70" s="22">
        <f t="shared" si="112"/>
        <v>0</v>
      </c>
    </row>
    <row r="71" spans="1:70" ht="16.5">
      <c r="A71" s="14" t="s">
        <v>1086</v>
      </c>
      <c r="B71" s="61" t="str">
        <f>IF(ISNA(VLOOKUP(A71,'Licenciés Jeunes 2023'!A:C,3,0)),"",VLOOKUP(A71,'Licenciés Jeunes 2023'!A:C,3,0))</f>
        <v/>
      </c>
      <c r="C71" s="32" t="str">
        <f>IF(ISNA(VLOOKUP(A71,'Licenciés Jeunes 2023'!A:C,2,0)),"",VLOOKUP(A71,'Licenciés Jeunes 2023'!A:C,2,0))</f>
        <v/>
      </c>
      <c r="D71" s="32" t="str">
        <f>IF(ISNA(VLOOKUP(A71,'Licenciés Jeunes 2023'!A:F,6,0)),"",VLOOKUP(A71,'Licenciés Jeunes 2023'!A:F,6,0))</f>
        <v/>
      </c>
      <c r="E71" s="6"/>
      <c r="F71" s="2">
        <f>IF(E$2="Bike &amp; Run",IF(ISNA(VLOOKUP(E71,Paramètres!$B$3:$C$56,2,FALSE)),0,VLOOKUP(E71,Paramètres!$B$3:$C$56,2,FALSE)*Paramètres!$K$3),IF(OR(E71="",OR($D71="",$D71="NL",$D71="HORS LIGUE")),0,VLOOKUP(IF(OR(E71="",OR($D71="",$D71="NL",$D71="HORS LIGUE")),"",COUNTIFS($D$5:$D$72,"&lt;&gt;"&amp;"",$D$5:$D$72,"&lt;&gt;"&amp;"NL",$D$5:$D$72,"&lt;&gt;"&amp;"HORS LIGUE",E$5:E$72,"&lt;"&amp;E71)+1),Paramètres!$B$3:$C$56,2,FALSE)*Paramètres!$K$3))</f>
        <v>0</v>
      </c>
      <c r="G71" s="4"/>
      <c r="H71" s="2">
        <f>IF(G$2="Bike &amp; Run",IF(ISNA(VLOOKUP(G71,Paramètres!$B$3:$C$56,2,FALSE)),0,VLOOKUP(G71,Paramètres!$B$3:$C$56,2,FALSE)*Paramètres!$K$4),IF(OR(G71="",OR($D71="",$D71="NL",$D71="HORS LIGUE")),0,VLOOKUP(IF(OR(G71="",OR($D71="",$D71="NL",$D71="HORS LIGUE")),"",COUNTIFS($D$5:$D$72,"&lt;&gt;"&amp;"",$D$5:$D$72,"&lt;&gt;"&amp;"NL",$D$5:$D$72,"&lt;&gt;"&amp;"HORS LIGUE",G$5:G$72,"&lt;"&amp;G71)+1),Paramètres!$B$3:$C$56,2,FALSE)*Paramètres!$K$4))</f>
        <v>0</v>
      </c>
      <c r="I71" s="36"/>
      <c r="J71" s="2">
        <f>IF(I$2="Bike &amp; Run",IF(ISNA(VLOOKUP(I71,Paramètres!$B$3:$C$56,2,FALSE)),0,VLOOKUP(I71,Paramètres!$B$3:$C$56,2,FALSE)*Paramètres!$K$5),IF(OR(I71="",OR($D71="",$D71="NL",$D71="HORS LIGUE")),0,VLOOKUP(IF(OR(I71="",OR($D71="",$D71="NL",$D71="HORS LIGUE")),"",COUNTIFS($D$5:$D$72,"&lt;&gt;"&amp;"",$D$5:$D$72,"&lt;&gt;"&amp;"NL",$D$5:$D$72,"&lt;&gt;"&amp;"HORS LIGUE",I$5:I$72,"&lt;"&amp;I71)+1),Paramètres!$B$3:$C$56,2,FALSE)*Paramètres!$K$5))</f>
        <v>0</v>
      </c>
      <c r="K71" s="4"/>
      <c r="L71" s="2">
        <f>IF(K$2="Bike &amp; Run",IF(ISNA(VLOOKUP(K71,Paramètres!$B$3:$C$56,2,FALSE)),0,VLOOKUP(K71,Paramètres!$B$3:$C$56,2,FALSE)*Paramètres!$K$6),IF(OR(K71="",OR($D71="",$D71="NL",$D71="HORS LIGUE")),0,VLOOKUP(IF(OR(K71="",OR($D71="",$D71="NL",$D71="HORS LIGUE")),"",COUNTIFS($D$5:$D$72,"&lt;&gt;"&amp;"",$D$5:$D$72,"&lt;&gt;"&amp;"NL",$D$5:$D$72,"&lt;&gt;"&amp;"HORS LIGUE",K$5:K$72,"&lt;"&amp;K71)+1),Paramètres!$B$3:$C$56,2,FALSE)*Paramètres!$K$6))</f>
        <v>0</v>
      </c>
      <c r="M71" s="4"/>
      <c r="N71" s="2">
        <f>IF(M$2="Bike &amp; Run",IF(ISNA(VLOOKUP(M71,Paramètres!$B$3:$C$56,2,FALSE)),0,VLOOKUP(M71,Paramètres!$B$3:$C$56,2,FALSE)*Paramètres!$K$7),IF(OR(M71="",OR($D71="",$D71="NL",$D71="HORS LIGUE")),0,VLOOKUP(IF(OR(M71="",OR($D71="",$D71="NL",$D71="HORS LIGUE")),"",COUNTIFS($D$5:$D$72,"&lt;&gt;"&amp;"",$D$5:$D$72,"&lt;&gt;"&amp;"NL",$D$5:$D$72,"&lt;&gt;"&amp;"HORS LIGUE",M$5:M$72,"&lt;"&amp;M71)+1),Paramètres!$B$3:$C$56,2,FALSE)*Paramètres!$K$7))</f>
        <v>0</v>
      </c>
      <c r="O71" s="46"/>
      <c r="P71" s="2">
        <f>IF(O$2="Bike &amp; Run",IF(ISNA(VLOOKUP(O71,Paramètres!$B$3:$C$56,2,FALSE)),0,VLOOKUP(O71,Paramètres!$B$3:$C$56,2,FALSE)*Paramètres!$K$8),IF(OR(O71="",OR($D71="",$D71="NL",$D71="HORS LIGUE")),0,VLOOKUP(IF(OR(O71="",OR($D71="",$D71="NL",$D71="HORS LIGUE")),"",COUNTIFS($D$5:$D$72,"&lt;&gt;"&amp;"",$D$5:$D$72,"&lt;&gt;"&amp;"NL",$D$5:$D$72,"&lt;&gt;"&amp;"HORS LIGUE",O$5:O$72,"&lt;"&amp;O71)+1),Paramètres!$B$3:$C$56,2,FALSE)*Paramètres!$K$8))</f>
        <v>0</v>
      </c>
      <c r="Q71" s="46"/>
      <c r="R71" s="2">
        <f>IF(Q$2="Bike &amp; Run",IF(ISNA(VLOOKUP(Q71,Paramètres!$B$3:$C$56,2,FALSE)),0,VLOOKUP(Q71,Paramètres!$B$3:$C$56,2,FALSE)*Paramètres!$K$9),IF(OR(Q71="",OR($D71="",$D71="NL",$D71="HORS LIGUE")),0,VLOOKUP(IF(OR(Q71="",OR($D71="",$D71="NL",$D71="HORS LIGUE")),"",COUNTIFS($D$5:$D$72,"&lt;&gt;"&amp;"",$D$5:$D$72,"&lt;&gt;"&amp;"NL",$D$5:$D$72,"&lt;&gt;"&amp;"HORS LIGUE",Q$5:Q$72,"&lt;"&amp;Q71)+1),Paramètres!$B$3:$C$56,2,FALSE)*Paramètres!$K$9))</f>
        <v>0</v>
      </c>
      <c r="S71" s="46"/>
      <c r="T71" s="2">
        <f>IF(S$2="Bike &amp; Run",IF(ISNA(VLOOKUP(S71,Paramètres!$B$3:$C$56,2,FALSE)),0,VLOOKUP(S71,Paramètres!$B$3:$C$56,2,FALSE)*Paramètres!$K$10),IF(OR(S71="",OR($D71="",$D71="NL",$D71="HORS LIGUE")),0,VLOOKUP(IF(OR(S71="",OR($D71="",$D71="NL",$D71="HORS LIGUE")),"",COUNTIFS($D$5:$D$72,"&lt;&gt;"&amp;"",$D$5:$D$72,"&lt;&gt;"&amp;"NL",$D$5:$D$72,"&lt;&gt;"&amp;"HORS LIGUE",S$5:S$72,"&lt;"&amp;S71)+1),Paramètres!$B$3:$C$56,2,FALSE)*Paramètres!$K$10))</f>
        <v>0</v>
      </c>
      <c r="U71" s="46"/>
      <c r="V71" s="2">
        <f>IF(U$2="Bike &amp; Run",IF(ISNA(VLOOKUP(U71,Paramètres!$B$3:$C$56,2,FALSE)),0,VLOOKUP(U71,Paramètres!$B$3:$C$56,2,FALSE)*Paramètres!$K$11),IF(OR(U71="",OR($D71="",$D71="NL",$D71="HORS LIGUE")),0,VLOOKUP(IF(OR(U71="",OR($D71="",$D71="NL",$D71="HORS LIGUE")),"",COUNTIFS($D$5:$D$72,"&lt;&gt;"&amp;"",$D$5:$D$72,"&lt;&gt;"&amp;"NL",$D$5:$D$72,"&lt;&gt;"&amp;"HORS LIGUE",U$5:U$72,"&lt;"&amp;U71)+1),Paramètres!$B$3:$C$56,2,FALSE)*Paramètres!$K$11))</f>
        <v>0</v>
      </c>
      <c r="W71" s="46"/>
      <c r="X71" s="2">
        <f>IF(W$2="Bike &amp; Run",IF(ISNA(VLOOKUP(W71,Paramètres!$B$3:$C$56,2,FALSE)),0,VLOOKUP(W71,Paramètres!$B$3:$C$56,2,FALSE)*Paramètres!$K$12),IF(OR(W71="",OR($D71="",$D71="NL",$D71="HORS LIGUE")),0,VLOOKUP(IF(OR(W71="",OR($D71="",$D71="NL",$D71="HORS LIGUE")),"",COUNTIFS($D$5:$D$72,"&lt;&gt;"&amp;"",$D$5:$D$72,"&lt;&gt;"&amp;"NL",$D$5:$D$72,"&lt;&gt;"&amp;"HORS LIGUE",W$5:W$72,"&lt;"&amp;W71)+1),Paramètres!$B$3:$C$56,2,FALSE)*Paramètres!$K$12))</f>
        <v>0</v>
      </c>
      <c r="Y71" s="46"/>
      <c r="Z71" s="2">
        <f>IF(Y$2="Bike &amp; Run",IF(ISNA(VLOOKUP(Y71,Paramètres!$B$3:$C$56,2,FALSE)),0,VLOOKUP(Y71,Paramètres!$B$3:$C$56,2,FALSE)*Paramètres!$K$13),IF(OR(Y71="",OR($D71="",$D71="NL",$D71="HORS LIGUE")),0,VLOOKUP(IF(OR(Y71="",OR($D71="",$D71="NL",$D71="HORS LIGUE")),"",COUNTIFS($D$5:$D$72,"&lt;&gt;"&amp;"",$D$5:$D$72,"&lt;&gt;"&amp;"NL",$D$5:$D$72,"&lt;&gt;"&amp;"HORS LIGUE",Y$5:Y$72,"&lt;"&amp;Y71)+1),Paramètres!$B$3:$C$56,2,FALSE)*Paramètres!$K$13))</f>
        <v>0</v>
      </c>
      <c r="AA71" s="46"/>
      <c r="AB71" s="2">
        <f>IF(AA$2="Bike &amp; Run",IF(ISNA(VLOOKUP(AA71,Paramètres!$B$3:$C$56,2,FALSE)),0,VLOOKUP(AA71,Paramètres!$B$3:$C$56,2,FALSE)*Paramètres!$K$14),IF(OR(AA71="",OR($D71="",$D71="NL",$D71="HORS LIGUE")),0,VLOOKUP(IF(OR(AA71="",OR($D71="",$D71="NL",$D71="HORS LIGUE")),"",COUNTIFS($D$5:$D$72,"&lt;&gt;"&amp;"",$D$5:$D$72,"&lt;&gt;"&amp;"NL",$D$5:$D$72,"&lt;&gt;"&amp;"HORS LIGUE",AA$5:AA$72,"&lt;"&amp;AA71)+1),Paramètres!$B$3:$C$56,2,FALSE)*Paramètres!$K$14))</f>
        <v>0</v>
      </c>
      <c r="AC71" s="46"/>
      <c r="AD71" s="2">
        <f>IF(AC$2="Bike &amp; Run",IF(ISNA(VLOOKUP(AC71,Paramètres!$B$3:$C$56,2,FALSE)),0,VLOOKUP(AC71,Paramètres!$B$3:$C$56,2,FALSE)*Paramètres!$K$15),IF(OR(AC71="",OR($D71="",$D71="NL",$D71="HORS LIGUE")),0,VLOOKUP(IF(OR(AC71="",OR($D71="",$D71="NL",$D71="HORS LIGUE")),"",COUNTIFS($D$5:$D$72,"&lt;&gt;"&amp;"",$D$5:$D$72,"&lt;&gt;"&amp;"NL",$D$5:$D$72,"&lt;&gt;"&amp;"HORS LIGUE",AC$5:AC$72,"&lt;"&amp;AC71)+1),Paramètres!$B$3:$C$56,2,FALSE)*Paramètres!$K$15))</f>
        <v>0</v>
      </c>
      <c r="AE71" s="46"/>
      <c r="AF71" s="2">
        <f>IF(AE$2="Bike &amp; Run",IF(ISNA(VLOOKUP(AE71,Paramètres!$B$3:$C$56,2,FALSE)),0,VLOOKUP(AE71,Paramètres!$B$3:$C$56,2,FALSE)*Paramètres!$K$16),IF(OR(AE71="",OR($D71="",$D71="NL",$D71="HORS LIGUE")),0,VLOOKUP(IF(OR(AE71="",OR($D71="",$D71="NL",$D71="HORS LIGUE")),"",COUNTIFS($D$5:$D$72,"&lt;&gt;"&amp;"",$D$5:$D$72,"&lt;&gt;"&amp;"NL",$D$5:$D$72,"&lt;&gt;"&amp;"HORS LIGUE",AE$5:AE$72,"&lt;"&amp;AE71)+1),Paramètres!$B$3:$C$56,2,FALSE)*Paramètres!$K$16))</f>
        <v>0</v>
      </c>
      <c r="AG71" s="46"/>
      <c r="AH71" s="2">
        <f>IF(AG$2="Bike &amp; Run",IF(ISNA(VLOOKUP(AG71,Paramètres!$B$3:$C$56,2,FALSE)),0,VLOOKUP(AG71,Paramètres!$B$3:$C$56,2,FALSE)*Paramètres!$K$17),IF(OR(AG71="",OR($D71="",$D71="NL",$D71="HORS LIGUE")),0,VLOOKUP(IF(OR(AG71="",OR($D71="",$D71="NL",$D71="HORS LIGUE")),"",COUNTIFS($D$5:$D$72,"&lt;&gt;"&amp;"",$D$5:$D$72,"&lt;&gt;"&amp;"NL",$D$5:$D$72,"&lt;&gt;"&amp;"HORS LIGUE",AG$5:AG$72,"&lt;"&amp;AG71)+1),Paramètres!$B$3:$C$56,2,FALSE)*Paramètres!$K$17))</f>
        <v>0</v>
      </c>
      <c r="AI71" s="40">
        <f t="shared" si="106"/>
        <v>0</v>
      </c>
      <c r="AJ71" s="3" t="str">
        <f t="shared" si="107"/>
        <v/>
      </c>
      <c r="AK71" s="5">
        <f t="shared" si="108"/>
        <v>0</v>
      </c>
      <c r="AL71" s="41">
        <f t="shared" si="109"/>
        <v>0</v>
      </c>
      <c r="AM71" s="33" t="str">
        <f t="shared" si="110"/>
        <v/>
      </c>
      <c r="AO71" s="22">
        <f t="shared" si="58"/>
        <v>0</v>
      </c>
      <c r="AP71">
        <f t="shared" si="59"/>
        <v>0</v>
      </c>
      <c r="AQ71">
        <f t="shared" si="60"/>
        <v>0</v>
      </c>
      <c r="AR71">
        <f t="shared" si="61"/>
        <v>0</v>
      </c>
      <c r="AS71">
        <f t="shared" si="62"/>
        <v>0</v>
      </c>
      <c r="AT71">
        <f t="shared" si="63"/>
        <v>0</v>
      </c>
      <c r="AU71">
        <f t="shared" si="64"/>
        <v>0</v>
      </c>
      <c r="AV71">
        <f t="shared" si="65"/>
        <v>0</v>
      </c>
      <c r="AW71">
        <f t="shared" si="66"/>
        <v>0</v>
      </c>
      <c r="AX71">
        <f t="shared" si="67"/>
        <v>0</v>
      </c>
      <c r="AY71">
        <f t="shared" si="68"/>
        <v>0</v>
      </c>
      <c r="AZ71">
        <f t="shared" si="69"/>
        <v>0</v>
      </c>
      <c r="BA71">
        <f t="shared" si="70"/>
        <v>0</v>
      </c>
      <c r="BB71">
        <f t="shared" si="71"/>
        <v>0</v>
      </c>
      <c r="BC71">
        <f t="shared" si="72"/>
        <v>0</v>
      </c>
      <c r="BD71">
        <f t="shared" si="73"/>
        <v>0</v>
      </c>
      <c r="BE71" s="22">
        <f t="shared" ref="BE71:BR71" si="113">BD71+LARGE($AO71:$BC71,BE$4)</f>
        <v>0</v>
      </c>
      <c r="BF71" s="22">
        <f t="shared" si="113"/>
        <v>0</v>
      </c>
      <c r="BG71" s="22">
        <f t="shared" si="113"/>
        <v>0</v>
      </c>
      <c r="BH71" s="22">
        <f t="shared" si="113"/>
        <v>0</v>
      </c>
      <c r="BI71" s="22">
        <f t="shared" si="113"/>
        <v>0</v>
      </c>
      <c r="BJ71" s="22">
        <f t="shared" si="113"/>
        <v>0</v>
      </c>
      <c r="BK71" s="22">
        <f t="shared" si="113"/>
        <v>0</v>
      </c>
      <c r="BL71" s="22">
        <f t="shared" si="113"/>
        <v>0</v>
      </c>
      <c r="BM71" s="22">
        <f t="shared" si="113"/>
        <v>0</v>
      </c>
      <c r="BN71" s="22">
        <f t="shared" si="113"/>
        <v>0</v>
      </c>
      <c r="BO71" s="22">
        <f t="shared" si="113"/>
        <v>0</v>
      </c>
      <c r="BP71" s="22">
        <f t="shared" si="113"/>
        <v>0</v>
      </c>
      <c r="BQ71" s="22">
        <f t="shared" si="113"/>
        <v>0</v>
      </c>
      <c r="BR71" s="22">
        <f t="shared" si="113"/>
        <v>0</v>
      </c>
    </row>
    <row r="72" spans="1:70" ht="16.5">
      <c r="A72" s="14" t="s">
        <v>1096</v>
      </c>
      <c r="B72" s="61" t="str">
        <f>IF(ISNA(VLOOKUP(A72,'Licenciés Jeunes 2023'!A:C,3,0)),"",VLOOKUP(A72,'Licenciés Jeunes 2023'!A:C,3,0))</f>
        <v/>
      </c>
      <c r="C72" s="32" t="str">
        <f>IF(ISNA(VLOOKUP(A72,'Licenciés Jeunes 2023'!A:C,2,0)),"",VLOOKUP(A72,'Licenciés Jeunes 2023'!A:C,2,0))</f>
        <v/>
      </c>
      <c r="D72" s="32" t="str">
        <f>IF(ISNA(VLOOKUP(A72,'Licenciés Jeunes 2023'!A:F,6,0)),"",VLOOKUP(A72,'Licenciés Jeunes 2023'!A:F,6,0))</f>
        <v/>
      </c>
      <c r="E72" s="6"/>
      <c r="F72" s="2">
        <f>IF(E$2="Bike &amp; Run",IF(ISNA(VLOOKUP(E72,Paramètres!$B$3:$C$56,2,FALSE)),0,VLOOKUP(E72,Paramètres!$B$3:$C$56,2,FALSE)*Paramètres!$K$3),IF(OR(E72="",OR($D72="",$D72="NL",$D72="HORS LIGUE")),0,VLOOKUP(IF(OR(E72="",OR($D72="",$D72="NL",$D72="HORS LIGUE")),"",COUNTIFS($D$5:$D$72,"&lt;&gt;"&amp;"",$D$5:$D$72,"&lt;&gt;"&amp;"NL",$D$5:$D$72,"&lt;&gt;"&amp;"HORS LIGUE",E$5:E$72,"&lt;"&amp;E72)+1),Paramètres!$B$3:$C$56,2,FALSE)*Paramètres!$K$3))</f>
        <v>0</v>
      </c>
      <c r="G72" s="4"/>
      <c r="H72" s="2">
        <f>IF(G$2="Bike &amp; Run",IF(ISNA(VLOOKUP(G72,Paramètres!$B$3:$C$56,2,FALSE)),0,VLOOKUP(G72,Paramètres!$B$3:$C$56,2,FALSE)*Paramètres!$K$4),IF(OR(G72="",OR($D72="",$D72="NL",$D72="HORS LIGUE")),0,VLOOKUP(IF(OR(G72="",OR($D72="",$D72="NL",$D72="HORS LIGUE")),"",COUNTIFS($D$5:$D$72,"&lt;&gt;"&amp;"",$D$5:$D$72,"&lt;&gt;"&amp;"NL",$D$5:$D$72,"&lt;&gt;"&amp;"HORS LIGUE",G$5:G$72,"&lt;"&amp;G72)+1),Paramètres!$B$3:$C$56,2,FALSE)*Paramètres!$K$4))</f>
        <v>0</v>
      </c>
      <c r="I72" s="36"/>
      <c r="J72" s="2">
        <f>IF(I$2="Bike &amp; Run",IF(ISNA(VLOOKUP(I72,Paramètres!$B$3:$C$56,2,FALSE)),0,VLOOKUP(I72,Paramètres!$B$3:$C$56,2,FALSE)*Paramètres!$K$5),IF(OR(I72="",OR($D72="",$D72="NL",$D72="HORS LIGUE")),0,VLOOKUP(IF(OR(I72="",OR($D72="",$D72="NL",$D72="HORS LIGUE")),"",COUNTIFS($D$5:$D$72,"&lt;&gt;"&amp;"",$D$5:$D$72,"&lt;&gt;"&amp;"NL",$D$5:$D$72,"&lt;&gt;"&amp;"HORS LIGUE",I$5:I$72,"&lt;"&amp;I72)+1),Paramètres!$B$3:$C$56,2,FALSE)*Paramètres!$K$5))</f>
        <v>0</v>
      </c>
      <c r="K72" s="4"/>
      <c r="L72" s="2">
        <f>IF(K$2="Bike &amp; Run",IF(ISNA(VLOOKUP(K72,Paramètres!$B$3:$C$56,2,FALSE)),0,VLOOKUP(K72,Paramètres!$B$3:$C$56,2,FALSE)*Paramètres!$K$6),IF(OR(K72="",OR($D72="",$D72="NL",$D72="HORS LIGUE")),0,VLOOKUP(IF(OR(K72="",OR($D72="",$D72="NL",$D72="HORS LIGUE")),"",COUNTIFS($D$5:$D$72,"&lt;&gt;"&amp;"",$D$5:$D$72,"&lt;&gt;"&amp;"NL",$D$5:$D$72,"&lt;&gt;"&amp;"HORS LIGUE",K$5:K$72,"&lt;"&amp;K72)+1),Paramètres!$B$3:$C$56,2,FALSE)*Paramètres!$K$6))</f>
        <v>0</v>
      </c>
      <c r="M72" s="4"/>
      <c r="N72" s="2">
        <f>IF(M$2="Bike &amp; Run",IF(ISNA(VLOOKUP(M72,Paramètres!$B$3:$C$56,2,FALSE)),0,VLOOKUP(M72,Paramètres!$B$3:$C$56,2,FALSE)*Paramètres!$K$7),IF(OR(M72="",OR($D72="",$D72="NL",$D72="HORS LIGUE")),0,VLOOKUP(IF(OR(M72="",OR($D72="",$D72="NL",$D72="HORS LIGUE")),"",COUNTIFS($D$5:$D$72,"&lt;&gt;"&amp;"",$D$5:$D$72,"&lt;&gt;"&amp;"NL",$D$5:$D$72,"&lt;&gt;"&amp;"HORS LIGUE",M$5:M$72,"&lt;"&amp;M72)+1),Paramètres!$B$3:$C$56,2,FALSE)*Paramètres!$K$7))</f>
        <v>0</v>
      </c>
      <c r="O72" s="46"/>
      <c r="P72" s="2">
        <f>IF(O$2="Bike &amp; Run",IF(ISNA(VLOOKUP(O72,Paramètres!$B$3:$C$56,2,FALSE)),0,VLOOKUP(O72,Paramètres!$B$3:$C$56,2,FALSE)*Paramètres!$K$8),IF(OR(O72="",OR($D72="",$D72="NL",$D72="HORS LIGUE")),0,VLOOKUP(IF(OR(O72="",OR($D72="",$D72="NL",$D72="HORS LIGUE")),"",COUNTIFS($D$5:$D$72,"&lt;&gt;"&amp;"",$D$5:$D$72,"&lt;&gt;"&amp;"NL",$D$5:$D$72,"&lt;&gt;"&amp;"HORS LIGUE",O$5:O$72,"&lt;"&amp;O72)+1),Paramètres!$B$3:$C$56,2,FALSE)*Paramètres!$K$8))</f>
        <v>0</v>
      </c>
      <c r="Q72" s="46"/>
      <c r="R72" s="2">
        <f>IF(Q$2="Bike &amp; Run",IF(ISNA(VLOOKUP(Q72,Paramètres!$B$3:$C$56,2,FALSE)),0,VLOOKUP(Q72,Paramètres!$B$3:$C$56,2,FALSE)*Paramètres!$K$9),IF(OR(Q72="",OR($D72="",$D72="NL",$D72="HORS LIGUE")),0,VLOOKUP(IF(OR(Q72="",OR($D72="",$D72="NL",$D72="HORS LIGUE")),"",COUNTIFS($D$5:$D$72,"&lt;&gt;"&amp;"",$D$5:$D$72,"&lt;&gt;"&amp;"NL",$D$5:$D$72,"&lt;&gt;"&amp;"HORS LIGUE",Q$5:Q$72,"&lt;"&amp;Q72)+1),Paramètres!$B$3:$C$56,2,FALSE)*Paramètres!$K$9))</f>
        <v>0</v>
      </c>
      <c r="S72" s="46"/>
      <c r="T72" s="2">
        <f>IF(S$2="Bike &amp; Run",IF(ISNA(VLOOKUP(S72,Paramètres!$B$3:$C$56,2,FALSE)),0,VLOOKUP(S72,Paramètres!$B$3:$C$56,2,FALSE)*Paramètres!$K$10),IF(OR(S72="",OR($D72="",$D72="NL",$D72="HORS LIGUE")),0,VLOOKUP(IF(OR(S72="",OR($D72="",$D72="NL",$D72="HORS LIGUE")),"",COUNTIFS($D$5:$D$72,"&lt;&gt;"&amp;"",$D$5:$D$72,"&lt;&gt;"&amp;"NL",$D$5:$D$72,"&lt;&gt;"&amp;"HORS LIGUE",S$5:S$72,"&lt;"&amp;S72)+1),Paramètres!$B$3:$C$56,2,FALSE)*Paramètres!$K$10))</f>
        <v>0</v>
      </c>
      <c r="U72" s="46"/>
      <c r="V72" s="2">
        <f>IF(U$2="Bike &amp; Run",IF(ISNA(VLOOKUP(U72,Paramètres!$B$3:$C$56,2,FALSE)),0,VLOOKUP(U72,Paramètres!$B$3:$C$56,2,FALSE)*Paramètres!$K$11),IF(OR(U72="",OR($D72="",$D72="NL",$D72="HORS LIGUE")),0,VLOOKUP(IF(OR(U72="",OR($D72="",$D72="NL",$D72="HORS LIGUE")),"",COUNTIFS($D$5:$D$72,"&lt;&gt;"&amp;"",$D$5:$D$72,"&lt;&gt;"&amp;"NL",$D$5:$D$72,"&lt;&gt;"&amp;"HORS LIGUE",U$5:U$72,"&lt;"&amp;U72)+1),Paramètres!$B$3:$C$56,2,FALSE)*Paramètres!$K$11))</f>
        <v>0</v>
      </c>
      <c r="W72" s="46"/>
      <c r="X72" s="2">
        <f>IF(W$2="Bike &amp; Run",IF(ISNA(VLOOKUP(W72,Paramètres!$B$3:$C$56,2,FALSE)),0,VLOOKUP(W72,Paramètres!$B$3:$C$56,2,FALSE)*Paramètres!$K$12),IF(OR(W72="",OR($D72="",$D72="NL",$D72="HORS LIGUE")),0,VLOOKUP(IF(OR(W72="",OR($D72="",$D72="NL",$D72="HORS LIGUE")),"",COUNTIFS($D$5:$D$72,"&lt;&gt;"&amp;"",$D$5:$D$72,"&lt;&gt;"&amp;"NL",$D$5:$D$72,"&lt;&gt;"&amp;"HORS LIGUE",W$5:W$72,"&lt;"&amp;W72)+1),Paramètres!$B$3:$C$56,2,FALSE)*Paramètres!$K$12))</f>
        <v>0</v>
      </c>
      <c r="Y72" s="46"/>
      <c r="Z72" s="2">
        <f>IF(Y$2="Bike &amp; Run",IF(ISNA(VLOOKUP(Y72,Paramètres!$B$3:$C$56,2,FALSE)),0,VLOOKUP(Y72,Paramètres!$B$3:$C$56,2,FALSE)*Paramètres!$K$13),IF(OR(Y72="",OR($D72="",$D72="NL",$D72="HORS LIGUE")),0,VLOOKUP(IF(OR(Y72="",OR($D72="",$D72="NL",$D72="HORS LIGUE")),"",COUNTIFS($D$5:$D$72,"&lt;&gt;"&amp;"",$D$5:$D$72,"&lt;&gt;"&amp;"NL",$D$5:$D$72,"&lt;&gt;"&amp;"HORS LIGUE",Y$5:Y$72,"&lt;"&amp;Y72)+1),Paramètres!$B$3:$C$56,2,FALSE)*Paramètres!$K$13))</f>
        <v>0</v>
      </c>
      <c r="AA72" s="46"/>
      <c r="AB72" s="2">
        <f>IF(AA$2="Bike &amp; Run",IF(ISNA(VLOOKUP(AA72,Paramètres!$B$3:$C$56,2,FALSE)),0,VLOOKUP(AA72,Paramètres!$B$3:$C$56,2,FALSE)*Paramètres!$K$14),IF(OR(AA72="",OR($D72="",$D72="NL",$D72="HORS LIGUE")),0,VLOOKUP(IF(OR(AA72="",OR($D72="",$D72="NL",$D72="HORS LIGUE")),"",COUNTIFS($D$5:$D$72,"&lt;&gt;"&amp;"",$D$5:$D$72,"&lt;&gt;"&amp;"NL",$D$5:$D$72,"&lt;&gt;"&amp;"HORS LIGUE",AA$5:AA$72,"&lt;"&amp;AA72)+1),Paramètres!$B$3:$C$56,2,FALSE)*Paramètres!$K$14))</f>
        <v>0</v>
      </c>
      <c r="AC72" s="46"/>
      <c r="AD72" s="2">
        <f>IF(AC$2="Bike &amp; Run",IF(ISNA(VLOOKUP(AC72,Paramètres!$B$3:$C$56,2,FALSE)),0,VLOOKUP(AC72,Paramètres!$B$3:$C$56,2,FALSE)*Paramètres!$K$15),IF(OR(AC72="",OR($D72="",$D72="NL",$D72="HORS LIGUE")),0,VLOOKUP(IF(OR(AC72="",OR($D72="",$D72="NL",$D72="HORS LIGUE")),"",COUNTIFS($D$5:$D$72,"&lt;&gt;"&amp;"",$D$5:$D$72,"&lt;&gt;"&amp;"NL",$D$5:$D$72,"&lt;&gt;"&amp;"HORS LIGUE",AC$5:AC$72,"&lt;"&amp;AC72)+1),Paramètres!$B$3:$C$56,2,FALSE)*Paramètres!$K$15))</f>
        <v>0</v>
      </c>
      <c r="AE72" s="46"/>
      <c r="AF72" s="2">
        <f>IF(AE$2="Bike &amp; Run",IF(ISNA(VLOOKUP(AE72,Paramètres!$B$3:$C$56,2,FALSE)),0,VLOOKUP(AE72,Paramètres!$B$3:$C$56,2,FALSE)*Paramètres!$K$16),IF(OR(AE72="",OR($D72="",$D72="NL",$D72="HORS LIGUE")),0,VLOOKUP(IF(OR(AE72="",OR($D72="",$D72="NL",$D72="HORS LIGUE")),"",COUNTIFS($D$5:$D$72,"&lt;&gt;"&amp;"",$D$5:$D$72,"&lt;&gt;"&amp;"NL",$D$5:$D$72,"&lt;&gt;"&amp;"HORS LIGUE",AE$5:AE$72,"&lt;"&amp;AE72)+1),Paramètres!$B$3:$C$56,2,FALSE)*Paramètres!$K$16))</f>
        <v>0</v>
      </c>
      <c r="AG72" s="46"/>
      <c r="AH72" s="2">
        <f>IF(AG$2="Bike &amp; Run",IF(ISNA(VLOOKUP(AG72,Paramètres!$B$3:$C$56,2,FALSE)),0,VLOOKUP(AG72,Paramètres!$B$3:$C$56,2,FALSE)*Paramètres!$K$17),IF(OR(AG72="",OR($D72="",$D72="NL",$D72="HORS LIGUE")),0,VLOOKUP(IF(OR(AG72="",OR($D72="",$D72="NL",$D72="HORS LIGUE")),"",COUNTIFS($D$5:$D$72,"&lt;&gt;"&amp;"",$D$5:$D$72,"&lt;&gt;"&amp;"NL",$D$5:$D$72,"&lt;&gt;"&amp;"HORS LIGUE",AG$5:AG$72,"&lt;"&amp;AG72)+1),Paramètres!$B$3:$C$56,2,FALSE)*Paramètres!$K$17))</f>
        <v>0</v>
      </c>
      <c r="AI72" s="40">
        <f t="shared" si="106"/>
        <v>0</v>
      </c>
      <c r="AJ72" s="3" t="str">
        <f t="shared" si="107"/>
        <v/>
      </c>
      <c r="AK72" s="5">
        <f t="shared" si="108"/>
        <v>0</v>
      </c>
      <c r="AL72" s="41">
        <f t="shared" si="109"/>
        <v>0</v>
      </c>
      <c r="AM72" s="33" t="str">
        <f t="shared" si="110"/>
        <v/>
      </c>
      <c r="AO72" s="22">
        <f t="shared" si="58"/>
        <v>0</v>
      </c>
      <c r="AP72">
        <f t="shared" si="59"/>
        <v>0</v>
      </c>
      <c r="AQ72">
        <f t="shared" si="60"/>
        <v>0</v>
      </c>
      <c r="AR72">
        <f t="shared" si="61"/>
        <v>0</v>
      </c>
      <c r="AS72">
        <f t="shared" si="62"/>
        <v>0</v>
      </c>
      <c r="AT72">
        <f t="shared" si="63"/>
        <v>0</v>
      </c>
      <c r="AU72">
        <f t="shared" si="64"/>
        <v>0</v>
      </c>
      <c r="AV72">
        <f t="shared" si="65"/>
        <v>0</v>
      </c>
      <c r="AW72">
        <f t="shared" si="66"/>
        <v>0</v>
      </c>
      <c r="AX72">
        <f t="shared" si="67"/>
        <v>0</v>
      </c>
      <c r="AY72">
        <f t="shared" si="68"/>
        <v>0</v>
      </c>
      <c r="AZ72">
        <f t="shared" si="69"/>
        <v>0</v>
      </c>
      <c r="BA72">
        <f t="shared" si="70"/>
        <v>0</v>
      </c>
      <c r="BB72">
        <f t="shared" si="71"/>
        <v>0</v>
      </c>
      <c r="BC72">
        <f t="shared" si="72"/>
        <v>0</v>
      </c>
      <c r="BD72">
        <f t="shared" si="73"/>
        <v>0</v>
      </c>
      <c r="BE72" s="22">
        <f t="shared" ref="BE72:BR72" si="114">BD72+LARGE($AO72:$BC72,BE$4)</f>
        <v>0</v>
      </c>
      <c r="BF72" s="22">
        <f t="shared" si="114"/>
        <v>0</v>
      </c>
      <c r="BG72" s="22">
        <f t="shared" si="114"/>
        <v>0</v>
      </c>
      <c r="BH72" s="22">
        <f t="shared" si="114"/>
        <v>0</v>
      </c>
      <c r="BI72" s="22">
        <f t="shared" si="114"/>
        <v>0</v>
      </c>
      <c r="BJ72" s="22">
        <f t="shared" si="114"/>
        <v>0</v>
      </c>
      <c r="BK72" s="22">
        <f t="shared" si="114"/>
        <v>0</v>
      </c>
      <c r="BL72" s="22">
        <f t="shared" si="114"/>
        <v>0</v>
      </c>
      <c r="BM72" s="22">
        <f t="shared" si="114"/>
        <v>0</v>
      </c>
      <c r="BN72" s="22">
        <f t="shared" si="114"/>
        <v>0</v>
      </c>
      <c r="BO72" s="22">
        <f t="shared" si="114"/>
        <v>0</v>
      </c>
      <c r="BP72" s="22">
        <f t="shared" si="114"/>
        <v>0</v>
      </c>
      <c r="BQ72" s="22">
        <f t="shared" si="114"/>
        <v>0</v>
      </c>
      <c r="BR72" s="22">
        <f t="shared" si="114"/>
        <v>0</v>
      </c>
    </row>
    <row r="73" spans="1:70" ht="16.5">
      <c r="A73" s="14" t="s">
        <v>1097</v>
      </c>
      <c r="B73" s="61" t="str">
        <f>IF(ISNA(VLOOKUP(A73,'Licenciés Jeunes 2023'!A:C,3,0)),"",VLOOKUP(A73,'Licenciés Jeunes 2023'!A:C,3,0))</f>
        <v/>
      </c>
      <c r="C73" s="32" t="str">
        <f>IF(ISNA(VLOOKUP(A73,'Licenciés Jeunes 2023'!A:C,2,0)),"",VLOOKUP(A73,'Licenciés Jeunes 2023'!A:C,2,0))</f>
        <v/>
      </c>
      <c r="D73" s="32" t="str">
        <f>IF(ISNA(VLOOKUP(A73,'Licenciés Jeunes 2023'!A:F,6,0)),"",VLOOKUP(A73,'Licenciés Jeunes 2023'!A:F,6,0))</f>
        <v/>
      </c>
      <c r="E73" s="6"/>
      <c r="F73" s="2">
        <f>IF(E$2="Bike &amp; Run",IF(ISNA(VLOOKUP(E73,Paramètres!$B$3:$C$56,2,FALSE)),0,VLOOKUP(E73,Paramètres!$B$3:$C$56,2,FALSE)*Paramètres!$K$3),IF(OR(E73="",OR($D73="",$D73="NL",$D73="HORS LIGUE")),0,VLOOKUP(IF(OR(E73="",OR($D73="",$D73="NL",$D73="HORS LIGUE")),"",COUNTIFS($D$5:$D$72,"&lt;&gt;"&amp;"",$D$5:$D$72,"&lt;&gt;"&amp;"NL",$D$5:$D$72,"&lt;&gt;"&amp;"HORS LIGUE",E$5:E$72,"&lt;"&amp;E73)+1),Paramètres!$B$3:$C$56,2,FALSE)*Paramètres!$K$3))</f>
        <v>0</v>
      </c>
      <c r="G73" s="4"/>
      <c r="H73" s="2">
        <f>IF(G$2="Bike &amp; Run",IF(ISNA(VLOOKUP(G73,Paramètres!$B$3:$C$56,2,FALSE)),0,VLOOKUP(G73,Paramètres!$B$3:$C$56,2,FALSE)*Paramètres!$K$4),IF(OR(G73="",OR($D73="",$D73="NL",$D73="HORS LIGUE")),0,VLOOKUP(IF(OR(G73="",OR($D73="",$D73="NL",$D73="HORS LIGUE")),"",COUNTIFS($D$5:$D$72,"&lt;&gt;"&amp;"",$D$5:$D$72,"&lt;&gt;"&amp;"NL",$D$5:$D$72,"&lt;&gt;"&amp;"HORS LIGUE",G$5:G$72,"&lt;"&amp;G73)+1),Paramètres!$B$3:$C$56,2,FALSE)*Paramètres!$K$4))</f>
        <v>0</v>
      </c>
      <c r="I73" s="36"/>
      <c r="J73" s="2">
        <f>IF(I$2="Bike &amp; Run",IF(ISNA(VLOOKUP(I73,Paramètres!$B$3:$C$56,2,FALSE)),0,VLOOKUP(I73,Paramètres!$B$3:$C$56,2,FALSE)*Paramètres!$K$5),IF(OR(I73="",OR($D73="",$D73="NL",$D73="HORS LIGUE")),0,VLOOKUP(IF(OR(I73="",OR($D73="",$D73="NL",$D73="HORS LIGUE")),"",COUNTIFS($D$5:$D$72,"&lt;&gt;"&amp;"",$D$5:$D$72,"&lt;&gt;"&amp;"NL",$D$5:$D$72,"&lt;&gt;"&amp;"HORS LIGUE",I$5:I$72,"&lt;"&amp;I73)+1),Paramètres!$B$3:$C$56,2,FALSE)*Paramètres!$K$5))</f>
        <v>0</v>
      </c>
      <c r="K73" s="4"/>
      <c r="L73" s="2">
        <f>IF(K$2="Bike &amp; Run",IF(ISNA(VLOOKUP(K73,Paramètres!$B$3:$C$56,2,FALSE)),0,VLOOKUP(K73,Paramètres!$B$3:$C$56,2,FALSE)*Paramètres!$K$6),IF(OR(K73="",OR($D73="",$D73="NL",$D73="HORS LIGUE")),0,VLOOKUP(IF(OR(K73="",OR($D73="",$D73="NL",$D73="HORS LIGUE")),"",COUNTIFS($D$5:$D$72,"&lt;&gt;"&amp;"",$D$5:$D$72,"&lt;&gt;"&amp;"NL",$D$5:$D$72,"&lt;&gt;"&amp;"HORS LIGUE",K$5:K$72,"&lt;"&amp;K73)+1),Paramètres!$B$3:$C$56,2,FALSE)*Paramètres!$K$6))</f>
        <v>0</v>
      </c>
      <c r="M73" s="4"/>
      <c r="N73" s="2">
        <f>IF(M$2="Bike &amp; Run",IF(ISNA(VLOOKUP(M73,Paramètres!$B$3:$C$56,2,FALSE)),0,VLOOKUP(M73,Paramètres!$B$3:$C$56,2,FALSE)*Paramètres!$K$7),IF(OR(M73="",OR($D73="",$D73="NL",$D73="HORS LIGUE")),0,VLOOKUP(IF(OR(M73="",OR($D73="",$D73="NL",$D73="HORS LIGUE")),"",COUNTIFS($D$5:$D$72,"&lt;&gt;"&amp;"",$D$5:$D$72,"&lt;&gt;"&amp;"NL",$D$5:$D$72,"&lt;&gt;"&amp;"HORS LIGUE",M$5:M$72,"&lt;"&amp;M73)+1),Paramètres!$B$3:$C$56,2,FALSE)*Paramètres!$K$7))</f>
        <v>0</v>
      </c>
      <c r="O73" s="46"/>
      <c r="P73" s="2">
        <f>IF(O$2="Bike &amp; Run",IF(ISNA(VLOOKUP(O73,Paramètres!$B$3:$C$56,2,FALSE)),0,VLOOKUP(O73,Paramètres!$B$3:$C$56,2,FALSE)*Paramètres!$K$8),IF(OR(O73="",OR($D73="",$D73="NL",$D73="HORS LIGUE")),0,VLOOKUP(IF(OR(O73="",OR($D73="",$D73="NL",$D73="HORS LIGUE")),"",COUNTIFS($D$5:$D$72,"&lt;&gt;"&amp;"",$D$5:$D$72,"&lt;&gt;"&amp;"NL",$D$5:$D$72,"&lt;&gt;"&amp;"HORS LIGUE",O$5:O$72,"&lt;"&amp;O73)+1),Paramètres!$B$3:$C$56,2,FALSE)*Paramètres!$K$8))</f>
        <v>0</v>
      </c>
      <c r="Q73" s="46"/>
      <c r="R73" s="2">
        <f>IF(Q$2="Bike &amp; Run",IF(ISNA(VLOOKUP(Q73,Paramètres!$B$3:$C$56,2,FALSE)),0,VLOOKUP(Q73,Paramètres!$B$3:$C$56,2,FALSE)*Paramètres!$K$9),IF(OR(Q73="",OR($D73="",$D73="NL",$D73="HORS LIGUE")),0,VLOOKUP(IF(OR(Q73="",OR($D73="",$D73="NL",$D73="HORS LIGUE")),"",COUNTIFS($D$5:$D$72,"&lt;&gt;"&amp;"",$D$5:$D$72,"&lt;&gt;"&amp;"NL",$D$5:$D$72,"&lt;&gt;"&amp;"HORS LIGUE",Q$5:Q$72,"&lt;"&amp;Q73)+1),Paramètres!$B$3:$C$56,2,FALSE)*Paramètres!$K$9))</f>
        <v>0</v>
      </c>
      <c r="S73" s="46"/>
      <c r="T73" s="2">
        <f>IF(S$2="Bike &amp; Run",IF(ISNA(VLOOKUP(S73,Paramètres!$B$3:$C$56,2,FALSE)),0,VLOOKUP(S73,Paramètres!$B$3:$C$56,2,FALSE)*Paramètres!$K$10),IF(OR(S73="",OR($D73="",$D73="NL",$D73="HORS LIGUE")),0,VLOOKUP(IF(OR(S73="",OR($D73="",$D73="NL",$D73="HORS LIGUE")),"",COUNTIFS($D$5:$D$72,"&lt;&gt;"&amp;"",$D$5:$D$72,"&lt;&gt;"&amp;"NL",$D$5:$D$72,"&lt;&gt;"&amp;"HORS LIGUE",S$5:S$72,"&lt;"&amp;S73)+1),Paramètres!$B$3:$C$56,2,FALSE)*Paramètres!$K$10))</f>
        <v>0</v>
      </c>
      <c r="U73" s="46"/>
      <c r="V73" s="2">
        <f>IF(U$2="Bike &amp; Run",IF(ISNA(VLOOKUP(U73,Paramètres!$B$3:$C$56,2,FALSE)),0,VLOOKUP(U73,Paramètres!$B$3:$C$56,2,FALSE)*Paramètres!$K$11),IF(OR(U73="",OR($D73="",$D73="NL",$D73="HORS LIGUE")),0,VLOOKUP(IF(OR(U73="",OR($D73="",$D73="NL",$D73="HORS LIGUE")),"",COUNTIFS($D$5:$D$72,"&lt;&gt;"&amp;"",$D$5:$D$72,"&lt;&gt;"&amp;"NL",$D$5:$D$72,"&lt;&gt;"&amp;"HORS LIGUE",U$5:U$72,"&lt;"&amp;U73)+1),Paramètres!$B$3:$C$56,2,FALSE)*Paramètres!$K$11))</f>
        <v>0</v>
      </c>
      <c r="W73" s="46"/>
      <c r="X73" s="2">
        <f>IF(W$2="Bike &amp; Run",IF(ISNA(VLOOKUP(W73,Paramètres!$B$3:$C$56,2,FALSE)),0,VLOOKUP(W73,Paramètres!$B$3:$C$56,2,FALSE)*Paramètres!$K$12),IF(OR(W73="",OR($D73="",$D73="NL",$D73="HORS LIGUE")),0,VLOOKUP(IF(OR(W73="",OR($D73="",$D73="NL",$D73="HORS LIGUE")),"",COUNTIFS($D$5:$D$72,"&lt;&gt;"&amp;"",$D$5:$D$72,"&lt;&gt;"&amp;"NL",$D$5:$D$72,"&lt;&gt;"&amp;"HORS LIGUE",W$5:W$72,"&lt;"&amp;W73)+1),Paramètres!$B$3:$C$56,2,FALSE)*Paramètres!$K$12))</f>
        <v>0</v>
      </c>
      <c r="Y73" s="46"/>
      <c r="Z73" s="2">
        <f>IF(Y$2="Bike &amp; Run",IF(ISNA(VLOOKUP(Y73,Paramètres!$B$3:$C$56,2,FALSE)),0,VLOOKUP(Y73,Paramètres!$B$3:$C$56,2,FALSE)*Paramètres!$K$13),IF(OR(Y73="",OR($D73="",$D73="NL",$D73="HORS LIGUE")),0,VLOOKUP(IF(OR(Y73="",OR($D73="",$D73="NL",$D73="HORS LIGUE")),"",COUNTIFS($D$5:$D$72,"&lt;&gt;"&amp;"",$D$5:$D$72,"&lt;&gt;"&amp;"NL",$D$5:$D$72,"&lt;&gt;"&amp;"HORS LIGUE",Y$5:Y$72,"&lt;"&amp;Y73)+1),Paramètres!$B$3:$C$56,2,FALSE)*Paramètres!$K$13))</f>
        <v>0</v>
      </c>
      <c r="AA73" s="46"/>
      <c r="AB73" s="2">
        <f>IF(AA$2="Bike &amp; Run",IF(ISNA(VLOOKUP(AA73,Paramètres!$B$3:$C$56,2,FALSE)),0,VLOOKUP(AA73,Paramètres!$B$3:$C$56,2,FALSE)*Paramètres!$K$14),IF(OR(AA73="",OR($D73="",$D73="NL",$D73="HORS LIGUE")),0,VLOOKUP(IF(OR(AA73="",OR($D73="",$D73="NL",$D73="HORS LIGUE")),"",COUNTIFS($D$5:$D$72,"&lt;&gt;"&amp;"",$D$5:$D$72,"&lt;&gt;"&amp;"NL",$D$5:$D$72,"&lt;&gt;"&amp;"HORS LIGUE",AA$5:AA$72,"&lt;"&amp;AA73)+1),Paramètres!$B$3:$C$56,2,FALSE)*Paramètres!$K$14))</f>
        <v>0</v>
      </c>
      <c r="AC73" s="46"/>
      <c r="AD73" s="2">
        <f>IF(AC$2="Bike &amp; Run",IF(ISNA(VLOOKUP(AC73,Paramètres!$B$3:$C$56,2,FALSE)),0,VLOOKUP(AC73,Paramètres!$B$3:$C$56,2,FALSE)*Paramètres!$K$15),IF(OR(AC73="",OR($D73="",$D73="NL",$D73="HORS LIGUE")),0,VLOOKUP(IF(OR(AC73="",OR($D73="",$D73="NL",$D73="HORS LIGUE")),"",COUNTIFS($D$5:$D$72,"&lt;&gt;"&amp;"",$D$5:$D$72,"&lt;&gt;"&amp;"NL",$D$5:$D$72,"&lt;&gt;"&amp;"HORS LIGUE",AC$5:AC$72,"&lt;"&amp;AC73)+1),Paramètres!$B$3:$C$56,2,FALSE)*Paramètres!$K$15))</f>
        <v>0</v>
      </c>
      <c r="AE73" s="46"/>
      <c r="AF73" s="2">
        <f>IF(AE$2="Bike &amp; Run",IF(ISNA(VLOOKUP(AE73,Paramètres!$B$3:$C$56,2,FALSE)),0,VLOOKUP(AE73,Paramètres!$B$3:$C$56,2,FALSE)*Paramètres!$K$16),IF(OR(AE73="",OR($D73="",$D73="NL",$D73="HORS LIGUE")),0,VLOOKUP(IF(OR(AE73="",OR($D73="",$D73="NL",$D73="HORS LIGUE")),"",COUNTIFS($D$5:$D$72,"&lt;&gt;"&amp;"",$D$5:$D$72,"&lt;&gt;"&amp;"NL",$D$5:$D$72,"&lt;&gt;"&amp;"HORS LIGUE",AE$5:AE$72,"&lt;"&amp;AE73)+1),Paramètres!$B$3:$C$56,2,FALSE)*Paramètres!$K$16))</f>
        <v>0</v>
      </c>
      <c r="AG73" s="46"/>
      <c r="AH73" s="2">
        <f>IF(AG$2="Bike &amp; Run",IF(ISNA(VLOOKUP(AG73,Paramètres!$B$3:$C$56,2,FALSE)),0,VLOOKUP(AG73,Paramètres!$B$3:$C$56,2,FALSE)*Paramètres!$K$17),IF(OR(AG73="",OR($D73="",$D73="NL",$D73="HORS LIGUE")),0,VLOOKUP(IF(OR(AG73="",OR($D73="",$D73="NL",$D73="HORS LIGUE")),"",COUNTIFS($D$5:$D$72,"&lt;&gt;"&amp;"",$D$5:$D$72,"&lt;&gt;"&amp;"NL",$D$5:$D$72,"&lt;&gt;"&amp;"HORS LIGUE",AG$5:AG$72,"&lt;"&amp;AG73)+1),Paramètres!$B$3:$C$56,2,FALSE)*Paramètres!$K$17))</f>
        <v>0</v>
      </c>
      <c r="AI73" s="40">
        <f t="shared" si="106"/>
        <v>0</v>
      </c>
      <c r="AJ73" s="3" t="str">
        <f t="shared" si="107"/>
        <v/>
      </c>
      <c r="AK73" s="5">
        <f t="shared" si="108"/>
        <v>0</v>
      </c>
      <c r="AL73" s="41" t="e">
        <f t="shared" si="109"/>
        <v>#REF!</v>
      </c>
      <c r="AM73" s="33" t="e">
        <f t="shared" si="110"/>
        <v>#REF!</v>
      </c>
    </row>
    <row r="74" spans="1:70" ht="16.5">
      <c r="A74" s="14" t="s">
        <v>1104</v>
      </c>
      <c r="B74" s="61" t="str">
        <f>IF(ISNA(VLOOKUP(A74,'Licenciés Jeunes 2023'!A:C,3,0)),"",VLOOKUP(A74,'Licenciés Jeunes 2023'!A:C,3,0))</f>
        <v/>
      </c>
      <c r="C74" s="32" t="str">
        <f>IF(ISNA(VLOOKUP(A74,'Licenciés Jeunes 2023'!A:C,2,0)),"",VLOOKUP(A74,'Licenciés Jeunes 2023'!A:C,2,0))</f>
        <v/>
      </c>
      <c r="D74" s="32" t="str">
        <f>IF(ISNA(VLOOKUP(A74,'Licenciés Jeunes 2023'!A:F,6,0)),"",VLOOKUP(A74,'Licenciés Jeunes 2023'!A:F,6,0))</f>
        <v/>
      </c>
      <c r="E74" s="6"/>
      <c r="F74" s="2">
        <f>IF(E$2="Bike &amp; Run",IF(ISNA(VLOOKUP(E74,Paramètres!$B$3:$C$56,2,FALSE)),0,VLOOKUP(E74,Paramètres!$B$3:$C$56,2,FALSE)*Paramètres!$K$3),IF(OR(E74="",OR($D74="",$D74="NL",$D74="HORS LIGUE")),0,VLOOKUP(IF(OR(E74="",OR($D74="",$D74="NL",$D74="HORS LIGUE")),"",COUNTIFS($D$5:$D$72,"&lt;&gt;"&amp;"",$D$5:$D$72,"&lt;&gt;"&amp;"NL",$D$5:$D$72,"&lt;&gt;"&amp;"HORS LIGUE",E$5:E$72,"&lt;"&amp;E74)+1),Paramètres!$B$3:$C$56,2,FALSE)*Paramètres!$K$3))</f>
        <v>0</v>
      </c>
      <c r="G74" s="4"/>
      <c r="H74" s="2">
        <f>IF(G$2="Bike &amp; Run",IF(ISNA(VLOOKUP(G74,Paramètres!$B$3:$C$56,2,FALSE)),0,VLOOKUP(G74,Paramètres!$B$3:$C$56,2,FALSE)*Paramètres!$K$4),IF(OR(G74="",OR($D74="",$D74="NL",$D74="HORS LIGUE")),0,VLOOKUP(IF(OR(G74="",OR($D74="",$D74="NL",$D74="HORS LIGUE")),"",COUNTIFS($D$5:$D$72,"&lt;&gt;"&amp;"",$D$5:$D$72,"&lt;&gt;"&amp;"NL",$D$5:$D$72,"&lt;&gt;"&amp;"HORS LIGUE",G$5:G$72,"&lt;"&amp;G74)+1),Paramètres!$B$3:$C$56,2,FALSE)*Paramètres!$K$4))</f>
        <v>0</v>
      </c>
      <c r="I74" s="36"/>
      <c r="J74" s="2">
        <f>IF(I$2="Bike &amp; Run",IF(ISNA(VLOOKUP(I74,Paramètres!$B$3:$C$56,2,FALSE)),0,VLOOKUP(I74,Paramètres!$B$3:$C$56,2,FALSE)*Paramètres!$K$5),IF(OR(I74="",OR($D74="",$D74="NL",$D74="HORS LIGUE")),0,VLOOKUP(IF(OR(I74="",OR($D74="",$D74="NL",$D74="HORS LIGUE")),"",COUNTIFS($D$5:$D$72,"&lt;&gt;"&amp;"",$D$5:$D$72,"&lt;&gt;"&amp;"NL",$D$5:$D$72,"&lt;&gt;"&amp;"HORS LIGUE",I$5:I$72,"&lt;"&amp;I74)+1),Paramètres!$B$3:$C$56,2,FALSE)*Paramètres!$K$5))</f>
        <v>0</v>
      </c>
      <c r="K74" s="4"/>
      <c r="L74" s="2">
        <f>IF(K$2="Bike &amp; Run",IF(ISNA(VLOOKUP(K74,Paramètres!$B$3:$C$56,2,FALSE)),0,VLOOKUP(K74,Paramètres!$B$3:$C$56,2,FALSE)*Paramètres!$K$6),IF(OR(K74="",OR($D74="",$D74="NL",$D74="HORS LIGUE")),0,VLOOKUP(IF(OR(K74="",OR($D74="",$D74="NL",$D74="HORS LIGUE")),"",COUNTIFS($D$5:$D$72,"&lt;&gt;"&amp;"",$D$5:$D$72,"&lt;&gt;"&amp;"NL",$D$5:$D$72,"&lt;&gt;"&amp;"HORS LIGUE",K$5:K$72,"&lt;"&amp;K74)+1),Paramètres!$B$3:$C$56,2,FALSE)*Paramètres!$K$6))</f>
        <v>0</v>
      </c>
      <c r="M74" s="4"/>
      <c r="N74" s="2">
        <f>IF(M$2="Bike &amp; Run",IF(ISNA(VLOOKUP(M74,Paramètres!$B$3:$C$56,2,FALSE)),0,VLOOKUP(M74,Paramètres!$B$3:$C$56,2,FALSE)*Paramètres!$K$7),IF(OR(M74="",OR($D74="",$D74="NL",$D74="HORS LIGUE")),0,VLOOKUP(IF(OR(M74="",OR($D74="",$D74="NL",$D74="HORS LIGUE")),"",COUNTIFS($D$5:$D$72,"&lt;&gt;"&amp;"",$D$5:$D$72,"&lt;&gt;"&amp;"NL",$D$5:$D$72,"&lt;&gt;"&amp;"HORS LIGUE",M$5:M$72,"&lt;"&amp;M74)+1),Paramètres!$B$3:$C$56,2,FALSE)*Paramètres!$K$7))</f>
        <v>0</v>
      </c>
      <c r="O74" s="46"/>
      <c r="P74" s="2">
        <f>IF(O$2="Bike &amp; Run",IF(ISNA(VLOOKUP(O74,Paramètres!$B$3:$C$56,2,FALSE)),0,VLOOKUP(O74,Paramètres!$B$3:$C$56,2,FALSE)*Paramètres!$K$8),IF(OR(O74="",OR($D74="",$D74="NL",$D74="HORS LIGUE")),0,VLOOKUP(IF(OR(O74="",OR($D74="",$D74="NL",$D74="HORS LIGUE")),"",COUNTIFS($D$5:$D$72,"&lt;&gt;"&amp;"",$D$5:$D$72,"&lt;&gt;"&amp;"NL",$D$5:$D$72,"&lt;&gt;"&amp;"HORS LIGUE",O$5:O$72,"&lt;"&amp;O74)+1),Paramètres!$B$3:$C$56,2,FALSE)*Paramètres!$K$8))</f>
        <v>0</v>
      </c>
      <c r="Q74" s="46"/>
      <c r="R74" s="2">
        <f>IF(Q$2="Bike &amp; Run",IF(ISNA(VLOOKUP(Q74,Paramètres!$B$3:$C$56,2,FALSE)),0,VLOOKUP(Q74,Paramètres!$B$3:$C$56,2,FALSE)*Paramètres!$K$9),IF(OR(Q74="",OR($D74="",$D74="NL",$D74="HORS LIGUE")),0,VLOOKUP(IF(OR(Q74="",OR($D74="",$D74="NL",$D74="HORS LIGUE")),"",COUNTIFS($D$5:$D$72,"&lt;&gt;"&amp;"",$D$5:$D$72,"&lt;&gt;"&amp;"NL",$D$5:$D$72,"&lt;&gt;"&amp;"HORS LIGUE",Q$5:Q$72,"&lt;"&amp;Q74)+1),Paramètres!$B$3:$C$56,2,FALSE)*Paramètres!$K$9))</f>
        <v>0</v>
      </c>
      <c r="S74" s="46"/>
      <c r="T74" s="2">
        <f>IF(S$2="Bike &amp; Run",IF(ISNA(VLOOKUP(S74,Paramètres!$B$3:$C$56,2,FALSE)),0,VLOOKUP(S74,Paramètres!$B$3:$C$56,2,FALSE)*Paramètres!$K$10),IF(OR(S74="",OR($D74="",$D74="NL",$D74="HORS LIGUE")),0,VLOOKUP(IF(OR(S74="",OR($D74="",$D74="NL",$D74="HORS LIGUE")),"",COUNTIFS($D$5:$D$72,"&lt;&gt;"&amp;"",$D$5:$D$72,"&lt;&gt;"&amp;"NL",$D$5:$D$72,"&lt;&gt;"&amp;"HORS LIGUE",S$5:S$72,"&lt;"&amp;S74)+1),Paramètres!$B$3:$C$56,2,FALSE)*Paramètres!$K$10))</f>
        <v>0</v>
      </c>
      <c r="U74" s="46"/>
      <c r="V74" s="2">
        <f>IF(U$2="Bike &amp; Run",IF(ISNA(VLOOKUP(U74,Paramètres!$B$3:$C$56,2,FALSE)),0,VLOOKUP(U74,Paramètres!$B$3:$C$56,2,FALSE)*Paramètres!$K$11),IF(OR(U74="",OR($D74="",$D74="NL",$D74="HORS LIGUE")),0,VLOOKUP(IF(OR(U74="",OR($D74="",$D74="NL",$D74="HORS LIGUE")),"",COUNTIFS($D$5:$D$72,"&lt;&gt;"&amp;"",$D$5:$D$72,"&lt;&gt;"&amp;"NL",$D$5:$D$72,"&lt;&gt;"&amp;"HORS LIGUE",U$5:U$72,"&lt;"&amp;U74)+1),Paramètres!$B$3:$C$56,2,FALSE)*Paramètres!$K$11))</f>
        <v>0</v>
      </c>
      <c r="W74" s="46"/>
      <c r="X74" s="2">
        <f>IF(W$2="Bike &amp; Run",IF(ISNA(VLOOKUP(W74,Paramètres!$B$3:$C$56,2,FALSE)),0,VLOOKUP(W74,Paramètres!$B$3:$C$56,2,FALSE)*Paramètres!$K$12),IF(OR(W74="",OR($D74="",$D74="NL",$D74="HORS LIGUE")),0,VLOOKUP(IF(OR(W74="",OR($D74="",$D74="NL",$D74="HORS LIGUE")),"",COUNTIFS($D$5:$D$72,"&lt;&gt;"&amp;"",$D$5:$D$72,"&lt;&gt;"&amp;"NL",$D$5:$D$72,"&lt;&gt;"&amp;"HORS LIGUE",W$5:W$72,"&lt;"&amp;W74)+1),Paramètres!$B$3:$C$56,2,FALSE)*Paramètres!$K$12))</f>
        <v>0</v>
      </c>
      <c r="Y74" s="46"/>
      <c r="Z74" s="2">
        <f>IF(Y$2="Bike &amp; Run",IF(ISNA(VLOOKUP(Y74,Paramètres!$B$3:$C$56,2,FALSE)),0,VLOOKUP(Y74,Paramètres!$B$3:$C$56,2,FALSE)*Paramètres!$K$13),IF(OR(Y74="",OR($D74="",$D74="NL",$D74="HORS LIGUE")),0,VLOOKUP(IF(OR(Y74="",OR($D74="",$D74="NL",$D74="HORS LIGUE")),"",COUNTIFS($D$5:$D$72,"&lt;&gt;"&amp;"",$D$5:$D$72,"&lt;&gt;"&amp;"NL",$D$5:$D$72,"&lt;&gt;"&amp;"HORS LIGUE",Y$5:Y$72,"&lt;"&amp;Y74)+1),Paramètres!$B$3:$C$56,2,FALSE)*Paramètres!$K$13))</f>
        <v>0</v>
      </c>
      <c r="AA74" s="46"/>
      <c r="AB74" s="2">
        <f>IF(AA$2="Bike &amp; Run",IF(ISNA(VLOOKUP(AA74,Paramètres!$B$3:$C$56,2,FALSE)),0,VLOOKUP(AA74,Paramètres!$B$3:$C$56,2,FALSE)*Paramètres!$K$14),IF(OR(AA74="",OR($D74="",$D74="NL",$D74="HORS LIGUE")),0,VLOOKUP(IF(OR(AA74="",OR($D74="",$D74="NL",$D74="HORS LIGUE")),"",COUNTIFS($D$5:$D$72,"&lt;&gt;"&amp;"",$D$5:$D$72,"&lt;&gt;"&amp;"NL",$D$5:$D$72,"&lt;&gt;"&amp;"HORS LIGUE",AA$5:AA$72,"&lt;"&amp;AA74)+1),Paramètres!$B$3:$C$56,2,FALSE)*Paramètres!$K$14))</f>
        <v>0</v>
      </c>
      <c r="AC74" s="46"/>
      <c r="AD74" s="2">
        <f>IF(AC$2="Bike &amp; Run",IF(ISNA(VLOOKUP(AC74,Paramètres!$B$3:$C$56,2,FALSE)),0,VLOOKUP(AC74,Paramètres!$B$3:$C$56,2,FALSE)*Paramètres!$K$15),IF(OR(AC74="",OR($D74="",$D74="NL",$D74="HORS LIGUE")),0,VLOOKUP(IF(OR(AC74="",OR($D74="",$D74="NL",$D74="HORS LIGUE")),"",COUNTIFS($D$5:$D$72,"&lt;&gt;"&amp;"",$D$5:$D$72,"&lt;&gt;"&amp;"NL",$D$5:$D$72,"&lt;&gt;"&amp;"HORS LIGUE",AC$5:AC$72,"&lt;"&amp;AC74)+1),Paramètres!$B$3:$C$56,2,FALSE)*Paramètres!$K$15))</f>
        <v>0</v>
      </c>
      <c r="AE74" s="46"/>
      <c r="AF74" s="2">
        <f>IF(AE$2="Bike &amp; Run",IF(ISNA(VLOOKUP(AE74,Paramètres!$B$3:$C$56,2,FALSE)),0,VLOOKUP(AE74,Paramètres!$B$3:$C$56,2,FALSE)*Paramètres!$K$16),IF(OR(AE74="",OR($D74="",$D74="NL",$D74="HORS LIGUE")),0,VLOOKUP(IF(OR(AE74="",OR($D74="",$D74="NL",$D74="HORS LIGUE")),"",COUNTIFS($D$5:$D$72,"&lt;&gt;"&amp;"",$D$5:$D$72,"&lt;&gt;"&amp;"NL",$D$5:$D$72,"&lt;&gt;"&amp;"HORS LIGUE",AE$5:AE$72,"&lt;"&amp;AE74)+1),Paramètres!$B$3:$C$56,2,FALSE)*Paramètres!$K$16))</f>
        <v>0</v>
      </c>
      <c r="AG74" s="46"/>
      <c r="AH74" s="2">
        <f>IF(AG$2="Bike &amp; Run",IF(ISNA(VLOOKUP(AG74,Paramètres!$B$3:$C$56,2,FALSE)),0,VLOOKUP(AG74,Paramètres!$B$3:$C$56,2,FALSE)*Paramètres!$K$17),IF(OR(AG74="",OR($D74="",$D74="NL",$D74="HORS LIGUE")),0,VLOOKUP(IF(OR(AG74="",OR($D74="",$D74="NL",$D74="HORS LIGUE")),"",COUNTIFS($D$5:$D$72,"&lt;&gt;"&amp;"",$D$5:$D$72,"&lt;&gt;"&amp;"NL",$D$5:$D$72,"&lt;&gt;"&amp;"HORS LIGUE",AG$5:AG$72,"&lt;"&amp;AG74)+1),Paramètres!$B$3:$C$56,2,FALSE)*Paramètres!$K$17))</f>
        <v>0</v>
      </c>
      <c r="AI74" s="40">
        <f t="shared" si="106"/>
        <v>0</v>
      </c>
      <c r="AJ74" s="3" t="str">
        <f t="shared" si="107"/>
        <v/>
      </c>
      <c r="AK74" s="5">
        <f t="shared" si="108"/>
        <v>0</v>
      </c>
      <c r="AL74" s="41" t="e">
        <f t="shared" si="109"/>
        <v>#REF!</v>
      </c>
      <c r="AM74" s="33" t="e">
        <f t="shared" si="110"/>
        <v>#REF!</v>
      </c>
    </row>
    <row r="75" spans="1:70" ht="16.5">
      <c r="A75" s="14" t="s">
        <v>1111</v>
      </c>
      <c r="B75" s="61" t="str">
        <f>IF(ISNA(VLOOKUP(A75,'Licenciés Jeunes 2023'!A:C,3,0)),"",VLOOKUP(A75,'Licenciés Jeunes 2023'!A:C,3,0))</f>
        <v/>
      </c>
      <c r="C75" s="32" t="str">
        <f>IF(ISNA(VLOOKUP(A75,'Licenciés Jeunes 2023'!A:C,2,0)),"",VLOOKUP(A75,'Licenciés Jeunes 2023'!A:C,2,0))</f>
        <v/>
      </c>
      <c r="D75" s="32" t="str">
        <f>IF(ISNA(VLOOKUP(A75,'Licenciés Jeunes 2023'!A:F,6,0)),"",VLOOKUP(A75,'Licenciés Jeunes 2023'!A:F,6,0))</f>
        <v/>
      </c>
      <c r="E75" s="6"/>
      <c r="F75" s="2">
        <f>IF(E$2="Bike &amp; Run",IF(ISNA(VLOOKUP(E75,Paramètres!$B$3:$C$56,2,FALSE)),0,VLOOKUP(E75,Paramètres!$B$3:$C$56,2,FALSE)*Paramètres!$K$3),IF(OR(E75="",OR($D75="",$D75="NL",$D75="HORS LIGUE")),0,VLOOKUP(IF(OR(E75="",OR($D75="",$D75="NL",$D75="HORS LIGUE")),"",COUNTIFS($D$5:$D$72,"&lt;&gt;"&amp;"",$D$5:$D$72,"&lt;&gt;"&amp;"NL",$D$5:$D$72,"&lt;&gt;"&amp;"HORS LIGUE",E$5:E$72,"&lt;"&amp;E75)+1),Paramètres!$B$3:$C$56,2,FALSE)*Paramètres!$K$3))</f>
        <v>0</v>
      </c>
      <c r="G75" s="4"/>
      <c r="H75" s="2">
        <f>IF(G$2="Bike &amp; Run",IF(ISNA(VLOOKUP(G75,Paramètres!$B$3:$C$56,2,FALSE)),0,VLOOKUP(G75,Paramètres!$B$3:$C$56,2,FALSE)*Paramètres!$K$4),IF(OR(G75="",OR($D75="",$D75="NL",$D75="HORS LIGUE")),0,VLOOKUP(IF(OR(G75="",OR($D75="",$D75="NL",$D75="HORS LIGUE")),"",COUNTIFS($D$5:$D$72,"&lt;&gt;"&amp;"",$D$5:$D$72,"&lt;&gt;"&amp;"NL",$D$5:$D$72,"&lt;&gt;"&amp;"HORS LIGUE",G$5:G$72,"&lt;"&amp;G75)+1),Paramètres!$B$3:$C$56,2,FALSE)*Paramètres!$K$4))</f>
        <v>0</v>
      </c>
      <c r="I75" s="36"/>
      <c r="J75" s="2">
        <f>IF(I$2="Bike &amp; Run",IF(ISNA(VLOOKUP(I75,Paramètres!$B$3:$C$56,2,FALSE)),0,VLOOKUP(I75,Paramètres!$B$3:$C$56,2,FALSE)*Paramètres!$K$5),IF(OR(I75="",OR($D75="",$D75="NL",$D75="HORS LIGUE")),0,VLOOKUP(IF(OR(I75="",OR($D75="",$D75="NL",$D75="HORS LIGUE")),"",COUNTIFS($D$5:$D$72,"&lt;&gt;"&amp;"",$D$5:$D$72,"&lt;&gt;"&amp;"NL",$D$5:$D$72,"&lt;&gt;"&amp;"HORS LIGUE",I$5:I$72,"&lt;"&amp;I75)+1),Paramètres!$B$3:$C$56,2,FALSE)*Paramètres!$K$5))</f>
        <v>0</v>
      </c>
      <c r="K75" s="4"/>
      <c r="L75" s="2">
        <f>IF(K$2="Bike &amp; Run",IF(ISNA(VLOOKUP(K75,Paramètres!$B$3:$C$56,2,FALSE)),0,VLOOKUP(K75,Paramètres!$B$3:$C$56,2,FALSE)*Paramètres!$K$6),IF(OR(K75="",OR($D75="",$D75="NL",$D75="HORS LIGUE")),0,VLOOKUP(IF(OR(K75="",OR($D75="",$D75="NL",$D75="HORS LIGUE")),"",COUNTIFS($D$5:$D$72,"&lt;&gt;"&amp;"",$D$5:$D$72,"&lt;&gt;"&amp;"NL",$D$5:$D$72,"&lt;&gt;"&amp;"HORS LIGUE",K$5:K$72,"&lt;"&amp;K75)+1),Paramètres!$B$3:$C$56,2,FALSE)*Paramètres!$K$6))</f>
        <v>0</v>
      </c>
      <c r="M75" s="4"/>
      <c r="N75" s="2">
        <f>IF(M$2="Bike &amp; Run",IF(ISNA(VLOOKUP(M75,Paramètres!$B$3:$C$56,2,FALSE)),0,VLOOKUP(M75,Paramètres!$B$3:$C$56,2,FALSE)*Paramètres!$K$7),IF(OR(M75="",OR($D75="",$D75="NL",$D75="HORS LIGUE")),0,VLOOKUP(IF(OR(M75="",OR($D75="",$D75="NL",$D75="HORS LIGUE")),"",COUNTIFS($D$5:$D$72,"&lt;&gt;"&amp;"",$D$5:$D$72,"&lt;&gt;"&amp;"NL",$D$5:$D$72,"&lt;&gt;"&amp;"HORS LIGUE",M$5:M$72,"&lt;"&amp;M75)+1),Paramètres!$B$3:$C$56,2,FALSE)*Paramètres!$K$7))</f>
        <v>0</v>
      </c>
      <c r="O75" s="46"/>
      <c r="P75" s="2">
        <f>IF(O$2="Bike &amp; Run",IF(ISNA(VLOOKUP(O75,Paramètres!$B$3:$C$56,2,FALSE)),0,VLOOKUP(O75,Paramètres!$B$3:$C$56,2,FALSE)*Paramètres!$K$8),IF(OR(O75="",OR($D75="",$D75="NL",$D75="HORS LIGUE")),0,VLOOKUP(IF(OR(O75="",OR($D75="",$D75="NL",$D75="HORS LIGUE")),"",COUNTIFS($D$5:$D$72,"&lt;&gt;"&amp;"",$D$5:$D$72,"&lt;&gt;"&amp;"NL",$D$5:$D$72,"&lt;&gt;"&amp;"HORS LIGUE",O$5:O$72,"&lt;"&amp;O75)+1),Paramètres!$B$3:$C$56,2,FALSE)*Paramètres!$K$8))</f>
        <v>0</v>
      </c>
      <c r="Q75" s="46"/>
      <c r="R75" s="2">
        <f>IF(Q$2="Bike &amp; Run",IF(ISNA(VLOOKUP(Q75,Paramètres!$B$3:$C$56,2,FALSE)),0,VLOOKUP(Q75,Paramètres!$B$3:$C$56,2,FALSE)*Paramètres!$K$9),IF(OR(Q75="",OR($D75="",$D75="NL",$D75="HORS LIGUE")),0,VLOOKUP(IF(OR(Q75="",OR($D75="",$D75="NL",$D75="HORS LIGUE")),"",COUNTIFS($D$5:$D$72,"&lt;&gt;"&amp;"",$D$5:$D$72,"&lt;&gt;"&amp;"NL",$D$5:$D$72,"&lt;&gt;"&amp;"HORS LIGUE",Q$5:Q$72,"&lt;"&amp;Q75)+1),Paramètres!$B$3:$C$56,2,FALSE)*Paramètres!$K$9))</f>
        <v>0</v>
      </c>
      <c r="S75" s="46"/>
      <c r="T75" s="2">
        <f>IF(S$2="Bike &amp; Run",IF(ISNA(VLOOKUP(S75,Paramètres!$B$3:$C$56,2,FALSE)),0,VLOOKUP(S75,Paramètres!$B$3:$C$56,2,FALSE)*Paramètres!$K$10),IF(OR(S75="",OR($D75="",$D75="NL",$D75="HORS LIGUE")),0,VLOOKUP(IF(OR(S75="",OR($D75="",$D75="NL",$D75="HORS LIGUE")),"",COUNTIFS($D$5:$D$72,"&lt;&gt;"&amp;"",$D$5:$D$72,"&lt;&gt;"&amp;"NL",$D$5:$D$72,"&lt;&gt;"&amp;"HORS LIGUE",S$5:S$72,"&lt;"&amp;S75)+1),Paramètres!$B$3:$C$56,2,FALSE)*Paramètres!$K$10))</f>
        <v>0</v>
      </c>
      <c r="U75" s="46"/>
      <c r="V75" s="2">
        <f>IF(U$2="Bike &amp; Run",IF(ISNA(VLOOKUP(U75,Paramètres!$B$3:$C$56,2,FALSE)),0,VLOOKUP(U75,Paramètres!$B$3:$C$56,2,FALSE)*Paramètres!$K$11),IF(OR(U75="",OR($D75="",$D75="NL",$D75="HORS LIGUE")),0,VLOOKUP(IF(OR(U75="",OR($D75="",$D75="NL",$D75="HORS LIGUE")),"",COUNTIFS($D$5:$D$72,"&lt;&gt;"&amp;"",$D$5:$D$72,"&lt;&gt;"&amp;"NL",$D$5:$D$72,"&lt;&gt;"&amp;"HORS LIGUE",U$5:U$72,"&lt;"&amp;U75)+1),Paramètres!$B$3:$C$56,2,FALSE)*Paramètres!$K$11))</f>
        <v>0</v>
      </c>
      <c r="W75" s="46"/>
      <c r="X75" s="2">
        <f>IF(W$2="Bike &amp; Run",IF(ISNA(VLOOKUP(W75,Paramètres!$B$3:$C$56,2,FALSE)),0,VLOOKUP(W75,Paramètres!$B$3:$C$56,2,FALSE)*Paramètres!$K$12),IF(OR(W75="",OR($D75="",$D75="NL",$D75="HORS LIGUE")),0,VLOOKUP(IF(OR(W75="",OR($D75="",$D75="NL",$D75="HORS LIGUE")),"",COUNTIFS($D$5:$D$72,"&lt;&gt;"&amp;"",$D$5:$D$72,"&lt;&gt;"&amp;"NL",$D$5:$D$72,"&lt;&gt;"&amp;"HORS LIGUE",W$5:W$72,"&lt;"&amp;W75)+1),Paramètres!$B$3:$C$56,2,FALSE)*Paramètres!$K$12))</f>
        <v>0</v>
      </c>
      <c r="Y75" s="46"/>
      <c r="Z75" s="2">
        <f>IF(Y$2="Bike &amp; Run",IF(ISNA(VLOOKUP(Y75,Paramètres!$B$3:$C$56,2,FALSE)),0,VLOOKUP(Y75,Paramètres!$B$3:$C$56,2,FALSE)*Paramètres!$K$13),IF(OR(Y75="",OR($D75="",$D75="NL",$D75="HORS LIGUE")),0,VLOOKUP(IF(OR(Y75="",OR($D75="",$D75="NL",$D75="HORS LIGUE")),"",COUNTIFS($D$5:$D$72,"&lt;&gt;"&amp;"",$D$5:$D$72,"&lt;&gt;"&amp;"NL",$D$5:$D$72,"&lt;&gt;"&amp;"HORS LIGUE",Y$5:Y$72,"&lt;"&amp;Y75)+1),Paramètres!$B$3:$C$56,2,FALSE)*Paramètres!$K$13))</f>
        <v>0</v>
      </c>
      <c r="AA75" s="46"/>
      <c r="AB75" s="2">
        <f>IF(AA$2="Bike &amp; Run",IF(ISNA(VLOOKUP(AA75,Paramètres!$B$3:$C$56,2,FALSE)),0,VLOOKUP(AA75,Paramètres!$B$3:$C$56,2,FALSE)*Paramètres!$K$14),IF(OR(AA75="",OR($D75="",$D75="NL",$D75="HORS LIGUE")),0,VLOOKUP(IF(OR(AA75="",OR($D75="",$D75="NL",$D75="HORS LIGUE")),"",COUNTIFS($D$5:$D$72,"&lt;&gt;"&amp;"",$D$5:$D$72,"&lt;&gt;"&amp;"NL",$D$5:$D$72,"&lt;&gt;"&amp;"HORS LIGUE",AA$5:AA$72,"&lt;"&amp;AA75)+1),Paramètres!$B$3:$C$56,2,FALSE)*Paramètres!$K$14))</f>
        <v>0</v>
      </c>
      <c r="AC75" s="46"/>
      <c r="AD75" s="2">
        <f>IF(AC$2="Bike &amp; Run",IF(ISNA(VLOOKUP(AC75,Paramètres!$B$3:$C$56,2,FALSE)),0,VLOOKUP(AC75,Paramètres!$B$3:$C$56,2,FALSE)*Paramètres!$K$15),IF(OR(AC75="",OR($D75="",$D75="NL",$D75="HORS LIGUE")),0,VLOOKUP(IF(OR(AC75="",OR($D75="",$D75="NL",$D75="HORS LIGUE")),"",COUNTIFS($D$5:$D$72,"&lt;&gt;"&amp;"",$D$5:$D$72,"&lt;&gt;"&amp;"NL",$D$5:$D$72,"&lt;&gt;"&amp;"HORS LIGUE",AC$5:AC$72,"&lt;"&amp;AC75)+1),Paramètres!$B$3:$C$56,2,FALSE)*Paramètres!$K$15))</f>
        <v>0</v>
      </c>
      <c r="AE75" s="46"/>
      <c r="AF75" s="2">
        <f>IF(AE$2="Bike &amp; Run",IF(ISNA(VLOOKUP(AE75,Paramètres!$B$3:$C$56,2,FALSE)),0,VLOOKUP(AE75,Paramètres!$B$3:$C$56,2,FALSE)*Paramètres!$K$16),IF(OR(AE75="",OR($D75="",$D75="NL",$D75="HORS LIGUE")),0,VLOOKUP(IF(OR(AE75="",OR($D75="",$D75="NL",$D75="HORS LIGUE")),"",COUNTIFS($D$5:$D$72,"&lt;&gt;"&amp;"",$D$5:$D$72,"&lt;&gt;"&amp;"NL",$D$5:$D$72,"&lt;&gt;"&amp;"HORS LIGUE",AE$5:AE$72,"&lt;"&amp;AE75)+1),Paramètres!$B$3:$C$56,2,FALSE)*Paramètres!$K$16))</f>
        <v>0</v>
      </c>
      <c r="AG75" s="46"/>
      <c r="AH75" s="2">
        <f>IF(AG$2="Bike &amp; Run",IF(ISNA(VLOOKUP(AG75,Paramètres!$B$3:$C$56,2,FALSE)),0,VLOOKUP(AG75,Paramètres!$B$3:$C$56,2,FALSE)*Paramètres!$K$17),IF(OR(AG75="",OR($D75="",$D75="NL",$D75="HORS LIGUE")),0,VLOOKUP(IF(OR(AG75="",OR($D75="",$D75="NL",$D75="HORS LIGUE")),"",COUNTIFS($D$5:$D$72,"&lt;&gt;"&amp;"",$D$5:$D$72,"&lt;&gt;"&amp;"NL",$D$5:$D$72,"&lt;&gt;"&amp;"HORS LIGUE",AG$5:AG$72,"&lt;"&amp;AG75)+1),Paramètres!$B$3:$C$56,2,FALSE)*Paramètres!$K$17))</f>
        <v>0</v>
      </c>
      <c r="AI75" s="40">
        <f t="shared" si="106"/>
        <v>0</v>
      </c>
      <c r="AJ75" s="3" t="str">
        <f t="shared" si="107"/>
        <v/>
      </c>
      <c r="AK75" s="5">
        <f t="shared" si="108"/>
        <v>0</v>
      </c>
      <c r="AL75" s="41" t="e">
        <f t="shared" si="109"/>
        <v>#REF!</v>
      </c>
      <c r="AM75" s="33" t="e">
        <f t="shared" si="110"/>
        <v>#REF!</v>
      </c>
    </row>
    <row r="76" spans="1:70" ht="16.5">
      <c r="A76" s="14" t="s">
        <v>1112</v>
      </c>
      <c r="B76" s="61" t="str">
        <f>IF(ISNA(VLOOKUP(A76,'Licenciés Jeunes 2023'!A:C,3,0)),"",VLOOKUP(A76,'Licenciés Jeunes 2023'!A:C,3,0))</f>
        <v/>
      </c>
      <c r="C76" s="32" t="str">
        <f>IF(ISNA(VLOOKUP(A76,'Licenciés Jeunes 2023'!A:C,2,0)),"",VLOOKUP(A76,'Licenciés Jeunes 2023'!A:C,2,0))</f>
        <v/>
      </c>
      <c r="D76" s="32" t="str">
        <f>IF(ISNA(VLOOKUP(A76,'Licenciés Jeunes 2023'!A:F,6,0)),"",VLOOKUP(A76,'Licenciés Jeunes 2023'!A:F,6,0))</f>
        <v/>
      </c>
      <c r="E76" s="6"/>
      <c r="F76" s="2">
        <f>IF(E$2="Bike &amp; Run",IF(ISNA(VLOOKUP(E76,Paramètres!$B$3:$C$56,2,FALSE)),0,VLOOKUP(E76,Paramètres!$B$3:$C$56,2,FALSE)*Paramètres!$K$3),IF(OR(E76="",OR($D76="",$D76="NL",$D76="HORS LIGUE")),0,VLOOKUP(IF(OR(E76="",OR($D76="",$D76="NL",$D76="HORS LIGUE")),"",COUNTIFS($D$5:$D$72,"&lt;&gt;"&amp;"",$D$5:$D$72,"&lt;&gt;"&amp;"NL",$D$5:$D$72,"&lt;&gt;"&amp;"HORS LIGUE",E$5:E$72,"&lt;"&amp;E76)+1),Paramètres!$B$3:$C$56,2,FALSE)*Paramètres!$K$3))</f>
        <v>0</v>
      </c>
      <c r="G76" s="4"/>
      <c r="H76" s="2">
        <f>IF(G$2="Bike &amp; Run",IF(ISNA(VLOOKUP(G76,Paramètres!$B$3:$C$56,2,FALSE)),0,VLOOKUP(G76,Paramètres!$B$3:$C$56,2,FALSE)*Paramètres!$K$4),IF(OR(G76="",OR($D76="",$D76="NL",$D76="HORS LIGUE")),0,VLOOKUP(IF(OR(G76="",OR($D76="",$D76="NL",$D76="HORS LIGUE")),"",COUNTIFS($D$5:$D$72,"&lt;&gt;"&amp;"",$D$5:$D$72,"&lt;&gt;"&amp;"NL",$D$5:$D$72,"&lt;&gt;"&amp;"HORS LIGUE",G$5:G$72,"&lt;"&amp;G76)+1),Paramètres!$B$3:$C$56,2,FALSE)*Paramètres!$K$4))</f>
        <v>0</v>
      </c>
      <c r="I76" s="36"/>
      <c r="J76" s="2">
        <f>IF(I$2="Bike &amp; Run",IF(ISNA(VLOOKUP(I76,Paramètres!$B$3:$C$56,2,FALSE)),0,VLOOKUP(I76,Paramètres!$B$3:$C$56,2,FALSE)*Paramètres!$K$5),IF(OR(I76="",OR($D76="",$D76="NL",$D76="HORS LIGUE")),0,VLOOKUP(IF(OR(I76="",OR($D76="",$D76="NL",$D76="HORS LIGUE")),"",COUNTIFS($D$5:$D$72,"&lt;&gt;"&amp;"",$D$5:$D$72,"&lt;&gt;"&amp;"NL",$D$5:$D$72,"&lt;&gt;"&amp;"HORS LIGUE",I$5:I$72,"&lt;"&amp;I76)+1),Paramètres!$B$3:$C$56,2,FALSE)*Paramètres!$K$5))</f>
        <v>0</v>
      </c>
      <c r="K76" s="4"/>
      <c r="L76" s="2">
        <f>IF(K$2="Bike &amp; Run",IF(ISNA(VLOOKUP(K76,Paramètres!$B$3:$C$56,2,FALSE)),0,VLOOKUP(K76,Paramètres!$B$3:$C$56,2,FALSE)*Paramètres!$K$6),IF(OR(K76="",OR($D76="",$D76="NL",$D76="HORS LIGUE")),0,VLOOKUP(IF(OR(K76="",OR($D76="",$D76="NL",$D76="HORS LIGUE")),"",COUNTIFS($D$5:$D$72,"&lt;&gt;"&amp;"",$D$5:$D$72,"&lt;&gt;"&amp;"NL",$D$5:$D$72,"&lt;&gt;"&amp;"HORS LIGUE",K$5:K$72,"&lt;"&amp;K76)+1),Paramètres!$B$3:$C$56,2,FALSE)*Paramètres!$K$6))</f>
        <v>0</v>
      </c>
      <c r="M76" s="4"/>
      <c r="N76" s="2">
        <f>IF(M$2="Bike &amp; Run",IF(ISNA(VLOOKUP(M76,Paramètres!$B$3:$C$56,2,FALSE)),0,VLOOKUP(M76,Paramètres!$B$3:$C$56,2,FALSE)*Paramètres!$K$7),IF(OR(M76="",OR($D76="",$D76="NL",$D76="HORS LIGUE")),0,VLOOKUP(IF(OR(M76="",OR($D76="",$D76="NL",$D76="HORS LIGUE")),"",COUNTIFS($D$5:$D$72,"&lt;&gt;"&amp;"",$D$5:$D$72,"&lt;&gt;"&amp;"NL",$D$5:$D$72,"&lt;&gt;"&amp;"HORS LIGUE",M$5:M$72,"&lt;"&amp;M76)+1),Paramètres!$B$3:$C$56,2,FALSE)*Paramètres!$K$7))</f>
        <v>0</v>
      </c>
      <c r="O76" s="46"/>
      <c r="P76" s="2">
        <f>IF(O$2="Bike &amp; Run",IF(ISNA(VLOOKUP(O76,Paramètres!$B$3:$C$56,2,FALSE)),0,VLOOKUP(O76,Paramètres!$B$3:$C$56,2,FALSE)*Paramètres!$K$8),IF(OR(O76="",OR($D76="",$D76="NL",$D76="HORS LIGUE")),0,VLOOKUP(IF(OR(O76="",OR($D76="",$D76="NL",$D76="HORS LIGUE")),"",COUNTIFS($D$5:$D$72,"&lt;&gt;"&amp;"",$D$5:$D$72,"&lt;&gt;"&amp;"NL",$D$5:$D$72,"&lt;&gt;"&amp;"HORS LIGUE",O$5:O$72,"&lt;"&amp;O76)+1),Paramètres!$B$3:$C$56,2,FALSE)*Paramètres!$K$8))</f>
        <v>0</v>
      </c>
      <c r="Q76" s="46"/>
      <c r="R76" s="2">
        <f>IF(Q$2="Bike &amp; Run",IF(ISNA(VLOOKUP(Q76,Paramètres!$B$3:$C$56,2,FALSE)),0,VLOOKUP(Q76,Paramètres!$B$3:$C$56,2,FALSE)*Paramètres!$K$9),IF(OR(Q76="",OR($D76="",$D76="NL",$D76="HORS LIGUE")),0,VLOOKUP(IF(OR(Q76="",OR($D76="",$D76="NL",$D76="HORS LIGUE")),"",COUNTIFS($D$5:$D$72,"&lt;&gt;"&amp;"",$D$5:$D$72,"&lt;&gt;"&amp;"NL",$D$5:$D$72,"&lt;&gt;"&amp;"HORS LIGUE",Q$5:Q$72,"&lt;"&amp;Q76)+1),Paramètres!$B$3:$C$56,2,FALSE)*Paramètres!$K$9))</f>
        <v>0</v>
      </c>
      <c r="S76" s="46"/>
      <c r="T76" s="2">
        <f>IF(S$2="Bike &amp; Run",IF(ISNA(VLOOKUP(S76,Paramètres!$B$3:$C$56,2,FALSE)),0,VLOOKUP(S76,Paramètres!$B$3:$C$56,2,FALSE)*Paramètres!$K$10),IF(OR(S76="",OR($D76="",$D76="NL",$D76="HORS LIGUE")),0,VLOOKUP(IF(OR(S76="",OR($D76="",$D76="NL",$D76="HORS LIGUE")),"",COUNTIFS($D$5:$D$72,"&lt;&gt;"&amp;"",$D$5:$D$72,"&lt;&gt;"&amp;"NL",$D$5:$D$72,"&lt;&gt;"&amp;"HORS LIGUE",S$5:S$72,"&lt;"&amp;S76)+1),Paramètres!$B$3:$C$56,2,FALSE)*Paramètres!$K$10))</f>
        <v>0</v>
      </c>
      <c r="U76" s="46"/>
      <c r="V76" s="2">
        <f>IF(U$2="Bike &amp; Run",IF(ISNA(VLOOKUP(U76,Paramètres!$B$3:$C$56,2,FALSE)),0,VLOOKUP(U76,Paramètres!$B$3:$C$56,2,FALSE)*Paramètres!$K$11),IF(OR(U76="",OR($D76="",$D76="NL",$D76="HORS LIGUE")),0,VLOOKUP(IF(OR(U76="",OR($D76="",$D76="NL",$D76="HORS LIGUE")),"",COUNTIFS($D$5:$D$72,"&lt;&gt;"&amp;"",$D$5:$D$72,"&lt;&gt;"&amp;"NL",$D$5:$D$72,"&lt;&gt;"&amp;"HORS LIGUE",U$5:U$72,"&lt;"&amp;U76)+1),Paramètres!$B$3:$C$56,2,FALSE)*Paramètres!$K$11))</f>
        <v>0</v>
      </c>
      <c r="W76" s="46"/>
      <c r="X76" s="2">
        <f>IF(W$2="Bike &amp; Run",IF(ISNA(VLOOKUP(W76,Paramètres!$B$3:$C$56,2,FALSE)),0,VLOOKUP(W76,Paramètres!$B$3:$C$56,2,FALSE)*Paramètres!$K$12),IF(OR(W76="",OR($D76="",$D76="NL",$D76="HORS LIGUE")),0,VLOOKUP(IF(OR(W76="",OR($D76="",$D76="NL",$D76="HORS LIGUE")),"",COUNTIFS($D$5:$D$72,"&lt;&gt;"&amp;"",$D$5:$D$72,"&lt;&gt;"&amp;"NL",$D$5:$D$72,"&lt;&gt;"&amp;"HORS LIGUE",W$5:W$72,"&lt;"&amp;W76)+1),Paramètres!$B$3:$C$56,2,FALSE)*Paramètres!$K$12))</f>
        <v>0</v>
      </c>
      <c r="Y76" s="46"/>
      <c r="Z76" s="2">
        <f>IF(Y$2="Bike &amp; Run",IF(ISNA(VLOOKUP(Y76,Paramètres!$B$3:$C$56,2,FALSE)),0,VLOOKUP(Y76,Paramètres!$B$3:$C$56,2,FALSE)*Paramètres!$K$13),IF(OR(Y76="",OR($D76="",$D76="NL",$D76="HORS LIGUE")),0,VLOOKUP(IF(OR(Y76="",OR($D76="",$D76="NL",$D76="HORS LIGUE")),"",COUNTIFS($D$5:$D$72,"&lt;&gt;"&amp;"",$D$5:$D$72,"&lt;&gt;"&amp;"NL",$D$5:$D$72,"&lt;&gt;"&amp;"HORS LIGUE",Y$5:Y$72,"&lt;"&amp;Y76)+1),Paramètres!$B$3:$C$56,2,FALSE)*Paramètres!$K$13))</f>
        <v>0</v>
      </c>
      <c r="AA76" s="46"/>
      <c r="AB76" s="2">
        <f>IF(AA$2="Bike &amp; Run",IF(ISNA(VLOOKUP(AA76,Paramètres!$B$3:$C$56,2,FALSE)),0,VLOOKUP(AA76,Paramètres!$B$3:$C$56,2,FALSE)*Paramètres!$K$14),IF(OR(AA76="",OR($D76="",$D76="NL",$D76="HORS LIGUE")),0,VLOOKUP(IF(OR(AA76="",OR($D76="",$D76="NL",$D76="HORS LIGUE")),"",COUNTIFS($D$5:$D$72,"&lt;&gt;"&amp;"",$D$5:$D$72,"&lt;&gt;"&amp;"NL",$D$5:$D$72,"&lt;&gt;"&amp;"HORS LIGUE",AA$5:AA$72,"&lt;"&amp;AA76)+1),Paramètres!$B$3:$C$56,2,FALSE)*Paramètres!$K$14))</f>
        <v>0</v>
      </c>
      <c r="AC76" s="46"/>
      <c r="AD76" s="2">
        <f>IF(AC$2="Bike &amp; Run",IF(ISNA(VLOOKUP(AC76,Paramètres!$B$3:$C$56,2,FALSE)),0,VLOOKUP(AC76,Paramètres!$B$3:$C$56,2,FALSE)*Paramètres!$K$15),IF(OR(AC76="",OR($D76="",$D76="NL",$D76="HORS LIGUE")),0,VLOOKUP(IF(OR(AC76="",OR($D76="",$D76="NL",$D76="HORS LIGUE")),"",COUNTIFS($D$5:$D$72,"&lt;&gt;"&amp;"",$D$5:$D$72,"&lt;&gt;"&amp;"NL",$D$5:$D$72,"&lt;&gt;"&amp;"HORS LIGUE",AC$5:AC$72,"&lt;"&amp;AC76)+1),Paramètres!$B$3:$C$56,2,FALSE)*Paramètres!$K$15))</f>
        <v>0</v>
      </c>
      <c r="AE76" s="46"/>
      <c r="AF76" s="2">
        <f>IF(AE$2="Bike &amp; Run",IF(ISNA(VLOOKUP(AE76,Paramètres!$B$3:$C$56,2,FALSE)),0,VLOOKUP(AE76,Paramètres!$B$3:$C$56,2,FALSE)*Paramètres!$K$16),IF(OR(AE76="",OR($D76="",$D76="NL",$D76="HORS LIGUE")),0,VLOOKUP(IF(OR(AE76="",OR($D76="",$D76="NL",$D76="HORS LIGUE")),"",COUNTIFS($D$5:$D$72,"&lt;&gt;"&amp;"",$D$5:$D$72,"&lt;&gt;"&amp;"NL",$D$5:$D$72,"&lt;&gt;"&amp;"HORS LIGUE",AE$5:AE$72,"&lt;"&amp;AE76)+1),Paramètres!$B$3:$C$56,2,FALSE)*Paramètres!$K$16))</f>
        <v>0</v>
      </c>
      <c r="AG76" s="46"/>
      <c r="AH76" s="2">
        <f>IF(AG$2="Bike &amp; Run",IF(ISNA(VLOOKUP(AG76,Paramètres!$B$3:$C$56,2,FALSE)),0,VLOOKUP(AG76,Paramètres!$B$3:$C$56,2,FALSE)*Paramètres!$K$17),IF(OR(AG76="",OR($D76="",$D76="NL",$D76="HORS LIGUE")),0,VLOOKUP(IF(OR(AG76="",OR($D76="",$D76="NL",$D76="HORS LIGUE")),"",COUNTIFS($D$5:$D$72,"&lt;&gt;"&amp;"",$D$5:$D$72,"&lt;&gt;"&amp;"NL",$D$5:$D$72,"&lt;&gt;"&amp;"HORS LIGUE",AG$5:AG$72,"&lt;"&amp;AG76)+1),Paramètres!$B$3:$C$56,2,FALSE)*Paramètres!$K$17))</f>
        <v>0</v>
      </c>
      <c r="AI76" s="40">
        <f t="shared" si="106"/>
        <v>0</v>
      </c>
      <c r="AJ76" s="3" t="str">
        <f t="shared" si="107"/>
        <v/>
      </c>
      <c r="AK76" s="5">
        <f t="shared" si="108"/>
        <v>0</v>
      </c>
      <c r="AL76" s="41" t="e">
        <f t="shared" si="109"/>
        <v>#REF!</v>
      </c>
      <c r="AM76" s="33" t="e">
        <f t="shared" si="110"/>
        <v>#REF!</v>
      </c>
    </row>
    <row r="77" spans="1:70" ht="16.5">
      <c r="A77" s="14" t="s">
        <v>1119</v>
      </c>
      <c r="B77" s="61" t="str">
        <f>IF(ISNA(VLOOKUP(A77,'Licenciés Jeunes 2023'!A:C,3,0)),"",VLOOKUP(A77,'Licenciés Jeunes 2023'!A:C,3,0))</f>
        <v/>
      </c>
      <c r="C77" s="32" t="str">
        <f>IF(ISNA(VLOOKUP(A77,'Licenciés Jeunes 2023'!A:C,2,0)),"",VLOOKUP(A77,'Licenciés Jeunes 2023'!A:C,2,0))</f>
        <v/>
      </c>
      <c r="D77" s="32" t="str">
        <f>IF(ISNA(VLOOKUP(A77,'Licenciés Jeunes 2023'!A:F,6,0)),"",VLOOKUP(A77,'Licenciés Jeunes 2023'!A:F,6,0))</f>
        <v/>
      </c>
      <c r="E77" s="6"/>
      <c r="F77" s="2">
        <f>IF(E$2="Bike &amp; Run",IF(ISNA(VLOOKUP(E77,Paramètres!$B$3:$C$56,2,FALSE)),0,VLOOKUP(E77,Paramètres!$B$3:$C$56,2,FALSE)*Paramètres!$K$3),IF(OR(E77="",OR($D77="",$D77="NL",$D77="HORS LIGUE")),0,VLOOKUP(IF(OR(E77="",OR($D77="",$D77="NL",$D77="HORS LIGUE")),"",COUNTIFS($D$5:$D$72,"&lt;&gt;"&amp;"",$D$5:$D$72,"&lt;&gt;"&amp;"NL",$D$5:$D$72,"&lt;&gt;"&amp;"HORS LIGUE",E$5:E$72,"&lt;"&amp;E77)+1),Paramètres!$B$3:$C$56,2,FALSE)*Paramètres!$K$3))</f>
        <v>0</v>
      </c>
      <c r="G77" s="4"/>
      <c r="H77" s="2">
        <f>IF(G$2="Bike &amp; Run",IF(ISNA(VLOOKUP(G77,Paramètres!$B$3:$C$56,2,FALSE)),0,VLOOKUP(G77,Paramètres!$B$3:$C$56,2,FALSE)*Paramètres!$K$4),IF(OR(G77="",OR($D77="",$D77="NL",$D77="HORS LIGUE")),0,VLOOKUP(IF(OR(G77="",OR($D77="",$D77="NL",$D77="HORS LIGUE")),"",COUNTIFS($D$5:$D$72,"&lt;&gt;"&amp;"",$D$5:$D$72,"&lt;&gt;"&amp;"NL",$D$5:$D$72,"&lt;&gt;"&amp;"HORS LIGUE",G$5:G$72,"&lt;"&amp;G77)+1),Paramètres!$B$3:$C$56,2,FALSE)*Paramètres!$K$4))</f>
        <v>0</v>
      </c>
      <c r="I77" s="36"/>
      <c r="J77" s="2">
        <f>IF(I$2="Bike &amp; Run",IF(ISNA(VLOOKUP(I77,Paramètres!$B$3:$C$56,2,FALSE)),0,VLOOKUP(I77,Paramètres!$B$3:$C$56,2,FALSE)*Paramètres!$K$5),IF(OR(I77="",OR($D77="",$D77="NL",$D77="HORS LIGUE")),0,VLOOKUP(IF(OR(I77="",OR($D77="",$D77="NL",$D77="HORS LIGUE")),"",COUNTIFS($D$5:$D$72,"&lt;&gt;"&amp;"",$D$5:$D$72,"&lt;&gt;"&amp;"NL",$D$5:$D$72,"&lt;&gt;"&amp;"HORS LIGUE",I$5:I$72,"&lt;"&amp;I77)+1),Paramètres!$B$3:$C$56,2,FALSE)*Paramètres!$K$5))</f>
        <v>0</v>
      </c>
      <c r="K77" s="4"/>
      <c r="L77" s="2">
        <f>IF(K$2="Bike &amp; Run",IF(ISNA(VLOOKUP(K77,Paramètres!$B$3:$C$56,2,FALSE)),0,VLOOKUP(K77,Paramètres!$B$3:$C$56,2,FALSE)*Paramètres!$K$6),IF(OR(K77="",OR($D77="",$D77="NL",$D77="HORS LIGUE")),0,VLOOKUP(IF(OR(K77="",OR($D77="",$D77="NL",$D77="HORS LIGUE")),"",COUNTIFS($D$5:$D$72,"&lt;&gt;"&amp;"",$D$5:$D$72,"&lt;&gt;"&amp;"NL",$D$5:$D$72,"&lt;&gt;"&amp;"HORS LIGUE",K$5:K$72,"&lt;"&amp;K77)+1),Paramètres!$B$3:$C$56,2,FALSE)*Paramètres!$K$6))</f>
        <v>0</v>
      </c>
      <c r="M77" s="4"/>
      <c r="N77" s="2">
        <f>IF(M$2="Bike &amp; Run",IF(ISNA(VLOOKUP(M77,Paramètres!$B$3:$C$56,2,FALSE)),0,VLOOKUP(M77,Paramètres!$B$3:$C$56,2,FALSE)*Paramètres!$K$7),IF(OR(M77="",OR($D77="",$D77="NL",$D77="HORS LIGUE")),0,VLOOKUP(IF(OR(M77="",OR($D77="",$D77="NL",$D77="HORS LIGUE")),"",COUNTIFS($D$5:$D$72,"&lt;&gt;"&amp;"",$D$5:$D$72,"&lt;&gt;"&amp;"NL",$D$5:$D$72,"&lt;&gt;"&amp;"HORS LIGUE",M$5:M$72,"&lt;"&amp;M77)+1),Paramètres!$B$3:$C$56,2,FALSE)*Paramètres!$K$7))</f>
        <v>0</v>
      </c>
      <c r="O77" s="46"/>
      <c r="P77" s="2">
        <f>IF(O$2="Bike &amp; Run",IF(ISNA(VLOOKUP(O77,Paramètres!$B$3:$C$56,2,FALSE)),0,VLOOKUP(O77,Paramètres!$B$3:$C$56,2,FALSE)*Paramètres!$K$8),IF(OR(O77="",OR($D77="",$D77="NL",$D77="HORS LIGUE")),0,VLOOKUP(IF(OR(O77="",OR($D77="",$D77="NL",$D77="HORS LIGUE")),"",COUNTIFS($D$5:$D$72,"&lt;&gt;"&amp;"",$D$5:$D$72,"&lt;&gt;"&amp;"NL",$D$5:$D$72,"&lt;&gt;"&amp;"HORS LIGUE",O$5:O$72,"&lt;"&amp;O77)+1),Paramètres!$B$3:$C$56,2,FALSE)*Paramètres!$K$8))</f>
        <v>0</v>
      </c>
      <c r="Q77" s="46"/>
      <c r="R77" s="2">
        <f>IF(Q$2="Bike &amp; Run",IF(ISNA(VLOOKUP(Q77,Paramètres!$B$3:$C$56,2,FALSE)),0,VLOOKUP(Q77,Paramètres!$B$3:$C$56,2,FALSE)*Paramètres!$K$9),IF(OR(Q77="",OR($D77="",$D77="NL",$D77="HORS LIGUE")),0,VLOOKUP(IF(OR(Q77="",OR($D77="",$D77="NL",$D77="HORS LIGUE")),"",COUNTIFS($D$5:$D$72,"&lt;&gt;"&amp;"",$D$5:$D$72,"&lt;&gt;"&amp;"NL",$D$5:$D$72,"&lt;&gt;"&amp;"HORS LIGUE",Q$5:Q$72,"&lt;"&amp;Q77)+1),Paramètres!$B$3:$C$56,2,FALSE)*Paramètres!$K$9))</f>
        <v>0</v>
      </c>
      <c r="S77" s="46"/>
      <c r="T77" s="2">
        <f>IF(S$2="Bike &amp; Run",IF(ISNA(VLOOKUP(S77,Paramètres!$B$3:$C$56,2,FALSE)),0,VLOOKUP(S77,Paramètres!$B$3:$C$56,2,FALSE)*Paramètres!$K$10),IF(OR(S77="",OR($D77="",$D77="NL",$D77="HORS LIGUE")),0,VLOOKUP(IF(OR(S77="",OR($D77="",$D77="NL",$D77="HORS LIGUE")),"",COUNTIFS($D$5:$D$72,"&lt;&gt;"&amp;"",$D$5:$D$72,"&lt;&gt;"&amp;"NL",$D$5:$D$72,"&lt;&gt;"&amp;"HORS LIGUE",S$5:S$72,"&lt;"&amp;S77)+1),Paramètres!$B$3:$C$56,2,FALSE)*Paramètres!$K$10))</f>
        <v>0</v>
      </c>
      <c r="U77" s="46"/>
      <c r="V77" s="2">
        <f>IF(U$2="Bike &amp; Run",IF(ISNA(VLOOKUP(U77,Paramètres!$B$3:$C$56,2,FALSE)),0,VLOOKUP(U77,Paramètres!$B$3:$C$56,2,FALSE)*Paramètres!$K$11),IF(OR(U77="",OR($D77="",$D77="NL",$D77="HORS LIGUE")),0,VLOOKUP(IF(OR(U77="",OR($D77="",$D77="NL",$D77="HORS LIGUE")),"",COUNTIFS($D$5:$D$72,"&lt;&gt;"&amp;"",$D$5:$D$72,"&lt;&gt;"&amp;"NL",$D$5:$D$72,"&lt;&gt;"&amp;"HORS LIGUE",U$5:U$72,"&lt;"&amp;U77)+1),Paramètres!$B$3:$C$56,2,FALSE)*Paramètres!$K$11))</f>
        <v>0</v>
      </c>
      <c r="W77" s="46"/>
      <c r="X77" s="2">
        <f>IF(W$2="Bike &amp; Run",IF(ISNA(VLOOKUP(W77,Paramètres!$B$3:$C$56,2,FALSE)),0,VLOOKUP(W77,Paramètres!$B$3:$C$56,2,FALSE)*Paramètres!$K$12),IF(OR(W77="",OR($D77="",$D77="NL",$D77="HORS LIGUE")),0,VLOOKUP(IF(OR(W77="",OR($D77="",$D77="NL",$D77="HORS LIGUE")),"",COUNTIFS($D$5:$D$72,"&lt;&gt;"&amp;"",$D$5:$D$72,"&lt;&gt;"&amp;"NL",$D$5:$D$72,"&lt;&gt;"&amp;"HORS LIGUE",W$5:W$72,"&lt;"&amp;W77)+1),Paramètres!$B$3:$C$56,2,FALSE)*Paramètres!$K$12))</f>
        <v>0</v>
      </c>
      <c r="Y77" s="46"/>
      <c r="Z77" s="2">
        <f>IF(Y$2="Bike &amp; Run",IF(ISNA(VLOOKUP(Y77,Paramètres!$B$3:$C$56,2,FALSE)),0,VLOOKUP(Y77,Paramètres!$B$3:$C$56,2,FALSE)*Paramètres!$K$13),IF(OR(Y77="",OR($D77="",$D77="NL",$D77="HORS LIGUE")),0,VLOOKUP(IF(OR(Y77="",OR($D77="",$D77="NL",$D77="HORS LIGUE")),"",COUNTIFS($D$5:$D$72,"&lt;&gt;"&amp;"",$D$5:$D$72,"&lt;&gt;"&amp;"NL",$D$5:$D$72,"&lt;&gt;"&amp;"HORS LIGUE",Y$5:Y$72,"&lt;"&amp;Y77)+1),Paramètres!$B$3:$C$56,2,FALSE)*Paramètres!$K$13))</f>
        <v>0</v>
      </c>
      <c r="AA77" s="46"/>
      <c r="AB77" s="2">
        <f>IF(AA$2="Bike &amp; Run",IF(ISNA(VLOOKUP(AA77,Paramètres!$B$3:$C$56,2,FALSE)),0,VLOOKUP(AA77,Paramètres!$B$3:$C$56,2,FALSE)*Paramètres!$K$14),IF(OR(AA77="",OR($D77="",$D77="NL",$D77="HORS LIGUE")),0,VLOOKUP(IF(OR(AA77="",OR($D77="",$D77="NL",$D77="HORS LIGUE")),"",COUNTIFS($D$5:$D$72,"&lt;&gt;"&amp;"",$D$5:$D$72,"&lt;&gt;"&amp;"NL",$D$5:$D$72,"&lt;&gt;"&amp;"HORS LIGUE",AA$5:AA$72,"&lt;"&amp;AA77)+1),Paramètres!$B$3:$C$56,2,FALSE)*Paramètres!$K$14))</f>
        <v>0</v>
      </c>
      <c r="AC77" s="46"/>
      <c r="AD77" s="2">
        <f>IF(AC$2="Bike &amp; Run",IF(ISNA(VLOOKUP(AC77,Paramètres!$B$3:$C$56,2,FALSE)),0,VLOOKUP(AC77,Paramètres!$B$3:$C$56,2,FALSE)*Paramètres!$K$15),IF(OR(AC77="",OR($D77="",$D77="NL",$D77="HORS LIGUE")),0,VLOOKUP(IF(OR(AC77="",OR($D77="",$D77="NL",$D77="HORS LIGUE")),"",COUNTIFS($D$5:$D$72,"&lt;&gt;"&amp;"",$D$5:$D$72,"&lt;&gt;"&amp;"NL",$D$5:$D$72,"&lt;&gt;"&amp;"HORS LIGUE",AC$5:AC$72,"&lt;"&amp;AC77)+1),Paramètres!$B$3:$C$56,2,FALSE)*Paramètres!$K$15))</f>
        <v>0</v>
      </c>
      <c r="AE77" s="46"/>
      <c r="AF77" s="2">
        <f>IF(AE$2="Bike &amp; Run",IF(ISNA(VLOOKUP(AE77,Paramètres!$B$3:$C$56,2,FALSE)),0,VLOOKUP(AE77,Paramètres!$B$3:$C$56,2,FALSE)*Paramètres!$K$16),IF(OR(AE77="",OR($D77="",$D77="NL",$D77="HORS LIGUE")),0,VLOOKUP(IF(OR(AE77="",OR($D77="",$D77="NL",$D77="HORS LIGUE")),"",COUNTIFS($D$5:$D$72,"&lt;&gt;"&amp;"",$D$5:$D$72,"&lt;&gt;"&amp;"NL",$D$5:$D$72,"&lt;&gt;"&amp;"HORS LIGUE",AE$5:AE$72,"&lt;"&amp;AE77)+1),Paramètres!$B$3:$C$56,2,FALSE)*Paramètres!$K$16))</f>
        <v>0</v>
      </c>
      <c r="AG77" s="46"/>
      <c r="AH77" s="2">
        <f>IF(AG$2="Bike &amp; Run",IF(ISNA(VLOOKUP(AG77,Paramètres!$B$3:$C$56,2,FALSE)),0,VLOOKUP(AG77,Paramètres!$B$3:$C$56,2,FALSE)*Paramètres!$K$17),IF(OR(AG77="",OR($D77="",$D77="NL",$D77="HORS LIGUE")),0,VLOOKUP(IF(OR(AG77="",OR($D77="",$D77="NL",$D77="HORS LIGUE")),"",COUNTIFS($D$5:$D$72,"&lt;&gt;"&amp;"",$D$5:$D$72,"&lt;&gt;"&amp;"NL",$D$5:$D$72,"&lt;&gt;"&amp;"HORS LIGUE",AG$5:AG$72,"&lt;"&amp;AG77)+1),Paramètres!$B$3:$C$56,2,FALSE)*Paramètres!$K$17))</f>
        <v>0</v>
      </c>
      <c r="AI77" s="40">
        <f t="shared" si="106"/>
        <v>0</v>
      </c>
      <c r="AJ77" s="3" t="str">
        <f t="shared" si="107"/>
        <v/>
      </c>
      <c r="AK77" s="5">
        <f t="shared" si="108"/>
        <v>0</v>
      </c>
      <c r="AL77" s="41" t="e">
        <f t="shared" si="109"/>
        <v>#REF!</v>
      </c>
      <c r="AM77" s="33" t="e">
        <f t="shared" si="110"/>
        <v>#REF!</v>
      </c>
    </row>
    <row r="78" spans="1:70" ht="16.5">
      <c r="A78" s="14" t="s">
        <v>1127</v>
      </c>
      <c r="B78" s="61" t="str">
        <f>IF(ISNA(VLOOKUP(A78,'Licenciés Jeunes 2023'!A:C,3,0)),"",VLOOKUP(A78,'Licenciés Jeunes 2023'!A:C,3,0))</f>
        <v/>
      </c>
      <c r="C78" s="32" t="str">
        <f>IF(ISNA(VLOOKUP(A78,'Licenciés Jeunes 2023'!A:C,2,0)),"",VLOOKUP(A78,'Licenciés Jeunes 2023'!A:C,2,0))</f>
        <v/>
      </c>
      <c r="D78" s="32" t="str">
        <f>IF(ISNA(VLOOKUP(A78,'Licenciés Jeunes 2023'!A:F,6,0)),"",VLOOKUP(A78,'Licenciés Jeunes 2023'!A:F,6,0))</f>
        <v/>
      </c>
      <c r="E78" s="6"/>
      <c r="F78" s="2">
        <f>IF(E$2="Bike &amp; Run",IF(ISNA(VLOOKUP(E78,Paramètres!$B$3:$C$56,2,FALSE)),0,VLOOKUP(E78,Paramètres!$B$3:$C$56,2,FALSE)*Paramètres!$K$3),IF(OR(E78="",OR($D78="",$D78="NL",$D78="HORS LIGUE")),0,VLOOKUP(IF(OR(E78="",OR($D78="",$D78="NL",$D78="HORS LIGUE")),"",COUNTIFS($D$5:$D$72,"&lt;&gt;"&amp;"",$D$5:$D$72,"&lt;&gt;"&amp;"NL",$D$5:$D$72,"&lt;&gt;"&amp;"HORS LIGUE",E$5:E$72,"&lt;"&amp;E78)+1),Paramètres!$B$3:$C$56,2,FALSE)*Paramètres!$K$3))</f>
        <v>0</v>
      </c>
      <c r="G78" s="4"/>
      <c r="H78" s="2">
        <f>IF(G$2="Bike &amp; Run",IF(ISNA(VLOOKUP(G78,Paramètres!$B$3:$C$56,2,FALSE)),0,VLOOKUP(G78,Paramètres!$B$3:$C$56,2,FALSE)*Paramètres!$K$4),IF(OR(G78="",OR($D78="",$D78="NL",$D78="HORS LIGUE")),0,VLOOKUP(IF(OR(G78="",OR($D78="",$D78="NL",$D78="HORS LIGUE")),"",COUNTIFS($D$5:$D$72,"&lt;&gt;"&amp;"",$D$5:$D$72,"&lt;&gt;"&amp;"NL",$D$5:$D$72,"&lt;&gt;"&amp;"HORS LIGUE",G$5:G$72,"&lt;"&amp;G78)+1),Paramètres!$B$3:$C$56,2,FALSE)*Paramètres!$K$4))</f>
        <v>0</v>
      </c>
      <c r="I78" s="36"/>
      <c r="J78" s="2">
        <f>IF(I$2="Bike &amp; Run",IF(ISNA(VLOOKUP(I78,Paramètres!$B$3:$C$56,2,FALSE)),0,VLOOKUP(I78,Paramètres!$B$3:$C$56,2,FALSE)*Paramètres!$K$5),IF(OR(I78="",OR($D78="",$D78="NL",$D78="HORS LIGUE")),0,VLOOKUP(IF(OR(I78="",OR($D78="",$D78="NL",$D78="HORS LIGUE")),"",COUNTIFS($D$5:$D$72,"&lt;&gt;"&amp;"",$D$5:$D$72,"&lt;&gt;"&amp;"NL",$D$5:$D$72,"&lt;&gt;"&amp;"HORS LIGUE",I$5:I$72,"&lt;"&amp;I78)+1),Paramètres!$B$3:$C$56,2,FALSE)*Paramètres!$K$5))</f>
        <v>0</v>
      </c>
      <c r="K78" s="4"/>
      <c r="L78" s="2">
        <f>IF(K$2="Bike &amp; Run",IF(ISNA(VLOOKUP(K78,Paramètres!$B$3:$C$56,2,FALSE)),0,VLOOKUP(K78,Paramètres!$B$3:$C$56,2,FALSE)*Paramètres!$K$6),IF(OR(K78="",OR($D78="",$D78="NL",$D78="HORS LIGUE")),0,VLOOKUP(IF(OR(K78="",OR($D78="",$D78="NL",$D78="HORS LIGUE")),"",COUNTIFS($D$5:$D$72,"&lt;&gt;"&amp;"",$D$5:$D$72,"&lt;&gt;"&amp;"NL",$D$5:$D$72,"&lt;&gt;"&amp;"HORS LIGUE",K$5:K$72,"&lt;"&amp;K78)+1),Paramètres!$B$3:$C$56,2,FALSE)*Paramètres!$K$6))</f>
        <v>0</v>
      </c>
      <c r="M78" s="4"/>
      <c r="N78" s="2">
        <f>IF(M$2="Bike &amp; Run",IF(ISNA(VLOOKUP(M78,Paramètres!$B$3:$C$56,2,FALSE)),0,VLOOKUP(M78,Paramètres!$B$3:$C$56,2,FALSE)*Paramètres!$K$7),IF(OR(M78="",OR($D78="",$D78="NL",$D78="HORS LIGUE")),0,VLOOKUP(IF(OR(M78="",OR($D78="",$D78="NL",$D78="HORS LIGUE")),"",COUNTIFS($D$5:$D$72,"&lt;&gt;"&amp;"",$D$5:$D$72,"&lt;&gt;"&amp;"NL",$D$5:$D$72,"&lt;&gt;"&amp;"HORS LIGUE",M$5:M$72,"&lt;"&amp;M78)+1),Paramètres!$B$3:$C$56,2,FALSE)*Paramètres!$K$7))</f>
        <v>0</v>
      </c>
      <c r="O78" s="46"/>
      <c r="P78" s="2">
        <f>IF(O$2="Bike &amp; Run",IF(ISNA(VLOOKUP(O78,Paramètres!$B$3:$C$56,2,FALSE)),0,VLOOKUP(O78,Paramètres!$B$3:$C$56,2,FALSE)*Paramètres!$K$8),IF(OR(O78="",OR($D78="",$D78="NL",$D78="HORS LIGUE")),0,VLOOKUP(IF(OR(O78="",OR($D78="",$D78="NL",$D78="HORS LIGUE")),"",COUNTIFS($D$5:$D$72,"&lt;&gt;"&amp;"",$D$5:$D$72,"&lt;&gt;"&amp;"NL",$D$5:$D$72,"&lt;&gt;"&amp;"HORS LIGUE",O$5:O$72,"&lt;"&amp;O78)+1),Paramètres!$B$3:$C$56,2,FALSE)*Paramètres!$K$8))</f>
        <v>0</v>
      </c>
      <c r="Q78" s="46"/>
      <c r="R78" s="2">
        <f>IF(Q$2="Bike &amp; Run",IF(ISNA(VLOOKUP(Q78,Paramètres!$B$3:$C$56,2,FALSE)),0,VLOOKUP(Q78,Paramètres!$B$3:$C$56,2,FALSE)*Paramètres!$K$9),IF(OR(Q78="",OR($D78="",$D78="NL",$D78="HORS LIGUE")),0,VLOOKUP(IF(OR(Q78="",OR($D78="",$D78="NL",$D78="HORS LIGUE")),"",COUNTIFS($D$5:$D$72,"&lt;&gt;"&amp;"",$D$5:$D$72,"&lt;&gt;"&amp;"NL",$D$5:$D$72,"&lt;&gt;"&amp;"HORS LIGUE",Q$5:Q$72,"&lt;"&amp;Q78)+1),Paramètres!$B$3:$C$56,2,FALSE)*Paramètres!$K$9))</f>
        <v>0</v>
      </c>
      <c r="S78" s="46"/>
      <c r="T78" s="2">
        <f>IF(S$2="Bike &amp; Run",IF(ISNA(VLOOKUP(S78,Paramètres!$B$3:$C$56,2,FALSE)),0,VLOOKUP(S78,Paramètres!$B$3:$C$56,2,FALSE)*Paramètres!$K$10),IF(OR(S78="",OR($D78="",$D78="NL",$D78="HORS LIGUE")),0,VLOOKUP(IF(OR(S78="",OR($D78="",$D78="NL",$D78="HORS LIGUE")),"",COUNTIFS($D$5:$D$72,"&lt;&gt;"&amp;"",$D$5:$D$72,"&lt;&gt;"&amp;"NL",$D$5:$D$72,"&lt;&gt;"&amp;"HORS LIGUE",S$5:S$72,"&lt;"&amp;S78)+1),Paramètres!$B$3:$C$56,2,FALSE)*Paramètres!$K$10))</f>
        <v>0</v>
      </c>
      <c r="U78" s="46"/>
      <c r="V78" s="2">
        <f>IF(U$2="Bike &amp; Run",IF(ISNA(VLOOKUP(U78,Paramètres!$B$3:$C$56,2,FALSE)),0,VLOOKUP(U78,Paramètres!$B$3:$C$56,2,FALSE)*Paramètres!$K$11),IF(OR(U78="",OR($D78="",$D78="NL",$D78="HORS LIGUE")),0,VLOOKUP(IF(OR(U78="",OR($D78="",$D78="NL",$D78="HORS LIGUE")),"",COUNTIFS($D$5:$D$72,"&lt;&gt;"&amp;"",$D$5:$D$72,"&lt;&gt;"&amp;"NL",$D$5:$D$72,"&lt;&gt;"&amp;"HORS LIGUE",U$5:U$72,"&lt;"&amp;U78)+1),Paramètres!$B$3:$C$56,2,FALSE)*Paramètres!$K$11))</f>
        <v>0</v>
      </c>
      <c r="W78" s="46"/>
      <c r="X78" s="2">
        <f>IF(W$2="Bike &amp; Run",IF(ISNA(VLOOKUP(W78,Paramètres!$B$3:$C$56,2,FALSE)),0,VLOOKUP(W78,Paramètres!$B$3:$C$56,2,FALSE)*Paramètres!$K$12),IF(OR(W78="",OR($D78="",$D78="NL",$D78="HORS LIGUE")),0,VLOOKUP(IF(OR(W78="",OR($D78="",$D78="NL",$D78="HORS LIGUE")),"",COUNTIFS($D$5:$D$72,"&lt;&gt;"&amp;"",$D$5:$D$72,"&lt;&gt;"&amp;"NL",$D$5:$D$72,"&lt;&gt;"&amp;"HORS LIGUE",W$5:W$72,"&lt;"&amp;W78)+1),Paramètres!$B$3:$C$56,2,FALSE)*Paramètres!$K$12))</f>
        <v>0</v>
      </c>
      <c r="Y78" s="46"/>
      <c r="Z78" s="2">
        <f>IF(Y$2="Bike &amp; Run",IF(ISNA(VLOOKUP(Y78,Paramètres!$B$3:$C$56,2,FALSE)),0,VLOOKUP(Y78,Paramètres!$B$3:$C$56,2,FALSE)*Paramètres!$K$13),IF(OR(Y78="",OR($D78="",$D78="NL",$D78="HORS LIGUE")),0,VLOOKUP(IF(OR(Y78="",OR($D78="",$D78="NL",$D78="HORS LIGUE")),"",COUNTIFS($D$5:$D$72,"&lt;&gt;"&amp;"",$D$5:$D$72,"&lt;&gt;"&amp;"NL",$D$5:$D$72,"&lt;&gt;"&amp;"HORS LIGUE",Y$5:Y$72,"&lt;"&amp;Y78)+1),Paramètres!$B$3:$C$56,2,FALSE)*Paramètres!$K$13))</f>
        <v>0</v>
      </c>
      <c r="AA78" s="46"/>
      <c r="AB78" s="2">
        <f>IF(AA$2="Bike &amp; Run",IF(ISNA(VLOOKUP(AA78,Paramètres!$B$3:$C$56,2,FALSE)),0,VLOOKUP(AA78,Paramètres!$B$3:$C$56,2,FALSE)*Paramètres!$K$14),IF(OR(AA78="",OR($D78="",$D78="NL",$D78="HORS LIGUE")),0,VLOOKUP(IF(OR(AA78="",OR($D78="",$D78="NL",$D78="HORS LIGUE")),"",COUNTIFS($D$5:$D$72,"&lt;&gt;"&amp;"",$D$5:$D$72,"&lt;&gt;"&amp;"NL",$D$5:$D$72,"&lt;&gt;"&amp;"HORS LIGUE",AA$5:AA$72,"&lt;"&amp;AA78)+1),Paramètres!$B$3:$C$56,2,FALSE)*Paramètres!$K$14))</f>
        <v>0</v>
      </c>
      <c r="AC78" s="46"/>
      <c r="AD78" s="2">
        <f>IF(AC$2="Bike &amp; Run",IF(ISNA(VLOOKUP(AC78,Paramètres!$B$3:$C$56,2,FALSE)),0,VLOOKUP(AC78,Paramètres!$B$3:$C$56,2,FALSE)*Paramètres!$K$15),IF(OR(AC78="",OR($D78="",$D78="NL",$D78="HORS LIGUE")),0,VLOOKUP(IF(OR(AC78="",OR($D78="",$D78="NL",$D78="HORS LIGUE")),"",COUNTIFS($D$5:$D$72,"&lt;&gt;"&amp;"",$D$5:$D$72,"&lt;&gt;"&amp;"NL",$D$5:$D$72,"&lt;&gt;"&amp;"HORS LIGUE",AC$5:AC$72,"&lt;"&amp;AC78)+1),Paramètres!$B$3:$C$56,2,FALSE)*Paramètres!$K$15))</f>
        <v>0</v>
      </c>
      <c r="AE78" s="46"/>
      <c r="AF78" s="2">
        <f>IF(AE$2="Bike &amp; Run",IF(ISNA(VLOOKUP(AE78,Paramètres!$B$3:$C$56,2,FALSE)),0,VLOOKUP(AE78,Paramètres!$B$3:$C$56,2,FALSE)*Paramètres!$K$16),IF(OR(AE78="",OR($D78="",$D78="NL",$D78="HORS LIGUE")),0,VLOOKUP(IF(OR(AE78="",OR($D78="",$D78="NL",$D78="HORS LIGUE")),"",COUNTIFS($D$5:$D$72,"&lt;&gt;"&amp;"",$D$5:$D$72,"&lt;&gt;"&amp;"NL",$D$5:$D$72,"&lt;&gt;"&amp;"HORS LIGUE",AE$5:AE$72,"&lt;"&amp;AE78)+1),Paramètres!$B$3:$C$56,2,FALSE)*Paramètres!$K$16))</f>
        <v>0</v>
      </c>
      <c r="AG78" s="46"/>
      <c r="AH78" s="2">
        <f>IF(AG$2="Bike &amp; Run",IF(ISNA(VLOOKUP(AG78,Paramètres!$B$3:$C$56,2,FALSE)),0,VLOOKUP(AG78,Paramètres!$B$3:$C$56,2,FALSE)*Paramètres!$K$17),IF(OR(AG78="",OR($D78="",$D78="NL",$D78="HORS LIGUE")),0,VLOOKUP(IF(OR(AG78="",OR($D78="",$D78="NL",$D78="HORS LIGUE")),"",COUNTIFS($D$5:$D$72,"&lt;&gt;"&amp;"",$D$5:$D$72,"&lt;&gt;"&amp;"NL",$D$5:$D$72,"&lt;&gt;"&amp;"HORS LIGUE",AG$5:AG$72,"&lt;"&amp;AG78)+1),Paramètres!$B$3:$C$56,2,FALSE)*Paramètres!$K$17))</f>
        <v>0</v>
      </c>
      <c r="AI78" s="40">
        <f t="shared" si="106"/>
        <v>0</v>
      </c>
      <c r="AJ78" s="3" t="str">
        <f t="shared" si="107"/>
        <v/>
      </c>
      <c r="AK78" s="5">
        <f t="shared" si="108"/>
        <v>0</v>
      </c>
      <c r="AL78" s="41" t="e">
        <f t="shared" si="109"/>
        <v>#REF!</v>
      </c>
      <c r="AM78" s="33" t="e">
        <f t="shared" si="110"/>
        <v>#REF!</v>
      </c>
    </row>
    <row r="79" spans="1:70" ht="16.5">
      <c r="A79" s="14"/>
      <c r="B79" s="61" t="str">
        <f>IF(ISNA(VLOOKUP(A79,'Licenciés Jeunes 2023'!A:C,3,0)),"",VLOOKUP(A79,'Licenciés Jeunes 2023'!A:C,3,0))</f>
        <v/>
      </c>
      <c r="C79" s="32" t="str">
        <f>IF(ISNA(VLOOKUP(A79,'Licenciés Jeunes 2023'!A:C,2,0)),"",VLOOKUP(A79,'Licenciés Jeunes 2023'!A:C,2,0))</f>
        <v/>
      </c>
      <c r="D79" s="32" t="str">
        <f>IF(ISNA(VLOOKUP(A79,'Licenciés Jeunes 2023'!A:F,6,0)),"",VLOOKUP(A79,'Licenciés Jeunes 2023'!A:F,6,0))</f>
        <v/>
      </c>
      <c r="E79" s="6"/>
      <c r="F79" s="2">
        <f>IF(E$2="Bike &amp; Run",IF(ISNA(VLOOKUP(E79,Paramètres!$B$3:$C$56,2,FALSE)),0,VLOOKUP(E79,Paramètres!$B$3:$C$56,2,FALSE)*Paramètres!$K$3),IF(OR(E79="",OR($D79="",$D79="NL",$D79="HORS LIGUE")),0,VLOOKUP(IF(OR(E79="",OR($D79="",$D79="NL",$D79="HORS LIGUE")),"",COUNTIFS($D$5:$D$72,"&lt;&gt;"&amp;"",$D$5:$D$72,"&lt;&gt;"&amp;"NL",$D$5:$D$72,"&lt;&gt;"&amp;"HORS LIGUE",E$5:E$72,"&lt;"&amp;E79)+1),Paramètres!$B$3:$C$56,2,FALSE)*Paramètres!$K$3))</f>
        <v>0</v>
      </c>
      <c r="G79" s="4"/>
      <c r="H79" s="2">
        <f>IF(G$2="Bike &amp; Run",IF(ISNA(VLOOKUP(G79,Paramètres!$B$3:$C$56,2,FALSE)),0,VLOOKUP(G79,Paramètres!$B$3:$C$56,2,FALSE)*Paramètres!$K$4),IF(OR(G79="",OR($D79="",$D79="NL",$D79="HORS LIGUE")),0,VLOOKUP(IF(OR(G79="",OR($D79="",$D79="NL",$D79="HORS LIGUE")),"",COUNTIFS($D$5:$D$72,"&lt;&gt;"&amp;"",$D$5:$D$72,"&lt;&gt;"&amp;"NL",$D$5:$D$72,"&lt;&gt;"&amp;"HORS LIGUE",G$5:G$72,"&lt;"&amp;G79)+1),Paramètres!$B$3:$C$56,2,FALSE)*Paramètres!$K$4))</f>
        <v>0</v>
      </c>
      <c r="I79" s="36"/>
      <c r="J79" s="2">
        <f>IF(I$2="Bike &amp; Run",IF(ISNA(VLOOKUP(I79,Paramètres!$B$3:$C$56,2,FALSE)),0,VLOOKUP(I79,Paramètres!$B$3:$C$56,2,FALSE)*Paramètres!$K$5),IF(OR(I79="",OR($D79="",$D79="NL",$D79="HORS LIGUE")),0,VLOOKUP(IF(OR(I79="",OR($D79="",$D79="NL",$D79="HORS LIGUE")),"",COUNTIFS($D$5:$D$72,"&lt;&gt;"&amp;"",$D$5:$D$72,"&lt;&gt;"&amp;"NL",$D$5:$D$72,"&lt;&gt;"&amp;"HORS LIGUE",I$5:I$72,"&lt;"&amp;I79)+1),Paramètres!$B$3:$C$56,2,FALSE)*Paramètres!$K$5))</f>
        <v>0</v>
      </c>
      <c r="K79" s="4"/>
      <c r="L79" s="2">
        <f>IF(K$2="Bike &amp; Run",IF(ISNA(VLOOKUP(K79,Paramètres!$B$3:$C$56,2,FALSE)),0,VLOOKUP(K79,Paramètres!$B$3:$C$56,2,FALSE)*Paramètres!$K$6),IF(OR(K79="",OR($D79="",$D79="NL",$D79="HORS LIGUE")),0,VLOOKUP(IF(OR(K79="",OR($D79="",$D79="NL",$D79="HORS LIGUE")),"",COUNTIFS($D$5:$D$72,"&lt;&gt;"&amp;"",$D$5:$D$72,"&lt;&gt;"&amp;"NL",$D$5:$D$72,"&lt;&gt;"&amp;"HORS LIGUE",K$5:K$72,"&lt;"&amp;K79)+1),Paramètres!$B$3:$C$56,2,FALSE)*Paramètres!$K$6))</f>
        <v>0</v>
      </c>
      <c r="M79" s="4"/>
      <c r="N79" s="2">
        <f>IF(M$2="Bike &amp; Run",IF(ISNA(VLOOKUP(M79,Paramètres!$B$3:$C$56,2,FALSE)),0,VLOOKUP(M79,Paramètres!$B$3:$C$56,2,FALSE)*Paramètres!$K$7),IF(OR(M79="",OR($D79="",$D79="NL",$D79="HORS LIGUE")),0,VLOOKUP(IF(OR(M79="",OR($D79="",$D79="NL",$D79="HORS LIGUE")),"",COUNTIFS($D$5:$D$72,"&lt;&gt;"&amp;"",$D$5:$D$72,"&lt;&gt;"&amp;"NL",$D$5:$D$72,"&lt;&gt;"&amp;"HORS LIGUE",M$5:M$72,"&lt;"&amp;M79)+1),Paramètres!$B$3:$C$56,2,FALSE)*Paramètres!$K$7))</f>
        <v>0</v>
      </c>
      <c r="O79" s="46"/>
      <c r="P79" s="2">
        <f>IF(O$2="Bike &amp; Run",IF(ISNA(VLOOKUP(O79,Paramètres!$B$3:$C$56,2,FALSE)),0,VLOOKUP(O79,Paramètres!$B$3:$C$56,2,FALSE)*Paramètres!$K$8),IF(OR(O79="",OR($D79="",$D79="NL",$D79="HORS LIGUE")),0,VLOOKUP(IF(OR(O79="",OR($D79="",$D79="NL",$D79="HORS LIGUE")),"",COUNTIFS($D$5:$D$72,"&lt;&gt;"&amp;"",$D$5:$D$72,"&lt;&gt;"&amp;"NL",$D$5:$D$72,"&lt;&gt;"&amp;"HORS LIGUE",O$5:O$72,"&lt;"&amp;O79)+1),Paramètres!$B$3:$C$56,2,FALSE)*Paramètres!$K$8))</f>
        <v>0</v>
      </c>
      <c r="Q79" s="46"/>
      <c r="R79" s="2">
        <f>IF(Q$2="Bike &amp; Run",IF(ISNA(VLOOKUP(Q79,Paramètres!$B$3:$C$56,2,FALSE)),0,VLOOKUP(Q79,Paramètres!$B$3:$C$56,2,FALSE)*Paramètres!$K$9),IF(OR(Q79="",OR($D79="",$D79="NL",$D79="HORS LIGUE")),0,VLOOKUP(IF(OR(Q79="",OR($D79="",$D79="NL",$D79="HORS LIGUE")),"",COUNTIFS($D$5:$D$72,"&lt;&gt;"&amp;"",$D$5:$D$72,"&lt;&gt;"&amp;"NL",$D$5:$D$72,"&lt;&gt;"&amp;"HORS LIGUE",Q$5:Q$72,"&lt;"&amp;Q79)+1),Paramètres!$B$3:$C$56,2,FALSE)*Paramètres!$K$9))</f>
        <v>0</v>
      </c>
      <c r="S79" s="46"/>
      <c r="T79" s="2">
        <f>IF(S$2="Bike &amp; Run",IF(ISNA(VLOOKUP(S79,Paramètres!$B$3:$C$56,2,FALSE)),0,VLOOKUP(S79,Paramètres!$B$3:$C$56,2,FALSE)*Paramètres!$K$10),IF(OR(S79="",OR($D79="",$D79="NL",$D79="HORS LIGUE")),0,VLOOKUP(IF(OR(S79="",OR($D79="",$D79="NL",$D79="HORS LIGUE")),"",COUNTIFS($D$5:$D$72,"&lt;&gt;"&amp;"",$D$5:$D$72,"&lt;&gt;"&amp;"NL",$D$5:$D$72,"&lt;&gt;"&amp;"HORS LIGUE",S$5:S$72,"&lt;"&amp;S79)+1),Paramètres!$B$3:$C$56,2,FALSE)*Paramètres!$K$10))</f>
        <v>0</v>
      </c>
      <c r="U79" s="46"/>
      <c r="V79" s="2">
        <f>IF(U$2="Bike &amp; Run",IF(ISNA(VLOOKUP(U79,Paramètres!$B$3:$C$56,2,FALSE)),0,VLOOKUP(U79,Paramètres!$B$3:$C$56,2,FALSE)*Paramètres!$K$11),IF(OR(U79="",OR($D79="",$D79="NL",$D79="HORS LIGUE")),0,VLOOKUP(IF(OR(U79="",OR($D79="",$D79="NL",$D79="HORS LIGUE")),"",COUNTIFS($D$5:$D$72,"&lt;&gt;"&amp;"",$D$5:$D$72,"&lt;&gt;"&amp;"NL",$D$5:$D$72,"&lt;&gt;"&amp;"HORS LIGUE",U$5:U$72,"&lt;"&amp;U79)+1),Paramètres!$B$3:$C$56,2,FALSE)*Paramètres!$K$11))</f>
        <v>0</v>
      </c>
      <c r="W79" s="46"/>
      <c r="X79" s="2">
        <f>IF(W$2="Bike &amp; Run",IF(ISNA(VLOOKUP(W79,Paramètres!$B$3:$C$56,2,FALSE)),0,VLOOKUP(W79,Paramètres!$B$3:$C$56,2,FALSE)*Paramètres!$K$12),IF(OR(W79="",OR($D79="",$D79="NL",$D79="HORS LIGUE")),0,VLOOKUP(IF(OR(W79="",OR($D79="",$D79="NL",$D79="HORS LIGUE")),"",COUNTIFS($D$5:$D$72,"&lt;&gt;"&amp;"",$D$5:$D$72,"&lt;&gt;"&amp;"NL",$D$5:$D$72,"&lt;&gt;"&amp;"HORS LIGUE",W$5:W$72,"&lt;"&amp;W79)+1),Paramètres!$B$3:$C$56,2,FALSE)*Paramètres!$K$12))</f>
        <v>0</v>
      </c>
      <c r="Y79" s="46"/>
      <c r="Z79" s="2">
        <f>IF(Y$2="Bike &amp; Run",IF(ISNA(VLOOKUP(Y79,Paramètres!$B$3:$C$56,2,FALSE)),0,VLOOKUP(Y79,Paramètres!$B$3:$C$56,2,FALSE)*Paramètres!$K$13),IF(OR(Y79="",OR($D79="",$D79="NL",$D79="HORS LIGUE")),0,VLOOKUP(IF(OR(Y79="",OR($D79="",$D79="NL",$D79="HORS LIGUE")),"",COUNTIFS($D$5:$D$72,"&lt;&gt;"&amp;"",$D$5:$D$72,"&lt;&gt;"&amp;"NL",$D$5:$D$72,"&lt;&gt;"&amp;"HORS LIGUE",Y$5:Y$72,"&lt;"&amp;Y79)+1),Paramètres!$B$3:$C$56,2,FALSE)*Paramètres!$K$13))</f>
        <v>0</v>
      </c>
      <c r="AA79" s="46"/>
      <c r="AB79" s="2">
        <f>IF(AA$2="Bike &amp; Run",IF(ISNA(VLOOKUP(AA79,Paramètres!$B$3:$C$56,2,FALSE)),0,VLOOKUP(AA79,Paramètres!$B$3:$C$56,2,FALSE)*Paramètres!$K$14),IF(OR(AA79="",OR($D79="",$D79="NL",$D79="HORS LIGUE")),0,VLOOKUP(IF(OR(AA79="",OR($D79="",$D79="NL",$D79="HORS LIGUE")),"",COUNTIFS($D$5:$D$72,"&lt;&gt;"&amp;"",$D$5:$D$72,"&lt;&gt;"&amp;"NL",$D$5:$D$72,"&lt;&gt;"&amp;"HORS LIGUE",AA$5:AA$72,"&lt;"&amp;AA79)+1),Paramètres!$B$3:$C$56,2,FALSE)*Paramètres!$K$14))</f>
        <v>0</v>
      </c>
      <c r="AC79" s="46"/>
      <c r="AD79" s="2">
        <f>IF(AC$2="Bike &amp; Run",IF(ISNA(VLOOKUP(AC79,Paramètres!$B$3:$C$56,2,FALSE)),0,VLOOKUP(AC79,Paramètres!$B$3:$C$56,2,FALSE)*Paramètres!$K$15),IF(OR(AC79="",OR($D79="",$D79="NL",$D79="HORS LIGUE")),0,VLOOKUP(IF(OR(AC79="",OR($D79="",$D79="NL",$D79="HORS LIGUE")),"",COUNTIFS($D$5:$D$72,"&lt;&gt;"&amp;"",$D$5:$D$72,"&lt;&gt;"&amp;"NL",$D$5:$D$72,"&lt;&gt;"&amp;"HORS LIGUE",AC$5:AC$72,"&lt;"&amp;AC79)+1),Paramètres!$B$3:$C$56,2,FALSE)*Paramètres!$K$15))</f>
        <v>0</v>
      </c>
      <c r="AE79" s="46"/>
      <c r="AF79" s="2">
        <f>IF(AE$2="Bike &amp; Run",IF(ISNA(VLOOKUP(AE79,Paramètres!$B$3:$C$56,2,FALSE)),0,VLOOKUP(AE79,Paramètres!$B$3:$C$56,2,FALSE)*Paramètres!$K$16),IF(OR(AE79="",OR($D79="",$D79="NL",$D79="HORS LIGUE")),0,VLOOKUP(IF(OR(AE79="",OR($D79="",$D79="NL",$D79="HORS LIGUE")),"",COUNTIFS($D$5:$D$72,"&lt;&gt;"&amp;"",$D$5:$D$72,"&lt;&gt;"&amp;"NL",$D$5:$D$72,"&lt;&gt;"&amp;"HORS LIGUE",AE$5:AE$72,"&lt;"&amp;AE79)+1),Paramètres!$B$3:$C$56,2,FALSE)*Paramètres!$K$16))</f>
        <v>0</v>
      </c>
      <c r="AG79" s="46"/>
      <c r="AH79" s="2">
        <f>IF(AG$2="Bike &amp; Run",IF(ISNA(VLOOKUP(AG79,Paramètres!$B$3:$C$56,2,FALSE)),0,VLOOKUP(AG79,Paramètres!$B$3:$C$56,2,FALSE)*Paramètres!$K$17),IF(OR(AG79="",OR($D79="",$D79="NL",$D79="HORS LIGUE")),0,VLOOKUP(IF(OR(AG79="",OR($D79="",$D79="NL",$D79="HORS LIGUE")),"",COUNTIFS($D$5:$D$72,"&lt;&gt;"&amp;"",$D$5:$D$72,"&lt;&gt;"&amp;"NL",$D$5:$D$72,"&lt;&gt;"&amp;"HORS LIGUE",AG$5:AG$72,"&lt;"&amp;AG79)+1),Paramètres!$B$3:$C$56,2,FALSE)*Paramètres!$K$17))</f>
        <v>0</v>
      </c>
      <c r="AI79" s="40">
        <f t="shared" si="106"/>
        <v>0</v>
      </c>
      <c r="AJ79" s="3" t="str">
        <f t="shared" si="107"/>
        <v/>
      </c>
      <c r="AK79" s="5">
        <f t="shared" si="108"/>
        <v>0</v>
      </c>
      <c r="AL79" s="41" t="e">
        <f t="shared" si="109"/>
        <v>#REF!</v>
      </c>
      <c r="AM79" s="33" t="e">
        <f t="shared" si="110"/>
        <v>#REF!</v>
      </c>
    </row>
    <row r="80" spans="1:70" ht="16.5">
      <c r="A80" s="14"/>
      <c r="B80" s="61" t="str">
        <f>IF(ISNA(VLOOKUP(A80,'Licenciés Jeunes 2023'!A:C,3,0)),"",VLOOKUP(A80,'Licenciés Jeunes 2023'!A:C,3,0))</f>
        <v/>
      </c>
      <c r="C80" s="32" t="str">
        <f>IF(ISNA(VLOOKUP(A80,'Licenciés Jeunes 2023'!A:C,2,0)),"",VLOOKUP(A80,'Licenciés Jeunes 2023'!A:C,2,0))</f>
        <v/>
      </c>
      <c r="D80" s="32" t="str">
        <f>IF(ISNA(VLOOKUP(A80,'Licenciés Jeunes 2023'!A:F,6,0)),"",VLOOKUP(A80,'Licenciés Jeunes 2023'!A:F,6,0))</f>
        <v/>
      </c>
      <c r="E80" s="6"/>
      <c r="F80" s="2">
        <f>IF(E$2="Bike &amp; Run",IF(ISNA(VLOOKUP(E80,Paramètres!$B$3:$C$56,2,FALSE)),0,VLOOKUP(E80,Paramètres!$B$3:$C$56,2,FALSE)*Paramètres!$K$3),IF(OR(E80="",OR($D80="",$D80="NL",$D80="HORS LIGUE")),0,VLOOKUP(IF(OR(E80="",OR($D80="",$D80="NL",$D80="HORS LIGUE")),"",COUNTIFS($D$5:$D$72,"&lt;&gt;"&amp;"",$D$5:$D$72,"&lt;&gt;"&amp;"NL",$D$5:$D$72,"&lt;&gt;"&amp;"HORS LIGUE",E$5:E$72,"&lt;"&amp;E80)+1),Paramètres!$B$3:$C$56,2,FALSE)*Paramètres!$K$3))</f>
        <v>0</v>
      </c>
      <c r="G80" s="4"/>
      <c r="H80" s="2">
        <f>IF(G$2="Bike &amp; Run",IF(ISNA(VLOOKUP(G80,Paramètres!$B$3:$C$56,2,FALSE)),0,VLOOKUP(G80,Paramètres!$B$3:$C$56,2,FALSE)*Paramètres!$K$4),IF(OR(G80="",OR($D80="",$D80="NL",$D80="HORS LIGUE")),0,VLOOKUP(IF(OR(G80="",OR($D80="",$D80="NL",$D80="HORS LIGUE")),"",COUNTIFS($D$5:$D$72,"&lt;&gt;"&amp;"",$D$5:$D$72,"&lt;&gt;"&amp;"NL",$D$5:$D$72,"&lt;&gt;"&amp;"HORS LIGUE",G$5:G$72,"&lt;"&amp;G80)+1),Paramètres!$B$3:$C$56,2,FALSE)*Paramètres!$K$4))</f>
        <v>0</v>
      </c>
      <c r="I80" s="36"/>
      <c r="J80" s="2">
        <f>IF(I$2="Bike &amp; Run",IF(ISNA(VLOOKUP(I80,Paramètres!$B$3:$C$56,2,FALSE)),0,VLOOKUP(I80,Paramètres!$B$3:$C$56,2,FALSE)*Paramètres!$K$5),IF(OR(I80="",OR($D80="",$D80="NL",$D80="HORS LIGUE")),0,VLOOKUP(IF(OR(I80="",OR($D80="",$D80="NL",$D80="HORS LIGUE")),"",COUNTIFS($D$5:$D$72,"&lt;&gt;"&amp;"",$D$5:$D$72,"&lt;&gt;"&amp;"NL",$D$5:$D$72,"&lt;&gt;"&amp;"HORS LIGUE",I$5:I$72,"&lt;"&amp;I80)+1),Paramètres!$B$3:$C$56,2,FALSE)*Paramètres!$K$5))</f>
        <v>0</v>
      </c>
      <c r="K80" s="4"/>
      <c r="L80" s="2">
        <f>IF(K$2="Bike &amp; Run",IF(ISNA(VLOOKUP(K80,Paramètres!$B$3:$C$56,2,FALSE)),0,VLOOKUP(K80,Paramètres!$B$3:$C$56,2,FALSE)*Paramètres!$K$6),IF(OR(K80="",OR($D80="",$D80="NL",$D80="HORS LIGUE")),0,VLOOKUP(IF(OR(K80="",OR($D80="",$D80="NL",$D80="HORS LIGUE")),"",COUNTIFS($D$5:$D$72,"&lt;&gt;"&amp;"",$D$5:$D$72,"&lt;&gt;"&amp;"NL",$D$5:$D$72,"&lt;&gt;"&amp;"HORS LIGUE",K$5:K$72,"&lt;"&amp;K80)+1),Paramètres!$B$3:$C$56,2,FALSE)*Paramètres!$K$6))</f>
        <v>0</v>
      </c>
      <c r="M80" s="4"/>
      <c r="N80" s="2">
        <f>IF(M$2="Bike &amp; Run",IF(ISNA(VLOOKUP(M80,Paramètres!$B$3:$C$56,2,FALSE)),0,VLOOKUP(M80,Paramètres!$B$3:$C$56,2,FALSE)*Paramètres!$K$7),IF(OR(M80="",OR($D80="",$D80="NL",$D80="HORS LIGUE")),0,VLOOKUP(IF(OR(M80="",OR($D80="",$D80="NL",$D80="HORS LIGUE")),"",COUNTIFS($D$5:$D$72,"&lt;&gt;"&amp;"",$D$5:$D$72,"&lt;&gt;"&amp;"NL",$D$5:$D$72,"&lt;&gt;"&amp;"HORS LIGUE",M$5:M$72,"&lt;"&amp;M80)+1),Paramètres!$B$3:$C$56,2,FALSE)*Paramètres!$K$7))</f>
        <v>0</v>
      </c>
      <c r="O80" s="46"/>
      <c r="P80" s="2">
        <f>IF(O$2="Bike &amp; Run",IF(ISNA(VLOOKUP(O80,Paramètres!$B$3:$C$56,2,FALSE)),0,VLOOKUP(O80,Paramètres!$B$3:$C$56,2,FALSE)*Paramètres!$K$8),IF(OR(O80="",OR($D80="",$D80="NL",$D80="HORS LIGUE")),0,VLOOKUP(IF(OR(O80="",OR($D80="",$D80="NL",$D80="HORS LIGUE")),"",COUNTIFS($D$5:$D$72,"&lt;&gt;"&amp;"",$D$5:$D$72,"&lt;&gt;"&amp;"NL",$D$5:$D$72,"&lt;&gt;"&amp;"HORS LIGUE",O$5:O$72,"&lt;"&amp;O80)+1),Paramètres!$B$3:$C$56,2,FALSE)*Paramètres!$K$8))</f>
        <v>0</v>
      </c>
      <c r="Q80" s="46"/>
      <c r="R80" s="2">
        <f>IF(Q$2="Bike &amp; Run",IF(ISNA(VLOOKUP(Q80,Paramètres!$B$3:$C$56,2,FALSE)),0,VLOOKUP(Q80,Paramètres!$B$3:$C$56,2,FALSE)*Paramètres!$K$9),IF(OR(Q80="",OR($D80="",$D80="NL",$D80="HORS LIGUE")),0,VLOOKUP(IF(OR(Q80="",OR($D80="",$D80="NL",$D80="HORS LIGUE")),"",COUNTIFS($D$5:$D$72,"&lt;&gt;"&amp;"",$D$5:$D$72,"&lt;&gt;"&amp;"NL",$D$5:$D$72,"&lt;&gt;"&amp;"HORS LIGUE",Q$5:Q$72,"&lt;"&amp;Q80)+1),Paramètres!$B$3:$C$56,2,FALSE)*Paramètres!$K$9))</f>
        <v>0</v>
      </c>
      <c r="S80" s="46"/>
      <c r="T80" s="2">
        <f>IF(S$2="Bike &amp; Run",IF(ISNA(VLOOKUP(S80,Paramètres!$B$3:$C$56,2,FALSE)),0,VLOOKUP(S80,Paramètres!$B$3:$C$56,2,FALSE)*Paramètres!$K$10),IF(OR(S80="",OR($D80="",$D80="NL",$D80="HORS LIGUE")),0,VLOOKUP(IF(OR(S80="",OR($D80="",$D80="NL",$D80="HORS LIGUE")),"",COUNTIFS($D$5:$D$72,"&lt;&gt;"&amp;"",$D$5:$D$72,"&lt;&gt;"&amp;"NL",$D$5:$D$72,"&lt;&gt;"&amp;"HORS LIGUE",S$5:S$72,"&lt;"&amp;S80)+1),Paramètres!$B$3:$C$56,2,FALSE)*Paramètres!$K$10))</f>
        <v>0</v>
      </c>
      <c r="U80" s="46"/>
      <c r="V80" s="2">
        <f>IF(U$2="Bike &amp; Run",IF(ISNA(VLOOKUP(U80,Paramètres!$B$3:$C$56,2,FALSE)),0,VLOOKUP(U80,Paramètres!$B$3:$C$56,2,FALSE)*Paramètres!$K$11),IF(OR(U80="",OR($D80="",$D80="NL",$D80="HORS LIGUE")),0,VLOOKUP(IF(OR(U80="",OR($D80="",$D80="NL",$D80="HORS LIGUE")),"",COUNTIFS($D$5:$D$72,"&lt;&gt;"&amp;"",$D$5:$D$72,"&lt;&gt;"&amp;"NL",$D$5:$D$72,"&lt;&gt;"&amp;"HORS LIGUE",U$5:U$72,"&lt;"&amp;U80)+1),Paramètres!$B$3:$C$56,2,FALSE)*Paramètres!$K$11))</f>
        <v>0</v>
      </c>
      <c r="W80" s="46"/>
      <c r="X80" s="2">
        <f>IF(W$2="Bike &amp; Run",IF(ISNA(VLOOKUP(W80,Paramètres!$B$3:$C$56,2,FALSE)),0,VLOOKUP(W80,Paramètres!$B$3:$C$56,2,FALSE)*Paramètres!$K$12),IF(OR(W80="",OR($D80="",$D80="NL",$D80="HORS LIGUE")),0,VLOOKUP(IF(OR(W80="",OR($D80="",$D80="NL",$D80="HORS LIGUE")),"",COUNTIFS($D$5:$D$72,"&lt;&gt;"&amp;"",$D$5:$D$72,"&lt;&gt;"&amp;"NL",$D$5:$D$72,"&lt;&gt;"&amp;"HORS LIGUE",W$5:W$72,"&lt;"&amp;W80)+1),Paramètres!$B$3:$C$56,2,FALSE)*Paramètres!$K$12))</f>
        <v>0</v>
      </c>
      <c r="Y80" s="46"/>
      <c r="Z80" s="2">
        <f>IF(Y$2="Bike &amp; Run",IF(ISNA(VLOOKUP(Y80,Paramètres!$B$3:$C$56,2,FALSE)),0,VLOOKUP(Y80,Paramètres!$B$3:$C$56,2,FALSE)*Paramètres!$K$13),IF(OR(Y80="",OR($D80="",$D80="NL",$D80="HORS LIGUE")),0,VLOOKUP(IF(OR(Y80="",OR($D80="",$D80="NL",$D80="HORS LIGUE")),"",COUNTIFS($D$5:$D$72,"&lt;&gt;"&amp;"",$D$5:$D$72,"&lt;&gt;"&amp;"NL",$D$5:$D$72,"&lt;&gt;"&amp;"HORS LIGUE",Y$5:Y$72,"&lt;"&amp;Y80)+1),Paramètres!$B$3:$C$56,2,FALSE)*Paramètres!$K$13))</f>
        <v>0</v>
      </c>
      <c r="AA80" s="46"/>
      <c r="AB80" s="2">
        <f>IF(AA$2="Bike &amp; Run",IF(ISNA(VLOOKUP(AA80,Paramètres!$B$3:$C$56,2,FALSE)),0,VLOOKUP(AA80,Paramètres!$B$3:$C$56,2,FALSE)*Paramètres!$K$14),IF(OR(AA80="",OR($D80="",$D80="NL",$D80="HORS LIGUE")),0,VLOOKUP(IF(OR(AA80="",OR($D80="",$D80="NL",$D80="HORS LIGUE")),"",COUNTIFS($D$5:$D$72,"&lt;&gt;"&amp;"",$D$5:$D$72,"&lt;&gt;"&amp;"NL",$D$5:$D$72,"&lt;&gt;"&amp;"HORS LIGUE",AA$5:AA$72,"&lt;"&amp;AA80)+1),Paramètres!$B$3:$C$56,2,FALSE)*Paramètres!$K$14))</f>
        <v>0</v>
      </c>
      <c r="AC80" s="46"/>
      <c r="AD80" s="2">
        <f>IF(AC$2="Bike &amp; Run",IF(ISNA(VLOOKUP(AC80,Paramètres!$B$3:$C$56,2,FALSE)),0,VLOOKUP(AC80,Paramètres!$B$3:$C$56,2,FALSE)*Paramètres!$K$15),IF(OR(AC80="",OR($D80="",$D80="NL",$D80="HORS LIGUE")),0,VLOOKUP(IF(OR(AC80="",OR($D80="",$D80="NL",$D80="HORS LIGUE")),"",COUNTIFS($D$5:$D$72,"&lt;&gt;"&amp;"",$D$5:$D$72,"&lt;&gt;"&amp;"NL",$D$5:$D$72,"&lt;&gt;"&amp;"HORS LIGUE",AC$5:AC$72,"&lt;"&amp;AC80)+1),Paramètres!$B$3:$C$56,2,FALSE)*Paramètres!$K$15))</f>
        <v>0</v>
      </c>
      <c r="AE80" s="46"/>
      <c r="AF80" s="2">
        <f>IF(AE$2="Bike &amp; Run",IF(ISNA(VLOOKUP(AE80,Paramètres!$B$3:$C$56,2,FALSE)),0,VLOOKUP(AE80,Paramètres!$B$3:$C$56,2,FALSE)*Paramètres!$K$16),IF(OR(AE80="",OR($D80="",$D80="NL",$D80="HORS LIGUE")),0,VLOOKUP(IF(OR(AE80="",OR($D80="",$D80="NL",$D80="HORS LIGUE")),"",COUNTIFS($D$5:$D$72,"&lt;&gt;"&amp;"",$D$5:$D$72,"&lt;&gt;"&amp;"NL",$D$5:$D$72,"&lt;&gt;"&amp;"HORS LIGUE",AE$5:AE$72,"&lt;"&amp;AE80)+1),Paramètres!$B$3:$C$56,2,FALSE)*Paramètres!$K$16))</f>
        <v>0</v>
      </c>
      <c r="AG80" s="46"/>
      <c r="AH80" s="2">
        <f>IF(AG$2="Bike &amp; Run",IF(ISNA(VLOOKUP(AG80,Paramètres!$B$3:$C$56,2,FALSE)),0,VLOOKUP(AG80,Paramètres!$B$3:$C$56,2,FALSE)*Paramètres!$K$17),IF(OR(AG80="",OR($D80="",$D80="NL",$D80="HORS LIGUE")),0,VLOOKUP(IF(OR(AG80="",OR($D80="",$D80="NL",$D80="HORS LIGUE")),"",COUNTIFS($D$5:$D$72,"&lt;&gt;"&amp;"",$D$5:$D$72,"&lt;&gt;"&amp;"NL",$D$5:$D$72,"&lt;&gt;"&amp;"HORS LIGUE",AG$5:AG$72,"&lt;"&amp;AG80)+1),Paramètres!$B$3:$C$56,2,FALSE)*Paramètres!$K$17))</f>
        <v>0</v>
      </c>
      <c r="AI80" s="40">
        <f t="shared" si="106"/>
        <v>0</v>
      </c>
      <c r="AJ80" s="3" t="str">
        <f t="shared" si="107"/>
        <v/>
      </c>
      <c r="AK80" s="5">
        <f t="shared" si="108"/>
        <v>0</v>
      </c>
      <c r="AL80" s="41" t="e">
        <f t="shared" si="109"/>
        <v>#REF!</v>
      </c>
      <c r="AM80" s="33" t="e">
        <f t="shared" si="110"/>
        <v>#REF!</v>
      </c>
    </row>
    <row r="81" spans="1:39" ht="16.5">
      <c r="A81" s="14"/>
      <c r="B81" s="61" t="str">
        <f>IF(ISNA(VLOOKUP(A81,'Licenciés Jeunes 2023'!A:C,3,0)),"",VLOOKUP(A81,'Licenciés Jeunes 2023'!A:C,3,0))</f>
        <v/>
      </c>
      <c r="C81" s="32" t="str">
        <f>IF(ISNA(VLOOKUP(A81,'Licenciés Jeunes 2023'!A:C,2,0)),"",VLOOKUP(A81,'Licenciés Jeunes 2023'!A:C,2,0))</f>
        <v/>
      </c>
      <c r="D81" s="32" t="str">
        <f>IF(ISNA(VLOOKUP(A81,'Licenciés Jeunes 2023'!A:F,6,0)),"",VLOOKUP(A81,'Licenciés Jeunes 2023'!A:F,6,0))</f>
        <v/>
      </c>
      <c r="E81" s="6"/>
      <c r="F81" s="2">
        <f>IF(E$2="Bike &amp; Run",IF(ISNA(VLOOKUP(E81,Paramètres!$B$3:$C$56,2,FALSE)),0,VLOOKUP(E81,Paramètres!$B$3:$C$56,2,FALSE)*Paramètres!$K$3),IF(OR(E81="",OR($D81="",$D81="NL",$D81="HORS LIGUE")),0,VLOOKUP(IF(OR(E81="",OR($D81="",$D81="NL",$D81="HORS LIGUE")),"",COUNTIFS($D$5:$D$72,"&lt;&gt;"&amp;"",$D$5:$D$72,"&lt;&gt;"&amp;"NL",$D$5:$D$72,"&lt;&gt;"&amp;"HORS LIGUE",E$5:E$72,"&lt;"&amp;E81)+1),Paramètres!$B$3:$C$56,2,FALSE)*Paramètres!$K$3))</f>
        <v>0</v>
      </c>
      <c r="G81" s="4"/>
      <c r="H81" s="2">
        <f>IF(G$2="Bike &amp; Run",IF(ISNA(VLOOKUP(G81,Paramètres!$B$3:$C$56,2,FALSE)),0,VLOOKUP(G81,Paramètres!$B$3:$C$56,2,FALSE)*Paramètres!$K$4),IF(OR(G81="",OR($D81="",$D81="NL",$D81="HORS LIGUE")),0,VLOOKUP(IF(OR(G81="",OR($D81="",$D81="NL",$D81="HORS LIGUE")),"",COUNTIFS($D$5:$D$72,"&lt;&gt;"&amp;"",$D$5:$D$72,"&lt;&gt;"&amp;"NL",$D$5:$D$72,"&lt;&gt;"&amp;"HORS LIGUE",G$5:G$72,"&lt;"&amp;G81)+1),Paramètres!$B$3:$C$56,2,FALSE)*Paramètres!$K$4))</f>
        <v>0</v>
      </c>
      <c r="I81" s="36"/>
      <c r="J81" s="2">
        <f>IF(I$2="Bike &amp; Run",IF(ISNA(VLOOKUP(I81,Paramètres!$B$3:$C$56,2,FALSE)),0,VLOOKUP(I81,Paramètres!$B$3:$C$56,2,FALSE)*Paramètres!$K$5),IF(OR(I81="",OR($D81="",$D81="NL",$D81="HORS LIGUE")),0,VLOOKUP(IF(OR(I81="",OR($D81="",$D81="NL",$D81="HORS LIGUE")),"",COUNTIFS($D$5:$D$72,"&lt;&gt;"&amp;"",$D$5:$D$72,"&lt;&gt;"&amp;"NL",$D$5:$D$72,"&lt;&gt;"&amp;"HORS LIGUE",I$5:I$72,"&lt;"&amp;I81)+1),Paramètres!$B$3:$C$56,2,FALSE)*Paramètres!$K$5))</f>
        <v>0</v>
      </c>
      <c r="K81" s="4"/>
      <c r="L81" s="2">
        <f>IF(K$2="Bike &amp; Run",IF(ISNA(VLOOKUP(K81,Paramètres!$B$3:$C$56,2,FALSE)),0,VLOOKUP(K81,Paramètres!$B$3:$C$56,2,FALSE)*Paramètres!$K$6),IF(OR(K81="",OR($D81="",$D81="NL",$D81="HORS LIGUE")),0,VLOOKUP(IF(OR(K81="",OR($D81="",$D81="NL",$D81="HORS LIGUE")),"",COUNTIFS($D$5:$D$72,"&lt;&gt;"&amp;"",$D$5:$D$72,"&lt;&gt;"&amp;"NL",$D$5:$D$72,"&lt;&gt;"&amp;"HORS LIGUE",K$5:K$72,"&lt;"&amp;K81)+1),Paramètres!$B$3:$C$56,2,FALSE)*Paramètres!$K$6))</f>
        <v>0</v>
      </c>
      <c r="M81" s="4"/>
      <c r="N81" s="2">
        <f>IF(M$2="Bike &amp; Run",IF(ISNA(VLOOKUP(M81,Paramètres!$B$3:$C$56,2,FALSE)),0,VLOOKUP(M81,Paramètres!$B$3:$C$56,2,FALSE)*Paramètres!$K$7),IF(OR(M81="",OR($D81="",$D81="NL",$D81="HORS LIGUE")),0,VLOOKUP(IF(OR(M81="",OR($D81="",$D81="NL",$D81="HORS LIGUE")),"",COUNTIFS($D$5:$D$72,"&lt;&gt;"&amp;"",$D$5:$D$72,"&lt;&gt;"&amp;"NL",$D$5:$D$72,"&lt;&gt;"&amp;"HORS LIGUE",M$5:M$72,"&lt;"&amp;M81)+1),Paramètres!$B$3:$C$56,2,FALSE)*Paramètres!$K$7))</f>
        <v>0</v>
      </c>
      <c r="O81" s="46"/>
      <c r="P81" s="2">
        <f>IF(O$2="Bike &amp; Run",IF(ISNA(VLOOKUP(O81,Paramètres!$B$3:$C$56,2,FALSE)),0,VLOOKUP(O81,Paramètres!$B$3:$C$56,2,FALSE)*Paramètres!$K$8),IF(OR(O81="",OR($D81="",$D81="NL",$D81="HORS LIGUE")),0,VLOOKUP(IF(OR(O81="",OR($D81="",$D81="NL",$D81="HORS LIGUE")),"",COUNTIFS($D$5:$D$72,"&lt;&gt;"&amp;"",$D$5:$D$72,"&lt;&gt;"&amp;"NL",$D$5:$D$72,"&lt;&gt;"&amp;"HORS LIGUE",O$5:O$72,"&lt;"&amp;O81)+1),Paramètres!$B$3:$C$56,2,FALSE)*Paramètres!$K$8))</f>
        <v>0</v>
      </c>
      <c r="Q81" s="46"/>
      <c r="R81" s="2">
        <f>IF(Q$2="Bike &amp; Run",IF(ISNA(VLOOKUP(Q81,Paramètres!$B$3:$C$56,2,FALSE)),0,VLOOKUP(Q81,Paramètres!$B$3:$C$56,2,FALSE)*Paramètres!$K$9),IF(OR(Q81="",OR($D81="",$D81="NL",$D81="HORS LIGUE")),0,VLOOKUP(IF(OR(Q81="",OR($D81="",$D81="NL",$D81="HORS LIGUE")),"",COUNTIFS($D$5:$D$72,"&lt;&gt;"&amp;"",$D$5:$D$72,"&lt;&gt;"&amp;"NL",$D$5:$D$72,"&lt;&gt;"&amp;"HORS LIGUE",Q$5:Q$72,"&lt;"&amp;Q81)+1),Paramètres!$B$3:$C$56,2,FALSE)*Paramètres!$K$9))</f>
        <v>0</v>
      </c>
      <c r="S81" s="46"/>
      <c r="T81" s="2">
        <f>IF(S$2="Bike &amp; Run",IF(ISNA(VLOOKUP(S81,Paramètres!$B$3:$C$56,2,FALSE)),0,VLOOKUP(S81,Paramètres!$B$3:$C$56,2,FALSE)*Paramètres!$K$10),IF(OR(S81="",OR($D81="",$D81="NL",$D81="HORS LIGUE")),0,VLOOKUP(IF(OR(S81="",OR($D81="",$D81="NL",$D81="HORS LIGUE")),"",COUNTIFS($D$5:$D$72,"&lt;&gt;"&amp;"",$D$5:$D$72,"&lt;&gt;"&amp;"NL",$D$5:$D$72,"&lt;&gt;"&amp;"HORS LIGUE",S$5:S$72,"&lt;"&amp;S81)+1),Paramètres!$B$3:$C$56,2,FALSE)*Paramètres!$K$10))</f>
        <v>0</v>
      </c>
      <c r="U81" s="46"/>
      <c r="V81" s="2">
        <f>IF(U$2="Bike &amp; Run",IF(ISNA(VLOOKUP(U81,Paramètres!$B$3:$C$56,2,FALSE)),0,VLOOKUP(U81,Paramètres!$B$3:$C$56,2,FALSE)*Paramètres!$K$11),IF(OR(U81="",OR($D81="",$D81="NL",$D81="HORS LIGUE")),0,VLOOKUP(IF(OR(U81="",OR($D81="",$D81="NL",$D81="HORS LIGUE")),"",COUNTIFS($D$5:$D$72,"&lt;&gt;"&amp;"",$D$5:$D$72,"&lt;&gt;"&amp;"NL",$D$5:$D$72,"&lt;&gt;"&amp;"HORS LIGUE",U$5:U$72,"&lt;"&amp;U81)+1),Paramètres!$B$3:$C$56,2,FALSE)*Paramètres!$K$11))</f>
        <v>0</v>
      </c>
      <c r="W81" s="46"/>
      <c r="X81" s="2">
        <f>IF(W$2="Bike &amp; Run",IF(ISNA(VLOOKUP(W81,Paramètres!$B$3:$C$56,2,FALSE)),0,VLOOKUP(W81,Paramètres!$B$3:$C$56,2,FALSE)*Paramètres!$K$12),IF(OR(W81="",OR($D81="",$D81="NL",$D81="HORS LIGUE")),0,VLOOKUP(IF(OR(W81="",OR($D81="",$D81="NL",$D81="HORS LIGUE")),"",COUNTIFS($D$5:$D$72,"&lt;&gt;"&amp;"",$D$5:$D$72,"&lt;&gt;"&amp;"NL",$D$5:$D$72,"&lt;&gt;"&amp;"HORS LIGUE",W$5:W$72,"&lt;"&amp;W81)+1),Paramètres!$B$3:$C$56,2,FALSE)*Paramètres!$K$12))</f>
        <v>0</v>
      </c>
      <c r="Y81" s="46"/>
      <c r="Z81" s="2">
        <f>IF(Y$2="Bike &amp; Run",IF(ISNA(VLOOKUP(Y81,Paramètres!$B$3:$C$56,2,FALSE)),0,VLOOKUP(Y81,Paramètres!$B$3:$C$56,2,FALSE)*Paramètres!$K$13),IF(OR(Y81="",OR($D81="",$D81="NL",$D81="HORS LIGUE")),0,VLOOKUP(IF(OR(Y81="",OR($D81="",$D81="NL",$D81="HORS LIGUE")),"",COUNTIFS($D$5:$D$72,"&lt;&gt;"&amp;"",$D$5:$D$72,"&lt;&gt;"&amp;"NL",$D$5:$D$72,"&lt;&gt;"&amp;"HORS LIGUE",Y$5:Y$72,"&lt;"&amp;Y81)+1),Paramètres!$B$3:$C$56,2,FALSE)*Paramètres!$K$13))</f>
        <v>0</v>
      </c>
      <c r="AA81" s="46"/>
      <c r="AB81" s="2">
        <f>IF(AA$2="Bike &amp; Run",IF(ISNA(VLOOKUP(AA81,Paramètres!$B$3:$C$56,2,FALSE)),0,VLOOKUP(AA81,Paramètres!$B$3:$C$56,2,FALSE)*Paramètres!$K$14),IF(OR(AA81="",OR($D81="",$D81="NL",$D81="HORS LIGUE")),0,VLOOKUP(IF(OR(AA81="",OR($D81="",$D81="NL",$D81="HORS LIGUE")),"",COUNTIFS($D$5:$D$72,"&lt;&gt;"&amp;"",$D$5:$D$72,"&lt;&gt;"&amp;"NL",$D$5:$D$72,"&lt;&gt;"&amp;"HORS LIGUE",AA$5:AA$72,"&lt;"&amp;AA81)+1),Paramètres!$B$3:$C$56,2,FALSE)*Paramètres!$K$14))</f>
        <v>0</v>
      </c>
      <c r="AC81" s="46"/>
      <c r="AD81" s="2">
        <f>IF(AC$2="Bike &amp; Run",IF(ISNA(VLOOKUP(AC81,Paramètres!$B$3:$C$56,2,FALSE)),0,VLOOKUP(AC81,Paramètres!$B$3:$C$56,2,FALSE)*Paramètres!$K$15),IF(OR(AC81="",OR($D81="",$D81="NL",$D81="HORS LIGUE")),0,VLOOKUP(IF(OR(AC81="",OR($D81="",$D81="NL",$D81="HORS LIGUE")),"",COUNTIFS($D$5:$D$72,"&lt;&gt;"&amp;"",$D$5:$D$72,"&lt;&gt;"&amp;"NL",$D$5:$D$72,"&lt;&gt;"&amp;"HORS LIGUE",AC$5:AC$72,"&lt;"&amp;AC81)+1),Paramètres!$B$3:$C$56,2,FALSE)*Paramètres!$K$15))</f>
        <v>0</v>
      </c>
      <c r="AE81" s="46"/>
      <c r="AF81" s="2">
        <f>IF(AE$2="Bike &amp; Run",IF(ISNA(VLOOKUP(AE81,Paramètres!$B$3:$C$56,2,FALSE)),0,VLOOKUP(AE81,Paramètres!$B$3:$C$56,2,FALSE)*Paramètres!$K$16),IF(OR(AE81="",OR($D81="",$D81="NL",$D81="HORS LIGUE")),0,VLOOKUP(IF(OR(AE81="",OR($D81="",$D81="NL",$D81="HORS LIGUE")),"",COUNTIFS($D$5:$D$72,"&lt;&gt;"&amp;"",$D$5:$D$72,"&lt;&gt;"&amp;"NL",$D$5:$D$72,"&lt;&gt;"&amp;"HORS LIGUE",AE$5:AE$72,"&lt;"&amp;AE81)+1),Paramètres!$B$3:$C$56,2,FALSE)*Paramètres!$K$16))</f>
        <v>0</v>
      </c>
      <c r="AG81" s="46"/>
      <c r="AH81" s="2">
        <f>IF(AG$2="Bike &amp; Run",IF(ISNA(VLOOKUP(AG81,Paramètres!$B$3:$C$56,2,FALSE)),0,VLOOKUP(AG81,Paramètres!$B$3:$C$56,2,FALSE)*Paramètres!$K$17),IF(OR(AG81="",OR($D81="",$D81="NL",$D81="HORS LIGUE")),0,VLOOKUP(IF(OR(AG81="",OR($D81="",$D81="NL",$D81="HORS LIGUE")),"",COUNTIFS($D$5:$D$72,"&lt;&gt;"&amp;"",$D$5:$D$72,"&lt;&gt;"&amp;"NL",$D$5:$D$72,"&lt;&gt;"&amp;"HORS LIGUE",AG$5:AG$72,"&lt;"&amp;AG81)+1),Paramètres!$B$3:$C$56,2,FALSE)*Paramètres!$K$17))</f>
        <v>0</v>
      </c>
      <c r="AI81" s="40">
        <f t="shared" si="106"/>
        <v>0</v>
      </c>
      <c r="AJ81" s="3" t="str">
        <f t="shared" si="107"/>
        <v/>
      </c>
      <c r="AK81" s="5">
        <f t="shared" si="108"/>
        <v>0</v>
      </c>
      <c r="AL81" s="41" t="e">
        <f t="shared" si="109"/>
        <v>#REF!</v>
      </c>
      <c r="AM81" s="33" t="e">
        <f t="shared" si="110"/>
        <v>#REF!</v>
      </c>
    </row>
    <row r="82" spans="1:39" ht="16.5">
      <c r="A82" s="14"/>
      <c r="B82" s="61" t="str">
        <f>IF(ISNA(VLOOKUP(A82,'Licenciés Jeunes 2023'!A:C,3,0)),"",VLOOKUP(A82,'Licenciés Jeunes 2023'!A:C,3,0))</f>
        <v/>
      </c>
      <c r="C82" s="32" t="str">
        <f>IF(ISNA(VLOOKUP(A82,'Licenciés Jeunes 2023'!A:C,2,0)),"",VLOOKUP(A82,'Licenciés Jeunes 2023'!A:C,2,0))</f>
        <v/>
      </c>
      <c r="D82" s="32" t="str">
        <f>IF(ISNA(VLOOKUP(A82,'Licenciés Jeunes 2023'!A:F,6,0)),"",VLOOKUP(A82,'Licenciés Jeunes 2023'!A:F,6,0))</f>
        <v/>
      </c>
      <c r="E82" s="6"/>
      <c r="F82" s="2">
        <f>IF(E$2="Bike &amp; Run",IF(ISNA(VLOOKUP(E82,Paramètres!$B$3:$C$56,2,FALSE)),0,VLOOKUP(E82,Paramètres!$B$3:$C$56,2,FALSE)*Paramètres!$K$3),IF(OR(E82="",OR($D82="",$D82="NL",$D82="HORS LIGUE")),0,VLOOKUP(IF(OR(E82="",OR($D82="",$D82="NL",$D82="HORS LIGUE")),"",COUNTIFS($D$5:$D$72,"&lt;&gt;"&amp;"",$D$5:$D$72,"&lt;&gt;"&amp;"NL",$D$5:$D$72,"&lt;&gt;"&amp;"HORS LIGUE",E$5:E$72,"&lt;"&amp;E82)+1),Paramètres!$B$3:$C$56,2,FALSE)*Paramètres!$K$3))</f>
        <v>0</v>
      </c>
      <c r="G82" s="4"/>
      <c r="H82" s="2">
        <f>IF(G$2="Bike &amp; Run",IF(ISNA(VLOOKUP(G82,Paramètres!$B$3:$C$56,2,FALSE)),0,VLOOKUP(G82,Paramètres!$B$3:$C$56,2,FALSE)*Paramètres!$K$4),IF(OR(G82="",OR($D82="",$D82="NL",$D82="HORS LIGUE")),0,VLOOKUP(IF(OR(G82="",OR($D82="",$D82="NL",$D82="HORS LIGUE")),"",COUNTIFS($D$5:$D$72,"&lt;&gt;"&amp;"",$D$5:$D$72,"&lt;&gt;"&amp;"NL",$D$5:$D$72,"&lt;&gt;"&amp;"HORS LIGUE",G$5:G$72,"&lt;"&amp;G82)+1),Paramètres!$B$3:$C$56,2,FALSE)*Paramètres!$K$4))</f>
        <v>0</v>
      </c>
      <c r="I82" s="36"/>
      <c r="J82" s="2">
        <f>IF(I$2="Bike &amp; Run",IF(ISNA(VLOOKUP(I82,Paramètres!$B$3:$C$56,2,FALSE)),0,VLOOKUP(I82,Paramètres!$B$3:$C$56,2,FALSE)*Paramètres!$K$5),IF(OR(I82="",OR($D82="",$D82="NL",$D82="HORS LIGUE")),0,VLOOKUP(IF(OR(I82="",OR($D82="",$D82="NL",$D82="HORS LIGUE")),"",COUNTIFS($D$5:$D$72,"&lt;&gt;"&amp;"",$D$5:$D$72,"&lt;&gt;"&amp;"NL",$D$5:$D$72,"&lt;&gt;"&amp;"HORS LIGUE",I$5:I$72,"&lt;"&amp;I82)+1),Paramètres!$B$3:$C$56,2,FALSE)*Paramètres!$K$5))</f>
        <v>0</v>
      </c>
      <c r="K82" s="4"/>
      <c r="L82" s="2">
        <f>IF(K$2="Bike &amp; Run",IF(ISNA(VLOOKUP(K82,Paramètres!$B$3:$C$56,2,FALSE)),0,VLOOKUP(K82,Paramètres!$B$3:$C$56,2,FALSE)*Paramètres!$K$6),IF(OR(K82="",OR($D82="",$D82="NL",$D82="HORS LIGUE")),0,VLOOKUP(IF(OR(K82="",OR($D82="",$D82="NL",$D82="HORS LIGUE")),"",COUNTIFS($D$5:$D$72,"&lt;&gt;"&amp;"",$D$5:$D$72,"&lt;&gt;"&amp;"NL",$D$5:$D$72,"&lt;&gt;"&amp;"HORS LIGUE",K$5:K$72,"&lt;"&amp;K82)+1),Paramètres!$B$3:$C$56,2,FALSE)*Paramètres!$K$6))</f>
        <v>0</v>
      </c>
      <c r="M82" s="4"/>
      <c r="N82" s="2">
        <f>IF(M$2="Bike &amp; Run",IF(ISNA(VLOOKUP(M82,Paramètres!$B$3:$C$56,2,FALSE)),0,VLOOKUP(M82,Paramètres!$B$3:$C$56,2,FALSE)*Paramètres!$K$7),IF(OR(M82="",OR($D82="",$D82="NL",$D82="HORS LIGUE")),0,VLOOKUP(IF(OR(M82="",OR($D82="",$D82="NL",$D82="HORS LIGUE")),"",COUNTIFS($D$5:$D$72,"&lt;&gt;"&amp;"",$D$5:$D$72,"&lt;&gt;"&amp;"NL",$D$5:$D$72,"&lt;&gt;"&amp;"HORS LIGUE",M$5:M$72,"&lt;"&amp;M82)+1),Paramètres!$B$3:$C$56,2,FALSE)*Paramètres!$K$7))</f>
        <v>0</v>
      </c>
      <c r="O82" s="46"/>
      <c r="P82" s="2">
        <f>IF(O$2="Bike &amp; Run",IF(ISNA(VLOOKUP(O82,Paramètres!$B$3:$C$56,2,FALSE)),0,VLOOKUP(O82,Paramètres!$B$3:$C$56,2,FALSE)*Paramètres!$K$8),IF(OR(O82="",OR($D82="",$D82="NL",$D82="HORS LIGUE")),0,VLOOKUP(IF(OR(O82="",OR($D82="",$D82="NL",$D82="HORS LIGUE")),"",COUNTIFS($D$5:$D$72,"&lt;&gt;"&amp;"",$D$5:$D$72,"&lt;&gt;"&amp;"NL",$D$5:$D$72,"&lt;&gt;"&amp;"HORS LIGUE",O$5:O$72,"&lt;"&amp;O82)+1),Paramètres!$B$3:$C$56,2,FALSE)*Paramètres!$K$8))</f>
        <v>0</v>
      </c>
      <c r="Q82" s="46"/>
      <c r="R82" s="2">
        <f>IF(Q$2="Bike &amp; Run",IF(ISNA(VLOOKUP(Q82,Paramètres!$B$3:$C$56,2,FALSE)),0,VLOOKUP(Q82,Paramètres!$B$3:$C$56,2,FALSE)*Paramètres!$K$9),IF(OR(Q82="",OR($D82="",$D82="NL",$D82="HORS LIGUE")),0,VLOOKUP(IF(OR(Q82="",OR($D82="",$D82="NL",$D82="HORS LIGUE")),"",COUNTIFS($D$5:$D$72,"&lt;&gt;"&amp;"",$D$5:$D$72,"&lt;&gt;"&amp;"NL",$D$5:$D$72,"&lt;&gt;"&amp;"HORS LIGUE",Q$5:Q$72,"&lt;"&amp;Q82)+1),Paramètres!$B$3:$C$56,2,FALSE)*Paramètres!$K$9))</f>
        <v>0</v>
      </c>
      <c r="S82" s="46"/>
      <c r="T82" s="2">
        <f>IF(S$2="Bike &amp; Run",IF(ISNA(VLOOKUP(S82,Paramètres!$B$3:$C$56,2,FALSE)),0,VLOOKUP(S82,Paramètres!$B$3:$C$56,2,FALSE)*Paramètres!$K$10),IF(OR(S82="",OR($D82="",$D82="NL",$D82="HORS LIGUE")),0,VLOOKUP(IF(OR(S82="",OR($D82="",$D82="NL",$D82="HORS LIGUE")),"",COUNTIFS($D$5:$D$72,"&lt;&gt;"&amp;"",$D$5:$D$72,"&lt;&gt;"&amp;"NL",$D$5:$D$72,"&lt;&gt;"&amp;"HORS LIGUE",S$5:S$72,"&lt;"&amp;S82)+1),Paramètres!$B$3:$C$56,2,FALSE)*Paramètres!$K$10))</f>
        <v>0</v>
      </c>
      <c r="U82" s="46"/>
      <c r="V82" s="2">
        <f>IF(U$2="Bike &amp; Run",IF(ISNA(VLOOKUP(U82,Paramètres!$B$3:$C$56,2,FALSE)),0,VLOOKUP(U82,Paramètres!$B$3:$C$56,2,FALSE)*Paramètres!$K$11),IF(OR(U82="",OR($D82="",$D82="NL",$D82="HORS LIGUE")),0,VLOOKUP(IF(OR(U82="",OR($D82="",$D82="NL",$D82="HORS LIGUE")),"",COUNTIFS($D$5:$D$72,"&lt;&gt;"&amp;"",$D$5:$D$72,"&lt;&gt;"&amp;"NL",$D$5:$D$72,"&lt;&gt;"&amp;"HORS LIGUE",U$5:U$72,"&lt;"&amp;U82)+1),Paramètres!$B$3:$C$56,2,FALSE)*Paramètres!$K$11))</f>
        <v>0</v>
      </c>
      <c r="W82" s="46"/>
      <c r="X82" s="2">
        <f>IF(W$2="Bike &amp; Run",IF(ISNA(VLOOKUP(W82,Paramètres!$B$3:$C$56,2,FALSE)),0,VLOOKUP(W82,Paramètres!$B$3:$C$56,2,FALSE)*Paramètres!$K$12),IF(OR(W82="",OR($D82="",$D82="NL",$D82="HORS LIGUE")),0,VLOOKUP(IF(OR(W82="",OR($D82="",$D82="NL",$D82="HORS LIGUE")),"",COUNTIFS($D$5:$D$72,"&lt;&gt;"&amp;"",$D$5:$D$72,"&lt;&gt;"&amp;"NL",$D$5:$D$72,"&lt;&gt;"&amp;"HORS LIGUE",W$5:W$72,"&lt;"&amp;W82)+1),Paramètres!$B$3:$C$56,2,FALSE)*Paramètres!$K$12))</f>
        <v>0</v>
      </c>
      <c r="Y82" s="46"/>
      <c r="Z82" s="2">
        <f>IF(Y$2="Bike &amp; Run",IF(ISNA(VLOOKUP(Y82,Paramètres!$B$3:$C$56,2,FALSE)),0,VLOOKUP(Y82,Paramètres!$B$3:$C$56,2,FALSE)*Paramètres!$K$13),IF(OR(Y82="",OR($D82="",$D82="NL",$D82="HORS LIGUE")),0,VLOOKUP(IF(OR(Y82="",OR($D82="",$D82="NL",$D82="HORS LIGUE")),"",COUNTIFS($D$5:$D$72,"&lt;&gt;"&amp;"",$D$5:$D$72,"&lt;&gt;"&amp;"NL",$D$5:$D$72,"&lt;&gt;"&amp;"HORS LIGUE",Y$5:Y$72,"&lt;"&amp;Y82)+1),Paramètres!$B$3:$C$56,2,FALSE)*Paramètres!$K$13))</f>
        <v>0</v>
      </c>
      <c r="AA82" s="46"/>
      <c r="AB82" s="2">
        <f>IF(AA$2="Bike &amp; Run",IF(ISNA(VLOOKUP(AA82,Paramètres!$B$3:$C$56,2,FALSE)),0,VLOOKUP(AA82,Paramètres!$B$3:$C$56,2,FALSE)*Paramètres!$K$14),IF(OR(AA82="",OR($D82="",$D82="NL",$D82="HORS LIGUE")),0,VLOOKUP(IF(OR(AA82="",OR($D82="",$D82="NL",$D82="HORS LIGUE")),"",COUNTIFS($D$5:$D$72,"&lt;&gt;"&amp;"",$D$5:$D$72,"&lt;&gt;"&amp;"NL",$D$5:$D$72,"&lt;&gt;"&amp;"HORS LIGUE",AA$5:AA$72,"&lt;"&amp;AA82)+1),Paramètres!$B$3:$C$56,2,FALSE)*Paramètres!$K$14))</f>
        <v>0</v>
      </c>
      <c r="AC82" s="46"/>
      <c r="AD82" s="2">
        <f>IF(AC$2="Bike &amp; Run",IF(ISNA(VLOOKUP(AC82,Paramètres!$B$3:$C$56,2,FALSE)),0,VLOOKUP(AC82,Paramètres!$B$3:$C$56,2,FALSE)*Paramètres!$K$15),IF(OR(AC82="",OR($D82="",$D82="NL",$D82="HORS LIGUE")),0,VLOOKUP(IF(OR(AC82="",OR($D82="",$D82="NL",$D82="HORS LIGUE")),"",COUNTIFS($D$5:$D$72,"&lt;&gt;"&amp;"",$D$5:$D$72,"&lt;&gt;"&amp;"NL",$D$5:$D$72,"&lt;&gt;"&amp;"HORS LIGUE",AC$5:AC$72,"&lt;"&amp;AC82)+1),Paramètres!$B$3:$C$56,2,FALSE)*Paramètres!$K$15))</f>
        <v>0</v>
      </c>
      <c r="AE82" s="46"/>
      <c r="AF82" s="2">
        <f>IF(AE$2="Bike &amp; Run",IF(ISNA(VLOOKUP(AE82,Paramètres!$B$3:$C$56,2,FALSE)),0,VLOOKUP(AE82,Paramètres!$B$3:$C$56,2,FALSE)*Paramètres!$K$16),IF(OR(AE82="",OR($D82="",$D82="NL",$D82="HORS LIGUE")),0,VLOOKUP(IF(OR(AE82="",OR($D82="",$D82="NL",$D82="HORS LIGUE")),"",COUNTIFS($D$5:$D$72,"&lt;&gt;"&amp;"",$D$5:$D$72,"&lt;&gt;"&amp;"NL",$D$5:$D$72,"&lt;&gt;"&amp;"HORS LIGUE",AE$5:AE$72,"&lt;"&amp;AE82)+1),Paramètres!$B$3:$C$56,2,FALSE)*Paramètres!$K$16))</f>
        <v>0</v>
      </c>
      <c r="AG82" s="46"/>
      <c r="AH82" s="2">
        <f>IF(AG$2="Bike &amp; Run",IF(ISNA(VLOOKUP(AG82,Paramètres!$B$3:$C$56,2,FALSE)),0,VLOOKUP(AG82,Paramètres!$B$3:$C$56,2,FALSE)*Paramètres!$K$17),IF(OR(AG82="",OR($D82="",$D82="NL",$D82="HORS LIGUE")),0,VLOOKUP(IF(OR(AG82="",OR($D82="",$D82="NL",$D82="HORS LIGUE")),"",COUNTIFS($D$5:$D$72,"&lt;&gt;"&amp;"",$D$5:$D$72,"&lt;&gt;"&amp;"NL",$D$5:$D$72,"&lt;&gt;"&amp;"HORS LIGUE",AG$5:AG$72,"&lt;"&amp;AG82)+1),Paramètres!$B$3:$C$56,2,FALSE)*Paramètres!$K$17))</f>
        <v>0</v>
      </c>
      <c r="AI82" s="40">
        <f t="shared" si="106"/>
        <v>0</v>
      </c>
      <c r="AJ82" s="3" t="str">
        <f t="shared" si="107"/>
        <v/>
      </c>
      <c r="AK82" s="5">
        <f t="shared" si="108"/>
        <v>0</v>
      </c>
      <c r="AL82" s="41" t="e">
        <f t="shared" si="109"/>
        <v>#REF!</v>
      </c>
      <c r="AM82" s="33" t="e">
        <f t="shared" si="110"/>
        <v>#REF!</v>
      </c>
    </row>
    <row r="83" spans="1:39" ht="16.5">
      <c r="A83" s="14"/>
      <c r="B83" s="61" t="str">
        <f>IF(ISNA(VLOOKUP(A83,'Licenciés Jeunes 2023'!A:C,3,0)),"",VLOOKUP(A83,'Licenciés Jeunes 2023'!A:C,3,0))</f>
        <v/>
      </c>
      <c r="C83" s="32" t="str">
        <f>IF(ISNA(VLOOKUP(A83,'Licenciés Jeunes 2023'!A:C,2,0)),"",VLOOKUP(A83,'Licenciés Jeunes 2023'!A:C,2,0))</f>
        <v/>
      </c>
      <c r="D83" s="32" t="str">
        <f>IF(ISNA(VLOOKUP(A83,'Licenciés Jeunes 2023'!A:F,6,0)),"",VLOOKUP(A83,'Licenciés Jeunes 2023'!A:F,6,0))</f>
        <v/>
      </c>
      <c r="E83" s="6"/>
      <c r="F83" s="2">
        <f>IF(E$2="Bike &amp; Run",IF(ISNA(VLOOKUP(E83,Paramètres!$B$3:$C$56,2,FALSE)),0,VLOOKUP(E83,Paramètres!$B$3:$C$56,2,FALSE)*Paramètres!$K$3),IF(OR(E83="",OR($D83="",$D83="NL",$D83="HORS LIGUE")),0,VLOOKUP(IF(OR(E83="",OR($D83="",$D83="NL",$D83="HORS LIGUE")),"",COUNTIFS($D$5:$D$72,"&lt;&gt;"&amp;"",$D$5:$D$72,"&lt;&gt;"&amp;"NL",$D$5:$D$72,"&lt;&gt;"&amp;"HORS LIGUE",E$5:E$72,"&lt;"&amp;E83)+1),Paramètres!$B$3:$C$56,2,FALSE)*Paramètres!$K$3))</f>
        <v>0</v>
      </c>
      <c r="G83" s="4"/>
      <c r="H83" s="2">
        <f>IF(G$2="Bike &amp; Run",IF(ISNA(VLOOKUP(G83,Paramètres!$B$3:$C$56,2,FALSE)),0,VLOOKUP(G83,Paramètres!$B$3:$C$56,2,FALSE)*Paramètres!$K$4),IF(OR(G83="",OR($D83="",$D83="NL",$D83="HORS LIGUE")),0,VLOOKUP(IF(OR(G83="",OR($D83="",$D83="NL",$D83="HORS LIGUE")),"",COUNTIFS($D$5:$D$72,"&lt;&gt;"&amp;"",$D$5:$D$72,"&lt;&gt;"&amp;"NL",$D$5:$D$72,"&lt;&gt;"&amp;"HORS LIGUE",G$5:G$72,"&lt;"&amp;G83)+1),Paramètres!$B$3:$C$56,2,FALSE)*Paramètres!$K$4))</f>
        <v>0</v>
      </c>
      <c r="I83" s="36"/>
      <c r="J83" s="2">
        <f>IF(I$2="Bike &amp; Run",IF(ISNA(VLOOKUP(I83,Paramètres!$B$3:$C$56,2,FALSE)),0,VLOOKUP(I83,Paramètres!$B$3:$C$56,2,FALSE)*Paramètres!$K$5),IF(OR(I83="",OR($D83="",$D83="NL",$D83="HORS LIGUE")),0,VLOOKUP(IF(OR(I83="",OR($D83="",$D83="NL",$D83="HORS LIGUE")),"",COUNTIFS($D$5:$D$72,"&lt;&gt;"&amp;"",$D$5:$D$72,"&lt;&gt;"&amp;"NL",$D$5:$D$72,"&lt;&gt;"&amp;"HORS LIGUE",I$5:I$72,"&lt;"&amp;I83)+1),Paramètres!$B$3:$C$56,2,FALSE)*Paramètres!$K$5))</f>
        <v>0</v>
      </c>
      <c r="K83" s="4"/>
      <c r="L83" s="2">
        <f>IF(K$2="Bike &amp; Run",IF(ISNA(VLOOKUP(K83,Paramètres!$B$3:$C$56,2,FALSE)),0,VLOOKUP(K83,Paramètres!$B$3:$C$56,2,FALSE)*Paramètres!$K$6),IF(OR(K83="",OR($D83="",$D83="NL",$D83="HORS LIGUE")),0,VLOOKUP(IF(OR(K83="",OR($D83="",$D83="NL",$D83="HORS LIGUE")),"",COUNTIFS($D$5:$D$72,"&lt;&gt;"&amp;"",$D$5:$D$72,"&lt;&gt;"&amp;"NL",$D$5:$D$72,"&lt;&gt;"&amp;"HORS LIGUE",K$5:K$72,"&lt;"&amp;K83)+1),Paramètres!$B$3:$C$56,2,FALSE)*Paramètres!$K$6))</f>
        <v>0</v>
      </c>
      <c r="M83" s="4"/>
      <c r="N83" s="2">
        <f>IF(M$2="Bike &amp; Run",IF(ISNA(VLOOKUP(M83,Paramètres!$B$3:$C$56,2,FALSE)),0,VLOOKUP(M83,Paramètres!$B$3:$C$56,2,FALSE)*Paramètres!$K$7),IF(OR(M83="",OR($D83="",$D83="NL",$D83="HORS LIGUE")),0,VLOOKUP(IF(OR(M83="",OR($D83="",$D83="NL",$D83="HORS LIGUE")),"",COUNTIFS($D$5:$D$72,"&lt;&gt;"&amp;"",$D$5:$D$72,"&lt;&gt;"&amp;"NL",$D$5:$D$72,"&lt;&gt;"&amp;"HORS LIGUE",M$5:M$72,"&lt;"&amp;M83)+1),Paramètres!$B$3:$C$56,2,FALSE)*Paramètres!$K$7))</f>
        <v>0</v>
      </c>
      <c r="O83" s="46"/>
      <c r="P83" s="2">
        <f>IF(O$2="Bike &amp; Run",IF(ISNA(VLOOKUP(O83,Paramètres!$B$3:$C$56,2,FALSE)),0,VLOOKUP(O83,Paramètres!$B$3:$C$56,2,FALSE)*Paramètres!$K$8),IF(OR(O83="",OR($D83="",$D83="NL",$D83="HORS LIGUE")),0,VLOOKUP(IF(OR(O83="",OR($D83="",$D83="NL",$D83="HORS LIGUE")),"",COUNTIFS($D$5:$D$72,"&lt;&gt;"&amp;"",$D$5:$D$72,"&lt;&gt;"&amp;"NL",$D$5:$D$72,"&lt;&gt;"&amp;"HORS LIGUE",O$5:O$72,"&lt;"&amp;O83)+1),Paramètres!$B$3:$C$56,2,FALSE)*Paramètres!$K$8))</f>
        <v>0</v>
      </c>
      <c r="Q83" s="46"/>
      <c r="R83" s="2">
        <f>IF(Q$2="Bike &amp; Run",IF(ISNA(VLOOKUP(Q83,Paramètres!$B$3:$C$56,2,FALSE)),0,VLOOKUP(Q83,Paramètres!$B$3:$C$56,2,FALSE)*Paramètres!$K$9),IF(OR(Q83="",OR($D83="",$D83="NL",$D83="HORS LIGUE")),0,VLOOKUP(IF(OR(Q83="",OR($D83="",$D83="NL",$D83="HORS LIGUE")),"",COUNTIFS($D$5:$D$72,"&lt;&gt;"&amp;"",$D$5:$D$72,"&lt;&gt;"&amp;"NL",$D$5:$D$72,"&lt;&gt;"&amp;"HORS LIGUE",Q$5:Q$72,"&lt;"&amp;Q83)+1),Paramètres!$B$3:$C$56,2,FALSE)*Paramètres!$K$9))</f>
        <v>0</v>
      </c>
      <c r="S83" s="46"/>
      <c r="T83" s="2">
        <f>IF(S$2="Bike &amp; Run",IF(ISNA(VLOOKUP(S83,Paramètres!$B$3:$C$56,2,FALSE)),0,VLOOKUP(S83,Paramètres!$B$3:$C$56,2,FALSE)*Paramètres!$K$10),IF(OR(S83="",OR($D83="",$D83="NL",$D83="HORS LIGUE")),0,VLOOKUP(IF(OR(S83="",OR($D83="",$D83="NL",$D83="HORS LIGUE")),"",COUNTIFS($D$5:$D$72,"&lt;&gt;"&amp;"",$D$5:$D$72,"&lt;&gt;"&amp;"NL",$D$5:$D$72,"&lt;&gt;"&amp;"HORS LIGUE",S$5:S$72,"&lt;"&amp;S83)+1),Paramètres!$B$3:$C$56,2,FALSE)*Paramètres!$K$10))</f>
        <v>0</v>
      </c>
      <c r="U83" s="46"/>
      <c r="V83" s="2">
        <f>IF(U$2="Bike &amp; Run",IF(ISNA(VLOOKUP(U83,Paramètres!$B$3:$C$56,2,FALSE)),0,VLOOKUP(U83,Paramètres!$B$3:$C$56,2,FALSE)*Paramètres!$K$11),IF(OR(U83="",OR($D83="",$D83="NL",$D83="HORS LIGUE")),0,VLOOKUP(IF(OR(U83="",OR($D83="",$D83="NL",$D83="HORS LIGUE")),"",COUNTIFS($D$5:$D$72,"&lt;&gt;"&amp;"",$D$5:$D$72,"&lt;&gt;"&amp;"NL",$D$5:$D$72,"&lt;&gt;"&amp;"HORS LIGUE",U$5:U$72,"&lt;"&amp;U83)+1),Paramètres!$B$3:$C$56,2,FALSE)*Paramètres!$K$11))</f>
        <v>0</v>
      </c>
      <c r="W83" s="46"/>
      <c r="X83" s="2">
        <f>IF(W$2="Bike &amp; Run",IF(ISNA(VLOOKUP(W83,Paramètres!$B$3:$C$56,2,FALSE)),0,VLOOKUP(W83,Paramètres!$B$3:$C$56,2,FALSE)*Paramètres!$K$12),IF(OR(W83="",OR($D83="",$D83="NL",$D83="HORS LIGUE")),0,VLOOKUP(IF(OR(W83="",OR($D83="",$D83="NL",$D83="HORS LIGUE")),"",COUNTIFS($D$5:$D$72,"&lt;&gt;"&amp;"",$D$5:$D$72,"&lt;&gt;"&amp;"NL",$D$5:$D$72,"&lt;&gt;"&amp;"HORS LIGUE",W$5:W$72,"&lt;"&amp;W83)+1),Paramètres!$B$3:$C$56,2,FALSE)*Paramètres!$K$12))</f>
        <v>0</v>
      </c>
      <c r="Y83" s="46"/>
      <c r="Z83" s="2">
        <f>IF(Y$2="Bike &amp; Run",IF(ISNA(VLOOKUP(Y83,Paramètres!$B$3:$C$56,2,FALSE)),0,VLOOKUP(Y83,Paramètres!$B$3:$C$56,2,FALSE)*Paramètres!$K$13),IF(OR(Y83="",OR($D83="",$D83="NL",$D83="HORS LIGUE")),0,VLOOKUP(IF(OR(Y83="",OR($D83="",$D83="NL",$D83="HORS LIGUE")),"",COUNTIFS($D$5:$D$72,"&lt;&gt;"&amp;"",$D$5:$D$72,"&lt;&gt;"&amp;"NL",$D$5:$D$72,"&lt;&gt;"&amp;"HORS LIGUE",Y$5:Y$72,"&lt;"&amp;Y83)+1),Paramètres!$B$3:$C$56,2,FALSE)*Paramètres!$K$13))</f>
        <v>0</v>
      </c>
      <c r="AA83" s="46"/>
      <c r="AB83" s="2">
        <f>IF(AA$2="Bike &amp; Run",IF(ISNA(VLOOKUP(AA83,Paramètres!$B$3:$C$56,2,FALSE)),0,VLOOKUP(AA83,Paramètres!$B$3:$C$56,2,FALSE)*Paramètres!$K$14),IF(OR(AA83="",OR($D83="",$D83="NL",$D83="HORS LIGUE")),0,VLOOKUP(IF(OR(AA83="",OR($D83="",$D83="NL",$D83="HORS LIGUE")),"",COUNTIFS($D$5:$D$72,"&lt;&gt;"&amp;"",$D$5:$D$72,"&lt;&gt;"&amp;"NL",$D$5:$D$72,"&lt;&gt;"&amp;"HORS LIGUE",AA$5:AA$72,"&lt;"&amp;AA83)+1),Paramètres!$B$3:$C$56,2,FALSE)*Paramètres!$K$14))</f>
        <v>0</v>
      </c>
      <c r="AC83" s="46"/>
      <c r="AD83" s="2">
        <f>IF(AC$2="Bike &amp; Run",IF(ISNA(VLOOKUP(AC83,Paramètres!$B$3:$C$56,2,FALSE)),0,VLOOKUP(AC83,Paramètres!$B$3:$C$56,2,FALSE)*Paramètres!$K$15),IF(OR(AC83="",OR($D83="",$D83="NL",$D83="HORS LIGUE")),0,VLOOKUP(IF(OR(AC83="",OR($D83="",$D83="NL",$D83="HORS LIGUE")),"",COUNTIFS($D$5:$D$72,"&lt;&gt;"&amp;"",$D$5:$D$72,"&lt;&gt;"&amp;"NL",$D$5:$D$72,"&lt;&gt;"&amp;"HORS LIGUE",AC$5:AC$72,"&lt;"&amp;AC83)+1),Paramètres!$B$3:$C$56,2,FALSE)*Paramètres!$K$15))</f>
        <v>0</v>
      </c>
      <c r="AE83" s="46"/>
      <c r="AF83" s="2">
        <f>IF(AE$2="Bike &amp; Run",IF(ISNA(VLOOKUP(AE83,Paramètres!$B$3:$C$56,2,FALSE)),0,VLOOKUP(AE83,Paramètres!$B$3:$C$56,2,FALSE)*Paramètres!$K$16),IF(OR(AE83="",OR($D83="",$D83="NL",$D83="HORS LIGUE")),0,VLOOKUP(IF(OR(AE83="",OR($D83="",$D83="NL",$D83="HORS LIGUE")),"",COUNTIFS($D$5:$D$72,"&lt;&gt;"&amp;"",$D$5:$D$72,"&lt;&gt;"&amp;"NL",$D$5:$D$72,"&lt;&gt;"&amp;"HORS LIGUE",AE$5:AE$72,"&lt;"&amp;AE83)+1),Paramètres!$B$3:$C$56,2,FALSE)*Paramètres!$K$16))</f>
        <v>0</v>
      </c>
      <c r="AG83" s="46"/>
      <c r="AH83" s="2">
        <f>IF(AG$2="Bike &amp; Run",IF(ISNA(VLOOKUP(AG83,Paramètres!$B$3:$C$56,2,FALSE)),0,VLOOKUP(AG83,Paramètres!$B$3:$C$56,2,FALSE)*Paramètres!$K$17),IF(OR(AG83="",OR($D83="",$D83="NL",$D83="HORS LIGUE")),0,VLOOKUP(IF(OR(AG83="",OR($D83="",$D83="NL",$D83="HORS LIGUE")),"",COUNTIFS($D$5:$D$72,"&lt;&gt;"&amp;"",$D$5:$D$72,"&lt;&gt;"&amp;"NL",$D$5:$D$72,"&lt;&gt;"&amp;"HORS LIGUE",AG$5:AG$72,"&lt;"&amp;AG83)+1),Paramètres!$B$3:$C$56,2,FALSE)*Paramètres!$K$17))</f>
        <v>0</v>
      </c>
      <c r="AI83" s="40">
        <f t="shared" si="106"/>
        <v>0</v>
      </c>
      <c r="AJ83" s="3" t="str">
        <f t="shared" si="107"/>
        <v/>
      </c>
      <c r="AK83" s="5">
        <f t="shared" si="108"/>
        <v>0</v>
      </c>
      <c r="AL83" s="41" t="e">
        <f t="shared" si="109"/>
        <v>#REF!</v>
      </c>
      <c r="AM83" s="33" t="e">
        <f t="shared" si="110"/>
        <v>#REF!</v>
      </c>
    </row>
    <row r="84" spans="1:39" ht="16.5">
      <c r="A84" s="14"/>
      <c r="B84" s="61" t="str">
        <f>IF(ISNA(VLOOKUP(A84,'Licenciés Jeunes 2023'!A:C,3,0)),"",VLOOKUP(A84,'Licenciés Jeunes 2023'!A:C,3,0))</f>
        <v/>
      </c>
      <c r="C84" s="32" t="str">
        <f>IF(ISNA(VLOOKUP(A84,'Licenciés Jeunes 2023'!A:C,2,0)),"",VLOOKUP(A84,'Licenciés Jeunes 2023'!A:C,2,0))</f>
        <v/>
      </c>
      <c r="D84" s="32" t="str">
        <f>IF(ISNA(VLOOKUP(A84,'Licenciés Jeunes 2023'!A:F,6,0)),"",VLOOKUP(A84,'Licenciés Jeunes 2023'!A:F,6,0))</f>
        <v/>
      </c>
      <c r="E84" s="6"/>
      <c r="F84" s="2">
        <f>IF(E$2="Bike &amp; Run",IF(ISNA(VLOOKUP(E84,Paramètres!$B$3:$C$56,2,FALSE)),0,VLOOKUP(E84,Paramètres!$B$3:$C$56,2,FALSE)*Paramètres!$K$3),IF(OR(E84="",OR($D84="",$D84="NL",$D84="HORS LIGUE")),0,VLOOKUP(IF(OR(E84="",OR($D84="",$D84="NL",$D84="HORS LIGUE")),"",COUNTIFS($D$5:$D$72,"&lt;&gt;"&amp;"",$D$5:$D$72,"&lt;&gt;"&amp;"NL",$D$5:$D$72,"&lt;&gt;"&amp;"HORS LIGUE",E$5:E$72,"&lt;"&amp;E84)+1),Paramètres!$B$3:$C$56,2,FALSE)*Paramètres!$K$3))</f>
        <v>0</v>
      </c>
      <c r="G84" s="4"/>
      <c r="H84" s="2">
        <f>IF(G$2="Bike &amp; Run",IF(ISNA(VLOOKUP(G84,Paramètres!$B$3:$C$56,2,FALSE)),0,VLOOKUP(G84,Paramètres!$B$3:$C$56,2,FALSE)*Paramètres!$K$4),IF(OR(G84="",OR($D84="",$D84="NL",$D84="HORS LIGUE")),0,VLOOKUP(IF(OR(G84="",OR($D84="",$D84="NL",$D84="HORS LIGUE")),"",COUNTIFS($D$5:$D$72,"&lt;&gt;"&amp;"",$D$5:$D$72,"&lt;&gt;"&amp;"NL",$D$5:$D$72,"&lt;&gt;"&amp;"HORS LIGUE",G$5:G$72,"&lt;"&amp;G84)+1),Paramètres!$B$3:$C$56,2,FALSE)*Paramètres!$K$4))</f>
        <v>0</v>
      </c>
      <c r="I84" s="36"/>
      <c r="J84" s="2">
        <f>IF(I$2="Bike &amp; Run",IF(ISNA(VLOOKUP(I84,Paramètres!$B$3:$C$56,2,FALSE)),0,VLOOKUP(I84,Paramètres!$B$3:$C$56,2,FALSE)*Paramètres!$K$5),IF(OR(I84="",OR($D84="",$D84="NL",$D84="HORS LIGUE")),0,VLOOKUP(IF(OR(I84="",OR($D84="",$D84="NL",$D84="HORS LIGUE")),"",COUNTIFS($D$5:$D$72,"&lt;&gt;"&amp;"",$D$5:$D$72,"&lt;&gt;"&amp;"NL",$D$5:$D$72,"&lt;&gt;"&amp;"HORS LIGUE",I$5:I$72,"&lt;"&amp;I84)+1),Paramètres!$B$3:$C$56,2,FALSE)*Paramètres!$K$5))</f>
        <v>0</v>
      </c>
      <c r="K84" s="4"/>
      <c r="L84" s="2">
        <f>IF(K$2="Bike &amp; Run",IF(ISNA(VLOOKUP(K84,Paramètres!$B$3:$C$56,2,FALSE)),0,VLOOKUP(K84,Paramètres!$B$3:$C$56,2,FALSE)*Paramètres!$K$6),IF(OR(K84="",OR($D84="",$D84="NL",$D84="HORS LIGUE")),0,VLOOKUP(IF(OR(K84="",OR($D84="",$D84="NL",$D84="HORS LIGUE")),"",COUNTIFS($D$5:$D$72,"&lt;&gt;"&amp;"",$D$5:$D$72,"&lt;&gt;"&amp;"NL",$D$5:$D$72,"&lt;&gt;"&amp;"HORS LIGUE",K$5:K$72,"&lt;"&amp;K84)+1),Paramètres!$B$3:$C$56,2,FALSE)*Paramètres!$K$6))</f>
        <v>0</v>
      </c>
      <c r="M84" s="4"/>
      <c r="N84" s="2">
        <f>IF(M$2="Bike &amp; Run",IF(ISNA(VLOOKUP(M84,Paramètres!$B$3:$C$56,2,FALSE)),0,VLOOKUP(M84,Paramètres!$B$3:$C$56,2,FALSE)*Paramètres!$K$7),IF(OR(M84="",OR($D84="",$D84="NL",$D84="HORS LIGUE")),0,VLOOKUP(IF(OR(M84="",OR($D84="",$D84="NL",$D84="HORS LIGUE")),"",COUNTIFS($D$5:$D$72,"&lt;&gt;"&amp;"",$D$5:$D$72,"&lt;&gt;"&amp;"NL",$D$5:$D$72,"&lt;&gt;"&amp;"HORS LIGUE",M$5:M$72,"&lt;"&amp;M84)+1),Paramètres!$B$3:$C$56,2,FALSE)*Paramètres!$K$7))</f>
        <v>0</v>
      </c>
      <c r="O84" s="46"/>
      <c r="P84" s="2">
        <f>IF(O$2="Bike &amp; Run",IF(ISNA(VLOOKUP(O84,Paramètres!$B$3:$C$56,2,FALSE)),0,VLOOKUP(O84,Paramètres!$B$3:$C$56,2,FALSE)*Paramètres!$K$8),IF(OR(O84="",OR($D84="",$D84="NL",$D84="HORS LIGUE")),0,VLOOKUP(IF(OR(O84="",OR($D84="",$D84="NL",$D84="HORS LIGUE")),"",COUNTIFS($D$5:$D$72,"&lt;&gt;"&amp;"",$D$5:$D$72,"&lt;&gt;"&amp;"NL",$D$5:$D$72,"&lt;&gt;"&amp;"HORS LIGUE",O$5:O$72,"&lt;"&amp;O84)+1),Paramètres!$B$3:$C$56,2,FALSE)*Paramètres!$K$8))</f>
        <v>0</v>
      </c>
      <c r="Q84" s="46"/>
      <c r="R84" s="2">
        <f>IF(Q$2="Bike &amp; Run",IF(ISNA(VLOOKUP(Q84,Paramètres!$B$3:$C$56,2,FALSE)),0,VLOOKUP(Q84,Paramètres!$B$3:$C$56,2,FALSE)*Paramètres!$K$9),IF(OR(Q84="",OR($D84="",$D84="NL",$D84="HORS LIGUE")),0,VLOOKUP(IF(OR(Q84="",OR($D84="",$D84="NL",$D84="HORS LIGUE")),"",COUNTIFS($D$5:$D$72,"&lt;&gt;"&amp;"",$D$5:$D$72,"&lt;&gt;"&amp;"NL",$D$5:$D$72,"&lt;&gt;"&amp;"HORS LIGUE",Q$5:Q$72,"&lt;"&amp;Q84)+1),Paramètres!$B$3:$C$56,2,FALSE)*Paramètres!$K$9))</f>
        <v>0</v>
      </c>
      <c r="S84" s="46"/>
      <c r="T84" s="2">
        <f>IF(S$2="Bike &amp; Run",IF(ISNA(VLOOKUP(S84,Paramètres!$B$3:$C$56,2,FALSE)),0,VLOOKUP(S84,Paramètres!$B$3:$C$56,2,FALSE)*Paramètres!$K$10),IF(OR(S84="",OR($D84="",$D84="NL",$D84="HORS LIGUE")),0,VLOOKUP(IF(OR(S84="",OR($D84="",$D84="NL",$D84="HORS LIGUE")),"",COUNTIFS($D$5:$D$72,"&lt;&gt;"&amp;"",$D$5:$D$72,"&lt;&gt;"&amp;"NL",$D$5:$D$72,"&lt;&gt;"&amp;"HORS LIGUE",S$5:S$72,"&lt;"&amp;S84)+1),Paramètres!$B$3:$C$56,2,FALSE)*Paramètres!$K$10))</f>
        <v>0</v>
      </c>
      <c r="U84" s="46"/>
      <c r="V84" s="2">
        <f>IF(U$2="Bike &amp; Run",IF(ISNA(VLOOKUP(U84,Paramètres!$B$3:$C$56,2,FALSE)),0,VLOOKUP(U84,Paramètres!$B$3:$C$56,2,FALSE)*Paramètres!$K$11),IF(OR(U84="",OR($D84="",$D84="NL",$D84="HORS LIGUE")),0,VLOOKUP(IF(OR(U84="",OR($D84="",$D84="NL",$D84="HORS LIGUE")),"",COUNTIFS($D$5:$D$72,"&lt;&gt;"&amp;"",$D$5:$D$72,"&lt;&gt;"&amp;"NL",$D$5:$D$72,"&lt;&gt;"&amp;"HORS LIGUE",U$5:U$72,"&lt;"&amp;U84)+1),Paramètres!$B$3:$C$56,2,FALSE)*Paramètres!$K$11))</f>
        <v>0</v>
      </c>
      <c r="W84" s="46"/>
      <c r="X84" s="2">
        <f>IF(W$2="Bike &amp; Run",IF(ISNA(VLOOKUP(W84,Paramètres!$B$3:$C$56,2,FALSE)),0,VLOOKUP(W84,Paramètres!$B$3:$C$56,2,FALSE)*Paramètres!$K$12),IF(OR(W84="",OR($D84="",$D84="NL",$D84="HORS LIGUE")),0,VLOOKUP(IF(OR(W84="",OR($D84="",$D84="NL",$D84="HORS LIGUE")),"",COUNTIFS($D$5:$D$72,"&lt;&gt;"&amp;"",$D$5:$D$72,"&lt;&gt;"&amp;"NL",$D$5:$D$72,"&lt;&gt;"&amp;"HORS LIGUE",W$5:W$72,"&lt;"&amp;W84)+1),Paramètres!$B$3:$C$56,2,FALSE)*Paramètres!$K$12))</f>
        <v>0</v>
      </c>
      <c r="Y84" s="46"/>
      <c r="Z84" s="2">
        <f>IF(Y$2="Bike &amp; Run",IF(ISNA(VLOOKUP(Y84,Paramètres!$B$3:$C$56,2,FALSE)),0,VLOOKUP(Y84,Paramètres!$B$3:$C$56,2,FALSE)*Paramètres!$K$13),IF(OR(Y84="",OR($D84="",$D84="NL",$D84="HORS LIGUE")),0,VLOOKUP(IF(OR(Y84="",OR($D84="",$D84="NL",$D84="HORS LIGUE")),"",COUNTIFS($D$5:$D$72,"&lt;&gt;"&amp;"",$D$5:$D$72,"&lt;&gt;"&amp;"NL",$D$5:$D$72,"&lt;&gt;"&amp;"HORS LIGUE",Y$5:Y$72,"&lt;"&amp;Y84)+1),Paramètres!$B$3:$C$56,2,FALSE)*Paramètres!$K$13))</f>
        <v>0</v>
      </c>
      <c r="AA84" s="46"/>
      <c r="AB84" s="2">
        <f>IF(AA$2="Bike &amp; Run",IF(ISNA(VLOOKUP(AA84,Paramètres!$B$3:$C$56,2,FALSE)),0,VLOOKUP(AA84,Paramètres!$B$3:$C$56,2,FALSE)*Paramètres!$K$14),IF(OR(AA84="",OR($D84="",$D84="NL",$D84="HORS LIGUE")),0,VLOOKUP(IF(OR(AA84="",OR($D84="",$D84="NL",$D84="HORS LIGUE")),"",COUNTIFS($D$5:$D$72,"&lt;&gt;"&amp;"",$D$5:$D$72,"&lt;&gt;"&amp;"NL",$D$5:$D$72,"&lt;&gt;"&amp;"HORS LIGUE",AA$5:AA$72,"&lt;"&amp;AA84)+1),Paramètres!$B$3:$C$56,2,FALSE)*Paramètres!$K$14))</f>
        <v>0</v>
      </c>
      <c r="AC84" s="46"/>
      <c r="AD84" s="2">
        <f>IF(AC$2="Bike &amp; Run",IF(ISNA(VLOOKUP(AC84,Paramètres!$B$3:$C$56,2,FALSE)),0,VLOOKUP(AC84,Paramètres!$B$3:$C$56,2,FALSE)*Paramètres!$K$15),IF(OR(AC84="",OR($D84="",$D84="NL",$D84="HORS LIGUE")),0,VLOOKUP(IF(OR(AC84="",OR($D84="",$D84="NL",$D84="HORS LIGUE")),"",COUNTIFS($D$5:$D$72,"&lt;&gt;"&amp;"",$D$5:$D$72,"&lt;&gt;"&amp;"NL",$D$5:$D$72,"&lt;&gt;"&amp;"HORS LIGUE",AC$5:AC$72,"&lt;"&amp;AC84)+1),Paramètres!$B$3:$C$56,2,FALSE)*Paramètres!$K$15))</f>
        <v>0</v>
      </c>
      <c r="AE84" s="46"/>
      <c r="AF84" s="2">
        <f>IF(AE$2="Bike &amp; Run",IF(ISNA(VLOOKUP(AE84,Paramètres!$B$3:$C$56,2,FALSE)),0,VLOOKUP(AE84,Paramètres!$B$3:$C$56,2,FALSE)*Paramètres!$K$16),IF(OR(AE84="",OR($D84="",$D84="NL",$D84="HORS LIGUE")),0,VLOOKUP(IF(OR(AE84="",OR($D84="",$D84="NL",$D84="HORS LIGUE")),"",COUNTIFS($D$5:$D$72,"&lt;&gt;"&amp;"",$D$5:$D$72,"&lt;&gt;"&amp;"NL",$D$5:$D$72,"&lt;&gt;"&amp;"HORS LIGUE",AE$5:AE$72,"&lt;"&amp;AE84)+1),Paramètres!$B$3:$C$56,2,FALSE)*Paramètres!$K$16))</f>
        <v>0</v>
      </c>
      <c r="AG84" s="46"/>
      <c r="AH84" s="2">
        <f>IF(AG$2="Bike &amp; Run",IF(ISNA(VLOOKUP(AG84,Paramètres!$B$3:$C$56,2,FALSE)),0,VLOOKUP(AG84,Paramètres!$B$3:$C$56,2,FALSE)*Paramètres!$K$17),IF(OR(AG84="",OR($D84="",$D84="NL",$D84="HORS LIGUE")),0,VLOOKUP(IF(OR(AG84="",OR($D84="",$D84="NL",$D84="HORS LIGUE")),"",COUNTIFS($D$5:$D$72,"&lt;&gt;"&amp;"",$D$5:$D$72,"&lt;&gt;"&amp;"NL",$D$5:$D$72,"&lt;&gt;"&amp;"HORS LIGUE",AG$5:AG$72,"&lt;"&amp;AG84)+1),Paramètres!$B$3:$C$56,2,FALSE)*Paramètres!$K$17))</f>
        <v>0</v>
      </c>
      <c r="AI84" s="40">
        <f t="shared" si="106"/>
        <v>0</v>
      </c>
      <c r="AJ84" s="3" t="str">
        <f t="shared" si="107"/>
        <v/>
      </c>
      <c r="AK84" s="5">
        <f t="shared" si="108"/>
        <v>0</v>
      </c>
      <c r="AL84" s="41" t="e">
        <f t="shared" si="109"/>
        <v>#REF!</v>
      </c>
      <c r="AM84" s="33" t="e">
        <f t="shared" si="110"/>
        <v>#REF!</v>
      </c>
    </row>
    <row r="85" spans="1:39" ht="16.5">
      <c r="A85" s="14"/>
      <c r="B85" s="61" t="str">
        <f>IF(ISNA(VLOOKUP(A85,'Licenciés Jeunes 2023'!A:C,3,0)),"",VLOOKUP(A85,'Licenciés Jeunes 2023'!A:C,3,0))</f>
        <v/>
      </c>
      <c r="C85" s="32" t="str">
        <f>IF(ISNA(VLOOKUP(A85,'Licenciés Jeunes 2023'!A:C,2,0)),"",VLOOKUP(A85,'Licenciés Jeunes 2023'!A:C,2,0))</f>
        <v/>
      </c>
      <c r="D85" s="32" t="str">
        <f>IF(ISNA(VLOOKUP(A85,'Licenciés Jeunes 2023'!A:F,6,0)),"",VLOOKUP(A85,'Licenciés Jeunes 2023'!A:F,6,0))</f>
        <v/>
      </c>
      <c r="E85" s="6"/>
      <c r="F85" s="2">
        <f>IF(E$2="Bike &amp; Run",IF(ISNA(VLOOKUP(E85,Paramètres!$B$3:$C$56,2,FALSE)),0,VLOOKUP(E85,Paramètres!$B$3:$C$56,2,FALSE)*Paramètres!$K$3),IF(OR(E85="",OR($D85="",$D85="NL",$D85="HORS LIGUE")),0,VLOOKUP(IF(OR(E85="",OR($D85="",$D85="NL",$D85="HORS LIGUE")),"",COUNTIFS($D$5:$D$72,"&lt;&gt;"&amp;"",$D$5:$D$72,"&lt;&gt;"&amp;"NL",$D$5:$D$72,"&lt;&gt;"&amp;"HORS LIGUE",E$5:E$72,"&lt;"&amp;E85)+1),Paramètres!$B$3:$C$56,2,FALSE)*Paramètres!$K$3))</f>
        <v>0</v>
      </c>
      <c r="G85" s="4"/>
      <c r="H85" s="2">
        <f>IF(G$2="Bike &amp; Run",IF(ISNA(VLOOKUP(G85,Paramètres!$B$3:$C$56,2,FALSE)),0,VLOOKUP(G85,Paramètres!$B$3:$C$56,2,FALSE)*Paramètres!$K$4),IF(OR(G85="",OR($D85="",$D85="NL",$D85="HORS LIGUE")),0,VLOOKUP(IF(OR(G85="",OR($D85="",$D85="NL",$D85="HORS LIGUE")),"",COUNTIFS($D$5:$D$72,"&lt;&gt;"&amp;"",$D$5:$D$72,"&lt;&gt;"&amp;"NL",$D$5:$D$72,"&lt;&gt;"&amp;"HORS LIGUE",G$5:G$72,"&lt;"&amp;G85)+1),Paramètres!$B$3:$C$56,2,FALSE)*Paramètres!$K$4))</f>
        <v>0</v>
      </c>
      <c r="I85" s="36"/>
      <c r="J85" s="2">
        <f>IF(I$2="Bike &amp; Run",IF(ISNA(VLOOKUP(I85,Paramètres!$B$3:$C$56,2,FALSE)),0,VLOOKUP(I85,Paramètres!$B$3:$C$56,2,FALSE)*Paramètres!$K$5),IF(OR(I85="",OR($D85="",$D85="NL",$D85="HORS LIGUE")),0,VLOOKUP(IF(OR(I85="",OR($D85="",$D85="NL",$D85="HORS LIGUE")),"",COUNTIFS($D$5:$D$72,"&lt;&gt;"&amp;"",$D$5:$D$72,"&lt;&gt;"&amp;"NL",$D$5:$D$72,"&lt;&gt;"&amp;"HORS LIGUE",I$5:I$72,"&lt;"&amp;I85)+1),Paramètres!$B$3:$C$56,2,FALSE)*Paramètres!$K$5))</f>
        <v>0</v>
      </c>
      <c r="K85" s="4"/>
      <c r="L85" s="2">
        <f>IF(K$2="Bike &amp; Run",IF(ISNA(VLOOKUP(K85,Paramètres!$B$3:$C$56,2,FALSE)),0,VLOOKUP(K85,Paramètres!$B$3:$C$56,2,FALSE)*Paramètres!$K$6),IF(OR(K85="",OR($D85="",$D85="NL",$D85="HORS LIGUE")),0,VLOOKUP(IF(OR(K85="",OR($D85="",$D85="NL",$D85="HORS LIGUE")),"",COUNTIFS($D$5:$D$72,"&lt;&gt;"&amp;"",$D$5:$D$72,"&lt;&gt;"&amp;"NL",$D$5:$D$72,"&lt;&gt;"&amp;"HORS LIGUE",K$5:K$72,"&lt;"&amp;K85)+1),Paramètres!$B$3:$C$56,2,FALSE)*Paramètres!$K$6))</f>
        <v>0</v>
      </c>
      <c r="M85" s="4"/>
      <c r="N85" s="2">
        <f>IF(M$2="Bike &amp; Run",IF(ISNA(VLOOKUP(M85,Paramètres!$B$3:$C$56,2,FALSE)),0,VLOOKUP(M85,Paramètres!$B$3:$C$56,2,FALSE)*Paramètres!$K$7),IF(OR(M85="",OR($D85="",$D85="NL",$D85="HORS LIGUE")),0,VLOOKUP(IF(OR(M85="",OR($D85="",$D85="NL",$D85="HORS LIGUE")),"",COUNTIFS($D$5:$D$72,"&lt;&gt;"&amp;"",$D$5:$D$72,"&lt;&gt;"&amp;"NL",$D$5:$D$72,"&lt;&gt;"&amp;"HORS LIGUE",M$5:M$72,"&lt;"&amp;M85)+1),Paramètres!$B$3:$C$56,2,FALSE)*Paramètres!$K$7))</f>
        <v>0</v>
      </c>
      <c r="O85" s="46"/>
      <c r="P85" s="2">
        <f>IF(O$2="Bike &amp; Run",IF(ISNA(VLOOKUP(O85,Paramètres!$B$3:$C$56,2,FALSE)),0,VLOOKUP(O85,Paramètres!$B$3:$C$56,2,FALSE)*Paramètres!$K$8),IF(OR(O85="",OR($D85="",$D85="NL",$D85="HORS LIGUE")),0,VLOOKUP(IF(OR(O85="",OR($D85="",$D85="NL",$D85="HORS LIGUE")),"",COUNTIFS($D$5:$D$72,"&lt;&gt;"&amp;"",$D$5:$D$72,"&lt;&gt;"&amp;"NL",$D$5:$D$72,"&lt;&gt;"&amp;"HORS LIGUE",O$5:O$72,"&lt;"&amp;O85)+1),Paramètres!$B$3:$C$56,2,FALSE)*Paramètres!$K$8))</f>
        <v>0</v>
      </c>
      <c r="Q85" s="46"/>
      <c r="R85" s="2">
        <f>IF(Q$2="Bike &amp; Run",IF(ISNA(VLOOKUP(Q85,Paramètres!$B$3:$C$56,2,FALSE)),0,VLOOKUP(Q85,Paramètres!$B$3:$C$56,2,FALSE)*Paramètres!$K$9),IF(OR(Q85="",OR($D85="",$D85="NL",$D85="HORS LIGUE")),0,VLOOKUP(IF(OR(Q85="",OR($D85="",$D85="NL",$D85="HORS LIGUE")),"",COUNTIFS($D$5:$D$72,"&lt;&gt;"&amp;"",$D$5:$D$72,"&lt;&gt;"&amp;"NL",$D$5:$D$72,"&lt;&gt;"&amp;"HORS LIGUE",Q$5:Q$72,"&lt;"&amp;Q85)+1),Paramètres!$B$3:$C$56,2,FALSE)*Paramètres!$K$9))</f>
        <v>0</v>
      </c>
      <c r="S85" s="46"/>
      <c r="T85" s="2">
        <f>IF(S$2="Bike &amp; Run",IF(ISNA(VLOOKUP(S85,Paramètres!$B$3:$C$56,2,FALSE)),0,VLOOKUP(S85,Paramètres!$B$3:$C$56,2,FALSE)*Paramètres!$K$10),IF(OR(S85="",OR($D85="",$D85="NL",$D85="HORS LIGUE")),0,VLOOKUP(IF(OR(S85="",OR($D85="",$D85="NL",$D85="HORS LIGUE")),"",COUNTIFS($D$5:$D$72,"&lt;&gt;"&amp;"",$D$5:$D$72,"&lt;&gt;"&amp;"NL",$D$5:$D$72,"&lt;&gt;"&amp;"HORS LIGUE",S$5:S$72,"&lt;"&amp;S85)+1),Paramètres!$B$3:$C$56,2,FALSE)*Paramètres!$K$10))</f>
        <v>0</v>
      </c>
      <c r="U85" s="46"/>
      <c r="V85" s="2">
        <f>IF(U$2="Bike &amp; Run",IF(ISNA(VLOOKUP(U85,Paramètres!$B$3:$C$56,2,FALSE)),0,VLOOKUP(U85,Paramètres!$B$3:$C$56,2,FALSE)*Paramètres!$K$11),IF(OR(U85="",OR($D85="",$D85="NL",$D85="HORS LIGUE")),0,VLOOKUP(IF(OR(U85="",OR($D85="",$D85="NL",$D85="HORS LIGUE")),"",COUNTIFS($D$5:$D$72,"&lt;&gt;"&amp;"",$D$5:$D$72,"&lt;&gt;"&amp;"NL",$D$5:$D$72,"&lt;&gt;"&amp;"HORS LIGUE",U$5:U$72,"&lt;"&amp;U85)+1),Paramètres!$B$3:$C$56,2,FALSE)*Paramètres!$K$11))</f>
        <v>0</v>
      </c>
      <c r="W85" s="46"/>
      <c r="X85" s="2">
        <f>IF(W$2="Bike &amp; Run",IF(ISNA(VLOOKUP(W85,Paramètres!$B$3:$C$56,2,FALSE)),0,VLOOKUP(W85,Paramètres!$B$3:$C$56,2,FALSE)*Paramètres!$K$12),IF(OR(W85="",OR($D85="",$D85="NL",$D85="HORS LIGUE")),0,VLOOKUP(IF(OR(W85="",OR($D85="",$D85="NL",$D85="HORS LIGUE")),"",COUNTIFS($D$5:$D$72,"&lt;&gt;"&amp;"",$D$5:$D$72,"&lt;&gt;"&amp;"NL",$D$5:$D$72,"&lt;&gt;"&amp;"HORS LIGUE",W$5:W$72,"&lt;"&amp;W85)+1),Paramètres!$B$3:$C$56,2,FALSE)*Paramètres!$K$12))</f>
        <v>0</v>
      </c>
      <c r="Y85" s="46"/>
      <c r="Z85" s="2">
        <f>IF(Y$2="Bike &amp; Run",IF(ISNA(VLOOKUP(Y85,Paramètres!$B$3:$C$56,2,FALSE)),0,VLOOKUP(Y85,Paramètres!$B$3:$C$56,2,FALSE)*Paramètres!$K$13),IF(OR(Y85="",OR($D85="",$D85="NL",$D85="HORS LIGUE")),0,VLOOKUP(IF(OR(Y85="",OR($D85="",$D85="NL",$D85="HORS LIGUE")),"",COUNTIFS($D$5:$D$72,"&lt;&gt;"&amp;"",$D$5:$D$72,"&lt;&gt;"&amp;"NL",$D$5:$D$72,"&lt;&gt;"&amp;"HORS LIGUE",Y$5:Y$72,"&lt;"&amp;Y85)+1),Paramètres!$B$3:$C$56,2,FALSE)*Paramètres!$K$13))</f>
        <v>0</v>
      </c>
      <c r="AA85" s="46"/>
      <c r="AB85" s="2">
        <f>IF(AA$2="Bike &amp; Run",IF(ISNA(VLOOKUP(AA85,Paramètres!$B$3:$C$56,2,FALSE)),0,VLOOKUP(AA85,Paramètres!$B$3:$C$56,2,FALSE)*Paramètres!$K$14),IF(OR(AA85="",OR($D85="",$D85="NL",$D85="HORS LIGUE")),0,VLOOKUP(IF(OR(AA85="",OR($D85="",$D85="NL",$D85="HORS LIGUE")),"",COUNTIFS($D$5:$D$72,"&lt;&gt;"&amp;"",$D$5:$D$72,"&lt;&gt;"&amp;"NL",$D$5:$D$72,"&lt;&gt;"&amp;"HORS LIGUE",AA$5:AA$72,"&lt;"&amp;AA85)+1),Paramètres!$B$3:$C$56,2,FALSE)*Paramètres!$K$14))</f>
        <v>0</v>
      </c>
      <c r="AC85" s="46"/>
      <c r="AD85" s="2">
        <f>IF(AC$2="Bike &amp; Run",IF(ISNA(VLOOKUP(AC85,Paramètres!$B$3:$C$56,2,FALSE)),0,VLOOKUP(AC85,Paramètres!$B$3:$C$56,2,FALSE)*Paramètres!$K$15),IF(OR(AC85="",OR($D85="",$D85="NL",$D85="HORS LIGUE")),0,VLOOKUP(IF(OR(AC85="",OR($D85="",$D85="NL",$D85="HORS LIGUE")),"",COUNTIFS($D$5:$D$72,"&lt;&gt;"&amp;"",$D$5:$D$72,"&lt;&gt;"&amp;"NL",$D$5:$D$72,"&lt;&gt;"&amp;"HORS LIGUE",AC$5:AC$72,"&lt;"&amp;AC85)+1),Paramètres!$B$3:$C$56,2,FALSE)*Paramètres!$K$15))</f>
        <v>0</v>
      </c>
      <c r="AE85" s="46"/>
      <c r="AF85" s="2">
        <f>IF(AE$2="Bike &amp; Run",IF(ISNA(VLOOKUP(AE85,Paramètres!$B$3:$C$56,2,FALSE)),0,VLOOKUP(AE85,Paramètres!$B$3:$C$56,2,FALSE)*Paramètres!$K$16),IF(OR(AE85="",OR($D85="",$D85="NL",$D85="HORS LIGUE")),0,VLOOKUP(IF(OR(AE85="",OR($D85="",$D85="NL",$D85="HORS LIGUE")),"",COUNTIFS($D$5:$D$72,"&lt;&gt;"&amp;"",$D$5:$D$72,"&lt;&gt;"&amp;"NL",$D$5:$D$72,"&lt;&gt;"&amp;"HORS LIGUE",AE$5:AE$72,"&lt;"&amp;AE85)+1),Paramètres!$B$3:$C$56,2,FALSE)*Paramètres!$K$16))</f>
        <v>0</v>
      </c>
      <c r="AG85" s="46"/>
      <c r="AH85" s="2">
        <f>IF(AG$2="Bike &amp; Run",IF(ISNA(VLOOKUP(AG85,Paramètres!$B$3:$C$56,2,FALSE)),0,VLOOKUP(AG85,Paramètres!$B$3:$C$56,2,FALSE)*Paramètres!$K$17),IF(OR(AG85="",OR($D85="",$D85="NL",$D85="HORS LIGUE")),0,VLOOKUP(IF(OR(AG85="",OR($D85="",$D85="NL",$D85="HORS LIGUE")),"",COUNTIFS($D$5:$D$72,"&lt;&gt;"&amp;"",$D$5:$D$72,"&lt;&gt;"&amp;"NL",$D$5:$D$72,"&lt;&gt;"&amp;"HORS LIGUE",AG$5:AG$72,"&lt;"&amp;AG85)+1),Paramètres!$B$3:$C$56,2,FALSE)*Paramètres!$K$17))</f>
        <v>0</v>
      </c>
      <c r="AI85" s="40">
        <f t="shared" si="106"/>
        <v>0</v>
      </c>
      <c r="AJ85" s="3" t="str">
        <f t="shared" si="107"/>
        <v/>
      </c>
      <c r="AK85" s="5">
        <f t="shared" si="108"/>
        <v>0</v>
      </c>
      <c r="AL85" s="41" t="e">
        <f t="shared" si="109"/>
        <v>#REF!</v>
      </c>
      <c r="AM85" s="33" t="e">
        <f t="shared" si="110"/>
        <v>#REF!</v>
      </c>
    </row>
    <row r="86" spans="1:39" ht="16.5">
      <c r="A86" s="14"/>
      <c r="B86" s="61" t="str">
        <f>IF(ISNA(VLOOKUP(A86,'Licenciés Jeunes 2023'!A:C,3,0)),"",VLOOKUP(A86,'Licenciés Jeunes 2023'!A:C,3,0))</f>
        <v/>
      </c>
      <c r="C86" s="32" t="str">
        <f>IF(ISNA(VLOOKUP(A86,'Licenciés Jeunes 2023'!A:C,2,0)),"",VLOOKUP(A86,'Licenciés Jeunes 2023'!A:C,2,0))</f>
        <v/>
      </c>
      <c r="D86" s="32" t="str">
        <f>IF(ISNA(VLOOKUP(A86,'Licenciés Jeunes 2023'!A:F,6,0)),"",VLOOKUP(A86,'Licenciés Jeunes 2023'!A:F,6,0))</f>
        <v/>
      </c>
      <c r="E86" s="6"/>
      <c r="F86" s="2">
        <f>IF(E$2="Bike &amp; Run",IF(ISNA(VLOOKUP(E86,Paramètres!$B$3:$C$56,2,FALSE)),0,VLOOKUP(E86,Paramètres!$B$3:$C$56,2,FALSE)*Paramètres!$K$3),IF(OR(E86="",OR($D86="",$D86="NL",$D86="HORS LIGUE")),0,VLOOKUP(IF(OR(E86="",OR($D86="",$D86="NL",$D86="HORS LIGUE")),"",COUNTIFS($D$5:$D$72,"&lt;&gt;"&amp;"",$D$5:$D$72,"&lt;&gt;"&amp;"NL",$D$5:$D$72,"&lt;&gt;"&amp;"HORS LIGUE",E$5:E$72,"&lt;"&amp;E86)+1),Paramètres!$B$3:$C$56,2,FALSE)*Paramètres!$K$3))</f>
        <v>0</v>
      </c>
      <c r="G86" s="4"/>
      <c r="H86" s="2">
        <f>IF(G$2="Bike &amp; Run",IF(ISNA(VLOOKUP(G86,Paramètres!$B$3:$C$56,2,FALSE)),0,VLOOKUP(G86,Paramètres!$B$3:$C$56,2,FALSE)*Paramètres!$K$4),IF(OR(G86="",OR($D86="",$D86="NL",$D86="HORS LIGUE")),0,VLOOKUP(IF(OR(G86="",OR($D86="",$D86="NL",$D86="HORS LIGUE")),"",COUNTIFS($D$5:$D$72,"&lt;&gt;"&amp;"",$D$5:$D$72,"&lt;&gt;"&amp;"NL",$D$5:$D$72,"&lt;&gt;"&amp;"HORS LIGUE",G$5:G$72,"&lt;"&amp;G86)+1),Paramètres!$B$3:$C$56,2,FALSE)*Paramètres!$K$4))</f>
        <v>0</v>
      </c>
      <c r="I86" s="36"/>
      <c r="J86" s="2">
        <f>IF(I$2="Bike &amp; Run",IF(ISNA(VLOOKUP(I86,Paramètres!$B$3:$C$56,2,FALSE)),0,VLOOKUP(I86,Paramètres!$B$3:$C$56,2,FALSE)*Paramètres!$K$5),IF(OR(I86="",OR($D86="",$D86="NL",$D86="HORS LIGUE")),0,VLOOKUP(IF(OR(I86="",OR($D86="",$D86="NL",$D86="HORS LIGUE")),"",COUNTIFS($D$5:$D$72,"&lt;&gt;"&amp;"",$D$5:$D$72,"&lt;&gt;"&amp;"NL",$D$5:$D$72,"&lt;&gt;"&amp;"HORS LIGUE",I$5:I$72,"&lt;"&amp;I86)+1),Paramètres!$B$3:$C$56,2,FALSE)*Paramètres!$K$5))</f>
        <v>0</v>
      </c>
      <c r="K86" s="4"/>
      <c r="L86" s="2">
        <f>IF(K$2="Bike &amp; Run",IF(ISNA(VLOOKUP(K86,Paramètres!$B$3:$C$56,2,FALSE)),0,VLOOKUP(K86,Paramètres!$B$3:$C$56,2,FALSE)*Paramètres!$K$6),IF(OR(K86="",OR($D86="",$D86="NL",$D86="HORS LIGUE")),0,VLOOKUP(IF(OR(K86="",OR($D86="",$D86="NL",$D86="HORS LIGUE")),"",COUNTIFS($D$5:$D$72,"&lt;&gt;"&amp;"",$D$5:$D$72,"&lt;&gt;"&amp;"NL",$D$5:$D$72,"&lt;&gt;"&amp;"HORS LIGUE",K$5:K$72,"&lt;"&amp;K86)+1),Paramètres!$B$3:$C$56,2,FALSE)*Paramètres!$K$6))</f>
        <v>0</v>
      </c>
      <c r="M86" s="4"/>
      <c r="N86" s="2">
        <f>IF(M$2="Bike &amp; Run",IF(ISNA(VLOOKUP(M86,Paramètres!$B$3:$C$56,2,FALSE)),0,VLOOKUP(M86,Paramètres!$B$3:$C$56,2,FALSE)*Paramètres!$K$7),IF(OR(M86="",OR($D86="",$D86="NL",$D86="HORS LIGUE")),0,VLOOKUP(IF(OR(M86="",OR($D86="",$D86="NL",$D86="HORS LIGUE")),"",COUNTIFS($D$5:$D$72,"&lt;&gt;"&amp;"",$D$5:$D$72,"&lt;&gt;"&amp;"NL",$D$5:$D$72,"&lt;&gt;"&amp;"HORS LIGUE",M$5:M$72,"&lt;"&amp;M86)+1),Paramètres!$B$3:$C$56,2,FALSE)*Paramètres!$K$7))</f>
        <v>0</v>
      </c>
      <c r="O86" s="46"/>
      <c r="P86" s="2">
        <f>IF(O$2="Bike &amp; Run",IF(ISNA(VLOOKUP(O86,Paramètres!$B$3:$C$56,2,FALSE)),0,VLOOKUP(O86,Paramètres!$B$3:$C$56,2,FALSE)*Paramètres!$K$8),IF(OR(O86="",OR($D86="",$D86="NL",$D86="HORS LIGUE")),0,VLOOKUP(IF(OR(O86="",OR($D86="",$D86="NL",$D86="HORS LIGUE")),"",COUNTIFS($D$5:$D$72,"&lt;&gt;"&amp;"",$D$5:$D$72,"&lt;&gt;"&amp;"NL",$D$5:$D$72,"&lt;&gt;"&amp;"HORS LIGUE",O$5:O$72,"&lt;"&amp;O86)+1),Paramètres!$B$3:$C$56,2,FALSE)*Paramètres!$K$8))</f>
        <v>0</v>
      </c>
      <c r="Q86" s="46"/>
      <c r="R86" s="2">
        <f>IF(Q$2="Bike &amp; Run",IF(ISNA(VLOOKUP(Q86,Paramètres!$B$3:$C$56,2,FALSE)),0,VLOOKUP(Q86,Paramètres!$B$3:$C$56,2,FALSE)*Paramètres!$K$9),IF(OR(Q86="",OR($D86="",$D86="NL",$D86="HORS LIGUE")),0,VLOOKUP(IF(OR(Q86="",OR($D86="",$D86="NL",$D86="HORS LIGUE")),"",COUNTIFS($D$5:$D$72,"&lt;&gt;"&amp;"",$D$5:$D$72,"&lt;&gt;"&amp;"NL",$D$5:$D$72,"&lt;&gt;"&amp;"HORS LIGUE",Q$5:Q$72,"&lt;"&amp;Q86)+1),Paramètres!$B$3:$C$56,2,FALSE)*Paramètres!$K$9))</f>
        <v>0</v>
      </c>
      <c r="S86" s="46"/>
      <c r="T86" s="2">
        <f>IF(S$2="Bike &amp; Run",IF(ISNA(VLOOKUP(S86,Paramètres!$B$3:$C$56,2,FALSE)),0,VLOOKUP(S86,Paramètres!$B$3:$C$56,2,FALSE)*Paramètres!$K$10),IF(OR(S86="",OR($D86="",$D86="NL",$D86="HORS LIGUE")),0,VLOOKUP(IF(OR(S86="",OR($D86="",$D86="NL",$D86="HORS LIGUE")),"",COUNTIFS($D$5:$D$72,"&lt;&gt;"&amp;"",$D$5:$D$72,"&lt;&gt;"&amp;"NL",$D$5:$D$72,"&lt;&gt;"&amp;"HORS LIGUE",S$5:S$72,"&lt;"&amp;S86)+1),Paramètres!$B$3:$C$56,2,FALSE)*Paramètres!$K$10))</f>
        <v>0</v>
      </c>
      <c r="U86" s="46"/>
      <c r="V86" s="2">
        <f>IF(U$2="Bike &amp; Run",IF(ISNA(VLOOKUP(U86,Paramètres!$B$3:$C$56,2,FALSE)),0,VLOOKUP(U86,Paramètres!$B$3:$C$56,2,FALSE)*Paramètres!$K$11),IF(OR(U86="",OR($D86="",$D86="NL",$D86="HORS LIGUE")),0,VLOOKUP(IF(OR(U86="",OR($D86="",$D86="NL",$D86="HORS LIGUE")),"",COUNTIFS($D$5:$D$72,"&lt;&gt;"&amp;"",$D$5:$D$72,"&lt;&gt;"&amp;"NL",$D$5:$D$72,"&lt;&gt;"&amp;"HORS LIGUE",U$5:U$72,"&lt;"&amp;U86)+1),Paramètres!$B$3:$C$56,2,FALSE)*Paramètres!$K$11))</f>
        <v>0</v>
      </c>
      <c r="W86" s="46"/>
      <c r="X86" s="2">
        <f>IF(W$2="Bike &amp; Run",IF(ISNA(VLOOKUP(W86,Paramètres!$B$3:$C$56,2,FALSE)),0,VLOOKUP(W86,Paramètres!$B$3:$C$56,2,FALSE)*Paramètres!$K$12),IF(OR(W86="",OR($D86="",$D86="NL",$D86="HORS LIGUE")),0,VLOOKUP(IF(OR(W86="",OR($D86="",$D86="NL",$D86="HORS LIGUE")),"",COUNTIFS($D$5:$D$72,"&lt;&gt;"&amp;"",$D$5:$D$72,"&lt;&gt;"&amp;"NL",$D$5:$D$72,"&lt;&gt;"&amp;"HORS LIGUE",W$5:W$72,"&lt;"&amp;W86)+1),Paramètres!$B$3:$C$56,2,FALSE)*Paramètres!$K$12))</f>
        <v>0</v>
      </c>
      <c r="Y86" s="46"/>
      <c r="Z86" s="2">
        <f>IF(Y$2="Bike &amp; Run",IF(ISNA(VLOOKUP(Y86,Paramètres!$B$3:$C$56,2,FALSE)),0,VLOOKUP(Y86,Paramètres!$B$3:$C$56,2,FALSE)*Paramètres!$K$13),IF(OR(Y86="",OR($D86="",$D86="NL",$D86="HORS LIGUE")),0,VLOOKUP(IF(OR(Y86="",OR($D86="",$D86="NL",$D86="HORS LIGUE")),"",COUNTIFS($D$5:$D$72,"&lt;&gt;"&amp;"",$D$5:$D$72,"&lt;&gt;"&amp;"NL",$D$5:$D$72,"&lt;&gt;"&amp;"HORS LIGUE",Y$5:Y$72,"&lt;"&amp;Y86)+1),Paramètres!$B$3:$C$56,2,FALSE)*Paramètres!$K$13))</f>
        <v>0</v>
      </c>
      <c r="AA86" s="46"/>
      <c r="AB86" s="2">
        <f>IF(AA$2="Bike &amp; Run",IF(ISNA(VLOOKUP(AA86,Paramètres!$B$3:$C$56,2,FALSE)),0,VLOOKUP(AA86,Paramètres!$B$3:$C$56,2,FALSE)*Paramètres!$K$14),IF(OR(AA86="",OR($D86="",$D86="NL",$D86="HORS LIGUE")),0,VLOOKUP(IF(OR(AA86="",OR($D86="",$D86="NL",$D86="HORS LIGUE")),"",COUNTIFS($D$5:$D$72,"&lt;&gt;"&amp;"",$D$5:$D$72,"&lt;&gt;"&amp;"NL",$D$5:$D$72,"&lt;&gt;"&amp;"HORS LIGUE",AA$5:AA$72,"&lt;"&amp;AA86)+1),Paramètres!$B$3:$C$56,2,FALSE)*Paramètres!$K$14))</f>
        <v>0</v>
      </c>
      <c r="AC86" s="46"/>
      <c r="AD86" s="2">
        <f>IF(AC$2="Bike &amp; Run",IF(ISNA(VLOOKUP(AC86,Paramètres!$B$3:$C$56,2,FALSE)),0,VLOOKUP(AC86,Paramètres!$B$3:$C$56,2,FALSE)*Paramètres!$K$15),IF(OR(AC86="",OR($D86="",$D86="NL",$D86="HORS LIGUE")),0,VLOOKUP(IF(OR(AC86="",OR($D86="",$D86="NL",$D86="HORS LIGUE")),"",COUNTIFS($D$5:$D$72,"&lt;&gt;"&amp;"",$D$5:$D$72,"&lt;&gt;"&amp;"NL",$D$5:$D$72,"&lt;&gt;"&amp;"HORS LIGUE",AC$5:AC$72,"&lt;"&amp;AC86)+1),Paramètres!$B$3:$C$56,2,FALSE)*Paramètres!$K$15))</f>
        <v>0</v>
      </c>
      <c r="AE86" s="46"/>
      <c r="AF86" s="2">
        <f>IF(AE$2="Bike &amp; Run",IF(ISNA(VLOOKUP(AE86,Paramètres!$B$3:$C$56,2,FALSE)),0,VLOOKUP(AE86,Paramètres!$B$3:$C$56,2,FALSE)*Paramètres!$K$16),IF(OR(AE86="",OR($D86="",$D86="NL",$D86="HORS LIGUE")),0,VLOOKUP(IF(OR(AE86="",OR($D86="",$D86="NL",$D86="HORS LIGUE")),"",COUNTIFS($D$5:$D$72,"&lt;&gt;"&amp;"",$D$5:$D$72,"&lt;&gt;"&amp;"NL",$D$5:$D$72,"&lt;&gt;"&amp;"HORS LIGUE",AE$5:AE$72,"&lt;"&amp;AE86)+1),Paramètres!$B$3:$C$56,2,FALSE)*Paramètres!$K$16))</f>
        <v>0</v>
      </c>
      <c r="AG86" s="46"/>
      <c r="AH86" s="2">
        <f>IF(AG$2="Bike &amp; Run",IF(ISNA(VLOOKUP(AG86,Paramètres!$B$3:$C$56,2,FALSE)),0,VLOOKUP(AG86,Paramètres!$B$3:$C$56,2,FALSE)*Paramètres!$K$17),IF(OR(AG86="",OR($D86="",$D86="NL",$D86="HORS LIGUE")),0,VLOOKUP(IF(OR(AG86="",OR($D86="",$D86="NL",$D86="HORS LIGUE")),"",COUNTIFS($D$5:$D$72,"&lt;&gt;"&amp;"",$D$5:$D$72,"&lt;&gt;"&amp;"NL",$D$5:$D$72,"&lt;&gt;"&amp;"HORS LIGUE",AG$5:AG$72,"&lt;"&amp;AG86)+1),Paramètres!$B$3:$C$56,2,FALSE)*Paramètres!$K$17))</f>
        <v>0</v>
      </c>
      <c r="AI86" s="40">
        <f t="shared" si="106"/>
        <v>0</v>
      </c>
      <c r="AJ86" s="3" t="str">
        <f t="shared" si="107"/>
        <v/>
      </c>
      <c r="AK86" s="5">
        <f t="shared" si="108"/>
        <v>0</v>
      </c>
      <c r="AL86" s="41" t="e">
        <f t="shared" si="109"/>
        <v>#REF!</v>
      </c>
      <c r="AM86" s="33" t="e">
        <f t="shared" si="110"/>
        <v>#REF!</v>
      </c>
    </row>
    <row r="87" spans="1:39" ht="16.5">
      <c r="A87" s="14"/>
      <c r="B87" s="61" t="str">
        <f>IF(ISNA(VLOOKUP(A87,'Licenciés Jeunes 2023'!A:C,3,0)),"",VLOOKUP(A87,'Licenciés Jeunes 2023'!A:C,3,0))</f>
        <v/>
      </c>
      <c r="C87" s="32" t="str">
        <f>IF(ISNA(VLOOKUP(A87,'Licenciés Jeunes 2023'!A:C,2,0)),"",VLOOKUP(A87,'Licenciés Jeunes 2023'!A:C,2,0))</f>
        <v/>
      </c>
      <c r="D87" s="32" t="str">
        <f>IF(ISNA(VLOOKUP(A87,'Licenciés Jeunes 2023'!A:F,6,0)),"",VLOOKUP(A87,'Licenciés Jeunes 2023'!A:F,6,0))</f>
        <v/>
      </c>
      <c r="E87" s="6"/>
      <c r="F87" s="2">
        <f>IF(E$2="Bike &amp; Run",IF(ISNA(VLOOKUP(E87,Paramètres!$B$3:$C$56,2,FALSE)),0,VLOOKUP(E87,Paramètres!$B$3:$C$56,2,FALSE)*Paramètres!$K$3),IF(OR(E87="",OR($D87="",$D87="NL",$D87="HORS LIGUE")),0,VLOOKUP(IF(OR(E87="",OR($D87="",$D87="NL",$D87="HORS LIGUE")),"",COUNTIFS($D$5:$D$72,"&lt;&gt;"&amp;"",$D$5:$D$72,"&lt;&gt;"&amp;"NL",$D$5:$D$72,"&lt;&gt;"&amp;"HORS LIGUE",E$5:E$72,"&lt;"&amp;E87)+1),Paramètres!$B$3:$C$56,2,FALSE)*Paramètres!$K$3))</f>
        <v>0</v>
      </c>
      <c r="G87" s="4"/>
      <c r="H87" s="2">
        <f>IF(G$2="Bike &amp; Run",IF(ISNA(VLOOKUP(G87,Paramètres!$B$3:$C$56,2,FALSE)),0,VLOOKUP(G87,Paramètres!$B$3:$C$56,2,FALSE)*Paramètres!$K$4),IF(OR(G87="",OR($D87="",$D87="NL",$D87="HORS LIGUE")),0,VLOOKUP(IF(OR(G87="",OR($D87="",$D87="NL",$D87="HORS LIGUE")),"",COUNTIFS($D$5:$D$72,"&lt;&gt;"&amp;"",$D$5:$D$72,"&lt;&gt;"&amp;"NL",$D$5:$D$72,"&lt;&gt;"&amp;"HORS LIGUE",G$5:G$72,"&lt;"&amp;G87)+1),Paramètres!$B$3:$C$56,2,FALSE)*Paramètres!$K$4))</f>
        <v>0</v>
      </c>
      <c r="I87" s="36"/>
      <c r="J87" s="2">
        <f>IF(I$2="Bike &amp; Run",IF(ISNA(VLOOKUP(I87,Paramètres!$B$3:$C$56,2,FALSE)),0,VLOOKUP(I87,Paramètres!$B$3:$C$56,2,FALSE)*Paramètres!$K$5),IF(OR(I87="",OR($D87="",$D87="NL",$D87="HORS LIGUE")),0,VLOOKUP(IF(OR(I87="",OR($D87="",$D87="NL",$D87="HORS LIGUE")),"",COUNTIFS($D$5:$D$72,"&lt;&gt;"&amp;"",$D$5:$D$72,"&lt;&gt;"&amp;"NL",$D$5:$D$72,"&lt;&gt;"&amp;"HORS LIGUE",I$5:I$72,"&lt;"&amp;I87)+1),Paramètres!$B$3:$C$56,2,FALSE)*Paramètres!$K$5))</f>
        <v>0</v>
      </c>
      <c r="K87" s="4"/>
      <c r="L87" s="2">
        <f>IF(K$2="Bike &amp; Run",IF(ISNA(VLOOKUP(K87,Paramètres!$B$3:$C$56,2,FALSE)),0,VLOOKUP(K87,Paramètres!$B$3:$C$56,2,FALSE)*Paramètres!$K$6),IF(OR(K87="",OR($D87="",$D87="NL",$D87="HORS LIGUE")),0,VLOOKUP(IF(OR(K87="",OR($D87="",$D87="NL",$D87="HORS LIGUE")),"",COUNTIFS($D$5:$D$72,"&lt;&gt;"&amp;"",$D$5:$D$72,"&lt;&gt;"&amp;"NL",$D$5:$D$72,"&lt;&gt;"&amp;"HORS LIGUE",K$5:K$72,"&lt;"&amp;K87)+1),Paramètres!$B$3:$C$56,2,FALSE)*Paramètres!$K$6))</f>
        <v>0</v>
      </c>
      <c r="M87" s="4"/>
      <c r="N87" s="2">
        <f>IF(M$2="Bike &amp; Run",IF(ISNA(VLOOKUP(M87,Paramètres!$B$3:$C$56,2,FALSE)),0,VLOOKUP(M87,Paramètres!$B$3:$C$56,2,FALSE)*Paramètres!$K$7),IF(OR(M87="",OR($D87="",$D87="NL",$D87="HORS LIGUE")),0,VLOOKUP(IF(OR(M87="",OR($D87="",$D87="NL",$D87="HORS LIGUE")),"",COUNTIFS($D$5:$D$72,"&lt;&gt;"&amp;"",$D$5:$D$72,"&lt;&gt;"&amp;"NL",$D$5:$D$72,"&lt;&gt;"&amp;"HORS LIGUE",M$5:M$72,"&lt;"&amp;M87)+1),Paramètres!$B$3:$C$56,2,FALSE)*Paramètres!$K$7))</f>
        <v>0</v>
      </c>
      <c r="O87" s="46"/>
      <c r="P87" s="2">
        <f>IF(O$2="Bike &amp; Run",IF(ISNA(VLOOKUP(O87,Paramètres!$B$3:$C$56,2,FALSE)),0,VLOOKUP(O87,Paramètres!$B$3:$C$56,2,FALSE)*Paramètres!$K$8),IF(OR(O87="",OR($D87="",$D87="NL",$D87="HORS LIGUE")),0,VLOOKUP(IF(OR(O87="",OR($D87="",$D87="NL",$D87="HORS LIGUE")),"",COUNTIFS($D$5:$D$72,"&lt;&gt;"&amp;"",$D$5:$D$72,"&lt;&gt;"&amp;"NL",$D$5:$D$72,"&lt;&gt;"&amp;"HORS LIGUE",O$5:O$72,"&lt;"&amp;O87)+1),Paramètres!$B$3:$C$56,2,FALSE)*Paramètres!$K$8))</f>
        <v>0</v>
      </c>
      <c r="Q87" s="46"/>
      <c r="R87" s="2">
        <f>IF(Q$2="Bike &amp; Run",IF(ISNA(VLOOKUP(Q87,Paramètres!$B$3:$C$56,2,FALSE)),0,VLOOKUP(Q87,Paramètres!$B$3:$C$56,2,FALSE)*Paramètres!$K$9),IF(OR(Q87="",OR($D87="",$D87="NL",$D87="HORS LIGUE")),0,VLOOKUP(IF(OR(Q87="",OR($D87="",$D87="NL",$D87="HORS LIGUE")),"",COUNTIFS($D$5:$D$72,"&lt;&gt;"&amp;"",$D$5:$D$72,"&lt;&gt;"&amp;"NL",$D$5:$D$72,"&lt;&gt;"&amp;"HORS LIGUE",Q$5:Q$72,"&lt;"&amp;Q87)+1),Paramètres!$B$3:$C$56,2,FALSE)*Paramètres!$K$9))</f>
        <v>0</v>
      </c>
      <c r="S87" s="46"/>
      <c r="T87" s="2">
        <f>IF(S$2="Bike &amp; Run",IF(ISNA(VLOOKUP(S87,Paramètres!$B$3:$C$56,2,FALSE)),0,VLOOKUP(S87,Paramètres!$B$3:$C$56,2,FALSE)*Paramètres!$K$10),IF(OR(S87="",OR($D87="",$D87="NL",$D87="HORS LIGUE")),0,VLOOKUP(IF(OR(S87="",OR($D87="",$D87="NL",$D87="HORS LIGUE")),"",COUNTIFS($D$5:$D$72,"&lt;&gt;"&amp;"",$D$5:$D$72,"&lt;&gt;"&amp;"NL",$D$5:$D$72,"&lt;&gt;"&amp;"HORS LIGUE",S$5:S$72,"&lt;"&amp;S87)+1),Paramètres!$B$3:$C$56,2,FALSE)*Paramètres!$K$10))</f>
        <v>0</v>
      </c>
      <c r="U87" s="46"/>
      <c r="V87" s="2">
        <f>IF(U$2="Bike &amp; Run",IF(ISNA(VLOOKUP(U87,Paramètres!$B$3:$C$56,2,FALSE)),0,VLOOKUP(U87,Paramètres!$B$3:$C$56,2,FALSE)*Paramètres!$K$11),IF(OR(U87="",OR($D87="",$D87="NL",$D87="HORS LIGUE")),0,VLOOKUP(IF(OR(U87="",OR($D87="",$D87="NL",$D87="HORS LIGUE")),"",COUNTIFS($D$5:$D$72,"&lt;&gt;"&amp;"",$D$5:$D$72,"&lt;&gt;"&amp;"NL",$D$5:$D$72,"&lt;&gt;"&amp;"HORS LIGUE",U$5:U$72,"&lt;"&amp;U87)+1),Paramètres!$B$3:$C$56,2,FALSE)*Paramètres!$K$11))</f>
        <v>0</v>
      </c>
      <c r="W87" s="46"/>
      <c r="X87" s="2">
        <f>IF(W$2="Bike &amp; Run",IF(ISNA(VLOOKUP(W87,Paramètres!$B$3:$C$56,2,FALSE)),0,VLOOKUP(W87,Paramètres!$B$3:$C$56,2,FALSE)*Paramètres!$K$12),IF(OR(W87="",OR($D87="",$D87="NL",$D87="HORS LIGUE")),0,VLOOKUP(IF(OR(W87="",OR($D87="",$D87="NL",$D87="HORS LIGUE")),"",COUNTIFS($D$5:$D$72,"&lt;&gt;"&amp;"",$D$5:$D$72,"&lt;&gt;"&amp;"NL",$D$5:$D$72,"&lt;&gt;"&amp;"HORS LIGUE",W$5:W$72,"&lt;"&amp;W87)+1),Paramètres!$B$3:$C$56,2,FALSE)*Paramètres!$K$12))</f>
        <v>0</v>
      </c>
      <c r="Y87" s="46"/>
      <c r="Z87" s="2">
        <f>IF(Y$2="Bike &amp; Run",IF(ISNA(VLOOKUP(Y87,Paramètres!$B$3:$C$56,2,FALSE)),0,VLOOKUP(Y87,Paramètres!$B$3:$C$56,2,FALSE)*Paramètres!$K$13),IF(OR(Y87="",OR($D87="",$D87="NL",$D87="HORS LIGUE")),0,VLOOKUP(IF(OR(Y87="",OR($D87="",$D87="NL",$D87="HORS LIGUE")),"",COUNTIFS($D$5:$D$72,"&lt;&gt;"&amp;"",$D$5:$D$72,"&lt;&gt;"&amp;"NL",$D$5:$D$72,"&lt;&gt;"&amp;"HORS LIGUE",Y$5:Y$72,"&lt;"&amp;Y87)+1),Paramètres!$B$3:$C$56,2,FALSE)*Paramètres!$K$13))</f>
        <v>0</v>
      </c>
      <c r="AA87" s="46"/>
      <c r="AB87" s="2">
        <f>IF(AA$2="Bike &amp; Run",IF(ISNA(VLOOKUP(AA87,Paramètres!$B$3:$C$56,2,FALSE)),0,VLOOKUP(AA87,Paramètres!$B$3:$C$56,2,FALSE)*Paramètres!$K$14),IF(OR(AA87="",OR($D87="",$D87="NL",$D87="HORS LIGUE")),0,VLOOKUP(IF(OR(AA87="",OR($D87="",$D87="NL",$D87="HORS LIGUE")),"",COUNTIFS($D$5:$D$72,"&lt;&gt;"&amp;"",$D$5:$D$72,"&lt;&gt;"&amp;"NL",$D$5:$D$72,"&lt;&gt;"&amp;"HORS LIGUE",AA$5:AA$72,"&lt;"&amp;AA87)+1),Paramètres!$B$3:$C$56,2,FALSE)*Paramètres!$K$14))</f>
        <v>0</v>
      </c>
      <c r="AC87" s="46"/>
      <c r="AD87" s="2">
        <f>IF(AC$2="Bike &amp; Run",IF(ISNA(VLOOKUP(AC87,Paramètres!$B$3:$C$56,2,FALSE)),0,VLOOKUP(AC87,Paramètres!$B$3:$C$56,2,FALSE)*Paramètres!$K$15),IF(OR(AC87="",OR($D87="",$D87="NL",$D87="HORS LIGUE")),0,VLOOKUP(IF(OR(AC87="",OR($D87="",$D87="NL",$D87="HORS LIGUE")),"",COUNTIFS($D$5:$D$72,"&lt;&gt;"&amp;"",$D$5:$D$72,"&lt;&gt;"&amp;"NL",$D$5:$D$72,"&lt;&gt;"&amp;"HORS LIGUE",AC$5:AC$72,"&lt;"&amp;AC87)+1),Paramètres!$B$3:$C$56,2,FALSE)*Paramètres!$K$15))</f>
        <v>0</v>
      </c>
      <c r="AE87" s="46"/>
      <c r="AF87" s="2">
        <f>IF(AE$2="Bike &amp; Run",IF(ISNA(VLOOKUP(AE87,Paramètres!$B$3:$C$56,2,FALSE)),0,VLOOKUP(AE87,Paramètres!$B$3:$C$56,2,FALSE)*Paramètres!$K$16),IF(OR(AE87="",OR($D87="",$D87="NL",$D87="HORS LIGUE")),0,VLOOKUP(IF(OR(AE87="",OR($D87="",$D87="NL",$D87="HORS LIGUE")),"",COUNTIFS($D$5:$D$72,"&lt;&gt;"&amp;"",$D$5:$D$72,"&lt;&gt;"&amp;"NL",$D$5:$D$72,"&lt;&gt;"&amp;"HORS LIGUE",AE$5:AE$72,"&lt;"&amp;AE87)+1),Paramètres!$B$3:$C$56,2,FALSE)*Paramètres!$K$16))</f>
        <v>0</v>
      </c>
      <c r="AG87" s="46"/>
      <c r="AH87" s="2">
        <f>IF(AG$2="Bike &amp; Run",IF(ISNA(VLOOKUP(AG87,Paramètres!$B$3:$C$56,2,FALSE)),0,VLOOKUP(AG87,Paramètres!$B$3:$C$56,2,FALSE)*Paramètres!$K$17),IF(OR(AG87="",OR($D87="",$D87="NL",$D87="HORS LIGUE")),0,VLOOKUP(IF(OR(AG87="",OR($D87="",$D87="NL",$D87="HORS LIGUE")),"",COUNTIFS($D$5:$D$72,"&lt;&gt;"&amp;"",$D$5:$D$72,"&lt;&gt;"&amp;"NL",$D$5:$D$72,"&lt;&gt;"&amp;"HORS LIGUE",AG$5:AG$72,"&lt;"&amp;AG87)+1),Paramètres!$B$3:$C$56,2,FALSE)*Paramètres!$K$17))</f>
        <v>0</v>
      </c>
      <c r="AI87" s="40">
        <f t="shared" si="106"/>
        <v>0</v>
      </c>
      <c r="AJ87" s="3" t="str">
        <f t="shared" si="107"/>
        <v/>
      </c>
      <c r="AK87" s="5">
        <f t="shared" si="108"/>
        <v>0</v>
      </c>
      <c r="AL87" s="41" t="e">
        <f t="shared" si="109"/>
        <v>#REF!</v>
      </c>
      <c r="AM87" s="33" t="e">
        <f t="shared" si="110"/>
        <v>#REF!</v>
      </c>
    </row>
    <row r="88" spans="1:39" ht="16.5">
      <c r="A88" s="14"/>
      <c r="B88" s="61" t="str">
        <f>IF(ISNA(VLOOKUP(A88,'Licenciés Jeunes 2023'!A:C,3,0)),"",VLOOKUP(A88,'Licenciés Jeunes 2023'!A:C,3,0))</f>
        <v/>
      </c>
      <c r="C88" s="32" t="str">
        <f>IF(ISNA(VLOOKUP(A88,'Licenciés Jeunes 2023'!A:C,2,0)),"",VLOOKUP(A88,'Licenciés Jeunes 2023'!A:C,2,0))</f>
        <v/>
      </c>
      <c r="D88" s="32" t="str">
        <f>IF(ISNA(VLOOKUP(A88,'Licenciés Jeunes 2023'!A:F,6,0)),"",VLOOKUP(A88,'Licenciés Jeunes 2023'!A:F,6,0))</f>
        <v/>
      </c>
      <c r="E88" s="6"/>
      <c r="F88" s="2">
        <f>IF(E$2="Bike &amp; Run",IF(ISNA(VLOOKUP(E88,Paramètres!$B$3:$C$56,2,FALSE)),0,VLOOKUP(E88,Paramètres!$B$3:$C$56,2,FALSE)*Paramètres!$K$3),IF(OR(E88="",OR($D88="",$D88="NL",$D88="HORS LIGUE")),0,VLOOKUP(IF(OR(E88="",OR($D88="",$D88="NL",$D88="HORS LIGUE")),"",COUNTIFS($D$5:$D$72,"&lt;&gt;"&amp;"",$D$5:$D$72,"&lt;&gt;"&amp;"NL",$D$5:$D$72,"&lt;&gt;"&amp;"HORS LIGUE",E$5:E$72,"&lt;"&amp;E88)+1),Paramètres!$B$3:$C$56,2,FALSE)*Paramètres!$K$3))</f>
        <v>0</v>
      </c>
      <c r="G88" s="4"/>
      <c r="H88" s="2">
        <f>IF(G$2="Bike &amp; Run",IF(ISNA(VLOOKUP(G88,Paramètres!$B$3:$C$56,2,FALSE)),0,VLOOKUP(G88,Paramètres!$B$3:$C$56,2,FALSE)*Paramètres!$K$4),IF(OR(G88="",OR($D88="",$D88="NL",$D88="HORS LIGUE")),0,VLOOKUP(IF(OR(G88="",OR($D88="",$D88="NL",$D88="HORS LIGUE")),"",COUNTIFS($D$5:$D$72,"&lt;&gt;"&amp;"",$D$5:$D$72,"&lt;&gt;"&amp;"NL",$D$5:$D$72,"&lt;&gt;"&amp;"HORS LIGUE",G$5:G$72,"&lt;"&amp;G88)+1),Paramètres!$B$3:$C$56,2,FALSE)*Paramètres!$K$4))</f>
        <v>0</v>
      </c>
      <c r="I88" s="36"/>
      <c r="J88" s="2">
        <f>IF(I$2="Bike &amp; Run",IF(ISNA(VLOOKUP(I88,Paramètres!$B$3:$C$56,2,FALSE)),0,VLOOKUP(I88,Paramètres!$B$3:$C$56,2,FALSE)*Paramètres!$K$5),IF(OR(I88="",OR($D88="",$D88="NL",$D88="HORS LIGUE")),0,VLOOKUP(IF(OR(I88="",OR($D88="",$D88="NL",$D88="HORS LIGUE")),"",COUNTIFS($D$5:$D$72,"&lt;&gt;"&amp;"",$D$5:$D$72,"&lt;&gt;"&amp;"NL",$D$5:$D$72,"&lt;&gt;"&amp;"HORS LIGUE",I$5:I$72,"&lt;"&amp;I88)+1),Paramètres!$B$3:$C$56,2,FALSE)*Paramètres!$K$5))</f>
        <v>0</v>
      </c>
      <c r="K88" s="4"/>
      <c r="L88" s="2">
        <f>IF(K$2="Bike &amp; Run",IF(ISNA(VLOOKUP(K88,Paramètres!$B$3:$C$56,2,FALSE)),0,VLOOKUP(K88,Paramètres!$B$3:$C$56,2,FALSE)*Paramètres!$K$6),IF(OR(K88="",OR($D88="",$D88="NL",$D88="HORS LIGUE")),0,VLOOKUP(IF(OR(K88="",OR($D88="",$D88="NL",$D88="HORS LIGUE")),"",COUNTIFS($D$5:$D$72,"&lt;&gt;"&amp;"",$D$5:$D$72,"&lt;&gt;"&amp;"NL",$D$5:$D$72,"&lt;&gt;"&amp;"HORS LIGUE",K$5:K$72,"&lt;"&amp;K88)+1),Paramètres!$B$3:$C$56,2,FALSE)*Paramètres!$K$6))</f>
        <v>0</v>
      </c>
      <c r="M88" s="4"/>
      <c r="N88" s="2">
        <f>IF(M$2="Bike &amp; Run",IF(ISNA(VLOOKUP(M88,Paramètres!$B$3:$C$56,2,FALSE)),0,VLOOKUP(M88,Paramètres!$B$3:$C$56,2,FALSE)*Paramètres!$K$7),IF(OR(M88="",OR($D88="",$D88="NL",$D88="HORS LIGUE")),0,VLOOKUP(IF(OR(M88="",OR($D88="",$D88="NL",$D88="HORS LIGUE")),"",COUNTIFS($D$5:$D$72,"&lt;&gt;"&amp;"",$D$5:$D$72,"&lt;&gt;"&amp;"NL",$D$5:$D$72,"&lt;&gt;"&amp;"HORS LIGUE",M$5:M$72,"&lt;"&amp;M88)+1),Paramètres!$B$3:$C$56,2,FALSE)*Paramètres!$K$7))</f>
        <v>0</v>
      </c>
      <c r="O88" s="46"/>
      <c r="P88" s="2">
        <f>IF(O$2="Bike &amp; Run",IF(ISNA(VLOOKUP(O88,Paramètres!$B$3:$C$56,2,FALSE)),0,VLOOKUP(O88,Paramètres!$B$3:$C$56,2,FALSE)*Paramètres!$K$8),IF(OR(O88="",OR($D88="",$D88="NL",$D88="HORS LIGUE")),0,VLOOKUP(IF(OR(O88="",OR($D88="",$D88="NL",$D88="HORS LIGUE")),"",COUNTIFS($D$5:$D$72,"&lt;&gt;"&amp;"",$D$5:$D$72,"&lt;&gt;"&amp;"NL",$D$5:$D$72,"&lt;&gt;"&amp;"HORS LIGUE",O$5:O$72,"&lt;"&amp;O88)+1),Paramètres!$B$3:$C$56,2,FALSE)*Paramètres!$K$8))</f>
        <v>0</v>
      </c>
      <c r="Q88" s="46"/>
      <c r="R88" s="2">
        <f>IF(Q$2="Bike &amp; Run",IF(ISNA(VLOOKUP(Q88,Paramètres!$B$3:$C$56,2,FALSE)),0,VLOOKUP(Q88,Paramètres!$B$3:$C$56,2,FALSE)*Paramètres!$K$9),IF(OR(Q88="",OR($D88="",$D88="NL",$D88="HORS LIGUE")),0,VLOOKUP(IF(OR(Q88="",OR($D88="",$D88="NL",$D88="HORS LIGUE")),"",COUNTIFS($D$5:$D$72,"&lt;&gt;"&amp;"",$D$5:$D$72,"&lt;&gt;"&amp;"NL",$D$5:$D$72,"&lt;&gt;"&amp;"HORS LIGUE",Q$5:Q$72,"&lt;"&amp;Q88)+1),Paramètres!$B$3:$C$56,2,FALSE)*Paramètres!$K$9))</f>
        <v>0</v>
      </c>
      <c r="S88" s="46"/>
      <c r="T88" s="2">
        <f>IF(S$2="Bike &amp; Run",IF(ISNA(VLOOKUP(S88,Paramètres!$B$3:$C$56,2,FALSE)),0,VLOOKUP(S88,Paramètres!$B$3:$C$56,2,FALSE)*Paramètres!$K$10),IF(OR(S88="",OR($D88="",$D88="NL",$D88="HORS LIGUE")),0,VLOOKUP(IF(OR(S88="",OR($D88="",$D88="NL",$D88="HORS LIGUE")),"",COUNTIFS($D$5:$D$72,"&lt;&gt;"&amp;"",$D$5:$D$72,"&lt;&gt;"&amp;"NL",$D$5:$D$72,"&lt;&gt;"&amp;"HORS LIGUE",S$5:S$72,"&lt;"&amp;S88)+1),Paramètres!$B$3:$C$56,2,FALSE)*Paramètres!$K$10))</f>
        <v>0</v>
      </c>
      <c r="U88" s="46"/>
      <c r="V88" s="2">
        <f>IF(U$2="Bike &amp; Run",IF(ISNA(VLOOKUP(U88,Paramètres!$B$3:$C$56,2,FALSE)),0,VLOOKUP(U88,Paramètres!$B$3:$C$56,2,FALSE)*Paramètres!$K$11),IF(OR(U88="",OR($D88="",$D88="NL",$D88="HORS LIGUE")),0,VLOOKUP(IF(OR(U88="",OR($D88="",$D88="NL",$D88="HORS LIGUE")),"",COUNTIFS($D$5:$D$72,"&lt;&gt;"&amp;"",$D$5:$D$72,"&lt;&gt;"&amp;"NL",$D$5:$D$72,"&lt;&gt;"&amp;"HORS LIGUE",U$5:U$72,"&lt;"&amp;U88)+1),Paramètres!$B$3:$C$56,2,FALSE)*Paramètres!$K$11))</f>
        <v>0</v>
      </c>
      <c r="W88" s="46"/>
      <c r="X88" s="2">
        <f>IF(W$2="Bike &amp; Run",IF(ISNA(VLOOKUP(W88,Paramètres!$B$3:$C$56,2,FALSE)),0,VLOOKUP(W88,Paramètres!$B$3:$C$56,2,FALSE)*Paramètres!$K$12),IF(OR(W88="",OR($D88="",$D88="NL",$D88="HORS LIGUE")),0,VLOOKUP(IF(OR(W88="",OR($D88="",$D88="NL",$D88="HORS LIGUE")),"",COUNTIFS($D$5:$D$72,"&lt;&gt;"&amp;"",$D$5:$D$72,"&lt;&gt;"&amp;"NL",$D$5:$D$72,"&lt;&gt;"&amp;"HORS LIGUE",W$5:W$72,"&lt;"&amp;W88)+1),Paramètres!$B$3:$C$56,2,FALSE)*Paramètres!$K$12))</f>
        <v>0</v>
      </c>
      <c r="Y88" s="46"/>
      <c r="Z88" s="2">
        <f>IF(Y$2="Bike &amp; Run",IF(ISNA(VLOOKUP(Y88,Paramètres!$B$3:$C$56,2,FALSE)),0,VLOOKUP(Y88,Paramètres!$B$3:$C$56,2,FALSE)*Paramètres!$K$13),IF(OR(Y88="",OR($D88="",$D88="NL",$D88="HORS LIGUE")),0,VLOOKUP(IF(OR(Y88="",OR($D88="",$D88="NL",$D88="HORS LIGUE")),"",COUNTIFS($D$5:$D$72,"&lt;&gt;"&amp;"",$D$5:$D$72,"&lt;&gt;"&amp;"NL",$D$5:$D$72,"&lt;&gt;"&amp;"HORS LIGUE",Y$5:Y$72,"&lt;"&amp;Y88)+1),Paramètres!$B$3:$C$56,2,FALSE)*Paramètres!$K$13))</f>
        <v>0</v>
      </c>
      <c r="AA88" s="46"/>
      <c r="AB88" s="2">
        <f>IF(AA$2="Bike &amp; Run",IF(ISNA(VLOOKUP(AA88,Paramètres!$B$3:$C$56,2,FALSE)),0,VLOOKUP(AA88,Paramètres!$B$3:$C$56,2,FALSE)*Paramètres!$K$14),IF(OR(AA88="",OR($D88="",$D88="NL",$D88="HORS LIGUE")),0,VLOOKUP(IF(OR(AA88="",OR($D88="",$D88="NL",$D88="HORS LIGUE")),"",COUNTIFS($D$5:$D$72,"&lt;&gt;"&amp;"",$D$5:$D$72,"&lt;&gt;"&amp;"NL",$D$5:$D$72,"&lt;&gt;"&amp;"HORS LIGUE",AA$5:AA$72,"&lt;"&amp;AA88)+1),Paramètres!$B$3:$C$56,2,FALSE)*Paramètres!$K$14))</f>
        <v>0</v>
      </c>
      <c r="AC88" s="46"/>
      <c r="AD88" s="2">
        <f>IF(AC$2="Bike &amp; Run",IF(ISNA(VLOOKUP(AC88,Paramètres!$B$3:$C$56,2,FALSE)),0,VLOOKUP(AC88,Paramètres!$B$3:$C$56,2,FALSE)*Paramètres!$K$15),IF(OR(AC88="",OR($D88="",$D88="NL",$D88="HORS LIGUE")),0,VLOOKUP(IF(OR(AC88="",OR($D88="",$D88="NL",$D88="HORS LIGUE")),"",COUNTIFS($D$5:$D$72,"&lt;&gt;"&amp;"",$D$5:$D$72,"&lt;&gt;"&amp;"NL",$D$5:$D$72,"&lt;&gt;"&amp;"HORS LIGUE",AC$5:AC$72,"&lt;"&amp;AC88)+1),Paramètres!$B$3:$C$56,2,FALSE)*Paramètres!$K$15))</f>
        <v>0</v>
      </c>
      <c r="AE88" s="46"/>
      <c r="AF88" s="2">
        <f>IF(AE$2="Bike &amp; Run",IF(ISNA(VLOOKUP(AE88,Paramètres!$B$3:$C$56,2,FALSE)),0,VLOOKUP(AE88,Paramètres!$B$3:$C$56,2,FALSE)*Paramètres!$K$16),IF(OR(AE88="",OR($D88="",$D88="NL",$D88="HORS LIGUE")),0,VLOOKUP(IF(OR(AE88="",OR($D88="",$D88="NL",$D88="HORS LIGUE")),"",COUNTIFS($D$5:$D$72,"&lt;&gt;"&amp;"",$D$5:$D$72,"&lt;&gt;"&amp;"NL",$D$5:$D$72,"&lt;&gt;"&amp;"HORS LIGUE",AE$5:AE$72,"&lt;"&amp;AE88)+1),Paramètres!$B$3:$C$56,2,FALSE)*Paramètres!$K$16))</f>
        <v>0</v>
      </c>
      <c r="AG88" s="46"/>
      <c r="AH88" s="2">
        <f>IF(AG$2="Bike &amp; Run",IF(ISNA(VLOOKUP(AG88,Paramètres!$B$3:$C$56,2,FALSE)),0,VLOOKUP(AG88,Paramètres!$B$3:$C$56,2,FALSE)*Paramètres!$K$17),IF(OR(AG88="",OR($D88="",$D88="NL",$D88="HORS LIGUE")),0,VLOOKUP(IF(OR(AG88="",OR($D88="",$D88="NL",$D88="HORS LIGUE")),"",COUNTIFS($D$5:$D$72,"&lt;&gt;"&amp;"",$D$5:$D$72,"&lt;&gt;"&amp;"NL",$D$5:$D$72,"&lt;&gt;"&amp;"HORS LIGUE",AG$5:AG$72,"&lt;"&amp;AG88)+1),Paramètres!$B$3:$C$56,2,FALSE)*Paramètres!$K$17))</f>
        <v>0</v>
      </c>
      <c r="AI88" s="40">
        <f t="shared" si="106"/>
        <v>0</v>
      </c>
      <c r="AJ88" s="3" t="str">
        <f t="shared" si="107"/>
        <v/>
      </c>
      <c r="AK88" s="5">
        <f t="shared" si="108"/>
        <v>0</v>
      </c>
      <c r="AL88" s="41" t="e">
        <f t="shared" si="109"/>
        <v>#REF!</v>
      </c>
      <c r="AM88" s="33" t="e">
        <f t="shared" si="110"/>
        <v>#REF!</v>
      </c>
    </row>
    <row r="89" spans="1:39" ht="16.5">
      <c r="A89" s="14"/>
      <c r="B89" s="61" t="str">
        <f>IF(ISNA(VLOOKUP(A89,'Licenciés Jeunes 2023'!A:C,3,0)),"",VLOOKUP(A89,'Licenciés Jeunes 2023'!A:C,3,0))</f>
        <v/>
      </c>
      <c r="C89" s="32" t="str">
        <f>IF(ISNA(VLOOKUP(A89,'Licenciés Jeunes 2023'!A:C,2,0)),"",VLOOKUP(A89,'Licenciés Jeunes 2023'!A:C,2,0))</f>
        <v/>
      </c>
      <c r="D89" s="32" t="str">
        <f>IF(ISNA(VLOOKUP(A89,'Licenciés Jeunes 2023'!A:F,6,0)),"",VLOOKUP(A89,'Licenciés Jeunes 2023'!A:F,6,0))</f>
        <v/>
      </c>
      <c r="E89" s="6"/>
      <c r="F89" s="2">
        <f>IF(E$2="Bike &amp; Run",IF(ISNA(VLOOKUP(E89,Paramètres!$B$3:$C$56,2,FALSE)),0,VLOOKUP(E89,Paramètres!$B$3:$C$56,2,FALSE)*Paramètres!$K$3),IF(OR(E89="",OR($D89="",$D89="NL",$D89="HORS LIGUE")),0,VLOOKUP(IF(OR(E89="",OR($D89="",$D89="NL",$D89="HORS LIGUE")),"",COUNTIFS($D$5:$D$72,"&lt;&gt;"&amp;"",$D$5:$D$72,"&lt;&gt;"&amp;"NL",$D$5:$D$72,"&lt;&gt;"&amp;"HORS LIGUE",E$5:E$72,"&lt;"&amp;E89)+1),Paramètres!$B$3:$C$56,2,FALSE)*Paramètres!$K$3))</f>
        <v>0</v>
      </c>
      <c r="G89" s="4"/>
      <c r="H89" s="2">
        <f>IF(G$2="Bike &amp; Run",IF(ISNA(VLOOKUP(G89,Paramètres!$B$3:$C$56,2,FALSE)),0,VLOOKUP(G89,Paramètres!$B$3:$C$56,2,FALSE)*Paramètres!$K$4),IF(OR(G89="",OR($D89="",$D89="NL",$D89="HORS LIGUE")),0,VLOOKUP(IF(OR(G89="",OR($D89="",$D89="NL",$D89="HORS LIGUE")),"",COUNTIFS($D$5:$D$72,"&lt;&gt;"&amp;"",$D$5:$D$72,"&lt;&gt;"&amp;"NL",$D$5:$D$72,"&lt;&gt;"&amp;"HORS LIGUE",G$5:G$72,"&lt;"&amp;G89)+1),Paramètres!$B$3:$C$56,2,FALSE)*Paramètres!$K$4))</f>
        <v>0</v>
      </c>
      <c r="I89" s="36"/>
      <c r="J89" s="2">
        <f>IF(I$2="Bike &amp; Run",IF(ISNA(VLOOKUP(I89,Paramètres!$B$3:$C$56,2,FALSE)),0,VLOOKUP(I89,Paramètres!$B$3:$C$56,2,FALSE)*Paramètres!$K$5),IF(OR(I89="",OR($D89="",$D89="NL",$D89="HORS LIGUE")),0,VLOOKUP(IF(OR(I89="",OR($D89="",$D89="NL",$D89="HORS LIGUE")),"",COUNTIFS($D$5:$D$72,"&lt;&gt;"&amp;"",$D$5:$D$72,"&lt;&gt;"&amp;"NL",$D$5:$D$72,"&lt;&gt;"&amp;"HORS LIGUE",I$5:I$72,"&lt;"&amp;I89)+1),Paramètres!$B$3:$C$56,2,FALSE)*Paramètres!$K$5))</f>
        <v>0</v>
      </c>
      <c r="K89" s="4"/>
      <c r="L89" s="2">
        <f>IF(K$2="Bike &amp; Run",IF(ISNA(VLOOKUP(K89,Paramètres!$B$3:$C$56,2,FALSE)),0,VLOOKUP(K89,Paramètres!$B$3:$C$56,2,FALSE)*Paramètres!$K$6),IF(OR(K89="",OR($D89="",$D89="NL",$D89="HORS LIGUE")),0,VLOOKUP(IF(OR(K89="",OR($D89="",$D89="NL",$D89="HORS LIGUE")),"",COUNTIFS($D$5:$D$72,"&lt;&gt;"&amp;"",$D$5:$D$72,"&lt;&gt;"&amp;"NL",$D$5:$D$72,"&lt;&gt;"&amp;"HORS LIGUE",K$5:K$72,"&lt;"&amp;K89)+1),Paramètres!$B$3:$C$56,2,FALSE)*Paramètres!$K$6))</f>
        <v>0</v>
      </c>
      <c r="M89" s="4"/>
      <c r="N89" s="2">
        <f>IF(M$2="Bike &amp; Run",IF(ISNA(VLOOKUP(M89,Paramètres!$B$3:$C$56,2,FALSE)),0,VLOOKUP(M89,Paramètres!$B$3:$C$56,2,FALSE)*Paramètres!$K$7),IF(OR(M89="",OR($D89="",$D89="NL",$D89="HORS LIGUE")),0,VLOOKUP(IF(OR(M89="",OR($D89="",$D89="NL",$D89="HORS LIGUE")),"",COUNTIFS($D$5:$D$72,"&lt;&gt;"&amp;"",$D$5:$D$72,"&lt;&gt;"&amp;"NL",$D$5:$D$72,"&lt;&gt;"&amp;"HORS LIGUE",M$5:M$72,"&lt;"&amp;M89)+1),Paramètres!$B$3:$C$56,2,FALSE)*Paramètres!$K$7))</f>
        <v>0</v>
      </c>
      <c r="O89" s="46"/>
      <c r="P89" s="2">
        <f>IF(O$2="Bike &amp; Run",IF(ISNA(VLOOKUP(O89,Paramètres!$B$3:$C$56,2,FALSE)),0,VLOOKUP(O89,Paramètres!$B$3:$C$56,2,FALSE)*Paramètres!$K$8),IF(OR(O89="",OR($D89="",$D89="NL",$D89="HORS LIGUE")),0,VLOOKUP(IF(OR(O89="",OR($D89="",$D89="NL",$D89="HORS LIGUE")),"",COUNTIFS($D$5:$D$72,"&lt;&gt;"&amp;"",$D$5:$D$72,"&lt;&gt;"&amp;"NL",$D$5:$D$72,"&lt;&gt;"&amp;"HORS LIGUE",O$5:O$72,"&lt;"&amp;O89)+1),Paramètres!$B$3:$C$56,2,FALSE)*Paramètres!$K$8))</f>
        <v>0</v>
      </c>
      <c r="Q89" s="46"/>
      <c r="R89" s="2">
        <f>IF(Q$2="Bike &amp; Run",IF(ISNA(VLOOKUP(Q89,Paramètres!$B$3:$C$56,2,FALSE)),0,VLOOKUP(Q89,Paramètres!$B$3:$C$56,2,FALSE)*Paramètres!$K$9),IF(OR(Q89="",OR($D89="",$D89="NL",$D89="HORS LIGUE")),0,VLOOKUP(IF(OR(Q89="",OR($D89="",$D89="NL",$D89="HORS LIGUE")),"",COUNTIFS($D$5:$D$72,"&lt;&gt;"&amp;"",$D$5:$D$72,"&lt;&gt;"&amp;"NL",$D$5:$D$72,"&lt;&gt;"&amp;"HORS LIGUE",Q$5:Q$72,"&lt;"&amp;Q89)+1),Paramètres!$B$3:$C$56,2,FALSE)*Paramètres!$K$9))</f>
        <v>0</v>
      </c>
      <c r="S89" s="46"/>
      <c r="T89" s="2">
        <f>IF(S$2="Bike &amp; Run",IF(ISNA(VLOOKUP(S89,Paramètres!$B$3:$C$56,2,FALSE)),0,VLOOKUP(S89,Paramètres!$B$3:$C$56,2,FALSE)*Paramètres!$K$10),IF(OR(S89="",OR($D89="",$D89="NL",$D89="HORS LIGUE")),0,VLOOKUP(IF(OR(S89="",OR($D89="",$D89="NL",$D89="HORS LIGUE")),"",COUNTIFS($D$5:$D$72,"&lt;&gt;"&amp;"",$D$5:$D$72,"&lt;&gt;"&amp;"NL",$D$5:$D$72,"&lt;&gt;"&amp;"HORS LIGUE",S$5:S$72,"&lt;"&amp;S89)+1),Paramètres!$B$3:$C$56,2,FALSE)*Paramètres!$K$10))</f>
        <v>0</v>
      </c>
      <c r="U89" s="46"/>
      <c r="V89" s="2">
        <f>IF(U$2="Bike &amp; Run",IF(ISNA(VLOOKUP(U89,Paramètres!$B$3:$C$56,2,FALSE)),0,VLOOKUP(U89,Paramètres!$B$3:$C$56,2,FALSE)*Paramètres!$K$11),IF(OR(U89="",OR($D89="",$D89="NL",$D89="HORS LIGUE")),0,VLOOKUP(IF(OR(U89="",OR($D89="",$D89="NL",$D89="HORS LIGUE")),"",COUNTIFS($D$5:$D$72,"&lt;&gt;"&amp;"",$D$5:$D$72,"&lt;&gt;"&amp;"NL",$D$5:$D$72,"&lt;&gt;"&amp;"HORS LIGUE",U$5:U$72,"&lt;"&amp;U89)+1),Paramètres!$B$3:$C$56,2,FALSE)*Paramètres!$K$11))</f>
        <v>0</v>
      </c>
      <c r="W89" s="46"/>
      <c r="X89" s="2">
        <f>IF(W$2="Bike &amp; Run",IF(ISNA(VLOOKUP(W89,Paramètres!$B$3:$C$56,2,FALSE)),0,VLOOKUP(W89,Paramètres!$B$3:$C$56,2,FALSE)*Paramètres!$K$12),IF(OR(W89="",OR($D89="",$D89="NL",$D89="HORS LIGUE")),0,VLOOKUP(IF(OR(W89="",OR($D89="",$D89="NL",$D89="HORS LIGUE")),"",COUNTIFS($D$5:$D$72,"&lt;&gt;"&amp;"",$D$5:$D$72,"&lt;&gt;"&amp;"NL",$D$5:$D$72,"&lt;&gt;"&amp;"HORS LIGUE",W$5:W$72,"&lt;"&amp;W89)+1),Paramètres!$B$3:$C$56,2,FALSE)*Paramètres!$K$12))</f>
        <v>0</v>
      </c>
      <c r="Y89" s="46"/>
      <c r="Z89" s="2">
        <f>IF(Y$2="Bike &amp; Run",IF(ISNA(VLOOKUP(Y89,Paramètres!$B$3:$C$56,2,FALSE)),0,VLOOKUP(Y89,Paramètres!$B$3:$C$56,2,FALSE)*Paramètres!$K$13),IF(OR(Y89="",OR($D89="",$D89="NL",$D89="HORS LIGUE")),0,VLOOKUP(IF(OR(Y89="",OR($D89="",$D89="NL",$D89="HORS LIGUE")),"",COUNTIFS($D$5:$D$72,"&lt;&gt;"&amp;"",$D$5:$D$72,"&lt;&gt;"&amp;"NL",$D$5:$D$72,"&lt;&gt;"&amp;"HORS LIGUE",Y$5:Y$72,"&lt;"&amp;Y89)+1),Paramètres!$B$3:$C$56,2,FALSE)*Paramètres!$K$13))</f>
        <v>0</v>
      </c>
      <c r="AA89" s="46"/>
      <c r="AB89" s="2">
        <f>IF(AA$2="Bike &amp; Run",IF(ISNA(VLOOKUP(AA89,Paramètres!$B$3:$C$56,2,FALSE)),0,VLOOKUP(AA89,Paramètres!$B$3:$C$56,2,FALSE)*Paramètres!$K$14),IF(OR(AA89="",OR($D89="",$D89="NL",$D89="HORS LIGUE")),0,VLOOKUP(IF(OR(AA89="",OR($D89="",$D89="NL",$D89="HORS LIGUE")),"",COUNTIFS($D$5:$D$72,"&lt;&gt;"&amp;"",$D$5:$D$72,"&lt;&gt;"&amp;"NL",$D$5:$D$72,"&lt;&gt;"&amp;"HORS LIGUE",AA$5:AA$72,"&lt;"&amp;AA89)+1),Paramètres!$B$3:$C$56,2,FALSE)*Paramètres!$K$14))</f>
        <v>0</v>
      </c>
      <c r="AC89" s="46"/>
      <c r="AD89" s="2">
        <f>IF(AC$2="Bike &amp; Run",IF(ISNA(VLOOKUP(AC89,Paramètres!$B$3:$C$56,2,FALSE)),0,VLOOKUP(AC89,Paramètres!$B$3:$C$56,2,FALSE)*Paramètres!$K$15),IF(OR(AC89="",OR($D89="",$D89="NL",$D89="HORS LIGUE")),0,VLOOKUP(IF(OR(AC89="",OR($D89="",$D89="NL",$D89="HORS LIGUE")),"",COUNTIFS($D$5:$D$72,"&lt;&gt;"&amp;"",$D$5:$D$72,"&lt;&gt;"&amp;"NL",$D$5:$D$72,"&lt;&gt;"&amp;"HORS LIGUE",AC$5:AC$72,"&lt;"&amp;AC89)+1),Paramètres!$B$3:$C$56,2,FALSE)*Paramètres!$K$15))</f>
        <v>0</v>
      </c>
      <c r="AE89" s="46"/>
      <c r="AF89" s="2">
        <f>IF(AE$2="Bike &amp; Run",IF(ISNA(VLOOKUP(AE89,Paramètres!$B$3:$C$56,2,FALSE)),0,VLOOKUP(AE89,Paramètres!$B$3:$C$56,2,FALSE)*Paramètres!$K$16),IF(OR(AE89="",OR($D89="",$D89="NL",$D89="HORS LIGUE")),0,VLOOKUP(IF(OR(AE89="",OR($D89="",$D89="NL",$D89="HORS LIGUE")),"",COUNTIFS($D$5:$D$72,"&lt;&gt;"&amp;"",$D$5:$D$72,"&lt;&gt;"&amp;"NL",$D$5:$D$72,"&lt;&gt;"&amp;"HORS LIGUE",AE$5:AE$72,"&lt;"&amp;AE89)+1),Paramètres!$B$3:$C$56,2,FALSE)*Paramètres!$K$16))</f>
        <v>0</v>
      </c>
      <c r="AG89" s="46"/>
      <c r="AH89" s="2">
        <f>IF(AG$2="Bike &amp; Run",IF(ISNA(VLOOKUP(AG89,Paramètres!$B$3:$C$56,2,FALSE)),0,VLOOKUP(AG89,Paramètres!$B$3:$C$56,2,FALSE)*Paramètres!$K$17),IF(OR(AG89="",OR($D89="",$D89="NL",$D89="HORS LIGUE")),0,VLOOKUP(IF(OR(AG89="",OR($D89="",$D89="NL",$D89="HORS LIGUE")),"",COUNTIFS($D$5:$D$72,"&lt;&gt;"&amp;"",$D$5:$D$72,"&lt;&gt;"&amp;"NL",$D$5:$D$72,"&lt;&gt;"&amp;"HORS LIGUE",AG$5:AG$72,"&lt;"&amp;AG89)+1),Paramètres!$B$3:$C$56,2,FALSE)*Paramètres!$K$17))</f>
        <v>0</v>
      </c>
      <c r="AI89" s="40">
        <f t="shared" si="106"/>
        <v>0</v>
      </c>
      <c r="AJ89" s="3" t="str">
        <f t="shared" si="107"/>
        <v/>
      </c>
      <c r="AK89" s="5">
        <f t="shared" si="108"/>
        <v>0</v>
      </c>
      <c r="AL89" s="41" t="e">
        <f t="shared" si="109"/>
        <v>#REF!</v>
      </c>
      <c r="AM89" s="33" t="e">
        <f t="shared" si="110"/>
        <v>#REF!</v>
      </c>
    </row>
    <row r="90" spans="1:39" ht="16.5">
      <c r="A90" s="14"/>
      <c r="B90" s="61" t="str">
        <f>IF(ISNA(VLOOKUP(A90,'Licenciés Jeunes 2023'!A:C,3,0)),"",VLOOKUP(A90,'Licenciés Jeunes 2023'!A:C,3,0))</f>
        <v/>
      </c>
      <c r="C90" s="32" t="str">
        <f>IF(ISNA(VLOOKUP(A90,'Licenciés Jeunes 2023'!A:C,2,0)),"",VLOOKUP(A90,'Licenciés Jeunes 2023'!A:C,2,0))</f>
        <v/>
      </c>
      <c r="D90" s="32" t="str">
        <f>IF(ISNA(VLOOKUP(A90,'Licenciés Jeunes 2023'!A:F,6,0)),"",VLOOKUP(A90,'Licenciés Jeunes 2023'!A:F,6,0))</f>
        <v/>
      </c>
      <c r="E90" s="6"/>
      <c r="F90" s="2">
        <f>IF(E$2="Bike &amp; Run",IF(ISNA(VLOOKUP(E90,Paramètres!$B$3:$C$56,2,FALSE)),0,VLOOKUP(E90,Paramètres!$B$3:$C$56,2,FALSE)*Paramètres!$K$3),IF(OR(E90="",OR($D90="",$D90="NL",$D90="HORS LIGUE")),0,VLOOKUP(IF(OR(E90="",OR($D90="",$D90="NL",$D90="HORS LIGUE")),"",COUNTIFS($D$5:$D$72,"&lt;&gt;"&amp;"",$D$5:$D$72,"&lt;&gt;"&amp;"NL",$D$5:$D$72,"&lt;&gt;"&amp;"HORS LIGUE",E$5:E$72,"&lt;"&amp;E90)+1),Paramètres!$B$3:$C$56,2,FALSE)*Paramètres!$K$3))</f>
        <v>0</v>
      </c>
      <c r="G90" s="4"/>
      <c r="H90" s="2">
        <f>IF(G$2="Bike &amp; Run",IF(ISNA(VLOOKUP(G90,Paramètres!$B$3:$C$56,2,FALSE)),0,VLOOKUP(G90,Paramètres!$B$3:$C$56,2,FALSE)*Paramètres!$K$4),IF(OR(G90="",OR($D90="",$D90="NL",$D90="HORS LIGUE")),0,VLOOKUP(IF(OR(G90="",OR($D90="",$D90="NL",$D90="HORS LIGUE")),"",COUNTIFS($D$5:$D$72,"&lt;&gt;"&amp;"",$D$5:$D$72,"&lt;&gt;"&amp;"NL",$D$5:$D$72,"&lt;&gt;"&amp;"HORS LIGUE",G$5:G$72,"&lt;"&amp;G90)+1),Paramètres!$B$3:$C$56,2,FALSE)*Paramètres!$K$4))</f>
        <v>0</v>
      </c>
      <c r="I90" s="36"/>
      <c r="J90" s="2">
        <f>IF(I$2="Bike &amp; Run",IF(ISNA(VLOOKUP(I90,Paramètres!$B$3:$C$56,2,FALSE)),0,VLOOKUP(I90,Paramètres!$B$3:$C$56,2,FALSE)*Paramètres!$K$5),IF(OR(I90="",OR($D90="",$D90="NL",$D90="HORS LIGUE")),0,VLOOKUP(IF(OR(I90="",OR($D90="",$D90="NL",$D90="HORS LIGUE")),"",COUNTIFS($D$5:$D$72,"&lt;&gt;"&amp;"",$D$5:$D$72,"&lt;&gt;"&amp;"NL",$D$5:$D$72,"&lt;&gt;"&amp;"HORS LIGUE",I$5:I$72,"&lt;"&amp;I90)+1),Paramètres!$B$3:$C$56,2,FALSE)*Paramètres!$K$5))</f>
        <v>0</v>
      </c>
      <c r="K90" s="4"/>
      <c r="L90" s="2">
        <f>IF(K$2="Bike &amp; Run",IF(ISNA(VLOOKUP(K90,Paramètres!$B$3:$C$56,2,FALSE)),0,VLOOKUP(K90,Paramètres!$B$3:$C$56,2,FALSE)*Paramètres!$K$6),IF(OR(K90="",OR($D90="",$D90="NL",$D90="HORS LIGUE")),0,VLOOKUP(IF(OR(K90="",OR($D90="",$D90="NL",$D90="HORS LIGUE")),"",COUNTIFS($D$5:$D$72,"&lt;&gt;"&amp;"",$D$5:$D$72,"&lt;&gt;"&amp;"NL",$D$5:$D$72,"&lt;&gt;"&amp;"HORS LIGUE",K$5:K$72,"&lt;"&amp;K90)+1),Paramètres!$B$3:$C$56,2,FALSE)*Paramètres!$K$6))</f>
        <v>0</v>
      </c>
      <c r="M90" s="4"/>
      <c r="N90" s="2">
        <f>IF(M$2="Bike &amp; Run",IF(ISNA(VLOOKUP(M90,Paramètres!$B$3:$C$56,2,FALSE)),0,VLOOKUP(M90,Paramètres!$B$3:$C$56,2,FALSE)*Paramètres!$K$7),IF(OR(M90="",OR($D90="",$D90="NL",$D90="HORS LIGUE")),0,VLOOKUP(IF(OR(M90="",OR($D90="",$D90="NL",$D90="HORS LIGUE")),"",COUNTIFS($D$5:$D$72,"&lt;&gt;"&amp;"",$D$5:$D$72,"&lt;&gt;"&amp;"NL",$D$5:$D$72,"&lt;&gt;"&amp;"HORS LIGUE",M$5:M$72,"&lt;"&amp;M90)+1),Paramètres!$B$3:$C$56,2,FALSE)*Paramètres!$K$7))</f>
        <v>0</v>
      </c>
      <c r="O90" s="46"/>
      <c r="P90" s="2">
        <f>IF(O$2="Bike &amp; Run",IF(ISNA(VLOOKUP(O90,Paramètres!$B$3:$C$56,2,FALSE)),0,VLOOKUP(O90,Paramètres!$B$3:$C$56,2,FALSE)*Paramètres!$K$8),IF(OR(O90="",OR($D90="",$D90="NL",$D90="HORS LIGUE")),0,VLOOKUP(IF(OR(O90="",OR($D90="",$D90="NL",$D90="HORS LIGUE")),"",COUNTIFS($D$5:$D$72,"&lt;&gt;"&amp;"",$D$5:$D$72,"&lt;&gt;"&amp;"NL",$D$5:$D$72,"&lt;&gt;"&amp;"HORS LIGUE",O$5:O$72,"&lt;"&amp;O90)+1),Paramètres!$B$3:$C$56,2,FALSE)*Paramètres!$K$8))</f>
        <v>0</v>
      </c>
      <c r="Q90" s="46"/>
      <c r="R90" s="2">
        <f>IF(Q$2="Bike &amp; Run",IF(ISNA(VLOOKUP(Q90,Paramètres!$B$3:$C$56,2,FALSE)),0,VLOOKUP(Q90,Paramètres!$B$3:$C$56,2,FALSE)*Paramètres!$K$9),IF(OR(Q90="",OR($D90="",$D90="NL",$D90="HORS LIGUE")),0,VLOOKUP(IF(OR(Q90="",OR($D90="",$D90="NL",$D90="HORS LIGUE")),"",COUNTIFS($D$5:$D$72,"&lt;&gt;"&amp;"",$D$5:$D$72,"&lt;&gt;"&amp;"NL",$D$5:$D$72,"&lt;&gt;"&amp;"HORS LIGUE",Q$5:Q$72,"&lt;"&amp;Q90)+1),Paramètres!$B$3:$C$56,2,FALSE)*Paramètres!$K$9))</f>
        <v>0</v>
      </c>
      <c r="S90" s="46"/>
      <c r="T90" s="2">
        <f>IF(S$2="Bike &amp; Run",IF(ISNA(VLOOKUP(S90,Paramètres!$B$3:$C$56,2,FALSE)),0,VLOOKUP(S90,Paramètres!$B$3:$C$56,2,FALSE)*Paramètres!$K$10),IF(OR(S90="",OR($D90="",$D90="NL",$D90="HORS LIGUE")),0,VLOOKUP(IF(OR(S90="",OR($D90="",$D90="NL",$D90="HORS LIGUE")),"",COUNTIFS($D$5:$D$72,"&lt;&gt;"&amp;"",$D$5:$D$72,"&lt;&gt;"&amp;"NL",$D$5:$D$72,"&lt;&gt;"&amp;"HORS LIGUE",S$5:S$72,"&lt;"&amp;S90)+1),Paramètres!$B$3:$C$56,2,FALSE)*Paramètres!$K$10))</f>
        <v>0</v>
      </c>
      <c r="U90" s="46"/>
      <c r="V90" s="2">
        <f>IF(U$2="Bike &amp; Run",IF(ISNA(VLOOKUP(U90,Paramètres!$B$3:$C$56,2,FALSE)),0,VLOOKUP(U90,Paramètres!$B$3:$C$56,2,FALSE)*Paramètres!$K$11),IF(OR(U90="",OR($D90="",$D90="NL",$D90="HORS LIGUE")),0,VLOOKUP(IF(OR(U90="",OR($D90="",$D90="NL",$D90="HORS LIGUE")),"",COUNTIFS($D$5:$D$72,"&lt;&gt;"&amp;"",$D$5:$D$72,"&lt;&gt;"&amp;"NL",$D$5:$D$72,"&lt;&gt;"&amp;"HORS LIGUE",U$5:U$72,"&lt;"&amp;U90)+1),Paramètres!$B$3:$C$56,2,FALSE)*Paramètres!$K$11))</f>
        <v>0</v>
      </c>
      <c r="W90" s="46"/>
      <c r="X90" s="2">
        <f>IF(W$2="Bike &amp; Run",IF(ISNA(VLOOKUP(W90,Paramètres!$B$3:$C$56,2,FALSE)),0,VLOOKUP(W90,Paramètres!$B$3:$C$56,2,FALSE)*Paramètres!$K$12),IF(OR(W90="",OR($D90="",$D90="NL",$D90="HORS LIGUE")),0,VLOOKUP(IF(OR(W90="",OR($D90="",$D90="NL",$D90="HORS LIGUE")),"",COUNTIFS($D$5:$D$72,"&lt;&gt;"&amp;"",$D$5:$D$72,"&lt;&gt;"&amp;"NL",$D$5:$D$72,"&lt;&gt;"&amp;"HORS LIGUE",W$5:W$72,"&lt;"&amp;W90)+1),Paramètres!$B$3:$C$56,2,FALSE)*Paramètres!$K$12))</f>
        <v>0</v>
      </c>
      <c r="Y90" s="46"/>
      <c r="Z90" s="2">
        <f>IF(Y$2="Bike &amp; Run",IF(ISNA(VLOOKUP(Y90,Paramètres!$B$3:$C$56,2,FALSE)),0,VLOOKUP(Y90,Paramètres!$B$3:$C$56,2,FALSE)*Paramètres!$K$13),IF(OR(Y90="",OR($D90="",$D90="NL",$D90="HORS LIGUE")),0,VLOOKUP(IF(OR(Y90="",OR($D90="",$D90="NL",$D90="HORS LIGUE")),"",COUNTIFS($D$5:$D$72,"&lt;&gt;"&amp;"",$D$5:$D$72,"&lt;&gt;"&amp;"NL",$D$5:$D$72,"&lt;&gt;"&amp;"HORS LIGUE",Y$5:Y$72,"&lt;"&amp;Y90)+1),Paramètres!$B$3:$C$56,2,FALSE)*Paramètres!$K$13))</f>
        <v>0</v>
      </c>
      <c r="AA90" s="46"/>
      <c r="AB90" s="2">
        <f>IF(AA$2="Bike &amp; Run",IF(ISNA(VLOOKUP(AA90,Paramètres!$B$3:$C$56,2,FALSE)),0,VLOOKUP(AA90,Paramètres!$B$3:$C$56,2,FALSE)*Paramètres!$K$14),IF(OR(AA90="",OR($D90="",$D90="NL",$D90="HORS LIGUE")),0,VLOOKUP(IF(OR(AA90="",OR($D90="",$D90="NL",$D90="HORS LIGUE")),"",COUNTIFS($D$5:$D$72,"&lt;&gt;"&amp;"",$D$5:$D$72,"&lt;&gt;"&amp;"NL",$D$5:$D$72,"&lt;&gt;"&amp;"HORS LIGUE",AA$5:AA$72,"&lt;"&amp;AA90)+1),Paramètres!$B$3:$C$56,2,FALSE)*Paramètres!$K$14))</f>
        <v>0</v>
      </c>
      <c r="AC90" s="46"/>
      <c r="AD90" s="2">
        <f>IF(AC$2="Bike &amp; Run",IF(ISNA(VLOOKUP(AC90,Paramètres!$B$3:$C$56,2,FALSE)),0,VLOOKUP(AC90,Paramètres!$B$3:$C$56,2,FALSE)*Paramètres!$K$15),IF(OR(AC90="",OR($D90="",$D90="NL",$D90="HORS LIGUE")),0,VLOOKUP(IF(OR(AC90="",OR($D90="",$D90="NL",$D90="HORS LIGUE")),"",COUNTIFS($D$5:$D$72,"&lt;&gt;"&amp;"",$D$5:$D$72,"&lt;&gt;"&amp;"NL",$D$5:$D$72,"&lt;&gt;"&amp;"HORS LIGUE",AC$5:AC$72,"&lt;"&amp;AC90)+1),Paramètres!$B$3:$C$56,2,FALSE)*Paramètres!$K$15))</f>
        <v>0</v>
      </c>
      <c r="AE90" s="46"/>
      <c r="AF90" s="2">
        <f>IF(AE$2="Bike &amp; Run",IF(ISNA(VLOOKUP(AE90,Paramètres!$B$3:$C$56,2,FALSE)),0,VLOOKUP(AE90,Paramètres!$B$3:$C$56,2,FALSE)*Paramètres!$K$16),IF(OR(AE90="",OR($D90="",$D90="NL",$D90="HORS LIGUE")),0,VLOOKUP(IF(OR(AE90="",OR($D90="",$D90="NL",$D90="HORS LIGUE")),"",COUNTIFS($D$5:$D$72,"&lt;&gt;"&amp;"",$D$5:$D$72,"&lt;&gt;"&amp;"NL",$D$5:$D$72,"&lt;&gt;"&amp;"HORS LIGUE",AE$5:AE$72,"&lt;"&amp;AE90)+1),Paramètres!$B$3:$C$56,2,FALSE)*Paramètres!$K$16))</f>
        <v>0</v>
      </c>
      <c r="AG90" s="46"/>
      <c r="AH90" s="2">
        <f>IF(AG$2="Bike &amp; Run",IF(ISNA(VLOOKUP(AG90,Paramètres!$B$3:$C$56,2,FALSE)),0,VLOOKUP(AG90,Paramètres!$B$3:$C$56,2,FALSE)*Paramètres!$K$17),IF(OR(AG90="",OR($D90="",$D90="NL",$D90="HORS LIGUE")),0,VLOOKUP(IF(OR(AG90="",OR($D90="",$D90="NL",$D90="HORS LIGUE")),"",COUNTIFS($D$5:$D$72,"&lt;&gt;"&amp;"",$D$5:$D$72,"&lt;&gt;"&amp;"NL",$D$5:$D$72,"&lt;&gt;"&amp;"HORS LIGUE",AG$5:AG$72,"&lt;"&amp;AG90)+1),Paramètres!$B$3:$C$56,2,FALSE)*Paramètres!$K$17))</f>
        <v>0</v>
      </c>
      <c r="AI90" s="40">
        <f t="shared" si="106"/>
        <v>0</v>
      </c>
      <c r="AJ90" s="3" t="str">
        <f t="shared" si="107"/>
        <v/>
      </c>
      <c r="AK90" s="5">
        <f t="shared" si="108"/>
        <v>0</v>
      </c>
      <c r="AL90" s="41" t="e">
        <f t="shared" si="109"/>
        <v>#REF!</v>
      </c>
      <c r="AM90" s="33" t="e">
        <f t="shared" si="110"/>
        <v>#REF!</v>
      </c>
    </row>
    <row r="91" spans="1:39" ht="16.5">
      <c r="A91" s="14"/>
      <c r="B91" s="61" t="str">
        <f>IF(ISNA(VLOOKUP(A91,'Licenciés Jeunes 2023'!A:C,3,0)),"",VLOOKUP(A91,'Licenciés Jeunes 2023'!A:C,3,0))</f>
        <v/>
      </c>
      <c r="C91" s="32" t="str">
        <f>IF(ISNA(VLOOKUP(A91,'Licenciés Jeunes 2023'!A:C,2,0)),"",VLOOKUP(A91,'Licenciés Jeunes 2023'!A:C,2,0))</f>
        <v/>
      </c>
      <c r="D91" s="32" t="str">
        <f>IF(ISNA(VLOOKUP(A91,'Licenciés Jeunes 2023'!A:F,6,0)),"",VLOOKUP(A91,'Licenciés Jeunes 2023'!A:F,6,0))</f>
        <v/>
      </c>
      <c r="E91" s="6"/>
      <c r="F91" s="2">
        <f>IF(E$2="Bike &amp; Run",IF(ISNA(VLOOKUP(E91,Paramètres!$B$3:$C$56,2,FALSE)),0,VLOOKUP(E91,Paramètres!$B$3:$C$56,2,FALSE)*Paramètres!$K$3),IF(OR(E91="",OR($D91="",$D91="NL",$D91="HORS LIGUE")),0,VLOOKUP(IF(OR(E91="",OR($D91="",$D91="NL",$D91="HORS LIGUE")),"",COUNTIFS($D$5:$D$72,"&lt;&gt;"&amp;"",$D$5:$D$72,"&lt;&gt;"&amp;"NL",$D$5:$D$72,"&lt;&gt;"&amp;"HORS LIGUE",E$5:E$72,"&lt;"&amp;E91)+1),Paramètres!$B$3:$C$56,2,FALSE)*Paramètres!$K$3))</f>
        <v>0</v>
      </c>
      <c r="G91" s="4"/>
      <c r="H91" s="2">
        <f>IF(G$2="Bike &amp; Run",IF(ISNA(VLOOKUP(G91,Paramètres!$B$3:$C$56,2,FALSE)),0,VLOOKUP(G91,Paramètres!$B$3:$C$56,2,FALSE)*Paramètres!$K$4),IF(OR(G91="",OR($D91="",$D91="NL",$D91="HORS LIGUE")),0,VLOOKUP(IF(OR(G91="",OR($D91="",$D91="NL",$D91="HORS LIGUE")),"",COUNTIFS($D$5:$D$72,"&lt;&gt;"&amp;"",$D$5:$D$72,"&lt;&gt;"&amp;"NL",$D$5:$D$72,"&lt;&gt;"&amp;"HORS LIGUE",G$5:G$72,"&lt;"&amp;G91)+1),Paramètres!$B$3:$C$56,2,FALSE)*Paramètres!$K$4))</f>
        <v>0</v>
      </c>
      <c r="I91" s="36"/>
      <c r="J91" s="2">
        <f>IF(I$2="Bike &amp; Run",IF(ISNA(VLOOKUP(I91,Paramètres!$B$3:$C$56,2,FALSE)),0,VLOOKUP(I91,Paramètres!$B$3:$C$56,2,FALSE)*Paramètres!$K$5),IF(OR(I91="",OR($D91="",$D91="NL",$D91="HORS LIGUE")),0,VLOOKUP(IF(OR(I91="",OR($D91="",$D91="NL",$D91="HORS LIGUE")),"",COUNTIFS($D$5:$D$72,"&lt;&gt;"&amp;"",$D$5:$D$72,"&lt;&gt;"&amp;"NL",$D$5:$D$72,"&lt;&gt;"&amp;"HORS LIGUE",I$5:I$72,"&lt;"&amp;I91)+1),Paramètres!$B$3:$C$56,2,FALSE)*Paramètres!$K$5))</f>
        <v>0</v>
      </c>
      <c r="K91" s="4"/>
      <c r="L91" s="2">
        <f>IF(K$2="Bike &amp; Run",IF(ISNA(VLOOKUP(K91,Paramètres!$B$3:$C$56,2,FALSE)),0,VLOOKUP(K91,Paramètres!$B$3:$C$56,2,FALSE)*Paramètres!$K$6),IF(OR(K91="",OR($D91="",$D91="NL",$D91="HORS LIGUE")),0,VLOOKUP(IF(OR(K91="",OR($D91="",$D91="NL",$D91="HORS LIGUE")),"",COUNTIFS($D$5:$D$72,"&lt;&gt;"&amp;"",$D$5:$D$72,"&lt;&gt;"&amp;"NL",$D$5:$D$72,"&lt;&gt;"&amp;"HORS LIGUE",K$5:K$72,"&lt;"&amp;K91)+1),Paramètres!$B$3:$C$56,2,FALSE)*Paramètres!$K$6))</f>
        <v>0</v>
      </c>
      <c r="M91" s="4"/>
      <c r="N91" s="2">
        <f>IF(M$2="Bike &amp; Run",IF(ISNA(VLOOKUP(M91,Paramètres!$B$3:$C$56,2,FALSE)),0,VLOOKUP(M91,Paramètres!$B$3:$C$56,2,FALSE)*Paramètres!$K$7),IF(OR(M91="",OR($D91="",$D91="NL",$D91="HORS LIGUE")),0,VLOOKUP(IF(OR(M91="",OR($D91="",$D91="NL",$D91="HORS LIGUE")),"",COUNTIFS($D$5:$D$72,"&lt;&gt;"&amp;"",$D$5:$D$72,"&lt;&gt;"&amp;"NL",$D$5:$D$72,"&lt;&gt;"&amp;"HORS LIGUE",M$5:M$72,"&lt;"&amp;M91)+1),Paramètres!$B$3:$C$56,2,FALSE)*Paramètres!$K$7))</f>
        <v>0</v>
      </c>
      <c r="O91" s="46"/>
      <c r="P91" s="2">
        <f>IF(O$2="Bike &amp; Run",IF(ISNA(VLOOKUP(O91,Paramètres!$B$3:$C$56,2,FALSE)),0,VLOOKUP(O91,Paramètres!$B$3:$C$56,2,FALSE)*Paramètres!$K$8),IF(OR(O91="",OR($D91="",$D91="NL",$D91="HORS LIGUE")),0,VLOOKUP(IF(OR(O91="",OR($D91="",$D91="NL",$D91="HORS LIGUE")),"",COUNTIFS($D$5:$D$72,"&lt;&gt;"&amp;"",$D$5:$D$72,"&lt;&gt;"&amp;"NL",$D$5:$D$72,"&lt;&gt;"&amp;"HORS LIGUE",O$5:O$72,"&lt;"&amp;O91)+1),Paramètres!$B$3:$C$56,2,FALSE)*Paramètres!$K$8))</f>
        <v>0</v>
      </c>
      <c r="Q91" s="46"/>
      <c r="R91" s="2">
        <f>IF(Q$2="Bike &amp; Run",IF(ISNA(VLOOKUP(Q91,Paramètres!$B$3:$C$56,2,FALSE)),0,VLOOKUP(Q91,Paramètres!$B$3:$C$56,2,FALSE)*Paramètres!$K$9),IF(OR(Q91="",OR($D91="",$D91="NL",$D91="HORS LIGUE")),0,VLOOKUP(IF(OR(Q91="",OR($D91="",$D91="NL",$D91="HORS LIGUE")),"",COUNTIFS($D$5:$D$72,"&lt;&gt;"&amp;"",$D$5:$D$72,"&lt;&gt;"&amp;"NL",$D$5:$D$72,"&lt;&gt;"&amp;"HORS LIGUE",Q$5:Q$72,"&lt;"&amp;Q91)+1),Paramètres!$B$3:$C$56,2,FALSE)*Paramètres!$K$9))</f>
        <v>0</v>
      </c>
      <c r="S91" s="46"/>
      <c r="T91" s="2">
        <f>IF(S$2="Bike &amp; Run",IF(ISNA(VLOOKUP(S91,Paramètres!$B$3:$C$56,2,FALSE)),0,VLOOKUP(S91,Paramètres!$B$3:$C$56,2,FALSE)*Paramètres!$K$10),IF(OR(S91="",OR($D91="",$D91="NL",$D91="HORS LIGUE")),0,VLOOKUP(IF(OR(S91="",OR($D91="",$D91="NL",$D91="HORS LIGUE")),"",COUNTIFS($D$5:$D$72,"&lt;&gt;"&amp;"",$D$5:$D$72,"&lt;&gt;"&amp;"NL",$D$5:$D$72,"&lt;&gt;"&amp;"HORS LIGUE",S$5:S$72,"&lt;"&amp;S91)+1),Paramètres!$B$3:$C$56,2,FALSE)*Paramètres!$K$10))</f>
        <v>0</v>
      </c>
      <c r="U91" s="46"/>
      <c r="V91" s="2">
        <f>IF(U$2="Bike &amp; Run",IF(ISNA(VLOOKUP(U91,Paramètres!$B$3:$C$56,2,FALSE)),0,VLOOKUP(U91,Paramètres!$B$3:$C$56,2,FALSE)*Paramètres!$K$11),IF(OR(U91="",OR($D91="",$D91="NL",$D91="HORS LIGUE")),0,VLOOKUP(IF(OR(U91="",OR($D91="",$D91="NL",$D91="HORS LIGUE")),"",COUNTIFS($D$5:$D$72,"&lt;&gt;"&amp;"",$D$5:$D$72,"&lt;&gt;"&amp;"NL",$D$5:$D$72,"&lt;&gt;"&amp;"HORS LIGUE",U$5:U$72,"&lt;"&amp;U91)+1),Paramètres!$B$3:$C$56,2,FALSE)*Paramètres!$K$11))</f>
        <v>0</v>
      </c>
      <c r="W91" s="46"/>
      <c r="X91" s="2">
        <f>IF(W$2="Bike &amp; Run",IF(ISNA(VLOOKUP(W91,Paramètres!$B$3:$C$56,2,FALSE)),0,VLOOKUP(W91,Paramètres!$B$3:$C$56,2,FALSE)*Paramètres!$K$12),IF(OR(W91="",OR($D91="",$D91="NL",$D91="HORS LIGUE")),0,VLOOKUP(IF(OR(W91="",OR($D91="",$D91="NL",$D91="HORS LIGUE")),"",COUNTIFS($D$5:$D$72,"&lt;&gt;"&amp;"",$D$5:$D$72,"&lt;&gt;"&amp;"NL",$D$5:$D$72,"&lt;&gt;"&amp;"HORS LIGUE",W$5:W$72,"&lt;"&amp;W91)+1),Paramètres!$B$3:$C$56,2,FALSE)*Paramètres!$K$12))</f>
        <v>0</v>
      </c>
      <c r="Y91" s="46"/>
      <c r="Z91" s="2">
        <f>IF(Y$2="Bike &amp; Run",IF(ISNA(VLOOKUP(Y91,Paramètres!$B$3:$C$56,2,FALSE)),0,VLOOKUP(Y91,Paramètres!$B$3:$C$56,2,FALSE)*Paramètres!$K$13),IF(OR(Y91="",OR($D91="",$D91="NL",$D91="HORS LIGUE")),0,VLOOKUP(IF(OR(Y91="",OR($D91="",$D91="NL",$D91="HORS LIGUE")),"",COUNTIFS($D$5:$D$72,"&lt;&gt;"&amp;"",$D$5:$D$72,"&lt;&gt;"&amp;"NL",$D$5:$D$72,"&lt;&gt;"&amp;"HORS LIGUE",Y$5:Y$72,"&lt;"&amp;Y91)+1),Paramètres!$B$3:$C$56,2,FALSE)*Paramètres!$K$13))</f>
        <v>0</v>
      </c>
      <c r="AA91" s="46"/>
      <c r="AB91" s="2">
        <f>IF(AA$2="Bike &amp; Run",IF(ISNA(VLOOKUP(AA91,Paramètres!$B$3:$C$56,2,FALSE)),0,VLOOKUP(AA91,Paramètres!$B$3:$C$56,2,FALSE)*Paramètres!$K$14),IF(OR(AA91="",OR($D91="",$D91="NL",$D91="HORS LIGUE")),0,VLOOKUP(IF(OR(AA91="",OR($D91="",$D91="NL",$D91="HORS LIGUE")),"",COUNTIFS($D$5:$D$72,"&lt;&gt;"&amp;"",$D$5:$D$72,"&lt;&gt;"&amp;"NL",$D$5:$D$72,"&lt;&gt;"&amp;"HORS LIGUE",AA$5:AA$72,"&lt;"&amp;AA91)+1),Paramètres!$B$3:$C$56,2,FALSE)*Paramètres!$K$14))</f>
        <v>0</v>
      </c>
      <c r="AC91" s="46"/>
      <c r="AD91" s="2">
        <f>IF(AC$2="Bike &amp; Run",IF(ISNA(VLOOKUP(AC91,Paramètres!$B$3:$C$56,2,FALSE)),0,VLOOKUP(AC91,Paramètres!$B$3:$C$56,2,FALSE)*Paramètres!$K$15),IF(OR(AC91="",OR($D91="",$D91="NL",$D91="HORS LIGUE")),0,VLOOKUP(IF(OR(AC91="",OR($D91="",$D91="NL",$D91="HORS LIGUE")),"",COUNTIFS($D$5:$D$72,"&lt;&gt;"&amp;"",$D$5:$D$72,"&lt;&gt;"&amp;"NL",$D$5:$D$72,"&lt;&gt;"&amp;"HORS LIGUE",AC$5:AC$72,"&lt;"&amp;AC91)+1),Paramètres!$B$3:$C$56,2,FALSE)*Paramètres!$K$15))</f>
        <v>0</v>
      </c>
      <c r="AE91" s="46"/>
      <c r="AF91" s="2">
        <f>IF(AE$2="Bike &amp; Run",IF(ISNA(VLOOKUP(AE91,Paramètres!$B$3:$C$56,2,FALSE)),0,VLOOKUP(AE91,Paramètres!$B$3:$C$56,2,FALSE)*Paramètres!$K$16),IF(OR(AE91="",OR($D91="",$D91="NL",$D91="HORS LIGUE")),0,VLOOKUP(IF(OR(AE91="",OR($D91="",$D91="NL",$D91="HORS LIGUE")),"",COUNTIFS($D$5:$D$72,"&lt;&gt;"&amp;"",$D$5:$D$72,"&lt;&gt;"&amp;"NL",$D$5:$D$72,"&lt;&gt;"&amp;"HORS LIGUE",AE$5:AE$72,"&lt;"&amp;AE91)+1),Paramètres!$B$3:$C$56,2,FALSE)*Paramètres!$K$16))</f>
        <v>0</v>
      </c>
      <c r="AG91" s="46"/>
      <c r="AH91" s="2">
        <f>IF(AG$2="Bike &amp; Run",IF(ISNA(VLOOKUP(AG91,Paramètres!$B$3:$C$56,2,FALSE)),0,VLOOKUP(AG91,Paramètres!$B$3:$C$56,2,FALSE)*Paramètres!$K$17),IF(OR(AG91="",OR($D91="",$D91="NL",$D91="HORS LIGUE")),0,VLOOKUP(IF(OR(AG91="",OR($D91="",$D91="NL",$D91="HORS LIGUE")),"",COUNTIFS($D$5:$D$72,"&lt;&gt;"&amp;"",$D$5:$D$72,"&lt;&gt;"&amp;"NL",$D$5:$D$72,"&lt;&gt;"&amp;"HORS LIGUE",AG$5:AG$72,"&lt;"&amp;AG91)+1),Paramètres!$B$3:$C$56,2,FALSE)*Paramètres!$K$17))</f>
        <v>0</v>
      </c>
      <c r="AI91" s="40">
        <f t="shared" si="106"/>
        <v>0</v>
      </c>
      <c r="AJ91" s="3" t="str">
        <f t="shared" si="107"/>
        <v/>
      </c>
      <c r="AK91" s="5">
        <f t="shared" si="108"/>
        <v>0</v>
      </c>
      <c r="AL91" s="41" t="e">
        <f t="shared" si="109"/>
        <v>#REF!</v>
      </c>
      <c r="AM91" s="33" t="e">
        <f t="shared" si="110"/>
        <v>#REF!</v>
      </c>
    </row>
    <row r="92" spans="1:39" ht="16.5">
      <c r="A92" s="14"/>
      <c r="B92" s="61" t="str">
        <f>IF(ISNA(VLOOKUP(A92,'Licenciés Jeunes 2023'!A:C,3,0)),"",VLOOKUP(A92,'Licenciés Jeunes 2023'!A:C,3,0))</f>
        <v/>
      </c>
      <c r="C92" s="32" t="str">
        <f>IF(ISNA(VLOOKUP(A92,'Licenciés Jeunes 2023'!A:C,2,0)),"",VLOOKUP(A92,'Licenciés Jeunes 2023'!A:C,2,0))</f>
        <v/>
      </c>
      <c r="D92" s="32" t="str">
        <f>IF(ISNA(VLOOKUP(A92,'Licenciés Jeunes 2023'!A:F,6,0)),"",VLOOKUP(A92,'Licenciés Jeunes 2023'!A:F,6,0))</f>
        <v/>
      </c>
      <c r="E92" s="6"/>
      <c r="F92" s="2">
        <f>IF(E$2="Bike &amp; Run",IF(ISNA(VLOOKUP(E92,Paramètres!$B$3:$C$56,2,FALSE)),0,VLOOKUP(E92,Paramètres!$B$3:$C$56,2,FALSE)*Paramètres!$K$3),IF(OR(E92="",OR($D92="",$D92="NL",$D92="HORS LIGUE")),0,VLOOKUP(IF(OR(E92="",OR($D92="",$D92="NL",$D92="HORS LIGUE")),"",COUNTIFS($D$5:$D$72,"&lt;&gt;"&amp;"",$D$5:$D$72,"&lt;&gt;"&amp;"NL",$D$5:$D$72,"&lt;&gt;"&amp;"HORS LIGUE",E$5:E$72,"&lt;"&amp;E92)+1),Paramètres!$B$3:$C$56,2,FALSE)*Paramètres!$K$3))</f>
        <v>0</v>
      </c>
      <c r="G92" s="4"/>
      <c r="H92" s="2">
        <f>IF(G$2="Bike &amp; Run",IF(ISNA(VLOOKUP(G92,Paramètres!$B$3:$C$56,2,FALSE)),0,VLOOKUP(G92,Paramètres!$B$3:$C$56,2,FALSE)*Paramètres!$K$4),IF(OR(G92="",OR($D92="",$D92="NL",$D92="HORS LIGUE")),0,VLOOKUP(IF(OR(G92="",OR($D92="",$D92="NL",$D92="HORS LIGUE")),"",COUNTIFS($D$5:$D$72,"&lt;&gt;"&amp;"",$D$5:$D$72,"&lt;&gt;"&amp;"NL",$D$5:$D$72,"&lt;&gt;"&amp;"HORS LIGUE",G$5:G$72,"&lt;"&amp;G92)+1),Paramètres!$B$3:$C$56,2,FALSE)*Paramètres!$K$4))</f>
        <v>0</v>
      </c>
      <c r="I92" s="36"/>
      <c r="J92" s="2">
        <f>IF(I$2="Bike &amp; Run",IF(ISNA(VLOOKUP(I92,Paramètres!$B$3:$C$56,2,FALSE)),0,VLOOKUP(I92,Paramètres!$B$3:$C$56,2,FALSE)*Paramètres!$K$5),IF(OR(I92="",OR($D92="",$D92="NL",$D92="HORS LIGUE")),0,VLOOKUP(IF(OR(I92="",OR($D92="",$D92="NL",$D92="HORS LIGUE")),"",COUNTIFS($D$5:$D$72,"&lt;&gt;"&amp;"",$D$5:$D$72,"&lt;&gt;"&amp;"NL",$D$5:$D$72,"&lt;&gt;"&amp;"HORS LIGUE",I$5:I$72,"&lt;"&amp;I92)+1),Paramètres!$B$3:$C$56,2,FALSE)*Paramètres!$K$5))</f>
        <v>0</v>
      </c>
      <c r="K92" s="4"/>
      <c r="L92" s="2">
        <f>IF(K$2="Bike &amp; Run",IF(ISNA(VLOOKUP(K92,Paramètres!$B$3:$C$56,2,FALSE)),0,VLOOKUP(K92,Paramètres!$B$3:$C$56,2,FALSE)*Paramètres!$K$6),IF(OR(K92="",OR($D92="",$D92="NL",$D92="HORS LIGUE")),0,VLOOKUP(IF(OR(K92="",OR($D92="",$D92="NL",$D92="HORS LIGUE")),"",COUNTIFS($D$5:$D$72,"&lt;&gt;"&amp;"",$D$5:$D$72,"&lt;&gt;"&amp;"NL",$D$5:$D$72,"&lt;&gt;"&amp;"HORS LIGUE",K$5:K$72,"&lt;"&amp;K92)+1),Paramètres!$B$3:$C$56,2,FALSE)*Paramètres!$K$6))</f>
        <v>0</v>
      </c>
      <c r="M92" s="4"/>
      <c r="N92" s="2">
        <f>IF(M$2="Bike &amp; Run",IF(ISNA(VLOOKUP(M92,Paramètres!$B$3:$C$56,2,FALSE)),0,VLOOKUP(M92,Paramètres!$B$3:$C$56,2,FALSE)*Paramètres!$K$7),IF(OR(M92="",OR($D92="",$D92="NL",$D92="HORS LIGUE")),0,VLOOKUP(IF(OR(M92="",OR($D92="",$D92="NL",$D92="HORS LIGUE")),"",COUNTIFS($D$5:$D$72,"&lt;&gt;"&amp;"",$D$5:$D$72,"&lt;&gt;"&amp;"NL",$D$5:$D$72,"&lt;&gt;"&amp;"HORS LIGUE",M$5:M$72,"&lt;"&amp;M92)+1),Paramètres!$B$3:$C$56,2,FALSE)*Paramètres!$K$7))</f>
        <v>0</v>
      </c>
      <c r="O92" s="46"/>
      <c r="P92" s="2">
        <f>IF(O$2="Bike &amp; Run",IF(ISNA(VLOOKUP(O92,Paramètres!$B$3:$C$56,2,FALSE)),0,VLOOKUP(O92,Paramètres!$B$3:$C$56,2,FALSE)*Paramètres!$K$8),IF(OR(O92="",OR($D92="",$D92="NL",$D92="HORS LIGUE")),0,VLOOKUP(IF(OR(O92="",OR($D92="",$D92="NL",$D92="HORS LIGUE")),"",COUNTIFS($D$5:$D$72,"&lt;&gt;"&amp;"",$D$5:$D$72,"&lt;&gt;"&amp;"NL",$D$5:$D$72,"&lt;&gt;"&amp;"HORS LIGUE",O$5:O$72,"&lt;"&amp;O92)+1),Paramètres!$B$3:$C$56,2,FALSE)*Paramètres!$K$8))</f>
        <v>0</v>
      </c>
      <c r="Q92" s="46"/>
      <c r="R92" s="2">
        <f>IF(Q$2="Bike &amp; Run",IF(ISNA(VLOOKUP(Q92,Paramètres!$B$3:$C$56,2,FALSE)),0,VLOOKUP(Q92,Paramètres!$B$3:$C$56,2,FALSE)*Paramètres!$K$9),IF(OR(Q92="",OR($D92="",$D92="NL",$D92="HORS LIGUE")),0,VLOOKUP(IF(OR(Q92="",OR($D92="",$D92="NL",$D92="HORS LIGUE")),"",COUNTIFS($D$5:$D$72,"&lt;&gt;"&amp;"",$D$5:$D$72,"&lt;&gt;"&amp;"NL",$D$5:$D$72,"&lt;&gt;"&amp;"HORS LIGUE",Q$5:Q$72,"&lt;"&amp;Q92)+1),Paramètres!$B$3:$C$56,2,FALSE)*Paramètres!$K$9))</f>
        <v>0</v>
      </c>
      <c r="S92" s="46"/>
      <c r="T92" s="2">
        <f>IF(S$2="Bike &amp; Run",IF(ISNA(VLOOKUP(S92,Paramètres!$B$3:$C$56,2,FALSE)),0,VLOOKUP(S92,Paramètres!$B$3:$C$56,2,FALSE)*Paramètres!$K$10),IF(OR(S92="",OR($D92="",$D92="NL",$D92="HORS LIGUE")),0,VLOOKUP(IF(OR(S92="",OR($D92="",$D92="NL",$D92="HORS LIGUE")),"",COUNTIFS($D$5:$D$72,"&lt;&gt;"&amp;"",$D$5:$D$72,"&lt;&gt;"&amp;"NL",$D$5:$D$72,"&lt;&gt;"&amp;"HORS LIGUE",S$5:S$72,"&lt;"&amp;S92)+1),Paramètres!$B$3:$C$56,2,FALSE)*Paramètres!$K$10))</f>
        <v>0</v>
      </c>
      <c r="U92" s="46"/>
      <c r="V92" s="2">
        <f>IF(U$2="Bike &amp; Run",IF(ISNA(VLOOKUP(U92,Paramètres!$B$3:$C$56,2,FALSE)),0,VLOOKUP(U92,Paramètres!$B$3:$C$56,2,FALSE)*Paramètres!$K$11),IF(OR(U92="",OR($D92="",$D92="NL",$D92="HORS LIGUE")),0,VLOOKUP(IF(OR(U92="",OR($D92="",$D92="NL",$D92="HORS LIGUE")),"",COUNTIFS($D$5:$D$72,"&lt;&gt;"&amp;"",$D$5:$D$72,"&lt;&gt;"&amp;"NL",$D$5:$D$72,"&lt;&gt;"&amp;"HORS LIGUE",U$5:U$72,"&lt;"&amp;U92)+1),Paramètres!$B$3:$C$56,2,FALSE)*Paramètres!$K$11))</f>
        <v>0</v>
      </c>
      <c r="W92" s="46"/>
      <c r="X92" s="2">
        <f>IF(W$2="Bike &amp; Run",IF(ISNA(VLOOKUP(W92,Paramètres!$B$3:$C$56,2,FALSE)),0,VLOOKUP(W92,Paramètres!$B$3:$C$56,2,FALSE)*Paramètres!$K$12),IF(OR(W92="",OR($D92="",$D92="NL",$D92="HORS LIGUE")),0,VLOOKUP(IF(OR(W92="",OR($D92="",$D92="NL",$D92="HORS LIGUE")),"",COUNTIFS($D$5:$D$72,"&lt;&gt;"&amp;"",$D$5:$D$72,"&lt;&gt;"&amp;"NL",$D$5:$D$72,"&lt;&gt;"&amp;"HORS LIGUE",W$5:W$72,"&lt;"&amp;W92)+1),Paramètres!$B$3:$C$56,2,FALSE)*Paramètres!$K$12))</f>
        <v>0</v>
      </c>
      <c r="Y92" s="46"/>
      <c r="Z92" s="2">
        <f>IF(Y$2="Bike &amp; Run",IF(ISNA(VLOOKUP(Y92,Paramètres!$B$3:$C$56,2,FALSE)),0,VLOOKUP(Y92,Paramètres!$B$3:$C$56,2,FALSE)*Paramètres!$K$13),IF(OR(Y92="",OR($D92="",$D92="NL",$D92="HORS LIGUE")),0,VLOOKUP(IF(OR(Y92="",OR($D92="",$D92="NL",$D92="HORS LIGUE")),"",COUNTIFS($D$5:$D$72,"&lt;&gt;"&amp;"",$D$5:$D$72,"&lt;&gt;"&amp;"NL",$D$5:$D$72,"&lt;&gt;"&amp;"HORS LIGUE",Y$5:Y$72,"&lt;"&amp;Y92)+1),Paramètres!$B$3:$C$56,2,FALSE)*Paramètres!$K$13))</f>
        <v>0</v>
      </c>
      <c r="AA92" s="46"/>
      <c r="AB92" s="2">
        <f>IF(AA$2="Bike &amp; Run",IF(ISNA(VLOOKUP(AA92,Paramètres!$B$3:$C$56,2,FALSE)),0,VLOOKUP(AA92,Paramètres!$B$3:$C$56,2,FALSE)*Paramètres!$K$14),IF(OR(AA92="",OR($D92="",$D92="NL",$D92="HORS LIGUE")),0,VLOOKUP(IF(OR(AA92="",OR($D92="",$D92="NL",$D92="HORS LIGUE")),"",COUNTIFS($D$5:$D$72,"&lt;&gt;"&amp;"",$D$5:$D$72,"&lt;&gt;"&amp;"NL",$D$5:$D$72,"&lt;&gt;"&amp;"HORS LIGUE",AA$5:AA$72,"&lt;"&amp;AA92)+1),Paramètres!$B$3:$C$56,2,FALSE)*Paramètres!$K$14))</f>
        <v>0</v>
      </c>
      <c r="AC92" s="46"/>
      <c r="AD92" s="2">
        <f>IF(AC$2="Bike &amp; Run",IF(ISNA(VLOOKUP(AC92,Paramètres!$B$3:$C$56,2,FALSE)),0,VLOOKUP(AC92,Paramètres!$B$3:$C$56,2,FALSE)*Paramètres!$K$15),IF(OR(AC92="",OR($D92="",$D92="NL",$D92="HORS LIGUE")),0,VLOOKUP(IF(OR(AC92="",OR($D92="",$D92="NL",$D92="HORS LIGUE")),"",COUNTIFS($D$5:$D$72,"&lt;&gt;"&amp;"",$D$5:$D$72,"&lt;&gt;"&amp;"NL",$D$5:$D$72,"&lt;&gt;"&amp;"HORS LIGUE",AC$5:AC$72,"&lt;"&amp;AC92)+1),Paramètres!$B$3:$C$56,2,FALSE)*Paramètres!$K$15))</f>
        <v>0</v>
      </c>
      <c r="AE92" s="46"/>
      <c r="AF92" s="2">
        <f>IF(AE$2="Bike &amp; Run",IF(ISNA(VLOOKUP(AE92,Paramètres!$B$3:$C$56,2,FALSE)),0,VLOOKUP(AE92,Paramètres!$B$3:$C$56,2,FALSE)*Paramètres!$K$16),IF(OR(AE92="",OR($D92="",$D92="NL",$D92="HORS LIGUE")),0,VLOOKUP(IF(OR(AE92="",OR($D92="",$D92="NL",$D92="HORS LIGUE")),"",COUNTIFS($D$5:$D$72,"&lt;&gt;"&amp;"",$D$5:$D$72,"&lt;&gt;"&amp;"NL",$D$5:$D$72,"&lt;&gt;"&amp;"HORS LIGUE",AE$5:AE$72,"&lt;"&amp;AE92)+1),Paramètres!$B$3:$C$56,2,FALSE)*Paramètres!$K$16))</f>
        <v>0</v>
      </c>
      <c r="AG92" s="46"/>
      <c r="AH92" s="2">
        <f>IF(AG$2="Bike &amp; Run",IF(ISNA(VLOOKUP(AG92,Paramètres!$B$3:$C$56,2,FALSE)),0,VLOOKUP(AG92,Paramètres!$B$3:$C$56,2,FALSE)*Paramètres!$K$17),IF(OR(AG92="",OR($D92="",$D92="NL",$D92="HORS LIGUE")),0,VLOOKUP(IF(OR(AG92="",OR($D92="",$D92="NL",$D92="HORS LIGUE")),"",COUNTIFS($D$5:$D$72,"&lt;&gt;"&amp;"",$D$5:$D$72,"&lt;&gt;"&amp;"NL",$D$5:$D$72,"&lt;&gt;"&amp;"HORS LIGUE",AG$5:AG$72,"&lt;"&amp;AG92)+1),Paramètres!$B$3:$C$56,2,FALSE)*Paramètres!$K$17))</f>
        <v>0</v>
      </c>
      <c r="AI92" s="40">
        <f t="shared" si="106"/>
        <v>0</v>
      </c>
      <c r="AJ92" s="3" t="str">
        <f t="shared" si="107"/>
        <v/>
      </c>
      <c r="AK92" s="5">
        <f t="shared" si="108"/>
        <v>0</v>
      </c>
      <c r="AL92" s="41" t="e">
        <f t="shared" si="109"/>
        <v>#REF!</v>
      </c>
      <c r="AM92" s="33" t="e">
        <f t="shared" si="110"/>
        <v>#REF!</v>
      </c>
    </row>
    <row r="93" spans="1:39" ht="16.5">
      <c r="A93" s="14"/>
      <c r="B93" s="61" t="str">
        <f>IF(ISNA(VLOOKUP(A93,'Licenciés Jeunes 2023'!A:C,3,0)),"",VLOOKUP(A93,'Licenciés Jeunes 2023'!A:C,3,0))</f>
        <v/>
      </c>
      <c r="C93" s="32" t="str">
        <f>IF(ISNA(VLOOKUP(A93,'Licenciés Jeunes 2023'!A:C,2,0)),"",VLOOKUP(A93,'Licenciés Jeunes 2023'!A:C,2,0))</f>
        <v/>
      </c>
      <c r="D93" s="32" t="str">
        <f>IF(ISNA(VLOOKUP(A93,'Licenciés Jeunes 2023'!A:F,6,0)),"",VLOOKUP(A93,'Licenciés Jeunes 2023'!A:F,6,0))</f>
        <v/>
      </c>
      <c r="E93" s="6"/>
      <c r="F93" s="2">
        <f>IF(E$2="Bike &amp; Run",IF(ISNA(VLOOKUP(E93,Paramètres!$B$3:$C$56,2,FALSE)),0,VLOOKUP(E93,Paramètres!$B$3:$C$56,2,FALSE)*Paramètres!$K$3),IF(OR(E93="",OR($D93="",$D93="NL",$D93="HORS LIGUE")),0,VLOOKUP(IF(OR(E93="",OR($D93="",$D93="NL",$D93="HORS LIGUE")),"",COUNTIFS($D$5:$D$72,"&lt;&gt;"&amp;"",$D$5:$D$72,"&lt;&gt;"&amp;"NL",$D$5:$D$72,"&lt;&gt;"&amp;"HORS LIGUE",E$5:E$72,"&lt;"&amp;E93)+1),Paramètres!$B$3:$C$56,2,FALSE)*Paramètres!$K$3))</f>
        <v>0</v>
      </c>
      <c r="G93" s="4"/>
      <c r="H93" s="2">
        <f>IF(G$2="Bike &amp; Run",IF(ISNA(VLOOKUP(G93,Paramètres!$B$3:$C$56,2,FALSE)),0,VLOOKUP(G93,Paramètres!$B$3:$C$56,2,FALSE)*Paramètres!$K$4),IF(OR(G93="",OR($D93="",$D93="NL",$D93="HORS LIGUE")),0,VLOOKUP(IF(OR(G93="",OR($D93="",$D93="NL",$D93="HORS LIGUE")),"",COUNTIFS($D$5:$D$72,"&lt;&gt;"&amp;"",$D$5:$D$72,"&lt;&gt;"&amp;"NL",$D$5:$D$72,"&lt;&gt;"&amp;"HORS LIGUE",G$5:G$72,"&lt;"&amp;G93)+1),Paramètres!$B$3:$C$56,2,FALSE)*Paramètres!$K$4))</f>
        <v>0</v>
      </c>
      <c r="I93" s="36"/>
      <c r="J93" s="2">
        <f>IF(I$2="Bike &amp; Run",IF(ISNA(VLOOKUP(I93,Paramètres!$B$3:$C$56,2,FALSE)),0,VLOOKUP(I93,Paramètres!$B$3:$C$56,2,FALSE)*Paramètres!$K$5),IF(OR(I93="",OR($D93="",$D93="NL",$D93="HORS LIGUE")),0,VLOOKUP(IF(OR(I93="",OR($D93="",$D93="NL",$D93="HORS LIGUE")),"",COUNTIFS($D$5:$D$72,"&lt;&gt;"&amp;"",$D$5:$D$72,"&lt;&gt;"&amp;"NL",$D$5:$D$72,"&lt;&gt;"&amp;"HORS LIGUE",I$5:I$72,"&lt;"&amp;I93)+1),Paramètres!$B$3:$C$56,2,FALSE)*Paramètres!$K$5))</f>
        <v>0</v>
      </c>
      <c r="K93" s="4"/>
      <c r="L93" s="2">
        <f>IF(K$2="Bike &amp; Run",IF(ISNA(VLOOKUP(K93,Paramètres!$B$3:$C$56,2,FALSE)),0,VLOOKUP(K93,Paramètres!$B$3:$C$56,2,FALSE)*Paramètres!$K$6),IF(OR(K93="",OR($D93="",$D93="NL",$D93="HORS LIGUE")),0,VLOOKUP(IF(OR(K93="",OR($D93="",$D93="NL",$D93="HORS LIGUE")),"",COUNTIFS($D$5:$D$72,"&lt;&gt;"&amp;"",$D$5:$D$72,"&lt;&gt;"&amp;"NL",$D$5:$D$72,"&lt;&gt;"&amp;"HORS LIGUE",K$5:K$72,"&lt;"&amp;K93)+1),Paramètres!$B$3:$C$56,2,FALSE)*Paramètres!$K$6))</f>
        <v>0</v>
      </c>
      <c r="M93" s="4"/>
      <c r="N93" s="2">
        <f>IF(M$2="Bike &amp; Run",IF(ISNA(VLOOKUP(M93,Paramètres!$B$3:$C$56,2,FALSE)),0,VLOOKUP(M93,Paramètres!$B$3:$C$56,2,FALSE)*Paramètres!$K$7),IF(OR(M93="",OR($D93="",$D93="NL",$D93="HORS LIGUE")),0,VLOOKUP(IF(OR(M93="",OR($D93="",$D93="NL",$D93="HORS LIGUE")),"",COUNTIFS($D$5:$D$72,"&lt;&gt;"&amp;"",$D$5:$D$72,"&lt;&gt;"&amp;"NL",$D$5:$D$72,"&lt;&gt;"&amp;"HORS LIGUE",M$5:M$72,"&lt;"&amp;M93)+1),Paramètres!$B$3:$C$56,2,FALSE)*Paramètres!$K$7))</f>
        <v>0</v>
      </c>
      <c r="O93" s="46"/>
      <c r="P93" s="2">
        <f>IF(O$2="Bike &amp; Run",IF(ISNA(VLOOKUP(O93,Paramètres!$B$3:$C$56,2,FALSE)),0,VLOOKUP(O93,Paramètres!$B$3:$C$56,2,FALSE)*Paramètres!$K$8),IF(OR(O93="",OR($D93="",$D93="NL",$D93="HORS LIGUE")),0,VLOOKUP(IF(OR(O93="",OR($D93="",$D93="NL",$D93="HORS LIGUE")),"",COUNTIFS($D$5:$D$72,"&lt;&gt;"&amp;"",$D$5:$D$72,"&lt;&gt;"&amp;"NL",$D$5:$D$72,"&lt;&gt;"&amp;"HORS LIGUE",O$5:O$72,"&lt;"&amp;O93)+1),Paramètres!$B$3:$C$56,2,FALSE)*Paramètres!$K$8))</f>
        <v>0</v>
      </c>
      <c r="Q93" s="46"/>
      <c r="R93" s="2">
        <f>IF(Q$2="Bike &amp; Run",IF(ISNA(VLOOKUP(Q93,Paramètres!$B$3:$C$56,2,FALSE)),0,VLOOKUP(Q93,Paramètres!$B$3:$C$56,2,FALSE)*Paramètres!$K$9),IF(OR(Q93="",OR($D93="",$D93="NL",$D93="HORS LIGUE")),0,VLOOKUP(IF(OR(Q93="",OR($D93="",$D93="NL",$D93="HORS LIGUE")),"",COUNTIFS($D$5:$D$72,"&lt;&gt;"&amp;"",$D$5:$D$72,"&lt;&gt;"&amp;"NL",$D$5:$D$72,"&lt;&gt;"&amp;"HORS LIGUE",Q$5:Q$72,"&lt;"&amp;Q93)+1),Paramètres!$B$3:$C$56,2,FALSE)*Paramètres!$K$9))</f>
        <v>0</v>
      </c>
      <c r="S93" s="46"/>
      <c r="T93" s="2">
        <f>IF(S$2="Bike &amp; Run",IF(ISNA(VLOOKUP(S93,Paramètres!$B$3:$C$56,2,FALSE)),0,VLOOKUP(S93,Paramètres!$B$3:$C$56,2,FALSE)*Paramètres!$K$10),IF(OR(S93="",OR($D93="",$D93="NL",$D93="HORS LIGUE")),0,VLOOKUP(IF(OR(S93="",OR($D93="",$D93="NL",$D93="HORS LIGUE")),"",COUNTIFS($D$5:$D$72,"&lt;&gt;"&amp;"",$D$5:$D$72,"&lt;&gt;"&amp;"NL",$D$5:$D$72,"&lt;&gt;"&amp;"HORS LIGUE",S$5:S$72,"&lt;"&amp;S93)+1),Paramètres!$B$3:$C$56,2,FALSE)*Paramètres!$K$10))</f>
        <v>0</v>
      </c>
      <c r="U93" s="46"/>
      <c r="V93" s="2">
        <f>IF(U$2="Bike &amp; Run",IF(ISNA(VLOOKUP(U93,Paramètres!$B$3:$C$56,2,FALSE)),0,VLOOKUP(U93,Paramètres!$B$3:$C$56,2,FALSE)*Paramètres!$K$11),IF(OR(U93="",OR($D93="",$D93="NL",$D93="HORS LIGUE")),0,VLOOKUP(IF(OR(U93="",OR($D93="",$D93="NL",$D93="HORS LIGUE")),"",COUNTIFS($D$5:$D$72,"&lt;&gt;"&amp;"",$D$5:$D$72,"&lt;&gt;"&amp;"NL",$D$5:$D$72,"&lt;&gt;"&amp;"HORS LIGUE",U$5:U$72,"&lt;"&amp;U93)+1),Paramètres!$B$3:$C$56,2,FALSE)*Paramètres!$K$11))</f>
        <v>0</v>
      </c>
      <c r="W93" s="46"/>
      <c r="X93" s="2">
        <f>IF(W$2="Bike &amp; Run",IF(ISNA(VLOOKUP(W93,Paramètres!$B$3:$C$56,2,FALSE)),0,VLOOKUP(W93,Paramètres!$B$3:$C$56,2,FALSE)*Paramètres!$K$12),IF(OR(W93="",OR($D93="",$D93="NL",$D93="HORS LIGUE")),0,VLOOKUP(IF(OR(W93="",OR($D93="",$D93="NL",$D93="HORS LIGUE")),"",COUNTIFS($D$5:$D$72,"&lt;&gt;"&amp;"",$D$5:$D$72,"&lt;&gt;"&amp;"NL",$D$5:$D$72,"&lt;&gt;"&amp;"HORS LIGUE",W$5:W$72,"&lt;"&amp;W93)+1),Paramètres!$B$3:$C$56,2,FALSE)*Paramètres!$K$12))</f>
        <v>0</v>
      </c>
      <c r="Y93" s="46"/>
      <c r="Z93" s="2">
        <f>IF(Y$2="Bike &amp; Run",IF(ISNA(VLOOKUP(Y93,Paramètres!$B$3:$C$56,2,FALSE)),0,VLOOKUP(Y93,Paramètres!$B$3:$C$56,2,FALSE)*Paramètres!$K$13),IF(OR(Y93="",OR($D93="",$D93="NL",$D93="HORS LIGUE")),0,VLOOKUP(IF(OR(Y93="",OR($D93="",$D93="NL",$D93="HORS LIGUE")),"",COUNTIFS($D$5:$D$72,"&lt;&gt;"&amp;"",$D$5:$D$72,"&lt;&gt;"&amp;"NL",$D$5:$D$72,"&lt;&gt;"&amp;"HORS LIGUE",Y$5:Y$72,"&lt;"&amp;Y93)+1),Paramètres!$B$3:$C$56,2,FALSE)*Paramètres!$K$13))</f>
        <v>0</v>
      </c>
      <c r="AA93" s="46"/>
      <c r="AB93" s="2">
        <f>IF(AA$2="Bike &amp; Run",IF(ISNA(VLOOKUP(AA93,Paramètres!$B$3:$C$56,2,FALSE)),0,VLOOKUP(AA93,Paramètres!$B$3:$C$56,2,FALSE)*Paramètres!$K$14),IF(OR(AA93="",OR($D93="",$D93="NL",$D93="HORS LIGUE")),0,VLOOKUP(IF(OR(AA93="",OR($D93="",$D93="NL",$D93="HORS LIGUE")),"",COUNTIFS($D$5:$D$72,"&lt;&gt;"&amp;"",$D$5:$D$72,"&lt;&gt;"&amp;"NL",$D$5:$D$72,"&lt;&gt;"&amp;"HORS LIGUE",AA$5:AA$72,"&lt;"&amp;AA93)+1),Paramètres!$B$3:$C$56,2,FALSE)*Paramètres!$K$14))</f>
        <v>0</v>
      </c>
      <c r="AC93" s="46"/>
      <c r="AD93" s="2">
        <f>IF(AC$2="Bike &amp; Run",IF(ISNA(VLOOKUP(AC93,Paramètres!$B$3:$C$56,2,FALSE)),0,VLOOKUP(AC93,Paramètres!$B$3:$C$56,2,FALSE)*Paramètres!$K$15),IF(OR(AC93="",OR($D93="",$D93="NL",$D93="HORS LIGUE")),0,VLOOKUP(IF(OR(AC93="",OR($D93="",$D93="NL",$D93="HORS LIGUE")),"",COUNTIFS($D$5:$D$72,"&lt;&gt;"&amp;"",$D$5:$D$72,"&lt;&gt;"&amp;"NL",$D$5:$D$72,"&lt;&gt;"&amp;"HORS LIGUE",AC$5:AC$72,"&lt;"&amp;AC93)+1),Paramètres!$B$3:$C$56,2,FALSE)*Paramètres!$K$15))</f>
        <v>0</v>
      </c>
      <c r="AE93" s="46"/>
      <c r="AF93" s="2">
        <f>IF(AE$2="Bike &amp; Run",IF(ISNA(VLOOKUP(AE93,Paramètres!$B$3:$C$56,2,FALSE)),0,VLOOKUP(AE93,Paramètres!$B$3:$C$56,2,FALSE)*Paramètres!$K$16),IF(OR(AE93="",OR($D93="",$D93="NL",$D93="HORS LIGUE")),0,VLOOKUP(IF(OR(AE93="",OR($D93="",$D93="NL",$D93="HORS LIGUE")),"",COUNTIFS($D$5:$D$72,"&lt;&gt;"&amp;"",$D$5:$D$72,"&lt;&gt;"&amp;"NL",$D$5:$D$72,"&lt;&gt;"&amp;"HORS LIGUE",AE$5:AE$72,"&lt;"&amp;AE93)+1),Paramètres!$B$3:$C$56,2,FALSE)*Paramètres!$K$16))</f>
        <v>0</v>
      </c>
      <c r="AG93" s="46"/>
      <c r="AH93" s="2">
        <f>IF(AG$2="Bike &amp; Run",IF(ISNA(VLOOKUP(AG93,Paramètres!$B$3:$C$56,2,FALSE)),0,VLOOKUP(AG93,Paramètres!$B$3:$C$56,2,FALSE)*Paramètres!$K$17),IF(OR(AG93="",OR($D93="",$D93="NL",$D93="HORS LIGUE")),0,VLOOKUP(IF(OR(AG93="",OR($D93="",$D93="NL",$D93="HORS LIGUE")),"",COUNTIFS($D$5:$D$72,"&lt;&gt;"&amp;"",$D$5:$D$72,"&lt;&gt;"&amp;"NL",$D$5:$D$72,"&lt;&gt;"&amp;"HORS LIGUE",AG$5:AG$72,"&lt;"&amp;AG93)+1),Paramètres!$B$3:$C$56,2,FALSE)*Paramètres!$K$17))</f>
        <v>0</v>
      </c>
      <c r="AI93" s="40">
        <f t="shared" si="106"/>
        <v>0</v>
      </c>
      <c r="AJ93" s="3" t="str">
        <f t="shared" si="107"/>
        <v/>
      </c>
      <c r="AK93" s="5">
        <f t="shared" si="108"/>
        <v>0</v>
      </c>
      <c r="AL93" s="41" t="e">
        <f t="shared" si="109"/>
        <v>#REF!</v>
      </c>
      <c r="AM93" s="33" t="e">
        <f t="shared" si="110"/>
        <v>#REF!</v>
      </c>
    </row>
    <row r="94" spans="1:39" ht="16.5">
      <c r="A94" s="14"/>
      <c r="B94" s="61" t="str">
        <f>IF(ISNA(VLOOKUP(A94,'Licenciés Jeunes 2023'!A:C,3,0)),"",VLOOKUP(A94,'Licenciés Jeunes 2023'!A:C,3,0))</f>
        <v/>
      </c>
      <c r="C94" s="32" t="str">
        <f>IF(ISNA(VLOOKUP(A94,'Licenciés Jeunes 2023'!A:C,2,0)),"",VLOOKUP(A94,'Licenciés Jeunes 2023'!A:C,2,0))</f>
        <v/>
      </c>
      <c r="D94" s="32" t="str">
        <f>IF(ISNA(VLOOKUP(A94,'Licenciés Jeunes 2023'!A:F,6,0)),"",VLOOKUP(A94,'Licenciés Jeunes 2023'!A:F,6,0))</f>
        <v/>
      </c>
      <c r="E94" s="6"/>
      <c r="F94" s="2">
        <f>IF(E$2="Bike &amp; Run",IF(ISNA(VLOOKUP(E94,Paramètres!$B$3:$C$56,2,FALSE)),0,VLOOKUP(E94,Paramètres!$B$3:$C$56,2,FALSE)*Paramètres!$K$3),IF(OR(E94="",OR($D94="",$D94="NL",$D94="HORS LIGUE")),0,VLOOKUP(IF(OR(E94="",OR($D94="",$D94="NL",$D94="HORS LIGUE")),"",COUNTIFS($D$5:$D$72,"&lt;&gt;"&amp;"",$D$5:$D$72,"&lt;&gt;"&amp;"NL",$D$5:$D$72,"&lt;&gt;"&amp;"HORS LIGUE",E$5:E$72,"&lt;"&amp;E94)+1),Paramètres!$B$3:$C$56,2,FALSE)*Paramètres!$K$3))</f>
        <v>0</v>
      </c>
      <c r="G94" s="4"/>
      <c r="H94" s="2">
        <f>IF(G$2="Bike &amp; Run",IF(ISNA(VLOOKUP(G94,Paramètres!$B$3:$C$56,2,FALSE)),0,VLOOKUP(G94,Paramètres!$B$3:$C$56,2,FALSE)*Paramètres!$K$4),IF(OR(G94="",OR($D94="",$D94="NL",$D94="HORS LIGUE")),0,VLOOKUP(IF(OR(G94="",OR($D94="",$D94="NL",$D94="HORS LIGUE")),"",COUNTIFS($D$5:$D$72,"&lt;&gt;"&amp;"",$D$5:$D$72,"&lt;&gt;"&amp;"NL",$D$5:$D$72,"&lt;&gt;"&amp;"HORS LIGUE",G$5:G$72,"&lt;"&amp;G94)+1),Paramètres!$B$3:$C$56,2,FALSE)*Paramètres!$K$4))</f>
        <v>0</v>
      </c>
      <c r="I94" s="36"/>
      <c r="J94" s="2">
        <f>IF(I$2="Bike &amp; Run",IF(ISNA(VLOOKUP(I94,Paramètres!$B$3:$C$56,2,FALSE)),0,VLOOKUP(I94,Paramètres!$B$3:$C$56,2,FALSE)*Paramètres!$K$5),IF(OR(I94="",OR($D94="",$D94="NL",$D94="HORS LIGUE")),0,VLOOKUP(IF(OR(I94="",OR($D94="",$D94="NL",$D94="HORS LIGUE")),"",COUNTIFS($D$5:$D$72,"&lt;&gt;"&amp;"",$D$5:$D$72,"&lt;&gt;"&amp;"NL",$D$5:$D$72,"&lt;&gt;"&amp;"HORS LIGUE",I$5:I$72,"&lt;"&amp;I94)+1),Paramètres!$B$3:$C$56,2,FALSE)*Paramètres!$K$5))</f>
        <v>0</v>
      </c>
      <c r="K94" s="4"/>
      <c r="L94" s="2">
        <f>IF(K$2="Bike &amp; Run",IF(ISNA(VLOOKUP(K94,Paramètres!$B$3:$C$56,2,FALSE)),0,VLOOKUP(K94,Paramètres!$B$3:$C$56,2,FALSE)*Paramètres!$K$6),IF(OR(K94="",OR($D94="",$D94="NL",$D94="HORS LIGUE")),0,VLOOKUP(IF(OR(K94="",OR($D94="",$D94="NL",$D94="HORS LIGUE")),"",COUNTIFS($D$5:$D$72,"&lt;&gt;"&amp;"",$D$5:$D$72,"&lt;&gt;"&amp;"NL",$D$5:$D$72,"&lt;&gt;"&amp;"HORS LIGUE",K$5:K$72,"&lt;"&amp;K94)+1),Paramètres!$B$3:$C$56,2,FALSE)*Paramètres!$K$6))</f>
        <v>0</v>
      </c>
      <c r="M94" s="4"/>
      <c r="N94" s="2">
        <f>IF(M$2="Bike &amp; Run",IF(ISNA(VLOOKUP(M94,Paramètres!$B$3:$C$56,2,FALSE)),0,VLOOKUP(M94,Paramètres!$B$3:$C$56,2,FALSE)*Paramètres!$K$7),IF(OR(M94="",OR($D94="",$D94="NL",$D94="HORS LIGUE")),0,VLOOKUP(IF(OR(M94="",OR($D94="",$D94="NL",$D94="HORS LIGUE")),"",COUNTIFS($D$5:$D$72,"&lt;&gt;"&amp;"",$D$5:$D$72,"&lt;&gt;"&amp;"NL",$D$5:$D$72,"&lt;&gt;"&amp;"HORS LIGUE",M$5:M$72,"&lt;"&amp;M94)+1),Paramètres!$B$3:$C$56,2,FALSE)*Paramètres!$K$7))</f>
        <v>0</v>
      </c>
      <c r="O94" s="46"/>
      <c r="P94" s="2">
        <f>IF(O$2="Bike &amp; Run",IF(ISNA(VLOOKUP(O94,Paramètres!$B$3:$C$56,2,FALSE)),0,VLOOKUP(O94,Paramètres!$B$3:$C$56,2,FALSE)*Paramètres!$K$8),IF(OR(O94="",OR($D94="",$D94="NL",$D94="HORS LIGUE")),0,VLOOKUP(IF(OR(O94="",OR($D94="",$D94="NL",$D94="HORS LIGUE")),"",COUNTIFS($D$5:$D$72,"&lt;&gt;"&amp;"",$D$5:$D$72,"&lt;&gt;"&amp;"NL",$D$5:$D$72,"&lt;&gt;"&amp;"HORS LIGUE",O$5:O$72,"&lt;"&amp;O94)+1),Paramètres!$B$3:$C$56,2,FALSE)*Paramètres!$K$8))</f>
        <v>0</v>
      </c>
      <c r="Q94" s="46"/>
      <c r="R94" s="2">
        <f>IF(Q$2="Bike &amp; Run",IF(ISNA(VLOOKUP(Q94,Paramètres!$B$3:$C$56,2,FALSE)),0,VLOOKUP(Q94,Paramètres!$B$3:$C$56,2,FALSE)*Paramètres!$K$9),IF(OR(Q94="",OR($D94="",$D94="NL",$D94="HORS LIGUE")),0,VLOOKUP(IF(OR(Q94="",OR($D94="",$D94="NL",$D94="HORS LIGUE")),"",COUNTIFS($D$5:$D$72,"&lt;&gt;"&amp;"",$D$5:$D$72,"&lt;&gt;"&amp;"NL",$D$5:$D$72,"&lt;&gt;"&amp;"HORS LIGUE",Q$5:Q$72,"&lt;"&amp;Q94)+1),Paramètres!$B$3:$C$56,2,FALSE)*Paramètres!$K$9))</f>
        <v>0</v>
      </c>
      <c r="S94" s="46"/>
      <c r="T94" s="2">
        <f>IF(S$2="Bike &amp; Run",IF(ISNA(VLOOKUP(S94,Paramètres!$B$3:$C$56,2,FALSE)),0,VLOOKUP(S94,Paramètres!$B$3:$C$56,2,FALSE)*Paramètres!$K$10),IF(OR(S94="",OR($D94="",$D94="NL",$D94="HORS LIGUE")),0,VLOOKUP(IF(OR(S94="",OR($D94="",$D94="NL",$D94="HORS LIGUE")),"",COUNTIFS($D$5:$D$72,"&lt;&gt;"&amp;"",$D$5:$D$72,"&lt;&gt;"&amp;"NL",$D$5:$D$72,"&lt;&gt;"&amp;"HORS LIGUE",S$5:S$72,"&lt;"&amp;S94)+1),Paramètres!$B$3:$C$56,2,FALSE)*Paramètres!$K$10))</f>
        <v>0</v>
      </c>
      <c r="U94" s="46"/>
      <c r="V94" s="2">
        <f>IF(U$2="Bike &amp; Run",IF(ISNA(VLOOKUP(U94,Paramètres!$B$3:$C$56,2,FALSE)),0,VLOOKUP(U94,Paramètres!$B$3:$C$56,2,FALSE)*Paramètres!$K$11),IF(OR(U94="",OR($D94="",$D94="NL",$D94="HORS LIGUE")),0,VLOOKUP(IF(OR(U94="",OR($D94="",$D94="NL",$D94="HORS LIGUE")),"",COUNTIFS($D$5:$D$72,"&lt;&gt;"&amp;"",$D$5:$D$72,"&lt;&gt;"&amp;"NL",$D$5:$D$72,"&lt;&gt;"&amp;"HORS LIGUE",U$5:U$72,"&lt;"&amp;U94)+1),Paramètres!$B$3:$C$56,2,FALSE)*Paramètres!$K$11))</f>
        <v>0</v>
      </c>
      <c r="W94" s="46"/>
      <c r="X94" s="2">
        <f>IF(W$2="Bike &amp; Run",IF(ISNA(VLOOKUP(W94,Paramètres!$B$3:$C$56,2,FALSE)),0,VLOOKUP(W94,Paramètres!$B$3:$C$56,2,FALSE)*Paramètres!$K$12),IF(OR(W94="",OR($D94="",$D94="NL",$D94="HORS LIGUE")),0,VLOOKUP(IF(OR(W94="",OR($D94="",$D94="NL",$D94="HORS LIGUE")),"",COUNTIFS($D$5:$D$72,"&lt;&gt;"&amp;"",$D$5:$D$72,"&lt;&gt;"&amp;"NL",$D$5:$D$72,"&lt;&gt;"&amp;"HORS LIGUE",W$5:W$72,"&lt;"&amp;W94)+1),Paramètres!$B$3:$C$56,2,FALSE)*Paramètres!$K$12))</f>
        <v>0</v>
      </c>
      <c r="Y94" s="46"/>
      <c r="Z94" s="2">
        <f>IF(Y$2="Bike &amp; Run",IF(ISNA(VLOOKUP(Y94,Paramètres!$B$3:$C$56,2,FALSE)),0,VLOOKUP(Y94,Paramètres!$B$3:$C$56,2,FALSE)*Paramètres!$K$13),IF(OR(Y94="",OR($D94="",$D94="NL",$D94="HORS LIGUE")),0,VLOOKUP(IF(OR(Y94="",OR($D94="",$D94="NL",$D94="HORS LIGUE")),"",COUNTIFS($D$5:$D$72,"&lt;&gt;"&amp;"",$D$5:$D$72,"&lt;&gt;"&amp;"NL",$D$5:$D$72,"&lt;&gt;"&amp;"HORS LIGUE",Y$5:Y$72,"&lt;"&amp;Y94)+1),Paramètres!$B$3:$C$56,2,FALSE)*Paramètres!$K$13))</f>
        <v>0</v>
      </c>
      <c r="AA94" s="46"/>
      <c r="AB94" s="2">
        <f>IF(AA$2="Bike &amp; Run",IF(ISNA(VLOOKUP(AA94,Paramètres!$B$3:$C$56,2,FALSE)),0,VLOOKUP(AA94,Paramètres!$B$3:$C$56,2,FALSE)*Paramètres!$K$14),IF(OR(AA94="",OR($D94="",$D94="NL",$D94="HORS LIGUE")),0,VLOOKUP(IF(OR(AA94="",OR($D94="",$D94="NL",$D94="HORS LIGUE")),"",COUNTIFS($D$5:$D$72,"&lt;&gt;"&amp;"",$D$5:$D$72,"&lt;&gt;"&amp;"NL",$D$5:$D$72,"&lt;&gt;"&amp;"HORS LIGUE",AA$5:AA$72,"&lt;"&amp;AA94)+1),Paramètres!$B$3:$C$56,2,FALSE)*Paramètres!$K$14))</f>
        <v>0</v>
      </c>
      <c r="AC94" s="46"/>
      <c r="AD94" s="2">
        <f>IF(AC$2="Bike &amp; Run",IF(ISNA(VLOOKUP(AC94,Paramètres!$B$3:$C$56,2,FALSE)),0,VLOOKUP(AC94,Paramètres!$B$3:$C$56,2,FALSE)*Paramètres!$K$15),IF(OR(AC94="",OR($D94="",$D94="NL",$D94="HORS LIGUE")),0,VLOOKUP(IF(OR(AC94="",OR($D94="",$D94="NL",$D94="HORS LIGUE")),"",COUNTIFS($D$5:$D$72,"&lt;&gt;"&amp;"",$D$5:$D$72,"&lt;&gt;"&amp;"NL",$D$5:$D$72,"&lt;&gt;"&amp;"HORS LIGUE",AC$5:AC$72,"&lt;"&amp;AC94)+1),Paramètres!$B$3:$C$56,2,FALSE)*Paramètres!$K$15))</f>
        <v>0</v>
      </c>
      <c r="AE94" s="46"/>
      <c r="AF94" s="2">
        <f>IF(AE$2="Bike &amp; Run",IF(ISNA(VLOOKUP(AE94,Paramètres!$B$3:$C$56,2,FALSE)),0,VLOOKUP(AE94,Paramètres!$B$3:$C$56,2,FALSE)*Paramètres!$K$16),IF(OR(AE94="",OR($D94="",$D94="NL",$D94="HORS LIGUE")),0,VLOOKUP(IF(OR(AE94="",OR($D94="",$D94="NL",$D94="HORS LIGUE")),"",COUNTIFS($D$5:$D$72,"&lt;&gt;"&amp;"",$D$5:$D$72,"&lt;&gt;"&amp;"NL",$D$5:$D$72,"&lt;&gt;"&amp;"HORS LIGUE",AE$5:AE$72,"&lt;"&amp;AE94)+1),Paramètres!$B$3:$C$56,2,FALSE)*Paramètres!$K$16))</f>
        <v>0</v>
      </c>
      <c r="AG94" s="46"/>
      <c r="AH94" s="2">
        <f>IF(AG$2="Bike &amp; Run",IF(ISNA(VLOOKUP(AG94,Paramètres!$B$3:$C$56,2,FALSE)),0,VLOOKUP(AG94,Paramètres!$B$3:$C$56,2,FALSE)*Paramètres!$K$17),IF(OR(AG94="",OR($D94="",$D94="NL",$D94="HORS LIGUE")),0,VLOOKUP(IF(OR(AG94="",OR($D94="",$D94="NL",$D94="HORS LIGUE")),"",COUNTIFS($D$5:$D$72,"&lt;&gt;"&amp;"",$D$5:$D$72,"&lt;&gt;"&amp;"NL",$D$5:$D$72,"&lt;&gt;"&amp;"HORS LIGUE",AG$5:AG$72,"&lt;"&amp;AG94)+1),Paramètres!$B$3:$C$56,2,FALSE)*Paramètres!$K$17))</f>
        <v>0</v>
      </c>
      <c r="AI94" s="40">
        <f t="shared" si="106"/>
        <v>0</v>
      </c>
      <c r="AJ94" s="3" t="str">
        <f t="shared" si="107"/>
        <v/>
      </c>
      <c r="AK94" s="5">
        <f t="shared" si="108"/>
        <v>0</v>
      </c>
      <c r="AL94" s="41" t="e">
        <f t="shared" si="109"/>
        <v>#REF!</v>
      </c>
      <c r="AM94" s="33" t="e">
        <f t="shared" si="110"/>
        <v>#REF!</v>
      </c>
    </row>
    <row r="95" spans="1:39" ht="16.5">
      <c r="A95" s="14"/>
      <c r="B95" s="61" t="str">
        <f>IF(ISNA(VLOOKUP(A95,'Licenciés Jeunes 2023'!A:C,3,0)),"",VLOOKUP(A95,'Licenciés Jeunes 2023'!A:C,3,0))</f>
        <v/>
      </c>
      <c r="C95" s="32" t="str">
        <f>IF(ISNA(VLOOKUP(A95,'Licenciés Jeunes 2023'!A:C,2,0)),"",VLOOKUP(A95,'Licenciés Jeunes 2023'!A:C,2,0))</f>
        <v/>
      </c>
      <c r="D95" s="32" t="str">
        <f>IF(ISNA(VLOOKUP(A95,'Licenciés Jeunes 2023'!A:F,6,0)),"",VLOOKUP(A95,'Licenciés Jeunes 2023'!A:F,6,0))</f>
        <v/>
      </c>
      <c r="E95" s="6"/>
      <c r="F95" s="2">
        <f>IF(E$2="Bike &amp; Run",IF(ISNA(VLOOKUP(E95,Paramètres!$B$3:$C$56,2,FALSE)),0,VLOOKUP(E95,Paramètres!$B$3:$C$56,2,FALSE)*Paramètres!$K$3),IF(OR(E95="",OR($D95="",$D95="NL",$D95="HORS LIGUE")),0,VLOOKUP(IF(OR(E95="",OR($D95="",$D95="NL",$D95="HORS LIGUE")),"",COUNTIFS($D$5:$D$72,"&lt;&gt;"&amp;"",$D$5:$D$72,"&lt;&gt;"&amp;"NL",$D$5:$D$72,"&lt;&gt;"&amp;"HORS LIGUE",E$5:E$72,"&lt;"&amp;E95)+1),Paramètres!$B$3:$C$56,2,FALSE)*Paramètres!$K$3))</f>
        <v>0</v>
      </c>
      <c r="G95" s="4"/>
      <c r="H95" s="2">
        <f>IF(G$2="Bike &amp; Run",IF(ISNA(VLOOKUP(G95,Paramètres!$B$3:$C$56,2,FALSE)),0,VLOOKUP(G95,Paramètres!$B$3:$C$56,2,FALSE)*Paramètres!$K$4),IF(OR(G95="",OR($D95="",$D95="NL",$D95="HORS LIGUE")),0,VLOOKUP(IF(OR(G95="",OR($D95="",$D95="NL",$D95="HORS LIGUE")),"",COUNTIFS($D$5:$D$72,"&lt;&gt;"&amp;"",$D$5:$D$72,"&lt;&gt;"&amp;"NL",$D$5:$D$72,"&lt;&gt;"&amp;"HORS LIGUE",G$5:G$72,"&lt;"&amp;G95)+1),Paramètres!$B$3:$C$56,2,FALSE)*Paramètres!$K$4))</f>
        <v>0</v>
      </c>
      <c r="I95" s="36"/>
      <c r="J95" s="2">
        <f>IF(I$2="Bike &amp; Run",IF(ISNA(VLOOKUP(I95,Paramètres!$B$3:$C$56,2,FALSE)),0,VLOOKUP(I95,Paramètres!$B$3:$C$56,2,FALSE)*Paramètres!$K$5),IF(OR(I95="",OR($D95="",$D95="NL",$D95="HORS LIGUE")),0,VLOOKUP(IF(OR(I95="",OR($D95="",$D95="NL",$D95="HORS LIGUE")),"",COUNTIFS($D$5:$D$72,"&lt;&gt;"&amp;"",$D$5:$D$72,"&lt;&gt;"&amp;"NL",$D$5:$D$72,"&lt;&gt;"&amp;"HORS LIGUE",I$5:I$72,"&lt;"&amp;I95)+1),Paramètres!$B$3:$C$56,2,FALSE)*Paramètres!$K$5))</f>
        <v>0</v>
      </c>
      <c r="K95" s="4"/>
      <c r="L95" s="2">
        <f>IF(K$2="Bike &amp; Run",IF(ISNA(VLOOKUP(K95,Paramètres!$B$3:$C$56,2,FALSE)),0,VLOOKUP(K95,Paramètres!$B$3:$C$56,2,FALSE)*Paramètres!$K$6),IF(OR(K95="",OR($D95="",$D95="NL",$D95="HORS LIGUE")),0,VLOOKUP(IF(OR(K95="",OR($D95="",$D95="NL",$D95="HORS LIGUE")),"",COUNTIFS($D$5:$D$72,"&lt;&gt;"&amp;"",$D$5:$D$72,"&lt;&gt;"&amp;"NL",$D$5:$D$72,"&lt;&gt;"&amp;"HORS LIGUE",K$5:K$72,"&lt;"&amp;K95)+1),Paramètres!$B$3:$C$56,2,FALSE)*Paramètres!$K$6))</f>
        <v>0</v>
      </c>
      <c r="M95" s="4"/>
      <c r="N95" s="2">
        <f>IF(M$2="Bike &amp; Run",IF(ISNA(VLOOKUP(M95,Paramètres!$B$3:$C$56,2,FALSE)),0,VLOOKUP(M95,Paramètres!$B$3:$C$56,2,FALSE)*Paramètres!$K$7),IF(OR(M95="",OR($D95="",$D95="NL",$D95="HORS LIGUE")),0,VLOOKUP(IF(OR(M95="",OR($D95="",$D95="NL",$D95="HORS LIGUE")),"",COUNTIFS($D$5:$D$72,"&lt;&gt;"&amp;"",$D$5:$D$72,"&lt;&gt;"&amp;"NL",$D$5:$D$72,"&lt;&gt;"&amp;"HORS LIGUE",M$5:M$72,"&lt;"&amp;M95)+1),Paramètres!$B$3:$C$56,2,FALSE)*Paramètres!$K$7))</f>
        <v>0</v>
      </c>
      <c r="O95" s="46"/>
      <c r="P95" s="2">
        <f>IF(O$2="Bike &amp; Run",IF(ISNA(VLOOKUP(O95,Paramètres!$B$3:$C$56,2,FALSE)),0,VLOOKUP(O95,Paramètres!$B$3:$C$56,2,FALSE)*Paramètres!$K$8),IF(OR(O95="",OR($D95="",$D95="NL",$D95="HORS LIGUE")),0,VLOOKUP(IF(OR(O95="",OR($D95="",$D95="NL",$D95="HORS LIGUE")),"",COUNTIFS($D$5:$D$72,"&lt;&gt;"&amp;"",$D$5:$D$72,"&lt;&gt;"&amp;"NL",$D$5:$D$72,"&lt;&gt;"&amp;"HORS LIGUE",O$5:O$72,"&lt;"&amp;O95)+1),Paramètres!$B$3:$C$56,2,FALSE)*Paramètres!$K$8))</f>
        <v>0</v>
      </c>
      <c r="Q95" s="46"/>
      <c r="R95" s="2">
        <f>IF(Q$2="Bike &amp; Run",IF(ISNA(VLOOKUP(Q95,Paramètres!$B$3:$C$56,2,FALSE)),0,VLOOKUP(Q95,Paramètres!$B$3:$C$56,2,FALSE)*Paramètres!$K$9),IF(OR(Q95="",OR($D95="",$D95="NL",$D95="HORS LIGUE")),0,VLOOKUP(IF(OR(Q95="",OR($D95="",$D95="NL",$D95="HORS LIGUE")),"",COUNTIFS($D$5:$D$72,"&lt;&gt;"&amp;"",$D$5:$D$72,"&lt;&gt;"&amp;"NL",$D$5:$D$72,"&lt;&gt;"&amp;"HORS LIGUE",Q$5:Q$72,"&lt;"&amp;Q95)+1),Paramètres!$B$3:$C$56,2,FALSE)*Paramètres!$K$9))</f>
        <v>0</v>
      </c>
      <c r="S95" s="46"/>
      <c r="T95" s="2">
        <f>IF(S$2="Bike &amp; Run",IF(ISNA(VLOOKUP(S95,Paramètres!$B$3:$C$56,2,FALSE)),0,VLOOKUP(S95,Paramètres!$B$3:$C$56,2,FALSE)*Paramètres!$K$10),IF(OR(S95="",OR($D95="",$D95="NL",$D95="HORS LIGUE")),0,VLOOKUP(IF(OR(S95="",OR($D95="",$D95="NL",$D95="HORS LIGUE")),"",COUNTIFS($D$5:$D$72,"&lt;&gt;"&amp;"",$D$5:$D$72,"&lt;&gt;"&amp;"NL",$D$5:$D$72,"&lt;&gt;"&amp;"HORS LIGUE",S$5:S$72,"&lt;"&amp;S95)+1),Paramètres!$B$3:$C$56,2,FALSE)*Paramètres!$K$10))</f>
        <v>0</v>
      </c>
      <c r="U95" s="46"/>
      <c r="V95" s="2">
        <f>IF(U$2="Bike &amp; Run",IF(ISNA(VLOOKUP(U95,Paramètres!$B$3:$C$56,2,FALSE)),0,VLOOKUP(U95,Paramètres!$B$3:$C$56,2,FALSE)*Paramètres!$K$11),IF(OR(U95="",OR($D95="",$D95="NL",$D95="HORS LIGUE")),0,VLOOKUP(IF(OR(U95="",OR($D95="",$D95="NL",$D95="HORS LIGUE")),"",COUNTIFS($D$5:$D$72,"&lt;&gt;"&amp;"",$D$5:$D$72,"&lt;&gt;"&amp;"NL",$D$5:$D$72,"&lt;&gt;"&amp;"HORS LIGUE",U$5:U$72,"&lt;"&amp;U95)+1),Paramètres!$B$3:$C$56,2,FALSE)*Paramètres!$K$11))</f>
        <v>0</v>
      </c>
      <c r="W95" s="46"/>
      <c r="X95" s="2">
        <f>IF(W$2="Bike &amp; Run",IF(ISNA(VLOOKUP(W95,Paramètres!$B$3:$C$56,2,FALSE)),0,VLOOKUP(W95,Paramètres!$B$3:$C$56,2,FALSE)*Paramètres!$K$12),IF(OR(W95="",OR($D95="",$D95="NL",$D95="HORS LIGUE")),0,VLOOKUP(IF(OR(W95="",OR($D95="",$D95="NL",$D95="HORS LIGUE")),"",COUNTIFS($D$5:$D$72,"&lt;&gt;"&amp;"",$D$5:$D$72,"&lt;&gt;"&amp;"NL",$D$5:$D$72,"&lt;&gt;"&amp;"HORS LIGUE",W$5:W$72,"&lt;"&amp;W95)+1),Paramètres!$B$3:$C$56,2,FALSE)*Paramètres!$K$12))</f>
        <v>0</v>
      </c>
      <c r="Y95" s="46"/>
      <c r="Z95" s="2">
        <f>IF(Y$2="Bike &amp; Run",IF(ISNA(VLOOKUP(Y95,Paramètres!$B$3:$C$56,2,FALSE)),0,VLOOKUP(Y95,Paramètres!$B$3:$C$56,2,FALSE)*Paramètres!$K$13),IF(OR(Y95="",OR($D95="",$D95="NL",$D95="HORS LIGUE")),0,VLOOKUP(IF(OR(Y95="",OR($D95="",$D95="NL",$D95="HORS LIGUE")),"",COUNTIFS($D$5:$D$72,"&lt;&gt;"&amp;"",$D$5:$D$72,"&lt;&gt;"&amp;"NL",$D$5:$D$72,"&lt;&gt;"&amp;"HORS LIGUE",Y$5:Y$72,"&lt;"&amp;Y95)+1),Paramètres!$B$3:$C$56,2,FALSE)*Paramètres!$K$13))</f>
        <v>0</v>
      </c>
      <c r="AA95" s="46"/>
      <c r="AB95" s="2">
        <f>IF(AA$2="Bike &amp; Run",IF(ISNA(VLOOKUP(AA95,Paramètres!$B$3:$C$56,2,FALSE)),0,VLOOKUP(AA95,Paramètres!$B$3:$C$56,2,FALSE)*Paramètres!$K$14),IF(OR(AA95="",OR($D95="",$D95="NL",$D95="HORS LIGUE")),0,VLOOKUP(IF(OR(AA95="",OR($D95="",$D95="NL",$D95="HORS LIGUE")),"",COUNTIFS($D$5:$D$72,"&lt;&gt;"&amp;"",$D$5:$D$72,"&lt;&gt;"&amp;"NL",$D$5:$D$72,"&lt;&gt;"&amp;"HORS LIGUE",AA$5:AA$72,"&lt;"&amp;AA95)+1),Paramètres!$B$3:$C$56,2,FALSE)*Paramètres!$K$14))</f>
        <v>0</v>
      </c>
      <c r="AC95" s="46"/>
      <c r="AD95" s="2">
        <f>IF(AC$2="Bike &amp; Run",IF(ISNA(VLOOKUP(AC95,Paramètres!$B$3:$C$56,2,FALSE)),0,VLOOKUP(AC95,Paramètres!$B$3:$C$56,2,FALSE)*Paramètres!$K$15),IF(OR(AC95="",OR($D95="",$D95="NL",$D95="HORS LIGUE")),0,VLOOKUP(IF(OR(AC95="",OR($D95="",$D95="NL",$D95="HORS LIGUE")),"",COUNTIFS($D$5:$D$72,"&lt;&gt;"&amp;"",$D$5:$D$72,"&lt;&gt;"&amp;"NL",$D$5:$D$72,"&lt;&gt;"&amp;"HORS LIGUE",AC$5:AC$72,"&lt;"&amp;AC95)+1),Paramètres!$B$3:$C$56,2,FALSE)*Paramètres!$K$15))</f>
        <v>0</v>
      </c>
      <c r="AE95" s="46"/>
      <c r="AF95" s="2">
        <f>IF(AE$2="Bike &amp; Run",IF(ISNA(VLOOKUP(AE95,Paramètres!$B$3:$C$56,2,FALSE)),0,VLOOKUP(AE95,Paramètres!$B$3:$C$56,2,FALSE)*Paramètres!$K$16),IF(OR(AE95="",OR($D95="",$D95="NL",$D95="HORS LIGUE")),0,VLOOKUP(IF(OR(AE95="",OR($D95="",$D95="NL",$D95="HORS LIGUE")),"",COUNTIFS($D$5:$D$72,"&lt;&gt;"&amp;"",$D$5:$D$72,"&lt;&gt;"&amp;"NL",$D$5:$D$72,"&lt;&gt;"&amp;"HORS LIGUE",AE$5:AE$72,"&lt;"&amp;AE95)+1),Paramètres!$B$3:$C$56,2,FALSE)*Paramètres!$K$16))</f>
        <v>0</v>
      </c>
      <c r="AG95" s="46"/>
      <c r="AH95" s="2">
        <f>IF(AG$2="Bike &amp; Run",IF(ISNA(VLOOKUP(AG95,Paramètres!$B$3:$C$56,2,FALSE)),0,VLOOKUP(AG95,Paramètres!$B$3:$C$56,2,FALSE)*Paramètres!$K$17),IF(OR(AG95="",OR($D95="",$D95="NL",$D95="HORS LIGUE")),0,VLOOKUP(IF(OR(AG95="",OR($D95="",$D95="NL",$D95="HORS LIGUE")),"",COUNTIFS($D$5:$D$72,"&lt;&gt;"&amp;"",$D$5:$D$72,"&lt;&gt;"&amp;"NL",$D$5:$D$72,"&lt;&gt;"&amp;"HORS LIGUE",AG$5:AG$72,"&lt;"&amp;AG95)+1),Paramètres!$B$3:$C$56,2,FALSE)*Paramètres!$K$17))</f>
        <v>0</v>
      </c>
      <c r="AI95" s="40">
        <f t="shared" si="106"/>
        <v>0</v>
      </c>
      <c r="AJ95" s="3" t="str">
        <f t="shared" si="107"/>
        <v/>
      </c>
      <c r="AK95" s="5">
        <f t="shared" si="108"/>
        <v>0</v>
      </c>
      <c r="AL95" s="41" t="e">
        <f t="shared" si="109"/>
        <v>#REF!</v>
      </c>
      <c r="AM95" s="33" t="e">
        <f t="shared" si="110"/>
        <v>#REF!</v>
      </c>
    </row>
    <row r="96" spans="1:39" ht="16.5">
      <c r="A96" s="14"/>
      <c r="B96" s="61" t="str">
        <f>IF(ISNA(VLOOKUP(A96,'Licenciés Jeunes 2023'!A:C,3,0)),"",VLOOKUP(A96,'Licenciés Jeunes 2023'!A:C,3,0))</f>
        <v/>
      </c>
      <c r="C96" s="32" t="str">
        <f>IF(ISNA(VLOOKUP(A96,'Licenciés Jeunes 2023'!A:C,2,0)),"",VLOOKUP(A96,'Licenciés Jeunes 2023'!A:C,2,0))</f>
        <v/>
      </c>
      <c r="D96" s="32" t="str">
        <f>IF(ISNA(VLOOKUP(A96,'Licenciés Jeunes 2023'!A:F,6,0)),"",VLOOKUP(A96,'Licenciés Jeunes 2023'!A:F,6,0))</f>
        <v/>
      </c>
      <c r="E96" s="6"/>
      <c r="F96" s="2">
        <f>IF(E$2="Bike &amp; Run",IF(ISNA(VLOOKUP(E96,Paramètres!$B$3:$C$56,2,FALSE)),0,VLOOKUP(E96,Paramètres!$B$3:$C$56,2,FALSE)*Paramètres!$K$3),IF(OR(E96="",OR($D96="",$D96="NL",$D96="HORS LIGUE")),0,VLOOKUP(IF(OR(E96="",OR($D96="",$D96="NL",$D96="HORS LIGUE")),"",COUNTIFS($D$5:$D$72,"&lt;&gt;"&amp;"",$D$5:$D$72,"&lt;&gt;"&amp;"NL",$D$5:$D$72,"&lt;&gt;"&amp;"HORS LIGUE",E$5:E$72,"&lt;"&amp;E96)+1),Paramètres!$B$3:$C$56,2,FALSE)*Paramètres!$K$3))</f>
        <v>0</v>
      </c>
      <c r="G96" s="4"/>
      <c r="H96" s="2">
        <f>IF(G$2="Bike &amp; Run",IF(ISNA(VLOOKUP(G96,Paramètres!$B$3:$C$56,2,FALSE)),0,VLOOKUP(G96,Paramètres!$B$3:$C$56,2,FALSE)*Paramètres!$K$4),IF(OR(G96="",OR($D96="",$D96="NL",$D96="HORS LIGUE")),0,VLOOKUP(IF(OR(G96="",OR($D96="",$D96="NL",$D96="HORS LIGUE")),"",COUNTIFS($D$5:$D$72,"&lt;&gt;"&amp;"",$D$5:$D$72,"&lt;&gt;"&amp;"NL",$D$5:$D$72,"&lt;&gt;"&amp;"HORS LIGUE",G$5:G$72,"&lt;"&amp;G96)+1),Paramètres!$B$3:$C$56,2,FALSE)*Paramètres!$K$4))</f>
        <v>0</v>
      </c>
      <c r="I96" s="36"/>
      <c r="J96" s="2">
        <f>IF(I$2="Bike &amp; Run",IF(ISNA(VLOOKUP(I96,Paramètres!$B$3:$C$56,2,FALSE)),0,VLOOKUP(I96,Paramètres!$B$3:$C$56,2,FALSE)*Paramètres!$K$5),IF(OR(I96="",OR($D96="",$D96="NL",$D96="HORS LIGUE")),0,VLOOKUP(IF(OR(I96="",OR($D96="",$D96="NL",$D96="HORS LIGUE")),"",COUNTIFS($D$5:$D$72,"&lt;&gt;"&amp;"",$D$5:$D$72,"&lt;&gt;"&amp;"NL",$D$5:$D$72,"&lt;&gt;"&amp;"HORS LIGUE",I$5:I$72,"&lt;"&amp;I96)+1),Paramètres!$B$3:$C$56,2,FALSE)*Paramètres!$K$5))</f>
        <v>0</v>
      </c>
      <c r="K96" s="4"/>
      <c r="L96" s="2">
        <f>IF(K$2="Bike &amp; Run",IF(ISNA(VLOOKUP(K96,Paramètres!$B$3:$C$56,2,FALSE)),0,VLOOKUP(K96,Paramètres!$B$3:$C$56,2,FALSE)*Paramètres!$K$6),IF(OR(K96="",OR($D96="",$D96="NL",$D96="HORS LIGUE")),0,VLOOKUP(IF(OR(K96="",OR($D96="",$D96="NL",$D96="HORS LIGUE")),"",COUNTIFS($D$5:$D$72,"&lt;&gt;"&amp;"",$D$5:$D$72,"&lt;&gt;"&amp;"NL",$D$5:$D$72,"&lt;&gt;"&amp;"HORS LIGUE",K$5:K$72,"&lt;"&amp;K96)+1),Paramètres!$B$3:$C$56,2,FALSE)*Paramètres!$K$6))</f>
        <v>0</v>
      </c>
      <c r="M96" s="4"/>
      <c r="N96" s="2">
        <f>IF(M$2="Bike &amp; Run",IF(ISNA(VLOOKUP(M96,Paramètres!$B$3:$C$56,2,FALSE)),0,VLOOKUP(M96,Paramètres!$B$3:$C$56,2,FALSE)*Paramètres!$K$7),IF(OR(M96="",OR($D96="",$D96="NL",$D96="HORS LIGUE")),0,VLOOKUP(IF(OR(M96="",OR($D96="",$D96="NL",$D96="HORS LIGUE")),"",COUNTIFS($D$5:$D$72,"&lt;&gt;"&amp;"",$D$5:$D$72,"&lt;&gt;"&amp;"NL",$D$5:$D$72,"&lt;&gt;"&amp;"HORS LIGUE",M$5:M$72,"&lt;"&amp;M96)+1),Paramètres!$B$3:$C$56,2,FALSE)*Paramètres!$K$7))</f>
        <v>0</v>
      </c>
      <c r="O96" s="46"/>
      <c r="P96" s="2">
        <f>IF(O$2="Bike &amp; Run",IF(ISNA(VLOOKUP(O96,Paramètres!$B$3:$C$56,2,FALSE)),0,VLOOKUP(O96,Paramètres!$B$3:$C$56,2,FALSE)*Paramètres!$K$8),IF(OR(O96="",OR($D96="",$D96="NL",$D96="HORS LIGUE")),0,VLOOKUP(IF(OR(O96="",OR($D96="",$D96="NL",$D96="HORS LIGUE")),"",COUNTIFS($D$5:$D$72,"&lt;&gt;"&amp;"",$D$5:$D$72,"&lt;&gt;"&amp;"NL",$D$5:$D$72,"&lt;&gt;"&amp;"HORS LIGUE",O$5:O$72,"&lt;"&amp;O96)+1),Paramètres!$B$3:$C$56,2,FALSE)*Paramètres!$K$8))</f>
        <v>0</v>
      </c>
      <c r="Q96" s="46"/>
      <c r="R96" s="2">
        <f>IF(Q$2="Bike &amp; Run",IF(ISNA(VLOOKUP(Q96,Paramètres!$B$3:$C$56,2,FALSE)),0,VLOOKUP(Q96,Paramètres!$B$3:$C$56,2,FALSE)*Paramètres!$K$9),IF(OR(Q96="",OR($D96="",$D96="NL",$D96="HORS LIGUE")),0,VLOOKUP(IF(OR(Q96="",OR($D96="",$D96="NL",$D96="HORS LIGUE")),"",COUNTIFS($D$5:$D$72,"&lt;&gt;"&amp;"",$D$5:$D$72,"&lt;&gt;"&amp;"NL",$D$5:$D$72,"&lt;&gt;"&amp;"HORS LIGUE",Q$5:Q$72,"&lt;"&amp;Q96)+1),Paramètres!$B$3:$C$56,2,FALSE)*Paramètres!$K$9))</f>
        <v>0</v>
      </c>
      <c r="S96" s="46"/>
      <c r="T96" s="2">
        <f>IF(S$2="Bike &amp; Run",IF(ISNA(VLOOKUP(S96,Paramètres!$B$3:$C$56,2,FALSE)),0,VLOOKUP(S96,Paramètres!$B$3:$C$56,2,FALSE)*Paramètres!$K$10),IF(OR(S96="",OR($D96="",$D96="NL",$D96="HORS LIGUE")),0,VLOOKUP(IF(OR(S96="",OR($D96="",$D96="NL",$D96="HORS LIGUE")),"",COUNTIFS($D$5:$D$72,"&lt;&gt;"&amp;"",$D$5:$D$72,"&lt;&gt;"&amp;"NL",$D$5:$D$72,"&lt;&gt;"&amp;"HORS LIGUE",S$5:S$72,"&lt;"&amp;S96)+1),Paramètres!$B$3:$C$56,2,FALSE)*Paramètres!$K$10))</f>
        <v>0</v>
      </c>
      <c r="U96" s="46"/>
      <c r="V96" s="2">
        <f>IF(U$2="Bike &amp; Run",IF(ISNA(VLOOKUP(U96,Paramètres!$B$3:$C$56,2,FALSE)),0,VLOOKUP(U96,Paramètres!$B$3:$C$56,2,FALSE)*Paramètres!$K$11),IF(OR(U96="",OR($D96="",$D96="NL",$D96="HORS LIGUE")),0,VLOOKUP(IF(OR(U96="",OR($D96="",$D96="NL",$D96="HORS LIGUE")),"",COUNTIFS($D$5:$D$72,"&lt;&gt;"&amp;"",$D$5:$D$72,"&lt;&gt;"&amp;"NL",$D$5:$D$72,"&lt;&gt;"&amp;"HORS LIGUE",U$5:U$72,"&lt;"&amp;U96)+1),Paramètres!$B$3:$C$56,2,FALSE)*Paramètres!$K$11))</f>
        <v>0</v>
      </c>
      <c r="W96" s="46"/>
      <c r="X96" s="2">
        <f>IF(W$2="Bike &amp; Run",IF(ISNA(VLOOKUP(W96,Paramètres!$B$3:$C$56,2,FALSE)),0,VLOOKUP(W96,Paramètres!$B$3:$C$56,2,FALSE)*Paramètres!$K$12),IF(OR(W96="",OR($D96="",$D96="NL",$D96="HORS LIGUE")),0,VLOOKUP(IF(OR(W96="",OR($D96="",$D96="NL",$D96="HORS LIGUE")),"",COUNTIFS($D$5:$D$72,"&lt;&gt;"&amp;"",$D$5:$D$72,"&lt;&gt;"&amp;"NL",$D$5:$D$72,"&lt;&gt;"&amp;"HORS LIGUE",W$5:W$72,"&lt;"&amp;W96)+1),Paramètres!$B$3:$C$56,2,FALSE)*Paramètres!$K$12))</f>
        <v>0</v>
      </c>
      <c r="Y96" s="46"/>
      <c r="Z96" s="2">
        <f>IF(Y$2="Bike &amp; Run",IF(ISNA(VLOOKUP(Y96,Paramètres!$B$3:$C$56,2,FALSE)),0,VLOOKUP(Y96,Paramètres!$B$3:$C$56,2,FALSE)*Paramètres!$K$13),IF(OR(Y96="",OR($D96="",$D96="NL",$D96="HORS LIGUE")),0,VLOOKUP(IF(OR(Y96="",OR($D96="",$D96="NL",$D96="HORS LIGUE")),"",COUNTIFS($D$5:$D$72,"&lt;&gt;"&amp;"",$D$5:$D$72,"&lt;&gt;"&amp;"NL",$D$5:$D$72,"&lt;&gt;"&amp;"HORS LIGUE",Y$5:Y$72,"&lt;"&amp;Y96)+1),Paramètres!$B$3:$C$56,2,FALSE)*Paramètres!$K$13))</f>
        <v>0</v>
      </c>
      <c r="AA96" s="46"/>
      <c r="AB96" s="2">
        <f>IF(AA$2="Bike &amp; Run",IF(ISNA(VLOOKUP(AA96,Paramètres!$B$3:$C$56,2,FALSE)),0,VLOOKUP(AA96,Paramètres!$B$3:$C$56,2,FALSE)*Paramètres!$K$14),IF(OR(AA96="",OR($D96="",$D96="NL",$D96="HORS LIGUE")),0,VLOOKUP(IF(OR(AA96="",OR($D96="",$D96="NL",$D96="HORS LIGUE")),"",COUNTIFS($D$5:$D$72,"&lt;&gt;"&amp;"",$D$5:$D$72,"&lt;&gt;"&amp;"NL",$D$5:$D$72,"&lt;&gt;"&amp;"HORS LIGUE",AA$5:AA$72,"&lt;"&amp;AA96)+1),Paramètres!$B$3:$C$56,2,FALSE)*Paramètres!$K$14))</f>
        <v>0</v>
      </c>
      <c r="AC96" s="46"/>
      <c r="AD96" s="2">
        <f>IF(AC$2="Bike &amp; Run",IF(ISNA(VLOOKUP(AC96,Paramètres!$B$3:$C$56,2,FALSE)),0,VLOOKUP(AC96,Paramètres!$B$3:$C$56,2,FALSE)*Paramètres!$K$15),IF(OR(AC96="",OR($D96="",$D96="NL",$D96="HORS LIGUE")),0,VLOOKUP(IF(OR(AC96="",OR($D96="",$D96="NL",$D96="HORS LIGUE")),"",COUNTIFS($D$5:$D$72,"&lt;&gt;"&amp;"",$D$5:$D$72,"&lt;&gt;"&amp;"NL",$D$5:$D$72,"&lt;&gt;"&amp;"HORS LIGUE",AC$5:AC$72,"&lt;"&amp;AC96)+1),Paramètres!$B$3:$C$56,2,FALSE)*Paramètres!$K$15))</f>
        <v>0</v>
      </c>
      <c r="AE96" s="46"/>
      <c r="AF96" s="2">
        <f>IF(AE$2="Bike &amp; Run",IF(ISNA(VLOOKUP(AE96,Paramètres!$B$3:$C$56,2,FALSE)),0,VLOOKUP(AE96,Paramètres!$B$3:$C$56,2,FALSE)*Paramètres!$K$16),IF(OR(AE96="",OR($D96="",$D96="NL",$D96="HORS LIGUE")),0,VLOOKUP(IF(OR(AE96="",OR($D96="",$D96="NL",$D96="HORS LIGUE")),"",COUNTIFS($D$5:$D$72,"&lt;&gt;"&amp;"",$D$5:$D$72,"&lt;&gt;"&amp;"NL",$D$5:$D$72,"&lt;&gt;"&amp;"HORS LIGUE",AE$5:AE$72,"&lt;"&amp;AE96)+1),Paramètres!$B$3:$C$56,2,FALSE)*Paramètres!$K$16))</f>
        <v>0</v>
      </c>
      <c r="AG96" s="46"/>
      <c r="AH96" s="2">
        <f>IF(AG$2="Bike &amp; Run",IF(ISNA(VLOOKUP(AG96,Paramètres!$B$3:$C$56,2,FALSE)),0,VLOOKUP(AG96,Paramètres!$B$3:$C$56,2,FALSE)*Paramètres!$K$17),IF(OR(AG96="",OR($D96="",$D96="NL",$D96="HORS LIGUE")),0,VLOOKUP(IF(OR(AG96="",OR($D96="",$D96="NL",$D96="HORS LIGUE")),"",COUNTIFS($D$5:$D$72,"&lt;&gt;"&amp;"",$D$5:$D$72,"&lt;&gt;"&amp;"NL",$D$5:$D$72,"&lt;&gt;"&amp;"HORS LIGUE",AG$5:AG$72,"&lt;"&amp;AG96)+1),Paramètres!$B$3:$C$56,2,FALSE)*Paramètres!$K$17))</f>
        <v>0</v>
      </c>
      <c r="AI96" s="40">
        <f t="shared" si="106"/>
        <v>0</v>
      </c>
      <c r="AJ96" s="3" t="str">
        <f t="shared" si="107"/>
        <v/>
      </c>
      <c r="AK96" s="5">
        <f t="shared" si="108"/>
        <v>0</v>
      </c>
      <c r="AL96" s="41" t="e">
        <f t="shared" si="109"/>
        <v>#REF!</v>
      </c>
      <c r="AM96" s="33" t="e">
        <f t="shared" si="110"/>
        <v>#REF!</v>
      </c>
    </row>
    <row r="97" spans="1:39" ht="16.5">
      <c r="A97" s="14"/>
      <c r="B97" s="61" t="str">
        <f>IF(ISNA(VLOOKUP(A97,'Licenciés Jeunes 2023'!A:C,3,0)),"",VLOOKUP(A97,'Licenciés Jeunes 2023'!A:C,3,0))</f>
        <v/>
      </c>
      <c r="C97" s="32" t="str">
        <f>IF(ISNA(VLOOKUP(A97,'Licenciés Jeunes 2023'!A:C,2,0)),"",VLOOKUP(A97,'Licenciés Jeunes 2023'!A:C,2,0))</f>
        <v/>
      </c>
      <c r="D97" s="32" t="str">
        <f>IF(ISNA(VLOOKUP(A97,'Licenciés Jeunes 2023'!A:F,6,0)),"",VLOOKUP(A97,'Licenciés Jeunes 2023'!A:F,6,0))</f>
        <v/>
      </c>
      <c r="E97" s="6"/>
      <c r="F97" s="2">
        <f>IF(E$2="Bike &amp; Run",IF(ISNA(VLOOKUP(E97,Paramètres!$B$3:$C$56,2,FALSE)),0,VLOOKUP(E97,Paramètres!$B$3:$C$56,2,FALSE)*Paramètres!$K$3),IF(OR(E97="",OR($D97="",$D97="NL",$D97="HORS LIGUE")),0,VLOOKUP(IF(OR(E97="",OR($D97="",$D97="NL",$D97="HORS LIGUE")),"",COUNTIFS($D$5:$D$72,"&lt;&gt;"&amp;"",$D$5:$D$72,"&lt;&gt;"&amp;"NL",$D$5:$D$72,"&lt;&gt;"&amp;"HORS LIGUE",E$5:E$72,"&lt;"&amp;E97)+1),Paramètres!$B$3:$C$56,2,FALSE)*Paramètres!$K$3))</f>
        <v>0</v>
      </c>
      <c r="G97" s="4"/>
      <c r="H97" s="2">
        <f>IF(G$2="Bike &amp; Run",IF(ISNA(VLOOKUP(G97,Paramètres!$B$3:$C$56,2,FALSE)),0,VLOOKUP(G97,Paramètres!$B$3:$C$56,2,FALSE)*Paramètres!$K$4),IF(OR(G97="",OR($D97="",$D97="NL",$D97="HORS LIGUE")),0,VLOOKUP(IF(OR(G97="",OR($D97="",$D97="NL",$D97="HORS LIGUE")),"",COUNTIFS($D$5:$D$72,"&lt;&gt;"&amp;"",$D$5:$D$72,"&lt;&gt;"&amp;"NL",$D$5:$D$72,"&lt;&gt;"&amp;"HORS LIGUE",G$5:G$72,"&lt;"&amp;G97)+1),Paramètres!$B$3:$C$56,2,FALSE)*Paramètres!$K$4))</f>
        <v>0</v>
      </c>
      <c r="I97" s="36"/>
      <c r="J97" s="2">
        <f>IF(I$2="Bike &amp; Run",IF(ISNA(VLOOKUP(I97,Paramètres!$B$3:$C$56,2,FALSE)),0,VLOOKUP(I97,Paramètres!$B$3:$C$56,2,FALSE)*Paramètres!$K$5),IF(OR(I97="",OR($D97="",$D97="NL",$D97="HORS LIGUE")),0,VLOOKUP(IF(OR(I97="",OR($D97="",$D97="NL",$D97="HORS LIGUE")),"",COUNTIFS($D$5:$D$72,"&lt;&gt;"&amp;"",$D$5:$D$72,"&lt;&gt;"&amp;"NL",$D$5:$D$72,"&lt;&gt;"&amp;"HORS LIGUE",I$5:I$72,"&lt;"&amp;I97)+1),Paramètres!$B$3:$C$56,2,FALSE)*Paramètres!$K$5))</f>
        <v>0</v>
      </c>
      <c r="K97" s="4"/>
      <c r="L97" s="2">
        <f>IF(K$2="Bike &amp; Run",IF(ISNA(VLOOKUP(K97,Paramètres!$B$3:$C$56,2,FALSE)),0,VLOOKUP(K97,Paramètres!$B$3:$C$56,2,FALSE)*Paramètres!$K$6),IF(OR(K97="",OR($D97="",$D97="NL",$D97="HORS LIGUE")),0,VLOOKUP(IF(OR(K97="",OR($D97="",$D97="NL",$D97="HORS LIGUE")),"",COUNTIFS($D$5:$D$72,"&lt;&gt;"&amp;"",$D$5:$D$72,"&lt;&gt;"&amp;"NL",$D$5:$D$72,"&lt;&gt;"&amp;"HORS LIGUE",K$5:K$72,"&lt;"&amp;K97)+1),Paramètres!$B$3:$C$56,2,FALSE)*Paramètres!$K$6))</f>
        <v>0</v>
      </c>
      <c r="M97" s="4"/>
      <c r="N97" s="2">
        <f>IF(M$2="Bike &amp; Run",IF(ISNA(VLOOKUP(M97,Paramètres!$B$3:$C$56,2,FALSE)),0,VLOOKUP(M97,Paramètres!$B$3:$C$56,2,FALSE)*Paramètres!$K$7),IF(OR(M97="",OR($D97="",$D97="NL",$D97="HORS LIGUE")),0,VLOOKUP(IF(OR(M97="",OR($D97="",$D97="NL",$D97="HORS LIGUE")),"",COUNTIFS($D$5:$D$72,"&lt;&gt;"&amp;"",$D$5:$D$72,"&lt;&gt;"&amp;"NL",$D$5:$D$72,"&lt;&gt;"&amp;"HORS LIGUE",M$5:M$72,"&lt;"&amp;M97)+1),Paramètres!$B$3:$C$56,2,FALSE)*Paramètres!$K$7))</f>
        <v>0</v>
      </c>
      <c r="O97" s="46"/>
      <c r="P97" s="2">
        <f>IF(O$2="Bike &amp; Run",IF(ISNA(VLOOKUP(O97,Paramètres!$B$3:$C$56,2,FALSE)),0,VLOOKUP(O97,Paramètres!$B$3:$C$56,2,FALSE)*Paramètres!$K$8),IF(OR(O97="",OR($D97="",$D97="NL",$D97="HORS LIGUE")),0,VLOOKUP(IF(OR(O97="",OR($D97="",$D97="NL",$D97="HORS LIGUE")),"",COUNTIFS($D$5:$D$72,"&lt;&gt;"&amp;"",$D$5:$D$72,"&lt;&gt;"&amp;"NL",$D$5:$D$72,"&lt;&gt;"&amp;"HORS LIGUE",O$5:O$72,"&lt;"&amp;O97)+1),Paramètres!$B$3:$C$56,2,FALSE)*Paramètres!$K$8))</f>
        <v>0</v>
      </c>
      <c r="Q97" s="46"/>
      <c r="R97" s="2">
        <f>IF(Q$2="Bike &amp; Run",IF(ISNA(VLOOKUP(Q97,Paramètres!$B$3:$C$56,2,FALSE)),0,VLOOKUP(Q97,Paramètres!$B$3:$C$56,2,FALSE)*Paramètres!$K$9),IF(OR(Q97="",OR($D97="",$D97="NL",$D97="HORS LIGUE")),0,VLOOKUP(IF(OR(Q97="",OR($D97="",$D97="NL",$D97="HORS LIGUE")),"",COUNTIFS($D$5:$D$72,"&lt;&gt;"&amp;"",$D$5:$D$72,"&lt;&gt;"&amp;"NL",$D$5:$D$72,"&lt;&gt;"&amp;"HORS LIGUE",Q$5:Q$72,"&lt;"&amp;Q97)+1),Paramètres!$B$3:$C$56,2,FALSE)*Paramètres!$K$9))</f>
        <v>0</v>
      </c>
      <c r="S97" s="46"/>
      <c r="T97" s="2">
        <f>IF(S$2="Bike &amp; Run",IF(ISNA(VLOOKUP(S97,Paramètres!$B$3:$C$56,2,FALSE)),0,VLOOKUP(S97,Paramètres!$B$3:$C$56,2,FALSE)*Paramètres!$K$10),IF(OR(S97="",OR($D97="",$D97="NL",$D97="HORS LIGUE")),0,VLOOKUP(IF(OR(S97="",OR($D97="",$D97="NL",$D97="HORS LIGUE")),"",COUNTIFS($D$5:$D$72,"&lt;&gt;"&amp;"",$D$5:$D$72,"&lt;&gt;"&amp;"NL",$D$5:$D$72,"&lt;&gt;"&amp;"HORS LIGUE",S$5:S$72,"&lt;"&amp;S97)+1),Paramètres!$B$3:$C$56,2,FALSE)*Paramètres!$K$10))</f>
        <v>0</v>
      </c>
      <c r="U97" s="46"/>
      <c r="V97" s="2">
        <f>IF(U$2="Bike &amp; Run",IF(ISNA(VLOOKUP(U97,Paramètres!$B$3:$C$56,2,FALSE)),0,VLOOKUP(U97,Paramètres!$B$3:$C$56,2,FALSE)*Paramètres!$K$11),IF(OR(U97="",OR($D97="",$D97="NL",$D97="HORS LIGUE")),0,VLOOKUP(IF(OR(U97="",OR($D97="",$D97="NL",$D97="HORS LIGUE")),"",COUNTIFS($D$5:$D$72,"&lt;&gt;"&amp;"",$D$5:$D$72,"&lt;&gt;"&amp;"NL",$D$5:$D$72,"&lt;&gt;"&amp;"HORS LIGUE",U$5:U$72,"&lt;"&amp;U97)+1),Paramètres!$B$3:$C$56,2,FALSE)*Paramètres!$K$11))</f>
        <v>0</v>
      </c>
      <c r="W97" s="46"/>
      <c r="X97" s="2">
        <f>IF(W$2="Bike &amp; Run",IF(ISNA(VLOOKUP(W97,Paramètres!$B$3:$C$56,2,FALSE)),0,VLOOKUP(W97,Paramètres!$B$3:$C$56,2,FALSE)*Paramètres!$K$12),IF(OR(W97="",OR($D97="",$D97="NL",$D97="HORS LIGUE")),0,VLOOKUP(IF(OR(W97="",OR($D97="",$D97="NL",$D97="HORS LIGUE")),"",COUNTIFS($D$5:$D$72,"&lt;&gt;"&amp;"",$D$5:$D$72,"&lt;&gt;"&amp;"NL",$D$5:$D$72,"&lt;&gt;"&amp;"HORS LIGUE",W$5:W$72,"&lt;"&amp;W97)+1),Paramètres!$B$3:$C$56,2,FALSE)*Paramètres!$K$12))</f>
        <v>0</v>
      </c>
      <c r="Y97" s="46"/>
      <c r="Z97" s="2">
        <f>IF(Y$2="Bike &amp; Run",IF(ISNA(VLOOKUP(Y97,Paramètres!$B$3:$C$56,2,FALSE)),0,VLOOKUP(Y97,Paramètres!$B$3:$C$56,2,FALSE)*Paramètres!$K$13),IF(OR(Y97="",OR($D97="",$D97="NL",$D97="HORS LIGUE")),0,VLOOKUP(IF(OR(Y97="",OR($D97="",$D97="NL",$D97="HORS LIGUE")),"",COUNTIFS($D$5:$D$72,"&lt;&gt;"&amp;"",$D$5:$D$72,"&lt;&gt;"&amp;"NL",$D$5:$D$72,"&lt;&gt;"&amp;"HORS LIGUE",Y$5:Y$72,"&lt;"&amp;Y97)+1),Paramètres!$B$3:$C$56,2,FALSE)*Paramètres!$K$13))</f>
        <v>0</v>
      </c>
      <c r="AA97" s="46"/>
      <c r="AB97" s="2">
        <f>IF(AA$2="Bike &amp; Run",IF(ISNA(VLOOKUP(AA97,Paramètres!$B$3:$C$56,2,FALSE)),0,VLOOKUP(AA97,Paramètres!$B$3:$C$56,2,FALSE)*Paramètres!$K$14),IF(OR(AA97="",OR($D97="",$D97="NL",$D97="HORS LIGUE")),0,VLOOKUP(IF(OR(AA97="",OR($D97="",$D97="NL",$D97="HORS LIGUE")),"",COUNTIFS($D$5:$D$72,"&lt;&gt;"&amp;"",$D$5:$D$72,"&lt;&gt;"&amp;"NL",$D$5:$D$72,"&lt;&gt;"&amp;"HORS LIGUE",AA$5:AA$72,"&lt;"&amp;AA97)+1),Paramètres!$B$3:$C$56,2,FALSE)*Paramètres!$K$14))</f>
        <v>0</v>
      </c>
      <c r="AC97" s="46"/>
      <c r="AD97" s="2">
        <f>IF(AC$2="Bike &amp; Run",IF(ISNA(VLOOKUP(AC97,Paramètres!$B$3:$C$56,2,FALSE)),0,VLOOKUP(AC97,Paramètres!$B$3:$C$56,2,FALSE)*Paramètres!$K$15),IF(OR(AC97="",OR($D97="",$D97="NL",$D97="HORS LIGUE")),0,VLOOKUP(IF(OR(AC97="",OR($D97="",$D97="NL",$D97="HORS LIGUE")),"",COUNTIFS($D$5:$D$72,"&lt;&gt;"&amp;"",$D$5:$D$72,"&lt;&gt;"&amp;"NL",$D$5:$D$72,"&lt;&gt;"&amp;"HORS LIGUE",AC$5:AC$72,"&lt;"&amp;AC97)+1),Paramètres!$B$3:$C$56,2,FALSE)*Paramètres!$K$15))</f>
        <v>0</v>
      </c>
      <c r="AE97" s="46"/>
      <c r="AF97" s="2">
        <f>IF(AE$2="Bike &amp; Run",IF(ISNA(VLOOKUP(AE97,Paramètres!$B$3:$C$56,2,FALSE)),0,VLOOKUP(AE97,Paramètres!$B$3:$C$56,2,FALSE)*Paramètres!$K$16),IF(OR(AE97="",OR($D97="",$D97="NL",$D97="HORS LIGUE")),0,VLOOKUP(IF(OR(AE97="",OR($D97="",$D97="NL",$D97="HORS LIGUE")),"",COUNTIFS($D$5:$D$72,"&lt;&gt;"&amp;"",$D$5:$D$72,"&lt;&gt;"&amp;"NL",$D$5:$D$72,"&lt;&gt;"&amp;"HORS LIGUE",AE$5:AE$72,"&lt;"&amp;AE97)+1),Paramètres!$B$3:$C$56,2,FALSE)*Paramètres!$K$16))</f>
        <v>0</v>
      </c>
      <c r="AG97" s="46"/>
      <c r="AH97" s="2">
        <f>IF(AG$2="Bike &amp; Run",IF(ISNA(VLOOKUP(AG97,Paramètres!$B$3:$C$56,2,FALSE)),0,VLOOKUP(AG97,Paramètres!$B$3:$C$56,2,FALSE)*Paramètres!$K$17),IF(OR(AG97="",OR($D97="",$D97="NL",$D97="HORS LIGUE")),0,VLOOKUP(IF(OR(AG97="",OR($D97="",$D97="NL",$D97="HORS LIGUE")),"",COUNTIFS($D$5:$D$72,"&lt;&gt;"&amp;"",$D$5:$D$72,"&lt;&gt;"&amp;"NL",$D$5:$D$72,"&lt;&gt;"&amp;"HORS LIGUE",AG$5:AG$72,"&lt;"&amp;AG97)+1),Paramètres!$B$3:$C$56,2,FALSE)*Paramètres!$K$17))</f>
        <v>0</v>
      </c>
      <c r="AI97" s="40">
        <f t="shared" si="106"/>
        <v>0</v>
      </c>
      <c r="AJ97" s="3" t="str">
        <f t="shared" si="107"/>
        <v/>
      </c>
      <c r="AK97" s="5">
        <f t="shared" si="108"/>
        <v>0</v>
      </c>
      <c r="AL97" s="41" t="e">
        <f t="shared" si="109"/>
        <v>#REF!</v>
      </c>
      <c r="AM97" s="33" t="e">
        <f t="shared" si="110"/>
        <v>#REF!</v>
      </c>
    </row>
    <row r="98" spans="1:39" ht="16.5">
      <c r="A98" s="14"/>
      <c r="B98" s="61" t="str">
        <f>IF(ISNA(VLOOKUP(A98,'Licenciés Jeunes 2023'!A:C,3,0)),"",VLOOKUP(A98,'Licenciés Jeunes 2023'!A:C,3,0))</f>
        <v/>
      </c>
      <c r="C98" s="32" t="str">
        <f>IF(ISNA(VLOOKUP(A98,'Licenciés Jeunes 2023'!A:C,2,0)),"",VLOOKUP(A98,'Licenciés Jeunes 2023'!A:C,2,0))</f>
        <v/>
      </c>
      <c r="D98" s="32" t="str">
        <f>IF(ISNA(VLOOKUP(A98,'Licenciés Jeunes 2023'!A:F,6,0)),"",VLOOKUP(A98,'Licenciés Jeunes 2023'!A:F,6,0))</f>
        <v/>
      </c>
      <c r="E98" s="6"/>
      <c r="F98" s="2">
        <f>IF(E$2="Bike &amp; Run",IF(ISNA(VLOOKUP(E98,Paramètres!$B$3:$C$56,2,FALSE)),0,VLOOKUP(E98,Paramètres!$B$3:$C$56,2,FALSE)*Paramètres!$K$3),IF(OR(E98="",OR($D98="",$D98="NL",$D98="HORS LIGUE")),0,VLOOKUP(IF(OR(E98="",OR($D98="",$D98="NL",$D98="HORS LIGUE")),"",COUNTIFS($D$5:$D$72,"&lt;&gt;"&amp;"",$D$5:$D$72,"&lt;&gt;"&amp;"NL",$D$5:$D$72,"&lt;&gt;"&amp;"HORS LIGUE",E$5:E$72,"&lt;"&amp;E98)+1),Paramètres!$B$3:$C$56,2,FALSE)*Paramètres!$K$3))</f>
        <v>0</v>
      </c>
      <c r="G98" s="4"/>
      <c r="H98" s="2">
        <f>IF(G$2="Bike &amp; Run",IF(ISNA(VLOOKUP(G98,Paramètres!$B$3:$C$56,2,FALSE)),0,VLOOKUP(G98,Paramètres!$B$3:$C$56,2,FALSE)*Paramètres!$K$4),IF(OR(G98="",OR($D98="",$D98="NL",$D98="HORS LIGUE")),0,VLOOKUP(IF(OR(G98="",OR($D98="",$D98="NL",$D98="HORS LIGUE")),"",COUNTIFS($D$5:$D$72,"&lt;&gt;"&amp;"",$D$5:$D$72,"&lt;&gt;"&amp;"NL",$D$5:$D$72,"&lt;&gt;"&amp;"HORS LIGUE",G$5:G$72,"&lt;"&amp;G98)+1),Paramètres!$B$3:$C$56,2,FALSE)*Paramètres!$K$4))</f>
        <v>0</v>
      </c>
      <c r="I98" s="36"/>
      <c r="J98" s="2">
        <f>IF(I$2="Bike &amp; Run",IF(ISNA(VLOOKUP(I98,Paramètres!$B$3:$C$56,2,FALSE)),0,VLOOKUP(I98,Paramètres!$B$3:$C$56,2,FALSE)*Paramètres!$K$5),IF(OR(I98="",OR($D98="",$D98="NL",$D98="HORS LIGUE")),0,VLOOKUP(IF(OR(I98="",OR($D98="",$D98="NL",$D98="HORS LIGUE")),"",COUNTIFS($D$5:$D$72,"&lt;&gt;"&amp;"",$D$5:$D$72,"&lt;&gt;"&amp;"NL",$D$5:$D$72,"&lt;&gt;"&amp;"HORS LIGUE",I$5:I$72,"&lt;"&amp;I98)+1),Paramètres!$B$3:$C$56,2,FALSE)*Paramètres!$K$5))</f>
        <v>0</v>
      </c>
      <c r="K98" s="4"/>
      <c r="L98" s="2">
        <f>IF(K$2="Bike &amp; Run",IF(ISNA(VLOOKUP(K98,Paramètres!$B$3:$C$56,2,FALSE)),0,VLOOKUP(K98,Paramètres!$B$3:$C$56,2,FALSE)*Paramètres!$K$6),IF(OR(K98="",OR($D98="",$D98="NL",$D98="HORS LIGUE")),0,VLOOKUP(IF(OR(K98="",OR($D98="",$D98="NL",$D98="HORS LIGUE")),"",COUNTIFS($D$5:$D$72,"&lt;&gt;"&amp;"",$D$5:$D$72,"&lt;&gt;"&amp;"NL",$D$5:$D$72,"&lt;&gt;"&amp;"HORS LIGUE",K$5:K$72,"&lt;"&amp;K98)+1),Paramètres!$B$3:$C$56,2,FALSE)*Paramètres!$K$6))</f>
        <v>0</v>
      </c>
      <c r="M98" s="4"/>
      <c r="N98" s="2">
        <f>IF(M$2="Bike &amp; Run",IF(ISNA(VLOOKUP(M98,Paramètres!$B$3:$C$56,2,FALSE)),0,VLOOKUP(M98,Paramètres!$B$3:$C$56,2,FALSE)*Paramètres!$K$7),IF(OR(M98="",OR($D98="",$D98="NL",$D98="HORS LIGUE")),0,VLOOKUP(IF(OR(M98="",OR($D98="",$D98="NL",$D98="HORS LIGUE")),"",COUNTIFS($D$5:$D$72,"&lt;&gt;"&amp;"",$D$5:$D$72,"&lt;&gt;"&amp;"NL",$D$5:$D$72,"&lt;&gt;"&amp;"HORS LIGUE",M$5:M$72,"&lt;"&amp;M98)+1),Paramètres!$B$3:$C$56,2,FALSE)*Paramètres!$K$7))</f>
        <v>0</v>
      </c>
      <c r="O98" s="46"/>
      <c r="P98" s="2">
        <f>IF(O$2="Bike &amp; Run",IF(ISNA(VLOOKUP(O98,Paramètres!$B$3:$C$56,2,FALSE)),0,VLOOKUP(O98,Paramètres!$B$3:$C$56,2,FALSE)*Paramètres!$K$8),IF(OR(O98="",OR($D98="",$D98="NL",$D98="HORS LIGUE")),0,VLOOKUP(IF(OR(O98="",OR($D98="",$D98="NL",$D98="HORS LIGUE")),"",COUNTIFS($D$5:$D$72,"&lt;&gt;"&amp;"",$D$5:$D$72,"&lt;&gt;"&amp;"NL",$D$5:$D$72,"&lt;&gt;"&amp;"HORS LIGUE",O$5:O$72,"&lt;"&amp;O98)+1),Paramètres!$B$3:$C$56,2,FALSE)*Paramètres!$K$8))</f>
        <v>0</v>
      </c>
      <c r="Q98" s="46"/>
      <c r="R98" s="2">
        <f>IF(Q$2="Bike &amp; Run",IF(ISNA(VLOOKUP(Q98,Paramètres!$B$3:$C$56,2,FALSE)),0,VLOOKUP(Q98,Paramètres!$B$3:$C$56,2,FALSE)*Paramètres!$K$9),IF(OR(Q98="",OR($D98="",$D98="NL",$D98="HORS LIGUE")),0,VLOOKUP(IF(OR(Q98="",OR($D98="",$D98="NL",$D98="HORS LIGUE")),"",COUNTIFS($D$5:$D$72,"&lt;&gt;"&amp;"",$D$5:$D$72,"&lt;&gt;"&amp;"NL",$D$5:$D$72,"&lt;&gt;"&amp;"HORS LIGUE",Q$5:Q$72,"&lt;"&amp;Q98)+1),Paramètres!$B$3:$C$56,2,FALSE)*Paramètres!$K$9))</f>
        <v>0</v>
      </c>
      <c r="S98" s="46"/>
      <c r="T98" s="2">
        <f>IF(S$2="Bike &amp; Run",IF(ISNA(VLOOKUP(S98,Paramètres!$B$3:$C$56,2,FALSE)),0,VLOOKUP(S98,Paramètres!$B$3:$C$56,2,FALSE)*Paramètres!$K$10),IF(OR(S98="",OR($D98="",$D98="NL",$D98="HORS LIGUE")),0,VLOOKUP(IF(OR(S98="",OR($D98="",$D98="NL",$D98="HORS LIGUE")),"",COUNTIFS($D$5:$D$72,"&lt;&gt;"&amp;"",$D$5:$D$72,"&lt;&gt;"&amp;"NL",$D$5:$D$72,"&lt;&gt;"&amp;"HORS LIGUE",S$5:S$72,"&lt;"&amp;S98)+1),Paramètres!$B$3:$C$56,2,FALSE)*Paramètres!$K$10))</f>
        <v>0</v>
      </c>
      <c r="U98" s="46"/>
      <c r="V98" s="2">
        <f>IF(U$2="Bike &amp; Run",IF(ISNA(VLOOKUP(U98,Paramètres!$B$3:$C$56,2,FALSE)),0,VLOOKUP(U98,Paramètres!$B$3:$C$56,2,FALSE)*Paramètres!$K$11),IF(OR(U98="",OR($D98="",$D98="NL",$D98="HORS LIGUE")),0,VLOOKUP(IF(OR(U98="",OR($D98="",$D98="NL",$D98="HORS LIGUE")),"",COUNTIFS($D$5:$D$72,"&lt;&gt;"&amp;"",$D$5:$D$72,"&lt;&gt;"&amp;"NL",$D$5:$D$72,"&lt;&gt;"&amp;"HORS LIGUE",U$5:U$72,"&lt;"&amp;U98)+1),Paramètres!$B$3:$C$56,2,FALSE)*Paramètres!$K$11))</f>
        <v>0</v>
      </c>
      <c r="W98" s="46"/>
      <c r="X98" s="2">
        <f>IF(W$2="Bike &amp; Run",IF(ISNA(VLOOKUP(W98,Paramètres!$B$3:$C$56,2,FALSE)),0,VLOOKUP(W98,Paramètres!$B$3:$C$56,2,FALSE)*Paramètres!$K$12),IF(OR(W98="",OR($D98="",$D98="NL",$D98="HORS LIGUE")),0,VLOOKUP(IF(OR(W98="",OR($D98="",$D98="NL",$D98="HORS LIGUE")),"",COUNTIFS($D$5:$D$72,"&lt;&gt;"&amp;"",$D$5:$D$72,"&lt;&gt;"&amp;"NL",$D$5:$D$72,"&lt;&gt;"&amp;"HORS LIGUE",W$5:W$72,"&lt;"&amp;W98)+1),Paramètres!$B$3:$C$56,2,FALSE)*Paramètres!$K$12))</f>
        <v>0</v>
      </c>
      <c r="Y98" s="46"/>
      <c r="Z98" s="2">
        <f>IF(Y$2="Bike &amp; Run",IF(ISNA(VLOOKUP(Y98,Paramètres!$B$3:$C$56,2,FALSE)),0,VLOOKUP(Y98,Paramètres!$B$3:$C$56,2,FALSE)*Paramètres!$K$13),IF(OR(Y98="",OR($D98="",$D98="NL",$D98="HORS LIGUE")),0,VLOOKUP(IF(OR(Y98="",OR($D98="",$D98="NL",$D98="HORS LIGUE")),"",COUNTIFS($D$5:$D$72,"&lt;&gt;"&amp;"",$D$5:$D$72,"&lt;&gt;"&amp;"NL",$D$5:$D$72,"&lt;&gt;"&amp;"HORS LIGUE",Y$5:Y$72,"&lt;"&amp;Y98)+1),Paramètres!$B$3:$C$56,2,FALSE)*Paramètres!$K$13))</f>
        <v>0</v>
      </c>
      <c r="AA98" s="46"/>
      <c r="AB98" s="2">
        <f>IF(AA$2="Bike &amp; Run",IF(ISNA(VLOOKUP(AA98,Paramètres!$B$3:$C$56,2,FALSE)),0,VLOOKUP(AA98,Paramètres!$B$3:$C$56,2,FALSE)*Paramètres!$K$14),IF(OR(AA98="",OR($D98="",$D98="NL",$D98="HORS LIGUE")),0,VLOOKUP(IF(OR(AA98="",OR($D98="",$D98="NL",$D98="HORS LIGUE")),"",COUNTIFS($D$5:$D$72,"&lt;&gt;"&amp;"",$D$5:$D$72,"&lt;&gt;"&amp;"NL",$D$5:$D$72,"&lt;&gt;"&amp;"HORS LIGUE",AA$5:AA$72,"&lt;"&amp;AA98)+1),Paramètres!$B$3:$C$56,2,FALSE)*Paramètres!$K$14))</f>
        <v>0</v>
      </c>
      <c r="AC98" s="46"/>
      <c r="AD98" s="2">
        <f>IF(AC$2="Bike &amp; Run",IF(ISNA(VLOOKUP(AC98,Paramètres!$B$3:$C$56,2,FALSE)),0,VLOOKUP(AC98,Paramètres!$B$3:$C$56,2,FALSE)*Paramètres!$K$15),IF(OR(AC98="",OR($D98="",$D98="NL",$D98="HORS LIGUE")),0,VLOOKUP(IF(OR(AC98="",OR($D98="",$D98="NL",$D98="HORS LIGUE")),"",COUNTIFS($D$5:$D$72,"&lt;&gt;"&amp;"",$D$5:$D$72,"&lt;&gt;"&amp;"NL",$D$5:$D$72,"&lt;&gt;"&amp;"HORS LIGUE",AC$5:AC$72,"&lt;"&amp;AC98)+1),Paramètres!$B$3:$C$56,2,FALSE)*Paramètres!$K$15))</f>
        <v>0</v>
      </c>
      <c r="AE98" s="46"/>
      <c r="AF98" s="2">
        <f>IF(AE$2="Bike &amp; Run",IF(ISNA(VLOOKUP(AE98,Paramètres!$B$3:$C$56,2,FALSE)),0,VLOOKUP(AE98,Paramètres!$B$3:$C$56,2,FALSE)*Paramètres!$K$16),IF(OR(AE98="",OR($D98="",$D98="NL",$D98="HORS LIGUE")),0,VLOOKUP(IF(OR(AE98="",OR($D98="",$D98="NL",$D98="HORS LIGUE")),"",COUNTIFS($D$5:$D$72,"&lt;&gt;"&amp;"",$D$5:$D$72,"&lt;&gt;"&amp;"NL",$D$5:$D$72,"&lt;&gt;"&amp;"HORS LIGUE",AE$5:AE$72,"&lt;"&amp;AE98)+1),Paramètres!$B$3:$C$56,2,FALSE)*Paramètres!$K$16))</f>
        <v>0</v>
      </c>
      <c r="AG98" s="46"/>
      <c r="AH98" s="2">
        <f>IF(AG$2="Bike &amp; Run",IF(ISNA(VLOOKUP(AG98,Paramètres!$B$3:$C$56,2,FALSE)),0,VLOOKUP(AG98,Paramètres!$B$3:$C$56,2,FALSE)*Paramètres!$K$17),IF(OR(AG98="",OR($D98="",$D98="NL",$D98="HORS LIGUE")),0,VLOOKUP(IF(OR(AG98="",OR($D98="",$D98="NL",$D98="HORS LIGUE")),"",COUNTIFS($D$5:$D$72,"&lt;&gt;"&amp;"",$D$5:$D$72,"&lt;&gt;"&amp;"NL",$D$5:$D$72,"&lt;&gt;"&amp;"HORS LIGUE",AG$5:AG$72,"&lt;"&amp;AG98)+1),Paramètres!$B$3:$C$56,2,FALSE)*Paramètres!$K$17))</f>
        <v>0</v>
      </c>
      <c r="AI98" s="40">
        <f t="shared" si="106"/>
        <v>0</v>
      </c>
      <c r="AJ98" s="3" t="str">
        <f t="shared" si="107"/>
        <v/>
      </c>
      <c r="AK98" s="5">
        <f t="shared" si="108"/>
        <v>0</v>
      </c>
      <c r="AL98" s="41" t="e">
        <f t="shared" si="109"/>
        <v>#REF!</v>
      </c>
      <c r="AM98" s="33" t="e">
        <f t="shared" si="110"/>
        <v>#REF!</v>
      </c>
    </row>
    <row r="99" spans="1:39" ht="16.5">
      <c r="A99" s="14"/>
      <c r="B99" s="61" t="str">
        <f>IF(ISNA(VLOOKUP(A99,'Licenciés Jeunes 2023'!A:C,3,0)),"",VLOOKUP(A99,'Licenciés Jeunes 2023'!A:C,3,0))</f>
        <v/>
      </c>
      <c r="C99" s="32" t="str">
        <f>IF(ISNA(VLOOKUP(A99,'Licenciés Jeunes 2023'!A:C,2,0)),"",VLOOKUP(A99,'Licenciés Jeunes 2023'!A:C,2,0))</f>
        <v/>
      </c>
      <c r="D99" s="32" t="str">
        <f>IF(ISNA(VLOOKUP(A99,'Licenciés Jeunes 2023'!A:F,6,0)),"",VLOOKUP(A99,'Licenciés Jeunes 2023'!A:F,6,0))</f>
        <v/>
      </c>
      <c r="E99" s="6"/>
      <c r="F99" s="2">
        <f>IF(E$2="Bike &amp; Run",IF(ISNA(VLOOKUP(E99,Paramètres!$B$3:$C$56,2,FALSE)),0,VLOOKUP(E99,Paramètres!$B$3:$C$56,2,FALSE)*Paramètres!$K$3),IF(OR(E99="",OR($D99="",$D99="NL",$D99="HORS LIGUE")),0,VLOOKUP(IF(OR(E99="",OR($D99="",$D99="NL",$D99="HORS LIGUE")),"",COUNTIFS($D$5:$D$72,"&lt;&gt;"&amp;"",$D$5:$D$72,"&lt;&gt;"&amp;"NL",$D$5:$D$72,"&lt;&gt;"&amp;"HORS LIGUE",E$5:E$72,"&lt;"&amp;E99)+1),Paramètres!$B$3:$C$56,2,FALSE)*Paramètres!$K$3))</f>
        <v>0</v>
      </c>
      <c r="G99" s="4"/>
      <c r="H99" s="2">
        <f>IF(G$2="Bike &amp; Run",IF(ISNA(VLOOKUP(G99,Paramètres!$B$3:$C$56,2,FALSE)),0,VLOOKUP(G99,Paramètres!$B$3:$C$56,2,FALSE)*Paramètres!$K$4),IF(OR(G99="",OR($D99="",$D99="NL",$D99="HORS LIGUE")),0,VLOOKUP(IF(OR(G99="",OR($D99="",$D99="NL",$D99="HORS LIGUE")),"",COUNTIFS($D$5:$D$72,"&lt;&gt;"&amp;"",$D$5:$D$72,"&lt;&gt;"&amp;"NL",$D$5:$D$72,"&lt;&gt;"&amp;"HORS LIGUE",G$5:G$72,"&lt;"&amp;G99)+1),Paramètres!$B$3:$C$56,2,FALSE)*Paramètres!$K$4))</f>
        <v>0</v>
      </c>
      <c r="I99" s="36"/>
      <c r="J99" s="2">
        <f>IF(I$2="Bike &amp; Run",IF(ISNA(VLOOKUP(I99,Paramètres!$B$3:$C$56,2,FALSE)),0,VLOOKUP(I99,Paramètres!$B$3:$C$56,2,FALSE)*Paramètres!$K$5),IF(OR(I99="",OR($D99="",$D99="NL",$D99="HORS LIGUE")),0,VLOOKUP(IF(OR(I99="",OR($D99="",$D99="NL",$D99="HORS LIGUE")),"",COUNTIFS($D$5:$D$72,"&lt;&gt;"&amp;"",$D$5:$D$72,"&lt;&gt;"&amp;"NL",$D$5:$D$72,"&lt;&gt;"&amp;"HORS LIGUE",I$5:I$72,"&lt;"&amp;I99)+1),Paramètres!$B$3:$C$56,2,FALSE)*Paramètres!$K$5))</f>
        <v>0</v>
      </c>
      <c r="K99" s="4"/>
      <c r="L99" s="2">
        <f>IF(K$2="Bike &amp; Run",IF(ISNA(VLOOKUP(K99,Paramètres!$B$3:$C$56,2,FALSE)),0,VLOOKUP(K99,Paramètres!$B$3:$C$56,2,FALSE)*Paramètres!$K$6),IF(OR(K99="",OR($D99="",$D99="NL",$D99="HORS LIGUE")),0,VLOOKUP(IF(OR(K99="",OR($D99="",$D99="NL",$D99="HORS LIGUE")),"",COUNTIFS($D$5:$D$72,"&lt;&gt;"&amp;"",$D$5:$D$72,"&lt;&gt;"&amp;"NL",$D$5:$D$72,"&lt;&gt;"&amp;"HORS LIGUE",K$5:K$72,"&lt;"&amp;K99)+1),Paramètres!$B$3:$C$56,2,FALSE)*Paramètres!$K$6))</f>
        <v>0</v>
      </c>
      <c r="M99" s="4"/>
      <c r="N99" s="2">
        <f>IF(M$2="Bike &amp; Run",IF(ISNA(VLOOKUP(M99,Paramètres!$B$3:$C$56,2,FALSE)),0,VLOOKUP(M99,Paramètres!$B$3:$C$56,2,FALSE)*Paramètres!$K$7),IF(OR(M99="",OR($D99="",$D99="NL",$D99="HORS LIGUE")),0,VLOOKUP(IF(OR(M99="",OR($D99="",$D99="NL",$D99="HORS LIGUE")),"",COUNTIFS($D$5:$D$72,"&lt;&gt;"&amp;"",$D$5:$D$72,"&lt;&gt;"&amp;"NL",$D$5:$D$72,"&lt;&gt;"&amp;"HORS LIGUE",M$5:M$72,"&lt;"&amp;M99)+1),Paramètres!$B$3:$C$56,2,FALSE)*Paramètres!$K$7))</f>
        <v>0</v>
      </c>
      <c r="O99" s="46"/>
      <c r="P99" s="2">
        <f>IF(O$2="Bike &amp; Run",IF(ISNA(VLOOKUP(O99,Paramètres!$B$3:$C$56,2,FALSE)),0,VLOOKUP(O99,Paramètres!$B$3:$C$56,2,FALSE)*Paramètres!$K$8),IF(OR(O99="",OR($D99="",$D99="NL",$D99="HORS LIGUE")),0,VLOOKUP(IF(OR(O99="",OR($D99="",$D99="NL",$D99="HORS LIGUE")),"",COUNTIFS($D$5:$D$72,"&lt;&gt;"&amp;"",$D$5:$D$72,"&lt;&gt;"&amp;"NL",$D$5:$D$72,"&lt;&gt;"&amp;"HORS LIGUE",O$5:O$72,"&lt;"&amp;O99)+1),Paramètres!$B$3:$C$56,2,FALSE)*Paramètres!$K$8))</f>
        <v>0</v>
      </c>
      <c r="Q99" s="46"/>
      <c r="R99" s="2">
        <f>IF(Q$2="Bike &amp; Run",IF(ISNA(VLOOKUP(Q99,Paramètres!$B$3:$C$56,2,FALSE)),0,VLOOKUP(Q99,Paramètres!$B$3:$C$56,2,FALSE)*Paramètres!$K$9),IF(OR(Q99="",OR($D99="",$D99="NL",$D99="HORS LIGUE")),0,VLOOKUP(IF(OR(Q99="",OR($D99="",$D99="NL",$D99="HORS LIGUE")),"",COUNTIFS($D$5:$D$72,"&lt;&gt;"&amp;"",$D$5:$D$72,"&lt;&gt;"&amp;"NL",$D$5:$D$72,"&lt;&gt;"&amp;"HORS LIGUE",Q$5:Q$72,"&lt;"&amp;Q99)+1),Paramètres!$B$3:$C$56,2,FALSE)*Paramètres!$K$9))</f>
        <v>0</v>
      </c>
      <c r="S99" s="46"/>
      <c r="T99" s="2">
        <f>IF(S$2="Bike &amp; Run",IF(ISNA(VLOOKUP(S99,Paramètres!$B$3:$C$56,2,FALSE)),0,VLOOKUP(S99,Paramètres!$B$3:$C$56,2,FALSE)*Paramètres!$K$10),IF(OR(S99="",OR($D99="",$D99="NL",$D99="HORS LIGUE")),0,VLOOKUP(IF(OR(S99="",OR($D99="",$D99="NL",$D99="HORS LIGUE")),"",COUNTIFS($D$5:$D$72,"&lt;&gt;"&amp;"",$D$5:$D$72,"&lt;&gt;"&amp;"NL",$D$5:$D$72,"&lt;&gt;"&amp;"HORS LIGUE",S$5:S$72,"&lt;"&amp;S99)+1),Paramètres!$B$3:$C$56,2,FALSE)*Paramètres!$K$10))</f>
        <v>0</v>
      </c>
      <c r="U99" s="46"/>
      <c r="V99" s="2">
        <f>IF(U$2="Bike &amp; Run",IF(ISNA(VLOOKUP(U99,Paramètres!$B$3:$C$56,2,FALSE)),0,VLOOKUP(U99,Paramètres!$B$3:$C$56,2,FALSE)*Paramètres!$K$11),IF(OR(U99="",OR($D99="",$D99="NL",$D99="HORS LIGUE")),0,VLOOKUP(IF(OR(U99="",OR($D99="",$D99="NL",$D99="HORS LIGUE")),"",COUNTIFS($D$5:$D$72,"&lt;&gt;"&amp;"",$D$5:$D$72,"&lt;&gt;"&amp;"NL",$D$5:$D$72,"&lt;&gt;"&amp;"HORS LIGUE",U$5:U$72,"&lt;"&amp;U99)+1),Paramètres!$B$3:$C$56,2,FALSE)*Paramètres!$K$11))</f>
        <v>0</v>
      </c>
      <c r="W99" s="46"/>
      <c r="X99" s="2">
        <f>IF(W$2="Bike &amp; Run",IF(ISNA(VLOOKUP(W99,Paramètres!$B$3:$C$56,2,FALSE)),0,VLOOKUP(W99,Paramètres!$B$3:$C$56,2,FALSE)*Paramètres!$K$12),IF(OR(W99="",OR($D99="",$D99="NL",$D99="HORS LIGUE")),0,VLOOKUP(IF(OR(W99="",OR($D99="",$D99="NL",$D99="HORS LIGUE")),"",COUNTIFS($D$5:$D$72,"&lt;&gt;"&amp;"",$D$5:$D$72,"&lt;&gt;"&amp;"NL",$D$5:$D$72,"&lt;&gt;"&amp;"HORS LIGUE",W$5:W$72,"&lt;"&amp;W99)+1),Paramètres!$B$3:$C$56,2,FALSE)*Paramètres!$K$12))</f>
        <v>0</v>
      </c>
      <c r="Y99" s="46"/>
      <c r="Z99" s="2">
        <f>IF(Y$2="Bike &amp; Run",IF(ISNA(VLOOKUP(Y99,Paramètres!$B$3:$C$56,2,FALSE)),0,VLOOKUP(Y99,Paramètres!$B$3:$C$56,2,FALSE)*Paramètres!$K$13),IF(OR(Y99="",OR($D99="",$D99="NL",$D99="HORS LIGUE")),0,VLOOKUP(IF(OR(Y99="",OR($D99="",$D99="NL",$D99="HORS LIGUE")),"",COUNTIFS($D$5:$D$72,"&lt;&gt;"&amp;"",$D$5:$D$72,"&lt;&gt;"&amp;"NL",$D$5:$D$72,"&lt;&gt;"&amp;"HORS LIGUE",Y$5:Y$72,"&lt;"&amp;Y99)+1),Paramètres!$B$3:$C$56,2,FALSE)*Paramètres!$K$13))</f>
        <v>0</v>
      </c>
      <c r="AA99" s="46"/>
      <c r="AB99" s="2">
        <f>IF(AA$2="Bike &amp; Run",IF(ISNA(VLOOKUP(AA99,Paramètres!$B$3:$C$56,2,FALSE)),0,VLOOKUP(AA99,Paramètres!$B$3:$C$56,2,FALSE)*Paramètres!$K$14),IF(OR(AA99="",OR($D99="",$D99="NL",$D99="HORS LIGUE")),0,VLOOKUP(IF(OR(AA99="",OR($D99="",$D99="NL",$D99="HORS LIGUE")),"",COUNTIFS($D$5:$D$72,"&lt;&gt;"&amp;"",$D$5:$D$72,"&lt;&gt;"&amp;"NL",$D$5:$D$72,"&lt;&gt;"&amp;"HORS LIGUE",AA$5:AA$72,"&lt;"&amp;AA99)+1),Paramètres!$B$3:$C$56,2,FALSE)*Paramètres!$K$14))</f>
        <v>0</v>
      </c>
      <c r="AC99" s="46"/>
      <c r="AD99" s="2">
        <f>IF(AC$2="Bike &amp; Run",IF(ISNA(VLOOKUP(AC99,Paramètres!$B$3:$C$56,2,FALSE)),0,VLOOKUP(AC99,Paramètres!$B$3:$C$56,2,FALSE)*Paramètres!$K$15),IF(OR(AC99="",OR($D99="",$D99="NL",$D99="HORS LIGUE")),0,VLOOKUP(IF(OR(AC99="",OR($D99="",$D99="NL",$D99="HORS LIGUE")),"",COUNTIFS($D$5:$D$72,"&lt;&gt;"&amp;"",$D$5:$D$72,"&lt;&gt;"&amp;"NL",$D$5:$D$72,"&lt;&gt;"&amp;"HORS LIGUE",AC$5:AC$72,"&lt;"&amp;AC99)+1),Paramètres!$B$3:$C$56,2,FALSE)*Paramètres!$K$15))</f>
        <v>0</v>
      </c>
      <c r="AE99" s="46"/>
      <c r="AF99" s="2">
        <f>IF(AE$2="Bike &amp; Run",IF(ISNA(VLOOKUP(AE99,Paramètres!$B$3:$C$56,2,FALSE)),0,VLOOKUP(AE99,Paramètres!$B$3:$C$56,2,FALSE)*Paramètres!$K$16),IF(OR(AE99="",OR($D99="",$D99="NL",$D99="HORS LIGUE")),0,VLOOKUP(IF(OR(AE99="",OR($D99="",$D99="NL",$D99="HORS LIGUE")),"",COUNTIFS($D$5:$D$72,"&lt;&gt;"&amp;"",$D$5:$D$72,"&lt;&gt;"&amp;"NL",$D$5:$D$72,"&lt;&gt;"&amp;"HORS LIGUE",AE$5:AE$72,"&lt;"&amp;AE99)+1),Paramètres!$B$3:$C$56,2,FALSE)*Paramètres!$K$16))</f>
        <v>0</v>
      </c>
      <c r="AG99" s="46"/>
      <c r="AH99" s="2">
        <f>IF(AG$2="Bike &amp; Run",IF(ISNA(VLOOKUP(AG99,Paramètres!$B$3:$C$56,2,FALSE)),0,VLOOKUP(AG99,Paramètres!$B$3:$C$56,2,FALSE)*Paramètres!$K$17),IF(OR(AG99="",OR($D99="",$D99="NL",$D99="HORS LIGUE")),0,VLOOKUP(IF(OR(AG99="",OR($D99="",$D99="NL",$D99="HORS LIGUE")),"",COUNTIFS($D$5:$D$72,"&lt;&gt;"&amp;"",$D$5:$D$72,"&lt;&gt;"&amp;"NL",$D$5:$D$72,"&lt;&gt;"&amp;"HORS LIGUE",AG$5:AG$72,"&lt;"&amp;AG99)+1),Paramètres!$B$3:$C$56,2,FALSE)*Paramètres!$K$17))</f>
        <v>0</v>
      </c>
      <c r="AI99" s="40">
        <f t="shared" si="106"/>
        <v>0</v>
      </c>
      <c r="AJ99" s="3" t="str">
        <f t="shared" si="107"/>
        <v/>
      </c>
      <c r="AK99" s="5">
        <f t="shared" si="108"/>
        <v>0</v>
      </c>
      <c r="AL99" s="41" t="e">
        <f t="shared" si="109"/>
        <v>#REF!</v>
      </c>
      <c r="AM99" s="33" t="e">
        <f t="shared" si="110"/>
        <v>#REF!</v>
      </c>
    </row>
    <row r="100" spans="1:39" ht="16.5">
      <c r="A100" s="14"/>
      <c r="B100" s="61" t="str">
        <f>IF(ISNA(VLOOKUP(A100,'Licenciés Jeunes 2023'!A:C,3,0)),"",VLOOKUP(A100,'Licenciés Jeunes 2023'!A:C,3,0))</f>
        <v/>
      </c>
      <c r="C100" s="32" t="str">
        <f>IF(ISNA(VLOOKUP(A100,'Licenciés Jeunes 2023'!A:C,2,0)),"",VLOOKUP(A100,'Licenciés Jeunes 2023'!A:C,2,0))</f>
        <v/>
      </c>
      <c r="D100" s="32" t="str">
        <f>IF(ISNA(VLOOKUP(A100,'Licenciés Jeunes 2023'!A:F,6,0)),"",VLOOKUP(A100,'Licenciés Jeunes 2023'!A:F,6,0))</f>
        <v/>
      </c>
      <c r="E100" s="6"/>
      <c r="F100" s="2">
        <f>IF(E$2="Bike &amp; Run",IF(ISNA(VLOOKUP(E100,Paramètres!$B$3:$C$56,2,FALSE)),0,VLOOKUP(E100,Paramètres!$B$3:$C$56,2,FALSE)*Paramètres!$K$3),IF(OR(E100="",OR($D100="",$D100="NL",$D100="HORS LIGUE")),0,VLOOKUP(IF(OR(E100="",OR($D100="",$D100="NL",$D100="HORS LIGUE")),"",COUNTIFS($D$5:$D$72,"&lt;&gt;"&amp;"",$D$5:$D$72,"&lt;&gt;"&amp;"NL",$D$5:$D$72,"&lt;&gt;"&amp;"HORS LIGUE",E$5:E$72,"&lt;"&amp;E100)+1),Paramètres!$B$3:$C$56,2,FALSE)*Paramètres!$K$3))</f>
        <v>0</v>
      </c>
      <c r="G100" s="4"/>
      <c r="H100" s="2">
        <f>IF(G$2="Bike &amp; Run",IF(ISNA(VLOOKUP(G100,Paramètres!$B$3:$C$56,2,FALSE)),0,VLOOKUP(G100,Paramètres!$B$3:$C$56,2,FALSE)*Paramètres!$K$4),IF(OR(G100="",OR($D100="",$D100="NL",$D100="HORS LIGUE")),0,VLOOKUP(IF(OR(G100="",OR($D100="",$D100="NL",$D100="HORS LIGUE")),"",COUNTIFS($D$5:$D$72,"&lt;&gt;"&amp;"",$D$5:$D$72,"&lt;&gt;"&amp;"NL",$D$5:$D$72,"&lt;&gt;"&amp;"HORS LIGUE",G$5:G$72,"&lt;"&amp;G100)+1),Paramètres!$B$3:$C$56,2,FALSE)*Paramètres!$K$4))</f>
        <v>0</v>
      </c>
      <c r="I100" s="36"/>
      <c r="J100" s="2">
        <f>IF(I$2="Bike &amp; Run",IF(ISNA(VLOOKUP(I100,Paramètres!$B$3:$C$56,2,FALSE)),0,VLOOKUP(I100,Paramètres!$B$3:$C$56,2,FALSE)*Paramètres!$K$5),IF(OR(I100="",OR($D100="",$D100="NL",$D100="HORS LIGUE")),0,VLOOKUP(IF(OR(I100="",OR($D100="",$D100="NL",$D100="HORS LIGUE")),"",COUNTIFS($D$5:$D$72,"&lt;&gt;"&amp;"",$D$5:$D$72,"&lt;&gt;"&amp;"NL",$D$5:$D$72,"&lt;&gt;"&amp;"HORS LIGUE",I$5:I$72,"&lt;"&amp;I100)+1),Paramètres!$B$3:$C$56,2,FALSE)*Paramètres!$K$5))</f>
        <v>0</v>
      </c>
      <c r="K100" s="4"/>
      <c r="L100" s="2">
        <f>IF(K$2="Bike &amp; Run",IF(ISNA(VLOOKUP(K100,Paramètres!$B$3:$C$56,2,FALSE)),0,VLOOKUP(K100,Paramètres!$B$3:$C$56,2,FALSE)*Paramètres!$K$6),IF(OR(K100="",OR($D100="",$D100="NL",$D100="HORS LIGUE")),0,VLOOKUP(IF(OR(K100="",OR($D100="",$D100="NL",$D100="HORS LIGUE")),"",COUNTIFS($D$5:$D$72,"&lt;&gt;"&amp;"",$D$5:$D$72,"&lt;&gt;"&amp;"NL",$D$5:$D$72,"&lt;&gt;"&amp;"HORS LIGUE",K$5:K$72,"&lt;"&amp;K100)+1),Paramètres!$B$3:$C$56,2,FALSE)*Paramètres!$K$6))</f>
        <v>0</v>
      </c>
      <c r="M100" s="4"/>
      <c r="N100" s="2">
        <f>IF(M$2="Bike &amp; Run",IF(ISNA(VLOOKUP(M100,Paramètres!$B$3:$C$56,2,FALSE)),0,VLOOKUP(M100,Paramètres!$B$3:$C$56,2,FALSE)*Paramètres!$K$7),IF(OR(M100="",OR($D100="",$D100="NL",$D100="HORS LIGUE")),0,VLOOKUP(IF(OR(M100="",OR($D100="",$D100="NL",$D100="HORS LIGUE")),"",COUNTIFS($D$5:$D$72,"&lt;&gt;"&amp;"",$D$5:$D$72,"&lt;&gt;"&amp;"NL",$D$5:$D$72,"&lt;&gt;"&amp;"HORS LIGUE",M$5:M$72,"&lt;"&amp;M100)+1),Paramètres!$B$3:$C$56,2,FALSE)*Paramètres!$K$7))</f>
        <v>0</v>
      </c>
      <c r="O100" s="46"/>
      <c r="P100" s="2">
        <f>IF(O$2="Bike &amp; Run",IF(ISNA(VLOOKUP(O100,Paramètres!$B$3:$C$56,2,FALSE)),0,VLOOKUP(O100,Paramètres!$B$3:$C$56,2,FALSE)*Paramètres!$K$8),IF(OR(O100="",OR($D100="",$D100="NL",$D100="HORS LIGUE")),0,VLOOKUP(IF(OR(O100="",OR($D100="",$D100="NL",$D100="HORS LIGUE")),"",COUNTIFS($D$5:$D$72,"&lt;&gt;"&amp;"",$D$5:$D$72,"&lt;&gt;"&amp;"NL",$D$5:$D$72,"&lt;&gt;"&amp;"HORS LIGUE",O$5:O$72,"&lt;"&amp;O100)+1),Paramètres!$B$3:$C$56,2,FALSE)*Paramètres!$K$8))</f>
        <v>0</v>
      </c>
      <c r="Q100" s="46"/>
      <c r="R100" s="2">
        <f>IF(Q$2="Bike &amp; Run",IF(ISNA(VLOOKUP(Q100,Paramètres!$B$3:$C$56,2,FALSE)),0,VLOOKUP(Q100,Paramètres!$B$3:$C$56,2,FALSE)*Paramètres!$K$9),IF(OR(Q100="",OR($D100="",$D100="NL",$D100="HORS LIGUE")),0,VLOOKUP(IF(OR(Q100="",OR($D100="",$D100="NL",$D100="HORS LIGUE")),"",COUNTIFS($D$5:$D$72,"&lt;&gt;"&amp;"",$D$5:$D$72,"&lt;&gt;"&amp;"NL",$D$5:$D$72,"&lt;&gt;"&amp;"HORS LIGUE",Q$5:Q$72,"&lt;"&amp;Q100)+1),Paramètres!$B$3:$C$56,2,FALSE)*Paramètres!$K$9))</f>
        <v>0</v>
      </c>
      <c r="S100" s="46"/>
      <c r="T100" s="2">
        <f>IF(S$2="Bike &amp; Run",IF(ISNA(VLOOKUP(S100,Paramètres!$B$3:$C$56,2,FALSE)),0,VLOOKUP(S100,Paramètres!$B$3:$C$56,2,FALSE)*Paramètres!$K$10),IF(OR(S100="",OR($D100="",$D100="NL",$D100="HORS LIGUE")),0,VLOOKUP(IF(OR(S100="",OR($D100="",$D100="NL",$D100="HORS LIGUE")),"",COUNTIFS($D$5:$D$72,"&lt;&gt;"&amp;"",$D$5:$D$72,"&lt;&gt;"&amp;"NL",$D$5:$D$72,"&lt;&gt;"&amp;"HORS LIGUE",S$5:S$72,"&lt;"&amp;S100)+1),Paramètres!$B$3:$C$56,2,FALSE)*Paramètres!$K$10))</f>
        <v>0</v>
      </c>
      <c r="U100" s="46"/>
      <c r="V100" s="2">
        <f>IF(U$2="Bike &amp; Run",IF(ISNA(VLOOKUP(U100,Paramètres!$B$3:$C$56,2,FALSE)),0,VLOOKUP(U100,Paramètres!$B$3:$C$56,2,FALSE)*Paramètres!$K$11),IF(OR(U100="",OR($D100="",$D100="NL",$D100="HORS LIGUE")),0,VLOOKUP(IF(OR(U100="",OR($D100="",$D100="NL",$D100="HORS LIGUE")),"",COUNTIFS($D$5:$D$72,"&lt;&gt;"&amp;"",$D$5:$D$72,"&lt;&gt;"&amp;"NL",$D$5:$D$72,"&lt;&gt;"&amp;"HORS LIGUE",U$5:U$72,"&lt;"&amp;U100)+1),Paramètres!$B$3:$C$56,2,FALSE)*Paramètres!$K$11))</f>
        <v>0</v>
      </c>
      <c r="W100" s="46"/>
      <c r="X100" s="2">
        <f>IF(W$2="Bike &amp; Run",IF(ISNA(VLOOKUP(W100,Paramètres!$B$3:$C$56,2,FALSE)),0,VLOOKUP(W100,Paramètres!$B$3:$C$56,2,FALSE)*Paramètres!$K$12),IF(OR(W100="",OR($D100="",$D100="NL",$D100="HORS LIGUE")),0,VLOOKUP(IF(OR(W100="",OR($D100="",$D100="NL",$D100="HORS LIGUE")),"",COUNTIFS($D$5:$D$72,"&lt;&gt;"&amp;"",$D$5:$D$72,"&lt;&gt;"&amp;"NL",$D$5:$D$72,"&lt;&gt;"&amp;"HORS LIGUE",W$5:W$72,"&lt;"&amp;W100)+1),Paramètres!$B$3:$C$56,2,FALSE)*Paramètres!$K$12))</f>
        <v>0</v>
      </c>
      <c r="Y100" s="46"/>
      <c r="Z100" s="2">
        <f>IF(Y$2="Bike &amp; Run",IF(ISNA(VLOOKUP(Y100,Paramètres!$B$3:$C$56,2,FALSE)),0,VLOOKUP(Y100,Paramètres!$B$3:$C$56,2,FALSE)*Paramètres!$K$13),IF(OR(Y100="",OR($D100="",$D100="NL",$D100="HORS LIGUE")),0,VLOOKUP(IF(OR(Y100="",OR($D100="",$D100="NL",$D100="HORS LIGUE")),"",COUNTIFS($D$5:$D$72,"&lt;&gt;"&amp;"",$D$5:$D$72,"&lt;&gt;"&amp;"NL",$D$5:$D$72,"&lt;&gt;"&amp;"HORS LIGUE",Y$5:Y$72,"&lt;"&amp;Y100)+1),Paramètres!$B$3:$C$56,2,FALSE)*Paramètres!$K$13))</f>
        <v>0</v>
      </c>
      <c r="AA100" s="46"/>
      <c r="AB100" s="2">
        <f>IF(AA$2="Bike &amp; Run",IF(ISNA(VLOOKUP(AA100,Paramètres!$B$3:$C$56,2,FALSE)),0,VLOOKUP(AA100,Paramètres!$B$3:$C$56,2,FALSE)*Paramètres!$K$14),IF(OR(AA100="",OR($D100="",$D100="NL",$D100="HORS LIGUE")),0,VLOOKUP(IF(OR(AA100="",OR($D100="",$D100="NL",$D100="HORS LIGUE")),"",COUNTIFS($D$5:$D$72,"&lt;&gt;"&amp;"",$D$5:$D$72,"&lt;&gt;"&amp;"NL",$D$5:$D$72,"&lt;&gt;"&amp;"HORS LIGUE",AA$5:AA$72,"&lt;"&amp;AA100)+1),Paramètres!$B$3:$C$56,2,FALSE)*Paramètres!$K$14))</f>
        <v>0</v>
      </c>
      <c r="AC100" s="46"/>
      <c r="AD100" s="2">
        <f>IF(AC$2="Bike &amp; Run",IF(ISNA(VLOOKUP(AC100,Paramètres!$B$3:$C$56,2,FALSE)),0,VLOOKUP(AC100,Paramètres!$B$3:$C$56,2,FALSE)*Paramètres!$K$15),IF(OR(AC100="",OR($D100="",$D100="NL",$D100="HORS LIGUE")),0,VLOOKUP(IF(OR(AC100="",OR($D100="",$D100="NL",$D100="HORS LIGUE")),"",COUNTIFS($D$5:$D$72,"&lt;&gt;"&amp;"",$D$5:$D$72,"&lt;&gt;"&amp;"NL",$D$5:$D$72,"&lt;&gt;"&amp;"HORS LIGUE",AC$5:AC$72,"&lt;"&amp;AC100)+1),Paramètres!$B$3:$C$56,2,FALSE)*Paramètres!$K$15))</f>
        <v>0</v>
      </c>
      <c r="AE100" s="46"/>
      <c r="AF100" s="2">
        <f>IF(AE$2="Bike &amp; Run",IF(ISNA(VLOOKUP(AE100,Paramètres!$B$3:$C$56,2,FALSE)),0,VLOOKUP(AE100,Paramètres!$B$3:$C$56,2,FALSE)*Paramètres!$K$16),IF(OR(AE100="",OR($D100="",$D100="NL",$D100="HORS LIGUE")),0,VLOOKUP(IF(OR(AE100="",OR($D100="",$D100="NL",$D100="HORS LIGUE")),"",COUNTIFS($D$5:$D$72,"&lt;&gt;"&amp;"",$D$5:$D$72,"&lt;&gt;"&amp;"NL",$D$5:$D$72,"&lt;&gt;"&amp;"HORS LIGUE",AE$5:AE$72,"&lt;"&amp;AE100)+1),Paramètres!$B$3:$C$56,2,FALSE)*Paramètres!$K$16))</f>
        <v>0</v>
      </c>
      <c r="AG100" s="46"/>
      <c r="AH100" s="2">
        <f>IF(AG$2="Bike &amp; Run",IF(ISNA(VLOOKUP(AG100,Paramètres!$B$3:$C$56,2,FALSE)),0,VLOOKUP(AG100,Paramètres!$B$3:$C$56,2,FALSE)*Paramètres!$K$17),IF(OR(AG100="",OR($D100="",$D100="NL",$D100="HORS LIGUE")),0,VLOOKUP(IF(OR(AG100="",OR($D100="",$D100="NL",$D100="HORS LIGUE")),"",COUNTIFS($D$5:$D$72,"&lt;&gt;"&amp;"",$D$5:$D$72,"&lt;&gt;"&amp;"NL",$D$5:$D$72,"&lt;&gt;"&amp;"HORS LIGUE",AG$5:AG$72,"&lt;"&amp;AG100)+1),Paramètres!$B$3:$C$56,2,FALSE)*Paramètres!$K$17))</f>
        <v>0</v>
      </c>
      <c r="AI100" s="40">
        <f t="shared" si="106"/>
        <v>0</v>
      </c>
      <c r="AJ100" s="3" t="str">
        <f t="shared" si="107"/>
        <v/>
      </c>
      <c r="AK100" s="5">
        <f t="shared" si="108"/>
        <v>0</v>
      </c>
      <c r="AL100" s="41" t="e">
        <f t="shared" si="109"/>
        <v>#REF!</v>
      </c>
      <c r="AM100" s="33" t="e">
        <f t="shared" si="110"/>
        <v>#REF!</v>
      </c>
    </row>
    <row r="101" spans="1:39" ht="16.5">
      <c r="A101" s="14"/>
      <c r="B101" s="61" t="str">
        <f>IF(ISNA(VLOOKUP(A101,'Licenciés Jeunes 2023'!A:C,3,0)),"",VLOOKUP(A101,'Licenciés Jeunes 2023'!A:C,3,0))</f>
        <v/>
      </c>
      <c r="C101" s="32" t="str">
        <f>IF(ISNA(VLOOKUP(A101,'Licenciés Jeunes 2023'!A:C,2,0)),"",VLOOKUP(A101,'Licenciés Jeunes 2023'!A:C,2,0))</f>
        <v/>
      </c>
      <c r="D101" s="32" t="str">
        <f>IF(ISNA(VLOOKUP(A101,'Licenciés Jeunes 2023'!A:F,6,0)),"",VLOOKUP(A101,'Licenciés Jeunes 2023'!A:F,6,0))</f>
        <v/>
      </c>
      <c r="E101" s="6"/>
      <c r="F101" s="2">
        <f>IF(E$2="Bike &amp; Run",IF(ISNA(VLOOKUP(E101,Paramètres!$B$3:$C$56,2,FALSE)),0,VLOOKUP(E101,Paramètres!$B$3:$C$56,2,FALSE)*Paramètres!$K$3),IF(OR(E101="",OR($D101="",$D101="NL",$D101="HORS LIGUE")),0,VLOOKUP(IF(OR(E101="",OR($D101="",$D101="NL",$D101="HORS LIGUE")),"",COUNTIFS($D$5:$D$72,"&lt;&gt;"&amp;"",$D$5:$D$72,"&lt;&gt;"&amp;"NL",$D$5:$D$72,"&lt;&gt;"&amp;"HORS LIGUE",E$5:E$72,"&lt;"&amp;E101)+1),Paramètres!$B$3:$C$56,2,FALSE)*Paramètres!$K$3))</f>
        <v>0</v>
      </c>
      <c r="G101" s="4"/>
      <c r="H101" s="2">
        <f>IF(G$2="Bike &amp; Run",IF(ISNA(VLOOKUP(G101,Paramètres!$B$3:$C$56,2,FALSE)),0,VLOOKUP(G101,Paramètres!$B$3:$C$56,2,FALSE)*Paramètres!$K$4),IF(OR(G101="",OR($D101="",$D101="NL",$D101="HORS LIGUE")),0,VLOOKUP(IF(OR(G101="",OR($D101="",$D101="NL",$D101="HORS LIGUE")),"",COUNTIFS($D$5:$D$72,"&lt;&gt;"&amp;"",$D$5:$D$72,"&lt;&gt;"&amp;"NL",$D$5:$D$72,"&lt;&gt;"&amp;"HORS LIGUE",G$5:G$72,"&lt;"&amp;G101)+1),Paramètres!$B$3:$C$56,2,FALSE)*Paramètres!$K$4))</f>
        <v>0</v>
      </c>
      <c r="I101" s="36"/>
      <c r="J101" s="2">
        <f>IF(I$2="Bike &amp; Run",IF(ISNA(VLOOKUP(I101,Paramètres!$B$3:$C$56,2,FALSE)),0,VLOOKUP(I101,Paramètres!$B$3:$C$56,2,FALSE)*Paramètres!$K$5),IF(OR(I101="",OR($D101="",$D101="NL",$D101="HORS LIGUE")),0,VLOOKUP(IF(OR(I101="",OR($D101="",$D101="NL",$D101="HORS LIGUE")),"",COUNTIFS($D$5:$D$72,"&lt;&gt;"&amp;"",$D$5:$D$72,"&lt;&gt;"&amp;"NL",$D$5:$D$72,"&lt;&gt;"&amp;"HORS LIGUE",I$5:I$72,"&lt;"&amp;I101)+1),Paramètres!$B$3:$C$56,2,FALSE)*Paramètres!$K$5))</f>
        <v>0</v>
      </c>
      <c r="K101" s="4"/>
      <c r="L101" s="2">
        <f>IF(K$2="Bike &amp; Run",IF(ISNA(VLOOKUP(K101,Paramètres!$B$3:$C$56,2,FALSE)),0,VLOOKUP(K101,Paramètres!$B$3:$C$56,2,FALSE)*Paramètres!$K$6),IF(OR(K101="",OR($D101="",$D101="NL",$D101="HORS LIGUE")),0,VLOOKUP(IF(OR(K101="",OR($D101="",$D101="NL",$D101="HORS LIGUE")),"",COUNTIFS($D$5:$D$72,"&lt;&gt;"&amp;"",$D$5:$D$72,"&lt;&gt;"&amp;"NL",$D$5:$D$72,"&lt;&gt;"&amp;"HORS LIGUE",K$5:K$72,"&lt;"&amp;K101)+1),Paramètres!$B$3:$C$56,2,FALSE)*Paramètres!$K$6))</f>
        <v>0</v>
      </c>
      <c r="M101" s="4"/>
      <c r="N101" s="2">
        <f>IF(M$2="Bike &amp; Run",IF(ISNA(VLOOKUP(M101,Paramètres!$B$3:$C$56,2,FALSE)),0,VLOOKUP(M101,Paramètres!$B$3:$C$56,2,FALSE)*Paramètres!$K$7),IF(OR(M101="",OR($D101="",$D101="NL",$D101="HORS LIGUE")),0,VLOOKUP(IF(OR(M101="",OR($D101="",$D101="NL",$D101="HORS LIGUE")),"",COUNTIFS($D$5:$D$72,"&lt;&gt;"&amp;"",$D$5:$D$72,"&lt;&gt;"&amp;"NL",$D$5:$D$72,"&lt;&gt;"&amp;"HORS LIGUE",M$5:M$72,"&lt;"&amp;M101)+1),Paramètres!$B$3:$C$56,2,FALSE)*Paramètres!$K$7))</f>
        <v>0</v>
      </c>
      <c r="O101" s="46"/>
      <c r="P101" s="2">
        <f>IF(O$2="Bike &amp; Run",IF(ISNA(VLOOKUP(O101,Paramètres!$B$3:$C$56,2,FALSE)),0,VLOOKUP(O101,Paramètres!$B$3:$C$56,2,FALSE)*Paramètres!$K$8),IF(OR(O101="",OR($D101="",$D101="NL",$D101="HORS LIGUE")),0,VLOOKUP(IF(OR(O101="",OR($D101="",$D101="NL",$D101="HORS LIGUE")),"",COUNTIFS($D$5:$D$72,"&lt;&gt;"&amp;"",$D$5:$D$72,"&lt;&gt;"&amp;"NL",$D$5:$D$72,"&lt;&gt;"&amp;"HORS LIGUE",O$5:O$72,"&lt;"&amp;O101)+1),Paramètres!$B$3:$C$56,2,FALSE)*Paramètres!$K$8))</f>
        <v>0</v>
      </c>
      <c r="Q101" s="46"/>
      <c r="R101" s="2">
        <f>IF(Q$2="Bike &amp; Run",IF(ISNA(VLOOKUP(Q101,Paramètres!$B$3:$C$56,2,FALSE)),0,VLOOKUP(Q101,Paramètres!$B$3:$C$56,2,FALSE)*Paramètres!$K$9),IF(OR(Q101="",OR($D101="",$D101="NL",$D101="HORS LIGUE")),0,VLOOKUP(IF(OR(Q101="",OR($D101="",$D101="NL",$D101="HORS LIGUE")),"",COUNTIFS($D$5:$D$72,"&lt;&gt;"&amp;"",$D$5:$D$72,"&lt;&gt;"&amp;"NL",$D$5:$D$72,"&lt;&gt;"&amp;"HORS LIGUE",Q$5:Q$72,"&lt;"&amp;Q101)+1),Paramètres!$B$3:$C$56,2,FALSE)*Paramètres!$K$9))</f>
        <v>0</v>
      </c>
      <c r="S101" s="46"/>
      <c r="T101" s="2">
        <f>IF(S$2="Bike &amp; Run",IF(ISNA(VLOOKUP(S101,Paramètres!$B$3:$C$56,2,FALSE)),0,VLOOKUP(S101,Paramètres!$B$3:$C$56,2,FALSE)*Paramètres!$K$10),IF(OR(S101="",OR($D101="",$D101="NL",$D101="HORS LIGUE")),0,VLOOKUP(IF(OR(S101="",OR($D101="",$D101="NL",$D101="HORS LIGUE")),"",COUNTIFS($D$5:$D$72,"&lt;&gt;"&amp;"",$D$5:$D$72,"&lt;&gt;"&amp;"NL",$D$5:$D$72,"&lt;&gt;"&amp;"HORS LIGUE",S$5:S$72,"&lt;"&amp;S101)+1),Paramètres!$B$3:$C$56,2,FALSE)*Paramètres!$K$10))</f>
        <v>0</v>
      </c>
      <c r="U101" s="46"/>
      <c r="V101" s="2">
        <f>IF(U$2="Bike &amp; Run",IF(ISNA(VLOOKUP(U101,Paramètres!$B$3:$C$56,2,FALSE)),0,VLOOKUP(U101,Paramètres!$B$3:$C$56,2,FALSE)*Paramètres!$K$11),IF(OR(U101="",OR($D101="",$D101="NL",$D101="HORS LIGUE")),0,VLOOKUP(IF(OR(U101="",OR($D101="",$D101="NL",$D101="HORS LIGUE")),"",COUNTIFS($D$5:$D$72,"&lt;&gt;"&amp;"",$D$5:$D$72,"&lt;&gt;"&amp;"NL",$D$5:$D$72,"&lt;&gt;"&amp;"HORS LIGUE",U$5:U$72,"&lt;"&amp;U101)+1),Paramètres!$B$3:$C$56,2,FALSE)*Paramètres!$K$11))</f>
        <v>0</v>
      </c>
      <c r="W101" s="46"/>
      <c r="X101" s="2">
        <f>IF(W$2="Bike &amp; Run",IF(ISNA(VLOOKUP(W101,Paramètres!$B$3:$C$56,2,FALSE)),0,VLOOKUP(W101,Paramètres!$B$3:$C$56,2,FALSE)*Paramètres!$K$12),IF(OR(W101="",OR($D101="",$D101="NL",$D101="HORS LIGUE")),0,VLOOKUP(IF(OR(W101="",OR($D101="",$D101="NL",$D101="HORS LIGUE")),"",COUNTIFS($D$5:$D$72,"&lt;&gt;"&amp;"",$D$5:$D$72,"&lt;&gt;"&amp;"NL",$D$5:$D$72,"&lt;&gt;"&amp;"HORS LIGUE",W$5:W$72,"&lt;"&amp;W101)+1),Paramètres!$B$3:$C$56,2,FALSE)*Paramètres!$K$12))</f>
        <v>0</v>
      </c>
      <c r="Y101" s="46"/>
      <c r="Z101" s="2">
        <f>IF(Y$2="Bike &amp; Run",IF(ISNA(VLOOKUP(Y101,Paramètres!$B$3:$C$56,2,FALSE)),0,VLOOKUP(Y101,Paramètres!$B$3:$C$56,2,FALSE)*Paramètres!$K$13),IF(OR(Y101="",OR($D101="",$D101="NL",$D101="HORS LIGUE")),0,VLOOKUP(IF(OR(Y101="",OR($D101="",$D101="NL",$D101="HORS LIGUE")),"",COUNTIFS($D$5:$D$72,"&lt;&gt;"&amp;"",$D$5:$D$72,"&lt;&gt;"&amp;"NL",$D$5:$D$72,"&lt;&gt;"&amp;"HORS LIGUE",Y$5:Y$72,"&lt;"&amp;Y101)+1),Paramètres!$B$3:$C$56,2,FALSE)*Paramètres!$K$13))</f>
        <v>0</v>
      </c>
      <c r="AA101" s="46"/>
      <c r="AB101" s="2">
        <f>IF(AA$2="Bike &amp; Run",IF(ISNA(VLOOKUP(AA101,Paramètres!$B$3:$C$56,2,FALSE)),0,VLOOKUP(AA101,Paramètres!$B$3:$C$56,2,FALSE)*Paramètres!$K$14),IF(OR(AA101="",OR($D101="",$D101="NL",$D101="HORS LIGUE")),0,VLOOKUP(IF(OR(AA101="",OR($D101="",$D101="NL",$D101="HORS LIGUE")),"",COUNTIFS($D$5:$D$72,"&lt;&gt;"&amp;"",$D$5:$D$72,"&lt;&gt;"&amp;"NL",$D$5:$D$72,"&lt;&gt;"&amp;"HORS LIGUE",AA$5:AA$72,"&lt;"&amp;AA101)+1),Paramètres!$B$3:$C$56,2,FALSE)*Paramètres!$K$14))</f>
        <v>0</v>
      </c>
      <c r="AC101" s="46"/>
      <c r="AD101" s="2">
        <f>IF(AC$2="Bike &amp; Run",IF(ISNA(VLOOKUP(AC101,Paramètres!$B$3:$C$56,2,FALSE)),0,VLOOKUP(AC101,Paramètres!$B$3:$C$56,2,FALSE)*Paramètres!$K$15),IF(OR(AC101="",OR($D101="",$D101="NL",$D101="HORS LIGUE")),0,VLOOKUP(IF(OR(AC101="",OR($D101="",$D101="NL",$D101="HORS LIGUE")),"",COUNTIFS($D$5:$D$72,"&lt;&gt;"&amp;"",$D$5:$D$72,"&lt;&gt;"&amp;"NL",$D$5:$D$72,"&lt;&gt;"&amp;"HORS LIGUE",AC$5:AC$72,"&lt;"&amp;AC101)+1),Paramètres!$B$3:$C$56,2,FALSE)*Paramètres!$K$15))</f>
        <v>0</v>
      </c>
      <c r="AE101" s="46"/>
      <c r="AF101" s="2">
        <f>IF(AE$2="Bike &amp; Run",IF(ISNA(VLOOKUP(AE101,Paramètres!$B$3:$C$56,2,FALSE)),0,VLOOKUP(AE101,Paramètres!$B$3:$C$56,2,FALSE)*Paramètres!$K$16),IF(OR(AE101="",OR($D101="",$D101="NL",$D101="HORS LIGUE")),0,VLOOKUP(IF(OR(AE101="",OR($D101="",$D101="NL",$D101="HORS LIGUE")),"",COUNTIFS($D$5:$D$72,"&lt;&gt;"&amp;"",$D$5:$D$72,"&lt;&gt;"&amp;"NL",$D$5:$D$72,"&lt;&gt;"&amp;"HORS LIGUE",AE$5:AE$72,"&lt;"&amp;AE101)+1),Paramètres!$B$3:$C$56,2,FALSE)*Paramètres!$K$16))</f>
        <v>0</v>
      </c>
      <c r="AG101" s="46"/>
      <c r="AH101" s="2">
        <f>IF(AG$2="Bike &amp; Run",IF(ISNA(VLOOKUP(AG101,Paramètres!$B$3:$C$56,2,FALSE)),0,VLOOKUP(AG101,Paramètres!$B$3:$C$56,2,FALSE)*Paramètres!$K$17),IF(OR(AG101="",OR($D101="",$D101="NL",$D101="HORS LIGUE")),0,VLOOKUP(IF(OR(AG101="",OR($D101="",$D101="NL",$D101="HORS LIGUE")),"",COUNTIFS($D$5:$D$72,"&lt;&gt;"&amp;"",$D$5:$D$72,"&lt;&gt;"&amp;"NL",$D$5:$D$72,"&lt;&gt;"&amp;"HORS LIGUE",AG$5:AG$72,"&lt;"&amp;AG101)+1),Paramètres!$B$3:$C$56,2,FALSE)*Paramètres!$K$17))</f>
        <v>0</v>
      </c>
      <c r="AI101" s="40">
        <f t="shared" ref="AI101" si="115">F101+H101+J101+L101+N101+P101+R101+T101+V101+X101+Z101+AB101+AD101+AF101+AH101</f>
        <v>0</v>
      </c>
      <c r="AJ101" s="3" t="str">
        <f t="shared" ref="AJ101" si="116">IF(AI101&lt;&gt;0,RANK(AI101,$AI$5:$AI$72),"")</f>
        <v/>
      </c>
      <c r="AK101" s="5">
        <f t="shared" si="108"/>
        <v>0</v>
      </c>
      <c r="AL101" s="41" t="e">
        <f t="shared" si="109"/>
        <v>#REF!</v>
      </c>
      <c r="AM101" s="33" t="e">
        <f t="shared" ref="AM101" si="117">IF(AL101&lt;&gt;0,RANK(AL101,$AL$5:$AL$72),"")</f>
        <v>#REF!</v>
      </c>
    </row>
  </sheetData>
  <sheetProtection selectLockedCells="1" selectUnlockedCells="1"/>
  <sortState xmlns:xlrd2="http://schemas.microsoft.com/office/spreadsheetml/2017/richdata2" ref="A5:AM101">
    <sortCondition ref="E15:E101"/>
  </sortState>
  <mergeCells count="52">
    <mergeCell ref="U1:V1"/>
    <mergeCell ref="A1:A3"/>
    <mergeCell ref="B1:C3"/>
    <mergeCell ref="D1:D3"/>
    <mergeCell ref="E1:F1"/>
    <mergeCell ref="G1:H1"/>
    <mergeCell ref="I1:J1"/>
    <mergeCell ref="K1:L1"/>
    <mergeCell ref="M1:N1"/>
    <mergeCell ref="O1:P1"/>
    <mergeCell ref="Q1:R1"/>
    <mergeCell ref="S1:T1"/>
    <mergeCell ref="O3:P3"/>
    <mergeCell ref="Q3:R3"/>
    <mergeCell ref="S3:T3"/>
    <mergeCell ref="E3:F3"/>
    <mergeCell ref="AI1:AM1"/>
    <mergeCell ref="E2:F2"/>
    <mergeCell ref="G2:H2"/>
    <mergeCell ref="I2:J2"/>
    <mergeCell ref="K2:L2"/>
    <mergeCell ref="M2:N2"/>
    <mergeCell ref="O2:P2"/>
    <mergeCell ref="Q2:R2"/>
    <mergeCell ref="S2:T2"/>
    <mergeCell ref="U2:V2"/>
    <mergeCell ref="W1:X1"/>
    <mergeCell ref="Y1:Z1"/>
    <mergeCell ref="AA1:AB1"/>
    <mergeCell ref="AC1:AD1"/>
    <mergeCell ref="AE1:AF1"/>
    <mergeCell ref="AG1:AH1"/>
    <mergeCell ref="G3:H3"/>
    <mergeCell ref="I3:J3"/>
    <mergeCell ref="K3:L3"/>
    <mergeCell ref="M3:N3"/>
    <mergeCell ref="AG3:AH3"/>
    <mergeCell ref="BD3:BR3"/>
    <mergeCell ref="U3:V3"/>
    <mergeCell ref="W3:X3"/>
    <mergeCell ref="Y3:Z3"/>
    <mergeCell ref="AA3:AB3"/>
    <mergeCell ref="AC3:AD3"/>
    <mergeCell ref="AE3:AF3"/>
    <mergeCell ref="AI2:AK3"/>
    <mergeCell ref="AL2:AM3"/>
    <mergeCell ref="AA2:AB2"/>
    <mergeCell ref="AC2:AD2"/>
    <mergeCell ref="AE2:AF2"/>
    <mergeCell ref="AG2:AH2"/>
    <mergeCell ref="W2:X2"/>
    <mergeCell ref="Y2:Z2"/>
  </mergeCells>
  <dataValidations count="2">
    <dataValidation type="list" allowBlank="1" showInputMessage="1" showErrorMessage="1" sqref="D5:D101" xr:uid="{00000000-0002-0000-0500-000000000000}">
      <formula1>liste_clubs</formula1>
    </dataValidation>
    <dataValidation type="list" allowBlank="1" showInputMessage="1" sqref="A5:A72" xr:uid="{00000000-0002-0000-0500-000001000000}">
      <formula1>IF(A5&lt;&gt;"",OFFSET(F_licences,MATCH(A5&amp;"*",F_licences,0)-1,,COUNTIF(F_licences,A5&amp;"*"),1),F_licences)</formula1>
    </dataValidation>
  </dataValidations>
  <pageMargins left="0.78749999999999998" right="0.78749999999999998" top="1.0249999999999999" bottom="1.0249999999999999" header="0.78749999999999998" footer="0.78749999999999998"/>
  <pageSetup paperSize="9" orientation="portrait" useFirstPageNumber="1" horizontalDpi="300" verticalDpi="300" r:id="rId1"/>
  <headerFooter alignWithMargins="0">
    <oddHeader>&amp;C&amp;A</oddHeader>
    <oddFooter>&amp;C&amp;"Calibri"&amp;11&amp;K000000Page &amp;P_x000D_&amp;1#&amp;"Calibri"&amp;10&amp;K0078D7C1 - Interne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Feuil41"/>
  <dimension ref="A1:BR148"/>
  <sheetViews>
    <sheetView workbookViewId="0">
      <selection activeCell="L12" sqref="L12"/>
    </sheetView>
  </sheetViews>
  <sheetFormatPr baseColWidth="10" defaultColWidth="11" defaultRowHeight="12.5"/>
  <cols>
    <col min="1" max="1" width="23.36328125" bestFit="1" customWidth="1"/>
    <col min="2" max="2" width="22.36328125" bestFit="1" customWidth="1"/>
    <col min="3" max="3" width="9.6328125" bestFit="1" customWidth="1"/>
    <col min="4" max="4" width="44.1796875" bestFit="1" customWidth="1"/>
    <col min="5" max="5" width="4.1796875" customWidth="1"/>
    <col min="6" max="6" width="7" customWidth="1"/>
    <col min="7" max="7" width="4.1796875" customWidth="1"/>
    <col min="8" max="8" width="7.36328125" customWidth="1"/>
    <col min="9" max="9" width="4.1796875" customWidth="1"/>
    <col min="10" max="10" width="7.36328125" customWidth="1"/>
    <col min="11" max="11" width="4.1796875" customWidth="1"/>
    <col min="12" max="12" width="7.36328125" customWidth="1"/>
    <col min="13" max="13" width="4.1796875" customWidth="1"/>
    <col min="14" max="14" width="7.36328125" customWidth="1"/>
    <col min="15" max="34" width="7.36328125" hidden="1" customWidth="1"/>
    <col min="35" max="40" width="11" customWidth="1"/>
    <col min="41" max="41" width="11" hidden="1" customWidth="1"/>
    <col min="42" max="70" width="0" hidden="1" customWidth="1"/>
  </cols>
  <sheetData>
    <row r="1" spans="1:70" ht="32.25" customHeight="1">
      <c r="A1" s="86"/>
      <c r="B1" s="89" t="s">
        <v>11</v>
      </c>
      <c r="C1" s="89"/>
      <c r="D1" s="92"/>
      <c r="E1" s="85">
        <f>IF(Paramètres!H3&lt;&gt;"",Paramètres!H3,"")</f>
        <v>44989</v>
      </c>
      <c r="F1" s="85"/>
      <c r="G1" s="85">
        <f>IF(Paramètres!H4&lt;&gt;"",Paramètres!H4,"")</f>
        <v>45011</v>
      </c>
      <c r="H1" s="85"/>
      <c r="I1" s="85">
        <f>IF(Paramètres!H5&lt;&gt;"",Paramètres!H5,"")</f>
        <v>45060</v>
      </c>
      <c r="J1" s="85"/>
      <c r="K1" s="85">
        <f>IF(Paramètres!H6&lt;&gt;"",Paramètres!H6,"")</f>
        <v>45103</v>
      </c>
      <c r="L1" s="85"/>
      <c r="M1" s="85">
        <f>IF(Paramètres!H7&lt;&gt;"",Paramètres!H7,"")</f>
        <v>44744</v>
      </c>
      <c r="N1" s="85"/>
      <c r="O1" s="79" t="str">
        <f>IF(Paramètres!H8&lt;&gt;"",Paramètres!H8,"")</f>
        <v/>
      </c>
      <c r="P1" s="80"/>
      <c r="Q1" s="79" t="str">
        <f>IF(Paramètres!H9&lt;&gt;"",Paramètres!H9,"")</f>
        <v/>
      </c>
      <c r="R1" s="80"/>
      <c r="S1" s="79" t="str">
        <f>IF(Paramètres!H10&lt;&gt;"",Paramètres!H10,"")</f>
        <v/>
      </c>
      <c r="T1" s="80"/>
      <c r="U1" s="79" t="str">
        <f>IF(Paramètres!H11&lt;&gt;"",Paramètres!H11,"")</f>
        <v/>
      </c>
      <c r="V1" s="80"/>
      <c r="W1" s="79" t="str">
        <f>IF(Paramètres!H12&lt;&gt;"",Paramètres!H12,"")</f>
        <v/>
      </c>
      <c r="X1" s="80"/>
      <c r="Y1" s="79" t="str">
        <f>IF(Paramètres!H13&lt;&gt;"",Paramètres!H13,"")</f>
        <v/>
      </c>
      <c r="Z1" s="80"/>
      <c r="AA1" s="79" t="str">
        <f>IF(Paramètres!H14&lt;&gt;"",Paramètres!H14,"")</f>
        <v/>
      </c>
      <c r="AB1" s="80"/>
      <c r="AC1" s="79" t="str">
        <f>IF(Paramètres!H15&lt;&gt;"",Paramètres!H15,"")</f>
        <v/>
      </c>
      <c r="AD1" s="80"/>
      <c r="AE1" s="79" t="str">
        <f>IF(Paramètres!H16&lt;&gt;"",Paramètres!H16,"")</f>
        <v/>
      </c>
      <c r="AF1" s="80"/>
      <c r="AG1" s="79" t="str">
        <f>IF(Paramètres!H17&lt;&gt;"",Paramètres!H17,"")</f>
        <v/>
      </c>
      <c r="AH1" s="95"/>
      <c r="AI1" s="84" t="s">
        <v>0</v>
      </c>
      <c r="AJ1" s="84"/>
      <c r="AK1" s="84"/>
      <c r="AL1" s="84"/>
      <c r="AM1" s="84"/>
    </row>
    <row r="2" spans="1:70" ht="32.25" customHeight="1">
      <c r="A2" s="87"/>
      <c r="B2" s="90"/>
      <c r="C2" s="90"/>
      <c r="D2" s="93"/>
      <c r="E2" s="79" t="s">
        <v>1176</v>
      </c>
      <c r="F2" s="80"/>
      <c r="G2" s="79" t="str">
        <f>IF(G1&lt;&gt;"",Paramètres!I4,"")</f>
        <v>Duathlon</v>
      </c>
      <c r="H2" s="80"/>
      <c r="I2" s="79" t="str">
        <f>IF(I1&lt;&gt;"",Paramètres!I5,"")</f>
        <v>Triathlon</v>
      </c>
      <c r="J2" s="80"/>
      <c r="K2" s="79" t="str">
        <f>IF(K1&lt;&gt;"",Paramètres!I6,"")</f>
        <v>Aquathlon</v>
      </c>
      <c r="L2" s="80"/>
      <c r="M2" s="79" t="str">
        <f>IF(M1&lt;&gt;"",Paramètres!I7,"")</f>
        <v>Aquathlon</v>
      </c>
      <c r="N2" s="80"/>
      <c r="O2" s="79" t="str">
        <f>IF(O1&lt;&gt;"",Paramètres!I8,"")</f>
        <v/>
      </c>
      <c r="P2" s="80"/>
      <c r="Q2" s="79" t="str">
        <f>IF(Q1&lt;&gt;"",Paramètres!I9,"")</f>
        <v/>
      </c>
      <c r="R2" s="80"/>
      <c r="S2" s="79" t="str">
        <f>IF(S1&lt;&gt;"",Paramètres!I10,"")</f>
        <v/>
      </c>
      <c r="T2" s="80"/>
      <c r="U2" s="79" t="str">
        <f>IF(U1&lt;&gt;"",Paramètres!I11,"")</f>
        <v/>
      </c>
      <c r="V2" s="80"/>
      <c r="W2" s="79" t="str">
        <f>IF(W1&lt;&gt;"",Paramètres!I12,"")</f>
        <v/>
      </c>
      <c r="X2" s="80"/>
      <c r="Y2" s="79" t="str">
        <f>IF(Y1&lt;&gt;"",Paramètres!I13,"")</f>
        <v/>
      </c>
      <c r="Z2" s="80"/>
      <c r="AA2" s="79" t="str">
        <f>IF(AA1&lt;&gt;"",Paramètres!I14,"")</f>
        <v/>
      </c>
      <c r="AB2" s="80"/>
      <c r="AC2" s="79" t="str">
        <f>IF(AC1&lt;&gt;"",Paramètres!I15,"")</f>
        <v/>
      </c>
      <c r="AD2" s="80"/>
      <c r="AE2" s="79" t="str">
        <f>IF(AE1&lt;&gt;"",Paramètres!I16,"")</f>
        <v/>
      </c>
      <c r="AF2" s="80"/>
      <c r="AG2" s="79" t="str">
        <f>IF(AG1&lt;&gt;"",Paramètres!I17,"")</f>
        <v/>
      </c>
      <c r="AH2" s="95"/>
      <c r="AI2" s="81" t="s">
        <v>401</v>
      </c>
      <c r="AJ2" s="81"/>
      <c r="AK2" s="81"/>
      <c r="AL2" s="82">
        <f>Paramètres!Q9</f>
        <v>4</v>
      </c>
      <c r="AM2" s="82"/>
    </row>
    <row r="3" spans="1:70" ht="44.25" customHeight="1">
      <c r="A3" s="88"/>
      <c r="B3" s="91"/>
      <c r="C3" s="91"/>
      <c r="D3" s="94"/>
      <c r="E3" s="79" t="str">
        <f>IF(E1&lt;&gt;"",Paramètres!J3,"")</f>
        <v>Joué-les-Tours (37)</v>
      </c>
      <c r="F3" s="80"/>
      <c r="G3" s="79" t="str">
        <f>IF(G1&lt;&gt;"",Paramètres!J4,"")</f>
        <v>Saint-Cyr-sur-Loire (37)</v>
      </c>
      <c r="H3" s="80"/>
      <c r="I3" s="79" t="str">
        <f>IF(I1&lt;&gt;"",Paramètres!J5,"")</f>
        <v>St Grégoire (35)</v>
      </c>
      <c r="J3" s="80"/>
      <c r="K3" s="79" t="str">
        <f>IF(K1&lt;&gt;"",Paramètres!J6,"")</f>
        <v>St Nazaire (44)</v>
      </c>
      <c r="L3" s="80"/>
      <c r="M3" s="79" t="str">
        <f>IF(M1&lt;&gt;"",Paramètres!J7,"")</f>
        <v>St Laurent Nouan (41)</v>
      </c>
      <c r="N3" s="80"/>
      <c r="O3" s="79" t="str">
        <f>IF(O1&lt;&gt;"",Paramètres!J8,"")</f>
        <v/>
      </c>
      <c r="P3" s="80"/>
      <c r="Q3" s="79" t="str">
        <f>IF(Q1&lt;&gt;"",Paramètres!J9,"")</f>
        <v/>
      </c>
      <c r="R3" s="80"/>
      <c r="S3" s="79" t="str">
        <f>IF(S1&lt;&gt;"",Paramètres!J10,"")</f>
        <v/>
      </c>
      <c r="T3" s="80"/>
      <c r="U3" s="79" t="str">
        <f>IF(U1&lt;&gt;"",Paramètres!J11,"")</f>
        <v/>
      </c>
      <c r="V3" s="80"/>
      <c r="W3" s="79" t="str">
        <f>IF(W1&lt;&gt;"",Paramètres!J12,"")</f>
        <v/>
      </c>
      <c r="X3" s="80"/>
      <c r="Y3" s="79" t="str">
        <f>IF(Y1&lt;&gt;"",Paramètres!J13,"")</f>
        <v/>
      </c>
      <c r="Z3" s="80"/>
      <c r="AA3" s="79" t="str">
        <f>IF(AA1&lt;&gt;"",Paramètres!J14,"")</f>
        <v/>
      </c>
      <c r="AB3" s="80"/>
      <c r="AC3" s="79" t="str">
        <f>IF(AC1&lt;&gt;"",Paramètres!J15,"")</f>
        <v/>
      </c>
      <c r="AD3" s="80"/>
      <c r="AE3" s="79" t="str">
        <f>IF(AE1&lt;&gt;"",Paramètres!J16,"")</f>
        <v/>
      </c>
      <c r="AF3" s="80"/>
      <c r="AG3" s="79" t="str">
        <f>IF(AG1&lt;&gt;"",Paramètres!J17,"")</f>
        <v/>
      </c>
      <c r="AH3" s="95"/>
      <c r="AI3" s="81"/>
      <c r="AJ3" s="81"/>
      <c r="AK3" s="81"/>
      <c r="AL3" s="82"/>
      <c r="AM3" s="82"/>
      <c r="BD3" s="78" t="s">
        <v>417</v>
      </c>
      <c r="BE3" s="78"/>
      <c r="BF3" s="78"/>
      <c r="BG3" s="78"/>
      <c r="BH3" s="78"/>
      <c r="BI3" s="78"/>
      <c r="BJ3" s="78"/>
      <c r="BK3" s="78"/>
      <c r="BL3" s="78"/>
      <c r="BM3" s="78"/>
      <c r="BN3" s="78"/>
      <c r="BO3" s="78"/>
      <c r="BP3" s="78"/>
      <c r="BQ3" s="78"/>
      <c r="BR3" s="78"/>
    </row>
    <row r="4" spans="1:70" ht="38.25" customHeight="1">
      <c r="A4" s="31" t="s">
        <v>308</v>
      </c>
      <c r="B4" s="31" t="s">
        <v>70</v>
      </c>
      <c r="C4" s="31" t="s">
        <v>1</v>
      </c>
      <c r="D4" s="31" t="s">
        <v>2</v>
      </c>
      <c r="E4" s="1" t="s">
        <v>3</v>
      </c>
      <c r="F4" s="2" t="s">
        <v>4</v>
      </c>
      <c r="G4" s="1" t="s">
        <v>3</v>
      </c>
      <c r="H4" s="2" t="s">
        <v>4</v>
      </c>
      <c r="I4" s="35" t="s">
        <v>3</v>
      </c>
      <c r="J4" s="2" t="s">
        <v>4</v>
      </c>
      <c r="K4" s="1" t="s">
        <v>3</v>
      </c>
      <c r="L4" s="2" t="s">
        <v>4</v>
      </c>
      <c r="M4" s="1" t="s">
        <v>3</v>
      </c>
      <c r="N4" s="2" t="s">
        <v>4</v>
      </c>
      <c r="O4" s="1" t="s">
        <v>3</v>
      </c>
      <c r="P4" s="2" t="s">
        <v>4</v>
      </c>
      <c r="Q4" s="1" t="s">
        <v>3</v>
      </c>
      <c r="R4" s="2" t="s">
        <v>4</v>
      </c>
      <c r="S4" s="1" t="s">
        <v>3</v>
      </c>
      <c r="T4" s="2" t="s">
        <v>4</v>
      </c>
      <c r="U4" s="1" t="s">
        <v>3</v>
      </c>
      <c r="V4" s="2" t="s">
        <v>4</v>
      </c>
      <c r="W4" s="1" t="s">
        <v>3</v>
      </c>
      <c r="X4" s="2" t="s">
        <v>4</v>
      </c>
      <c r="Y4" s="1" t="s">
        <v>3</v>
      </c>
      <c r="Z4" s="2" t="s">
        <v>4</v>
      </c>
      <c r="AA4" s="1" t="s">
        <v>3</v>
      </c>
      <c r="AB4" s="2" t="s">
        <v>4</v>
      </c>
      <c r="AC4" s="1" t="s">
        <v>3</v>
      </c>
      <c r="AD4" s="2" t="s">
        <v>4</v>
      </c>
      <c r="AE4" s="1" t="s">
        <v>3</v>
      </c>
      <c r="AF4" s="2" t="s">
        <v>4</v>
      </c>
      <c r="AG4" s="1" t="s">
        <v>3</v>
      </c>
      <c r="AH4" s="2" t="s">
        <v>4</v>
      </c>
      <c r="AI4" s="52" t="s">
        <v>5</v>
      </c>
      <c r="AJ4" s="53" t="s">
        <v>6</v>
      </c>
      <c r="AK4" s="54" t="s">
        <v>416</v>
      </c>
      <c r="AL4" s="55" t="str">
        <f>"PTS ("&amp;AL2&amp;" meilleurs résultats)"</f>
        <v>PTS (4 meilleurs résultats)</v>
      </c>
      <c r="AM4" s="56" t="str">
        <f>"CLT (" &amp; AL2 &amp;" meilleurs résultats)"</f>
        <v>CLT (4 meilleurs résultats)</v>
      </c>
      <c r="AO4" s="7" t="s">
        <v>47</v>
      </c>
      <c r="AP4" s="7" t="s">
        <v>48</v>
      </c>
      <c r="AQ4" s="7" t="s">
        <v>49</v>
      </c>
      <c r="AR4" s="7" t="s">
        <v>50</v>
      </c>
      <c r="AS4" s="7" t="s">
        <v>51</v>
      </c>
      <c r="AT4" s="7" t="s">
        <v>391</v>
      </c>
      <c r="AU4" s="7" t="s">
        <v>392</v>
      </c>
      <c r="AV4" s="7" t="s">
        <v>393</v>
      </c>
      <c r="AW4" s="7" t="s">
        <v>394</v>
      </c>
      <c r="AX4" s="7" t="s">
        <v>395</v>
      </c>
      <c r="AY4" s="7" t="s">
        <v>396</v>
      </c>
      <c r="AZ4" s="7" t="s">
        <v>397</v>
      </c>
      <c r="BA4" s="7" t="s">
        <v>398</v>
      </c>
      <c r="BB4" s="7" t="s">
        <v>399</v>
      </c>
      <c r="BC4" s="7" t="s">
        <v>400</v>
      </c>
      <c r="BD4" s="57">
        <v>1</v>
      </c>
      <c r="BE4" s="57">
        <v>2</v>
      </c>
      <c r="BF4" s="57">
        <v>3</v>
      </c>
      <c r="BG4" s="57">
        <v>4</v>
      </c>
      <c r="BH4" s="57">
        <v>5</v>
      </c>
      <c r="BI4" s="57">
        <v>6</v>
      </c>
      <c r="BJ4" s="57">
        <v>7</v>
      </c>
      <c r="BK4" s="57">
        <v>8</v>
      </c>
      <c r="BL4" s="57">
        <v>9</v>
      </c>
      <c r="BM4" s="57">
        <v>10</v>
      </c>
      <c r="BN4" s="57">
        <v>11</v>
      </c>
      <c r="BO4" s="57">
        <v>12</v>
      </c>
      <c r="BP4" s="57">
        <v>13</v>
      </c>
      <c r="BQ4" s="57">
        <v>14</v>
      </c>
      <c r="BR4" s="57">
        <v>15</v>
      </c>
    </row>
    <row r="5" spans="1:70" ht="16.5">
      <c r="A5" s="73" t="s">
        <v>1362</v>
      </c>
      <c r="B5" s="61" t="str">
        <f>IF(ISNA(VLOOKUP(A5,'Licenciés Jeunes 2023'!A:C,3,0)),"",VLOOKUP(A5,'Licenciés Jeunes 2023'!A:C,3,0))</f>
        <v>ABASSI ROUAULT</v>
      </c>
      <c r="C5" s="32" t="str">
        <f>IF(ISNA(VLOOKUP(A5,'Licenciés Jeunes 2023'!A:C,2,0)),"",VLOOKUP(A5,'Licenciés Jeunes 2023'!A:C,2,0))</f>
        <v>Laoza</v>
      </c>
      <c r="D5" s="32" t="str">
        <f>IF(ISNA(VLOOKUP(A5,'Licenciés Jeunes 2023'!A:F,6,0)),"",VLOOKUP(A5,'Licenciés Jeunes 2023'!A:F,6,0))</f>
        <v>C CHARTRES METROPOLE TRIATHLON</v>
      </c>
      <c r="E5" s="6">
        <v>1</v>
      </c>
      <c r="F5" s="2">
        <v>149</v>
      </c>
      <c r="G5" s="4">
        <v>1</v>
      </c>
      <c r="H5" s="2">
        <f>IF(G$2="Bike &amp; Run",IF(ISNA(VLOOKUP(G5,Paramètres!$B$3:$C$56,2,FALSE)),0,VLOOKUP(G5,Paramètres!$B$3:$C$56,2,FALSE)*Paramètres!$K$4),IF(OR(G5="",OR($D5="",$D5="NL",$D5="HORS LIGUE")),0,VLOOKUP(IF(OR(G5="",OR($D5="",$D5="NL",$D5="HORS LIGUE")),"",COUNTIFS($D$5:$D$72,"&lt;&gt;"&amp;"",$D$5:$D$72,"&lt;&gt;"&amp;"NL",$D$5:$D$72,"&lt;&gt;"&amp;"HORS LIGUE",G$5:G$72,"&lt;"&amp;G5)+1),Paramètres!$B$3:$C$56,2,FALSE)*Paramètres!$K$4))</f>
        <v>150</v>
      </c>
      <c r="I5" s="36"/>
      <c r="J5" s="2">
        <f>IF(I$2="Bike &amp; Run",IF(ISNA(VLOOKUP(I5,Paramètres!$B$3:$C$56,2,FALSE)),0,VLOOKUP(I5,Paramètres!$B$3:$C$56,2,FALSE)*Paramètres!$K$5),IF(OR(I5="",OR($D5="",$D5="NL",$D5="HORS LIGUE")),0,VLOOKUP(IF(OR(I5="",OR($D5="",$D5="NL",$D5="HORS LIGUE")),"",COUNTIFS($D$5:$D$72,"&lt;&gt;"&amp;"",$D$5:$D$72,"&lt;&gt;"&amp;"NL",$D$5:$D$72,"&lt;&gt;"&amp;"HORS LIGUE",I$5:I$72,"&lt;"&amp;I5)+1),Paramètres!$B$3:$C$56,2,FALSE)*Paramètres!$K$5))</f>
        <v>0</v>
      </c>
      <c r="K5" s="4"/>
      <c r="L5" s="2">
        <f>IF(K$2="Bike &amp; Run",IF(ISNA(VLOOKUP(K5,Paramètres!$B$3:$C$56,2,FALSE)),0,VLOOKUP(K5,Paramètres!$B$3:$C$56,2,FALSE)*Paramètres!$K$6),IF(OR(K5="",OR($D5="",$D5="NL",$D5="HORS LIGUE")),0,VLOOKUP(IF(OR(K5="",OR($D5="",$D5="NL",$D5="HORS LIGUE")),"",COUNTIFS($D$5:$D$72,"&lt;&gt;"&amp;"",$D$5:$D$72,"&lt;&gt;"&amp;"NL",$D$5:$D$72,"&lt;&gt;"&amp;"HORS LIGUE",K$5:K$72,"&lt;"&amp;K5)+1),Paramètres!$B$3:$C$56,2,FALSE)*Paramètres!$K$6))</f>
        <v>0</v>
      </c>
      <c r="M5" s="4"/>
      <c r="N5" s="2">
        <f>IF(M$2="Bike &amp; Run",IF(ISNA(VLOOKUP(M5,Paramètres!$B$3:$C$56,2,FALSE)),0,VLOOKUP(M5,Paramètres!$B$3:$C$56,2,FALSE)*Paramètres!$K$7),IF(OR(M5="",OR($D5="",$D5="NL",$D5="HORS LIGUE")),0,VLOOKUP(IF(OR(M5="",OR($D5="",$D5="NL",$D5="HORS LIGUE")),"",COUNTIFS($D$5:$D$72,"&lt;&gt;"&amp;"",$D$5:$D$72,"&lt;&gt;"&amp;"NL",$D$5:$D$72,"&lt;&gt;"&amp;"HORS LIGUE",M$5:M$72,"&lt;"&amp;M5)+1),Paramètres!$B$3:$C$56,2,FALSE)*Paramètres!$K$7))</f>
        <v>0</v>
      </c>
      <c r="O5" s="46"/>
      <c r="P5" s="2">
        <f>IF(O$2="Bike &amp; Run",IF(ISNA(VLOOKUP(O5,Paramètres!$B$3:$C$56,2,FALSE)),0,VLOOKUP(O5,Paramètres!$B$3:$C$56,2,FALSE)*Paramètres!$K$8),IF(OR(O5="",OR($D5="",$D5="NL",$D5="HORS LIGUE")),0,VLOOKUP(IF(OR(O5="",OR($D5="",$D5="NL",$D5="HORS LIGUE")),"",COUNTIFS($D$5:$D$72,"&lt;&gt;"&amp;"",$D$5:$D$72,"&lt;&gt;"&amp;"NL",$D$5:$D$72,"&lt;&gt;"&amp;"HORS LIGUE",O$5:O$72,"&lt;"&amp;O5)+1),Paramètres!$B$3:$C$56,2,FALSE)*Paramètres!$K$8))</f>
        <v>0</v>
      </c>
      <c r="Q5" s="46"/>
      <c r="R5" s="2">
        <f>IF(Q$2="Bike &amp; Run",IF(ISNA(VLOOKUP(Q5,Paramètres!$B$3:$C$56,2,FALSE)),0,VLOOKUP(Q5,Paramètres!$B$3:$C$56,2,FALSE)*Paramètres!$K$9),IF(OR(Q5="",OR($D5="",$D5="NL",$D5="HORS LIGUE")),0,VLOOKUP(IF(OR(Q5="",OR($D5="",$D5="NL",$D5="HORS LIGUE")),"",COUNTIFS($D$5:$D$72,"&lt;&gt;"&amp;"",$D$5:$D$72,"&lt;&gt;"&amp;"NL",$D$5:$D$72,"&lt;&gt;"&amp;"HORS LIGUE",Q$5:Q$72,"&lt;"&amp;Q5)+1),Paramètres!$B$3:$C$56,2,FALSE)*Paramètres!$K$9))</f>
        <v>0</v>
      </c>
      <c r="S5" s="46"/>
      <c r="T5" s="2">
        <f>IF(S$2="Bike &amp; Run",IF(ISNA(VLOOKUP(S5,Paramètres!$B$3:$C$56,2,FALSE)),0,VLOOKUP(S5,Paramètres!$B$3:$C$56,2,FALSE)*Paramètres!$K$10),IF(OR(S5="",OR($D5="",$D5="NL",$D5="HORS LIGUE")),0,VLOOKUP(IF(OR(S5="",OR($D5="",$D5="NL",$D5="HORS LIGUE")),"",COUNTIFS($D$5:$D$72,"&lt;&gt;"&amp;"",$D$5:$D$72,"&lt;&gt;"&amp;"NL",$D$5:$D$72,"&lt;&gt;"&amp;"HORS LIGUE",S$5:S$72,"&lt;"&amp;S5)+1),Paramètres!$B$3:$C$56,2,FALSE)*Paramètres!$K$10))</f>
        <v>0</v>
      </c>
      <c r="U5" s="46"/>
      <c r="V5" s="2">
        <f>IF(U$2="Bike &amp; Run",IF(ISNA(VLOOKUP(U5,Paramètres!$B$3:$C$56,2,FALSE)),0,VLOOKUP(U5,Paramètres!$B$3:$C$56,2,FALSE)*Paramètres!$K$11),IF(OR(U5="",OR($D5="",$D5="NL",$D5="HORS LIGUE")),0,VLOOKUP(IF(OR(U5="",OR($D5="",$D5="NL",$D5="HORS LIGUE")),"",COUNTIFS($D$5:$D$72,"&lt;&gt;"&amp;"",$D$5:$D$72,"&lt;&gt;"&amp;"NL",$D$5:$D$72,"&lt;&gt;"&amp;"HORS LIGUE",U$5:U$72,"&lt;"&amp;U5)+1),Paramètres!$B$3:$C$56,2,FALSE)*Paramètres!$K$11))</f>
        <v>0</v>
      </c>
      <c r="W5" s="46"/>
      <c r="X5" s="2">
        <f>IF(W$2="Bike &amp; Run",IF(ISNA(VLOOKUP(W5,Paramètres!$B$3:$C$56,2,FALSE)),0,VLOOKUP(W5,Paramètres!$B$3:$C$56,2,FALSE)*Paramètres!$K$12),IF(OR(W5="",OR($D5="",$D5="NL",$D5="HORS LIGUE")),0,VLOOKUP(IF(OR(W5="",OR($D5="",$D5="NL",$D5="HORS LIGUE")),"",COUNTIFS($D$5:$D$72,"&lt;&gt;"&amp;"",$D$5:$D$72,"&lt;&gt;"&amp;"NL",$D$5:$D$72,"&lt;&gt;"&amp;"HORS LIGUE",W$5:W$72,"&lt;"&amp;W5)+1),Paramètres!$B$3:$C$56,2,FALSE)*Paramètres!$K$12))</f>
        <v>0</v>
      </c>
      <c r="Y5" s="46"/>
      <c r="Z5" s="2">
        <f>IF(Y$2="Bike &amp; Run",IF(ISNA(VLOOKUP(Y5,Paramètres!$B$3:$C$56,2,FALSE)),0,VLOOKUP(Y5,Paramètres!$B$3:$C$56,2,FALSE)*Paramètres!$K$13),IF(OR(Y5="",OR($D5="",$D5="NL",$D5="HORS LIGUE")),0,VLOOKUP(IF(OR(Y5="",OR($D5="",$D5="NL",$D5="HORS LIGUE")),"",COUNTIFS($D$5:$D$72,"&lt;&gt;"&amp;"",$D$5:$D$72,"&lt;&gt;"&amp;"NL",$D$5:$D$72,"&lt;&gt;"&amp;"HORS LIGUE",Y$5:Y$72,"&lt;"&amp;Y5)+1),Paramètres!$B$3:$C$56,2,FALSE)*Paramètres!$K$13))</f>
        <v>0</v>
      </c>
      <c r="AA5" s="46"/>
      <c r="AB5" s="2">
        <f>IF(AA$2="Bike &amp; Run",IF(ISNA(VLOOKUP(AA5,Paramètres!$B$3:$C$56,2,FALSE)),0,VLOOKUP(AA5,Paramètres!$B$3:$C$56,2,FALSE)*Paramètres!$K$14),IF(OR(AA5="",OR($D5="",$D5="NL",$D5="HORS LIGUE")),0,VLOOKUP(IF(OR(AA5="",OR($D5="",$D5="NL",$D5="HORS LIGUE")),"",COUNTIFS($D$5:$D$72,"&lt;&gt;"&amp;"",$D$5:$D$72,"&lt;&gt;"&amp;"NL",$D$5:$D$72,"&lt;&gt;"&amp;"HORS LIGUE",AA$5:AA$72,"&lt;"&amp;AA5)+1),Paramètres!$B$3:$C$56,2,FALSE)*Paramètres!$K$14))</f>
        <v>0</v>
      </c>
      <c r="AC5" s="46"/>
      <c r="AD5" s="2">
        <f>IF(AC$2="Bike &amp; Run",IF(ISNA(VLOOKUP(AC5,Paramètres!$B$3:$C$56,2,FALSE)),0,VLOOKUP(AC5,Paramètres!$B$3:$C$56,2,FALSE)*Paramètres!$K$15),IF(OR(AC5="",OR($D5="",$D5="NL",$D5="HORS LIGUE")),0,VLOOKUP(IF(OR(AC5="",OR($D5="",$D5="NL",$D5="HORS LIGUE")),"",COUNTIFS($D$5:$D$72,"&lt;&gt;"&amp;"",$D$5:$D$72,"&lt;&gt;"&amp;"NL",$D$5:$D$72,"&lt;&gt;"&amp;"HORS LIGUE",AC$5:AC$72,"&lt;"&amp;AC5)+1),Paramètres!$B$3:$C$56,2,FALSE)*Paramètres!$K$15))</f>
        <v>0</v>
      </c>
      <c r="AE5" s="46"/>
      <c r="AF5" s="2">
        <f>IF(AE$2="Bike &amp; Run",IF(ISNA(VLOOKUP(AE5,Paramètres!$B$3:$C$56,2,FALSE)),0,VLOOKUP(AE5,Paramètres!$B$3:$C$56,2,FALSE)*Paramètres!$K$16),IF(OR(AE5="",OR($D5="",$D5="NL",$D5="HORS LIGUE")),0,VLOOKUP(IF(OR(AE5="",OR($D5="",$D5="NL",$D5="HORS LIGUE")),"",COUNTIFS($D$5:$D$72,"&lt;&gt;"&amp;"",$D$5:$D$72,"&lt;&gt;"&amp;"NL",$D$5:$D$72,"&lt;&gt;"&amp;"HORS LIGUE",AE$5:AE$72,"&lt;"&amp;AE5)+1),Paramètres!$B$3:$C$56,2,FALSE)*Paramètres!$K$16))</f>
        <v>0</v>
      </c>
      <c r="AG5" s="46"/>
      <c r="AH5" s="2">
        <f>IF(AG$2="Bike &amp; Run",IF(ISNA(VLOOKUP(AG5,Paramètres!$B$3:$C$56,2,FALSE)),0,VLOOKUP(AG5,Paramètres!$B$3:$C$56,2,FALSE)*Paramètres!$K$17),IF(OR(AG5="",OR($D5="",$D5="NL",$D5="HORS LIGUE")),0,VLOOKUP(IF(OR(AG5="",OR($D5="",$D5="NL",$D5="HORS LIGUE")),"",COUNTIFS($D$5:$D$72,"&lt;&gt;"&amp;"",$D$5:$D$72,"&lt;&gt;"&amp;"NL",$D$5:$D$72,"&lt;&gt;"&amp;"HORS LIGUE",AG$5:AG$72,"&lt;"&amp;AG5)+1),Paramètres!$B$3:$C$56,2,FALSE)*Paramètres!$K$17))</f>
        <v>0</v>
      </c>
      <c r="AI5" s="40">
        <f t="shared" ref="AI5:AI36" si="0">F5+H5+J5+L5+N5+P5+R5+T5+V5+X5+Z5+AB5+AD5+AF5+AH5</f>
        <v>299</v>
      </c>
      <c r="AJ5" s="3">
        <f t="shared" ref="AJ5:AJ36" si="1">IF(AI5&lt;&gt;0,RANK(AI5,$AI$5:$AI$72),"")</f>
        <v>1</v>
      </c>
      <c r="AK5" s="5">
        <f t="shared" ref="AK5:AK36" si="2">COUNTA(E5,G5,I5,K5,M5,O5,Q5,S5,U5,W5,Y5,AA5,AC5,AE5,AG5)</f>
        <v>2</v>
      </c>
      <c r="AL5" s="41">
        <f t="shared" ref="AL5:AL36" si="3">HLOOKUP($AL$2,$BD$4:$BR$72,ROW(A5)-3,FALSE)</f>
        <v>299</v>
      </c>
      <c r="AM5" s="33">
        <f t="shared" ref="AM5:AM36" si="4">IF(AL5&lt;&gt;0,RANK(AL5,$AL$5:$AL$72),"")</f>
        <v>1</v>
      </c>
      <c r="AO5" s="22">
        <f t="shared" ref="AO5:AO36" si="5">F5</f>
        <v>149</v>
      </c>
      <c r="AP5">
        <f t="shared" ref="AP5:AP36" si="6">H5</f>
        <v>150</v>
      </c>
      <c r="AQ5">
        <f t="shared" ref="AQ5:AQ36" si="7">J5</f>
        <v>0</v>
      </c>
      <c r="AR5">
        <f t="shared" ref="AR5:AR36" si="8">L5</f>
        <v>0</v>
      </c>
      <c r="AS5">
        <f t="shared" ref="AS5:AS36" si="9">N5</f>
        <v>0</v>
      </c>
      <c r="AT5">
        <f t="shared" ref="AT5:AT36" si="10">P5</f>
        <v>0</v>
      </c>
      <c r="AU5">
        <f t="shared" ref="AU5:AU36" si="11">R5</f>
        <v>0</v>
      </c>
      <c r="AV5">
        <f t="shared" ref="AV5:AV36" si="12">T5</f>
        <v>0</v>
      </c>
      <c r="AW5">
        <f t="shared" ref="AW5:AW36" si="13">V5</f>
        <v>0</v>
      </c>
      <c r="AX5">
        <f t="shared" ref="AX5:AX36" si="14">X5</f>
        <v>0</v>
      </c>
      <c r="AY5">
        <f t="shared" ref="AY5:AY36" si="15">Z5</f>
        <v>0</v>
      </c>
      <c r="AZ5">
        <f t="shared" ref="AZ5:AZ36" si="16">AB5</f>
        <v>0</v>
      </c>
      <c r="BA5">
        <f t="shared" ref="BA5:BA36" si="17">AD5</f>
        <v>0</v>
      </c>
      <c r="BB5">
        <f t="shared" ref="BB5:BB36" si="18">AF5</f>
        <v>0</v>
      </c>
      <c r="BC5">
        <f t="shared" ref="BC5:BC36" si="19">AH5</f>
        <v>0</v>
      </c>
      <c r="BD5">
        <f t="shared" ref="BD5:BD36" si="20">LARGE($AO5:$BC5,BD$4)</f>
        <v>150</v>
      </c>
      <c r="BE5" s="22">
        <f t="shared" ref="BE5:BR5" si="21">BD5+LARGE($AO5:$BC5,BE$4)</f>
        <v>299</v>
      </c>
      <c r="BF5" s="22">
        <f t="shared" si="21"/>
        <v>299</v>
      </c>
      <c r="BG5" s="22">
        <f t="shared" si="21"/>
        <v>299</v>
      </c>
      <c r="BH5" s="22">
        <f t="shared" si="21"/>
        <v>299</v>
      </c>
      <c r="BI5" s="22">
        <f t="shared" si="21"/>
        <v>299</v>
      </c>
      <c r="BJ5" s="22">
        <f t="shared" si="21"/>
        <v>299</v>
      </c>
      <c r="BK5" s="22">
        <f t="shared" si="21"/>
        <v>299</v>
      </c>
      <c r="BL5" s="22">
        <f t="shared" si="21"/>
        <v>299</v>
      </c>
      <c r="BM5" s="22">
        <f t="shared" si="21"/>
        <v>299</v>
      </c>
      <c r="BN5" s="22">
        <f t="shared" si="21"/>
        <v>299</v>
      </c>
      <c r="BO5" s="22">
        <f t="shared" si="21"/>
        <v>299</v>
      </c>
      <c r="BP5" s="22">
        <f t="shared" si="21"/>
        <v>299</v>
      </c>
      <c r="BQ5" s="22">
        <f t="shared" si="21"/>
        <v>299</v>
      </c>
      <c r="BR5" s="22">
        <f t="shared" si="21"/>
        <v>299</v>
      </c>
    </row>
    <row r="6" spans="1:70" ht="16.5">
      <c r="A6" s="73" t="s">
        <v>1509</v>
      </c>
      <c r="B6" s="61" t="str">
        <f>IF(ISNA(VLOOKUP(A6,'Licenciés Jeunes 2023'!A:C,3,0)),"",VLOOKUP(A6,'Licenciés Jeunes 2023'!A:C,3,0))</f>
        <v>FARRAS</v>
      </c>
      <c r="C6" s="32" t="str">
        <f>IF(ISNA(VLOOKUP(A6,'Licenciés Jeunes 2023'!A:C,2,0)),"",VLOOKUP(A6,'Licenciés Jeunes 2023'!A:C,2,0))</f>
        <v xml:space="preserve">Leonie </v>
      </c>
      <c r="D6" s="32" t="str">
        <f>IF(ISNA(VLOOKUP(A6,'Licenciés Jeunes 2023'!A:F,6,0)),"",VLOOKUP(A6,'Licenciés Jeunes 2023'!A:F,6,0))</f>
        <v>T.C. JOUE LES TOURS</v>
      </c>
      <c r="E6" s="6">
        <v>3</v>
      </c>
      <c r="F6" s="2">
        <v>123</v>
      </c>
      <c r="G6" s="4">
        <v>2</v>
      </c>
      <c r="H6" s="2">
        <f>IF(G$2="Bike &amp; Run",IF(ISNA(VLOOKUP(G6,Paramètres!$B$3:$C$56,2,FALSE)),0,VLOOKUP(G6,Paramètres!$B$3:$C$56,2,FALSE)*Paramètres!$K$4),IF(OR(G6="",OR($D6="",$D6="NL",$D6="HORS LIGUE")),0,VLOOKUP(IF(OR(G6="",OR($D6="",$D6="NL",$D6="HORS LIGUE")),"",COUNTIFS($D$5:$D$72,"&lt;&gt;"&amp;"",$D$5:$D$72,"&lt;&gt;"&amp;"NL",$D$5:$D$72,"&lt;&gt;"&amp;"HORS LIGUE",G$5:G$72,"&lt;"&amp;G6)+1),Paramètres!$B$3:$C$56,2,FALSE)*Paramètres!$K$4))</f>
        <v>120</v>
      </c>
      <c r="I6" s="36"/>
      <c r="J6" s="2">
        <f>IF(I$2="Bike &amp; Run",IF(ISNA(VLOOKUP(I6,Paramètres!$B$3:$C$56,2,FALSE)),0,VLOOKUP(I6,Paramètres!$B$3:$C$56,2,FALSE)*Paramètres!$K$5),IF(OR(I6="",OR($D6="",$D6="NL",$D6="HORS LIGUE")),0,VLOOKUP(IF(OR(I6="",OR($D6="",$D6="NL",$D6="HORS LIGUE")),"",COUNTIFS($D$5:$D$72,"&lt;&gt;"&amp;"",$D$5:$D$72,"&lt;&gt;"&amp;"NL",$D$5:$D$72,"&lt;&gt;"&amp;"HORS LIGUE",I$5:I$72,"&lt;"&amp;I6)+1),Paramètres!$B$3:$C$56,2,FALSE)*Paramètres!$K$5))</f>
        <v>0</v>
      </c>
      <c r="K6" s="4"/>
      <c r="L6" s="2">
        <f>IF(K$2="Bike &amp; Run",IF(ISNA(VLOOKUP(K6,Paramètres!$B$3:$C$56,2,FALSE)),0,VLOOKUP(K6,Paramètres!$B$3:$C$56,2,FALSE)*Paramètres!$K$6),IF(OR(K6="",OR($D6="",$D6="NL",$D6="HORS LIGUE")),0,VLOOKUP(IF(OR(K6="",OR($D6="",$D6="NL",$D6="HORS LIGUE")),"",COUNTIFS($D$5:$D$72,"&lt;&gt;"&amp;"",$D$5:$D$72,"&lt;&gt;"&amp;"NL",$D$5:$D$72,"&lt;&gt;"&amp;"HORS LIGUE",K$5:K$72,"&lt;"&amp;K6)+1),Paramètres!$B$3:$C$56,2,FALSE)*Paramètres!$K$6))</f>
        <v>0</v>
      </c>
      <c r="M6" s="4"/>
      <c r="N6" s="2">
        <f>IF(M$2="Bike &amp; Run",IF(ISNA(VLOOKUP(M6,Paramètres!$B$3:$C$56,2,FALSE)),0,VLOOKUP(M6,Paramètres!$B$3:$C$56,2,FALSE)*Paramètres!$K$7),IF(OR(M6="",OR($D6="",$D6="NL",$D6="HORS LIGUE")),0,VLOOKUP(IF(OR(M6="",OR($D6="",$D6="NL",$D6="HORS LIGUE")),"",COUNTIFS($D$5:$D$72,"&lt;&gt;"&amp;"",$D$5:$D$72,"&lt;&gt;"&amp;"NL",$D$5:$D$72,"&lt;&gt;"&amp;"HORS LIGUE",M$5:M$72,"&lt;"&amp;M6)+1),Paramètres!$B$3:$C$56,2,FALSE)*Paramètres!$K$7))</f>
        <v>0</v>
      </c>
      <c r="O6" s="46"/>
      <c r="P6" s="2">
        <f>IF(O$2="Bike &amp; Run",IF(ISNA(VLOOKUP(O6,Paramètres!$B$3:$C$56,2,FALSE)),0,VLOOKUP(O6,Paramètres!$B$3:$C$56,2,FALSE)*Paramètres!$K$8),IF(OR(O6="",OR($D6="",$D6="NL",$D6="HORS LIGUE")),0,VLOOKUP(IF(OR(O6="",OR($D6="",$D6="NL",$D6="HORS LIGUE")),"",COUNTIFS($D$5:$D$72,"&lt;&gt;"&amp;"",$D$5:$D$72,"&lt;&gt;"&amp;"NL",$D$5:$D$72,"&lt;&gt;"&amp;"HORS LIGUE",O$5:O$72,"&lt;"&amp;O6)+1),Paramètres!$B$3:$C$56,2,FALSE)*Paramètres!$K$8))</f>
        <v>0</v>
      </c>
      <c r="Q6" s="46"/>
      <c r="R6" s="2">
        <f>IF(Q$2="Bike &amp; Run",IF(ISNA(VLOOKUP(Q6,Paramètres!$B$3:$C$56,2,FALSE)),0,VLOOKUP(Q6,Paramètres!$B$3:$C$56,2,FALSE)*Paramètres!$K$9),IF(OR(Q6="",OR($D6="",$D6="NL",$D6="HORS LIGUE")),0,VLOOKUP(IF(OR(Q6="",OR($D6="",$D6="NL",$D6="HORS LIGUE")),"",COUNTIFS($D$5:$D$72,"&lt;&gt;"&amp;"",$D$5:$D$72,"&lt;&gt;"&amp;"NL",$D$5:$D$72,"&lt;&gt;"&amp;"HORS LIGUE",Q$5:Q$72,"&lt;"&amp;Q6)+1),Paramètres!$B$3:$C$56,2,FALSE)*Paramètres!$K$9))</f>
        <v>0</v>
      </c>
      <c r="S6" s="46"/>
      <c r="T6" s="2">
        <f>IF(S$2="Bike &amp; Run",IF(ISNA(VLOOKUP(S6,Paramètres!$B$3:$C$56,2,FALSE)),0,VLOOKUP(S6,Paramètres!$B$3:$C$56,2,FALSE)*Paramètres!$K$10),IF(OR(S6="",OR($D6="",$D6="NL",$D6="HORS LIGUE")),0,VLOOKUP(IF(OR(S6="",OR($D6="",$D6="NL",$D6="HORS LIGUE")),"",COUNTIFS($D$5:$D$72,"&lt;&gt;"&amp;"",$D$5:$D$72,"&lt;&gt;"&amp;"NL",$D$5:$D$72,"&lt;&gt;"&amp;"HORS LIGUE",S$5:S$72,"&lt;"&amp;S6)+1),Paramètres!$B$3:$C$56,2,FALSE)*Paramètres!$K$10))</f>
        <v>0</v>
      </c>
      <c r="U6" s="46"/>
      <c r="V6" s="2">
        <f>IF(U$2="Bike &amp; Run",IF(ISNA(VLOOKUP(U6,Paramètres!$B$3:$C$56,2,FALSE)),0,VLOOKUP(U6,Paramètres!$B$3:$C$56,2,FALSE)*Paramètres!$K$11),IF(OR(U6="",OR($D6="",$D6="NL",$D6="HORS LIGUE")),0,VLOOKUP(IF(OR(U6="",OR($D6="",$D6="NL",$D6="HORS LIGUE")),"",COUNTIFS($D$5:$D$72,"&lt;&gt;"&amp;"",$D$5:$D$72,"&lt;&gt;"&amp;"NL",$D$5:$D$72,"&lt;&gt;"&amp;"HORS LIGUE",U$5:U$72,"&lt;"&amp;U6)+1),Paramètres!$B$3:$C$56,2,FALSE)*Paramètres!$K$11))</f>
        <v>0</v>
      </c>
      <c r="W6" s="46"/>
      <c r="X6" s="2">
        <f>IF(W$2="Bike &amp; Run",IF(ISNA(VLOOKUP(W6,Paramètres!$B$3:$C$56,2,FALSE)),0,VLOOKUP(W6,Paramètres!$B$3:$C$56,2,FALSE)*Paramètres!$K$12),IF(OR(W6="",OR($D6="",$D6="NL",$D6="HORS LIGUE")),0,VLOOKUP(IF(OR(W6="",OR($D6="",$D6="NL",$D6="HORS LIGUE")),"",COUNTIFS($D$5:$D$72,"&lt;&gt;"&amp;"",$D$5:$D$72,"&lt;&gt;"&amp;"NL",$D$5:$D$72,"&lt;&gt;"&amp;"HORS LIGUE",W$5:W$72,"&lt;"&amp;W6)+1),Paramètres!$B$3:$C$56,2,FALSE)*Paramètres!$K$12))</f>
        <v>0</v>
      </c>
      <c r="Y6" s="46"/>
      <c r="Z6" s="2">
        <f>IF(Y$2="Bike &amp; Run",IF(ISNA(VLOOKUP(Y6,Paramètres!$B$3:$C$56,2,FALSE)),0,VLOOKUP(Y6,Paramètres!$B$3:$C$56,2,FALSE)*Paramètres!$K$13),IF(OR(Y6="",OR($D6="",$D6="NL",$D6="HORS LIGUE")),0,VLOOKUP(IF(OR(Y6="",OR($D6="",$D6="NL",$D6="HORS LIGUE")),"",COUNTIFS($D$5:$D$72,"&lt;&gt;"&amp;"",$D$5:$D$72,"&lt;&gt;"&amp;"NL",$D$5:$D$72,"&lt;&gt;"&amp;"HORS LIGUE",Y$5:Y$72,"&lt;"&amp;Y6)+1),Paramètres!$B$3:$C$56,2,FALSE)*Paramètres!$K$13))</f>
        <v>0</v>
      </c>
      <c r="AA6" s="46"/>
      <c r="AB6" s="2">
        <f>IF(AA$2="Bike &amp; Run",IF(ISNA(VLOOKUP(AA6,Paramètres!$B$3:$C$56,2,FALSE)),0,VLOOKUP(AA6,Paramètres!$B$3:$C$56,2,FALSE)*Paramètres!$K$14),IF(OR(AA6="",OR($D6="",$D6="NL",$D6="HORS LIGUE")),0,VLOOKUP(IF(OR(AA6="",OR($D6="",$D6="NL",$D6="HORS LIGUE")),"",COUNTIFS($D$5:$D$72,"&lt;&gt;"&amp;"",$D$5:$D$72,"&lt;&gt;"&amp;"NL",$D$5:$D$72,"&lt;&gt;"&amp;"HORS LIGUE",AA$5:AA$72,"&lt;"&amp;AA6)+1),Paramètres!$B$3:$C$56,2,FALSE)*Paramètres!$K$14))</f>
        <v>0</v>
      </c>
      <c r="AC6" s="46"/>
      <c r="AD6" s="2">
        <f>IF(AC$2="Bike &amp; Run",IF(ISNA(VLOOKUP(AC6,Paramètres!$B$3:$C$56,2,FALSE)),0,VLOOKUP(AC6,Paramètres!$B$3:$C$56,2,FALSE)*Paramètres!$K$15),IF(OR(AC6="",OR($D6="",$D6="NL",$D6="HORS LIGUE")),0,VLOOKUP(IF(OR(AC6="",OR($D6="",$D6="NL",$D6="HORS LIGUE")),"",COUNTIFS($D$5:$D$72,"&lt;&gt;"&amp;"",$D$5:$D$72,"&lt;&gt;"&amp;"NL",$D$5:$D$72,"&lt;&gt;"&amp;"HORS LIGUE",AC$5:AC$72,"&lt;"&amp;AC6)+1),Paramètres!$B$3:$C$56,2,FALSE)*Paramètres!$K$15))</f>
        <v>0</v>
      </c>
      <c r="AE6" s="46"/>
      <c r="AF6" s="2">
        <f>IF(AE$2="Bike &amp; Run",IF(ISNA(VLOOKUP(AE6,Paramètres!$B$3:$C$56,2,FALSE)),0,VLOOKUP(AE6,Paramètres!$B$3:$C$56,2,FALSE)*Paramètres!$K$16),IF(OR(AE6="",OR($D6="",$D6="NL",$D6="HORS LIGUE")),0,VLOOKUP(IF(OR(AE6="",OR($D6="",$D6="NL",$D6="HORS LIGUE")),"",COUNTIFS($D$5:$D$72,"&lt;&gt;"&amp;"",$D$5:$D$72,"&lt;&gt;"&amp;"NL",$D$5:$D$72,"&lt;&gt;"&amp;"HORS LIGUE",AE$5:AE$72,"&lt;"&amp;AE6)+1),Paramètres!$B$3:$C$56,2,FALSE)*Paramètres!$K$16))</f>
        <v>0</v>
      </c>
      <c r="AG6" s="46"/>
      <c r="AH6" s="2">
        <f>IF(AG$2="Bike &amp; Run",IF(ISNA(VLOOKUP(AG6,Paramètres!$B$3:$C$56,2,FALSE)),0,VLOOKUP(AG6,Paramètres!$B$3:$C$56,2,FALSE)*Paramètres!$K$17),IF(OR(AG6="",OR($D6="",$D6="NL",$D6="HORS LIGUE")),0,VLOOKUP(IF(OR(AG6="",OR($D6="",$D6="NL",$D6="HORS LIGUE")),"",COUNTIFS($D$5:$D$72,"&lt;&gt;"&amp;"",$D$5:$D$72,"&lt;&gt;"&amp;"NL",$D$5:$D$72,"&lt;&gt;"&amp;"HORS LIGUE",AG$5:AG$72,"&lt;"&amp;AG6)+1),Paramètres!$B$3:$C$56,2,FALSE)*Paramètres!$K$17))</f>
        <v>0</v>
      </c>
      <c r="AI6" s="40">
        <f t="shared" si="0"/>
        <v>243</v>
      </c>
      <c r="AJ6" s="3">
        <f t="shared" si="1"/>
        <v>2</v>
      </c>
      <c r="AK6" s="5">
        <f t="shared" si="2"/>
        <v>2</v>
      </c>
      <c r="AL6" s="41">
        <f t="shared" si="3"/>
        <v>243</v>
      </c>
      <c r="AM6" s="33">
        <f t="shared" si="4"/>
        <v>2</v>
      </c>
      <c r="AO6" s="22">
        <f t="shared" si="5"/>
        <v>123</v>
      </c>
      <c r="AP6">
        <f t="shared" si="6"/>
        <v>120</v>
      </c>
      <c r="AQ6">
        <f t="shared" si="7"/>
        <v>0</v>
      </c>
      <c r="AR6">
        <f t="shared" si="8"/>
        <v>0</v>
      </c>
      <c r="AS6">
        <f t="shared" si="9"/>
        <v>0</v>
      </c>
      <c r="AT6">
        <f t="shared" si="10"/>
        <v>0</v>
      </c>
      <c r="AU6">
        <f t="shared" si="11"/>
        <v>0</v>
      </c>
      <c r="AV6">
        <f t="shared" si="12"/>
        <v>0</v>
      </c>
      <c r="AW6">
        <f t="shared" si="13"/>
        <v>0</v>
      </c>
      <c r="AX6">
        <f t="shared" si="14"/>
        <v>0</v>
      </c>
      <c r="AY6">
        <f t="shared" si="15"/>
        <v>0</v>
      </c>
      <c r="AZ6">
        <f t="shared" si="16"/>
        <v>0</v>
      </c>
      <c r="BA6">
        <f t="shared" si="17"/>
        <v>0</v>
      </c>
      <c r="BB6">
        <f t="shared" si="18"/>
        <v>0</v>
      </c>
      <c r="BC6">
        <f t="shared" si="19"/>
        <v>0</v>
      </c>
      <c r="BD6">
        <f t="shared" si="20"/>
        <v>123</v>
      </c>
      <c r="BE6" s="22">
        <f t="shared" ref="BE6:BR6" si="22">BD6+LARGE($AO6:$BC6,BE$4)</f>
        <v>243</v>
      </c>
      <c r="BF6" s="22">
        <f t="shared" si="22"/>
        <v>243</v>
      </c>
      <c r="BG6" s="22">
        <f t="shared" si="22"/>
        <v>243</v>
      </c>
      <c r="BH6" s="22">
        <f t="shared" si="22"/>
        <v>243</v>
      </c>
      <c r="BI6" s="22">
        <f t="shared" si="22"/>
        <v>243</v>
      </c>
      <c r="BJ6" s="22">
        <f t="shared" si="22"/>
        <v>243</v>
      </c>
      <c r="BK6" s="22">
        <f t="shared" si="22"/>
        <v>243</v>
      </c>
      <c r="BL6" s="22">
        <f t="shared" si="22"/>
        <v>243</v>
      </c>
      <c r="BM6" s="22">
        <f t="shared" si="22"/>
        <v>243</v>
      </c>
      <c r="BN6" s="22">
        <f t="shared" si="22"/>
        <v>243</v>
      </c>
      <c r="BO6" s="22">
        <f t="shared" si="22"/>
        <v>243</v>
      </c>
      <c r="BP6" s="22">
        <f t="shared" si="22"/>
        <v>243</v>
      </c>
      <c r="BQ6" s="22">
        <f t="shared" si="22"/>
        <v>243</v>
      </c>
      <c r="BR6" s="22">
        <f t="shared" si="22"/>
        <v>243</v>
      </c>
    </row>
    <row r="7" spans="1:70" ht="16.5">
      <c r="A7" s="73" t="s">
        <v>687</v>
      </c>
      <c r="B7" s="61" t="str">
        <f>IF(ISNA(VLOOKUP(A7,'Licenciés Jeunes 2023'!A:C,3,0)),"",VLOOKUP(A7,'Licenciés Jeunes 2023'!A:C,3,0))</f>
        <v>BREDON SOULIS</v>
      </c>
      <c r="C7" s="32" t="str">
        <f>IF(ISNA(VLOOKUP(A7,'Licenciés Jeunes 2023'!A:C,2,0)),"",VLOOKUP(A7,'Licenciés Jeunes 2023'!A:C,2,0))</f>
        <v>Jade</v>
      </c>
      <c r="D7" s="32" t="str">
        <f>IF(ISNA(VLOOKUP(A7,'Licenciés Jeunes 2023'!A:F,6,0)),"",VLOOKUP(A7,'Licenciés Jeunes 2023'!A:F,6,0))</f>
        <v>VENDOME TRIATHLON</v>
      </c>
      <c r="E7" s="6">
        <v>2</v>
      </c>
      <c r="F7" s="2">
        <v>130</v>
      </c>
      <c r="G7" s="4">
        <v>3</v>
      </c>
      <c r="H7" s="2">
        <f>IF(G$2="Bike &amp; Run",IF(ISNA(VLOOKUP(G7,Paramètres!$B$3:$C$56,2,FALSE)),0,VLOOKUP(G7,Paramètres!$B$3:$C$56,2,FALSE)*Paramètres!$K$4),IF(OR(G7="",OR($D7="",$D7="NL",$D7="HORS LIGUE")),0,VLOOKUP(IF(OR(G7="",OR($D7="",$D7="NL",$D7="HORS LIGUE")),"",COUNTIFS($D$5:$D$72,"&lt;&gt;"&amp;"",$D$5:$D$72,"&lt;&gt;"&amp;"NL",$D$5:$D$72,"&lt;&gt;"&amp;"HORS LIGUE",G$5:G$72,"&lt;"&amp;G7)+1),Paramètres!$B$3:$C$56,2,FALSE)*Paramètres!$K$4))</f>
        <v>97.5</v>
      </c>
      <c r="I7" s="36"/>
      <c r="J7" s="2">
        <f>IF(I$2="Bike &amp; Run",IF(ISNA(VLOOKUP(I7,Paramètres!$B$3:$C$56,2,FALSE)),0,VLOOKUP(I7,Paramètres!$B$3:$C$56,2,FALSE)*Paramètres!$K$5),IF(OR(I7="",OR($D7="",$D7="NL",$D7="HORS LIGUE")),0,VLOOKUP(IF(OR(I7="",OR($D7="",$D7="NL",$D7="HORS LIGUE")),"",COUNTIFS($D$5:$D$72,"&lt;&gt;"&amp;"",$D$5:$D$72,"&lt;&gt;"&amp;"NL",$D$5:$D$72,"&lt;&gt;"&amp;"HORS LIGUE",I$5:I$72,"&lt;"&amp;I7)+1),Paramètres!$B$3:$C$56,2,FALSE)*Paramètres!$K$5))</f>
        <v>0</v>
      </c>
      <c r="K7" s="4"/>
      <c r="L7" s="2">
        <f>IF(K$2="Bike &amp; Run",IF(ISNA(VLOOKUP(K7,Paramètres!$B$3:$C$56,2,FALSE)),0,VLOOKUP(K7,Paramètres!$B$3:$C$56,2,FALSE)*Paramètres!$K$6),IF(OR(K7="",OR($D7="",$D7="NL",$D7="HORS LIGUE")),0,VLOOKUP(IF(OR(K7="",OR($D7="",$D7="NL",$D7="HORS LIGUE")),"",COUNTIFS($D$5:$D$72,"&lt;&gt;"&amp;"",$D$5:$D$72,"&lt;&gt;"&amp;"NL",$D$5:$D$72,"&lt;&gt;"&amp;"HORS LIGUE",K$5:K$72,"&lt;"&amp;K7)+1),Paramètres!$B$3:$C$56,2,FALSE)*Paramètres!$K$6))</f>
        <v>0</v>
      </c>
      <c r="M7" s="4"/>
      <c r="N7" s="2">
        <f>IF(M$2="Bike &amp; Run",IF(ISNA(VLOOKUP(M7,Paramètres!$B$3:$C$56,2,FALSE)),0,VLOOKUP(M7,Paramètres!$B$3:$C$56,2,FALSE)*Paramètres!$K$7),IF(OR(M7="",OR($D7="",$D7="NL",$D7="HORS LIGUE")),0,VLOOKUP(IF(OR(M7="",OR($D7="",$D7="NL",$D7="HORS LIGUE")),"",COUNTIFS($D$5:$D$72,"&lt;&gt;"&amp;"",$D$5:$D$72,"&lt;&gt;"&amp;"NL",$D$5:$D$72,"&lt;&gt;"&amp;"HORS LIGUE",M$5:M$72,"&lt;"&amp;M7)+1),Paramètres!$B$3:$C$56,2,FALSE)*Paramètres!$K$7))</f>
        <v>0</v>
      </c>
      <c r="O7" s="46"/>
      <c r="P7" s="2">
        <f>IF(O$2="Bike &amp; Run",IF(ISNA(VLOOKUP(O7,Paramètres!$B$3:$C$56,2,FALSE)),0,VLOOKUP(O7,Paramètres!$B$3:$C$56,2,FALSE)*Paramètres!$K$8),IF(OR(O7="",OR($D7="",$D7="NL",$D7="HORS LIGUE")),0,VLOOKUP(IF(OR(O7="",OR($D7="",$D7="NL",$D7="HORS LIGUE")),"",COUNTIFS($D$5:$D$72,"&lt;&gt;"&amp;"",$D$5:$D$72,"&lt;&gt;"&amp;"NL",$D$5:$D$72,"&lt;&gt;"&amp;"HORS LIGUE",O$5:O$72,"&lt;"&amp;O7)+1),Paramètres!$B$3:$C$56,2,FALSE)*Paramètres!$K$8))</f>
        <v>0</v>
      </c>
      <c r="Q7" s="46"/>
      <c r="R7" s="2">
        <f>IF(Q$2="Bike &amp; Run",IF(ISNA(VLOOKUP(Q7,Paramètres!$B$3:$C$56,2,FALSE)),0,VLOOKUP(Q7,Paramètres!$B$3:$C$56,2,FALSE)*Paramètres!$K$9),IF(OR(Q7="",OR($D7="",$D7="NL",$D7="HORS LIGUE")),0,VLOOKUP(IF(OR(Q7="",OR($D7="",$D7="NL",$D7="HORS LIGUE")),"",COUNTIFS($D$5:$D$72,"&lt;&gt;"&amp;"",$D$5:$D$72,"&lt;&gt;"&amp;"NL",$D$5:$D$72,"&lt;&gt;"&amp;"HORS LIGUE",Q$5:Q$72,"&lt;"&amp;Q7)+1),Paramètres!$B$3:$C$56,2,FALSE)*Paramètres!$K$9))</f>
        <v>0</v>
      </c>
      <c r="S7" s="46"/>
      <c r="T7" s="2">
        <f>IF(S$2="Bike &amp; Run",IF(ISNA(VLOOKUP(S7,Paramètres!$B$3:$C$56,2,FALSE)),0,VLOOKUP(S7,Paramètres!$B$3:$C$56,2,FALSE)*Paramètres!$K$10),IF(OR(S7="",OR($D7="",$D7="NL",$D7="HORS LIGUE")),0,VLOOKUP(IF(OR(S7="",OR($D7="",$D7="NL",$D7="HORS LIGUE")),"",COUNTIFS($D$5:$D$72,"&lt;&gt;"&amp;"",$D$5:$D$72,"&lt;&gt;"&amp;"NL",$D$5:$D$72,"&lt;&gt;"&amp;"HORS LIGUE",S$5:S$72,"&lt;"&amp;S7)+1),Paramètres!$B$3:$C$56,2,FALSE)*Paramètres!$K$10))</f>
        <v>0</v>
      </c>
      <c r="U7" s="46"/>
      <c r="V7" s="2">
        <f>IF(U$2="Bike &amp; Run",IF(ISNA(VLOOKUP(U7,Paramètres!$B$3:$C$56,2,FALSE)),0,VLOOKUP(U7,Paramètres!$B$3:$C$56,2,FALSE)*Paramètres!$K$11),IF(OR(U7="",OR($D7="",$D7="NL",$D7="HORS LIGUE")),0,VLOOKUP(IF(OR(U7="",OR($D7="",$D7="NL",$D7="HORS LIGUE")),"",COUNTIFS($D$5:$D$72,"&lt;&gt;"&amp;"",$D$5:$D$72,"&lt;&gt;"&amp;"NL",$D$5:$D$72,"&lt;&gt;"&amp;"HORS LIGUE",U$5:U$72,"&lt;"&amp;U7)+1),Paramètres!$B$3:$C$56,2,FALSE)*Paramètres!$K$11))</f>
        <v>0</v>
      </c>
      <c r="W7" s="46"/>
      <c r="X7" s="2">
        <f>IF(W$2="Bike &amp; Run",IF(ISNA(VLOOKUP(W7,Paramètres!$B$3:$C$56,2,FALSE)),0,VLOOKUP(W7,Paramètres!$B$3:$C$56,2,FALSE)*Paramètres!$K$12),IF(OR(W7="",OR($D7="",$D7="NL",$D7="HORS LIGUE")),0,VLOOKUP(IF(OR(W7="",OR($D7="",$D7="NL",$D7="HORS LIGUE")),"",COUNTIFS($D$5:$D$72,"&lt;&gt;"&amp;"",$D$5:$D$72,"&lt;&gt;"&amp;"NL",$D$5:$D$72,"&lt;&gt;"&amp;"HORS LIGUE",W$5:W$72,"&lt;"&amp;W7)+1),Paramètres!$B$3:$C$56,2,FALSE)*Paramètres!$K$12))</f>
        <v>0</v>
      </c>
      <c r="Y7" s="46"/>
      <c r="Z7" s="2">
        <f>IF(Y$2="Bike &amp; Run",IF(ISNA(VLOOKUP(Y7,Paramètres!$B$3:$C$56,2,FALSE)),0,VLOOKUP(Y7,Paramètres!$B$3:$C$56,2,FALSE)*Paramètres!$K$13),IF(OR(Y7="",OR($D7="",$D7="NL",$D7="HORS LIGUE")),0,VLOOKUP(IF(OR(Y7="",OR($D7="",$D7="NL",$D7="HORS LIGUE")),"",COUNTIFS($D$5:$D$72,"&lt;&gt;"&amp;"",$D$5:$D$72,"&lt;&gt;"&amp;"NL",$D$5:$D$72,"&lt;&gt;"&amp;"HORS LIGUE",Y$5:Y$72,"&lt;"&amp;Y7)+1),Paramètres!$B$3:$C$56,2,FALSE)*Paramètres!$K$13))</f>
        <v>0</v>
      </c>
      <c r="AA7" s="46"/>
      <c r="AB7" s="2">
        <f>IF(AA$2="Bike &amp; Run",IF(ISNA(VLOOKUP(AA7,Paramètres!$B$3:$C$56,2,FALSE)),0,VLOOKUP(AA7,Paramètres!$B$3:$C$56,2,FALSE)*Paramètres!$K$14),IF(OR(AA7="",OR($D7="",$D7="NL",$D7="HORS LIGUE")),0,VLOOKUP(IF(OR(AA7="",OR($D7="",$D7="NL",$D7="HORS LIGUE")),"",COUNTIFS($D$5:$D$72,"&lt;&gt;"&amp;"",$D$5:$D$72,"&lt;&gt;"&amp;"NL",$D$5:$D$72,"&lt;&gt;"&amp;"HORS LIGUE",AA$5:AA$72,"&lt;"&amp;AA7)+1),Paramètres!$B$3:$C$56,2,FALSE)*Paramètres!$K$14))</f>
        <v>0</v>
      </c>
      <c r="AC7" s="46"/>
      <c r="AD7" s="2">
        <f>IF(AC$2="Bike &amp; Run",IF(ISNA(VLOOKUP(AC7,Paramètres!$B$3:$C$56,2,FALSE)),0,VLOOKUP(AC7,Paramètres!$B$3:$C$56,2,FALSE)*Paramètres!$K$15),IF(OR(AC7="",OR($D7="",$D7="NL",$D7="HORS LIGUE")),0,VLOOKUP(IF(OR(AC7="",OR($D7="",$D7="NL",$D7="HORS LIGUE")),"",COUNTIFS($D$5:$D$72,"&lt;&gt;"&amp;"",$D$5:$D$72,"&lt;&gt;"&amp;"NL",$D$5:$D$72,"&lt;&gt;"&amp;"HORS LIGUE",AC$5:AC$72,"&lt;"&amp;AC7)+1),Paramètres!$B$3:$C$56,2,FALSE)*Paramètres!$K$15))</f>
        <v>0</v>
      </c>
      <c r="AE7" s="46"/>
      <c r="AF7" s="2">
        <f>IF(AE$2="Bike &amp; Run",IF(ISNA(VLOOKUP(AE7,Paramètres!$B$3:$C$56,2,FALSE)),0,VLOOKUP(AE7,Paramètres!$B$3:$C$56,2,FALSE)*Paramètres!$K$16),IF(OR(AE7="",OR($D7="",$D7="NL",$D7="HORS LIGUE")),0,VLOOKUP(IF(OR(AE7="",OR($D7="",$D7="NL",$D7="HORS LIGUE")),"",COUNTIFS($D$5:$D$72,"&lt;&gt;"&amp;"",$D$5:$D$72,"&lt;&gt;"&amp;"NL",$D$5:$D$72,"&lt;&gt;"&amp;"HORS LIGUE",AE$5:AE$72,"&lt;"&amp;AE7)+1),Paramètres!$B$3:$C$56,2,FALSE)*Paramètres!$K$16))</f>
        <v>0</v>
      </c>
      <c r="AG7" s="46"/>
      <c r="AH7" s="2">
        <f>IF(AG$2="Bike &amp; Run",IF(ISNA(VLOOKUP(AG7,Paramètres!$B$3:$C$56,2,FALSE)),0,VLOOKUP(AG7,Paramètres!$B$3:$C$56,2,FALSE)*Paramètres!$K$17),IF(OR(AG7="",OR($D7="",$D7="NL",$D7="HORS LIGUE")),0,VLOOKUP(IF(OR(AG7="",OR($D7="",$D7="NL",$D7="HORS LIGUE")),"",COUNTIFS($D$5:$D$72,"&lt;&gt;"&amp;"",$D$5:$D$72,"&lt;&gt;"&amp;"NL",$D$5:$D$72,"&lt;&gt;"&amp;"HORS LIGUE",AG$5:AG$72,"&lt;"&amp;AG7)+1),Paramètres!$B$3:$C$56,2,FALSE)*Paramètres!$K$17))</f>
        <v>0</v>
      </c>
      <c r="AI7" s="40">
        <f t="shared" si="0"/>
        <v>227.5</v>
      </c>
      <c r="AJ7" s="3">
        <f t="shared" si="1"/>
        <v>3</v>
      </c>
      <c r="AK7" s="5">
        <f t="shared" si="2"/>
        <v>2</v>
      </c>
      <c r="AL7" s="41">
        <f t="shared" si="3"/>
        <v>227.5</v>
      </c>
      <c r="AM7" s="33">
        <f t="shared" si="4"/>
        <v>3</v>
      </c>
      <c r="AO7" s="22">
        <f t="shared" si="5"/>
        <v>130</v>
      </c>
      <c r="AP7">
        <f t="shared" si="6"/>
        <v>97.5</v>
      </c>
      <c r="AQ7">
        <f t="shared" si="7"/>
        <v>0</v>
      </c>
      <c r="AR7">
        <f t="shared" si="8"/>
        <v>0</v>
      </c>
      <c r="AS7">
        <f t="shared" si="9"/>
        <v>0</v>
      </c>
      <c r="AT7">
        <f t="shared" si="10"/>
        <v>0</v>
      </c>
      <c r="AU7">
        <f t="shared" si="11"/>
        <v>0</v>
      </c>
      <c r="AV7">
        <f t="shared" si="12"/>
        <v>0</v>
      </c>
      <c r="AW7">
        <f t="shared" si="13"/>
        <v>0</v>
      </c>
      <c r="AX7">
        <f t="shared" si="14"/>
        <v>0</v>
      </c>
      <c r="AY7">
        <f t="shared" si="15"/>
        <v>0</v>
      </c>
      <c r="AZ7">
        <f t="shared" si="16"/>
        <v>0</v>
      </c>
      <c r="BA7">
        <f t="shared" si="17"/>
        <v>0</v>
      </c>
      <c r="BB7">
        <f t="shared" si="18"/>
        <v>0</v>
      </c>
      <c r="BC7">
        <f t="shared" si="19"/>
        <v>0</v>
      </c>
      <c r="BD7">
        <f t="shared" si="20"/>
        <v>130</v>
      </c>
      <c r="BE7" s="22">
        <f t="shared" ref="BE7:BR7" si="23">BD7+LARGE($AO7:$BC7,BE$4)</f>
        <v>227.5</v>
      </c>
      <c r="BF7" s="22">
        <f t="shared" si="23"/>
        <v>227.5</v>
      </c>
      <c r="BG7" s="22">
        <f t="shared" si="23"/>
        <v>227.5</v>
      </c>
      <c r="BH7" s="22">
        <f t="shared" si="23"/>
        <v>227.5</v>
      </c>
      <c r="BI7" s="22">
        <f t="shared" si="23"/>
        <v>227.5</v>
      </c>
      <c r="BJ7" s="22">
        <f t="shared" si="23"/>
        <v>227.5</v>
      </c>
      <c r="BK7" s="22">
        <f t="shared" si="23"/>
        <v>227.5</v>
      </c>
      <c r="BL7" s="22">
        <f t="shared" si="23"/>
        <v>227.5</v>
      </c>
      <c r="BM7" s="22">
        <f t="shared" si="23"/>
        <v>227.5</v>
      </c>
      <c r="BN7" s="22">
        <f t="shared" si="23"/>
        <v>227.5</v>
      </c>
      <c r="BO7" s="22">
        <f t="shared" si="23"/>
        <v>227.5</v>
      </c>
      <c r="BP7" s="22">
        <f t="shared" si="23"/>
        <v>227.5</v>
      </c>
      <c r="BQ7" s="22">
        <f t="shared" si="23"/>
        <v>227.5</v>
      </c>
      <c r="BR7" s="22">
        <f t="shared" si="23"/>
        <v>227.5</v>
      </c>
    </row>
    <row r="8" spans="1:70" ht="16.5">
      <c r="A8" s="73" t="s">
        <v>1050</v>
      </c>
      <c r="B8" s="61" t="str">
        <f>IF(ISNA(VLOOKUP(A8,'Licenciés Jeunes 2023'!A:C,3,0)),"",VLOOKUP(A8,'Licenciés Jeunes 2023'!A:C,3,0))</f>
        <v>GOVEDRI</v>
      </c>
      <c r="C8" s="32" t="str">
        <f>IF(ISNA(VLOOKUP(A8,'Licenciés Jeunes 2023'!A:C,2,0)),"",VLOOKUP(A8,'Licenciés Jeunes 2023'!A:C,2,0))</f>
        <v>Pauline</v>
      </c>
      <c r="D8" s="32" t="str">
        <f>IF(ISNA(VLOOKUP(A8,'Licenciés Jeunes 2023'!A:F,6,0)),"",VLOOKUP(A8,'Licenciés Jeunes 2023'!A:F,6,0))</f>
        <v>T.C. JOUE LES TOURS</v>
      </c>
      <c r="E8" s="6">
        <v>4</v>
      </c>
      <c r="F8" s="2">
        <v>119</v>
      </c>
      <c r="G8" s="4">
        <v>4</v>
      </c>
      <c r="H8" s="2">
        <f>IF(G$2="Bike &amp; Run",IF(ISNA(VLOOKUP(G8,Paramètres!$B$3:$C$56,2,FALSE)),0,VLOOKUP(G8,Paramètres!$B$3:$C$56,2,FALSE)*Paramètres!$K$4),IF(OR(G8="",OR($D8="",$D8="NL",$D8="HORS LIGUE")),0,VLOOKUP(IF(OR(G8="",OR($D8="",$D8="NL",$D8="HORS LIGUE")),"",COUNTIFS($D$5:$D$72,"&lt;&gt;"&amp;"",$D$5:$D$72,"&lt;&gt;"&amp;"NL",$D$5:$D$72,"&lt;&gt;"&amp;"HORS LIGUE",G$5:G$72,"&lt;"&amp;G8)+1),Paramètres!$B$3:$C$56,2,FALSE)*Paramètres!$K$4))</f>
        <v>82.5</v>
      </c>
      <c r="I8" s="36"/>
      <c r="J8" s="2">
        <f>IF(I$2="Bike &amp; Run",IF(ISNA(VLOOKUP(I8,Paramètres!$B$3:$C$56,2,FALSE)),0,VLOOKUP(I8,Paramètres!$B$3:$C$56,2,FALSE)*Paramètres!$K$5),IF(OR(I8="",OR($D8="",$D8="NL",$D8="HORS LIGUE")),0,VLOOKUP(IF(OR(I8="",OR($D8="",$D8="NL",$D8="HORS LIGUE")),"",COUNTIFS($D$5:$D$72,"&lt;&gt;"&amp;"",$D$5:$D$72,"&lt;&gt;"&amp;"NL",$D$5:$D$72,"&lt;&gt;"&amp;"HORS LIGUE",I$5:I$72,"&lt;"&amp;I8)+1),Paramètres!$B$3:$C$56,2,FALSE)*Paramètres!$K$5))</f>
        <v>0</v>
      </c>
      <c r="K8" s="4"/>
      <c r="L8" s="2">
        <f>IF(K$2="Bike &amp; Run",IF(ISNA(VLOOKUP(K8,Paramètres!$B$3:$C$56,2,FALSE)),0,VLOOKUP(K8,Paramètres!$B$3:$C$56,2,FALSE)*Paramètres!$K$6),IF(OR(K8="",OR($D8="",$D8="NL",$D8="HORS LIGUE")),0,VLOOKUP(IF(OR(K8="",OR($D8="",$D8="NL",$D8="HORS LIGUE")),"",COUNTIFS($D$5:$D$72,"&lt;&gt;"&amp;"",$D$5:$D$72,"&lt;&gt;"&amp;"NL",$D$5:$D$72,"&lt;&gt;"&amp;"HORS LIGUE",K$5:K$72,"&lt;"&amp;K8)+1),Paramètres!$B$3:$C$56,2,FALSE)*Paramètres!$K$6))</f>
        <v>0</v>
      </c>
      <c r="M8" s="4"/>
      <c r="N8" s="2">
        <f>IF(M$2="Bike &amp; Run",IF(ISNA(VLOOKUP(M8,Paramètres!$B$3:$C$56,2,FALSE)),0,VLOOKUP(M8,Paramètres!$B$3:$C$56,2,FALSE)*Paramètres!$K$7),IF(OR(M8="",OR($D8="",$D8="NL",$D8="HORS LIGUE")),0,VLOOKUP(IF(OR(M8="",OR($D8="",$D8="NL",$D8="HORS LIGUE")),"",COUNTIFS($D$5:$D$72,"&lt;&gt;"&amp;"",$D$5:$D$72,"&lt;&gt;"&amp;"NL",$D$5:$D$72,"&lt;&gt;"&amp;"HORS LIGUE",M$5:M$72,"&lt;"&amp;M8)+1),Paramètres!$B$3:$C$56,2,FALSE)*Paramètres!$K$7))</f>
        <v>0</v>
      </c>
      <c r="O8" s="46"/>
      <c r="P8" s="2">
        <f>IF(O$2="Bike &amp; Run",IF(ISNA(VLOOKUP(O8,Paramètres!$B$3:$C$56,2,FALSE)),0,VLOOKUP(O8,Paramètres!$B$3:$C$56,2,FALSE)*Paramètres!$K$8),IF(OR(O8="",OR($D8="",$D8="NL",$D8="HORS LIGUE")),0,VLOOKUP(IF(OR(O8="",OR($D8="",$D8="NL",$D8="HORS LIGUE")),"",COUNTIFS($D$5:$D$72,"&lt;&gt;"&amp;"",$D$5:$D$72,"&lt;&gt;"&amp;"NL",$D$5:$D$72,"&lt;&gt;"&amp;"HORS LIGUE",O$5:O$72,"&lt;"&amp;O8)+1),Paramètres!$B$3:$C$56,2,FALSE)*Paramètres!$K$8))</f>
        <v>0</v>
      </c>
      <c r="Q8" s="46"/>
      <c r="R8" s="2">
        <f>IF(Q$2="Bike &amp; Run",IF(ISNA(VLOOKUP(Q8,Paramètres!$B$3:$C$56,2,FALSE)),0,VLOOKUP(Q8,Paramètres!$B$3:$C$56,2,FALSE)*Paramètres!$K$9),IF(OR(Q8="",OR($D8="",$D8="NL",$D8="HORS LIGUE")),0,VLOOKUP(IF(OR(Q8="",OR($D8="",$D8="NL",$D8="HORS LIGUE")),"",COUNTIFS($D$5:$D$72,"&lt;&gt;"&amp;"",$D$5:$D$72,"&lt;&gt;"&amp;"NL",$D$5:$D$72,"&lt;&gt;"&amp;"HORS LIGUE",Q$5:Q$72,"&lt;"&amp;Q8)+1),Paramètres!$B$3:$C$56,2,FALSE)*Paramètres!$K$9))</f>
        <v>0</v>
      </c>
      <c r="S8" s="46"/>
      <c r="T8" s="2">
        <f>IF(S$2="Bike &amp; Run",IF(ISNA(VLOOKUP(S8,Paramètres!$B$3:$C$56,2,FALSE)),0,VLOOKUP(S8,Paramètres!$B$3:$C$56,2,FALSE)*Paramètres!$K$10),IF(OR(S8="",OR($D8="",$D8="NL",$D8="HORS LIGUE")),0,VLOOKUP(IF(OR(S8="",OR($D8="",$D8="NL",$D8="HORS LIGUE")),"",COUNTIFS($D$5:$D$72,"&lt;&gt;"&amp;"",$D$5:$D$72,"&lt;&gt;"&amp;"NL",$D$5:$D$72,"&lt;&gt;"&amp;"HORS LIGUE",S$5:S$72,"&lt;"&amp;S8)+1),Paramètres!$B$3:$C$56,2,FALSE)*Paramètres!$K$10))</f>
        <v>0</v>
      </c>
      <c r="U8" s="46"/>
      <c r="V8" s="2">
        <f>IF(U$2="Bike &amp; Run",IF(ISNA(VLOOKUP(U8,Paramètres!$B$3:$C$56,2,FALSE)),0,VLOOKUP(U8,Paramètres!$B$3:$C$56,2,FALSE)*Paramètres!$K$11),IF(OR(U8="",OR($D8="",$D8="NL",$D8="HORS LIGUE")),0,VLOOKUP(IF(OR(U8="",OR($D8="",$D8="NL",$D8="HORS LIGUE")),"",COUNTIFS($D$5:$D$72,"&lt;&gt;"&amp;"",$D$5:$D$72,"&lt;&gt;"&amp;"NL",$D$5:$D$72,"&lt;&gt;"&amp;"HORS LIGUE",U$5:U$72,"&lt;"&amp;U8)+1),Paramètres!$B$3:$C$56,2,FALSE)*Paramètres!$K$11))</f>
        <v>0</v>
      </c>
      <c r="W8" s="46"/>
      <c r="X8" s="2">
        <f>IF(W$2="Bike &amp; Run",IF(ISNA(VLOOKUP(W8,Paramètres!$B$3:$C$56,2,FALSE)),0,VLOOKUP(W8,Paramètres!$B$3:$C$56,2,FALSE)*Paramètres!$K$12),IF(OR(W8="",OR($D8="",$D8="NL",$D8="HORS LIGUE")),0,VLOOKUP(IF(OR(W8="",OR($D8="",$D8="NL",$D8="HORS LIGUE")),"",COUNTIFS($D$5:$D$72,"&lt;&gt;"&amp;"",$D$5:$D$72,"&lt;&gt;"&amp;"NL",$D$5:$D$72,"&lt;&gt;"&amp;"HORS LIGUE",W$5:W$72,"&lt;"&amp;W8)+1),Paramètres!$B$3:$C$56,2,FALSE)*Paramètres!$K$12))</f>
        <v>0</v>
      </c>
      <c r="Y8" s="46"/>
      <c r="Z8" s="2">
        <f>IF(Y$2="Bike &amp; Run",IF(ISNA(VLOOKUP(Y8,Paramètres!$B$3:$C$56,2,FALSE)),0,VLOOKUP(Y8,Paramètres!$B$3:$C$56,2,FALSE)*Paramètres!$K$13),IF(OR(Y8="",OR($D8="",$D8="NL",$D8="HORS LIGUE")),0,VLOOKUP(IF(OR(Y8="",OR($D8="",$D8="NL",$D8="HORS LIGUE")),"",COUNTIFS($D$5:$D$72,"&lt;&gt;"&amp;"",$D$5:$D$72,"&lt;&gt;"&amp;"NL",$D$5:$D$72,"&lt;&gt;"&amp;"HORS LIGUE",Y$5:Y$72,"&lt;"&amp;Y8)+1),Paramètres!$B$3:$C$56,2,FALSE)*Paramètres!$K$13))</f>
        <v>0</v>
      </c>
      <c r="AA8" s="46"/>
      <c r="AB8" s="2">
        <f>IF(AA$2="Bike &amp; Run",IF(ISNA(VLOOKUP(AA8,Paramètres!$B$3:$C$56,2,FALSE)),0,VLOOKUP(AA8,Paramètres!$B$3:$C$56,2,FALSE)*Paramètres!$K$14),IF(OR(AA8="",OR($D8="",$D8="NL",$D8="HORS LIGUE")),0,VLOOKUP(IF(OR(AA8="",OR($D8="",$D8="NL",$D8="HORS LIGUE")),"",COUNTIFS($D$5:$D$72,"&lt;&gt;"&amp;"",$D$5:$D$72,"&lt;&gt;"&amp;"NL",$D$5:$D$72,"&lt;&gt;"&amp;"HORS LIGUE",AA$5:AA$72,"&lt;"&amp;AA8)+1),Paramètres!$B$3:$C$56,2,FALSE)*Paramètres!$K$14))</f>
        <v>0</v>
      </c>
      <c r="AC8" s="46"/>
      <c r="AD8" s="2">
        <f>IF(AC$2="Bike &amp; Run",IF(ISNA(VLOOKUP(AC8,Paramètres!$B$3:$C$56,2,FALSE)),0,VLOOKUP(AC8,Paramètres!$B$3:$C$56,2,FALSE)*Paramètres!$K$15),IF(OR(AC8="",OR($D8="",$D8="NL",$D8="HORS LIGUE")),0,VLOOKUP(IF(OR(AC8="",OR($D8="",$D8="NL",$D8="HORS LIGUE")),"",COUNTIFS($D$5:$D$72,"&lt;&gt;"&amp;"",$D$5:$D$72,"&lt;&gt;"&amp;"NL",$D$5:$D$72,"&lt;&gt;"&amp;"HORS LIGUE",AC$5:AC$72,"&lt;"&amp;AC8)+1),Paramètres!$B$3:$C$56,2,FALSE)*Paramètres!$K$15))</f>
        <v>0</v>
      </c>
      <c r="AE8" s="46"/>
      <c r="AF8" s="2">
        <f>IF(AE$2="Bike &amp; Run",IF(ISNA(VLOOKUP(AE8,Paramètres!$B$3:$C$56,2,FALSE)),0,VLOOKUP(AE8,Paramètres!$B$3:$C$56,2,FALSE)*Paramètres!$K$16),IF(OR(AE8="",OR($D8="",$D8="NL",$D8="HORS LIGUE")),0,VLOOKUP(IF(OR(AE8="",OR($D8="",$D8="NL",$D8="HORS LIGUE")),"",COUNTIFS($D$5:$D$72,"&lt;&gt;"&amp;"",$D$5:$D$72,"&lt;&gt;"&amp;"NL",$D$5:$D$72,"&lt;&gt;"&amp;"HORS LIGUE",AE$5:AE$72,"&lt;"&amp;AE8)+1),Paramètres!$B$3:$C$56,2,FALSE)*Paramètres!$K$16))</f>
        <v>0</v>
      </c>
      <c r="AG8" s="46"/>
      <c r="AH8" s="2">
        <f>IF(AG$2="Bike &amp; Run",IF(ISNA(VLOOKUP(AG8,Paramètres!$B$3:$C$56,2,FALSE)),0,VLOOKUP(AG8,Paramètres!$B$3:$C$56,2,FALSE)*Paramètres!$K$17),IF(OR(AG8="",OR($D8="",$D8="NL",$D8="HORS LIGUE")),0,VLOOKUP(IF(OR(AG8="",OR($D8="",$D8="NL",$D8="HORS LIGUE")),"",COUNTIFS($D$5:$D$72,"&lt;&gt;"&amp;"",$D$5:$D$72,"&lt;&gt;"&amp;"NL",$D$5:$D$72,"&lt;&gt;"&amp;"HORS LIGUE",AG$5:AG$72,"&lt;"&amp;AG8)+1),Paramètres!$B$3:$C$56,2,FALSE)*Paramètres!$K$17))</f>
        <v>0</v>
      </c>
      <c r="AI8" s="40">
        <f t="shared" si="0"/>
        <v>201.5</v>
      </c>
      <c r="AJ8" s="3">
        <f t="shared" si="1"/>
        <v>4</v>
      </c>
      <c r="AK8" s="5">
        <f t="shared" si="2"/>
        <v>2</v>
      </c>
      <c r="AL8" s="41">
        <f t="shared" si="3"/>
        <v>201.5</v>
      </c>
      <c r="AM8" s="33">
        <f t="shared" si="4"/>
        <v>4</v>
      </c>
      <c r="AO8" s="22">
        <f t="shared" si="5"/>
        <v>119</v>
      </c>
      <c r="AP8">
        <f t="shared" si="6"/>
        <v>82.5</v>
      </c>
      <c r="AQ8">
        <f t="shared" si="7"/>
        <v>0</v>
      </c>
      <c r="AR8">
        <f t="shared" si="8"/>
        <v>0</v>
      </c>
      <c r="AS8">
        <f t="shared" si="9"/>
        <v>0</v>
      </c>
      <c r="AT8">
        <f t="shared" si="10"/>
        <v>0</v>
      </c>
      <c r="AU8">
        <f t="shared" si="11"/>
        <v>0</v>
      </c>
      <c r="AV8">
        <f t="shared" si="12"/>
        <v>0</v>
      </c>
      <c r="AW8">
        <f t="shared" si="13"/>
        <v>0</v>
      </c>
      <c r="AX8">
        <f t="shared" si="14"/>
        <v>0</v>
      </c>
      <c r="AY8">
        <f t="shared" si="15"/>
        <v>0</v>
      </c>
      <c r="AZ8">
        <f t="shared" si="16"/>
        <v>0</v>
      </c>
      <c r="BA8">
        <f t="shared" si="17"/>
        <v>0</v>
      </c>
      <c r="BB8">
        <f t="shared" si="18"/>
        <v>0</v>
      </c>
      <c r="BC8">
        <f t="shared" si="19"/>
        <v>0</v>
      </c>
      <c r="BD8">
        <f t="shared" si="20"/>
        <v>119</v>
      </c>
      <c r="BE8" s="22">
        <f t="shared" ref="BE8:BR8" si="24">BD8+LARGE($AO8:$BC8,BE$4)</f>
        <v>201.5</v>
      </c>
      <c r="BF8" s="22">
        <f t="shared" si="24"/>
        <v>201.5</v>
      </c>
      <c r="BG8" s="22">
        <f t="shared" si="24"/>
        <v>201.5</v>
      </c>
      <c r="BH8" s="22">
        <f t="shared" si="24"/>
        <v>201.5</v>
      </c>
      <c r="BI8" s="22">
        <f t="shared" si="24"/>
        <v>201.5</v>
      </c>
      <c r="BJ8" s="22">
        <f t="shared" si="24"/>
        <v>201.5</v>
      </c>
      <c r="BK8" s="22">
        <f t="shared" si="24"/>
        <v>201.5</v>
      </c>
      <c r="BL8" s="22">
        <f t="shared" si="24"/>
        <v>201.5</v>
      </c>
      <c r="BM8" s="22">
        <f t="shared" si="24"/>
        <v>201.5</v>
      </c>
      <c r="BN8" s="22">
        <f t="shared" si="24"/>
        <v>201.5</v>
      </c>
      <c r="BO8" s="22">
        <f t="shared" si="24"/>
        <v>201.5</v>
      </c>
      <c r="BP8" s="22">
        <f t="shared" si="24"/>
        <v>201.5</v>
      </c>
      <c r="BQ8" s="22">
        <f t="shared" si="24"/>
        <v>201.5</v>
      </c>
      <c r="BR8" s="22">
        <f t="shared" si="24"/>
        <v>201.5</v>
      </c>
    </row>
    <row r="9" spans="1:70" ht="16.5">
      <c r="A9" s="73" t="s">
        <v>1230</v>
      </c>
      <c r="B9" s="61" t="str">
        <f>IF(ISNA(VLOOKUP(A9,'Licenciés Jeunes 2023'!A:C,3,0)),"",VLOOKUP(A9,'Licenciés Jeunes 2023'!A:C,3,0))</f>
        <v>GLOUX</v>
      </c>
      <c r="C9" s="32" t="str">
        <f>IF(ISNA(VLOOKUP(A9,'Licenciés Jeunes 2023'!A:C,2,0)),"",VLOOKUP(A9,'Licenciés Jeunes 2023'!A:C,2,0))</f>
        <v>Iris</v>
      </c>
      <c r="D9" s="32" t="str">
        <f>IF(ISNA(VLOOKUP(A9,'Licenciés Jeunes 2023'!A:F,6,0)),"",VLOOKUP(A9,'Licenciés Jeunes 2023'!A:F,6,0))</f>
        <v>VENDOME TRIATHLON</v>
      </c>
      <c r="E9" s="6">
        <v>5</v>
      </c>
      <c r="F9" s="2">
        <v>107</v>
      </c>
      <c r="G9" s="4">
        <v>6</v>
      </c>
      <c r="H9" s="2">
        <f>IF(G$2="Bike &amp; Run",IF(ISNA(VLOOKUP(G9,Paramètres!$B$3:$C$56,2,FALSE)),0,VLOOKUP(G9,Paramètres!$B$3:$C$56,2,FALSE)*Paramètres!$K$4),IF(OR(G9="",OR($D9="",$D9="NL",$D9="HORS LIGUE")),0,VLOOKUP(IF(OR(G9="",OR($D9="",$D9="NL",$D9="HORS LIGUE")),"",COUNTIFS($D$5:$D$72,"&lt;&gt;"&amp;"",$D$5:$D$72,"&lt;&gt;"&amp;"NL",$D$5:$D$72,"&lt;&gt;"&amp;"HORS LIGUE",G$5:G$72,"&lt;"&amp;G9)+1),Paramètres!$B$3:$C$56,2,FALSE)*Paramètres!$K$4))</f>
        <v>69</v>
      </c>
      <c r="I9" s="36"/>
      <c r="J9" s="2">
        <f>IF(I$2="Bike &amp; Run",IF(ISNA(VLOOKUP(I9,Paramètres!$B$3:$C$56,2,FALSE)),0,VLOOKUP(I9,Paramètres!$B$3:$C$56,2,FALSE)*Paramètres!$K$5),IF(OR(I9="",OR($D9="",$D9="NL",$D9="HORS LIGUE")),0,VLOOKUP(IF(OR(I9="",OR($D9="",$D9="NL",$D9="HORS LIGUE")),"",COUNTIFS($D$5:$D$72,"&lt;&gt;"&amp;"",$D$5:$D$72,"&lt;&gt;"&amp;"NL",$D$5:$D$72,"&lt;&gt;"&amp;"HORS LIGUE",I$5:I$72,"&lt;"&amp;I9)+1),Paramètres!$B$3:$C$56,2,FALSE)*Paramètres!$K$5))</f>
        <v>0</v>
      </c>
      <c r="K9" s="4"/>
      <c r="L9" s="2">
        <f>IF(K$2="Bike &amp; Run",IF(ISNA(VLOOKUP(K9,Paramètres!$B$3:$C$56,2,FALSE)),0,VLOOKUP(K9,Paramètres!$B$3:$C$56,2,FALSE)*Paramètres!$K$6),IF(OR(K9="",OR($D9="",$D9="NL",$D9="HORS LIGUE")),0,VLOOKUP(IF(OR(K9="",OR($D9="",$D9="NL",$D9="HORS LIGUE")),"",COUNTIFS($D$5:$D$72,"&lt;&gt;"&amp;"",$D$5:$D$72,"&lt;&gt;"&amp;"NL",$D$5:$D$72,"&lt;&gt;"&amp;"HORS LIGUE",K$5:K$72,"&lt;"&amp;K9)+1),Paramètres!$B$3:$C$56,2,FALSE)*Paramètres!$K$6))</f>
        <v>0</v>
      </c>
      <c r="M9" s="4"/>
      <c r="N9" s="2">
        <f>IF(M$2="Bike &amp; Run",IF(ISNA(VLOOKUP(M9,Paramètres!$B$3:$C$56,2,FALSE)),0,VLOOKUP(M9,Paramètres!$B$3:$C$56,2,FALSE)*Paramètres!$K$7),IF(OR(M9="",OR($D9="",$D9="NL",$D9="HORS LIGUE")),0,VLOOKUP(IF(OR(M9="",OR($D9="",$D9="NL",$D9="HORS LIGUE")),"",COUNTIFS($D$5:$D$72,"&lt;&gt;"&amp;"",$D$5:$D$72,"&lt;&gt;"&amp;"NL",$D$5:$D$72,"&lt;&gt;"&amp;"HORS LIGUE",M$5:M$72,"&lt;"&amp;M9)+1),Paramètres!$B$3:$C$56,2,FALSE)*Paramètres!$K$7))</f>
        <v>0</v>
      </c>
      <c r="O9" s="46"/>
      <c r="P9" s="2">
        <f>IF(O$2="Bike &amp; Run",IF(ISNA(VLOOKUP(O9,Paramètres!$B$3:$C$56,2,FALSE)),0,VLOOKUP(O9,Paramètres!$B$3:$C$56,2,FALSE)*Paramètres!$K$8),IF(OR(O9="",OR($D9="",$D9="NL",$D9="HORS LIGUE")),0,VLOOKUP(IF(OR(O9="",OR($D9="",$D9="NL",$D9="HORS LIGUE")),"",COUNTIFS($D$5:$D$72,"&lt;&gt;"&amp;"",$D$5:$D$72,"&lt;&gt;"&amp;"NL",$D$5:$D$72,"&lt;&gt;"&amp;"HORS LIGUE",O$5:O$72,"&lt;"&amp;O9)+1),Paramètres!$B$3:$C$56,2,FALSE)*Paramètres!$K$8))</f>
        <v>0</v>
      </c>
      <c r="Q9" s="46"/>
      <c r="R9" s="2">
        <f>IF(Q$2="Bike &amp; Run",IF(ISNA(VLOOKUP(Q9,Paramètres!$B$3:$C$56,2,FALSE)),0,VLOOKUP(Q9,Paramètres!$B$3:$C$56,2,FALSE)*Paramètres!$K$9),IF(OR(Q9="",OR($D9="",$D9="NL",$D9="HORS LIGUE")),0,VLOOKUP(IF(OR(Q9="",OR($D9="",$D9="NL",$D9="HORS LIGUE")),"",COUNTIFS($D$5:$D$72,"&lt;&gt;"&amp;"",$D$5:$D$72,"&lt;&gt;"&amp;"NL",$D$5:$D$72,"&lt;&gt;"&amp;"HORS LIGUE",Q$5:Q$72,"&lt;"&amp;Q9)+1),Paramètres!$B$3:$C$56,2,FALSE)*Paramètres!$K$9))</f>
        <v>0</v>
      </c>
      <c r="S9" s="46"/>
      <c r="T9" s="2">
        <f>IF(S$2="Bike &amp; Run",IF(ISNA(VLOOKUP(S9,Paramètres!$B$3:$C$56,2,FALSE)),0,VLOOKUP(S9,Paramètres!$B$3:$C$56,2,FALSE)*Paramètres!$K$10),IF(OR(S9="",OR($D9="",$D9="NL",$D9="HORS LIGUE")),0,VLOOKUP(IF(OR(S9="",OR($D9="",$D9="NL",$D9="HORS LIGUE")),"",COUNTIFS($D$5:$D$72,"&lt;&gt;"&amp;"",$D$5:$D$72,"&lt;&gt;"&amp;"NL",$D$5:$D$72,"&lt;&gt;"&amp;"HORS LIGUE",S$5:S$72,"&lt;"&amp;S9)+1),Paramètres!$B$3:$C$56,2,FALSE)*Paramètres!$K$10))</f>
        <v>0</v>
      </c>
      <c r="U9" s="46"/>
      <c r="V9" s="2">
        <f>IF(U$2="Bike &amp; Run",IF(ISNA(VLOOKUP(U9,Paramètres!$B$3:$C$56,2,FALSE)),0,VLOOKUP(U9,Paramètres!$B$3:$C$56,2,FALSE)*Paramètres!$K$11),IF(OR(U9="",OR($D9="",$D9="NL",$D9="HORS LIGUE")),0,VLOOKUP(IF(OR(U9="",OR($D9="",$D9="NL",$D9="HORS LIGUE")),"",COUNTIFS($D$5:$D$72,"&lt;&gt;"&amp;"",$D$5:$D$72,"&lt;&gt;"&amp;"NL",$D$5:$D$72,"&lt;&gt;"&amp;"HORS LIGUE",U$5:U$72,"&lt;"&amp;U9)+1),Paramètres!$B$3:$C$56,2,FALSE)*Paramètres!$K$11))</f>
        <v>0</v>
      </c>
      <c r="W9" s="46"/>
      <c r="X9" s="2">
        <f>IF(W$2="Bike &amp; Run",IF(ISNA(VLOOKUP(W9,Paramètres!$B$3:$C$56,2,FALSE)),0,VLOOKUP(W9,Paramètres!$B$3:$C$56,2,FALSE)*Paramètres!$K$12),IF(OR(W9="",OR($D9="",$D9="NL",$D9="HORS LIGUE")),0,VLOOKUP(IF(OR(W9="",OR($D9="",$D9="NL",$D9="HORS LIGUE")),"",COUNTIFS($D$5:$D$72,"&lt;&gt;"&amp;"",$D$5:$D$72,"&lt;&gt;"&amp;"NL",$D$5:$D$72,"&lt;&gt;"&amp;"HORS LIGUE",W$5:W$72,"&lt;"&amp;W9)+1),Paramètres!$B$3:$C$56,2,FALSE)*Paramètres!$K$12))</f>
        <v>0</v>
      </c>
      <c r="Y9" s="46"/>
      <c r="Z9" s="2">
        <f>IF(Y$2="Bike &amp; Run",IF(ISNA(VLOOKUP(Y9,Paramètres!$B$3:$C$56,2,FALSE)),0,VLOOKUP(Y9,Paramètres!$B$3:$C$56,2,FALSE)*Paramètres!$K$13),IF(OR(Y9="",OR($D9="",$D9="NL",$D9="HORS LIGUE")),0,VLOOKUP(IF(OR(Y9="",OR($D9="",$D9="NL",$D9="HORS LIGUE")),"",COUNTIFS($D$5:$D$72,"&lt;&gt;"&amp;"",$D$5:$D$72,"&lt;&gt;"&amp;"NL",$D$5:$D$72,"&lt;&gt;"&amp;"HORS LIGUE",Y$5:Y$72,"&lt;"&amp;Y9)+1),Paramètres!$B$3:$C$56,2,FALSE)*Paramètres!$K$13))</f>
        <v>0</v>
      </c>
      <c r="AA9" s="46"/>
      <c r="AB9" s="2">
        <f>IF(AA$2="Bike &amp; Run",IF(ISNA(VLOOKUP(AA9,Paramètres!$B$3:$C$56,2,FALSE)),0,VLOOKUP(AA9,Paramètres!$B$3:$C$56,2,FALSE)*Paramètres!$K$14),IF(OR(AA9="",OR($D9="",$D9="NL",$D9="HORS LIGUE")),0,VLOOKUP(IF(OR(AA9="",OR($D9="",$D9="NL",$D9="HORS LIGUE")),"",COUNTIFS($D$5:$D$72,"&lt;&gt;"&amp;"",$D$5:$D$72,"&lt;&gt;"&amp;"NL",$D$5:$D$72,"&lt;&gt;"&amp;"HORS LIGUE",AA$5:AA$72,"&lt;"&amp;AA9)+1),Paramètres!$B$3:$C$56,2,FALSE)*Paramètres!$K$14))</f>
        <v>0</v>
      </c>
      <c r="AC9" s="46"/>
      <c r="AD9" s="2">
        <f>IF(AC$2="Bike &amp; Run",IF(ISNA(VLOOKUP(AC9,Paramètres!$B$3:$C$56,2,FALSE)),0,VLOOKUP(AC9,Paramètres!$B$3:$C$56,2,FALSE)*Paramètres!$K$15),IF(OR(AC9="",OR($D9="",$D9="NL",$D9="HORS LIGUE")),0,VLOOKUP(IF(OR(AC9="",OR($D9="",$D9="NL",$D9="HORS LIGUE")),"",COUNTIFS($D$5:$D$72,"&lt;&gt;"&amp;"",$D$5:$D$72,"&lt;&gt;"&amp;"NL",$D$5:$D$72,"&lt;&gt;"&amp;"HORS LIGUE",AC$5:AC$72,"&lt;"&amp;AC9)+1),Paramètres!$B$3:$C$56,2,FALSE)*Paramètres!$K$15))</f>
        <v>0</v>
      </c>
      <c r="AE9" s="46"/>
      <c r="AF9" s="2">
        <f>IF(AE$2="Bike &amp; Run",IF(ISNA(VLOOKUP(AE9,Paramètres!$B$3:$C$56,2,FALSE)),0,VLOOKUP(AE9,Paramètres!$B$3:$C$56,2,FALSE)*Paramètres!$K$16),IF(OR(AE9="",OR($D9="",$D9="NL",$D9="HORS LIGUE")),0,VLOOKUP(IF(OR(AE9="",OR($D9="",$D9="NL",$D9="HORS LIGUE")),"",COUNTIFS($D$5:$D$72,"&lt;&gt;"&amp;"",$D$5:$D$72,"&lt;&gt;"&amp;"NL",$D$5:$D$72,"&lt;&gt;"&amp;"HORS LIGUE",AE$5:AE$72,"&lt;"&amp;AE9)+1),Paramètres!$B$3:$C$56,2,FALSE)*Paramètres!$K$16))</f>
        <v>0</v>
      </c>
      <c r="AG9" s="46"/>
      <c r="AH9" s="2">
        <f>IF(AG$2="Bike &amp; Run",IF(ISNA(VLOOKUP(AG9,Paramètres!$B$3:$C$56,2,FALSE)),0,VLOOKUP(AG9,Paramètres!$B$3:$C$56,2,FALSE)*Paramètres!$K$17),IF(OR(AG9="",OR($D9="",$D9="NL",$D9="HORS LIGUE")),0,VLOOKUP(IF(OR(AG9="",OR($D9="",$D9="NL",$D9="HORS LIGUE")),"",COUNTIFS($D$5:$D$72,"&lt;&gt;"&amp;"",$D$5:$D$72,"&lt;&gt;"&amp;"NL",$D$5:$D$72,"&lt;&gt;"&amp;"HORS LIGUE",AG$5:AG$72,"&lt;"&amp;AG9)+1),Paramètres!$B$3:$C$56,2,FALSE)*Paramètres!$K$17))</f>
        <v>0</v>
      </c>
      <c r="AI9" s="40">
        <f t="shared" si="0"/>
        <v>176</v>
      </c>
      <c r="AJ9" s="3">
        <f t="shared" si="1"/>
        <v>5</v>
      </c>
      <c r="AK9" s="5">
        <f t="shared" si="2"/>
        <v>2</v>
      </c>
      <c r="AL9" s="41">
        <f t="shared" si="3"/>
        <v>176</v>
      </c>
      <c r="AM9" s="33">
        <f t="shared" si="4"/>
        <v>5</v>
      </c>
      <c r="AO9" s="22">
        <f t="shared" si="5"/>
        <v>107</v>
      </c>
      <c r="AP9">
        <f t="shared" si="6"/>
        <v>69</v>
      </c>
      <c r="AQ9">
        <f t="shared" si="7"/>
        <v>0</v>
      </c>
      <c r="AR9">
        <f t="shared" si="8"/>
        <v>0</v>
      </c>
      <c r="AS9">
        <f t="shared" si="9"/>
        <v>0</v>
      </c>
      <c r="AT9">
        <f t="shared" si="10"/>
        <v>0</v>
      </c>
      <c r="AU9">
        <f t="shared" si="11"/>
        <v>0</v>
      </c>
      <c r="AV9">
        <f t="shared" si="12"/>
        <v>0</v>
      </c>
      <c r="AW9">
        <f t="shared" si="13"/>
        <v>0</v>
      </c>
      <c r="AX9">
        <f t="shared" si="14"/>
        <v>0</v>
      </c>
      <c r="AY9">
        <f t="shared" si="15"/>
        <v>0</v>
      </c>
      <c r="AZ9">
        <f t="shared" si="16"/>
        <v>0</v>
      </c>
      <c r="BA9">
        <f t="shared" si="17"/>
        <v>0</v>
      </c>
      <c r="BB9">
        <f t="shared" si="18"/>
        <v>0</v>
      </c>
      <c r="BC9">
        <f t="shared" si="19"/>
        <v>0</v>
      </c>
      <c r="BD9">
        <f t="shared" si="20"/>
        <v>107</v>
      </c>
      <c r="BE9" s="22">
        <f t="shared" ref="BE9:BR9" si="25">BD9+LARGE($AO9:$BC9,BE$4)</f>
        <v>176</v>
      </c>
      <c r="BF9" s="22">
        <f t="shared" si="25"/>
        <v>176</v>
      </c>
      <c r="BG9" s="22">
        <f t="shared" si="25"/>
        <v>176</v>
      </c>
      <c r="BH9" s="22">
        <f t="shared" si="25"/>
        <v>176</v>
      </c>
      <c r="BI9" s="22">
        <f t="shared" si="25"/>
        <v>176</v>
      </c>
      <c r="BJ9" s="22">
        <f t="shared" si="25"/>
        <v>176</v>
      </c>
      <c r="BK9" s="22">
        <f t="shared" si="25"/>
        <v>176</v>
      </c>
      <c r="BL9" s="22">
        <f t="shared" si="25"/>
        <v>176</v>
      </c>
      <c r="BM9" s="22">
        <f t="shared" si="25"/>
        <v>176</v>
      </c>
      <c r="BN9" s="22">
        <f t="shared" si="25"/>
        <v>176</v>
      </c>
      <c r="BO9" s="22">
        <f t="shared" si="25"/>
        <v>176</v>
      </c>
      <c r="BP9" s="22">
        <f t="shared" si="25"/>
        <v>176</v>
      </c>
      <c r="BQ9" s="22">
        <f t="shared" si="25"/>
        <v>176</v>
      </c>
      <c r="BR9" s="22">
        <f t="shared" si="25"/>
        <v>176</v>
      </c>
    </row>
    <row r="10" spans="1:70" ht="16.5">
      <c r="A10" s="73" t="s">
        <v>1520</v>
      </c>
      <c r="B10" s="61" t="str">
        <f>IF(ISNA(VLOOKUP(A10,'Licenciés Jeunes 2023'!A:C,3,0)),"",VLOOKUP(A10,'Licenciés Jeunes 2023'!A:C,3,0))</f>
        <v>BEIGNEUX</v>
      </c>
      <c r="C10" s="32" t="str">
        <f>IF(ISNA(VLOOKUP(A10,'Licenciés Jeunes 2023'!A:C,2,0)),"",VLOOKUP(A10,'Licenciés Jeunes 2023'!A:C,2,0))</f>
        <v>AXELLE</v>
      </c>
      <c r="D10" s="32" t="str">
        <f>IF(ISNA(VLOOKUP(A10,'Licenciés Jeunes 2023'!A:F,6,0)),"",VLOOKUP(A10,'Licenciés Jeunes 2023'!A:F,6,0))</f>
        <v>T.C. JOUE LES TOURS</v>
      </c>
      <c r="E10" s="6">
        <v>6</v>
      </c>
      <c r="F10" s="2">
        <v>106</v>
      </c>
      <c r="G10" s="4">
        <v>7</v>
      </c>
      <c r="H10" s="2">
        <f>IF(G$2="Bike &amp; Run",IF(ISNA(VLOOKUP(G10,Paramètres!$B$3:$C$56,2,FALSE)),0,VLOOKUP(G10,Paramètres!$B$3:$C$56,2,FALSE)*Paramètres!$K$4),IF(OR(G10="",OR($D10="",$D10="NL",$D10="HORS LIGUE")),0,VLOOKUP(IF(OR(G10="",OR($D10="",$D10="NL",$D10="HORS LIGUE")),"",COUNTIFS($D$5:$D$72,"&lt;&gt;"&amp;"",$D$5:$D$72,"&lt;&gt;"&amp;"NL",$D$5:$D$72,"&lt;&gt;"&amp;"HORS LIGUE",G$5:G$72,"&lt;"&amp;G10)+1),Paramètres!$B$3:$C$56,2,FALSE)*Paramètres!$K$4))</f>
        <v>66</v>
      </c>
      <c r="I10" s="36"/>
      <c r="J10" s="2">
        <f>IF(I$2="Bike &amp; Run",IF(ISNA(VLOOKUP(I10,Paramètres!$B$3:$C$56,2,FALSE)),0,VLOOKUP(I10,Paramètres!$B$3:$C$56,2,FALSE)*Paramètres!$K$5),IF(OR(I10="",OR($D10="",$D10="NL",$D10="HORS LIGUE")),0,VLOOKUP(IF(OR(I10="",OR($D10="",$D10="NL",$D10="HORS LIGUE")),"",COUNTIFS($D$5:$D$72,"&lt;&gt;"&amp;"",$D$5:$D$72,"&lt;&gt;"&amp;"NL",$D$5:$D$72,"&lt;&gt;"&amp;"HORS LIGUE",I$5:I$72,"&lt;"&amp;I10)+1),Paramètres!$B$3:$C$56,2,FALSE)*Paramètres!$K$5))</f>
        <v>0</v>
      </c>
      <c r="K10" s="4"/>
      <c r="L10" s="2">
        <f>IF(K$2="Bike &amp; Run",IF(ISNA(VLOOKUP(K10,Paramètres!$B$3:$C$56,2,FALSE)),0,VLOOKUP(K10,Paramètres!$B$3:$C$56,2,FALSE)*Paramètres!$K$6),IF(OR(K10="",OR($D10="",$D10="NL",$D10="HORS LIGUE")),0,VLOOKUP(IF(OR(K10="",OR($D10="",$D10="NL",$D10="HORS LIGUE")),"",COUNTIFS($D$5:$D$72,"&lt;&gt;"&amp;"",$D$5:$D$72,"&lt;&gt;"&amp;"NL",$D$5:$D$72,"&lt;&gt;"&amp;"HORS LIGUE",K$5:K$72,"&lt;"&amp;K10)+1),Paramètres!$B$3:$C$56,2,FALSE)*Paramètres!$K$6))</f>
        <v>0</v>
      </c>
      <c r="M10" s="4"/>
      <c r="N10" s="2">
        <f>IF(M$2="Bike &amp; Run",IF(ISNA(VLOOKUP(M10,Paramètres!$B$3:$C$56,2,FALSE)),0,VLOOKUP(M10,Paramètres!$B$3:$C$56,2,FALSE)*Paramètres!$K$7),IF(OR(M10="",OR($D10="",$D10="NL",$D10="HORS LIGUE")),0,VLOOKUP(IF(OR(M10="",OR($D10="",$D10="NL",$D10="HORS LIGUE")),"",COUNTIFS($D$5:$D$72,"&lt;&gt;"&amp;"",$D$5:$D$72,"&lt;&gt;"&amp;"NL",$D$5:$D$72,"&lt;&gt;"&amp;"HORS LIGUE",M$5:M$72,"&lt;"&amp;M10)+1),Paramètres!$B$3:$C$56,2,FALSE)*Paramètres!$K$7))</f>
        <v>0</v>
      </c>
      <c r="O10" s="46"/>
      <c r="P10" s="2">
        <f>IF(O$2="Bike &amp; Run",IF(ISNA(VLOOKUP(O10,Paramètres!$B$3:$C$56,2,FALSE)),0,VLOOKUP(O10,Paramètres!$B$3:$C$56,2,FALSE)*Paramètres!$K$8),IF(OR(O10="",OR($D10="",$D10="NL",$D10="HORS LIGUE")),0,VLOOKUP(IF(OR(O10="",OR($D10="",$D10="NL",$D10="HORS LIGUE")),"",COUNTIFS($D$5:$D$72,"&lt;&gt;"&amp;"",$D$5:$D$72,"&lt;&gt;"&amp;"NL",$D$5:$D$72,"&lt;&gt;"&amp;"HORS LIGUE",O$5:O$72,"&lt;"&amp;O10)+1),Paramètres!$B$3:$C$56,2,FALSE)*Paramètres!$K$8))</f>
        <v>0</v>
      </c>
      <c r="Q10" s="46"/>
      <c r="R10" s="2">
        <f>IF(Q$2="Bike &amp; Run",IF(ISNA(VLOOKUP(Q10,Paramètres!$B$3:$C$56,2,FALSE)),0,VLOOKUP(Q10,Paramètres!$B$3:$C$56,2,FALSE)*Paramètres!$K$9),IF(OR(Q10="",OR($D10="",$D10="NL",$D10="HORS LIGUE")),0,VLOOKUP(IF(OR(Q10="",OR($D10="",$D10="NL",$D10="HORS LIGUE")),"",COUNTIFS($D$5:$D$72,"&lt;&gt;"&amp;"",$D$5:$D$72,"&lt;&gt;"&amp;"NL",$D$5:$D$72,"&lt;&gt;"&amp;"HORS LIGUE",Q$5:Q$72,"&lt;"&amp;Q10)+1),Paramètres!$B$3:$C$56,2,FALSE)*Paramètres!$K$9))</f>
        <v>0</v>
      </c>
      <c r="S10" s="46"/>
      <c r="T10" s="2">
        <f>IF(S$2="Bike &amp; Run",IF(ISNA(VLOOKUP(S10,Paramètres!$B$3:$C$56,2,FALSE)),0,VLOOKUP(S10,Paramètres!$B$3:$C$56,2,FALSE)*Paramètres!$K$10),IF(OR(S10="",OR($D10="",$D10="NL",$D10="HORS LIGUE")),0,VLOOKUP(IF(OR(S10="",OR($D10="",$D10="NL",$D10="HORS LIGUE")),"",COUNTIFS($D$5:$D$72,"&lt;&gt;"&amp;"",$D$5:$D$72,"&lt;&gt;"&amp;"NL",$D$5:$D$72,"&lt;&gt;"&amp;"HORS LIGUE",S$5:S$72,"&lt;"&amp;S10)+1),Paramètres!$B$3:$C$56,2,FALSE)*Paramètres!$K$10))</f>
        <v>0</v>
      </c>
      <c r="U10" s="46"/>
      <c r="V10" s="2">
        <f>IF(U$2="Bike &amp; Run",IF(ISNA(VLOOKUP(U10,Paramètres!$B$3:$C$56,2,FALSE)),0,VLOOKUP(U10,Paramètres!$B$3:$C$56,2,FALSE)*Paramètres!$K$11),IF(OR(U10="",OR($D10="",$D10="NL",$D10="HORS LIGUE")),0,VLOOKUP(IF(OR(U10="",OR($D10="",$D10="NL",$D10="HORS LIGUE")),"",COUNTIFS($D$5:$D$72,"&lt;&gt;"&amp;"",$D$5:$D$72,"&lt;&gt;"&amp;"NL",$D$5:$D$72,"&lt;&gt;"&amp;"HORS LIGUE",U$5:U$72,"&lt;"&amp;U10)+1),Paramètres!$B$3:$C$56,2,FALSE)*Paramètres!$K$11))</f>
        <v>0</v>
      </c>
      <c r="W10" s="46"/>
      <c r="X10" s="2">
        <f>IF(W$2="Bike &amp; Run",IF(ISNA(VLOOKUP(W10,Paramètres!$B$3:$C$56,2,FALSE)),0,VLOOKUP(W10,Paramètres!$B$3:$C$56,2,FALSE)*Paramètres!$K$12),IF(OR(W10="",OR($D10="",$D10="NL",$D10="HORS LIGUE")),0,VLOOKUP(IF(OR(W10="",OR($D10="",$D10="NL",$D10="HORS LIGUE")),"",COUNTIFS($D$5:$D$72,"&lt;&gt;"&amp;"",$D$5:$D$72,"&lt;&gt;"&amp;"NL",$D$5:$D$72,"&lt;&gt;"&amp;"HORS LIGUE",W$5:W$72,"&lt;"&amp;W10)+1),Paramètres!$B$3:$C$56,2,FALSE)*Paramètres!$K$12))</f>
        <v>0</v>
      </c>
      <c r="Y10" s="46"/>
      <c r="Z10" s="2">
        <f>IF(Y$2="Bike &amp; Run",IF(ISNA(VLOOKUP(Y10,Paramètres!$B$3:$C$56,2,FALSE)),0,VLOOKUP(Y10,Paramètres!$B$3:$C$56,2,FALSE)*Paramètres!$K$13),IF(OR(Y10="",OR($D10="",$D10="NL",$D10="HORS LIGUE")),0,VLOOKUP(IF(OR(Y10="",OR($D10="",$D10="NL",$D10="HORS LIGUE")),"",COUNTIFS($D$5:$D$72,"&lt;&gt;"&amp;"",$D$5:$D$72,"&lt;&gt;"&amp;"NL",$D$5:$D$72,"&lt;&gt;"&amp;"HORS LIGUE",Y$5:Y$72,"&lt;"&amp;Y10)+1),Paramètres!$B$3:$C$56,2,FALSE)*Paramètres!$K$13))</f>
        <v>0</v>
      </c>
      <c r="AA10" s="46"/>
      <c r="AB10" s="2">
        <f>IF(AA$2="Bike &amp; Run",IF(ISNA(VLOOKUP(AA10,Paramètres!$B$3:$C$56,2,FALSE)),0,VLOOKUP(AA10,Paramètres!$B$3:$C$56,2,FALSE)*Paramètres!$K$14),IF(OR(AA10="",OR($D10="",$D10="NL",$D10="HORS LIGUE")),0,VLOOKUP(IF(OR(AA10="",OR($D10="",$D10="NL",$D10="HORS LIGUE")),"",COUNTIFS($D$5:$D$72,"&lt;&gt;"&amp;"",$D$5:$D$72,"&lt;&gt;"&amp;"NL",$D$5:$D$72,"&lt;&gt;"&amp;"HORS LIGUE",AA$5:AA$72,"&lt;"&amp;AA10)+1),Paramètres!$B$3:$C$56,2,FALSE)*Paramètres!$K$14))</f>
        <v>0</v>
      </c>
      <c r="AC10" s="46"/>
      <c r="AD10" s="2">
        <f>IF(AC$2="Bike &amp; Run",IF(ISNA(VLOOKUP(AC10,Paramètres!$B$3:$C$56,2,FALSE)),0,VLOOKUP(AC10,Paramètres!$B$3:$C$56,2,FALSE)*Paramètres!$K$15),IF(OR(AC10="",OR($D10="",$D10="NL",$D10="HORS LIGUE")),0,VLOOKUP(IF(OR(AC10="",OR($D10="",$D10="NL",$D10="HORS LIGUE")),"",COUNTIFS($D$5:$D$72,"&lt;&gt;"&amp;"",$D$5:$D$72,"&lt;&gt;"&amp;"NL",$D$5:$D$72,"&lt;&gt;"&amp;"HORS LIGUE",AC$5:AC$72,"&lt;"&amp;AC10)+1),Paramètres!$B$3:$C$56,2,FALSE)*Paramètres!$K$15))</f>
        <v>0</v>
      </c>
      <c r="AE10" s="46"/>
      <c r="AF10" s="2">
        <f>IF(AE$2="Bike &amp; Run",IF(ISNA(VLOOKUP(AE10,Paramètres!$B$3:$C$56,2,FALSE)),0,VLOOKUP(AE10,Paramètres!$B$3:$C$56,2,FALSE)*Paramètres!$K$16),IF(OR(AE10="",OR($D10="",$D10="NL",$D10="HORS LIGUE")),0,VLOOKUP(IF(OR(AE10="",OR($D10="",$D10="NL",$D10="HORS LIGUE")),"",COUNTIFS($D$5:$D$72,"&lt;&gt;"&amp;"",$D$5:$D$72,"&lt;&gt;"&amp;"NL",$D$5:$D$72,"&lt;&gt;"&amp;"HORS LIGUE",AE$5:AE$72,"&lt;"&amp;AE10)+1),Paramètres!$B$3:$C$56,2,FALSE)*Paramètres!$K$16))</f>
        <v>0</v>
      </c>
      <c r="AG10" s="46"/>
      <c r="AH10" s="2">
        <f>IF(AG$2="Bike &amp; Run",IF(ISNA(VLOOKUP(AG10,Paramètres!$B$3:$C$56,2,FALSE)),0,VLOOKUP(AG10,Paramètres!$B$3:$C$56,2,FALSE)*Paramètres!$K$17),IF(OR(AG10="",OR($D10="",$D10="NL",$D10="HORS LIGUE")),0,VLOOKUP(IF(OR(AG10="",OR($D10="",$D10="NL",$D10="HORS LIGUE")),"",COUNTIFS($D$5:$D$72,"&lt;&gt;"&amp;"",$D$5:$D$72,"&lt;&gt;"&amp;"NL",$D$5:$D$72,"&lt;&gt;"&amp;"HORS LIGUE",AG$5:AG$72,"&lt;"&amp;AG10)+1),Paramètres!$B$3:$C$56,2,FALSE)*Paramètres!$K$17))</f>
        <v>0</v>
      </c>
      <c r="AI10" s="40">
        <f t="shared" si="0"/>
        <v>172</v>
      </c>
      <c r="AJ10" s="3">
        <f t="shared" si="1"/>
        <v>6</v>
      </c>
      <c r="AK10" s="5">
        <f t="shared" si="2"/>
        <v>2</v>
      </c>
      <c r="AL10" s="41">
        <f t="shared" si="3"/>
        <v>172</v>
      </c>
      <c r="AM10" s="33">
        <f t="shared" si="4"/>
        <v>6</v>
      </c>
      <c r="AO10" s="22">
        <f t="shared" si="5"/>
        <v>106</v>
      </c>
      <c r="AP10">
        <f t="shared" si="6"/>
        <v>66</v>
      </c>
      <c r="AQ10">
        <f t="shared" si="7"/>
        <v>0</v>
      </c>
      <c r="AR10">
        <f t="shared" si="8"/>
        <v>0</v>
      </c>
      <c r="AS10">
        <f t="shared" si="9"/>
        <v>0</v>
      </c>
      <c r="AT10">
        <f t="shared" si="10"/>
        <v>0</v>
      </c>
      <c r="AU10">
        <f t="shared" si="11"/>
        <v>0</v>
      </c>
      <c r="AV10">
        <f t="shared" si="12"/>
        <v>0</v>
      </c>
      <c r="AW10">
        <f t="shared" si="13"/>
        <v>0</v>
      </c>
      <c r="AX10">
        <f t="shared" si="14"/>
        <v>0</v>
      </c>
      <c r="AY10">
        <f t="shared" si="15"/>
        <v>0</v>
      </c>
      <c r="AZ10">
        <f t="shared" si="16"/>
        <v>0</v>
      </c>
      <c r="BA10">
        <f t="shared" si="17"/>
        <v>0</v>
      </c>
      <c r="BB10">
        <f t="shared" si="18"/>
        <v>0</v>
      </c>
      <c r="BC10">
        <f t="shared" si="19"/>
        <v>0</v>
      </c>
      <c r="BD10">
        <f t="shared" si="20"/>
        <v>106</v>
      </c>
      <c r="BE10" s="22">
        <f t="shared" ref="BE10:BR10" si="26">BD10+LARGE($AO10:$BC10,BE$4)</f>
        <v>172</v>
      </c>
      <c r="BF10" s="22">
        <f t="shared" si="26"/>
        <v>172</v>
      </c>
      <c r="BG10" s="22">
        <f t="shared" si="26"/>
        <v>172</v>
      </c>
      <c r="BH10" s="22">
        <f t="shared" si="26"/>
        <v>172</v>
      </c>
      <c r="BI10" s="22">
        <f t="shared" si="26"/>
        <v>172</v>
      </c>
      <c r="BJ10" s="22">
        <f t="shared" si="26"/>
        <v>172</v>
      </c>
      <c r="BK10" s="22">
        <f t="shared" si="26"/>
        <v>172</v>
      </c>
      <c r="BL10" s="22">
        <f t="shared" si="26"/>
        <v>172</v>
      </c>
      <c r="BM10" s="22">
        <f t="shared" si="26"/>
        <v>172</v>
      </c>
      <c r="BN10" s="22">
        <f t="shared" si="26"/>
        <v>172</v>
      </c>
      <c r="BO10" s="22">
        <f t="shared" si="26"/>
        <v>172</v>
      </c>
      <c r="BP10" s="22">
        <f t="shared" si="26"/>
        <v>172</v>
      </c>
      <c r="BQ10" s="22">
        <f t="shared" si="26"/>
        <v>172</v>
      </c>
      <c r="BR10" s="22">
        <f t="shared" si="26"/>
        <v>172</v>
      </c>
    </row>
    <row r="11" spans="1:70" ht="16.5">
      <c r="A11" s="73" t="s">
        <v>1480</v>
      </c>
      <c r="B11" s="61" t="str">
        <f>IF(ISNA(VLOOKUP(A11,'Licenciés Jeunes 2023'!A:C,3,0)),"",VLOOKUP(A11,'Licenciés Jeunes 2023'!A:C,3,0))</f>
        <v>BOURDET</v>
      </c>
      <c r="C11" s="32" t="str">
        <f>IF(ISNA(VLOOKUP(A11,'Licenciés Jeunes 2023'!A:C,2,0)),"",VLOOKUP(A11,'Licenciés Jeunes 2023'!A:C,2,0))</f>
        <v>Azilis</v>
      </c>
      <c r="D11" s="32" t="str">
        <f>IF(ISNA(VLOOKUP(A11,'Licenciés Jeunes 2023'!A:F,6,0)),"",VLOOKUP(A11,'Licenciés Jeunes 2023'!A:F,6,0))</f>
        <v>C CHARTRES METROPOLE TRIATHLON</v>
      </c>
      <c r="E11" s="6">
        <v>9</v>
      </c>
      <c r="F11" s="2">
        <v>96</v>
      </c>
      <c r="G11" s="4">
        <v>5</v>
      </c>
      <c r="H11" s="2">
        <f>IF(G$2="Bike &amp; Run",IF(ISNA(VLOOKUP(G11,Paramètres!$B$3:$C$56,2,FALSE)),0,VLOOKUP(G11,Paramètres!$B$3:$C$56,2,FALSE)*Paramètres!$K$4),IF(OR(G11="",OR($D11="",$D11="NL",$D11="HORS LIGUE")),0,VLOOKUP(IF(OR(G11="",OR($D11="",$D11="NL",$D11="HORS LIGUE")),"",COUNTIFS($D$5:$D$72,"&lt;&gt;"&amp;"",$D$5:$D$72,"&lt;&gt;"&amp;"NL",$D$5:$D$72,"&lt;&gt;"&amp;"HORS LIGUE",G$5:G$72,"&lt;"&amp;G11)+1),Paramètres!$B$3:$C$56,2,FALSE)*Paramètres!$K$4))</f>
        <v>75</v>
      </c>
      <c r="I11" s="36"/>
      <c r="J11" s="2">
        <f>IF(I$2="Bike &amp; Run",IF(ISNA(VLOOKUP(I11,Paramètres!$B$3:$C$56,2,FALSE)),0,VLOOKUP(I11,Paramètres!$B$3:$C$56,2,FALSE)*Paramètres!$K$5),IF(OR(I11="",OR($D11="",$D11="NL",$D11="HORS LIGUE")),0,VLOOKUP(IF(OR(I11="",OR($D11="",$D11="NL",$D11="HORS LIGUE")),"",COUNTIFS($D$5:$D$72,"&lt;&gt;"&amp;"",$D$5:$D$72,"&lt;&gt;"&amp;"NL",$D$5:$D$72,"&lt;&gt;"&amp;"HORS LIGUE",I$5:I$72,"&lt;"&amp;I11)+1),Paramètres!$B$3:$C$56,2,FALSE)*Paramètres!$K$5))</f>
        <v>0</v>
      </c>
      <c r="K11" s="4"/>
      <c r="L11" s="2">
        <f>IF(K$2="Bike &amp; Run",IF(ISNA(VLOOKUP(K11,Paramètres!$B$3:$C$56,2,FALSE)),0,VLOOKUP(K11,Paramètres!$B$3:$C$56,2,FALSE)*Paramètres!$K$6),IF(OR(K11="",OR($D11="",$D11="NL",$D11="HORS LIGUE")),0,VLOOKUP(IF(OR(K11="",OR($D11="",$D11="NL",$D11="HORS LIGUE")),"",COUNTIFS($D$5:$D$72,"&lt;&gt;"&amp;"",$D$5:$D$72,"&lt;&gt;"&amp;"NL",$D$5:$D$72,"&lt;&gt;"&amp;"HORS LIGUE",K$5:K$72,"&lt;"&amp;K11)+1),Paramètres!$B$3:$C$56,2,FALSE)*Paramètres!$K$6))</f>
        <v>0</v>
      </c>
      <c r="M11" s="4"/>
      <c r="N11" s="2">
        <f>IF(M$2="Bike &amp; Run",IF(ISNA(VLOOKUP(M11,Paramètres!$B$3:$C$56,2,FALSE)),0,VLOOKUP(M11,Paramètres!$B$3:$C$56,2,FALSE)*Paramètres!$K$7),IF(OR(M11="",OR($D11="",$D11="NL",$D11="HORS LIGUE")),0,VLOOKUP(IF(OR(M11="",OR($D11="",$D11="NL",$D11="HORS LIGUE")),"",COUNTIFS($D$5:$D$72,"&lt;&gt;"&amp;"",$D$5:$D$72,"&lt;&gt;"&amp;"NL",$D$5:$D$72,"&lt;&gt;"&amp;"HORS LIGUE",M$5:M$72,"&lt;"&amp;M11)+1),Paramètres!$B$3:$C$56,2,FALSE)*Paramètres!$K$7))</f>
        <v>0</v>
      </c>
      <c r="O11" s="46"/>
      <c r="P11" s="2">
        <f>IF(O$2="Bike &amp; Run",IF(ISNA(VLOOKUP(O11,Paramètres!$B$3:$C$56,2,FALSE)),0,VLOOKUP(O11,Paramètres!$B$3:$C$56,2,FALSE)*Paramètres!$K$8),IF(OR(O11="",OR($D11="",$D11="NL",$D11="HORS LIGUE")),0,VLOOKUP(IF(OR(O11="",OR($D11="",$D11="NL",$D11="HORS LIGUE")),"",COUNTIFS($D$5:$D$72,"&lt;&gt;"&amp;"",$D$5:$D$72,"&lt;&gt;"&amp;"NL",$D$5:$D$72,"&lt;&gt;"&amp;"HORS LIGUE",O$5:O$72,"&lt;"&amp;O11)+1),Paramètres!$B$3:$C$56,2,FALSE)*Paramètres!$K$8))</f>
        <v>0</v>
      </c>
      <c r="Q11" s="46"/>
      <c r="R11" s="2">
        <f>IF(Q$2="Bike &amp; Run",IF(ISNA(VLOOKUP(Q11,Paramètres!$B$3:$C$56,2,FALSE)),0,VLOOKUP(Q11,Paramètres!$B$3:$C$56,2,FALSE)*Paramètres!$K$9),IF(OR(Q11="",OR($D11="",$D11="NL",$D11="HORS LIGUE")),0,VLOOKUP(IF(OR(Q11="",OR($D11="",$D11="NL",$D11="HORS LIGUE")),"",COUNTIFS($D$5:$D$72,"&lt;&gt;"&amp;"",$D$5:$D$72,"&lt;&gt;"&amp;"NL",$D$5:$D$72,"&lt;&gt;"&amp;"HORS LIGUE",Q$5:Q$72,"&lt;"&amp;Q11)+1),Paramètres!$B$3:$C$56,2,FALSE)*Paramètres!$K$9))</f>
        <v>0</v>
      </c>
      <c r="S11" s="46"/>
      <c r="T11" s="2">
        <f>IF(S$2="Bike &amp; Run",IF(ISNA(VLOOKUP(S11,Paramètres!$B$3:$C$56,2,FALSE)),0,VLOOKUP(S11,Paramètres!$B$3:$C$56,2,FALSE)*Paramètres!$K$10),IF(OR(S11="",OR($D11="",$D11="NL",$D11="HORS LIGUE")),0,VLOOKUP(IF(OR(S11="",OR($D11="",$D11="NL",$D11="HORS LIGUE")),"",COUNTIFS($D$5:$D$72,"&lt;&gt;"&amp;"",$D$5:$D$72,"&lt;&gt;"&amp;"NL",$D$5:$D$72,"&lt;&gt;"&amp;"HORS LIGUE",S$5:S$72,"&lt;"&amp;S11)+1),Paramètres!$B$3:$C$56,2,FALSE)*Paramètres!$K$10))</f>
        <v>0</v>
      </c>
      <c r="U11" s="46"/>
      <c r="V11" s="2">
        <f>IF(U$2="Bike &amp; Run",IF(ISNA(VLOOKUP(U11,Paramètres!$B$3:$C$56,2,FALSE)),0,VLOOKUP(U11,Paramètres!$B$3:$C$56,2,FALSE)*Paramètres!$K$11),IF(OR(U11="",OR($D11="",$D11="NL",$D11="HORS LIGUE")),0,VLOOKUP(IF(OR(U11="",OR($D11="",$D11="NL",$D11="HORS LIGUE")),"",COUNTIFS($D$5:$D$72,"&lt;&gt;"&amp;"",$D$5:$D$72,"&lt;&gt;"&amp;"NL",$D$5:$D$72,"&lt;&gt;"&amp;"HORS LIGUE",U$5:U$72,"&lt;"&amp;U11)+1),Paramètres!$B$3:$C$56,2,FALSE)*Paramètres!$K$11))</f>
        <v>0</v>
      </c>
      <c r="W11" s="46"/>
      <c r="X11" s="2">
        <f>IF(W$2="Bike &amp; Run",IF(ISNA(VLOOKUP(W11,Paramètres!$B$3:$C$56,2,FALSE)),0,VLOOKUP(W11,Paramètres!$B$3:$C$56,2,FALSE)*Paramètres!$K$12),IF(OR(W11="",OR($D11="",$D11="NL",$D11="HORS LIGUE")),0,VLOOKUP(IF(OR(W11="",OR($D11="",$D11="NL",$D11="HORS LIGUE")),"",COUNTIFS($D$5:$D$72,"&lt;&gt;"&amp;"",$D$5:$D$72,"&lt;&gt;"&amp;"NL",$D$5:$D$72,"&lt;&gt;"&amp;"HORS LIGUE",W$5:W$72,"&lt;"&amp;W11)+1),Paramètres!$B$3:$C$56,2,FALSE)*Paramètres!$K$12))</f>
        <v>0</v>
      </c>
      <c r="Y11" s="46"/>
      <c r="Z11" s="2">
        <f>IF(Y$2="Bike &amp; Run",IF(ISNA(VLOOKUP(Y11,Paramètres!$B$3:$C$56,2,FALSE)),0,VLOOKUP(Y11,Paramètres!$B$3:$C$56,2,FALSE)*Paramètres!$K$13),IF(OR(Y11="",OR($D11="",$D11="NL",$D11="HORS LIGUE")),0,VLOOKUP(IF(OR(Y11="",OR($D11="",$D11="NL",$D11="HORS LIGUE")),"",COUNTIFS($D$5:$D$72,"&lt;&gt;"&amp;"",$D$5:$D$72,"&lt;&gt;"&amp;"NL",$D$5:$D$72,"&lt;&gt;"&amp;"HORS LIGUE",Y$5:Y$72,"&lt;"&amp;Y11)+1),Paramètres!$B$3:$C$56,2,FALSE)*Paramètres!$K$13))</f>
        <v>0</v>
      </c>
      <c r="AA11" s="46"/>
      <c r="AB11" s="2">
        <f>IF(AA$2="Bike &amp; Run",IF(ISNA(VLOOKUP(AA11,Paramètres!$B$3:$C$56,2,FALSE)),0,VLOOKUP(AA11,Paramètres!$B$3:$C$56,2,FALSE)*Paramètres!$K$14),IF(OR(AA11="",OR($D11="",$D11="NL",$D11="HORS LIGUE")),0,VLOOKUP(IF(OR(AA11="",OR($D11="",$D11="NL",$D11="HORS LIGUE")),"",COUNTIFS($D$5:$D$72,"&lt;&gt;"&amp;"",$D$5:$D$72,"&lt;&gt;"&amp;"NL",$D$5:$D$72,"&lt;&gt;"&amp;"HORS LIGUE",AA$5:AA$72,"&lt;"&amp;AA11)+1),Paramètres!$B$3:$C$56,2,FALSE)*Paramètres!$K$14))</f>
        <v>0</v>
      </c>
      <c r="AC11" s="46"/>
      <c r="AD11" s="2">
        <f>IF(AC$2="Bike &amp; Run",IF(ISNA(VLOOKUP(AC11,Paramètres!$B$3:$C$56,2,FALSE)),0,VLOOKUP(AC11,Paramètres!$B$3:$C$56,2,FALSE)*Paramètres!$K$15),IF(OR(AC11="",OR($D11="",$D11="NL",$D11="HORS LIGUE")),0,VLOOKUP(IF(OR(AC11="",OR($D11="",$D11="NL",$D11="HORS LIGUE")),"",COUNTIFS($D$5:$D$72,"&lt;&gt;"&amp;"",$D$5:$D$72,"&lt;&gt;"&amp;"NL",$D$5:$D$72,"&lt;&gt;"&amp;"HORS LIGUE",AC$5:AC$72,"&lt;"&amp;AC11)+1),Paramètres!$B$3:$C$56,2,FALSE)*Paramètres!$K$15))</f>
        <v>0</v>
      </c>
      <c r="AE11" s="46"/>
      <c r="AF11" s="2">
        <f>IF(AE$2="Bike &amp; Run",IF(ISNA(VLOOKUP(AE11,Paramètres!$B$3:$C$56,2,FALSE)),0,VLOOKUP(AE11,Paramètres!$B$3:$C$56,2,FALSE)*Paramètres!$K$16),IF(OR(AE11="",OR($D11="",$D11="NL",$D11="HORS LIGUE")),0,VLOOKUP(IF(OR(AE11="",OR($D11="",$D11="NL",$D11="HORS LIGUE")),"",COUNTIFS($D$5:$D$72,"&lt;&gt;"&amp;"",$D$5:$D$72,"&lt;&gt;"&amp;"NL",$D$5:$D$72,"&lt;&gt;"&amp;"HORS LIGUE",AE$5:AE$72,"&lt;"&amp;AE11)+1),Paramètres!$B$3:$C$56,2,FALSE)*Paramètres!$K$16))</f>
        <v>0</v>
      </c>
      <c r="AG11" s="46"/>
      <c r="AH11" s="2">
        <f>IF(AG$2="Bike &amp; Run",IF(ISNA(VLOOKUP(AG11,Paramètres!$B$3:$C$56,2,FALSE)),0,VLOOKUP(AG11,Paramètres!$B$3:$C$56,2,FALSE)*Paramètres!$K$17),IF(OR(AG11="",OR($D11="",$D11="NL",$D11="HORS LIGUE")),0,VLOOKUP(IF(OR(AG11="",OR($D11="",$D11="NL",$D11="HORS LIGUE")),"",COUNTIFS($D$5:$D$72,"&lt;&gt;"&amp;"",$D$5:$D$72,"&lt;&gt;"&amp;"NL",$D$5:$D$72,"&lt;&gt;"&amp;"HORS LIGUE",AG$5:AG$72,"&lt;"&amp;AG11)+1),Paramètres!$B$3:$C$56,2,FALSE)*Paramètres!$K$17))</f>
        <v>0</v>
      </c>
      <c r="AI11" s="40">
        <f t="shared" si="0"/>
        <v>171</v>
      </c>
      <c r="AJ11" s="3">
        <f t="shared" si="1"/>
        <v>7</v>
      </c>
      <c r="AK11" s="5">
        <f t="shared" si="2"/>
        <v>2</v>
      </c>
      <c r="AL11" s="41">
        <f t="shared" si="3"/>
        <v>171</v>
      </c>
      <c r="AM11" s="33">
        <f t="shared" si="4"/>
        <v>7</v>
      </c>
      <c r="AO11" s="22">
        <f t="shared" si="5"/>
        <v>96</v>
      </c>
      <c r="AP11">
        <f t="shared" si="6"/>
        <v>75</v>
      </c>
      <c r="AQ11">
        <f t="shared" si="7"/>
        <v>0</v>
      </c>
      <c r="AR11">
        <f t="shared" si="8"/>
        <v>0</v>
      </c>
      <c r="AS11">
        <f t="shared" si="9"/>
        <v>0</v>
      </c>
      <c r="AT11">
        <f t="shared" si="10"/>
        <v>0</v>
      </c>
      <c r="AU11">
        <f t="shared" si="11"/>
        <v>0</v>
      </c>
      <c r="AV11">
        <f t="shared" si="12"/>
        <v>0</v>
      </c>
      <c r="AW11">
        <f t="shared" si="13"/>
        <v>0</v>
      </c>
      <c r="AX11">
        <f t="shared" si="14"/>
        <v>0</v>
      </c>
      <c r="AY11">
        <f t="shared" si="15"/>
        <v>0</v>
      </c>
      <c r="AZ11">
        <f t="shared" si="16"/>
        <v>0</v>
      </c>
      <c r="BA11">
        <f t="shared" si="17"/>
        <v>0</v>
      </c>
      <c r="BB11">
        <f t="shared" si="18"/>
        <v>0</v>
      </c>
      <c r="BC11">
        <f t="shared" si="19"/>
        <v>0</v>
      </c>
      <c r="BD11">
        <f t="shared" si="20"/>
        <v>96</v>
      </c>
      <c r="BE11" s="22">
        <f t="shared" ref="BE11:BR11" si="27">BD11+LARGE($AO11:$BC11,BE$4)</f>
        <v>171</v>
      </c>
      <c r="BF11" s="22">
        <f t="shared" si="27"/>
        <v>171</v>
      </c>
      <c r="BG11" s="22">
        <f t="shared" si="27"/>
        <v>171</v>
      </c>
      <c r="BH11" s="22">
        <f t="shared" si="27"/>
        <v>171</v>
      </c>
      <c r="BI11" s="22">
        <f t="shared" si="27"/>
        <v>171</v>
      </c>
      <c r="BJ11" s="22">
        <f t="shared" si="27"/>
        <v>171</v>
      </c>
      <c r="BK11" s="22">
        <f t="shared" si="27"/>
        <v>171</v>
      </c>
      <c r="BL11" s="22">
        <f t="shared" si="27"/>
        <v>171</v>
      </c>
      <c r="BM11" s="22">
        <f t="shared" si="27"/>
        <v>171</v>
      </c>
      <c r="BN11" s="22">
        <f t="shared" si="27"/>
        <v>171</v>
      </c>
      <c r="BO11" s="22">
        <f t="shared" si="27"/>
        <v>171</v>
      </c>
      <c r="BP11" s="22">
        <f t="shared" si="27"/>
        <v>171</v>
      </c>
      <c r="BQ11" s="22">
        <f t="shared" si="27"/>
        <v>171</v>
      </c>
      <c r="BR11" s="22">
        <f t="shared" si="27"/>
        <v>171</v>
      </c>
    </row>
    <row r="12" spans="1:70" ht="16.5">
      <c r="A12" s="73" t="s">
        <v>1041</v>
      </c>
      <c r="B12" s="61" t="str">
        <f>IF(ISNA(VLOOKUP(A12,'Licenciés Jeunes 2023'!A:C,3,0)),"",VLOOKUP(A12,'Licenciés Jeunes 2023'!A:C,3,0))</f>
        <v>PROUPIN</v>
      </c>
      <c r="C12" s="32" t="str">
        <f>IF(ISNA(VLOOKUP(A12,'Licenciés Jeunes 2023'!A:C,2,0)),"",VLOOKUP(A12,'Licenciés Jeunes 2023'!A:C,2,0))</f>
        <v>Isaline</v>
      </c>
      <c r="D12" s="32" t="str">
        <f>IF(ISNA(VLOOKUP(A12,'Licenciés Jeunes 2023'!A:F,6,0)),"",VLOOKUP(A12,'Licenciés Jeunes 2023'!A:F,6,0))</f>
        <v>TEAM ETT (EXTREME TRIATHLON TRAIL)</v>
      </c>
      <c r="E12" s="6">
        <v>8</v>
      </c>
      <c r="F12" s="2">
        <v>103</v>
      </c>
      <c r="G12" s="4">
        <v>8</v>
      </c>
      <c r="H12" s="2">
        <f>IF(G$2="Bike &amp; Run",IF(ISNA(VLOOKUP(G12,Paramètres!$B$3:$C$56,2,FALSE)),0,VLOOKUP(G12,Paramètres!$B$3:$C$56,2,FALSE)*Paramètres!$K$4),IF(OR(G12="",OR($D12="",$D12="NL",$D12="HORS LIGUE")),0,VLOOKUP(IF(OR(G12="",OR($D12="",$D12="NL",$D12="HORS LIGUE")),"",COUNTIFS($D$5:$D$72,"&lt;&gt;"&amp;"",$D$5:$D$72,"&lt;&gt;"&amp;"NL",$D$5:$D$72,"&lt;&gt;"&amp;"HORS LIGUE",G$5:G$72,"&lt;"&amp;G12)+1),Paramètres!$B$3:$C$56,2,FALSE)*Paramètres!$K$4))</f>
        <v>63</v>
      </c>
      <c r="I12" s="36"/>
      <c r="J12" s="2">
        <f>IF(I$2="Bike &amp; Run",IF(ISNA(VLOOKUP(I12,Paramètres!$B$3:$C$56,2,FALSE)),0,VLOOKUP(I12,Paramètres!$B$3:$C$56,2,FALSE)*Paramètres!$K$5),IF(OR(I12="",OR($D12="",$D12="NL",$D12="HORS LIGUE")),0,VLOOKUP(IF(OR(I12="",OR($D12="",$D12="NL",$D12="HORS LIGUE")),"",COUNTIFS($D$5:$D$72,"&lt;&gt;"&amp;"",$D$5:$D$72,"&lt;&gt;"&amp;"NL",$D$5:$D$72,"&lt;&gt;"&amp;"HORS LIGUE",I$5:I$72,"&lt;"&amp;I12)+1),Paramètres!$B$3:$C$56,2,FALSE)*Paramètres!$K$5))</f>
        <v>0</v>
      </c>
      <c r="K12" s="4"/>
      <c r="L12" s="2">
        <f>IF(K$2="Bike &amp; Run",IF(ISNA(VLOOKUP(K12,Paramètres!$B$3:$C$56,2,FALSE)),0,VLOOKUP(K12,Paramètres!$B$3:$C$56,2,FALSE)*Paramètres!$K$6),IF(OR(K12="",OR($D12="",$D12="NL",$D12="HORS LIGUE")),0,VLOOKUP(IF(OR(K12="",OR($D12="",$D12="NL",$D12="HORS LIGUE")),"",COUNTIFS($D$5:$D$72,"&lt;&gt;"&amp;"",$D$5:$D$72,"&lt;&gt;"&amp;"NL",$D$5:$D$72,"&lt;&gt;"&amp;"HORS LIGUE",K$5:K$72,"&lt;"&amp;K12)+1),Paramètres!$B$3:$C$56,2,FALSE)*Paramètres!$K$6))</f>
        <v>0</v>
      </c>
      <c r="M12" s="4"/>
      <c r="N12" s="2">
        <f>IF(M$2="Bike &amp; Run",IF(ISNA(VLOOKUP(M12,Paramètres!$B$3:$C$56,2,FALSE)),0,VLOOKUP(M12,Paramètres!$B$3:$C$56,2,FALSE)*Paramètres!$K$7),IF(OR(M12="",OR($D12="",$D12="NL",$D12="HORS LIGUE")),0,VLOOKUP(IF(OR(M12="",OR($D12="",$D12="NL",$D12="HORS LIGUE")),"",COUNTIFS($D$5:$D$72,"&lt;&gt;"&amp;"",$D$5:$D$72,"&lt;&gt;"&amp;"NL",$D$5:$D$72,"&lt;&gt;"&amp;"HORS LIGUE",M$5:M$72,"&lt;"&amp;M12)+1),Paramètres!$B$3:$C$56,2,FALSE)*Paramètres!$K$7))</f>
        <v>0</v>
      </c>
      <c r="O12" s="46"/>
      <c r="P12" s="2">
        <f>IF(O$2="Bike &amp; Run",IF(ISNA(VLOOKUP(O12,Paramètres!$B$3:$C$56,2,FALSE)),0,VLOOKUP(O12,Paramètres!$B$3:$C$56,2,FALSE)*Paramètres!$K$8),IF(OR(O12="",OR($D12="",$D12="NL",$D12="HORS LIGUE")),0,VLOOKUP(IF(OR(O12="",OR($D12="",$D12="NL",$D12="HORS LIGUE")),"",COUNTIFS($D$5:$D$72,"&lt;&gt;"&amp;"",$D$5:$D$72,"&lt;&gt;"&amp;"NL",$D$5:$D$72,"&lt;&gt;"&amp;"HORS LIGUE",O$5:O$72,"&lt;"&amp;O12)+1),Paramètres!$B$3:$C$56,2,FALSE)*Paramètres!$K$8))</f>
        <v>0</v>
      </c>
      <c r="Q12" s="46"/>
      <c r="R12" s="2">
        <f>IF(Q$2="Bike &amp; Run",IF(ISNA(VLOOKUP(Q12,Paramètres!$B$3:$C$56,2,FALSE)),0,VLOOKUP(Q12,Paramètres!$B$3:$C$56,2,FALSE)*Paramètres!$K$9),IF(OR(Q12="",OR($D12="",$D12="NL",$D12="HORS LIGUE")),0,VLOOKUP(IF(OR(Q12="",OR($D12="",$D12="NL",$D12="HORS LIGUE")),"",COUNTIFS($D$5:$D$72,"&lt;&gt;"&amp;"",$D$5:$D$72,"&lt;&gt;"&amp;"NL",$D$5:$D$72,"&lt;&gt;"&amp;"HORS LIGUE",Q$5:Q$72,"&lt;"&amp;Q12)+1),Paramètres!$B$3:$C$56,2,FALSE)*Paramètres!$K$9))</f>
        <v>0</v>
      </c>
      <c r="S12" s="46"/>
      <c r="T12" s="2">
        <f>IF(S$2="Bike &amp; Run",IF(ISNA(VLOOKUP(S12,Paramètres!$B$3:$C$56,2,FALSE)),0,VLOOKUP(S12,Paramètres!$B$3:$C$56,2,FALSE)*Paramètres!$K$10),IF(OR(S12="",OR($D12="",$D12="NL",$D12="HORS LIGUE")),0,VLOOKUP(IF(OR(S12="",OR($D12="",$D12="NL",$D12="HORS LIGUE")),"",COUNTIFS($D$5:$D$72,"&lt;&gt;"&amp;"",$D$5:$D$72,"&lt;&gt;"&amp;"NL",$D$5:$D$72,"&lt;&gt;"&amp;"HORS LIGUE",S$5:S$72,"&lt;"&amp;S12)+1),Paramètres!$B$3:$C$56,2,FALSE)*Paramètres!$K$10))</f>
        <v>0</v>
      </c>
      <c r="U12" s="46"/>
      <c r="V12" s="2">
        <f>IF(U$2="Bike &amp; Run",IF(ISNA(VLOOKUP(U12,Paramètres!$B$3:$C$56,2,FALSE)),0,VLOOKUP(U12,Paramètres!$B$3:$C$56,2,FALSE)*Paramètres!$K$11),IF(OR(U12="",OR($D12="",$D12="NL",$D12="HORS LIGUE")),0,VLOOKUP(IF(OR(U12="",OR($D12="",$D12="NL",$D12="HORS LIGUE")),"",COUNTIFS($D$5:$D$72,"&lt;&gt;"&amp;"",$D$5:$D$72,"&lt;&gt;"&amp;"NL",$D$5:$D$72,"&lt;&gt;"&amp;"HORS LIGUE",U$5:U$72,"&lt;"&amp;U12)+1),Paramètres!$B$3:$C$56,2,FALSE)*Paramètres!$K$11))</f>
        <v>0</v>
      </c>
      <c r="W12" s="46"/>
      <c r="X12" s="2">
        <f>IF(W$2="Bike &amp; Run",IF(ISNA(VLOOKUP(W12,Paramètres!$B$3:$C$56,2,FALSE)),0,VLOOKUP(W12,Paramètres!$B$3:$C$56,2,FALSE)*Paramètres!$K$12),IF(OR(W12="",OR($D12="",$D12="NL",$D12="HORS LIGUE")),0,VLOOKUP(IF(OR(W12="",OR($D12="",$D12="NL",$D12="HORS LIGUE")),"",COUNTIFS($D$5:$D$72,"&lt;&gt;"&amp;"",$D$5:$D$72,"&lt;&gt;"&amp;"NL",$D$5:$D$72,"&lt;&gt;"&amp;"HORS LIGUE",W$5:W$72,"&lt;"&amp;W12)+1),Paramètres!$B$3:$C$56,2,FALSE)*Paramètres!$K$12))</f>
        <v>0</v>
      </c>
      <c r="Y12" s="46"/>
      <c r="Z12" s="2">
        <f>IF(Y$2="Bike &amp; Run",IF(ISNA(VLOOKUP(Y12,Paramètres!$B$3:$C$56,2,FALSE)),0,VLOOKUP(Y12,Paramètres!$B$3:$C$56,2,FALSE)*Paramètres!$K$13),IF(OR(Y12="",OR($D12="",$D12="NL",$D12="HORS LIGUE")),0,VLOOKUP(IF(OR(Y12="",OR($D12="",$D12="NL",$D12="HORS LIGUE")),"",COUNTIFS($D$5:$D$72,"&lt;&gt;"&amp;"",$D$5:$D$72,"&lt;&gt;"&amp;"NL",$D$5:$D$72,"&lt;&gt;"&amp;"HORS LIGUE",Y$5:Y$72,"&lt;"&amp;Y12)+1),Paramètres!$B$3:$C$56,2,FALSE)*Paramètres!$K$13))</f>
        <v>0</v>
      </c>
      <c r="AA12" s="46"/>
      <c r="AB12" s="2">
        <f>IF(AA$2="Bike &amp; Run",IF(ISNA(VLOOKUP(AA12,Paramètres!$B$3:$C$56,2,FALSE)),0,VLOOKUP(AA12,Paramètres!$B$3:$C$56,2,FALSE)*Paramètres!$K$14),IF(OR(AA12="",OR($D12="",$D12="NL",$D12="HORS LIGUE")),0,VLOOKUP(IF(OR(AA12="",OR($D12="",$D12="NL",$D12="HORS LIGUE")),"",COUNTIFS($D$5:$D$72,"&lt;&gt;"&amp;"",$D$5:$D$72,"&lt;&gt;"&amp;"NL",$D$5:$D$72,"&lt;&gt;"&amp;"HORS LIGUE",AA$5:AA$72,"&lt;"&amp;AA12)+1),Paramètres!$B$3:$C$56,2,FALSE)*Paramètres!$K$14))</f>
        <v>0</v>
      </c>
      <c r="AC12" s="46"/>
      <c r="AD12" s="2">
        <f>IF(AC$2="Bike &amp; Run",IF(ISNA(VLOOKUP(AC12,Paramètres!$B$3:$C$56,2,FALSE)),0,VLOOKUP(AC12,Paramètres!$B$3:$C$56,2,FALSE)*Paramètres!$K$15),IF(OR(AC12="",OR($D12="",$D12="NL",$D12="HORS LIGUE")),0,VLOOKUP(IF(OR(AC12="",OR($D12="",$D12="NL",$D12="HORS LIGUE")),"",COUNTIFS($D$5:$D$72,"&lt;&gt;"&amp;"",$D$5:$D$72,"&lt;&gt;"&amp;"NL",$D$5:$D$72,"&lt;&gt;"&amp;"HORS LIGUE",AC$5:AC$72,"&lt;"&amp;AC12)+1),Paramètres!$B$3:$C$56,2,FALSE)*Paramètres!$K$15))</f>
        <v>0</v>
      </c>
      <c r="AE12" s="46"/>
      <c r="AF12" s="2">
        <f>IF(AE$2="Bike &amp; Run",IF(ISNA(VLOOKUP(AE12,Paramètres!$B$3:$C$56,2,FALSE)),0,VLOOKUP(AE12,Paramètres!$B$3:$C$56,2,FALSE)*Paramètres!$K$16),IF(OR(AE12="",OR($D12="",$D12="NL",$D12="HORS LIGUE")),0,VLOOKUP(IF(OR(AE12="",OR($D12="",$D12="NL",$D12="HORS LIGUE")),"",COUNTIFS($D$5:$D$72,"&lt;&gt;"&amp;"",$D$5:$D$72,"&lt;&gt;"&amp;"NL",$D$5:$D$72,"&lt;&gt;"&amp;"HORS LIGUE",AE$5:AE$72,"&lt;"&amp;AE12)+1),Paramètres!$B$3:$C$56,2,FALSE)*Paramètres!$K$16))</f>
        <v>0</v>
      </c>
      <c r="AG12" s="46"/>
      <c r="AH12" s="2">
        <f>IF(AG$2="Bike &amp; Run",IF(ISNA(VLOOKUP(AG12,Paramètres!$B$3:$C$56,2,FALSE)),0,VLOOKUP(AG12,Paramètres!$B$3:$C$56,2,FALSE)*Paramètres!$K$17),IF(OR(AG12="",OR($D12="",$D12="NL",$D12="HORS LIGUE")),0,VLOOKUP(IF(OR(AG12="",OR($D12="",$D12="NL",$D12="HORS LIGUE")),"",COUNTIFS($D$5:$D$72,"&lt;&gt;"&amp;"",$D$5:$D$72,"&lt;&gt;"&amp;"NL",$D$5:$D$72,"&lt;&gt;"&amp;"HORS LIGUE",AG$5:AG$72,"&lt;"&amp;AG12)+1),Paramètres!$B$3:$C$56,2,FALSE)*Paramètres!$K$17))</f>
        <v>0</v>
      </c>
      <c r="AI12" s="40">
        <f t="shared" si="0"/>
        <v>166</v>
      </c>
      <c r="AJ12" s="3">
        <f t="shared" si="1"/>
        <v>8</v>
      </c>
      <c r="AK12" s="5">
        <f t="shared" si="2"/>
        <v>2</v>
      </c>
      <c r="AL12" s="41">
        <f t="shared" si="3"/>
        <v>166</v>
      </c>
      <c r="AM12" s="33">
        <f t="shared" si="4"/>
        <v>8</v>
      </c>
      <c r="AO12" s="22">
        <f t="shared" si="5"/>
        <v>103</v>
      </c>
      <c r="AP12">
        <f t="shared" si="6"/>
        <v>63</v>
      </c>
      <c r="AQ12">
        <f t="shared" si="7"/>
        <v>0</v>
      </c>
      <c r="AR12">
        <f t="shared" si="8"/>
        <v>0</v>
      </c>
      <c r="AS12">
        <f t="shared" si="9"/>
        <v>0</v>
      </c>
      <c r="AT12">
        <f t="shared" si="10"/>
        <v>0</v>
      </c>
      <c r="AU12">
        <f t="shared" si="11"/>
        <v>0</v>
      </c>
      <c r="AV12">
        <f t="shared" si="12"/>
        <v>0</v>
      </c>
      <c r="AW12">
        <f t="shared" si="13"/>
        <v>0</v>
      </c>
      <c r="AX12">
        <f t="shared" si="14"/>
        <v>0</v>
      </c>
      <c r="AY12">
        <f t="shared" si="15"/>
        <v>0</v>
      </c>
      <c r="AZ12">
        <f t="shared" si="16"/>
        <v>0</v>
      </c>
      <c r="BA12">
        <f t="shared" si="17"/>
        <v>0</v>
      </c>
      <c r="BB12">
        <f t="shared" si="18"/>
        <v>0</v>
      </c>
      <c r="BC12">
        <f t="shared" si="19"/>
        <v>0</v>
      </c>
      <c r="BD12">
        <f t="shared" si="20"/>
        <v>103</v>
      </c>
      <c r="BE12" s="22">
        <f t="shared" ref="BE12:BR12" si="28">BD12+LARGE($AO12:$BC12,BE$4)</f>
        <v>166</v>
      </c>
      <c r="BF12" s="22">
        <f t="shared" si="28"/>
        <v>166</v>
      </c>
      <c r="BG12" s="22">
        <f t="shared" si="28"/>
        <v>166</v>
      </c>
      <c r="BH12" s="22">
        <f t="shared" si="28"/>
        <v>166</v>
      </c>
      <c r="BI12" s="22">
        <f t="shared" si="28"/>
        <v>166</v>
      </c>
      <c r="BJ12" s="22">
        <f t="shared" si="28"/>
        <v>166</v>
      </c>
      <c r="BK12" s="22">
        <f t="shared" si="28"/>
        <v>166</v>
      </c>
      <c r="BL12" s="22">
        <f t="shared" si="28"/>
        <v>166</v>
      </c>
      <c r="BM12" s="22">
        <f t="shared" si="28"/>
        <v>166</v>
      </c>
      <c r="BN12" s="22">
        <f t="shared" si="28"/>
        <v>166</v>
      </c>
      <c r="BO12" s="22">
        <f t="shared" si="28"/>
        <v>166</v>
      </c>
      <c r="BP12" s="22">
        <f t="shared" si="28"/>
        <v>166</v>
      </c>
      <c r="BQ12" s="22">
        <f t="shared" si="28"/>
        <v>166</v>
      </c>
      <c r="BR12" s="22">
        <f t="shared" si="28"/>
        <v>166</v>
      </c>
    </row>
    <row r="13" spans="1:70" ht="16.5">
      <c r="A13" s="73" t="s">
        <v>1215</v>
      </c>
      <c r="B13" s="61" t="str">
        <f>IF(ISNA(VLOOKUP(A13,'Licenciés Jeunes 2023'!A:C,3,0)),"",VLOOKUP(A13,'Licenciés Jeunes 2023'!A:C,3,0))</f>
        <v>AIME</v>
      </c>
      <c r="C13" s="32" t="str">
        <f>IF(ISNA(VLOOKUP(A13,'Licenciés Jeunes 2023'!A:C,2,0)),"",VLOOKUP(A13,'Licenciés Jeunes 2023'!A:C,2,0))</f>
        <v>Maelle</v>
      </c>
      <c r="D13" s="32" t="str">
        <f>IF(ISNA(VLOOKUP(A13,'Licenciés Jeunes 2023'!A:F,6,0)),"",VLOOKUP(A13,'Licenciés Jeunes 2023'!A:F,6,0))</f>
        <v>GENERATION TRIATHLON BLOIS</v>
      </c>
      <c r="E13" s="6">
        <v>13</v>
      </c>
      <c r="F13" s="2">
        <v>87</v>
      </c>
      <c r="G13" s="4">
        <v>10</v>
      </c>
      <c r="H13" s="2">
        <f>IF(G$2="Bike &amp; Run",IF(ISNA(VLOOKUP(G13,Paramètres!$B$3:$C$56,2,FALSE)),0,VLOOKUP(G13,Paramètres!$B$3:$C$56,2,FALSE)*Paramètres!$K$4),IF(OR(G13="",OR($D13="",$D13="NL",$D13="HORS LIGUE")),0,VLOOKUP(IF(OR(G13="",OR($D13="",$D13="NL",$D13="HORS LIGUE")),"",COUNTIFS($D$5:$D$72,"&lt;&gt;"&amp;"",$D$5:$D$72,"&lt;&gt;"&amp;"NL",$D$5:$D$72,"&lt;&gt;"&amp;"HORS LIGUE",G$5:G$72,"&lt;"&amp;G13)+1),Paramètres!$B$3:$C$56,2,FALSE)*Paramètres!$K$4))</f>
        <v>57</v>
      </c>
      <c r="I13" s="36"/>
      <c r="J13" s="2">
        <f>IF(I$2="Bike &amp; Run",IF(ISNA(VLOOKUP(I13,Paramètres!$B$3:$C$56,2,FALSE)),0,VLOOKUP(I13,Paramètres!$B$3:$C$56,2,FALSE)*Paramètres!$K$5),IF(OR(I13="",OR($D13="",$D13="NL",$D13="HORS LIGUE")),0,VLOOKUP(IF(OR(I13="",OR($D13="",$D13="NL",$D13="HORS LIGUE")),"",COUNTIFS($D$5:$D$72,"&lt;&gt;"&amp;"",$D$5:$D$72,"&lt;&gt;"&amp;"NL",$D$5:$D$72,"&lt;&gt;"&amp;"HORS LIGUE",I$5:I$72,"&lt;"&amp;I13)+1),Paramètres!$B$3:$C$56,2,FALSE)*Paramètres!$K$5))</f>
        <v>0</v>
      </c>
      <c r="K13" s="4"/>
      <c r="L13" s="2">
        <f>IF(K$2="Bike &amp; Run",IF(ISNA(VLOOKUP(K13,Paramètres!$B$3:$C$56,2,FALSE)),0,VLOOKUP(K13,Paramètres!$B$3:$C$56,2,FALSE)*Paramètres!$K$6),IF(OR(K13="",OR($D13="",$D13="NL",$D13="HORS LIGUE")),0,VLOOKUP(IF(OR(K13="",OR($D13="",$D13="NL",$D13="HORS LIGUE")),"",COUNTIFS($D$5:$D$72,"&lt;&gt;"&amp;"",$D$5:$D$72,"&lt;&gt;"&amp;"NL",$D$5:$D$72,"&lt;&gt;"&amp;"HORS LIGUE",K$5:K$72,"&lt;"&amp;K13)+1),Paramètres!$B$3:$C$56,2,FALSE)*Paramètres!$K$6))</f>
        <v>0</v>
      </c>
      <c r="M13" s="4"/>
      <c r="N13" s="2">
        <f>IF(M$2="Bike &amp; Run",IF(ISNA(VLOOKUP(M13,Paramètres!$B$3:$C$56,2,FALSE)),0,VLOOKUP(M13,Paramètres!$B$3:$C$56,2,FALSE)*Paramètres!$K$7),IF(OR(M13="",OR($D13="",$D13="NL",$D13="HORS LIGUE")),0,VLOOKUP(IF(OR(M13="",OR($D13="",$D13="NL",$D13="HORS LIGUE")),"",COUNTIFS($D$5:$D$72,"&lt;&gt;"&amp;"",$D$5:$D$72,"&lt;&gt;"&amp;"NL",$D$5:$D$72,"&lt;&gt;"&amp;"HORS LIGUE",M$5:M$72,"&lt;"&amp;M13)+1),Paramètres!$B$3:$C$56,2,FALSE)*Paramètres!$K$7))</f>
        <v>0</v>
      </c>
      <c r="O13" s="46"/>
      <c r="P13" s="2">
        <f>IF(O$2="Bike &amp; Run",IF(ISNA(VLOOKUP(O13,Paramètres!$B$3:$C$56,2,FALSE)),0,VLOOKUP(O13,Paramètres!$B$3:$C$56,2,FALSE)*Paramètres!$K$8),IF(OR(O13="",OR($D13="",$D13="NL",$D13="HORS LIGUE")),0,VLOOKUP(IF(OR(O13="",OR($D13="",$D13="NL",$D13="HORS LIGUE")),"",COUNTIFS($D$5:$D$72,"&lt;&gt;"&amp;"",$D$5:$D$72,"&lt;&gt;"&amp;"NL",$D$5:$D$72,"&lt;&gt;"&amp;"HORS LIGUE",O$5:O$72,"&lt;"&amp;O13)+1),Paramètres!$B$3:$C$56,2,FALSE)*Paramètres!$K$8))</f>
        <v>0</v>
      </c>
      <c r="Q13" s="46"/>
      <c r="R13" s="2">
        <f>IF(Q$2="Bike &amp; Run",IF(ISNA(VLOOKUP(Q13,Paramètres!$B$3:$C$56,2,FALSE)),0,VLOOKUP(Q13,Paramètres!$B$3:$C$56,2,FALSE)*Paramètres!$K$9),IF(OR(Q13="",OR($D13="",$D13="NL",$D13="HORS LIGUE")),0,VLOOKUP(IF(OR(Q13="",OR($D13="",$D13="NL",$D13="HORS LIGUE")),"",COUNTIFS($D$5:$D$72,"&lt;&gt;"&amp;"",$D$5:$D$72,"&lt;&gt;"&amp;"NL",$D$5:$D$72,"&lt;&gt;"&amp;"HORS LIGUE",Q$5:Q$72,"&lt;"&amp;Q13)+1),Paramètres!$B$3:$C$56,2,FALSE)*Paramètres!$K$9))</f>
        <v>0</v>
      </c>
      <c r="S13" s="46"/>
      <c r="T13" s="2">
        <f>IF(S$2="Bike &amp; Run",IF(ISNA(VLOOKUP(S13,Paramètres!$B$3:$C$56,2,FALSE)),0,VLOOKUP(S13,Paramètres!$B$3:$C$56,2,FALSE)*Paramètres!$K$10),IF(OR(S13="",OR($D13="",$D13="NL",$D13="HORS LIGUE")),0,VLOOKUP(IF(OR(S13="",OR($D13="",$D13="NL",$D13="HORS LIGUE")),"",COUNTIFS($D$5:$D$72,"&lt;&gt;"&amp;"",$D$5:$D$72,"&lt;&gt;"&amp;"NL",$D$5:$D$72,"&lt;&gt;"&amp;"HORS LIGUE",S$5:S$72,"&lt;"&amp;S13)+1),Paramètres!$B$3:$C$56,2,FALSE)*Paramètres!$K$10))</f>
        <v>0</v>
      </c>
      <c r="U13" s="46"/>
      <c r="V13" s="2">
        <f>IF(U$2="Bike &amp; Run",IF(ISNA(VLOOKUP(U13,Paramètres!$B$3:$C$56,2,FALSE)),0,VLOOKUP(U13,Paramètres!$B$3:$C$56,2,FALSE)*Paramètres!$K$11),IF(OR(U13="",OR($D13="",$D13="NL",$D13="HORS LIGUE")),0,VLOOKUP(IF(OR(U13="",OR($D13="",$D13="NL",$D13="HORS LIGUE")),"",COUNTIFS($D$5:$D$72,"&lt;&gt;"&amp;"",$D$5:$D$72,"&lt;&gt;"&amp;"NL",$D$5:$D$72,"&lt;&gt;"&amp;"HORS LIGUE",U$5:U$72,"&lt;"&amp;U13)+1),Paramètres!$B$3:$C$56,2,FALSE)*Paramètres!$K$11))</f>
        <v>0</v>
      </c>
      <c r="W13" s="46"/>
      <c r="X13" s="2">
        <f>IF(W$2="Bike &amp; Run",IF(ISNA(VLOOKUP(W13,Paramètres!$B$3:$C$56,2,FALSE)),0,VLOOKUP(W13,Paramètres!$B$3:$C$56,2,FALSE)*Paramètres!$K$12),IF(OR(W13="",OR($D13="",$D13="NL",$D13="HORS LIGUE")),0,VLOOKUP(IF(OR(W13="",OR($D13="",$D13="NL",$D13="HORS LIGUE")),"",COUNTIFS($D$5:$D$72,"&lt;&gt;"&amp;"",$D$5:$D$72,"&lt;&gt;"&amp;"NL",$D$5:$D$72,"&lt;&gt;"&amp;"HORS LIGUE",W$5:W$72,"&lt;"&amp;W13)+1),Paramètres!$B$3:$C$56,2,FALSE)*Paramètres!$K$12))</f>
        <v>0</v>
      </c>
      <c r="Y13" s="46"/>
      <c r="Z13" s="2">
        <f>IF(Y$2="Bike &amp; Run",IF(ISNA(VLOOKUP(Y13,Paramètres!$B$3:$C$56,2,FALSE)),0,VLOOKUP(Y13,Paramètres!$B$3:$C$56,2,FALSE)*Paramètres!$K$13),IF(OR(Y13="",OR($D13="",$D13="NL",$D13="HORS LIGUE")),0,VLOOKUP(IF(OR(Y13="",OR($D13="",$D13="NL",$D13="HORS LIGUE")),"",COUNTIFS($D$5:$D$72,"&lt;&gt;"&amp;"",$D$5:$D$72,"&lt;&gt;"&amp;"NL",$D$5:$D$72,"&lt;&gt;"&amp;"HORS LIGUE",Y$5:Y$72,"&lt;"&amp;Y13)+1),Paramètres!$B$3:$C$56,2,FALSE)*Paramètres!$K$13))</f>
        <v>0</v>
      </c>
      <c r="AA13" s="46"/>
      <c r="AB13" s="2">
        <f>IF(AA$2="Bike &amp; Run",IF(ISNA(VLOOKUP(AA13,Paramètres!$B$3:$C$56,2,FALSE)),0,VLOOKUP(AA13,Paramètres!$B$3:$C$56,2,FALSE)*Paramètres!$K$14),IF(OR(AA13="",OR($D13="",$D13="NL",$D13="HORS LIGUE")),0,VLOOKUP(IF(OR(AA13="",OR($D13="",$D13="NL",$D13="HORS LIGUE")),"",COUNTIFS($D$5:$D$72,"&lt;&gt;"&amp;"",$D$5:$D$72,"&lt;&gt;"&amp;"NL",$D$5:$D$72,"&lt;&gt;"&amp;"HORS LIGUE",AA$5:AA$72,"&lt;"&amp;AA13)+1),Paramètres!$B$3:$C$56,2,FALSE)*Paramètres!$K$14))</f>
        <v>0</v>
      </c>
      <c r="AC13" s="46"/>
      <c r="AD13" s="2">
        <f>IF(AC$2="Bike &amp; Run",IF(ISNA(VLOOKUP(AC13,Paramètres!$B$3:$C$56,2,FALSE)),0,VLOOKUP(AC13,Paramètres!$B$3:$C$56,2,FALSE)*Paramètres!$K$15),IF(OR(AC13="",OR($D13="",$D13="NL",$D13="HORS LIGUE")),0,VLOOKUP(IF(OR(AC13="",OR($D13="",$D13="NL",$D13="HORS LIGUE")),"",COUNTIFS($D$5:$D$72,"&lt;&gt;"&amp;"",$D$5:$D$72,"&lt;&gt;"&amp;"NL",$D$5:$D$72,"&lt;&gt;"&amp;"HORS LIGUE",AC$5:AC$72,"&lt;"&amp;AC13)+1),Paramètres!$B$3:$C$56,2,FALSE)*Paramètres!$K$15))</f>
        <v>0</v>
      </c>
      <c r="AE13" s="46"/>
      <c r="AF13" s="2">
        <f>IF(AE$2="Bike &amp; Run",IF(ISNA(VLOOKUP(AE13,Paramètres!$B$3:$C$56,2,FALSE)),0,VLOOKUP(AE13,Paramètres!$B$3:$C$56,2,FALSE)*Paramètres!$K$16),IF(OR(AE13="",OR($D13="",$D13="NL",$D13="HORS LIGUE")),0,VLOOKUP(IF(OR(AE13="",OR($D13="",$D13="NL",$D13="HORS LIGUE")),"",COUNTIFS($D$5:$D$72,"&lt;&gt;"&amp;"",$D$5:$D$72,"&lt;&gt;"&amp;"NL",$D$5:$D$72,"&lt;&gt;"&amp;"HORS LIGUE",AE$5:AE$72,"&lt;"&amp;AE13)+1),Paramètres!$B$3:$C$56,2,FALSE)*Paramètres!$K$16))</f>
        <v>0</v>
      </c>
      <c r="AG13" s="46"/>
      <c r="AH13" s="2">
        <f>IF(AG$2="Bike &amp; Run",IF(ISNA(VLOOKUP(AG13,Paramètres!$B$3:$C$56,2,FALSE)),0,VLOOKUP(AG13,Paramètres!$B$3:$C$56,2,FALSE)*Paramètres!$K$17),IF(OR(AG13="",OR($D13="",$D13="NL",$D13="HORS LIGUE")),0,VLOOKUP(IF(OR(AG13="",OR($D13="",$D13="NL",$D13="HORS LIGUE")),"",COUNTIFS($D$5:$D$72,"&lt;&gt;"&amp;"",$D$5:$D$72,"&lt;&gt;"&amp;"NL",$D$5:$D$72,"&lt;&gt;"&amp;"HORS LIGUE",AG$5:AG$72,"&lt;"&amp;AG13)+1),Paramètres!$B$3:$C$56,2,FALSE)*Paramètres!$K$17))</f>
        <v>0</v>
      </c>
      <c r="AI13" s="40">
        <f t="shared" si="0"/>
        <v>144</v>
      </c>
      <c r="AJ13" s="3">
        <f t="shared" si="1"/>
        <v>9</v>
      </c>
      <c r="AK13" s="5">
        <f t="shared" si="2"/>
        <v>2</v>
      </c>
      <c r="AL13" s="41">
        <f t="shared" si="3"/>
        <v>144</v>
      </c>
      <c r="AM13" s="33">
        <f t="shared" si="4"/>
        <v>9</v>
      </c>
      <c r="AO13" s="22">
        <f t="shared" si="5"/>
        <v>87</v>
      </c>
      <c r="AP13">
        <f t="shared" si="6"/>
        <v>57</v>
      </c>
      <c r="AQ13">
        <f t="shared" si="7"/>
        <v>0</v>
      </c>
      <c r="AR13">
        <f t="shared" si="8"/>
        <v>0</v>
      </c>
      <c r="AS13">
        <f t="shared" si="9"/>
        <v>0</v>
      </c>
      <c r="AT13">
        <f t="shared" si="10"/>
        <v>0</v>
      </c>
      <c r="AU13">
        <f t="shared" si="11"/>
        <v>0</v>
      </c>
      <c r="AV13">
        <f t="shared" si="12"/>
        <v>0</v>
      </c>
      <c r="AW13">
        <f t="shared" si="13"/>
        <v>0</v>
      </c>
      <c r="AX13">
        <f t="shared" si="14"/>
        <v>0</v>
      </c>
      <c r="AY13">
        <f t="shared" si="15"/>
        <v>0</v>
      </c>
      <c r="AZ13">
        <f t="shared" si="16"/>
        <v>0</v>
      </c>
      <c r="BA13">
        <f t="shared" si="17"/>
        <v>0</v>
      </c>
      <c r="BB13">
        <f t="shared" si="18"/>
        <v>0</v>
      </c>
      <c r="BC13">
        <f t="shared" si="19"/>
        <v>0</v>
      </c>
      <c r="BD13">
        <f t="shared" si="20"/>
        <v>87</v>
      </c>
      <c r="BE13" s="22">
        <f t="shared" ref="BE13:BR13" si="29">BD13+LARGE($AO13:$BC13,BE$4)</f>
        <v>144</v>
      </c>
      <c r="BF13" s="22">
        <f t="shared" si="29"/>
        <v>144</v>
      </c>
      <c r="BG13" s="22">
        <f t="shared" si="29"/>
        <v>144</v>
      </c>
      <c r="BH13" s="22">
        <f t="shared" si="29"/>
        <v>144</v>
      </c>
      <c r="BI13" s="22">
        <f t="shared" si="29"/>
        <v>144</v>
      </c>
      <c r="BJ13" s="22">
        <f t="shared" si="29"/>
        <v>144</v>
      </c>
      <c r="BK13" s="22">
        <f t="shared" si="29"/>
        <v>144</v>
      </c>
      <c r="BL13" s="22">
        <f t="shared" si="29"/>
        <v>144</v>
      </c>
      <c r="BM13" s="22">
        <f t="shared" si="29"/>
        <v>144</v>
      </c>
      <c r="BN13" s="22">
        <f t="shared" si="29"/>
        <v>144</v>
      </c>
      <c r="BO13" s="22">
        <f t="shared" si="29"/>
        <v>144</v>
      </c>
      <c r="BP13" s="22">
        <f t="shared" si="29"/>
        <v>144</v>
      </c>
      <c r="BQ13" s="22">
        <f t="shared" si="29"/>
        <v>144</v>
      </c>
      <c r="BR13" s="22">
        <f t="shared" si="29"/>
        <v>144</v>
      </c>
    </row>
    <row r="14" spans="1:70" ht="16.5">
      <c r="A14" s="73" t="s">
        <v>947</v>
      </c>
      <c r="B14" s="61" t="str">
        <f>IF(ISNA(VLOOKUP(A14,'Licenciés Jeunes 2023'!A:C,3,0)),"",VLOOKUP(A14,'Licenciés Jeunes 2023'!A:C,3,0))</f>
        <v>RONDOT</v>
      </c>
      <c r="C14" s="32" t="str">
        <f>IF(ISNA(VLOOKUP(A14,'Licenciés Jeunes 2023'!A:C,2,0)),"",VLOOKUP(A14,'Licenciés Jeunes 2023'!A:C,2,0))</f>
        <v>Lou</v>
      </c>
      <c r="D14" s="32" t="str">
        <f>IF(ISNA(VLOOKUP(A14,'Licenciés Jeunes 2023'!A:F,6,0)),"",VLOOKUP(A14,'Licenciés Jeunes 2023'!A:F,6,0))</f>
        <v>SAINT AVERTIN SPORTS TRIATHLON 37</v>
      </c>
      <c r="E14" s="6">
        <v>16</v>
      </c>
      <c r="F14" s="2">
        <v>80</v>
      </c>
      <c r="G14" s="4">
        <v>9</v>
      </c>
      <c r="H14" s="2">
        <f>IF(G$2="Bike &amp; Run",IF(ISNA(VLOOKUP(G14,Paramètres!$B$3:$C$56,2,FALSE)),0,VLOOKUP(G14,Paramètres!$B$3:$C$56,2,FALSE)*Paramètres!$K$4),IF(OR(G14="",OR($D14="",$D14="NL",$D14="HORS LIGUE")),0,VLOOKUP(IF(OR(G14="",OR($D14="",$D14="NL",$D14="HORS LIGUE")),"",COUNTIFS($D$5:$D$72,"&lt;&gt;"&amp;"",$D$5:$D$72,"&lt;&gt;"&amp;"NL",$D$5:$D$72,"&lt;&gt;"&amp;"HORS LIGUE",G$5:G$72,"&lt;"&amp;G14)+1),Paramètres!$B$3:$C$56,2,FALSE)*Paramètres!$K$4))</f>
        <v>60</v>
      </c>
      <c r="I14" s="36"/>
      <c r="J14" s="2">
        <f>IF(I$2="Bike &amp; Run",IF(ISNA(VLOOKUP(I14,Paramètres!$B$3:$C$56,2,FALSE)),0,VLOOKUP(I14,Paramètres!$B$3:$C$56,2,FALSE)*Paramètres!$K$5),IF(OR(I14="",OR($D14="",$D14="NL",$D14="HORS LIGUE")),0,VLOOKUP(IF(OR(I14="",OR($D14="",$D14="NL",$D14="HORS LIGUE")),"",COUNTIFS($D$5:$D$72,"&lt;&gt;"&amp;"",$D$5:$D$72,"&lt;&gt;"&amp;"NL",$D$5:$D$72,"&lt;&gt;"&amp;"HORS LIGUE",I$5:I$72,"&lt;"&amp;I14)+1),Paramètres!$B$3:$C$56,2,FALSE)*Paramètres!$K$5))</f>
        <v>0</v>
      </c>
      <c r="K14" s="4"/>
      <c r="L14" s="2">
        <f>IF(K$2="Bike &amp; Run",IF(ISNA(VLOOKUP(K14,Paramètres!$B$3:$C$56,2,FALSE)),0,VLOOKUP(K14,Paramètres!$B$3:$C$56,2,FALSE)*Paramètres!$K$6),IF(OR(K14="",OR($D14="",$D14="NL",$D14="HORS LIGUE")),0,VLOOKUP(IF(OR(K14="",OR($D14="",$D14="NL",$D14="HORS LIGUE")),"",COUNTIFS($D$5:$D$72,"&lt;&gt;"&amp;"",$D$5:$D$72,"&lt;&gt;"&amp;"NL",$D$5:$D$72,"&lt;&gt;"&amp;"HORS LIGUE",K$5:K$72,"&lt;"&amp;K14)+1),Paramètres!$B$3:$C$56,2,FALSE)*Paramètres!$K$6))</f>
        <v>0</v>
      </c>
      <c r="M14" s="4"/>
      <c r="N14" s="2">
        <f>IF(M$2="Bike &amp; Run",IF(ISNA(VLOOKUP(M14,Paramètres!$B$3:$C$56,2,FALSE)),0,VLOOKUP(M14,Paramètres!$B$3:$C$56,2,FALSE)*Paramètres!$K$7),IF(OR(M14="",OR($D14="",$D14="NL",$D14="HORS LIGUE")),0,VLOOKUP(IF(OR(M14="",OR($D14="",$D14="NL",$D14="HORS LIGUE")),"",COUNTIFS($D$5:$D$72,"&lt;&gt;"&amp;"",$D$5:$D$72,"&lt;&gt;"&amp;"NL",$D$5:$D$72,"&lt;&gt;"&amp;"HORS LIGUE",M$5:M$72,"&lt;"&amp;M14)+1),Paramètres!$B$3:$C$56,2,FALSE)*Paramètres!$K$7))</f>
        <v>0</v>
      </c>
      <c r="O14" s="46"/>
      <c r="P14" s="2">
        <f>IF(O$2="Bike &amp; Run",IF(ISNA(VLOOKUP(O14,Paramètres!$B$3:$C$56,2,FALSE)),0,VLOOKUP(O14,Paramètres!$B$3:$C$56,2,FALSE)*Paramètres!$K$8),IF(OR(O14="",OR($D14="",$D14="NL",$D14="HORS LIGUE")),0,VLOOKUP(IF(OR(O14="",OR($D14="",$D14="NL",$D14="HORS LIGUE")),"",COUNTIFS($D$5:$D$72,"&lt;&gt;"&amp;"",$D$5:$D$72,"&lt;&gt;"&amp;"NL",$D$5:$D$72,"&lt;&gt;"&amp;"HORS LIGUE",O$5:O$72,"&lt;"&amp;O14)+1),Paramètres!$B$3:$C$56,2,FALSE)*Paramètres!$K$8))</f>
        <v>0</v>
      </c>
      <c r="Q14" s="46"/>
      <c r="R14" s="2">
        <f>IF(Q$2="Bike &amp; Run",IF(ISNA(VLOOKUP(Q14,Paramètres!$B$3:$C$56,2,FALSE)),0,VLOOKUP(Q14,Paramètres!$B$3:$C$56,2,FALSE)*Paramètres!$K$9),IF(OR(Q14="",OR($D14="",$D14="NL",$D14="HORS LIGUE")),0,VLOOKUP(IF(OR(Q14="",OR($D14="",$D14="NL",$D14="HORS LIGUE")),"",COUNTIFS($D$5:$D$72,"&lt;&gt;"&amp;"",$D$5:$D$72,"&lt;&gt;"&amp;"NL",$D$5:$D$72,"&lt;&gt;"&amp;"HORS LIGUE",Q$5:Q$72,"&lt;"&amp;Q14)+1),Paramètres!$B$3:$C$56,2,FALSE)*Paramètres!$K$9))</f>
        <v>0</v>
      </c>
      <c r="S14" s="46"/>
      <c r="T14" s="2">
        <f>IF(S$2="Bike &amp; Run",IF(ISNA(VLOOKUP(S14,Paramètres!$B$3:$C$56,2,FALSE)),0,VLOOKUP(S14,Paramètres!$B$3:$C$56,2,FALSE)*Paramètres!$K$10),IF(OR(S14="",OR($D14="",$D14="NL",$D14="HORS LIGUE")),0,VLOOKUP(IF(OR(S14="",OR($D14="",$D14="NL",$D14="HORS LIGUE")),"",COUNTIFS($D$5:$D$72,"&lt;&gt;"&amp;"",$D$5:$D$72,"&lt;&gt;"&amp;"NL",$D$5:$D$72,"&lt;&gt;"&amp;"HORS LIGUE",S$5:S$72,"&lt;"&amp;S14)+1),Paramètres!$B$3:$C$56,2,FALSE)*Paramètres!$K$10))</f>
        <v>0</v>
      </c>
      <c r="U14" s="46"/>
      <c r="V14" s="2">
        <f>IF(U$2="Bike &amp; Run",IF(ISNA(VLOOKUP(U14,Paramètres!$B$3:$C$56,2,FALSE)),0,VLOOKUP(U14,Paramètres!$B$3:$C$56,2,FALSE)*Paramètres!$K$11),IF(OR(U14="",OR($D14="",$D14="NL",$D14="HORS LIGUE")),0,VLOOKUP(IF(OR(U14="",OR($D14="",$D14="NL",$D14="HORS LIGUE")),"",COUNTIFS($D$5:$D$72,"&lt;&gt;"&amp;"",$D$5:$D$72,"&lt;&gt;"&amp;"NL",$D$5:$D$72,"&lt;&gt;"&amp;"HORS LIGUE",U$5:U$72,"&lt;"&amp;U14)+1),Paramètres!$B$3:$C$56,2,FALSE)*Paramètres!$K$11))</f>
        <v>0</v>
      </c>
      <c r="W14" s="46"/>
      <c r="X14" s="2">
        <f>IF(W$2="Bike &amp; Run",IF(ISNA(VLOOKUP(W14,Paramètres!$B$3:$C$56,2,FALSE)),0,VLOOKUP(W14,Paramètres!$B$3:$C$56,2,FALSE)*Paramètres!$K$12),IF(OR(W14="",OR($D14="",$D14="NL",$D14="HORS LIGUE")),0,VLOOKUP(IF(OR(W14="",OR($D14="",$D14="NL",$D14="HORS LIGUE")),"",COUNTIFS($D$5:$D$72,"&lt;&gt;"&amp;"",$D$5:$D$72,"&lt;&gt;"&amp;"NL",$D$5:$D$72,"&lt;&gt;"&amp;"HORS LIGUE",W$5:W$72,"&lt;"&amp;W14)+1),Paramètres!$B$3:$C$56,2,FALSE)*Paramètres!$K$12))</f>
        <v>0</v>
      </c>
      <c r="Y14" s="46"/>
      <c r="Z14" s="2">
        <f>IF(Y$2="Bike &amp; Run",IF(ISNA(VLOOKUP(Y14,Paramètres!$B$3:$C$56,2,FALSE)),0,VLOOKUP(Y14,Paramètres!$B$3:$C$56,2,FALSE)*Paramètres!$K$13),IF(OR(Y14="",OR($D14="",$D14="NL",$D14="HORS LIGUE")),0,VLOOKUP(IF(OR(Y14="",OR($D14="",$D14="NL",$D14="HORS LIGUE")),"",COUNTIFS($D$5:$D$72,"&lt;&gt;"&amp;"",$D$5:$D$72,"&lt;&gt;"&amp;"NL",$D$5:$D$72,"&lt;&gt;"&amp;"HORS LIGUE",Y$5:Y$72,"&lt;"&amp;Y14)+1),Paramètres!$B$3:$C$56,2,FALSE)*Paramètres!$K$13))</f>
        <v>0</v>
      </c>
      <c r="AA14" s="46"/>
      <c r="AB14" s="2">
        <f>IF(AA$2="Bike &amp; Run",IF(ISNA(VLOOKUP(AA14,Paramètres!$B$3:$C$56,2,FALSE)),0,VLOOKUP(AA14,Paramètres!$B$3:$C$56,2,FALSE)*Paramètres!$K$14),IF(OR(AA14="",OR($D14="",$D14="NL",$D14="HORS LIGUE")),0,VLOOKUP(IF(OR(AA14="",OR($D14="",$D14="NL",$D14="HORS LIGUE")),"",COUNTIFS($D$5:$D$72,"&lt;&gt;"&amp;"",$D$5:$D$72,"&lt;&gt;"&amp;"NL",$D$5:$D$72,"&lt;&gt;"&amp;"HORS LIGUE",AA$5:AA$72,"&lt;"&amp;AA14)+1),Paramètres!$B$3:$C$56,2,FALSE)*Paramètres!$K$14))</f>
        <v>0</v>
      </c>
      <c r="AC14" s="46"/>
      <c r="AD14" s="2">
        <f>IF(AC$2="Bike &amp; Run",IF(ISNA(VLOOKUP(AC14,Paramètres!$B$3:$C$56,2,FALSE)),0,VLOOKUP(AC14,Paramètres!$B$3:$C$56,2,FALSE)*Paramètres!$K$15),IF(OR(AC14="",OR($D14="",$D14="NL",$D14="HORS LIGUE")),0,VLOOKUP(IF(OR(AC14="",OR($D14="",$D14="NL",$D14="HORS LIGUE")),"",COUNTIFS($D$5:$D$72,"&lt;&gt;"&amp;"",$D$5:$D$72,"&lt;&gt;"&amp;"NL",$D$5:$D$72,"&lt;&gt;"&amp;"HORS LIGUE",AC$5:AC$72,"&lt;"&amp;AC14)+1),Paramètres!$B$3:$C$56,2,FALSE)*Paramètres!$K$15))</f>
        <v>0</v>
      </c>
      <c r="AE14" s="46"/>
      <c r="AF14" s="2">
        <f>IF(AE$2="Bike &amp; Run",IF(ISNA(VLOOKUP(AE14,Paramètres!$B$3:$C$56,2,FALSE)),0,VLOOKUP(AE14,Paramètres!$B$3:$C$56,2,FALSE)*Paramètres!$K$16),IF(OR(AE14="",OR($D14="",$D14="NL",$D14="HORS LIGUE")),0,VLOOKUP(IF(OR(AE14="",OR($D14="",$D14="NL",$D14="HORS LIGUE")),"",COUNTIFS($D$5:$D$72,"&lt;&gt;"&amp;"",$D$5:$D$72,"&lt;&gt;"&amp;"NL",$D$5:$D$72,"&lt;&gt;"&amp;"HORS LIGUE",AE$5:AE$72,"&lt;"&amp;AE14)+1),Paramètres!$B$3:$C$56,2,FALSE)*Paramètres!$K$16))</f>
        <v>0</v>
      </c>
      <c r="AG14" s="46"/>
      <c r="AH14" s="2">
        <f>IF(AG$2="Bike &amp; Run",IF(ISNA(VLOOKUP(AG14,Paramètres!$B$3:$C$56,2,FALSE)),0,VLOOKUP(AG14,Paramètres!$B$3:$C$56,2,FALSE)*Paramètres!$K$17),IF(OR(AG14="",OR($D14="",$D14="NL",$D14="HORS LIGUE")),0,VLOOKUP(IF(OR(AG14="",OR($D14="",$D14="NL",$D14="HORS LIGUE")),"",COUNTIFS($D$5:$D$72,"&lt;&gt;"&amp;"",$D$5:$D$72,"&lt;&gt;"&amp;"NL",$D$5:$D$72,"&lt;&gt;"&amp;"HORS LIGUE",AG$5:AG$72,"&lt;"&amp;AG14)+1),Paramètres!$B$3:$C$56,2,FALSE)*Paramètres!$K$17))</f>
        <v>0</v>
      </c>
      <c r="AI14" s="40">
        <f t="shared" si="0"/>
        <v>140</v>
      </c>
      <c r="AJ14" s="3">
        <f t="shared" si="1"/>
        <v>10</v>
      </c>
      <c r="AK14" s="5">
        <f t="shared" si="2"/>
        <v>2</v>
      </c>
      <c r="AL14" s="41">
        <f t="shared" si="3"/>
        <v>140</v>
      </c>
      <c r="AM14" s="33">
        <f t="shared" si="4"/>
        <v>10</v>
      </c>
      <c r="AO14" s="22">
        <f t="shared" si="5"/>
        <v>80</v>
      </c>
      <c r="AP14">
        <f t="shared" si="6"/>
        <v>60</v>
      </c>
      <c r="AQ14">
        <f t="shared" si="7"/>
        <v>0</v>
      </c>
      <c r="AR14">
        <f t="shared" si="8"/>
        <v>0</v>
      </c>
      <c r="AS14">
        <f t="shared" si="9"/>
        <v>0</v>
      </c>
      <c r="AT14">
        <f t="shared" si="10"/>
        <v>0</v>
      </c>
      <c r="AU14">
        <f t="shared" si="11"/>
        <v>0</v>
      </c>
      <c r="AV14">
        <f t="shared" si="12"/>
        <v>0</v>
      </c>
      <c r="AW14">
        <f t="shared" si="13"/>
        <v>0</v>
      </c>
      <c r="AX14">
        <f t="shared" si="14"/>
        <v>0</v>
      </c>
      <c r="AY14">
        <f t="shared" si="15"/>
        <v>0</v>
      </c>
      <c r="AZ14">
        <f t="shared" si="16"/>
        <v>0</v>
      </c>
      <c r="BA14">
        <f t="shared" si="17"/>
        <v>0</v>
      </c>
      <c r="BB14">
        <f t="shared" si="18"/>
        <v>0</v>
      </c>
      <c r="BC14">
        <f t="shared" si="19"/>
        <v>0</v>
      </c>
      <c r="BD14">
        <f t="shared" si="20"/>
        <v>80</v>
      </c>
      <c r="BE14" s="22">
        <f t="shared" ref="BE14:BR14" si="30">BD14+LARGE($AO14:$BC14,BE$4)</f>
        <v>140</v>
      </c>
      <c r="BF14" s="22">
        <f t="shared" si="30"/>
        <v>140</v>
      </c>
      <c r="BG14" s="22">
        <f t="shared" si="30"/>
        <v>140</v>
      </c>
      <c r="BH14" s="22">
        <f t="shared" si="30"/>
        <v>140</v>
      </c>
      <c r="BI14" s="22">
        <f t="shared" si="30"/>
        <v>140</v>
      </c>
      <c r="BJ14" s="22">
        <f t="shared" si="30"/>
        <v>140</v>
      </c>
      <c r="BK14" s="22">
        <f t="shared" si="30"/>
        <v>140</v>
      </c>
      <c r="BL14" s="22">
        <f t="shared" si="30"/>
        <v>140</v>
      </c>
      <c r="BM14" s="22">
        <f t="shared" si="30"/>
        <v>140</v>
      </c>
      <c r="BN14" s="22">
        <f t="shared" si="30"/>
        <v>140</v>
      </c>
      <c r="BO14" s="22">
        <f t="shared" si="30"/>
        <v>140</v>
      </c>
      <c r="BP14" s="22">
        <f t="shared" si="30"/>
        <v>140</v>
      </c>
      <c r="BQ14" s="22">
        <f t="shared" si="30"/>
        <v>140</v>
      </c>
      <c r="BR14" s="22">
        <f t="shared" si="30"/>
        <v>140</v>
      </c>
    </row>
    <row r="15" spans="1:70" ht="16.5">
      <c r="A15" s="14" t="s">
        <v>1579</v>
      </c>
      <c r="B15" s="61" t="str">
        <f>IF(ISNA(VLOOKUP(A15,'Licenciés Jeunes 2023'!A:C,3,0)),"",VLOOKUP(A15,'Licenciés Jeunes 2023'!A:C,3,0))</f>
        <v>LESOUDIER</v>
      </c>
      <c r="C15" s="32" t="str">
        <f>IF(ISNA(VLOOKUP(A15,'Licenciés Jeunes 2023'!A:C,2,0)),"",VLOOKUP(A15,'Licenciés Jeunes 2023'!A:C,2,0))</f>
        <v>Eloise</v>
      </c>
      <c r="D15" s="32" t="str">
        <f>IF(ISNA(VLOOKUP(A15,'Licenciés Jeunes 2023'!A:F,6,0)),"",VLOOKUP(A15,'Licenciés Jeunes 2023'!A:F,6,0))</f>
        <v>C CHARTRES METROPOLE TRIATHLON</v>
      </c>
      <c r="E15" s="6">
        <v>21</v>
      </c>
      <c r="F15" s="2">
        <v>61</v>
      </c>
      <c r="G15" s="4">
        <v>11</v>
      </c>
      <c r="H15" s="2">
        <f>IF(G$2="Bike &amp; Run",IF(ISNA(VLOOKUP(G15,Paramètres!$B$3:$C$56,2,FALSE)),0,VLOOKUP(G15,Paramètres!$B$3:$C$56,2,FALSE)*Paramètres!$K$4),IF(OR(G15="",OR($D15="",$D15="NL",$D15="HORS LIGUE")),0,VLOOKUP(IF(OR(G15="",OR($D15="",$D15="NL",$D15="HORS LIGUE")),"",COUNTIFS($D$5:$D$72,"&lt;&gt;"&amp;"",$D$5:$D$72,"&lt;&gt;"&amp;"NL",$D$5:$D$72,"&lt;&gt;"&amp;"HORS LIGUE",G$5:G$72,"&lt;"&amp;G15)+1),Paramètres!$B$3:$C$56,2,FALSE)*Paramètres!$K$4))</f>
        <v>54</v>
      </c>
      <c r="I15" s="36"/>
      <c r="J15" s="2">
        <f>IF(I$2="Bike &amp; Run",IF(ISNA(VLOOKUP(I15,Paramètres!$B$3:$C$56,2,FALSE)),0,VLOOKUP(I15,Paramètres!$B$3:$C$56,2,FALSE)*Paramètres!$K$5),IF(OR(I15="",OR($D15="",$D15="NL",$D15="HORS LIGUE")),0,VLOOKUP(IF(OR(I15="",OR($D15="",$D15="NL",$D15="HORS LIGUE")),"",COUNTIFS($D$5:$D$72,"&lt;&gt;"&amp;"",$D$5:$D$72,"&lt;&gt;"&amp;"NL",$D$5:$D$72,"&lt;&gt;"&amp;"HORS LIGUE",I$5:I$72,"&lt;"&amp;I15)+1),Paramètres!$B$3:$C$56,2,FALSE)*Paramètres!$K$5))</f>
        <v>0</v>
      </c>
      <c r="K15" s="4"/>
      <c r="L15" s="2">
        <f>IF(K$2="Bike &amp; Run",IF(ISNA(VLOOKUP(K15,Paramètres!$B$3:$C$56,2,FALSE)),0,VLOOKUP(K15,Paramètres!$B$3:$C$56,2,FALSE)*Paramètres!$K$6),IF(OR(K15="",OR($D15="",$D15="NL",$D15="HORS LIGUE")),0,VLOOKUP(IF(OR(K15="",OR($D15="",$D15="NL",$D15="HORS LIGUE")),"",COUNTIFS($D$5:$D$72,"&lt;&gt;"&amp;"",$D$5:$D$72,"&lt;&gt;"&amp;"NL",$D$5:$D$72,"&lt;&gt;"&amp;"HORS LIGUE",K$5:K$72,"&lt;"&amp;K15)+1),Paramètres!$B$3:$C$56,2,FALSE)*Paramètres!$K$6))</f>
        <v>0</v>
      </c>
      <c r="M15" s="4"/>
      <c r="N15" s="2">
        <f>IF(M$2="Bike &amp; Run",IF(ISNA(VLOOKUP(M15,Paramètres!$B$3:$C$56,2,FALSE)),0,VLOOKUP(M15,Paramètres!$B$3:$C$56,2,FALSE)*Paramètres!$K$7),IF(OR(M15="",OR($D15="",$D15="NL",$D15="HORS LIGUE")),0,VLOOKUP(IF(OR(M15="",OR($D15="",$D15="NL",$D15="HORS LIGUE")),"",COUNTIFS($D$5:$D$72,"&lt;&gt;"&amp;"",$D$5:$D$72,"&lt;&gt;"&amp;"NL",$D$5:$D$72,"&lt;&gt;"&amp;"HORS LIGUE",M$5:M$72,"&lt;"&amp;M15)+1),Paramètres!$B$3:$C$56,2,FALSE)*Paramètres!$K$7))</f>
        <v>0</v>
      </c>
      <c r="O15" s="46"/>
      <c r="P15" s="2">
        <f>IF(O$2="Bike &amp; Run",IF(ISNA(VLOOKUP(O15,Paramètres!$B$3:$C$56,2,FALSE)),0,VLOOKUP(O15,Paramètres!$B$3:$C$56,2,FALSE)*Paramètres!$K$8),IF(OR(O15="",OR($D15="",$D15="NL",$D15="HORS LIGUE")),0,VLOOKUP(IF(OR(O15="",OR($D15="",$D15="NL",$D15="HORS LIGUE")),"",COUNTIFS($D$5:$D$72,"&lt;&gt;"&amp;"",$D$5:$D$72,"&lt;&gt;"&amp;"NL",$D$5:$D$72,"&lt;&gt;"&amp;"HORS LIGUE",O$5:O$72,"&lt;"&amp;O15)+1),Paramètres!$B$3:$C$56,2,FALSE)*Paramètres!$K$8))</f>
        <v>0</v>
      </c>
      <c r="Q15" s="46"/>
      <c r="R15" s="2">
        <f>IF(Q$2="Bike &amp; Run",IF(ISNA(VLOOKUP(Q15,Paramètres!$B$3:$C$56,2,FALSE)),0,VLOOKUP(Q15,Paramètres!$B$3:$C$56,2,FALSE)*Paramètres!$K$9),IF(OR(Q15="",OR($D15="",$D15="NL",$D15="HORS LIGUE")),0,VLOOKUP(IF(OR(Q15="",OR($D15="",$D15="NL",$D15="HORS LIGUE")),"",COUNTIFS($D$5:$D$72,"&lt;&gt;"&amp;"",$D$5:$D$72,"&lt;&gt;"&amp;"NL",$D$5:$D$72,"&lt;&gt;"&amp;"HORS LIGUE",Q$5:Q$72,"&lt;"&amp;Q15)+1),Paramètres!$B$3:$C$56,2,FALSE)*Paramètres!$K$9))</f>
        <v>0</v>
      </c>
      <c r="S15" s="46"/>
      <c r="T15" s="2">
        <f>IF(S$2="Bike &amp; Run",IF(ISNA(VLOOKUP(S15,Paramètres!$B$3:$C$56,2,FALSE)),0,VLOOKUP(S15,Paramètres!$B$3:$C$56,2,FALSE)*Paramètres!$K$10),IF(OR(S15="",OR($D15="",$D15="NL",$D15="HORS LIGUE")),0,VLOOKUP(IF(OR(S15="",OR($D15="",$D15="NL",$D15="HORS LIGUE")),"",COUNTIFS($D$5:$D$72,"&lt;&gt;"&amp;"",$D$5:$D$72,"&lt;&gt;"&amp;"NL",$D$5:$D$72,"&lt;&gt;"&amp;"HORS LIGUE",S$5:S$72,"&lt;"&amp;S15)+1),Paramètres!$B$3:$C$56,2,FALSE)*Paramètres!$K$10))</f>
        <v>0</v>
      </c>
      <c r="U15" s="46"/>
      <c r="V15" s="2">
        <f>IF(U$2="Bike &amp; Run",IF(ISNA(VLOOKUP(U15,Paramètres!$B$3:$C$56,2,FALSE)),0,VLOOKUP(U15,Paramètres!$B$3:$C$56,2,FALSE)*Paramètres!$K$11),IF(OR(U15="",OR($D15="",$D15="NL",$D15="HORS LIGUE")),0,VLOOKUP(IF(OR(U15="",OR($D15="",$D15="NL",$D15="HORS LIGUE")),"",COUNTIFS($D$5:$D$72,"&lt;&gt;"&amp;"",$D$5:$D$72,"&lt;&gt;"&amp;"NL",$D$5:$D$72,"&lt;&gt;"&amp;"HORS LIGUE",U$5:U$72,"&lt;"&amp;U15)+1),Paramètres!$B$3:$C$56,2,FALSE)*Paramètres!$K$11))</f>
        <v>0</v>
      </c>
      <c r="W15" s="46"/>
      <c r="X15" s="2">
        <f>IF(W$2="Bike &amp; Run",IF(ISNA(VLOOKUP(W15,Paramètres!$B$3:$C$56,2,FALSE)),0,VLOOKUP(W15,Paramètres!$B$3:$C$56,2,FALSE)*Paramètres!$K$12),IF(OR(W15="",OR($D15="",$D15="NL",$D15="HORS LIGUE")),0,VLOOKUP(IF(OR(W15="",OR($D15="",$D15="NL",$D15="HORS LIGUE")),"",COUNTIFS($D$5:$D$72,"&lt;&gt;"&amp;"",$D$5:$D$72,"&lt;&gt;"&amp;"NL",$D$5:$D$72,"&lt;&gt;"&amp;"HORS LIGUE",W$5:W$72,"&lt;"&amp;W15)+1),Paramètres!$B$3:$C$56,2,FALSE)*Paramètres!$K$12))</f>
        <v>0</v>
      </c>
      <c r="Y15" s="46"/>
      <c r="Z15" s="2">
        <f>IF(Y$2="Bike &amp; Run",IF(ISNA(VLOOKUP(Y15,Paramètres!$B$3:$C$56,2,FALSE)),0,VLOOKUP(Y15,Paramètres!$B$3:$C$56,2,FALSE)*Paramètres!$K$13),IF(OR(Y15="",OR($D15="",$D15="NL",$D15="HORS LIGUE")),0,VLOOKUP(IF(OR(Y15="",OR($D15="",$D15="NL",$D15="HORS LIGUE")),"",COUNTIFS($D$5:$D$72,"&lt;&gt;"&amp;"",$D$5:$D$72,"&lt;&gt;"&amp;"NL",$D$5:$D$72,"&lt;&gt;"&amp;"HORS LIGUE",Y$5:Y$72,"&lt;"&amp;Y15)+1),Paramètres!$B$3:$C$56,2,FALSE)*Paramètres!$K$13))</f>
        <v>0</v>
      </c>
      <c r="AA15" s="46"/>
      <c r="AB15" s="2">
        <f>IF(AA$2="Bike &amp; Run",IF(ISNA(VLOOKUP(AA15,Paramètres!$B$3:$C$56,2,FALSE)),0,VLOOKUP(AA15,Paramètres!$B$3:$C$56,2,FALSE)*Paramètres!$K$14),IF(OR(AA15="",OR($D15="",$D15="NL",$D15="HORS LIGUE")),0,VLOOKUP(IF(OR(AA15="",OR($D15="",$D15="NL",$D15="HORS LIGUE")),"",COUNTIFS($D$5:$D$72,"&lt;&gt;"&amp;"",$D$5:$D$72,"&lt;&gt;"&amp;"NL",$D$5:$D$72,"&lt;&gt;"&amp;"HORS LIGUE",AA$5:AA$72,"&lt;"&amp;AA15)+1),Paramètres!$B$3:$C$56,2,FALSE)*Paramètres!$K$14))</f>
        <v>0</v>
      </c>
      <c r="AC15" s="46"/>
      <c r="AD15" s="2">
        <f>IF(AC$2="Bike &amp; Run",IF(ISNA(VLOOKUP(AC15,Paramètres!$B$3:$C$56,2,FALSE)),0,VLOOKUP(AC15,Paramètres!$B$3:$C$56,2,FALSE)*Paramètres!$K$15),IF(OR(AC15="",OR($D15="",$D15="NL",$D15="HORS LIGUE")),0,VLOOKUP(IF(OR(AC15="",OR($D15="",$D15="NL",$D15="HORS LIGUE")),"",COUNTIFS($D$5:$D$72,"&lt;&gt;"&amp;"",$D$5:$D$72,"&lt;&gt;"&amp;"NL",$D$5:$D$72,"&lt;&gt;"&amp;"HORS LIGUE",AC$5:AC$72,"&lt;"&amp;AC15)+1),Paramètres!$B$3:$C$56,2,FALSE)*Paramètres!$K$15))</f>
        <v>0</v>
      </c>
      <c r="AE15" s="46"/>
      <c r="AF15" s="2">
        <f>IF(AE$2="Bike &amp; Run",IF(ISNA(VLOOKUP(AE15,Paramètres!$B$3:$C$56,2,FALSE)),0,VLOOKUP(AE15,Paramètres!$B$3:$C$56,2,FALSE)*Paramètres!$K$16),IF(OR(AE15="",OR($D15="",$D15="NL",$D15="HORS LIGUE")),0,VLOOKUP(IF(OR(AE15="",OR($D15="",$D15="NL",$D15="HORS LIGUE")),"",COUNTIFS($D$5:$D$72,"&lt;&gt;"&amp;"",$D$5:$D$72,"&lt;&gt;"&amp;"NL",$D$5:$D$72,"&lt;&gt;"&amp;"HORS LIGUE",AE$5:AE$72,"&lt;"&amp;AE15)+1),Paramètres!$B$3:$C$56,2,FALSE)*Paramètres!$K$16))</f>
        <v>0</v>
      </c>
      <c r="AG15" s="46"/>
      <c r="AH15" s="2">
        <f>IF(AG$2="Bike &amp; Run",IF(ISNA(VLOOKUP(AG15,Paramètres!$B$3:$C$56,2,FALSE)),0,VLOOKUP(AG15,Paramètres!$B$3:$C$56,2,FALSE)*Paramètres!$K$17),IF(OR(AG15="",OR($D15="",$D15="NL",$D15="HORS LIGUE")),0,VLOOKUP(IF(OR(AG15="",OR($D15="",$D15="NL",$D15="HORS LIGUE")),"",COUNTIFS($D$5:$D$72,"&lt;&gt;"&amp;"",$D$5:$D$72,"&lt;&gt;"&amp;"NL",$D$5:$D$72,"&lt;&gt;"&amp;"HORS LIGUE",AG$5:AG$72,"&lt;"&amp;AG15)+1),Paramètres!$B$3:$C$56,2,FALSE)*Paramètres!$K$17))</f>
        <v>0</v>
      </c>
      <c r="AI15" s="40">
        <f t="shared" si="0"/>
        <v>115</v>
      </c>
      <c r="AJ15" s="3">
        <f t="shared" si="1"/>
        <v>11</v>
      </c>
      <c r="AK15" s="5">
        <f t="shared" si="2"/>
        <v>2</v>
      </c>
      <c r="AL15" s="41">
        <f t="shared" si="3"/>
        <v>115</v>
      </c>
      <c r="AM15" s="33">
        <f t="shared" si="4"/>
        <v>11</v>
      </c>
      <c r="AO15" s="22">
        <f t="shared" si="5"/>
        <v>61</v>
      </c>
      <c r="AP15">
        <f t="shared" si="6"/>
        <v>54</v>
      </c>
      <c r="AQ15">
        <f t="shared" si="7"/>
        <v>0</v>
      </c>
      <c r="AR15">
        <f t="shared" si="8"/>
        <v>0</v>
      </c>
      <c r="AS15">
        <f t="shared" si="9"/>
        <v>0</v>
      </c>
      <c r="AT15">
        <f t="shared" si="10"/>
        <v>0</v>
      </c>
      <c r="AU15">
        <f t="shared" si="11"/>
        <v>0</v>
      </c>
      <c r="AV15">
        <f t="shared" si="12"/>
        <v>0</v>
      </c>
      <c r="AW15">
        <f t="shared" si="13"/>
        <v>0</v>
      </c>
      <c r="AX15">
        <f t="shared" si="14"/>
        <v>0</v>
      </c>
      <c r="AY15">
        <f t="shared" si="15"/>
        <v>0</v>
      </c>
      <c r="AZ15">
        <f t="shared" si="16"/>
        <v>0</v>
      </c>
      <c r="BA15">
        <f t="shared" si="17"/>
        <v>0</v>
      </c>
      <c r="BB15">
        <f t="shared" si="18"/>
        <v>0</v>
      </c>
      <c r="BC15">
        <f t="shared" si="19"/>
        <v>0</v>
      </c>
      <c r="BD15">
        <f t="shared" si="20"/>
        <v>61</v>
      </c>
      <c r="BE15" s="22">
        <f t="shared" ref="BE15:BR15" si="31">BD15+LARGE($AO15:$BC15,BE$4)</f>
        <v>115</v>
      </c>
      <c r="BF15" s="22">
        <f t="shared" si="31"/>
        <v>115</v>
      </c>
      <c r="BG15" s="22">
        <f t="shared" si="31"/>
        <v>115</v>
      </c>
      <c r="BH15" s="22">
        <f t="shared" si="31"/>
        <v>115</v>
      </c>
      <c r="BI15" s="22">
        <f t="shared" si="31"/>
        <v>115</v>
      </c>
      <c r="BJ15" s="22">
        <f t="shared" si="31"/>
        <v>115</v>
      </c>
      <c r="BK15" s="22">
        <f t="shared" si="31"/>
        <v>115</v>
      </c>
      <c r="BL15" s="22">
        <f t="shared" si="31"/>
        <v>115</v>
      </c>
      <c r="BM15" s="22">
        <f t="shared" si="31"/>
        <v>115</v>
      </c>
      <c r="BN15" s="22">
        <f t="shared" si="31"/>
        <v>115</v>
      </c>
      <c r="BO15" s="22">
        <f t="shared" si="31"/>
        <v>115</v>
      </c>
      <c r="BP15" s="22">
        <f t="shared" si="31"/>
        <v>115</v>
      </c>
      <c r="BQ15" s="22">
        <f t="shared" si="31"/>
        <v>115</v>
      </c>
      <c r="BR15" s="22">
        <f t="shared" si="31"/>
        <v>115</v>
      </c>
    </row>
    <row r="16" spans="1:70" ht="16.5">
      <c r="A16" s="73" t="s">
        <v>1515</v>
      </c>
      <c r="B16" s="61" t="str">
        <f>IF(ISNA(VLOOKUP(A16,'Licenciés Jeunes 2023'!A:C,3,0)),"",VLOOKUP(A16,'Licenciés Jeunes 2023'!A:C,3,0))</f>
        <v>HELLIO</v>
      </c>
      <c r="C16" s="32" t="str">
        <f>IF(ISNA(VLOOKUP(A16,'Licenciés Jeunes 2023'!A:C,2,0)),"",VLOOKUP(A16,'Licenciés Jeunes 2023'!A:C,2,0))</f>
        <v>Emmy</v>
      </c>
      <c r="D16" s="32" t="str">
        <f>IF(ISNA(VLOOKUP(A16,'Licenciés Jeunes 2023'!A:F,6,0)),"",VLOOKUP(A16,'Licenciés Jeunes 2023'!A:F,6,0))</f>
        <v>T.C. JOUE LES TOURS</v>
      </c>
      <c r="E16" s="6">
        <v>23</v>
      </c>
      <c r="F16" s="2">
        <v>60</v>
      </c>
      <c r="G16" s="4">
        <v>12</v>
      </c>
      <c r="H16" s="2">
        <f>IF(G$2="Bike &amp; Run",IF(ISNA(VLOOKUP(G16,Paramètres!$B$3:$C$56,2,FALSE)),0,VLOOKUP(G16,Paramètres!$B$3:$C$56,2,FALSE)*Paramètres!$K$4),IF(OR(G16="",OR($D16="",$D16="NL",$D16="HORS LIGUE")),0,VLOOKUP(IF(OR(G16="",OR($D16="",$D16="NL",$D16="HORS LIGUE")),"",COUNTIFS($D$5:$D$72,"&lt;&gt;"&amp;"",$D$5:$D$72,"&lt;&gt;"&amp;"NL",$D$5:$D$72,"&lt;&gt;"&amp;"HORS LIGUE",G$5:G$72,"&lt;"&amp;G16)+1),Paramètres!$B$3:$C$56,2,FALSE)*Paramètres!$K$4))</f>
        <v>51</v>
      </c>
      <c r="I16" s="36"/>
      <c r="J16" s="2">
        <f>IF(I$2="Bike &amp; Run",IF(ISNA(VLOOKUP(I16,Paramètres!$B$3:$C$56,2,FALSE)),0,VLOOKUP(I16,Paramètres!$B$3:$C$56,2,FALSE)*Paramètres!$K$5),IF(OR(I16="",OR($D16="",$D16="NL",$D16="HORS LIGUE")),0,VLOOKUP(IF(OR(I16="",OR($D16="",$D16="NL",$D16="HORS LIGUE")),"",COUNTIFS($D$5:$D$72,"&lt;&gt;"&amp;"",$D$5:$D$72,"&lt;&gt;"&amp;"NL",$D$5:$D$72,"&lt;&gt;"&amp;"HORS LIGUE",I$5:I$72,"&lt;"&amp;I16)+1),Paramètres!$B$3:$C$56,2,FALSE)*Paramètres!$K$5))</f>
        <v>0</v>
      </c>
      <c r="K16" s="4"/>
      <c r="L16" s="2">
        <f>IF(K$2="Bike &amp; Run",IF(ISNA(VLOOKUP(K16,Paramètres!$B$3:$C$56,2,FALSE)),0,VLOOKUP(K16,Paramètres!$B$3:$C$56,2,FALSE)*Paramètres!$K$6),IF(OR(K16="",OR($D16="",$D16="NL",$D16="HORS LIGUE")),0,VLOOKUP(IF(OR(K16="",OR($D16="",$D16="NL",$D16="HORS LIGUE")),"",COUNTIFS($D$5:$D$72,"&lt;&gt;"&amp;"",$D$5:$D$72,"&lt;&gt;"&amp;"NL",$D$5:$D$72,"&lt;&gt;"&amp;"HORS LIGUE",K$5:K$72,"&lt;"&amp;K16)+1),Paramètres!$B$3:$C$56,2,FALSE)*Paramètres!$K$6))</f>
        <v>0</v>
      </c>
      <c r="M16" s="4"/>
      <c r="N16" s="2">
        <f>IF(M$2="Bike &amp; Run",IF(ISNA(VLOOKUP(M16,Paramètres!$B$3:$C$56,2,FALSE)),0,VLOOKUP(M16,Paramètres!$B$3:$C$56,2,FALSE)*Paramètres!$K$7),IF(OR(M16="",OR($D16="",$D16="NL",$D16="HORS LIGUE")),0,VLOOKUP(IF(OR(M16="",OR($D16="",$D16="NL",$D16="HORS LIGUE")),"",COUNTIFS($D$5:$D$72,"&lt;&gt;"&amp;"",$D$5:$D$72,"&lt;&gt;"&amp;"NL",$D$5:$D$72,"&lt;&gt;"&amp;"HORS LIGUE",M$5:M$72,"&lt;"&amp;M16)+1),Paramètres!$B$3:$C$56,2,FALSE)*Paramètres!$K$7))</f>
        <v>0</v>
      </c>
      <c r="O16" s="46"/>
      <c r="P16" s="2">
        <f>IF(O$2="Bike &amp; Run",IF(ISNA(VLOOKUP(O16,Paramètres!$B$3:$C$56,2,FALSE)),0,VLOOKUP(O16,Paramètres!$B$3:$C$56,2,FALSE)*Paramètres!$K$8),IF(OR(O16="",OR($D16="",$D16="NL",$D16="HORS LIGUE")),0,VLOOKUP(IF(OR(O16="",OR($D16="",$D16="NL",$D16="HORS LIGUE")),"",COUNTIFS($D$5:$D$72,"&lt;&gt;"&amp;"",$D$5:$D$72,"&lt;&gt;"&amp;"NL",$D$5:$D$72,"&lt;&gt;"&amp;"HORS LIGUE",O$5:O$72,"&lt;"&amp;O16)+1),Paramètres!$B$3:$C$56,2,FALSE)*Paramètres!$K$8))</f>
        <v>0</v>
      </c>
      <c r="Q16" s="46"/>
      <c r="R16" s="2">
        <f>IF(Q$2="Bike &amp; Run",IF(ISNA(VLOOKUP(Q16,Paramètres!$B$3:$C$56,2,FALSE)),0,VLOOKUP(Q16,Paramètres!$B$3:$C$56,2,FALSE)*Paramètres!$K$9),IF(OR(Q16="",OR($D16="",$D16="NL",$D16="HORS LIGUE")),0,VLOOKUP(IF(OR(Q16="",OR($D16="",$D16="NL",$D16="HORS LIGUE")),"",COUNTIFS($D$5:$D$72,"&lt;&gt;"&amp;"",$D$5:$D$72,"&lt;&gt;"&amp;"NL",$D$5:$D$72,"&lt;&gt;"&amp;"HORS LIGUE",Q$5:Q$72,"&lt;"&amp;Q16)+1),Paramètres!$B$3:$C$56,2,FALSE)*Paramètres!$K$9))</f>
        <v>0</v>
      </c>
      <c r="S16" s="46"/>
      <c r="T16" s="2">
        <f>IF(S$2="Bike &amp; Run",IF(ISNA(VLOOKUP(S16,Paramètres!$B$3:$C$56,2,FALSE)),0,VLOOKUP(S16,Paramètres!$B$3:$C$56,2,FALSE)*Paramètres!$K$10),IF(OR(S16="",OR($D16="",$D16="NL",$D16="HORS LIGUE")),0,VLOOKUP(IF(OR(S16="",OR($D16="",$D16="NL",$D16="HORS LIGUE")),"",COUNTIFS($D$5:$D$72,"&lt;&gt;"&amp;"",$D$5:$D$72,"&lt;&gt;"&amp;"NL",$D$5:$D$72,"&lt;&gt;"&amp;"HORS LIGUE",S$5:S$72,"&lt;"&amp;S16)+1),Paramètres!$B$3:$C$56,2,FALSE)*Paramètres!$K$10))</f>
        <v>0</v>
      </c>
      <c r="U16" s="46"/>
      <c r="V16" s="2">
        <f>IF(U$2="Bike &amp; Run",IF(ISNA(VLOOKUP(U16,Paramètres!$B$3:$C$56,2,FALSE)),0,VLOOKUP(U16,Paramètres!$B$3:$C$56,2,FALSE)*Paramètres!$K$11),IF(OR(U16="",OR($D16="",$D16="NL",$D16="HORS LIGUE")),0,VLOOKUP(IF(OR(U16="",OR($D16="",$D16="NL",$D16="HORS LIGUE")),"",COUNTIFS($D$5:$D$72,"&lt;&gt;"&amp;"",$D$5:$D$72,"&lt;&gt;"&amp;"NL",$D$5:$D$72,"&lt;&gt;"&amp;"HORS LIGUE",U$5:U$72,"&lt;"&amp;U16)+1),Paramètres!$B$3:$C$56,2,FALSE)*Paramètres!$K$11))</f>
        <v>0</v>
      </c>
      <c r="W16" s="46"/>
      <c r="X16" s="2">
        <f>IF(W$2="Bike &amp; Run",IF(ISNA(VLOOKUP(W16,Paramètres!$B$3:$C$56,2,FALSE)),0,VLOOKUP(W16,Paramètres!$B$3:$C$56,2,FALSE)*Paramètres!$K$12),IF(OR(W16="",OR($D16="",$D16="NL",$D16="HORS LIGUE")),0,VLOOKUP(IF(OR(W16="",OR($D16="",$D16="NL",$D16="HORS LIGUE")),"",COUNTIFS($D$5:$D$72,"&lt;&gt;"&amp;"",$D$5:$D$72,"&lt;&gt;"&amp;"NL",$D$5:$D$72,"&lt;&gt;"&amp;"HORS LIGUE",W$5:W$72,"&lt;"&amp;W16)+1),Paramètres!$B$3:$C$56,2,FALSE)*Paramètres!$K$12))</f>
        <v>0</v>
      </c>
      <c r="Y16" s="46"/>
      <c r="Z16" s="2">
        <f>IF(Y$2="Bike &amp; Run",IF(ISNA(VLOOKUP(Y16,Paramètres!$B$3:$C$56,2,FALSE)),0,VLOOKUP(Y16,Paramètres!$B$3:$C$56,2,FALSE)*Paramètres!$K$13),IF(OR(Y16="",OR($D16="",$D16="NL",$D16="HORS LIGUE")),0,VLOOKUP(IF(OR(Y16="",OR($D16="",$D16="NL",$D16="HORS LIGUE")),"",COUNTIFS($D$5:$D$72,"&lt;&gt;"&amp;"",$D$5:$D$72,"&lt;&gt;"&amp;"NL",$D$5:$D$72,"&lt;&gt;"&amp;"HORS LIGUE",Y$5:Y$72,"&lt;"&amp;Y16)+1),Paramètres!$B$3:$C$56,2,FALSE)*Paramètres!$K$13))</f>
        <v>0</v>
      </c>
      <c r="AA16" s="46"/>
      <c r="AB16" s="2">
        <f>IF(AA$2="Bike &amp; Run",IF(ISNA(VLOOKUP(AA16,Paramètres!$B$3:$C$56,2,FALSE)),0,VLOOKUP(AA16,Paramètres!$B$3:$C$56,2,FALSE)*Paramètres!$K$14),IF(OR(AA16="",OR($D16="",$D16="NL",$D16="HORS LIGUE")),0,VLOOKUP(IF(OR(AA16="",OR($D16="",$D16="NL",$D16="HORS LIGUE")),"",COUNTIFS($D$5:$D$72,"&lt;&gt;"&amp;"",$D$5:$D$72,"&lt;&gt;"&amp;"NL",$D$5:$D$72,"&lt;&gt;"&amp;"HORS LIGUE",AA$5:AA$72,"&lt;"&amp;AA16)+1),Paramètres!$B$3:$C$56,2,FALSE)*Paramètres!$K$14))</f>
        <v>0</v>
      </c>
      <c r="AC16" s="46"/>
      <c r="AD16" s="2">
        <f>IF(AC$2="Bike &amp; Run",IF(ISNA(VLOOKUP(AC16,Paramètres!$B$3:$C$56,2,FALSE)),0,VLOOKUP(AC16,Paramètres!$B$3:$C$56,2,FALSE)*Paramètres!$K$15),IF(OR(AC16="",OR($D16="",$D16="NL",$D16="HORS LIGUE")),0,VLOOKUP(IF(OR(AC16="",OR($D16="",$D16="NL",$D16="HORS LIGUE")),"",COUNTIFS($D$5:$D$72,"&lt;&gt;"&amp;"",$D$5:$D$72,"&lt;&gt;"&amp;"NL",$D$5:$D$72,"&lt;&gt;"&amp;"HORS LIGUE",AC$5:AC$72,"&lt;"&amp;AC16)+1),Paramètres!$B$3:$C$56,2,FALSE)*Paramètres!$K$15))</f>
        <v>0</v>
      </c>
      <c r="AE16" s="46"/>
      <c r="AF16" s="2">
        <f>IF(AE$2="Bike &amp; Run",IF(ISNA(VLOOKUP(AE16,Paramètres!$B$3:$C$56,2,FALSE)),0,VLOOKUP(AE16,Paramètres!$B$3:$C$56,2,FALSE)*Paramètres!$K$16),IF(OR(AE16="",OR($D16="",$D16="NL",$D16="HORS LIGUE")),0,VLOOKUP(IF(OR(AE16="",OR($D16="",$D16="NL",$D16="HORS LIGUE")),"",COUNTIFS($D$5:$D$72,"&lt;&gt;"&amp;"",$D$5:$D$72,"&lt;&gt;"&amp;"NL",$D$5:$D$72,"&lt;&gt;"&amp;"HORS LIGUE",AE$5:AE$72,"&lt;"&amp;AE16)+1),Paramètres!$B$3:$C$56,2,FALSE)*Paramètres!$K$16))</f>
        <v>0</v>
      </c>
      <c r="AG16" s="46"/>
      <c r="AH16" s="2">
        <f>IF(AG$2="Bike &amp; Run",IF(ISNA(VLOOKUP(AG16,Paramètres!$B$3:$C$56,2,FALSE)),0,VLOOKUP(AG16,Paramètres!$B$3:$C$56,2,FALSE)*Paramètres!$K$17),IF(OR(AG16="",OR($D16="",$D16="NL",$D16="HORS LIGUE")),0,VLOOKUP(IF(OR(AG16="",OR($D16="",$D16="NL",$D16="HORS LIGUE")),"",COUNTIFS($D$5:$D$72,"&lt;&gt;"&amp;"",$D$5:$D$72,"&lt;&gt;"&amp;"NL",$D$5:$D$72,"&lt;&gt;"&amp;"HORS LIGUE",AG$5:AG$72,"&lt;"&amp;AG16)+1),Paramètres!$B$3:$C$56,2,FALSE)*Paramètres!$K$17))</f>
        <v>0</v>
      </c>
      <c r="AI16" s="40">
        <f t="shared" si="0"/>
        <v>111</v>
      </c>
      <c r="AJ16" s="3">
        <f t="shared" si="1"/>
        <v>12</v>
      </c>
      <c r="AK16" s="5">
        <f t="shared" si="2"/>
        <v>2</v>
      </c>
      <c r="AL16" s="41">
        <f t="shared" si="3"/>
        <v>111</v>
      </c>
      <c r="AM16" s="33">
        <f t="shared" si="4"/>
        <v>12</v>
      </c>
      <c r="AO16" s="22">
        <f t="shared" si="5"/>
        <v>60</v>
      </c>
      <c r="AP16">
        <f t="shared" si="6"/>
        <v>51</v>
      </c>
      <c r="AQ16">
        <f t="shared" si="7"/>
        <v>0</v>
      </c>
      <c r="AR16">
        <f t="shared" si="8"/>
        <v>0</v>
      </c>
      <c r="AS16">
        <f t="shared" si="9"/>
        <v>0</v>
      </c>
      <c r="AT16">
        <f t="shared" si="10"/>
        <v>0</v>
      </c>
      <c r="AU16">
        <f t="shared" si="11"/>
        <v>0</v>
      </c>
      <c r="AV16">
        <f t="shared" si="12"/>
        <v>0</v>
      </c>
      <c r="AW16">
        <f t="shared" si="13"/>
        <v>0</v>
      </c>
      <c r="AX16">
        <f t="shared" si="14"/>
        <v>0</v>
      </c>
      <c r="AY16">
        <f t="shared" si="15"/>
        <v>0</v>
      </c>
      <c r="AZ16">
        <f t="shared" si="16"/>
        <v>0</v>
      </c>
      <c r="BA16">
        <f t="shared" si="17"/>
        <v>0</v>
      </c>
      <c r="BB16">
        <f t="shared" si="18"/>
        <v>0</v>
      </c>
      <c r="BC16">
        <f t="shared" si="19"/>
        <v>0</v>
      </c>
      <c r="BD16">
        <f t="shared" si="20"/>
        <v>60</v>
      </c>
      <c r="BE16" s="22">
        <f t="shared" ref="BE16:BR16" si="32">BD16+LARGE($AO16:$BC16,BE$4)</f>
        <v>111</v>
      </c>
      <c r="BF16" s="22">
        <f t="shared" si="32"/>
        <v>111</v>
      </c>
      <c r="BG16" s="22">
        <f t="shared" si="32"/>
        <v>111</v>
      </c>
      <c r="BH16" s="22">
        <f t="shared" si="32"/>
        <v>111</v>
      </c>
      <c r="BI16" s="22">
        <f t="shared" si="32"/>
        <v>111</v>
      </c>
      <c r="BJ16" s="22">
        <f t="shared" si="32"/>
        <v>111</v>
      </c>
      <c r="BK16" s="22">
        <f t="shared" si="32"/>
        <v>111</v>
      </c>
      <c r="BL16" s="22">
        <f t="shared" si="32"/>
        <v>111</v>
      </c>
      <c r="BM16" s="22">
        <f t="shared" si="32"/>
        <v>111</v>
      </c>
      <c r="BN16" s="22">
        <f t="shared" si="32"/>
        <v>111</v>
      </c>
      <c r="BO16" s="22">
        <f t="shared" si="32"/>
        <v>111</v>
      </c>
      <c r="BP16" s="22">
        <f t="shared" si="32"/>
        <v>111</v>
      </c>
      <c r="BQ16" s="22">
        <f t="shared" si="32"/>
        <v>111</v>
      </c>
      <c r="BR16" s="22">
        <f t="shared" si="32"/>
        <v>111</v>
      </c>
    </row>
    <row r="17" spans="1:70" ht="16.5">
      <c r="A17" s="73" t="s">
        <v>1396</v>
      </c>
      <c r="B17" s="61" t="str">
        <f>IF(ISNA(VLOOKUP(A17,'Licenciés Jeunes 2023'!A:C,3,0)),"",VLOOKUP(A17,'Licenciés Jeunes 2023'!A:C,3,0))</f>
        <v>CORMERY DARE</v>
      </c>
      <c r="C17" s="32" t="str">
        <f>IF(ISNA(VLOOKUP(A17,'Licenciés Jeunes 2023'!A:C,2,0)),"",VLOOKUP(A17,'Licenciés Jeunes 2023'!A:C,2,0))</f>
        <v>MANON</v>
      </c>
      <c r="D17" s="32" t="str">
        <f>IF(ISNA(VLOOKUP(A17,'Licenciés Jeunes 2023'!A:F,6,0)),"",VLOOKUP(A17,'Licenciés Jeunes 2023'!A:F,6,0))</f>
        <v>SAINT AVERTIN SPORTS TRIATHLON 37</v>
      </c>
      <c r="E17" s="6">
        <v>7</v>
      </c>
      <c r="F17" s="2">
        <v>104</v>
      </c>
      <c r="G17" s="4"/>
      <c r="H17" s="2">
        <f>IF(G$2="Bike &amp; Run",IF(ISNA(VLOOKUP(G17,Paramètres!$B$3:$C$56,2,FALSE)),0,VLOOKUP(G17,Paramètres!$B$3:$C$56,2,FALSE)*Paramètres!$K$4),IF(OR(G17="",OR($D17="",$D17="NL",$D17="HORS LIGUE")),0,VLOOKUP(IF(OR(G17="",OR($D17="",$D17="NL",$D17="HORS LIGUE")),"",COUNTIFS($D$5:$D$72,"&lt;&gt;"&amp;"",$D$5:$D$72,"&lt;&gt;"&amp;"NL",$D$5:$D$72,"&lt;&gt;"&amp;"HORS LIGUE",G$5:G$72,"&lt;"&amp;G17)+1),Paramètres!$B$3:$C$56,2,FALSE)*Paramètres!$K$4))</f>
        <v>0</v>
      </c>
      <c r="I17" s="36"/>
      <c r="J17" s="2">
        <f>IF(I$2="Bike &amp; Run",IF(ISNA(VLOOKUP(I17,Paramètres!$B$3:$C$56,2,FALSE)),0,VLOOKUP(I17,Paramètres!$B$3:$C$56,2,FALSE)*Paramètres!$K$5),IF(OR(I17="",OR($D17="",$D17="NL",$D17="HORS LIGUE")),0,VLOOKUP(IF(OR(I17="",OR($D17="",$D17="NL",$D17="HORS LIGUE")),"",COUNTIFS($D$5:$D$72,"&lt;&gt;"&amp;"",$D$5:$D$72,"&lt;&gt;"&amp;"NL",$D$5:$D$72,"&lt;&gt;"&amp;"HORS LIGUE",I$5:I$72,"&lt;"&amp;I17)+1),Paramètres!$B$3:$C$56,2,FALSE)*Paramètres!$K$5))</f>
        <v>0</v>
      </c>
      <c r="K17" s="4"/>
      <c r="L17" s="2">
        <f>IF(K$2="Bike &amp; Run",IF(ISNA(VLOOKUP(K17,Paramètres!$B$3:$C$56,2,FALSE)),0,VLOOKUP(K17,Paramètres!$B$3:$C$56,2,FALSE)*Paramètres!$K$6),IF(OR(K17="",OR($D17="",$D17="NL",$D17="HORS LIGUE")),0,VLOOKUP(IF(OR(K17="",OR($D17="",$D17="NL",$D17="HORS LIGUE")),"",COUNTIFS($D$5:$D$72,"&lt;&gt;"&amp;"",$D$5:$D$72,"&lt;&gt;"&amp;"NL",$D$5:$D$72,"&lt;&gt;"&amp;"HORS LIGUE",K$5:K$72,"&lt;"&amp;K17)+1),Paramètres!$B$3:$C$56,2,FALSE)*Paramètres!$K$6))</f>
        <v>0</v>
      </c>
      <c r="M17" s="4"/>
      <c r="N17" s="2">
        <f>IF(M$2="Bike &amp; Run",IF(ISNA(VLOOKUP(M17,Paramètres!$B$3:$C$56,2,FALSE)),0,VLOOKUP(M17,Paramètres!$B$3:$C$56,2,FALSE)*Paramètres!$K$7),IF(OR(M17="",OR($D17="",$D17="NL",$D17="HORS LIGUE")),0,VLOOKUP(IF(OR(M17="",OR($D17="",$D17="NL",$D17="HORS LIGUE")),"",COUNTIFS($D$5:$D$72,"&lt;&gt;"&amp;"",$D$5:$D$72,"&lt;&gt;"&amp;"NL",$D$5:$D$72,"&lt;&gt;"&amp;"HORS LIGUE",M$5:M$72,"&lt;"&amp;M17)+1),Paramètres!$B$3:$C$56,2,FALSE)*Paramètres!$K$7))</f>
        <v>0</v>
      </c>
      <c r="O17" s="46"/>
      <c r="P17" s="2">
        <f>IF(O$2="Bike &amp; Run",IF(ISNA(VLOOKUP(O17,Paramètres!$B$3:$C$56,2,FALSE)),0,VLOOKUP(O17,Paramètres!$B$3:$C$56,2,FALSE)*Paramètres!$K$8),IF(OR(O17="",OR($D17="",$D17="NL",$D17="HORS LIGUE")),0,VLOOKUP(IF(OR(O17="",OR($D17="",$D17="NL",$D17="HORS LIGUE")),"",COUNTIFS($D$5:$D$72,"&lt;&gt;"&amp;"",$D$5:$D$72,"&lt;&gt;"&amp;"NL",$D$5:$D$72,"&lt;&gt;"&amp;"HORS LIGUE",O$5:O$72,"&lt;"&amp;O17)+1),Paramètres!$B$3:$C$56,2,FALSE)*Paramètres!$K$8))</f>
        <v>0</v>
      </c>
      <c r="Q17" s="46"/>
      <c r="R17" s="2">
        <f>IF(Q$2="Bike &amp; Run",IF(ISNA(VLOOKUP(Q17,Paramètres!$B$3:$C$56,2,FALSE)),0,VLOOKUP(Q17,Paramètres!$B$3:$C$56,2,FALSE)*Paramètres!$K$9),IF(OR(Q17="",OR($D17="",$D17="NL",$D17="HORS LIGUE")),0,VLOOKUP(IF(OR(Q17="",OR($D17="",$D17="NL",$D17="HORS LIGUE")),"",COUNTIFS($D$5:$D$72,"&lt;&gt;"&amp;"",$D$5:$D$72,"&lt;&gt;"&amp;"NL",$D$5:$D$72,"&lt;&gt;"&amp;"HORS LIGUE",Q$5:Q$72,"&lt;"&amp;Q17)+1),Paramètres!$B$3:$C$56,2,FALSE)*Paramètres!$K$9))</f>
        <v>0</v>
      </c>
      <c r="S17" s="46"/>
      <c r="T17" s="2">
        <f>IF(S$2="Bike &amp; Run",IF(ISNA(VLOOKUP(S17,Paramètres!$B$3:$C$56,2,FALSE)),0,VLOOKUP(S17,Paramètres!$B$3:$C$56,2,FALSE)*Paramètres!$K$10),IF(OR(S17="",OR($D17="",$D17="NL",$D17="HORS LIGUE")),0,VLOOKUP(IF(OR(S17="",OR($D17="",$D17="NL",$D17="HORS LIGUE")),"",COUNTIFS($D$5:$D$72,"&lt;&gt;"&amp;"",$D$5:$D$72,"&lt;&gt;"&amp;"NL",$D$5:$D$72,"&lt;&gt;"&amp;"HORS LIGUE",S$5:S$72,"&lt;"&amp;S17)+1),Paramètres!$B$3:$C$56,2,FALSE)*Paramètres!$K$10))</f>
        <v>0</v>
      </c>
      <c r="U17" s="46"/>
      <c r="V17" s="2">
        <f>IF(U$2="Bike &amp; Run",IF(ISNA(VLOOKUP(U17,Paramètres!$B$3:$C$56,2,FALSE)),0,VLOOKUP(U17,Paramètres!$B$3:$C$56,2,FALSE)*Paramètres!$K$11),IF(OR(U17="",OR($D17="",$D17="NL",$D17="HORS LIGUE")),0,VLOOKUP(IF(OR(U17="",OR($D17="",$D17="NL",$D17="HORS LIGUE")),"",COUNTIFS($D$5:$D$72,"&lt;&gt;"&amp;"",$D$5:$D$72,"&lt;&gt;"&amp;"NL",$D$5:$D$72,"&lt;&gt;"&amp;"HORS LIGUE",U$5:U$72,"&lt;"&amp;U17)+1),Paramètres!$B$3:$C$56,2,FALSE)*Paramètres!$K$11))</f>
        <v>0</v>
      </c>
      <c r="W17" s="46"/>
      <c r="X17" s="2">
        <f>IF(W$2="Bike &amp; Run",IF(ISNA(VLOOKUP(W17,Paramètres!$B$3:$C$56,2,FALSE)),0,VLOOKUP(W17,Paramètres!$B$3:$C$56,2,FALSE)*Paramètres!$K$12),IF(OR(W17="",OR($D17="",$D17="NL",$D17="HORS LIGUE")),0,VLOOKUP(IF(OR(W17="",OR($D17="",$D17="NL",$D17="HORS LIGUE")),"",COUNTIFS($D$5:$D$72,"&lt;&gt;"&amp;"",$D$5:$D$72,"&lt;&gt;"&amp;"NL",$D$5:$D$72,"&lt;&gt;"&amp;"HORS LIGUE",W$5:W$72,"&lt;"&amp;W17)+1),Paramètres!$B$3:$C$56,2,FALSE)*Paramètres!$K$12))</f>
        <v>0</v>
      </c>
      <c r="Y17" s="46"/>
      <c r="Z17" s="2">
        <f>IF(Y$2="Bike &amp; Run",IF(ISNA(VLOOKUP(Y17,Paramètres!$B$3:$C$56,2,FALSE)),0,VLOOKUP(Y17,Paramètres!$B$3:$C$56,2,FALSE)*Paramètres!$K$13),IF(OR(Y17="",OR($D17="",$D17="NL",$D17="HORS LIGUE")),0,VLOOKUP(IF(OR(Y17="",OR($D17="",$D17="NL",$D17="HORS LIGUE")),"",COUNTIFS($D$5:$D$72,"&lt;&gt;"&amp;"",$D$5:$D$72,"&lt;&gt;"&amp;"NL",$D$5:$D$72,"&lt;&gt;"&amp;"HORS LIGUE",Y$5:Y$72,"&lt;"&amp;Y17)+1),Paramètres!$B$3:$C$56,2,FALSE)*Paramètres!$K$13))</f>
        <v>0</v>
      </c>
      <c r="AA17" s="46"/>
      <c r="AB17" s="2">
        <f>IF(AA$2="Bike &amp; Run",IF(ISNA(VLOOKUP(AA17,Paramètres!$B$3:$C$56,2,FALSE)),0,VLOOKUP(AA17,Paramètres!$B$3:$C$56,2,FALSE)*Paramètres!$K$14),IF(OR(AA17="",OR($D17="",$D17="NL",$D17="HORS LIGUE")),0,VLOOKUP(IF(OR(AA17="",OR($D17="",$D17="NL",$D17="HORS LIGUE")),"",COUNTIFS($D$5:$D$72,"&lt;&gt;"&amp;"",$D$5:$D$72,"&lt;&gt;"&amp;"NL",$D$5:$D$72,"&lt;&gt;"&amp;"HORS LIGUE",AA$5:AA$72,"&lt;"&amp;AA17)+1),Paramètres!$B$3:$C$56,2,FALSE)*Paramètres!$K$14))</f>
        <v>0</v>
      </c>
      <c r="AC17" s="46"/>
      <c r="AD17" s="2">
        <f>IF(AC$2="Bike &amp; Run",IF(ISNA(VLOOKUP(AC17,Paramètres!$B$3:$C$56,2,FALSE)),0,VLOOKUP(AC17,Paramètres!$B$3:$C$56,2,FALSE)*Paramètres!$K$15),IF(OR(AC17="",OR($D17="",$D17="NL",$D17="HORS LIGUE")),0,VLOOKUP(IF(OR(AC17="",OR($D17="",$D17="NL",$D17="HORS LIGUE")),"",COUNTIFS($D$5:$D$72,"&lt;&gt;"&amp;"",$D$5:$D$72,"&lt;&gt;"&amp;"NL",$D$5:$D$72,"&lt;&gt;"&amp;"HORS LIGUE",AC$5:AC$72,"&lt;"&amp;AC17)+1),Paramètres!$B$3:$C$56,2,FALSE)*Paramètres!$K$15))</f>
        <v>0</v>
      </c>
      <c r="AE17" s="46"/>
      <c r="AF17" s="2">
        <f>IF(AE$2="Bike &amp; Run",IF(ISNA(VLOOKUP(AE17,Paramètres!$B$3:$C$56,2,FALSE)),0,VLOOKUP(AE17,Paramètres!$B$3:$C$56,2,FALSE)*Paramètres!$K$16),IF(OR(AE17="",OR($D17="",$D17="NL",$D17="HORS LIGUE")),0,VLOOKUP(IF(OR(AE17="",OR($D17="",$D17="NL",$D17="HORS LIGUE")),"",COUNTIFS($D$5:$D$72,"&lt;&gt;"&amp;"",$D$5:$D$72,"&lt;&gt;"&amp;"NL",$D$5:$D$72,"&lt;&gt;"&amp;"HORS LIGUE",AE$5:AE$72,"&lt;"&amp;AE17)+1),Paramètres!$B$3:$C$56,2,FALSE)*Paramètres!$K$16))</f>
        <v>0</v>
      </c>
      <c r="AG17" s="46"/>
      <c r="AH17" s="2">
        <f>IF(AG$2="Bike &amp; Run",IF(ISNA(VLOOKUP(AG17,Paramètres!$B$3:$C$56,2,FALSE)),0,VLOOKUP(AG17,Paramètres!$B$3:$C$56,2,FALSE)*Paramètres!$K$17),IF(OR(AG17="",OR($D17="",$D17="NL",$D17="HORS LIGUE")),0,VLOOKUP(IF(OR(AG17="",OR($D17="",$D17="NL",$D17="HORS LIGUE")),"",COUNTIFS($D$5:$D$72,"&lt;&gt;"&amp;"",$D$5:$D$72,"&lt;&gt;"&amp;"NL",$D$5:$D$72,"&lt;&gt;"&amp;"HORS LIGUE",AG$5:AG$72,"&lt;"&amp;AG17)+1),Paramètres!$B$3:$C$56,2,FALSE)*Paramètres!$K$17))</f>
        <v>0</v>
      </c>
      <c r="AI17" s="40">
        <f t="shared" si="0"/>
        <v>104</v>
      </c>
      <c r="AJ17" s="3">
        <f t="shared" si="1"/>
        <v>13</v>
      </c>
      <c r="AK17" s="5">
        <f t="shared" si="2"/>
        <v>1</v>
      </c>
      <c r="AL17" s="41">
        <f t="shared" si="3"/>
        <v>104</v>
      </c>
      <c r="AM17" s="33">
        <f t="shared" si="4"/>
        <v>13</v>
      </c>
      <c r="AO17" s="22">
        <f t="shared" si="5"/>
        <v>104</v>
      </c>
      <c r="AP17">
        <f t="shared" si="6"/>
        <v>0</v>
      </c>
      <c r="AQ17">
        <f t="shared" si="7"/>
        <v>0</v>
      </c>
      <c r="AR17">
        <f t="shared" si="8"/>
        <v>0</v>
      </c>
      <c r="AS17">
        <f t="shared" si="9"/>
        <v>0</v>
      </c>
      <c r="AT17">
        <f t="shared" si="10"/>
        <v>0</v>
      </c>
      <c r="AU17">
        <f t="shared" si="11"/>
        <v>0</v>
      </c>
      <c r="AV17">
        <f t="shared" si="12"/>
        <v>0</v>
      </c>
      <c r="AW17">
        <f t="shared" si="13"/>
        <v>0</v>
      </c>
      <c r="AX17">
        <f t="shared" si="14"/>
        <v>0</v>
      </c>
      <c r="AY17">
        <f t="shared" si="15"/>
        <v>0</v>
      </c>
      <c r="AZ17">
        <f t="shared" si="16"/>
        <v>0</v>
      </c>
      <c r="BA17">
        <f t="shared" si="17"/>
        <v>0</v>
      </c>
      <c r="BB17">
        <f t="shared" si="18"/>
        <v>0</v>
      </c>
      <c r="BC17">
        <f t="shared" si="19"/>
        <v>0</v>
      </c>
      <c r="BD17">
        <f t="shared" si="20"/>
        <v>104</v>
      </c>
      <c r="BE17" s="22">
        <f t="shared" ref="BE17:BR17" si="33">BD17+LARGE($AO17:$BC17,BE$4)</f>
        <v>104</v>
      </c>
      <c r="BF17" s="22">
        <f t="shared" si="33"/>
        <v>104</v>
      </c>
      <c r="BG17" s="22">
        <f t="shared" si="33"/>
        <v>104</v>
      </c>
      <c r="BH17" s="22">
        <f t="shared" si="33"/>
        <v>104</v>
      </c>
      <c r="BI17" s="22">
        <f t="shared" si="33"/>
        <v>104</v>
      </c>
      <c r="BJ17" s="22">
        <f t="shared" si="33"/>
        <v>104</v>
      </c>
      <c r="BK17" s="22">
        <f t="shared" si="33"/>
        <v>104</v>
      </c>
      <c r="BL17" s="22">
        <f t="shared" si="33"/>
        <v>104</v>
      </c>
      <c r="BM17" s="22">
        <f t="shared" si="33"/>
        <v>104</v>
      </c>
      <c r="BN17" s="22">
        <f t="shared" si="33"/>
        <v>104</v>
      </c>
      <c r="BO17" s="22">
        <f t="shared" si="33"/>
        <v>104</v>
      </c>
      <c r="BP17" s="22">
        <f t="shared" si="33"/>
        <v>104</v>
      </c>
      <c r="BQ17" s="22">
        <f t="shared" si="33"/>
        <v>104</v>
      </c>
      <c r="BR17" s="22">
        <f t="shared" si="33"/>
        <v>104</v>
      </c>
    </row>
    <row r="18" spans="1:70" ht="16.5">
      <c r="A18" s="73" t="s">
        <v>1483</v>
      </c>
      <c r="B18" s="61" t="str">
        <f>IF(ISNA(VLOOKUP(A18,'Licenciés Jeunes 2023'!A:C,3,0)),"",VLOOKUP(A18,'Licenciés Jeunes 2023'!A:C,3,0))</f>
        <v>DARRAS</v>
      </c>
      <c r="C18" s="32" t="str">
        <f>IF(ISNA(VLOOKUP(A18,'Licenciés Jeunes 2023'!A:C,2,0)),"",VLOOKUP(A18,'Licenciés Jeunes 2023'!A:C,2,0))</f>
        <v>Faustine</v>
      </c>
      <c r="D18" s="32" t="str">
        <f>IF(ISNA(VLOOKUP(A18,'Licenciés Jeunes 2023'!A:F,6,0)),"",VLOOKUP(A18,'Licenciés Jeunes 2023'!A:F,6,0))</f>
        <v>C CHARTRES METROPOLE TRIATHLON</v>
      </c>
      <c r="E18" s="6">
        <v>10</v>
      </c>
      <c r="F18" s="2">
        <v>93</v>
      </c>
      <c r="G18" s="4"/>
      <c r="H18" s="2">
        <f>IF(G$2="Bike &amp; Run",IF(ISNA(VLOOKUP(G18,Paramètres!$B$3:$C$56,2,FALSE)),0,VLOOKUP(G18,Paramètres!$B$3:$C$56,2,FALSE)*Paramètres!$K$4),IF(OR(G18="",OR($D18="",$D18="NL",$D18="HORS LIGUE")),0,VLOOKUP(IF(OR(G18="",OR($D18="",$D18="NL",$D18="HORS LIGUE")),"",COUNTIFS($D$5:$D$72,"&lt;&gt;"&amp;"",$D$5:$D$72,"&lt;&gt;"&amp;"NL",$D$5:$D$72,"&lt;&gt;"&amp;"HORS LIGUE",G$5:G$72,"&lt;"&amp;G18)+1),Paramètres!$B$3:$C$56,2,FALSE)*Paramètres!$K$4))</f>
        <v>0</v>
      </c>
      <c r="I18" s="36"/>
      <c r="J18" s="2">
        <f>IF(I$2="Bike &amp; Run",IF(ISNA(VLOOKUP(I18,Paramètres!$B$3:$C$56,2,FALSE)),0,VLOOKUP(I18,Paramètres!$B$3:$C$56,2,FALSE)*Paramètres!$K$5),IF(OR(I18="",OR($D18="",$D18="NL",$D18="HORS LIGUE")),0,VLOOKUP(IF(OR(I18="",OR($D18="",$D18="NL",$D18="HORS LIGUE")),"",COUNTIFS($D$5:$D$72,"&lt;&gt;"&amp;"",$D$5:$D$72,"&lt;&gt;"&amp;"NL",$D$5:$D$72,"&lt;&gt;"&amp;"HORS LIGUE",I$5:I$72,"&lt;"&amp;I18)+1),Paramètres!$B$3:$C$56,2,FALSE)*Paramètres!$K$5))</f>
        <v>0</v>
      </c>
      <c r="K18" s="4"/>
      <c r="L18" s="2">
        <f>IF(K$2="Bike &amp; Run",IF(ISNA(VLOOKUP(K18,Paramètres!$B$3:$C$56,2,FALSE)),0,VLOOKUP(K18,Paramètres!$B$3:$C$56,2,FALSE)*Paramètres!$K$6),IF(OR(K18="",OR($D18="",$D18="NL",$D18="HORS LIGUE")),0,VLOOKUP(IF(OR(K18="",OR($D18="",$D18="NL",$D18="HORS LIGUE")),"",COUNTIFS($D$5:$D$72,"&lt;&gt;"&amp;"",$D$5:$D$72,"&lt;&gt;"&amp;"NL",$D$5:$D$72,"&lt;&gt;"&amp;"HORS LIGUE",K$5:K$72,"&lt;"&amp;K18)+1),Paramètres!$B$3:$C$56,2,FALSE)*Paramètres!$K$6))</f>
        <v>0</v>
      </c>
      <c r="M18" s="4"/>
      <c r="N18" s="2">
        <f>IF(M$2="Bike &amp; Run",IF(ISNA(VLOOKUP(M18,Paramètres!$B$3:$C$56,2,FALSE)),0,VLOOKUP(M18,Paramètres!$B$3:$C$56,2,FALSE)*Paramètres!$K$7),IF(OR(M18="",OR($D18="",$D18="NL",$D18="HORS LIGUE")),0,VLOOKUP(IF(OR(M18="",OR($D18="",$D18="NL",$D18="HORS LIGUE")),"",COUNTIFS($D$5:$D$72,"&lt;&gt;"&amp;"",$D$5:$D$72,"&lt;&gt;"&amp;"NL",$D$5:$D$72,"&lt;&gt;"&amp;"HORS LIGUE",M$5:M$72,"&lt;"&amp;M18)+1),Paramètres!$B$3:$C$56,2,FALSE)*Paramètres!$K$7))</f>
        <v>0</v>
      </c>
      <c r="O18" s="46"/>
      <c r="P18" s="2">
        <f>IF(O$2="Bike &amp; Run",IF(ISNA(VLOOKUP(O18,Paramètres!$B$3:$C$56,2,FALSE)),0,VLOOKUP(O18,Paramètres!$B$3:$C$56,2,FALSE)*Paramètres!$K$8),IF(OR(O18="",OR($D18="",$D18="NL",$D18="HORS LIGUE")),0,VLOOKUP(IF(OR(O18="",OR($D18="",$D18="NL",$D18="HORS LIGUE")),"",COUNTIFS($D$5:$D$72,"&lt;&gt;"&amp;"",$D$5:$D$72,"&lt;&gt;"&amp;"NL",$D$5:$D$72,"&lt;&gt;"&amp;"HORS LIGUE",O$5:O$72,"&lt;"&amp;O18)+1),Paramètres!$B$3:$C$56,2,FALSE)*Paramètres!$K$8))</f>
        <v>0</v>
      </c>
      <c r="Q18" s="46"/>
      <c r="R18" s="2">
        <f>IF(Q$2="Bike &amp; Run",IF(ISNA(VLOOKUP(Q18,Paramètres!$B$3:$C$56,2,FALSE)),0,VLOOKUP(Q18,Paramètres!$B$3:$C$56,2,FALSE)*Paramètres!$K$9),IF(OR(Q18="",OR($D18="",$D18="NL",$D18="HORS LIGUE")),0,VLOOKUP(IF(OR(Q18="",OR($D18="",$D18="NL",$D18="HORS LIGUE")),"",COUNTIFS($D$5:$D$72,"&lt;&gt;"&amp;"",$D$5:$D$72,"&lt;&gt;"&amp;"NL",$D$5:$D$72,"&lt;&gt;"&amp;"HORS LIGUE",Q$5:Q$72,"&lt;"&amp;Q18)+1),Paramètres!$B$3:$C$56,2,FALSE)*Paramètres!$K$9))</f>
        <v>0</v>
      </c>
      <c r="S18" s="46"/>
      <c r="T18" s="2">
        <f>IF(S$2="Bike &amp; Run",IF(ISNA(VLOOKUP(S18,Paramètres!$B$3:$C$56,2,FALSE)),0,VLOOKUP(S18,Paramètres!$B$3:$C$56,2,FALSE)*Paramètres!$K$10),IF(OR(S18="",OR($D18="",$D18="NL",$D18="HORS LIGUE")),0,VLOOKUP(IF(OR(S18="",OR($D18="",$D18="NL",$D18="HORS LIGUE")),"",COUNTIFS($D$5:$D$72,"&lt;&gt;"&amp;"",$D$5:$D$72,"&lt;&gt;"&amp;"NL",$D$5:$D$72,"&lt;&gt;"&amp;"HORS LIGUE",S$5:S$72,"&lt;"&amp;S18)+1),Paramètres!$B$3:$C$56,2,FALSE)*Paramètres!$K$10))</f>
        <v>0</v>
      </c>
      <c r="U18" s="46"/>
      <c r="V18" s="2">
        <f>IF(U$2="Bike &amp; Run",IF(ISNA(VLOOKUP(U18,Paramètres!$B$3:$C$56,2,FALSE)),0,VLOOKUP(U18,Paramètres!$B$3:$C$56,2,FALSE)*Paramètres!$K$11),IF(OR(U18="",OR($D18="",$D18="NL",$D18="HORS LIGUE")),0,VLOOKUP(IF(OR(U18="",OR($D18="",$D18="NL",$D18="HORS LIGUE")),"",COUNTIFS($D$5:$D$72,"&lt;&gt;"&amp;"",$D$5:$D$72,"&lt;&gt;"&amp;"NL",$D$5:$D$72,"&lt;&gt;"&amp;"HORS LIGUE",U$5:U$72,"&lt;"&amp;U18)+1),Paramètres!$B$3:$C$56,2,FALSE)*Paramètres!$K$11))</f>
        <v>0</v>
      </c>
      <c r="W18" s="46"/>
      <c r="X18" s="2">
        <f>IF(W$2="Bike &amp; Run",IF(ISNA(VLOOKUP(W18,Paramètres!$B$3:$C$56,2,FALSE)),0,VLOOKUP(W18,Paramètres!$B$3:$C$56,2,FALSE)*Paramètres!$K$12),IF(OR(W18="",OR($D18="",$D18="NL",$D18="HORS LIGUE")),0,VLOOKUP(IF(OR(W18="",OR($D18="",$D18="NL",$D18="HORS LIGUE")),"",COUNTIFS($D$5:$D$72,"&lt;&gt;"&amp;"",$D$5:$D$72,"&lt;&gt;"&amp;"NL",$D$5:$D$72,"&lt;&gt;"&amp;"HORS LIGUE",W$5:W$72,"&lt;"&amp;W18)+1),Paramètres!$B$3:$C$56,2,FALSE)*Paramètres!$K$12))</f>
        <v>0</v>
      </c>
      <c r="Y18" s="46"/>
      <c r="Z18" s="2">
        <f>IF(Y$2="Bike &amp; Run",IF(ISNA(VLOOKUP(Y18,Paramètres!$B$3:$C$56,2,FALSE)),0,VLOOKUP(Y18,Paramètres!$B$3:$C$56,2,FALSE)*Paramètres!$K$13),IF(OR(Y18="",OR($D18="",$D18="NL",$D18="HORS LIGUE")),0,VLOOKUP(IF(OR(Y18="",OR($D18="",$D18="NL",$D18="HORS LIGUE")),"",COUNTIFS($D$5:$D$72,"&lt;&gt;"&amp;"",$D$5:$D$72,"&lt;&gt;"&amp;"NL",$D$5:$D$72,"&lt;&gt;"&amp;"HORS LIGUE",Y$5:Y$72,"&lt;"&amp;Y18)+1),Paramètres!$B$3:$C$56,2,FALSE)*Paramètres!$K$13))</f>
        <v>0</v>
      </c>
      <c r="AA18" s="46"/>
      <c r="AB18" s="2">
        <f>IF(AA$2="Bike &amp; Run",IF(ISNA(VLOOKUP(AA18,Paramètres!$B$3:$C$56,2,FALSE)),0,VLOOKUP(AA18,Paramètres!$B$3:$C$56,2,FALSE)*Paramètres!$K$14),IF(OR(AA18="",OR($D18="",$D18="NL",$D18="HORS LIGUE")),0,VLOOKUP(IF(OR(AA18="",OR($D18="",$D18="NL",$D18="HORS LIGUE")),"",COUNTIFS($D$5:$D$72,"&lt;&gt;"&amp;"",$D$5:$D$72,"&lt;&gt;"&amp;"NL",$D$5:$D$72,"&lt;&gt;"&amp;"HORS LIGUE",AA$5:AA$72,"&lt;"&amp;AA18)+1),Paramètres!$B$3:$C$56,2,FALSE)*Paramètres!$K$14))</f>
        <v>0</v>
      </c>
      <c r="AC18" s="46"/>
      <c r="AD18" s="2">
        <f>IF(AC$2="Bike &amp; Run",IF(ISNA(VLOOKUP(AC18,Paramètres!$B$3:$C$56,2,FALSE)),0,VLOOKUP(AC18,Paramètres!$B$3:$C$56,2,FALSE)*Paramètres!$K$15),IF(OR(AC18="",OR($D18="",$D18="NL",$D18="HORS LIGUE")),0,VLOOKUP(IF(OR(AC18="",OR($D18="",$D18="NL",$D18="HORS LIGUE")),"",COUNTIFS($D$5:$D$72,"&lt;&gt;"&amp;"",$D$5:$D$72,"&lt;&gt;"&amp;"NL",$D$5:$D$72,"&lt;&gt;"&amp;"HORS LIGUE",AC$5:AC$72,"&lt;"&amp;AC18)+1),Paramètres!$B$3:$C$56,2,FALSE)*Paramètres!$K$15))</f>
        <v>0</v>
      </c>
      <c r="AE18" s="46"/>
      <c r="AF18" s="2">
        <f>IF(AE$2="Bike &amp; Run",IF(ISNA(VLOOKUP(AE18,Paramètres!$B$3:$C$56,2,FALSE)),0,VLOOKUP(AE18,Paramètres!$B$3:$C$56,2,FALSE)*Paramètres!$K$16),IF(OR(AE18="",OR($D18="",$D18="NL",$D18="HORS LIGUE")),0,VLOOKUP(IF(OR(AE18="",OR($D18="",$D18="NL",$D18="HORS LIGUE")),"",COUNTIFS($D$5:$D$72,"&lt;&gt;"&amp;"",$D$5:$D$72,"&lt;&gt;"&amp;"NL",$D$5:$D$72,"&lt;&gt;"&amp;"HORS LIGUE",AE$5:AE$72,"&lt;"&amp;AE18)+1),Paramètres!$B$3:$C$56,2,FALSE)*Paramètres!$K$16))</f>
        <v>0</v>
      </c>
      <c r="AG18" s="46"/>
      <c r="AH18" s="2">
        <f>IF(AG$2="Bike &amp; Run",IF(ISNA(VLOOKUP(AG18,Paramètres!$B$3:$C$56,2,FALSE)),0,VLOOKUP(AG18,Paramètres!$B$3:$C$56,2,FALSE)*Paramètres!$K$17),IF(OR(AG18="",OR($D18="",$D18="NL",$D18="HORS LIGUE")),0,VLOOKUP(IF(OR(AG18="",OR($D18="",$D18="NL",$D18="HORS LIGUE")),"",COUNTIFS($D$5:$D$72,"&lt;&gt;"&amp;"",$D$5:$D$72,"&lt;&gt;"&amp;"NL",$D$5:$D$72,"&lt;&gt;"&amp;"HORS LIGUE",AG$5:AG$72,"&lt;"&amp;AG18)+1),Paramètres!$B$3:$C$56,2,FALSE)*Paramètres!$K$17))</f>
        <v>0</v>
      </c>
      <c r="AI18" s="40">
        <f t="shared" si="0"/>
        <v>93</v>
      </c>
      <c r="AJ18" s="3">
        <f t="shared" si="1"/>
        <v>14</v>
      </c>
      <c r="AK18" s="5">
        <f t="shared" si="2"/>
        <v>1</v>
      </c>
      <c r="AL18" s="41">
        <f t="shared" si="3"/>
        <v>93</v>
      </c>
      <c r="AM18" s="33">
        <f t="shared" si="4"/>
        <v>14</v>
      </c>
      <c r="AO18" s="22">
        <f t="shared" si="5"/>
        <v>93</v>
      </c>
      <c r="AP18">
        <f t="shared" si="6"/>
        <v>0</v>
      </c>
      <c r="AQ18">
        <f t="shared" si="7"/>
        <v>0</v>
      </c>
      <c r="AR18">
        <f t="shared" si="8"/>
        <v>0</v>
      </c>
      <c r="AS18">
        <f t="shared" si="9"/>
        <v>0</v>
      </c>
      <c r="AT18">
        <f t="shared" si="10"/>
        <v>0</v>
      </c>
      <c r="AU18">
        <f t="shared" si="11"/>
        <v>0</v>
      </c>
      <c r="AV18">
        <f t="shared" si="12"/>
        <v>0</v>
      </c>
      <c r="AW18">
        <f t="shared" si="13"/>
        <v>0</v>
      </c>
      <c r="AX18">
        <f t="shared" si="14"/>
        <v>0</v>
      </c>
      <c r="AY18">
        <f t="shared" si="15"/>
        <v>0</v>
      </c>
      <c r="AZ18">
        <f t="shared" si="16"/>
        <v>0</v>
      </c>
      <c r="BA18">
        <f t="shared" si="17"/>
        <v>0</v>
      </c>
      <c r="BB18">
        <f t="shared" si="18"/>
        <v>0</v>
      </c>
      <c r="BC18">
        <f t="shared" si="19"/>
        <v>0</v>
      </c>
      <c r="BD18">
        <f t="shared" si="20"/>
        <v>93</v>
      </c>
      <c r="BE18" s="22">
        <f t="shared" ref="BE18:BR18" si="34">BD18+LARGE($AO18:$BC18,BE$4)</f>
        <v>93</v>
      </c>
      <c r="BF18" s="22">
        <f t="shared" si="34"/>
        <v>93</v>
      </c>
      <c r="BG18" s="22">
        <f t="shared" si="34"/>
        <v>93</v>
      </c>
      <c r="BH18" s="22">
        <f t="shared" si="34"/>
        <v>93</v>
      </c>
      <c r="BI18" s="22">
        <f t="shared" si="34"/>
        <v>93</v>
      </c>
      <c r="BJ18" s="22">
        <f t="shared" si="34"/>
        <v>93</v>
      </c>
      <c r="BK18" s="22">
        <f t="shared" si="34"/>
        <v>93</v>
      </c>
      <c r="BL18" s="22">
        <f t="shared" si="34"/>
        <v>93</v>
      </c>
      <c r="BM18" s="22">
        <f t="shared" si="34"/>
        <v>93</v>
      </c>
      <c r="BN18" s="22">
        <f t="shared" si="34"/>
        <v>93</v>
      </c>
      <c r="BO18" s="22">
        <f t="shared" si="34"/>
        <v>93</v>
      </c>
      <c r="BP18" s="22">
        <f t="shared" si="34"/>
        <v>93</v>
      </c>
      <c r="BQ18" s="22">
        <f t="shared" si="34"/>
        <v>93</v>
      </c>
      <c r="BR18" s="22">
        <f t="shared" si="34"/>
        <v>93</v>
      </c>
    </row>
    <row r="19" spans="1:70" ht="16.5">
      <c r="A19" s="73" t="s">
        <v>1498</v>
      </c>
      <c r="B19" s="61" t="str">
        <f>IF(ISNA(VLOOKUP(A19,'Licenciés Jeunes 2023'!A:C,3,0)),"",VLOOKUP(A19,'Licenciés Jeunes 2023'!A:C,3,0))</f>
        <v>MOREAU</v>
      </c>
      <c r="C19" s="32" t="str">
        <f>IF(ISNA(VLOOKUP(A19,'Licenciés Jeunes 2023'!A:C,2,0)),"",VLOOKUP(A19,'Licenciés Jeunes 2023'!A:C,2,0))</f>
        <v>Louane</v>
      </c>
      <c r="D19" s="32" t="str">
        <f>IF(ISNA(VLOOKUP(A19,'Licenciés Jeunes 2023'!A:F,6,0)),"",VLOOKUP(A19,'Licenciés Jeunes 2023'!A:F,6,0))</f>
        <v>C CHARTRES METROPOLE TRIATHLON</v>
      </c>
      <c r="E19" s="6">
        <v>11</v>
      </c>
      <c r="F19" s="2">
        <v>90</v>
      </c>
      <c r="G19" s="4"/>
      <c r="H19" s="2">
        <f>IF(G$2="Bike &amp; Run",IF(ISNA(VLOOKUP(G19,Paramètres!$B$3:$C$56,2,FALSE)),0,VLOOKUP(G19,Paramètres!$B$3:$C$56,2,FALSE)*Paramètres!$K$4),IF(OR(G19="",OR($D19="",$D19="NL",$D19="HORS LIGUE")),0,VLOOKUP(IF(OR(G19="",OR($D19="",$D19="NL",$D19="HORS LIGUE")),"",COUNTIFS($D$5:$D$72,"&lt;&gt;"&amp;"",$D$5:$D$72,"&lt;&gt;"&amp;"NL",$D$5:$D$72,"&lt;&gt;"&amp;"HORS LIGUE",G$5:G$72,"&lt;"&amp;G19)+1),Paramètres!$B$3:$C$56,2,FALSE)*Paramètres!$K$4))</f>
        <v>0</v>
      </c>
      <c r="I19" s="36"/>
      <c r="J19" s="2">
        <f>IF(I$2="Bike &amp; Run",IF(ISNA(VLOOKUP(I19,Paramètres!$B$3:$C$56,2,FALSE)),0,VLOOKUP(I19,Paramètres!$B$3:$C$56,2,FALSE)*Paramètres!$K$5),IF(OR(I19="",OR($D19="",$D19="NL",$D19="HORS LIGUE")),0,VLOOKUP(IF(OR(I19="",OR($D19="",$D19="NL",$D19="HORS LIGUE")),"",COUNTIFS($D$5:$D$72,"&lt;&gt;"&amp;"",$D$5:$D$72,"&lt;&gt;"&amp;"NL",$D$5:$D$72,"&lt;&gt;"&amp;"HORS LIGUE",I$5:I$72,"&lt;"&amp;I19)+1),Paramètres!$B$3:$C$56,2,FALSE)*Paramètres!$K$5))</f>
        <v>0</v>
      </c>
      <c r="K19" s="4"/>
      <c r="L19" s="2">
        <f>IF(K$2="Bike &amp; Run",IF(ISNA(VLOOKUP(K19,Paramètres!$B$3:$C$56,2,FALSE)),0,VLOOKUP(K19,Paramètres!$B$3:$C$56,2,FALSE)*Paramètres!$K$6),IF(OR(K19="",OR($D19="",$D19="NL",$D19="HORS LIGUE")),0,VLOOKUP(IF(OR(K19="",OR($D19="",$D19="NL",$D19="HORS LIGUE")),"",COUNTIFS($D$5:$D$72,"&lt;&gt;"&amp;"",$D$5:$D$72,"&lt;&gt;"&amp;"NL",$D$5:$D$72,"&lt;&gt;"&amp;"HORS LIGUE",K$5:K$72,"&lt;"&amp;K19)+1),Paramètres!$B$3:$C$56,2,FALSE)*Paramètres!$K$6))</f>
        <v>0</v>
      </c>
      <c r="M19" s="4"/>
      <c r="N19" s="2">
        <f>IF(M$2="Bike &amp; Run",IF(ISNA(VLOOKUP(M19,Paramètres!$B$3:$C$56,2,FALSE)),0,VLOOKUP(M19,Paramètres!$B$3:$C$56,2,FALSE)*Paramètres!$K$7),IF(OR(M19="",OR($D19="",$D19="NL",$D19="HORS LIGUE")),0,VLOOKUP(IF(OR(M19="",OR($D19="",$D19="NL",$D19="HORS LIGUE")),"",COUNTIFS($D$5:$D$72,"&lt;&gt;"&amp;"",$D$5:$D$72,"&lt;&gt;"&amp;"NL",$D$5:$D$72,"&lt;&gt;"&amp;"HORS LIGUE",M$5:M$72,"&lt;"&amp;M19)+1),Paramètres!$B$3:$C$56,2,FALSE)*Paramètres!$K$7))</f>
        <v>0</v>
      </c>
      <c r="O19" s="46"/>
      <c r="P19" s="2">
        <f>IF(O$2="Bike &amp; Run",IF(ISNA(VLOOKUP(O19,Paramètres!$B$3:$C$56,2,FALSE)),0,VLOOKUP(O19,Paramètres!$B$3:$C$56,2,FALSE)*Paramètres!$K$8),IF(OR(O19="",OR($D19="",$D19="NL",$D19="HORS LIGUE")),0,VLOOKUP(IF(OR(O19="",OR($D19="",$D19="NL",$D19="HORS LIGUE")),"",COUNTIFS($D$5:$D$72,"&lt;&gt;"&amp;"",$D$5:$D$72,"&lt;&gt;"&amp;"NL",$D$5:$D$72,"&lt;&gt;"&amp;"HORS LIGUE",O$5:O$72,"&lt;"&amp;O19)+1),Paramètres!$B$3:$C$56,2,FALSE)*Paramètres!$K$8))</f>
        <v>0</v>
      </c>
      <c r="Q19" s="46"/>
      <c r="R19" s="2">
        <f>IF(Q$2="Bike &amp; Run",IF(ISNA(VLOOKUP(Q19,Paramètres!$B$3:$C$56,2,FALSE)),0,VLOOKUP(Q19,Paramètres!$B$3:$C$56,2,FALSE)*Paramètres!$K$9),IF(OR(Q19="",OR($D19="",$D19="NL",$D19="HORS LIGUE")),0,VLOOKUP(IF(OR(Q19="",OR($D19="",$D19="NL",$D19="HORS LIGUE")),"",COUNTIFS($D$5:$D$72,"&lt;&gt;"&amp;"",$D$5:$D$72,"&lt;&gt;"&amp;"NL",$D$5:$D$72,"&lt;&gt;"&amp;"HORS LIGUE",Q$5:Q$72,"&lt;"&amp;Q19)+1),Paramètres!$B$3:$C$56,2,FALSE)*Paramètres!$K$9))</f>
        <v>0</v>
      </c>
      <c r="S19" s="46"/>
      <c r="T19" s="2">
        <f>IF(S$2="Bike &amp; Run",IF(ISNA(VLOOKUP(S19,Paramètres!$B$3:$C$56,2,FALSE)),0,VLOOKUP(S19,Paramètres!$B$3:$C$56,2,FALSE)*Paramètres!$K$10),IF(OR(S19="",OR($D19="",$D19="NL",$D19="HORS LIGUE")),0,VLOOKUP(IF(OR(S19="",OR($D19="",$D19="NL",$D19="HORS LIGUE")),"",COUNTIFS($D$5:$D$72,"&lt;&gt;"&amp;"",$D$5:$D$72,"&lt;&gt;"&amp;"NL",$D$5:$D$72,"&lt;&gt;"&amp;"HORS LIGUE",S$5:S$72,"&lt;"&amp;S19)+1),Paramètres!$B$3:$C$56,2,FALSE)*Paramètres!$K$10))</f>
        <v>0</v>
      </c>
      <c r="U19" s="46"/>
      <c r="V19" s="2">
        <f>IF(U$2="Bike &amp; Run",IF(ISNA(VLOOKUP(U19,Paramètres!$B$3:$C$56,2,FALSE)),0,VLOOKUP(U19,Paramètres!$B$3:$C$56,2,FALSE)*Paramètres!$K$11),IF(OR(U19="",OR($D19="",$D19="NL",$D19="HORS LIGUE")),0,VLOOKUP(IF(OR(U19="",OR($D19="",$D19="NL",$D19="HORS LIGUE")),"",COUNTIFS($D$5:$D$72,"&lt;&gt;"&amp;"",$D$5:$D$72,"&lt;&gt;"&amp;"NL",$D$5:$D$72,"&lt;&gt;"&amp;"HORS LIGUE",U$5:U$72,"&lt;"&amp;U19)+1),Paramètres!$B$3:$C$56,2,FALSE)*Paramètres!$K$11))</f>
        <v>0</v>
      </c>
      <c r="W19" s="46"/>
      <c r="X19" s="2">
        <f>IF(W$2="Bike &amp; Run",IF(ISNA(VLOOKUP(W19,Paramètres!$B$3:$C$56,2,FALSE)),0,VLOOKUP(W19,Paramètres!$B$3:$C$56,2,FALSE)*Paramètres!$K$12),IF(OR(W19="",OR($D19="",$D19="NL",$D19="HORS LIGUE")),0,VLOOKUP(IF(OR(W19="",OR($D19="",$D19="NL",$D19="HORS LIGUE")),"",COUNTIFS($D$5:$D$72,"&lt;&gt;"&amp;"",$D$5:$D$72,"&lt;&gt;"&amp;"NL",$D$5:$D$72,"&lt;&gt;"&amp;"HORS LIGUE",W$5:W$72,"&lt;"&amp;W19)+1),Paramètres!$B$3:$C$56,2,FALSE)*Paramètres!$K$12))</f>
        <v>0</v>
      </c>
      <c r="Y19" s="46"/>
      <c r="Z19" s="2">
        <f>IF(Y$2="Bike &amp; Run",IF(ISNA(VLOOKUP(Y19,Paramètres!$B$3:$C$56,2,FALSE)),0,VLOOKUP(Y19,Paramètres!$B$3:$C$56,2,FALSE)*Paramètres!$K$13),IF(OR(Y19="",OR($D19="",$D19="NL",$D19="HORS LIGUE")),0,VLOOKUP(IF(OR(Y19="",OR($D19="",$D19="NL",$D19="HORS LIGUE")),"",COUNTIFS($D$5:$D$72,"&lt;&gt;"&amp;"",$D$5:$D$72,"&lt;&gt;"&amp;"NL",$D$5:$D$72,"&lt;&gt;"&amp;"HORS LIGUE",Y$5:Y$72,"&lt;"&amp;Y19)+1),Paramètres!$B$3:$C$56,2,FALSE)*Paramètres!$K$13))</f>
        <v>0</v>
      </c>
      <c r="AA19" s="46"/>
      <c r="AB19" s="2">
        <f>IF(AA$2="Bike &amp; Run",IF(ISNA(VLOOKUP(AA19,Paramètres!$B$3:$C$56,2,FALSE)),0,VLOOKUP(AA19,Paramètres!$B$3:$C$56,2,FALSE)*Paramètres!$K$14),IF(OR(AA19="",OR($D19="",$D19="NL",$D19="HORS LIGUE")),0,VLOOKUP(IF(OR(AA19="",OR($D19="",$D19="NL",$D19="HORS LIGUE")),"",COUNTIFS($D$5:$D$72,"&lt;&gt;"&amp;"",$D$5:$D$72,"&lt;&gt;"&amp;"NL",$D$5:$D$72,"&lt;&gt;"&amp;"HORS LIGUE",AA$5:AA$72,"&lt;"&amp;AA19)+1),Paramètres!$B$3:$C$56,2,FALSE)*Paramètres!$K$14))</f>
        <v>0</v>
      </c>
      <c r="AC19" s="46"/>
      <c r="AD19" s="2">
        <f>IF(AC$2="Bike &amp; Run",IF(ISNA(VLOOKUP(AC19,Paramètres!$B$3:$C$56,2,FALSE)),0,VLOOKUP(AC19,Paramètres!$B$3:$C$56,2,FALSE)*Paramètres!$K$15),IF(OR(AC19="",OR($D19="",$D19="NL",$D19="HORS LIGUE")),0,VLOOKUP(IF(OR(AC19="",OR($D19="",$D19="NL",$D19="HORS LIGUE")),"",COUNTIFS($D$5:$D$72,"&lt;&gt;"&amp;"",$D$5:$D$72,"&lt;&gt;"&amp;"NL",$D$5:$D$72,"&lt;&gt;"&amp;"HORS LIGUE",AC$5:AC$72,"&lt;"&amp;AC19)+1),Paramètres!$B$3:$C$56,2,FALSE)*Paramètres!$K$15))</f>
        <v>0</v>
      </c>
      <c r="AE19" s="46"/>
      <c r="AF19" s="2">
        <f>IF(AE$2="Bike &amp; Run",IF(ISNA(VLOOKUP(AE19,Paramètres!$B$3:$C$56,2,FALSE)),0,VLOOKUP(AE19,Paramètres!$B$3:$C$56,2,FALSE)*Paramètres!$K$16),IF(OR(AE19="",OR($D19="",$D19="NL",$D19="HORS LIGUE")),0,VLOOKUP(IF(OR(AE19="",OR($D19="",$D19="NL",$D19="HORS LIGUE")),"",COUNTIFS($D$5:$D$72,"&lt;&gt;"&amp;"",$D$5:$D$72,"&lt;&gt;"&amp;"NL",$D$5:$D$72,"&lt;&gt;"&amp;"HORS LIGUE",AE$5:AE$72,"&lt;"&amp;AE19)+1),Paramètres!$B$3:$C$56,2,FALSE)*Paramètres!$K$16))</f>
        <v>0</v>
      </c>
      <c r="AG19" s="46"/>
      <c r="AH19" s="2">
        <f>IF(AG$2="Bike &amp; Run",IF(ISNA(VLOOKUP(AG19,Paramètres!$B$3:$C$56,2,FALSE)),0,VLOOKUP(AG19,Paramètres!$B$3:$C$56,2,FALSE)*Paramètres!$K$17),IF(OR(AG19="",OR($D19="",$D19="NL",$D19="HORS LIGUE")),0,VLOOKUP(IF(OR(AG19="",OR($D19="",$D19="NL",$D19="HORS LIGUE")),"",COUNTIFS($D$5:$D$72,"&lt;&gt;"&amp;"",$D$5:$D$72,"&lt;&gt;"&amp;"NL",$D$5:$D$72,"&lt;&gt;"&amp;"HORS LIGUE",AG$5:AG$72,"&lt;"&amp;AG19)+1),Paramètres!$B$3:$C$56,2,FALSE)*Paramètres!$K$17))</f>
        <v>0</v>
      </c>
      <c r="AI19" s="40">
        <f t="shared" si="0"/>
        <v>90</v>
      </c>
      <c r="AJ19" s="3">
        <f t="shared" si="1"/>
        <v>15</v>
      </c>
      <c r="AK19" s="5">
        <f t="shared" si="2"/>
        <v>1</v>
      </c>
      <c r="AL19" s="41">
        <f t="shared" si="3"/>
        <v>90</v>
      </c>
      <c r="AM19" s="33">
        <f t="shared" si="4"/>
        <v>15</v>
      </c>
      <c r="AO19" s="22">
        <f t="shared" si="5"/>
        <v>90</v>
      </c>
      <c r="AP19">
        <f t="shared" si="6"/>
        <v>0</v>
      </c>
      <c r="AQ19">
        <f t="shared" si="7"/>
        <v>0</v>
      </c>
      <c r="AR19">
        <f t="shared" si="8"/>
        <v>0</v>
      </c>
      <c r="AS19">
        <f t="shared" si="9"/>
        <v>0</v>
      </c>
      <c r="AT19">
        <f t="shared" si="10"/>
        <v>0</v>
      </c>
      <c r="AU19">
        <f t="shared" si="11"/>
        <v>0</v>
      </c>
      <c r="AV19">
        <f t="shared" si="12"/>
        <v>0</v>
      </c>
      <c r="AW19">
        <f t="shared" si="13"/>
        <v>0</v>
      </c>
      <c r="AX19">
        <f t="shared" si="14"/>
        <v>0</v>
      </c>
      <c r="AY19">
        <f t="shared" si="15"/>
        <v>0</v>
      </c>
      <c r="AZ19">
        <f t="shared" si="16"/>
        <v>0</v>
      </c>
      <c r="BA19">
        <f t="shared" si="17"/>
        <v>0</v>
      </c>
      <c r="BB19">
        <f t="shared" si="18"/>
        <v>0</v>
      </c>
      <c r="BC19">
        <f t="shared" si="19"/>
        <v>0</v>
      </c>
      <c r="BD19">
        <f t="shared" si="20"/>
        <v>90</v>
      </c>
      <c r="BE19" s="22">
        <f t="shared" ref="BE19:BR19" si="35">BD19+LARGE($AO19:$BC19,BE$4)</f>
        <v>90</v>
      </c>
      <c r="BF19" s="22">
        <f t="shared" si="35"/>
        <v>90</v>
      </c>
      <c r="BG19" s="22">
        <f t="shared" si="35"/>
        <v>90</v>
      </c>
      <c r="BH19" s="22">
        <f t="shared" si="35"/>
        <v>90</v>
      </c>
      <c r="BI19" s="22">
        <f t="shared" si="35"/>
        <v>90</v>
      </c>
      <c r="BJ19" s="22">
        <f t="shared" si="35"/>
        <v>90</v>
      </c>
      <c r="BK19" s="22">
        <f t="shared" si="35"/>
        <v>90</v>
      </c>
      <c r="BL19" s="22">
        <f t="shared" si="35"/>
        <v>90</v>
      </c>
      <c r="BM19" s="22">
        <f t="shared" si="35"/>
        <v>90</v>
      </c>
      <c r="BN19" s="22">
        <f t="shared" si="35"/>
        <v>90</v>
      </c>
      <c r="BO19" s="22">
        <f t="shared" si="35"/>
        <v>90</v>
      </c>
      <c r="BP19" s="22">
        <f t="shared" si="35"/>
        <v>90</v>
      </c>
      <c r="BQ19" s="22">
        <f t="shared" si="35"/>
        <v>90</v>
      </c>
      <c r="BR19" s="22">
        <f t="shared" si="35"/>
        <v>90</v>
      </c>
    </row>
    <row r="20" spans="1:70" ht="16.5">
      <c r="A20" s="73" t="s">
        <v>1430</v>
      </c>
      <c r="B20" s="61" t="str">
        <f>IF(ISNA(VLOOKUP(A20,'Licenciés Jeunes 2023'!A:C,3,0)),"",VLOOKUP(A20,'Licenciés Jeunes 2023'!A:C,3,0))</f>
        <v>ROMBAUT</v>
      </c>
      <c r="C20" s="32" t="str">
        <f>IF(ISNA(VLOOKUP(A20,'Licenciés Jeunes 2023'!A:C,2,0)),"",VLOOKUP(A20,'Licenciés Jeunes 2023'!A:C,2,0))</f>
        <v>Clelia</v>
      </c>
      <c r="D20" s="32" t="str">
        <f>IF(ISNA(VLOOKUP(A20,'Licenciés Jeunes 2023'!A:F,6,0)),"",VLOOKUP(A20,'Licenciés Jeunes 2023'!A:F,6,0))</f>
        <v>TRIATHLON CLUB CHATEAUROUX METROPOLE 36</v>
      </c>
      <c r="E20" s="6">
        <v>12</v>
      </c>
      <c r="F20" s="2">
        <v>89</v>
      </c>
      <c r="G20" s="4"/>
      <c r="H20" s="2">
        <f>IF(G$2="Bike &amp; Run",IF(ISNA(VLOOKUP(G20,Paramètres!$B$3:$C$56,2,FALSE)),0,VLOOKUP(G20,Paramètres!$B$3:$C$56,2,FALSE)*Paramètres!$K$4),IF(OR(G20="",OR($D20="",$D20="NL",$D20="HORS LIGUE")),0,VLOOKUP(IF(OR(G20="",OR($D20="",$D20="NL",$D20="HORS LIGUE")),"",COUNTIFS($D$5:$D$72,"&lt;&gt;"&amp;"",$D$5:$D$72,"&lt;&gt;"&amp;"NL",$D$5:$D$72,"&lt;&gt;"&amp;"HORS LIGUE",G$5:G$72,"&lt;"&amp;G20)+1),Paramètres!$B$3:$C$56,2,FALSE)*Paramètres!$K$4))</f>
        <v>0</v>
      </c>
      <c r="I20" s="36"/>
      <c r="J20" s="2">
        <f>IF(I$2="Bike &amp; Run",IF(ISNA(VLOOKUP(I20,Paramètres!$B$3:$C$56,2,FALSE)),0,VLOOKUP(I20,Paramètres!$B$3:$C$56,2,FALSE)*Paramètres!$K$5),IF(OR(I20="",OR($D20="",$D20="NL",$D20="HORS LIGUE")),0,VLOOKUP(IF(OR(I20="",OR($D20="",$D20="NL",$D20="HORS LIGUE")),"",COUNTIFS($D$5:$D$72,"&lt;&gt;"&amp;"",$D$5:$D$72,"&lt;&gt;"&amp;"NL",$D$5:$D$72,"&lt;&gt;"&amp;"HORS LIGUE",I$5:I$72,"&lt;"&amp;I20)+1),Paramètres!$B$3:$C$56,2,FALSE)*Paramètres!$K$5))</f>
        <v>0</v>
      </c>
      <c r="K20" s="4"/>
      <c r="L20" s="2">
        <f>IF(K$2="Bike &amp; Run",IF(ISNA(VLOOKUP(K20,Paramètres!$B$3:$C$56,2,FALSE)),0,VLOOKUP(K20,Paramètres!$B$3:$C$56,2,FALSE)*Paramètres!$K$6),IF(OR(K20="",OR($D20="",$D20="NL",$D20="HORS LIGUE")),0,VLOOKUP(IF(OR(K20="",OR($D20="",$D20="NL",$D20="HORS LIGUE")),"",COUNTIFS($D$5:$D$72,"&lt;&gt;"&amp;"",$D$5:$D$72,"&lt;&gt;"&amp;"NL",$D$5:$D$72,"&lt;&gt;"&amp;"HORS LIGUE",K$5:K$72,"&lt;"&amp;K20)+1),Paramètres!$B$3:$C$56,2,FALSE)*Paramètres!$K$6))</f>
        <v>0</v>
      </c>
      <c r="M20" s="4"/>
      <c r="N20" s="2">
        <f>IF(M$2="Bike &amp; Run",IF(ISNA(VLOOKUP(M20,Paramètres!$B$3:$C$56,2,FALSE)),0,VLOOKUP(M20,Paramètres!$B$3:$C$56,2,FALSE)*Paramètres!$K$7),IF(OR(M20="",OR($D20="",$D20="NL",$D20="HORS LIGUE")),0,VLOOKUP(IF(OR(M20="",OR($D20="",$D20="NL",$D20="HORS LIGUE")),"",COUNTIFS($D$5:$D$72,"&lt;&gt;"&amp;"",$D$5:$D$72,"&lt;&gt;"&amp;"NL",$D$5:$D$72,"&lt;&gt;"&amp;"HORS LIGUE",M$5:M$72,"&lt;"&amp;M20)+1),Paramètres!$B$3:$C$56,2,FALSE)*Paramètres!$K$7))</f>
        <v>0</v>
      </c>
      <c r="O20" s="46"/>
      <c r="P20" s="2">
        <f>IF(O$2="Bike &amp; Run",IF(ISNA(VLOOKUP(O20,Paramètres!$B$3:$C$56,2,FALSE)),0,VLOOKUP(O20,Paramètres!$B$3:$C$56,2,FALSE)*Paramètres!$K$8),IF(OR(O20="",OR($D20="",$D20="NL",$D20="HORS LIGUE")),0,VLOOKUP(IF(OR(O20="",OR($D20="",$D20="NL",$D20="HORS LIGUE")),"",COUNTIFS($D$5:$D$72,"&lt;&gt;"&amp;"",$D$5:$D$72,"&lt;&gt;"&amp;"NL",$D$5:$D$72,"&lt;&gt;"&amp;"HORS LIGUE",O$5:O$72,"&lt;"&amp;O20)+1),Paramètres!$B$3:$C$56,2,FALSE)*Paramètres!$K$8))</f>
        <v>0</v>
      </c>
      <c r="Q20" s="46"/>
      <c r="R20" s="2">
        <f>IF(Q$2="Bike &amp; Run",IF(ISNA(VLOOKUP(Q20,Paramètres!$B$3:$C$56,2,FALSE)),0,VLOOKUP(Q20,Paramètres!$B$3:$C$56,2,FALSE)*Paramètres!$K$9),IF(OR(Q20="",OR($D20="",$D20="NL",$D20="HORS LIGUE")),0,VLOOKUP(IF(OR(Q20="",OR($D20="",$D20="NL",$D20="HORS LIGUE")),"",COUNTIFS($D$5:$D$72,"&lt;&gt;"&amp;"",$D$5:$D$72,"&lt;&gt;"&amp;"NL",$D$5:$D$72,"&lt;&gt;"&amp;"HORS LIGUE",Q$5:Q$72,"&lt;"&amp;Q20)+1),Paramètres!$B$3:$C$56,2,FALSE)*Paramètres!$K$9))</f>
        <v>0</v>
      </c>
      <c r="S20" s="46"/>
      <c r="T20" s="2">
        <f>IF(S$2="Bike &amp; Run",IF(ISNA(VLOOKUP(S20,Paramètres!$B$3:$C$56,2,FALSE)),0,VLOOKUP(S20,Paramètres!$B$3:$C$56,2,FALSE)*Paramètres!$K$10),IF(OR(S20="",OR($D20="",$D20="NL",$D20="HORS LIGUE")),0,VLOOKUP(IF(OR(S20="",OR($D20="",$D20="NL",$D20="HORS LIGUE")),"",COUNTIFS($D$5:$D$72,"&lt;&gt;"&amp;"",$D$5:$D$72,"&lt;&gt;"&amp;"NL",$D$5:$D$72,"&lt;&gt;"&amp;"HORS LIGUE",S$5:S$72,"&lt;"&amp;S20)+1),Paramètres!$B$3:$C$56,2,FALSE)*Paramètres!$K$10))</f>
        <v>0</v>
      </c>
      <c r="U20" s="46"/>
      <c r="V20" s="2">
        <f>IF(U$2="Bike &amp; Run",IF(ISNA(VLOOKUP(U20,Paramètres!$B$3:$C$56,2,FALSE)),0,VLOOKUP(U20,Paramètres!$B$3:$C$56,2,FALSE)*Paramètres!$K$11),IF(OR(U20="",OR($D20="",$D20="NL",$D20="HORS LIGUE")),0,VLOOKUP(IF(OR(U20="",OR($D20="",$D20="NL",$D20="HORS LIGUE")),"",COUNTIFS($D$5:$D$72,"&lt;&gt;"&amp;"",$D$5:$D$72,"&lt;&gt;"&amp;"NL",$D$5:$D$72,"&lt;&gt;"&amp;"HORS LIGUE",U$5:U$72,"&lt;"&amp;U20)+1),Paramètres!$B$3:$C$56,2,FALSE)*Paramètres!$K$11))</f>
        <v>0</v>
      </c>
      <c r="W20" s="46"/>
      <c r="X20" s="2">
        <f>IF(W$2="Bike &amp; Run",IF(ISNA(VLOOKUP(W20,Paramètres!$B$3:$C$56,2,FALSE)),0,VLOOKUP(W20,Paramètres!$B$3:$C$56,2,FALSE)*Paramètres!$K$12),IF(OR(W20="",OR($D20="",$D20="NL",$D20="HORS LIGUE")),0,VLOOKUP(IF(OR(W20="",OR($D20="",$D20="NL",$D20="HORS LIGUE")),"",COUNTIFS($D$5:$D$72,"&lt;&gt;"&amp;"",$D$5:$D$72,"&lt;&gt;"&amp;"NL",$D$5:$D$72,"&lt;&gt;"&amp;"HORS LIGUE",W$5:W$72,"&lt;"&amp;W20)+1),Paramètres!$B$3:$C$56,2,FALSE)*Paramètres!$K$12))</f>
        <v>0</v>
      </c>
      <c r="Y20" s="46"/>
      <c r="Z20" s="2">
        <f>IF(Y$2="Bike &amp; Run",IF(ISNA(VLOOKUP(Y20,Paramètres!$B$3:$C$56,2,FALSE)),0,VLOOKUP(Y20,Paramètres!$B$3:$C$56,2,FALSE)*Paramètres!$K$13),IF(OR(Y20="",OR($D20="",$D20="NL",$D20="HORS LIGUE")),0,VLOOKUP(IF(OR(Y20="",OR($D20="",$D20="NL",$D20="HORS LIGUE")),"",COUNTIFS($D$5:$D$72,"&lt;&gt;"&amp;"",$D$5:$D$72,"&lt;&gt;"&amp;"NL",$D$5:$D$72,"&lt;&gt;"&amp;"HORS LIGUE",Y$5:Y$72,"&lt;"&amp;Y20)+1),Paramètres!$B$3:$C$56,2,FALSE)*Paramètres!$K$13))</f>
        <v>0</v>
      </c>
      <c r="AA20" s="46"/>
      <c r="AB20" s="2">
        <f>IF(AA$2="Bike &amp; Run",IF(ISNA(VLOOKUP(AA20,Paramètres!$B$3:$C$56,2,FALSE)),0,VLOOKUP(AA20,Paramètres!$B$3:$C$56,2,FALSE)*Paramètres!$K$14),IF(OR(AA20="",OR($D20="",$D20="NL",$D20="HORS LIGUE")),0,VLOOKUP(IF(OR(AA20="",OR($D20="",$D20="NL",$D20="HORS LIGUE")),"",COUNTIFS($D$5:$D$72,"&lt;&gt;"&amp;"",$D$5:$D$72,"&lt;&gt;"&amp;"NL",$D$5:$D$72,"&lt;&gt;"&amp;"HORS LIGUE",AA$5:AA$72,"&lt;"&amp;AA20)+1),Paramètres!$B$3:$C$56,2,FALSE)*Paramètres!$K$14))</f>
        <v>0</v>
      </c>
      <c r="AC20" s="46"/>
      <c r="AD20" s="2">
        <f>IF(AC$2="Bike &amp; Run",IF(ISNA(VLOOKUP(AC20,Paramètres!$B$3:$C$56,2,FALSE)),0,VLOOKUP(AC20,Paramètres!$B$3:$C$56,2,FALSE)*Paramètres!$K$15),IF(OR(AC20="",OR($D20="",$D20="NL",$D20="HORS LIGUE")),0,VLOOKUP(IF(OR(AC20="",OR($D20="",$D20="NL",$D20="HORS LIGUE")),"",COUNTIFS($D$5:$D$72,"&lt;&gt;"&amp;"",$D$5:$D$72,"&lt;&gt;"&amp;"NL",$D$5:$D$72,"&lt;&gt;"&amp;"HORS LIGUE",AC$5:AC$72,"&lt;"&amp;AC20)+1),Paramètres!$B$3:$C$56,2,FALSE)*Paramètres!$K$15))</f>
        <v>0</v>
      </c>
      <c r="AE20" s="46"/>
      <c r="AF20" s="2">
        <f>IF(AE$2="Bike &amp; Run",IF(ISNA(VLOOKUP(AE20,Paramètres!$B$3:$C$56,2,FALSE)),0,VLOOKUP(AE20,Paramètres!$B$3:$C$56,2,FALSE)*Paramètres!$K$16),IF(OR(AE20="",OR($D20="",$D20="NL",$D20="HORS LIGUE")),0,VLOOKUP(IF(OR(AE20="",OR($D20="",$D20="NL",$D20="HORS LIGUE")),"",COUNTIFS($D$5:$D$72,"&lt;&gt;"&amp;"",$D$5:$D$72,"&lt;&gt;"&amp;"NL",$D$5:$D$72,"&lt;&gt;"&amp;"HORS LIGUE",AE$5:AE$72,"&lt;"&amp;AE20)+1),Paramètres!$B$3:$C$56,2,FALSE)*Paramètres!$K$16))</f>
        <v>0</v>
      </c>
      <c r="AG20" s="46"/>
      <c r="AH20" s="2">
        <f>IF(AG$2="Bike &amp; Run",IF(ISNA(VLOOKUP(AG20,Paramètres!$B$3:$C$56,2,FALSE)),0,VLOOKUP(AG20,Paramètres!$B$3:$C$56,2,FALSE)*Paramètres!$K$17),IF(OR(AG20="",OR($D20="",$D20="NL",$D20="HORS LIGUE")),0,VLOOKUP(IF(OR(AG20="",OR($D20="",$D20="NL",$D20="HORS LIGUE")),"",COUNTIFS($D$5:$D$72,"&lt;&gt;"&amp;"",$D$5:$D$72,"&lt;&gt;"&amp;"NL",$D$5:$D$72,"&lt;&gt;"&amp;"HORS LIGUE",AG$5:AG$72,"&lt;"&amp;AG20)+1),Paramètres!$B$3:$C$56,2,FALSE)*Paramètres!$K$17))</f>
        <v>0</v>
      </c>
      <c r="AI20" s="40">
        <f t="shared" si="0"/>
        <v>89</v>
      </c>
      <c r="AJ20" s="3">
        <f t="shared" si="1"/>
        <v>16</v>
      </c>
      <c r="AK20" s="5">
        <f t="shared" si="2"/>
        <v>1</v>
      </c>
      <c r="AL20" s="41">
        <f t="shared" si="3"/>
        <v>89</v>
      </c>
      <c r="AM20" s="33">
        <f t="shared" si="4"/>
        <v>16</v>
      </c>
      <c r="AO20" s="22">
        <f t="shared" si="5"/>
        <v>89</v>
      </c>
      <c r="AP20">
        <f t="shared" si="6"/>
        <v>0</v>
      </c>
      <c r="AQ20">
        <f t="shared" si="7"/>
        <v>0</v>
      </c>
      <c r="AR20">
        <f t="shared" si="8"/>
        <v>0</v>
      </c>
      <c r="AS20">
        <f t="shared" si="9"/>
        <v>0</v>
      </c>
      <c r="AT20">
        <f t="shared" si="10"/>
        <v>0</v>
      </c>
      <c r="AU20">
        <f t="shared" si="11"/>
        <v>0</v>
      </c>
      <c r="AV20">
        <f t="shared" si="12"/>
        <v>0</v>
      </c>
      <c r="AW20">
        <f t="shared" si="13"/>
        <v>0</v>
      </c>
      <c r="AX20">
        <f t="shared" si="14"/>
        <v>0</v>
      </c>
      <c r="AY20">
        <f t="shared" si="15"/>
        <v>0</v>
      </c>
      <c r="AZ20">
        <f t="shared" si="16"/>
        <v>0</v>
      </c>
      <c r="BA20">
        <f t="shared" si="17"/>
        <v>0</v>
      </c>
      <c r="BB20">
        <f t="shared" si="18"/>
        <v>0</v>
      </c>
      <c r="BC20">
        <f t="shared" si="19"/>
        <v>0</v>
      </c>
      <c r="BD20">
        <f t="shared" si="20"/>
        <v>89</v>
      </c>
      <c r="BE20" s="22">
        <f t="shared" ref="BE20:BR20" si="36">BD20+LARGE($AO20:$BC20,BE$4)</f>
        <v>89</v>
      </c>
      <c r="BF20" s="22">
        <f t="shared" si="36"/>
        <v>89</v>
      </c>
      <c r="BG20" s="22">
        <f t="shared" si="36"/>
        <v>89</v>
      </c>
      <c r="BH20" s="22">
        <f t="shared" si="36"/>
        <v>89</v>
      </c>
      <c r="BI20" s="22">
        <f t="shared" si="36"/>
        <v>89</v>
      </c>
      <c r="BJ20" s="22">
        <f t="shared" si="36"/>
        <v>89</v>
      </c>
      <c r="BK20" s="22">
        <f t="shared" si="36"/>
        <v>89</v>
      </c>
      <c r="BL20" s="22">
        <f t="shared" si="36"/>
        <v>89</v>
      </c>
      <c r="BM20" s="22">
        <f t="shared" si="36"/>
        <v>89</v>
      </c>
      <c r="BN20" s="22">
        <f t="shared" si="36"/>
        <v>89</v>
      </c>
      <c r="BO20" s="22">
        <f t="shared" si="36"/>
        <v>89</v>
      </c>
      <c r="BP20" s="22">
        <f t="shared" si="36"/>
        <v>89</v>
      </c>
      <c r="BQ20" s="22">
        <f t="shared" si="36"/>
        <v>89</v>
      </c>
      <c r="BR20" s="22">
        <f t="shared" si="36"/>
        <v>89</v>
      </c>
    </row>
    <row r="21" spans="1:70" ht="16.5">
      <c r="A21" s="73" t="s">
        <v>1320</v>
      </c>
      <c r="B21" s="61" t="str">
        <f>IF(ISNA(VLOOKUP(A21,'Licenciés Jeunes 2023'!A:C,3,0)),"",VLOOKUP(A21,'Licenciés Jeunes 2023'!A:C,3,0))</f>
        <v>BARAT</v>
      </c>
      <c r="C21" s="32" t="str">
        <f>IF(ISNA(VLOOKUP(A21,'Licenciés Jeunes 2023'!A:C,2,0)),"",VLOOKUP(A21,'Licenciés Jeunes 2023'!A:C,2,0))</f>
        <v>Garance</v>
      </c>
      <c r="D21" s="32" t="str">
        <f>IF(ISNA(VLOOKUP(A21,'Licenciés Jeunes 2023'!A:F,6,0)),"",VLOOKUP(A21,'Licenciés Jeunes 2023'!A:F,6,0))</f>
        <v>TEAM ETT (EXTREME TRIATHLON TRAIL)</v>
      </c>
      <c r="E21" s="6">
        <v>14</v>
      </c>
      <c r="F21" s="2">
        <v>87</v>
      </c>
      <c r="G21" s="4"/>
      <c r="H21" s="2">
        <f>IF(G$2="Bike &amp; Run",IF(ISNA(VLOOKUP(G21,Paramètres!$B$3:$C$56,2,FALSE)),0,VLOOKUP(G21,Paramètres!$B$3:$C$56,2,FALSE)*Paramètres!$K$4),IF(OR(G21="",OR($D21="",$D21="NL",$D21="HORS LIGUE")),0,VLOOKUP(IF(OR(G21="",OR($D21="",$D21="NL",$D21="HORS LIGUE")),"",COUNTIFS($D$5:$D$72,"&lt;&gt;"&amp;"",$D$5:$D$72,"&lt;&gt;"&amp;"NL",$D$5:$D$72,"&lt;&gt;"&amp;"HORS LIGUE",G$5:G$72,"&lt;"&amp;G21)+1),Paramètres!$B$3:$C$56,2,FALSE)*Paramètres!$K$4))</f>
        <v>0</v>
      </c>
      <c r="I21" s="36"/>
      <c r="J21" s="2">
        <f>IF(I$2="Bike &amp; Run",IF(ISNA(VLOOKUP(I21,Paramètres!$B$3:$C$56,2,FALSE)),0,VLOOKUP(I21,Paramètres!$B$3:$C$56,2,FALSE)*Paramètres!$K$5),IF(OR(I21="",OR($D21="",$D21="NL",$D21="HORS LIGUE")),0,VLOOKUP(IF(OR(I21="",OR($D21="",$D21="NL",$D21="HORS LIGUE")),"",COUNTIFS($D$5:$D$72,"&lt;&gt;"&amp;"",$D$5:$D$72,"&lt;&gt;"&amp;"NL",$D$5:$D$72,"&lt;&gt;"&amp;"HORS LIGUE",I$5:I$72,"&lt;"&amp;I21)+1),Paramètres!$B$3:$C$56,2,FALSE)*Paramètres!$K$5))</f>
        <v>0</v>
      </c>
      <c r="K21" s="4"/>
      <c r="L21" s="2">
        <f>IF(K$2="Bike &amp; Run",IF(ISNA(VLOOKUP(K21,Paramètres!$B$3:$C$56,2,FALSE)),0,VLOOKUP(K21,Paramètres!$B$3:$C$56,2,FALSE)*Paramètres!$K$6),IF(OR(K21="",OR($D21="",$D21="NL",$D21="HORS LIGUE")),0,VLOOKUP(IF(OR(K21="",OR($D21="",$D21="NL",$D21="HORS LIGUE")),"",COUNTIFS($D$5:$D$72,"&lt;&gt;"&amp;"",$D$5:$D$72,"&lt;&gt;"&amp;"NL",$D$5:$D$72,"&lt;&gt;"&amp;"HORS LIGUE",K$5:K$72,"&lt;"&amp;K21)+1),Paramètres!$B$3:$C$56,2,FALSE)*Paramètres!$K$6))</f>
        <v>0</v>
      </c>
      <c r="M21" s="4"/>
      <c r="N21" s="2">
        <f>IF(M$2="Bike &amp; Run",IF(ISNA(VLOOKUP(M21,Paramètres!$B$3:$C$56,2,FALSE)),0,VLOOKUP(M21,Paramètres!$B$3:$C$56,2,FALSE)*Paramètres!$K$7),IF(OR(M21="",OR($D21="",$D21="NL",$D21="HORS LIGUE")),0,VLOOKUP(IF(OR(M21="",OR($D21="",$D21="NL",$D21="HORS LIGUE")),"",COUNTIFS($D$5:$D$72,"&lt;&gt;"&amp;"",$D$5:$D$72,"&lt;&gt;"&amp;"NL",$D$5:$D$72,"&lt;&gt;"&amp;"HORS LIGUE",M$5:M$72,"&lt;"&amp;M21)+1),Paramètres!$B$3:$C$56,2,FALSE)*Paramètres!$K$7))</f>
        <v>0</v>
      </c>
      <c r="O21" s="46"/>
      <c r="P21" s="2">
        <f>IF(O$2="Bike &amp; Run",IF(ISNA(VLOOKUP(O21,Paramètres!$B$3:$C$56,2,FALSE)),0,VLOOKUP(O21,Paramètres!$B$3:$C$56,2,FALSE)*Paramètres!$K$8),IF(OR(O21="",OR($D21="",$D21="NL",$D21="HORS LIGUE")),0,VLOOKUP(IF(OR(O21="",OR($D21="",$D21="NL",$D21="HORS LIGUE")),"",COUNTIFS($D$5:$D$72,"&lt;&gt;"&amp;"",$D$5:$D$72,"&lt;&gt;"&amp;"NL",$D$5:$D$72,"&lt;&gt;"&amp;"HORS LIGUE",O$5:O$72,"&lt;"&amp;O21)+1),Paramètres!$B$3:$C$56,2,FALSE)*Paramètres!$K$8))</f>
        <v>0</v>
      </c>
      <c r="Q21" s="46"/>
      <c r="R21" s="2">
        <f>IF(Q$2="Bike &amp; Run",IF(ISNA(VLOOKUP(Q21,Paramètres!$B$3:$C$56,2,FALSE)),0,VLOOKUP(Q21,Paramètres!$B$3:$C$56,2,FALSE)*Paramètres!$K$9),IF(OR(Q21="",OR($D21="",$D21="NL",$D21="HORS LIGUE")),0,VLOOKUP(IF(OR(Q21="",OR($D21="",$D21="NL",$D21="HORS LIGUE")),"",COUNTIFS($D$5:$D$72,"&lt;&gt;"&amp;"",$D$5:$D$72,"&lt;&gt;"&amp;"NL",$D$5:$D$72,"&lt;&gt;"&amp;"HORS LIGUE",Q$5:Q$72,"&lt;"&amp;Q21)+1),Paramètres!$B$3:$C$56,2,FALSE)*Paramètres!$K$9))</f>
        <v>0</v>
      </c>
      <c r="S21" s="46"/>
      <c r="T21" s="2">
        <f>IF(S$2="Bike &amp; Run",IF(ISNA(VLOOKUP(S21,Paramètres!$B$3:$C$56,2,FALSE)),0,VLOOKUP(S21,Paramètres!$B$3:$C$56,2,FALSE)*Paramètres!$K$10),IF(OR(S21="",OR($D21="",$D21="NL",$D21="HORS LIGUE")),0,VLOOKUP(IF(OR(S21="",OR($D21="",$D21="NL",$D21="HORS LIGUE")),"",COUNTIFS($D$5:$D$72,"&lt;&gt;"&amp;"",$D$5:$D$72,"&lt;&gt;"&amp;"NL",$D$5:$D$72,"&lt;&gt;"&amp;"HORS LIGUE",S$5:S$72,"&lt;"&amp;S21)+1),Paramètres!$B$3:$C$56,2,FALSE)*Paramètres!$K$10))</f>
        <v>0</v>
      </c>
      <c r="U21" s="46"/>
      <c r="V21" s="2">
        <f>IF(U$2="Bike &amp; Run",IF(ISNA(VLOOKUP(U21,Paramètres!$B$3:$C$56,2,FALSE)),0,VLOOKUP(U21,Paramètres!$B$3:$C$56,2,FALSE)*Paramètres!$K$11),IF(OR(U21="",OR($D21="",$D21="NL",$D21="HORS LIGUE")),0,VLOOKUP(IF(OR(U21="",OR($D21="",$D21="NL",$D21="HORS LIGUE")),"",COUNTIFS($D$5:$D$72,"&lt;&gt;"&amp;"",$D$5:$D$72,"&lt;&gt;"&amp;"NL",$D$5:$D$72,"&lt;&gt;"&amp;"HORS LIGUE",U$5:U$72,"&lt;"&amp;U21)+1),Paramètres!$B$3:$C$56,2,FALSE)*Paramètres!$K$11))</f>
        <v>0</v>
      </c>
      <c r="W21" s="46"/>
      <c r="X21" s="2">
        <f>IF(W$2="Bike &amp; Run",IF(ISNA(VLOOKUP(W21,Paramètres!$B$3:$C$56,2,FALSE)),0,VLOOKUP(W21,Paramètres!$B$3:$C$56,2,FALSE)*Paramètres!$K$12),IF(OR(W21="",OR($D21="",$D21="NL",$D21="HORS LIGUE")),0,VLOOKUP(IF(OR(W21="",OR($D21="",$D21="NL",$D21="HORS LIGUE")),"",COUNTIFS($D$5:$D$72,"&lt;&gt;"&amp;"",$D$5:$D$72,"&lt;&gt;"&amp;"NL",$D$5:$D$72,"&lt;&gt;"&amp;"HORS LIGUE",W$5:W$72,"&lt;"&amp;W21)+1),Paramètres!$B$3:$C$56,2,FALSE)*Paramètres!$K$12))</f>
        <v>0</v>
      </c>
      <c r="Y21" s="46"/>
      <c r="Z21" s="2">
        <f>IF(Y$2="Bike &amp; Run",IF(ISNA(VLOOKUP(Y21,Paramètres!$B$3:$C$56,2,FALSE)),0,VLOOKUP(Y21,Paramètres!$B$3:$C$56,2,FALSE)*Paramètres!$K$13),IF(OR(Y21="",OR($D21="",$D21="NL",$D21="HORS LIGUE")),0,VLOOKUP(IF(OR(Y21="",OR($D21="",$D21="NL",$D21="HORS LIGUE")),"",COUNTIFS($D$5:$D$72,"&lt;&gt;"&amp;"",$D$5:$D$72,"&lt;&gt;"&amp;"NL",$D$5:$D$72,"&lt;&gt;"&amp;"HORS LIGUE",Y$5:Y$72,"&lt;"&amp;Y21)+1),Paramètres!$B$3:$C$56,2,FALSE)*Paramètres!$K$13))</f>
        <v>0</v>
      </c>
      <c r="AA21" s="46"/>
      <c r="AB21" s="2">
        <f>IF(AA$2="Bike &amp; Run",IF(ISNA(VLOOKUP(AA21,Paramètres!$B$3:$C$56,2,FALSE)),0,VLOOKUP(AA21,Paramètres!$B$3:$C$56,2,FALSE)*Paramètres!$K$14),IF(OR(AA21="",OR($D21="",$D21="NL",$D21="HORS LIGUE")),0,VLOOKUP(IF(OR(AA21="",OR($D21="",$D21="NL",$D21="HORS LIGUE")),"",COUNTIFS($D$5:$D$72,"&lt;&gt;"&amp;"",$D$5:$D$72,"&lt;&gt;"&amp;"NL",$D$5:$D$72,"&lt;&gt;"&amp;"HORS LIGUE",AA$5:AA$72,"&lt;"&amp;AA21)+1),Paramètres!$B$3:$C$56,2,FALSE)*Paramètres!$K$14))</f>
        <v>0</v>
      </c>
      <c r="AC21" s="46"/>
      <c r="AD21" s="2">
        <f>IF(AC$2="Bike &amp; Run",IF(ISNA(VLOOKUP(AC21,Paramètres!$B$3:$C$56,2,FALSE)),0,VLOOKUP(AC21,Paramètres!$B$3:$C$56,2,FALSE)*Paramètres!$K$15),IF(OR(AC21="",OR($D21="",$D21="NL",$D21="HORS LIGUE")),0,VLOOKUP(IF(OR(AC21="",OR($D21="",$D21="NL",$D21="HORS LIGUE")),"",COUNTIFS($D$5:$D$72,"&lt;&gt;"&amp;"",$D$5:$D$72,"&lt;&gt;"&amp;"NL",$D$5:$D$72,"&lt;&gt;"&amp;"HORS LIGUE",AC$5:AC$72,"&lt;"&amp;AC21)+1),Paramètres!$B$3:$C$56,2,FALSE)*Paramètres!$K$15))</f>
        <v>0</v>
      </c>
      <c r="AE21" s="46"/>
      <c r="AF21" s="2">
        <f>IF(AE$2="Bike &amp; Run",IF(ISNA(VLOOKUP(AE21,Paramètres!$B$3:$C$56,2,FALSE)),0,VLOOKUP(AE21,Paramètres!$B$3:$C$56,2,FALSE)*Paramètres!$K$16),IF(OR(AE21="",OR($D21="",$D21="NL",$D21="HORS LIGUE")),0,VLOOKUP(IF(OR(AE21="",OR($D21="",$D21="NL",$D21="HORS LIGUE")),"",COUNTIFS($D$5:$D$72,"&lt;&gt;"&amp;"",$D$5:$D$72,"&lt;&gt;"&amp;"NL",$D$5:$D$72,"&lt;&gt;"&amp;"HORS LIGUE",AE$5:AE$72,"&lt;"&amp;AE21)+1),Paramètres!$B$3:$C$56,2,FALSE)*Paramètres!$K$16))</f>
        <v>0</v>
      </c>
      <c r="AG21" s="46"/>
      <c r="AH21" s="2">
        <f>IF(AG$2="Bike &amp; Run",IF(ISNA(VLOOKUP(AG21,Paramètres!$B$3:$C$56,2,FALSE)),0,VLOOKUP(AG21,Paramètres!$B$3:$C$56,2,FALSE)*Paramètres!$K$17),IF(OR(AG21="",OR($D21="",$D21="NL",$D21="HORS LIGUE")),0,VLOOKUP(IF(OR(AG21="",OR($D21="",$D21="NL",$D21="HORS LIGUE")),"",COUNTIFS($D$5:$D$72,"&lt;&gt;"&amp;"",$D$5:$D$72,"&lt;&gt;"&amp;"NL",$D$5:$D$72,"&lt;&gt;"&amp;"HORS LIGUE",AG$5:AG$72,"&lt;"&amp;AG21)+1),Paramètres!$B$3:$C$56,2,FALSE)*Paramètres!$K$17))</f>
        <v>0</v>
      </c>
      <c r="AI21" s="40">
        <f t="shared" si="0"/>
        <v>87</v>
      </c>
      <c r="AJ21" s="3">
        <f t="shared" si="1"/>
        <v>17</v>
      </c>
      <c r="AK21" s="5">
        <f t="shared" si="2"/>
        <v>1</v>
      </c>
      <c r="AL21" s="41">
        <f t="shared" si="3"/>
        <v>87</v>
      </c>
      <c r="AM21" s="33">
        <f t="shared" si="4"/>
        <v>17</v>
      </c>
      <c r="AO21" s="22">
        <f t="shared" si="5"/>
        <v>87</v>
      </c>
      <c r="AP21">
        <f t="shared" si="6"/>
        <v>0</v>
      </c>
      <c r="AQ21">
        <f t="shared" si="7"/>
        <v>0</v>
      </c>
      <c r="AR21">
        <f t="shared" si="8"/>
        <v>0</v>
      </c>
      <c r="AS21">
        <f t="shared" si="9"/>
        <v>0</v>
      </c>
      <c r="AT21">
        <f t="shared" si="10"/>
        <v>0</v>
      </c>
      <c r="AU21">
        <f t="shared" si="11"/>
        <v>0</v>
      </c>
      <c r="AV21">
        <f t="shared" si="12"/>
        <v>0</v>
      </c>
      <c r="AW21">
        <f t="shared" si="13"/>
        <v>0</v>
      </c>
      <c r="AX21">
        <f t="shared" si="14"/>
        <v>0</v>
      </c>
      <c r="AY21">
        <f t="shared" si="15"/>
        <v>0</v>
      </c>
      <c r="AZ21">
        <f t="shared" si="16"/>
        <v>0</v>
      </c>
      <c r="BA21">
        <f t="shared" si="17"/>
        <v>0</v>
      </c>
      <c r="BB21">
        <f t="shared" si="18"/>
        <v>0</v>
      </c>
      <c r="BC21">
        <f t="shared" si="19"/>
        <v>0</v>
      </c>
      <c r="BD21">
        <f t="shared" si="20"/>
        <v>87</v>
      </c>
      <c r="BE21" s="22">
        <f t="shared" ref="BE21:BR21" si="37">BD21+LARGE($AO21:$BC21,BE$4)</f>
        <v>87</v>
      </c>
      <c r="BF21" s="22">
        <f t="shared" si="37"/>
        <v>87</v>
      </c>
      <c r="BG21" s="22">
        <f t="shared" si="37"/>
        <v>87</v>
      </c>
      <c r="BH21" s="22">
        <f t="shared" si="37"/>
        <v>87</v>
      </c>
      <c r="BI21" s="22">
        <f t="shared" si="37"/>
        <v>87</v>
      </c>
      <c r="BJ21" s="22">
        <f t="shared" si="37"/>
        <v>87</v>
      </c>
      <c r="BK21" s="22">
        <f t="shared" si="37"/>
        <v>87</v>
      </c>
      <c r="BL21" s="22">
        <f t="shared" si="37"/>
        <v>87</v>
      </c>
      <c r="BM21" s="22">
        <f t="shared" si="37"/>
        <v>87</v>
      </c>
      <c r="BN21" s="22">
        <f t="shared" si="37"/>
        <v>87</v>
      </c>
      <c r="BO21" s="22">
        <f t="shared" si="37"/>
        <v>87</v>
      </c>
      <c r="BP21" s="22">
        <f t="shared" si="37"/>
        <v>87</v>
      </c>
      <c r="BQ21" s="22">
        <f t="shared" si="37"/>
        <v>87</v>
      </c>
      <c r="BR21" s="22">
        <f t="shared" si="37"/>
        <v>87</v>
      </c>
    </row>
    <row r="22" spans="1:70" ht="16.5">
      <c r="A22" s="73" t="s">
        <v>1190</v>
      </c>
      <c r="B22" s="61" t="str">
        <f>IF(ISNA(VLOOKUP(A22,'Licenciés Jeunes 2023'!A:C,3,0)),"",VLOOKUP(A22,'Licenciés Jeunes 2023'!A:C,3,0))</f>
        <v>LAISEMENT CISSOKO</v>
      </c>
      <c r="C22" s="32" t="str">
        <f>IF(ISNA(VLOOKUP(A22,'Licenciés Jeunes 2023'!A:C,2,0)),"",VLOOKUP(A22,'Licenciés Jeunes 2023'!A:C,2,0))</f>
        <v>Lola</v>
      </c>
      <c r="D22" s="32" t="str">
        <f>IF(ISNA(VLOOKUP(A22,'Licenciés Jeunes 2023'!A:F,6,0)),"",VLOOKUP(A22,'Licenciés Jeunes 2023'!A:F,6,0))</f>
        <v>VENDOME TRIATHLON</v>
      </c>
      <c r="E22" s="6">
        <v>15</v>
      </c>
      <c r="F22" s="2">
        <v>85</v>
      </c>
      <c r="G22" s="4"/>
      <c r="H22" s="2">
        <f>IF(G$2="Bike &amp; Run",IF(ISNA(VLOOKUP(G22,Paramètres!$B$3:$C$56,2,FALSE)),0,VLOOKUP(G22,Paramètres!$B$3:$C$56,2,FALSE)*Paramètres!$K$4),IF(OR(G22="",OR($D22="",$D22="NL",$D22="HORS LIGUE")),0,VLOOKUP(IF(OR(G22="",OR($D22="",$D22="NL",$D22="HORS LIGUE")),"",COUNTIFS($D$5:$D$72,"&lt;&gt;"&amp;"",$D$5:$D$72,"&lt;&gt;"&amp;"NL",$D$5:$D$72,"&lt;&gt;"&amp;"HORS LIGUE",G$5:G$72,"&lt;"&amp;G22)+1),Paramètres!$B$3:$C$56,2,FALSE)*Paramètres!$K$4))</f>
        <v>0</v>
      </c>
      <c r="I22" s="36"/>
      <c r="J22" s="2">
        <f>IF(I$2="Bike &amp; Run",IF(ISNA(VLOOKUP(I22,Paramètres!$B$3:$C$56,2,FALSE)),0,VLOOKUP(I22,Paramètres!$B$3:$C$56,2,FALSE)*Paramètres!$K$5),IF(OR(I22="",OR($D22="",$D22="NL",$D22="HORS LIGUE")),0,VLOOKUP(IF(OR(I22="",OR($D22="",$D22="NL",$D22="HORS LIGUE")),"",COUNTIFS($D$5:$D$72,"&lt;&gt;"&amp;"",$D$5:$D$72,"&lt;&gt;"&amp;"NL",$D$5:$D$72,"&lt;&gt;"&amp;"HORS LIGUE",I$5:I$72,"&lt;"&amp;I22)+1),Paramètres!$B$3:$C$56,2,FALSE)*Paramètres!$K$5))</f>
        <v>0</v>
      </c>
      <c r="K22" s="4"/>
      <c r="L22" s="2">
        <f>IF(K$2="Bike &amp; Run",IF(ISNA(VLOOKUP(K22,Paramètres!$B$3:$C$56,2,FALSE)),0,VLOOKUP(K22,Paramètres!$B$3:$C$56,2,FALSE)*Paramètres!$K$6),IF(OR(K22="",OR($D22="",$D22="NL",$D22="HORS LIGUE")),0,VLOOKUP(IF(OR(K22="",OR($D22="",$D22="NL",$D22="HORS LIGUE")),"",COUNTIFS($D$5:$D$72,"&lt;&gt;"&amp;"",$D$5:$D$72,"&lt;&gt;"&amp;"NL",$D$5:$D$72,"&lt;&gt;"&amp;"HORS LIGUE",K$5:K$72,"&lt;"&amp;K22)+1),Paramètres!$B$3:$C$56,2,FALSE)*Paramètres!$K$6))</f>
        <v>0</v>
      </c>
      <c r="M22" s="4"/>
      <c r="N22" s="2">
        <f>IF(M$2="Bike &amp; Run",IF(ISNA(VLOOKUP(M22,Paramètres!$B$3:$C$56,2,FALSE)),0,VLOOKUP(M22,Paramètres!$B$3:$C$56,2,FALSE)*Paramètres!$K$7),IF(OR(M22="",OR($D22="",$D22="NL",$D22="HORS LIGUE")),0,VLOOKUP(IF(OR(M22="",OR($D22="",$D22="NL",$D22="HORS LIGUE")),"",COUNTIFS($D$5:$D$72,"&lt;&gt;"&amp;"",$D$5:$D$72,"&lt;&gt;"&amp;"NL",$D$5:$D$72,"&lt;&gt;"&amp;"HORS LIGUE",M$5:M$72,"&lt;"&amp;M22)+1),Paramètres!$B$3:$C$56,2,FALSE)*Paramètres!$K$7))</f>
        <v>0</v>
      </c>
      <c r="O22" s="46"/>
      <c r="P22" s="2">
        <f>IF(O$2="Bike &amp; Run",IF(ISNA(VLOOKUP(O22,Paramètres!$B$3:$C$56,2,FALSE)),0,VLOOKUP(O22,Paramètres!$B$3:$C$56,2,FALSE)*Paramètres!$K$8),IF(OR(O22="",OR($D22="",$D22="NL",$D22="HORS LIGUE")),0,VLOOKUP(IF(OR(O22="",OR($D22="",$D22="NL",$D22="HORS LIGUE")),"",COUNTIFS($D$5:$D$72,"&lt;&gt;"&amp;"",$D$5:$D$72,"&lt;&gt;"&amp;"NL",$D$5:$D$72,"&lt;&gt;"&amp;"HORS LIGUE",O$5:O$72,"&lt;"&amp;O22)+1),Paramètres!$B$3:$C$56,2,FALSE)*Paramètres!$K$8))</f>
        <v>0</v>
      </c>
      <c r="Q22" s="46"/>
      <c r="R22" s="2">
        <f>IF(Q$2="Bike &amp; Run",IF(ISNA(VLOOKUP(Q22,Paramètres!$B$3:$C$56,2,FALSE)),0,VLOOKUP(Q22,Paramètres!$B$3:$C$56,2,FALSE)*Paramètres!$K$9),IF(OR(Q22="",OR($D22="",$D22="NL",$D22="HORS LIGUE")),0,VLOOKUP(IF(OR(Q22="",OR($D22="",$D22="NL",$D22="HORS LIGUE")),"",COUNTIFS($D$5:$D$72,"&lt;&gt;"&amp;"",$D$5:$D$72,"&lt;&gt;"&amp;"NL",$D$5:$D$72,"&lt;&gt;"&amp;"HORS LIGUE",Q$5:Q$72,"&lt;"&amp;Q22)+1),Paramètres!$B$3:$C$56,2,FALSE)*Paramètres!$K$9))</f>
        <v>0</v>
      </c>
      <c r="S22" s="46"/>
      <c r="T22" s="2">
        <f>IF(S$2="Bike &amp; Run",IF(ISNA(VLOOKUP(S22,Paramètres!$B$3:$C$56,2,FALSE)),0,VLOOKUP(S22,Paramètres!$B$3:$C$56,2,FALSE)*Paramètres!$K$10),IF(OR(S22="",OR($D22="",$D22="NL",$D22="HORS LIGUE")),0,VLOOKUP(IF(OR(S22="",OR($D22="",$D22="NL",$D22="HORS LIGUE")),"",COUNTIFS($D$5:$D$72,"&lt;&gt;"&amp;"",$D$5:$D$72,"&lt;&gt;"&amp;"NL",$D$5:$D$72,"&lt;&gt;"&amp;"HORS LIGUE",S$5:S$72,"&lt;"&amp;S22)+1),Paramètres!$B$3:$C$56,2,FALSE)*Paramètres!$K$10))</f>
        <v>0</v>
      </c>
      <c r="U22" s="46"/>
      <c r="V22" s="2">
        <f>IF(U$2="Bike &amp; Run",IF(ISNA(VLOOKUP(U22,Paramètres!$B$3:$C$56,2,FALSE)),0,VLOOKUP(U22,Paramètres!$B$3:$C$56,2,FALSE)*Paramètres!$K$11),IF(OR(U22="",OR($D22="",$D22="NL",$D22="HORS LIGUE")),0,VLOOKUP(IF(OR(U22="",OR($D22="",$D22="NL",$D22="HORS LIGUE")),"",COUNTIFS($D$5:$D$72,"&lt;&gt;"&amp;"",$D$5:$D$72,"&lt;&gt;"&amp;"NL",$D$5:$D$72,"&lt;&gt;"&amp;"HORS LIGUE",U$5:U$72,"&lt;"&amp;U22)+1),Paramètres!$B$3:$C$56,2,FALSE)*Paramètres!$K$11))</f>
        <v>0</v>
      </c>
      <c r="W22" s="46"/>
      <c r="X22" s="2">
        <f>IF(W$2="Bike &amp; Run",IF(ISNA(VLOOKUP(W22,Paramètres!$B$3:$C$56,2,FALSE)),0,VLOOKUP(W22,Paramètres!$B$3:$C$56,2,FALSE)*Paramètres!$K$12),IF(OR(W22="",OR($D22="",$D22="NL",$D22="HORS LIGUE")),0,VLOOKUP(IF(OR(W22="",OR($D22="",$D22="NL",$D22="HORS LIGUE")),"",COUNTIFS($D$5:$D$72,"&lt;&gt;"&amp;"",$D$5:$D$72,"&lt;&gt;"&amp;"NL",$D$5:$D$72,"&lt;&gt;"&amp;"HORS LIGUE",W$5:W$72,"&lt;"&amp;W22)+1),Paramètres!$B$3:$C$56,2,FALSE)*Paramètres!$K$12))</f>
        <v>0</v>
      </c>
      <c r="Y22" s="46"/>
      <c r="Z22" s="2">
        <f>IF(Y$2="Bike &amp; Run",IF(ISNA(VLOOKUP(Y22,Paramètres!$B$3:$C$56,2,FALSE)),0,VLOOKUP(Y22,Paramètres!$B$3:$C$56,2,FALSE)*Paramètres!$K$13),IF(OR(Y22="",OR($D22="",$D22="NL",$D22="HORS LIGUE")),0,VLOOKUP(IF(OR(Y22="",OR($D22="",$D22="NL",$D22="HORS LIGUE")),"",COUNTIFS($D$5:$D$72,"&lt;&gt;"&amp;"",$D$5:$D$72,"&lt;&gt;"&amp;"NL",$D$5:$D$72,"&lt;&gt;"&amp;"HORS LIGUE",Y$5:Y$72,"&lt;"&amp;Y22)+1),Paramètres!$B$3:$C$56,2,FALSE)*Paramètres!$K$13))</f>
        <v>0</v>
      </c>
      <c r="AA22" s="46"/>
      <c r="AB22" s="2">
        <f>IF(AA$2="Bike &amp; Run",IF(ISNA(VLOOKUP(AA22,Paramètres!$B$3:$C$56,2,FALSE)),0,VLOOKUP(AA22,Paramètres!$B$3:$C$56,2,FALSE)*Paramètres!$K$14),IF(OR(AA22="",OR($D22="",$D22="NL",$D22="HORS LIGUE")),0,VLOOKUP(IF(OR(AA22="",OR($D22="",$D22="NL",$D22="HORS LIGUE")),"",COUNTIFS($D$5:$D$72,"&lt;&gt;"&amp;"",$D$5:$D$72,"&lt;&gt;"&amp;"NL",$D$5:$D$72,"&lt;&gt;"&amp;"HORS LIGUE",AA$5:AA$72,"&lt;"&amp;AA22)+1),Paramètres!$B$3:$C$56,2,FALSE)*Paramètres!$K$14))</f>
        <v>0</v>
      </c>
      <c r="AC22" s="46"/>
      <c r="AD22" s="2">
        <f>IF(AC$2="Bike &amp; Run",IF(ISNA(VLOOKUP(AC22,Paramètres!$B$3:$C$56,2,FALSE)),0,VLOOKUP(AC22,Paramètres!$B$3:$C$56,2,FALSE)*Paramètres!$K$15),IF(OR(AC22="",OR($D22="",$D22="NL",$D22="HORS LIGUE")),0,VLOOKUP(IF(OR(AC22="",OR($D22="",$D22="NL",$D22="HORS LIGUE")),"",COUNTIFS($D$5:$D$72,"&lt;&gt;"&amp;"",$D$5:$D$72,"&lt;&gt;"&amp;"NL",$D$5:$D$72,"&lt;&gt;"&amp;"HORS LIGUE",AC$5:AC$72,"&lt;"&amp;AC22)+1),Paramètres!$B$3:$C$56,2,FALSE)*Paramètres!$K$15))</f>
        <v>0</v>
      </c>
      <c r="AE22" s="46"/>
      <c r="AF22" s="2">
        <f>IF(AE$2="Bike &amp; Run",IF(ISNA(VLOOKUP(AE22,Paramètres!$B$3:$C$56,2,FALSE)),0,VLOOKUP(AE22,Paramètres!$B$3:$C$56,2,FALSE)*Paramètres!$K$16),IF(OR(AE22="",OR($D22="",$D22="NL",$D22="HORS LIGUE")),0,VLOOKUP(IF(OR(AE22="",OR($D22="",$D22="NL",$D22="HORS LIGUE")),"",COUNTIFS($D$5:$D$72,"&lt;&gt;"&amp;"",$D$5:$D$72,"&lt;&gt;"&amp;"NL",$D$5:$D$72,"&lt;&gt;"&amp;"HORS LIGUE",AE$5:AE$72,"&lt;"&amp;AE22)+1),Paramètres!$B$3:$C$56,2,FALSE)*Paramètres!$K$16))</f>
        <v>0</v>
      </c>
      <c r="AG22" s="46"/>
      <c r="AH22" s="2">
        <f>IF(AG$2="Bike &amp; Run",IF(ISNA(VLOOKUP(AG22,Paramètres!$B$3:$C$56,2,FALSE)),0,VLOOKUP(AG22,Paramètres!$B$3:$C$56,2,FALSE)*Paramètres!$K$17),IF(OR(AG22="",OR($D22="",$D22="NL",$D22="HORS LIGUE")),0,VLOOKUP(IF(OR(AG22="",OR($D22="",$D22="NL",$D22="HORS LIGUE")),"",COUNTIFS($D$5:$D$72,"&lt;&gt;"&amp;"",$D$5:$D$72,"&lt;&gt;"&amp;"NL",$D$5:$D$72,"&lt;&gt;"&amp;"HORS LIGUE",AG$5:AG$72,"&lt;"&amp;AG22)+1),Paramètres!$B$3:$C$56,2,FALSE)*Paramètres!$K$17))</f>
        <v>0</v>
      </c>
      <c r="AI22" s="40">
        <f t="shared" si="0"/>
        <v>85</v>
      </c>
      <c r="AJ22" s="3">
        <f t="shared" si="1"/>
        <v>18</v>
      </c>
      <c r="AK22" s="5">
        <f t="shared" si="2"/>
        <v>1</v>
      </c>
      <c r="AL22" s="41">
        <f t="shared" si="3"/>
        <v>85</v>
      </c>
      <c r="AM22" s="33">
        <f t="shared" si="4"/>
        <v>18</v>
      </c>
      <c r="AO22" s="22">
        <f t="shared" si="5"/>
        <v>85</v>
      </c>
      <c r="AP22">
        <f t="shared" si="6"/>
        <v>0</v>
      </c>
      <c r="AQ22">
        <f t="shared" si="7"/>
        <v>0</v>
      </c>
      <c r="AR22">
        <f t="shared" si="8"/>
        <v>0</v>
      </c>
      <c r="AS22">
        <f t="shared" si="9"/>
        <v>0</v>
      </c>
      <c r="AT22">
        <f t="shared" si="10"/>
        <v>0</v>
      </c>
      <c r="AU22">
        <f t="shared" si="11"/>
        <v>0</v>
      </c>
      <c r="AV22">
        <f t="shared" si="12"/>
        <v>0</v>
      </c>
      <c r="AW22">
        <f t="shared" si="13"/>
        <v>0</v>
      </c>
      <c r="AX22">
        <f t="shared" si="14"/>
        <v>0</v>
      </c>
      <c r="AY22">
        <f t="shared" si="15"/>
        <v>0</v>
      </c>
      <c r="AZ22">
        <f t="shared" si="16"/>
        <v>0</v>
      </c>
      <c r="BA22">
        <f t="shared" si="17"/>
        <v>0</v>
      </c>
      <c r="BB22">
        <f t="shared" si="18"/>
        <v>0</v>
      </c>
      <c r="BC22">
        <f t="shared" si="19"/>
        <v>0</v>
      </c>
      <c r="BD22">
        <f t="shared" si="20"/>
        <v>85</v>
      </c>
      <c r="BE22" s="22">
        <f t="shared" ref="BE22:BR22" si="38">BD22+LARGE($AO22:$BC22,BE$4)</f>
        <v>85</v>
      </c>
      <c r="BF22" s="22">
        <f t="shared" si="38"/>
        <v>85</v>
      </c>
      <c r="BG22" s="22">
        <f t="shared" si="38"/>
        <v>85</v>
      </c>
      <c r="BH22" s="22">
        <f t="shared" si="38"/>
        <v>85</v>
      </c>
      <c r="BI22" s="22">
        <f t="shared" si="38"/>
        <v>85</v>
      </c>
      <c r="BJ22" s="22">
        <f t="shared" si="38"/>
        <v>85</v>
      </c>
      <c r="BK22" s="22">
        <f t="shared" si="38"/>
        <v>85</v>
      </c>
      <c r="BL22" s="22">
        <f t="shared" si="38"/>
        <v>85</v>
      </c>
      <c r="BM22" s="22">
        <f t="shared" si="38"/>
        <v>85</v>
      </c>
      <c r="BN22" s="22">
        <f t="shared" si="38"/>
        <v>85</v>
      </c>
      <c r="BO22" s="22">
        <f t="shared" si="38"/>
        <v>85</v>
      </c>
      <c r="BP22" s="22">
        <f t="shared" si="38"/>
        <v>85</v>
      </c>
      <c r="BQ22" s="22">
        <f t="shared" si="38"/>
        <v>85</v>
      </c>
      <c r="BR22" s="22">
        <f t="shared" si="38"/>
        <v>85</v>
      </c>
    </row>
    <row r="23" spans="1:70" ht="16.5">
      <c r="A23" s="73" t="s">
        <v>1493</v>
      </c>
      <c r="B23" s="61" t="str">
        <f>IF(ISNA(VLOOKUP(A23,'Licenciés Jeunes 2023'!A:C,3,0)),"",VLOOKUP(A23,'Licenciés Jeunes 2023'!A:C,3,0))</f>
        <v>JOLICOEUR</v>
      </c>
      <c r="C23" s="32" t="str">
        <f>IF(ISNA(VLOOKUP(A23,'Licenciés Jeunes 2023'!A:C,2,0)),"",VLOOKUP(A23,'Licenciés Jeunes 2023'!A:C,2,0))</f>
        <v>Manon</v>
      </c>
      <c r="D23" s="32" t="str">
        <f>IF(ISNA(VLOOKUP(A23,'Licenciés Jeunes 2023'!A:F,6,0)),"",VLOOKUP(A23,'Licenciés Jeunes 2023'!A:F,6,0))</f>
        <v>C CHARTRES METROPOLE TRIATHLON</v>
      </c>
      <c r="E23" s="6">
        <v>17</v>
      </c>
      <c r="F23" s="2">
        <v>80</v>
      </c>
      <c r="G23" s="4"/>
      <c r="H23" s="2">
        <f>IF(G$2="Bike &amp; Run",IF(ISNA(VLOOKUP(G23,Paramètres!$B$3:$C$56,2,FALSE)),0,VLOOKUP(G23,Paramètres!$B$3:$C$56,2,FALSE)*Paramètres!$K$4),IF(OR(G23="",OR($D23="",$D23="NL",$D23="HORS LIGUE")),0,VLOOKUP(IF(OR(G23="",OR($D23="",$D23="NL",$D23="HORS LIGUE")),"",COUNTIFS($D$5:$D$72,"&lt;&gt;"&amp;"",$D$5:$D$72,"&lt;&gt;"&amp;"NL",$D$5:$D$72,"&lt;&gt;"&amp;"HORS LIGUE",G$5:G$72,"&lt;"&amp;G23)+1),Paramètres!$B$3:$C$56,2,FALSE)*Paramètres!$K$4))</f>
        <v>0</v>
      </c>
      <c r="I23" s="36"/>
      <c r="J23" s="2">
        <f>IF(I$2="Bike &amp; Run",IF(ISNA(VLOOKUP(I23,Paramètres!$B$3:$C$56,2,FALSE)),0,VLOOKUP(I23,Paramètres!$B$3:$C$56,2,FALSE)*Paramètres!$K$5),IF(OR(I23="",OR($D23="",$D23="NL",$D23="HORS LIGUE")),0,VLOOKUP(IF(OR(I23="",OR($D23="",$D23="NL",$D23="HORS LIGUE")),"",COUNTIFS($D$5:$D$72,"&lt;&gt;"&amp;"",$D$5:$D$72,"&lt;&gt;"&amp;"NL",$D$5:$D$72,"&lt;&gt;"&amp;"HORS LIGUE",I$5:I$72,"&lt;"&amp;I23)+1),Paramètres!$B$3:$C$56,2,FALSE)*Paramètres!$K$5))</f>
        <v>0</v>
      </c>
      <c r="K23" s="4"/>
      <c r="L23" s="2">
        <f>IF(K$2="Bike &amp; Run",IF(ISNA(VLOOKUP(K23,Paramètres!$B$3:$C$56,2,FALSE)),0,VLOOKUP(K23,Paramètres!$B$3:$C$56,2,FALSE)*Paramètres!$K$6),IF(OR(K23="",OR($D23="",$D23="NL",$D23="HORS LIGUE")),0,VLOOKUP(IF(OR(K23="",OR($D23="",$D23="NL",$D23="HORS LIGUE")),"",COUNTIFS($D$5:$D$72,"&lt;&gt;"&amp;"",$D$5:$D$72,"&lt;&gt;"&amp;"NL",$D$5:$D$72,"&lt;&gt;"&amp;"HORS LIGUE",K$5:K$72,"&lt;"&amp;K23)+1),Paramètres!$B$3:$C$56,2,FALSE)*Paramètres!$K$6))</f>
        <v>0</v>
      </c>
      <c r="M23" s="4"/>
      <c r="N23" s="2">
        <f>IF(M$2="Bike &amp; Run",IF(ISNA(VLOOKUP(M23,Paramètres!$B$3:$C$56,2,FALSE)),0,VLOOKUP(M23,Paramètres!$B$3:$C$56,2,FALSE)*Paramètres!$K$7),IF(OR(M23="",OR($D23="",$D23="NL",$D23="HORS LIGUE")),0,VLOOKUP(IF(OR(M23="",OR($D23="",$D23="NL",$D23="HORS LIGUE")),"",COUNTIFS($D$5:$D$72,"&lt;&gt;"&amp;"",$D$5:$D$72,"&lt;&gt;"&amp;"NL",$D$5:$D$72,"&lt;&gt;"&amp;"HORS LIGUE",M$5:M$72,"&lt;"&amp;M23)+1),Paramètres!$B$3:$C$56,2,FALSE)*Paramètres!$K$7))</f>
        <v>0</v>
      </c>
      <c r="O23" s="46"/>
      <c r="P23" s="2">
        <f>IF(O$2="Bike &amp; Run",IF(ISNA(VLOOKUP(O23,Paramètres!$B$3:$C$56,2,FALSE)),0,VLOOKUP(O23,Paramètres!$B$3:$C$56,2,FALSE)*Paramètres!$K$8),IF(OR(O23="",OR($D23="",$D23="NL",$D23="HORS LIGUE")),0,VLOOKUP(IF(OR(O23="",OR($D23="",$D23="NL",$D23="HORS LIGUE")),"",COUNTIFS($D$5:$D$72,"&lt;&gt;"&amp;"",$D$5:$D$72,"&lt;&gt;"&amp;"NL",$D$5:$D$72,"&lt;&gt;"&amp;"HORS LIGUE",O$5:O$72,"&lt;"&amp;O23)+1),Paramètres!$B$3:$C$56,2,FALSE)*Paramètres!$K$8))</f>
        <v>0</v>
      </c>
      <c r="Q23" s="46"/>
      <c r="R23" s="2">
        <f>IF(Q$2="Bike &amp; Run",IF(ISNA(VLOOKUP(Q23,Paramètres!$B$3:$C$56,2,FALSE)),0,VLOOKUP(Q23,Paramètres!$B$3:$C$56,2,FALSE)*Paramètres!$K$9),IF(OR(Q23="",OR($D23="",$D23="NL",$D23="HORS LIGUE")),0,VLOOKUP(IF(OR(Q23="",OR($D23="",$D23="NL",$D23="HORS LIGUE")),"",COUNTIFS($D$5:$D$72,"&lt;&gt;"&amp;"",$D$5:$D$72,"&lt;&gt;"&amp;"NL",$D$5:$D$72,"&lt;&gt;"&amp;"HORS LIGUE",Q$5:Q$72,"&lt;"&amp;Q23)+1),Paramètres!$B$3:$C$56,2,FALSE)*Paramètres!$K$9))</f>
        <v>0</v>
      </c>
      <c r="S23" s="46"/>
      <c r="T23" s="2">
        <f>IF(S$2="Bike &amp; Run",IF(ISNA(VLOOKUP(S23,Paramètres!$B$3:$C$56,2,FALSE)),0,VLOOKUP(S23,Paramètres!$B$3:$C$56,2,FALSE)*Paramètres!$K$10),IF(OR(S23="",OR($D23="",$D23="NL",$D23="HORS LIGUE")),0,VLOOKUP(IF(OR(S23="",OR($D23="",$D23="NL",$D23="HORS LIGUE")),"",COUNTIFS($D$5:$D$72,"&lt;&gt;"&amp;"",$D$5:$D$72,"&lt;&gt;"&amp;"NL",$D$5:$D$72,"&lt;&gt;"&amp;"HORS LIGUE",S$5:S$72,"&lt;"&amp;S23)+1),Paramètres!$B$3:$C$56,2,FALSE)*Paramètres!$K$10))</f>
        <v>0</v>
      </c>
      <c r="U23" s="46"/>
      <c r="V23" s="2">
        <f>IF(U$2="Bike &amp; Run",IF(ISNA(VLOOKUP(U23,Paramètres!$B$3:$C$56,2,FALSE)),0,VLOOKUP(U23,Paramètres!$B$3:$C$56,2,FALSE)*Paramètres!$K$11),IF(OR(U23="",OR($D23="",$D23="NL",$D23="HORS LIGUE")),0,VLOOKUP(IF(OR(U23="",OR($D23="",$D23="NL",$D23="HORS LIGUE")),"",COUNTIFS($D$5:$D$72,"&lt;&gt;"&amp;"",$D$5:$D$72,"&lt;&gt;"&amp;"NL",$D$5:$D$72,"&lt;&gt;"&amp;"HORS LIGUE",U$5:U$72,"&lt;"&amp;U23)+1),Paramètres!$B$3:$C$56,2,FALSE)*Paramètres!$K$11))</f>
        <v>0</v>
      </c>
      <c r="W23" s="46"/>
      <c r="X23" s="2">
        <f>IF(W$2="Bike &amp; Run",IF(ISNA(VLOOKUP(W23,Paramètres!$B$3:$C$56,2,FALSE)),0,VLOOKUP(W23,Paramètres!$B$3:$C$56,2,FALSE)*Paramètres!$K$12),IF(OR(W23="",OR($D23="",$D23="NL",$D23="HORS LIGUE")),0,VLOOKUP(IF(OR(W23="",OR($D23="",$D23="NL",$D23="HORS LIGUE")),"",COUNTIFS($D$5:$D$72,"&lt;&gt;"&amp;"",$D$5:$D$72,"&lt;&gt;"&amp;"NL",$D$5:$D$72,"&lt;&gt;"&amp;"HORS LIGUE",W$5:W$72,"&lt;"&amp;W23)+1),Paramètres!$B$3:$C$56,2,FALSE)*Paramètres!$K$12))</f>
        <v>0</v>
      </c>
      <c r="Y23" s="46"/>
      <c r="Z23" s="2">
        <f>IF(Y$2="Bike &amp; Run",IF(ISNA(VLOOKUP(Y23,Paramètres!$B$3:$C$56,2,FALSE)),0,VLOOKUP(Y23,Paramètres!$B$3:$C$56,2,FALSE)*Paramètres!$K$13),IF(OR(Y23="",OR($D23="",$D23="NL",$D23="HORS LIGUE")),0,VLOOKUP(IF(OR(Y23="",OR($D23="",$D23="NL",$D23="HORS LIGUE")),"",COUNTIFS($D$5:$D$72,"&lt;&gt;"&amp;"",$D$5:$D$72,"&lt;&gt;"&amp;"NL",$D$5:$D$72,"&lt;&gt;"&amp;"HORS LIGUE",Y$5:Y$72,"&lt;"&amp;Y23)+1),Paramètres!$B$3:$C$56,2,FALSE)*Paramètres!$K$13))</f>
        <v>0</v>
      </c>
      <c r="AA23" s="46"/>
      <c r="AB23" s="2">
        <f>IF(AA$2="Bike &amp; Run",IF(ISNA(VLOOKUP(AA23,Paramètres!$B$3:$C$56,2,FALSE)),0,VLOOKUP(AA23,Paramètres!$B$3:$C$56,2,FALSE)*Paramètres!$K$14),IF(OR(AA23="",OR($D23="",$D23="NL",$D23="HORS LIGUE")),0,VLOOKUP(IF(OR(AA23="",OR($D23="",$D23="NL",$D23="HORS LIGUE")),"",COUNTIFS($D$5:$D$72,"&lt;&gt;"&amp;"",$D$5:$D$72,"&lt;&gt;"&amp;"NL",$D$5:$D$72,"&lt;&gt;"&amp;"HORS LIGUE",AA$5:AA$72,"&lt;"&amp;AA23)+1),Paramètres!$B$3:$C$56,2,FALSE)*Paramètres!$K$14))</f>
        <v>0</v>
      </c>
      <c r="AC23" s="46"/>
      <c r="AD23" s="2">
        <f>IF(AC$2="Bike &amp; Run",IF(ISNA(VLOOKUP(AC23,Paramètres!$B$3:$C$56,2,FALSE)),0,VLOOKUP(AC23,Paramètres!$B$3:$C$56,2,FALSE)*Paramètres!$K$15),IF(OR(AC23="",OR($D23="",$D23="NL",$D23="HORS LIGUE")),0,VLOOKUP(IF(OR(AC23="",OR($D23="",$D23="NL",$D23="HORS LIGUE")),"",COUNTIFS($D$5:$D$72,"&lt;&gt;"&amp;"",$D$5:$D$72,"&lt;&gt;"&amp;"NL",$D$5:$D$72,"&lt;&gt;"&amp;"HORS LIGUE",AC$5:AC$72,"&lt;"&amp;AC23)+1),Paramètres!$B$3:$C$56,2,FALSE)*Paramètres!$K$15))</f>
        <v>0</v>
      </c>
      <c r="AE23" s="46"/>
      <c r="AF23" s="2">
        <f>IF(AE$2="Bike &amp; Run",IF(ISNA(VLOOKUP(AE23,Paramètres!$B$3:$C$56,2,FALSE)),0,VLOOKUP(AE23,Paramètres!$B$3:$C$56,2,FALSE)*Paramètres!$K$16),IF(OR(AE23="",OR($D23="",$D23="NL",$D23="HORS LIGUE")),0,VLOOKUP(IF(OR(AE23="",OR($D23="",$D23="NL",$D23="HORS LIGUE")),"",COUNTIFS($D$5:$D$72,"&lt;&gt;"&amp;"",$D$5:$D$72,"&lt;&gt;"&amp;"NL",$D$5:$D$72,"&lt;&gt;"&amp;"HORS LIGUE",AE$5:AE$72,"&lt;"&amp;AE23)+1),Paramètres!$B$3:$C$56,2,FALSE)*Paramètres!$K$16))</f>
        <v>0</v>
      </c>
      <c r="AG23" s="46"/>
      <c r="AH23" s="2">
        <f>IF(AG$2="Bike &amp; Run",IF(ISNA(VLOOKUP(AG23,Paramètres!$B$3:$C$56,2,FALSE)),0,VLOOKUP(AG23,Paramètres!$B$3:$C$56,2,FALSE)*Paramètres!$K$17),IF(OR(AG23="",OR($D23="",$D23="NL",$D23="HORS LIGUE")),0,VLOOKUP(IF(OR(AG23="",OR($D23="",$D23="NL",$D23="HORS LIGUE")),"",COUNTIFS($D$5:$D$72,"&lt;&gt;"&amp;"",$D$5:$D$72,"&lt;&gt;"&amp;"NL",$D$5:$D$72,"&lt;&gt;"&amp;"HORS LIGUE",AG$5:AG$72,"&lt;"&amp;AG23)+1),Paramètres!$B$3:$C$56,2,FALSE)*Paramètres!$K$17))</f>
        <v>0</v>
      </c>
      <c r="AI23" s="40">
        <f t="shared" si="0"/>
        <v>80</v>
      </c>
      <c r="AJ23" s="3">
        <f t="shared" si="1"/>
        <v>19</v>
      </c>
      <c r="AK23" s="5">
        <f t="shared" si="2"/>
        <v>1</v>
      </c>
      <c r="AL23" s="41">
        <f t="shared" si="3"/>
        <v>80</v>
      </c>
      <c r="AM23" s="33">
        <f t="shared" si="4"/>
        <v>19</v>
      </c>
      <c r="AO23" s="22">
        <f t="shared" si="5"/>
        <v>80</v>
      </c>
      <c r="AP23">
        <f t="shared" si="6"/>
        <v>0</v>
      </c>
      <c r="AQ23">
        <f t="shared" si="7"/>
        <v>0</v>
      </c>
      <c r="AR23">
        <f t="shared" si="8"/>
        <v>0</v>
      </c>
      <c r="AS23">
        <f t="shared" si="9"/>
        <v>0</v>
      </c>
      <c r="AT23">
        <f t="shared" si="10"/>
        <v>0</v>
      </c>
      <c r="AU23">
        <f t="shared" si="11"/>
        <v>0</v>
      </c>
      <c r="AV23">
        <f t="shared" si="12"/>
        <v>0</v>
      </c>
      <c r="AW23">
        <f t="shared" si="13"/>
        <v>0</v>
      </c>
      <c r="AX23">
        <f t="shared" si="14"/>
        <v>0</v>
      </c>
      <c r="AY23">
        <f t="shared" si="15"/>
        <v>0</v>
      </c>
      <c r="AZ23">
        <f t="shared" si="16"/>
        <v>0</v>
      </c>
      <c r="BA23">
        <f t="shared" si="17"/>
        <v>0</v>
      </c>
      <c r="BB23">
        <f t="shared" si="18"/>
        <v>0</v>
      </c>
      <c r="BC23">
        <f t="shared" si="19"/>
        <v>0</v>
      </c>
      <c r="BD23">
        <f t="shared" si="20"/>
        <v>80</v>
      </c>
      <c r="BE23" s="22">
        <f t="shared" ref="BE23:BR23" si="39">BD23+LARGE($AO23:$BC23,BE$4)</f>
        <v>80</v>
      </c>
      <c r="BF23" s="22">
        <f t="shared" si="39"/>
        <v>80</v>
      </c>
      <c r="BG23" s="22">
        <f t="shared" si="39"/>
        <v>80</v>
      </c>
      <c r="BH23" s="22">
        <f t="shared" si="39"/>
        <v>80</v>
      </c>
      <c r="BI23" s="22">
        <f t="shared" si="39"/>
        <v>80</v>
      </c>
      <c r="BJ23" s="22">
        <f t="shared" si="39"/>
        <v>80</v>
      </c>
      <c r="BK23" s="22">
        <f t="shared" si="39"/>
        <v>80</v>
      </c>
      <c r="BL23" s="22">
        <f t="shared" si="39"/>
        <v>80</v>
      </c>
      <c r="BM23" s="22">
        <f t="shared" si="39"/>
        <v>80</v>
      </c>
      <c r="BN23" s="22">
        <f t="shared" si="39"/>
        <v>80</v>
      </c>
      <c r="BO23" s="22">
        <f t="shared" si="39"/>
        <v>80</v>
      </c>
      <c r="BP23" s="22">
        <f t="shared" si="39"/>
        <v>80</v>
      </c>
      <c r="BQ23" s="22">
        <f t="shared" si="39"/>
        <v>80</v>
      </c>
      <c r="BR23" s="22">
        <f t="shared" si="39"/>
        <v>80</v>
      </c>
    </row>
    <row r="24" spans="1:70" ht="16.5">
      <c r="A24" s="73" t="s">
        <v>1236</v>
      </c>
      <c r="B24" s="61" t="str">
        <f>IF(ISNA(VLOOKUP(A24,'Licenciés Jeunes 2023'!A:C,3,0)),"",VLOOKUP(A24,'Licenciés Jeunes 2023'!A:C,3,0))</f>
        <v>GARCIA</v>
      </c>
      <c r="C24" s="32" t="str">
        <f>IF(ISNA(VLOOKUP(A24,'Licenciés Jeunes 2023'!A:C,2,0)),"",VLOOKUP(A24,'Licenciés Jeunes 2023'!A:C,2,0))</f>
        <v>Anais</v>
      </c>
      <c r="D24" s="32" t="str">
        <f>IF(ISNA(VLOOKUP(A24,'Licenciés Jeunes 2023'!A:F,6,0)),"",VLOOKUP(A24,'Licenciés Jeunes 2023'!A:F,6,0))</f>
        <v>VENDOME TRIATHLON</v>
      </c>
      <c r="E24" s="6">
        <v>18</v>
      </c>
      <c r="F24" s="2">
        <v>80</v>
      </c>
      <c r="G24" s="4"/>
      <c r="H24" s="2">
        <f>IF(G$2="Bike &amp; Run",IF(ISNA(VLOOKUP(G24,Paramètres!$B$3:$C$56,2,FALSE)),0,VLOOKUP(G24,Paramètres!$B$3:$C$56,2,FALSE)*Paramètres!$K$4),IF(OR(G24="",OR($D24="",$D24="NL",$D24="HORS LIGUE")),0,VLOOKUP(IF(OR(G24="",OR($D24="",$D24="NL",$D24="HORS LIGUE")),"",COUNTIFS($D$5:$D$72,"&lt;&gt;"&amp;"",$D$5:$D$72,"&lt;&gt;"&amp;"NL",$D$5:$D$72,"&lt;&gt;"&amp;"HORS LIGUE",G$5:G$72,"&lt;"&amp;G24)+1),Paramètres!$B$3:$C$56,2,FALSE)*Paramètres!$K$4))</f>
        <v>0</v>
      </c>
      <c r="I24" s="36"/>
      <c r="J24" s="2">
        <f>IF(I$2="Bike &amp; Run",IF(ISNA(VLOOKUP(I24,Paramètres!$B$3:$C$56,2,FALSE)),0,VLOOKUP(I24,Paramètres!$B$3:$C$56,2,FALSE)*Paramètres!$K$5),IF(OR(I24="",OR($D24="",$D24="NL",$D24="HORS LIGUE")),0,VLOOKUP(IF(OR(I24="",OR($D24="",$D24="NL",$D24="HORS LIGUE")),"",COUNTIFS($D$5:$D$72,"&lt;&gt;"&amp;"",$D$5:$D$72,"&lt;&gt;"&amp;"NL",$D$5:$D$72,"&lt;&gt;"&amp;"HORS LIGUE",I$5:I$72,"&lt;"&amp;I24)+1),Paramètres!$B$3:$C$56,2,FALSE)*Paramètres!$K$5))</f>
        <v>0</v>
      </c>
      <c r="K24" s="4"/>
      <c r="L24" s="2">
        <f>IF(K$2="Bike &amp; Run",IF(ISNA(VLOOKUP(K24,Paramètres!$B$3:$C$56,2,FALSE)),0,VLOOKUP(K24,Paramètres!$B$3:$C$56,2,FALSE)*Paramètres!$K$6),IF(OR(K24="",OR($D24="",$D24="NL",$D24="HORS LIGUE")),0,VLOOKUP(IF(OR(K24="",OR($D24="",$D24="NL",$D24="HORS LIGUE")),"",COUNTIFS($D$5:$D$72,"&lt;&gt;"&amp;"",$D$5:$D$72,"&lt;&gt;"&amp;"NL",$D$5:$D$72,"&lt;&gt;"&amp;"HORS LIGUE",K$5:K$72,"&lt;"&amp;K24)+1),Paramètres!$B$3:$C$56,2,FALSE)*Paramètres!$K$6))</f>
        <v>0</v>
      </c>
      <c r="M24" s="4"/>
      <c r="N24" s="2">
        <f>IF(M$2="Bike &amp; Run",IF(ISNA(VLOOKUP(M24,Paramètres!$B$3:$C$56,2,FALSE)),0,VLOOKUP(M24,Paramètres!$B$3:$C$56,2,FALSE)*Paramètres!$K$7),IF(OR(M24="",OR($D24="",$D24="NL",$D24="HORS LIGUE")),0,VLOOKUP(IF(OR(M24="",OR($D24="",$D24="NL",$D24="HORS LIGUE")),"",COUNTIFS($D$5:$D$72,"&lt;&gt;"&amp;"",$D$5:$D$72,"&lt;&gt;"&amp;"NL",$D$5:$D$72,"&lt;&gt;"&amp;"HORS LIGUE",M$5:M$72,"&lt;"&amp;M24)+1),Paramètres!$B$3:$C$56,2,FALSE)*Paramètres!$K$7))</f>
        <v>0</v>
      </c>
      <c r="O24" s="46"/>
      <c r="P24" s="2">
        <f>IF(O$2="Bike &amp; Run",IF(ISNA(VLOOKUP(O24,Paramètres!$B$3:$C$56,2,FALSE)),0,VLOOKUP(O24,Paramètres!$B$3:$C$56,2,FALSE)*Paramètres!$K$8),IF(OR(O24="",OR($D24="",$D24="NL",$D24="HORS LIGUE")),0,VLOOKUP(IF(OR(O24="",OR($D24="",$D24="NL",$D24="HORS LIGUE")),"",COUNTIFS($D$5:$D$72,"&lt;&gt;"&amp;"",$D$5:$D$72,"&lt;&gt;"&amp;"NL",$D$5:$D$72,"&lt;&gt;"&amp;"HORS LIGUE",O$5:O$72,"&lt;"&amp;O24)+1),Paramètres!$B$3:$C$56,2,FALSE)*Paramètres!$K$8))</f>
        <v>0</v>
      </c>
      <c r="Q24" s="46"/>
      <c r="R24" s="2">
        <f>IF(Q$2="Bike &amp; Run",IF(ISNA(VLOOKUP(Q24,Paramètres!$B$3:$C$56,2,FALSE)),0,VLOOKUP(Q24,Paramètres!$B$3:$C$56,2,FALSE)*Paramètres!$K$9),IF(OR(Q24="",OR($D24="",$D24="NL",$D24="HORS LIGUE")),0,VLOOKUP(IF(OR(Q24="",OR($D24="",$D24="NL",$D24="HORS LIGUE")),"",COUNTIFS($D$5:$D$72,"&lt;&gt;"&amp;"",$D$5:$D$72,"&lt;&gt;"&amp;"NL",$D$5:$D$72,"&lt;&gt;"&amp;"HORS LIGUE",Q$5:Q$72,"&lt;"&amp;Q24)+1),Paramètres!$B$3:$C$56,2,FALSE)*Paramètres!$K$9))</f>
        <v>0</v>
      </c>
      <c r="S24" s="46"/>
      <c r="T24" s="2">
        <f>IF(S$2="Bike &amp; Run",IF(ISNA(VLOOKUP(S24,Paramètres!$B$3:$C$56,2,FALSE)),0,VLOOKUP(S24,Paramètres!$B$3:$C$56,2,FALSE)*Paramètres!$K$10),IF(OR(S24="",OR($D24="",$D24="NL",$D24="HORS LIGUE")),0,VLOOKUP(IF(OR(S24="",OR($D24="",$D24="NL",$D24="HORS LIGUE")),"",COUNTIFS($D$5:$D$72,"&lt;&gt;"&amp;"",$D$5:$D$72,"&lt;&gt;"&amp;"NL",$D$5:$D$72,"&lt;&gt;"&amp;"HORS LIGUE",S$5:S$72,"&lt;"&amp;S24)+1),Paramètres!$B$3:$C$56,2,FALSE)*Paramètres!$K$10))</f>
        <v>0</v>
      </c>
      <c r="U24" s="46"/>
      <c r="V24" s="2">
        <f>IF(U$2="Bike &amp; Run",IF(ISNA(VLOOKUP(U24,Paramètres!$B$3:$C$56,2,FALSE)),0,VLOOKUP(U24,Paramètres!$B$3:$C$56,2,FALSE)*Paramètres!$K$11),IF(OR(U24="",OR($D24="",$D24="NL",$D24="HORS LIGUE")),0,VLOOKUP(IF(OR(U24="",OR($D24="",$D24="NL",$D24="HORS LIGUE")),"",COUNTIFS($D$5:$D$72,"&lt;&gt;"&amp;"",$D$5:$D$72,"&lt;&gt;"&amp;"NL",$D$5:$D$72,"&lt;&gt;"&amp;"HORS LIGUE",U$5:U$72,"&lt;"&amp;U24)+1),Paramètres!$B$3:$C$56,2,FALSE)*Paramètres!$K$11))</f>
        <v>0</v>
      </c>
      <c r="W24" s="46"/>
      <c r="X24" s="2">
        <f>IF(W$2="Bike &amp; Run",IF(ISNA(VLOOKUP(W24,Paramètres!$B$3:$C$56,2,FALSE)),0,VLOOKUP(W24,Paramètres!$B$3:$C$56,2,FALSE)*Paramètres!$K$12),IF(OR(W24="",OR($D24="",$D24="NL",$D24="HORS LIGUE")),0,VLOOKUP(IF(OR(W24="",OR($D24="",$D24="NL",$D24="HORS LIGUE")),"",COUNTIFS($D$5:$D$72,"&lt;&gt;"&amp;"",$D$5:$D$72,"&lt;&gt;"&amp;"NL",$D$5:$D$72,"&lt;&gt;"&amp;"HORS LIGUE",W$5:W$72,"&lt;"&amp;W24)+1),Paramètres!$B$3:$C$56,2,FALSE)*Paramètres!$K$12))</f>
        <v>0</v>
      </c>
      <c r="Y24" s="46"/>
      <c r="Z24" s="2">
        <f>IF(Y$2="Bike &amp; Run",IF(ISNA(VLOOKUP(Y24,Paramètres!$B$3:$C$56,2,FALSE)),0,VLOOKUP(Y24,Paramètres!$B$3:$C$56,2,FALSE)*Paramètres!$K$13),IF(OR(Y24="",OR($D24="",$D24="NL",$D24="HORS LIGUE")),0,VLOOKUP(IF(OR(Y24="",OR($D24="",$D24="NL",$D24="HORS LIGUE")),"",COUNTIFS($D$5:$D$72,"&lt;&gt;"&amp;"",$D$5:$D$72,"&lt;&gt;"&amp;"NL",$D$5:$D$72,"&lt;&gt;"&amp;"HORS LIGUE",Y$5:Y$72,"&lt;"&amp;Y24)+1),Paramètres!$B$3:$C$56,2,FALSE)*Paramètres!$K$13))</f>
        <v>0</v>
      </c>
      <c r="AA24" s="46"/>
      <c r="AB24" s="2">
        <f>IF(AA$2="Bike &amp; Run",IF(ISNA(VLOOKUP(AA24,Paramètres!$B$3:$C$56,2,FALSE)),0,VLOOKUP(AA24,Paramètres!$B$3:$C$56,2,FALSE)*Paramètres!$K$14),IF(OR(AA24="",OR($D24="",$D24="NL",$D24="HORS LIGUE")),0,VLOOKUP(IF(OR(AA24="",OR($D24="",$D24="NL",$D24="HORS LIGUE")),"",COUNTIFS($D$5:$D$72,"&lt;&gt;"&amp;"",$D$5:$D$72,"&lt;&gt;"&amp;"NL",$D$5:$D$72,"&lt;&gt;"&amp;"HORS LIGUE",AA$5:AA$72,"&lt;"&amp;AA24)+1),Paramètres!$B$3:$C$56,2,FALSE)*Paramètres!$K$14))</f>
        <v>0</v>
      </c>
      <c r="AC24" s="46"/>
      <c r="AD24" s="2">
        <f>IF(AC$2="Bike &amp; Run",IF(ISNA(VLOOKUP(AC24,Paramètres!$B$3:$C$56,2,FALSE)),0,VLOOKUP(AC24,Paramètres!$B$3:$C$56,2,FALSE)*Paramètres!$K$15),IF(OR(AC24="",OR($D24="",$D24="NL",$D24="HORS LIGUE")),0,VLOOKUP(IF(OR(AC24="",OR($D24="",$D24="NL",$D24="HORS LIGUE")),"",COUNTIFS($D$5:$D$72,"&lt;&gt;"&amp;"",$D$5:$D$72,"&lt;&gt;"&amp;"NL",$D$5:$D$72,"&lt;&gt;"&amp;"HORS LIGUE",AC$5:AC$72,"&lt;"&amp;AC24)+1),Paramètres!$B$3:$C$56,2,FALSE)*Paramètres!$K$15))</f>
        <v>0</v>
      </c>
      <c r="AE24" s="46"/>
      <c r="AF24" s="2">
        <f>IF(AE$2="Bike &amp; Run",IF(ISNA(VLOOKUP(AE24,Paramètres!$B$3:$C$56,2,FALSE)),0,VLOOKUP(AE24,Paramètres!$B$3:$C$56,2,FALSE)*Paramètres!$K$16),IF(OR(AE24="",OR($D24="",$D24="NL",$D24="HORS LIGUE")),0,VLOOKUP(IF(OR(AE24="",OR($D24="",$D24="NL",$D24="HORS LIGUE")),"",COUNTIFS($D$5:$D$72,"&lt;&gt;"&amp;"",$D$5:$D$72,"&lt;&gt;"&amp;"NL",$D$5:$D$72,"&lt;&gt;"&amp;"HORS LIGUE",AE$5:AE$72,"&lt;"&amp;AE24)+1),Paramètres!$B$3:$C$56,2,FALSE)*Paramètres!$K$16))</f>
        <v>0</v>
      </c>
      <c r="AG24" s="46"/>
      <c r="AH24" s="2">
        <f>IF(AG$2="Bike &amp; Run",IF(ISNA(VLOOKUP(AG24,Paramètres!$B$3:$C$56,2,FALSE)),0,VLOOKUP(AG24,Paramètres!$B$3:$C$56,2,FALSE)*Paramètres!$K$17),IF(OR(AG24="",OR($D24="",$D24="NL",$D24="HORS LIGUE")),0,VLOOKUP(IF(OR(AG24="",OR($D24="",$D24="NL",$D24="HORS LIGUE")),"",COUNTIFS($D$5:$D$72,"&lt;&gt;"&amp;"",$D$5:$D$72,"&lt;&gt;"&amp;"NL",$D$5:$D$72,"&lt;&gt;"&amp;"HORS LIGUE",AG$5:AG$72,"&lt;"&amp;AG24)+1),Paramètres!$B$3:$C$56,2,FALSE)*Paramètres!$K$17))</f>
        <v>0</v>
      </c>
      <c r="AI24" s="40">
        <f t="shared" si="0"/>
        <v>80</v>
      </c>
      <c r="AJ24" s="3">
        <f t="shared" si="1"/>
        <v>19</v>
      </c>
      <c r="AK24" s="5">
        <f t="shared" si="2"/>
        <v>1</v>
      </c>
      <c r="AL24" s="41">
        <f t="shared" si="3"/>
        <v>80</v>
      </c>
      <c r="AM24" s="33">
        <f t="shared" si="4"/>
        <v>19</v>
      </c>
      <c r="AO24" s="22">
        <f t="shared" si="5"/>
        <v>80</v>
      </c>
      <c r="AP24">
        <f t="shared" si="6"/>
        <v>0</v>
      </c>
      <c r="AQ24">
        <f t="shared" si="7"/>
        <v>0</v>
      </c>
      <c r="AR24">
        <f t="shared" si="8"/>
        <v>0</v>
      </c>
      <c r="AS24">
        <f t="shared" si="9"/>
        <v>0</v>
      </c>
      <c r="AT24">
        <f t="shared" si="10"/>
        <v>0</v>
      </c>
      <c r="AU24">
        <f t="shared" si="11"/>
        <v>0</v>
      </c>
      <c r="AV24">
        <f t="shared" si="12"/>
        <v>0</v>
      </c>
      <c r="AW24">
        <f t="shared" si="13"/>
        <v>0</v>
      </c>
      <c r="AX24">
        <f t="shared" si="14"/>
        <v>0</v>
      </c>
      <c r="AY24">
        <f t="shared" si="15"/>
        <v>0</v>
      </c>
      <c r="AZ24">
        <f t="shared" si="16"/>
        <v>0</v>
      </c>
      <c r="BA24">
        <f t="shared" si="17"/>
        <v>0</v>
      </c>
      <c r="BB24">
        <f t="shared" si="18"/>
        <v>0</v>
      </c>
      <c r="BC24">
        <f t="shared" si="19"/>
        <v>0</v>
      </c>
      <c r="BD24">
        <f t="shared" si="20"/>
        <v>80</v>
      </c>
      <c r="BE24" s="22">
        <f t="shared" ref="BE24:BR24" si="40">BD24+LARGE($AO24:$BC24,BE$4)</f>
        <v>80</v>
      </c>
      <c r="BF24" s="22">
        <f t="shared" si="40"/>
        <v>80</v>
      </c>
      <c r="BG24" s="22">
        <f t="shared" si="40"/>
        <v>80</v>
      </c>
      <c r="BH24" s="22">
        <f t="shared" si="40"/>
        <v>80</v>
      </c>
      <c r="BI24" s="22">
        <f t="shared" si="40"/>
        <v>80</v>
      </c>
      <c r="BJ24" s="22">
        <f t="shared" si="40"/>
        <v>80</v>
      </c>
      <c r="BK24" s="22">
        <f t="shared" si="40"/>
        <v>80</v>
      </c>
      <c r="BL24" s="22">
        <f t="shared" si="40"/>
        <v>80</v>
      </c>
      <c r="BM24" s="22">
        <f t="shared" si="40"/>
        <v>80</v>
      </c>
      <c r="BN24" s="22">
        <f t="shared" si="40"/>
        <v>80</v>
      </c>
      <c r="BO24" s="22">
        <f t="shared" si="40"/>
        <v>80</v>
      </c>
      <c r="BP24" s="22">
        <f t="shared" si="40"/>
        <v>80</v>
      </c>
      <c r="BQ24" s="22">
        <f t="shared" si="40"/>
        <v>80</v>
      </c>
      <c r="BR24" s="22">
        <f t="shared" si="40"/>
        <v>80</v>
      </c>
    </row>
    <row r="25" spans="1:70" ht="16.5">
      <c r="A25" s="73" t="s">
        <v>1510</v>
      </c>
      <c r="B25" s="61" t="str">
        <f>IF(ISNA(VLOOKUP(A25,'Licenciés Jeunes 2023'!A:C,3,0)),"",VLOOKUP(A25,'Licenciés Jeunes 2023'!A:C,3,0))</f>
        <v>MAZZERBO</v>
      </c>
      <c r="C25" s="32" t="str">
        <f>IF(ISNA(VLOOKUP(A25,'Licenciés Jeunes 2023'!A:C,2,0)),"",VLOOKUP(A25,'Licenciés Jeunes 2023'!A:C,2,0))</f>
        <v>Alyssa</v>
      </c>
      <c r="D25" s="32" t="str">
        <f>IF(ISNA(VLOOKUP(A25,'Licenciés Jeunes 2023'!A:F,6,0)),"",VLOOKUP(A25,'Licenciés Jeunes 2023'!A:F,6,0))</f>
        <v>T.C. JOUE LES TOURS</v>
      </c>
      <c r="E25" s="6">
        <v>19</v>
      </c>
      <c r="F25" s="2">
        <v>74</v>
      </c>
      <c r="G25" s="4"/>
      <c r="H25" s="2">
        <f>IF(G$2="Bike &amp; Run",IF(ISNA(VLOOKUP(G25,Paramètres!$B$3:$C$56,2,FALSE)),0,VLOOKUP(G25,Paramètres!$B$3:$C$56,2,FALSE)*Paramètres!$K$4),IF(OR(G25="",OR($D25="",$D25="NL",$D25="HORS LIGUE")),0,VLOOKUP(IF(OR(G25="",OR($D25="",$D25="NL",$D25="HORS LIGUE")),"",COUNTIFS($D$5:$D$72,"&lt;&gt;"&amp;"",$D$5:$D$72,"&lt;&gt;"&amp;"NL",$D$5:$D$72,"&lt;&gt;"&amp;"HORS LIGUE",G$5:G$72,"&lt;"&amp;G25)+1),Paramètres!$B$3:$C$56,2,FALSE)*Paramètres!$K$4))</f>
        <v>0</v>
      </c>
      <c r="I25" s="36"/>
      <c r="J25" s="2">
        <f>IF(I$2="Bike &amp; Run",IF(ISNA(VLOOKUP(I25,Paramètres!$B$3:$C$56,2,FALSE)),0,VLOOKUP(I25,Paramètres!$B$3:$C$56,2,FALSE)*Paramètres!$K$5),IF(OR(I25="",OR($D25="",$D25="NL",$D25="HORS LIGUE")),0,VLOOKUP(IF(OR(I25="",OR($D25="",$D25="NL",$D25="HORS LIGUE")),"",COUNTIFS($D$5:$D$72,"&lt;&gt;"&amp;"",$D$5:$D$72,"&lt;&gt;"&amp;"NL",$D$5:$D$72,"&lt;&gt;"&amp;"HORS LIGUE",I$5:I$72,"&lt;"&amp;I25)+1),Paramètres!$B$3:$C$56,2,FALSE)*Paramètres!$K$5))</f>
        <v>0</v>
      </c>
      <c r="K25" s="4"/>
      <c r="L25" s="2">
        <f>IF(K$2="Bike &amp; Run",IF(ISNA(VLOOKUP(K25,Paramètres!$B$3:$C$56,2,FALSE)),0,VLOOKUP(K25,Paramètres!$B$3:$C$56,2,FALSE)*Paramètres!$K$6),IF(OR(K25="",OR($D25="",$D25="NL",$D25="HORS LIGUE")),0,VLOOKUP(IF(OR(K25="",OR($D25="",$D25="NL",$D25="HORS LIGUE")),"",COUNTIFS($D$5:$D$72,"&lt;&gt;"&amp;"",$D$5:$D$72,"&lt;&gt;"&amp;"NL",$D$5:$D$72,"&lt;&gt;"&amp;"HORS LIGUE",K$5:K$72,"&lt;"&amp;K25)+1),Paramètres!$B$3:$C$56,2,FALSE)*Paramètres!$K$6))</f>
        <v>0</v>
      </c>
      <c r="M25" s="4"/>
      <c r="N25" s="2">
        <f>IF(M$2="Bike &amp; Run",IF(ISNA(VLOOKUP(M25,Paramètres!$B$3:$C$56,2,FALSE)),0,VLOOKUP(M25,Paramètres!$B$3:$C$56,2,FALSE)*Paramètres!$K$7),IF(OR(M25="",OR($D25="",$D25="NL",$D25="HORS LIGUE")),0,VLOOKUP(IF(OR(M25="",OR($D25="",$D25="NL",$D25="HORS LIGUE")),"",COUNTIFS($D$5:$D$72,"&lt;&gt;"&amp;"",$D$5:$D$72,"&lt;&gt;"&amp;"NL",$D$5:$D$72,"&lt;&gt;"&amp;"HORS LIGUE",M$5:M$72,"&lt;"&amp;M25)+1),Paramètres!$B$3:$C$56,2,FALSE)*Paramètres!$K$7))</f>
        <v>0</v>
      </c>
      <c r="O25" s="46"/>
      <c r="P25" s="2">
        <f>IF(O$2="Bike &amp; Run",IF(ISNA(VLOOKUP(O25,Paramètres!$B$3:$C$56,2,FALSE)),0,VLOOKUP(O25,Paramètres!$B$3:$C$56,2,FALSE)*Paramètres!$K$8),IF(OR(O25="",OR($D25="",$D25="NL",$D25="HORS LIGUE")),0,VLOOKUP(IF(OR(O25="",OR($D25="",$D25="NL",$D25="HORS LIGUE")),"",COUNTIFS($D$5:$D$72,"&lt;&gt;"&amp;"",$D$5:$D$72,"&lt;&gt;"&amp;"NL",$D$5:$D$72,"&lt;&gt;"&amp;"HORS LIGUE",O$5:O$72,"&lt;"&amp;O25)+1),Paramètres!$B$3:$C$56,2,FALSE)*Paramètres!$K$8))</f>
        <v>0</v>
      </c>
      <c r="Q25" s="46"/>
      <c r="R25" s="2">
        <f>IF(Q$2="Bike &amp; Run",IF(ISNA(VLOOKUP(Q25,Paramètres!$B$3:$C$56,2,FALSE)),0,VLOOKUP(Q25,Paramètres!$B$3:$C$56,2,FALSE)*Paramètres!$K$9),IF(OR(Q25="",OR($D25="",$D25="NL",$D25="HORS LIGUE")),0,VLOOKUP(IF(OR(Q25="",OR($D25="",$D25="NL",$D25="HORS LIGUE")),"",COUNTIFS($D$5:$D$72,"&lt;&gt;"&amp;"",$D$5:$D$72,"&lt;&gt;"&amp;"NL",$D$5:$D$72,"&lt;&gt;"&amp;"HORS LIGUE",Q$5:Q$72,"&lt;"&amp;Q25)+1),Paramètres!$B$3:$C$56,2,FALSE)*Paramètres!$K$9))</f>
        <v>0</v>
      </c>
      <c r="S25" s="46"/>
      <c r="T25" s="2">
        <f>IF(S$2="Bike &amp; Run",IF(ISNA(VLOOKUP(S25,Paramètres!$B$3:$C$56,2,FALSE)),0,VLOOKUP(S25,Paramètres!$B$3:$C$56,2,FALSE)*Paramètres!$K$10),IF(OR(S25="",OR($D25="",$D25="NL",$D25="HORS LIGUE")),0,VLOOKUP(IF(OR(S25="",OR($D25="",$D25="NL",$D25="HORS LIGUE")),"",COUNTIFS($D$5:$D$72,"&lt;&gt;"&amp;"",$D$5:$D$72,"&lt;&gt;"&amp;"NL",$D$5:$D$72,"&lt;&gt;"&amp;"HORS LIGUE",S$5:S$72,"&lt;"&amp;S25)+1),Paramètres!$B$3:$C$56,2,FALSE)*Paramètres!$K$10))</f>
        <v>0</v>
      </c>
      <c r="U25" s="46"/>
      <c r="V25" s="2">
        <f>IF(U$2="Bike &amp; Run",IF(ISNA(VLOOKUP(U25,Paramètres!$B$3:$C$56,2,FALSE)),0,VLOOKUP(U25,Paramètres!$B$3:$C$56,2,FALSE)*Paramètres!$K$11),IF(OR(U25="",OR($D25="",$D25="NL",$D25="HORS LIGUE")),0,VLOOKUP(IF(OR(U25="",OR($D25="",$D25="NL",$D25="HORS LIGUE")),"",COUNTIFS($D$5:$D$72,"&lt;&gt;"&amp;"",$D$5:$D$72,"&lt;&gt;"&amp;"NL",$D$5:$D$72,"&lt;&gt;"&amp;"HORS LIGUE",U$5:U$72,"&lt;"&amp;U25)+1),Paramètres!$B$3:$C$56,2,FALSE)*Paramètres!$K$11))</f>
        <v>0</v>
      </c>
      <c r="W25" s="46"/>
      <c r="X25" s="2">
        <f>IF(W$2="Bike &amp; Run",IF(ISNA(VLOOKUP(W25,Paramètres!$B$3:$C$56,2,FALSE)),0,VLOOKUP(W25,Paramètres!$B$3:$C$56,2,FALSE)*Paramètres!$K$12),IF(OR(W25="",OR($D25="",$D25="NL",$D25="HORS LIGUE")),0,VLOOKUP(IF(OR(W25="",OR($D25="",$D25="NL",$D25="HORS LIGUE")),"",COUNTIFS($D$5:$D$72,"&lt;&gt;"&amp;"",$D$5:$D$72,"&lt;&gt;"&amp;"NL",$D$5:$D$72,"&lt;&gt;"&amp;"HORS LIGUE",W$5:W$72,"&lt;"&amp;W25)+1),Paramètres!$B$3:$C$56,2,FALSE)*Paramètres!$K$12))</f>
        <v>0</v>
      </c>
      <c r="Y25" s="46"/>
      <c r="Z25" s="2">
        <f>IF(Y$2="Bike &amp; Run",IF(ISNA(VLOOKUP(Y25,Paramètres!$B$3:$C$56,2,FALSE)),0,VLOOKUP(Y25,Paramètres!$B$3:$C$56,2,FALSE)*Paramètres!$K$13),IF(OR(Y25="",OR($D25="",$D25="NL",$D25="HORS LIGUE")),0,VLOOKUP(IF(OR(Y25="",OR($D25="",$D25="NL",$D25="HORS LIGUE")),"",COUNTIFS($D$5:$D$72,"&lt;&gt;"&amp;"",$D$5:$D$72,"&lt;&gt;"&amp;"NL",$D$5:$D$72,"&lt;&gt;"&amp;"HORS LIGUE",Y$5:Y$72,"&lt;"&amp;Y25)+1),Paramètres!$B$3:$C$56,2,FALSE)*Paramètres!$K$13))</f>
        <v>0</v>
      </c>
      <c r="AA25" s="46"/>
      <c r="AB25" s="2">
        <f>IF(AA$2="Bike &amp; Run",IF(ISNA(VLOOKUP(AA25,Paramètres!$B$3:$C$56,2,FALSE)),0,VLOOKUP(AA25,Paramètres!$B$3:$C$56,2,FALSE)*Paramètres!$K$14),IF(OR(AA25="",OR($D25="",$D25="NL",$D25="HORS LIGUE")),0,VLOOKUP(IF(OR(AA25="",OR($D25="",$D25="NL",$D25="HORS LIGUE")),"",COUNTIFS($D$5:$D$72,"&lt;&gt;"&amp;"",$D$5:$D$72,"&lt;&gt;"&amp;"NL",$D$5:$D$72,"&lt;&gt;"&amp;"HORS LIGUE",AA$5:AA$72,"&lt;"&amp;AA25)+1),Paramètres!$B$3:$C$56,2,FALSE)*Paramètres!$K$14))</f>
        <v>0</v>
      </c>
      <c r="AC25" s="46"/>
      <c r="AD25" s="2">
        <f>IF(AC$2="Bike &amp; Run",IF(ISNA(VLOOKUP(AC25,Paramètres!$B$3:$C$56,2,FALSE)),0,VLOOKUP(AC25,Paramètres!$B$3:$C$56,2,FALSE)*Paramètres!$K$15),IF(OR(AC25="",OR($D25="",$D25="NL",$D25="HORS LIGUE")),0,VLOOKUP(IF(OR(AC25="",OR($D25="",$D25="NL",$D25="HORS LIGUE")),"",COUNTIFS($D$5:$D$72,"&lt;&gt;"&amp;"",$D$5:$D$72,"&lt;&gt;"&amp;"NL",$D$5:$D$72,"&lt;&gt;"&amp;"HORS LIGUE",AC$5:AC$72,"&lt;"&amp;AC25)+1),Paramètres!$B$3:$C$56,2,FALSE)*Paramètres!$K$15))</f>
        <v>0</v>
      </c>
      <c r="AE25" s="46"/>
      <c r="AF25" s="2">
        <f>IF(AE$2="Bike &amp; Run",IF(ISNA(VLOOKUP(AE25,Paramètres!$B$3:$C$56,2,FALSE)),0,VLOOKUP(AE25,Paramètres!$B$3:$C$56,2,FALSE)*Paramètres!$K$16),IF(OR(AE25="",OR($D25="",$D25="NL",$D25="HORS LIGUE")),0,VLOOKUP(IF(OR(AE25="",OR($D25="",$D25="NL",$D25="HORS LIGUE")),"",COUNTIFS($D$5:$D$72,"&lt;&gt;"&amp;"",$D$5:$D$72,"&lt;&gt;"&amp;"NL",$D$5:$D$72,"&lt;&gt;"&amp;"HORS LIGUE",AE$5:AE$72,"&lt;"&amp;AE25)+1),Paramètres!$B$3:$C$56,2,FALSE)*Paramètres!$K$16))</f>
        <v>0</v>
      </c>
      <c r="AG25" s="46"/>
      <c r="AH25" s="2">
        <f>IF(AG$2="Bike &amp; Run",IF(ISNA(VLOOKUP(AG25,Paramètres!$B$3:$C$56,2,FALSE)),0,VLOOKUP(AG25,Paramètres!$B$3:$C$56,2,FALSE)*Paramètres!$K$17),IF(OR(AG25="",OR($D25="",$D25="NL",$D25="HORS LIGUE")),0,VLOOKUP(IF(OR(AG25="",OR($D25="",$D25="NL",$D25="HORS LIGUE")),"",COUNTIFS($D$5:$D$72,"&lt;&gt;"&amp;"",$D$5:$D$72,"&lt;&gt;"&amp;"NL",$D$5:$D$72,"&lt;&gt;"&amp;"HORS LIGUE",AG$5:AG$72,"&lt;"&amp;AG25)+1),Paramètres!$B$3:$C$56,2,FALSE)*Paramètres!$K$17))</f>
        <v>0</v>
      </c>
      <c r="AI25" s="40">
        <f t="shared" si="0"/>
        <v>74</v>
      </c>
      <c r="AJ25" s="3">
        <f t="shared" si="1"/>
        <v>21</v>
      </c>
      <c r="AK25" s="5">
        <f t="shared" si="2"/>
        <v>1</v>
      </c>
      <c r="AL25" s="41">
        <f t="shared" si="3"/>
        <v>74</v>
      </c>
      <c r="AM25" s="33">
        <f t="shared" si="4"/>
        <v>21</v>
      </c>
      <c r="AO25" s="22">
        <f t="shared" si="5"/>
        <v>74</v>
      </c>
      <c r="AP25">
        <f t="shared" si="6"/>
        <v>0</v>
      </c>
      <c r="AQ25">
        <f t="shared" si="7"/>
        <v>0</v>
      </c>
      <c r="AR25">
        <f t="shared" si="8"/>
        <v>0</v>
      </c>
      <c r="AS25">
        <f t="shared" si="9"/>
        <v>0</v>
      </c>
      <c r="AT25">
        <f t="shared" si="10"/>
        <v>0</v>
      </c>
      <c r="AU25">
        <f t="shared" si="11"/>
        <v>0</v>
      </c>
      <c r="AV25">
        <f t="shared" si="12"/>
        <v>0</v>
      </c>
      <c r="AW25">
        <f t="shared" si="13"/>
        <v>0</v>
      </c>
      <c r="AX25">
        <f t="shared" si="14"/>
        <v>0</v>
      </c>
      <c r="AY25">
        <f t="shared" si="15"/>
        <v>0</v>
      </c>
      <c r="AZ25">
        <f t="shared" si="16"/>
        <v>0</v>
      </c>
      <c r="BA25">
        <f t="shared" si="17"/>
        <v>0</v>
      </c>
      <c r="BB25">
        <f t="shared" si="18"/>
        <v>0</v>
      </c>
      <c r="BC25">
        <f t="shared" si="19"/>
        <v>0</v>
      </c>
      <c r="BD25">
        <f t="shared" si="20"/>
        <v>74</v>
      </c>
      <c r="BE25" s="22">
        <f t="shared" ref="BE25:BR25" si="41">BD25+LARGE($AO25:$BC25,BE$4)</f>
        <v>74</v>
      </c>
      <c r="BF25" s="22">
        <f t="shared" si="41"/>
        <v>74</v>
      </c>
      <c r="BG25" s="22">
        <f t="shared" si="41"/>
        <v>74</v>
      </c>
      <c r="BH25" s="22">
        <f t="shared" si="41"/>
        <v>74</v>
      </c>
      <c r="BI25" s="22">
        <f t="shared" si="41"/>
        <v>74</v>
      </c>
      <c r="BJ25" s="22">
        <f t="shared" si="41"/>
        <v>74</v>
      </c>
      <c r="BK25" s="22">
        <f t="shared" si="41"/>
        <v>74</v>
      </c>
      <c r="BL25" s="22">
        <f t="shared" si="41"/>
        <v>74</v>
      </c>
      <c r="BM25" s="22">
        <f t="shared" si="41"/>
        <v>74</v>
      </c>
      <c r="BN25" s="22">
        <f t="shared" si="41"/>
        <v>74</v>
      </c>
      <c r="BO25" s="22">
        <f t="shared" si="41"/>
        <v>74</v>
      </c>
      <c r="BP25" s="22">
        <f t="shared" si="41"/>
        <v>74</v>
      </c>
      <c r="BQ25" s="22">
        <f t="shared" si="41"/>
        <v>74</v>
      </c>
      <c r="BR25" s="22">
        <f t="shared" si="41"/>
        <v>74</v>
      </c>
    </row>
    <row r="26" spans="1:70" ht="16.5">
      <c r="A26" s="73" t="s">
        <v>1414</v>
      </c>
      <c r="B26" s="61" t="str">
        <f>IF(ISNA(VLOOKUP(A26,'Licenciés Jeunes 2023'!A:C,3,0)),"",VLOOKUP(A26,'Licenciés Jeunes 2023'!A:C,3,0))</f>
        <v>BOSSET</v>
      </c>
      <c r="C26" s="32" t="str">
        <f>IF(ISNA(VLOOKUP(A26,'Licenciés Jeunes 2023'!A:C,2,0)),"",VLOOKUP(A26,'Licenciés Jeunes 2023'!A:C,2,0))</f>
        <v>Nora</v>
      </c>
      <c r="D26" s="32" t="str">
        <f>IF(ISNA(VLOOKUP(A26,'Licenciés Jeunes 2023'!A:F,6,0)),"",VLOOKUP(A26,'Licenciés Jeunes 2023'!A:F,6,0))</f>
        <v>VENDOME TRIATHLON</v>
      </c>
      <c r="E26" s="6">
        <v>20</v>
      </c>
      <c r="F26" s="2">
        <v>71</v>
      </c>
      <c r="G26" s="4"/>
      <c r="H26" s="2">
        <f>IF(G$2="Bike &amp; Run",IF(ISNA(VLOOKUP(G26,Paramètres!$B$3:$C$56,2,FALSE)),0,VLOOKUP(G26,Paramètres!$B$3:$C$56,2,FALSE)*Paramètres!$K$4),IF(OR(G26="",OR($D26="",$D26="NL",$D26="HORS LIGUE")),0,VLOOKUP(IF(OR(G26="",OR($D26="",$D26="NL",$D26="HORS LIGUE")),"",COUNTIFS($D$5:$D$72,"&lt;&gt;"&amp;"",$D$5:$D$72,"&lt;&gt;"&amp;"NL",$D$5:$D$72,"&lt;&gt;"&amp;"HORS LIGUE",G$5:G$72,"&lt;"&amp;G26)+1),Paramètres!$B$3:$C$56,2,FALSE)*Paramètres!$K$4))</f>
        <v>0</v>
      </c>
      <c r="I26" s="36"/>
      <c r="J26" s="2">
        <f>IF(I$2="Bike &amp; Run",IF(ISNA(VLOOKUP(I26,Paramètres!$B$3:$C$56,2,FALSE)),0,VLOOKUP(I26,Paramètres!$B$3:$C$56,2,FALSE)*Paramètres!$K$5),IF(OR(I26="",OR($D26="",$D26="NL",$D26="HORS LIGUE")),0,VLOOKUP(IF(OR(I26="",OR($D26="",$D26="NL",$D26="HORS LIGUE")),"",COUNTIFS($D$5:$D$72,"&lt;&gt;"&amp;"",$D$5:$D$72,"&lt;&gt;"&amp;"NL",$D$5:$D$72,"&lt;&gt;"&amp;"HORS LIGUE",I$5:I$72,"&lt;"&amp;I26)+1),Paramètres!$B$3:$C$56,2,FALSE)*Paramètres!$K$5))</f>
        <v>0</v>
      </c>
      <c r="K26" s="4"/>
      <c r="L26" s="2">
        <f>IF(K$2="Bike &amp; Run",IF(ISNA(VLOOKUP(K26,Paramètres!$B$3:$C$56,2,FALSE)),0,VLOOKUP(K26,Paramètres!$B$3:$C$56,2,FALSE)*Paramètres!$K$6),IF(OR(K26="",OR($D26="",$D26="NL",$D26="HORS LIGUE")),0,VLOOKUP(IF(OR(K26="",OR($D26="",$D26="NL",$D26="HORS LIGUE")),"",COUNTIFS($D$5:$D$72,"&lt;&gt;"&amp;"",$D$5:$D$72,"&lt;&gt;"&amp;"NL",$D$5:$D$72,"&lt;&gt;"&amp;"HORS LIGUE",K$5:K$72,"&lt;"&amp;K26)+1),Paramètres!$B$3:$C$56,2,FALSE)*Paramètres!$K$6))</f>
        <v>0</v>
      </c>
      <c r="M26" s="4"/>
      <c r="N26" s="2">
        <f>IF(M$2="Bike &amp; Run",IF(ISNA(VLOOKUP(M26,Paramètres!$B$3:$C$56,2,FALSE)),0,VLOOKUP(M26,Paramètres!$B$3:$C$56,2,FALSE)*Paramètres!$K$7),IF(OR(M26="",OR($D26="",$D26="NL",$D26="HORS LIGUE")),0,VLOOKUP(IF(OR(M26="",OR($D26="",$D26="NL",$D26="HORS LIGUE")),"",COUNTIFS($D$5:$D$72,"&lt;&gt;"&amp;"",$D$5:$D$72,"&lt;&gt;"&amp;"NL",$D$5:$D$72,"&lt;&gt;"&amp;"HORS LIGUE",M$5:M$72,"&lt;"&amp;M26)+1),Paramètres!$B$3:$C$56,2,FALSE)*Paramètres!$K$7))</f>
        <v>0</v>
      </c>
      <c r="O26" s="46"/>
      <c r="P26" s="2">
        <f>IF(O$2="Bike &amp; Run",IF(ISNA(VLOOKUP(O26,Paramètres!$B$3:$C$56,2,FALSE)),0,VLOOKUP(O26,Paramètres!$B$3:$C$56,2,FALSE)*Paramètres!$K$8),IF(OR(O26="",OR($D26="",$D26="NL",$D26="HORS LIGUE")),0,VLOOKUP(IF(OR(O26="",OR($D26="",$D26="NL",$D26="HORS LIGUE")),"",COUNTIFS($D$5:$D$72,"&lt;&gt;"&amp;"",$D$5:$D$72,"&lt;&gt;"&amp;"NL",$D$5:$D$72,"&lt;&gt;"&amp;"HORS LIGUE",O$5:O$72,"&lt;"&amp;O26)+1),Paramètres!$B$3:$C$56,2,FALSE)*Paramètres!$K$8))</f>
        <v>0</v>
      </c>
      <c r="Q26" s="46"/>
      <c r="R26" s="2">
        <f>IF(Q$2="Bike &amp; Run",IF(ISNA(VLOOKUP(Q26,Paramètres!$B$3:$C$56,2,FALSE)),0,VLOOKUP(Q26,Paramètres!$B$3:$C$56,2,FALSE)*Paramètres!$K$9),IF(OR(Q26="",OR($D26="",$D26="NL",$D26="HORS LIGUE")),0,VLOOKUP(IF(OR(Q26="",OR($D26="",$D26="NL",$D26="HORS LIGUE")),"",COUNTIFS($D$5:$D$72,"&lt;&gt;"&amp;"",$D$5:$D$72,"&lt;&gt;"&amp;"NL",$D$5:$D$72,"&lt;&gt;"&amp;"HORS LIGUE",Q$5:Q$72,"&lt;"&amp;Q26)+1),Paramètres!$B$3:$C$56,2,FALSE)*Paramètres!$K$9))</f>
        <v>0</v>
      </c>
      <c r="S26" s="46"/>
      <c r="T26" s="2">
        <f>IF(S$2="Bike &amp; Run",IF(ISNA(VLOOKUP(S26,Paramètres!$B$3:$C$56,2,FALSE)),0,VLOOKUP(S26,Paramètres!$B$3:$C$56,2,FALSE)*Paramètres!$K$10),IF(OR(S26="",OR($D26="",$D26="NL",$D26="HORS LIGUE")),0,VLOOKUP(IF(OR(S26="",OR($D26="",$D26="NL",$D26="HORS LIGUE")),"",COUNTIFS($D$5:$D$72,"&lt;&gt;"&amp;"",$D$5:$D$72,"&lt;&gt;"&amp;"NL",$D$5:$D$72,"&lt;&gt;"&amp;"HORS LIGUE",S$5:S$72,"&lt;"&amp;S26)+1),Paramètres!$B$3:$C$56,2,FALSE)*Paramètres!$K$10))</f>
        <v>0</v>
      </c>
      <c r="U26" s="46"/>
      <c r="V26" s="2">
        <f>IF(U$2="Bike &amp; Run",IF(ISNA(VLOOKUP(U26,Paramètres!$B$3:$C$56,2,FALSE)),0,VLOOKUP(U26,Paramètres!$B$3:$C$56,2,FALSE)*Paramètres!$K$11),IF(OR(U26="",OR($D26="",$D26="NL",$D26="HORS LIGUE")),0,VLOOKUP(IF(OR(U26="",OR($D26="",$D26="NL",$D26="HORS LIGUE")),"",COUNTIFS($D$5:$D$72,"&lt;&gt;"&amp;"",$D$5:$D$72,"&lt;&gt;"&amp;"NL",$D$5:$D$72,"&lt;&gt;"&amp;"HORS LIGUE",U$5:U$72,"&lt;"&amp;U26)+1),Paramètres!$B$3:$C$56,2,FALSE)*Paramètres!$K$11))</f>
        <v>0</v>
      </c>
      <c r="W26" s="46"/>
      <c r="X26" s="2">
        <f>IF(W$2="Bike &amp; Run",IF(ISNA(VLOOKUP(W26,Paramètres!$B$3:$C$56,2,FALSE)),0,VLOOKUP(W26,Paramètres!$B$3:$C$56,2,FALSE)*Paramètres!$K$12),IF(OR(W26="",OR($D26="",$D26="NL",$D26="HORS LIGUE")),0,VLOOKUP(IF(OR(W26="",OR($D26="",$D26="NL",$D26="HORS LIGUE")),"",COUNTIFS($D$5:$D$72,"&lt;&gt;"&amp;"",$D$5:$D$72,"&lt;&gt;"&amp;"NL",$D$5:$D$72,"&lt;&gt;"&amp;"HORS LIGUE",W$5:W$72,"&lt;"&amp;W26)+1),Paramètres!$B$3:$C$56,2,FALSE)*Paramètres!$K$12))</f>
        <v>0</v>
      </c>
      <c r="Y26" s="46"/>
      <c r="Z26" s="2">
        <f>IF(Y$2="Bike &amp; Run",IF(ISNA(VLOOKUP(Y26,Paramètres!$B$3:$C$56,2,FALSE)),0,VLOOKUP(Y26,Paramètres!$B$3:$C$56,2,FALSE)*Paramètres!$K$13),IF(OR(Y26="",OR($D26="",$D26="NL",$D26="HORS LIGUE")),0,VLOOKUP(IF(OR(Y26="",OR($D26="",$D26="NL",$D26="HORS LIGUE")),"",COUNTIFS($D$5:$D$72,"&lt;&gt;"&amp;"",$D$5:$D$72,"&lt;&gt;"&amp;"NL",$D$5:$D$72,"&lt;&gt;"&amp;"HORS LIGUE",Y$5:Y$72,"&lt;"&amp;Y26)+1),Paramètres!$B$3:$C$56,2,FALSE)*Paramètres!$K$13))</f>
        <v>0</v>
      </c>
      <c r="AA26" s="46"/>
      <c r="AB26" s="2">
        <f>IF(AA$2="Bike &amp; Run",IF(ISNA(VLOOKUP(AA26,Paramètres!$B$3:$C$56,2,FALSE)),0,VLOOKUP(AA26,Paramètres!$B$3:$C$56,2,FALSE)*Paramètres!$K$14),IF(OR(AA26="",OR($D26="",$D26="NL",$D26="HORS LIGUE")),0,VLOOKUP(IF(OR(AA26="",OR($D26="",$D26="NL",$D26="HORS LIGUE")),"",COUNTIFS($D$5:$D$72,"&lt;&gt;"&amp;"",$D$5:$D$72,"&lt;&gt;"&amp;"NL",$D$5:$D$72,"&lt;&gt;"&amp;"HORS LIGUE",AA$5:AA$72,"&lt;"&amp;AA26)+1),Paramètres!$B$3:$C$56,2,FALSE)*Paramètres!$K$14))</f>
        <v>0</v>
      </c>
      <c r="AC26" s="46"/>
      <c r="AD26" s="2">
        <f>IF(AC$2="Bike &amp; Run",IF(ISNA(VLOOKUP(AC26,Paramètres!$B$3:$C$56,2,FALSE)),0,VLOOKUP(AC26,Paramètres!$B$3:$C$56,2,FALSE)*Paramètres!$K$15),IF(OR(AC26="",OR($D26="",$D26="NL",$D26="HORS LIGUE")),0,VLOOKUP(IF(OR(AC26="",OR($D26="",$D26="NL",$D26="HORS LIGUE")),"",COUNTIFS($D$5:$D$72,"&lt;&gt;"&amp;"",$D$5:$D$72,"&lt;&gt;"&amp;"NL",$D$5:$D$72,"&lt;&gt;"&amp;"HORS LIGUE",AC$5:AC$72,"&lt;"&amp;AC26)+1),Paramètres!$B$3:$C$56,2,FALSE)*Paramètres!$K$15))</f>
        <v>0</v>
      </c>
      <c r="AE26" s="46"/>
      <c r="AF26" s="2">
        <f>IF(AE$2="Bike &amp; Run",IF(ISNA(VLOOKUP(AE26,Paramètres!$B$3:$C$56,2,FALSE)),0,VLOOKUP(AE26,Paramètres!$B$3:$C$56,2,FALSE)*Paramètres!$K$16),IF(OR(AE26="",OR($D26="",$D26="NL",$D26="HORS LIGUE")),0,VLOOKUP(IF(OR(AE26="",OR($D26="",$D26="NL",$D26="HORS LIGUE")),"",COUNTIFS($D$5:$D$72,"&lt;&gt;"&amp;"",$D$5:$D$72,"&lt;&gt;"&amp;"NL",$D$5:$D$72,"&lt;&gt;"&amp;"HORS LIGUE",AE$5:AE$72,"&lt;"&amp;AE26)+1),Paramètres!$B$3:$C$56,2,FALSE)*Paramètres!$K$16))</f>
        <v>0</v>
      </c>
      <c r="AG26" s="46"/>
      <c r="AH26" s="2">
        <f>IF(AG$2="Bike &amp; Run",IF(ISNA(VLOOKUP(AG26,Paramètres!$B$3:$C$56,2,FALSE)),0,VLOOKUP(AG26,Paramètres!$B$3:$C$56,2,FALSE)*Paramètres!$K$17),IF(OR(AG26="",OR($D26="",$D26="NL",$D26="HORS LIGUE")),0,VLOOKUP(IF(OR(AG26="",OR($D26="",$D26="NL",$D26="HORS LIGUE")),"",COUNTIFS($D$5:$D$72,"&lt;&gt;"&amp;"",$D$5:$D$72,"&lt;&gt;"&amp;"NL",$D$5:$D$72,"&lt;&gt;"&amp;"HORS LIGUE",AG$5:AG$72,"&lt;"&amp;AG26)+1),Paramètres!$B$3:$C$56,2,FALSE)*Paramètres!$K$17))</f>
        <v>0</v>
      </c>
      <c r="AI26" s="40">
        <f t="shared" si="0"/>
        <v>71</v>
      </c>
      <c r="AJ26" s="3">
        <f t="shared" si="1"/>
        <v>22</v>
      </c>
      <c r="AK26" s="5">
        <f t="shared" si="2"/>
        <v>1</v>
      </c>
      <c r="AL26" s="41">
        <f t="shared" si="3"/>
        <v>71</v>
      </c>
      <c r="AM26" s="33">
        <f t="shared" si="4"/>
        <v>22</v>
      </c>
      <c r="AO26" s="22">
        <f t="shared" si="5"/>
        <v>71</v>
      </c>
      <c r="AP26">
        <f t="shared" si="6"/>
        <v>0</v>
      </c>
      <c r="AQ26">
        <f t="shared" si="7"/>
        <v>0</v>
      </c>
      <c r="AR26">
        <f t="shared" si="8"/>
        <v>0</v>
      </c>
      <c r="AS26">
        <f t="shared" si="9"/>
        <v>0</v>
      </c>
      <c r="AT26">
        <f t="shared" si="10"/>
        <v>0</v>
      </c>
      <c r="AU26">
        <f t="shared" si="11"/>
        <v>0</v>
      </c>
      <c r="AV26">
        <f t="shared" si="12"/>
        <v>0</v>
      </c>
      <c r="AW26">
        <f t="shared" si="13"/>
        <v>0</v>
      </c>
      <c r="AX26">
        <f t="shared" si="14"/>
        <v>0</v>
      </c>
      <c r="AY26">
        <f t="shared" si="15"/>
        <v>0</v>
      </c>
      <c r="AZ26">
        <f t="shared" si="16"/>
        <v>0</v>
      </c>
      <c r="BA26">
        <f t="shared" si="17"/>
        <v>0</v>
      </c>
      <c r="BB26">
        <f t="shared" si="18"/>
        <v>0</v>
      </c>
      <c r="BC26">
        <f t="shared" si="19"/>
        <v>0</v>
      </c>
      <c r="BD26">
        <f t="shared" si="20"/>
        <v>71</v>
      </c>
      <c r="BE26" s="22">
        <f t="shared" ref="BE26:BR26" si="42">BD26+LARGE($AO26:$BC26,BE$4)</f>
        <v>71</v>
      </c>
      <c r="BF26" s="22">
        <f t="shared" si="42"/>
        <v>71</v>
      </c>
      <c r="BG26" s="22">
        <f t="shared" si="42"/>
        <v>71</v>
      </c>
      <c r="BH26" s="22">
        <f t="shared" si="42"/>
        <v>71</v>
      </c>
      <c r="BI26" s="22">
        <f t="shared" si="42"/>
        <v>71</v>
      </c>
      <c r="BJ26" s="22">
        <f t="shared" si="42"/>
        <v>71</v>
      </c>
      <c r="BK26" s="22">
        <f t="shared" si="42"/>
        <v>71</v>
      </c>
      <c r="BL26" s="22">
        <f t="shared" si="42"/>
        <v>71</v>
      </c>
      <c r="BM26" s="22">
        <f t="shared" si="42"/>
        <v>71</v>
      </c>
      <c r="BN26" s="22">
        <f t="shared" si="42"/>
        <v>71</v>
      </c>
      <c r="BO26" s="22">
        <f t="shared" si="42"/>
        <v>71</v>
      </c>
      <c r="BP26" s="22">
        <f t="shared" si="42"/>
        <v>71</v>
      </c>
      <c r="BQ26" s="22">
        <f t="shared" si="42"/>
        <v>71</v>
      </c>
      <c r="BR26" s="22">
        <f t="shared" si="42"/>
        <v>71</v>
      </c>
    </row>
    <row r="27" spans="1:70" ht="16.5">
      <c r="A27" s="73" t="s">
        <v>829</v>
      </c>
      <c r="B27" s="61" t="str">
        <f>IF(ISNA(VLOOKUP(A27,'Licenciés Jeunes 2023'!A:C,3,0)),"",VLOOKUP(A27,'Licenciés Jeunes 2023'!A:C,3,0))</f>
        <v>SOURY</v>
      </c>
      <c r="C27" s="32" t="str">
        <f>IF(ISNA(VLOOKUP(A27,'Licenciés Jeunes 2023'!A:C,2,0)),"",VLOOKUP(A27,'Licenciés Jeunes 2023'!A:C,2,0))</f>
        <v>Manon</v>
      </c>
      <c r="D27" s="32" t="str">
        <f>IF(ISNA(VLOOKUP(A27,'Licenciés Jeunes 2023'!A:F,6,0)),"",VLOOKUP(A27,'Licenciés Jeunes 2023'!A:F,6,0))</f>
        <v>VENDOME TRIATHLON</v>
      </c>
      <c r="E27" s="6">
        <v>25</v>
      </c>
      <c r="F27" s="2">
        <v>68</v>
      </c>
      <c r="G27" s="4"/>
      <c r="H27" s="2">
        <f>IF(G$2="Bike &amp; Run",IF(ISNA(VLOOKUP(G27,Paramètres!$B$3:$C$56,2,FALSE)),0,VLOOKUP(G27,Paramètres!$B$3:$C$56,2,FALSE)*Paramètres!$K$4),IF(OR(G27="",OR($D27="",$D27="NL",$D27="HORS LIGUE")),0,VLOOKUP(IF(OR(G27="",OR($D27="",$D27="NL",$D27="HORS LIGUE")),"",COUNTIFS($D$5:$D$72,"&lt;&gt;"&amp;"",$D$5:$D$72,"&lt;&gt;"&amp;"NL",$D$5:$D$72,"&lt;&gt;"&amp;"HORS LIGUE",G$5:G$72,"&lt;"&amp;G27)+1),Paramètres!$B$3:$C$56,2,FALSE)*Paramètres!$K$4))</f>
        <v>0</v>
      </c>
      <c r="I27" s="36"/>
      <c r="J27" s="2">
        <f>IF(I$2="Bike &amp; Run",IF(ISNA(VLOOKUP(I27,Paramètres!$B$3:$C$56,2,FALSE)),0,VLOOKUP(I27,Paramètres!$B$3:$C$56,2,FALSE)*Paramètres!$K$5),IF(OR(I27="",OR($D27="",$D27="NL",$D27="HORS LIGUE")),0,VLOOKUP(IF(OR(I27="",OR($D27="",$D27="NL",$D27="HORS LIGUE")),"",COUNTIFS($D$5:$D$72,"&lt;&gt;"&amp;"",$D$5:$D$72,"&lt;&gt;"&amp;"NL",$D$5:$D$72,"&lt;&gt;"&amp;"HORS LIGUE",I$5:I$72,"&lt;"&amp;I27)+1),Paramètres!$B$3:$C$56,2,FALSE)*Paramètres!$K$5))</f>
        <v>0</v>
      </c>
      <c r="K27" s="4"/>
      <c r="L27" s="2">
        <f>IF(K$2="Bike &amp; Run",IF(ISNA(VLOOKUP(K27,Paramètres!$B$3:$C$56,2,FALSE)),0,VLOOKUP(K27,Paramètres!$B$3:$C$56,2,FALSE)*Paramètres!$K$6),IF(OR(K27="",OR($D27="",$D27="NL",$D27="HORS LIGUE")),0,VLOOKUP(IF(OR(K27="",OR($D27="",$D27="NL",$D27="HORS LIGUE")),"",COUNTIFS($D$5:$D$72,"&lt;&gt;"&amp;"",$D$5:$D$72,"&lt;&gt;"&amp;"NL",$D$5:$D$72,"&lt;&gt;"&amp;"HORS LIGUE",K$5:K$72,"&lt;"&amp;K27)+1),Paramètres!$B$3:$C$56,2,FALSE)*Paramètres!$K$6))</f>
        <v>0</v>
      </c>
      <c r="M27" s="4"/>
      <c r="N27" s="2">
        <f>IF(M$2="Bike &amp; Run",IF(ISNA(VLOOKUP(M27,Paramètres!$B$3:$C$56,2,FALSE)),0,VLOOKUP(M27,Paramètres!$B$3:$C$56,2,FALSE)*Paramètres!$K$7),IF(OR(M27="",OR($D27="",$D27="NL",$D27="HORS LIGUE")),0,VLOOKUP(IF(OR(M27="",OR($D27="",$D27="NL",$D27="HORS LIGUE")),"",COUNTIFS($D$5:$D$72,"&lt;&gt;"&amp;"",$D$5:$D$72,"&lt;&gt;"&amp;"NL",$D$5:$D$72,"&lt;&gt;"&amp;"HORS LIGUE",M$5:M$72,"&lt;"&amp;M27)+1),Paramètres!$B$3:$C$56,2,FALSE)*Paramètres!$K$7))</f>
        <v>0</v>
      </c>
      <c r="O27" s="46"/>
      <c r="P27" s="2">
        <f>IF(O$2="Bike &amp; Run",IF(ISNA(VLOOKUP(O27,Paramètres!$B$3:$C$56,2,FALSE)),0,VLOOKUP(O27,Paramètres!$B$3:$C$56,2,FALSE)*Paramètres!$K$8),IF(OR(O27="",OR($D27="",$D27="NL",$D27="HORS LIGUE")),0,VLOOKUP(IF(OR(O27="",OR($D27="",$D27="NL",$D27="HORS LIGUE")),"",COUNTIFS($D$5:$D$72,"&lt;&gt;"&amp;"",$D$5:$D$72,"&lt;&gt;"&amp;"NL",$D$5:$D$72,"&lt;&gt;"&amp;"HORS LIGUE",O$5:O$72,"&lt;"&amp;O27)+1),Paramètres!$B$3:$C$56,2,FALSE)*Paramètres!$K$8))</f>
        <v>0</v>
      </c>
      <c r="Q27" s="46"/>
      <c r="R27" s="2">
        <f>IF(Q$2="Bike &amp; Run",IF(ISNA(VLOOKUP(Q27,Paramètres!$B$3:$C$56,2,FALSE)),0,VLOOKUP(Q27,Paramètres!$B$3:$C$56,2,FALSE)*Paramètres!$K$9),IF(OR(Q27="",OR($D27="",$D27="NL",$D27="HORS LIGUE")),0,VLOOKUP(IF(OR(Q27="",OR($D27="",$D27="NL",$D27="HORS LIGUE")),"",COUNTIFS($D$5:$D$72,"&lt;&gt;"&amp;"",$D$5:$D$72,"&lt;&gt;"&amp;"NL",$D$5:$D$72,"&lt;&gt;"&amp;"HORS LIGUE",Q$5:Q$72,"&lt;"&amp;Q27)+1),Paramètres!$B$3:$C$56,2,FALSE)*Paramètres!$K$9))</f>
        <v>0</v>
      </c>
      <c r="S27" s="46"/>
      <c r="T27" s="2">
        <f>IF(S$2="Bike &amp; Run",IF(ISNA(VLOOKUP(S27,Paramètres!$B$3:$C$56,2,FALSE)),0,VLOOKUP(S27,Paramètres!$B$3:$C$56,2,FALSE)*Paramètres!$K$10),IF(OR(S27="",OR($D27="",$D27="NL",$D27="HORS LIGUE")),0,VLOOKUP(IF(OR(S27="",OR($D27="",$D27="NL",$D27="HORS LIGUE")),"",COUNTIFS($D$5:$D$72,"&lt;&gt;"&amp;"",$D$5:$D$72,"&lt;&gt;"&amp;"NL",$D$5:$D$72,"&lt;&gt;"&amp;"HORS LIGUE",S$5:S$72,"&lt;"&amp;S27)+1),Paramètres!$B$3:$C$56,2,FALSE)*Paramètres!$K$10))</f>
        <v>0</v>
      </c>
      <c r="U27" s="46"/>
      <c r="V27" s="2">
        <f>IF(U$2="Bike &amp; Run",IF(ISNA(VLOOKUP(U27,Paramètres!$B$3:$C$56,2,FALSE)),0,VLOOKUP(U27,Paramètres!$B$3:$C$56,2,FALSE)*Paramètres!$K$11),IF(OR(U27="",OR($D27="",$D27="NL",$D27="HORS LIGUE")),0,VLOOKUP(IF(OR(U27="",OR($D27="",$D27="NL",$D27="HORS LIGUE")),"",COUNTIFS($D$5:$D$72,"&lt;&gt;"&amp;"",$D$5:$D$72,"&lt;&gt;"&amp;"NL",$D$5:$D$72,"&lt;&gt;"&amp;"HORS LIGUE",U$5:U$72,"&lt;"&amp;U27)+1),Paramètres!$B$3:$C$56,2,FALSE)*Paramètres!$K$11))</f>
        <v>0</v>
      </c>
      <c r="W27" s="46"/>
      <c r="X27" s="2">
        <f>IF(W$2="Bike &amp; Run",IF(ISNA(VLOOKUP(W27,Paramètres!$B$3:$C$56,2,FALSE)),0,VLOOKUP(W27,Paramètres!$B$3:$C$56,2,FALSE)*Paramètres!$K$12),IF(OR(W27="",OR($D27="",$D27="NL",$D27="HORS LIGUE")),0,VLOOKUP(IF(OR(W27="",OR($D27="",$D27="NL",$D27="HORS LIGUE")),"",COUNTIFS($D$5:$D$72,"&lt;&gt;"&amp;"",$D$5:$D$72,"&lt;&gt;"&amp;"NL",$D$5:$D$72,"&lt;&gt;"&amp;"HORS LIGUE",W$5:W$72,"&lt;"&amp;W27)+1),Paramètres!$B$3:$C$56,2,FALSE)*Paramètres!$K$12))</f>
        <v>0</v>
      </c>
      <c r="Y27" s="46"/>
      <c r="Z27" s="2">
        <f>IF(Y$2="Bike &amp; Run",IF(ISNA(VLOOKUP(Y27,Paramètres!$B$3:$C$56,2,FALSE)),0,VLOOKUP(Y27,Paramètres!$B$3:$C$56,2,FALSE)*Paramètres!$K$13),IF(OR(Y27="",OR($D27="",$D27="NL",$D27="HORS LIGUE")),0,VLOOKUP(IF(OR(Y27="",OR($D27="",$D27="NL",$D27="HORS LIGUE")),"",COUNTIFS($D$5:$D$72,"&lt;&gt;"&amp;"",$D$5:$D$72,"&lt;&gt;"&amp;"NL",$D$5:$D$72,"&lt;&gt;"&amp;"HORS LIGUE",Y$5:Y$72,"&lt;"&amp;Y27)+1),Paramètres!$B$3:$C$56,2,FALSE)*Paramètres!$K$13))</f>
        <v>0</v>
      </c>
      <c r="AA27" s="46"/>
      <c r="AB27" s="2">
        <f>IF(AA$2="Bike &amp; Run",IF(ISNA(VLOOKUP(AA27,Paramètres!$B$3:$C$56,2,FALSE)),0,VLOOKUP(AA27,Paramètres!$B$3:$C$56,2,FALSE)*Paramètres!$K$14),IF(OR(AA27="",OR($D27="",$D27="NL",$D27="HORS LIGUE")),0,VLOOKUP(IF(OR(AA27="",OR($D27="",$D27="NL",$D27="HORS LIGUE")),"",COUNTIFS($D$5:$D$72,"&lt;&gt;"&amp;"",$D$5:$D$72,"&lt;&gt;"&amp;"NL",$D$5:$D$72,"&lt;&gt;"&amp;"HORS LIGUE",AA$5:AA$72,"&lt;"&amp;AA27)+1),Paramètres!$B$3:$C$56,2,FALSE)*Paramètres!$K$14))</f>
        <v>0</v>
      </c>
      <c r="AC27" s="46"/>
      <c r="AD27" s="2">
        <f>IF(AC$2="Bike &amp; Run",IF(ISNA(VLOOKUP(AC27,Paramètres!$B$3:$C$56,2,FALSE)),0,VLOOKUP(AC27,Paramètres!$B$3:$C$56,2,FALSE)*Paramètres!$K$15),IF(OR(AC27="",OR($D27="",$D27="NL",$D27="HORS LIGUE")),0,VLOOKUP(IF(OR(AC27="",OR($D27="",$D27="NL",$D27="HORS LIGUE")),"",COUNTIFS($D$5:$D$72,"&lt;&gt;"&amp;"",$D$5:$D$72,"&lt;&gt;"&amp;"NL",$D$5:$D$72,"&lt;&gt;"&amp;"HORS LIGUE",AC$5:AC$72,"&lt;"&amp;AC27)+1),Paramètres!$B$3:$C$56,2,FALSE)*Paramètres!$K$15))</f>
        <v>0</v>
      </c>
      <c r="AE27" s="46"/>
      <c r="AF27" s="2">
        <f>IF(AE$2="Bike &amp; Run",IF(ISNA(VLOOKUP(AE27,Paramètres!$B$3:$C$56,2,FALSE)),0,VLOOKUP(AE27,Paramètres!$B$3:$C$56,2,FALSE)*Paramètres!$K$16),IF(OR(AE27="",OR($D27="",$D27="NL",$D27="HORS LIGUE")),0,VLOOKUP(IF(OR(AE27="",OR($D27="",$D27="NL",$D27="HORS LIGUE")),"",COUNTIFS($D$5:$D$72,"&lt;&gt;"&amp;"",$D$5:$D$72,"&lt;&gt;"&amp;"NL",$D$5:$D$72,"&lt;&gt;"&amp;"HORS LIGUE",AE$5:AE$72,"&lt;"&amp;AE27)+1),Paramètres!$B$3:$C$56,2,FALSE)*Paramètres!$K$16))</f>
        <v>0</v>
      </c>
      <c r="AG27" s="46"/>
      <c r="AH27" s="2">
        <f>IF(AG$2="Bike &amp; Run",IF(ISNA(VLOOKUP(AG27,Paramètres!$B$3:$C$56,2,FALSE)),0,VLOOKUP(AG27,Paramètres!$B$3:$C$56,2,FALSE)*Paramètres!$K$17),IF(OR(AG27="",OR($D27="",$D27="NL",$D27="HORS LIGUE")),0,VLOOKUP(IF(OR(AG27="",OR($D27="",$D27="NL",$D27="HORS LIGUE")),"",COUNTIFS($D$5:$D$72,"&lt;&gt;"&amp;"",$D$5:$D$72,"&lt;&gt;"&amp;"NL",$D$5:$D$72,"&lt;&gt;"&amp;"HORS LIGUE",AG$5:AG$72,"&lt;"&amp;AG27)+1),Paramètres!$B$3:$C$56,2,FALSE)*Paramètres!$K$17))</f>
        <v>0</v>
      </c>
      <c r="AI27" s="40">
        <f t="shared" si="0"/>
        <v>68</v>
      </c>
      <c r="AJ27" s="3">
        <f t="shared" si="1"/>
        <v>23</v>
      </c>
      <c r="AK27" s="5">
        <f t="shared" si="2"/>
        <v>1</v>
      </c>
      <c r="AL27" s="41">
        <f t="shared" si="3"/>
        <v>68</v>
      </c>
      <c r="AM27" s="33">
        <f t="shared" si="4"/>
        <v>23</v>
      </c>
      <c r="AO27" s="22">
        <f t="shared" si="5"/>
        <v>68</v>
      </c>
      <c r="AP27">
        <f t="shared" si="6"/>
        <v>0</v>
      </c>
      <c r="AQ27">
        <f t="shared" si="7"/>
        <v>0</v>
      </c>
      <c r="AR27">
        <f t="shared" si="8"/>
        <v>0</v>
      </c>
      <c r="AS27">
        <f t="shared" si="9"/>
        <v>0</v>
      </c>
      <c r="AT27">
        <f t="shared" si="10"/>
        <v>0</v>
      </c>
      <c r="AU27">
        <f t="shared" si="11"/>
        <v>0</v>
      </c>
      <c r="AV27">
        <f t="shared" si="12"/>
        <v>0</v>
      </c>
      <c r="AW27">
        <f t="shared" si="13"/>
        <v>0</v>
      </c>
      <c r="AX27">
        <f t="shared" si="14"/>
        <v>0</v>
      </c>
      <c r="AY27">
        <f t="shared" si="15"/>
        <v>0</v>
      </c>
      <c r="AZ27">
        <f t="shared" si="16"/>
        <v>0</v>
      </c>
      <c r="BA27">
        <f t="shared" si="17"/>
        <v>0</v>
      </c>
      <c r="BB27">
        <f t="shared" si="18"/>
        <v>0</v>
      </c>
      <c r="BC27">
        <f t="shared" si="19"/>
        <v>0</v>
      </c>
      <c r="BD27">
        <f t="shared" si="20"/>
        <v>68</v>
      </c>
      <c r="BE27" s="22">
        <f t="shared" ref="BE27:BR27" si="43">BD27+LARGE($AO27:$BC27,BE$4)</f>
        <v>68</v>
      </c>
      <c r="BF27" s="22">
        <f t="shared" si="43"/>
        <v>68</v>
      </c>
      <c r="BG27" s="22">
        <f t="shared" si="43"/>
        <v>68</v>
      </c>
      <c r="BH27" s="22">
        <f t="shared" si="43"/>
        <v>68</v>
      </c>
      <c r="BI27" s="22">
        <f t="shared" si="43"/>
        <v>68</v>
      </c>
      <c r="BJ27" s="22">
        <f t="shared" si="43"/>
        <v>68</v>
      </c>
      <c r="BK27" s="22">
        <f t="shared" si="43"/>
        <v>68</v>
      </c>
      <c r="BL27" s="22">
        <f t="shared" si="43"/>
        <v>68</v>
      </c>
      <c r="BM27" s="22">
        <f t="shared" si="43"/>
        <v>68</v>
      </c>
      <c r="BN27" s="22">
        <f t="shared" si="43"/>
        <v>68</v>
      </c>
      <c r="BO27" s="22">
        <f t="shared" si="43"/>
        <v>68</v>
      </c>
      <c r="BP27" s="22">
        <f t="shared" si="43"/>
        <v>68</v>
      </c>
      <c r="BQ27" s="22">
        <f t="shared" si="43"/>
        <v>68</v>
      </c>
      <c r="BR27" s="22">
        <f t="shared" si="43"/>
        <v>68</v>
      </c>
    </row>
    <row r="28" spans="1:70" ht="16.5">
      <c r="A28" s="73" t="s">
        <v>1064</v>
      </c>
      <c r="B28" s="61" t="str">
        <f>IF(ISNA(VLOOKUP(A28,'Licenciés Jeunes 2023'!A:C,3,0)),"",VLOOKUP(A28,'Licenciés Jeunes 2023'!A:C,3,0))</f>
        <v>CHEVALLIER</v>
      </c>
      <c r="C28" s="32" t="str">
        <f>IF(ISNA(VLOOKUP(A28,'Licenciés Jeunes 2023'!A:C,2,0)),"",VLOOKUP(A28,'Licenciés Jeunes 2023'!A:C,2,0))</f>
        <v>Liza</v>
      </c>
      <c r="D28" s="32" t="str">
        <f>IF(ISNA(VLOOKUP(A28,'Licenciés Jeunes 2023'!A:F,6,0)),"",VLOOKUP(A28,'Licenciés Jeunes 2023'!A:F,6,0))</f>
        <v>T.C. JOUE LES TOURS</v>
      </c>
      <c r="E28" s="6">
        <v>22</v>
      </c>
      <c r="F28" s="2">
        <v>61</v>
      </c>
      <c r="G28" s="4"/>
      <c r="H28" s="2">
        <f>IF(G$2="Bike &amp; Run",IF(ISNA(VLOOKUP(G28,Paramètres!$B$3:$C$56,2,FALSE)),0,VLOOKUP(G28,Paramètres!$B$3:$C$56,2,FALSE)*Paramètres!$K$4),IF(OR(G28="",OR($D28="",$D28="NL",$D28="HORS LIGUE")),0,VLOOKUP(IF(OR(G28="",OR($D28="",$D28="NL",$D28="HORS LIGUE")),"",COUNTIFS($D$5:$D$72,"&lt;&gt;"&amp;"",$D$5:$D$72,"&lt;&gt;"&amp;"NL",$D$5:$D$72,"&lt;&gt;"&amp;"HORS LIGUE",G$5:G$72,"&lt;"&amp;G28)+1),Paramètres!$B$3:$C$56,2,FALSE)*Paramètres!$K$4))</f>
        <v>0</v>
      </c>
      <c r="I28" s="36"/>
      <c r="J28" s="2">
        <f>IF(I$2="Bike &amp; Run",IF(ISNA(VLOOKUP(I28,Paramètres!$B$3:$C$56,2,FALSE)),0,VLOOKUP(I28,Paramètres!$B$3:$C$56,2,FALSE)*Paramètres!$K$5),IF(OR(I28="",OR($D28="",$D28="NL",$D28="HORS LIGUE")),0,VLOOKUP(IF(OR(I28="",OR($D28="",$D28="NL",$D28="HORS LIGUE")),"",COUNTIFS($D$5:$D$72,"&lt;&gt;"&amp;"",$D$5:$D$72,"&lt;&gt;"&amp;"NL",$D$5:$D$72,"&lt;&gt;"&amp;"HORS LIGUE",I$5:I$72,"&lt;"&amp;I28)+1),Paramètres!$B$3:$C$56,2,FALSE)*Paramètres!$K$5))</f>
        <v>0</v>
      </c>
      <c r="K28" s="4"/>
      <c r="L28" s="2">
        <f>IF(K$2="Bike &amp; Run",IF(ISNA(VLOOKUP(K28,Paramètres!$B$3:$C$56,2,FALSE)),0,VLOOKUP(K28,Paramètres!$B$3:$C$56,2,FALSE)*Paramètres!$K$6),IF(OR(K28="",OR($D28="",$D28="NL",$D28="HORS LIGUE")),0,VLOOKUP(IF(OR(K28="",OR($D28="",$D28="NL",$D28="HORS LIGUE")),"",COUNTIFS($D$5:$D$72,"&lt;&gt;"&amp;"",$D$5:$D$72,"&lt;&gt;"&amp;"NL",$D$5:$D$72,"&lt;&gt;"&amp;"HORS LIGUE",K$5:K$72,"&lt;"&amp;K28)+1),Paramètres!$B$3:$C$56,2,FALSE)*Paramètres!$K$6))</f>
        <v>0</v>
      </c>
      <c r="M28" s="4"/>
      <c r="N28" s="2">
        <f>IF(M$2="Bike &amp; Run",IF(ISNA(VLOOKUP(M28,Paramètres!$B$3:$C$56,2,FALSE)),0,VLOOKUP(M28,Paramètres!$B$3:$C$56,2,FALSE)*Paramètres!$K$7),IF(OR(M28="",OR($D28="",$D28="NL",$D28="HORS LIGUE")),0,VLOOKUP(IF(OR(M28="",OR($D28="",$D28="NL",$D28="HORS LIGUE")),"",COUNTIFS($D$5:$D$72,"&lt;&gt;"&amp;"",$D$5:$D$72,"&lt;&gt;"&amp;"NL",$D$5:$D$72,"&lt;&gt;"&amp;"HORS LIGUE",M$5:M$72,"&lt;"&amp;M28)+1),Paramètres!$B$3:$C$56,2,FALSE)*Paramètres!$K$7))</f>
        <v>0</v>
      </c>
      <c r="O28" s="46"/>
      <c r="P28" s="2">
        <f>IF(O$2="Bike &amp; Run",IF(ISNA(VLOOKUP(O28,Paramètres!$B$3:$C$56,2,FALSE)),0,VLOOKUP(O28,Paramètres!$B$3:$C$56,2,FALSE)*Paramètres!$K$8),IF(OR(O28="",OR($D28="",$D28="NL",$D28="HORS LIGUE")),0,VLOOKUP(IF(OR(O28="",OR($D28="",$D28="NL",$D28="HORS LIGUE")),"",COUNTIFS($D$5:$D$72,"&lt;&gt;"&amp;"",$D$5:$D$72,"&lt;&gt;"&amp;"NL",$D$5:$D$72,"&lt;&gt;"&amp;"HORS LIGUE",O$5:O$72,"&lt;"&amp;O28)+1),Paramètres!$B$3:$C$56,2,FALSE)*Paramètres!$K$8))</f>
        <v>0</v>
      </c>
      <c r="Q28" s="46"/>
      <c r="R28" s="2">
        <f>IF(Q$2="Bike &amp; Run",IF(ISNA(VLOOKUP(Q28,Paramètres!$B$3:$C$56,2,FALSE)),0,VLOOKUP(Q28,Paramètres!$B$3:$C$56,2,FALSE)*Paramètres!$K$9),IF(OR(Q28="",OR($D28="",$D28="NL",$D28="HORS LIGUE")),0,VLOOKUP(IF(OR(Q28="",OR($D28="",$D28="NL",$D28="HORS LIGUE")),"",COUNTIFS($D$5:$D$72,"&lt;&gt;"&amp;"",$D$5:$D$72,"&lt;&gt;"&amp;"NL",$D$5:$D$72,"&lt;&gt;"&amp;"HORS LIGUE",Q$5:Q$72,"&lt;"&amp;Q28)+1),Paramètres!$B$3:$C$56,2,FALSE)*Paramètres!$K$9))</f>
        <v>0</v>
      </c>
      <c r="S28" s="46"/>
      <c r="T28" s="2">
        <f>IF(S$2="Bike &amp; Run",IF(ISNA(VLOOKUP(S28,Paramètres!$B$3:$C$56,2,FALSE)),0,VLOOKUP(S28,Paramètres!$B$3:$C$56,2,FALSE)*Paramètres!$K$10),IF(OR(S28="",OR($D28="",$D28="NL",$D28="HORS LIGUE")),0,VLOOKUP(IF(OR(S28="",OR($D28="",$D28="NL",$D28="HORS LIGUE")),"",COUNTIFS($D$5:$D$72,"&lt;&gt;"&amp;"",$D$5:$D$72,"&lt;&gt;"&amp;"NL",$D$5:$D$72,"&lt;&gt;"&amp;"HORS LIGUE",S$5:S$72,"&lt;"&amp;S28)+1),Paramètres!$B$3:$C$56,2,FALSE)*Paramètres!$K$10))</f>
        <v>0</v>
      </c>
      <c r="U28" s="46"/>
      <c r="V28" s="2">
        <f>IF(U$2="Bike &amp; Run",IF(ISNA(VLOOKUP(U28,Paramètres!$B$3:$C$56,2,FALSE)),0,VLOOKUP(U28,Paramètres!$B$3:$C$56,2,FALSE)*Paramètres!$K$11),IF(OR(U28="",OR($D28="",$D28="NL",$D28="HORS LIGUE")),0,VLOOKUP(IF(OR(U28="",OR($D28="",$D28="NL",$D28="HORS LIGUE")),"",COUNTIFS($D$5:$D$72,"&lt;&gt;"&amp;"",$D$5:$D$72,"&lt;&gt;"&amp;"NL",$D$5:$D$72,"&lt;&gt;"&amp;"HORS LIGUE",U$5:U$72,"&lt;"&amp;U28)+1),Paramètres!$B$3:$C$56,2,FALSE)*Paramètres!$K$11))</f>
        <v>0</v>
      </c>
      <c r="W28" s="46"/>
      <c r="X28" s="2">
        <f>IF(W$2="Bike &amp; Run",IF(ISNA(VLOOKUP(W28,Paramètres!$B$3:$C$56,2,FALSE)),0,VLOOKUP(W28,Paramètres!$B$3:$C$56,2,FALSE)*Paramètres!$K$12),IF(OR(W28="",OR($D28="",$D28="NL",$D28="HORS LIGUE")),0,VLOOKUP(IF(OR(W28="",OR($D28="",$D28="NL",$D28="HORS LIGUE")),"",COUNTIFS($D$5:$D$72,"&lt;&gt;"&amp;"",$D$5:$D$72,"&lt;&gt;"&amp;"NL",$D$5:$D$72,"&lt;&gt;"&amp;"HORS LIGUE",W$5:W$72,"&lt;"&amp;W28)+1),Paramètres!$B$3:$C$56,2,FALSE)*Paramètres!$K$12))</f>
        <v>0</v>
      </c>
      <c r="Y28" s="46"/>
      <c r="Z28" s="2">
        <f>IF(Y$2="Bike &amp; Run",IF(ISNA(VLOOKUP(Y28,Paramètres!$B$3:$C$56,2,FALSE)),0,VLOOKUP(Y28,Paramètres!$B$3:$C$56,2,FALSE)*Paramètres!$K$13),IF(OR(Y28="",OR($D28="",$D28="NL",$D28="HORS LIGUE")),0,VLOOKUP(IF(OR(Y28="",OR($D28="",$D28="NL",$D28="HORS LIGUE")),"",COUNTIFS($D$5:$D$72,"&lt;&gt;"&amp;"",$D$5:$D$72,"&lt;&gt;"&amp;"NL",$D$5:$D$72,"&lt;&gt;"&amp;"HORS LIGUE",Y$5:Y$72,"&lt;"&amp;Y28)+1),Paramètres!$B$3:$C$56,2,FALSE)*Paramètres!$K$13))</f>
        <v>0</v>
      </c>
      <c r="AA28" s="46"/>
      <c r="AB28" s="2">
        <f>IF(AA$2="Bike &amp; Run",IF(ISNA(VLOOKUP(AA28,Paramètres!$B$3:$C$56,2,FALSE)),0,VLOOKUP(AA28,Paramètres!$B$3:$C$56,2,FALSE)*Paramètres!$K$14),IF(OR(AA28="",OR($D28="",$D28="NL",$D28="HORS LIGUE")),0,VLOOKUP(IF(OR(AA28="",OR($D28="",$D28="NL",$D28="HORS LIGUE")),"",COUNTIFS($D$5:$D$72,"&lt;&gt;"&amp;"",$D$5:$D$72,"&lt;&gt;"&amp;"NL",$D$5:$D$72,"&lt;&gt;"&amp;"HORS LIGUE",AA$5:AA$72,"&lt;"&amp;AA28)+1),Paramètres!$B$3:$C$56,2,FALSE)*Paramètres!$K$14))</f>
        <v>0</v>
      </c>
      <c r="AC28" s="46"/>
      <c r="AD28" s="2">
        <f>IF(AC$2="Bike &amp; Run",IF(ISNA(VLOOKUP(AC28,Paramètres!$B$3:$C$56,2,FALSE)),0,VLOOKUP(AC28,Paramètres!$B$3:$C$56,2,FALSE)*Paramètres!$K$15),IF(OR(AC28="",OR($D28="",$D28="NL",$D28="HORS LIGUE")),0,VLOOKUP(IF(OR(AC28="",OR($D28="",$D28="NL",$D28="HORS LIGUE")),"",COUNTIFS($D$5:$D$72,"&lt;&gt;"&amp;"",$D$5:$D$72,"&lt;&gt;"&amp;"NL",$D$5:$D$72,"&lt;&gt;"&amp;"HORS LIGUE",AC$5:AC$72,"&lt;"&amp;AC28)+1),Paramètres!$B$3:$C$56,2,FALSE)*Paramètres!$K$15))</f>
        <v>0</v>
      </c>
      <c r="AE28" s="46"/>
      <c r="AF28" s="2">
        <f>IF(AE$2="Bike &amp; Run",IF(ISNA(VLOOKUP(AE28,Paramètres!$B$3:$C$56,2,FALSE)),0,VLOOKUP(AE28,Paramètres!$B$3:$C$56,2,FALSE)*Paramètres!$K$16),IF(OR(AE28="",OR($D28="",$D28="NL",$D28="HORS LIGUE")),0,VLOOKUP(IF(OR(AE28="",OR($D28="",$D28="NL",$D28="HORS LIGUE")),"",COUNTIFS($D$5:$D$72,"&lt;&gt;"&amp;"",$D$5:$D$72,"&lt;&gt;"&amp;"NL",$D$5:$D$72,"&lt;&gt;"&amp;"HORS LIGUE",AE$5:AE$72,"&lt;"&amp;AE28)+1),Paramètres!$B$3:$C$56,2,FALSE)*Paramètres!$K$16))</f>
        <v>0</v>
      </c>
      <c r="AG28" s="46"/>
      <c r="AH28" s="2">
        <f>IF(AG$2="Bike &amp; Run",IF(ISNA(VLOOKUP(AG28,Paramètres!$B$3:$C$56,2,FALSE)),0,VLOOKUP(AG28,Paramètres!$B$3:$C$56,2,FALSE)*Paramètres!$K$17),IF(OR(AG28="",OR($D28="",$D28="NL",$D28="HORS LIGUE")),0,VLOOKUP(IF(OR(AG28="",OR($D28="",$D28="NL",$D28="HORS LIGUE")),"",COUNTIFS($D$5:$D$72,"&lt;&gt;"&amp;"",$D$5:$D$72,"&lt;&gt;"&amp;"NL",$D$5:$D$72,"&lt;&gt;"&amp;"HORS LIGUE",AG$5:AG$72,"&lt;"&amp;AG28)+1),Paramètres!$B$3:$C$56,2,FALSE)*Paramètres!$K$17))</f>
        <v>0</v>
      </c>
      <c r="AI28" s="40">
        <f t="shared" si="0"/>
        <v>61</v>
      </c>
      <c r="AJ28" s="3">
        <f t="shared" si="1"/>
        <v>24</v>
      </c>
      <c r="AK28" s="5">
        <f t="shared" si="2"/>
        <v>1</v>
      </c>
      <c r="AL28" s="41">
        <f t="shared" si="3"/>
        <v>61</v>
      </c>
      <c r="AM28" s="33">
        <f t="shared" si="4"/>
        <v>24</v>
      </c>
      <c r="AO28" s="22">
        <f t="shared" si="5"/>
        <v>61</v>
      </c>
      <c r="AP28">
        <f t="shared" si="6"/>
        <v>0</v>
      </c>
      <c r="AQ28">
        <f t="shared" si="7"/>
        <v>0</v>
      </c>
      <c r="AR28">
        <f t="shared" si="8"/>
        <v>0</v>
      </c>
      <c r="AS28">
        <f t="shared" si="9"/>
        <v>0</v>
      </c>
      <c r="AT28">
        <f t="shared" si="10"/>
        <v>0</v>
      </c>
      <c r="AU28">
        <f t="shared" si="11"/>
        <v>0</v>
      </c>
      <c r="AV28">
        <f t="shared" si="12"/>
        <v>0</v>
      </c>
      <c r="AW28">
        <f t="shared" si="13"/>
        <v>0</v>
      </c>
      <c r="AX28">
        <f t="shared" si="14"/>
        <v>0</v>
      </c>
      <c r="AY28">
        <f t="shared" si="15"/>
        <v>0</v>
      </c>
      <c r="AZ28">
        <f t="shared" si="16"/>
        <v>0</v>
      </c>
      <c r="BA28">
        <f t="shared" si="17"/>
        <v>0</v>
      </c>
      <c r="BB28">
        <f t="shared" si="18"/>
        <v>0</v>
      </c>
      <c r="BC28">
        <f t="shared" si="19"/>
        <v>0</v>
      </c>
      <c r="BD28">
        <f t="shared" si="20"/>
        <v>61</v>
      </c>
      <c r="BE28" s="22">
        <f t="shared" ref="BE28:BR28" si="44">BD28+LARGE($AO28:$BC28,BE$4)</f>
        <v>61</v>
      </c>
      <c r="BF28" s="22">
        <f t="shared" si="44"/>
        <v>61</v>
      </c>
      <c r="BG28" s="22">
        <f t="shared" si="44"/>
        <v>61</v>
      </c>
      <c r="BH28" s="22">
        <f t="shared" si="44"/>
        <v>61</v>
      </c>
      <c r="BI28" s="22">
        <f t="shared" si="44"/>
        <v>61</v>
      </c>
      <c r="BJ28" s="22">
        <f t="shared" si="44"/>
        <v>61</v>
      </c>
      <c r="BK28" s="22">
        <f t="shared" si="44"/>
        <v>61</v>
      </c>
      <c r="BL28" s="22">
        <f t="shared" si="44"/>
        <v>61</v>
      </c>
      <c r="BM28" s="22">
        <f t="shared" si="44"/>
        <v>61</v>
      </c>
      <c r="BN28" s="22">
        <f t="shared" si="44"/>
        <v>61</v>
      </c>
      <c r="BO28" s="22">
        <f t="shared" si="44"/>
        <v>61</v>
      </c>
      <c r="BP28" s="22">
        <f t="shared" si="44"/>
        <v>61</v>
      </c>
      <c r="BQ28" s="22">
        <f t="shared" si="44"/>
        <v>61</v>
      </c>
      <c r="BR28" s="22">
        <f t="shared" si="44"/>
        <v>61</v>
      </c>
    </row>
    <row r="29" spans="1:70" ht="16.5">
      <c r="A29" s="73" t="s">
        <v>1121</v>
      </c>
      <c r="B29" s="61" t="str">
        <f>IF(ISNA(VLOOKUP(A29,'Licenciés Jeunes 2023'!A:C,3,0)),"",VLOOKUP(A29,'Licenciés Jeunes 2023'!A:C,3,0))</f>
        <v>MULLER</v>
      </c>
      <c r="C29" s="32" t="str">
        <f>IF(ISNA(VLOOKUP(A29,'Licenciés Jeunes 2023'!A:C,2,0)),"",VLOOKUP(A29,'Licenciés Jeunes 2023'!A:C,2,0))</f>
        <v>Anaelle</v>
      </c>
      <c r="D29" s="32" t="str">
        <f>IF(ISNA(VLOOKUP(A29,'Licenciés Jeunes 2023'!A:F,6,0)),"",VLOOKUP(A29,'Licenciés Jeunes 2023'!A:F,6,0))</f>
        <v>T.C. JOUE LES TOURS</v>
      </c>
      <c r="E29" s="6">
        <v>24</v>
      </c>
      <c r="F29" s="2">
        <v>59</v>
      </c>
      <c r="G29" s="4"/>
      <c r="H29" s="2">
        <f>IF(G$2="Bike &amp; Run",IF(ISNA(VLOOKUP(G29,Paramètres!$B$3:$C$56,2,FALSE)),0,VLOOKUP(G29,Paramètres!$B$3:$C$56,2,FALSE)*Paramètres!$K$4),IF(OR(G29="",OR($D29="",$D29="NL",$D29="HORS LIGUE")),0,VLOOKUP(IF(OR(G29="",OR($D29="",$D29="NL",$D29="HORS LIGUE")),"",COUNTIFS($D$5:$D$72,"&lt;&gt;"&amp;"",$D$5:$D$72,"&lt;&gt;"&amp;"NL",$D$5:$D$72,"&lt;&gt;"&amp;"HORS LIGUE",G$5:G$72,"&lt;"&amp;G29)+1),Paramètres!$B$3:$C$56,2,FALSE)*Paramètres!$K$4))</f>
        <v>0</v>
      </c>
      <c r="I29" s="36"/>
      <c r="J29" s="2">
        <f>IF(I$2="Bike &amp; Run",IF(ISNA(VLOOKUP(I29,Paramètres!$B$3:$C$56,2,FALSE)),0,VLOOKUP(I29,Paramètres!$B$3:$C$56,2,FALSE)*Paramètres!$K$5),IF(OR(I29="",OR($D29="",$D29="NL",$D29="HORS LIGUE")),0,VLOOKUP(IF(OR(I29="",OR($D29="",$D29="NL",$D29="HORS LIGUE")),"",COUNTIFS($D$5:$D$72,"&lt;&gt;"&amp;"",$D$5:$D$72,"&lt;&gt;"&amp;"NL",$D$5:$D$72,"&lt;&gt;"&amp;"HORS LIGUE",I$5:I$72,"&lt;"&amp;I29)+1),Paramètres!$B$3:$C$56,2,FALSE)*Paramètres!$K$5))</f>
        <v>0</v>
      </c>
      <c r="K29" s="4"/>
      <c r="L29" s="2">
        <f>IF(K$2="Bike &amp; Run",IF(ISNA(VLOOKUP(K29,Paramètres!$B$3:$C$56,2,FALSE)),0,VLOOKUP(K29,Paramètres!$B$3:$C$56,2,FALSE)*Paramètres!$K$6),IF(OR(K29="",OR($D29="",$D29="NL",$D29="HORS LIGUE")),0,VLOOKUP(IF(OR(K29="",OR($D29="",$D29="NL",$D29="HORS LIGUE")),"",COUNTIFS($D$5:$D$72,"&lt;&gt;"&amp;"",$D$5:$D$72,"&lt;&gt;"&amp;"NL",$D$5:$D$72,"&lt;&gt;"&amp;"HORS LIGUE",K$5:K$72,"&lt;"&amp;K29)+1),Paramètres!$B$3:$C$56,2,FALSE)*Paramètres!$K$6))</f>
        <v>0</v>
      </c>
      <c r="M29" s="4"/>
      <c r="N29" s="2">
        <f>IF(M$2="Bike &amp; Run",IF(ISNA(VLOOKUP(M29,Paramètres!$B$3:$C$56,2,FALSE)),0,VLOOKUP(M29,Paramètres!$B$3:$C$56,2,FALSE)*Paramètres!$K$7),IF(OR(M29="",OR($D29="",$D29="NL",$D29="HORS LIGUE")),0,VLOOKUP(IF(OR(M29="",OR($D29="",$D29="NL",$D29="HORS LIGUE")),"",COUNTIFS($D$5:$D$72,"&lt;&gt;"&amp;"",$D$5:$D$72,"&lt;&gt;"&amp;"NL",$D$5:$D$72,"&lt;&gt;"&amp;"HORS LIGUE",M$5:M$72,"&lt;"&amp;M29)+1),Paramètres!$B$3:$C$56,2,FALSE)*Paramètres!$K$7))</f>
        <v>0</v>
      </c>
      <c r="O29" s="46"/>
      <c r="P29" s="2">
        <f>IF(O$2="Bike &amp; Run",IF(ISNA(VLOOKUP(O29,Paramètres!$B$3:$C$56,2,FALSE)),0,VLOOKUP(O29,Paramètres!$B$3:$C$56,2,FALSE)*Paramètres!$K$8),IF(OR(O29="",OR($D29="",$D29="NL",$D29="HORS LIGUE")),0,VLOOKUP(IF(OR(O29="",OR($D29="",$D29="NL",$D29="HORS LIGUE")),"",COUNTIFS($D$5:$D$72,"&lt;&gt;"&amp;"",$D$5:$D$72,"&lt;&gt;"&amp;"NL",$D$5:$D$72,"&lt;&gt;"&amp;"HORS LIGUE",O$5:O$72,"&lt;"&amp;O29)+1),Paramètres!$B$3:$C$56,2,FALSE)*Paramètres!$K$8))</f>
        <v>0</v>
      </c>
      <c r="Q29" s="46"/>
      <c r="R29" s="2">
        <f>IF(Q$2="Bike &amp; Run",IF(ISNA(VLOOKUP(Q29,Paramètres!$B$3:$C$56,2,FALSE)),0,VLOOKUP(Q29,Paramètres!$B$3:$C$56,2,FALSE)*Paramètres!$K$9),IF(OR(Q29="",OR($D29="",$D29="NL",$D29="HORS LIGUE")),0,VLOOKUP(IF(OR(Q29="",OR($D29="",$D29="NL",$D29="HORS LIGUE")),"",COUNTIFS($D$5:$D$72,"&lt;&gt;"&amp;"",$D$5:$D$72,"&lt;&gt;"&amp;"NL",$D$5:$D$72,"&lt;&gt;"&amp;"HORS LIGUE",Q$5:Q$72,"&lt;"&amp;Q29)+1),Paramètres!$B$3:$C$56,2,FALSE)*Paramètres!$K$9))</f>
        <v>0</v>
      </c>
      <c r="S29" s="46"/>
      <c r="T29" s="2">
        <f>IF(S$2="Bike &amp; Run",IF(ISNA(VLOOKUP(S29,Paramètres!$B$3:$C$56,2,FALSE)),0,VLOOKUP(S29,Paramètres!$B$3:$C$56,2,FALSE)*Paramètres!$K$10),IF(OR(S29="",OR($D29="",$D29="NL",$D29="HORS LIGUE")),0,VLOOKUP(IF(OR(S29="",OR($D29="",$D29="NL",$D29="HORS LIGUE")),"",COUNTIFS($D$5:$D$72,"&lt;&gt;"&amp;"",$D$5:$D$72,"&lt;&gt;"&amp;"NL",$D$5:$D$72,"&lt;&gt;"&amp;"HORS LIGUE",S$5:S$72,"&lt;"&amp;S29)+1),Paramètres!$B$3:$C$56,2,FALSE)*Paramètres!$K$10))</f>
        <v>0</v>
      </c>
      <c r="U29" s="46"/>
      <c r="V29" s="2">
        <f>IF(U$2="Bike &amp; Run",IF(ISNA(VLOOKUP(U29,Paramètres!$B$3:$C$56,2,FALSE)),0,VLOOKUP(U29,Paramètres!$B$3:$C$56,2,FALSE)*Paramètres!$K$11),IF(OR(U29="",OR($D29="",$D29="NL",$D29="HORS LIGUE")),0,VLOOKUP(IF(OR(U29="",OR($D29="",$D29="NL",$D29="HORS LIGUE")),"",COUNTIFS($D$5:$D$72,"&lt;&gt;"&amp;"",$D$5:$D$72,"&lt;&gt;"&amp;"NL",$D$5:$D$72,"&lt;&gt;"&amp;"HORS LIGUE",U$5:U$72,"&lt;"&amp;U29)+1),Paramètres!$B$3:$C$56,2,FALSE)*Paramètres!$K$11))</f>
        <v>0</v>
      </c>
      <c r="W29" s="46"/>
      <c r="X29" s="2">
        <f>IF(W$2="Bike &amp; Run",IF(ISNA(VLOOKUP(W29,Paramètres!$B$3:$C$56,2,FALSE)),0,VLOOKUP(W29,Paramètres!$B$3:$C$56,2,FALSE)*Paramètres!$K$12),IF(OR(W29="",OR($D29="",$D29="NL",$D29="HORS LIGUE")),0,VLOOKUP(IF(OR(W29="",OR($D29="",$D29="NL",$D29="HORS LIGUE")),"",COUNTIFS($D$5:$D$72,"&lt;&gt;"&amp;"",$D$5:$D$72,"&lt;&gt;"&amp;"NL",$D$5:$D$72,"&lt;&gt;"&amp;"HORS LIGUE",W$5:W$72,"&lt;"&amp;W29)+1),Paramètres!$B$3:$C$56,2,FALSE)*Paramètres!$K$12))</f>
        <v>0</v>
      </c>
      <c r="Y29" s="46"/>
      <c r="Z29" s="2">
        <f>IF(Y$2="Bike &amp; Run",IF(ISNA(VLOOKUP(Y29,Paramètres!$B$3:$C$56,2,FALSE)),0,VLOOKUP(Y29,Paramètres!$B$3:$C$56,2,FALSE)*Paramètres!$K$13),IF(OR(Y29="",OR($D29="",$D29="NL",$D29="HORS LIGUE")),0,VLOOKUP(IF(OR(Y29="",OR($D29="",$D29="NL",$D29="HORS LIGUE")),"",COUNTIFS($D$5:$D$72,"&lt;&gt;"&amp;"",$D$5:$D$72,"&lt;&gt;"&amp;"NL",$D$5:$D$72,"&lt;&gt;"&amp;"HORS LIGUE",Y$5:Y$72,"&lt;"&amp;Y29)+1),Paramètres!$B$3:$C$56,2,FALSE)*Paramètres!$K$13))</f>
        <v>0</v>
      </c>
      <c r="AA29" s="46"/>
      <c r="AB29" s="2">
        <f>IF(AA$2="Bike &amp; Run",IF(ISNA(VLOOKUP(AA29,Paramètres!$B$3:$C$56,2,FALSE)),0,VLOOKUP(AA29,Paramètres!$B$3:$C$56,2,FALSE)*Paramètres!$K$14),IF(OR(AA29="",OR($D29="",$D29="NL",$D29="HORS LIGUE")),0,VLOOKUP(IF(OR(AA29="",OR($D29="",$D29="NL",$D29="HORS LIGUE")),"",COUNTIFS($D$5:$D$72,"&lt;&gt;"&amp;"",$D$5:$D$72,"&lt;&gt;"&amp;"NL",$D$5:$D$72,"&lt;&gt;"&amp;"HORS LIGUE",AA$5:AA$72,"&lt;"&amp;AA29)+1),Paramètres!$B$3:$C$56,2,FALSE)*Paramètres!$K$14))</f>
        <v>0</v>
      </c>
      <c r="AC29" s="46"/>
      <c r="AD29" s="2">
        <f>IF(AC$2="Bike &amp; Run",IF(ISNA(VLOOKUP(AC29,Paramètres!$B$3:$C$56,2,FALSE)),0,VLOOKUP(AC29,Paramètres!$B$3:$C$56,2,FALSE)*Paramètres!$K$15),IF(OR(AC29="",OR($D29="",$D29="NL",$D29="HORS LIGUE")),0,VLOOKUP(IF(OR(AC29="",OR($D29="",$D29="NL",$D29="HORS LIGUE")),"",COUNTIFS($D$5:$D$72,"&lt;&gt;"&amp;"",$D$5:$D$72,"&lt;&gt;"&amp;"NL",$D$5:$D$72,"&lt;&gt;"&amp;"HORS LIGUE",AC$5:AC$72,"&lt;"&amp;AC29)+1),Paramètres!$B$3:$C$56,2,FALSE)*Paramètres!$K$15))</f>
        <v>0</v>
      </c>
      <c r="AE29" s="46"/>
      <c r="AF29" s="2">
        <f>IF(AE$2="Bike &amp; Run",IF(ISNA(VLOOKUP(AE29,Paramètres!$B$3:$C$56,2,FALSE)),0,VLOOKUP(AE29,Paramètres!$B$3:$C$56,2,FALSE)*Paramètres!$K$16),IF(OR(AE29="",OR($D29="",$D29="NL",$D29="HORS LIGUE")),0,VLOOKUP(IF(OR(AE29="",OR($D29="",$D29="NL",$D29="HORS LIGUE")),"",COUNTIFS($D$5:$D$72,"&lt;&gt;"&amp;"",$D$5:$D$72,"&lt;&gt;"&amp;"NL",$D$5:$D$72,"&lt;&gt;"&amp;"HORS LIGUE",AE$5:AE$72,"&lt;"&amp;AE29)+1),Paramètres!$B$3:$C$56,2,FALSE)*Paramètres!$K$16))</f>
        <v>0</v>
      </c>
      <c r="AG29" s="46"/>
      <c r="AH29" s="2">
        <f>IF(AG$2="Bike &amp; Run",IF(ISNA(VLOOKUP(AG29,Paramètres!$B$3:$C$56,2,FALSE)),0,VLOOKUP(AG29,Paramètres!$B$3:$C$56,2,FALSE)*Paramètres!$K$17),IF(OR(AG29="",OR($D29="",$D29="NL",$D29="HORS LIGUE")),0,VLOOKUP(IF(OR(AG29="",OR($D29="",$D29="NL",$D29="HORS LIGUE")),"",COUNTIFS($D$5:$D$72,"&lt;&gt;"&amp;"",$D$5:$D$72,"&lt;&gt;"&amp;"NL",$D$5:$D$72,"&lt;&gt;"&amp;"HORS LIGUE",AG$5:AG$72,"&lt;"&amp;AG29)+1),Paramètres!$B$3:$C$56,2,FALSE)*Paramètres!$K$17))</f>
        <v>0</v>
      </c>
      <c r="AI29" s="40">
        <f t="shared" si="0"/>
        <v>59</v>
      </c>
      <c r="AJ29" s="3">
        <f t="shared" si="1"/>
        <v>25</v>
      </c>
      <c r="AK29" s="5">
        <f t="shared" si="2"/>
        <v>1</v>
      </c>
      <c r="AL29" s="41">
        <f t="shared" si="3"/>
        <v>59</v>
      </c>
      <c r="AM29" s="33">
        <f t="shared" si="4"/>
        <v>25</v>
      </c>
      <c r="AO29" s="22">
        <f t="shared" si="5"/>
        <v>59</v>
      </c>
      <c r="AP29">
        <f t="shared" si="6"/>
        <v>0</v>
      </c>
      <c r="AQ29">
        <f t="shared" si="7"/>
        <v>0</v>
      </c>
      <c r="AR29">
        <f t="shared" si="8"/>
        <v>0</v>
      </c>
      <c r="AS29">
        <f t="shared" si="9"/>
        <v>0</v>
      </c>
      <c r="AT29">
        <f t="shared" si="10"/>
        <v>0</v>
      </c>
      <c r="AU29">
        <f t="shared" si="11"/>
        <v>0</v>
      </c>
      <c r="AV29">
        <f t="shared" si="12"/>
        <v>0</v>
      </c>
      <c r="AW29">
        <f t="shared" si="13"/>
        <v>0</v>
      </c>
      <c r="AX29">
        <f t="shared" si="14"/>
        <v>0</v>
      </c>
      <c r="AY29">
        <f t="shared" si="15"/>
        <v>0</v>
      </c>
      <c r="AZ29">
        <f t="shared" si="16"/>
        <v>0</v>
      </c>
      <c r="BA29">
        <f t="shared" si="17"/>
        <v>0</v>
      </c>
      <c r="BB29">
        <f t="shared" si="18"/>
        <v>0</v>
      </c>
      <c r="BC29">
        <f t="shared" si="19"/>
        <v>0</v>
      </c>
      <c r="BD29">
        <f t="shared" si="20"/>
        <v>59</v>
      </c>
      <c r="BE29" s="22">
        <f t="shared" ref="BE29:BR29" si="45">BD29+LARGE($AO29:$BC29,BE$4)</f>
        <v>59</v>
      </c>
      <c r="BF29" s="22">
        <f t="shared" si="45"/>
        <v>59</v>
      </c>
      <c r="BG29" s="22">
        <f t="shared" si="45"/>
        <v>59</v>
      </c>
      <c r="BH29" s="22">
        <f t="shared" si="45"/>
        <v>59</v>
      </c>
      <c r="BI29" s="22">
        <f t="shared" si="45"/>
        <v>59</v>
      </c>
      <c r="BJ29" s="22">
        <f t="shared" si="45"/>
        <v>59</v>
      </c>
      <c r="BK29" s="22">
        <f t="shared" si="45"/>
        <v>59</v>
      </c>
      <c r="BL29" s="22">
        <f t="shared" si="45"/>
        <v>59</v>
      </c>
      <c r="BM29" s="22">
        <f t="shared" si="45"/>
        <v>59</v>
      </c>
      <c r="BN29" s="22">
        <f t="shared" si="45"/>
        <v>59</v>
      </c>
      <c r="BO29" s="22">
        <f t="shared" si="45"/>
        <v>59</v>
      </c>
      <c r="BP29" s="22">
        <f t="shared" si="45"/>
        <v>59</v>
      </c>
      <c r="BQ29" s="22">
        <f t="shared" si="45"/>
        <v>59</v>
      </c>
      <c r="BR29" s="22">
        <f t="shared" si="45"/>
        <v>59</v>
      </c>
    </row>
    <row r="30" spans="1:70" ht="16.5">
      <c r="A30" s="73" t="s">
        <v>1185</v>
      </c>
      <c r="B30" s="61" t="str">
        <f>IF(ISNA(VLOOKUP(A30,'Licenciés Jeunes 2023'!A:C,3,0)),"",VLOOKUP(A30,'Licenciés Jeunes 2023'!A:C,3,0))</f>
        <v>PHILIPPON</v>
      </c>
      <c r="C30" s="32" t="str">
        <f>IF(ISNA(VLOOKUP(A30,'Licenciés Jeunes 2023'!A:C,2,0)),"",VLOOKUP(A30,'Licenciés Jeunes 2023'!A:C,2,0))</f>
        <v>Jade</v>
      </c>
      <c r="D30" s="32" t="str">
        <f>IF(ISNA(VLOOKUP(A30,'Licenciés Jeunes 2023'!A:F,6,0)),"",VLOOKUP(A30,'Licenciés Jeunes 2023'!A:F,6,0))</f>
        <v>GENERATION TRIATHLON BLOIS</v>
      </c>
      <c r="E30" s="6">
        <v>26</v>
      </c>
      <c r="F30" s="2">
        <v>19</v>
      </c>
      <c r="G30" s="4"/>
      <c r="H30" s="2">
        <f>IF(G$2="Bike &amp; Run",IF(ISNA(VLOOKUP(G30,Paramètres!$B$3:$C$56,2,FALSE)),0,VLOOKUP(G30,Paramètres!$B$3:$C$56,2,FALSE)*Paramètres!$K$4),IF(OR(G30="",OR($D30="",$D30="NL",$D30="HORS LIGUE")),0,VLOOKUP(IF(OR(G30="",OR($D30="",$D30="NL",$D30="HORS LIGUE")),"",COUNTIFS($D$5:$D$72,"&lt;&gt;"&amp;"",$D$5:$D$72,"&lt;&gt;"&amp;"NL",$D$5:$D$72,"&lt;&gt;"&amp;"HORS LIGUE",G$5:G$72,"&lt;"&amp;G30)+1),Paramètres!$B$3:$C$56,2,FALSE)*Paramètres!$K$4))</f>
        <v>0</v>
      </c>
      <c r="I30" s="36"/>
      <c r="J30" s="2">
        <f>IF(I$2="Bike &amp; Run",IF(ISNA(VLOOKUP(I30,Paramètres!$B$3:$C$56,2,FALSE)),0,VLOOKUP(I30,Paramètres!$B$3:$C$56,2,FALSE)*Paramètres!$K$5),IF(OR(I30="",OR($D30="",$D30="NL",$D30="HORS LIGUE")),0,VLOOKUP(IF(OR(I30="",OR($D30="",$D30="NL",$D30="HORS LIGUE")),"",COUNTIFS($D$5:$D$72,"&lt;&gt;"&amp;"",$D$5:$D$72,"&lt;&gt;"&amp;"NL",$D$5:$D$72,"&lt;&gt;"&amp;"HORS LIGUE",I$5:I$72,"&lt;"&amp;I30)+1),Paramètres!$B$3:$C$56,2,FALSE)*Paramètres!$K$5))</f>
        <v>0</v>
      </c>
      <c r="K30" s="4"/>
      <c r="L30" s="2">
        <f>IF(K$2="Bike &amp; Run",IF(ISNA(VLOOKUP(K30,Paramètres!$B$3:$C$56,2,FALSE)),0,VLOOKUP(K30,Paramètres!$B$3:$C$56,2,FALSE)*Paramètres!$K$6),IF(OR(K30="",OR($D30="",$D30="NL",$D30="HORS LIGUE")),0,VLOOKUP(IF(OR(K30="",OR($D30="",$D30="NL",$D30="HORS LIGUE")),"",COUNTIFS($D$5:$D$72,"&lt;&gt;"&amp;"",$D$5:$D$72,"&lt;&gt;"&amp;"NL",$D$5:$D$72,"&lt;&gt;"&amp;"HORS LIGUE",K$5:K$72,"&lt;"&amp;K30)+1),Paramètres!$B$3:$C$56,2,FALSE)*Paramètres!$K$6))</f>
        <v>0</v>
      </c>
      <c r="M30" s="4"/>
      <c r="N30" s="2">
        <f>IF(M$2="Bike &amp; Run",IF(ISNA(VLOOKUP(M30,Paramètres!$B$3:$C$56,2,FALSE)),0,VLOOKUP(M30,Paramètres!$B$3:$C$56,2,FALSE)*Paramètres!$K$7),IF(OR(M30="",OR($D30="",$D30="NL",$D30="HORS LIGUE")),0,VLOOKUP(IF(OR(M30="",OR($D30="",$D30="NL",$D30="HORS LIGUE")),"",COUNTIFS($D$5:$D$72,"&lt;&gt;"&amp;"",$D$5:$D$72,"&lt;&gt;"&amp;"NL",$D$5:$D$72,"&lt;&gt;"&amp;"HORS LIGUE",M$5:M$72,"&lt;"&amp;M30)+1),Paramètres!$B$3:$C$56,2,FALSE)*Paramètres!$K$7))</f>
        <v>0</v>
      </c>
      <c r="O30" s="46"/>
      <c r="P30" s="2">
        <f>IF(O$2="Bike &amp; Run",IF(ISNA(VLOOKUP(O30,Paramètres!$B$3:$C$56,2,FALSE)),0,VLOOKUP(O30,Paramètres!$B$3:$C$56,2,FALSE)*Paramètres!$K$8),IF(OR(O30="",OR($D30="",$D30="NL",$D30="HORS LIGUE")),0,VLOOKUP(IF(OR(O30="",OR($D30="",$D30="NL",$D30="HORS LIGUE")),"",COUNTIFS($D$5:$D$72,"&lt;&gt;"&amp;"",$D$5:$D$72,"&lt;&gt;"&amp;"NL",$D$5:$D$72,"&lt;&gt;"&amp;"HORS LIGUE",O$5:O$72,"&lt;"&amp;O30)+1),Paramètres!$B$3:$C$56,2,FALSE)*Paramètres!$K$8))</f>
        <v>0</v>
      </c>
      <c r="Q30" s="46"/>
      <c r="R30" s="2">
        <f>IF(Q$2="Bike &amp; Run",IF(ISNA(VLOOKUP(Q30,Paramètres!$B$3:$C$56,2,FALSE)),0,VLOOKUP(Q30,Paramètres!$B$3:$C$56,2,FALSE)*Paramètres!$K$9),IF(OR(Q30="",OR($D30="",$D30="NL",$D30="HORS LIGUE")),0,VLOOKUP(IF(OR(Q30="",OR($D30="",$D30="NL",$D30="HORS LIGUE")),"",COUNTIFS($D$5:$D$72,"&lt;&gt;"&amp;"",$D$5:$D$72,"&lt;&gt;"&amp;"NL",$D$5:$D$72,"&lt;&gt;"&amp;"HORS LIGUE",Q$5:Q$72,"&lt;"&amp;Q30)+1),Paramètres!$B$3:$C$56,2,FALSE)*Paramètres!$K$9))</f>
        <v>0</v>
      </c>
      <c r="S30" s="46"/>
      <c r="T30" s="2">
        <f>IF(S$2="Bike &amp; Run",IF(ISNA(VLOOKUP(S30,Paramètres!$B$3:$C$56,2,FALSE)),0,VLOOKUP(S30,Paramètres!$B$3:$C$56,2,FALSE)*Paramètres!$K$10),IF(OR(S30="",OR($D30="",$D30="NL",$D30="HORS LIGUE")),0,VLOOKUP(IF(OR(S30="",OR($D30="",$D30="NL",$D30="HORS LIGUE")),"",COUNTIFS($D$5:$D$72,"&lt;&gt;"&amp;"",$D$5:$D$72,"&lt;&gt;"&amp;"NL",$D$5:$D$72,"&lt;&gt;"&amp;"HORS LIGUE",S$5:S$72,"&lt;"&amp;S30)+1),Paramètres!$B$3:$C$56,2,FALSE)*Paramètres!$K$10))</f>
        <v>0</v>
      </c>
      <c r="U30" s="46"/>
      <c r="V30" s="2">
        <f>IF(U$2="Bike &amp; Run",IF(ISNA(VLOOKUP(U30,Paramètres!$B$3:$C$56,2,FALSE)),0,VLOOKUP(U30,Paramètres!$B$3:$C$56,2,FALSE)*Paramètres!$K$11),IF(OR(U30="",OR($D30="",$D30="NL",$D30="HORS LIGUE")),0,VLOOKUP(IF(OR(U30="",OR($D30="",$D30="NL",$D30="HORS LIGUE")),"",COUNTIFS($D$5:$D$72,"&lt;&gt;"&amp;"",$D$5:$D$72,"&lt;&gt;"&amp;"NL",$D$5:$D$72,"&lt;&gt;"&amp;"HORS LIGUE",U$5:U$72,"&lt;"&amp;U30)+1),Paramètres!$B$3:$C$56,2,FALSE)*Paramètres!$K$11))</f>
        <v>0</v>
      </c>
      <c r="W30" s="46"/>
      <c r="X30" s="2">
        <f>IF(W$2="Bike &amp; Run",IF(ISNA(VLOOKUP(W30,Paramètres!$B$3:$C$56,2,FALSE)),0,VLOOKUP(W30,Paramètres!$B$3:$C$56,2,FALSE)*Paramètres!$K$12),IF(OR(W30="",OR($D30="",$D30="NL",$D30="HORS LIGUE")),0,VLOOKUP(IF(OR(W30="",OR($D30="",$D30="NL",$D30="HORS LIGUE")),"",COUNTIFS($D$5:$D$72,"&lt;&gt;"&amp;"",$D$5:$D$72,"&lt;&gt;"&amp;"NL",$D$5:$D$72,"&lt;&gt;"&amp;"HORS LIGUE",W$5:W$72,"&lt;"&amp;W30)+1),Paramètres!$B$3:$C$56,2,FALSE)*Paramètres!$K$12))</f>
        <v>0</v>
      </c>
      <c r="Y30" s="46"/>
      <c r="Z30" s="2">
        <f>IF(Y$2="Bike &amp; Run",IF(ISNA(VLOOKUP(Y30,Paramètres!$B$3:$C$56,2,FALSE)),0,VLOOKUP(Y30,Paramètres!$B$3:$C$56,2,FALSE)*Paramètres!$K$13),IF(OR(Y30="",OR($D30="",$D30="NL",$D30="HORS LIGUE")),0,VLOOKUP(IF(OR(Y30="",OR($D30="",$D30="NL",$D30="HORS LIGUE")),"",COUNTIFS($D$5:$D$72,"&lt;&gt;"&amp;"",$D$5:$D$72,"&lt;&gt;"&amp;"NL",$D$5:$D$72,"&lt;&gt;"&amp;"HORS LIGUE",Y$5:Y$72,"&lt;"&amp;Y30)+1),Paramètres!$B$3:$C$56,2,FALSE)*Paramètres!$K$13))</f>
        <v>0</v>
      </c>
      <c r="AA30" s="46"/>
      <c r="AB30" s="2">
        <f>IF(AA$2="Bike &amp; Run",IF(ISNA(VLOOKUP(AA30,Paramètres!$B$3:$C$56,2,FALSE)),0,VLOOKUP(AA30,Paramètres!$B$3:$C$56,2,FALSE)*Paramètres!$K$14),IF(OR(AA30="",OR($D30="",$D30="NL",$D30="HORS LIGUE")),0,VLOOKUP(IF(OR(AA30="",OR($D30="",$D30="NL",$D30="HORS LIGUE")),"",COUNTIFS($D$5:$D$72,"&lt;&gt;"&amp;"",$D$5:$D$72,"&lt;&gt;"&amp;"NL",$D$5:$D$72,"&lt;&gt;"&amp;"HORS LIGUE",AA$5:AA$72,"&lt;"&amp;AA30)+1),Paramètres!$B$3:$C$56,2,FALSE)*Paramètres!$K$14))</f>
        <v>0</v>
      </c>
      <c r="AC30" s="46"/>
      <c r="AD30" s="2">
        <f>IF(AC$2="Bike &amp; Run",IF(ISNA(VLOOKUP(AC30,Paramètres!$B$3:$C$56,2,FALSE)),0,VLOOKUP(AC30,Paramètres!$B$3:$C$56,2,FALSE)*Paramètres!$K$15),IF(OR(AC30="",OR($D30="",$D30="NL",$D30="HORS LIGUE")),0,VLOOKUP(IF(OR(AC30="",OR($D30="",$D30="NL",$D30="HORS LIGUE")),"",COUNTIFS($D$5:$D$72,"&lt;&gt;"&amp;"",$D$5:$D$72,"&lt;&gt;"&amp;"NL",$D$5:$D$72,"&lt;&gt;"&amp;"HORS LIGUE",AC$5:AC$72,"&lt;"&amp;AC30)+1),Paramètres!$B$3:$C$56,2,FALSE)*Paramètres!$K$15))</f>
        <v>0</v>
      </c>
      <c r="AE30" s="46"/>
      <c r="AF30" s="2">
        <f>IF(AE$2="Bike &amp; Run",IF(ISNA(VLOOKUP(AE30,Paramètres!$B$3:$C$56,2,FALSE)),0,VLOOKUP(AE30,Paramètres!$B$3:$C$56,2,FALSE)*Paramètres!$K$16),IF(OR(AE30="",OR($D30="",$D30="NL",$D30="HORS LIGUE")),0,VLOOKUP(IF(OR(AE30="",OR($D30="",$D30="NL",$D30="HORS LIGUE")),"",COUNTIFS($D$5:$D$72,"&lt;&gt;"&amp;"",$D$5:$D$72,"&lt;&gt;"&amp;"NL",$D$5:$D$72,"&lt;&gt;"&amp;"HORS LIGUE",AE$5:AE$72,"&lt;"&amp;AE30)+1),Paramètres!$B$3:$C$56,2,FALSE)*Paramètres!$K$16))</f>
        <v>0</v>
      </c>
      <c r="AG30" s="46"/>
      <c r="AH30" s="2">
        <f>IF(AG$2="Bike &amp; Run",IF(ISNA(VLOOKUP(AG30,Paramètres!$B$3:$C$56,2,FALSE)),0,VLOOKUP(AG30,Paramètres!$B$3:$C$56,2,FALSE)*Paramètres!$K$17),IF(OR(AG30="",OR($D30="",$D30="NL",$D30="HORS LIGUE")),0,VLOOKUP(IF(OR(AG30="",OR($D30="",$D30="NL",$D30="HORS LIGUE")),"",COUNTIFS($D$5:$D$72,"&lt;&gt;"&amp;"",$D$5:$D$72,"&lt;&gt;"&amp;"NL",$D$5:$D$72,"&lt;&gt;"&amp;"HORS LIGUE",AG$5:AG$72,"&lt;"&amp;AG30)+1),Paramètres!$B$3:$C$56,2,FALSE)*Paramètres!$K$17))</f>
        <v>0</v>
      </c>
      <c r="AI30" s="40">
        <f t="shared" si="0"/>
        <v>19</v>
      </c>
      <c r="AJ30" s="3">
        <f t="shared" si="1"/>
        <v>26</v>
      </c>
      <c r="AK30" s="5">
        <f t="shared" si="2"/>
        <v>1</v>
      </c>
      <c r="AL30" s="41">
        <f t="shared" si="3"/>
        <v>19</v>
      </c>
      <c r="AM30" s="33">
        <f t="shared" si="4"/>
        <v>26</v>
      </c>
      <c r="AO30" s="22">
        <f t="shared" si="5"/>
        <v>19</v>
      </c>
      <c r="AP30">
        <f t="shared" si="6"/>
        <v>0</v>
      </c>
      <c r="AQ30">
        <f t="shared" si="7"/>
        <v>0</v>
      </c>
      <c r="AR30">
        <f t="shared" si="8"/>
        <v>0</v>
      </c>
      <c r="AS30">
        <f t="shared" si="9"/>
        <v>0</v>
      </c>
      <c r="AT30">
        <f t="shared" si="10"/>
        <v>0</v>
      </c>
      <c r="AU30">
        <f t="shared" si="11"/>
        <v>0</v>
      </c>
      <c r="AV30">
        <f t="shared" si="12"/>
        <v>0</v>
      </c>
      <c r="AW30">
        <f t="shared" si="13"/>
        <v>0</v>
      </c>
      <c r="AX30">
        <f t="shared" si="14"/>
        <v>0</v>
      </c>
      <c r="AY30">
        <f t="shared" si="15"/>
        <v>0</v>
      </c>
      <c r="AZ30">
        <f t="shared" si="16"/>
        <v>0</v>
      </c>
      <c r="BA30">
        <f t="shared" si="17"/>
        <v>0</v>
      </c>
      <c r="BB30">
        <f t="shared" si="18"/>
        <v>0</v>
      </c>
      <c r="BC30">
        <f t="shared" si="19"/>
        <v>0</v>
      </c>
      <c r="BD30">
        <f t="shared" si="20"/>
        <v>19</v>
      </c>
      <c r="BE30" s="22">
        <f t="shared" ref="BE30:BR30" si="46">BD30+LARGE($AO30:$BC30,BE$4)</f>
        <v>19</v>
      </c>
      <c r="BF30" s="22">
        <f t="shared" si="46"/>
        <v>19</v>
      </c>
      <c r="BG30" s="22">
        <f t="shared" si="46"/>
        <v>19</v>
      </c>
      <c r="BH30" s="22">
        <f t="shared" si="46"/>
        <v>19</v>
      </c>
      <c r="BI30" s="22">
        <f t="shared" si="46"/>
        <v>19</v>
      </c>
      <c r="BJ30" s="22">
        <f t="shared" si="46"/>
        <v>19</v>
      </c>
      <c r="BK30" s="22">
        <f t="shared" si="46"/>
        <v>19</v>
      </c>
      <c r="BL30" s="22">
        <f t="shared" si="46"/>
        <v>19</v>
      </c>
      <c r="BM30" s="22">
        <f t="shared" si="46"/>
        <v>19</v>
      </c>
      <c r="BN30" s="22">
        <f t="shared" si="46"/>
        <v>19</v>
      </c>
      <c r="BO30" s="22">
        <f t="shared" si="46"/>
        <v>19</v>
      </c>
      <c r="BP30" s="22">
        <f t="shared" si="46"/>
        <v>19</v>
      </c>
      <c r="BQ30" s="22">
        <f t="shared" si="46"/>
        <v>19</v>
      </c>
      <c r="BR30" s="22">
        <f t="shared" si="46"/>
        <v>19</v>
      </c>
    </row>
    <row r="31" spans="1:70" ht="16.5">
      <c r="A31" s="14"/>
      <c r="B31" s="61" t="str">
        <f>IF(ISNA(VLOOKUP(A31,'Licenciés Jeunes 2023'!A:C,3,0)),"",VLOOKUP(A31,'Licenciés Jeunes 2023'!A:C,3,0))</f>
        <v/>
      </c>
      <c r="C31" s="32" t="str">
        <f>IF(ISNA(VLOOKUP(A31,'Licenciés Jeunes 2023'!A:C,2,0)),"",VLOOKUP(A31,'Licenciés Jeunes 2023'!A:C,2,0))</f>
        <v/>
      </c>
      <c r="D31" s="32" t="str">
        <f>IF(ISNA(VLOOKUP(A31,'Licenciés Jeunes 2023'!A:F,6,0)),"",VLOOKUP(A31,'Licenciés Jeunes 2023'!A:F,6,0))</f>
        <v/>
      </c>
      <c r="E31" s="6"/>
      <c r="F31" s="2">
        <f>IF(E$2="Bike &amp; Run",IF(ISNA(VLOOKUP(E31,Paramètres!$B$3:$C$56,2,FALSE)),0,VLOOKUP(E31,Paramètres!$B$3:$C$56,2,FALSE)*Paramètres!$K$3),IF(OR(E31="",OR($D31="",$D31="NL",$D31="HORS LIGUE")),0,VLOOKUP(IF(OR(E31="",OR($D31="",$D31="NL",$D31="HORS LIGUE")),"",COUNTIFS($D$5:$D$72,"&lt;&gt;"&amp;"",$D$5:$D$72,"&lt;&gt;"&amp;"NL",$D$5:$D$72,"&lt;&gt;"&amp;"HORS LIGUE",E$5:E$72,"&lt;"&amp;E31)+1),Paramètres!$B$3:$C$56,2,FALSE)*Paramètres!$K$3))</f>
        <v>0</v>
      </c>
      <c r="G31" s="4"/>
      <c r="H31" s="2">
        <f>IF(G$2="Bike &amp; Run",IF(ISNA(VLOOKUP(G31,Paramètres!$B$3:$C$56,2,FALSE)),0,VLOOKUP(G31,Paramètres!$B$3:$C$56,2,FALSE)*Paramètres!$K$4),IF(OR(G31="",OR($D31="",$D31="NL",$D31="HORS LIGUE")),0,VLOOKUP(IF(OR(G31="",OR($D31="",$D31="NL",$D31="HORS LIGUE")),"",COUNTIFS($D$5:$D$72,"&lt;&gt;"&amp;"",$D$5:$D$72,"&lt;&gt;"&amp;"NL",$D$5:$D$72,"&lt;&gt;"&amp;"HORS LIGUE",G$5:G$72,"&lt;"&amp;G31)+1),Paramètres!$B$3:$C$56,2,FALSE)*Paramètres!$K$4))</f>
        <v>0</v>
      </c>
      <c r="I31" s="36"/>
      <c r="J31" s="2">
        <f>IF(I$2="Bike &amp; Run",IF(ISNA(VLOOKUP(I31,Paramètres!$B$3:$C$56,2,FALSE)),0,VLOOKUP(I31,Paramètres!$B$3:$C$56,2,FALSE)*Paramètres!$K$5),IF(OR(I31="",OR($D31="",$D31="NL",$D31="HORS LIGUE")),0,VLOOKUP(IF(OR(I31="",OR($D31="",$D31="NL",$D31="HORS LIGUE")),"",COUNTIFS($D$5:$D$72,"&lt;&gt;"&amp;"",$D$5:$D$72,"&lt;&gt;"&amp;"NL",$D$5:$D$72,"&lt;&gt;"&amp;"HORS LIGUE",I$5:I$72,"&lt;"&amp;I31)+1),Paramètres!$B$3:$C$56,2,FALSE)*Paramètres!$K$5))</f>
        <v>0</v>
      </c>
      <c r="K31" s="4"/>
      <c r="L31" s="2">
        <f>IF(K$2="Bike &amp; Run",IF(ISNA(VLOOKUP(K31,Paramètres!$B$3:$C$56,2,FALSE)),0,VLOOKUP(K31,Paramètres!$B$3:$C$56,2,FALSE)*Paramètres!$K$6),IF(OR(K31="",OR($D31="",$D31="NL",$D31="HORS LIGUE")),0,VLOOKUP(IF(OR(K31="",OR($D31="",$D31="NL",$D31="HORS LIGUE")),"",COUNTIFS($D$5:$D$72,"&lt;&gt;"&amp;"",$D$5:$D$72,"&lt;&gt;"&amp;"NL",$D$5:$D$72,"&lt;&gt;"&amp;"HORS LIGUE",K$5:K$72,"&lt;"&amp;K31)+1),Paramètres!$B$3:$C$56,2,FALSE)*Paramètres!$K$6))</f>
        <v>0</v>
      </c>
      <c r="M31" s="4"/>
      <c r="N31" s="2">
        <f>IF(M$2="Bike &amp; Run",IF(ISNA(VLOOKUP(M31,Paramètres!$B$3:$C$56,2,FALSE)),0,VLOOKUP(M31,Paramètres!$B$3:$C$56,2,FALSE)*Paramètres!$K$7),IF(OR(M31="",OR($D31="",$D31="NL",$D31="HORS LIGUE")),0,VLOOKUP(IF(OR(M31="",OR($D31="",$D31="NL",$D31="HORS LIGUE")),"",COUNTIFS($D$5:$D$72,"&lt;&gt;"&amp;"",$D$5:$D$72,"&lt;&gt;"&amp;"NL",$D$5:$D$72,"&lt;&gt;"&amp;"HORS LIGUE",M$5:M$72,"&lt;"&amp;M31)+1),Paramètres!$B$3:$C$56,2,FALSE)*Paramètres!$K$7))</f>
        <v>0</v>
      </c>
      <c r="O31" s="46"/>
      <c r="P31" s="2">
        <f>IF(O$2="Bike &amp; Run",IF(ISNA(VLOOKUP(O31,Paramètres!$B$3:$C$56,2,FALSE)),0,VLOOKUP(O31,Paramètres!$B$3:$C$56,2,FALSE)*Paramètres!$K$8),IF(OR(O31="",OR($D31="",$D31="NL",$D31="HORS LIGUE")),0,VLOOKUP(IF(OR(O31="",OR($D31="",$D31="NL",$D31="HORS LIGUE")),"",COUNTIFS($D$5:$D$72,"&lt;&gt;"&amp;"",$D$5:$D$72,"&lt;&gt;"&amp;"NL",$D$5:$D$72,"&lt;&gt;"&amp;"HORS LIGUE",O$5:O$72,"&lt;"&amp;O31)+1),Paramètres!$B$3:$C$56,2,FALSE)*Paramètres!$K$8))</f>
        <v>0</v>
      </c>
      <c r="Q31" s="46"/>
      <c r="R31" s="2">
        <f>IF(Q$2="Bike &amp; Run",IF(ISNA(VLOOKUP(Q31,Paramètres!$B$3:$C$56,2,FALSE)),0,VLOOKUP(Q31,Paramètres!$B$3:$C$56,2,FALSE)*Paramètres!$K$9),IF(OR(Q31="",OR($D31="",$D31="NL",$D31="HORS LIGUE")),0,VLOOKUP(IF(OR(Q31="",OR($D31="",$D31="NL",$D31="HORS LIGUE")),"",COUNTIFS($D$5:$D$72,"&lt;&gt;"&amp;"",$D$5:$D$72,"&lt;&gt;"&amp;"NL",$D$5:$D$72,"&lt;&gt;"&amp;"HORS LIGUE",Q$5:Q$72,"&lt;"&amp;Q31)+1),Paramètres!$B$3:$C$56,2,FALSE)*Paramètres!$K$9))</f>
        <v>0</v>
      </c>
      <c r="S31" s="46"/>
      <c r="T31" s="2">
        <f>IF(S$2="Bike &amp; Run",IF(ISNA(VLOOKUP(S31,Paramètres!$B$3:$C$56,2,FALSE)),0,VLOOKUP(S31,Paramètres!$B$3:$C$56,2,FALSE)*Paramètres!$K$10),IF(OR(S31="",OR($D31="",$D31="NL",$D31="HORS LIGUE")),0,VLOOKUP(IF(OR(S31="",OR($D31="",$D31="NL",$D31="HORS LIGUE")),"",COUNTIFS($D$5:$D$72,"&lt;&gt;"&amp;"",$D$5:$D$72,"&lt;&gt;"&amp;"NL",$D$5:$D$72,"&lt;&gt;"&amp;"HORS LIGUE",S$5:S$72,"&lt;"&amp;S31)+1),Paramètres!$B$3:$C$56,2,FALSE)*Paramètres!$K$10))</f>
        <v>0</v>
      </c>
      <c r="U31" s="46"/>
      <c r="V31" s="2">
        <f>IF(U$2="Bike &amp; Run",IF(ISNA(VLOOKUP(U31,Paramètres!$B$3:$C$56,2,FALSE)),0,VLOOKUP(U31,Paramètres!$B$3:$C$56,2,FALSE)*Paramètres!$K$11),IF(OR(U31="",OR($D31="",$D31="NL",$D31="HORS LIGUE")),0,VLOOKUP(IF(OR(U31="",OR($D31="",$D31="NL",$D31="HORS LIGUE")),"",COUNTIFS($D$5:$D$72,"&lt;&gt;"&amp;"",$D$5:$D$72,"&lt;&gt;"&amp;"NL",$D$5:$D$72,"&lt;&gt;"&amp;"HORS LIGUE",U$5:U$72,"&lt;"&amp;U31)+1),Paramètres!$B$3:$C$56,2,FALSE)*Paramètres!$K$11))</f>
        <v>0</v>
      </c>
      <c r="W31" s="46"/>
      <c r="X31" s="2">
        <f>IF(W$2="Bike &amp; Run",IF(ISNA(VLOOKUP(W31,Paramètres!$B$3:$C$56,2,FALSE)),0,VLOOKUP(W31,Paramètres!$B$3:$C$56,2,FALSE)*Paramètres!$K$12),IF(OR(W31="",OR($D31="",$D31="NL",$D31="HORS LIGUE")),0,VLOOKUP(IF(OR(W31="",OR($D31="",$D31="NL",$D31="HORS LIGUE")),"",COUNTIFS($D$5:$D$72,"&lt;&gt;"&amp;"",$D$5:$D$72,"&lt;&gt;"&amp;"NL",$D$5:$D$72,"&lt;&gt;"&amp;"HORS LIGUE",W$5:W$72,"&lt;"&amp;W31)+1),Paramètres!$B$3:$C$56,2,FALSE)*Paramètres!$K$12))</f>
        <v>0</v>
      </c>
      <c r="Y31" s="46"/>
      <c r="Z31" s="2">
        <f>IF(Y$2="Bike &amp; Run",IF(ISNA(VLOOKUP(Y31,Paramètres!$B$3:$C$56,2,FALSE)),0,VLOOKUP(Y31,Paramètres!$B$3:$C$56,2,FALSE)*Paramètres!$K$13),IF(OR(Y31="",OR($D31="",$D31="NL",$D31="HORS LIGUE")),0,VLOOKUP(IF(OR(Y31="",OR($D31="",$D31="NL",$D31="HORS LIGUE")),"",COUNTIFS($D$5:$D$72,"&lt;&gt;"&amp;"",$D$5:$D$72,"&lt;&gt;"&amp;"NL",$D$5:$D$72,"&lt;&gt;"&amp;"HORS LIGUE",Y$5:Y$72,"&lt;"&amp;Y31)+1),Paramètres!$B$3:$C$56,2,FALSE)*Paramètres!$K$13))</f>
        <v>0</v>
      </c>
      <c r="AA31" s="46"/>
      <c r="AB31" s="2">
        <f>IF(AA$2="Bike &amp; Run",IF(ISNA(VLOOKUP(AA31,Paramètres!$B$3:$C$56,2,FALSE)),0,VLOOKUP(AA31,Paramètres!$B$3:$C$56,2,FALSE)*Paramètres!$K$14),IF(OR(AA31="",OR($D31="",$D31="NL",$D31="HORS LIGUE")),0,VLOOKUP(IF(OR(AA31="",OR($D31="",$D31="NL",$D31="HORS LIGUE")),"",COUNTIFS($D$5:$D$72,"&lt;&gt;"&amp;"",$D$5:$D$72,"&lt;&gt;"&amp;"NL",$D$5:$D$72,"&lt;&gt;"&amp;"HORS LIGUE",AA$5:AA$72,"&lt;"&amp;AA31)+1),Paramètres!$B$3:$C$56,2,FALSE)*Paramètres!$K$14))</f>
        <v>0</v>
      </c>
      <c r="AC31" s="46"/>
      <c r="AD31" s="2">
        <f>IF(AC$2="Bike &amp; Run",IF(ISNA(VLOOKUP(AC31,Paramètres!$B$3:$C$56,2,FALSE)),0,VLOOKUP(AC31,Paramètres!$B$3:$C$56,2,FALSE)*Paramètres!$K$15),IF(OR(AC31="",OR($D31="",$D31="NL",$D31="HORS LIGUE")),0,VLOOKUP(IF(OR(AC31="",OR($D31="",$D31="NL",$D31="HORS LIGUE")),"",COUNTIFS($D$5:$D$72,"&lt;&gt;"&amp;"",$D$5:$D$72,"&lt;&gt;"&amp;"NL",$D$5:$D$72,"&lt;&gt;"&amp;"HORS LIGUE",AC$5:AC$72,"&lt;"&amp;AC31)+1),Paramètres!$B$3:$C$56,2,FALSE)*Paramètres!$K$15))</f>
        <v>0</v>
      </c>
      <c r="AE31" s="46"/>
      <c r="AF31" s="2">
        <f>IF(AE$2="Bike &amp; Run",IF(ISNA(VLOOKUP(AE31,Paramètres!$B$3:$C$56,2,FALSE)),0,VLOOKUP(AE31,Paramètres!$B$3:$C$56,2,FALSE)*Paramètres!$K$16),IF(OR(AE31="",OR($D31="",$D31="NL",$D31="HORS LIGUE")),0,VLOOKUP(IF(OR(AE31="",OR($D31="",$D31="NL",$D31="HORS LIGUE")),"",COUNTIFS($D$5:$D$72,"&lt;&gt;"&amp;"",$D$5:$D$72,"&lt;&gt;"&amp;"NL",$D$5:$D$72,"&lt;&gt;"&amp;"HORS LIGUE",AE$5:AE$72,"&lt;"&amp;AE31)+1),Paramètres!$B$3:$C$56,2,FALSE)*Paramètres!$K$16))</f>
        <v>0</v>
      </c>
      <c r="AG31" s="46"/>
      <c r="AH31" s="2">
        <f>IF(AG$2="Bike &amp; Run",IF(ISNA(VLOOKUP(AG31,Paramètres!$B$3:$C$56,2,FALSE)),0,VLOOKUP(AG31,Paramètres!$B$3:$C$56,2,FALSE)*Paramètres!$K$17),IF(OR(AG31="",OR($D31="",$D31="NL",$D31="HORS LIGUE")),0,VLOOKUP(IF(OR(AG31="",OR($D31="",$D31="NL",$D31="HORS LIGUE")),"",COUNTIFS($D$5:$D$72,"&lt;&gt;"&amp;"",$D$5:$D$72,"&lt;&gt;"&amp;"NL",$D$5:$D$72,"&lt;&gt;"&amp;"HORS LIGUE",AG$5:AG$72,"&lt;"&amp;AG31)+1),Paramètres!$B$3:$C$56,2,FALSE)*Paramètres!$K$17))</f>
        <v>0</v>
      </c>
      <c r="AI31" s="40">
        <f t="shared" si="0"/>
        <v>0</v>
      </c>
      <c r="AJ31" s="3" t="str">
        <f t="shared" si="1"/>
        <v/>
      </c>
      <c r="AK31" s="5">
        <f t="shared" si="2"/>
        <v>0</v>
      </c>
      <c r="AL31" s="41">
        <f t="shared" si="3"/>
        <v>0</v>
      </c>
      <c r="AM31" s="33" t="str">
        <f t="shared" si="4"/>
        <v/>
      </c>
      <c r="AO31" s="22">
        <f t="shared" si="5"/>
        <v>0</v>
      </c>
      <c r="AP31">
        <f t="shared" si="6"/>
        <v>0</v>
      </c>
      <c r="AQ31">
        <f t="shared" si="7"/>
        <v>0</v>
      </c>
      <c r="AR31">
        <f t="shared" si="8"/>
        <v>0</v>
      </c>
      <c r="AS31">
        <f t="shared" si="9"/>
        <v>0</v>
      </c>
      <c r="AT31">
        <f t="shared" si="10"/>
        <v>0</v>
      </c>
      <c r="AU31">
        <f t="shared" si="11"/>
        <v>0</v>
      </c>
      <c r="AV31">
        <f t="shared" si="12"/>
        <v>0</v>
      </c>
      <c r="AW31">
        <f t="shared" si="13"/>
        <v>0</v>
      </c>
      <c r="AX31">
        <f t="shared" si="14"/>
        <v>0</v>
      </c>
      <c r="AY31">
        <f t="shared" si="15"/>
        <v>0</v>
      </c>
      <c r="AZ31">
        <f t="shared" si="16"/>
        <v>0</v>
      </c>
      <c r="BA31">
        <f t="shared" si="17"/>
        <v>0</v>
      </c>
      <c r="BB31">
        <f t="shared" si="18"/>
        <v>0</v>
      </c>
      <c r="BC31">
        <f t="shared" si="19"/>
        <v>0</v>
      </c>
      <c r="BD31">
        <f t="shared" si="20"/>
        <v>0</v>
      </c>
      <c r="BE31" s="22">
        <f t="shared" ref="BE31:BR31" si="47">BD31+LARGE($AO31:$BC31,BE$4)</f>
        <v>0</v>
      </c>
      <c r="BF31" s="22">
        <f t="shared" si="47"/>
        <v>0</v>
      </c>
      <c r="BG31" s="22">
        <f t="shared" si="47"/>
        <v>0</v>
      </c>
      <c r="BH31" s="22">
        <f t="shared" si="47"/>
        <v>0</v>
      </c>
      <c r="BI31" s="22">
        <f t="shared" si="47"/>
        <v>0</v>
      </c>
      <c r="BJ31" s="22">
        <f t="shared" si="47"/>
        <v>0</v>
      </c>
      <c r="BK31" s="22">
        <f t="shared" si="47"/>
        <v>0</v>
      </c>
      <c r="BL31" s="22">
        <f t="shared" si="47"/>
        <v>0</v>
      </c>
      <c r="BM31" s="22">
        <f t="shared" si="47"/>
        <v>0</v>
      </c>
      <c r="BN31" s="22">
        <f t="shared" si="47"/>
        <v>0</v>
      </c>
      <c r="BO31" s="22">
        <f t="shared" si="47"/>
        <v>0</v>
      </c>
      <c r="BP31" s="22">
        <f t="shared" si="47"/>
        <v>0</v>
      </c>
      <c r="BQ31" s="22">
        <f t="shared" si="47"/>
        <v>0</v>
      </c>
      <c r="BR31" s="22">
        <f t="shared" si="47"/>
        <v>0</v>
      </c>
    </row>
    <row r="32" spans="1:70" ht="16.5">
      <c r="A32" s="14"/>
      <c r="B32" s="61" t="str">
        <f>IF(ISNA(VLOOKUP(A32,'Licenciés Jeunes 2023'!A:C,3,0)),"",VLOOKUP(A32,'Licenciés Jeunes 2023'!A:C,3,0))</f>
        <v/>
      </c>
      <c r="C32" s="32" t="str">
        <f>IF(ISNA(VLOOKUP(A32,'Licenciés Jeunes 2023'!A:C,2,0)),"",VLOOKUP(A32,'Licenciés Jeunes 2023'!A:C,2,0))</f>
        <v/>
      </c>
      <c r="D32" s="32" t="str">
        <f>IF(ISNA(VLOOKUP(A32,'Licenciés Jeunes 2023'!A:F,6,0)),"",VLOOKUP(A32,'Licenciés Jeunes 2023'!A:F,6,0))</f>
        <v/>
      </c>
      <c r="E32" s="6"/>
      <c r="F32" s="2">
        <f>IF(E$2="Bike &amp; Run",IF(ISNA(VLOOKUP(E32,Paramètres!$B$3:$C$56,2,FALSE)),0,VLOOKUP(E32,Paramètres!$B$3:$C$56,2,FALSE)*Paramètres!$K$3),IF(OR(E32="",OR($D32="",$D32="NL",$D32="HORS LIGUE")),0,VLOOKUP(IF(OR(E32="",OR($D32="",$D32="NL",$D32="HORS LIGUE")),"",COUNTIFS($D$5:$D$72,"&lt;&gt;"&amp;"",$D$5:$D$72,"&lt;&gt;"&amp;"NL",$D$5:$D$72,"&lt;&gt;"&amp;"HORS LIGUE",E$5:E$72,"&lt;"&amp;E32)+1),Paramètres!$B$3:$C$56,2,FALSE)*Paramètres!$K$3))</f>
        <v>0</v>
      </c>
      <c r="G32" s="4"/>
      <c r="H32" s="2">
        <f>IF(G$2="Bike &amp; Run",IF(ISNA(VLOOKUP(G32,Paramètres!$B$3:$C$56,2,FALSE)),0,VLOOKUP(G32,Paramètres!$B$3:$C$56,2,FALSE)*Paramètres!$K$4),IF(OR(G32="",OR($D32="",$D32="NL",$D32="HORS LIGUE")),0,VLOOKUP(IF(OR(G32="",OR($D32="",$D32="NL",$D32="HORS LIGUE")),"",COUNTIFS($D$5:$D$72,"&lt;&gt;"&amp;"",$D$5:$D$72,"&lt;&gt;"&amp;"NL",$D$5:$D$72,"&lt;&gt;"&amp;"HORS LIGUE",G$5:G$72,"&lt;"&amp;G32)+1),Paramètres!$B$3:$C$56,2,FALSE)*Paramètres!$K$4))</f>
        <v>0</v>
      </c>
      <c r="I32" s="36"/>
      <c r="J32" s="2">
        <f>IF(I$2="Bike &amp; Run",IF(ISNA(VLOOKUP(I32,Paramètres!$B$3:$C$56,2,FALSE)),0,VLOOKUP(I32,Paramètres!$B$3:$C$56,2,FALSE)*Paramètres!$K$5),IF(OR(I32="",OR($D32="",$D32="NL",$D32="HORS LIGUE")),0,VLOOKUP(IF(OR(I32="",OR($D32="",$D32="NL",$D32="HORS LIGUE")),"",COUNTIFS($D$5:$D$72,"&lt;&gt;"&amp;"",$D$5:$D$72,"&lt;&gt;"&amp;"NL",$D$5:$D$72,"&lt;&gt;"&amp;"HORS LIGUE",I$5:I$72,"&lt;"&amp;I32)+1),Paramètres!$B$3:$C$56,2,FALSE)*Paramètres!$K$5))</f>
        <v>0</v>
      </c>
      <c r="K32" s="4"/>
      <c r="L32" s="2">
        <f>IF(K$2="Bike &amp; Run",IF(ISNA(VLOOKUP(K32,Paramètres!$B$3:$C$56,2,FALSE)),0,VLOOKUP(K32,Paramètres!$B$3:$C$56,2,FALSE)*Paramètres!$K$6),IF(OR(K32="",OR($D32="",$D32="NL",$D32="HORS LIGUE")),0,VLOOKUP(IF(OR(K32="",OR($D32="",$D32="NL",$D32="HORS LIGUE")),"",COUNTIFS($D$5:$D$72,"&lt;&gt;"&amp;"",$D$5:$D$72,"&lt;&gt;"&amp;"NL",$D$5:$D$72,"&lt;&gt;"&amp;"HORS LIGUE",K$5:K$72,"&lt;"&amp;K32)+1),Paramètres!$B$3:$C$56,2,FALSE)*Paramètres!$K$6))</f>
        <v>0</v>
      </c>
      <c r="M32" s="4"/>
      <c r="N32" s="2">
        <f>IF(M$2="Bike &amp; Run",IF(ISNA(VLOOKUP(M32,Paramètres!$B$3:$C$56,2,FALSE)),0,VLOOKUP(M32,Paramètres!$B$3:$C$56,2,FALSE)*Paramètres!$K$7),IF(OR(M32="",OR($D32="",$D32="NL",$D32="HORS LIGUE")),0,VLOOKUP(IF(OR(M32="",OR($D32="",$D32="NL",$D32="HORS LIGUE")),"",COUNTIFS($D$5:$D$72,"&lt;&gt;"&amp;"",$D$5:$D$72,"&lt;&gt;"&amp;"NL",$D$5:$D$72,"&lt;&gt;"&amp;"HORS LIGUE",M$5:M$72,"&lt;"&amp;M32)+1),Paramètres!$B$3:$C$56,2,FALSE)*Paramètres!$K$7))</f>
        <v>0</v>
      </c>
      <c r="O32" s="46"/>
      <c r="P32" s="2">
        <f>IF(O$2="Bike &amp; Run",IF(ISNA(VLOOKUP(O32,Paramètres!$B$3:$C$56,2,FALSE)),0,VLOOKUP(O32,Paramètres!$B$3:$C$56,2,FALSE)*Paramètres!$K$8),IF(OR(O32="",OR($D32="",$D32="NL",$D32="HORS LIGUE")),0,VLOOKUP(IF(OR(O32="",OR($D32="",$D32="NL",$D32="HORS LIGUE")),"",COUNTIFS($D$5:$D$72,"&lt;&gt;"&amp;"",$D$5:$D$72,"&lt;&gt;"&amp;"NL",$D$5:$D$72,"&lt;&gt;"&amp;"HORS LIGUE",O$5:O$72,"&lt;"&amp;O32)+1),Paramètres!$B$3:$C$56,2,FALSE)*Paramètres!$K$8))</f>
        <v>0</v>
      </c>
      <c r="Q32" s="46"/>
      <c r="R32" s="2">
        <f>IF(Q$2="Bike &amp; Run",IF(ISNA(VLOOKUP(Q32,Paramètres!$B$3:$C$56,2,FALSE)),0,VLOOKUP(Q32,Paramètres!$B$3:$C$56,2,FALSE)*Paramètres!$K$9),IF(OR(Q32="",OR($D32="",$D32="NL",$D32="HORS LIGUE")),0,VLOOKUP(IF(OR(Q32="",OR($D32="",$D32="NL",$D32="HORS LIGUE")),"",COUNTIFS($D$5:$D$72,"&lt;&gt;"&amp;"",$D$5:$D$72,"&lt;&gt;"&amp;"NL",$D$5:$D$72,"&lt;&gt;"&amp;"HORS LIGUE",Q$5:Q$72,"&lt;"&amp;Q32)+1),Paramètres!$B$3:$C$56,2,FALSE)*Paramètres!$K$9))</f>
        <v>0</v>
      </c>
      <c r="S32" s="46"/>
      <c r="T32" s="2">
        <f>IF(S$2="Bike &amp; Run",IF(ISNA(VLOOKUP(S32,Paramètres!$B$3:$C$56,2,FALSE)),0,VLOOKUP(S32,Paramètres!$B$3:$C$56,2,FALSE)*Paramètres!$K$10),IF(OR(S32="",OR($D32="",$D32="NL",$D32="HORS LIGUE")),0,VLOOKUP(IF(OR(S32="",OR($D32="",$D32="NL",$D32="HORS LIGUE")),"",COUNTIFS($D$5:$D$72,"&lt;&gt;"&amp;"",$D$5:$D$72,"&lt;&gt;"&amp;"NL",$D$5:$D$72,"&lt;&gt;"&amp;"HORS LIGUE",S$5:S$72,"&lt;"&amp;S32)+1),Paramètres!$B$3:$C$56,2,FALSE)*Paramètres!$K$10))</f>
        <v>0</v>
      </c>
      <c r="U32" s="46"/>
      <c r="V32" s="2">
        <f>IF(U$2="Bike &amp; Run",IF(ISNA(VLOOKUP(U32,Paramètres!$B$3:$C$56,2,FALSE)),0,VLOOKUP(U32,Paramètres!$B$3:$C$56,2,FALSE)*Paramètres!$K$11),IF(OR(U32="",OR($D32="",$D32="NL",$D32="HORS LIGUE")),0,VLOOKUP(IF(OR(U32="",OR($D32="",$D32="NL",$D32="HORS LIGUE")),"",COUNTIFS($D$5:$D$72,"&lt;&gt;"&amp;"",$D$5:$D$72,"&lt;&gt;"&amp;"NL",$D$5:$D$72,"&lt;&gt;"&amp;"HORS LIGUE",U$5:U$72,"&lt;"&amp;U32)+1),Paramètres!$B$3:$C$56,2,FALSE)*Paramètres!$K$11))</f>
        <v>0</v>
      </c>
      <c r="W32" s="46"/>
      <c r="X32" s="2">
        <f>IF(W$2="Bike &amp; Run",IF(ISNA(VLOOKUP(W32,Paramètres!$B$3:$C$56,2,FALSE)),0,VLOOKUP(W32,Paramètres!$B$3:$C$56,2,FALSE)*Paramètres!$K$12),IF(OR(W32="",OR($D32="",$D32="NL",$D32="HORS LIGUE")),0,VLOOKUP(IF(OR(W32="",OR($D32="",$D32="NL",$D32="HORS LIGUE")),"",COUNTIFS($D$5:$D$72,"&lt;&gt;"&amp;"",$D$5:$D$72,"&lt;&gt;"&amp;"NL",$D$5:$D$72,"&lt;&gt;"&amp;"HORS LIGUE",W$5:W$72,"&lt;"&amp;W32)+1),Paramètres!$B$3:$C$56,2,FALSE)*Paramètres!$K$12))</f>
        <v>0</v>
      </c>
      <c r="Y32" s="46"/>
      <c r="Z32" s="2">
        <f>IF(Y$2="Bike &amp; Run",IF(ISNA(VLOOKUP(Y32,Paramètres!$B$3:$C$56,2,FALSE)),0,VLOOKUP(Y32,Paramètres!$B$3:$C$56,2,FALSE)*Paramètres!$K$13),IF(OR(Y32="",OR($D32="",$D32="NL",$D32="HORS LIGUE")),0,VLOOKUP(IF(OR(Y32="",OR($D32="",$D32="NL",$D32="HORS LIGUE")),"",COUNTIFS($D$5:$D$72,"&lt;&gt;"&amp;"",$D$5:$D$72,"&lt;&gt;"&amp;"NL",$D$5:$D$72,"&lt;&gt;"&amp;"HORS LIGUE",Y$5:Y$72,"&lt;"&amp;Y32)+1),Paramètres!$B$3:$C$56,2,FALSE)*Paramètres!$K$13))</f>
        <v>0</v>
      </c>
      <c r="AA32" s="46"/>
      <c r="AB32" s="2">
        <f>IF(AA$2="Bike &amp; Run",IF(ISNA(VLOOKUP(AA32,Paramètres!$B$3:$C$56,2,FALSE)),0,VLOOKUP(AA32,Paramètres!$B$3:$C$56,2,FALSE)*Paramètres!$K$14),IF(OR(AA32="",OR($D32="",$D32="NL",$D32="HORS LIGUE")),0,VLOOKUP(IF(OR(AA32="",OR($D32="",$D32="NL",$D32="HORS LIGUE")),"",COUNTIFS($D$5:$D$72,"&lt;&gt;"&amp;"",$D$5:$D$72,"&lt;&gt;"&amp;"NL",$D$5:$D$72,"&lt;&gt;"&amp;"HORS LIGUE",AA$5:AA$72,"&lt;"&amp;AA32)+1),Paramètres!$B$3:$C$56,2,FALSE)*Paramètres!$K$14))</f>
        <v>0</v>
      </c>
      <c r="AC32" s="46"/>
      <c r="AD32" s="2">
        <f>IF(AC$2="Bike &amp; Run",IF(ISNA(VLOOKUP(AC32,Paramètres!$B$3:$C$56,2,FALSE)),0,VLOOKUP(AC32,Paramètres!$B$3:$C$56,2,FALSE)*Paramètres!$K$15),IF(OR(AC32="",OR($D32="",$D32="NL",$D32="HORS LIGUE")),0,VLOOKUP(IF(OR(AC32="",OR($D32="",$D32="NL",$D32="HORS LIGUE")),"",COUNTIFS($D$5:$D$72,"&lt;&gt;"&amp;"",$D$5:$D$72,"&lt;&gt;"&amp;"NL",$D$5:$D$72,"&lt;&gt;"&amp;"HORS LIGUE",AC$5:AC$72,"&lt;"&amp;AC32)+1),Paramètres!$B$3:$C$56,2,FALSE)*Paramètres!$K$15))</f>
        <v>0</v>
      </c>
      <c r="AE32" s="46"/>
      <c r="AF32" s="2">
        <f>IF(AE$2="Bike &amp; Run",IF(ISNA(VLOOKUP(AE32,Paramètres!$B$3:$C$56,2,FALSE)),0,VLOOKUP(AE32,Paramètres!$B$3:$C$56,2,FALSE)*Paramètres!$K$16),IF(OR(AE32="",OR($D32="",$D32="NL",$D32="HORS LIGUE")),0,VLOOKUP(IF(OR(AE32="",OR($D32="",$D32="NL",$D32="HORS LIGUE")),"",COUNTIFS($D$5:$D$72,"&lt;&gt;"&amp;"",$D$5:$D$72,"&lt;&gt;"&amp;"NL",$D$5:$D$72,"&lt;&gt;"&amp;"HORS LIGUE",AE$5:AE$72,"&lt;"&amp;AE32)+1),Paramètres!$B$3:$C$56,2,FALSE)*Paramètres!$K$16))</f>
        <v>0</v>
      </c>
      <c r="AG32" s="46"/>
      <c r="AH32" s="2">
        <f>IF(AG$2="Bike &amp; Run",IF(ISNA(VLOOKUP(AG32,Paramètres!$B$3:$C$56,2,FALSE)),0,VLOOKUP(AG32,Paramètres!$B$3:$C$56,2,FALSE)*Paramètres!$K$17),IF(OR(AG32="",OR($D32="",$D32="NL",$D32="HORS LIGUE")),0,VLOOKUP(IF(OR(AG32="",OR($D32="",$D32="NL",$D32="HORS LIGUE")),"",COUNTIFS($D$5:$D$72,"&lt;&gt;"&amp;"",$D$5:$D$72,"&lt;&gt;"&amp;"NL",$D$5:$D$72,"&lt;&gt;"&amp;"HORS LIGUE",AG$5:AG$72,"&lt;"&amp;AG32)+1),Paramètres!$B$3:$C$56,2,FALSE)*Paramètres!$K$17))</f>
        <v>0</v>
      </c>
      <c r="AI32" s="40">
        <f t="shared" si="0"/>
        <v>0</v>
      </c>
      <c r="AJ32" s="3" t="str">
        <f t="shared" si="1"/>
        <v/>
      </c>
      <c r="AK32" s="5">
        <f t="shared" si="2"/>
        <v>0</v>
      </c>
      <c r="AL32" s="41">
        <f t="shared" si="3"/>
        <v>0</v>
      </c>
      <c r="AM32" s="33" t="str">
        <f t="shared" si="4"/>
        <v/>
      </c>
      <c r="AO32" s="22">
        <f t="shared" si="5"/>
        <v>0</v>
      </c>
      <c r="AP32">
        <f t="shared" si="6"/>
        <v>0</v>
      </c>
      <c r="AQ32">
        <f t="shared" si="7"/>
        <v>0</v>
      </c>
      <c r="AR32">
        <f t="shared" si="8"/>
        <v>0</v>
      </c>
      <c r="AS32">
        <f t="shared" si="9"/>
        <v>0</v>
      </c>
      <c r="AT32">
        <f t="shared" si="10"/>
        <v>0</v>
      </c>
      <c r="AU32">
        <f t="shared" si="11"/>
        <v>0</v>
      </c>
      <c r="AV32">
        <f t="shared" si="12"/>
        <v>0</v>
      </c>
      <c r="AW32">
        <f t="shared" si="13"/>
        <v>0</v>
      </c>
      <c r="AX32">
        <f t="shared" si="14"/>
        <v>0</v>
      </c>
      <c r="AY32">
        <f t="shared" si="15"/>
        <v>0</v>
      </c>
      <c r="AZ32">
        <f t="shared" si="16"/>
        <v>0</v>
      </c>
      <c r="BA32">
        <f t="shared" si="17"/>
        <v>0</v>
      </c>
      <c r="BB32">
        <f t="shared" si="18"/>
        <v>0</v>
      </c>
      <c r="BC32">
        <f t="shared" si="19"/>
        <v>0</v>
      </c>
      <c r="BD32">
        <f t="shared" si="20"/>
        <v>0</v>
      </c>
      <c r="BE32" s="22">
        <f t="shared" ref="BE32:BR32" si="48">BD32+LARGE($AO32:$BC32,BE$4)</f>
        <v>0</v>
      </c>
      <c r="BF32" s="22">
        <f t="shared" si="48"/>
        <v>0</v>
      </c>
      <c r="BG32" s="22">
        <f t="shared" si="48"/>
        <v>0</v>
      </c>
      <c r="BH32" s="22">
        <f t="shared" si="48"/>
        <v>0</v>
      </c>
      <c r="BI32" s="22">
        <f t="shared" si="48"/>
        <v>0</v>
      </c>
      <c r="BJ32" s="22">
        <f t="shared" si="48"/>
        <v>0</v>
      </c>
      <c r="BK32" s="22">
        <f t="shared" si="48"/>
        <v>0</v>
      </c>
      <c r="BL32" s="22">
        <f t="shared" si="48"/>
        <v>0</v>
      </c>
      <c r="BM32" s="22">
        <f t="shared" si="48"/>
        <v>0</v>
      </c>
      <c r="BN32" s="22">
        <f t="shared" si="48"/>
        <v>0</v>
      </c>
      <c r="BO32" s="22">
        <f t="shared" si="48"/>
        <v>0</v>
      </c>
      <c r="BP32" s="22">
        <f t="shared" si="48"/>
        <v>0</v>
      </c>
      <c r="BQ32" s="22">
        <f t="shared" si="48"/>
        <v>0</v>
      </c>
      <c r="BR32" s="22">
        <f t="shared" si="48"/>
        <v>0</v>
      </c>
    </row>
    <row r="33" spans="1:70" ht="16.5">
      <c r="A33" s="14"/>
      <c r="B33" s="61" t="str">
        <f>IF(ISNA(VLOOKUP(A33,'Licenciés Jeunes 2023'!A:C,3,0)),"",VLOOKUP(A33,'Licenciés Jeunes 2023'!A:C,3,0))</f>
        <v/>
      </c>
      <c r="C33" s="32" t="str">
        <f>IF(ISNA(VLOOKUP(A33,'Licenciés Jeunes 2023'!A:C,2,0)),"",VLOOKUP(A33,'Licenciés Jeunes 2023'!A:C,2,0))</f>
        <v/>
      </c>
      <c r="D33" s="32" t="str">
        <f>IF(ISNA(VLOOKUP(A33,'Licenciés Jeunes 2023'!A:F,6,0)),"",VLOOKUP(A33,'Licenciés Jeunes 2023'!A:F,6,0))</f>
        <v/>
      </c>
      <c r="E33" s="6"/>
      <c r="F33" s="2">
        <f>IF(E$2="Bike &amp; Run",IF(ISNA(VLOOKUP(E33,Paramètres!$B$3:$C$56,2,FALSE)),0,VLOOKUP(E33,Paramètres!$B$3:$C$56,2,FALSE)*Paramètres!$K$3),IF(OR(E33="",OR($D33="",$D33="NL",$D33="HORS LIGUE")),0,VLOOKUP(IF(OR(E33="",OR($D33="",$D33="NL",$D33="HORS LIGUE")),"",COUNTIFS($D$5:$D$72,"&lt;&gt;"&amp;"",$D$5:$D$72,"&lt;&gt;"&amp;"NL",$D$5:$D$72,"&lt;&gt;"&amp;"HORS LIGUE",E$5:E$72,"&lt;"&amp;E33)+1),Paramètres!$B$3:$C$56,2,FALSE)*Paramètres!$K$3))</f>
        <v>0</v>
      </c>
      <c r="G33" s="4"/>
      <c r="H33" s="2">
        <f>IF(G$2="Bike &amp; Run",IF(ISNA(VLOOKUP(G33,Paramètres!$B$3:$C$56,2,FALSE)),0,VLOOKUP(G33,Paramètres!$B$3:$C$56,2,FALSE)*Paramètres!$K$4),IF(OR(G33="",OR($D33="",$D33="NL",$D33="HORS LIGUE")),0,VLOOKUP(IF(OR(G33="",OR($D33="",$D33="NL",$D33="HORS LIGUE")),"",COUNTIFS($D$5:$D$72,"&lt;&gt;"&amp;"",$D$5:$D$72,"&lt;&gt;"&amp;"NL",$D$5:$D$72,"&lt;&gt;"&amp;"HORS LIGUE",G$5:G$72,"&lt;"&amp;G33)+1),Paramètres!$B$3:$C$56,2,FALSE)*Paramètres!$K$4))</f>
        <v>0</v>
      </c>
      <c r="I33" s="36"/>
      <c r="J33" s="2">
        <f>IF(I$2="Bike &amp; Run",IF(ISNA(VLOOKUP(I33,Paramètres!$B$3:$C$56,2,FALSE)),0,VLOOKUP(I33,Paramètres!$B$3:$C$56,2,FALSE)*Paramètres!$K$5),IF(OR(I33="",OR($D33="",$D33="NL",$D33="HORS LIGUE")),0,VLOOKUP(IF(OR(I33="",OR($D33="",$D33="NL",$D33="HORS LIGUE")),"",COUNTIFS($D$5:$D$72,"&lt;&gt;"&amp;"",$D$5:$D$72,"&lt;&gt;"&amp;"NL",$D$5:$D$72,"&lt;&gt;"&amp;"HORS LIGUE",I$5:I$72,"&lt;"&amp;I33)+1),Paramètres!$B$3:$C$56,2,FALSE)*Paramètres!$K$5))</f>
        <v>0</v>
      </c>
      <c r="K33" s="4"/>
      <c r="L33" s="2">
        <f>IF(K$2="Bike &amp; Run",IF(ISNA(VLOOKUP(K33,Paramètres!$B$3:$C$56,2,FALSE)),0,VLOOKUP(K33,Paramètres!$B$3:$C$56,2,FALSE)*Paramètres!$K$6),IF(OR(K33="",OR($D33="",$D33="NL",$D33="HORS LIGUE")),0,VLOOKUP(IF(OR(K33="",OR($D33="",$D33="NL",$D33="HORS LIGUE")),"",COUNTIFS($D$5:$D$72,"&lt;&gt;"&amp;"",$D$5:$D$72,"&lt;&gt;"&amp;"NL",$D$5:$D$72,"&lt;&gt;"&amp;"HORS LIGUE",K$5:K$72,"&lt;"&amp;K33)+1),Paramètres!$B$3:$C$56,2,FALSE)*Paramètres!$K$6))</f>
        <v>0</v>
      </c>
      <c r="M33" s="4"/>
      <c r="N33" s="2">
        <f>IF(M$2="Bike &amp; Run",IF(ISNA(VLOOKUP(M33,Paramètres!$B$3:$C$56,2,FALSE)),0,VLOOKUP(M33,Paramètres!$B$3:$C$56,2,FALSE)*Paramètres!$K$7),IF(OR(M33="",OR($D33="",$D33="NL",$D33="HORS LIGUE")),0,VLOOKUP(IF(OR(M33="",OR($D33="",$D33="NL",$D33="HORS LIGUE")),"",COUNTIFS($D$5:$D$72,"&lt;&gt;"&amp;"",$D$5:$D$72,"&lt;&gt;"&amp;"NL",$D$5:$D$72,"&lt;&gt;"&amp;"HORS LIGUE",M$5:M$72,"&lt;"&amp;M33)+1),Paramètres!$B$3:$C$56,2,FALSE)*Paramètres!$K$7))</f>
        <v>0</v>
      </c>
      <c r="O33" s="46"/>
      <c r="P33" s="2">
        <f>IF(O$2="Bike &amp; Run",IF(ISNA(VLOOKUP(O33,Paramètres!$B$3:$C$56,2,FALSE)),0,VLOOKUP(O33,Paramètres!$B$3:$C$56,2,FALSE)*Paramètres!$K$8),IF(OR(O33="",OR($D33="",$D33="NL",$D33="HORS LIGUE")),0,VLOOKUP(IF(OR(O33="",OR($D33="",$D33="NL",$D33="HORS LIGUE")),"",COUNTIFS($D$5:$D$72,"&lt;&gt;"&amp;"",$D$5:$D$72,"&lt;&gt;"&amp;"NL",$D$5:$D$72,"&lt;&gt;"&amp;"HORS LIGUE",O$5:O$72,"&lt;"&amp;O33)+1),Paramètres!$B$3:$C$56,2,FALSE)*Paramètres!$K$8))</f>
        <v>0</v>
      </c>
      <c r="Q33" s="46"/>
      <c r="R33" s="2">
        <f>IF(Q$2="Bike &amp; Run",IF(ISNA(VLOOKUP(Q33,Paramètres!$B$3:$C$56,2,FALSE)),0,VLOOKUP(Q33,Paramètres!$B$3:$C$56,2,FALSE)*Paramètres!$K$9),IF(OR(Q33="",OR($D33="",$D33="NL",$D33="HORS LIGUE")),0,VLOOKUP(IF(OR(Q33="",OR($D33="",$D33="NL",$D33="HORS LIGUE")),"",COUNTIFS($D$5:$D$72,"&lt;&gt;"&amp;"",$D$5:$D$72,"&lt;&gt;"&amp;"NL",$D$5:$D$72,"&lt;&gt;"&amp;"HORS LIGUE",Q$5:Q$72,"&lt;"&amp;Q33)+1),Paramètres!$B$3:$C$56,2,FALSE)*Paramètres!$K$9))</f>
        <v>0</v>
      </c>
      <c r="S33" s="46"/>
      <c r="T33" s="2">
        <f>IF(S$2="Bike &amp; Run",IF(ISNA(VLOOKUP(S33,Paramètres!$B$3:$C$56,2,FALSE)),0,VLOOKUP(S33,Paramètres!$B$3:$C$56,2,FALSE)*Paramètres!$K$10),IF(OR(S33="",OR($D33="",$D33="NL",$D33="HORS LIGUE")),0,VLOOKUP(IF(OR(S33="",OR($D33="",$D33="NL",$D33="HORS LIGUE")),"",COUNTIFS($D$5:$D$72,"&lt;&gt;"&amp;"",$D$5:$D$72,"&lt;&gt;"&amp;"NL",$D$5:$D$72,"&lt;&gt;"&amp;"HORS LIGUE",S$5:S$72,"&lt;"&amp;S33)+1),Paramètres!$B$3:$C$56,2,FALSE)*Paramètres!$K$10))</f>
        <v>0</v>
      </c>
      <c r="U33" s="46"/>
      <c r="V33" s="2">
        <f>IF(U$2="Bike &amp; Run",IF(ISNA(VLOOKUP(U33,Paramètres!$B$3:$C$56,2,FALSE)),0,VLOOKUP(U33,Paramètres!$B$3:$C$56,2,FALSE)*Paramètres!$K$11),IF(OR(U33="",OR($D33="",$D33="NL",$D33="HORS LIGUE")),0,VLOOKUP(IF(OR(U33="",OR($D33="",$D33="NL",$D33="HORS LIGUE")),"",COUNTIFS($D$5:$D$72,"&lt;&gt;"&amp;"",$D$5:$D$72,"&lt;&gt;"&amp;"NL",$D$5:$D$72,"&lt;&gt;"&amp;"HORS LIGUE",U$5:U$72,"&lt;"&amp;U33)+1),Paramètres!$B$3:$C$56,2,FALSE)*Paramètres!$K$11))</f>
        <v>0</v>
      </c>
      <c r="W33" s="46"/>
      <c r="X33" s="2">
        <f>IF(W$2="Bike &amp; Run",IF(ISNA(VLOOKUP(W33,Paramètres!$B$3:$C$56,2,FALSE)),0,VLOOKUP(W33,Paramètres!$B$3:$C$56,2,FALSE)*Paramètres!$K$12),IF(OR(W33="",OR($D33="",$D33="NL",$D33="HORS LIGUE")),0,VLOOKUP(IF(OR(W33="",OR($D33="",$D33="NL",$D33="HORS LIGUE")),"",COUNTIFS($D$5:$D$72,"&lt;&gt;"&amp;"",$D$5:$D$72,"&lt;&gt;"&amp;"NL",$D$5:$D$72,"&lt;&gt;"&amp;"HORS LIGUE",W$5:W$72,"&lt;"&amp;W33)+1),Paramètres!$B$3:$C$56,2,FALSE)*Paramètres!$K$12))</f>
        <v>0</v>
      </c>
      <c r="Y33" s="46"/>
      <c r="Z33" s="2">
        <f>IF(Y$2="Bike &amp; Run",IF(ISNA(VLOOKUP(Y33,Paramètres!$B$3:$C$56,2,FALSE)),0,VLOOKUP(Y33,Paramètres!$B$3:$C$56,2,FALSE)*Paramètres!$K$13),IF(OR(Y33="",OR($D33="",$D33="NL",$D33="HORS LIGUE")),0,VLOOKUP(IF(OR(Y33="",OR($D33="",$D33="NL",$D33="HORS LIGUE")),"",COUNTIFS($D$5:$D$72,"&lt;&gt;"&amp;"",$D$5:$D$72,"&lt;&gt;"&amp;"NL",$D$5:$D$72,"&lt;&gt;"&amp;"HORS LIGUE",Y$5:Y$72,"&lt;"&amp;Y33)+1),Paramètres!$B$3:$C$56,2,FALSE)*Paramètres!$K$13))</f>
        <v>0</v>
      </c>
      <c r="AA33" s="46"/>
      <c r="AB33" s="2">
        <f>IF(AA$2="Bike &amp; Run",IF(ISNA(VLOOKUP(AA33,Paramètres!$B$3:$C$56,2,FALSE)),0,VLOOKUP(AA33,Paramètres!$B$3:$C$56,2,FALSE)*Paramètres!$K$14),IF(OR(AA33="",OR($D33="",$D33="NL",$D33="HORS LIGUE")),0,VLOOKUP(IF(OR(AA33="",OR($D33="",$D33="NL",$D33="HORS LIGUE")),"",COUNTIFS($D$5:$D$72,"&lt;&gt;"&amp;"",$D$5:$D$72,"&lt;&gt;"&amp;"NL",$D$5:$D$72,"&lt;&gt;"&amp;"HORS LIGUE",AA$5:AA$72,"&lt;"&amp;AA33)+1),Paramètres!$B$3:$C$56,2,FALSE)*Paramètres!$K$14))</f>
        <v>0</v>
      </c>
      <c r="AC33" s="46"/>
      <c r="AD33" s="2">
        <f>IF(AC$2="Bike &amp; Run",IF(ISNA(VLOOKUP(AC33,Paramètres!$B$3:$C$56,2,FALSE)),0,VLOOKUP(AC33,Paramètres!$B$3:$C$56,2,FALSE)*Paramètres!$K$15),IF(OR(AC33="",OR($D33="",$D33="NL",$D33="HORS LIGUE")),0,VLOOKUP(IF(OR(AC33="",OR($D33="",$D33="NL",$D33="HORS LIGUE")),"",COUNTIFS($D$5:$D$72,"&lt;&gt;"&amp;"",$D$5:$D$72,"&lt;&gt;"&amp;"NL",$D$5:$D$72,"&lt;&gt;"&amp;"HORS LIGUE",AC$5:AC$72,"&lt;"&amp;AC33)+1),Paramètres!$B$3:$C$56,2,FALSE)*Paramètres!$K$15))</f>
        <v>0</v>
      </c>
      <c r="AE33" s="46"/>
      <c r="AF33" s="2">
        <f>IF(AE$2="Bike &amp; Run",IF(ISNA(VLOOKUP(AE33,Paramètres!$B$3:$C$56,2,FALSE)),0,VLOOKUP(AE33,Paramètres!$B$3:$C$56,2,FALSE)*Paramètres!$K$16),IF(OR(AE33="",OR($D33="",$D33="NL",$D33="HORS LIGUE")),0,VLOOKUP(IF(OR(AE33="",OR($D33="",$D33="NL",$D33="HORS LIGUE")),"",COUNTIFS($D$5:$D$72,"&lt;&gt;"&amp;"",$D$5:$D$72,"&lt;&gt;"&amp;"NL",$D$5:$D$72,"&lt;&gt;"&amp;"HORS LIGUE",AE$5:AE$72,"&lt;"&amp;AE33)+1),Paramètres!$B$3:$C$56,2,FALSE)*Paramètres!$K$16))</f>
        <v>0</v>
      </c>
      <c r="AG33" s="46"/>
      <c r="AH33" s="2">
        <f>IF(AG$2="Bike &amp; Run",IF(ISNA(VLOOKUP(AG33,Paramètres!$B$3:$C$56,2,FALSE)),0,VLOOKUP(AG33,Paramètres!$B$3:$C$56,2,FALSE)*Paramètres!$K$17),IF(OR(AG33="",OR($D33="",$D33="NL",$D33="HORS LIGUE")),0,VLOOKUP(IF(OR(AG33="",OR($D33="",$D33="NL",$D33="HORS LIGUE")),"",COUNTIFS($D$5:$D$72,"&lt;&gt;"&amp;"",$D$5:$D$72,"&lt;&gt;"&amp;"NL",$D$5:$D$72,"&lt;&gt;"&amp;"HORS LIGUE",AG$5:AG$72,"&lt;"&amp;AG33)+1),Paramètres!$B$3:$C$56,2,FALSE)*Paramètres!$K$17))</f>
        <v>0</v>
      </c>
      <c r="AI33" s="40">
        <f t="shared" si="0"/>
        <v>0</v>
      </c>
      <c r="AJ33" s="3" t="str">
        <f t="shared" si="1"/>
        <v/>
      </c>
      <c r="AK33" s="5">
        <f t="shared" si="2"/>
        <v>0</v>
      </c>
      <c r="AL33" s="41">
        <f t="shared" si="3"/>
        <v>0</v>
      </c>
      <c r="AM33" s="33" t="str">
        <f t="shared" si="4"/>
        <v/>
      </c>
      <c r="AO33" s="22">
        <f t="shared" si="5"/>
        <v>0</v>
      </c>
      <c r="AP33">
        <f t="shared" si="6"/>
        <v>0</v>
      </c>
      <c r="AQ33">
        <f t="shared" si="7"/>
        <v>0</v>
      </c>
      <c r="AR33">
        <f t="shared" si="8"/>
        <v>0</v>
      </c>
      <c r="AS33">
        <f t="shared" si="9"/>
        <v>0</v>
      </c>
      <c r="AT33">
        <f t="shared" si="10"/>
        <v>0</v>
      </c>
      <c r="AU33">
        <f t="shared" si="11"/>
        <v>0</v>
      </c>
      <c r="AV33">
        <f t="shared" si="12"/>
        <v>0</v>
      </c>
      <c r="AW33">
        <f t="shared" si="13"/>
        <v>0</v>
      </c>
      <c r="AX33">
        <f t="shared" si="14"/>
        <v>0</v>
      </c>
      <c r="AY33">
        <f t="shared" si="15"/>
        <v>0</v>
      </c>
      <c r="AZ33">
        <f t="shared" si="16"/>
        <v>0</v>
      </c>
      <c r="BA33">
        <f t="shared" si="17"/>
        <v>0</v>
      </c>
      <c r="BB33">
        <f t="shared" si="18"/>
        <v>0</v>
      </c>
      <c r="BC33">
        <f t="shared" si="19"/>
        <v>0</v>
      </c>
      <c r="BD33">
        <f t="shared" si="20"/>
        <v>0</v>
      </c>
      <c r="BE33" s="22">
        <f t="shared" ref="BE33:BR33" si="49">BD33+LARGE($AO33:$BC33,BE$4)</f>
        <v>0</v>
      </c>
      <c r="BF33" s="22">
        <f t="shared" si="49"/>
        <v>0</v>
      </c>
      <c r="BG33" s="22">
        <f t="shared" si="49"/>
        <v>0</v>
      </c>
      <c r="BH33" s="22">
        <f t="shared" si="49"/>
        <v>0</v>
      </c>
      <c r="BI33" s="22">
        <f t="shared" si="49"/>
        <v>0</v>
      </c>
      <c r="BJ33" s="22">
        <f t="shared" si="49"/>
        <v>0</v>
      </c>
      <c r="BK33" s="22">
        <f t="shared" si="49"/>
        <v>0</v>
      </c>
      <c r="BL33" s="22">
        <f t="shared" si="49"/>
        <v>0</v>
      </c>
      <c r="BM33" s="22">
        <f t="shared" si="49"/>
        <v>0</v>
      </c>
      <c r="BN33" s="22">
        <f t="shared" si="49"/>
        <v>0</v>
      </c>
      <c r="BO33" s="22">
        <f t="shared" si="49"/>
        <v>0</v>
      </c>
      <c r="BP33" s="22">
        <f t="shared" si="49"/>
        <v>0</v>
      </c>
      <c r="BQ33" s="22">
        <f t="shared" si="49"/>
        <v>0</v>
      </c>
      <c r="BR33" s="22">
        <f t="shared" si="49"/>
        <v>0</v>
      </c>
    </row>
    <row r="34" spans="1:70" ht="16.5">
      <c r="A34" s="14"/>
      <c r="B34" s="61" t="str">
        <f>IF(ISNA(VLOOKUP(A34,'Licenciés Jeunes 2023'!A:C,3,0)),"",VLOOKUP(A34,'Licenciés Jeunes 2023'!A:C,3,0))</f>
        <v/>
      </c>
      <c r="C34" s="32" t="str">
        <f>IF(ISNA(VLOOKUP(A34,'Licenciés Jeunes 2023'!A:C,2,0)),"",VLOOKUP(A34,'Licenciés Jeunes 2023'!A:C,2,0))</f>
        <v/>
      </c>
      <c r="D34" s="32" t="str">
        <f>IF(ISNA(VLOOKUP(A34,'Licenciés Jeunes 2023'!A:F,6,0)),"",VLOOKUP(A34,'Licenciés Jeunes 2023'!A:F,6,0))</f>
        <v/>
      </c>
      <c r="E34" s="6"/>
      <c r="F34" s="2">
        <f>IF(E$2="Bike &amp; Run",IF(ISNA(VLOOKUP(E34,Paramètres!$B$3:$C$56,2,FALSE)),0,VLOOKUP(E34,Paramètres!$B$3:$C$56,2,FALSE)*Paramètres!$K$3),IF(OR(E34="",OR($D34="",$D34="NL",$D34="HORS LIGUE")),0,VLOOKUP(IF(OR(E34="",OR($D34="",$D34="NL",$D34="HORS LIGUE")),"",COUNTIFS($D$5:$D$72,"&lt;&gt;"&amp;"",$D$5:$D$72,"&lt;&gt;"&amp;"NL",$D$5:$D$72,"&lt;&gt;"&amp;"HORS LIGUE",E$5:E$72,"&lt;"&amp;E34)+1),Paramètres!$B$3:$C$56,2,FALSE)*Paramètres!$K$3))</f>
        <v>0</v>
      </c>
      <c r="G34" s="4"/>
      <c r="H34" s="2">
        <f>IF(G$2="Bike &amp; Run",IF(ISNA(VLOOKUP(G34,Paramètres!$B$3:$C$56,2,FALSE)),0,VLOOKUP(G34,Paramètres!$B$3:$C$56,2,FALSE)*Paramètres!$K$4),IF(OR(G34="",OR($D34="",$D34="NL",$D34="HORS LIGUE")),0,VLOOKUP(IF(OR(G34="",OR($D34="",$D34="NL",$D34="HORS LIGUE")),"",COUNTIFS($D$5:$D$72,"&lt;&gt;"&amp;"",$D$5:$D$72,"&lt;&gt;"&amp;"NL",$D$5:$D$72,"&lt;&gt;"&amp;"HORS LIGUE",G$5:G$72,"&lt;"&amp;G34)+1),Paramètres!$B$3:$C$56,2,FALSE)*Paramètres!$K$4))</f>
        <v>0</v>
      </c>
      <c r="I34" s="36"/>
      <c r="J34" s="2">
        <f>IF(I$2="Bike &amp; Run",IF(ISNA(VLOOKUP(I34,Paramètres!$B$3:$C$56,2,FALSE)),0,VLOOKUP(I34,Paramètres!$B$3:$C$56,2,FALSE)*Paramètres!$K$5),IF(OR(I34="",OR($D34="",$D34="NL",$D34="HORS LIGUE")),0,VLOOKUP(IF(OR(I34="",OR($D34="",$D34="NL",$D34="HORS LIGUE")),"",COUNTIFS($D$5:$D$72,"&lt;&gt;"&amp;"",$D$5:$D$72,"&lt;&gt;"&amp;"NL",$D$5:$D$72,"&lt;&gt;"&amp;"HORS LIGUE",I$5:I$72,"&lt;"&amp;I34)+1),Paramètres!$B$3:$C$56,2,FALSE)*Paramètres!$K$5))</f>
        <v>0</v>
      </c>
      <c r="K34" s="4"/>
      <c r="L34" s="2">
        <f>IF(K$2="Bike &amp; Run",IF(ISNA(VLOOKUP(K34,Paramètres!$B$3:$C$56,2,FALSE)),0,VLOOKUP(K34,Paramètres!$B$3:$C$56,2,FALSE)*Paramètres!$K$6),IF(OR(K34="",OR($D34="",$D34="NL",$D34="HORS LIGUE")),0,VLOOKUP(IF(OR(K34="",OR($D34="",$D34="NL",$D34="HORS LIGUE")),"",COUNTIFS($D$5:$D$72,"&lt;&gt;"&amp;"",$D$5:$D$72,"&lt;&gt;"&amp;"NL",$D$5:$D$72,"&lt;&gt;"&amp;"HORS LIGUE",K$5:K$72,"&lt;"&amp;K34)+1),Paramètres!$B$3:$C$56,2,FALSE)*Paramètres!$K$6))</f>
        <v>0</v>
      </c>
      <c r="M34" s="4"/>
      <c r="N34" s="2">
        <f>IF(M$2="Bike &amp; Run",IF(ISNA(VLOOKUP(M34,Paramètres!$B$3:$C$56,2,FALSE)),0,VLOOKUP(M34,Paramètres!$B$3:$C$56,2,FALSE)*Paramètres!$K$7),IF(OR(M34="",OR($D34="",$D34="NL",$D34="HORS LIGUE")),0,VLOOKUP(IF(OR(M34="",OR($D34="",$D34="NL",$D34="HORS LIGUE")),"",COUNTIFS($D$5:$D$72,"&lt;&gt;"&amp;"",$D$5:$D$72,"&lt;&gt;"&amp;"NL",$D$5:$D$72,"&lt;&gt;"&amp;"HORS LIGUE",M$5:M$72,"&lt;"&amp;M34)+1),Paramètres!$B$3:$C$56,2,FALSE)*Paramètres!$K$7))</f>
        <v>0</v>
      </c>
      <c r="O34" s="46"/>
      <c r="P34" s="2">
        <f>IF(O$2="Bike &amp; Run",IF(ISNA(VLOOKUP(O34,Paramètres!$B$3:$C$56,2,FALSE)),0,VLOOKUP(O34,Paramètres!$B$3:$C$56,2,FALSE)*Paramètres!$K$8),IF(OR(O34="",OR($D34="",$D34="NL",$D34="HORS LIGUE")),0,VLOOKUP(IF(OR(O34="",OR($D34="",$D34="NL",$D34="HORS LIGUE")),"",COUNTIFS($D$5:$D$72,"&lt;&gt;"&amp;"",$D$5:$D$72,"&lt;&gt;"&amp;"NL",$D$5:$D$72,"&lt;&gt;"&amp;"HORS LIGUE",O$5:O$72,"&lt;"&amp;O34)+1),Paramètres!$B$3:$C$56,2,FALSE)*Paramètres!$K$8))</f>
        <v>0</v>
      </c>
      <c r="Q34" s="46"/>
      <c r="R34" s="2">
        <f>IF(Q$2="Bike &amp; Run",IF(ISNA(VLOOKUP(Q34,Paramètres!$B$3:$C$56,2,FALSE)),0,VLOOKUP(Q34,Paramètres!$B$3:$C$56,2,FALSE)*Paramètres!$K$9),IF(OR(Q34="",OR($D34="",$D34="NL",$D34="HORS LIGUE")),0,VLOOKUP(IF(OR(Q34="",OR($D34="",$D34="NL",$D34="HORS LIGUE")),"",COUNTIFS($D$5:$D$72,"&lt;&gt;"&amp;"",$D$5:$D$72,"&lt;&gt;"&amp;"NL",$D$5:$D$72,"&lt;&gt;"&amp;"HORS LIGUE",Q$5:Q$72,"&lt;"&amp;Q34)+1),Paramètres!$B$3:$C$56,2,FALSE)*Paramètres!$K$9))</f>
        <v>0</v>
      </c>
      <c r="S34" s="46"/>
      <c r="T34" s="2">
        <f>IF(S$2="Bike &amp; Run",IF(ISNA(VLOOKUP(S34,Paramètres!$B$3:$C$56,2,FALSE)),0,VLOOKUP(S34,Paramètres!$B$3:$C$56,2,FALSE)*Paramètres!$K$10),IF(OR(S34="",OR($D34="",$D34="NL",$D34="HORS LIGUE")),0,VLOOKUP(IF(OR(S34="",OR($D34="",$D34="NL",$D34="HORS LIGUE")),"",COUNTIFS($D$5:$D$72,"&lt;&gt;"&amp;"",$D$5:$D$72,"&lt;&gt;"&amp;"NL",$D$5:$D$72,"&lt;&gt;"&amp;"HORS LIGUE",S$5:S$72,"&lt;"&amp;S34)+1),Paramètres!$B$3:$C$56,2,FALSE)*Paramètres!$K$10))</f>
        <v>0</v>
      </c>
      <c r="U34" s="46"/>
      <c r="V34" s="2">
        <f>IF(U$2="Bike &amp; Run",IF(ISNA(VLOOKUP(U34,Paramètres!$B$3:$C$56,2,FALSE)),0,VLOOKUP(U34,Paramètres!$B$3:$C$56,2,FALSE)*Paramètres!$K$11),IF(OR(U34="",OR($D34="",$D34="NL",$D34="HORS LIGUE")),0,VLOOKUP(IF(OR(U34="",OR($D34="",$D34="NL",$D34="HORS LIGUE")),"",COUNTIFS($D$5:$D$72,"&lt;&gt;"&amp;"",$D$5:$D$72,"&lt;&gt;"&amp;"NL",$D$5:$D$72,"&lt;&gt;"&amp;"HORS LIGUE",U$5:U$72,"&lt;"&amp;U34)+1),Paramètres!$B$3:$C$56,2,FALSE)*Paramètres!$K$11))</f>
        <v>0</v>
      </c>
      <c r="W34" s="46"/>
      <c r="X34" s="2">
        <f>IF(W$2="Bike &amp; Run",IF(ISNA(VLOOKUP(W34,Paramètres!$B$3:$C$56,2,FALSE)),0,VLOOKUP(W34,Paramètres!$B$3:$C$56,2,FALSE)*Paramètres!$K$12),IF(OR(W34="",OR($D34="",$D34="NL",$D34="HORS LIGUE")),0,VLOOKUP(IF(OR(W34="",OR($D34="",$D34="NL",$D34="HORS LIGUE")),"",COUNTIFS($D$5:$D$72,"&lt;&gt;"&amp;"",$D$5:$D$72,"&lt;&gt;"&amp;"NL",$D$5:$D$72,"&lt;&gt;"&amp;"HORS LIGUE",W$5:W$72,"&lt;"&amp;W34)+1),Paramètres!$B$3:$C$56,2,FALSE)*Paramètres!$K$12))</f>
        <v>0</v>
      </c>
      <c r="Y34" s="46"/>
      <c r="Z34" s="2">
        <f>IF(Y$2="Bike &amp; Run",IF(ISNA(VLOOKUP(Y34,Paramètres!$B$3:$C$56,2,FALSE)),0,VLOOKUP(Y34,Paramètres!$B$3:$C$56,2,FALSE)*Paramètres!$K$13),IF(OR(Y34="",OR($D34="",$D34="NL",$D34="HORS LIGUE")),0,VLOOKUP(IF(OR(Y34="",OR($D34="",$D34="NL",$D34="HORS LIGUE")),"",COUNTIFS($D$5:$D$72,"&lt;&gt;"&amp;"",$D$5:$D$72,"&lt;&gt;"&amp;"NL",$D$5:$D$72,"&lt;&gt;"&amp;"HORS LIGUE",Y$5:Y$72,"&lt;"&amp;Y34)+1),Paramètres!$B$3:$C$56,2,FALSE)*Paramètres!$K$13))</f>
        <v>0</v>
      </c>
      <c r="AA34" s="46"/>
      <c r="AB34" s="2">
        <f>IF(AA$2="Bike &amp; Run",IF(ISNA(VLOOKUP(AA34,Paramètres!$B$3:$C$56,2,FALSE)),0,VLOOKUP(AA34,Paramètres!$B$3:$C$56,2,FALSE)*Paramètres!$K$14),IF(OR(AA34="",OR($D34="",$D34="NL",$D34="HORS LIGUE")),0,VLOOKUP(IF(OR(AA34="",OR($D34="",$D34="NL",$D34="HORS LIGUE")),"",COUNTIFS($D$5:$D$72,"&lt;&gt;"&amp;"",$D$5:$D$72,"&lt;&gt;"&amp;"NL",$D$5:$D$72,"&lt;&gt;"&amp;"HORS LIGUE",AA$5:AA$72,"&lt;"&amp;AA34)+1),Paramètres!$B$3:$C$56,2,FALSE)*Paramètres!$K$14))</f>
        <v>0</v>
      </c>
      <c r="AC34" s="46"/>
      <c r="AD34" s="2">
        <f>IF(AC$2="Bike &amp; Run",IF(ISNA(VLOOKUP(AC34,Paramètres!$B$3:$C$56,2,FALSE)),0,VLOOKUP(AC34,Paramètres!$B$3:$C$56,2,FALSE)*Paramètres!$K$15),IF(OR(AC34="",OR($D34="",$D34="NL",$D34="HORS LIGUE")),0,VLOOKUP(IF(OR(AC34="",OR($D34="",$D34="NL",$D34="HORS LIGUE")),"",COUNTIFS($D$5:$D$72,"&lt;&gt;"&amp;"",$D$5:$D$72,"&lt;&gt;"&amp;"NL",$D$5:$D$72,"&lt;&gt;"&amp;"HORS LIGUE",AC$5:AC$72,"&lt;"&amp;AC34)+1),Paramètres!$B$3:$C$56,2,FALSE)*Paramètres!$K$15))</f>
        <v>0</v>
      </c>
      <c r="AE34" s="46"/>
      <c r="AF34" s="2">
        <f>IF(AE$2="Bike &amp; Run",IF(ISNA(VLOOKUP(AE34,Paramètres!$B$3:$C$56,2,FALSE)),0,VLOOKUP(AE34,Paramètres!$B$3:$C$56,2,FALSE)*Paramètres!$K$16),IF(OR(AE34="",OR($D34="",$D34="NL",$D34="HORS LIGUE")),0,VLOOKUP(IF(OR(AE34="",OR($D34="",$D34="NL",$D34="HORS LIGUE")),"",COUNTIFS($D$5:$D$72,"&lt;&gt;"&amp;"",$D$5:$D$72,"&lt;&gt;"&amp;"NL",$D$5:$D$72,"&lt;&gt;"&amp;"HORS LIGUE",AE$5:AE$72,"&lt;"&amp;AE34)+1),Paramètres!$B$3:$C$56,2,FALSE)*Paramètres!$K$16))</f>
        <v>0</v>
      </c>
      <c r="AG34" s="46"/>
      <c r="AH34" s="2">
        <f>IF(AG$2="Bike &amp; Run",IF(ISNA(VLOOKUP(AG34,Paramètres!$B$3:$C$56,2,FALSE)),0,VLOOKUP(AG34,Paramètres!$B$3:$C$56,2,FALSE)*Paramètres!$K$17),IF(OR(AG34="",OR($D34="",$D34="NL",$D34="HORS LIGUE")),0,VLOOKUP(IF(OR(AG34="",OR($D34="",$D34="NL",$D34="HORS LIGUE")),"",COUNTIFS($D$5:$D$72,"&lt;&gt;"&amp;"",$D$5:$D$72,"&lt;&gt;"&amp;"NL",$D$5:$D$72,"&lt;&gt;"&amp;"HORS LIGUE",AG$5:AG$72,"&lt;"&amp;AG34)+1),Paramètres!$B$3:$C$56,2,FALSE)*Paramètres!$K$17))</f>
        <v>0</v>
      </c>
      <c r="AI34" s="40">
        <f t="shared" si="0"/>
        <v>0</v>
      </c>
      <c r="AJ34" s="3" t="str">
        <f t="shared" si="1"/>
        <v/>
      </c>
      <c r="AK34" s="5">
        <f t="shared" si="2"/>
        <v>0</v>
      </c>
      <c r="AL34" s="41">
        <f t="shared" si="3"/>
        <v>0</v>
      </c>
      <c r="AM34" s="33" t="str">
        <f t="shared" si="4"/>
        <v/>
      </c>
      <c r="AO34" s="22">
        <f t="shared" si="5"/>
        <v>0</v>
      </c>
      <c r="AP34">
        <f t="shared" si="6"/>
        <v>0</v>
      </c>
      <c r="AQ34">
        <f t="shared" si="7"/>
        <v>0</v>
      </c>
      <c r="AR34">
        <f t="shared" si="8"/>
        <v>0</v>
      </c>
      <c r="AS34">
        <f t="shared" si="9"/>
        <v>0</v>
      </c>
      <c r="AT34">
        <f t="shared" si="10"/>
        <v>0</v>
      </c>
      <c r="AU34">
        <f t="shared" si="11"/>
        <v>0</v>
      </c>
      <c r="AV34">
        <f t="shared" si="12"/>
        <v>0</v>
      </c>
      <c r="AW34">
        <f t="shared" si="13"/>
        <v>0</v>
      </c>
      <c r="AX34">
        <f t="shared" si="14"/>
        <v>0</v>
      </c>
      <c r="AY34">
        <f t="shared" si="15"/>
        <v>0</v>
      </c>
      <c r="AZ34">
        <f t="shared" si="16"/>
        <v>0</v>
      </c>
      <c r="BA34">
        <f t="shared" si="17"/>
        <v>0</v>
      </c>
      <c r="BB34">
        <f t="shared" si="18"/>
        <v>0</v>
      </c>
      <c r="BC34">
        <f t="shared" si="19"/>
        <v>0</v>
      </c>
      <c r="BD34">
        <f t="shared" si="20"/>
        <v>0</v>
      </c>
      <c r="BE34" s="22">
        <f t="shared" ref="BE34:BR34" si="50">BD34+LARGE($AO34:$BC34,BE$4)</f>
        <v>0</v>
      </c>
      <c r="BF34" s="22">
        <f t="shared" si="50"/>
        <v>0</v>
      </c>
      <c r="BG34" s="22">
        <f t="shared" si="50"/>
        <v>0</v>
      </c>
      <c r="BH34" s="22">
        <f t="shared" si="50"/>
        <v>0</v>
      </c>
      <c r="BI34" s="22">
        <f t="shared" si="50"/>
        <v>0</v>
      </c>
      <c r="BJ34" s="22">
        <f t="shared" si="50"/>
        <v>0</v>
      </c>
      <c r="BK34" s="22">
        <f t="shared" si="50"/>
        <v>0</v>
      </c>
      <c r="BL34" s="22">
        <f t="shared" si="50"/>
        <v>0</v>
      </c>
      <c r="BM34" s="22">
        <f t="shared" si="50"/>
        <v>0</v>
      </c>
      <c r="BN34" s="22">
        <f t="shared" si="50"/>
        <v>0</v>
      </c>
      <c r="BO34" s="22">
        <f t="shared" si="50"/>
        <v>0</v>
      </c>
      <c r="BP34" s="22">
        <f t="shared" si="50"/>
        <v>0</v>
      </c>
      <c r="BQ34" s="22">
        <f t="shared" si="50"/>
        <v>0</v>
      </c>
      <c r="BR34" s="22">
        <f t="shared" si="50"/>
        <v>0</v>
      </c>
    </row>
    <row r="35" spans="1:70" ht="16.5">
      <c r="A35" s="14"/>
      <c r="B35" s="61" t="str">
        <f>IF(ISNA(VLOOKUP(A35,'Licenciés Jeunes 2023'!A:C,3,0)),"",VLOOKUP(A35,'Licenciés Jeunes 2023'!A:C,3,0))</f>
        <v/>
      </c>
      <c r="C35" s="32" t="str">
        <f>IF(ISNA(VLOOKUP(A35,'Licenciés Jeunes 2023'!A:C,2,0)),"",VLOOKUP(A35,'Licenciés Jeunes 2023'!A:C,2,0))</f>
        <v/>
      </c>
      <c r="D35" s="32" t="str">
        <f>IF(ISNA(VLOOKUP(A35,'Licenciés Jeunes 2023'!A:F,6,0)),"",VLOOKUP(A35,'Licenciés Jeunes 2023'!A:F,6,0))</f>
        <v/>
      </c>
      <c r="E35" s="6"/>
      <c r="F35" s="2">
        <f>IF(E$2="Bike &amp; Run",IF(ISNA(VLOOKUP(E35,Paramètres!$B$3:$C$56,2,FALSE)),0,VLOOKUP(E35,Paramètres!$B$3:$C$56,2,FALSE)*Paramètres!$K$3),IF(OR(E35="",OR($D35="",$D35="NL",$D35="HORS LIGUE")),0,VLOOKUP(IF(OR(E35="",OR($D35="",$D35="NL",$D35="HORS LIGUE")),"",COUNTIFS($D$5:$D$72,"&lt;&gt;"&amp;"",$D$5:$D$72,"&lt;&gt;"&amp;"NL",$D$5:$D$72,"&lt;&gt;"&amp;"HORS LIGUE",E$5:E$72,"&lt;"&amp;E35)+1),Paramètres!$B$3:$C$56,2,FALSE)*Paramètres!$K$3))</f>
        <v>0</v>
      </c>
      <c r="G35" s="4"/>
      <c r="H35" s="2">
        <f>IF(G$2="Bike &amp; Run",IF(ISNA(VLOOKUP(G35,Paramètres!$B$3:$C$56,2,FALSE)),0,VLOOKUP(G35,Paramètres!$B$3:$C$56,2,FALSE)*Paramètres!$K$4),IF(OR(G35="",OR($D35="",$D35="NL",$D35="HORS LIGUE")),0,VLOOKUP(IF(OR(G35="",OR($D35="",$D35="NL",$D35="HORS LIGUE")),"",COUNTIFS($D$5:$D$72,"&lt;&gt;"&amp;"",$D$5:$D$72,"&lt;&gt;"&amp;"NL",$D$5:$D$72,"&lt;&gt;"&amp;"HORS LIGUE",G$5:G$72,"&lt;"&amp;G35)+1),Paramètres!$B$3:$C$56,2,FALSE)*Paramètres!$K$4))</f>
        <v>0</v>
      </c>
      <c r="I35" s="36"/>
      <c r="J35" s="2">
        <f>IF(I$2="Bike &amp; Run",IF(ISNA(VLOOKUP(I35,Paramètres!$B$3:$C$56,2,FALSE)),0,VLOOKUP(I35,Paramètres!$B$3:$C$56,2,FALSE)*Paramètres!$K$5),IF(OR(I35="",OR($D35="",$D35="NL",$D35="HORS LIGUE")),0,VLOOKUP(IF(OR(I35="",OR($D35="",$D35="NL",$D35="HORS LIGUE")),"",COUNTIFS($D$5:$D$72,"&lt;&gt;"&amp;"",$D$5:$D$72,"&lt;&gt;"&amp;"NL",$D$5:$D$72,"&lt;&gt;"&amp;"HORS LIGUE",I$5:I$72,"&lt;"&amp;I35)+1),Paramètres!$B$3:$C$56,2,FALSE)*Paramètres!$K$5))</f>
        <v>0</v>
      </c>
      <c r="K35" s="4"/>
      <c r="L35" s="2">
        <f>IF(K$2="Bike &amp; Run",IF(ISNA(VLOOKUP(K35,Paramètres!$B$3:$C$56,2,FALSE)),0,VLOOKUP(K35,Paramètres!$B$3:$C$56,2,FALSE)*Paramètres!$K$6),IF(OR(K35="",OR($D35="",$D35="NL",$D35="HORS LIGUE")),0,VLOOKUP(IF(OR(K35="",OR($D35="",$D35="NL",$D35="HORS LIGUE")),"",COUNTIFS($D$5:$D$72,"&lt;&gt;"&amp;"",$D$5:$D$72,"&lt;&gt;"&amp;"NL",$D$5:$D$72,"&lt;&gt;"&amp;"HORS LIGUE",K$5:K$72,"&lt;"&amp;K35)+1),Paramètres!$B$3:$C$56,2,FALSE)*Paramètres!$K$6))</f>
        <v>0</v>
      </c>
      <c r="M35" s="4"/>
      <c r="N35" s="2">
        <f>IF(M$2="Bike &amp; Run",IF(ISNA(VLOOKUP(M35,Paramètres!$B$3:$C$56,2,FALSE)),0,VLOOKUP(M35,Paramètres!$B$3:$C$56,2,FALSE)*Paramètres!$K$7),IF(OR(M35="",OR($D35="",$D35="NL",$D35="HORS LIGUE")),0,VLOOKUP(IF(OR(M35="",OR($D35="",$D35="NL",$D35="HORS LIGUE")),"",COUNTIFS($D$5:$D$72,"&lt;&gt;"&amp;"",$D$5:$D$72,"&lt;&gt;"&amp;"NL",$D$5:$D$72,"&lt;&gt;"&amp;"HORS LIGUE",M$5:M$72,"&lt;"&amp;M35)+1),Paramètres!$B$3:$C$56,2,FALSE)*Paramètres!$K$7))</f>
        <v>0</v>
      </c>
      <c r="O35" s="46"/>
      <c r="P35" s="2">
        <f>IF(O$2="Bike &amp; Run",IF(ISNA(VLOOKUP(O35,Paramètres!$B$3:$C$56,2,FALSE)),0,VLOOKUP(O35,Paramètres!$B$3:$C$56,2,FALSE)*Paramètres!$K$8),IF(OR(O35="",OR($D35="",$D35="NL",$D35="HORS LIGUE")),0,VLOOKUP(IF(OR(O35="",OR($D35="",$D35="NL",$D35="HORS LIGUE")),"",COUNTIFS($D$5:$D$72,"&lt;&gt;"&amp;"",$D$5:$D$72,"&lt;&gt;"&amp;"NL",$D$5:$D$72,"&lt;&gt;"&amp;"HORS LIGUE",O$5:O$72,"&lt;"&amp;O35)+1),Paramètres!$B$3:$C$56,2,FALSE)*Paramètres!$K$8))</f>
        <v>0</v>
      </c>
      <c r="Q35" s="46"/>
      <c r="R35" s="2">
        <f>IF(Q$2="Bike &amp; Run",IF(ISNA(VLOOKUP(Q35,Paramètres!$B$3:$C$56,2,FALSE)),0,VLOOKUP(Q35,Paramètres!$B$3:$C$56,2,FALSE)*Paramètres!$K$9),IF(OR(Q35="",OR($D35="",$D35="NL",$D35="HORS LIGUE")),0,VLOOKUP(IF(OR(Q35="",OR($D35="",$D35="NL",$D35="HORS LIGUE")),"",COUNTIFS($D$5:$D$72,"&lt;&gt;"&amp;"",$D$5:$D$72,"&lt;&gt;"&amp;"NL",$D$5:$D$72,"&lt;&gt;"&amp;"HORS LIGUE",Q$5:Q$72,"&lt;"&amp;Q35)+1),Paramètres!$B$3:$C$56,2,FALSE)*Paramètres!$K$9))</f>
        <v>0</v>
      </c>
      <c r="S35" s="46"/>
      <c r="T35" s="2">
        <f>IF(S$2="Bike &amp; Run",IF(ISNA(VLOOKUP(S35,Paramètres!$B$3:$C$56,2,FALSE)),0,VLOOKUP(S35,Paramètres!$B$3:$C$56,2,FALSE)*Paramètres!$K$10),IF(OR(S35="",OR($D35="",$D35="NL",$D35="HORS LIGUE")),0,VLOOKUP(IF(OR(S35="",OR($D35="",$D35="NL",$D35="HORS LIGUE")),"",COUNTIFS($D$5:$D$72,"&lt;&gt;"&amp;"",$D$5:$D$72,"&lt;&gt;"&amp;"NL",$D$5:$D$72,"&lt;&gt;"&amp;"HORS LIGUE",S$5:S$72,"&lt;"&amp;S35)+1),Paramètres!$B$3:$C$56,2,FALSE)*Paramètres!$K$10))</f>
        <v>0</v>
      </c>
      <c r="U35" s="46"/>
      <c r="V35" s="2">
        <f>IF(U$2="Bike &amp; Run",IF(ISNA(VLOOKUP(U35,Paramètres!$B$3:$C$56,2,FALSE)),0,VLOOKUP(U35,Paramètres!$B$3:$C$56,2,FALSE)*Paramètres!$K$11),IF(OR(U35="",OR($D35="",$D35="NL",$D35="HORS LIGUE")),0,VLOOKUP(IF(OR(U35="",OR($D35="",$D35="NL",$D35="HORS LIGUE")),"",COUNTIFS($D$5:$D$72,"&lt;&gt;"&amp;"",$D$5:$D$72,"&lt;&gt;"&amp;"NL",$D$5:$D$72,"&lt;&gt;"&amp;"HORS LIGUE",U$5:U$72,"&lt;"&amp;U35)+1),Paramètres!$B$3:$C$56,2,FALSE)*Paramètres!$K$11))</f>
        <v>0</v>
      </c>
      <c r="W35" s="46"/>
      <c r="X35" s="2">
        <f>IF(W$2="Bike &amp; Run",IF(ISNA(VLOOKUP(W35,Paramètres!$B$3:$C$56,2,FALSE)),0,VLOOKUP(W35,Paramètres!$B$3:$C$56,2,FALSE)*Paramètres!$K$12),IF(OR(W35="",OR($D35="",$D35="NL",$D35="HORS LIGUE")),0,VLOOKUP(IF(OR(W35="",OR($D35="",$D35="NL",$D35="HORS LIGUE")),"",COUNTIFS($D$5:$D$72,"&lt;&gt;"&amp;"",$D$5:$D$72,"&lt;&gt;"&amp;"NL",$D$5:$D$72,"&lt;&gt;"&amp;"HORS LIGUE",W$5:W$72,"&lt;"&amp;W35)+1),Paramètres!$B$3:$C$56,2,FALSE)*Paramètres!$K$12))</f>
        <v>0</v>
      </c>
      <c r="Y35" s="46"/>
      <c r="Z35" s="2">
        <f>IF(Y$2="Bike &amp; Run",IF(ISNA(VLOOKUP(Y35,Paramètres!$B$3:$C$56,2,FALSE)),0,VLOOKUP(Y35,Paramètres!$B$3:$C$56,2,FALSE)*Paramètres!$K$13),IF(OR(Y35="",OR($D35="",$D35="NL",$D35="HORS LIGUE")),0,VLOOKUP(IF(OR(Y35="",OR($D35="",$D35="NL",$D35="HORS LIGUE")),"",COUNTIFS($D$5:$D$72,"&lt;&gt;"&amp;"",$D$5:$D$72,"&lt;&gt;"&amp;"NL",$D$5:$D$72,"&lt;&gt;"&amp;"HORS LIGUE",Y$5:Y$72,"&lt;"&amp;Y35)+1),Paramètres!$B$3:$C$56,2,FALSE)*Paramètres!$K$13))</f>
        <v>0</v>
      </c>
      <c r="AA35" s="46"/>
      <c r="AB35" s="2">
        <f>IF(AA$2="Bike &amp; Run",IF(ISNA(VLOOKUP(AA35,Paramètres!$B$3:$C$56,2,FALSE)),0,VLOOKUP(AA35,Paramètres!$B$3:$C$56,2,FALSE)*Paramètres!$K$14),IF(OR(AA35="",OR($D35="",$D35="NL",$D35="HORS LIGUE")),0,VLOOKUP(IF(OR(AA35="",OR($D35="",$D35="NL",$D35="HORS LIGUE")),"",COUNTIFS($D$5:$D$72,"&lt;&gt;"&amp;"",$D$5:$D$72,"&lt;&gt;"&amp;"NL",$D$5:$D$72,"&lt;&gt;"&amp;"HORS LIGUE",AA$5:AA$72,"&lt;"&amp;AA35)+1),Paramètres!$B$3:$C$56,2,FALSE)*Paramètres!$K$14))</f>
        <v>0</v>
      </c>
      <c r="AC35" s="46"/>
      <c r="AD35" s="2">
        <f>IF(AC$2="Bike &amp; Run",IF(ISNA(VLOOKUP(AC35,Paramètres!$B$3:$C$56,2,FALSE)),0,VLOOKUP(AC35,Paramètres!$B$3:$C$56,2,FALSE)*Paramètres!$K$15),IF(OR(AC35="",OR($D35="",$D35="NL",$D35="HORS LIGUE")),0,VLOOKUP(IF(OR(AC35="",OR($D35="",$D35="NL",$D35="HORS LIGUE")),"",COUNTIFS($D$5:$D$72,"&lt;&gt;"&amp;"",$D$5:$D$72,"&lt;&gt;"&amp;"NL",$D$5:$D$72,"&lt;&gt;"&amp;"HORS LIGUE",AC$5:AC$72,"&lt;"&amp;AC35)+1),Paramètres!$B$3:$C$56,2,FALSE)*Paramètres!$K$15))</f>
        <v>0</v>
      </c>
      <c r="AE35" s="46"/>
      <c r="AF35" s="2">
        <f>IF(AE$2="Bike &amp; Run",IF(ISNA(VLOOKUP(AE35,Paramètres!$B$3:$C$56,2,FALSE)),0,VLOOKUP(AE35,Paramètres!$B$3:$C$56,2,FALSE)*Paramètres!$K$16),IF(OR(AE35="",OR($D35="",$D35="NL",$D35="HORS LIGUE")),0,VLOOKUP(IF(OR(AE35="",OR($D35="",$D35="NL",$D35="HORS LIGUE")),"",COUNTIFS($D$5:$D$72,"&lt;&gt;"&amp;"",$D$5:$D$72,"&lt;&gt;"&amp;"NL",$D$5:$D$72,"&lt;&gt;"&amp;"HORS LIGUE",AE$5:AE$72,"&lt;"&amp;AE35)+1),Paramètres!$B$3:$C$56,2,FALSE)*Paramètres!$K$16))</f>
        <v>0</v>
      </c>
      <c r="AG35" s="46"/>
      <c r="AH35" s="2">
        <f>IF(AG$2="Bike &amp; Run",IF(ISNA(VLOOKUP(AG35,Paramètres!$B$3:$C$56,2,FALSE)),0,VLOOKUP(AG35,Paramètres!$B$3:$C$56,2,FALSE)*Paramètres!$K$17),IF(OR(AG35="",OR($D35="",$D35="NL",$D35="HORS LIGUE")),0,VLOOKUP(IF(OR(AG35="",OR($D35="",$D35="NL",$D35="HORS LIGUE")),"",COUNTIFS($D$5:$D$72,"&lt;&gt;"&amp;"",$D$5:$D$72,"&lt;&gt;"&amp;"NL",$D$5:$D$72,"&lt;&gt;"&amp;"HORS LIGUE",AG$5:AG$72,"&lt;"&amp;AG35)+1),Paramètres!$B$3:$C$56,2,FALSE)*Paramètres!$K$17))</f>
        <v>0</v>
      </c>
      <c r="AI35" s="40">
        <f t="shared" si="0"/>
        <v>0</v>
      </c>
      <c r="AJ35" s="3" t="str">
        <f t="shared" si="1"/>
        <v/>
      </c>
      <c r="AK35" s="5">
        <f t="shared" si="2"/>
        <v>0</v>
      </c>
      <c r="AL35" s="41">
        <f t="shared" si="3"/>
        <v>0</v>
      </c>
      <c r="AM35" s="33" t="str">
        <f t="shared" si="4"/>
        <v/>
      </c>
      <c r="AO35" s="22">
        <f t="shared" si="5"/>
        <v>0</v>
      </c>
      <c r="AP35">
        <f t="shared" si="6"/>
        <v>0</v>
      </c>
      <c r="AQ35">
        <f t="shared" si="7"/>
        <v>0</v>
      </c>
      <c r="AR35">
        <f t="shared" si="8"/>
        <v>0</v>
      </c>
      <c r="AS35">
        <f t="shared" si="9"/>
        <v>0</v>
      </c>
      <c r="AT35">
        <f t="shared" si="10"/>
        <v>0</v>
      </c>
      <c r="AU35">
        <f t="shared" si="11"/>
        <v>0</v>
      </c>
      <c r="AV35">
        <f t="shared" si="12"/>
        <v>0</v>
      </c>
      <c r="AW35">
        <f t="shared" si="13"/>
        <v>0</v>
      </c>
      <c r="AX35">
        <f t="shared" si="14"/>
        <v>0</v>
      </c>
      <c r="AY35">
        <f t="shared" si="15"/>
        <v>0</v>
      </c>
      <c r="AZ35">
        <f t="shared" si="16"/>
        <v>0</v>
      </c>
      <c r="BA35">
        <f t="shared" si="17"/>
        <v>0</v>
      </c>
      <c r="BB35">
        <f t="shared" si="18"/>
        <v>0</v>
      </c>
      <c r="BC35">
        <f t="shared" si="19"/>
        <v>0</v>
      </c>
      <c r="BD35">
        <f t="shared" si="20"/>
        <v>0</v>
      </c>
      <c r="BE35" s="22">
        <f t="shared" ref="BE35:BR35" si="51">BD35+LARGE($AO35:$BC35,BE$4)</f>
        <v>0</v>
      </c>
      <c r="BF35" s="22">
        <f t="shared" si="51"/>
        <v>0</v>
      </c>
      <c r="BG35" s="22">
        <f t="shared" si="51"/>
        <v>0</v>
      </c>
      <c r="BH35" s="22">
        <f t="shared" si="51"/>
        <v>0</v>
      </c>
      <c r="BI35" s="22">
        <f t="shared" si="51"/>
        <v>0</v>
      </c>
      <c r="BJ35" s="22">
        <f t="shared" si="51"/>
        <v>0</v>
      </c>
      <c r="BK35" s="22">
        <f t="shared" si="51"/>
        <v>0</v>
      </c>
      <c r="BL35" s="22">
        <f t="shared" si="51"/>
        <v>0</v>
      </c>
      <c r="BM35" s="22">
        <f t="shared" si="51"/>
        <v>0</v>
      </c>
      <c r="BN35" s="22">
        <f t="shared" si="51"/>
        <v>0</v>
      </c>
      <c r="BO35" s="22">
        <f t="shared" si="51"/>
        <v>0</v>
      </c>
      <c r="BP35" s="22">
        <f t="shared" si="51"/>
        <v>0</v>
      </c>
      <c r="BQ35" s="22">
        <f t="shared" si="51"/>
        <v>0</v>
      </c>
      <c r="BR35" s="22">
        <f t="shared" si="51"/>
        <v>0</v>
      </c>
    </row>
    <row r="36" spans="1:70" ht="16.5">
      <c r="A36" s="14"/>
      <c r="B36" s="61" t="str">
        <f>IF(ISNA(VLOOKUP(A36,'Licenciés Jeunes 2023'!A:C,3,0)),"",VLOOKUP(A36,'Licenciés Jeunes 2023'!A:C,3,0))</f>
        <v/>
      </c>
      <c r="C36" s="32" t="str">
        <f>IF(ISNA(VLOOKUP(A36,'Licenciés Jeunes 2023'!A:C,2,0)),"",VLOOKUP(A36,'Licenciés Jeunes 2023'!A:C,2,0))</f>
        <v/>
      </c>
      <c r="D36" s="32" t="str">
        <f>IF(ISNA(VLOOKUP(A36,'Licenciés Jeunes 2023'!A:F,6,0)),"",VLOOKUP(A36,'Licenciés Jeunes 2023'!A:F,6,0))</f>
        <v/>
      </c>
      <c r="E36" s="6"/>
      <c r="F36" s="2">
        <f>IF(E$2="Bike &amp; Run",IF(ISNA(VLOOKUP(E36,Paramètres!$B$3:$C$56,2,FALSE)),0,VLOOKUP(E36,Paramètres!$B$3:$C$56,2,FALSE)*Paramètres!$K$3),IF(OR(E36="",OR($D36="",$D36="NL",$D36="HORS LIGUE")),0,VLOOKUP(IF(OR(E36="",OR($D36="",$D36="NL",$D36="HORS LIGUE")),"",COUNTIFS($D$5:$D$72,"&lt;&gt;"&amp;"",$D$5:$D$72,"&lt;&gt;"&amp;"NL",$D$5:$D$72,"&lt;&gt;"&amp;"HORS LIGUE",E$5:E$72,"&lt;"&amp;E36)+1),Paramètres!$B$3:$C$56,2,FALSE)*Paramètres!$K$3))</f>
        <v>0</v>
      </c>
      <c r="G36" s="4"/>
      <c r="H36" s="2">
        <f>IF(G$2="Bike &amp; Run",IF(ISNA(VLOOKUP(G36,Paramètres!$B$3:$C$56,2,FALSE)),0,VLOOKUP(G36,Paramètres!$B$3:$C$56,2,FALSE)*Paramètres!$K$4),IF(OR(G36="",OR($D36="",$D36="NL",$D36="HORS LIGUE")),0,VLOOKUP(IF(OR(G36="",OR($D36="",$D36="NL",$D36="HORS LIGUE")),"",COUNTIFS($D$5:$D$72,"&lt;&gt;"&amp;"",$D$5:$D$72,"&lt;&gt;"&amp;"NL",$D$5:$D$72,"&lt;&gt;"&amp;"HORS LIGUE",G$5:G$72,"&lt;"&amp;G36)+1),Paramètres!$B$3:$C$56,2,FALSE)*Paramètres!$K$4))</f>
        <v>0</v>
      </c>
      <c r="I36" s="36"/>
      <c r="J36" s="2">
        <f>IF(I$2="Bike &amp; Run",IF(ISNA(VLOOKUP(I36,Paramètres!$B$3:$C$56,2,FALSE)),0,VLOOKUP(I36,Paramètres!$B$3:$C$56,2,FALSE)*Paramètres!$K$5),IF(OR(I36="",OR($D36="",$D36="NL",$D36="HORS LIGUE")),0,VLOOKUP(IF(OR(I36="",OR($D36="",$D36="NL",$D36="HORS LIGUE")),"",COUNTIFS($D$5:$D$72,"&lt;&gt;"&amp;"",$D$5:$D$72,"&lt;&gt;"&amp;"NL",$D$5:$D$72,"&lt;&gt;"&amp;"HORS LIGUE",I$5:I$72,"&lt;"&amp;I36)+1),Paramètres!$B$3:$C$56,2,FALSE)*Paramètres!$K$5))</f>
        <v>0</v>
      </c>
      <c r="K36" s="4"/>
      <c r="L36" s="2">
        <f>IF(K$2="Bike &amp; Run",IF(ISNA(VLOOKUP(K36,Paramètres!$B$3:$C$56,2,FALSE)),0,VLOOKUP(K36,Paramètres!$B$3:$C$56,2,FALSE)*Paramètres!$K$6),IF(OR(K36="",OR($D36="",$D36="NL",$D36="HORS LIGUE")),0,VLOOKUP(IF(OR(K36="",OR($D36="",$D36="NL",$D36="HORS LIGUE")),"",COUNTIFS($D$5:$D$72,"&lt;&gt;"&amp;"",$D$5:$D$72,"&lt;&gt;"&amp;"NL",$D$5:$D$72,"&lt;&gt;"&amp;"HORS LIGUE",K$5:K$72,"&lt;"&amp;K36)+1),Paramètres!$B$3:$C$56,2,FALSE)*Paramètres!$K$6))</f>
        <v>0</v>
      </c>
      <c r="M36" s="4"/>
      <c r="N36" s="2">
        <f>IF(M$2="Bike &amp; Run",IF(ISNA(VLOOKUP(M36,Paramètres!$B$3:$C$56,2,FALSE)),0,VLOOKUP(M36,Paramètres!$B$3:$C$56,2,FALSE)*Paramètres!$K$7),IF(OR(M36="",OR($D36="",$D36="NL",$D36="HORS LIGUE")),0,VLOOKUP(IF(OR(M36="",OR($D36="",$D36="NL",$D36="HORS LIGUE")),"",COUNTIFS($D$5:$D$72,"&lt;&gt;"&amp;"",$D$5:$D$72,"&lt;&gt;"&amp;"NL",$D$5:$D$72,"&lt;&gt;"&amp;"HORS LIGUE",M$5:M$72,"&lt;"&amp;M36)+1),Paramètres!$B$3:$C$56,2,FALSE)*Paramètres!$K$7))</f>
        <v>0</v>
      </c>
      <c r="O36" s="46"/>
      <c r="P36" s="2">
        <f>IF(O$2="Bike &amp; Run",IF(ISNA(VLOOKUP(O36,Paramètres!$B$3:$C$56,2,FALSE)),0,VLOOKUP(O36,Paramètres!$B$3:$C$56,2,FALSE)*Paramètres!$K$8),IF(OR(O36="",OR($D36="",$D36="NL",$D36="HORS LIGUE")),0,VLOOKUP(IF(OR(O36="",OR($D36="",$D36="NL",$D36="HORS LIGUE")),"",COUNTIFS($D$5:$D$72,"&lt;&gt;"&amp;"",$D$5:$D$72,"&lt;&gt;"&amp;"NL",$D$5:$D$72,"&lt;&gt;"&amp;"HORS LIGUE",O$5:O$72,"&lt;"&amp;O36)+1),Paramètres!$B$3:$C$56,2,FALSE)*Paramètres!$K$8))</f>
        <v>0</v>
      </c>
      <c r="Q36" s="46"/>
      <c r="R36" s="2">
        <f>IF(Q$2="Bike &amp; Run",IF(ISNA(VLOOKUP(Q36,Paramètres!$B$3:$C$56,2,FALSE)),0,VLOOKUP(Q36,Paramètres!$B$3:$C$56,2,FALSE)*Paramètres!$K$9),IF(OR(Q36="",OR($D36="",$D36="NL",$D36="HORS LIGUE")),0,VLOOKUP(IF(OR(Q36="",OR($D36="",$D36="NL",$D36="HORS LIGUE")),"",COUNTIFS($D$5:$D$72,"&lt;&gt;"&amp;"",$D$5:$D$72,"&lt;&gt;"&amp;"NL",$D$5:$D$72,"&lt;&gt;"&amp;"HORS LIGUE",Q$5:Q$72,"&lt;"&amp;Q36)+1),Paramètres!$B$3:$C$56,2,FALSE)*Paramètres!$K$9))</f>
        <v>0</v>
      </c>
      <c r="S36" s="46"/>
      <c r="T36" s="2">
        <f>IF(S$2="Bike &amp; Run",IF(ISNA(VLOOKUP(S36,Paramètres!$B$3:$C$56,2,FALSE)),0,VLOOKUP(S36,Paramètres!$B$3:$C$56,2,FALSE)*Paramètres!$K$10),IF(OR(S36="",OR($D36="",$D36="NL",$D36="HORS LIGUE")),0,VLOOKUP(IF(OR(S36="",OR($D36="",$D36="NL",$D36="HORS LIGUE")),"",COUNTIFS($D$5:$D$72,"&lt;&gt;"&amp;"",$D$5:$D$72,"&lt;&gt;"&amp;"NL",$D$5:$D$72,"&lt;&gt;"&amp;"HORS LIGUE",S$5:S$72,"&lt;"&amp;S36)+1),Paramètres!$B$3:$C$56,2,FALSE)*Paramètres!$K$10))</f>
        <v>0</v>
      </c>
      <c r="U36" s="46"/>
      <c r="V36" s="2">
        <f>IF(U$2="Bike &amp; Run",IF(ISNA(VLOOKUP(U36,Paramètres!$B$3:$C$56,2,FALSE)),0,VLOOKUP(U36,Paramètres!$B$3:$C$56,2,FALSE)*Paramètres!$K$11),IF(OR(U36="",OR($D36="",$D36="NL",$D36="HORS LIGUE")),0,VLOOKUP(IF(OR(U36="",OR($D36="",$D36="NL",$D36="HORS LIGUE")),"",COUNTIFS($D$5:$D$72,"&lt;&gt;"&amp;"",$D$5:$D$72,"&lt;&gt;"&amp;"NL",$D$5:$D$72,"&lt;&gt;"&amp;"HORS LIGUE",U$5:U$72,"&lt;"&amp;U36)+1),Paramètres!$B$3:$C$56,2,FALSE)*Paramètres!$K$11))</f>
        <v>0</v>
      </c>
      <c r="W36" s="46"/>
      <c r="X36" s="2">
        <f>IF(W$2="Bike &amp; Run",IF(ISNA(VLOOKUP(W36,Paramètres!$B$3:$C$56,2,FALSE)),0,VLOOKUP(W36,Paramètres!$B$3:$C$56,2,FALSE)*Paramètres!$K$12),IF(OR(W36="",OR($D36="",$D36="NL",$D36="HORS LIGUE")),0,VLOOKUP(IF(OR(W36="",OR($D36="",$D36="NL",$D36="HORS LIGUE")),"",COUNTIFS($D$5:$D$72,"&lt;&gt;"&amp;"",$D$5:$D$72,"&lt;&gt;"&amp;"NL",$D$5:$D$72,"&lt;&gt;"&amp;"HORS LIGUE",W$5:W$72,"&lt;"&amp;W36)+1),Paramètres!$B$3:$C$56,2,FALSE)*Paramètres!$K$12))</f>
        <v>0</v>
      </c>
      <c r="Y36" s="46"/>
      <c r="Z36" s="2">
        <f>IF(Y$2="Bike &amp; Run",IF(ISNA(VLOOKUP(Y36,Paramètres!$B$3:$C$56,2,FALSE)),0,VLOOKUP(Y36,Paramètres!$B$3:$C$56,2,FALSE)*Paramètres!$K$13),IF(OR(Y36="",OR($D36="",$D36="NL",$D36="HORS LIGUE")),0,VLOOKUP(IF(OR(Y36="",OR($D36="",$D36="NL",$D36="HORS LIGUE")),"",COUNTIFS($D$5:$D$72,"&lt;&gt;"&amp;"",$D$5:$D$72,"&lt;&gt;"&amp;"NL",$D$5:$D$72,"&lt;&gt;"&amp;"HORS LIGUE",Y$5:Y$72,"&lt;"&amp;Y36)+1),Paramètres!$B$3:$C$56,2,FALSE)*Paramètres!$K$13))</f>
        <v>0</v>
      </c>
      <c r="AA36" s="46"/>
      <c r="AB36" s="2">
        <f>IF(AA$2="Bike &amp; Run",IF(ISNA(VLOOKUP(AA36,Paramètres!$B$3:$C$56,2,FALSE)),0,VLOOKUP(AA36,Paramètres!$B$3:$C$56,2,FALSE)*Paramètres!$K$14),IF(OR(AA36="",OR($D36="",$D36="NL",$D36="HORS LIGUE")),0,VLOOKUP(IF(OR(AA36="",OR($D36="",$D36="NL",$D36="HORS LIGUE")),"",COUNTIFS($D$5:$D$72,"&lt;&gt;"&amp;"",$D$5:$D$72,"&lt;&gt;"&amp;"NL",$D$5:$D$72,"&lt;&gt;"&amp;"HORS LIGUE",AA$5:AA$72,"&lt;"&amp;AA36)+1),Paramètres!$B$3:$C$56,2,FALSE)*Paramètres!$K$14))</f>
        <v>0</v>
      </c>
      <c r="AC36" s="46"/>
      <c r="AD36" s="2">
        <f>IF(AC$2="Bike &amp; Run",IF(ISNA(VLOOKUP(AC36,Paramètres!$B$3:$C$56,2,FALSE)),0,VLOOKUP(AC36,Paramètres!$B$3:$C$56,2,FALSE)*Paramètres!$K$15),IF(OR(AC36="",OR($D36="",$D36="NL",$D36="HORS LIGUE")),0,VLOOKUP(IF(OR(AC36="",OR($D36="",$D36="NL",$D36="HORS LIGUE")),"",COUNTIFS($D$5:$D$72,"&lt;&gt;"&amp;"",$D$5:$D$72,"&lt;&gt;"&amp;"NL",$D$5:$D$72,"&lt;&gt;"&amp;"HORS LIGUE",AC$5:AC$72,"&lt;"&amp;AC36)+1),Paramètres!$B$3:$C$56,2,FALSE)*Paramètres!$K$15))</f>
        <v>0</v>
      </c>
      <c r="AE36" s="46"/>
      <c r="AF36" s="2">
        <f>IF(AE$2="Bike &amp; Run",IF(ISNA(VLOOKUP(AE36,Paramètres!$B$3:$C$56,2,FALSE)),0,VLOOKUP(AE36,Paramètres!$B$3:$C$56,2,FALSE)*Paramètres!$K$16),IF(OR(AE36="",OR($D36="",$D36="NL",$D36="HORS LIGUE")),0,VLOOKUP(IF(OR(AE36="",OR($D36="",$D36="NL",$D36="HORS LIGUE")),"",COUNTIFS($D$5:$D$72,"&lt;&gt;"&amp;"",$D$5:$D$72,"&lt;&gt;"&amp;"NL",$D$5:$D$72,"&lt;&gt;"&amp;"HORS LIGUE",AE$5:AE$72,"&lt;"&amp;AE36)+1),Paramètres!$B$3:$C$56,2,FALSE)*Paramètres!$K$16))</f>
        <v>0</v>
      </c>
      <c r="AG36" s="46"/>
      <c r="AH36" s="2">
        <f>IF(AG$2="Bike &amp; Run",IF(ISNA(VLOOKUP(AG36,Paramètres!$B$3:$C$56,2,FALSE)),0,VLOOKUP(AG36,Paramètres!$B$3:$C$56,2,FALSE)*Paramètres!$K$17),IF(OR(AG36="",OR($D36="",$D36="NL",$D36="HORS LIGUE")),0,VLOOKUP(IF(OR(AG36="",OR($D36="",$D36="NL",$D36="HORS LIGUE")),"",COUNTIFS($D$5:$D$72,"&lt;&gt;"&amp;"",$D$5:$D$72,"&lt;&gt;"&amp;"NL",$D$5:$D$72,"&lt;&gt;"&amp;"HORS LIGUE",AG$5:AG$72,"&lt;"&amp;AG36)+1),Paramètres!$B$3:$C$56,2,FALSE)*Paramètres!$K$17))</f>
        <v>0</v>
      </c>
      <c r="AI36" s="40">
        <f t="shared" si="0"/>
        <v>0</v>
      </c>
      <c r="AJ36" s="3" t="str">
        <f t="shared" si="1"/>
        <v/>
      </c>
      <c r="AK36" s="5">
        <f t="shared" si="2"/>
        <v>0</v>
      </c>
      <c r="AL36" s="41">
        <f t="shared" si="3"/>
        <v>0</v>
      </c>
      <c r="AM36" s="33" t="str">
        <f t="shared" si="4"/>
        <v/>
      </c>
      <c r="AO36" s="22">
        <f t="shared" si="5"/>
        <v>0</v>
      </c>
      <c r="AP36">
        <f t="shared" si="6"/>
        <v>0</v>
      </c>
      <c r="AQ36">
        <f t="shared" si="7"/>
        <v>0</v>
      </c>
      <c r="AR36">
        <f t="shared" si="8"/>
        <v>0</v>
      </c>
      <c r="AS36">
        <f t="shared" si="9"/>
        <v>0</v>
      </c>
      <c r="AT36">
        <f t="shared" si="10"/>
        <v>0</v>
      </c>
      <c r="AU36">
        <f t="shared" si="11"/>
        <v>0</v>
      </c>
      <c r="AV36">
        <f t="shared" si="12"/>
        <v>0</v>
      </c>
      <c r="AW36">
        <f t="shared" si="13"/>
        <v>0</v>
      </c>
      <c r="AX36">
        <f t="shared" si="14"/>
        <v>0</v>
      </c>
      <c r="AY36">
        <f t="shared" si="15"/>
        <v>0</v>
      </c>
      <c r="AZ36">
        <f t="shared" si="16"/>
        <v>0</v>
      </c>
      <c r="BA36">
        <f t="shared" si="17"/>
        <v>0</v>
      </c>
      <c r="BB36">
        <f t="shared" si="18"/>
        <v>0</v>
      </c>
      <c r="BC36">
        <f t="shared" si="19"/>
        <v>0</v>
      </c>
      <c r="BD36">
        <f t="shared" si="20"/>
        <v>0</v>
      </c>
      <c r="BE36" s="22">
        <f t="shared" ref="BE36:BR36" si="52">BD36+LARGE($AO36:$BC36,BE$4)</f>
        <v>0</v>
      </c>
      <c r="BF36" s="22">
        <f t="shared" si="52"/>
        <v>0</v>
      </c>
      <c r="BG36" s="22">
        <f t="shared" si="52"/>
        <v>0</v>
      </c>
      <c r="BH36" s="22">
        <f t="shared" si="52"/>
        <v>0</v>
      </c>
      <c r="BI36" s="22">
        <f t="shared" si="52"/>
        <v>0</v>
      </c>
      <c r="BJ36" s="22">
        <f t="shared" si="52"/>
        <v>0</v>
      </c>
      <c r="BK36" s="22">
        <f t="shared" si="52"/>
        <v>0</v>
      </c>
      <c r="BL36" s="22">
        <f t="shared" si="52"/>
        <v>0</v>
      </c>
      <c r="BM36" s="22">
        <f t="shared" si="52"/>
        <v>0</v>
      </c>
      <c r="BN36" s="22">
        <f t="shared" si="52"/>
        <v>0</v>
      </c>
      <c r="BO36" s="22">
        <f t="shared" si="52"/>
        <v>0</v>
      </c>
      <c r="BP36" s="22">
        <f t="shared" si="52"/>
        <v>0</v>
      </c>
      <c r="BQ36" s="22">
        <f t="shared" si="52"/>
        <v>0</v>
      </c>
      <c r="BR36" s="22">
        <f t="shared" si="52"/>
        <v>0</v>
      </c>
    </row>
    <row r="37" spans="1:70" ht="16.5">
      <c r="A37" s="14"/>
      <c r="B37" s="61" t="str">
        <f>IF(ISNA(VLOOKUP(A37,'Licenciés Jeunes 2023'!A:C,3,0)),"",VLOOKUP(A37,'Licenciés Jeunes 2023'!A:C,3,0))</f>
        <v/>
      </c>
      <c r="C37" s="32" t="str">
        <f>IF(ISNA(VLOOKUP(A37,'Licenciés Jeunes 2023'!A:C,2,0)),"",VLOOKUP(A37,'Licenciés Jeunes 2023'!A:C,2,0))</f>
        <v/>
      </c>
      <c r="D37" s="32" t="str">
        <f>IF(ISNA(VLOOKUP(A37,'Licenciés Jeunes 2023'!A:F,6,0)),"",VLOOKUP(A37,'Licenciés Jeunes 2023'!A:F,6,0))</f>
        <v/>
      </c>
      <c r="E37" s="6"/>
      <c r="F37" s="2">
        <f>IF(E$2="Bike &amp; Run",IF(ISNA(VLOOKUP(E37,Paramètres!$B$3:$C$56,2,FALSE)),0,VLOOKUP(E37,Paramètres!$B$3:$C$56,2,FALSE)*Paramètres!$K$3),IF(OR(E37="",OR($D37="",$D37="NL",$D37="HORS LIGUE")),0,VLOOKUP(IF(OR(E37="",OR($D37="",$D37="NL",$D37="HORS LIGUE")),"",COUNTIFS($D$5:$D$72,"&lt;&gt;"&amp;"",$D$5:$D$72,"&lt;&gt;"&amp;"NL",$D$5:$D$72,"&lt;&gt;"&amp;"HORS LIGUE",E$5:E$72,"&lt;"&amp;E37)+1),Paramètres!$B$3:$C$56,2,FALSE)*Paramètres!$K$3))</f>
        <v>0</v>
      </c>
      <c r="G37" s="4"/>
      <c r="H37" s="2">
        <f>IF(G$2="Bike &amp; Run",IF(ISNA(VLOOKUP(G37,Paramètres!$B$3:$C$56,2,FALSE)),0,VLOOKUP(G37,Paramètres!$B$3:$C$56,2,FALSE)*Paramètres!$K$4),IF(OR(G37="",OR($D37="",$D37="NL",$D37="HORS LIGUE")),0,VLOOKUP(IF(OR(G37="",OR($D37="",$D37="NL",$D37="HORS LIGUE")),"",COUNTIFS($D$5:$D$72,"&lt;&gt;"&amp;"",$D$5:$D$72,"&lt;&gt;"&amp;"NL",$D$5:$D$72,"&lt;&gt;"&amp;"HORS LIGUE",G$5:G$72,"&lt;"&amp;G37)+1),Paramètres!$B$3:$C$56,2,FALSE)*Paramètres!$K$4))</f>
        <v>0</v>
      </c>
      <c r="I37" s="36"/>
      <c r="J37" s="2">
        <f>IF(I$2="Bike &amp; Run",IF(ISNA(VLOOKUP(I37,Paramètres!$B$3:$C$56,2,FALSE)),0,VLOOKUP(I37,Paramètres!$B$3:$C$56,2,FALSE)*Paramètres!$K$5),IF(OR(I37="",OR($D37="",$D37="NL",$D37="HORS LIGUE")),0,VLOOKUP(IF(OR(I37="",OR($D37="",$D37="NL",$D37="HORS LIGUE")),"",COUNTIFS($D$5:$D$72,"&lt;&gt;"&amp;"",$D$5:$D$72,"&lt;&gt;"&amp;"NL",$D$5:$D$72,"&lt;&gt;"&amp;"HORS LIGUE",I$5:I$72,"&lt;"&amp;I37)+1),Paramètres!$B$3:$C$56,2,FALSE)*Paramètres!$K$5))</f>
        <v>0</v>
      </c>
      <c r="K37" s="4"/>
      <c r="L37" s="2">
        <f>IF(K$2="Bike &amp; Run",IF(ISNA(VLOOKUP(K37,Paramètres!$B$3:$C$56,2,FALSE)),0,VLOOKUP(K37,Paramètres!$B$3:$C$56,2,FALSE)*Paramètres!$K$6),IF(OR(K37="",OR($D37="",$D37="NL",$D37="HORS LIGUE")),0,VLOOKUP(IF(OR(K37="",OR($D37="",$D37="NL",$D37="HORS LIGUE")),"",COUNTIFS($D$5:$D$72,"&lt;&gt;"&amp;"",$D$5:$D$72,"&lt;&gt;"&amp;"NL",$D$5:$D$72,"&lt;&gt;"&amp;"HORS LIGUE",K$5:K$72,"&lt;"&amp;K37)+1),Paramètres!$B$3:$C$56,2,FALSE)*Paramètres!$K$6))</f>
        <v>0</v>
      </c>
      <c r="M37" s="4"/>
      <c r="N37" s="2">
        <f>IF(M$2="Bike &amp; Run",IF(ISNA(VLOOKUP(M37,Paramètres!$B$3:$C$56,2,FALSE)),0,VLOOKUP(M37,Paramètres!$B$3:$C$56,2,FALSE)*Paramètres!$K$7),IF(OR(M37="",OR($D37="",$D37="NL",$D37="HORS LIGUE")),0,VLOOKUP(IF(OR(M37="",OR($D37="",$D37="NL",$D37="HORS LIGUE")),"",COUNTIFS($D$5:$D$72,"&lt;&gt;"&amp;"",$D$5:$D$72,"&lt;&gt;"&amp;"NL",$D$5:$D$72,"&lt;&gt;"&amp;"HORS LIGUE",M$5:M$72,"&lt;"&amp;M37)+1),Paramètres!$B$3:$C$56,2,FALSE)*Paramètres!$K$7))</f>
        <v>0</v>
      </c>
      <c r="O37" s="46"/>
      <c r="P37" s="2">
        <f>IF(O$2="Bike &amp; Run",IF(ISNA(VLOOKUP(O37,Paramètres!$B$3:$C$56,2,FALSE)),0,VLOOKUP(O37,Paramètres!$B$3:$C$56,2,FALSE)*Paramètres!$K$8),IF(OR(O37="",OR($D37="",$D37="NL",$D37="HORS LIGUE")),0,VLOOKUP(IF(OR(O37="",OR($D37="",$D37="NL",$D37="HORS LIGUE")),"",COUNTIFS($D$5:$D$72,"&lt;&gt;"&amp;"",$D$5:$D$72,"&lt;&gt;"&amp;"NL",$D$5:$D$72,"&lt;&gt;"&amp;"HORS LIGUE",O$5:O$72,"&lt;"&amp;O37)+1),Paramètres!$B$3:$C$56,2,FALSE)*Paramètres!$K$8))</f>
        <v>0</v>
      </c>
      <c r="Q37" s="46"/>
      <c r="R37" s="2">
        <f>IF(Q$2="Bike &amp; Run",IF(ISNA(VLOOKUP(Q37,Paramètres!$B$3:$C$56,2,FALSE)),0,VLOOKUP(Q37,Paramètres!$B$3:$C$56,2,FALSE)*Paramètres!$K$9),IF(OR(Q37="",OR($D37="",$D37="NL",$D37="HORS LIGUE")),0,VLOOKUP(IF(OR(Q37="",OR($D37="",$D37="NL",$D37="HORS LIGUE")),"",COUNTIFS($D$5:$D$72,"&lt;&gt;"&amp;"",$D$5:$D$72,"&lt;&gt;"&amp;"NL",$D$5:$D$72,"&lt;&gt;"&amp;"HORS LIGUE",Q$5:Q$72,"&lt;"&amp;Q37)+1),Paramètres!$B$3:$C$56,2,FALSE)*Paramètres!$K$9))</f>
        <v>0</v>
      </c>
      <c r="S37" s="46"/>
      <c r="T37" s="2">
        <f>IF(S$2="Bike &amp; Run",IF(ISNA(VLOOKUP(S37,Paramètres!$B$3:$C$56,2,FALSE)),0,VLOOKUP(S37,Paramètres!$B$3:$C$56,2,FALSE)*Paramètres!$K$10),IF(OR(S37="",OR($D37="",$D37="NL",$D37="HORS LIGUE")),0,VLOOKUP(IF(OR(S37="",OR($D37="",$D37="NL",$D37="HORS LIGUE")),"",COUNTIFS($D$5:$D$72,"&lt;&gt;"&amp;"",$D$5:$D$72,"&lt;&gt;"&amp;"NL",$D$5:$D$72,"&lt;&gt;"&amp;"HORS LIGUE",S$5:S$72,"&lt;"&amp;S37)+1),Paramètres!$B$3:$C$56,2,FALSE)*Paramètres!$K$10))</f>
        <v>0</v>
      </c>
      <c r="U37" s="46"/>
      <c r="V37" s="2">
        <f>IF(U$2="Bike &amp; Run",IF(ISNA(VLOOKUP(U37,Paramètres!$B$3:$C$56,2,FALSE)),0,VLOOKUP(U37,Paramètres!$B$3:$C$56,2,FALSE)*Paramètres!$K$11),IF(OR(U37="",OR($D37="",$D37="NL",$D37="HORS LIGUE")),0,VLOOKUP(IF(OR(U37="",OR($D37="",$D37="NL",$D37="HORS LIGUE")),"",COUNTIFS($D$5:$D$72,"&lt;&gt;"&amp;"",$D$5:$D$72,"&lt;&gt;"&amp;"NL",$D$5:$D$72,"&lt;&gt;"&amp;"HORS LIGUE",U$5:U$72,"&lt;"&amp;U37)+1),Paramètres!$B$3:$C$56,2,FALSE)*Paramètres!$K$11))</f>
        <v>0</v>
      </c>
      <c r="W37" s="46"/>
      <c r="X37" s="2">
        <f>IF(W$2="Bike &amp; Run",IF(ISNA(VLOOKUP(W37,Paramètres!$B$3:$C$56,2,FALSE)),0,VLOOKUP(W37,Paramètres!$B$3:$C$56,2,FALSE)*Paramètres!$K$12),IF(OR(W37="",OR($D37="",$D37="NL",$D37="HORS LIGUE")),0,VLOOKUP(IF(OR(W37="",OR($D37="",$D37="NL",$D37="HORS LIGUE")),"",COUNTIFS($D$5:$D$72,"&lt;&gt;"&amp;"",$D$5:$D$72,"&lt;&gt;"&amp;"NL",$D$5:$D$72,"&lt;&gt;"&amp;"HORS LIGUE",W$5:W$72,"&lt;"&amp;W37)+1),Paramètres!$B$3:$C$56,2,FALSE)*Paramètres!$K$12))</f>
        <v>0</v>
      </c>
      <c r="Y37" s="46"/>
      <c r="Z37" s="2">
        <f>IF(Y$2="Bike &amp; Run",IF(ISNA(VLOOKUP(Y37,Paramètres!$B$3:$C$56,2,FALSE)),0,VLOOKUP(Y37,Paramètres!$B$3:$C$56,2,FALSE)*Paramètres!$K$13),IF(OR(Y37="",OR($D37="",$D37="NL",$D37="HORS LIGUE")),0,VLOOKUP(IF(OR(Y37="",OR($D37="",$D37="NL",$D37="HORS LIGUE")),"",COUNTIFS($D$5:$D$72,"&lt;&gt;"&amp;"",$D$5:$D$72,"&lt;&gt;"&amp;"NL",$D$5:$D$72,"&lt;&gt;"&amp;"HORS LIGUE",Y$5:Y$72,"&lt;"&amp;Y37)+1),Paramètres!$B$3:$C$56,2,FALSE)*Paramètres!$K$13))</f>
        <v>0</v>
      </c>
      <c r="AA37" s="46"/>
      <c r="AB37" s="2">
        <f>IF(AA$2="Bike &amp; Run",IF(ISNA(VLOOKUP(AA37,Paramètres!$B$3:$C$56,2,FALSE)),0,VLOOKUP(AA37,Paramètres!$B$3:$C$56,2,FALSE)*Paramètres!$K$14),IF(OR(AA37="",OR($D37="",$D37="NL",$D37="HORS LIGUE")),0,VLOOKUP(IF(OR(AA37="",OR($D37="",$D37="NL",$D37="HORS LIGUE")),"",COUNTIFS($D$5:$D$72,"&lt;&gt;"&amp;"",$D$5:$D$72,"&lt;&gt;"&amp;"NL",$D$5:$D$72,"&lt;&gt;"&amp;"HORS LIGUE",AA$5:AA$72,"&lt;"&amp;AA37)+1),Paramètres!$B$3:$C$56,2,FALSE)*Paramètres!$K$14))</f>
        <v>0</v>
      </c>
      <c r="AC37" s="46"/>
      <c r="AD37" s="2">
        <f>IF(AC$2="Bike &amp; Run",IF(ISNA(VLOOKUP(AC37,Paramètres!$B$3:$C$56,2,FALSE)),0,VLOOKUP(AC37,Paramètres!$B$3:$C$56,2,FALSE)*Paramètres!$K$15),IF(OR(AC37="",OR($D37="",$D37="NL",$D37="HORS LIGUE")),0,VLOOKUP(IF(OR(AC37="",OR($D37="",$D37="NL",$D37="HORS LIGUE")),"",COUNTIFS($D$5:$D$72,"&lt;&gt;"&amp;"",$D$5:$D$72,"&lt;&gt;"&amp;"NL",$D$5:$D$72,"&lt;&gt;"&amp;"HORS LIGUE",AC$5:AC$72,"&lt;"&amp;AC37)+1),Paramètres!$B$3:$C$56,2,FALSE)*Paramètres!$K$15))</f>
        <v>0</v>
      </c>
      <c r="AE37" s="46"/>
      <c r="AF37" s="2">
        <f>IF(AE$2="Bike &amp; Run",IF(ISNA(VLOOKUP(AE37,Paramètres!$B$3:$C$56,2,FALSE)),0,VLOOKUP(AE37,Paramètres!$B$3:$C$56,2,FALSE)*Paramètres!$K$16),IF(OR(AE37="",OR($D37="",$D37="NL",$D37="HORS LIGUE")),0,VLOOKUP(IF(OR(AE37="",OR($D37="",$D37="NL",$D37="HORS LIGUE")),"",COUNTIFS($D$5:$D$72,"&lt;&gt;"&amp;"",$D$5:$D$72,"&lt;&gt;"&amp;"NL",$D$5:$D$72,"&lt;&gt;"&amp;"HORS LIGUE",AE$5:AE$72,"&lt;"&amp;AE37)+1),Paramètres!$B$3:$C$56,2,FALSE)*Paramètres!$K$16))</f>
        <v>0</v>
      </c>
      <c r="AG37" s="46"/>
      <c r="AH37" s="2">
        <f>IF(AG$2="Bike &amp; Run",IF(ISNA(VLOOKUP(AG37,Paramètres!$B$3:$C$56,2,FALSE)),0,VLOOKUP(AG37,Paramètres!$B$3:$C$56,2,FALSE)*Paramètres!$K$17),IF(OR(AG37="",OR($D37="",$D37="NL",$D37="HORS LIGUE")),0,VLOOKUP(IF(OR(AG37="",OR($D37="",$D37="NL",$D37="HORS LIGUE")),"",COUNTIFS($D$5:$D$72,"&lt;&gt;"&amp;"",$D$5:$D$72,"&lt;&gt;"&amp;"NL",$D$5:$D$72,"&lt;&gt;"&amp;"HORS LIGUE",AG$5:AG$72,"&lt;"&amp;AG37)+1),Paramètres!$B$3:$C$56,2,FALSE)*Paramètres!$K$17))</f>
        <v>0</v>
      </c>
      <c r="AI37" s="40">
        <f t="shared" ref="AI37:AI68" si="53">F37+H37+J37+L37+N37+P37+R37+T37+V37+X37+Z37+AB37+AD37+AF37+AH37</f>
        <v>0</v>
      </c>
      <c r="AJ37" s="3" t="str">
        <f t="shared" ref="AJ37:AJ68" si="54">IF(AI37&lt;&gt;0,RANK(AI37,$AI$5:$AI$72),"")</f>
        <v/>
      </c>
      <c r="AK37" s="5">
        <f t="shared" ref="AK37:AK68" si="55">COUNTA(E37,G37,I37,K37,M37,O37,Q37,S37,U37,W37,Y37,AA37,AC37,AE37,AG37)</f>
        <v>0</v>
      </c>
      <c r="AL37" s="41">
        <f t="shared" ref="AL37:AL68" si="56">HLOOKUP($AL$2,$BD$4:$BR$72,ROW(A37)-3,FALSE)</f>
        <v>0</v>
      </c>
      <c r="AM37" s="33" t="str">
        <f t="shared" ref="AM37:AM68" si="57">IF(AL37&lt;&gt;0,RANK(AL37,$AL$5:$AL$72),"")</f>
        <v/>
      </c>
      <c r="AO37" s="22">
        <f t="shared" ref="AO37:AO72" si="58">F37</f>
        <v>0</v>
      </c>
      <c r="AP37">
        <f t="shared" ref="AP37:AP72" si="59">H37</f>
        <v>0</v>
      </c>
      <c r="AQ37">
        <f t="shared" ref="AQ37:AQ72" si="60">J37</f>
        <v>0</v>
      </c>
      <c r="AR37">
        <f t="shared" ref="AR37:AR72" si="61">L37</f>
        <v>0</v>
      </c>
      <c r="AS37">
        <f t="shared" ref="AS37:AS72" si="62">N37</f>
        <v>0</v>
      </c>
      <c r="AT37">
        <f t="shared" ref="AT37:AT72" si="63">P37</f>
        <v>0</v>
      </c>
      <c r="AU37">
        <f t="shared" ref="AU37:AU72" si="64">R37</f>
        <v>0</v>
      </c>
      <c r="AV37">
        <f t="shared" ref="AV37:AV72" si="65">T37</f>
        <v>0</v>
      </c>
      <c r="AW37">
        <f t="shared" ref="AW37:AW72" si="66">V37</f>
        <v>0</v>
      </c>
      <c r="AX37">
        <f t="shared" ref="AX37:AX72" si="67">X37</f>
        <v>0</v>
      </c>
      <c r="AY37">
        <f t="shared" ref="AY37:AY72" si="68">Z37</f>
        <v>0</v>
      </c>
      <c r="AZ37">
        <f t="shared" ref="AZ37:AZ72" si="69">AB37</f>
        <v>0</v>
      </c>
      <c r="BA37">
        <f t="shared" ref="BA37:BA72" si="70">AD37</f>
        <v>0</v>
      </c>
      <c r="BB37">
        <f t="shared" ref="BB37:BB72" si="71">AF37</f>
        <v>0</v>
      </c>
      <c r="BC37">
        <f t="shared" ref="BC37:BC72" si="72">AH37</f>
        <v>0</v>
      </c>
      <c r="BD37">
        <f t="shared" ref="BD37:BD72" si="73">LARGE($AO37:$BC37,BD$4)</f>
        <v>0</v>
      </c>
      <c r="BE37" s="22">
        <f t="shared" ref="BE37:BR37" si="74">BD37+LARGE($AO37:$BC37,BE$4)</f>
        <v>0</v>
      </c>
      <c r="BF37" s="22">
        <f t="shared" si="74"/>
        <v>0</v>
      </c>
      <c r="BG37" s="22">
        <f t="shared" si="74"/>
        <v>0</v>
      </c>
      <c r="BH37" s="22">
        <f t="shared" si="74"/>
        <v>0</v>
      </c>
      <c r="BI37" s="22">
        <f t="shared" si="74"/>
        <v>0</v>
      </c>
      <c r="BJ37" s="22">
        <f t="shared" si="74"/>
        <v>0</v>
      </c>
      <c r="BK37" s="22">
        <f t="shared" si="74"/>
        <v>0</v>
      </c>
      <c r="BL37" s="22">
        <f t="shared" si="74"/>
        <v>0</v>
      </c>
      <c r="BM37" s="22">
        <f t="shared" si="74"/>
        <v>0</v>
      </c>
      <c r="BN37" s="22">
        <f t="shared" si="74"/>
        <v>0</v>
      </c>
      <c r="BO37" s="22">
        <f t="shared" si="74"/>
        <v>0</v>
      </c>
      <c r="BP37" s="22">
        <f t="shared" si="74"/>
        <v>0</v>
      </c>
      <c r="BQ37" s="22">
        <f t="shared" si="74"/>
        <v>0</v>
      </c>
      <c r="BR37" s="22">
        <f t="shared" si="74"/>
        <v>0</v>
      </c>
    </row>
    <row r="38" spans="1:70" ht="16.5">
      <c r="A38" s="14"/>
      <c r="B38" s="61" t="str">
        <f>IF(ISNA(VLOOKUP(A38,'Licenciés Jeunes 2023'!A:C,3,0)),"",VLOOKUP(A38,'Licenciés Jeunes 2023'!A:C,3,0))</f>
        <v/>
      </c>
      <c r="C38" s="32" t="str">
        <f>IF(ISNA(VLOOKUP(A38,'Licenciés Jeunes 2023'!A:C,2,0)),"",VLOOKUP(A38,'Licenciés Jeunes 2023'!A:C,2,0))</f>
        <v/>
      </c>
      <c r="D38" s="32" t="str">
        <f>IF(ISNA(VLOOKUP(A38,'Licenciés Jeunes 2023'!A:F,6,0)),"",VLOOKUP(A38,'Licenciés Jeunes 2023'!A:F,6,0))</f>
        <v/>
      </c>
      <c r="E38" s="6"/>
      <c r="F38" s="2">
        <f>IF(E$2="Bike &amp; Run",IF(ISNA(VLOOKUP(E38,Paramètres!$B$3:$C$56,2,FALSE)),0,VLOOKUP(E38,Paramètres!$B$3:$C$56,2,FALSE)*Paramètres!$K$3),IF(OR(E38="",OR($D38="",$D38="NL",$D38="HORS LIGUE")),0,VLOOKUP(IF(OR(E38="",OR($D38="",$D38="NL",$D38="HORS LIGUE")),"",COUNTIFS($D$5:$D$72,"&lt;&gt;"&amp;"",$D$5:$D$72,"&lt;&gt;"&amp;"NL",$D$5:$D$72,"&lt;&gt;"&amp;"HORS LIGUE",E$5:E$72,"&lt;"&amp;E38)+1),Paramètres!$B$3:$C$56,2,FALSE)*Paramètres!$K$3))</f>
        <v>0</v>
      </c>
      <c r="G38" s="4"/>
      <c r="H38" s="2">
        <f>IF(G$2="Bike &amp; Run",IF(ISNA(VLOOKUP(G38,Paramètres!$B$3:$C$56,2,FALSE)),0,VLOOKUP(G38,Paramètres!$B$3:$C$56,2,FALSE)*Paramètres!$K$4),IF(OR(G38="",OR($D38="",$D38="NL",$D38="HORS LIGUE")),0,VLOOKUP(IF(OR(G38="",OR($D38="",$D38="NL",$D38="HORS LIGUE")),"",COUNTIFS($D$5:$D$72,"&lt;&gt;"&amp;"",$D$5:$D$72,"&lt;&gt;"&amp;"NL",$D$5:$D$72,"&lt;&gt;"&amp;"HORS LIGUE",G$5:G$72,"&lt;"&amp;G38)+1),Paramètres!$B$3:$C$56,2,FALSE)*Paramètres!$K$4))</f>
        <v>0</v>
      </c>
      <c r="I38" s="36"/>
      <c r="J38" s="2">
        <f>IF(I$2="Bike &amp; Run",IF(ISNA(VLOOKUP(I38,Paramètres!$B$3:$C$56,2,FALSE)),0,VLOOKUP(I38,Paramètres!$B$3:$C$56,2,FALSE)*Paramètres!$K$5),IF(OR(I38="",OR($D38="",$D38="NL",$D38="HORS LIGUE")),0,VLOOKUP(IF(OR(I38="",OR($D38="",$D38="NL",$D38="HORS LIGUE")),"",COUNTIFS($D$5:$D$72,"&lt;&gt;"&amp;"",$D$5:$D$72,"&lt;&gt;"&amp;"NL",$D$5:$D$72,"&lt;&gt;"&amp;"HORS LIGUE",I$5:I$72,"&lt;"&amp;I38)+1),Paramètres!$B$3:$C$56,2,FALSE)*Paramètres!$K$5))</f>
        <v>0</v>
      </c>
      <c r="K38" s="4"/>
      <c r="L38" s="2">
        <f>IF(K$2="Bike &amp; Run",IF(ISNA(VLOOKUP(K38,Paramètres!$B$3:$C$56,2,FALSE)),0,VLOOKUP(K38,Paramètres!$B$3:$C$56,2,FALSE)*Paramètres!$K$6),IF(OR(K38="",OR($D38="",$D38="NL",$D38="HORS LIGUE")),0,VLOOKUP(IF(OR(K38="",OR($D38="",$D38="NL",$D38="HORS LIGUE")),"",COUNTIFS($D$5:$D$72,"&lt;&gt;"&amp;"",$D$5:$D$72,"&lt;&gt;"&amp;"NL",$D$5:$D$72,"&lt;&gt;"&amp;"HORS LIGUE",K$5:K$72,"&lt;"&amp;K38)+1),Paramètres!$B$3:$C$56,2,FALSE)*Paramètres!$K$6))</f>
        <v>0</v>
      </c>
      <c r="M38" s="4"/>
      <c r="N38" s="2">
        <f>IF(M$2="Bike &amp; Run",IF(ISNA(VLOOKUP(M38,Paramètres!$B$3:$C$56,2,FALSE)),0,VLOOKUP(M38,Paramètres!$B$3:$C$56,2,FALSE)*Paramètres!$K$7),IF(OR(M38="",OR($D38="",$D38="NL",$D38="HORS LIGUE")),0,VLOOKUP(IF(OR(M38="",OR($D38="",$D38="NL",$D38="HORS LIGUE")),"",COUNTIFS($D$5:$D$72,"&lt;&gt;"&amp;"",$D$5:$D$72,"&lt;&gt;"&amp;"NL",$D$5:$D$72,"&lt;&gt;"&amp;"HORS LIGUE",M$5:M$72,"&lt;"&amp;M38)+1),Paramètres!$B$3:$C$56,2,FALSE)*Paramètres!$K$7))</f>
        <v>0</v>
      </c>
      <c r="O38" s="46"/>
      <c r="P38" s="2">
        <f>IF(O$2="Bike &amp; Run",IF(ISNA(VLOOKUP(O38,Paramètres!$B$3:$C$56,2,FALSE)),0,VLOOKUP(O38,Paramètres!$B$3:$C$56,2,FALSE)*Paramètres!$K$8),IF(OR(O38="",OR($D38="",$D38="NL",$D38="HORS LIGUE")),0,VLOOKUP(IF(OR(O38="",OR($D38="",$D38="NL",$D38="HORS LIGUE")),"",COUNTIFS($D$5:$D$72,"&lt;&gt;"&amp;"",$D$5:$D$72,"&lt;&gt;"&amp;"NL",$D$5:$D$72,"&lt;&gt;"&amp;"HORS LIGUE",O$5:O$72,"&lt;"&amp;O38)+1),Paramètres!$B$3:$C$56,2,FALSE)*Paramètres!$K$8))</f>
        <v>0</v>
      </c>
      <c r="Q38" s="46"/>
      <c r="R38" s="2">
        <f>IF(Q$2="Bike &amp; Run",IF(ISNA(VLOOKUP(Q38,Paramètres!$B$3:$C$56,2,FALSE)),0,VLOOKUP(Q38,Paramètres!$B$3:$C$56,2,FALSE)*Paramètres!$K$9),IF(OR(Q38="",OR($D38="",$D38="NL",$D38="HORS LIGUE")),0,VLOOKUP(IF(OR(Q38="",OR($D38="",$D38="NL",$D38="HORS LIGUE")),"",COUNTIFS($D$5:$D$72,"&lt;&gt;"&amp;"",$D$5:$D$72,"&lt;&gt;"&amp;"NL",$D$5:$D$72,"&lt;&gt;"&amp;"HORS LIGUE",Q$5:Q$72,"&lt;"&amp;Q38)+1),Paramètres!$B$3:$C$56,2,FALSE)*Paramètres!$K$9))</f>
        <v>0</v>
      </c>
      <c r="S38" s="46"/>
      <c r="T38" s="2">
        <f>IF(S$2="Bike &amp; Run",IF(ISNA(VLOOKUP(S38,Paramètres!$B$3:$C$56,2,FALSE)),0,VLOOKUP(S38,Paramètres!$B$3:$C$56,2,FALSE)*Paramètres!$K$10),IF(OR(S38="",OR($D38="",$D38="NL",$D38="HORS LIGUE")),0,VLOOKUP(IF(OR(S38="",OR($D38="",$D38="NL",$D38="HORS LIGUE")),"",COUNTIFS($D$5:$D$72,"&lt;&gt;"&amp;"",$D$5:$D$72,"&lt;&gt;"&amp;"NL",$D$5:$D$72,"&lt;&gt;"&amp;"HORS LIGUE",S$5:S$72,"&lt;"&amp;S38)+1),Paramètres!$B$3:$C$56,2,FALSE)*Paramètres!$K$10))</f>
        <v>0</v>
      </c>
      <c r="U38" s="46"/>
      <c r="V38" s="2">
        <f>IF(U$2="Bike &amp; Run",IF(ISNA(VLOOKUP(U38,Paramètres!$B$3:$C$56,2,FALSE)),0,VLOOKUP(U38,Paramètres!$B$3:$C$56,2,FALSE)*Paramètres!$K$11),IF(OR(U38="",OR($D38="",$D38="NL",$D38="HORS LIGUE")),0,VLOOKUP(IF(OR(U38="",OR($D38="",$D38="NL",$D38="HORS LIGUE")),"",COUNTIFS($D$5:$D$72,"&lt;&gt;"&amp;"",$D$5:$D$72,"&lt;&gt;"&amp;"NL",$D$5:$D$72,"&lt;&gt;"&amp;"HORS LIGUE",U$5:U$72,"&lt;"&amp;U38)+1),Paramètres!$B$3:$C$56,2,FALSE)*Paramètres!$K$11))</f>
        <v>0</v>
      </c>
      <c r="W38" s="46"/>
      <c r="X38" s="2">
        <f>IF(W$2="Bike &amp; Run",IF(ISNA(VLOOKUP(W38,Paramètres!$B$3:$C$56,2,FALSE)),0,VLOOKUP(W38,Paramètres!$B$3:$C$56,2,FALSE)*Paramètres!$K$12),IF(OR(W38="",OR($D38="",$D38="NL",$D38="HORS LIGUE")),0,VLOOKUP(IF(OR(W38="",OR($D38="",$D38="NL",$D38="HORS LIGUE")),"",COUNTIFS($D$5:$D$72,"&lt;&gt;"&amp;"",$D$5:$D$72,"&lt;&gt;"&amp;"NL",$D$5:$D$72,"&lt;&gt;"&amp;"HORS LIGUE",W$5:W$72,"&lt;"&amp;W38)+1),Paramètres!$B$3:$C$56,2,FALSE)*Paramètres!$K$12))</f>
        <v>0</v>
      </c>
      <c r="Y38" s="46"/>
      <c r="Z38" s="2">
        <f>IF(Y$2="Bike &amp; Run",IF(ISNA(VLOOKUP(Y38,Paramètres!$B$3:$C$56,2,FALSE)),0,VLOOKUP(Y38,Paramètres!$B$3:$C$56,2,FALSE)*Paramètres!$K$13),IF(OR(Y38="",OR($D38="",$D38="NL",$D38="HORS LIGUE")),0,VLOOKUP(IF(OR(Y38="",OR($D38="",$D38="NL",$D38="HORS LIGUE")),"",COUNTIFS($D$5:$D$72,"&lt;&gt;"&amp;"",$D$5:$D$72,"&lt;&gt;"&amp;"NL",$D$5:$D$72,"&lt;&gt;"&amp;"HORS LIGUE",Y$5:Y$72,"&lt;"&amp;Y38)+1),Paramètres!$B$3:$C$56,2,FALSE)*Paramètres!$K$13))</f>
        <v>0</v>
      </c>
      <c r="AA38" s="46"/>
      <c r="AB38" s="2">
        <f>IF(AA$2="Bike &amp; Run",IF(ISNA(VLOOKUP(AA38,Paramètres!$B$3:$C$56,2,FALSE)),0,VLOOKUP(AA38,Paramètres!$B$3:$C$56,2,FALSE)*Paramètres!$K$14),IF(OR(AA38="",OR($D38="",$D38="NL",$D38="HORS LIGUE")),0,VLOOKUP(IF(OR(AA38="",OR($D38="",$D38="NL",$D38="HORS LIGUE")),"",COUNTIFS($D$5:$D$72,"&lt;&gt;"&amp;"",$D$5:$D$72,"&lt;&gt;"&amp;"NL",$D$5:$D$72,"&lt;&gt;"&amp;"HORS LIGUE",AA$5:AA$72,"&lt;"&amp;AA38)+1),Paramètres!$B$3:$C$56,2,FALSE)*Paramètres!$K$14))</f>
        <v>0</v>
      </c>
      <c r="AC38" s="46"/>
      <c r="AD38" s="2">
        <f>IF(AC$2="Bike &amp; Run",IF(ISNA(VLOOKUP(AC38,Paramètres!$B$3:$C$56,2,FALSE)),0,VLOOKUP(AC38,Paramètres!$B$3:$C$56,2,FALSE)*Paramètres!$K$15),IF(OR(AC38="",OR($D38="",$D38="NL",$D38="HORS LIGUE")),0,VLOOKUP(IF(OR(AC38="",OR($D38="",$D38="NL",$D38="HORS LIGUE")),"",COUNTIFS($D$5:$D$72,"&lt;&gt;"&amp;"",$D$5:$D$72,"&lt;&gt;"&amp;"NL",$D$5:$D$72,"&lt;&gt;"&amp;"HORS LIGUE",AC$5:AC$72,"&lt;"&amp;AC38)+1),Paramètres!$B$3:$C$56,2,FALSE)*Paramètres!$K$15))</f>
        <v>0</v>
      </c>
      <c r="AE38" s="46"/>
      <c r="AF38" s="2">
        <f>IF(AE$2="Bike &amp; Run",IF(ISNA(VLOOKUP(AE38,Paramètres!$B$3:$C$56,2,FALSE)),0,VLOOKUP(AE38,Paramètres!$B$3:$C$56,2,FALSE)*Paramètres!$K$16),IF(OR(AE38="",OR($D38="",$D38="NL",$D38="HORS LIGUE")),0,VLOOKUP(IF(OR(AE38="",OR($D38="",$D38="NL",$D38="HORS LIGUE")),"",COUNTIFS($D$5:$D$72,"&lt;&gt;"&amp;"",$D$5:$D$72,"&lt;&gt;"&amp;"NL",$D$5:$D$72,"&lt;&gt;"&amp;"HORS LIGUE",AE$5:AE$72,"&lt;"&amp;AE38)+1),Paramètres!$B$3:$C$56,2,FALSE)*Paramètres!$K$16))</f>
        <v>0</v>
      </c>
      <c r="AG38" s="46"/>
      <c r="AH38" s="2">
        <f>IF(AG$2="Bike &amp; Run",IF(ISNA(VLOOKUP(AG38,Paramètres!$B$3:$C$56,2,FALSE)),0,VLOOKUP(AG38,Paramètres!$B$3:$C$56,2,FALSE)*Paramètres!$K$17),IF(OR(AG38="",OR($D38="",$D38="NL",$D38="HORS LIGUE")),0,VLOOKUP(IF(OR(AG38="",OR($D38="",$D38="NL",$D38="HORS LIGUE")),"",COUNTIFS($D$5:$D$72,"&lt;&gt;"&amp;"",$D$5:$D$72,"&lt;&gt;"&amp;"NL",$D$5:$D$72,"&lt;&gt;"&amp;"HORS LIGUE",AG$5:AG$72,"&lt;"&amp;AG38)+1),Paramètres!$B$3:$C$56,2,FALSE)*Paramètres!$K$17))</f>
        <v>0</v>
      </c>
      <c r="AI38" s="40">
        <f t="shared" si="53"/>
        <v>0</v>
      </c>
      <c r="AJ38" s="3" t="str">
        <f t="shared" si="54"/>
        <v/>
      </c>
      <c r="AK38" s="5">
        <f t="shared" si="55"/>
        <v>0</v>
      </c>
      <c r="AL38" s="41">
        <f t="shared" si="56"/>
        <v>0</v>
      </c>
      <c r="AM38" s="33" t="str">
        <f t="shared" si="57"/>
        <v/>
      </c>
      <c r="AO38" s="22">
        <f t="shared" si="58"/>
        <v>0</v>
      </c>
      <c r="AP38">
        <f t="shared" si="59"/>
        <v>0</v>
      </c>
      <c r="AQ38">
        <f t="shared" si="60"/>
        <v>0</v>
      </c>
      <c r="AR38">
        <f t="shared" si="61"/>
        <v>0</v>
      </c>
      <c r="AS38">
        <f t="shared" si="62"/>
        <v>0</v>
      </c>
      <c r="AT38">
        <f t="shared" si="63"/>
        <v>0</v>
      </c>
      <c r="AU38">
        <f t="shared" si="64"/>
        <v>0</v>
      </c>
      <c r="AV38">
        <f t="shared" si="65"/>
        <v>0</v>
      </c>
      <c r="AW38">
        <f t="shared" si="66"/>
        <v>0</v>
      </c>
      <c r="AX38">
        <f t="shared" si="67"/>
        <v>0</v>
      </c>
      <c r="AY38">
        <f t="shared" si="68"/>
        <v>0</v>
      </c>
      <c r="AZ38">
        <f t="shared" si="69"/>
        <v>0</v>
      </c>
      <c r="BA38">
        <f t="shared" si="70"/>
        <v>0</v>
      </c>
      <c r="BB38">
        <f t="shared" si="71"/>
        <v>0</v>
      </c>
      <c r="BC38">
        <f t="shared" si="72"/>
        <v>0</v>
      </c>
      <c r="BD38">
        <f t="shared" si="73"/>
        <v>0</v>
      </c>
      <c r="BE38" s="22">
        <f t="shared" ref="BE38:BR38" si="75">BD38+LARGE($AO38:$BC38,BE$4)</f>
        <v>0</v>
      </c>
      <c r="BF38" s="22">
        <f t="shared" si="75"/>
        <v>0</v>
      </c>
      <c r="BG38" s="22">
        <f t="shared" si="75"/>
        <v>0</v>
      </c>
      <c r="BH38" s="22">
        <f t="shared" si="75"/>
        <v>0</v>
      </c>
      <c r="BI38" s="22">
        <f t="shared" si="75"/>
        <v>0</v>
      </c>
      <c r="BJ38" s="22">
        <f t="shared" si="75"/>
        <v>0</v>
      </c>
      <c r="BK38" s="22">
        <f t="shared" si="75"/>
        <v>0</v>
      </c>
      <c r="BL38" s="22">
        <f t="shared" si="75"/>
        <v>0</v>
      </c>
      <c r="BM38" s="22">
        <f t="shared" si="75"/>
        <v>0</v>
      </c>
      <c r="BN38" s="22">
        <f t="shared" si="75"/>
        <v>0</v>
      </c>
      <c r="BO38" s="22">
        <f t="shared" si="75"/>
        <v>0</v>
      </c>
      <c r="BP38" s="22">
        <f t="shared" si="75"/>
        <v>0</v>
      </c>
      <c r="BQ38" s="22">
        <f t="shared" si="75"/>
        <v>0</v>
      </c>
      <c r="BR38" s="22">
        <f t="shared" si="75"/>
        <v>0</v>
      </c>
    </row>
    <row r="39" spans="1:70" ht="16.5">
      <c r="A39" s="73" t="s">
        <v>1201</v>
      </c>
      <c r="B39" s="61" t="str">
        <f>IF(ISNA(VLOOKUP(A39,'Licenciés Jeunes 2023'!A:C,3,0)),"",VLOOKUP(A39,'Licenciés Jeunes 2023'!A:C,3,0))</f>
        <v>DEVOL</v>
      </c>
      <c r="C39" s="32" t="str">
        <f>IF(ISNA(VLOOKUP(A39,'Licenciés Jeunes 2023'!A:C,2,0)),"",VLOOKUP(A39,'Licenciés Jeunes 2023'!A:C,2,0))</f>
        <v>Keira</v>
      </c>
      <c r="D39" s="32" t="str">
        <f>IF(ISNA(VLOOKUP(A39,'Licenciés Jeunes 2023'!A:F,6,0)),"",VLOOKUP(A39,'Licenciés Jeunes 2023'!A:F,6,0))</f>
        <v>SAINT AVERTIN SPORTS TRIATHLON 37</v>
      </c>
      <c r="E39" s="6"/>
      <c r="F39" s="2">
        <f>IF(E$2="Bike &amp; Run",IF(ISNA(VLOOKUP(E39,Paramètres!$B$3:$C$56,2,FALSE)),0,VLOOKUP(E39,Paramètres!$B$3:$C$56,2,FALSE)*Paramètres!$K$3),IF(OR(E39="",OR($D39="",$D39="NL",$D39="HORS LIGUE")),0,VLOOKUP(IF(OR(E39="",OR($D39="",$D39="NL",$D39="HORS LIGUE")),"",COUNTIFS($D$5:$D$72,"&lt;&gt;"&amp;"",$D$5:$D$72,"&lt;&gt;"&amp;"NL",$D$5:$D$72,"&lt;&gt;"&amp;"HORS LIGUE",E$5:E$72,"&lt;"&amp;E39)+1),Paramètres!$B$3:$C$56,2,FALSE)*Paramètres!$K$3))</f>
        <v>0</v>
      </c>
      <c r="G39" s="4"/>
      <c r="H39" s="2">
        <f>IF(G$2="Bike &amp; Run",IF(ISNA(VLOOKUP(G39,Paramètres!$B$3:$C$56,2,FALSE)),0,VLOOKUP(G39,Paramètres!$B$3:$C$56,2,FALSE)*Paramètres!$K$4),IF(OR(G39="",OR($D39="",$D39="NL",$D39="HORS LIGUE")),0,VLOOKUP(IF(OR(G39="",OR($D39="",$D39="NL",$D39="HORS LIGUE")),"",COUNTIFS($D$5:$D$72,"&lt;&gt;"&amp;"",$D$5:$D$72,"&lt;&gt;"&amp;"NL",$D$5:$D$72,"&lt;&gt;"&amp;"HORS LIGUE",G$5:G$72,"&lt;"&amp;G39)+1),Paramètres!$B$3:$C$56,2,FALSE)*Paramètres!$K$4))</f>
        <v>0</v>
      </c>
      <c r="I39" s="36"/>
      <c r="J39" s="2">
        <f>IF(I$2="Bike &amp; Run",IF(ISNA(VLOOKUP(I39,Paramètres!$B$3:$C$56,2,FALSE)),0,VLOOKUP(I39,Paramètres!$B$3:$C$56,2,FALSE)*Paramètres!$K$5),IF(OR(I39="",OR($D39="",$D39="NL",$D39="HORS LIGUE")),0,VLOOKUP(IF(OR(I39="",OR($D39="",$D39="NL",$D39="HORS LIGUE")),"",COUNTIFS($D$5:$D$72,"&lt;&gt;"&amp;"",$D$5:$D$72,"&lt;&gt;"&amp;"NL",$D$5:$D$72,"&lt;&gt;"&amp;"HORS LIGUE",I$5:I$72,"&lt;"&amp;I39)+1),Paramètres!$B$3:$C$56,2,FALSE)*Paramètres!$K$5))</f>
        <v>0</v>
      </c>
      <c r="K39" s="4"/>
      <c r="L39" s="2">
        <f>IF(K$2="Bike &amp; Run",IF(ISNA(VLOOKUP(K39,Paramètres!$B$3:$C$56,2,FALSE)),0,VLOOKUP(K39,Paramètres!$B$3:$C$56,2,FALSE)*Paramètres!$K$6),IF(OR(K39="",OR($D39="",$D39="NL",$D39="HORS LIGUE")),0,VLOOKUP(IF(OR(K39="",OR($D39="",$D39="NL",$D39="HORS LIGUE")),"",COUNTIFS($D$5:$D$72,"&lt;&gt;"&amp;"",$D$5:$D$72,"&lt;&gt;"&amp;"NL",$D$5:$D$72,"&lt;&gt;"&amp;"HORS LIGUE",K$5:K$72,"&lt;"&amp;K39)+1),Paramètres!$B$3:$C$56,2,FALSE)*Paramètres!$K$6))</f>
        <v>0</v>
      </c>
      <c r="M39" s="4"/>
      <c r="N39" s="2">
        <f>IF(M$2="Bike &amp; Run",IF(ISNA(VLOOKUP(M39,Paramètres!$B$3:$C$56,2,FALSE)),0,VLOOKUP(M39,Paramètres!$B$3:$C$56,2,FALSE)*Paramètres!$K$7),IF(OR(M39="",OR($D39="",$D39="NL",$D39="HORS LIGUE")),0,VLOOKUP(IF(OR(M39="",OR($D39="",$D39="NL",$D39="HORS LIGUE")),"",COUNTIFS($D$5:$D$72,"&lt;&gt;"&amp;"",$D$5:$D$72,"&lt;&gt;"&amp;"NL",$D$5:$D$72,"&lt;&gt;"&amp;"HORS LIGUE",M$5:M$72,"&lt;"&amp;M39)+1),Paramètres!$B$3:$C$56,2,FALSE)*Paramètres!$K$7))</f>
        <v>0</v>
      </c>
      <c r="O39" s="46"/>
      <c r="P39" s="2">
        <f>IF(O$2="Bike &amp; Run",IF(ISNA(VLOOKUP(O39,Paramètres!$B$3:$C$56,2,FALSE)),0,VLOOKUP(O39,Paramètres!$B$3:$C$56,2,FALSE)*Paramètres!$K$8),IF(OR(O39="",OR($D39="",$D39="NL",$D39="HORS LIGUE")),0,VLOOKUP(IF(OR(O39="",OR($D39="",$D39="NL",$D39="HORS LIGUE")),"",COUNTIFS($D$5:$D$72,"&lt;&gt;"&amp;"",$D$5:$D$72,"&lt;&gt;"&amp;"NL",$D$5:$D$72,"&lt;&gt;"&amp;"HORS LIGUE",O$5:O$72,"&lt;"&amp;O39)+1),Paramètres!$B$3:$C$56,2,FALSE)*Paramètres!$K$8))</f>
        <v>0</v>
      </c>
      <c r="Q39" s="46"/>
      <c r="R39" s="2">
        <f>IF(Q$2="Bike &amp; Run",IF(ISNA(VLOOKUP(Q39,Paramètres!$B$3:$C$56,2,FALSE)),0,VLOOKUP(Q39,Paramètres!$B$3:$C$56,2,FALSE)*Paramètres!$K$9),IF(OR(Q39="",OR($D39="",$D39="NL",$D39="HORS LIGUE")),0,VLOOKUP(IF(OR(Q39="",OR($D39="",$D39="NL",$D39="HORS LIGUE")),"",COUNTIFS($D$5:$D$72,"&lt;&gt;"&amp;"",$D$5:$D$72,"&lt;&gt;"&amp;"NL",$D$5:$D$72,"&lt;&gt;"&amp;"HORS LIGUE",Q$5:Q$72,"&lt;"&amp;Q39)+1),Paramètres!$B$3:$C$56,2,FALSE)*Paramètres!$K$9))</f>
        <v>0</v>
      </c>
      <c r="S39" s="46"/>
      <c r="T39" s="2">
        <f>IF(S$2="Bike &amp; Run",IF(ISNA(VLOOKUP(S39,Paramètres!$B$3:$C$56,2,FALSE)),0,VLOOKUP(S39,Paramètres!$B$3:$C$56,2,FALSE)*Paramètres!$K$10),IF(OR(S39="",OR($D39="",$D39="NL",$D39="HORS LIGUE")),0,VLOOKUP(IF(OR(S39="",OR($D39="",$D39="NL",$D39="HORS LIGUE")),"",COUNTIFS($D$5:$D$72,"&lt;&gt;"&amp;"",$D$5:$D$72,"&lt;&gt;"&amp;"NL",$D$5:$D$72,"&lt;&gt;"&amp;"HORS LIGUE",S$5:S$72,"&lt;"&amp;S39)+1),Paramètres!$B$3:$C$56,2,FALSE)*Paramètres!$K$10))</f>
        <v>0</v>
      </c>
      <c r="U39" s="46"/>
      <c r="V39" s="2">
        <f>IF(U$2="Bike &amp; Run",IF(ISNA(VLOOKUP(U39,Paramètres!$B$3:$C$56,2,FALSE)),0,VLOOKUP(U39,Paramètres!$B$3:$C$56,2,FALSE)*Paramètres!$K$11),IF(OR(U39="",OR($D39="",$D39="NL",$D39="HORS LIGUE")),0,VLOOKUP(IF(OR(U39="",OR($D39="",$D39="NL",$D39="HORS LIGUE")),"",COUNTIFS($D$5:$D$72,"&lt;&gt;"&amp;"",$D$5:$D$72,"&lt;&gt;"&amp;"NL",$D$5:$D$72,"&lt;&gt;"&amp;"HORS LIGUE",U$5:U$72,"&lt;"&amp;U39)+1),Paramètres!$B$3:$C$56,2,FALSE)*Paramètres!$K$11))</f>
        <v>0</v>
      </c>
      <c r="W39" s="46"/>
      <c r="X39" s="2">
        <f>IF(W$2="Bike &amp; Run",IF(ISNA(VLOOKUP(W39,Paramètres!$B$3:$C$56,2,FALSE)),0,VLOOKUP(W39,Paramètres!$B$3:$C$56,2,FALSE)*Paramètres!$K$12),IF(OR(W39="",OR($D39="",$D39="NL",$D39="HORS LIGUE")),0,VLOOKUP(IF(OR(W39="",OR($D39="",$D39="NL",$D39="HORS LIGUE")),"",COUNTIFS($D$5:$D$72,"&lt;&gt;"&amp;"",$D$5:$D$72,"&lt;&gt;"&amp;"NL",$D$5:$D$72,"&lt;&gt;"&amp;"HORS LIGUE",W$5:W$72,"&lt;"&amp;W39)+1),Paramètres!$B$3:$C$56,2,FALSE)*Paramètres!$K$12))</f>
        <v>0</v>
      </c>
      <c r="Y39" s="46"/>
      <c r="Z39" s="2">
        <f>IF(Y$2="Bike &amp; Run",IF(ISNA(VLOOKUP(Y39,Paramètres!$B$3:$C$56,2,FALSE)),0,VLOOKUP(Y39,Paramètres!$B$3:$C$56,2,FALSE)*Paramètres!$K$13),IF(OR(Y39="",OR($D39="",$D39="NL",$D39="HORS LIGUE")),0,VLOOKUP(IF(OR(Y39="",OR($D39="",$D39="NL",$D39="HORS LIGUE")),"",COUNTIFS($D$5:$D$72,"&lt;&gt;"&amp;"",$D$5:$D$72,"&lt;&gt;"&amp;"NL",$D$5:$D$72,"&lt;&gt;"&amp;"HORS LIGUE",Y$5:Y$72,"&lt;"&amp;Y39)+1),Paramètres!$B$3:$C$56,2,FALSE)*Paramètres!$K$13))</f>
        <v>0</v>
      </c>
      <c r="AA39" s="46"/>
      <c r="AB39" s="2">
        <f>IF(AA$2="Bike &amp; Run",IF(ISNA(VLOOKUP(AA39,Paramètres!$B$3:$C$56,2,FALSE)),0,VLOOKUP(AA39,Paramètres!$B$3:$C$56,2,FALSE)*Paramètres!$K$14),IF(OR(AA39="",OR($D39="",$D39="NL",$D39="HORS LIGUE")),0,VLOOKUP(IF(OR(AA39="",OR($D39="",$D39="NL",$D39="HORS LIGUE")),"",COUNTIFS($D$5:$D$72,"&lt;&gt;"&amp;"",$D$5:$D$72,"&lt;&gt;"&amp;"NL",$D$5:$D$72,"&lt;&gt;"&amp;"HORS LIGUE",AA$5:AA$72,"&lt;"&amp;AA39)+1),Paramètres!$B$3:$C$56,2,FALSE)*Paramètres!$K$14))</f>
        <v>0</v>
      </c>
      <c r="AC39" s="46"/>
      <c r="AD39" s="2">
        <f>IF(AC$2="Bike &amp; Run",IF(ISNA(VLOOKUP(AC39,Paramètres!$B$3:$C$56,2,FALSE)),0,VLOOKUP(AC39,Paramètres!$B$3:$C$56,2,FALSE)*Paramètres!$K$15),IF(OR(AC39="",OR($D39="",$D39="NL",$D39="HORS LIGUE")),0,VLOOKUP(IF(OR(AC39="",OR($D39="",$D39="NL",$D39="HORS LIGUE")),"",COUNTIFS($D$5:$D$72,"&lt;&gt;"&amp;"",$D$5:$D$72,"&lt;&gt;"&amp;"NL",$D$5:$D$72,"&lt;&gt;"&amp;"HORS LIGUE",AC$5:AC$72,"&lt;"&amp;AC39)+1),Paramètres!$B$3:$C$56,2,FALSE)*Paramètres!$K$15))</f>
        <v>0</v>
      </c>
      <c r="AE39" s="46"/>
      <c r="AF39" s="2">
        <f>IF(AE$2="Bike &amp; Run",IF(ISNA(VLOOKUP(AE39,Paramètres!$B$3:$C$56,2,FALSE)),0,VLOOKUP(AE39,Paramètres!$B$3:$C$56,2,FALSE)*Paramètres!$K$16),IF(OR(AE39="",OR($D39="",$D39="NL",$D39="HORS LIGUE")),0,VLOOKUP(IF(OR(AE39="",OR($D39="",$D39="NL",$D39="HORS LIGUE")),"",COUNTIFS($D$5:$D$72,"&lt;&gt;"&amp;"",$D$5:$D$72,"&lt;&gt;"&amp;"NL",$D$5:$D$72,"&lt;&gt;"&amp;"HORS LIGUE",AE$5:AE$72,"&lt;"&amp;AE39)+1),Paramètres!$B$3:$C$56,2,FALSE)*Paramètres!$K$16))</f>
        <v>0</v>
      </c>
      <c r="AG39" s="46"/>
      <c r="AH39" s="2">
        <f>IF(AG$2="Bike &amp; Run",IF(ISNA(VLOOKUP(AG39,Paramètres!$B$3:$C$56,2,FALSE)),0,VLOOKUP(AG39,Paramètres!$B$3:$C$56,2,FALSE)*Paramètres!$K$17),IF(OR(AG39="",OR($D39="",$D39="NL",$D39="HORS LIGUE")),0,VLOOKUP(IF(OR(AG39="",OR($D39="",$D39="NL",$D39="HORS LIGUE")),"",COUNTIFS($D$5:$D$72,"&lt;&gt;"&amp;"",$D$5:$D$72,"&lt;&gt;"&amp;"NL",$D$5:$D$72,"&lt;&gt;"&amp;"HORS LIGUE",AG$5:AG$72,"&lt;"&amp;AG39)+1),Paramètres!$B$3:$C$56,2,FALSE)*Paramètres!$K$17))</f>
        <v>0</v>
      </c>
      <c r="AI39" s="40">
        <f t="shared" si="53"/>
        <v>0</v>
      </c>
      <c r="AJ39" s="3" t="str">
        <f t="shared" si="54"/>
        <v/>
      </c>
      <c r="AK39" s="5">
        <f t="shared" si="55"/>
        <v>0</v>
      </c>
      <c r="AL39" s="41">
        <f t="shared" si="56"/>
        <v>0</v>
      </c>
      <c r="AM39" s="33" t="str">
        <f t="shared" si="57"/>
        <v/>
      </c>
      <c r="AO39" s="22">
        <f t="shared" si="58"/>
        <v>0</v>
      </c>
      <c r="AP39">
        <f t="shared" si="59"/>
        <v>0</v>
      </c>
      <c r="AQ39">
        <f t="shared" si="60"/>
        <v>0</v>
      </c>
      <c r="AR39">
        <f t="shared" si="61"/>
        <v>0</v>
      </c>
      <c r="AS39">
        <f t="shared" si="62"/>
        <v>0</v>
      </c>
      <c r="AT39">
        <f t="shared" si="63"/>
        <v>0</v>
      </c>
      <c r="AU39">
        <f t="shared" si="64"/>
        <v>0</v>
      </c>
      <c r="AV39">
        <f t="shared" si="65"/>
        <v>0</v>
      </c>
      <c r="AW39">
        <f t="shared" si="66"/>
        <v>0</v>
      </c>
      <c r="AX39">
        <f t="shared" si="67"/>
        <v>0</v>
      </c>
      <c r="AY39">
        <f t="shared" si="68"/>
        <v>0</v>
      </c>
      <c r="AZ39">
        <f t="shared" si="69"/>
        <v>0</v>
      </c>
      <c r="BA39">
        <f t="shared" si="70"/>
        <v>0</v>
      </c>
      <c r="BB39">
        <f t="shared" si="71"/>
        <v>0</v>
      </c>
      <c r="BC39">
        <f t="shared" si="72"/>
        <v>0</v>
      </c>
      <c r="BD39">
        <f t="shared" si="73"/>
        <v>0</v>
      </c>
      <c r="BE39" s="22">
        <f t="shared" ref="BE39:BR39" si="76">BD39+LARGE($AO39:$BC39,BE$4)</f>
        <v>0</v>
      </c>
      <c r="BF39" s="22">
        <f t="shared" si="76"/>
        <v>0</v>
      </c>
      <c r="BG39" s="22">
        <f t="shared" si="76"/>
        <v>0</v>
      </c>
      <c r="BH39" s="22">
        <f t="shared" si="76"/>
        <v>0</v>
      </c>
      <c r="BI39" s="22">
        <f t="shared" si="76"/>
        <v>0</v>
      </c>
      <c r="BJ39" s="22">
        <f t="shared" si="76"/>
        <v>0</v>
      </c>
      <c r="BK39" s="22">
        <f t="shared" si="76"/>
        <v>0</v>
      </c>
      <c r="BL39" s="22">
        <f t="shared" si="76"/>
        <v>0</v>
      </c>
      <c r="BM39" s="22">
        <f t="shared" si="76"/>
        <v>0</v>
      </c>
      <c r="BN39" s="22">
        <f t="shared" si="76"/>
        <v>0</v>
      </c>
      <c r="BO39" s="22">
        <f t="shared" si="76"/>
        <v>0</v>
      </c>
      <c r="BP39" s="22">
        <f t="shared" si="76"/>
        <v>0</v>
      </c>
      <c r="BQ39" s="22">
        <f t="shared" si="76"/>
        <v>0</v>
      </c>
      <c r="BR39" s="22">
        <f t="shared" si="76"/>
        <v>0</v>
      </c>
    </row>
    <row r="40" spans="1:70" ht="16.5">
      <c r="A40" s="73" t="s">
        <v>1207</v>
      </c>
      <c r="B40" s="61" t="str">
        <f>IF(ISNA(VLOOKUP(A40,'Licenciés Jeunes 2023'!A:C,3,0)),"",VLOOKUP(A40,'Licenciés Jeunes 2023'!A:C,3,0))</f>
        <v>DUPASQUIER</v>
      </c>
      <c r="C40" s="32" t="str">
        <f>IF(ISNA(VLOOKUP(A40,'Licenciés Jeunes 2023'!A:C,2,0)),"",VLOOKUP(A40,'Licenciés Jeunes 2023'!A:C,2,0))</f>
        <v>ANNAEL</v>
      </c>
      <c r="D40" s="32" t="str">
        <f>IF(ISNA(VLOOKUP(A40,'Licenciés Jeunes 2023'!A:F,6,0)),"",VLOOKUP(A40,'Licenciés Jeunes 2023'!A:F,6,0))</f>
        <v>J3 SPORTS AMILLY SECTION TRIATHLON</v>
      </c>
      <c r="E40" s="6"/>
      <c r="F40" s="2">
        <f>IF(E$2="Bike &amp; Run",IF(ISNA(VLOOKUP(E40,Paramètres!$B$3:$C$56,2,FALSE)),0,VLOOKUP(E40,Paramètres!$B$3:$C$56,2,FALSE)*Paramètres!$K$3),IF(OR(E40="",OR($D40="",$D40="NL",$D40="HORS LIGUE")),0,VLOOKUP(IF(OR(E40="",OR($D40="",$D40="NL",$D40="HORS LIGUE")),"",COUNTIFS($D$5:$D$72,"&lt;&gt;"&amp;"",$D$5:$D$72,"&lt;&gt;"&amp;"NL",$D$5:$D$72,"&lt;&gt;"&amp;"HORS LIGUE",E$5:E$72,"&lt;"&amp;E40)+1),Paramètres!$B$3:$C$56,2,FALSE)*Paramètres!$K$3))</f>
        <v>0</v>
      </c>
      <c r="G40" s="4"/>
      <c r="H40" s="2">
        <f>IF(G$2="Bike &amp; Run",IF(ISNA(VLOOKUP(G40,Paramètres!$B$3:$C$56,2,FALSE)),0,VLOOKUP(G40,Paramètres!$B$3:$C$56,2,FALSE)*Paramètres!$K$4),IF(OR(G40="",OR($D40="",$D40="NL",$D40="HORS LIGUE")),0,VLOOKUP(IF(OR(G40="",OR($D40="",$D40="NL",$D40="HORS LIGUE")),"",COUNTIFS($D$5:$D$72,"&lt;&gt;"&amp;"",$D$5:$D$72,"&lt;&gt;"&amp;"NL",$D$5:$D$72,"&lt;&gt;"&amp;"HORS LIGUE",G$5:G$72,"&lt;"&amp;G40)+1),Paramètres!$B$3:$C$56,2,FALSE)*Paramètres!$K$4))</f>
        <v>0</v>
      </c>
      <c r="I40" s="36"/>
      <c r="J40" s="2">
        <f>IF(I$2="Bike &amp; Run",IF(ISNA(VLOOKUP(I40,Paramètres!$B$3:$C$56,2,FALSE)),0,VLOOKUP(I40,Paramètres!$B$3:$C$56,2,FALSE)*Paramètres!$K$5),IF(OR(I40="",OR($D40="",$D40="NL",$D40="HORS LIGUE")),0,VLOOKUP(IF(OR(I40="",OR($D40="",$D40="NL",$D40="HORS LIGUE")),"",COUNTIFS($D$5:$D$72,"&lt;&gt;"&amp;"",$D$5:$D$72,"&lt;&gt;"&amp;"NL",$D$5:$D$72,"&lt;&gt;"&amp;"HORS LIGUE",I$5:I$72,"&lt;"&amp;I40)+1),Paramètres!$B$3:$C$56,2,FALSE)*Paramètres!$K$5))</f>
        <v>0</v>
      </c>
      <c r="K40" s="4"/>
      <c r="L40" s="2">
        <f>IF(K$2="Bike &amp; Run",IF(ISNA(VLOOKUP(K40,Paramètres!$B$3:$C$56,2,FALSE)),0,VLOOKUP(K40,Paramètres!$B$3:$C$56,2,FALSE)*Paramètres!$K$6),IF(OR(K40="",OR($D40="",$D40="NL",$D40="HORS LIGUE")),0,VLOOKUP(IF(OR(K40="",OR($D40="",$D40="NL",$D40="HORS LIGUE")),"",COUNTIFS($D$5:$D$72,"&lt;&gt;"&amp;"",$D$5:$D$72,"&lt;&gt;"&amp;"NL",$D$5:$D$72,"&lt;&gt;"&amp;"HORS LIGUE",K$5:K$72,"&lt;"&amp;K40)+1),Paramètres!$B$3:$C$56,2,FALSE)*Paramètres!$K$6))</f>
        <v>0</v>
      </c>
      <c r="M40" s="4"/>
      <c r="N40" s="2">
        <f>IF(M$2="Bike &amp; Run",IF(ISNA(VLOOKUP(M40,Paramètres!$B$3:$C$56,2,FALSE)),0,VLOOKUP(M40,Paramètres!$B$3:$C$56,2,FALSE)*Paramètres!$K$7),IF(OR(M40="",OR($D40="",$D40="NL",$D40="HORS LIGUE")),0,VLOOKUP(IF(OR(M40="",OR($D40="",$D40="NL",$D40="HORS LIGUE")),"",COUNTIFS($D$5:$D$72,"&lt;&gt;"&amp;"",$D$5:$D$72,"&lt;&gt;"&amp;"NL",$D$5:$D$72,"&lt;&gt;"&amp;"HORS LIGUE",M$5:M$72,"&lt;"&amp;M40)+1),Paramètres!$B$3:$C$56,2,FALSE)*Paramètres!$K$7))</f>
        <v>0</v>
      </c>
      <c r="O40" s="46"/>
      <c r="P40" s="2">
        <f>IF(O$2="Bike &amp; Run",IF(ISNA(VLOOKUP(O40,Paramètres!$B$3:$C$56,2,FALSE)),0,VLOOKUP(O40,Paramètres!$B$3:$C$56,2,FALSE)*Paramètres!$K$8),IF(OR(O40="",OR($D40="",$D40="NL",$D40="HORS LIGUE")),0,VLOOKUP(IF(OR(O40="",OR($D40="",$D40="NL",$D40="HORS LIGUE")),"",COUNTIFS($D$5:$D$72,"&lt;&gt;"&amp;"",$D$5:$D$72,"&lt;&gt;"&amp;"NL",$D$5:$D$72,"&lt;&gt;"&amp;"HORS LIGUE",O$5:O$72,"&lt;"&amp;O40)+1),Paramètres!$B$3:$C$56,2,FALSE)*Paramètres!$K$8))</f>
        <v>0</v>
      </c>
      <c r="Q40" s="46"/>
      <c r="R40" s="2">
        <f>IF(Q$2="Bike &amp; Run",IF(ISNA(VLOOKUP(Q40,Paramètres!$B$3:$C$56,2,FALSE)),0,VLOOKUP(Q40,Paramètres!$B$3:$C$56,2,FALSE)*Paramètres!$K$9),IF(OR(Q40="",OR($D40="",$D40="NL",$D40="HORS LIGUE")),0,VLOOKUP(IF(OR(Q40="",OR($D40="",$D40="NL",$D40="HORS LIGUE")),"",COUNTIFS($D$5:$D$72,"&lt;&gt;"&amp;"",$D$5:$D$72,"&lt;&gt;"&amp;"NL",$D$5:$D$72,"&lt;&gt;"&amp;"HORS LIGUE",Q$5:Q$72,"&lt;"&amp;Q40)+1),Paramètres!$B$3:$C$56,2,FALSE)*Paramètres!$K$9))</f>
        <v>0</v>
      </c>
      <c r="S40" s="46"/>
      <c r="T40" s="2">
        <f>IF(S$2="Bike &amp; Run",IF(ISNA(VLOOKUP(S40,Paramètres!$B$3:$C$56,2,FALSE)),0,VLOOKUP(S40,Paramètres!$B$3:$C$56,2,FALSE)*Paramètres!$K$10),IF(OR(S40="",OR($D40="",$D40="NL",$D40="HORS LIGUE")),0,VLOOKUP(IF(OR(S40="",OR($D40="",$D40="NL",$D40="HORS LIGUE")),"",COUNTIFS($D$5:$D$72,"&lt;&gt;"&amp;"",$D$5:$D$72,"&lt;&gt;"&amp;"NL",$D$5:$D$72,"&lt;&gt;"&amp;"HORS LIGUE",S$5:S$72,"&lt;"&amp;S40)+1),Paramètres!$B$3:$C$56,2,FALSE)*Paramètres!$K$10))</f>
        <v>0</v>
      </c>
      <c r="U40" s="46"/>
      <c r="V40" s="2">
        <f>IF(U$2="Bike &amp; Run",IF(ISNA(VLOOKUP(U40,Paramètres!$B$3:$C$56,2,FALSE)),0,VLOOKUP(U40,Paramètres!$B$3:$C$56,2,FALSE)*Paramètres!$K$11),IF(OR(U40="",OR($D40="",$D40="NL",$D40="HORS LIGUE")),0,VLOOKUP(IF(OR(U40="",OR($D40="",$D40="NL",$D40="HORS LIGUE")),"",COUNTIFS($D$5:$D$72,"&lt;&gt;"&amp;"",$D$5:$D$72,"&lt;&gt;"&amp;"NL",$D$5:$D$72,"&lt;&gt;"&amp;"HORS LIGUE",U$5:U$72,"&lt;"&amp;U40)+1),Paramètres!$B$3:$C$56,2,FALSE)*Paramètres!$K$11))</f>
        <v>0</v>
      </c>
      <c r="W40" s="46"/>
      <c r="X40" s="2">
        <f>IF(W$2="Bike &amp; Run",IF(ISNA(VLOOKUP(W40,Paramètres!$B$3:$C$56,2,FALSE)),0,VLOOKUP(W40,Paramètres!$B$3:$C$56,2,FALSE)*Paramètres!$K$12),IF(OR(W40="",OR($D40="",$D40="NL",$D40="HORS LIGUE")),0,VLOOKUP(IF(OR(W40="",OR($D40="",$D40="NL",$D40="HORS LIGUE")),"",COUNTIFS($D$5:$D$72,"&lt;&gt;"&amp;"",$D$5:$D$72,"&lt;&gt;"&amp;"NL",$D$5:$D$72,"&lt;&gt;"&amp;"HORS LIGUE",W$5:W$72,"&lt;"&amp;W40)+1),Paramètres!$B$3:$C$56,2,FALSE)*Paramètres!$K$12))</f>
        <v>0</v>
      </c>
      <c r="Y40" s="46"/>
      <c r="Z40" s="2">
        <f>IF(Y$2="Bike &amp; Run",IF(ISNA(VLOOKUP(Y40,Paramètres!$B$3:$C$56,2,FALSE)),0,VLOOKUP(Y40,Paramètres!$B$3:$C$56,2,FALSE)*Paramètres!$K$13),IF(OR(Y40="",OR($D40="",$D40="NL",$D40="HORS LIGUE")),0,VLOOKUP(IF(OR(Y40="",OR($D40="",$D40="NL",$D40="HORS LIGUE")),"",COUNTIFS($D$5:$D$72,"&lt;&gt;"&amp;"",$D$5:$D$72,"&lt;&gt;"&amp;"NL",$D$5:$D$72,"&lt;&gt;"&amp;"HORS LIGUE",Y$5:Y$72,"&lt;"&amp;Y40)+1),Paramètres!$B$3:$C$56,2,FALSE)*Paramètres!$K$13))</f>
        <v>0</v>
      </c>
      <c r="AA40" s="46"/>
      <c r="AB40" s="2">
        <f>IF(AA$2="Bike &amp; Run",IF(ISNA(VLOOKUP(AA40,Paramètres!$B$3:$C$56,2,FALSE)),0,VLOOKUP(AA40,Paramètres!$B$3:$C$56,2,FALSE)*Paramètres!$K$14),IF(OR(AA40="",OR($D40="",$D40="NL",$D40="HORS LIGUE")),0,VLOOKUP(IF(OR(AA40="",OR($D40="",$D40="NL",$D40="HORS LIGUE")),"",COUNTIFS($D$5:$D$72,"&lt;&gt;"&amp;"",$D$5:$D$72,"&lt;&gt;"&amp;"NL",$D$5:$D$72,"&lt;&gt;"&amp;"HORS LIGUE",AA$5:AA$72,"&lt;"&amp;AA40)+1),Paramètres!$B$3:$C$56,2,FALSE)*Paramètres!$K$14))</f>
        <v>0</v>
      </c>
      <c r="AC40" s="46"/>
      <c r="AD40" s="2">
        <f>IF(AC$2="Bike &amp; Run",IF(ISNA(VLOOKUP(AC40,Paramètres!$B$3:$C$56,2,FALSE)),0,VLOOKUP(AC40,Paramètres!$B$3:$C$56,2,FALSE)*Paramètres!$K$15),IF(OR(AC40="",OR($D40="",$D40="NL",$D40="HORS LIGUE")),0,VLOOKUP(IF(OR(AC40="",OR($D40="",$D40="NL",$D40="HORS LIGUE")),"",COUNTIFS($D$5:$D$72,"&lt;&gt;"&amp;"",$D$5:$D$72,"&lt;&gt;"&amp;"NL",$D$5:$D$72,"&lt;&gt;"&amp;"HORS LIGUE",AC$5:AC$72,"&lt;"&amp;AC40)+1),Paramètres!$B$3:$C$56,2,FALSE)*Paramètres!$K$15))</f>
        <v>0</v>
      </c>
      <c r="AE40" s="46"/>
      <c r="AF40" s="2">
        <f>IF(AE$2="Bike &amp; Run",IF(ISNA(VLOOKUP(AE40,Paramètres!$B$3:$C$56,2,FALSE)),0,VLOOKUP(AE40,Paramètres!$B$3:$C$56,2,FALSE)*Paramètres!$K$16),IF(OR(AE40="",OR($D40="",$D40="NL",$D40="HORS LIGUE")),0,VLOOKUP(IF(OR(AE40="",OR($D40="",$D40="NL",$D40="HORS LIGUE")),"",COUNTIFS($D$5:$D$72,"&lt;&gt;"&amp;"",$D$5:$D$72,"&lt;&gt;"&amp;"NL",$D$5:$D$72,"&lt;&gt;"&amp;"HORS LIGUE",AE$5:AE$72,"&lt;"&amp;AE40)+1),Paramètres!$B$3:$C$56,2,FALSE)*Paramètres!$K$16))</f>
        <v>0</v>
      </c>
      <c r="AG40" s="46"/>
      <c r="AH40" s="2">
        <f>IF(AG$2="Bike &amp; Run",IF(ISNA(VLOOKUP(AG40,Paramètres!$B$3:$C$56,2,FALSE)),0,VLOOKUP(AG40,Paramètres!$B$3:$C$56,2,FALSE)*Paramètres!$K$17),IF(OR(AG40="",OR($D40="",$D40="NL",$D40="HORS LIGUE")),0,VLOOKUP(IF(OR(AG40="",OR($D40="",$D40="NL",$D40="HORS LIGUE")),"",COUNTIFS($D$5:$D$72,"&lt;&gt;"&amp;"",$D$5:$D$72,"&lt;&gt;"&amp;"NL",$D$5:$D$72,"&lt;&gt;"&amp;"HORS LIGUE",AG$5:AG$72,"&lt;"&amp;AG40)+1),Paramètres!$B$3:$C$56,2,FALSE)*Paramètres!$K$17))</f>
        <v>0</v>
      </c>
      <c r="AI40" s="40">
        <f t="shared" si="53"/>
        <v>0</v>
      </c>
      <c r="AJ40" s="3" t="str">
        <f t="shared" si="54"/>
        <v/>
      </c>
      <c r="AK40" s="5">
        <f t="shared" si="55"/>
        <v>0</v>
      </c>
      <c r="AL40" s="41">
        <f t="shared" si="56"/>
        <v>0</v>
      </c>
      <c r="AM40" s="33" t="str">
        <f t="shared" si="57"/>
        <v/>
      </c>
      <c r="AO40" s="22">
        <f t="shared" si="58"/>
        <v>0</v>
      </c>
      <c r="AP40">
        <f t="shared" si="59"/>
        <v>0</v>
      </c>
      <c r="AQ40">
        <f t="shared" si="60"/>
        <v>0</v>
      </c>
      <c r="AR40">
        <f t="shared" si="61"/>
        <v>0</v>
      </c>
      <c r="AS40">
        <f t="shared" si="62"/>
        <v>0</v>
      </c>
      <c r="AT40">
        <f t="shared" si="63"/>
        <v>0</v>
      </c>
      <c r="AU40">
        <f t="shared" si="64"/>
        <v>0</v>
      </c>
      <c r="AV40">
        <f t="shared" si="65"/>
        <v>0</v>
      </c>
      <c r="AW40">
        <f t="shared" si="66"/>
        <v>0</v>
      </c>
      <c r="AX40">
        <f t="shared" si="67"/>
        <v>0</v>
      </c>
      <c r="AY40">
        <f t="shared" si="68"/>
        <v>0</v>
      </c>
      <c r="AZ40">
        <f t="shared" si="69"/>
        <v>0</v>
      </c>
      <c r="BA40">
        <f t="shared" si="70"/>
        <v>0</v>
      </c>
      <c r="BB40">
        <f t="shared" si="71"/>
        <v>0</v>
      </c>
      <c r="BC40">
        <f t="shared" si="72"/>
        <v>0</v>
      </c>
      <c r="BD40">
        <f t="shared" si="73"/>
        <v>0</v>
      </c>
      <c r="BE40" s="22">
        <f t="shared" ref="BE40:BR40" si="77">BD40+LARGE($AO40:$BC40,BE$4)</f>
        <v>0</v>
      </c>
      <c r="BF40" s="22">
        <f t="shared" si="77"/>
        <v>0</v>
      </c>
      <c r="BG40" s="22">
        <f t="shared" si="77"/>
        <v>0</v>
      </c>
      <c r="BH40" s="22">
        <f t="shared" si="77"/>
        <v>0</v>
      </c>
      <c r="BI40" s="22">
        <f t="shared" si="77"/>
        <v>0</v>
      </c>
      <c r="BJ40" s="22">
        <f t="shared" si="77"/>
        <v>0</v>
      </c>
      <c r="BK40" s="22">
        <f t="shared" si="77"/>
        <v>0</v>
      </c>
      <c r="BL40" s="22">
        <f t="shared" si="77"/>
        <v>0</v>
      </c>
      <c r="BM40" s="22">
        <f t="shared" si="77"/>
        <v>0</v>
      </c>
      <c r="BN40" s="22">
        <f t="shared" si="77"/>
        <v>0</v>
      </c>
      <c r="BO40" s="22">
        <f t="shared" si="77"/>
        <v>0</v>
      </c>
      <c r="BP40" s="22">
        <f t="shared" si="77"/>
        <v>0</v>
      </c>
      <c r="BQ40" s="22">
        <f t="shared" si="77"/>
        <v>0</v>
      </c>
      <c r="BR40" s="22">
        <f t="shared" si="77"/>
        <v>0</v>
      </c>
    </row>
    <row r="41" spans="1:70" ht="16.5">
      <c r="A41" s="73" t="s">
        <v>596</v>
      </c>
      <c r="B41" s="61" t="str">
        <f>IF(ISNA(VLOOKUP(A41,'Licenciés Jeunes 2023'!A:C,3,0)),"",VLOOKUP(A41,'Licenciés Jeunes 2023'!A:C,3,0))</f>
        <v>ROUSSIAL</v>
      </c>
      <c r="C41" s="32" t="str">
        <f>IF(ISNA(VLOOKUP(A41,'Licenciés Jeunes 2023'!A:C,2,0)),"",VLOOKUP(A41,'Licenciés Jeunes 2023'!A:C,2,0))</f>
        <v>Agathe</v>
      </c>
      <c r="D41" s="32" t="str">
        <f>IF(ISNA(VLOOKUP(A41,'Licenciés Jeunes 2023'!A:F,6,0)),"",VLOOKUP(A41,'Licenciés Jeunes 2023'!A:F,6,0))</f>
        <v>J3 SPORTS AMILLY SECTION TRIATHLON</v>
      </c>
      <c r="E41" s="6"/>
      <c r="F41" s="2">
        <f>IF(E$2="Bike &amp; Run",IF(ISNA(VLOOKUP(E41,Paramètres!$B$3:$C$56,2,FALSE)),0,VLOOKUP(E41,Paramètres!$B$3:$C$56,2,FALSE)*Paramètres!$K$3),IF(OR(E41="",OR($D41="",$D41="NL",$D41="HORS LIGUE")),0,VLOOKUP(IF(OR(E41="",OR($D41="",$D41="NL",$D41="HORS LIGUE")),"",COUNTIFS($D$5:$D$72,"&lt;&gt;"&amp;"",$D$5:$D$72,"&lt;&gt;"&amp;"NL",$D$5:$D$72,"&lt;&gt;"&amp;"HORS LIGUE",E$5:E$72,"&lt;"&amp;E41)+1),Paramètres!$B$3:$C$56,2,FALSE)*Paramètres!$K$3))</f>
        <v>0</v>
      </c>
      <c r="G41" s="4"/>
      <c r="H41" s="2">
        <f>IF(G$2="Bike &amp; Run",IF(ISNA(VLOOKUP(G41,Paramètres!$B$3:$C$56,2,FALSE)),0,VLOOKUP(G41,Paramètres!$B$3:$C$56,2,FALSE)*Paramètres!$K$4),IF(OR(G41="",OR($D41="",$D41="NL",$D41="HORS LIGUE")),0,VLOOKUP(IF(OR(G41="",OR($D41="",$D41="NL",$D41="HORS LIGUE")),"",COUNTIFS($D$5:$D$72,"&lt;&gt;"&amp;"",$D$5:$D$72,"&lt;&gt;"&amp;"NL",$D$5:$D$72,"&lt;&gt;"&amp;"HORS LIGUE",G$5:G$72,"&lt;"&amp;G41)+1),Paramètres!$B$3:$C$56,2,FALSE)*Paramètres!$K$4))</f>
        <v>0</v>
      </c>
      <c r="I41" s="36"/>
      <c r="J41" s="2">
        <f>IF(I$2="Bike &amp; Run",IF(ISNA(VLOOKUP(I41,Paramètres!$B$3:$C$56,2,FALSE)),0,VLOOKUP(I41,Paramètres!$B$3:$C$56,2,FALSE)*Paramètres!$K$5),IF(OR(I41="",OR($D41="",$D41="NL",$D41="HORS LIGUE")),0,VLOOKUP(IF(OR(I41="",OR($D41="",$D41="NL",$D41="HORS LIGUE")),"",COUNTIFS($D$5:$D$72,"&lt;&gt;"&amp;"",$D$5:$D$72,"&lt;&gt;"&amp;"NL",$D$5:$D$72,"&lt;&gt;"&amp;"HORS LIGUE",I$5:I$72,"&lt;"&amp;I41)+1),Paramètres!$B$3:$C$56,2,FALSE)*Paramètres!$K$5))</f>
        <v>0</v>
      </c>
      <c r="K41" s="4"/>
      <c r="L41" s="2">
        <f>IF(K$2="Bike &amp; Run",IF(ISNA(VLOOKUP(K41,Paramètres!$B$3:$C$56,2,FALSE)),0,VLOOKUP(K41,Paramètres!$B$3:$C$56,2,FALSE)*Paramètres!$K$6),IF(OR(K41="",OR($D41="",$D41="NL",$D41="HORS LIGUE")),0,VLOOKUP(IF(OR(K41="",OR($D41="",$D41="NL",$D41="HORS LIGUE")),"",COUNTIFS($D$5:$D$72,"&lt;&gt;"&amp;"",$D$5:$D$72,"&lt;&gt;"&amp;"NL",$D$5:$D$72,"&lt;&gt;"&amp;"HORS LIGUE",K$5:K$72,"&lt;"&amp;K41)+1),Paramètres!$B$3:$C$56,2,FALSE)*Paramètres!$K$6))</f>
        <v>0</v>
      </c>
      <c r="M41" s="4"/>
      <c r="N41" s="2">
        <f>IF(M$2="Bike &amp; Run",IF(ISNA(VLOOKUP(M41,Paramètres!$B$3:$C$56,2,FALSE)),0,VLOOKUP(M41,Paramètres!$B$3:$C$56,2,FALSE)*Paramètres!$K$7),IF(OR(M41="",OR($D41="",$D41="NL",$D41="HORS LIGUE")),0,VLOOKUP(IF(OR(M41="",OR($D41="",$D41="NL",$D41="HORS LIGUE")),"",COUNTIFS($D$5:$D$72,"&lt;&gt;"&amp;"",$D$5:$D$72,"&lt;&gt;"&amp;"NL",$D$5:$D$72,"&lt;&gt;"&amp;"HORS LIGUE",M$5:M$72,"&lt;"&amp;M41)+1),Paramètres!$B$3:$C$56,2,FALSE)*Paramètres!$K$7))</f>
        <v>0</v>
      </c>
      <c r="O41" s="46"/>
      <c r="P41" s="2">
        <f>IF(O$2="Bike &amp; Run",IF(ISNA(VLOOKUP(O41,Paramètres!$B$3:$C$56,2,FALSE)),0,VLOOKUP(O41,Paramètres!$B$3:$C$56,2,FALSE)*Paramètres!$K$8),IF(OR(O41="",OR($D41="",$D41="NL",$D41="HORS LIGUE")),0,VLOOKUP(IF(OR(O41="",OR($D41="",$D41="NL",$D41="HORS LIGUE")),"",COUNTIFS($D$5:$D$72,"&lt;&gt;"&amp;"",$D$5:$D$72,"&lt;&gt;"&amp;"NL",$D$5:$D$72,"&lt;&gt;"&amp;"HORS LIGUE",O$5:O$72,"&lt;"&amp;O41)+1),Paramètres!$B$3:$C$56,2,FALSE)*Paramètres!$K$8))</f>
        <v>0</v>
      </c>
      <c r="Q41" s="46"/>
      <c r="R41" s="2">
        <f>IF(Q$2="Bike &amp; Run",IF(ISNA(VLOOKUP(Q41,Paramètres!$B$3:$C$56,2,FALSE)),0,VLOOKUP(Q41,Paramètres!$B$3:$C$56,2,FALSE)*Paramètres!$K$9),IF(OR(Q41="",OR($D41="",$D41="NL",$D41="HORS LIGUE")),0,VLOOKUP(IF(OR(Q41="",OR($D41="",$D41="NL",$D41="HORS LIGUE")),"",COUNTIFS($D$5:$D$72,"&lt;&gt;"&amp;"",$D$5:$D$72,"&lt;&gt;"&amp;"NL",$D$5:$D$72,"&lt;&gt;"&amp;"HORS LIGUE",Q$5:Q$72,"&lt;"&amp;Q41)+1),Paramètres!$B$3:$C$56,2,FALSE)*Paramètres!$K$9))</f>
        <v>0</v>
      </c>
      <c r="S41" s="46"/>
      <c r="T41" s="2">
        <f>IF(S$2="Bike &amp; Run",IF(ISNA(VLOOKUP(S41,Paramètres!$B$3:$C$56,2,FALSE)),0,VLOOKUP(S41,Paramètres!$B$3:$C$56,2,FALSE)*Paramètres!$K$10),IF(OR(S41="",OR($D41="",$D41="NL",$D41="HORS LIGUE")),0,VLOOKUP(IF(OR(S41="",OR($D41="",$D41="NL",$D41="HORS LIGUE")),"",COUNTIFS($D$5:$D$72,"&lt;&gt;"&amp;"",$D$5:$D$72,"&lt;&gt;"&amp;"NL",$D$5:$D$72,"&lt;&gt;"&amp;"HORS LIGUE",S$5:S$72,"&lt;"&amp;S41)+1),Paramètres!$B$3:$C$56,2,FALSE)*Paramètres!$K$10))</f>
        <v>0</v>
      </c>
      <c r="U41" s="46"/>
      <c r="V41" s="2">
        <f>IF(U$2="Bike &amp; Run",IF(ISNA(VLOOKUP(U41,Paramètres!$B$3:$C$56,2,FALSE)),0,VLOOKUP(U41,Paramètres!$B$3:$C$56,2,FALSE)*Paramètres!$K$11),IF(OR(U41="",OR($D41="",$D41="NL",$D41="HORS LIGUE")),0,VLOOKUP(IF(OR(U41="",OR($D41="",$D41="NL",$D41="HORS LIGUE")),"",COUNTIFS($D$5:$D$72,"&lt;&gt;"&amp;"",$D$5:$D$72,"&lt;&gt;"&amp;"NL",$D$5:$D$72,"&lt;&gt;"&amp;"HORS LIGUE",U$5:U$72,"&lt;"&amp;U41)+1),Paramètres!$B$3:$C$56,2,FALSE)*Paramètres!$K$11))</f>
        <v>0</v>
      </c>
      <c r="W41" s="46"/>
      <c r="X41" s="2">
        <f>IF(W$2="Bike &amp; Run",IF(ISNA(VLOOKUP(W41,Paramètres!$B$3:$C$56,2,FALSE)),0,VLOOKUP(W41,Paramètres!$B$3:$C$56,2,FALSE)*Paramètres!$K$12),IF(OR(W41="",OR($D41="",$D41="NL",$D41="HORS LIGUE")),0,VLOOKUP(IF(OR(W41="",OR($D41="",$D41="NL",$D41="HORS LIGUE")),"",COUNTIFS($D$5:$D$72,"&lt;&gt;"&amp;"",$D$5:$D$72,"&lt;&gt;"&amp;"NL",$D$5:$D$72,"&lt;&gt;"&amp;"HORS LIGUE",W$5:W$72,"&lt;"&amp;W41)+1),Paramètres!$B$3:$C$56,2,FALSE)*Paramètres!$K$12))</f>
        <v>0</v>
      </c>
      <c r="Y41" s="46"/>
      <c r="Z41" s="2">
        <f>IF(Y$2="Bike &amp; Run",IF(ISNA(VLOOKUP(Y41,Paramètres!$B$3:$C$56,2,FALSE)),0,VLOOKUP(Y41,Paramètres!$B$3:$C$56,2,FALSE)*Paramètres!$K$13),IF(OR(Y41="",OR($D41="",$D41="NL",$D41="HORS LIGUE")),0,VLOOKUP(IF(OR(Y41="",OR($D41="",$D41="NL",$D41="HORS LIGUE")),"",COUNTIFS($D$5:$D$72,"&lt;&gt;"&amp;"",$D$5:$D$72,"&lt;&gt;"&amp;"NL",$D$5:$D$72,"&lt;&gt;"&amp;"HORS LIGUE",Y$5:Y$72,"&lt;"&amp;Y41)+1),Paramètres!$B$3:$C$56,2,FALSE)*Paramètres!$K$13))</f>
        <v>0</v>
      </c>
      <c r="AA41" s="46"/>
      <c r="AB41" s="2">
        <f>IF(AA$2="Bike &amp; Run",IF(ISNA(VLOOKUP(AA41,Paramètres!$B$3:$C$56,2,FALSE)),0,VLOOKUP(AA41,Paramètres!$B$3:$C$56,2,FALSE)*Paramètres!$K$14),IF(OR(AA41="",OR($D41="",$D41="NL",$D41="HORS LIGUE")),0,VLOOKUP(IF(OR(AA41="",OR($D41="",$D41="NL",$D41="HORS LIGUE")),"",COUNTIFS($D$5:$D$72,"&lt;&gt;"&amp;"",$D$5:$D$72,"&lt;&gt;"&amp;"NL",$D$5:$D$72,"&lt;&gt;"&amp;"HORS LIGUE",AA$5:AA$72,"&lt;"&amp;AA41)+1),Paramètres!$B$3:$C$56,2,FALSE)*Paramètres!$K$14))</f>
        <v>0</v>
      </c>
      <c r="AC41" s="46"/>
      <c r="AD41" s="2">
        <f>IF(AC$2="Bike &amp; Run",IF(ISNA(VLOOKUP(AC41,Paramètres!$B$3:$C$56,2,FALSE)),0,VLOOKUP(AC41,Paramètres!$B$3:$C$56,2,FALSE)*Paramètres!$K$15),IF(OR(AC41="",OR($D41="",$D41="NL",$D41="HORS LIGUE")),0,VLOOKUP(IF(OR(AC41="",OR($D41="",$D41="NL",$D41="HORS LIGUE")),"",COUNTIFS($D$5:$D$72,"&lt;&gt;"&amp;"",$D$5:$D$72,"&lt;&gt;"&amp;"NL",$D$5:$D$72,"&lt;&gt;"&amp;"HORS LIGUE",AC$5:AC$72,"&lt;"&amp;AC41)+1),Paramètres!$B$3:$C$56,2,FALSE)*Paramètres!$K$15))</f>
        <v>0</v>
      </c>
      <c r="AE41" s="46"/>
      <c r="AF41" s="2">
        <f>IF(AE$2="Bike &amp; Run",IF(ISNA(VLOOKUP(AE41,Paramètres!$B$3:$C$56,2,FALSE)),0,VLOOKUP(AE41,Paramètres!$B$3:$C$56,2,FALSE)*Paramètres!$K$16),IF(OR(AE41="",OR($D41="",$D41="NL",$D41="HORS LIGUE")),0,VLOOKUP(IF(OR(AE41="",OR($D41="",$D41="NL",$D41="HORS LIGUE")),"",COUNTIFS($D$5:$D$72,"&lt;&gt;"&amp;"",$D$5:$D$72,"&lt;&gt;"&amp;"NL",$D$5:$D$72,"&lt;&gt;"&amp;"HORS LIGUE",AE$5:AE$72,"&lt;"&amp;AE41)+1),Paramètres!$B$3:$C$56,2,FALSE)*Paramètres!$K$16))</f>
        <v>0</v>
      </c>
      <c r="AG41" s="46"/>
      <c r="AH41" s="2">
        <f>IF(AG$2="Bike &amp; Run",IF(ISNA(VLOOKUP(AG41,Paramètres!$B$3:$C$56,2,FALSE)),0,VLOOKUP(AG41,Paramètres!$B$3:$C$56,2,FALSE)*Paramètres!$K$17),IF(OR(AG41="",OR($D41="",$D41="NL",$D41="HORS LIGUE")),0,VLOOKUP(IF(OR(AG41="",OR($D41="",$D41="NL",$D41="HORS LIGUE")),"",COUNTIFS($D$5:$D$72,"&lt;&gt;"&amp;"",$D$5:$D$72,"&lt;&gt;"&amp;"NL",$D$5:$D$72,"&lt;&gt;"&amp;"HORS LIGUE",AG$5:AG$72,"&lt;"&amp;AG41)+1),Paramètres!$B$3:$C$56,2,FALSE)*Paramètres!$K$17))</f>
        <v>0</v>
      </c>
      <c r="AI41" s="40">
        <f t="shared" si="53"/>
        <v>0</v>
      </c>
      <c r="AJ41" s="3" t="str">
        <f t="shared" si="54"/>
        <v/>
      </c>
      <c r="AK41" s="5">
        <f t="shared" si="55"/>
        <v>0</v>
      </c>
      <c r="AL41" s="41">
        <f t="shared" si="56"/>
        <v>0</v>
      </c>
      <c r="AM41" s="33" t="str">
        <f t="shared" si="57"/>
        <v/>
      </c>
      <c r="AO41" s="22">
        <f t="shared" si="58"/>
        <v>0</v>
      </c>
      <c r="AP41">
        <f t="shared" si="59"/>
        <v>0</v>
      </c>
      <c r="AQ41">
        <f t="shared" si="60"/>
        <v>0</v>
      </c>
      <c r="AR41">
        <f t="shared" si="61"/>
        <v>0</v>
      </c>
      <c r="AS41">
        <f t="shared" si="62"/>
        <v>0</v>
      </c>
      <c r="AT41">
        <f t="shared" si="63"/>
        <v>0</v>
      </c>
      <c r="AU41">
        <f t="shared" si="64"/>
        <v>0</v>
      </c>
      <c r="AV41">
        <f t="shared" si="65"/>
        <v>0</v>
      </c>
      <c r="AW41">
        <f t="shared" si="66"/>
        <v>0</v>
      </c>
      <c r="AX41">
        <f t="shared" si="67"/>
        <v>0</v>
      </c>
      <c r="AY41">
        <f t="shared" si="68"/>
        <v>0</v>
      </c>
      <c r="AZ41">
        <f t="shared" si="69"/>
        <v>0</v>
      </c>
      <c r="BA41">
        <f t="shared" si="70"/>
        <v>0</v>
      </c>
      <c r="BB41">
        <f t="shared" si="71"/>
        <v>0</v>
      </c>
      <c r="BC41">
        <f t="shared" si="72"/>
        <v>0</v>
      </c>
      <c r="BD41">
        <f t="shared" si="73"/>
        <v>0</v>
      </c>
      <c r="BE41" s="22">
        <f t="shared" ref="BE41:BR41" si="78">BD41+LARGE($AO41:$BC41,BE$4)</f>
        <v>0</v>
      </c>
      <c r="BF41" s="22">
        <f t="shared" si="78"/>
        <v>0</v>
      </c>
      <c r="BG41" s="22">
        <f t="shared" si="78"/>
        <v>0</v>
      </c>
      <c r="BH41" s="22">
        <f t="shared" si="78"/>
        <v>0</v>
      </c>
      <c r="BI41" s="22">
        <f t="shared" si="78"/>
        <v>0</v>
      </c>
      <c r="BJ41" s="22">
        <f t="shared" si="78"/>
        <v>0</v>
      </c>
      <c r="BK41" s="22">
        <f t="shared" si="78"/>
        <v>0</v>
      </c>
      <c r="BL41" s="22">
        <f t="shared" si="78"/>
        <v>0</v>
      </c>
      <c r="BM41" s="22">
        <f t="shared" si="78"/>
        <v>0</v>
      </c>
      <c r="BN41" s="22">
        <f t="shared" si="78"/>
        <v>0</v>
      </c>
      <c r="BO41" s="22">
        <f t="shared" si="78"/>
        <v>0</v>
      </c>
      <c r="BP41" s="22">
        <f t="shared" si="78"/>
        <v>0</v>
      </c>
      <c r="BQ41" s="22">
        <f t="shared" si="78"/>
        <v>0</v>
      </c>
      <c r="BR41" s="22">
        <f t="shared" si="78"/>
        <v>0</v>
      </c>
    </row>
    <row r="42" spans="1:70" ht="16.5">
      <c r="A42" s="73" t="s">
        <v>986</v>
      </c>
      <c r="B42" s="61" t="str">
        <f>IF(ISNA(VLOOKUP(A42,'Licenciés Jeunes 2023'!A:C,3,0)),"",VLOOKUP(A42,'Licenciés Jeunes 2023'!A:C,3,0))</f>
        <v>THIOU</v>
      </c>
      <c r="C42" s="32" t="str">
        <f>IF(ISNA(VLOOKUP(A42,'Licenciés Jeunes 2023'!A:C,2,0)),"",VLOOKUP(A42,'Licenciés Jeunes 2023'!A:C,2,0))</f>
        <v>Beline</v>
      </c>
      <c r="D42" s="32" t="str">
        <f>IF(ISNA(VLOOKUP(A42,'Licenciés Jeunes 2023'!A:F,6,0)),"",VLOOKUP(A42,'Licenciés Jeunes 2023'!A:F,6,0))</f>
        <v>SAINT LAURENT NOUAN TRIATHLON</v>
      </c>
      <c r="E42" s="6"/>
      <c r="F42" s="2">
        <f>IF(E$2="Bike &amp; Run",IF(ISNA(VLOOKUP(E42,Paramètres!$B$3:$C$56,2,FALSE)),0,VLOOKUP(E42,Paramètres!$B$3:$C$56,2,FALSE)*Paramètres!$K$3),IF(OR(E42="",OR($D42="",$D42="NL",$D42="HORS LIGUE")),0,VLOOKUP(IF(OR(E42="",OR($D42="",$D42="NL",$D42="HORS LIGUE")),"",COUNTIFS($D$5:$D$72,"&lt;&gt;"&amp;"",$D$5:$D$72,"&lt;&gt;"&amp;"NL",$D$5:$D$72,"&lt;&gt;"&amp;"HORS LIGUE",E$5:E$72,"&lt;"&amp;E42)+1),Paramètres!$B$3:$C$56,2,FALSE)*Paramètres!$K$3))</f>
        <v>0</v>
      </c>
      <c r="G42" s="4"/>
      <c r="H42" s="2">
        <f>IF(G$2="Bike &amp; Run",IF(ISNA(VLOOKUP(G42,Paramètres!$B$3:$C$56,2,FALSE)),0,VLOOKUP(G42,Paramètres!$B$3:$C$56,2,FALSE)*Paramètres!$K$4),IF(OR(G42="",OR($D42="",$D42="NL",$D42="HORS LIGUE")),0,VLOOKUP(IF(OR(G42="",OR($D42="",$D42="NL",$D42="HORS LIGUE")),"",COUNTIFS($D$5:$D$72,"&lt;&gt;"&amp;"",$D$5:$D$72,"&lt;&gt;"&amp;"NL",$D$5:$D$72,"&lt;&gt;"&amp;"HORS LIGUE",G$5:G$72,"&lt;"&amp;G42)+1),Paramètres!$B$3:$C$56,2,FALSE)*Paramètres!$K$4))</f>
        <v>0</v>
      </c>
      <c r="I42" s="36"/>
      <c r="J42" s="2">
        <f>IF(I$2="Bike &amp; Run",IF(ISNA(VLOOKUP(I42,Paramètres!$B$3:$C$56,2,FALSE)),0,VLOOKUP(I42,Paramètres!$B$3:$C$56,2,FALSE)*Paramètres!$K$5),IF(OR(I42="",OR($D42="",$D42="NL",$D42="HORS LIGUE")),0,VLOOKUP(IF(OR(I42="",OR($D42="",$D42="NL",$D42="HORS LIGUE")),"",COUNTIFS($D$5:$D$72,"&lt;&gt;"&amp;"",$D$5:$D$72,"&lt;&gt;"&amp;"NL",$D$5:$D$72,"&lt;&gt;"&amp;"HORS LIGUE",I$5:I$72,"&lt;"&amp;I42)+1),Paramètres!$B$3:$C$56,2,FALSE)*Paramètres!$K$5))</f>
        <v>0</v>
      </c>
      <c r="K42" s="4"/>
      <c r="L42" s="2">
        <f>IF(K$2="Bike &amp; Run",IF(ISNA(VLOOKUP(K42,Paramètres!$B$3:$C$56,2,FALSE)),0,VLOOKUP(K42,Paramètres!$B$3:$C$56,2,FALSE)*Paramètres!$K$6),IF(OR(K42="",OR($D42="",$D42="NL",$D42="HORS LIGUE")),0,VLOOKUP(IF(OR(K42="",OR($D42="",$D42="NL",$D42="HORS LIGUE")),"",COUNTIFS($D$5:$D$72,"&lt;&gt;"&amp;"",$D$5:$D$72,"&lt;&gt;"&amp;"NL",$D$5:$D$72,"&lt;&gt;"&amp;"HORS LIGUE",K$5:K$72,"&lt;"&amp;K42)+1),Paramètres!$B$3:$C$56,2,FALSE)*Paramètres!$K$6))</f>
        <v>0</v>
      </c>
      <c r="M42" s="4"/>
      <c r="N42" s="2">
        <f>IF(M$2="Bike &amp; Run",IF(ISNA(VLOOKUP(M42,Paramètres!$B$3:$C$56,2,FALSE)),0,VLOOKUP(M42,Paramètres!$B$3:$C$56,2,FALSE)*Paramètres!$K$7),IF(OR(M42="",OR($D42="",$D42="NL",$D42="HORS LIGUE")),0,VLOOKUP(IF(OR(M42="",OR($D42="",$D42="NL",$D42="HORS LIGUE")),"",COUNTIFS($D$5:$D$72,"&lt;&gt;"&amp;"",$D$5:$D$72,"&lt;&gt;"&amp;"NL",$D$5:$D$72,"&lt;&gt;"&amp;"HORS LIGUE",M$5:M$72,"&lt;"&amp;M42)+1),Paramètres!$B$3:$C$56,2,FALSE)*Paramètres!$K$7))</f>
        <v>0</v>
      </c>
      <c r="O42" s="46"/>
      <c r="P42" s="2">
        <f>IF(O$2="Bike &amp; Run",IF(ISNA(VLOOKUP(O42,Paramètres!$B$3:$C$56,2,FALSE)),0,VLOOKUP(O42,Paramètres!$B$3:$C$56,2,FALSE)*Paramètres!$K$8),IF(OR(O42="",OR($D42="",$D42="NL",$D42="HORS LIGUE")),0,VLOOKUP(IF(OR(O42="",OR($D42="",$D42="NL",$D42="HORS LIGUE")),"",COUNTIFS($D$5:$D$72,"&lt;&gt;"&amp;"",$D$5:$D$72,"&lt;&gt;"&amp;"NL",$D$5:$D$72,"&lt;&gt;"&amp;"HORS LIGUE",O$5:O$72,"&lt;"&amp;O42)+1),Paramètres!$B$3:$C$56,2,FALSE)*Paramètres!$K$8))</f>
        <v>0</v>
      </c>
      <c r="Q42" s="46"/>
      <c r="R42" s="2">
        <f>IF(Q$2="Bike &amp; Run",IF(ISNA(VLOOKUP(Q42,Paramètres!$B$3:$C$56,2,FALSE)),0,VLOOKUP(Q42,Paramètres!$B$3:$C$56,2,FALSE)*Paramètres!$K$9),IF(OR(Q42="",OR($D42="",$D42="NL",$D42="HORS LIGUE")),0,VLOOKUP(IF(OR(Q42="",OR($D42="",$D42="NL",$D42="HORS LIGUE")),"",COUNTIFS($D$5:$D$72,"&lt;&gt;"&amp;"",$D$5:$D$72,"&lt;&gt;"&amp;"NL",$D$5:$D$72,"&lt;&gt;"&amp;"HORS LIGUE",Q$5:Q$72,"&lt;"&amp;Q42)+1),Paramètres!$B$3:$C$56,2,FALSE)*Paramètres!$K$9))</f>
        <v>0</v>
      </c>
      <c r="S42" s="46"/>
      <c r="T42" s="2">
        <f>IF(S$2="Bike &amp; Run",IF(ISNA(VLOOKUP(S42,Paramètres!$B$3:$C$56,2,FALSE)),0,VLOOKUP(S42,Paramètres!$B$3:$C$56,2,FALSE)*Paramètres!$K$10),IF(OR(S42="",OR($D42="",$D42="NL",$D42="HORS LIGUE")),0,VLOOKUP(IF(OR(S42="",OR($D42="",$D42="NL",$D42="HORS LIGUE")),"",COUNTIFS($D$5:$D$72,"&lt;&gt;"&amp;"",$D$5:$D$72,"&lt;&gt;"&amp;"NL",$D$5:$D$72,"&lt;&gt;"&amp;"HORS LIGUE",S$5:S$72,"&lt;"&amp;S42)+1),Paramètres!$B$3:$C$56,2,FALSE)*Paramètres!$K$10))</f>
        <v>0</v>
      </c>
      <c r="U42" s="46"/>
      <c r="V42" s="2">
        <f>IF(U$2="Bike &amp; Run",IF(ISNA(VLOOKUP(U42,Paramètres!$B$3:$C$56,2,FALSE)),0,VLOOKUP(U42,Paramètres!$B$3:$C$56,2,FALSE)*Paramètres!$K$11),IF(OR(U42="",OR($D42="",$D42="NL",$D42="HORS LIGUE")),0,VLOOKUP(IF(OR(U42="",OR($D42="",$D42="NL",$D42="HORS LIGUE")),"",COUNTIFS($D$5:$D$72,"&lt;&gt;"&amp;"",$D$5:$D$72,"&lt;&gt;"&amp;"NL",$D$5:$D$72,"&lt;&gt;"&amp;"HORS LIGUE",U$5:U$72,"&lt;"&amp;U42)+1),Paramètres!$B$3:$C$56,2,FALSE)*Paramètres!$K$11))</f>
        <v>0</v>
      </c>
      <c r="W42" s="46"/>
      <c r="X42" s="2">
        <f>IF(W$2="Bike &amp; Run",IF(ISNA(VLOOKUP(W42,Paramètres!$B$3:$C$56,2,FALSE)),0,VLOOKUP(W42,Paramètres!$B$3:$C$56,2,FALSE)*Paramètres!$K$12),IF(OR(W42="",OR($D42="",$D42="NL",$D42="HORS LIGUE")),0,VLOOKUP(IF(OR(W42="",OR($D42="",$D42="NL",$D42="HORS LIGUE")),"",COUNTIFS($D$5:$D$72,"&lt;&gt;"&amp;"",$D$5:$D$72,"&lt;&gt;"&amp;"NL",$D$5:$D$72,"&lt;&gt;"&amp;"HORS LIGUE",W$5:W$72,"&lt;"&amp;W42)+1),Paramètres!$B$3:$C$56,2,FALSE)*Paramètres!$K$12))</f>
        <v>0</v>
      </c>
      <c r="Y42" s="46"/>
      <c r="Z42" s="2">
        <f>IF(Y$2="Bike &amp; Run",IF(ISNA(VLOOKUP(Y42,Paramètres!$B$3:$C$56,2,FALSE)),0,VLOOKUP(Y42,Paramètres!$B$3:$C$56,2,FALSE)*Paramètres!$K$13),IF(OR(Y42="",OR($D42="",$D42="NL",$D42="HORS LIGUE")),0,VLOOKUP(IF(OR(Y42="",OR($D42="",$D42="NL",$D42="HORS LIGUE")),"",COUNTIFS($D$5:$D$72,"&lt;&gt;"&amp;"",$D$5:$D$72,"&lt;&gt;"&amp;"NL",$D$5:$D$72,"&lt;&gt;"&amp;"HORS LIGUE",Y$5:Y$72,"&lt;"&amp;Y42)+1),Paramètres!$B$3:$C$56,2,FALSE)*Paramètres!$K$13))</f>
        <v>0</v>
      </c>
      <c r="AA42" s="46"/>
      <c r="AB42" s="2">
        <f>IF(AA$2="Bike &amp; Run",IF(ISNA(VLOOKUP(AA42,Paramètres!$B$3:$C$56,2,FALSE)),0,VLOOKUP(AA42,Paramètres!$B$3:$C$56,2,FALSE)*Paramètres!$K$14),IF(OR(AA42="",OR($D42="",$D42="NL",$D42="HORS LIGUE")),0,VLOOKUP(IF(OR(AA42="",OR($D42="",$D42="NL",$D42="HORS LIGUE")),"",COUNTIFS($D$5:$D$72,"&lt;&gt;"&amp;"",$D$5:$D$72,"&lt;&gt;"&amp;"NL",$D$5:$D$72,"&lt;&gt;"&amp;"HORS LIGUE",AA$5:AA$72,"&lt;"&amp;AA42)+1),Paramètres!$B$3:$C$56,2,FALSE)*Paramètres!$K$14))</f>
        <v>0</v>
      </c>
      <c r="AC42" s="46"/>
      <c r="AD42" s="2">
        <f>IF(AC$2="Bike &amp; Run",IF(ISNA(VLOOKUP(AC42,Paramètres!$B$3:$C$56,2,FALSE)),0,VLOOKUP(AC42,Paramètres!$B$3:$C$56,2,FALSE)*Paramètres!$K$15),IF(OR(AC42="",OR($D42="",$D42="NL",$D42="HORS LIGUE")),0,VLOOKUP(IF(OR(AC42="",OR($D42="",$D42="NL",$D42="HORS LIGUE")),"",COUNTIFS($D$5:$D$72,"&lt;&gt;"&amp;"",$D$5:$D$72,"&lt;&gt;"&amp;"NL",$D$5:$D$72,"&lt;&gt;"&amp;"HORS LIGUE",AC$5:AC$72,"&lt;"&amp;AC42)+1),Paramètres!$B$3:$C$56,2,FALSE)*Paramètres!$K$15))</f>
        <v>0</v>
      </c>
      <c r="AE42" s="46"/>
      <c r="AF42" s="2">
        <f>IF(AE$2="Bike &amp; Run",IF(ISNA(VLOOKUP(AE42,Paramètres!$B$3:$C$56,2,FALSE)),0,VLOOKUP(AE42,Paramètres!$B$3:$C$56,2,FALSE)*Paramètres!$K$16),IF(OR(AE42="",OR($D42="",$D42="NL",$D42="HORS LIGUE")),0,VLOOKUP(IF(OR(AE42="",OR($D42="",$D42="NL",$D42="HORS LIGUE")),"",COUNTIFS($D$5:$D$72,"&lt;&gt;"&amp;"",$D$5:$D$72,"&lt;&gt;"&amp;"NL",$D$5:$D$72,"&lt;&gt;"&amp;"HORS LIGUE",AE$5:AE$72,"&lt;"&amp;AE42)+1),Paramètres!$B$3:$C$56,2,FALSE)*Paramètres!$K$16))</f>
        <v>0</v>
      </c>
      <c r="AG42" s="46"/>
      <c r="AH42" s="2">
        <f>IF(AG$2="Bike &amp; Run",IF(ISNA(VLOOKUP(AG42,Paramètres!$B$3:$C$56,2,FALSE)),0,VLOOKUP(AG42,Paramètres!$B$3:$C$56,2,FALSE)*Paramètres!$K$17),IF(OR(AG42="",OR($D42="",$D42="NL",$D42="HORS LIGUE")),0,VLOOKUP(IF(OR(AG42="",OR($D42="",$D42="NL",$D42="HORS LIGUE")),"",COUNTIFS($D$5:$D$72,"&lt;&gt;"&amp;"",$D$5:$D$72,"&lt;&gt;"&amp;"NL",$D$5:$D$72,"&lt;&gt;"&amp;"HORS LIGUE",AG$5:AG$72,"&lt;"&amp;AG42)+1),Paramètres!$B$3:$C$56,2,FALSE)*Paramètres!$K$17))</f>
        <v>0</v>
      </c>
      <c r="AI42" s="40">
        <f t="shared" si="53"/>
        <v>0</v>
      </c>
      <c r="AJ42" s="3" t="str">
        <f t="shared" si="54"/>
        <v/>
      </c>
      <c r="AK42" s="5">
        <f t="shared" si="55"/>
        <v>0</v>
      </c>
      <c r="AL42" s="41">
        <f t="shared" si="56"/>
        <v>0</v>
      </c>
      <c r="AM42" s="33" t="str">
        <f t="shared" si="57"/>
        <v/>
      </c>
      <c r="AO42" s="22">
        <f t="shared" si="58"/>
        <v>0</v>
      </c>
      <c r="AP42">
        <f t="shared" si="59"/>
        <v>0</v>
      </c>
      <c r="AQ42">
        <f t="shared" si="60"/>
        <v>0</v>
      </c>
      <c r="AR42">
        <f t="shared" si="61"/>
        <v>0</v>
      </c>
      <c r="AS42">
        <f t="shared" si="62"/>
        <v>0</v>
      </c>
      <c r="AT42">
        <f t="shared" si="63"/>
        <v>0</v>
      </c>
      <c r="AU42">
        <f t="shared" si="64"/>
        <v>0</v>
      </c>
      <c r="AV42">
        <f t="shared" si="65"/>
        <v>0</v>
      </c>
      <c r="AW42">
        <f t="shared" si="66"/>
        <v>0</v>
      </c>
      <c r="AX42">
        <f t="shared" si="67"/>
        <v>0</v>
      </c>
      <c r="AY42">
        <f t="shared" si="68"/>
        <v>0</v>
      </c>
      <c r="AZ42">
        <f t="shared" si="69"/>
        <v>0</v>
      </c>
      <c r="BA42">
        <f t="shared" si="70"/>
        <v>0</v>
      </c>
      <c r="BB42">
        <f t="shared" si="71"/>
        <v>0</v>
      </c>
      <c r="BC42">
        <f t="shared" si="72"/>
        <v>0</v>
      </c>
      <c r="BD42">
        <f t="shared" si="73"/>
        <v>0</v>
      </c>
      <c r="BE42" s="22">
        <f t="shared" ref="BE42:BR42" si="79">BD42+LARGE($AO42:$BC42,BE$4)</f>
        <v>0</v>
      </c>
      <c r="BF42" s="22">
        <f t="shared" si="79"/>
        <v>0</v>
      </c>
      <c r="BG42" s="22">
        <f t="shared" si="79"/>
        <v>0</v>
      </c>
      <c r="BH42" s="22">
        <f t="shared" si="79"/>
        <v>0</v>
      </c>
      <c r="BI42" s="22">
        <f t="shared" si="79"/>
        <v>0</v>
      </c>
      <c r="BJ42" s="22">
        <f t="shared" si="79"/>
        <v>0</v>
      </c>
      <c r="BK42" s="22">
        <f t="shared" si="79"/>
        <v>0</v>
      </c>
      <c r="BL42" s="22">
        <f t="shared" si="79"/>
        <v>0</v>
      </c>
      <c r="BM42" s="22">
        <f t="shared" si="79"/>
        <v>0</v>
      </c>
      <c r="BN42" s="22">
        <f t="shared" si="79"/>
        <v>0</v>
      </c>
      <c r="BO42" s="22">
        <f t="shared" si="79"/>
        <v>0</v>
      </c>
      <c r="BP42" s="22">
        <f t="shared" si="79"/>
        <v>0</v>
      </c>
      <c r="BQ42" s="22">
        <f t="shared" si="79"/>
        <v>0</v>
      </c>
      <c r="BR42" s="22">
        <f t="shared" si="79"/>
        <v>0</v>
      </c>
    </row>
    <row r="43" spans="1:70" ht="16.5">
      <c r="A43" s="73" t="s">
        <v>1231</v>
      </c>
      <c r="B43" s="61" t="str">
        <f>IF(ISNA(VLOOKUP(A43,'Licenciés Jeunes 2023'!A:C,3,0)),"",VLOOKUP(A43,'Licenciés Jeunes 2023'!A:C,3,0))</f>
        <v>BOUDET</v>
      </c>
      <c r="C43" s="32" t="str">
        <f>IF(ISNA(VLOOKUP(A43,'Licenciés Jeunes 2023'!A:C,2,0)),"",VLOOKUP(A43,'Licenciés Jeunes 2023'!A:C,2,0))</f>
        <v>Alice</v>
      </c>
      <c r="D43" s="32" t="str">
        <f>IF(ISNA(VLOOKUP(A43,'Licenciés Jeunes 2023'!A:F,6,0)),"",VLOOKUP(A43,'Licenciés Jeunes 2023'!A:F,6,0))</f>
        <v>VENDOME TRIATHLON</v>
      </c>
      <c r="E43" s="6"/>
      <c r="F43" s="2">
        <f>IF(E$2="Bike &amp; Run",IF(ISNA(VLOOKUP(E43,Paramètres!$B$3:$C$56,2,FALSE)),0,VLOOKUP(E43,Paramètres!$B$3:$C$56,2,FALSE)*Paramètres!$K$3),IF(OR(E43="",OR($D43="",$D43="NL",$D43="HORS LIGUE")),0,VLOOKUP(IF(OR(E43="",OR($D43="",$D43="NL",$D43="HORS LIGUE")),"",COUNTIFS($D$5:$D$72,"&lt;&gt;"&amp;"",$D$5:$D$72,"&lt;&gt;"&amp;"NL",$D$5:$D$72,"&lt;&gt;"&amp;"HORS LIGUE",E$5:E$72,"&lt;"&amp;E43)+1),Paramètres!$B$3:$C$56,2,FALSE)*Paramètres!$K$3))</f>
        <v>0</v>
      </c>
      <c r="G43" s="4"/>
      <c r="H43" s="2">
        <f>IF(G$2="Bike &amp; Run",IF(ISNA(VLOOKUP(G43,Paramètres!$B$3:$C$56,2,FALSE)),0,VLOOKUP(G43,Paramètres!$B$3:$C$56,2,FALSE)*Paramètres!$K$4),IF(OR(G43="",OR($D43="",$D43="NL",$D43="HORS LIGUE")),0,VLOOKUP(IF(OR(G43="",OR($D43="",$D43="NL",$D43="HORS LIGUE")),"",COUNTIFS($D$5:$D$72,"&lt;&gt;"&amp;"",$D$5:$D$72,"&lt;&gt;"&amp;"NL",$D$5:$D$72,"&lt;&gt;"&amp;"HORS LIGUE",G$5:G$72,"&lt;"&amp;G43)+1),Paramètres!$B$3:$C$56,2,FALSE)*Paramètres!$K$4))</f>
        <v>0</v>
      </c>
      <c r="I43" s="36"/>
      <c r="J43" s="2">
        <f>IF(I$2="Bike &amp; Run",IF(ISNA(VLOOKUP(I43,Paramètres!$B$3:$C$56,2,FALSE)),0,VLOOKUP(I43,Paramètres!$B$3:$C$56,2,FALSE)*Paramètres!$K$5),IF(OR(I43="",OR($D43="",$D43="NL",$D43="HORS LIGUE")),0,VLOOKUP(IF(OR(I43="",OR($D43="",$D43="NL",$D43="HORS LIGUE")),"",COUNTIFS($D$5:$D$72,"&lt;&gt;"&amp;"",$D$5:$D$72,"&lt;&gt;"&amp;"NL",$D$5:$D$72,"&lt;&gt;"&amp;"HORS LIGUE",I$5:I$72,"&lt;"&amp;I43)+1),Paramètres!$B$3:$C$56,2,FALSE)*Paramètres!$K$5))</f>
        <v>0</v>
      </c>
      <c r="K43" s="4"/>
      <c r="L43" s="2">
        <f>IF(K$2="Bike &amp; Run",IF(ISNA(VLOOKUP(K43,Paramètres!$B$3:$C$56,2,FALSE)),0,VLOOKUP(K43,Paramètres!$B$3:$C$56,2,FALSE)*Paramètres!$K$6),IF(OR(K43="",OR($D43="",$D43="NL",$D43="HORS LIGUE")),0,VLOOKUP(IF(OR(K43="",OR($D43="",$D43="NL",$D43="HORS LIGUE")),"",COUNTIFS($D$5:$D$72,"&lt;&gt;"&amp;"",$D$5:$D$72,"&lt;&gt;"&amp;"NL",$D$5:$D$72,"&lt;&gt;"&amp;"HORS LIGUE",K$5:K$72,"&lt;"&amp;K43)+1),Paramètres!$B$3:$C$56,2,FALSE)*Paramètres!$K$6))</f>
        <v>0</v>
      </c>
      <c r="M43" s="4"/>
      <c r="N43" s="2">
        <f>IF(M$2="Bike &amp; Run",IF(ISNA(VLOOKUP(M43,Paramètres!$B$3:$C$56,2,FALSE)),0,VLOOKUP(M43,Paramètres!$B$3:$C$56,2,FALSE)*Paramètres!$K$7),IF(OR(M43="",OR($D43="",$D43="NL",$D43="HORS LIGUE")),0,VLOOKUP(IF(OR(M43="",OR($D43="",$D43="NL",$D43="HORS LIGUE")),"",COUNTIFS($D$5:$D$72,"&lt;&gt;"&amp;"",$D$5:$D$72,"&lt;&gt;"&amp;"NL",$D$5:$D$72,"&lt;&gt;"&amp;"HORS LIGUE",M$5:M$72,"&lt;"&amp;M43)+1),Paramètres!$B$3:$C$56,2,FALSE)*Paramètres!$K$7))</f>
        <v>0</v>
      </c>
      <c r="O43" s="46"/>
      <c r="P43" s="2">
        <f>IF(O$2="Bike &amp; Run",IF(ISNA(VLOOKUP(O43,Paramètres!$B$3:$C$56,2,FALSE)),0,VLOOKUP(O43,Paramètres!$B$3:$C$56,2,FALSE)*Paramètres!$K$8),IF(OR(O43="",OR($D43="",$D43="NL",$D43="HORS LIGUE")),0,VLOOKUP(IF(OR(O43="",OR($D43="",$D43="NL",$D43="HORS LIGUE")),"",COUNTIFS($D$5:$D$72,"&lt;&gt;"&amp;"",$D$5:$D$72,"&lt;&gt;"&amp;"NL",$D$5:$D$72,"&lt;&gt;"&amp;"HORS LIGUE",O$5:O$72,"&lt;"&amp;O43)+1),Paramètres!$B$3:$C$56,2,FALSE)*Paramètres!$K$8))</f>
        <v>0</v>
      </c>
      <c r="Q43" s="46"/>
      <c r="R43" s="2">
        <f>IF(Q$2="Bike &amp; Run",IF(ISNA(VLOOKUP(Q43,Paramètres!$B$3:$C$56,2,FALSE)),0,VLOOKUP(Q43,Paramètres!$B$3:$C$56,2,FALSE)*Paramètres!$K$9),IF(OR(Q43="",OR($D43="",$D43="NL",$D43="HORS LIGUE")),0,VLOOKUP(IF(OR(Q43="",OR($D43="",$D43="NL",$D43="HORS LIGUE")),"",COUNTIFS($D$5:$D$72,"&lt;&gt;"&amp;"",$D$5:$D$72,"&lt;&gt;"&amp;"NL",$D$5:$D$72,"&lt;&gt;"&amp;"HORS LIGUE",Q$5:Q$72,"&lt;"&amp;Q43)+1),Paramètres!$B$3:$C$56,2,FALSE)*Paramètres!$K$9))</f>
        <v>0</v>
      </c>
      <c r="S43" s="46"/>
      <c r="T43" s="2">
        <f>IF(S$2="Bike &amp; Run",IF(ISNA(VLOOKUP(S43,Paramètres!$B$3:$C$56,2,FALSE)),0,VLOOKUP(S43,Paramètres!$B$3:$C$56,2,FALSE)*Paramètres!$K$10),IF(OR(S43="",OR($D43="",$D43="NL",$D43="HORS LIGUE")),0,VLOOKUP(IF(OR(S43="",OR($D43="",$D43="NL",$D43="HORS LIGUE")),"",COUNTIFS($D$5:$D$72,"&lt;&gt;"&amp;"",$D$5:$D$72,"&lt;&gt;"&amp;"NL",$D$5:$D$72,"&lt;&gt;"&amp;"HORS LIGUE",S$5:S$72,"&lt;"&amp;S43)+1),Paramètres!$B$3:$C$56,2,FALSE)*Paramètres!$K$10))</f>
        <v>0</v>
      </c>
      <c r="U43" s="46"/>
      <c r="V43" s="2">
        <f>IF(U$2="Bike &amp; Run",IF(ISNA(VLOOKUP(U43,Paramètres!$B$3:$C$56,2,FALSE)),0,VLOOKUP(U43,Paramètres!$B$3:$C$56,2,FALSE)*Paramètres!$K$11),IF(OR(U43="",OR($D43="",$D43="NL",$D43="HORS LIGUE")),0,VLOOKUP(IF(OR(U43="",OR($D43="",$D43="NL",$D43="HORS LIGUE")),"",COUNTIFS($D$5:$D$72,"&lt;&gt;"&amp;"",$D$5:$D$72,"&lt;&gt;"&amp;"NL",$D$5:$D$72,"&lt;&gt;"&amp;"HORS LIGUE",U$5:U$72,"&lt;"&amp;U43)+1),Paramètres!$B$3:$C$56,2,FALSE)*Paramètres!$K$11))</f>
        <v>0</v>
      </c>
      <c r="W43" s="46"/>
      <c r="X43" s="2">
        <f>IF(W$2="Bike &amp; Run",IF(ISNA(VLOOKUP(W43,Paramètres!$B$3:$C$56,2,FALSE)),0,VLOOKUP(W43,Paramètres!$B$3:$C$56,2,FALSE)*Paramètres!$K$12),IF(OR(W43="",OR($D43="",$D43="NL",$D43="HORS LIGUE")),0,VLOOKUP(IF(OR(W43="",OR($D43="",$D43="NL",$D43="HORS LIGUE")),"",COUNTIFS($D$5:$D$72,"&lt;&gt;"&amp;"",$D$5:$D$72,"&lt;&gt;"&amp;"NL",$D$5:$D$72,"&lt;&gt;"&amp;"HORS LIGUE",W$5:W$72,"&lt;"&amp;W43)+1),Paramètres!$B$3:$C$56,2,FALSE)*Paramètres!$K$12))</f>
        <v>0</v>
      </c>
      <c r="Y43" s="46"/>
      <c r="Z43" s="2">
        <f>IF(Y$2="Bike &amp; Run",IF(ISNA(VLOOKUP(Y43,Paramètres!$B$3:$C$56,2,FALSE)),0,VLOOKUP(Y43,Paramètres!$B$3:$C$56,2,FALSE)*Paramètres!$K$13),IF(OR(Y43="",OR($D43="",$D43="NL",$D43="HORS LIGUE")),0,VLOOKUP(IF(OR(Y43="",OR($D43="",$D43="NL",$D43="HORS LIGUE")),"",COUNTIFS($D$5:$D$72,"&lt;&gt;"&amp;"",$D$5:$D$72,"&lt;&gt;"&amp;"NL",$D$5:$D$72,"&lt;&gt;"&amp;"HORS LIGUE",Y$5:Y$72,"&lt;"&amp;Y43)+1),Paramètres!$B$3:$C$56,2,FALSE)*Paramètres!$K$13))</f>
        <v>0</v>
      </c>
      <c r="AA43" s="46"/>
      <c r="AB43" s="2">
        <f>IF(AA$2="Bike &amp; Run",IF(ISNA(VLOOKUP(AA43,Paramètres!$B$3:$C$56,2,FALSE)),0,VLOOKUP(AA43,Paramètres!$B$3:$C$56,2,FALSE)*Paramètres!$K$14),IF(OR(AA43="",OR($D43="",$D43="NL",$D43="HORS LIGUE")),0,VLOOKUP(IF(OR(AA43="",OR($D43="",$D43="NL",$D43="HORS LIGUE")),"",COUNTIFS($D$5:$D$72,"&lt;&gt;"&amp;"",$D$5:$D$72,"&lt;&gt;"&amp;"NL",$D$5:$D$72,"&lt;&gt;"&amp;"HORS LIGUE",AA$5:AA$72,"&lt;"&amp;AA43)+1),Paramètres!$B$3:$C$56,2,FALSE)*Paramètres!$K$14))</f>
        <v>0</v>
      </c>
      <c r="AC43" s="46"/>
      <c r="AD43" s="2">
        <f>IF(AC$2="Bike &amp; Run",IF(ISNA(VLOOKUP(AC43,Paramètres!$B$3:$C$56,2,FALSE)),0,VLOOKUP(AC43,Paramètres!$B$3:$C$56,2,FALSE)*Paramètres!$K$15),IF(OR(AC43="",OR($D43="",$D43="NL",$D43="HORS LIGUE")),0,VLOOKUP(IF(OR(AC43="",OR($D43="",$D43="NL",$D43="HORS LIGUE")),"",COUNTIFS($D$5:$D$72,"&lt;&gt;"&amp;"",$D$5:$D$72,"&lt;&gt;"&amp;"NL",$D$5:$D$72,"&lt;&gt;"&amp;"HORS LIGUE",AC$5:AC$72,"&lt;"&amp;AC43)+1),Paramètres!$B$3:$C$56,2,FALSE)*Paramètres!$K$15))</f>
        <v>0</v>
      </c>
      <c r="AE43" s="46"/>
      <c r="AF43" s="2">
        <f>IF(AE$2="Bike &amp; Run",IF(ISNA(VLOOKUP(AE43,Paramètres!$B$3:$C$56,2,FALSE)),0,VLOOKUP(AE43,Paramètres!$B$3:$C$56,2,FALSE)*Paramètres!$K$16),IF(OR(AE43="",OR($D43="",$D43="NL",$D43="HORS LIGUE")),0,VLOOKUP(IF(OR(AE43="",OR($D43="",$D43="NL",$D43="HORS LIGUE")),"",COUNTIFS($D$5:$D$72,"&lt;&gt;"&amp;"",$D$5:$D$72,"&lt;&gt;"&amp;"NL",$D$5:$D$72,"&lt;&gt;"&amp;"HORS LIGUE",AE$5:AE$72,"&lt;"&amp;AE43)+1),Paramètres!$B$3:$C$56,2,FALSE)*Paramètres!$K$16))</f>
        <v>0</v>
      </c>
      <c r="AG43" s="46"/>
      <c r="AH43" s="2">
        <f>IF(AG$2="Bike &amp; Run",IF(ISNA(VLOOKUP(AG43,Paramètres!$B$3:$C$56,2,FALSE)),0,VLOOKUP(AG43,Paramètres!$B$3:$C$56,2,FALSE)*Paramètres!$K$17),IF(OR(AG43="",OR($D43="",$D43="NL",$D43="HORS LIGUE")),0,VLOOKUP(IF(OR(AG43="",OR($D43="",$D43="NL",$D43="HORS LIGUE")),"",COUNTIFS($D$5:$D$72,"&lt;&gt;"&amp;"",$D$5:$D$72,"&lt;&gt;"&amp;"NL",$D$5:$D$72,"&lt;&gt;"&amp;"HORS LIGUE",AG$5:AG$72,"&lt;"&amp;AG43)+1),Paramètres!$B$3:$C$56,2,FALSE)*Paramètres!$K$17))</f>
        <v>0</v>
      </c>
      <c r="AI43" s="40">
        <f t="shared" si="53"/>
        <v>0</v>
      </c>
      <c r="AJ43" s="3" t="str">
        <f t="shared" si="54"/>
        <v/>
      </c>
      <c r="AK43" s="5">
        <f t="shared" si="55"/>
        <v>0</v>
      </c>
      <c r="AL43" s="41">
        <f t="shared" si="56"/>
        <v>0</v>
      </c>
      <c r="AM43" s="33" t="str">
        <f t="shared" si="57"/>
        <v/>
      </c>
      <c r="AO43" s="22">
        <f t="shared" si="58"/>
        <v>0</v>
      </c>
      <c r="AP43">
        <f t="shared" si="59"/>
        <v>0</v>
      </c>
      <c r="AQ43">
        <f t="shared" si="60"/>
        <v>0</v>
      </c>
      <c r="AR43">
        <f t="shared" si="61"/>
        <v>0</v>
      </c>
      <c r="AS43">
        <f t="shared" si="62"/>
        <v>0</v>
      </c>
      <c r="AT43">
        <f t="shared" si="63"/>
        <v>0</v>
      </c>
      <c r="AU43">
        <f t="shared" si="64"/>
        <v>0</v>
      </c>
      <c r="AV43">
        <f t="shared" si="65"/>
        <v>0</v>
      </c>
      <c r="AW43">
        <f t="shared" si="66"/>
        <v>0</v>
      </c>
      <c r="AX43">
        <f t="shared" si="67"/>
        <v>0</v>
      </c>
      <c r="AY43">
        <f t="shared" si="68"/>
        <v>0</v>
      </c>
      <c r="AZ43">
        <f t="shared" si="69"/>
        <v>0</v>
      </c>
      <c r="BA43">
        <f t="shared" si="70"/>
        <v>0</v>
      </c>
      <c r="BB43">
        <f t="shared" si="71"/>
        <v>0</v>
      </c>
      <c r="BC43">
        <f t="shared" si="72"/>
        <v>0</v>
      </c>
      <c r="BD43">
        <f t="shared" si="73"/>
        <v>0</v>
      </c>
      <c r="BE43" s="22">
        <f t="shared" ref="BE43:BR43" si="80">BD43+LARGE($AO43:$BC43,BE$4)</f>
        <v>0</v>
      </c>
      <c r="BF43" s="22">
        <f t="shared" si="80"/>
        <v>0</v>
      </c>
      <c r="BG43" s="22">
        <f t="shared" si="80"/>
        <v>0</v>
      </c>
      <c r="BH43" s="22">
        <f t="shared" si="80"/>
        <v>0</v>
      </c>
      <c r="BI43" s="22">
        <f t="shared" si="80"/>
        <v>0</v>
      </c>
      <c r="BJ43" s="22">
        <f t="shared" si="80"/>
        <v>0</v>
      </c>
      <c r="BK43" s="22">
        <f t="shared" si="80"/>
        <v>0</v>
      </c>
      <c r="BL43" s="22">
        <f t="shared" si="80"/>
        <v>0</v>
      </c>
      <c r="BM43" s="22">
        <f t="shared" si="80"/>
        <v>0</v>
      </c>
      <c r="BN43" s="22">
        <f t="shared" si="80"/>
        <v>0</v>
      </c>
      <c r="BO43" s="22">
        <f t="shared" si="80"/>
        <v>0</v>
      </c>
      <c r="BP43" s="22">
        <f t="shared" si="80"/>
        <v>0</v>
      </c>
      <c r="BQ43" s="22">
        <f t="shared" si="80"/>
        <v>0</v>
      </c>
      <c r="BR43" s="22">
        <f t="shared" si="80"/>
        <v>0</v>
      </c>
    </row>
    <row r="44" spans="1:70" ht="16.5">
      <c r="A44" s="73" t="s">
        <v>1248</v>
      </c>
      <c r="B44" s="61" t="str">
        <f>IF(ISNA(VLOOKUP(A44,'Licenciés Jeunes 2023'!A:C,3,0)),"",VLOOKUP(A44,'Licenciés Jeunes 2023'!A:C,3,0))</f>
        <v>LANDON</v>
      </c>
      <c r="C44" s="32" t="str">
        <f>IF(ISNA(VLOOKUP(A44,'Licenciés Jeunes 2023'!A:C,2,0)),"",VLOOKUP(A44,'Licenciés Jeunes 2023'!A:C,2,0))</f>
        <v>JULIETTE</v>
      </c>
      <c r="D44" s="32" t="str">
        <f>IF(ISNA(VLOOKUP(A44,'Licenciés Jeunes 2023'!A:F,6,0)),"",VLOOKUP(A44,'Licenciés Jeunes 2023'!A:F,6,0))</f>
        <v>TRI SAINT AMAND DUN 18</v>
      </c>
      <c r="E44" s="6"/>
      <c r="F44" s="2">
        <f>IF(E$2="Bike &amp; Run",IF(ISNA(VLOOKUP(E44,Paramètres!$B$3:$C$56,2,FALSE)),0,VLOOKUP(E44,Paramètres!$B$3:$C$56,2,FALSE)*Paramètres!$K$3),IF(OR(E44="",OR($D44="",$D44="NL",$D44="HORS LIGUE")),0,VLOOKUP(IF(OR(E44="",OR($D44="",$D44="NL",$D44="HORS LIGUE")),"",COUNTIFS($D$5:$D$72,"&lt;&gt;"&amp;"",$D$5:$D$72,"&lt;&gt;"&amp;"NL",$D$5:$D$72,"&lt;&gt;"&amp;"HORS LIGUE",E$5:E$72,"&lt;"&amp;E44)+1),Paramètres!$B$3:$C$56,2,FALSE)*Paramètres!$K$3))</f>
        <v>0</v>
      </c>
      <c r="G44" s="4"/>
      <c r="H44" s="2">
        <f>IF(G$2="Bike &amp; Run",IF(ISNA(VLOOKUP(G44,Paramètres!$B$3:$C$56,2,FALSE)),0,VLOOKUP(G44,Paramètres!$B$3:$C$56,2,FALSE)*Paramètres!$K$4),IF(OR(G44="",OR($D44="",$D44="NL",$D44="HORS LIGUE")),0,VLOOKUP(IF(OR(G44="",OR($D44="",$D44="NL",$D44="HORS LIGUE")),"",COUNTIFS($D$5:$D$72,"&lt;&gt;"&amp;"",$D$5:$D$72,"&lt;&gt;"&amp;"NL",$D$5:$D$72,"&lt;&gt;"&amp;"HORS LIGUE",G$5:G$72,"&lt;"&amp;G44)+1),Paramètres!$B$3:$C$56,2,FALSE)*Paramètres!$K$4))</f>
        <v>0</v>
      </c>
      <c r="I44" s="36"/>
      <c r="J44" s="2">
        <f>IF(I$2="Bike &amp; Run",IF(ISNA(VLOOKUP(I44,Paramètres!$B$3:$C$56,2,FALSE)),0,VLOOKUP(I44,Paramètres!$B$3:$C$56,2,FALSE)*Paramètres!$K$5),IF(OR(I44="",OR($D44="",$D44="NL",$D44="HORS LIGUE")),0,VLOOKUP(IF(OR(I44="",OR($D44="",$D44="NL",$D44="HORS LIGUE")),"",COUNTIFS($D$5:$D$72,"&lt;&gt;"&amp;"",$D$5:$D$72,"&lt;&gt;"&amp;"NL",$D$5:$D$72,"&lt;&gt;"&amp;"HORS LIGUE",I$5:I$72,"&lt;"&amp;I44)+1),Paramètres!$B$3:$C$56,2,FALSE)*Paramètres!$K$5))</f>
        <v>0</v>
      </c>
      <c r="K44" s="4"/>
      <c r="L44" s="2">
        <f>IF(K$2="Bike &amp; Run",IF(ISNA(VLOOKUP(K44,Paramètres!$B$3:$C$56,2,FALSE)),0,VLOOKUP(K44,Paramètres!$B$3:$C$56,2,FALSE)*Paramètres!$K$6),IF(OR(K44="",OR($D44="",$D44="NL",$D44="HORS LIGUE")),0,VLOOKUP(IF(OR(K44="",OR($D44="",$D44="NL",$D44="HORS LIGUE")),"",COUNTIFS($D$5:$D$72,"&lt;&gt;"&amp;"",$D$5:$D$72,"&lt;&gt;"&amp;"NL",$D$5:$D$72,"&lt;&gt;"&amp;"HORS LIGUE",K$5:K$72,"&lt;"&amp;K44)+1),Paramètres!$B$3:$C$56,2,FALSE)*Paramètres!$K$6))</f>
        <v>0</v>
      </c>
      <c r="M44" s="4"/>
      <c r="N44" s="2">
        <f>IF(M$2="Bike &amp; Run",IF(ISNA(VLOOKUP(M44,Paramètres!$B$3:$C$56,2,FALSE)),0,VLOOKUP(M44,Paramètres!$B$3:$C$56,2,FALSE)*Paramètres!$K$7),IF(OR(M44="",OR($D44="",$D44="NL",$D44="HORS LIGUE")),0,VLOOKUP(IF(OR(M44="",OR($D44="",$D44="NL",$D44="HORS LIGUE")),"",COUNTIFS($D$5:$D$72,"&lt;&gt;"&amp;"",$D$5:$D$72,"&lt;&gt;"&amp;"NL",$D$5:$D$72,"&lt;&gt;"&amp;"HORS LIGUE",M$5:M$72,"&lt;"&amp;M44)+1),Paramètres!$B$3:$C$56,2,FALSE)*Paramètres!$K$7))</f>
        <v>0</v>
      </c>
      <c r="O44" s="46"/>
      <c r="P44" s="2">
        <f>IF(O$2="Bike &amp; Run",IF(ISNA(VLOOKUP(O44,Paramètres!$B$3:$C$56,2,FALSE)),0,VLOOKUP(O44,Paramètres!$B$3:$C$56,2,FALSE)*Paramètres!$K$8),IF(OR(O44="",OR($D44="",$D44="NL",$D44="HORS LIGUE")),0,VLOOKUP(IF(OR(O44="",OR($D44="",$D44="NL",$D44="HORS LIGUE")),"",COUNTIFS($D$5:$D$72,"&lt;&gt;"&amp;"",$D$5:$D$72,"&lt;&gt;"&amp;"NL",$D$5:$D$72,"&lt;&gt;"&amp;"HORS LIGUE",O$5:O$72,"&lt;"&amp;O44)+1),Paramètres!$B$3:$C$56,2,FALSE)*Paramètres!$K$8))</f>
        <v>0</v>
      </c>
      <c r="Q44" s="46"/>
      <c r="R44" s="2">
        <f>IF(Q$2="Bike &amp; Run",IF(ISNA(VLOOKUP(Q44,Paramètres!$B$3:$C$56,2,FALSE)),0,VLOOKUP(Q44,Paramètres!$B$3:$C$56,2,FALSE)*Paramètres!$K$9),IF(OR(Q44="",OR($D44="",$D44="NL",$D44="HORS LIGUE")),0,VLOOKUP(IF(OR(Q44="",OR($D44="",$D44="NL",$D44="HORS LIGUE")),"",COUNTIFS($D$5:$D$72,"&lt;&gt;"&amp;"",$D$5:$D$72,"&lt;&gt;"&amp;"NL",$D$5:$D$72,"&lt;&gt;"&amp;"HORS LIGUE",Q$5:Q$72,"&lt;"&amp;Q44)+1),Paramètres!$B$3:$C$56,2,FALSE)*Paramètres!$K$9))</f>
        <v>0</v>
      </c>
      <c r="S44" s="46"/>
      <c r="T44" s="2">
        <f>IF(S$2="Bike &amp; Run",IF(ISNA(VLOOKUP(S44,Paramètres!$B$3:$C$56,2,FALSE)),0,VLOOKUP(S44,Paramètres!$B$3:$C$56,2,FALSE)*Paramètres!$K$10),IF(OR(S44="",OR($D44="",$D44="NL",$D44="HORS LIGUE")),0,VLOOKUP(IF(OR(S44="",OR($D44="",$D44="NL",$D44="HORS LIGUE")),"",COUNTIFS($D$5:$D$72,"&lt;&gt;"&amp;"",$D$5:$D$72,"&lt;&gt;"&amp;"NL",$D$5:$D$72,"&lt;&gt;"&amp;"HORS LIGUE",S$5:S$72,"&lt;"&amp;S44)+1),Paramètres!$B$3:$C$56,2,FALSE)*Paramètres!$K$10))</f>
        <v>0</v>
      </c>
      <c r="U44" s="46"/>
      <c r="V44" s="2">
        <f>IF(U$2="Bike &amp; Run",IF(ISNA(VLOOKUP(U44,Paramètres!$B$3:$C$56,2,FALSE)),0,VLOOKUP(U44,Paramètres!$B$3:$C$56,2,FALSE)*Paramètres!$K$11),IF(OR(U44="",OR($D44="",$D44="NL",$D44="HORS LIGUE")),0,VLOOKUP(IF(OR(U44="",OR($D44="",$D44="NL",$D44="HORS LIGUE")),"",COUNTIFS($D$5:$D$72,"&lt;&gt;"&amp;"",$D$5:$D$72,"&lt;&gt;"&amp;"NL",$D$5:$D$72,"&lt;&gt;"&amp;"HORS LIGUE",U$5:U$72,"&lt;"&amp;U44)+1),Paramètres!$B$3:$C$56,2,FALSE)*Paramètres!$K$11))</f>
        <v>0</v>
      </c>
      <c r="W44" s="46"/>
      <c r="X44" s="2">
        <f>IF(W$2="Bike &amp; Run",IF(ISNA(VLOOKUP(W44,Paramètres!$B$3:$C$56,2,FALSE)),0,VLOOKUP(W44,Paramètres!$B$3:$C$56,2,FALSE)*Paramètres!$K$12),IF(OR(W44="",OR($D44="",$D44="NL",$D44="HORS LIGUE")),0,VLOOKUP(IF(OR(W44="",OR($D44="",$D44="NL",$D44="HORS LIGUE")),"",COUNTIFS($D$5:$D$72,"&lt;&gt;"&amp;"",$D$5:$D$72,"&lt;&gt;"&amp;"NL",$D$5:$D$72,"&lt;&gt;"&amp;"HORS LIGUE",W$5:W$72,"&lt;"&amp;W44)+1),Paramètres!$B$3:$C$56,2,FALSE)*Paramètres!$K$12))</f>
        <v>0</v>
      </c>
      <c r="Y44" s="46"/>
      <c r="Z44" s="2">
        <f>IF(Y$2="Bike &amp; Run",IF(ISNA(VLOOKUP(Y44,Paramètres!$B$3:$C$56,2,FALSE)),0,VLOOKUP(Y44,Paramètres!$B$3:$C$56,2,FALSE)*Paramètres!$K$13),IF(OR(Y44="",OR($D44="",$D44="NL",$D44="HORS LIGUE")),0,VLOOKUP(IF(OR(Y44="",OR($D44="",$D44="NL",$D44="HORS LIGUE")),"",COUNTIFS($D$5:$D$72,"&lt;&gt;"&amp;"",$D$5:$D$72,"&lt;&gt;"&amp;"NL",$D$5:$D$72,"&lt;&gt;"&amp;"HORS LIGUE",Y$5:Y$72,"&lt;"&amp;Y44)+1),Paramètres!$B$3:$C$56,2,FALSE)*Paramètres!$K$13))</f>
        <v>0</v>
      </c>
      <c r="AA44" s="46"/>
      <c r="AB44" s="2">
        <f>IF(AA$2="Bike &amp; Run",IF(ISNA(VLOOKUP(AA44,Paramètres!$B$3:$C$56,2,FALSE)),0,VLOOKUP(AA44,Paramètres!$B$3:$C$56,2,FALSE)*Paramètres!$K$14),IF(OR(AA44="",OR($D44="",$D44="NL",$D44="HORS LIGUE")),0,VLOOKUP(IF(OR(AA44="",OR($D44="",$D44="NL",$D44="HORS LIGUE")),"",COUNTIFS($D$5:$D$72,"&lt;&gt;"&amp;"",$D$5:$D$72,"&lt;&gt;"&amp;"NL",$D$5:$D$72,"&lt;&gt;"&amp;"HORS LIGUE",AA$5:AA$72,"&lt;"&amp;AA44)+1),Paramètres!$B$3:$C$56,2,FALSE)*Paramètres!$K$14))</f>
        <v>0</v>
      </c>
      <c r="AC44" s="46"/>
      <c r="AD44" s="2">
        <f>IF(AC$2="Bike &amp; Run",IF(ISNA(VLOOKUP(AC44,Paramètres!$B$3:$C$56,2,FALSE)),0,VLOOKUP(AC44,Paramètres!$B$3:$C$56,2,FALSE)*Paramètres!$K$15),IF(OR(AC44="",OR($D44="",$D44="NL",$D44="HORS LIGUE")),0,VLOOKUP(IF(OR(AC44="",OR($D44="",$D44="NL",$D44="HORS LIGUE")),"",COUNTIFS($D$5:$D$72,"&lt;&gt;"&amp;"",$D$5:$D$72,"&lt;&gt;"&amp;"NL",$D$5:$D$72,"&lt;&gt;"&amp;"HORS LIGUE",AC$5:AC$72,"&lt;"&amp;AC44)+1),Paramètres!$B$3:$C$56,2,FALSE)*Paramètres!$K$15))</f>
        <v>0</v>
      </c>
      <c r="AE44" s="46"/>
      <c r="AF44" s="2">
        <f>IF(AE$2="Bike &amp; Run",IF(ISNA(VLOOKUP(AE44,Paramètres!$B$3:$C$56,2,FALSE)),0,VLOOKUP(AE44,Paramètres!$B$3:$C$56,2,FALSE)*Paramètres!$K$16),IF(OR(AE44="",OR($D44="",$D44="NL",$D44="HORS LIGUE")),0,VLOOKUP(IF(OR(AE44="",OR($D44="",$D44="NL",$D44="HORS LIGUE")),"",COUNTIFS($D$5:$D$72,"&lt;&gt;"&amp;"",$D$5:$D$72,"&lt;&gt;"&amp;"NL",$D$5:$D$72,"&lt;&gt;"&amp;"HORS LIGUE",AE$5:AE$72,"&lt;"&amp;AE44)+1),Paramètres!$B$3:$C$56,2,FALSE)*Paramètres!$K$16))</f>
        <v>0</v>
      </c>
      <c r="AG44" s="46"/>
      <c r="AH44" s="2">
        <f>IF(AG$2="Bike &amp; Run",IF(ISNA(VLOOKUP(AG44,Paramètres!$B$3:$C$56,2,FALSE)),0,VLOOKUP(AG44,Paramètres!$B$3:$C$56,2,FALSE)*Paramètres!$K$17),IF(OR(AG44="",OR($D44="",$D44="NL",$D44="HORS LIGUE")),0,VLOOKUP(IF(OR(AG44="",OR($D44="",$D44="NL",$D44="HORS LIGUE")),"",COUNTIFS($D$5:$D$72,"&lt;&gt;"&amp;"",$D$5:$D$72,"&lt;&gt;"&amp;"NL",$D$5:$D$72,"&lt;&gt;"&amp;"HORS LIGUE",AG$5:AG$72,"&lt;"&amp;AG44)+1),Paramètres!$B$3:$C$56,2,FALSE)*Paramètres!$K$17))</f>
        <v>0</v>
      </c>
      <c r="AI44" s="40">
        <f t="shared" si="53"/>
        <v>0</v>
      </c>
      <c r="AJ44" s="3" t="str">
        <f t="shared" si="54"/>
        <v/>
      </c>
      <c r="AK44" s="5">
        <f t="shared" si="55"/>
        <v>0</v>
      </c>
      <c r="AL44" s="41">
        <f t="shared" si="56"/>
        <v>0</v>
      </c>
      <c r="AM44" s="33" t="str">
        <f t="shared" si="57"/>
        <v/>
      </c>
      <c r="AO44" s="22">
        <f t="shared" si="58"/>
        <v>0</v>
      </c>
      <c r="AP44">
        <f t="shared" si="59"/>
        <v>0</v>
      </c>
      <c r="AQ44">
        <f t="shared" si="60"/>
        <v>0</v>
      </c>
      <c r="AR44">
        <f t="shared" si="61"/>
        <v>0</v>
      </c>
      <c r="AS44">
        <f t="shared" si="62"/>
        <v>0</v>
      </c>
      <c r="AT44">
        <f t="shared" si="63"/>
        <v>0</v>
      </c>
      <c r="AU44">
        <f t="shared" si="64"/>
        <v>0</v>
      </c>
      <c r="AV44">
        <f t="shared" si="65"/>
        <v>0</v>
      </c>
      <c r="AW44">
        <f t="shared" si="66"/>
        <v>0</v>
      </c>
      <c r="AX44">
        <f t="shared" si="67"/>
        <v>0</v>
      </c>
      <c r="AY44">
        <f t="shared" si="68"/>
        <v>0</v>
      </c>
      <c r="AZ44">
        <f t="shared" si="69"/>
        <v>0</v>
      </c>
      <c r="BA44">
        <f t="shared" si="70"/>
        <v>0</v>
      </c>
      <c r="BB44">
        <f t="shared" si="71"/>
        <v>0</v>
      </c>
      <c r="BC44">
        <f t="shared" si="72"/>
        <v>0</v>
      </c>
      <c r="BD44">
        <f t="shared" si="73"/>
        <v>0</v>
      </c>
      <c r="BE44" s="22">
        <f t="shared" ref="BE44:BR44" si="81">BD44+LARGE($AO44:$BC44,BE$4)</f>
        <v>0</v>
      </c>
      <c r="BF44" s="22">
        <f t="shared" si="81"/>
        <v>0</v>
      </c>
      <c r="BG44" s="22">
        <f t="shared" si="81"/>
        <v>0</v>
      </c>
      <c r="BH44" s="22">
        <f t="shared" si="81"/>
        <v>0</v>
      </c>
      <c r="BI44" s="22">
        <f t="shared" si="81"/>
        <v>0</v>
      </c>
      <c r="BJ44" s="22">
        <f t="shared" si="81"/>
        <v>0</v>
      </c>
      <c r="BK44" s="22">
        <f t="shared" si="81"/>
        <v>0</v>
      </c>
      <c r="BL44" s="22">
        <f t="shared" si="81"/>
        <v>0</v>
      </c>
      <c r="BM44" s="22">
        <f t="shared" si="81"/>
        <v>0</v>
      </c>
      <c r="BN44" s="22">
        <f t="shared" si="81"/>
        <v>0</v>
      </c>
      <c r="BO44" s="22">
        <f t="shared" si="81"/>
        <v>0</v>
      </c>
      <c r="BP44" s="22">
        <f t="shared" si="81"/>
        <v>0</v>
      </c>
      <c r="BQ44" s="22">
        <f t="shared" si="81"/>
        <v>0</v>
      </c>
      <c r="BR44" s="22">
        <f t="shared" si="81"/>
        <v>0</v>
      </c>
    </row>
    <row r="45" spans="1:70" ht="16.5">
      <c r="A45" s="73" t="s">
        <v>1339</v>
      </c>
      <c r="B45" s="61" t="str">
        <f>IF(ISNA(VLOOKUP(A45,'Licenciés Jeunes 2023'!A:C,3,0)),"",VLOOKUP(A45,'Licenciés Jeunes 2023'!A:C,3,0))</f>
        <v>CHOLLET</v>
      </c>
      <c r="C45" s="32" t="str">
        <f>IF(ISNA(VLOOKUP(A45,'Licenciés Jeunes 2023'!A:C,2,0)),"",VLOOKUP(A45,'Licenciés Jeunes 2023'!A:C,2,0))</f>
        <v>Cleo</v>
      </c>
      <c r="D45" s="32" t="str">
        <f>IF(ISNA(VLOOKUP(A45,'Licenciés Jeunes 2023'!A:F,6,0)),"",VLOOKUP(A45,'Licenciés Jeunes 2023'!A:F,6,0))</f>
        <v>GENERATION TRIATHLON BLOIS</v>
      </c>
      <c r="E45" s="6"/>
      <c r="F45" s="2">
        <f>IF(E$2="Bike &amp; Run",IF(ISNA(VLOOKUP(E45,Paramètres!$B$3:$C$56,2,FALSE)),0,VLOOKUP(E45,Paramètres!$B$3:$C$56,2,FALSE)*Paramètres!$K$3),IF(OR(E45="",OR($D45="",$D45="NL",$D45="HORS LIGUE")),0,VLOOKUP(IF(OR(E45="",OR($D45="",$D45="NL",$D45="HORS LIGUE")),"",COUNTIFS($D$5:$D$72,"&lt;&gt;"&amp;"",$D$5:$D$72,"&lt;&gt;"&amp;"NL",$D$5:$D$72,"&lt;&gt;"&amp;"HORS LIGUE",E$5:E$72,"&lt;"&amp;E45)+1),Paramètres!$B$3:$C$56,2,FALSE)*Paramètres!$K$3))</f>
        <v>0</v>
      </c>
      <c r="G45" s="4"/>
      <c r="H45" s="2">
        <f>IF(G$2="Bike &amp; Run",IF(ISNA(VLOOKUP(G45,Paramètres!$B$3:$C$56,2,FALSE)),0,VLOOKUP(G45,Paramètres!$B$3:$C$56,2,FALSE)*Paramètres!$K$4),IF(OR(G45="",OR($D45="",$D45="NL",$D45="HORS LIGUE")),0,VLOOKUP(IF(OR(G45="",OR($D45="",$D45="NL",$D45="HORS LIGUE")),"",COUNTIFS($D$5:$D$72,"&lt;&gt;"&amp;"",$D$5:$D$72,"&lt;&gt;"&amp;"NL",$D$5:$D$72,"&lt;&gt;"&amp;"HORS LIGUE",G$5:G$72,"&lt;"&amp;G45)+1),Paramètres!$B$3:$C$56,2,FALSE)*Paramètres!$K$4))</f>
        <v>0</v>
      </c>
      <c r="I45" s="36"/>
      <c r="J45" s="2">
        <f>IF(I$2="Bike &amp; Run",IF(ISNA(VLOOKUP(I45,Paramètres!$B$3:$C$56,2,FALSE)),0,VLOOKUP(I45,Paramètres!$B$3:$C$56,2,FALSE)*Paramètres!$K$5),IF(OR(I45="",OR($D45="",$D45="NL",$D45="HORS LIGUE")),0,VLOOKUP(IF(OR(I45="",OR($D45="",$D45="NL",$D45="HORS LIGUE")),"",COUNTIFS($D$5:$D$72,"&lt;&gt;"&amp;"",$D$5:$D$72,"&lt;&gt;"&amp;"NL",$D$5:$D$72,"&lt;&gt;"&amp;"HORS LIGUE",I$5:I$72,"&lt;"&amp;I45)+1),Paramètres!$B$3:$C$56,2,FALSE)*Paramètres!$K$5))</f>
        <v>0</v>
      </c>
      <c r="K45" s="4"/>
      <c r="L45" s="2">
        <f>IF(K$2="Bike &amp; Run",IF(ISNA(VLOOKUP(K45,Paramètres!$B$3:$C$56,2,FALSE)),0,VLOOKUP(K45,Paramètres!$B$3:$C$56,2,FALSE)*Paramètres!$K$6),IF(OR(K45="",OR($D45="",$D45="NL",$D45="HORS LIGUE")),0,VLOOKUP(IF(OR(K45="",OR($D45="",$D45="NL",$D45="HORS LIGUE")),"",COUNTIFS($D$5:$D$72,"&lt;&gt;"&amp;"",$D$5:$D$72,"&lt;&gt;"&amp;"NL",$D$5:$D$72,"&lt;&gt;"&amp;"HORS LIGUE",K$5:K$72,"&lt;"&amp;K45)+1),Paramètres!$B$3:$C$56,2,FALSE)*Paramètres!$K$6))</f>
        <v>0</v>
      </c>
      <c r="M45" s="4"/>
      <c r="N45" s="2">
        <f>IF(M$2="Bike &amp; Run",IF(ISNA(VLOOKUP(M45,Paramètres!$B$3:$C$56,2,FALSE)),0,VLOOKUP(M45,Paramètres!$B$3:$C$56,2,FALSE)*Paramètres!$K$7),IF(OR(M45="",OR($D45="",$D45="NL",$D45="HORS LIGUE")),0,VLOOKUP(IF(OR(M45="",OR($D45="",$D45="NL",$D45="HORS LIGUE")),"",COUNTIFS($D$5:$D$72,"&lt;&gt;"&amp;"",$D$5:$D$72,"&lt;&gt;"&amp;"NL",$D$5:$D$72,"&lt;&gt;"&amp;"HORS LIGUE",M$5:M$72,"&lt;"&amp;M45)+1),Paramètres!$B$3:$C$56,2,FALSE)*Paramètres!$K$7))</f>
        <v>0</v>
      </c>
      <c r="O45" s="46"/>
      <c r="P45" s="2">
        <f>IF(O$2="Bike &amp; Run",IF(ISNA(VLOOKUP(O45,Paramètres!$B$3:$C$56,2,FALSE)),0,VLOOKUP(O45,Paramètres!$B$3:$C$56,2,FALSE)*Paramètres!$K$8),IF(OR(O45="",OR($D45="",$D45="NL",$D45="HORS LIGUE")),0,VLOOKUP(IF(OR(O45="",OR($D45="",$D45="NL",$D45="HORS LIGUE")),"",COUNTIFS($D$5:$D$72,"&lt;&gt;"&amp;"",$D$5:$D$72,"&lt;&gt;"&amp;"NL",$D$5:$D$72,"&lt;&gt;"&amp;"HORS LIGUE",O$5:O$72,"&lt;"&amp;O45)+1),Paramètres!$B$3:$C$56,2,FALSE)*Paramètres!$K$8))</f>
        <v>0</v>
      </c>
      <c r="Q45" s="46"/>
      <c r="R45" s="2">
        <f>IF(Q$2="Bike &amp; Run",IF(ISNA(VLOOKUP(Q45,Paramètres!$B$3:$C$56,2,FALSE)),0,VLOOKUP(Q45,Paramètres!$B$3:$C$56,2,FALSE)*Paramètres!$K$9),IF(OR(Q45="",OR($D45="",$D45="NL",$D45="HORS LIGUE")),0,VLOOKUP(IF(OR(Q45="",OR($D45="",$D45="NL",$D45="HORS LIGUE")),"",COUNTIFS($D$5:$D$72,"&lt;&gt;"&amp;"",$D$5:$D$72,"&lt;&gt;"&amp;"NL",$D$5:$D$72,"&lt;&gt;"&amp;"HORS LIGUE",Q$5:Q$72,"&lt;"&amp;Q45)+1),Paramètres!$B$3:$C$56,2,FALSE)*Paramètres!$K$9))</f>
        <v>0</v>
      </c>
      <c r="S45" s="46"/>
      <c r="T45" s="2">
        <f>IF(S$2="Bike &amp; Run",IF(ISNA(VLOOKUP(S45,Paramètres!$B$3:$C$56,2,FALSE)),0,VLOOKUP(S45,Paramètres!$B$3:$C$56,2,FALSE)*Paramètres!$K$10),IF(OR(S45="",OR($D45="",$D45="NL",$D45="HORS LIGUE")),0,VLOOKUP(IF(OR(S45="",OR($D45="",$D45="NL",$D45="HORS LIGUE")),"",COUNTIFS($D$5:$D$72,"&lt;&gt;"&amp;"",$D$5:$D$72,"&lt;&gt;"&amp;"NL",$D$5:$D$72,"&lt;&gt;"&amp;"HORS LIGUE",S$5:S$72,"&lt;"&amp;S45)+1),Paramètres!$B$3:$C$56,2,FALSE)*Paramètres!$K$10))</f>
        <v>0</v>
      </c>
      <c r="U45" s="46"/>
      <c r="V45" s="2">
        <f>IF(U$2="Bike &amp; Run",IF(ISNA(VLOOKUP(U45,Paramètres!$B$3:$C$56,2,FALSE)),0,VLOOKUP(U45,Paramètres!$B$3:$C$56,2,FALSE)*Paramètres!$K$11),IF(OR(U45="",OR($D45="",$D45="NL",$D45="HORS LIGUE")),0,VLOOKUP(IF(OR(U45="",OR($D45="",$D45="NL",$D45="HORS LIGUE")),"",COUNTIFS($D$5:$D$72,"&lt;&gt;"&amp;"",$D$5:$D$72,"&lt;&gt;"&amp;"NL",$D$5:$D$72,"&lt;&gt;"&amp;"HORS LIGUE",U$5:U$72,"&lt;"&amp;U45)+1),Paramètres!$B$3:$C$56,2,FALSE)*Paramètres!$K$11))</f>
        <v>0</v>
      </c>
      <c r="W45" s="46"/>
      <c r="X45" s="2">
        <f>IF(W$2="Bike &amp; Run",IF(ISNA(VLOOKUP(W45,Paramètres!$B$3:$C$56,2,FALSE)),0,VLOOKUP(W45,Paramètres!$B$3:$C$56,2,FALSE)*Paramètres!$K$12),IF(OR(W45="",OR($D45="",$D45="NL",$D45="HORS LIGUE")),0,VLOOKUP(IF(OR(W45="",OR($D45="",$D45="NL",$D45="HORS LIGUE")),"",COUNTIFS($D$5:$D$72,"&lt;&gt;"&amp;"",$D$5:$D$72,"&lt;&gt;"&amp;"NL",$D$5:$D$72,"&lt;&gt;"&amp;"HORS LIGUE",W$5:W$72,"&lt;"&amp;W45)+1),Paramètres!$B$3:$C$56,2,FALSE)*Paramètres!$K$12))</f>
        <v>0</v>
      </c>
      <c r="Y45" s="46"/>
      <c r="Z45" s="2">
        <f>IF(Y$2="Bike &amp; Run",IF(ISNA(VLOOKUP(Y45,Paramètres!$B$3:$C$56,2,FALSE)),0,VLOOKUP(Y45,Paramètres!$B$3:$C$56,2,FALSE)*Paramètres!$K$13),IF(OR(Y45="",OR($D45="",$D45="NL",$D45="HORS LIGUE")),0,VLOOKUP(IF(OR(Y45="",OR($D45="",$D45="NL",$D45="HORS LIGUE")),"",COUNTIFS($D$5:$D$72,"&lt;&gt;"&amp;"",$D$5:$D$72,"&lt;&gt;"&amp;"NL",$D$5:$D$72,"&lt;&gt;"&amp;"HORS LIGUE",Y$5:Y$72,"&lt;"&amp;Y45)+1),Paramètres!$B$3:$C$56,2,FALSE)*Paramètres!$K$13))</f>
        <v>0</v>
      </c>
      <c r="AA45" s="46"/>
      <c r="AB45" s="2">
        <f>IF(AA$2="Bike &amp; Run",IF(ISNA(VLOOKUP(AA45,Paramètres!$B$3:$C$56,2,FALSE)),0,VLOOKUP(AA45,Paramètres!$B$3:$C$56,2,FALSE)*Paramètres!$K$14),IF(OR(AA45="",OR($D45="",$D45="NL",$D45="HORS LIGUE")),0,VLOOKUP(IF(OR(AA45="",OR($D45="",$D45="NL",$D45="HORS LIGUE")),"",COUNTIFS($D$5:$D$72,"&lt;&gt;"&amp;"",$D$5:$D$72,"&lt;&gt;"&amp;"NL",$D$5:$D$72,"&lt;&gt;"&amp;"HORS LIGUE",AA$5:AA$72,"&lt;"&amp;AA45)+1),Paramètres!$B$3:$C$56,2,FALSE)*Paramètres!$K$14))</f>
        <v>0</v>
      </c>
      <c r="AC45" s="46"/>
      <c r="AD45" s="2">
        <f>IF(AC$2="Bike &amp; Run",IF(ISNA(VLOOKUP(AC45,Paramètres!$B$3:$C$56,2,FALSE)),0,VLOOKUP(AC45,Paramètres!$B$3:$C$56,2,FALSE)*Paramètres!$K$15),IF(OR(AC45="",OR($D45="",$D45="NL",$D45="HORS LIGUE")),0,VLOOKUP(IF(OR(AC45="",OR($D45="",$D45="NL",$D45="HORS LIGUE")),"",COUNTIFS($D$5:$D$72,"&lt;&gt;"&amp;"",$D$5:$D$72,"&lt;&gt;"&amp;"NL",$D$5:$D$72,"&lt;&gt;"&amp;"HORS LIGUE",AC$5:AC$72,"&lt;"&amp;AC45)+1),Paramètres!$B$3:$C$56,2,FALSE)*Paramètres!$K$15))</f>
        <v>0</v>
      </c>
      <c r="AE45" s="46"/>
      <c r="AF45" s="2">
        <f>IF(AE$2="Bike &amp; Run",IF(ISNA(VLOOKUP(AE45,Paramètres!$B$3:$C$56,2,FALSE)),0,VLOOKUP(AE45,Paramètres!$B$3:$C$56,2,FALSE)*Paramètres!$K$16),IF(OR(AE45="",OR($D45="",$D45="NL",$D45="HORS LIGUE")),0,VLOOKUP(IF(OR(AE45="",OR($D45="",$D45="NL",$D45="HORS LIGUE")),"",COUNTIFS($D$5:$D$72,"&lt;&gt;"&amp;"",$D$5:$D$72,"&lt;&gt;"&amp;"NL",$D$5:$D$72,"&lt;&gt;"&amp;"HORS LIGUE",AE$5:AE$72,"&lt;"&amp;AE45)+1),Paramètres!$B$3:$C$56,2,FALSE)*Paramètres!$K$16))</f>
        <v>0</v>
      </c>
      <c r="AG45" s="46"/>
      <c r="AH45" s="2">
        <f>IF(AG$2="Bike &amp; Run",IF(ISNA(VLOOKUP(AG45,Paramètres!$B$3:$C$56,2,FALSE)),0,VLOOKUP(AG45,Paramètres!$B$3:$C$56,2,FALSE)*Paramètres!$K$17),IF(OR(AG45="",OR($D45="",$D45="NL",$D45="HORS LIGUE")),0,VLOOKUP(IF(OR(AG45="",OR($D45="",$D45="NL",$D45="HORS LIGUE")),"",COUNTIFS($D$5:$D$72,"&lt;&gt;"&amp;"",$D$5:$D$72,"&lt;&gt;"&amp;"NL",$D$5:$D$72,"&lt;&gt;"&amp;"HORS LIGUE",AG$5:AG$72,"&lt;"&amp;AG45)+1),Paramètres!$B$3:$C$56,2,FALSE)*Paramètres!$K$17))</f>
        <v>0</v>
      </c>
      <c r="AI45" s="40">
        <f t="shared" si="53"/>
        <v>0</v>
      </c>
      <c r="AJ45" s="3" t="str">
        <f t="shared" si="54"/>
        <v/>
      </c>
      <c r="AK45" s="5">
        <f t="shared" si="55"/>
        <v>0</v>
      </c>
      <c r="AL45" s="41">
        <f t="shared" si="56"/>
        <v>0</v>
      </c>
      <c r="AM45" s="33" t="str">
        <f t="shared" si="57"/>
        <v/>
      </c>
      <c r="AO45" s="22">
        <f t="shared" si="58"/>
        <v>0</v>
      </c>
      <c r="AP45">
        <f t="shared" si="59"/>
        <v>0</v>
      </c>
      <c r="AQ45">
        <f t="shared" si="60"/>
        <v>0</v>
      </c>
      <c r="AR45">
        <f t="shared" si="61"/>
        <v>0</v>
      </c>
      <c r="AS45">
        <f t="shared" si="62"/>
        <v>0</v>
      </c>
      <c r="AT45">
        <f t="shared" si="63"/>
        <v>0</v>
      </c>
      <c r="AU45">
        <f t="shared" si="64"/>
        <v>0</v>
      </c>
      <c r="AV45">
        <f t="shared" si="65"/>
        <v>0</v>
      </c>
      <c r="AW45">
        <f t="shared" si="66"/>
        <v>0</v>
      </c>
      <c r="AX45">
        <f t="shared" si="67"/>
        <v>0</v>
      </c>
      <c r="AY45">
        <f t="shared" si="68"/>
        <v>0</v>
      </c>
      <c r="AZ45">
        <f t="shared" si="69"/>
        <v>0</v>
      </c>
      <c r="BA45">
        <f t="shared" si="70"/>
        <v>0</v>
      </c>
      <c r="BB45">
        <f t="shared" si="71"/>
        <v>0</v>
      </c>
      <c r="BC45">
        <f t="shared" si="72"/>
        <v>0</v>
      </c>
      <c r="BD45">
        <f t="shared" si="73"/>
        <v>0</v>
      </c>
      <c r="BE45" s="22">
        <f t="shared" ref="BE45:BR45" si="82">BD45+LARGE($AO45:$BC45,BE$4)</f>
        <v>0</v>
      </c>
      <c r="BF45" s="22">
        <f t="shared" si="82"/>
        <v>0</v>
      </c>
      <c r="BG45" s="22">
        <f t="shared" si="82"/>
        <v>0</v>
      </c>
      <c r="BH45" s="22">
        <f t="shared" si="82"/>
        <v>0</v>
      </c>
      <c r="BI45" s="22">
        <f t="shared" si="82"/>
        <v>0</v>
      </c>
      <c r="BJ45" s="22">
        <f t="shared" si="82"/>
        <v>0</v>
      </c>
      <c r="BK45" s="22">
        <f t="shared" si="82"/>
        <v>0</v>
      </c>
      <c r="BL45" s="22">
        <f t="shared" si="82"/>
        <v>0</v>
      </c>
      <c r="BM45" s="22">
        <f t="shared" si="82"/>
        <v>0</v>
      </c>
      <c r="BN45" s="22">
        <f t="shared" si="82"/>
        <v>0</v>
      </c>
      <c r="BO45" s="22">
        <f t="shared" si="82"/>
        <v>0</v>
      </c>
      <c r="BP45" s="22">
        <f t="shared" si="82"/>
        <v>0</v>
      </c>
      <c r="BQ45" s="22">
        <f t="shared" si="82"/>
        <v>0</v>
      </c>
      <c r="BR45" s="22">
        <f t="shared" si="82"/>
        <v>0</v>
      </c>
    </row>
    <row r="46" spans="1:70" ht="16.5">
      <c r="A46" s="73" t="s">
        <v>1369</v>
      </c>
      <c r="B46" s="61" t="str">
        <f>IF(ISNA(VLOOKUP(A46,'Licenciés Jeunes 2023'!A:C,3,0)),"",VLOOKUP(A46,'Licenciés Jeunes 2023'!A:C,3,0))</f>
        <v>NEVERS</v>
      </c>
      <c r="C46" s="32" t="str">
        <f>IF(ISNA(VLOOKUP(A46,'Licenciés Jeunes 2023'!A:C,2,0)),"",VLOOKUP(A46,'Licenciés Jeunes 2023'!A:C,2,0))</f>
        <v>Maelys</v>
      </c>
      <c r="D46" s="32" t="str">
        <f>IF(ISNA(VLOOKUP(A46,'Licenciés Jeunes 2023'!A:F,6,0)),"",VLOOKUP(A46,'Licenciés Jeunes 2023'!A:F,6,0))</f>
        <v>BOURGES TRIATHLON</v>
      </c>
      <c r="E46" s="6"/>
      <c r="F46" s="2">
        <f>IF(E$2="Bike &amp; Run",IF(ISNA(VLOOKUP(E46,Paramètres!$B$3:$C$56,2,FALSE)),0,VLOOKUP(E46,Paramètres!$B$3:$C$56,2,FALSE)*Paramètres!$K$3),IF(OR(E46="",OR($D46="",$D46="NL",$D46="HORS LIGUE")),0,VLOOKUP(IF(OR(E46="",OR($D46="",$D46="NL",$D46="HORS LIGUE")),"",COUNTIFS($D$5:$D$72,"&lt;&gt;"&amp;"",$D$5:$D$72,"&lt;&gt;"&amp;"NL",$D$5:$D$72,"&lt;&gt;"&amp;"HORS LIGUE",E$5:E$72,"&lt;"&amp;E46)+1),Paramètres!$B$3:$C$56,2,FALSE)*Paramètres!$K$3))</f>
        <v>0</v>
      </c>
      <c r="G46" s="4"/>
      <c r="H46" s="2">
        <f>IF(G$2="Bike &amp; Run",IF(ISNA(VLOOKUP(G46,Paramètres!$B$3:$C$56,2,FALSE)),0,VLOOKUP(G46,Paramètres!$B$3:$C$56,2,FALSE)*Paramètres!$K$4),IF(OR(G46="",OR($D46="",$D46="NL",$D46="HORS LIGUE")),0,VLOOKUP(IF(OR(G46="",OR($D46="",$D46="NL",$D46="HORS LIGUE")),"",COUNTIFS($D$5:$D$72,"&lt;&gt;"&amp;"",$D$5:$D$72,"&lt;&gt;"&amp;"NL",$D$5:$D$72,"&lt;&gt;"&amp;"HORS LIGUE",G$5:G$72,"&lt;"&amp;G46)+1),Paramètres!$B$3:$C$56,2,FALSE)*Paramètres!$K$4))</f>
        <v>0</v>
      </c>
      <c r="I46" s="36"/>
      <c r="J46" s="2">
        <f>IF(I$2="Bike &amp; Run",IF(ISNA(VLOOKUP(I46,Paramètres!$B$3:$C$56,2,FALSE)),0,VLOOKUP(I46,Paramètres!$B$3:$C$56,2,FALSE)*Paramètres!$K$5),IF(OR(I46="",OR($D46="",$D46="NL",$D46="HORS LIGUE")),0,VLOOKUP(IF(OR(I46="",OR($D46="",$D46="NL",$D46="HORS LIGUE")),"",COUNTIFS($D$5:$D$72,"&lt;&gt;"&amp;"",$D$5:$D$72,"&lt;&gt;"&amp;"NL",$D$5:$D$72,"&lt;&gt;"&amp;"HORS LIGUE",I$5:I$72,"&lt;"&amp;I46)+1),Paramètres!$B$3:$C$56,2,FALSE)*Paramètres!$K$5))</f>
        <v>0</v>
      </c>
      <c r="K46" s="4"/>
      <c r="L46" s="2">
        <f>IF(K$2="Bike &amp; Run",IF(ISNA(VLOOKUP(K46,Paramètres!$B$3:$C$56,2,FALSE)),0,VLOOKUP(K46,Paramètres!$B$3:$C$56,2,FALSE)*Paramètres!$K$6),IF(OR(K46="",OR($D46="",$D46="NL",$D46="HORS LIGUE")),0,VLOOKUP(IF(OR(K46="",OR($D46="",$D46="NL",$D46="HORS LIGUE")),"",COUNTIFS($D$5:$D$72,"&lt;&gt;"&amp;"",$D$5:$D$72,"&lt;&gt;"&amp;"NL",$D$5:$D$72,"&lt;&gt;"&amp;"HORS LIGUE",K$5:K$72,"&lt;"&amp;K46)+1),Paramètres!$B$3:$C$56,2,FALSE)*Paramètres!$K$6))</f>
        <v>0</v>
      </c>
      <c r="M46" s="4"/>
      <c r="N46" s="2">
        <f>IF(M$2="Bike &amp; Run",IF(ISNA(VLOOKUP(M46,Paramètres!$B$3:$C$56,2,FALSE)),0,VLOOKUP(M46,Paramètres!$B$3:$C$56,2,FALSE)*Paramètres!$K$7),IF(OR(M46="",OR($D46="",$D46="NL",$D46="HORS LIGUE")),0,VLOOKUP(IF(OR(M46="",OR($D46="",$D46="NL",$D46="HORS LIGUE")),"",COUNTIFS($D$5:$D$72,"&lt;&gt;"&amp;"",$D$5:$D$72,"&lt;&gt;"&amp;"NL",$D$5:$D$72,"&lt;&gt;"&amp;"HORS LIGUE",M$5:M$72,"&lt;"&amp;M46)+1),Paramètres!$B$3:$C$56,2,FALSE)*Paramètres!$K$7))</f>
        <v>0</v>
      </c>
      <c r="O46" s="46"/>
      <c r="P46" s="2">
        <f>IF(O$2="Bike &amp; Run",IF(ISNA(VLOOKUP(O46,Paramètres!$B$3:$C$56,2,FALSE)),0,VLOOKUP(O46,Paramètres!$B$3:$C$56,2,FALSE)*Paramètres!$K$8),IF(OR(O46="",OR($D46="",$D46="NL",$D46="HORS LIGUE")),0,VLOOKUP(IF(OR(O46="",OR($D46="",$D46="NL",$D46="HORS LIGUE")),"",COUNTIFS($D$5:$D$72,"&lt;&gt;"&amp;"",$D$5:$D$72,"&lt;&gt;"&amp;"NL",$D$5:$D$72,"&lt;&gt;"&amp;"HORS LIGUE",O$5:O$72,"&lt;"&amp;O46)+1),Paramètres!$B$3:$C$56,2,FALSE)*Paramètres!$K$8))</f>
        <v>0</v>
      </c>
      <c r="Q46" s="46"/>
      <c r="R46" s="2">
        <f>IF(Q$2="Bike &amp; Run",IF(ISNA(VLOOKUP(Q46,Paramètres!$B$3:$C$56,2,FALSE)),0,VLOOKUP(Q46,Paramètres!$B$3:$C$56,2,FALSE)*Paramètres!$K$9),IF(OR(Q46="",OR($D46="",$D46="NL",$D46="HORS LIGUE")),0,VLOOKUP(IF(OR(Q46="",OR($D46="",$D46="NL",$D46="HORS LIGUE")),"",COUNTIFS($D$5:$D$72,"&lt;&gt;"&amp;"",$D$5:$D$72,"&lt;&gt;"&amp;"NL",$D$5:$D$72,"&lt;&gt;"&amp;"HORS LIGUE",Q$5:Q$72,"&lt;"&amp;Q46)+1),Paramètres!$B$3:$C$56,2,FALSE)*Paramètres!$K$9))</f>
        <v>0</v>
      </c>
      <c r="S46" s="46"/>
      <c r="T46" s="2">
        <f>IF(S$2="Bike &amp; Run",IF(ISNA(VLOOKUP(S46,Paramètres!$B$3:$C$56,2,FALSE)),0,VLOOKUP(S46,Paramètres!$B$3:$C$56,2,FALSE)*Paramètres!$K$10),IF(OR(S46="",OR($D46="",$D46="NL",$D46="HORS LIGUE")),0,VLOOKUP(IF(OR(S46="",OR($D46="",$D46="NL",$D46="HORS LIGUE")),"",COUNTIFS($D$5:$D$72,"&lt;&gt;"&amp;"",$D$5:$D$72,"&lt;&gt;"&amp;"NL",$D$5:$D$72,"&lt;&gt;"&amp;"HORS LIGUE",S$5:S$72,"&lt;"&amp;S46)+1),Paramètres!$B$3:$C$56,2,FALSE)*Paramètres!$K$10))</f>
        <v>0</v>
      </c>
      <c r="U46" s="46"/>
      <c r="V46" s="2">
        <f>IF(U$2="Bike &amp; Run",IF(ISNA(VLOOKUP(U46,Paramètres!$B$3:$C$56,2,FALSE)),0,VLOOKUP(U46,Paramètres!$B$3:$C$56,2,FALSE)*Paramètres!$K$11),IF(OR(U46="",OR($D46="",$D46="NL",$D46="HORS LIGUE")),0,VLOOKUP(IF(OR(U46="",OR($D46="",$D46="NL",$D46="HORS LIGUE")),"",COUNTIFS($D$5:$D$72,"&lt;&gt;"&amp;"",$D$5:$D$72,"&lt;&gt;"&amp;"NL",$D$5:$D$72,"&lt;&gt;"&amp;"HORS LIGUE",U$5:U$72,"&lt;"&amp;U46)+1),Paramètres!$B$3:$C$56,2,FALSE)*Paramètres!$K$11))</f>
        <v>0</v>
      </c>
      <c r="W46" s="46"/>
      <c r="X46" s="2">
        <f>IF(W$2="Bike &amp; Run",IF(ISNA(VLOOKUP(W46,Paramètres!$B$3:$C$56,2,FALSE)),0,VLOOKUP(W46,Paramètres!$B$3:$C$56,2,FALSE)*Paramètres!$K$12),IF(OR(W46="",OR($D46="",$D46="NL",$D46="HORS LIGUE")),0,VLOOKUP(IF(OR(W46="",OR($D46="",$D46="NL",$D46="HORS LIGUE")),"",COUNTIFS($D$5:$D$72,"&lt;&gt;"&amp;"",$D$5:$D$72,"&lt;&gt;"&amp;"NL",$D$5:$D$72,"&lt;&gt;"&amp;"HORS LIGUE",W$5:W$72,"&lt;"&amp;W46)+1),Paramètres!$B$3:$C$56,2,FALSE)*Paramètres!$K$12))</f>
        <v>0</v>
      </c>
      <c r="Y46" s="46"/>
      <c r="Z46" s="2">
        <f>IF(Y$2="Bike &amp; Run",IF(ISNA(VLOOKUP(Y46,Paramètres!$B$3:$C$56,2,FALSE)),0,VLOOKUP(Y46,Paramètres!$B$3:$C$56,2,FALSE)*Paramètres!$K$13),IF(OR(Y46="",OR($D46="",$D46="NL",$D46="HORS LIGUE")),0,VLOOKUP(IF(OR(Y46="",OR($D46="",$D46="NL",$D46="HORS LIGUE")),"",COUNTIFS($D$5:$D$72,"&lt;&gt;"&amp;"",$D$5:$D$72,"&lt;&gt;"&amp;"NL",$D$5:$D$72,"&lt;&gt;"&amp;"HORS LIGUE",Y$5:Y$72,"&lt;"&amp;Y46)+1),Paramètres!$B$3:$C$56,2,FALSE)*Paramètres!$K$13))</f>
        <v>0</v>
      </c>
      <c r="AA46" s="46"/>
      <c r="AB46" s="2">
        <f>IF(AA$2="Bike &amp; Run",IF(ISNA(VLOOKUP(AA46,Paramètres!$B$3:$C$56,2,FALSE)),0,VLOOKUP(AA46,Paramètres!$B$3:$C$56,2,FALSE)*Paramètres!$K$14),IF(OR(AA46="",OR($D46="",$D46="NL",$D46="HORS LIGUE")),0,VLOOKUP(IF(OR(AA46="",OR($D46="",$D46="NL",$D46="HORS LIGUE")),"",COUNTIFS($D$5:$D$72,"&lt;&gt;"&amp;"",$D$5:$D$72,"&lt;&gt;"&amp;"NL",$D$5:$D$72,"&lt;&gt;"&amp;"HORS LIGUE",AA$5:AA$72,"&lt;"&amp;AA46)+1),Paramètres!$B$3:$C$56,2,FALSE)*Paramètres!$K$14))</f>
        <v>0</v>
      </c>
      <c r="AC46" s="46"/>
      <c r="AD46" s="2">
        <f>IF(AC$2="Bike &amp; Run",IF(ISNA(VLOOKUP(AC46,Paramètres!$B$3:$C$56,2,FALSE)),0,VLOOKUP(AC46,Paramètres!$B$3:$C$56,2,FALSE)*Paramètres!$K$15),IF(OR(AC46="",OR($D46="",$D46="NL",$D46="HORS LIGUE")),0,VLOOKUP(IF(OR(AC46="",OR($D46="",$D46="NL",$D46="HORS LIGUE")),"",COUNTIFS($D$5:$D$72,"&lt;&gt;"&amp;"",$D$5:$D$72,"&lt;&gt;"&amp;"NL",$D$5:$D$72,"&lt;&gt;"&amp;"HORS LIGUE",AC$5:AC$72,"&lt;"&amp;AC46)+1),Paramètres!$B$3:$C$56,2,FALSE)*Paramètres!$K$15))</f>
        <v>0</v>
      </c>
      <c r="AE46" s="46"/>
      <c r="AF46" s="2">
        <f>IF(AE$2="Bike &amp; Run",IF(ISNA(VLOOKUP(AE46,Paramètres!$B$3:$C$56,2,FALSE)),0,VLOOKUP(AE46,Paramètres!$B$3:$C$56,2,FALSE)*Paramètres!$K$16),IF(OR(AE46="",OR($D46="",$D46="NL",$D46="HORS LIGUE")),0,VLOOKUP(IF(OR(AE46="",OR($D46="",$D46="NL",$D46="HORS LIGUE")),"",COUNTIFS($D$5:$D$72,"&lt;&gt;"&amp;"",$D$5:$D$72,"&lt;&gt;"&amp;"NL",$D$5:$D$72,"&lt;&gt;"&amp;"HORS LIGUE",AE$5:AE$72,"&lt;"&amp;AE46)+1),Paramètres!$B$3:$C$56,2,FALSE)*Paramètres!$K$16))</f>
        <v>0</v>
      </c>
      <c r="AG46" s="46"/>
      <c r="AH46" s="2">
        <f>IF(AG$2="Bike &amp; Run",IF(ISNA(VLOOKUP(AG46,Paramètres!$B$3:$C$56,2,FALSE)),0,VLOOKUP(AG46,Paramètres!$B$3:$C$56,2,FALSE)*Paramètres!$K$17),IF(OR(AG46="",OR($D46="",$D46="NL",$D46="HORS LIGUE")),0,VLOOKUP(IF(OR(AG46="",OR($D46="",$D46="NL",$D46="HORS LIGUE")),"",COUNTIFS($D$5:$D$72,"&lt;&gt;"&amp;"",$D$5:$D$72,"&lt;&gt;"&amp;"NL",$D$5:$D$72,"&lt;&gt;"&amp;"HORS LIGUE",AG$5:AG$72,"&lt;"&amp;AG46)+1),Paramètres!$B$3:$C$56,2,FALSE)*Paramètres!$K$17))</f>
        <v>0</v>
      </c>
      <c r="AI46" s="40">
        <f t="shared" si="53"/>
        <v>0</v>
      </c>
      <c r="AJ46" s="3" t="str">
        <f t="shared" si="54"/>
        <v/>
      </c>
      <c r="AK46" s="5">
        <f t="shared" si="55"/>
        <v>0</v>
      </c>
      <c r="AL46" s="41">
        <f t="shared" si="56"/>
        <v>0</v>
      </c>
      <c r="AM46" s="33" t="str">
        <f t="shared" si="57"/>
        <v/>
      </c>
      <c r="AO46" s="22">
        <f t="shared" si="58"/>
        <v>0</v>
      </c>
      <c r="AP46">
        <f t="shared" si="59"/>
        <v>0</v>
      </c>
      <c r="AQ46">
        <f t="shared" si="60"/>
        <v>0</v>
      </c>
      <c r="AR46">
        <f t="shared" si="61"/>
        <v>0</v>
      </c>
      <c r="AS46">
        <f t="shared" si="62"/>
        <v>0</v>
      </c>
      <c r="AT46">
        <f t="shared" si="63"/>
        <v>0</v>
      </c>
      <c r="AU46">
        <f t="shared" si="64"/>
        <v>0</v>
      </c>
      <c r="AV46">
        <f t="shared" si="65"/>
        <v>0</v>
      </c>
      <c r="AW46">
        <f t="shared" si="66"/>
        <v>0</v>
      </c>
      <c r="AX46">
        <f t="shared" si="67"/>
        <v>0</v>
      </c>
      <c r="AY46">
        <f t="shared" si="68"/>
        <v>0</v>
      </c>
      <c r="AZ46">
        <f t="shared" si="69"/>
        <v>0</v>
      </c>
      <c r="BA46">
        <f t="shared" si="70"/>
        <v>0</v>
      </c>
      <c r="BB46">
        <f t="shared" si="71"/>
        <v>0</v>
      </c>
      <c r="BC46">
        <f t="shared" si="72"/>
        <v>0</v>
      </c>
      <c r="BD46">
        <f t="shared" si="73"/>
        <v>0</v>
      </c>
      <c r="BE46" s="22">
        <f t="shared" ref="BE46:BR46" si="83">BD46+LARGE($AO46:$BC46,BE$4)</f>
        <v>0</v>
      </c>
      <c r="BF46" s="22">
        <f t="shared" si="83"/>
        <v>0</v>
      </c>
      <c r="BG46" s="22">
        <f t="shared" si="83"/>
        <v>0</v>
      </c>
      <c r="BH46" s="22">
        <f t="shared" si="83"/>
        <v>0</v>
      </c>
      <c r="BI46" s="22">
        <f t="shared" si="83"/>
        <v>0</v>
      </c>
      <c r="BJ46" s="22">
        <f t="shared" si="83"/>
        <v>0</v>
      </c>
      <c r="BK46" s="22">
        <f t="shared" si="83"/>
        <v>0</v>
      </c>
      <c r="BL46" s="22">
        <f t="shared" si="83"/>
        <v>0</v>
      </c>
      <c r="BM46" s="22">
        <f t="shared" si="83"/>
        <v>0</v>
      </c>
      <c r="BN46" s="22">
        <f t="shared" si="83"/>
        <v>0</v>
      </c>
      <c r="BO46" s="22">
        <f t="shared" si="83"/>
        <v>0</v>
      </c>
      <c r="BP46" s="22">
        <f t="shared" si="83"/>
        <v>0</v>
      </c>
      <c r="BQ46" s="22">
        <f t="shared" si="83"/>
        <v>0</v>
      </c>
      <c r="BR46" s="22">
        <f t="shared" si="83"/>
        <v>0</v>
      </c>
    </row>
    <row r="47" spans="1:70" ht="16.5">
      <c r="A47" s="73" t="s">
        <v>1374</v>
      </c>
      <c r="B47" s="61" t="str">
        <f>IF(ISNA(VLOOKUP(A47,'Licenciés Jeunes 2023'!A:C,3,0)),"",VLOOKUP(A47,'Licenciés Jeunes 2023'!A:C,3,0))</f>
        <v>SAUVANNET</v>
      </c>
      <c r="C47" s="32" t="str">
        <f>IF(ISNA(VLOOKUP(A47,'Licenciés Jeunes 2023'!A:C,2,0)),"",VLOOKUP(A47,'Licenciés Jeunes 2023'!A:C,2,0))</f>
        <v>Lea</v>
      </c>
      <c r="D47" s="32" t="str">
        <f>IF(ISNA(VLOOKUP(A47,'Licenciés Jeunes 2023'!A:F,6,0)),"",VLOOKUP(A47,'Licenciés Jeunes 2023'!A:F,6,0))</f>
        <v>BOURGES TRIATHLON</v>
      </c>
      <c r="E47" s="6"/>
      <c r="F47" s="2">
        <f>IF(E$2="Bike &amp; Run",IF(ISNA(VLOOKUP(E47,Paramètres!$B$3:$C$56,2,FALSE)),0,VLOOKUP(E47,Paramètres!$B$3:$C$56,2,FALSE)*Paramètres!$K$3),IF(OR(E47="",OR($D47="",$D47="NL",$D47="HORS LIGUE")),0,VLOOKUP(IF(OR(E47="",OR($D47="",$D47="NL",$D47="HORS LIGUE")),"",COUNTIFS($D$5:$D$72,"&lt;&gt;"&amp;"",$D$5:$D$72,"&lt;&gt;"&amp;"NL",$D$5:$D$72,"&lt;&gt;"&amp;"HORS LIGUE",E$5:E$72,"&lt;"&amp;E47)+1),Paramètres!$B$3:$C$56,2,FALSE)*Paramètres!$K$3))</f>
        <v>0</v>
      </c>
      <c r="G47" s="4"/>
      <c r="H47" s="2">
        <f>IF(G$2="Bike &amp; Run",IF(ISNA(VLOOKUP(G47,Paramètres!$B$3:$C$56,2,FALSE)),0,VLOOKUP(G47,Paramètres!$B$3:$C$56,2,FALSE)*Paramètres!$K$4),IF(OR(G47="",OR($D47="",$D47="NL",$D47="HORS LIGUE")),0,VLOOKUP(IF(OR(G47="",OR($D47="",$D47="NL",$D47="HORS LIGUE")),"",COUNTIFS($D$5:$D$72,"&lt;&gt;"&amp;"",$D$5:$D$72,"&lt;&gt;"&amp;"NL",$D$5:$D$72,"&lt;&gt;"&amp;"HORS LIGUE",G$5:G$72,"&lt;"&amp;G47)+1),Paramètres!$B$3:$C$56,2,FALSE)*Paramètres!$K$4))</f>
        <v>0</v>
      </c>
      <c r="I47" s="36"/>
      <c r="J47" s="2">
        <f>IF(I$2="Bike &amp; Run",IF(ISNA(VLOOKUP(I47,Paramètres!$B$3:$C$56,2,FALSE)),0,VLOOKUP(I47,Paramètres!$B$3:$C$56,2,FALSE)*Paramètres!$K$5),IF(OR(I47="",OR($D47="",$D47="NL",$D47="HORS LIGUE")),0,VLOOKUP(IF(OR(I47="",OR($D47="",$D47="NL",$D47="HORS LIGUE")),"",COUNTIFS($D$5:$D$72,"&lt;&gt;"&amp;"",$D$5:$D$72,"&lt;&gt;"&amp;"NL",$D$5:$D$72,"&lt;&gt;"&amp;"HORS LIGUE",I$5:I$72,"&lt;"&amp;I47)+1),Paramètres!$B$3:$C$56,2,FALSE)*Paramètres!$K$5))</f>
        <v>0</v>
      </c>
      <c r="K47" s="4"/>
      <c r="L47" s="2">
        <f>IF(K$2="Bike &amp; Run",IF(ISNA(VLOOKUP(K47,Paramètres!$B$3:$C$56,2,FALSE)),0,VLOOKUP(K47,Paramètres!$B$3:$C$56,2,FALSE)*Paramètres!$K$6),IF(OR(K47="",OR($D47="",$D47="NL",$D47="HORS LIGUE")),0,VLOOKUP(IF(OR(K47="",OR($D47="",$D47="NL",$D47="HORS LIGUE")),"",COUNTIFS($D$5:$D$72,"&lt;&gt;"&amp;"",$D$5:$D$72,"&lt;&gt;"&amp;"NL",$D$5:$D$72,"&lt;&gt;"&amp;"HORS LIGUE",K$5:K$72,"&lt;"&amp;K47)+1),Paramètres!$B$3:$C$56,2,FALSE)*Paramètres!$K$6))</f>
        <v>0</v>
      </c>
      <c r="M47" s="4"/>
      <c r="N47" s="2">
        <f>IF(M$2="Bike &amp; Run",IF(ISNA(VLOOKUP(M47,Paramètres!$B$3:$C$56,2,FALSE)),0,VLOOKUP(M47,Paramètres!$B$3:$C$56,2,FALSE)*Paramètres!$K$7),IF(OR(M47="",OR($D47="",$D47="NL",$D47="HORS LIGUE")),0,VLOOKUP(IF(OR(M47="",OR($D47="",$D47="NL",$D47="HORS LIGUE")),"",COUNTIFS($D$5:$D$72,"&lt;&gt;"&amp;"",$D$5:$D$72,"&lt;&gt;"&amp;"NL",$D$5:$D$72,"&lt;&gt;"&amp;"HORS LIGUE",M$5:M$72,"&lt;"&amp;M47)+1),Paramètres!$B$3:$C$56,2,FALSE)*Paramètres!$K$7))</f>
        <v>0</v>
      </c>
      <c r="O47" s="46"/>
      <c r="P47" s="2">
        <f>IF(O$2="Bike &amp; Run",IF(ISNA(VLOOKUP(O47,Paramètres!$B$3:$C$56,2,FALSE)),0,VLOOKUP(O47,Paramètres!$B$3:$C$56,2,FALSE)*Paramètres!$K$8),IF(OR(O47="",OR($D47="",$D47="NL",$D47="HORS LIGUE")),0,VLOOKUP(IF(OR(O47="",OR($D47="",$D47="NL",$D47="HORS LIGUE")),"",COUNTIFS($D$5:$D$72,"&lt;&gt;"&amp;"",$D$5:$D$72,"&lt;&gt;"&amp;"NL",$D$5:$D$72,"&lt;&gt;"&amp;"HORS LIGUE",O$5:O$72,"&lt;"&amp;O47)+1),Paramètres!$B$3:$C$56,2,FALSE)*Paramètres!$K$8))</f>
        <v>0</v>
      </c>
      <c r="Q47" s="46"/>
      <c r="R47" s="2">
        <f>IF(Q$2="Bike &amp; Run",IF(ISNA(VLOOKUP(Q47,Paramètres!$B$3:$C$56,2,FALSE)),0,VLOOKUP(Q47,Paramètres!$B$3:$C$56,2,FALSE)*Paramètres!$K$9),IF(OR(Q47="",OR($D47="",$D47="NL",$D47="HORS LIGUE")),0,VLOOKUP(IF(OR(Q47="",OR($D47="",$D47="NL",$D47="HORS LIGUE")),"",COUNTIFS($D$5:$D$72,"&lt;&gt;"&amp;"",$D$5:$D$72,"&lt;&gt;"&amp;"NL",$D$5:$D$72,"&lt;&gt;"&amp;"HORS LIGUE",Q$5:Q$72,"&lt;"&amp;Q47)+1),Paramètres!$B$3:$C$56,2,FALSE)*Paramètres!$K$9))</f>
        <v>0</v>
      </c>
      <c r="S47" s="46"/>
      <c r="T47" s="2">
        <f>IF(S$2="Bike &amp; Run",IF(ISNA(VLOOKUP(S47,Paramètres!$B$3:$C$56,2,FALSE)),0,VLOOKUP(S47,Paramètres!$B$3:$C$56,2,FALSE)*Paramètres!$K$10),IF(OR(S47="",OR($D47="",$D47="NL",$D47="HORS LIGUE")),0,VLOOKUP(IF(OR(S47="",OR($D47="",$D47="NL",$D47="HORS LIGUE")),"",COUNTIFS($D$5:$D$72,"&lt;&gt;"&amp;"",$D$5:$D$72,"&lt;&gt;"&amp;"NL",$D$5:$D$72,"&lt;&gt;"&amp;"HORS LIGUE",S$5:S$72,"&lt;"&amp;S47)+1),Paramètres!$B$3:$C$56,2,FALSE)*Paramètres!$K$10))</f>
        <v>0</v>
      </c>
      <c r="U47" s="46"/>
      <c r="V47" s="2">
        <f>IF(U$2="Bike &amp; Run",IF(ISNA(VLOOKUP(U47,Paramètres!$B$3:$C$56,2,FALSE)),0,VLOOKUP(U47,Paramètres!$B$3:$C$56,2,FALSE)*Paramètres!$K$11),IF(OR(U47="",OR($D47="",$D47="NL",$D47="HORS LIGUE")),0,VLOOKUP(IF(OR(U47="",OR($D47="",$D47="NL",$D47="HORS LIGUE")),"",COUNTIFS($D$5:$D$72,"&lt;&gt;"&amp;"",$D$5:$D$72,"&lt;&gt;"&amp;"NL",$D$5:$D$72,"&lt;&gt;"&amp;"HORS LIGUE",U$5:U$72,"&lt;"&amp;U47)+1),Paramètres!$B$3:$C$56,2,FALSE)*Paramètres!$K$11))</f>
        <v>0</v>
      </c>
      <c r="W47" s="46"/>
      <c r="X47" s="2">
        <f>IF(W$2="Bike &amp; Run",IF(ISNA(VLOOKUP(W47,Paramètres!$B$3:$C$56,2,FALSE)),0,VLOOKUP(W47,Paramètres!$B$3:$C$56,2,FALSE)*Paramètres!$K$12),IF(OR(W47="",OR($D47="",$D47="NL",$D47="HORS LIGUE")),0,VLOOKUP(IF(OR(W47="",OR($D47="",$D47="NL",$D47="HORS LIGUE")),"",COUNTIFS($D$5:$D$72,"&lt;&gt;"&amp;"",$D$5:$D$72,"&lt;&gt;"&amp;"NL",$D$5:$D$72,"&lt;&gt;"&amp;"HORS LIGUE",W$5:W$72,"&lt;"&amp;W47)+1),Paramètres!$B$3:$C$56,2,FALSE)*Paramètres!$K$12))</f>
        <v>0</v>
      </c>
      <c r="Y47" s="46"/>
      <c r="Z47" s="2">
        <f>IF(Y$2="Bike &amp; Run",IF(ISNA(VLOOKUP(Y47,Paramètres!$B$3:$C$56,2,FALSE)),0,VLOOKUP(Y47,Paramètres!$B$3:$C$56,2,FALSE)*Paramètres!$K$13),IF(OR(Y47="",OR($D47="",$D47="NL",$D47="HORS LIGUE")),0,VLOOKUP(IF(OR(Y47="",OR($D47="",$D47="NL",$D47="HORS LIGUE")),"",COUNTIFS($D$5:$D$72,"&lt;&gt;"&amp;"",$D$5:$D$72,"&lt;&gt;"&amp;"NL",$D$5:$D$72,"&lt;&gt;"&amp;"HORS LIGUE",Y$5:Y$72,"&lt;"&amp;Y47)+1),Paramètres!$B$3:$C$56,2,FALSE)*Paramètres!$K$13))</f>
        <v>0</v>
      </c>
      <c r="AA47" s="46"/>
      <c r="AB47" s="2">
        <f>IF(AA$2="Bike &amp; Run",IF(ISNA(VLOOKUP(AA47,Paramètres!$B$3:$C$56,2,FALSE)),0,VLOOKUP(AA47,Paramètres!$B$3:$C$56,2,FALSE)*Paramètres!$K$14),IF(OR(AA47="",OR($D47="",$D47="NL",$D47="HORS LIGUE")),0,VLOOKUP(IF(OR(AA47="",OR($D47="",$D47="NL",$D47="HORS LIGUE")),"",COUNTIFS($D$5:$D$72,"&lt;&gt;"&amp;"",$D$5:$D$72,"&lt;&gt;"&amp;"NL",$D$5:$D$72,"&lt;&gt;"&amp;"HORS LIGUE",AA$5:AA$72,"&lt;"&amp;AA47)+1),Paramètres!$B$3:$C$56,2,FALSE)*Paramètres!$K$14))</f>
        <v>0</v>
      </c>
      <c r="AC47" s="46"/>
      <c r="AD47" s="2">
        <f>IF(AC$2="Bike &amp; Run",IF(ISNA(VLOOKUP(AC47,Paramètres!$B$3:$C$56,2,FALSE)),0,VLOOKUP(AC47,Paramètres!$B$3:$C$56,2,FALSE)*Paramètres!$K$15),IF(OR(AC47="",OR($D47="",$D47="NL",$D47="HORS LIGUE")),0,VLOOKUP(IF(OR(AC47="",OR($D47="",$D47="NL",$D47="HORS LIGUE")),"",COUNTIFS($D$5:$D$72,"&lt;&gt;"&amp;"",$D$5:$D$72,"&lt;&gt;"&amp;"NL",$D$5:$D$72,"&lt;&gt;"&amp;"HORS LIGUE",AC$5:AC$72,"&lt;"&amp;AC47)+1),Paramètres!$B$3:$C$56,2,FALSE)*Paramètres!$K$15))</f>
        <v>0</v>
      </c>
      <c r="AE47" s="46"/>
      <c r="AF47" s="2">
        <f>IF(AE$2="Bike &amp; Run",IF(ISNA(VLOOKUP(AE47,Paramètres!$B$3:$C$56,2,FALSE)),0,VLOOKUP(AE47,Paramètres!$B$3:$C$56,2,FALSE)*Paramètres!$K$16),IF(OR(AE47="",OR($D47="",$D47="NL",$D47="HORS LIGUE")),0,VLOOKUP(IF(OR(AE47="",OR($D47="",$D47="NL",$D47="HORS LIGUE")),"",COUNTIFS($D$5:$D$72,"&lt;&gt;"&amp;"",$D$5:$D$72,"&lt;&gt;"&amp;"NL",$D$5:$D$72,"&lt;&gt;"&amp;"HORS LIGUE",AE$5:AE$72,"&lt;"&amp;AE47)+1),Paramètres!$B$3:$C$56,2,FALSE)*Paramètres!$K$16))</f>
        <v>0</v>
      </c>
      <c r="AG47" s="46"/>
      <c r="AH47" s="2">
        <f>IF(AG$2="Bike &amp; Run",IF(ISNA(VLOOKUP(AG47,Paramètres!$B$3:$C$56,2,FALSE)),0,VLOOKUP(AG47,Paramètres!$B$3:$C$56,2,FALSE)*Paramètres!$K$17),IF(OR(AG47="",OR($D47="",$D47="NL",$D47="HORS LIGUE")),0,VLOOKUP(IF(OR(AG47="",OR($D47="",$D47="NL",$D47="HORS LIGUE")),"",COUNTIFS($D$5:$D$72,"&lt;&gt;"&amp;"",$D$5:$D$72,"&lt;&gt;"&amp;"NL",$D$5:$D$72,"&lt;&gt;"&amp;"HORS LIGUE",AG$5:AG$72,"&lt;"&amp;AG47)+1),Paramètres!$B$3:$C$56,2,FALSE)*Paramètres!$K$17))</f>
        <v>0</v>
      </c>
      <c r="AI47" s="40">
        <f t="shared" si="53"/>
        <v>0</v>
      </c>
      <c r="AJ47" s="3" t="str">
        <f t="shared" si="54"/>
        <v/>
      </c>
      <c r="AK47" s="5">
        <f t="shared" si="55"/>
        <v>0</v>
      </c>
      <c r="AL47" s="41">
        <f t="shared" si="56"/>
        <v>0</v>
      </c>
      <c r="AM47" s="33" t="str">
        <f t="shared" si="57"/>
        <v/>
      </c>
      <c r="AO47" s="22">
        <f t="shared" si="58"/>
        <v>0</v>
      </c>
      <c r="AP47">
        <f t="shared" si="59"/>
        <v>0</v>
      </c>
      <c r="AQ47">
        <f t="shared" si="60"/>
        <v>0</v>
      </c>
      <c r="AR47">
        <f t="shared" si="61"/>
        <v>0</v>
      </c>
      <c r="AS47">
        <f t="shared" si="62"/>
        <v>0</v>
      </c>
      <c r="AT47">
        <f t="shared" si="63"/>
        <v>0</v>
      </c>
      <c r="AU47">
        <f t="shared" si="64"/>
        <v>0</v>
      </c>
      <c r="AV47">
        <f t="shared" si="65"/>
        <v>0</v>
      </c>
      <c r="AW47">
        <f t="shared" si="66"/>
        <v>0</v>
      </c>
      <c r="AX47">
        <f t="shared" si="67"/>
        <v>0</v>
      </c>
      <c r="AY47">
        <f t="shared" si="68"/>
        <v>0</v>
      </c>
      <c r="AZ47">
        <f t="shared" si="69"/>
        <v>0</v>
      </c>
      <c r="BA47">
        <f t="shared" si="70"/>
        <v>0</v>
      </c>
      <c r="BB47">
        <f t="shared" si="71"/>
        <v>0</v>
      </c>
      <c r="BC47">
        <f t="shared" si="72"/>
        <v>0</v>
      </c>
      <c r="BD47">
        <f t="shared" si="73"/>
        <v>0</v>
      </c>
      <c r="BE47" s="22">
        <f t="shared" ref="BE47:BR47" si="84">BD47+LARGE($AO47:$BC47,BE$4)</f>
        <v>0</v>
      </c>
      <c r="BF47" s="22">
        <f t="shared" si="84"/>
        <v>0</v>
      </c>
      <c r="BG47" s="22">
        <f t="shared" si="84"/>
        <v>0</v>
      </c>
      <c r="BH47" s="22">
        <f t="shared" si="84"/>
        <v>0</v>
      </c>
      <c r="BI47" s="22">
        <f t="shared" si="84"/>
        <v>0</v>
      </c>
      <c r="BJ47" s="22">
        <f t="shared" si="84"/>
        <v>0</v>
      </c>
      <c r="BK47" s="22">
        <f t="shared" si="84"/>
        <v>0</v>
      </c>
      <c r="BL47" s="22">
        <f t="shared" si="84"/>
        <v>0</v>
      </c>
      <c r="BM47" s="22">
        <f t="shared" si="84"/>
        <v>0</v>
      </c>
      <c r="BN47" s="22">
        <f t="shared" si="84"/>
        <v>0</v>
      </c>
      <c r="BO47" s="22">
        <f t="shared" si="84"/>
        <v>0</v>
      </c>
      <c r="BP47" s="22">
        <f t="shared" si="84"/>
        <v>0</v>
      </c>
      <c r="BQ47" s="22">
        <f t="shared" si="84"/>
        <v>0</v>
      </c>
      <c r="BR47" s="22">
        <f t="shared" si="84"/>
        <v>0</v>
      </c>
    </row>
    <row r="48" spans="1:70" ht="16.5">
      <c r="A48" s="73" t="s">
        <v>1392</v>
      </c>
      <c r="B48" s="61" t="str">
        <f>IF(ISNA(VLOOKUP(A48,'Licenciés Jeunes 2023'!A:C,3,0)),"",VLOOKUP(A48,'Licenciés Jeunes 2023'!A:C,3,0))</f>
        <v>BIARNEIX</v>
      </c>
      <c r="C48" s="32" t="str">
        <f>IF(ISNA(VLOOKUP(A48,'Licenciés Jeunes 2023'!A:C,2,0)),"",VLOOKUP(A48,'Licenciés Jeunes 2023'!A:C,2,0))</f>
        <v>Emilie</v>
      </c>
      <c r="D48" s="32" t="str">
        <f>IF(ISNA(VLOOKUP(A48,'Licenciés Jeunes 2023'!A:F,6,0)),"",VLOOKUP(A48,'Licenciés Jeunes 2023'!A:F,6,0))</f>
        <v>ASPTT 36 SPORT NATURE</v>
      </c>
      <c r="E48" s="6"/>
      <c r="F48" s="2">
        <f>IF(E$2="Bike &amp; Run",IF(ISNA(VLOOKUP(E48,Paramètres!$B$3:$C$56,2,FALSE)),0,VLOOKUP(E48,Paramètres!$B$3:$C$56,2,FALSE)*Paramètres!$K$3),IF(OR(E48="",OR($D48="",$D48="NL",$D48="HORS LIGUE")),0,VLOOKUP(IF(OR(E48="",OR($D48="",$D48="NL",$D48="HORS LIGUE")),"",COUNTIFS($D$5:$D$72,"&lt;&gt;"&amp;"",$D$5:$D$72,"&lt;&gt;"&amp;"NL",$D$5:$D$72,"&lt;&gt;"&amp;"HORS LIGUE",E$5:E$72,"&lt;"&amp;E48)+1),Paramètres!$B$3:$C$56,2,FALSE)*Paramètres!$K$3))</f>
        <v>0</v>
      </c>
      <c r="G48" s="4"/>
      <c r="H48" s="2">
        <f>IF(G$2="Bike &amp; Run",IF(ISNA(VLOOKUP(G48,Paramètres!$B$3:$C$56,2,FALSE)),0,VLOOKUP(G48,Paramètres!$B$3:$C$56,2,FALSE)*Paramètres!$K$4),IF(OR(G48="",OR($D48="",$D48="NL",$D48="HORS LIGUE")),0,VLOOKUP(IF(OR(G48="",OR($D48="",$D48="NL",$D48="HORS LIGUE")),"",COUNTIFS($D$5:$D$72,"&lt;&gt;"&amp;"",$D$5:$D$72,"&lt;&gt;"&amp;"NL",$D$5:$D$72,"&lt;&gt;"&amp;"HORS LIGUE",G$5:G$72,"&lt;"&amp;G48)+1),Paramètres!$B$3:$C$56,2,FALSE)*Paramètres!$K$4))</f>
        <v>0</v>
      </c>
      <c r="I48" s="36"/>
      <c r="J48" s="2">
        <f>IF(I$2="Bike &amp; Run",IF(ISNA(VLOOKUP(I48,Paramètres!$B$3:$C$56,2,FALSE)),0,VLOOKUP(I48,Paramètres!$B$3:$C$56,2,FALSE)*Paramètres!$K$5),IF(OR(I48="",OR($D48="",$D48="NL",$D48="HORS LIGUE")),0,VLOOKUP(IF(OR(I48="",OR($D48="",$D48="NL",$D48="HORS LIGUE")),"",COUNTIFS($D$5:$D$72,"&lt;&gt;"&amp;"",$D$5:$D$72,"&lt;&gt;"&amp;"NL",$D$5:$D$72,"&lt;&gt;"&amp;"HORS LIGUE",I$5:I$72,"&lt;"&amp;I48)+1),Paramètres!$B$3:$C$56,2,FALSE)*Paramètres!$K$5))</f>
        <v>0</v>
      </c>
      <c r="K48" s="4"/>
      <c r="L48" s="2">
        <f>IF(K$2="Bike &amp; Run",IF(ISNA(VLOOKUP(K48,Paramètres!$B$3:$C$56,2,FALSE)),0,VLOOKUP(K48,Paramètres!$B$3:$C$56,2,FALSE)*Paramètres!$K$6),IF(OR(K48="",OR($D48="",$D48="NL",$D48="HORS LIGUE")),0,VLOOKUP(IF(OR(K48="",OR($D48="",$D48="NL",$D48="HORS LIGUE")),"",COUNTIFS($D$5:$D$72,"&lt;&gt;"&amp;"",$D$5:$D$72,"&lt;&gt;"&amp;"NL",$D$5:$D$72,"&lt;&gt;"&amp;"HORS LIGUE",K$5:K$72,"&lt;"&amp;K48)+1),Paramètres!$B$3:$C$56,2,FALSE)*Paramètres!$K$6))</f>
        <v>0</v>
      </c>
      <c r="M48" s="4"/>
      <c r="N48" s="2">
        <f>IF(M$2="Bike &amp; Run",IF(ISNA(VLOOKUP(M48,Paramètres!$B$3:$C$56,2,FALSE)),0,VLOOKUP(M48,Paramètres!$B$3:$C$56,2,FALSE)*Paramètres!$K$7),IF(OR(M48="",OR($D48="",$D48="NL",$D48="HORS LIGUE")),0,VLOOKUP(IF(OR(M48="",OR($D48="",$D48="NL",$D48="HORS LIGUE")),"",COUNTIFS($D$5:$D$72,"&lt;&gt;"&amp;"",$D$5:$D$72,"&lt;&gt;"&amp;"NL",$D$5:$D$72,"&lt;&gt;"&amp;"HORS LIGUE",M$5:M$72,"&lt;"&amp;M48)+1),Paramètres!$B$3:$C$56,2,FALSE)*Paramètres!$K$7))</f>
        <v>0</v>
      </c>
      <c r="O48" s="46"/>
      <c r="P48" s="2">
        <f>IF(O$2="Bike &amp; Run",IF(ISNA(VLOOKUP(O48,Paramètres!$B$3:$C$56,2,FALSE)),0,VLOOKUP(O48,Paramètres!$B$3:$C$56,2,FALSE)*Paramètres!$K$8),IF(OR(O48="",OR($D48="",$D48="NL",$D48="HORS LIGUE")),0,VLOOKUP(IF(OR(O48="",OR($D48="",$D48="NL",$D48="HORS LIGUE")),"",COUNTIFS($D$5:$D$72,"&lt;&gt;"&amp;"",$D$5:$D$72,"&lt;&gt;"&amp;"NL",$D$5:$D$72,"&lt;&gt;"&amp;"HORS LIGUE",O$5:O$72,"&lt;"&amp;O48)+1),Paramètres!$B$3:$C$56,2,FALSE)*Paramètres!$K$8))</f>
        <v>0</v>
      </c>
      <c r="Q48" s="46"/>
      <c r="R48" s="2">
        <f>IF(Q$2="Bike &amp; Run",IF(ISNA(VLOOKUP(Q48,Paramètres!$B$3:$C$56,2,FALSE)),0,VLOOKUP(Q48,Paramètres!$B$3:$C$56,2,FALSE)*Paramètres!$K$9),IF(OR(Q48="",OR($D48="",$D48="NL",$D48="HORS LIGUE")),0,VLOOKUP(IF(OR(Q48="",OR($D48="",$D48="NL",$D48="HORS LIGUE")),"",COUNTIFS($D$5:$D$72,"&lt;&gt;"&amp;"",$D$5:$D$72,"&lt;&gt;"&amp;"NL",$D$5:$D$72,"&lt;&gt;"&amp;"HORS LIGUE",Q$5:Q$72,"&lt;"&amp;Q48)+1),Paramètres!$B$3:$C$56,2,FALSE)*Paramètres!$K$9))</f>
        <v>0</v>
      </c>
      <c r="S48" s="46"/>
      <c r="T48" s="2">
        <f>IF(S$2="Bike &amp; Run",IF(ISNA(VLOOKUP(S48,Paramètres!$B$3:$C$56,2,FALSE)),0,VLOOKUP(S48,Paramètres!$B$3:$C$56,2,FALSE)*Paramètres!$K$10),IF(OR(S48="",OR($D48="",$D48="NL",$D48="HORS LIGUE")),0,VLOOKUP(IF(OR(S48="",OR($D48="",$D48="NL",$D48="HORS LIGUE")),"",COUNTIFS($D$5:$D$72,"&lt;&gt;"&amp;"",$D$5:$D$72,"&lt;&gt;"&amp;"NL",$D$5:$D$72,"&lt;&gt;"&amp;"HORS LIGUE",S$5:S$72,"&lt;"&amp;S48)+1),Paramètres!$B$3:$C$56,2,FALSE)*Paramètres!$K$10))</f>
        <v>0</v>
      </c>
      <c r="U48" s="46"/>
      <c r="V48" s="2">
        <f>IF(U$2="Bike &amp; Run",IF(ISNA(VLOOKUP(U48,Paramètres!$B$3:$C$56,2,FALSE)),0,VLOOKUP(U48,Paramètres!$B$3:$C$56,2,FALSE)*Paramètres!$K$11),IF(OR(U48="",OR($D48="",$D48="NL",$D48="HORS LIGUE")),0,VLOOKUP(IF(OR(U48="",OR($D48="",$D48="NL",$D48="HORS LIGUE")),"",COUNTIFS($D$5:$D$72,"&lt;&gt;"&amp;"",$D$5:$D$72,"&lt;&gt;"&amp;"NL",$D$5:$D$72,"&lt;&gt;"&amp;"HORS LIGUE",U$5:U$72,"&lt;"&amp;U48)+1),Paramètres!$B$3:$C$56,2,FALSE)*Paramètres!$K$11))</f>
        <v>0</v>
      </c>
      <c r="W48" s="46"/>
      <c r="X48" s="2">
        <f>IF(W$2="Bike &amp; Run",IF(ISNA(VLOOKUP(W48,Paramètres!$B$3:$C$56,2,FALSE)),0,VLOOKUP(W48,Paramètres!$B$3:$C$56,2,FALSE)*Paramètres!$K$12),IF(OR(W48="",OR($D48="",$D48="NL",$D48="HORS LIGUE")),0,VLOOKUP(IF(OR(W48="",OR($D48="",$D48="NL",$D48="HORS LIGUE")),"",COUNTIFS($D$5:$D$72,"&lt;&gt;"&amp;"",$D$5:$D$72,"&lt;&gt;"&amp;"NL",$D$5:$D$72,"&lt;&gt;"&amp;"HORS LIGUE",W$5:W$72,"&lt;"&amp;W48)+1),Paramètres!$B$3:$C$56,2,FALSE)*Paramètres!$K$12))</f>
        <v>0</v>
      </c>
      <c r="Y48" s="46"/>
      <c r="Z48" s="2">
        <f>IF(Y$2="Bike &amp; Run",IF(ISNA(VLOOKUP(Y48,Paramètres!$B$3:$C$56,2,FALSE)),0,VLOOKUP(Y48,Paramètres!$B$3:$C$56,2,FALSE)*Paramètres!$K$13),IF(OR(Y48="",OR($D48="",$D48="NL",$D48="HORS LIGUE")),0,VLOOKUP(IF(OR(Y48="",OR($D48="",$D48="NL",$D48="HORS LIGUE")),"",COUNTIFS($D$5:$D$72,"&lt;&gt;"&amp;"",$D$5:$D$72,"&lt;&gt;"&amp;"NL",$D$5:$D$72,"&lt;&gt;"&amp;"HORS LIGUE",Y$5:Y$72,"&lt;"&amp;Y48)+1),Paramètres!$B$3:$C$56,2,FALSE)*Paramètres!$K$13))</f>
        <v>0</v>
      </c>
      <c r="AA48" s="46"/>
      <c r="AB48" s="2">
        <f>IF(AA$2="Bike &amp; Run",IF(ISNA(VLOOKUP(AA48,Paramètres!$B$3:$C$56,2,FALSE)),0,VLOOKUP(AA48,Paramètres!$B$3:$C$56,2,FALSE)*Paramètres!$K$14),IF(OR(AA48="",OR($D48="",$D48="NL",$D48="HORS LIGUE")),0,VLOOKUP(IF(OR(AA48="",OR($D48="",$D48="NL",$D48="HORS LIGUE")),"",COUNTIFS($D$5:$D$72,"&lt;&gt;"&amp;"",$D$5:$D$72,"&lt;&gt;"&amp;"NL",$D$5:$D$72,"&lt;&gt;"&amp;"HORS LIGUE",AA$5:AA$72,"&lt;"&amp;AA48)+1),Paramètres!$B$3:$C$56,2,FALSE)*Paramètres!$K$14))</f>
        <v>0</v>
      </c>
      <c r="AC48" s="46"/>
      <c r="AD48" s="2">
        <f>IF(AC$2="Bike &amp; Run",IF(ISNA(VLOOKUP(AC48,Paramètres!$B$3:$C$56,2,FALSE)),0,VLOOKUP(AC48,Paramètres!$B$3:$C$56,2,FALSE)*Paramètres!$K$15),IF(OR(AC48="",OR($D48="",$D48="NL",$D48="HORS LIGUE")),0,VLOOKUP(IF(OR(AC48="",OR($D48="",$D48="NL",$D48="HORS LIGUE")),"",COUNTIFS($D$5:$D$72,"&lt;&gt;"&amp;"",$D$5:$D$72,"&lt;&gt;"&amp;"NL",$D$5:$D$72,"&lt;&gt;"&amp;"HORS LIGUE",AC$5:AC$72,"&lt;"&amp;AC48)+1),Paramètres!$B$3:$C$56,2,FALSE)*Paramètres!$K$15))</f>
        <v>0</v>
      </c>
      <c r="AE48" s="46"/>
      <c r="AF48" s="2">
        <f>IF(AE$2="Bike &amp; Run",IF(ISNA(VLOOKUP(AE48,Paramètres!$B$3:$C$56,2,FALSE)),0,VLOOKUP(AE48,Paramètres!$B$3:$C$56,2,FALSE)*Paramètres!$K$16),IF(OR(AE48="",OR($D48="",$D48="NL",$D48="HORS LIGUE")),0,VLOOKUP(IF(OR(AE48="",OR($D48="",$D48="NL",$D48="HORS LIGUE")),"",COUNTIFS($D$5:$D$72,"&lt;&gt;"&amp;"",$D$5:$D$72,"&lt;&gt;"&amp;"NL",$D$5:$D$72,"&lt;&gt;"&amp;"HORS LIGUE",AE$5:AE$72,"&lt;"&amp;AE48)+1),Paramètres!$B$3:$C$56,2,FALSE)*Paramètres!$K$16))</f>
        <v>0</v>
      </c>
      <c r="AG48" s="46"/>
      <c r="AH48" s="2">
        <f>IF(AG$2="Bike &amp; Run",IF(ISNA(VLOOKUP(AG48,Paramètres!$B$3:$C$56,2,FALSE)),0,VLOOKUP(AG48,Paramètres!$B$3:$C$56,2,FALSE)*Paramètres!$K$17),IF(OR(AG48="",OR($D48="",$D48="NL",$D48="HORS LIGUE")),0,VLOOKUP(IF(OR(AG48="",OR($D48="",$D48="NL",$D48="HORS LIGUE")),"",COUNTIFS($D$5:$D$72,"&lt;&gt;"&amp;"",$D$5:$D$72,"&lt;&gt;"&amp;"NL",$D$5:$D$72,"&lt;&gt;"&amp;"HORS LIGUE",AG$5:AG$72,"&lt;"&amp;AG48)+1),Paramètres!$B$3:$C$56,2,FALSE)*Paramètres!$K$17))</f>
        <v>0</v>
      </c>
      <c r="AI48" s="40">
        <f t="shared" si="53"/>
        <v>0</v>
      </c>
      <c r="AJ48" s="3" t="str">
        <f t="shared" si="54"/>
        <v/>
      </c>
      <c r="AK48" s="5">
        <f t="shared" si="55"/>
        <v>0</v>
      </c>
      <c r="AL48" s="41">
        <f t="shared" si="56"/>
        <v>0</v>
      </c>
      <c r="AM48" s="33" t="str">
        <f t="shared" si="57"/>
        <v/>
      </c>
      <c r="AO48" s="22">
        <f t="shared" si="58"/>
        <v>0</v>
      </c>
      <c r="AP48">
        <f t="shared" si="59"/>
        <v>0</v>
      </c>
      <c r="AQ48">
        <f t="shared" si="60"/>
        <v>0</v>
      </c>
      <c r="AR48">
        <f t="shared" si="61"/>
        <v>0</v>
      </c>
      <c r="AS48">
        <f t="shared" si="62"/>
        <v>0</v>
      </c>
      <c r="AT48">
        <f t="shared" si="63"/>
        <v>0</v>
      </c>
      <c r="AU48">
        <f t="shared" si="64"/>
        <v>0</v>
      </c>
      <c r="AV48">
        <f t="shared" si="65"/>
        <v>0</v>
      </c>
      <c r="AW48">
        <f t="shared" si="66"/>
        <v>0</v>
      </c>
      <c r="AX48">
        <f t="shared" si="67"/>
        <v>0</v>
      </c>
      <c r="AY48">
        <f t="shared" si="68"/>
        <v>0</v>
      </c>
      <c r="AZ48">
        <f t="shared" si="69"/>
        <v>0</v>
      </c>
      <c r="BA48">
        <f t="shared" si="70"/>
        <v>0</v>
      </c>
      <c r="BB48">
        <f t="shared" si="71"/>
        <v>0</v>
      </c>
      <c r="BC48">
        <f t="shared" si="72"/>
        <v>0</v>
      </c>
      <c r="BD48">
        <f t="shared" si="73"/>
        <v>0</v>
      </c>
      <c r="BE48" s="22">
        <f t="shared" ref="BE48:BR48" si="85">BD48+LARGE($AO48:$BC48,BE$4)</f>
        <v>0</v>
      </c>
      <c r="BF48" s="22">
        <f t="shared" si="85"/>
        <v>0</v>
      </c>
      <c r="BG48" s="22">
        <f t="shared" si="85"/>
        <v>0</v>
      </c>
      <c r="BH48" s="22">
        <f t="shared" si="85"/>
        <v>0</v>
      </c>
      <c r="BI48" s="22">
        <f t="shared" si="85"/>
        <v>0</v>
      </c>
      <c r="BJ48" s="22">
        <f t="shared" si="85"/>
        <v>0</v>
      </c>
      <c r="BK48" s="22">
        <f t="shared" si="85"/>
        <v>0</v>
      </c>
      <c r="BL48" s="22">
        <f t="shared" si="85"/>
        <v>0</v>
      </c>
      <c r="BM48" s="22">
        <f t="shared" si="85"/>
        <v>0</v>
      </c>
      <c r="BN48" s="22">
        <f t="shared" si="85"/>
        <v>0</v>
      </c>
      <c r="BO48" s="22">
        <f t="shared" si="85"/>
        <v>0</v>
      </c>
      <c r="BP48" s="22">
        <f t="shared" si="85"/>
        <v>0</v>
      </c>
      <c r="BQ48" s="22">
        <f t="shared" si="85"/>
        <v>0</v>
      </c>
      <c r="BR48" s="22">
        <f t="shared" si="85"/>
        <v>0</v>
      </c>
    </row>
    <row r="49" spans="1:70" ht="16.5">
      <c r="A49" s="73" t="s">
        <v>990</v>
      </c>
      <c r="B49" s="61" t="str">
        <f>IF(ISNA(VLOOKUP(A49,'Licenciés Jeunes 2023'!A:C,3,0)),"",VLOOKUP(A49,'Licenciés Jeunes 2023'!A:C,3,0))</f>
        <v>MONTILLON</v>
      </c>
      <c r="C49" s="32" t="str">
        <f>IF(ISNA(VLOOKUP(A49,'Licenciés Jeunes 2023'!A:C,2,0)),"",VLOOKUP(A49,'Licenciés Jeunes 2023'!A:C,2,0))</f>
        <v>LOUNA</v>
      </c>
      <c r="D49" s="32" t="str">
        <f>IF(ISNA(VLOOKUP(A49,'Licenciés Jeunes 2023'!A:F,6,0)),"",VLOOKUP(A49,'Licenciés Jeunes 2023'!A:F,6,0))</f>
        <v>SAINT LAURENT NOUAN TRIATHLON</v>
      </c>
      <c r="E49" s="6"/>
      <c r="F49" s="2">
        <f>IF(E$2="Bike &amp; Run",IF(ISNA(VLOOKUP(E49,Paramètres!$B$3:$C$56,2,FALSE)),0,VLOOKUP(E49,Paramètres!$B$3:$C$56,2,FALSE)*Paramètres!$K$3),IF(OR(E49="",OR($D49="",$D49="NL",$D49="HORS LIGUE")),0,VLOOKUP(IF(OR(E49="",OR($D49="",$D49="NL",$D49="HORS LIGUE")),"",COUNTIFS($D$5:$D$72,"&lt;&gt;"&amp;"",$D$5:$D$72,"&lt;&gt;"&amp;"NL",$D$5:$D$72,"&lt;&gt;"&amp;"HORS LIGUE",E$5:E$72,"&lt;"&amp;E49)+1),Paramètres!$B$3:$C$56,2,FALSE)*Paramètres!$K$3))</f>
        <v>0</v>
      </c>
      <c r="G49" s="4"/>
      <c r="H49" s="2">
        <f>IF(G$2="Bike &amp; Run",IF(ISNA(VLOOKUP(G49,Paramètres!$B$3:$C$56,2,FALSE)),0,VLOOKUP(G49,Paramètres!$B$3:$C$56,2,FALSE)*Paramètres!$K$4),IF(OR(G49="",OR($D49="",$D49="NL",$D49="HORS LIGUE")),0,VLOOKUP(IF(OR(G49="",OR($D49="",$D49="NL",$D49="HORS LIGUE")),"",COUNTIFS($D$5:$D$72,"&lt;&gt;"&amp;"",$D$5:$D$72,"&lt;&gt;"&amp;"NL",$D$5:$D$72,"&lt;&gt;"&amp;"HORS LIGUE",G$5:G$72,"&lt;"&amp;G49)+1),Paramètres!$B$3:$C$56,2,FALSE)*Paramètres!$K$4))</f>
        <v>0</v>
      </c>
      <c r="I49" s="36"/>
      <c r="J49" s="2">
        <f>IF(I$2="Bike &amp; Run",IF(ISNA(VLOOKUP(I49,Paramètres!$B$3:$C$56,2,FALSE)),0,VLOOKUP(I49,Paramètres!$B$3:$C$56,2,FALSE)*Paramètres!$K$5),IF(OR(I49="",OR($D49="",$D49="NL",$D49="HORS LIGUE")),0,VLOOKUP(IF(OR(I49="",OR($D49="",$D49="NL",$D49="HORS LIGUE")),"",COUNTIFS($D$5:$D$72,"&lt;&gt;"&amp;"",$D$5:$D$72,"&lt;&gt;"&amp;"NL",$D$5:$D$72,"&lt;&gt;"&amp;"HORS LIGUE",I$5:I$72,"&lt;"&amp;I49)+1),Paramètres!$B$3:$C$56,2,FALSE)*Paramètres!$K$5))</f>
        <v>0</v>
      </c>
      <c r="K49" s="4"/>
      <c r="L49" s="2">
        <f>IF(K$2="Bike &amp; Run",IF(ISNA(VLOOKUP(K49,Paramètres!$B$3:$C$56,2,FALSE)),0,VLOOKUP(K49,Paramètres!$B$3:$C$56,2,FALSE)*Paramètres!$K$6),IF(OR(K49="",OR($D49="",$D49="NL",$D49="HORS LIGUE")),0,VLOOKUP(IF(OR(K49="",OR($D49="",$D49="NL",$D49="HORS LIGUE")),"",COUNTIFS($D$5:$D$72,"&lt;&gt;"&amp;"",$D$5:$D$72,"&lt;&gt;"&amp;"NL",$D$5:$D$72,"&lt;&gt;"&amp;"HORS LIGUE",K$5:K$72,"&lt;"&amp;K49)+1),Paramètres!$B$3:$C$56,2,FALSE)*Paramètres!$K$6))</f>
        <v>0</v>
      </c>
      <c r="M49" s="4"/>
      <c r="N49" s="2">
        <f>IF(M$2="Bike &amp; Run",IF(ISNA(VLOOKUP(M49,Paramètres!$B$3:$C$56,2,FALSE)),0,VLOOKUP(M49,Paramètres!$B$3:$C$56,2,FALSE)*Paramètres!$K$7),IF(OR(M49="",OR($D49="",$D49="NL",$D49="HORS LIGUE")),0,VLOOKUP(IF(OR(M49="",OR($D49="",$D49="NL",$D49="HORS LIGUE")),"",COUNTIFS($D$5:$D$72,"&lt;&gt;"&amp;"",$D$5:$D$72,"&lt;&gt;"&amp;"NL",$D$5:$D$72,"&lt;&gt;"&amp;"HORS LIGUE",M$5:M$72,"&lt;"&amp;M49)+1),Paramètres!$B$3:$C$56,2,FALSE)*Paramètres!$K$7))</f>
        <v>0</v>
      </c>
      <c r="O49" s="46"/>
      <c r="P49" s="2">
        <f>IF(O$2="Bike &amp; Run",IF(ISNA(VLOOKUP(O49,Paramètres!$B$3:$C$56,2,FALSE)),0,VLOOKUP(O49,Paramètres!$B$3:$C$56,2,FALSE)*Paramètres!$K$8),IF(OR(O49="",OR($D49="",$D49="NL",$D49="HORS LIGUE")),0,VLOOKUP(IF(OR(O49="",OR($D49="",$D49="NL",$D49="HORS LIGUE")),"",COUNTIFS($D$5:$D$72,"&lt;&gt;"&amp;"",$D$5:$D$72,"&lt;&gt;"&amp;"NL",$D$5:$D$72,"&lt;&gt;"&amp;"HORS LIGUE",O$5:O$72,"&lt;"&amp;O49)+1),Paramètres!$B$3:$C$56,2,FALSE)*Paramètres!$K$8))</f>
        <v>0</v>
      </c>
      <c r="Q49" s="46"/>
      <c r="R49" s="2">
        <f>IF(Q$2="Bike &amp; Run",IF(ISNA(VLOOKUP(Q49,Paramètres!$B$3:$C$56,2,FALSE)),0,VLOOKUP(Q49,Paramètres!$B$3:$C$56,2,FALSE)*Paramètres!$K$9),IF(OR(Q49="",OR($D49="",$D49="NL",$D49="HORS LIGUE")),0,VLOOKUP(IF(OR(Q49="",OR($D49="",$D49="NL",$D49="HORS LIGUE")),"",COUNTIFS($D$5:$D$72,"&lt;&gt;"&amp;"",$D$5:$D$72,"&lt;&gt;"&amp;"NL",$D$5:$D$72,"&lt;&gt;"&amp;"HORS LIGUE",Q$5:Q$72,"&lt;"&amp;Q49)+1),Paramètres!$B$3:$C$56,2,FALSE)*Paramètres!$K$9))</f>
        <v>0</v>
      </c>
      <c r="S49" s="46"/>
      <c r="T49" s="2">
        <f>IF(S$2="Bike &amp; Run",IF(ISNA(VLOOKUP(S49,Paramètres!$B$3:$C$56,2,FALSE)),0,VLOOKUP(S49,Paramètres!$B$3:$C$56,2,FALSE)*Paramètres!$K$10),IF(OR(S49="",OR($D49="",$D49="NL",$D49="HORS LIGUE")),0,VLOOKUP(IF(OR(S49="",OR($D49="",$D49="NL",$D49="HORS LIGUE")),"",COUNTIFS($D$5:$D$72,"&lt;&gt;"&amp;"",$D$5:$D$72,"&lt;&gt;"&amp;"NL",$D$5:$D$72,"&lt;&gt;"&amp;"HORS LIGUE",S$5:S$72,"&lt;"&amp;S49)+1),Paramètres!$B$3:$C$56,2,FALSE)*Paramètres!$K$10))</f>
        <v>0</v>
      </c>
      <c r="U49" s="46"/>
      <c r="V49" s="2">
        <f>IF(U$2="Bike &amp; Run",IF(ISNA(VLOOKUP(U49,Paramètres!$B$3:$C$56,2,FALSE)),0,VLOOKUP(U49,Paramètres!$B$3:$C$56,2,FALSE)*Paramètres!$K$11),IF(OR(U49="",OR($D49="",$D49="NL",$D49="HORS LIGUE")),0,VLOOKUP(IF(OR(U49="",OR($D49="",$D49="NL",$D49="HORS LIGUE")),"",COUNTIFS($D$5:$D$72,"&lt;&gt;"&amp;"",$D$5:$D$72,"&lt;&gt;"&amp;"NL",$D$5:$D$72,"&lt;&gt;"&amp;"HORS LIGUE",U$5:U$72,"&lt;"&amp;U49)+1),Paramètres!$B$3:$C$56,2,FALSE)*Paramètres!$K$11))</f>
        <v>0</v>
      </c>
      <c r="W49" s="46"/>
      <c r="X49" s="2">
        <f>IF(W$2="Bike &amp; Run",IF(ISNA(VLOOKUP(W49,Paramètres!$B$3:$C$56,2,FALSE)),0,VLOOKUP(W49,Paramètres!$B$3:$C$56,2,FALSE)*Paramètres!$K$12),IF(OR(W49="",OR($D49="",$D49="NL",$D49="HORS LIGUE")),0,VLOOKUP(IF(OR(W49="",OR($D49="",$D49="NL",$D49="HORS LIGUE")),"",COUNTIFS($D$5:$D$72,"&lt;&gt;"&amp;"",$D$5:$D$72,"&lt;&gt;"&amp;"NL",$D$5:$D$72,"&lt;&gt;"&amp;"HORS LIGUE",W$5:W$72,"&lt;"&amp;W49)+1),Paramètres!$B$3:$C$56,2,FALSE)*Paramètres!$K$12))</f>
        <v>0</v>
      </c>
      <c r="Y49" s="46"/>
      <c r="Z49" s="2">
        <f>IF(Y$2="Bike &amp; Run",IF(ISNA(VLOOKUP(Y49,Paramètres!$B$3:$C$56,2,FALSE)),0,VLOOKUP(Y49,Paramètres!$B$3:$C$56,2,FALSE)*Paramètres!$K$13),IF(OR(Y49="",OR($D49="",$D49="NL",$D49="HORS LIGUE")),0,VLOOKUP(IF(OR(Y49="",OR($D49="",$D49="NL",$D49="HORS LIGUE")),"",COUNTIFS($D$5:$D$72,"&lt;&gt;"&amp;"",$D$5:$D$72,"&lt;&gt;"&amp;"NL",$D$5:$D$72,"&lt;&gt;"&amp;"HORS LIGUE",Y$5:Y$72,"&lt;"&amp;Y49)+1),Paramètres!$B$3:$C$56,2,FALSE)*Paramètres!$K$13))</f>
        <v>0</v>
      </c>
      <c r="AA49" s="46"/>
      <c r="AB49" s="2">
        <f>IF(AA$2="Bike &amp; Run",IF(ISNA(VLOOKUP(AA49,Paramètres!$B$3:$C$56,2,FALSE)),0,VLOOKUP(AA49,Paramètres!$B$3:$C$56,2,FALSE)*Paramètres!$K$14),IF(OR(AA49="",OR($D49="",$D49="NL",$D49="HORS LIGUE")),0,VLOOKUP(IF(OR(AA49="",OR($D49="",$D49="NL",$D49="HORS LIGUE")),"",COUNTIFS($D$5:$D$72,"&lt;&gt;"&amp;"",$D$5:$D$72,"&lt;&gt;"&amp;"NL",$D$5:$D$72,"&lt;&gt;"&amp;"HORS LIGUE",AA$5:AA$72,"&lt;"&amp;AA49)+1),Paramètres!$B$3:$C$56,2,FALSE)*Paramètres!$K$14))</f>
        <v>0</v>
      </c>
      <c r="AC49" s="46"/>
      <c r="AD49" s="2">
        <f>IF(AC$2="Bike &amp; Run",IF(ISNA(VLOOKUP(AC49,Paramètres!$B$3:$C$56,2,FALSE)),0,VLOOKUP(AC49,Paramètres!$B$3:$C$56,2,FALSE)*Paramètres!$K$15),IF(OR(AC49="",OR($D49="",$D49="NL",$D49="HORS LIGUE")),0,VLOOKUP(IF(OR(AC49="",OR($D49="",$D49="NL",$D49="HORS LIGUE")),"",COUNTIFS($D$5:$D$72,"&lt;&gt;"&amp;"",$D$5:$D$72,"&lt;&gt;"&amp;"NL",$D$5:$D$72,"&lt;&gt;"&amp;"HORS LIGUE",AC$5:AC$72,"&lt;"&amp;AC49)+1),Paramètres!$B$3:$C$56,2,FALSE)*Paramètres!$K$15))</f>
        <v>0</v>
      </c>
      <c r="AE49" s="46"/>
      <c r="AF49" s="2">
        <f>IF(AE$2="Bike &amp; Run",IF(ISNA(VLOOKUP(AE49,Paramètres!$B$3:$C$56,2,FALSE)),0,VLOOKUP(AE49,Paramètres!$B$3:$C$56,2,FALSE)*Paramètres!$K$16),IF(OR(AE49="",OR($D49="",$D49="NL",$D49="HORS LIGUE")),0,VLOOKUP(IF(OR(AE49="",OR($D49="",$D49="NL",$D49="HORS LIGUE")),"",COUNTIFS($D$5:$D$72,"&lt;&gt;"&amp;"",$D$5:$D$72,"&lt;&gt;"&amp;"NL",$D$5:$D$72,"&lt;&gt;"&amp;"HORS LIGUE",AE$5:AE$72,"&lt;"&amp;AE49)+1),Paramètres!$B$3:$C$56,2,FALSE)*Paramètres!$K$16))</f>
        <v>0</v>
      </c>
      <c r="AG49" s="46"/>
      <c r="AH49" s="2">
        <f>IF(AG$2="Bike &amp; Run",IF(ISNA(VLOOKUP(AG49,Paramètres!$B$3:$C$56,2,FALSE)),0,VLOOKUP(AG49,Paramètres!$B$3:$C$56,2,FALSE)*Paramètres!$K$17),IF(OR(AG49="",OR($D49="",$D49="NL",$D49="HORS LIGUE")),0,VLOOKUP(IF(OR(AG49="",OR($D49="",$D49="NL",$D49="HORS LIGUE")),"",COUNTIFS($D$5:$D$72,"&lt;&gt;"&amp;"",$D$5:$D$72,"&lt;&gt;"&amp;"NL",$D$5:$D$72,"&lt;&gt;"&amp;"HORS LIGUE",AG$5:AG$72,"&lt;"&amp;AG49)+1),Paramètres!$B$3:$C$56,2,FALSE)*Paramètres!$K$17))</f>
        <v>0</v>
      </c>
      <c r="AI49" s="40">
        <f t="shared" si="53"/>
        <v>0</v>
      </c>
      <c r="AJ49" s="3" t="str">
        <f t="shared" si="54"/>
        <v/>
      </c>
      <c r="AK49" s="5">
        <f t="shared" si="55"/>
        <v>0</v>
      </c>
      <c r="AL49" s="41">
        <f t="shared" si="56"/>
        <v>0</v>
      </c>
      <c r="AM49" s="33" t="str">
        <f t="shared" si="57"/>
        <v/>
      </c>
      <c r="AO49" s="22">
        <f t="shared" si="58"/>
        <v>0</v>
      </c>
      <c r="AP49">
        <f t="shared" si="59"/>
        <v>0</v>
      </c>
      <c r="AQ49">
        <f t="shared" si="60"/>
        <v>0</v>
      </c>
      <c r="AR49">
        <f t="shared" si="61"/>
        <v>0</v>
      </c>
      <c r="AS49">
        <f t="shared" si="62"/>
        <v>0</v>
      </c>
      <c r="AT49">
        <f t="shared" si="63"/>
        <v>0</v>
      </c>
      <c r="AU49">
        <f t="shared" si="64"/>
        <v>0</v>
      </c>
      <c r="AV49">
        <f t="shared" si="65"/>
        <v>0</v>
      </c>
      <c r="AW49">
        <f t="shared" si="66"/>
        <v>0</v>
      </c>
      <c r="AX49">
        <f t="shared" si="67"/>
        <v>0</v>
      </c>
      <c r="AY49">
        <f t="shared" si="68"/>
        <v>0</v>
      </c>
      <c r="AZ49">
        <f t="shared" si="69"/>
        <v>0</v>
      </c>
      <c r="BA49">
        <f t="shared" si="70"/>
        <v>0</v>
      </c>
      <c r="BB49">
        <f t="shared" si="71"/>
        <v>0</v>
      </c>
      <c r="BC49">
        <f t="shared" si="72"/>
        <v>0</v>
      </c>
      <c r="BD49">
        <f t="shared" si="73"/>
        <v>0</v>
      </c>
      <c r="BE49" s="22">
        <f t="shared" ref="BE49:BR49" si="86">BD49+LARGE($AO49:$BC49,BE$4)</f>
        <v>0</v>
      </c>
      <c r="BF49" s="22">
        <f t="shared" si="86"/>
        <v>0</v>
      </c>
      <c r="BG49" s="22">
        <f t="shared" si="86"/>
        <v>0</v>
      </c>
      <c r="BH49" s="22">
        <f t="shared" si="86"/>
        <v>0</v>
      </c>
      <c r="BI49" s="22">
        <f t="shared" si="86"/>
        <v>0</v>
      </c>
      <c r="BJ49" s="22">
        <f t="shared" si="86"/>
        <v>0</v>
      </c>
      <c r="BK49" s="22">
        <f t="shared" si="86"/>
        <v>0</v>
      </c>
      <c r="BL49" s="22">
        <f t="shared" si="86"/>
        <v>0</v>
      </c>
      <c r="BM49" s="22">
        <f t="shared" si="86"/>
        <v>0</v>
      </c>
      <c r="BN49" s="22">
        <f t="shared" si="86"/>
        <v>0</v>
      </c>
      <c r="BO49" s="22">
        <f t="shared" si="86"/>
        <v>0</v>
      </c>
      <c r="BP49" s="22">
        <f t="shared" si="86"/>
        <v>0</v>
      </c>
      <c r="BQ49" s="22">
        <f t="shared" si="86"/>
        <v>0</v>
      </c>
      <c r="BR49" s="22">
        <f t="shared" si="86"/>
        <v>0</v>
      </c>
    </row>
    <row r="50" spans="1:70" ht="16.5">
      <c r="A50" s="73" t="s">
        <v>676</v>
      </c>
      <c r="B50" s="61" t="str">
        <f>IF(ISNA(VLOOKUP(A50,'Licenciés Jeunes 2023'!A:C,3,0)),"",VLOOKUP(A50,'Licenciés Jeunes 2023'!A:C,3,0))</f>
        <v>CAHOUET</v>
      </c>
      <c r="C50" s="32" t="str">
        <f>IF(ISNA(VLOOKUP(A50,'Licenciés Jeunes 2023'!A:C,2,0)),"",VLOOKUP(A50,'Licenciés Jeunes 2023'!A:C,2,0))</f>
        <v>Lucile</v>
      </c>
      <c r="D50" s="32" t="str">
        <f>IF(ISNA(VLOOKUP(A50,'Licenciés Jeunes 2023'!A:F,6,0)),"",VLOOKUP(A50,'Licenciés Jeunes 2023'!A:F,6,0))</f>
        <v>SAINT LAURENT NOUAN TRIATHLON</v>
      </c>
      <c r="E50" s="6"/>
      <c r="F50" s="2">
        <f>IF(E$2="Bike &amp; Run",IF(ISNA(VLOOKUP(E50,Paramètres!$B$3:$C$56,2,FALSE)),0,VLOOKUP(E50,Paramètres!$B$3:$C$56,2,FALSE)*Paramètres!$K$3),IF(OR(E50="",OR($D50="",$D50="NL",$D50="HORS LIGUE")),0,VLOOKUP(IF(OR(E50="",OR($D50="",$D50="NL",$D50="HORS LIGUE")),"",COUNTIFS($D$5:$D$72,"&lt;&gt;"&amp;"",$D$5:$D$72,"&lt;&gt;"&amp;"NL",$D$5:$D$72,"&lt;&gt;"&amp;"HORS LIGUE",E$5:E$72,"&lt;"&amp;E50)+1),Paramètres!$B$3:$C$56,2,FALSE)*Paramètres!$K$3))</f>
        <v>0</v>
      </c>
      <c r="G50" s="4"/>
      <c r="H50" s="2">
        <f>IF(G$2="Bike &amp; Run",IF(ISNA(VLOOKUP(G50,Paramètres!$B$3:$C$56,2,FALSE)),0,VLOOKUP(G50,Paramètres!$B$3:$C$56,2,FALSE)*Paramètres!$K$4),IF(OR(G50="",OR($D50="",$D50="NL",$D50="HORS LIGUE")),0,VLOOKUP(IF(OR(G50="",OR($D50="",$D50="NL",$D50="HORS LIGUE")),"",COUNTIFS($D$5:$D$72,"&lt;&gt;"&amp;"",$D$5:$D$72,"&lt;&gt;"&amp;"NL",$D$5:$D$72,"&lt;&gt;"&amp;"HORS LIGUE",G$5:G$72,"&lt;"&amp;G50)+1),Paramètres!$B$3:$C$56,2,FALSE)*Paramètres!$K$4))</f>
        <v>0</v>
      </c>
      <c r="I50" s="36"/>
      <c r="J50" s="2">
        <f>IF(I$2="Bike &amp; Run",IF(ISNA(VLOOKUP(I50,Paramètres!$B$3:$C$56,2,FALSE)),0,VLOOKUP(I50,Paramètres!$B$3:$C$56,2,FALSE)*Paramètres!$K$5),IF(OR(I50="",OR($D50="",$D50="NL",$D50="HORS LIGUE")),0,VLOOKUP(IF(OR(I50="",OR($D50="",$D50="NL",$D50="HORS LIGUE")),"",COUNTIFS($D$5:$D$72,"&lt;&gt;"&amp;"",$D$5:$D$72,"&lt;&gt;"&amp;"NL",$D$5:$D$72,"&lt;&gt;"&amp;"HORS LIGUE",I$5:I$72,"&lt;"&amp;I50)+1),Paramètres!$B$3:$C$56,2,FALSE)*Paramètres!$K$5))</f>
        <v>0</v>
      </c>
      <c r="K50" s="4"/>
      <c r="L50" s="2">
        <f>IF(K$2="Bike &amp; Run",IF(ISNA(VLOOKUP(K50,Paramètres!$B$3:$C$56,2,FALSE)),0,VLOOKUP(K50,Paramètres!$B$3:$C$56,2,FALSE)*Paramètres!$K$6),IF(OR(K50="",OR($D50="",$D50="NL",$D50="HORS LIGUE")),0,VLOOKUP(IF(OR(K50="",OR($D50="",$D50="NL",$D50="HORS LIGUE")),"",COUNTIFS($D$5:$D$72,"&lt;&gt;"&amp;"",$D$5:$D$72,"&lt;&gt;"&amp;"NL",$D$5:$D$72,"&lt;&gt;"&amp;"HORS LIGUE",K$5:K$72,"&lt;"&amp;K50)+1),Paramètres!$B$3:$C$56,2,FALSE)*Paramètres!$K$6))</f>
        <v>0</v>
      </c>
      <c r="M50" s="4"/>
      <c r="N50" s="2">
        <f>IF(M$2="Bike &amp; Run",IF(ISNA(VLOOKUP(M50,Paramètres!$B$3:$C$56,2,FALSE)),0,VLOOKUP(M50,Paramètres!$B$3:$C$56,2,FALSE)*Paramètres!$K$7),IF(OR(M50="",OR($D50="",$D50="NL",$D50="HORS LIGUE")),0,VLOOKUP(IF(OR(M50="",OR($D50="",$D50="NL",$D50="HORS LIGUE")),"",COUNTIFS($D$5:$D$72,"&lt;&gt;"&amp;"",$D$5:$D$72,"&lt;&gt;"&amp;"NL",$D$5:$D$72,"&lt;&gt;"&amp;"HORS LIGUE",M$5:M$72,"&lt;"&amp;M50)+1),Paramètres!$B$3:$C$56,2,FALSE)*Paramètres!$K$7))</f>
        <v>0</v>
      </c>
      <c r="O50" s="46"/>
      <c r="P50" s="2">
        <f>IF(O$2="Bike &amp; Run",IF(ISNA(VLOOKUP(O50,Paramètres!$B$3:$C$56,2,FALSE)),0,VLOOKUP(O50,Paramètres!$B$3:$C$56,2,FALSE)*Paramètres!$K$8),IF(OR(O50="",OR($D50="",$D50="NL",$D50="HORS LIGUE")),0,VLOOKUP(IF(OR(O50="",OR($D50="",$D50="NL",$D50="HORS LIGUE")),"",COUNTIFS($D$5:$D$72,"&lt;&gt;"&amp;"",$D$5:$D$72,"&lt;&gt;"&amp;"NL",$D$5:$D$72,"&lt;&gt;"&amp;"HORS LIGUE",O$5:O$72,"&lt;"&amp;O50)+1),Paramètres!$B$3:$C$56,2,FALSE)*Paramètres!$K$8))</f>
        <v>0</v>
      </c>
      <c r="Q50" s="46"/>
      <c r="R50" s="2">
        <f>IF(Q$2="Bike &amp; Run",IF(ISNA(VLOOKUP(Q50,Paramètres!$B$3:$C$56,2,FALSE)),0,VLOOKUP(Q50,Paramètres!$B$3:$C$56,2,FALSE)*Paramètres!$K$9),IF(OR(Q50="",OR($D50="",$D50="NL",$D50="HORS LIGUE")),0,VLOOKUP(IF(OR(Q50="",OR($D50="",$D50="NL",$D50="HORS LIGUE")),"",COUNTIFS($D$5:$D$72,"&lt;&gt;"&amp;"",$D$5:$D$72,"&lt;&gt;"&amp;"NL",$D$5:$D$72,"&lt;&gt;"&amp;"HORS LIGUE",Q$5:Q$72,"&lt;"&amp;Q50)+1),Paramètres!$B$3:$C$56,2,FALSE)*Paramètres!$K$9))</f>
        <v>0</v>
      </c>
      <c r="S50" s="46"/>
      <c r="T50" s="2">
        <f>IF(S$2="Bike &amp; Run",IF(ISNA(VLOOKUP(S50,Paramètres!$B$3:$C$56,2,FALSE)),0,VLOOKUP(S50,Paramètres!$B$3:$C$56,2,FALSE)*Paramètres!$K$10),IF(OR(S50="",OR($D50="",$D50="NL",$D50="HORS LIGUE")),0,VLOOKUP(IF(OR(S50="",OR($D50="",$D50="NL",$D50="HORS LIGUE")),"",COUNTIFS($D$5:$D$72,"&lt;&gt;"&amp;"",$D$5:$D$72,"&lt;&gt;"&amp;"NL",$D$5:$D$72,"&lt;&gt;"&amp;"HORS LIGUE",S$5:S$72,"&lt;"&amp;S50)+1),Paramètres!$B$3:$C$56,2,FALSE)*Paramètres!$K$10))</f>
        <v>0</v>
      </c>
      <c r="U50" s="46"/>
      <c r="V50" s="2">
        <f>IF(U$2="Bike &amp; Run",IF(ISNA(VLOOKUP(U50,Paramètres!$B$3:$C$56,2,FALSE)),0,VLOOKUP(U50,Paramètres!$B$3:$C$56,2,FALSE)*Paramètres!$K$11),IF(OR(U50="",OR($D50="",$D50="NL",$D50="HORS LIGUE")),0,VLOOKUP(IF(OR(U50="",OR($D50="",$D50="NL",$D50="HORS LIGUE")),"",COUNTIFS($D$5:$D$72,"&lt;&gt;"&amp;"",$D$5:$D$72,"&lt;&gt;"&amp;"NL",$D$5:$D$72,"&lt;&gt;"&amp;"HORS LIGUE",U$5:U$72,"&lt;"&amp;U50)+1),Paramètres!$B$3:$C$56,2,FALSE)*Paramètres!$K$11))</f>
        <v>0</v>
      </c>
      <c r="W50" s="46"/>
      <c r="X50" s="2">
        <f>IF(W$2="Bike &amp; Run",IF(ISNA(VLOOKUP(W50,Paramètres!$B$3:$C$56,2,FALSE)),0,VLOOKUP(W50,Paramètres!$B$3:$C$56,2,FALSE)*Paramètres!$K$12),IF(OR(W50="",OR($D50="",$D50="NL",$D50="HORS LIGUE")),0,VLOOKUP(IF(OR(W50="",OR($D50="",$D50="NL",$D50="HORS LIGUE")),"",COUNTIFS($D$5:$D$72,"&lt;&gt;"&amp;"",$D$5:$D$72,"&lt;&gt;"&amp;"NL",$D$5:$D$72,"&lt;&gt;"&amp;"HORS LIGUE",W$5:W$72,"&lt;"&amp;W50)+1),Paramètres!$B$3:$C$56,2,FALSE)*Paramètres!$K$12))</f>
        <v>0</v>
      </c>
      <c r="Y50" s="46"/>
      <c r="Z50" s="2">
        <f>IF(Y$2="Bike &amp; Run",IF(ISNA(VLOOKUP(Y50,Paramètres!$B$3:$C$56,2,FALSE)),0,VLOOKUP(Y50,Paramètres!$B$3:$C$56,2,FALSE)*Paramètres!$K$13),IF(OR(Y50="",OR($D50="",$D50="NL",$D50="HORS LIGUE")),0,VLOOKUP(IF(OR(Y50="",OR($D50="",$D50="NL",$D50="HORS LIGUE")),"",COUNTIFS($D$5:$D$72,"&lt;&gt;"&amp;"",$D$5:$D$72,"&lt;&gt;"&amp;"NL",$D$5:$D$72,"&lt;&gt;"&amp;"HORS LIGUE",Y$5:Y$72,"&lt;"&amp;Y50)+1),Paramètres!$B$3:$C$56,2,FALSE)*Paramètres!$K$13))</f>
        <v>0</v>
      </c>
      <c r="AA50" s="46"/>
      <c r="AB50" s="2">
        <f>IF(AA$2="Bike &amp; Run",IF(ISNA(VLOOKUP(AA50,Paramètres!$B$3:$C$56,2,FALSE)),0,VLOOKUP(AA50,Paramètres!$B$3:$C$56,2,FALSE)*Paramètres!$K$14),IF(OR(AA50="",OR($D50="",$D50="NL",$D50="HORS LIGUE")),0,VLOOKUP(IF(OR(AA50="",OR($D50="",$D50="NL",$D50="HORS LIGUE")),"",COUNTIFS($D$5:$D$72,"&lt;&gt;"&amp;"",$D$5:$D$72,"&lt;&gt;"&amp;"NL",$D$5:$D$72,"&lt;&gt;"&amp;"HORS LIGUE",AA$5:AA$72,"&lt;"&amp;AA50)+1),Paramètres!$B$3:$C$56,2,FALSE)*Paramètres!$K$14))</f>
        <v>0</v>
      </c>
      <c r="AC50" s="46"/>
      <c r="AD50" s="2">
        <f>IF(AC$2="Bike &amp; Run",IF(ISNA(VLOOKUP(AC50,Paramètres!$B$3:$C$56,2,FALSE)),0,VLOOKUP(AC50,Paramètres!$B$3:$C$56,2,FALSE)*Paramètres!$K$15),IF(OR(AC50="",OR($D50="",$D50="NL",$D50="HORS LIGUE")),0,VLOOKUP(IF(OR(AC50="",OR($D50="",$D50="NL",$D50="HORS LIGUE")),"",COUNTIFS($D$5:$D$72,"&lt;&gt;"&amp;"",$D$5:$D$72,"&lt;&gt;"&amp;"NL",$D$5:$D$72,"&lt;&gt;"&amp;"HORS LIGUE",AC$5:AC$72,"&lt;"&amp;AC50)+1),Paramètres!$B$3:$C$56,2,FALSE)*Paramètres!$K$15))</f>
        <v>0</v>
      </c>
      <c r="AE50" s="46"/>
      <c r="AF50" s="2">
        <f>IF(AE$2="Bike &amp; Run",IF(ISNA(VLOOKUP(AE50,Paramètres!$B$3:$C$56,2,FALSE)),0,VLOOKUP(AE50,Paramètres!$B$3:$C$56,2,FALSE)*Paramètres!$K$16),IF(OR(AE50="",OR($D50="",$D50="NL",$D50="HORS LIGUE")),0,VLOOKUP(IF(OR(AE50="",OR($D50="",$D50="NL",$D50="HORS LIGUE")),"",COUNTIFS($D$5:$D$72,"&lt;&gt;"&amp;"",$D$5:$D$72,"&lt;&gt;"&amp;"NL",$D$5:$D$72,"&lt;&gt;"&amp;"HORS LIGUE",AE$5:AE$72,"&lt;"&amp;AE50)+1),Paramètres!$B$3:$C$56,2,FALSE)*Paramètres!$K$16))</f>
        <v>0</v>
      </c>
      <c r="AG50" s="46"/>
      <c r="AH50" s="2">
        <f>IF(AG$2="Bike &amp; Run",IF(ISNA(VLOOKUP(AG50,Paramètres!$B$3:$C$56,2,FALSE)),0,VLOOKUP(AG50,Paramètres!$B$3:$C$56,2,FALSE)*Paramètres!$K$17),IF(OR(AG50="",OR($D50="",$D50="NL",$D50="HORS LIGUE")),0,VLOOKUP(IF(OR(AG50="",OR($D50="",$D50="NL",$D50="HORS LIGUE")),"",COUNTIFS($D$5:$D$72,"&lt;&gt;"&amp;"",$D$5:$D$72,"&lt;&gt;"&amp;"NL",$D$5:$D$72,"&lt;&gt;"&amp;"HORS LIGUE",AG$5:AG$72,"&lt;"&amp;AG50)+1),Paramètres!$B$3:$C$56,2,FALSE)*Paramètres!$K$17))</f>
        <v>0</v>
      </c>
      <c r="AI50" s="40">
        <f t="shared" si="53"/>
        <v>0</v>
      </c>
      <c r="AJ50" s="3" t="str">
        <f t="shared" si="54"/>
        <v/>
      </c>
      <c r="AK50" s="5">
        <f t="shared" si="55"/>
        <v>0</v>
      </c>
      <c r="AL50" s="41">
        <f t="shared" si="56"/>
        <v>0</v>
      </c>
      <c r="AM50" s="33" t="str">
        <f t="shared" si="57"/>
        <v/>
      </c>
      <c r="AO50" s="22">
        <f t="shared" si="58"/>
        <v>0</v>
      </c>
      <c r="AP50">
        <f t="shared" si="59"/>
        <v>0</v>
      </c>
      <c r="AQ50">
        <f t="shared" si="60"/>
        <v>0</v>
      </c>
      <c r="AR50">
        <f t="shared" si="61"/>
        <v>0</v>
      </c>
      <c r="AS50">
        <f t="shared" si="62"/>
        <v>0</v>
      </c>
      <c r="AT50">
        <f t="shared" si="63"/>
        <v>0</v>
      </c>
      <c r="AU50">
        <f t="shared" si="64"/>
        <v>0</v>
      </c>
      <c r="AV50">
        <f t="shared" si="65"/>
        <v>0</v>
      </c>
      <c r="AW50">
        <f t="shared" si="66"/>
        <v>0</v>
      </c>
      <c r="AX50">
        <f t="shared" si="67"/>
        <v>0</v>
      </c>
      <c r="AY50">
        <f t="shared" si="68"/>
        <v>0</v>
      </c>
      <c r="AZ50">
        <f t="shared" si="69"/>
        <v>0</v>
      </c>
      <c r="BA50">
        <f t="shared" si="70"/>
        <v>0</v>
      </c>
      <c r="BB50">
        <f t="shared" si="71"/>
        <v>0</v>
      </c>
      <c r="BC50">
        <f t="shared" si="72"/>
        <v>0</v>
      </c>
      <c r="BD50">
        <f t="shared" si="73"/>
        <v>0</v>
      </c>
      <c r="BE50" s="22">
        <f t="shared" ref="BE50:BR50" si="87">BD50+LARGE($AO50:$BC50,BE$4)</f>
        <v>0</v>
      </c>
      <c r="BF50" s="22">
        <f t="shared" si="87"/>
        <v>0</v>
      </c>
      <c r="BG50" s="22">
        <f t="shared" si="87"/>
        <v>0</v>
      </c>
      <c r="BH50" s="22">
        <f t="shared" si="87"/>
        <v>0</v>
      </c>
      <c r="BI50" s="22">
        <f t="shared" si="87"/>
        <v>0</v>
      </c>
      <c r="BJ50" s="22">
        <f t="shared" si="87"/>
        <v>0</v>
      </c>
      <c r="BK50" s="22">
        <f t="shared" si="87"/>
        <v>0</v>
      </c>
      <c r="BL50" s="22">
        <f t="shared" si="87"/>
        <v>0</v>
      </c>
      <c r="BM50" s="22">
        <f t="shared" si="87"/>
        <v>0</v>
      </c>
      <c r="BN50" s="22">
        <f t="shared" si="87"/>
        <v>0</v>
      </c>
      <c r="BO50" s="22">
        <f t="shared" si="87"/>
        <v>0</v>
      </c>
      <c r="BP50" s="22">
        <f t="shared" si="87"/>
        <v>0</v>
      </c>
      <c r="BQ50" s="22">
        <f t="shared" si="87"/>
        <v>0</v>
      </c>
      <c r="BR50" s="22">
        <f t="shared" si="87"/>
        <v>0</v>
      </c>
    </row>
    <row r="51" spans="1:70" ht="16.5">
      <c r="A51" s="73" t="s">
        <v>995</v>
      </c>
      <c r="B51" s="61" t="str">
        <f>IF(ISNA(VLOOKUP(A51,'Licenciés Jeunes 2023'!A:C,3,0)),"",VLOOKUP(A51,'Licenciés Jeunes 2023'!A:C,3,0))</f>
        <v>ROBERT</v>
      </c>
      <c r="C51" s="32" t="str">
        <f>IF(ISNA(VLOOKUP(A51,'Licenciés Jeunes 2023'!A:C,2,0)),"",VLOOKUP(A51,'Licenciés Jeunes 2023'!A:C,2,0))</f>
        <v>Manon</v>
      </c>
      <c r="D51" s="32" t="str">
        <f>IF(ISNA(VLOOKUP(A51,'Licenciés Jeunes 2023'!A:F,6,0)),"",VLOOKUP(A51,'Licenciés Jeunes 2023'!A:F,6,0))</f>
        <v>SAINT LAURENT NOUAN TRIATHLON</v>
      </c>
      <c r="E51" s="6"/>
      <c r="F51" s="2">
        <f>IF(E$2="Bike &amp; Run",IF(ISNA(VLOOKUP(E51,Paramètres!$B$3:$C$56,2,FALSE)),0,VLOOKUP(E51,Paramètres!$B$3:$C$56,2,FALSE)*Paramètres!$K$3),IF(OR(E51="",OR($D51="",$D51="NL",$D51="HORS LIGUE")),0,VLOOKUP(IF(OR(E51="",OR($D51="",$D51="NL",$D51="HORS LIGUE")),"",COUNTIFS($D$5:$D$72,"&lt;&gt;"&amp;"",$D$5:$D$72,"&lt;&gt;"&amp;"NL",$D$5:$D$72,"&lt;&gt;"&amp;"HORS LIGUE",E$5:E$72,"&lt;"&amp;E51)+1),Paramètres!$B$3:$C$56,2,FALSE)*Paramètres!$K$3))</f>
        <v>0</v>
      </c>
      <c r="G51" s="4"/>
      <c r="H51" s="2">
        <f>IF(G$2="Bike &amp; Run",IF(ISNA(VLOOKUP(G51,Paramètres!$B$3:$C$56,2,FALSE)),0,VLOOKUP(G51,Paramètres!$B$3:$C$56,2,FALSE)*Paramètres!$K$4),IF(OR(G51="",OR($D51="",$D51="NL",$D51="HORS LIGUE")),0,VLOOKUP(IF(OR(G51="",OR($D51="",$D51="NL",$D51="HORS LIGUE")),"",COUNTIFS($D$5:$D$72,"&lt;&gt;"&amp;"",$D$5:$D$72,"&lt;&gt;"&amp;"NL",$D$5:$D$72,"&lt;&gt;"&amp;"HORS LIGUE",G$5:G$72,"&lt;"&amp;G51)+1),Paramètres!$B$3:$C$56,2,FALSE)*Paramètres!$K$4))</f>
        <v>0</v>
      </c>
      <c r="I51" s="36"/>
      <c r="J51" s="2">
        <f>IF(I$2="Bike &amp; Run",IF(ISNA(VLOOKUP(I51,Paramètres!$B$3:$C$56,2,FALSE)),0,VLOOKUP(I51,Paramètres!$B$3:$C$56,2,FALSE)*Paramètres!$K$5),IF(OR(I51="",OR($D51="",$D51="NL",$D51="HORS LIGUE")),0,VLOOKUP(IF(OR(I51="",OR($D51="",$D51="NL",$D51="HORS LIGUE")),"",COUNTIFS($D$5:$D$72,"&lt;&gt;"&amp;"",$D$5:$D$72,"&lt;&gt;"&amp;"NL",$D$5:$D$72,"&lt;&gt;"&amp;"HORS LIGUE",I$5:I$72,"&lt;"&amp;I51)+1),Paramètres!$B$3:$C$56,2,FALSE)*Paramètres!$K$5))</f>
        <v>0</v>
      </c>
      <c r="K51" s="4"/>
      <c r="L51" s="2">
        <f>IF(K$2="Bike &amp; Run",IF(ISNA(VLOOKUP(K51,Paramètres!$B$3:$C$56,2,FALSE)),0,VLOOKUP(K51,Paramètres!$B$3:$C$56,2,FALSE)*Paramètres!$K$6),IF(OR(K51="",OR($D51="",$D51="NL",$D51="HORS LIGUE")),0,VLOOKUP(IF(OR(K51="",OR($D51="",$D51="NL",$D51="HORS LIGUE")),"",COUNTIFS($D$5:$D$72,"&lt;&gt;"&amp;"",$D$5:$D$72,"&lt;&gt;"&amp;"NL",$D$5:$D$72,"&lt;&gt;"&amp;"HORS LIGUE",K$5:K$72,"&lt;"&amp;K51)+1),Paramètres!$B$3:$C$56,2,FALSE)*Paramètres!$K$6))</f>
        <v>0</v>
      </c>
      <c r="M51" s="4"/>
      <c r="N51" s="2">
        <f>IF(M$2="Bike &amp; Run",IF(ISNA(VLOOKUP(M51,Paramètres!$B$3:$C$56,2,FALSE)),0,VLOOKUP(M51,Paramètres!$B$3:$C$56,2,FALSE)*Paramètres!$K$7),IF(OR(M51="",OR($D51="",$D51="NL",$D51="HORS LIGUE")),0,VLOOKUP(IF(OR(M51="",OR($D51="",$D51="NL",$D51="HORS LIGUE")),"",COUNTIFS($D$5:$D$72,"&lt;&gt;"&amp;"",$D$5:$D$72,"&lt;&gt;"&amp;"NL",$D$5:$D$72,"&lt;&gt;"&amp;"HORS LIGUE",M$5:M$72,"&lt;"&amp;M51)+1),Paramètres!$B$3:$C$56,2,FALSE)*Paramètres!$K$7))</f>
        <v>0</v>
      </c>
      <c r="O51" s="46"/>
      <c r="P51" s="2">
        <f>IF(O$2="Bike &amp; Run",IF(ISNA(VLOOKUP(O51,Paramètres!$B$3:$C$56,2,FALSE)),0,VLOOKUP(O51,Paramètres!$B$3:$C$56,2,FALSE)*Paramètres!$K$8),IF(OR(O51="",OR($D51="",$D51="NL",$D51="HORS LIGUE")),0,VLOOKUP(IF(OR(O51="",OR($D51="",$D51="NL",$D51="HORS LIGUE")),"",COUNTIFS($D$5:$D$72,"&lt;&gt;"&amp;"",$D$5:$D$72,"&lt;&gt;"&amp;"NL",$D$5:$D$72,"&lt;&gt;"&amp;"HORS LIGUE",O$5:O$72,"&lt;"&amp;O51)+1),Paramètres!$B$3:$C$56,2,FALSE)*Paramètres!$K$8))</f>
        <v>0</v>
      </c>
      <c r="Q51" s="46"/>
      <c r="R51" s="2">
        <f>IF(Q$2="Bike &amp; Run",IF(ISNA(VLOOKUP(Q51,Paramètres!$B$3:$C$56,2,FALSE)),0,VLOOKUP(Q51,Paramètres!$B$3:$C$56,2,FALSE)*Paramètres!$K$9),IF(OR(Q51="",OR($D51="",$D51="NL",$D51="HORS LIGUE")),0,VLOOKUP(IF(OR(Q51="",OR($D51="",$D51="NL",$D51="HORS LIGUE")),"",COUNTIFS($D$5:$D$72,"&lt;&gt;"&amp;"",$D$5:$D$72,"&lt;&gt;"&amp;"NL",$D$5:$D$72,"&lt;&gt;"&amp;"HORS LIGUE",Q$5:Q$72,"&lt;"&amp;Q51)+1),Paramètres!$B$3:$C$56,2,FALSE)*Paramètres!$K$9))</f>
        <v>0</v>
      </c>
      <c r="S51" s="46"/>
      <c r="T51" s="2">
        <f>IF(S$2="Bike &amp; Run",IF(ISNA(VLOOKUP(S51,Paramètres!$B$3:$C$56,2,FALSE)),0,VLOOKUP(S51,Paramètres!$B$3:$C$56,2,FALSE)*Paramètres!$K$10),IF(OR(S51="",OR($D51="",$D51="NL",$D51="HORS LIGUE")),0,VLOOKUP(IF(OR(S51="",OR($D51="",$D51="NL",$D51="HORS LIGUE")),"",COUNTIFS($D$5:$D$72,"&lt;&gt;"&amp;"",$D$5:$D$72,"&lt;&gt;"&amp;"NL",$D$5:$D$72,"&lt;&gt;"&amp;"HORS LIGUE",S$5:S$72,"&lt;"&amp;S51)+1),Paramètres!$B$3:$C$56,2,FALSE)*Paramètres!$K$10))</f>
        <v>0</v>
      </c>
      <c r="U51" s="46"/>
      <c r="V51" s="2">
        <f>IF(U$2="Bike &amp; Run",IF(ISNA(VLOOKUP(U51,Paramètres!$B$3:$C$56,2,FALSE)),0,VLOOKUP(U51,Paramètres!$B$3:$C$56,2,FALSE)*Paramètres!$K$11),IF(OR(U51="",OR($D51="",$D51="NL",$D51="HORS LIGUE")),0,VLOOKUP(IF(OR(U51="",OR($D51="",$D51="NL",$D51="HORS LIGUE")),"",COUNTIFS($D$5:$D$72,"&lt;&gt;"&amp;"",$D$5:$D$72,"&lt;&gt;"&amp;"NL",$D$5:$D$72,"&lt;&gt;"&amp;"HORS LIGUE",U$5:U$72,"&lt;"&amp;U51)+1),Paramètres!$B$3:$C$56,2,FALSE)*Paramètres!$K$11))</f>
        <v>0</v>
      </c>
      <c r="W51" s="46"/>
      <c r="X51" s="2">
        <f>IF(W$2="Bike &amp; Run",IF(ISNA(VLOOKUP(W51,Paramètres!$B$3:$C$56,2,FALSE)),0,VLOOKUP(W51,Paramètres!$B$3:$C$56,2,FALSE)*Paramètres!$K$12),IF(OR(W51="",OR($D51="",$D51="NL",$D51="HORS LIGUE")),0,VLOOKUP(IF(OR(W51="",OR($D51="",$D51="NL",$D51="HORS LIGUE")),"",COUNTIFS($D$5:$D$72,"&lt;&gt;"&amp;"",$D$5:$D$72,"&lt;&gt;"&amp;"NL",$D$5:$D$72,"&lt;&gt;"&amp;"HORS LIGUE",W$5:W$72,"&lt;"&amp;W51)+1),Paramètres!$B$3:$C$56,2,FALSE)*Paramètres!$K$12))</f>
        <v>0</v>
      </c>
      <c r="Y51" s="46"/>
      <c r="Z51" s="2">
        <f>IF(Y$2="Bike &amp; Run",IF(ISNA(VLOOKUP(Y51,Paramètres!$B$3:$C$56,2,FALSE)),0,VLOOKUP(Y51,Paramètres!$B$3:$C$56,2,FALSE)*Paramètres!$K$13),IF(OR(Y51="",OR($D51="",$D51="NL",$D51="HORS LIGUE")),0,VLOOKUP(IF(OR(Y51="",OR($D51="",$D51="NL",$D51="HORS LIGUE")),"",COUNTIFS($D$5:$D$72,"&lt;&gt;"&amp;"",$D$5:$D$72,"&lt;&gt;"&amp;"NL",$D$5:$D$72,"&lt;&gt;"&amp;"HORS LIGUE",Y$5:Y$72,"&lt;"&amp;Y51)+1),Paramètres!$B$3:$C$56,2,FALSE)*Paramètres!$K$13))</f>
        <v>0</v>
      </c>
      <c r="AA51" s="46"/>
      <c r="AB51" s="2">
        <f>IF(AA$2="Bike &amp; Run",IF(ISNA(VLOOKUP(AA51,Paramètres!$B$3:$C$56,2,FALSE)),0,VLOOKUP(AA51,Paramètres!$B$3:$C$56,2,FALSE)*Paramètres!$K$14),IF(OR(AA51="",OR($D51="",$D51="NL",$D51="HORS LIGUE")),0,VLOOKUP(IF(OR(AA51="",OR($D51="",$D51="NL",$D51="HORS LIGUE")),"",COUNTIFS($D$5:$D$72,"&lt;&gt;"&amp;"",$D$5:$D$72,"&lt;&gt;"&amp;"NL",$D$5:$D$72,"&lt;&gt;"&amp;"HORS LIGUE",AA$5:AA$72,"&lt;"&amp;AA51)+1),Paramètres!$B$3:$C$56,2,FALSE)*Paramètres!$K$14))</f>
        <v>0</v>
      </c>
      <c r="AC51" s="46"/>
      <c r="AD51" s="2">
        <f>IF(AC$2="Bike &amp; Run",IF(ISNA(VLOOKUP(AC51,Paramètres!$B$3:$C$56,2,FALSE)),0,VLOOKUP(AC51,Paramètres!$B$3:$C$56,2,FALSE)*Paramètres!$K$15),IF(OR(AC51="",OR($D51="",$D51="NL",$D51="HORS LIGUE")),0,VLOOKUP(IF(OR(AC51="",OR($D51="",$D51="NL",$D51="HORS LIGUE")),"",COUNTIFS($D$5:$D$72,"&lt;&gt;"&amp;"",$D$5:$D$72,"&lt;&gt;"&amp;"NL",$D$5:$D$72,"&lt;&gt;"&amp;"HORS LIGUE",AC$5:AC$72,"&lt;"&amp;AC51)+1),Paramètres!$B$3:$C$56,2,FALSE)*Paramètres!$K$15))</f>
        <v>0</v>
      </c>
      <c r="AE51" s="46"/>
      <c r="AF51" s="2">
        <f>IF(AE$2="Bike &amp; Run",IF(ISNA(VLOOKUP(AE51,Paramètres!$B$3:$C$56,2,FALSE)),0,VLOOKUP(AE51,Paramètres!$B$3:$C$56,2,FALSE)*Paramètres!$K$16),IF(OR(AE51="",OR($D51="",$D51="NL",$D51="HORS LIGUE")),0,VLOOKUP(IF(OR(AE51="",OR($D51="",$D51="NL",$D51="HORS LIGUE")),"",COUNTIFS($D$5:$D$72,"&lt;&gt;"&amp;"",$D$5:$D$72,"&lt;&gt;"&amp;"NL",$D$5:$D$72,"&lt;&gt;"&amp;"HORS LIGUE",AE$5:AE$72,"&lt;"&amp;AE51)+1),Paramètres!$B$3:$C$56,2,FALSE)*Paramètres!$K$16))</f>
        <v>0</v>
      </c>
      <c r="AG51" s="46"/>
      <c r="AH51" s="2">
        <f>IF(AG$2="Bike &amp; Run",IF(ISNA(VLOOKUP(AG51,Paramètres!$B$3:$C$56,2,FALSE)),0,VLOOKUP(AG51,Paramètres!$B$3:$C$56,2,FALSE)*Paramètres!$K$17),IF(OR(AG51="",OR($D51="",$D51="NL",$D51="HORS LIGUE")),0,VLOOKUP(IF(OR(AG51="",OR($D51="",$D51="NL",$D51="HORS LIGUE")),"",COUNTIFS($D$5:$D$72,"&lt;&gt;"&amp;"",$D$5:$D$72,"&lt;&gt;"&amp;"NL",$D$5:$D$72,"&lt;&gt;"&amp;"HORS LIGUE",AG$5:AG$72,"&lt;"&amp;AG51)+1),Paramètres!$B$3:$C$56,2,FALSE)*Paramètres!$K$17))</f>
        <v>0</v>
      </c>
      <c r="AI51" s="40">
        <f t="shared" si="53"/>
        <v>0</v>
      </c>
      <c r="AJ51" s="3" t="str">
        <f t="shared" si="54"/>
        <v/>
      </c>
      <c r="AK51" s="5">
        <f t="shared" si="55"/>
        <v>0</v>
      </c>
      <c r="AL51" s="41">
        <f t="shared" si="56"/>
        <v>0</v>
      </c>
      <c r="AM51" s="33" t="str">
        <f t="shared" si="57"/>
        <v/>
      </c>
      <c r="AO51" s="22">
        <f t="shared" si="58"/>
        <v>0</v>
      </c>
      <c r="AP51">
        <f t="shared" si="59"/>
        <v>0</v>
      </c>
      <c r="AQ51">
        <f t="shared" si="60"/>
        <v>0</v>
      </c>
      <c r="AR51">
        <f t="shared" si="61"/>
        <v>0</v>
      </c>
      <c r="AS51">
        <f t="shared" si="62"/>
        <v>0</v>
      </c>
      <c r="AT51">
        <f t="shared" si="63"/>
        <v>0</v>
      </c>
      <c r="AU51">
        <f t="shared" si="64"/>
        <v>0</v>
      </c>
      <c r="AV51">
        <f t="shared" si="65"/>
        <v>0</v>
      </c>
      <c r="AW51">
        <f t="shared" si="66"/>
        <v>0</v>
      </c>
      <c r="AX51">
        <f t="shared" si="67"/>
        <v>0</v>
      </c>
      <c r="AY51">
        <f t="shared" si="68"/>
        <v>0</v>
      </c>
      <c r="AZ51">
        <f t="shared" si="69"/>
        <v>0</v>
      </c>
      <c r="BA51">
        <f t="shared" si="70"/>
        <v>0</v>
      </c>
      <c r="BB51">
        <f t="shared" si="71"/>
        <v>0</v>
      </c>
      <c r="BC51">
        <f t="shared" si="72"/>
        <v>0</v>
      </c>
      <c r="BD51">
        <f t="shared" si="73"/>
        <v>0</v>
      </c>
      <c r="BE51" s="22">
        <f t="shared" ref="BE51:BR51" si="88">BD51+LARGE($AO51:$BC51,BE$4)</f>
        <v>0</v>
      </c>
      <c r="BF51" s="22">
        <f t="shared" si="88"/>
        <v>0</v>
      </c>
      <c r="BG51" s="22">
        <f t="shared" si="88"/>
        <v>0</v>
      </c>
      <c r="BH51" s="22">
        <f t="shared" si="88"/>
        <v>0</v>
      </c>
      <c r="BI51" s="22">
        <f t="shared" si="88"/>
        <v>0</v>
      </c>
      <c r="BJ51" s="22">
        <f t="shared" si="88"/>
        <v>0</v>
      </c>
      <c r="BK51" s="22">
        <f t="shared" si="88"/>
        <v>0</v>
      </c>
      <c r="BL51" s="22">
        <f t="shared" si="88"/>
        <v>0</v>
      </c>
      <c r="BM51" s="22">
        <f t="shared" si="88"/>
        <v>0</v>
      </c>
      <c r="BN51" s="22">
        <f t="shared" si="88"/>
        <v>0</v>
      </c>
      <c r="BO51" s="22">
        <f t="shared" si="88"/>
        <v>0</v>
      </c>
      <c r="BP51" s="22">
        <f t="shared" si="88"/>
        <v>0</v>
      </c>
      <c r="BQ51" s="22">
        <f t="shared" si="88"/>
        <v>0</v>
      </c>
      <c r="BR51" s="22">
        <f t="shared" si="88"/>
        <v>0</v>
      </c>
    </row>
    <row r="52" spans="1:70" ht="16.5">
      <c r="A52" s="73" t="s">
        <v>810</v>
      </c>
      <c r="B52" s="61" t="str">
        <f>IF(ISNA(VLOOKUP(A52,'Licenciés Jeunes 2023'!A:C,3,0)),"",VLOOKUP(A52,'Licenciés Jeunes 2023'!A:C,3,0))</f>
        <v>AUVRAY</v>
      </c>
      <c r="C52" s="32" t="str">
        <f>IF(ISNA(VLOOKUP(A52,'Licenciés Jeunes 2023'!A:C,2,0)),"",VLOOKUP(A52,'Licenciés Jeunes 2023'!A:C,2,0))</f>
        <v>Lilou</v>
      </c>
      <c r="D52" s="32" t="str">
        <f>IF(ISNA(VLOOKUP(A52,'Licenciés Jeunes 2023'!A:F,6,0)),"",VLOOKUP(A52,'Licenciés Jeunes 2023'!A:F,6,0))</f>
        <v>C CHARTRES METROPOLE TRIATHLON</v>
      </c>
      <c r="E52" s="6"/>
      <c r="F52" s="2">
        <f>IF(E$2="Bike &amp; Run",IF(ISNA(VLOOKUP(E52,Paramètres!$B$3:$C$56,2,FALSE)),0,VLOOKUP(E52,Paramètres!$B$3:$C$56,2,FALSE)*Paramètres!$K$3),IF(OR(E52="",OR($D52="",$D52="NL",$D52="HORS LIGUE")),0,VLOOKUP(IF(OR(E52="",OR($D52="",$D52="NL",$D52="HORS LIGUE")),"",COUNTIFS($D$5:$D$72,"&lt;&gt;"&amp;"",$D$5:$D$72,"&lt;&gt;"&amp;"NL",$D$5:$D$72,"&lt;&gt;"&amp;"HORS LIGUE",E$5:E$72,"&lt;"&amp;E52)+1),Paramètres!$B$3:$C$56,2,FALSE)*Paramètres!$K$3))</f>
        <v>0</v>
      </c>
      <c r="G52" s="4"/>
      <c r="H52" s="2">
        <f>IF(G$2="Bike &amp; Run",IF(ISNA(VLOOKUP(G52,Paramètres!$B$3:$C$56,2,FALSE)),0,VLOOKUP(G52,Paramètres!$B$3:$C$56,2,FALSE)*Paramètres!$K$4),IF(OR(G52="",OR($D52="",$D52="NL",$D52="HORS LIGUE")),0,VLOOKUP(IF(OR(G52="",OR($D52="",$D52="NL",$D52="HORS LIGUE")),"",COUNTIFS($D$5:$D$72,"&lt;&gt;"&amp;"",$D$5:$D$72,"&lt;&gt;"&amp;"NL",$D$5:$D$72,"&lt;&gt;"&amp;"HORS LIGUE",G$5:G$72,"&lt;"&amp;G52)+1),Paramètres!$B$3:$C$56,2,FALSE)*Paramètres!$K$4))</f>
        <v>0</v>
      </c>
      <c r="I52" s="36"/>
      <c r="J52" s="2">
        <f>IF(I$2="Bike &amp; Run",IF(ISNA(VLOOKUP(I52,Paramètres!$B$3:$C$56,2,FALSE)),0,VLOOKUP(I52,Paramètres!$B$3:$C$56,2,FALSE)*Paramètres!$K$5),IF(OR(I52="",OR($D52="",$D52="NL",$D52="HORS LIGUE")),0,VLOOKUP(IF(OR(I52="",OR($D52="",$D52="NL",$D52="HORS LIGUE")),"",COUNTIFS($D$5:$D$72,"&lt;&gt;"&amp;"",$D$5:$D$72,"&lt;&gt;"&amp;"NL",$D$5:$D$72,"&lt;&gt;"&amp;"HORS LIGUE",I$5:I$72,"&lt;"&amp;I52)+1),Paramètres!$B$3:$C$56,2,FALSE)*Paramètres!$K$5))</f>
        <v>0</v>
      </c>
      <c r="K52" s="4"/>
      <c r="L52" s="2">
        <f>IF(K$2="Bike &amp; Run",IF(ISNA(VLOOKUP(K52,Paramètres!$B$3:$C$56,2,FALSE)),0,VLOOKUP(K52,Paramètres!$B$3:$C$56,2,FALSE)*Paramètres!$K$6),IF(OR(K52="",OR($D52="",$D52="NL",$D52="HORS LIGUE")),0,VLOOKUP(IF(OR(K52="",OR($D52="",$D52="NL",$D52="HORS LIGUE")),"",COUNTIFS($D$5:$D$72,"&lt;&gt;"&amp;"",$D$5:$D$72,"&lt;&gt;"&amp;"NL",$D$5:$D$72,"&lt;&gt;"&amp;"HORS LIGUE",K$5:K$72,"&lt;"&amp;K52)+1),Paramètres!$B$3:$C$56,2,FALSE)*Paramètres!$K$6))</f>
        <v>0</v>
      </c>
      <c r="M52" s="4"/>
      <c r="N52" s="2">
        <f>IF(M$2="Bike &amp; Run",IF(ISNA(VLOOKUP(M52,Paramètres!$B$3:$C$56,2,FALSE)),0,VLOOKUP(M52,Paramètres!$B$3:$C$56,2,FALSE)*Paramètres!$K$7),IF(OR(M52="",OR($D52="",$D52="NL",$D52="HORS LIGUE")),0,VLOOKUP(IF(OR(M52="",OR($D52="",$D52="NL",$D52="HORS LIGUE")),"",COUNTIFS($D$5:$D$72,"&lt;&gt;"&amp;"",$D$5:$D$72,"&lt;&gt;"&amp;"NL",$D$5:$D$72,"&lt;&gt;"&amp;"HORS LIGUE",M$5:M$72,"&lt;"&amp;M52)+1),Paramètres!$B$3:$C$56,2,FALSE)*Paramètres!$K$7))</f>
        <v>0</v>
      </c>
      <c r="O52" s="46"/>
      <c r="P52" s="2">
        <f>IF(O$2="Bike &amp; Run",IF(ISNA(VLOOKUP(O52,Paramètres!$B$3:$C$56,2,FALSE)),0,VLOOKUP(O52,Paramètres!$B$3:$C$56,2,FALSE)*Paramètres!$K$8),IF(OR(O52="",OR($D52="",$D52="NL",$D52="HORS LIGUE")),0,VLOOKUP(IF(OR(O52="",OR($D52="",$D52="NL",$D52="HORS LIGUE")),"",COUNTIFS($D$5:$D$72,"&lt;&gt;"&amp;"",$D$5:$D$72,"&lt;&gt;"&amp;"NL",$D$5:$D$72,"&lt;&gt;"&amp;"HORS LIGUE",O$5:O$72,"&lt;"&amp;O52)+1),Paramètres!$B$3:$C$56,2,FALSE)*Paramètres!$K$8))</f>
        <v>0</v>
      </c>
      <c r="Q52" s="46"/>
      <c r="R52" s="2">
        <f>IF(Q$2="Bike &amp; Run",IF(ISNA(VLOOKUP(Q52,Paramètres!$B$3:$C$56,2,FALSE)),0,VLOOKUP(Q52,Paramètres!$B$3:$C$56,2,FALSE)*Paramètres!$K$9),IF(OR(Q52="",OR($D52="",$D52="NL",$D52="HORS LIGUE")),0,VLOOKUP(IF(OR(Q52="",OR($D52="",$D52="NL",$D52="HORS LIGUE")),"",COUNTIFS($D$5:$D$72,"&lt;&gt;"&amp;"",$D$5:$D$72,"&lt;&gt;"&amp;"NL",$D$5:$D$72,"&lt;&gt;"&amp;"HORS LIGUE",Q$5:Q$72,"&lt;"&amp;Q52)+1),Paramètres!$B$3:$C$56,2,FALSE)*Paramètres!$K$9))</f>
        <v>0</v>
      </c>
      <c r="S52" s="46"/>
      <c r="T52" s="2">
        <f>IF(S$2="Bike &amp; Run",IF(ISNA(VLOOKUP(S52,Paramètres!$B$3:$C$56,2,FALSE)),0,VLOOKUP(S52,Paramètres!$B$3:$C$56,2,FALSE)*Paramètres!$K$10),IF(OR(S52="",OR($D52="",$D52="NL",$D52="HORS LIGUE")),0,VLOOKUP(IF(OR(S52="",OR($D52="",$D52="NL",$D52="HORS LIGUE")),"",COUNTIFS($D$5:$D$72,"&lt;&gt;"&amp;"",$D$5:$D$72,"&lt;&gt;"&amp;"NL",$D$5:$D$72,"&lt;&gt;"&amp;"HORS LIGUE",S$5:S$72,"&lt;"&amp;S52)+1),Paramètres!$B$3:$C$56,2,FALSE)*Paramètres!$K$10))</f>
        <v>0</v>
      </c>
      <c r="U52" s="46"/>
      <c r="V52" s="2">
        <f>IF(U$2="Bike &amp; Run",IF(ISNA(VLOOKUP(U52,Paramètres!$B$3:$C$56,2,FALSE)),0,VLOOKUP(U52,Paramètres!$B$3:$C$56,2,FALSE)*Paramètres!$K$11),IF(OR(U52="",OR($D52="",$D52="NL",$D52="HORS LIGUE")),0,VLOOKUP(IF(OR(U52="",OR($D52="",$D52="NL",$D52="HORS LIGUE")),"",COUNTIFS($D$5:$D$72,"&lt;&gt;"&amp;"",$D$5:$D$72,"&lt;&gt;"&amp;"NL",$D$5:$D$72,"&lt;&gt;"&amp;"HORS LIGUE",U$5:U$72,"&lt;"&amp;U52)+1),Paramètres!$B$3:$C$56,2,FALSE)*Paramètres!$K$11))</f>
        <v>0</v>
      </c>
      <c r="W52" s="46"/>
      <c r="X52" s="2">
        <f>IF(W$2="Bike &amp; Run",IF(ISNA(VLOOKUP(W52,Paramètres!$B$3:$C$56,2,FALSE)),0,VLOOKUP(W52,Paramètres!$B$3:$C$56,2,FALSE)*Paramètres!$K$12),IF(OR(W52="",OR($D52="",$D52="NL",$D52="HORS LIGUE")),0,VLOOKUP(IF(OR(W52="",OR($D52="",$D52="NL",$D52="HORS LIGUE")),"",COUNTIFS($D$5:$D$72,"&lt;&gt;"&amp;"",$D$5:$D$72,"&lt;&gt;"&amp;"NL",$D$5:$D$72,"&lt;&gt;"&amp;"HORS LIGUE",W$5:W$72,"&lt;"&amp;W52)+1),Paramètres!$B$3:$C$56,2,FALSE)*Paramètres!$K$12))</f>
        <v>0</v>
      </c>
      <c r="Y52" s="46"/>
      <c r="Z52" s="2">
        <f>IF(Y$2="Bike &amp; Run",IF(ISNA(VLOOKUP(Y52,Paramètres!$B$3:$C$56,2,FALSE)),0,VLOOKUP(Y52,Paramètres!$B$3:$C$56,2,FALSE)*Paramètres!$K$13),IF(OR(Y52="",OR($D52="",$D52="NL",$D52="HORS LIGUE")),0,VLOOKUP(IF(OR(Y52="",OR($D52="",$D52="NL",$D52="HORS LIGUE")),"",COUNTIFS($D$5:$D$72,"&lt;&gt;"&amp;"",$D$5:$D$72,"&lt;&gt;"&amp;"NL",$D$5:$D$72,"&lt;&gt;"&amp;"HORS LIGUE",Y$5:Y$72,"&lt;"&amp;Y52)+1),Paramètres!$B$3:$C$56,2,FALSE)*Paramètres!$K$13))</f>
        <v>0</v>
      </c>
      <c r="AA52" s="46"/>
      <c r="AB52" s="2">
        <f>IF(AA$2="Bike &amp; Run",IF(ISNA(VLOOKUP(AA52,Paramètres!$B$3:$C$56,2,FALSE)),0,VLOOKUP(AA52,Paramètres!$B$3:$C$56,2,FALSE)*Paramètres!$K$14),IF(OR(AA52="",OR($D52="",$D52="NL",$D52="HORS LIGUE")),0,VLOOKUP(IF(OR(AA52="",OR($D52="",$D52="NL",$D52="HORS LIGUE")),"",COUNTIFS($D$5:$D$72,"&lt;&gt;"&amp;"",$D$5:$D$72,"&lt;&gt;"&amp;"NL",$D$5:$D$72,"&lt;&gt;"&amp;"HORS LIGUE",AA$5:AA$72,"&lt;"&amp;AA52)+1),Paramètres!$B$3:$C$56,2,FALSE)*Paramètres!$K$14))</f>
        <v>0</v>
      </c>
      <c r="AC52" s="46"/>
      <c r="AD52" s="2">
        <f>IF(AC$2="Bike &amp; Run",IF(ISNA(VLOOKUP(AC52,Paramètres!$B$3:$C$56,2,FALSE)),0,VLOOKUP(AC52,Paramètres!$B$3:$C$56,2,FALSE)*Paramètres!$K$15),IF(OR(AC52="",OR($D52="",$D52="NL",$D52="HORS LIGUE")),0,VLOOKUP(IF(OR(AC52="",OR($D52="",$D52="NL",$D52="HORS LIGUE")),"",COUNTIFS($D$5:$D$72,"&lt;&gt;"&amp;"",$D$5:$D$72,"&lt;&gt;"&amp;"NL",$D$5:$D$72,"&lt;&gt;"&amp;"HORS LIGUE",AC$5:AC$72,"&lt;"&amp;AC52)+1),Paramètres!$B$3:$C$56,2,FALSE)*Paramètres!$K$15))</f>
        <v>0</v>
      </c>
      <c r="AE52" s="46"/>
      <c r="AF52" s="2">
        <f>IF(AE$2="Bike &amp; Run",IF(ISNA(VLOOKUP(AE52,Paramètres!$B$3:$C$56,2,FALSE)),0,VLOOKUP(AE52,Paramètres!$B$3:$C$56,2,FALSE)*Paramètres!$K$16),IF(OR(AE52="",OR($D52="",$D52="NL",$D52="HORS LIGUE")),0,VLOOKUP(IF(OR(AE52="",OR($D52="",$D52="NL",$D52="HORS LIGUE")),"",COUNTIFS($D$5:$D$72,"&lt;&gt;"&amp;"",$D$5:$D$72,"&lt;&gt;"&amp;"NL",$D$5:$D$72,"&lt;&gt;"&amp;"HORS LIGUE",AE$5:AE$72,"&lt;"&amp;AE52)+1),Paramètres!$B$3:$C$56,2,FALSE)*Paramètres!$K$16))</f>
        <v>0</v>
      </c>
      <c r="AG52" s="46"/>
      <c r="AH52" s="2">
        <f>IF(AG$2="Bike &amp; Run",IF(ISNA(VLOOKUP(AG52,Paramètres!$B$3:$C$56,2,FALSE)),0,VLOOKUP(AG52,Paramètres!$B$3:$C$56,2,FALSE)*Paramètres!$K$17),IF(OR(AG52="",OR($D52="",$D52="NL",$D52="HORS LIGUE")),0,VLOOKUP(IF(OR(AG52="",OR($D52="",$D52="NL",$D52="HORS LIGUE")),"",COUNTIFS($D$5:$D$72,"&lt;&gt;"&amp;"",$D$5:$D$72,"&lt;&gt;"&amp;"NL",$D$5:$D$72,"&lt;&gt;"&amp;"HORS LIGUE",AG$5:AG$72,"&lt;"&amp;AG52)+1),Paramètres!$B$3:$C$56,2,FALSE)*Paramètres!$K$17))</f>
        <v>0</v>
      </c>
      <c r="AI52" s="40">
        <f t="shared" si="53"/>
        <v>0</v>
      </c>
      <c r="AJ52" s="3" t="str">
        <f t="shared" si="54"/>
        <v/>
      </c>
      <c r="AK52" s="5">
        <f t="shared" si="55"/>
        <v>0</v>
      </c>
      <c r="AL52" s="41">
        <f t="shared" si="56"/>
        <v>0</v>
      </c>
      <c r="AM52" s="33" t="str">
        <f t="shared" si="57"/>
        <v/>
      </c>
      <c r="AO52" s="22">
        <f t="shared" si="58"/>
        <v>0</v>
      </c>
      <c r="AP52">
        <f t="shared" si="59"/>
        <v>0</v>
      </c>
      <c r="AQ52">
        <f t="shared" si="60"/>
        <v>0</v>
      </c>
      <c r="AR52">
        <f t="shared" si="61"/>
        <v>0</v>
      </c>
      <c r="AS52">
        <f t="shared" si="62"/>
        <v>0</v>
      </c>
      <c r="AT52">
        <f t="shared" si="63"/>
        <v>0</v>
      </c>
      <c r="AU52">
        <f t="shared" si="64"/>
        <v>0</v>
      </c>
      <c r="AV52">
        <f t="shared" si="65"/>
        <v>0</v>
      </c>
      <c r="AW52">
        <f t="shared" si="66"/>
        <v>0</v>
      </c>
      <c r="AX52">
        <f t="shared" si="67"/>
        <v>0</v>
      </c>
      <c r="AY52">
        <f t="shared" si="68"/>
        <v>0</v>
      </c>
      <c r="AZ52">
        <f t="shared" si="69"/>
        <v>0</v>
      </c>
      <c r="BA52">
        <f t="shared" si="70"/>
        <v>0</v>
      </c>
      <c r="BB52">
        <f t="shared" si="71"/>
        <v>0</v>
      </c>
      <c r="BC52">
        <f t="shared" si="72"/>
        <v>0</v>
      </c>
      <c r="BD52">
        <f t="shared" si="73"/>
        <v>0</v>
      </c>
      <c r="BE52" s="22">
        <f t="shared" ref="BE52:BR52" si="89">BD52+LARGE($AO52:$BC52,BE$4)</f>
        <v>0</v>
      </c>
      <c r="BF52" s="22">
        <f t="shared" si="89"/>
        <v>0</v>
      </c>
      <c r="BG52" s="22">
        <f t="shared" si="89"/>
        <v>0</v>
      </c>
      <c r="BH52" s="22">
        <f t="shared" si="89"/>
        <v>0</v>
      </c>
      <c r="BI52" s="22">
        <f t="shared" si="89"/>
        <v>0</v>
      </c>
      <c r="BJ52" s="22">
        <f t="shared" si="89"/>
        <v>0</v>
      </c>
      <c r="BK52" s="22">
        <f t="shared" si="89"/>
        <v>0</v>
      </c>
      <c r="BL52" s="22">
        <f t="shared" si="89"/>
        <v>0</v>
      </c>
      <c r="BM52" s="22">
        <f t="shared" si="89"/>
        <v>0</v>
      </c>
      <c r="BN52" s="22">
        <f t="shared" si="89"/>
        <v>0</v>
      </c>
      <c r="BO52" s="22">
        <f t="shared" si="89"/>
        <v>0</v>
      </c>
      <c r="BP52" s="22">
        <f t="shared" si="89"/>
        <v>0</v>
      </c>
      <c r="BQ52" s="22">
        <f t="shared" si="89"/>
        <v>0</v>
      </c>
      <c r="BR52" s="22">
        <f t="shared" si="89"/>
        <v>0</v>
      </c>
    </row>
    <row r="53" spans="1:70" ht="16.5">
      <c r="A53" s="73" t="s">
        <v>1079</v>
      </c>
      <c r="B53" s="61" t="str">
        <f>IF(ISNA(VLOOKUP(A53,'Licenciés Jeunes 2023'!A:C,3,0)),"",VLOOKUP(A53,'Licenciés Jeunes 2023'!A:C,3,0))</f>
        <v>MELLET</v>
      </c>
      <c r="C53" s="32" t="str">
        <f>IF(ISNA(VLOOKUP(A53,'Licenciés Jeunes 2023'!A:C,2,0)),"",VLOOKUP(A53,'Licenciés Jeunes 2023'!A:C,2,0))</f>
        <v>ALICE</v>
      </c>
      <c r="D53" s="32" t="str">
        <f>IF(ISNA(VLOOKUP(A53,'Licenciés Jeunes 2023'!A:F,6,0)),"",VLOOKUP(A53,'Licenciés Jeunes 2023'!A:F,6,0))</f>
        <v>C CHARTRES METROPOLE TRIATHLON</v>
      </c>
      <c r="E53" s="6"/>
      <c r="F53" s="2">
        <f>IF(E$2="Bike &amp; Run",IF(ISNA(VLOOKUP(E53,Paramètres!$B$3:$C$56,2,FALSE)),0,VLOOKUP(E53,Paramètres!$B$3:$C$56,2,FALSE)*Paramètres!$K$3),IF(OR(E53="",OR($D53="",$D53="NL",$D53="HORS LIGUE")),0,VLOOKUP(IF(OR(E53="",OR($D53="",$D53="NL",$D53="HORS LIGUE")),"",COUNTIFS($D$5:$D$72,"&lt;&gt;"&amp;"",$D$5:$D$72,"&lt;&gt;"&amp;"NL",$D$5:$D$72,"&lt;&gt;"&amp;"HORS LIGUE",E$5:E$72,"&lt;"&amp;E53)+1),Paramètres!$B$3:$C$56,2,FALSE)*Paramètres!$K$3))</f>
        <v>0</v>
      </c>
      <c r="G53" s="4"/>
      <c r="H53" s="2">
        <f>IF(G$2="Bike &amp; Run",IF(ISNA(VLOOKUP(G53,Paramètres!$B$3:$C$56,2,FALSE)),0,VLOOKUP(G53,Paramètres!$B$3:$C$56,2,FALSE)*Paramètres!$K$4),IF(OR(G53="",OR($D53="",$D53="NL",$D53="HORS LIGUE")),0,VLOOKUP(IF(OR(G53="",OR($D53="",$D53="NL",$D53="HORS LIGUE")),"",COUNTIFS($D$5:$D$72,"&lt;&gt;"&amp;"",$D$5:$D$72,"&lt;&gt;"&amp;"NL",$D$5:$D$72,"&lt;&gt;"&amp;"HORS LIGUE",G$5:G$72,"&lt;"&amp;G53)+1),Paramètres!$B$3:$C$56,2,FALSE)*Paramètres!$K$4))</f>
        <v>0</v>
      </c>
      <c r="I53" s="36"/>
      <c r="J53" s="2">
        <f>IF(I$2="Bike &amp; Run",IF(ISNA(VLOOKUP(I53,Paramètres!$B$3:$C$56,2,FALSE)),0,VLOOKUP(I53,Paramètres!$B$3:$C$56,2,FALSE)*Paramètres!$K$5),IF(OR(I53="",OR($D53="",$D53="NL",$D53="HORS LIGUE")),0,VLOOKUP(IF(OR(I53="",OR($D53="",$D53="NL",$D53="HORS LIGUE")),"",COUNTIFS($D$5:$D$72,"&lt;&gt;"&amp;"",$D$5:$D$72,"&lt;&gt;"&amp;"NL",$D$5:$D$72,"&lt;&gt;"&amp;"HORS LIGUE",I$5:I$72,"&lt;"&amp;I53)+1),Paramètres!$B$3:$C$56,2,FALSE)*Paramètres!$K$5))</f>
        <v>0</v>
      </c>
      <c r="K53" s="4"/>
      <c r="L53" s="2">
        <f>IF(K$2="Bike &amp; Run",IF(ISNA(VLOOKUP(K53,Paramètres!$B$3:$C$56,2,FALSE)),0,VLOOKUP(K53,Paramètres!$B$3:$C$56,2,FALSE)*Paramètres!$K$6),IF(OR(K53="",OR($D53="",$D53="NL",$D53="HORS LIGUE")),0,VLOOKUP(IF(OR(K53="",OR($D53="",$D53="NL",$D53="HORS LIGUE")),"",COUNTIFS($D$5:$D$72,"&lt;&gt;"&amp;"",$D$5:$D$72,"&lt;&gt;"&amp;"NL",$D$5:$D$72,"&lt;&gt;"&amp;"HORS LIGUE",K$5:K$72,"&lt;"&amp;K53)+1),Paramètres!$B$3:$C$56,2,FALSE)*Paramètres!$K$6))</f>
        <v>0</v>
      </c>
      <c r="M53" s="4"/>
      <c r="N53" s="2">
        <f>IF(M$2="Bike &amp; Run",IF(ISNA(VLOOKUP(M53,Paramètres!$B$3:$C$56,2,FALSE)),0,VLOOKUP(M53,Paramètres!$B$3:$C$56,2,FALSE)*Paramètres!$K$7),IF(OR(M53="",OR($D53="",$D53="NL",$D53="HORS LIGUE")),0,VLOOKUP(IF(OR(M53="",OR($D53="",$D53="NL",$D53="HORS LIGUE")),"",COUNTIFS($D$5:$D$72,"&lt;&gt;"&amp;"",$D$5:$D$72,"&lt;&gt;"&amp;"NL",$D$5:$D$72,"&lt;&gt;"&amp;"HORS LIGUE",M$5:M$72,"&lt;"&amp;M53)+1),Paramètres!$B$3:$C$56,2,FALSE)*Paramètres!$K$7))</f>
        <v>0</v>
      </c>
      <c r="O53" s="46"/>
      <c r="P53" s="2">
        <f>IF(O$2="Bike &amp; Run",IF(ISNA(VLOOKUP(O53,Paramètres!$B$3:$C$56,2,FALSE)),0,VLOOKUP(O53,Paramètres!$B$3:$C$56,2,FALSE)*Paramètres!$K$8),IF(OR(O53="",OR($D53="",$D53="NL",$D53="HORS LIGUE")),0,VLOOKUP(IF(OR(O53="",OR($D53="",$D53="NL",$D53="HORS LIGUE")),"",COUNTIFS($D$5:$D$72,"&lt;&gt;"&amp;"",$D$5:$D$72,"&lt;&gt;"&amp;"NL",$D$5:$D$72,"&lt;&gt;"&amp;"HORS LIGUE",O$5:O$72,"&lt;"&amp;O53)+1),Paramètres!$B$3:$C$56,2,FALSE)*Paramètres!$K$8))</f>
        <v>0</v>
      </c>
      <c r="Q53" s="46"/>
      <c r="R53" s="2">
        <f>IF(Q$2="Bike &amp; Run",IF(ISNA(VLOOKUP(Q53,Paramètres!$B$3:$C$56,2,FALSE)),0,VLOOKUP(Q53,Paramètres!$B$3:$C$56,2,FALSE)*Paramètres!$K$9),IF(OR(Q53="",OR($D53="",$D53="NL",$D53="HORS LIGUE")),0,VLOOKUP(IF(OR(Q53="",OR($D53="",$D53="NL",$D53="HORS LIGUE")),"",COUNTIFS($D$5:$D$72,"&lt;&gt;"&amp;"",$D$5:$D$72,"&lt;&gt;"&amp;"NL",$D$5:$D$72,"&lt;&gt;"&amp;"HORS LIGUE",Q$5:Q$72,"&lt;"&amp;Q53)+1),Paramètres!$B$3:$C$56,2,FALSE)*Paramètres!$K$9))</f>
        <v>0</v>
      </c>
      <c r="S53" s="46"/>
      <c r="T53" s="2">
        <f>IF(S$2="Bike &amp; Run",IF(ISNA(VLOOKUP(S53,Paramètres!$B$3:$C$56,2,FALSE)),0,VLOOKUP(S53,Paramètres!$B$3:$C$56,2,FALSE)*Paramètres!$K$10),IF(OR(S53="",OR($D53="",$D53="NL",$D53="HORS LIGUE")),0,VLOOKUP(IF(OR(S53="",OR($D53="",$D53="NL",$D53="HORS LIGUE")),"",COUNTIFS($D$5:$D$72,"&lt;&gt;"&amp;"",$D$5:$D$72,"&lt;&gt;"&amp;"NL",$D$5:$D$72,"&lt;&gt;"&amp;"HORS LIGUE",S$5:S$72,"&lt;"&amp;S53)+1),Paramètres!$B$3:$C$56,2,FALSE)*Paramètres!$K$10))</f>
        <v>0</v>
      </c>
      <c r="U53" s="46"/>
      <c r="V53" s="2">
        <f>IF(U$2="Bike &amp; Run",IF(ISNA(VLOOKUP(U53,Paramètres!$B$3:$C$56,2,FALSE)),0,VLOOKUP(U53,Paramètres!$B$3:$C$56,2,FALSE)*Paramètres!$K$11),IF(OR(U53="",OR($D53="",$D53="NL",$D53="HORS LIGUE")),0,VLOOKUP(IF(OR(U53="",OR($D53="",$D53="NL",$D53="HORS LIGUE")),"",COUNTIFS($D$5:$D$72,"&lt;&gt;"&amp;"",$D$5:$D$72,"&lt;&gt;"&amp;"NL",$D$5:$D$72,"&lt;&gt;"&amp;"HORS LIGUE",U$5:U$72,"&lt;"&amp;U53)+1),Paramètres!$B$3:$C$56,2,FALSE)*Paramètres!$K$11))</f>
        <v>0</v>
      </c>
      <c r="W53" s="46"/>
      <c r="X53" s="2">
        <f>IF(W$2="Bike &amp; Run",IF(ISNA(VLOOKUP(W53,Paramètres!$B$3:$C$56,2,FALSE)),0,VLOOKUP(W53,Paramètres!$B$3:$C$56,2,FALSE)*Paramètres!$K$12),IF(OR(W53="",OR($D53="",$D53="NL",$D53="HORS LIGUE")),0,VLOOKUP(IF(OR(W53="",OR($D53="",$D53="NL",$D53="HORS LIGUE")),"",COUNTIFS($D$5:$D$72,"&lt;&gt;"&amp;"",$D$5:$D$72,"&lt;&gt;"&amp;"NL",$D$5:$D$72,"&lt;&gt;"&amp;"HORS LIGUE",W$5:W$72,"&lt;"&amp;W53)+1),Paramètres!$B$3:$C$56,2,FALSE)*Paramètres!$K$12))</f>
        <v>0</v>
      </c>
      <c r="Y53" s="46"/>
      <c r="Z53" s="2">
        <f>IF(Y$2="Bike &amp; Run",IF(ISNA(VLOOKUP(Y53,Paramètres!$B$3:$C$56,2,FALSE)),0,VLOOKUP(Y53,Paramètres!$B$3:$C$56,2,FALSE)*Paramètres!$K$13),IF(OR(Y53="",OR($D53="",$D53="NL",$D53="HORS LIGUE")),0,VLOOKUP(IF(OR(Y53="",OR($D53="",$D53="NL",$D53="HORS LIGUE")),"",COUNTIFS($D$5:$D$72,"&lt;&gt;"&amp;"",$D$5:$D$72,"&lt;&gt;"&amp;"NL",$D$5:$D$72,"&lt;&gt;"&amp;"HORS LIGUE",Y$5:Y$72,"&lt;"&amp;Y53)+1),Paramètres!$B$3:$C$56,2,FALSE)*Paramètres!$K$13))</f>
        <v>0</v>
      </c>
      <c r="AA53" s="46"/>
      <c r="AB53" s="2">
        <f>IF(AA$2="Bike &amp; Run",IF(ISNA(VLOOKUP(AA53,Paramètres!$B$3:$C$56,2,FALSE)),0,VLOOKUP(AA53,Paramètres!$B$3:$C$56,2,FALSE)*Paramètres!$K$14),IF(OR(AA53="",OR($D53="",$D53="NL",$D53="HORS LIGUE")),0,VLOOKUP(IF(OR(AA53="",OR($D53="",$D53="NL",$D53="HORS LIGUE")),"",COUNTIFS($D$5:$D$72,"&lt;&gt;"&amp;"",$D$5:$D$72,"&lt;&gt;"&amp;"NL",$D$5:$D$72,"&lt;&gt;"&amp;"HORS LIGUE",AA$5:AA$72,"&lt;"&amp;AA53)+1),Paramètres!$B$3:$C$56,2,FALSE)*Paramètres!$K$14))</f>
        <v>0</v>
      </c>
      <c r="AC53" s="46"/>
      <c r="AD53" s="2">
        <f>IF(AC$2="Bike &amp; Run",IF(ISNA(VLOOKUP(AC53,Paramètres!$B$3:$C$56,2,FALSE)),0,VLOOKUP(AC53,Paramètres!$B$3:$C$56,2,FALSE)*Paramètres!$K$15),IF(OR(AC53="",OR($D53="",$D53="NL",$D53="HORS LIGUE")),0,VLOOKUP(IF(OR(AC53="",OR($D53="",$D53="NL",$D53="HORS LIGUE")),"",COUNTIFS($D$5:$D$72,"&lt;&gt;"&amp;"",$D$5:$D$72,"&lt;&gt;"&amp;"NL",$D$5:$D$72,"&lt;&gt;"&amp;"HORS LIGUE",AC$5:AC$72,"&lt;"&amp;AC53)+1),Paramètres!$B$3:$C$56,2,FALSE)*Paramètres!$K$15))</f>
        <v>0</v>
      </c>
      <c r="AE53" s="46"/>
      <c r="AF53" s="2">
        <f>IF(AE$2="Bike &amp; Run",IF(ISNA(VLOOKUP(AE53,Paramètres!$B$3:$C$56,2,FALSE)),0,VLOOKUP(AE53,Paramètres!$B$3:$C$56,2,FALSE)*Paramètres!$K$16),IF(OR(AE53="",OR($D53="",$D53="NL",$D53="HORS LIGUE")),0,VLOOKUP(IF(OR(AE53="",OR($D53="",$D53="NL",$D53="HORS LIGUE")),"",COUNTIFS($D$5:$D$72,"&lt;&gt;"&amp;"",$D$5:$D$72,"&lt;&gt;"&amp;"NL",$D$5:$D$72,"&lt;&gt;"&amp;"HORS LIGUE",AE$5:AE$72,"&lt;"&amp;AE53)+1),Paramètres!$B$3:$C$56,2,FALSE)*Paramètres!$K$16))</f>
        <v>0</v>
      </c>
      <c r="AG53" s="46"/>
      <c r="AH53" s="2">
        <f>IF(AG$2="Bike &amp; Run",IF(ISNA(VLOOKUP(AG53,Paramètres!$B$3:$C$56,2,FALSE)),0,VLOOKUP(AG53,Paramètres!$B$3:$C$56,2,FALSE)*Paramètres!$K$17),IF(OR(AG53="",OR($D53="",$D53="NL",$D53="HORS LIGUE")),0,VLOOKUP(IF(OR(AG53="",OR($D53="",$D53="NL",$D53="HORS LIGUE")),"",COUNTIFS($D$5:$D$72,"&lt;&gt;"&amp;"",$D$5:$D$72,"&lt;&gt;"&amp;"NL",$D$5:$D$72,"&lt;&gt;"&amp;"HORS LIGUE",AG$5:AG$72,"&lt;"&amp;AG53)+1),Paramètres!$B$3:$C$56,2,FALSE)*Paramètres!$K$17))</f>
        <v>0</v>
      </c>
      <c r="AI53" s="40">
        <f t="shared" si="53"/>
        <v>0</v>
      </c>
      <c r="AJ53" s="3" t="str">
        <f t="shared" si="54"/>
        <v/>
      </c>
      <c r="AK53" s="5">
        <f t="shared" si="55"/>
        <v>0</v>
      </c>
      <c r="AL53" s="41">
        <f t="shared" si="56"/>
        <v>0</v>
      </c>
      <c r="AM53" s="33" t="str">
        <f t="shared" si="57"/>
        <v/>
      </c>
      <c r="AO53" s="22">
        <f t="shared" si="58"/>
        <v>0</v>
      </c>
      <c r="AP53">
        <f t="shared" si="59"/>
        <v>0</v>
      </c>
      <c r="AQ53">
        <f t="shared" si="60"/>
        <v>0</v>
      </c>
      <c r="AR53">
        <f t="shared" si="61"/>
        <v>0</v>
      </c>
      <c r="AS53">
        <f t="shared" si="62"/>
        <v>0</v>
      </c>
      <c r="AT53">
        <f t="shared" si="63"/>
        <v>0</v>
      </c>
      <c r="AU53">
        <f t="shared" si="64"/>
        <v>0</v>
      </c>
      <c r="AV53">
        <f t="shared" si="65"/>
        <v>0</v>
      </c>
      <c r="AW53">
        <f t="shared" si="66"/>
        <v>0</v>
      </c>
      <c r="AX53">
        <f t="shared" si="67"/>
        <v>0</v>
      </c>
      <c r="AY53">
        <f t="shared" si="68"/>
        <v>0</v>
      </c>
      <c r="AZ53">
        <f t="shared" si="69"/>
        <v>0</v>
      </c>
      <c r="BA53">
        <f t="shared" si="70"/>
        <v>0</v>
      </c>
      <c r="BB53">
        <f t="shared" si="71"/>
        <v>0</v>
      </c>
      <c r="BC53">
        <f t="shared" si="72"/>
        <v>0</v>
      </c>
      <c r="BD53">
        <f t="shared" si="73"/>
        <v>0</v>
      </c>
      <c r="BE53" s="22">
        <f t="shared" ref="BE53:BR53" si="90">BD53+LARGE($AO53:$BC53,BE$4)</f>
        <v>0</v>
      </c>
      <c r="BF53" s="22">
        <f t="shared" si="90"/>
        <v>0</v>
      </c>
      <c r="BG53" s="22">
        <f t="shared" si="90"/>
        <v>0</v>
      </c>
      <c r="BH53" s="22">
        <f t="shared" si="90"/>
        <v>0</v>
      </c>
      <c r="BI53" s="22">
        <f t="shared" si="90"/>
        <v>0</v>
      </c>
      <c r="BJ53" s="22">
        <f t="shared" si="90"/>
        <v>0</v>
      </c>
      <c r="BK53" s="22">
        <f t="shared" si="90"/>
        <v>0</v>
      </c>
      <c r="BL53" s="22">
        <f t="shared" si="90"/>
        <v>0</v>
      </c>
      <c r="BM53" s="22">
        <f t="shared" si="90"/>
        <v>0</v>
      </c>
      <c r="BN53" s="22">
        <f t="shared" si="90"/>
        <v>0</v>
      </c>
      <c r="BO53" s="22">
        <f t="shared" si="90"/>
        <v>0</v>
      </c>
      <c r="BP53" s="22">
        <f t="shared" si="90"/>
        <v>0</v>
      </c>
      <c r="BQ53" s="22">
        <f t="shared" si="90"/>
        <v>0</v>
      </c>
      <c r="BR53" s="22">
        <f t="shared" si="90"/>
        <v>0</v>
      </c>
    </row>
    <row r="54" spans="1:70" ht="16.5">
      <c r="A54" s="73" t="s">
        <v>853</v>
      </c>
      <c r="B54" s="61" t="str">
        <f>IF(ISNA(VLOOKUP(A54,'Licenciés Jeunes 2023'!A:C,3,0)),"",VLOOKUP(A54,'Licenciés Jeunes 2023'!A:C,3,0))</f>
        <v>LE GARSMEUR</v>
      </c>
      <c r="C54" s="32" t="str">
        <f>IF(ISNA(VLOOKUP(A54,'Licenciés Jeunes 2023'!A:C,2,0)),"",VLOOKUP(A54,'Licenciés Jeunes 2023'!A:C,2,0))</f>
        <v>Cassandre</v>
      </c>
      <c r="D54" s="32" t="str">
        <f>IF(ISNA(VLOOKUP(A54,'Licenciés Jeunes 2023'!A:F,6,0)),"",VLOOKUP(A54,'Licenciés Jeunes 2023'!A:F,6,0))</f>
        <v>C CHARTRES METROPOLE TRIATHLON</v>
      </c>
      <c r="E54" s="6"/>
      <c r="F54" s="2">
        <f>IF(E$2="Bike &amp; Run",IF(ISNA(VLOOKUP(E54,Paramètres!$B$3:$C$56,2,FALSE)),0,VLOOKUP(E54,Paramètres!$B$3:$C$56,2,FALSE)*Paramètres!$K$3),IF(OR(E54="",OR($D54="",$D54="NL",$D54="HORS LIGUE")),0,VLOOKUP(IF(OR(E54="",OR($D54="",$D54="NL",$D54="HORS LIGUE")),"",COUNTIFS($D$5:$D$72,"&lt;&gt;"&amp;"",$D$5:$D$72,"&lt;&gt;"&amp;"NL",$D$5:$D$72,"&lt;&gt;"&amp;"HORS LIGUE",E$5:E$72,"&lt;"&amp;E54)+1),Paramètres!$B$3:$C$56,2,FALSE)*Paramètres!$K$3))</f>
        <v>0</v>
      </c>
      <c r="G54" s="4"/>
      <c r="H54" s="2">
        <f>IF(G$2="Bike &amp; Run",IF(ISNA(VLOOKUP(G54,Paramètres!$B$3:$C$56,2,FALSE)),0,VLOOKUP(G54,Paramètres!$B$3:$C$56,2,FALSE)*Paramètres!$K$4),IF(OR(G54="",OR($D54="",$D54="NL",$D54="HORS LIGUE")),0,VLOOKUP(IF(OR(G54="",OR($D54="",$D54="NL",$D54="HORS LIGUE")),"",COUNTIFS($D$5:$D$72,"&lt;&gt;"&amp;"",$D$5:$D$72,"&lt;&gt;"&amp;"NL",$D$5:$D$72,"&lt;&gt;"&amp;"HORS LIGUE",G$5:G$72,"&lt;"&amp;G54)+1),Paramètres!$B$3:$C$56,2,FALSE)*Paramètres!$K$4))</f>
        <v>0</v>
      </c>
      <c r="I54" s="36"/>
      <c r="J54" s="2">
        <f>IF(I$2="Bike &amp; Run",IF(ISNA(VLOOKUP(I54,Paramètres!$B$3:$C$56,2,FALSE)),0,VLOOKUP(I54,Paramètres!$B$3:$C$56,2,FALSE)*Paramètres!$K$5),IF(OR(I54="",OR($D54="",$D54="NL",$D54="HORS LIGUE")),0,VLOOKUP(IF(OR(I54="",OR($D54="",$D54="NL",$D54="HORS LIGUE")),"",COUNTIFS($D$5:$D$72,"&lt;&gt;"&amp;"",$D$5:$D$72,"&lt;&gt;"&amp;"NL",$D$5:$D$72,"&lt;&gt;"&amp;"HORS LIGUE",I$5:I$72,"&lt;"&amp;I54)+1),Paramètres!$B$3:$C$56,2,FALSE)*Paramètres!$K$5))</f>
        <v>0</v>
      </c>
      <c r="K54" s="4"/>
      <c r="L54" s="2">
        <f>IF(K$2="Bike &amp; Run",IF(ISNA(VLOOKUP(K54,Paramètres!$B$3:$C$56,2,FALSE)),0,VLOOKUP(K54,Paramètres!$B$3:$C$56,2,FALSE)*Paramètres!$K$6),IF(OR(K54="",OR($D54="",$D54="NL",$D54="HORS LIGUE")),0,VLOOKUP(IF(OR(K54="",OR($D54="",$D54="NL",$D54="HORS LIGUE")),"",COUNTIFS($D$5:$D$72,"&lt;&gt;"&amp;"",$D$5:$D$72,"&lt;&gt;"&amp;"NL",$D$5:$D$72,"&lt;&gt;"&amp;"HORS LIGUE",K$5:K$72,"&lt;"&amp;K54)+1),Paramètres!$B$3:$C$56,2,FALSE)*Paramètres!$K$6))</f>
        <v>0</v>
      </c>
      <c r="M54" s="4"/>
      <c r="N54" s="2">
        <f>IF(M$2="Bike &amp; Run",IF(ISNA(VLOOKUP(M54,Paramètres!$B$3:$C$56,2,FALSE)),0,VLOOKUP(M54,Paramètres!$B$3:$C$56,2,FALSE)*Paramètres!$K$7),IF(OR(M54="",OR($D54="",$D54="NL",$D54="HORS LIGUE")),0,VLOOKUP(IF(OR(M54="",OR($D54="",$D54="NL",$D54="HORS LIGUE")),"",COUNTIFS($D$5:$D$72,"&lt;&gt;"&amp;"",$D$5:$D$72,"&lt;&gt;"&amp;"NL",$D$5:$D$72,"&lt;&gt;"&amp;"HORS LIGUE",M$5:M$72,"&lt;"&amp;M54)+1),Paramètres!$B$3:$C$56,2,FALSE)*Paramètres!$K$7))</f>
        <v>0</v>
      </c>
      <c r="O54" s="46"/>
      <c r="P54" s="2">
        <f>IF(O$2="Bike &amp; Run",IF(ISNA(VLOOKUP(O54,Paramètres!$B$3:$C$56,2,FALSE)),0,VLOOKUP(O54,Paramètres!$B$3:$C$56,2,FALSE)*Paramètres!$K$8),IF(OR(O54="",OR($D54="",$D54="NL",$D54="HORS LIGUE")),0,VLOOKUP(IF(OR(O54="",OR($D54="",$D54="NL",$D54="HORS LIGUE")),"",COUNTIFS($D$5:$D$72,"&lt;&gt;"&amp;"",$D$5:$D$72,"&lt;&gt;"&amp;"NL",$D$5:$D$72,"&lt;&gt;"&amp;"HORS LIGUE",O$5:O$72,"&lt;"&amp;O54)+1),Paramètres!$B$3:$C$56,2,FALSE)*Paramètres!$K$8))</f>
        <v>0</v>
      </c>
      <c r="Q54" s="46"/>
      <c r="R54" s="2">
        <f>IF(Q$2="Bike &amp; Run",IF(ISNA(VLOOKUP(Q54,Paramètres!$B$3:$C$56,2,FALSE)),0,VLOOKUP(Q54,Paramètres!$B$3:$C$56,2,FALSE)*Paramètres!$K$9),IF(OR(Q54="",OR($D54="",$D54="NL",$D54="HORS LIGUE")),0,VLOOKUP(IF(OR(Q54="",OR($D54="",$D54="NL",$D54="HORS LIGUE")),"",COUNTIFS($D$5:$D$72,"&lt;&gt;"&amp;"",$D$5:$D$72,"&lt;&gt;"&amp;"NL",$D$5:$D$72,"&lt;&gt;"&amp;"HORS LIGUE",Q$5:Q$72,"&lt;"&amp;Q54)+1),Paramètres!$B$3:$C$56,2,FALSE)*Paramètres!$K$9))</f>
        <v>0</v>
      </c>
      <c r="S54" s="46"/>
      <c r="T54" s="2">
        <f>IF(S$2="Bike &amp; Run",IF(ISNA(VLOOKUP(S54,Paramètres!$B$3:$C$56,2,FALSE)),0,VLOOKUP(S54,Paramètres!$B$3:$C$56,2,FALSE)*Paramètres!$K$10),IF(OR(S54="",OR($D54="",$D54="NL",$D54="HORS LIGUE")),0,VLOOKUP(IF(OR(S54="",OR($D54="",$D54="NL",$D54="HORS LIGUE")),"",COUNTIFS($D$5:$D$72,"&lt;&gt;"&amp;"",$D$5:$D$72,"&lt;&gt;"&amp;"NL",$D$5:$D$72,"&lt;&gt;"&amp;"HORS LIGUE",S$5:S$72,"&lt;"&amp;S54)+1),Paramètres!$B$3:$C$56,2,FALSE)*Paramètres!$K$10))</f>
        <v>0</v>
      </c>
      <c r="U54" s="46"/>
      <c r="V54" s="2">
        <f>IF(U$2="Bike &amp; Run",IF(ISNA(VLOOKUP(U54,Paramètres!$B$3:$C$56,2,FALSE)),0,VLOOKUP(U54,Paramètres!$B$3:$C$56,2,FALSE)*Paramètres!$K$11),IF(OR(U54="",OR($D54="",$D54="NL",$D54="HORS LIGUE")),0,VLOOKUP(IF(OR(U54="",OR($D54="",$D54="NL",$D54="HORS LIGUE")),"",COUNTIFS($D$5:$D$72,"&lt;&gt;"&amp;"",$D$5:$D$72,"&lt;&gt;"&amp;"NL",$D$5:$D$72,"&lt;&gt;"&amp;"HORS LIGUE",U$5:U$72,"&lt;"&amp;U54)+1),Paramètres!$B$3:$C$56,2,FALSE)*Paramètres!$K$11))</f>
        <v>0</v>
      </c>
      <c r="W54" s="46"/>
      <c r="X54" s="2">
        <f>IF(W$2="Bike &amp; Run",IF(ISNA(VLOOKUP(W54,Paramètres!$B$3:$C$56,2,FALSE)),0,VLOOKUP(W54,Paramètres!$B$3:$C$56,2,FALSE)*Paramètres!$K$12),IF(OR(W54="",OR($D54="",$D54="NL",$D54="HORS LIGUE")),0,VLOOKUP(IF(OR(W54="",OR($D54="",$D54="NL",$D54="HORS LIGUE")),"",COUNTIFS($D$5:$D$72,"&lt;&gt;"&amp;"",$D$5:$D$72,"&lt;&gt;"&amp;"NL",$D$5:$D$72,"&lt;&gt;"&amp;"HORS LIGUE",W$5:W$72,"&lt;"&amp;W54)+1),Paramètres!$B$3:$C$56,2,FALSE)*Paramètres!$K$12))</f>
        <v>0</v>
      </c>
      <c r="Y54" s="46"/>
      <c r="Z54" s="2">
        <f>IF(Y$2="Bike &amp; Run",IF(ISNA(VLOOKUP(Y54,Paramètres!$B$3:$C$56,2,FALSE)),0,VLOOKUP(Y54,Paramètres!$B$3:$C$56,2,FALSE)*Paramètres!$K$13),IF(OR(Y54="",OR($D54="",$D54="NL",$D54="HORS LIGUE")),0,VLOOKUP(IF(OR(Y54="",OR($D54="",$D54="NL",$D54="HORS LIGUE")),"",COUNTIFS($D$5:$D$72,"&lt;&gt;"&amp;"",$D$5:$D$72,"&lt;&gt;"&amp;"NL",$D$5:$D$72,"&lt;&gt;"&amp;"HORS LIGUE",Y$5:Y$72,"&lt;"&amp;Y54)+1),Paramètres!$B$3:$C$56,2,FALSE)*Paramètres!$K$13))</f>
        <v>0</v>
      </c>
      <c r="AA54" s="46"/>
      <c r="AB54" s="2">
        <f>IF(AA$2="Bike &amp; Run",IF(ISNA(VLOOKUP(AA54,Paramètres!$B$3:$C$56,2,FALSE)),0,VLOOKUP(AA54,Paramètres!$B$3:$C$56,2,FALSE)*Paramètres!$K$14),IF(OR(AA54="",OR($D54="",$D54="NL",$D54="HORS LIGUE")),0,VLOOKUP(IF(OR(AA54="",OR($D54="",$D54="NL",$D54="HORS LIGUE")),"",COUNTIFS($D$5:$D$72,"&lt;&gt;"&amp;"",$D$5:$D$72,"&lt;&gt;"&amp;"NL",$D$5:$D$72,"&lt;&gt;"&amp;"HORS LIGUE",AA$5:AA$72,"&lt;"&amp;AA54)+1),Paramètres!$B$3:$C$56,2,FALSE)*Paramètres!$K$14))</f>
        <v>0</v>
      </c>
      <c r="AC54" s="46"/>
      <c r="AD54" s="2">
        <f>IF(AC$2="Bike &amp; Run",IF(ISNA(VLOOKUP(AC54,Paramètres!$B$3:$C$56,2,FALSE)),0,VLOOKUP(AC54,Paramètres!$B$3:$C$56,2,FALSE)*Paramètres!$K$15),IF(OR(AC54="",OR($D54="",$D54="NL",$D54="HORS LIGUE")),0,VLOOKUP(IF(OR(AC54="",OR($D54="",$D54="NL",$D54="HORS LIGUE")),"",COUNTIFS($D$5:$D$72,"&lt;&gt;"&amp;"",$D$5:$D$72,"&lt;&gt;"&amp;"NL",$D$5:$D$72,"&lt;&gt;"&amp;"HORS LIGUE",AC$5:AC$72,"&lt;"&amp;AC54)+1),Paramètres!$B$3:$C$56,2,FALSE)*Paramètres!$K$15))</f>
        <v>0</v>
      </c>
      <c r="AE54" s="46"/>
      <c r="AF54" s="2">
        <f>IF(AE$2="Bike &amp; Run",IF(ISNA(VLOOKUP(AE54,Paramètres!$B$3:$C$56,2,FALSE)),0,VLOOKUP(AE54,Paramètres!$B$3:$C$56,2,FALSE)*Paramètres!$K$16),IF(OR(AE54="",OR($D54="",$D54="NL",$D54="HORS LIGUE")),0,VLOOKUP(IF(OR(AE54="",OR($D54="",$D54="NL",$D54="HORS LIGUE")),"",COUNTIFS($D$5:$D$72,"&lt;&gt;"&amp;"",$D$5:$D$72,"&lt;&gt;"&amp;"NL",$D$5:$D$72,"&lt;&gt;"&amp;"HORS LIGUE",AE$5:AE$72,"&lt;"&amp;AE54)+1),Paramètres!$B$3:$C$56,2,FALSE)*Paramètres!$K$16))</f>
        <v>0</v>
      </c>
      <c r="AG54" s="46"/>
      <c r="AH54" s="2">
        <f>IF(AG$2="Bike &amp; Run",IF(ISNA(VLOOKUP(AG54,Paramètres!$B$3:$C$56,2,FALSE)),0,VLOOKUP(AG54,Paramètres!$B$3:$C$56,2,FALSE)*Paramètres!$K$17),IF(OR(AG54="",OR($D54="",$D54="NL",$D54="HORS LIGUE")),0,VLOOKUP(IF(OR(AG54="",OR($D54="",$D54="NL",$D54="HORS LIGUE")),"",COUNTIFS($D$5:$D$72,"&lt;&gt;"&amp;"",$D$5:$D$72,"&lt;&gt;"&amp;"NL",$D$5:$D$72,"&lt;&gt;"&amp;"HORS LIGUE",AG$5:AG$72,"&lt;"&amp;AG54)+1),Paramètres!$B$3:$C$56,2,FALSE)*Paramètres!$K$17))</f>
        <v>0</v>
      </c>
      <c r="AI54" s="40">
        <f t="shared" si="53"/>
        <v>0</v>
      </c>
      <c r="AJ54" s="3" t="str">
        <f t="shared" si="54"/>
        <v/>
      </c>
      <c r="AK54" s="5">
        <f t="shared" si="55"/>
        <v>0</v>
      </c>
      <c r="AL54" s="41">
        <f t="shared" si="56"/>
        <v>0</v>
      </c>
      <c r="AM54" s="33" t="str">
        <f t="shared" si="57"/>
        <v/>
      </c>
      <c r="AO54" s="22">
        <f t="shared" si="58"/>
        <v>0</v>
      </c>
      <c r="AP54">
        <f t="shared" si="59"/>
        <v>0</v>
      </c>
      <c r="AQ54">
        <f t="shared" si="60"/>
        <v>0</v>
      </c>
      <c r="AR54">
        <f t="shared" si="61"/>
        <v>0</v>
      </c>
      <c r="AS54">
        <f t="shared" si="62"/>
        <v>0</v>
      </c>
      <c r="AT54">
        <f t="shared" si="63"/>
        <v>0</v>
      </c>
      <c r="AU54">
        <f t="shared" si="64"/>
        <v>0</v>
      </c>
      <c r="AV54">
        <f t="shared" si="65"/>
        <v>0</v>
      </c>
      <c r="AW54">
        <f t="shared" si="66"/>
        <v>0</v>
      </c>
      <c r="AX54">
        <f t="shared" si="67"/>
        <v>0</v>
      </c>
      <c r="AY54">
        <f t="shared" si="68"/>
        <v>0</v>
      </c>
      <c r="AZ54">
        <f t="shared" si="69"/>
        <v>0</v>
      </c>
      <c r="BA54">
        <f t="shared" si="70"/>
        <v>0</v>
      </c>
      <c r="BB54">
        <f t="shared" si="71"/>
        <v>0</v>
      </c>
      <c r="BC54">
        <f t="shared" si="72"/>
        <v>0</v>
      </c>
      <c r="BD54">
        <f t="shared" si="73"/>
        <v>0</v>
      </c>
      <c r="BE54" s="22">
        <f t="shared" ref="BE54:BR54" si="91">BD54+LARGE($AO54:$BC54,BE$4)</f>
        <v>0</v>
      </c>
      <c r="BF54" s="22">
        <f t="shared" si="91"/>
        <v>0</v>
      </c>
      <c r="BG54" s="22">
        <f t="shared" si="91"/>
        <v>0</v>
      </c>
      <c r="BH54" s="22">
        <f t="shared" si="91"/>
        <v>0</v>
      </c>
      <c r="BI54" s="22">
        <f t="shared" si="91"/>
        <v>0</v>
      </c>
      <c r="BJ54" s="22">
        <f t="shared" si="91"/>
        <v>0</v>
      </c>
      <c r="BK54" s="22">
        <f t="shared" si="91"/>
        <v>0</v>
      </c>
      <c r="BL54" s="22">
        <f t="shared" si="91"/>
        <v>0</v>
      </c>
      <c r="BM54" s="22">
        <f t="shared" si="91"/>
        <v>0</v>
      </c>
      <c r="BN54" s="22">
        <f t="shared" si="91"/>
        <v>0</v>
      </c>
      <c r="BO54" s="22">
        <f t="shared" si="91"/>
        <v>0</v>
      </c>
      <c r="BP54" s="22">
        <f t="shared" si="91"/>
        <v>0</v>
      </c>
      <c r="BQ54" s="22">
        <f t="shared" si="91"/>
        <v>0</v>
      </c>
      <c r="BR54" s="22">
        <f t="shared" si="91"/>
        <v>0</v>
      </c>
    </row>
    <row r="55" spans="1:70" ht="16.5">
      <c r="A55" s="73" t="s">
        <v>1052</v>
      </c>
      <c r="B55" s="61" t="str">
        <f>IF(ISNA(VLOOKUP(A55,'Licenciés Jeunes 2023'!A:C,3,0)),"",VLOOKUP(A55,'Licenciés Jeunes 2023'!A:C,3,0))</f>
        <v>VISSCHER</v>
      </c>
      <c r="C55" s="32" t="str">
        <f>IF(ISNA(VLOOKUP(A55,'Licenciés Jeunes 2023'!A:C,2,0)),"",VLOOKUP(A55,'Licenciés Jeunes 2023'!A:C,2,0))</f>
        <v>Lison</v>
      </c>
      <c r="D55" s="32" t="str">
        <f>IF(ISNA(VLOOKUP(A55,'Licenciés Jeunes 2023'!A:F,6,0)),"",VLOOKUP(A55,'Licenciés Jeunes 2023'!A:F,6,0))</f>
        <v>T.C. JOUE LES TOURS</v>
      </c>
      <c r="E55" s="6"/>
      <c r="F55" s="2">
        <f>IF(E$2="Bike &amp; Run",IF(ISNA(VLOOKUP(E55,Paramètres!$B$3:$C$56,2,FALSE)),0,VLOOKUP(E55,Paramètres!$B$3:$C$56,2,FALSE)*Paramètres!$K$3),IF(OR(E55="",OR($D55="",$D55="NL",$D55="HORS LIGUE")),0,VLOOKUP(IF(OR(E55="",OR($D55="",$D55="NL",$D55="HORS LIGUE")),"",COUNTIFS($D$5:$D$72,"&lt;&gt;"&amp;"",$D$5:$D$72,"&lt;&gt;"&amp;"NL",$D$5:$D$72,"&lt;&gt;"&amp;"HORS LIGUE",E$5:E$72,"&lt;"&amp;E55)+1),Paramètres!$B$3:$C$56,2,FALSE)*Paramètres!$K$3))</f>
        <v>0</v>
      </c>
      <c r="G55" s="4"/>
      <c r="H55" s="2">
        <f>IF(G$2="Bike &amp; Run",IF(ISNA(VLOOKUP(G55,Paramètres!$B$3:$C$56,2,FALSE)),0,VLOOKUP(G55,Paramètres!$B$3:$C$56,2,FALSE)*Paramètres!$K$4),IF(OR(G55="",OR($D55="",$D55="NL",$D55="HORS LIGUE")),0,VLOOKUP(IF(OR(G55="",OR($D55="",$D55="NL",$D55="HORS LIGUE")),"",COUNTIFS($D$5:$D$72,"&lt;&gt;"&amp;"",$D$5:$D$72,"&lt;&gt;"&amp;"NL",$D$5:$D$72,"&lt;&gt;"&amp;"HORS LIGUE",G$5:G$72,"&lt;"&amp;G55)+1),Paramètres!$B$3:$C$56,2,FALSE)*Paramètres!$K$4))</f>
        <v>0</v>
      </c>
      <c r="I55" s="36"/>
      <c r="J55" s="2">
        <f>IF(I$2="Bike &amp; Run",IF(ISNA(VLOOKUP(I55,Paramètres!$B$3:$C$56,2,FALSE)),0,VLOOKUP(I55,Paramètres!$B$3:$C$56,2,FALSE)*Paramètres!$K$5),IF(OR(I55="",OR($D55="",$D55="NL",$D55="HORS LIGUE")),0,VLOOKUP(IF(OR(I55="",OR($D55="",$D55="NL",$D55="HORS LIGUE")),"",COUNTIFS($D$5:$D$72,"&lt;&gt;"&amp;"",$D$5:$D$72,"&lt;&gt;"&amp;"NL",$D$5:$D$72,"&lt;&gt;"&amp;"HORS LIGUE",I$5:I$72,"&lt;"&amp;I55)+1),Paramètres!$B$3:$C$56,2,FALSE)*Paramètres!$K$5))</f>
        <v>0</v>
      </c>
      <c r="K55" s="4"/>
      <c r="L55" s="2">
        <f>IF(K$2="Bike &amp; Run",IF(ISNA(VLOOKUP(K55,Paramètres!$B$3:$C$56,2,FALSE)),0,VLOOKUP(K55,Paramètres!$B$3:$C$56,2,FALSE)*Paramètres!$K$6),IF(OR(K55="",OR($D55="",$D55="NL",$D55="HORS LIGUE")),0,VLOOKUP(IF(OR(K55="",OR($D55="",$D55="NL",$D55="HORS LIGUE")),"",COUNTIFS($D$5:$D$72,"&lt;&gt;"&amp;"",$D$5:$D$72,"&lt;&gt;"&amp;"NL",$D$5:$D$72,"&lt;&gt;"&amp;"HORS LIGUE",K$5:K$72,"&lt;"&amp;K55)+1),Paramètres!$B$3:$C$56,2,FALSE)*Paramètres!$K$6))</f>
        <v>0</v>
      </c>
      <c r="M55" s="4"/>
      <c r="N55" s="2">
        <f>IF(M$2="Bike &amp; Run",IF(ISNA(VLOOKUP(M55,Paramètres!$B$3:$C$56,2,FALSE)),0,VLOOKUP(M55,Paramètres!$B$3:$C$56,2,FALSE)*Paramètres!$K$7),IF(OR(M55="",OR($D55="",$D55="NL",$D55="HORS LIGUE")),0,VLOOKUP(IF(OR(M55="",OR($D55="",$D55="NL",$D55="HORS LIGUE")),"",COUNTIFS($D$5:$D$72,"&lt;&gt;"&amp;"",$D$5:$D$72,"&lt;&gt;"&amp;"NL",$D$5:$D$72,"&lt;&gt;"&amp;"HORS LIGUE",M$5:M$72,"&lt;"&amp;M55)+1),Paramètres!$B$3:$C$56,2,FALSE)*Paramètres!$K$7))</f>
        <v>0</v>
      </c>
      <c r="O55" s="46"/>
      <c r="P55" s="2">
        <f>IF(O$2="Bike &amp; Run",IF(ISNA(VLOOKUP(O55,Paramètres!$B$3:$C$56,2,FALSE)),0,VLOOKUP(O55,Paramètres!$B$3:$C$56,2,FALSE)*Paramètres!$K$8),IF(OR(O55="",OR($D55="",$D55="NL",$D55="HORS LIGUE")),0,VLOOKUP(IF(OR(O55="",OR($D55="",$D55="NL",$D55="HORS LIGUE")),"",COUNTIFS($D$5:$D$72,"&lt;&gt;"&amp;"",$D$5:$D$72,"&lt;&gt;"&amp;"NL",$D$5:$D$72,"&lt;&gt;"&amp;"HORS LIGUE",O$5:O$72,"&lt;"&amp;O55)+1),Paramètres!$B$3:$C$56,2,FALSE)*Paramètres!$K$8))</f>
        <v>0</v>
      </c>
      <c r="Q55" s="46"/>
      <c r="R55" s="2">
        <f>IF(Q$2="Bike &amp; Run",IF(ISNA(VLOOKUP(Q55,Paramètres!$B$3:$C$56,2,FALSE)),0,VLOOKUP(Q55,Paramètres!$B$3:$C$56,2,FALSE)*Paramètres!$K$9),IF(OR(Q55="",OR($D55="",$D55="NL",$D55="HORS LIGUE")),0,VLOOKUP(IF(OR(Q55="",OR($D55="",$D55="NL",$D55="HORS LIGUE")),"",COUNTIFS($D$5:$D$72,"&lt;&gt;"&amp;"",$D$5:$D$72,"&lt;&gt;"&amp;"NL",$D$5:$D$72,"&lt;&gt;"&amp;"HORS LIGUE",Q$5:Q$72,"&lt;"&amp;Q55)+1),Paramètres!$B$3:$C$56,2,FALSE)*Paramètres!$K$9))</f>
        <v>0</v>
      </c>
      <c r="S55" s="46"/>
      <c r="T55" s="2">
        <f>IF(S$2="Bike &amp; Run",IF(ISNA(VLOOKUP(S55,Paramètres!$B$3:$C$56,2,FALSE)),0,VLOOKUP(S55,Paramètres!$B$3:$C$56,2,FALSE)*Paramètres!$K$10),IF(OR(S55="",OR($D55="",$D55="NL",$D55="HORS LIGUE")),0,VLOOKUP(IF(OR(S55="",OR($D55="",$D55="NL",$D55="HORS LIGUE")),"",COUNTIFS($D$5:$D$72,"&lt;&gt;"&amp;"",$D$5:$D$72,"&lt;&gt;"&amp;"NL",$D$5:$D$72,"&lt;&gt;"&amp;"HORS LIGUE",S$5:S$72,"&lt;"&amp;S55)+1),Paramètres!$B$3:$C$56,2,FALSE)*Paramètres!$K$10))</f>
        <v>0</v>
      </c>
      <c r="U55" s="46"/>
      <c r="V55" s="2">
        <f>IF(U$2="Bike &amp; Run",IF(ISNA(VLOOKUP(U55,Paramètres!$B$3:$C$56,2,FALSE)),0,VLOOKUP(U55,Paramètres!$B$3:$C$56,2,FALSE)*Paramètres!$K$11),IF(OR(U55="",OR($D55="",$D55="NL",$D55="HORS LIGUE")),0,VLOOKUP(IF(OR(U55="",OR($D55="",$D55="NL",$D55="HORS LIGUE")),"",COUNTIFS($D$5:$D$72,"&lt;&gt;"&amp;"",$D$5:$D$72,"&lt;&gt;"&amp;"NL",$D$5:$D$72,"&lt;&gt;"&amp;"HORS LIGUE",U$5:U$72,"&lt;"&amp;U55)+1),Paramètres!$B$3:$C$56,2,FALSE)*Paramètres!$K$11))</f>
        <v>0</v>
      </c>
      <c r="W55" s="46"/>
      <c r="X55" s="2">
        <f>IF(W$2="Bike &amp; Run",IF(ISNA(VLOOKUP(W55,Paramètres!$B$3:$C$56,2,FALSE)),0,VLOOKUP(W55,Paramètres!$B$3:$C$56,2,FALSE)*Paramètres!$K$12),IF(OR(W55="",OR($D55="",$D55="NL",$D55="HORS LIGUE")),0,VLOOKUP(IF(OR(W55="",OR($D55="",$D55="NL",$D55="HORS LIGUE")),"",COUNTIFS($D$5:$D$72,"&lt;&gt;"&amp;"",$D$5:$D$72,"&lt;&gt;"&amp;"NL",$D$5:$D$72,"&lt;&gt;"&amp;"HORS LIGUE",W$5:W$72,"&lt;"&amp;W55)+1),Paramètres!$B$3:$C$56,2,FALSE)*Paramètres!$K$12))</f>
        <v>0</v>
      </c>
      <c r="Y55" s="46"/>
      <c r="Z55" s="2">
        <f>IF(Y$2="Bike &amp; Run",IF(ISNA(VLOOKUP(Y55,Paramètres!$B$3:$C$56,2,FALSE)),0,VLOOKUP(Y55,Paramètres!$B$3:$C$56,2,FALSE)*Paramètres!$K$13),IF(OR(Y55="",OR($D55="",$D55="NL",$D55="HORS LIGUE")),0,VLOOKUP(IF(OR(Y55="",OR($D55="",$D55="NL",$D55="HORS LIGUE")),"",COUNTIFS($D$5:$D$72,"&lt;&gt;"&amp;"",$D$5:$D$72,"&lt;&gt;"&amp;"NL",$D$5:$D$72,"&lt;&gt;"&amp;"HORS LIGUE",Y$5:Y$72,"&lt;"&amp;Y55)+1),Paramètres!$B$3:$C$56,2,FALSE)*Paramètres!$K$13))</f>
        <v>0</v>
      </c>
      <c r="AA55" s="46"/>
      <c r="AB55" s="2">
        <f>IF(AA$2="Bike &amp; Run",IF(ISNA(VLOOKUP(AA55,Paramètres!$B$3:$C$56,2,FALSE)),0,VLOOKUP(AA55,Paramètres!$B$3:$C$56,2,FALSE)*Paramètres!$K$14),IF(OR(AA55="",OR($D55="",$D55="NL",$D55="HORS LIGUE")),0,VLOOKUP(IF(OR(AA55="",OR($D55="",$D55="NL",$D55="HORS LIGUE")),"",COUNTIFS($D$5:$D$72,"&lt;&gt;"&amp;"",$D$5:$D$72,"&lt;&gt;"&amp;"NL",$D$5:$D$72,"&lt;&gt;"&amp;"HORS LIGUE",AA$5:AA$72,"&lt;"&amp;AA55)+1),Paramètres!$B$3:$C$56,2,FALSE)*Paramètres!$K$14))</f>
        <v>0</v>
      </c>
      <c r="AC55" s="46"/>
      <c r="AD55" s="2">
        <f>IF(AC$2="Bike &amp; Run",IF(ISNA(VLOOKUP(AC55,Paramètres!$B$3:$C$56,2,FALSE)),0,VLOOKUP(AC55,Paramètres!$B$3:$C$56,2,FALSE)*Paramètres!$K$15),IF(OR(AC55="",OR($D55="",$D55="NL",$D55="HORS LIGUE")),0,VLOOKUP(IF(OR(AC55="",OR($D55="",$D55="NL",$D55="HORS LIGUE")),"",COUNTIFS($D$5:$D$72,"&lt;&gt;"&amp;"",$D$5:$D$72,"&lt;&gt;"&amp;"NL",$D$5:$D$72,"&lt;&gt;"&amp;"HORS LIGUE",AC$5:AC$72,"&lt;"&amp;AC55)+1),Paramètres!$B$3:$C$56,2,FALSE)*Paramètres!$K$15))</f>
        <v>0</v>
      </c>
      <c r="AE55" s="46"/>
      <c r="AF55" s="2">
        <f>IF(AE$2="Bike &amp; Run",IF(ISNA(VLOOKUP(AE55,Paramètres!$B$3:$C$56,2,FALSE)),0,VLOOKUP(AE55,Paramètres!$B$3:$C$56,2,FALSE)*Paramètres!$K$16),IF(OR(AE55="",OR($D55="",$D55="NL",$D55="HORS LIGUE")),0,VLOOKUP(IF(OR(AE55="",OR($D55="",$D55="NL",$D55="HORS LIGUE")),"",COUNTIFS($D$5:$D$72,"&lt;&gt;"&amp;"",$D$5:$D$72,"&lt;&gt;"&amp;"NL",$D$5:$D$72,"&lt;&gt;"&amp;"HORS LIGUE",AE$5:AE$72,"&lt;"&amp;AE55)+1),Paramètres!$B$3:$C$56,2,FALSE)*Paramètres!$K$16))</f>
        <v>0</v>
      </c>
      <c r="AG55" s="46"/>
      <c r="AH55" s="2">
        <f>IF(AG$2="Bike &amp; Run",IF(ISNA(VLOOKUP(AG55,Paramètres!$B$3:$C$56,2,FALSE)),0,VLOOKUP(AG55,Paramètres!$B$3:$C$56,2,FALSE)*Paramètres!$K$17),IF(OR(AG55="",OR($D55="",$D55="NL",$D55="HORS LIGUE")),0,VLOOKUP(IF(OR(AG55="",OR($D55="",$D55="NL",$D55="HORS LIGUE")),"",COUNTIFS($D$5:$D$72,"&lt;&gt;"&amp;"",$D$5:$D$72,"&lt;&gt;"&amp;"NL",$D$5:$D$72,"&lt;&gt;"&amp;"HORS LIGUE",AG$5:AG$72,"&lt;"&amp;AG55)+1),Paramètres!$B$3:$C$56,2,FALSE)*Paramètres!$K$17))</f>
        <v>0</v>
      </c>
      <c r="AI55" s="40">
        <f t="shared" si="53"/>
        <v>0</v>
      </c>
      <c r="AJ55" s="3" t="str">
        <f t="shared" si="54"/>
        <v/>
      </c>
      <c r="AK55" s="5">
        <f t="shared" si="55"/>
        <v>0</v>
      </c>
      <c r="AL55" s="41">
        <f t="shared" si="56"/>
        <v>0</v>
      </c>
      <c r="AM55" s="33" t="str">
        <f t="shared" si="57"/>
        <v/>
      </c>
      <c r="AO55" s="22">
        <f t="shared" si="58"/>
        <v>0</v>
      </c>
      <c r="AP55">
        <f t="shared" si="59"/>
        <v>0</v>
      </c>
      <c r="AQ55">
        <f t="shared" si="60"/>
        <v>0</v>
      </c>
      <c r="AR55">
        <f t="shared" si="61"/>
        <v>0</v>
      </c>
      <c r="AS55">
        <f t="shared" si="62"/>
        <v>0</v>
      </c>
      <c r="AT55">
        <f t="shared" si="63"/>
        <v>0</v>
      </c>
      <c r="AU55">
        <f t="shared" si="64"/>
        <v>0</v>
      </c>
      <c r="AV55">
        <f t="shared" si="65"/>
        <v>0</v>
      </c>
      <c r="AW55">
        <f t="shared" si="66"/>
        <v>0</v>
      </c>
      <c r="AX55">
        <f t="shared" si="67"/>
        <v>0</v>
      </c>
      <c r="AY55">
        <f t="shared" si="68"/>
        <v>0</v>
      </c>
      <c r="AZ55">
        <f t="shared" si="69"/>
        <v>0</v>
      </c>
      <c r="BA55">
        <f t="shared" si="70"/>
        <v>0</v>
      </c>
      <c r="BB55">
        <f t="shared" si="71"/>
        <v>0</v>
      </c>
      <c r="BC55">
        <f t="shared" si="72"/>
        <v>0</v>
      </c>
      <c r="BD55">
        <f t="shared" si="73"/>
        <v>0</v>
      </c>
      <c r="BE55" s="22">
        <f t="shared" ref="BE55:BR55" si="92">BD55+LARGE($AO55:$BC55,BE$4)</f>
        <v>0</v>
      </c>
      <c r="BF55" s="22">
        <f t="shared" si="92"/>
        <v>0</v>
      </c>
      <c r="BG55" s="22">
        <f t="shared" si="92"/>
        <v>0</v>
      </c>
      <c r="BH55" s="22">
        <f t="shared" si="92"/>
        <v>0</v>
      </c>
      <c r="BI55" s="22">
        <f t="shared" si="92"/>
        <v>0</v>
      </c>
      <c r="BJ55" s="22">
        <f t="shared" si="92"/>
        <v>0</v>
      </c>
      <c r="BK55" s="22">
        <f t="shared" si="92"/>
        <v>0</v>
      </c>
      <c r="BL55" s="22">
        <f t="shared" si="92"/>
        <v>0</v>
      </c>
      <c r="BM55" s="22">
        <f t="shared" si="92"/>
        <v>0</v>
      </c>
      <c r="BN55" s="22">
        <f t="shared" si="92"/>
        <v>0</v>
      </c>
      <c r="BO55" s="22">
        <f t="shared" si="92"/>
        <v>0</v>
      </c>
      <c r="BP55" s="22">
        <f t="shared" si="92"/>
        <v>0</v>
      </c>
      <c r="BQ55" s="22">
        <f t="shared" si="92"/>
        <v>0</v>
      </c>
      <c r="BR55" s="22">
        <f t="shared" si="92"/>
        <v>0</v>
      </c>
    </row>
    <row r="56" spans="1:70" ht="16.5">
      <c r="A56" s="73" t="s">
        <v>1539</v>
      </c>
      <c r="B56" s="61" t="str">
        <f>IF(ISNA(VLOOKUP(A56,'Licenciés Jeunes 2023'!A:C,3,0)),"",VLOOKUP(A56,'Licenciés Jeunes 2023'!A:C,3,0))</f>
        <v>GOYAUD</v>
      </c>
      <c r="C56" s="32" t="str">
        <f>IF(ISNA(VLOOKUP(A56,'Licenciés Jeunes 2023'!A:C,2,0)),"",VLOOKUP(A56,'Licenciés Jeunes 2023'!A:C,2,0))</f>
        <v>Adele</v>
      </c>
      <c r="D56" s="32" t="str">
        <f>IF(ISNA(VLOOKUP(A56,'Licenciés Jeunes 2023'!A:F,6,0)),"",VLOOKUP(A56,'Licenciés Jeunes 2023'!A:F,6,0))</f>
        <v>T.C. JOUE LES TOURS</v>
      </c>
      <c r="E56" s="6"/>
      <c r="F56" s="2">
        <f>IF(E$2="Bike &amp; Run",IF(ISNA(VLOOKUP(E56,Paramètres!$B$3:$C$56,2,FALSE)),0,VLOOKUP(E56,Paramètres!$B$3:$C$56,2,FALSE)*Paramètres!$K$3),IF(OR(E56="",OR($D56="",$D56="NL",$D56="HORS LIGUE")),0,VLOOKUP(IF(OR(E56="",OR($D56="",$D56="NL",$D56="HORS LIGUE")),"",COUNTIFS($D$5:$D$72,"&lt;&gt;"&amp;"",$D$5:$D$72,"&lt;&gt;"&amp;"NL",$D$5:$D$72,"&lt;&gt;"&amp;"HORS LIGUE",E$5:E$72,"&lt;"&amp;E56)+1),Paramètres!$B$3:$C$56,2,FALSE)*Paramètres!$K$3))</f>
        <v>0</v>
      </c>
      <c r="G56" s="4"/>
      <c r="H56" s="2">
        <f>IF(G$2="Bike &amp; Run",IF(ISNA(VLOOKUP(G56,Paramètres!$B$3:$C$56,2,FALSE)),0,VLOOKUP(G56,Paramètres!$B$3:$C$56,2,FALSE)*Paramètres!$K$4),IF(OR(G56="",OR($D56="",$D56="NL",$D56="HORS LIGUE")),0,VLOOKUP(IF(OR(G56="",OR($D56="",$D56="NL",$D56="HORS LIGUE")),"",COUNTIFS($D$5:$D$72,"&lt;&gt;"&amp;"",$D$5:$D$72,"&lt;&gt;"&amp;"NL",$D$5:$D$72,"&lt;&gt;"&amp;"HORS LIGUE",G$5:G$72,"&lt;"&amp;G56)+1),Paramètres!$B$3:$C$56,2,FALSE)*Paramètres!$K$4))</f>
        <v>0</v>
      </c>
      <c r="I56" s="36"/>
      <c r="J56" s="2">
        <f>IF(I$2="Bike &amp; Run",IF(ISNA(VLOOKUP(I56,Paramètres!$B$3:$C$56,2,FALSE)),0,VLOOKUP(I56,Paramètres!$B$3:$C$56,2,FALSE)*Paramètres!$K$5),IF(OR(I56="",OR($D56="",$D56="NL",$D56="HORS LIGUE")),0,VLOOKUP(IF(OR(I56="",OR($D56="",$D56="NL",$D56="HORS LIGUE")),"",COUNTIFS($D$5:$D$72,"&lt;&gt;"&amp;"",$D$5:$D$72,"&lt;&gt;"&amp;"NL",$D$5:$D$72,"&lt;&gt;"&amp;"HORS LIGUE",I$5:I$72,"&lt;"&amp;I56)+1),Paramètres!$B$3:$C$56,2,FALSE)*Paramètres!$K$5))</f>
        <v>0</v>
      </c>
      <c r="K56" s="4"/>
      <c r="L56" s="2">
        <f>IF(K$2="Bike &amp; Run",IF(ISNA(VLOOKUP(K56,Paramètres!$B$3:$C$56,2,FALSE)),0,VLOOKUP(K56,Paramètres!$B$3:$C$56,2,FALSE)*Paramètres!$K$6),IF(OR(K56="",OR($D56="",$D56="NL",$D56="HORS LIGUE")),0,VLOOKUP(IF(OR(K56="",OR($D56="",$D56="NL",$D56="HORS LIGUE")),"",COUNTIFS($D$5:$D$72,"&lt;&gt;"&amp;"",$D$5:$D$72,"&lt;&gt;"&amp;"NL",$D$5:$D$72,"&lt;&gt;"&amp;"HORS LIGUE",K$5:K$72,"&lt;"&amp;K56)+1),Paramètres!$B$3:$C$56,2,FALSE)*Paramètres!$K$6))</f>
        <v>0</v>
      </c>
      <c r="M56" s="4"/>
      <c r="N56" s="2">
        <f>IF(M$2="Bike &amp; Run",IF(ISNA(VLOOKUP(M56,Paramètres!$B$3:$C$56,2,FALSE)),0,VLOOKUP(M56,Paramètres!$B$3:$C$56,2,FALSE)*Paramètres!$K$7),IF(OR(M56="",OR($D56="",$D56="NL",$D56="HORS LIGUE")),0,VLOOKUP(IF(OR(M56="",OR($D56="",$D56="NL",$D56="HORS LIGUE")),"",COUNTIFS($D$5:$D$72,"&lt;&gt;"&amp;"",$D$5:$D$72,"&lt;&gt;"&amp;"NL",$D$5:$D$72,"&lt;&gt;"&amp;"HORS LIGUE",M$5:M$72,"&lt;"&amp;M56)+1),Paramètres!$B$3:$C$56,2,FALSE)*Paramètres!$K$7))</f>
        <v>0</v>
      </c>
      <c r="O56" s="46"/>
      <c r="P56" s="2">
        <f>IF(O$2="Bike &amp; Run",IF(ISNA(VLOOKUP(O56,Paramètres!$B$3:$C$56,2,FALSE)),0,VLOOKUP(O56,Paramètres!$B$3:$C$56,2,FALSE)*Paramètres!$K$8),IF(OR(O56="",OR($D56="",$D56="NL",$D56="HORS LIGUE")),0,VLOOKUP(IF(OR(O56="",OR($D56="",$D56="NL",$D56="HORS LIGUE")),"",COUNTIFS($D$5:$D$72,"&lt;&gt;"&amp;"",$D$5:$D$72,"&lt;&gt;"&amp;"NL",$D$5:$D$72,"&lt;&gt;"&amp;"HORS LIGUE",O$5:O$72,"&lt;"&amp;O56)+1),Paramètres!$B$3:$C$56,2,FALSE)*Paramètres!$K$8))</f>
        <v>0</v>
      </c>
      <c r="Q56" s="46"/>
      <c r="R56" s="2">
        <f>IF(Q$2="Bike &amp; Run",IF(ISNA(VLOOKUP(Q56,Paramètres!$B$3:$C$56,2,FALSE)),0,VLOOKUP(Q56,Paramètres!$B$3:$C$56,2,FALSE)*Paramètres!$K$9),IF(OR(Q56="",OR($D56="",$D56="NL",$D56="HORS LIGUE")),0,VLOOKUP(IF(OR(Q56="",OR($D56="",$D56="NL",$D56="HORS LIGUE")),"",COUNTIFS($D$5:$D$72,"&lt;&gt;"&amp;"",$D$5:$D$72,"&lt;&gt;"&amp;"NL",$D$5:$D$72,"&lt;&gt;"&amp;"HORS LIGUE",Q$5:Q$72,"&lt;"&amp;Q56)+1),Paramètres!$B$3:$C$56,2,FALSE)*Paramètres!$K$9))</f>
        <v>0</v>
      </c>
      <c r="S56" s="46"/>
      <c r="T56" s="2">
        <f>IF(S$2="Bike &amp; Run",IF(ISNA(VLOOKUP(S56,Paramètres!$B$3:$C$56,2,FALSE)),0,VLOOKUP(S56,Paramètres!$B$3:$C$56,2,FALSE)*Paramètres!$K$10),IF(OR(S56="",OR($D56="",$D56="NL",$D56="HORS LIGUE")),0,VLOOKUP(IF(OR(S56="",OR($D56="",$D56="NL",$D56="HORS LIGUE")),"",COUNTIFS($D$5:$D$72,"&lt;&gt;"&amp;"",$D$5:$D$72,"&lt;&gt;"&amp;"NL",$D$5:$D$72,"&lt;&gt;"&amp;"HORS LIGUE",S$5:S$72,"&lt;"&amp;S56)+1),Paramètres!$B$3:$C$56,2,FALSE)*Paramètres!$K$10))</f>
        <v>0</v>
      </c>
      <c r="U56" s="46"/>
      <c r="V56" s="2">
        <f>IF(U$2="Bike &amp; Run",IF(ISNA(VLOOKUP(U56,Paramètres!$B$3:$C$56,2,FALSE)),0,VLOOKUP(U56,Paramètres!$B$3:$C$56,2,FALSE)*Paramètres!$K$11),IF(OR(U56="",OR($D56="",$D56="NL",$D56="HORS LIGUE")),0,VLOOKUP(IF(OR(U56="",OR($D56="",$D56="NL",$D56="HORS LIGUE")),"",COUNTIFS($D$5:$D$72,"&lt;&gt;"&amp;"",$D$5:$D$72,"&lt;&gt;"&amp;"NL",$D$5:$D$72,"&lt;&gt;"&amp;"HORS LIGUE",U$5:U$72,"&lt;"&amp;U56)+1),Paramètres!$B$3:$C$56,2,FALSE)*Paramètres!$K$11))</f>
        <v>0</v>
      </c>
      <c r="W56" s="46"/>
      <c r="X56" s="2">
        <f>IF(W$2="Bike &amp; Run",IF(ISNA(VLOOKUP(W56,Paramètres!$B$3:$C$56,2,FALSE)),0,VLOOKUP(W56,Paramètres!$B$3:$C$56,2,FALSE)*Paramètres!$K$12),IF(OR(W56="",OR($D56="",$D56="NL",$D56="HORS LIGUE")),0,VLOOKUP(IF(OR(W56="",OR($D56="",$D56="NL",$D56="HORS LIGUE")),"",COUNTIFS($D$5:$D$72,"&lt;&gt;"&amp;"",$D$5:$D$72,"&lt;&gt;"&amp;"NL",$D$5:$D$72,"&lt;&gt;"&amp;"HORS LIGUE",W$5:W$72,"&lt;"&amp;W56)+1),Paramètres!$B$3:$C$56,2,FALSE)*Paramètres!$K$12))</f>
        <v>0</v>
      </c>
      <c r="Y56" s="46"/>
      <c r="Z56" s="2">
        <f>IF(Y$2="Bike &amp; Run",IF(ISNA(VLOOKUP(Y56,Paramètres!$B$3:$C$56,2,FALSE)),0,VLOOKUP(Y56,Paramètres!$B$3:$C$56,2,FALSE)*Paramètres!$K$13),IF(OR(Y56="",OR($D56="",$D56="NL",$D56="HORS LIGUE")),0,VLOOKUP(IF(OR(Y56="",OR($D56="",$D56="NL",$D56="HORS LIGUE")),"",COUNTIFS($D$5:$D$72,"&lt;&gt;"&amp;"",$D$5:$D$72,"&lt;&gt;"&amp;"NL",$D$5:$D$72,"&lt;&gt;"&amp;"HORS LIGUE",Y$5:Y$72,"&lt;"&amp;Y56)+1),Paramètres!$B$3:$C$56,2,FALSE)*Paramètres!$K$13))</f>
        <v>0</v>
      </c>
      <c r="AA56" s="46"/>
      <c r="AB56" s="2">
        <f>IF(AA$2="Bike &amp; Run",IF(ISNA(VLOOKUP(AA56,Paramètres!$B$3:$C$56,2,FALSE)),0,VLOOKUP(AA56,Paramètres!$B$3:$C$56,2,FALSE)*Paramètres!$K$14),IF(OR(AA56="",OR($D56="",$D56="NL",$D56="HORS LIGUE")),0,VLOOKUP(IF(OR(AA56="",OR($D56="",$D56="NL",$D56="HORS LIGUE")),"",COUNTIFS($D$5:$D$72,"&lt;&gt;"&amp;"",$D$5:$D$72,"&lt;&gt;"&amp;"NL",$D$5:$D$72,"&lt;&gt;"&amp;"HORS LIGUE",AA$5:AA$72,"&lt;"&amp;AA56)+1),Paramètres!$B$3:$C$56,2,FALSE)*Paramètres!$K$14))</f>
        <v>0</v>
      </c>
      <c r="AC56" s="46"/>
      <c r="AD56" s="2">
        <f>IF(AC$2="Bike &amp; Run",IF(ISNA(VLOOKUP(AC56,Paramètres!$B$3:$C$56,2,FALSE)),0,VLOOKUP(AC56,Paramètres!$B$3:$C$56,2,FALSE)*Paramètres!$K$15),IF(OR(AC56="",OR($D56="",$D56="NL",$D56="HORS LIGUE")),0,VLOOKUP(IF(OR(AC56="",OR($D56="",$D56="NL",$D56="HORS LIGUE")),"",COUNTIFS($D$5:$D$72,"&lt;&gt;"&amp;"",$D$5:$D$72,"&lt;&gt;"&amp;"NL",$D$5:$D$72,"&lt;&gt;"&amp;"HORS LIGUE",AC$5:AC$72,"&lt;"&amp;AC56)+1),Paramètres!$B$3:$C$56,2,FALSE)*Paramètres!$K$15))</f>
        <v>0</v>
      </c>
      <c r="AE56" s="46"/>
      <c r="AF56" s="2">
        <f>IF(AE$2="Bike &amp; Run",IF(ISNA(VLOOKUP(AE56,Paramètres!$B$3:$C$56,2,FALSE)),0,VLOOKUP(AE56,Paramètres!$B$3:$C$56,2,FALSE)*Paramètres!$K$16),IF(OR(AE56="",OR($D56="",$D56="NL",$D56="HORS LIGUE")),0,VLOOKUP(IF(OR(AE56="",OR($D56="",$D56="NL",$D56="HORS LIGUE")),"",COUNTIFS($D$5:$D$72,"&lt;&gt;"&amp;"",$D$5:$D$72,"&lt;&gt;"&amp;"NL",$D$5:$D$72,"&lt;&gt;"&amp;"HORS LIGUE",AE$5:AE$72,"&lt;"&amp;AE56)+1),Paramètres!$B$3:$C$56,2,FALSE)*Paramètres!$K$16))</f>
        <v>0</v>
      </c>
      <c r="AG56" s="46"/>
      <c r="AH56" s="2">
        <f>IF(AG$2="Bike &amp; Run",IF(ISNA(VLOOKUP(AG56,Paramètres!$B$3:$C$56,2,FALSE)),0,VLOOKUP(AG56,Paramètres!$B$3:$C$56,2,FALSE)*Paramètres!$K$17),IF(OR(AG56="",OR($D56="",$D56="NL",$D56="HORS LIGUE")),0,VLOOKUP(IF(OR(AG56="",OR($D56="",$D56="NL",$D56="HORS LIGUE")),"",COUNTIFS($D$5:$D$72,"&lt;&gt;"&amp;"",$D$5:$D$72,"&lt;&gt;"&amp;"NL",$D$5:$D$72,"&lt;&gt;"&amp;"HORS LIGUE",AG$5:AG$72,"&lt;"&amp;AG56)+1),Paramètres!$B$3:$C$56,2,FALSE)*Paramètres!$K$17))</f>
        <v>0</v>
      </c>
      <c r="AI56" s="40">
        <f t="shared" si="53"/>
        <v>0</v>
      </c>
      <c r="AJ56" s="3" t="str">
        <f t="shared" si="54"/>
        <v/>
      </c>
      <c r="AK56" s="5">
        <f t="shared" si="55"/>
        <v>0</v>
      </c>
      <c r="AL56" s="41">
        <f t="shared" si="56"/>
        <v>0</v>
      </c>
      <c r="AM56" s="33" t="str">
        <f t="shared" si="57"/>
        <v/>
      </c>
      <c r="AO56" s="22">
        <f t="shared" si="58"/>
        <v>0</v>
      </c>
      <c r="AP56">
        <f t="shared" si="59"/>
        <v>0</v>
      </c>
      <c r="AQ56">
        <f t="shared" si="60"/>
        <v>0</v>
      </c>
      <c r="AR56">
        <f t="shared" si="61"/>
        <v>0</v>
      </c>
      <c r="AS56">
        <f t="shared" si="62"/>
        <v>0</v>
      </c>
      <c r="AT56">
        <f t="shared" si="63"/>
        <v>0</v>
      </c>
      <c r="AU56">
        <f t="shared" si="64"/>
        <v>0</v>
      </c>
      <c r="AV56">
        <f t="shared" si="65"/>
        <v>0</v>
      </c>
      <c r="AW56">
        <f t="shared" si="66"/>
        <v>0</v>
      </c>
      <c r="AX56">
        <f t="shared" si="67"/>
        <v>0</v>
      </c>
      <c r="AY56">
        <f t="shared" si="68"/>
        <v>0</v>
      </c>
      <c r="AZ56">
        <f t="shared" si="69"/>
        <v>0</v>
      </c>
      <c r="BA56">
        <f t="shared" si="70"/>
        <v>0</v>
      </c>
      <c r="BB56">
        <f t="shared" si="71"/>
        <v>0</v>
      </c>
      <c r="BC56">
        <f t="shared" si="72"/>
        <v>0</v>
      </c>
      <c r="BD56">
        <f t="shared" si="73"/>
        <v>0</v>
      </c>
      <c r="BE56" s="22">
        <f t="shared" ref="BE56:BR56" si="93">BD56+LARGE($AO56:$BC56,BE$4)</f>
        <v>0</v>
      </c>
      <c r="BF56" s="22">
        <f t="shared" si="93"/>
        <v>0</v>
      </c>
      <c r="BG56" s="22">
        <f t="shared" si="93"/>
        <v>0</v>
      </c>
      <c r="BH56" s="22">
        <f t="shared" si="93"/>
        <v>0</v>
      </c>
      <c r="BI56" s="22">
        <f t="shared" si="93"/>
        <v>0</v>
      </c>
      <c r="BJ56" s="22">
        <f t="shared" si="93"/>
        <v>0</v>
      </c>
      <c r="BK56" s="22">
        <f t="shared" si="93"/>
        <v>0</v>
      </c>
      <c r="BL56" s="22">
        <f t="shared" si="93"/>
        <v>0</v>
      </c>
      <c r="BM56" s="22">
        <f t="shared" si="93"/>
        <v>0</v>
      </c>
      <c r="BN56" s="22">
        <f t="shared" si="93"/>
        <v>0</v>
      </c>
      <c r="BO56" s="22">
        <f t="shared" si="93"/>
        <v>0</v>
      </c>
      <c r="BP56" s="22">
        <f t="shared" si="93"/>
        <v>0</v>
      </c>
      <c r="BQ56" s="22">
        <f t="shared" si="93"/>
        <v>0</v>
      </c>
      <c r="BR56" s="22">
        <f t="shared" si="93"/>
        <v>0</v>
      </c>
    </row>
    <row r="57" spans="1:70" ht="16.5">
      <c r="A57" s="14"/>
      <c r="B57" s="61" t="str">
        <f>IF(ISNA(VLOOKUP(A57,'Licenciés Jeunes 2023'!A:C,3,0)),"",VLOOKUP(A57,'Licenciés Jeunes 2023'!A:C,3,0))</f>
        <v/>
      </c>
      <c r="C57" s="32" t="str">
        <f>IF(ISNA(VLOOKUP(A57,'Licenciés Jeunes 2023'!A:C,2,0)),"",VLOOKUP(A57,'Licenciés Jeunes 2023'!A:C,2,0))</f>
        <v/>
      </c>
      <c r="D57" s="32" t="str">
        <f>IF(ISNA(VLOOKUP(A57,'Licenciés Jeunes 2023'!A:F,6,0)),"",VLOOKUP(A57,'Licenciés Jeunes 2023'!A:F,6,0))</f>
        <v/>
      </c>
      <c r="E57" s="6"/>
      <c r="F57" s="2">
        <f>IF(E$2="Bike &amp; Run",IF(ISNA(VLOOKUP(E57,Paramètres!$B$3:$C$56,2,FALSE)),0,VLOOKUP(E57,Paramètres!$B$3:$C$56,2,FALSE)*Paramètres!$K$3),IF(OR(E57="",OR($D57="",$D57="NL",$D57="HORS LIGUE")),0,VLOOKUP(IF(OR(E57="",OR($D57="",$D57="NL",$D57="HORS LIGUE")),"",COUNTIFS($D$5:$D$72,"&lt;&gt;"&amp;"",$D$5:$D$72,"&lt;&gt;"&amp;"NL",$D$5:$D$72,"&lt;&gt;"&amp;"HORS LIGUE",E$5:E$72,"&lt;"&amp;E57)+1),Paramètres!$B$3:$C$56,2,FALSE)*Paramètres!$K$3))</f>
        <v>0</v>
      </c>
      <c r="G57" s="4"/>
      <c r="H57" s="2">
        <f>IF(G$2="Bike &amp; Run",IF(ISNA(VLOOKUP(G57,Paramètres!$B$3:$C$56,2,FALSE)),0,VLOOKUP(G57,Paramètres!$B$3:$C$56,2,FALSE)*Paramètres!$K$4),IF(OR(G57="",OR($D57="",$D57="NL",$D57="HORS LIGUE")),0,VLOOKUP(IF(OR(G57="",OR($D57="",$D57="NL",$D57="HORS LIGUE")),"",COUNTIFS($D$5:$D$72,"&lt;&gt;"&amp;"",$D$5:$D$72,"&lt;&gt;"&amp;"NL",$D$5:$D$72,"&lt;&gt;"&amp;"HORS LIGUE",G$5:G$72,"&lt;"&amp;G57)+1),Paramètres!$B$3:$C$56,2,FALSE)*Paramètres!$K$4))</f>
        <v>0</v>
      </c>
      <c r="I57" s="36"/>
      <c r="J57" s="2">
        <f>IF(I$2="Bike &amp; Run",IF(ISNA(VLOOKUP(I57,Paramètres!$B$3:$C$56,2,FALSE)),0,VLOOKUP(I57,Paramètres!$B$3:$C$56,2,FALSE)*Paramètres!$K$5),IF(OR(I57="",OR($D57="",$D57="NL",$D57="HORS LIGUE")),0,VLOOKUP(IF(OR(I57="",OR($D57="",$D57="NL",$D57="HORS LIGUE")),"",COUNTIFS($D$5:$D$72,"&lt;&gt;"&amp;"",$D$5:$D$72,"&lt;&gt;"&amp;"NL",$D$5:$D$72,"&lt;&gt;"&amp;"HORS LIGUE",I$5:I$72,"&lt;"&amp;I57)+1),Paramètres!$B$3:$C$56,2,FALSE)*Paramètres!$K$5))</f>
        <v>0</v>
      </c>
      <c r="K57" s="4"/>
      <c r="L57" s="2">
        <f>IF(K$2="Bike &amp; Run",IF(ISNA(VLOOKUP(K57,Paramètres!$B$3:$C$56,2,FALSE)),0,VLOOKUP(K57,Paramètres!$B$3:$C$56,2,FALSE)*Paramètres!$K$6),IF(OR(K57="",OR($D57="",$D57="NL",$D57="HORS LIGUE")),0,VLOOKUP(IF(OR(K57="",OR($D57="",$D57="NL",$D57="HORS LIGUE")),"",COUNTIFS($D$5:$D$72,"&lt;&gt;"&amp;"",$D$5:$D$72,"&lt;&gt;"&amp;"NL",$D$5:$D$72,"&lt;&gt;"&amp;"HORS LIGUE",K$5:K$72,"&lt;"&amp;K57)+1),Paramètres!$B$3:$C$56,2,FALSE)*Paramètres!$K$6))</f>
        <v>0</v>
      </c>
      <c r="M57" s="4"/>
      <c r="N57" s="2">
        <f>IF(M$2="Bike &amp; Run",IF(ISNA(VLOOKUP(M57,Paramètres!$B$3:$C$56,2,FALSE)),0,VLOOKUP(M57,Paramètres!$B$3:$C$56,2,FALSE)*Paramètres!$K$7),IF(OR(M57="",OR($D57="",$D57="NL",$D57="HORS LIGUE")),0,VLOOKUP(IF(OR(M57="",OR($D57="",$D57="NL",$D57="HORS LIGUE")),"",COUNTIFS($D$5:$D$72,"&lt;&gt;"&amp;"",$D$5:$D$72,"&lt;&gt;"&amp;"NL",$D$5:$D$72,"&lt;&gt;"&amp;"HORS LIGUE",M$5:M$72,"&lt;"&amp;M57)+1),Paramètres!$B$3:$C$56,2,FALSE)*Paramètres!$K$7))</f>
        <v>0</v>
      </c>
      <c r="O57" s="46"/>
      <c r="P57" s="2">
        <f>IF(O$2="Bike &amp; Run",IF(ISNA(VLOOKUP(O57,Paramètres!$B$3:$C$56,2,FALSE)),0,VLOOKUP(O57,Paramètres!$B$3:$C$56,2,FALSE)*Paramètres!$K$8),IF(OR(O57="",OR($D57="",$D57="NL",$D57="HORS LIGUE")),0,VLOOKUP(IF(OR(O57="",OR($D57="",$D57="NL",$D57="HORS LIGUE")),"",COUNTIFS($D$5:$D$72,"&lt;&gt;"&amp;"",$D$5:$D$72,"&lt;&gt;"&amp;"NL",$D$5:$D$72,"&lt;&gt;"&amp;"HORS LIGUE",O$5:O$72,"&lt;"&amp;O57)+1),Paramètres!$B$3:$C$56,2,FALSE)*Paramètres!$K$8))</f>
        <v>0</v>
      </c>
      <c r="Q57" s="46"/>
      <c r="R57" s="2">
        <f>IF(Q$2="Bike &amp; Run",IF(ISNA(VLOOKUP(Q57,Paramètres!$B$3:$C$56,2,FALSE)),0,VLOOKUP(Q57,Paramètres!$B$3:$C$56,2,FALSE)*Paramètres!$K$9),IF(OR(Q57="",OR($D57="",$D57="NL",$D57="HORS LIGUE")),0,VLOOKUP(IF(OR(Q57="",OR($D57="",$D57="NL",$D57="HORS LIGUE")),"",COUNTIFS($D$5:$D$72,"&lt;&gt;"&amp;"",$D$5:$D$72,"&lt;&gt;"&amp;"NL",$D$5:$D$72,"&lt;&gt;"&amp;"HORS LIGUE",Q$5:Q$72,"&lt;"&amp;Q57)+1),Paramètres!$B$3:$C$56,2,FALSE)*Paramètres!$K$9))</f>
        <v>0</v>
      </c>
      <c r="S57" s="46"/>
      <c r="T57" s="2">
        <f>IF(S$2="Bike &amp; Run",IF(ISNA(VLOOKUP(S57,Paramètres!$B$3:$C$56,2,FALSE)),0,VLOOKUP(S57,Paramètres!$B$3:$C$56,2,FALSE)*Paramètres!$K$10),IF(OR(S57="",OR($D57="",$D57="NL",$D57="HORS LIGUE")),0,VLOOKUP(IF(OR(S57="",OR($D57="",$D57="NL",$D57="HORS LIGUE")),"",COUNTIFS($D$5:$D$72,"&lt;&gt;"&amp;"",$D$5:$D$72,"&lt;&gt;"&amp;"NL",$D$5:$D$72,"&lt;&gt;"&amp;"HORS LIGUE",S$5:S$72,"&lt;"&amp;S57)+1),Paramètres!$B$3:$C$56,2,FALSE)*Paramètres!$K$10))</f>
        <v>0</v>
      </c>
      <c r="U57" s="46"/>
      <c r="V57" s="2">
        <f>IF(U$2="Bike &amp; Run",IF(ISNA(VLOOKUP(U57,Paramètres!$B$3:$C$56,2,FALSE)),0,VLOOKUP(U57,Paramètres!$B$3:$C$56,2,FALSE)*Paramètres!$K$11),IF(OR(U57="",OR($D57="",$D57="NL",$D57="HORS LIGUE")),0,VLOOKUP(IF(OR(U57="",OR($D57="",$D57="NL",$D57="HORS LIGUE")),"",COUNTIFS($D$5:$D$72,"&lt;&gt;"&amp;"",$D$5:$D$72,"&lt;&gt;"&amp;"NL",$D$5:$D$72,"&lt;&gt;"&amp;"HORS LIGUE",U$5:U$72,"&lt;"&amp;U57)+1),Paramètres!$B$3:$C$56,2,FALSE)*Paramètres!$K$11))</f>
        <v>0</v>
      </c>
      <c r="W57" s="46"/>
      <c r="X57" s="2">
        <f>IF(W$2="Bike &amp; Run",IF(ISNA(VLOOKUP(W57,Paramètres!$B$3:$C$56,2,FALSE)),0,VLOOKUP(W57,Paramètres!$B$3:$C$56,2,FALSE)*Paramètres!$K$12),IF(OR(W57="",OR($D57="",$D57="NL",$D57="HORS LIGUE")),0,VLOOKUP(IF(OR(W57="",OR($D57="",$D57="NL",$D57="HORS LIGUE")),"",COUNTIFS($D$5:$D$72,"&lt;&gt;"&amp;"",$D$5:$D$72,"&lt;&gt;"&amp;"NL",$D$5:$D$72,"&lt;&gt;"&amp;"HORS LIGUE",W$5:W$72,"&lt;"&amp;W57)+1),Paramètres!$B$3:$C$56,2,FALSE)*Paramètres!$K$12))</f>
        <v>0</v>
      </c>
      <c r="Y57" s="46"/>
      <c r="Z57" s="2">
        <f>IF(Y$2="Bike &amp; Run",IF(ISNA(VLOOKUP(Y57,Paramètres!$B$3:$C$56,2,FALSE)),0,VLOOKUP(Y57,Paramètres!$B$3:$C$56,2,FALSE)*Paramètres!$K$13),IF(OR(Y57="",OR($D57="",$D57="NL",$D57="HORS LIGUE")),0,VLOOKUP(IF(OR(Y57="",OR($D57="",$D57="NL",$D57="HORS LIGUE")),"",COUNTIFS($D$5:$D$72,"&lt;&gt;"&amp;"",$D$5:$D$72,"&lt;&gt;"&amp;"NL",$D$5:$D$72,"&lt;&gt;"&amp;"HORS LIGUE",Y$5:Y$72,"&lt;"&amp;Y57)+1),Paramètres!$B$3:$C$56,2,FALSE)*Paramètres!$K$13))</f>
        <v>0</v>
      </c>
      <c r="AA57" s="46"/>
      <c r="AB57" s="2">
        <f>IF(AA$2="Bike &amp; Run",IF(ISNA(VLOOKUP(AA57,Paramètres!$B$3:$C$56,2,FALSE)),0,VLOOKUP(AA57,Paramètres!$B$3:$C$56,2,FALSE)*Paramètres!$K$14),IF(OR(AA57="",OR($D57="",$D57="NL",$D57="HORS LIGUE")),0,VLOOKUP(IF(OR(AA57="",OR($D57="",$D57="NL",$D57="HORS LIGUE")),"",COUNTIFS($D$5:$D$72,"&lt;&gt;"&amp;"",$D$5:$D$72,"&lt;&gt;"&amp;"NL",$D$5:$D$72,"&lt;&gt;"&amp;"HORS LIGUE",AA$5:AA$72,"&lt;"&amp;AA57)+1),Paramètres!$B$3:$C$56,2,FALSE)*Paramètres!$K$14))</f>
        <v>0</v>
      </c>
      <c r="AC57" s="46"/>
      <c r="AD57" s="2">
        <f>IF(AC$2="Bike &amp; Run",IF(ISNA(VLOOKUP(AC57,Paramètres!$B$3:$C$56,2,FALSE)),0,VLOOKUP(AC57,Paramètres!$B$3:$C$56,2,FALSE)*Paramètres!$K$15),IF(OR(AC57="",OR($D57="",$D57="NL",$D57="HORS LIGUE")),0,VLOOKUP(IF(OR(AC57="",OR($D57="",$D57="NL",$D57="HORS LIGUE")),"",COUNTIFS($D$5:$D$72,"&lt;&gt;"&amp;"",$D$5:$D$72,"&lt;&gt;"&amp;"NL",$D$5:$D$72,"&lt;&gt;"&amp;"HORS LIGUE",AC$5:AC$72,"&lt;"&amp;AC57)+1),Paramètres!$B$3:$C$56,2,FALSE)*Paramètres!$K$15))</f>
        <v>0</v>
      </c>
      <c r="AE57" s="46"/>
      <c r="AF57" s="2">
        <f>IF(AE$2="Bike &amp; Run",IF(ISNA(VLOOKUP(AE57,Paramètres!$B$3:$C$56,2,FALSE)),0,VLOOKUP(AE57,Paramètres!$B$3:$C$56,2,FALSE)*Paramètres!$K$16),IF(OR(AE57="",OR($D57="",$D57="NL",$D57="HORS LIGUE")),0,VLOOKUP(IF(OR(AE57="",OR($D57="",$D57="NL",$D57="HORS LIGUE")),"",COUNTIFS($D$5:$D$72,"&lt;&gt;"&amp;"",$D$5:$D$72,"&lt;&gt;"&amp;"NL",$D$5:$D$72,"&lt;&gt;"&amp;"HORS LIGUE",AE$5:AE$72,"&lt;"&amp;AE57)+1),Paramètres!$B$3:$C$56,2,FALSE)*Paramètres!$K$16))</f>
        <v>0</v>
      </c>
      <c r="AG57" s="46"/>
      <c r="AH57" s="2">
        <f>IF(AG$2="Bike &amp; Run",IF(ISNA(VLOOKUP(AG57,Paramètres!$B$3:$C$56,2,FALSE)),0,VLOOKUP(AG57,Paramètres!$B$3:$C$56,2,FALSE)*Paramètres!$K$17),IF(OR(AG57="",OR($D57="",$D57="NL",$D57="HORS LIGUE")),0,VLOOKUP(IF(OR(AG57="",OR($D57="",$D57="NL",$D57="HORS LIGUE")),"",COUNTIFS($D$5:$D$72,"&lt;&gt;"&amp;"",$D$5:$D$72,"&lt;&gt;"&amp;"NL",$D$5:$D$72,"&lt;&gt;"&amp;"HORS LIGUE",AG$5:AG$72,"&lt;"&amp;AG57)+1),Paramètres!$B$3:$C$56,2,FALSE)*Paramètres!$K$17))</f>
        <v>0</v>
      </c>
      <c r="AI57" s="40">
        <f t="shared" si="53"/>
        <v>0</v>
      </c>
      <c r="AJ57" s="3" t="str">
        <f t="shared" si="54"/>
        <v/>
      </c>
      <c r="AK57" s="5">
        <f t="shared" si="55"/>
        <v>0</v>
      </c>
      <c r="AL57" s="41">
        <f t="shared" si="56"/>
        <v>0</v>
      </c>
      <c r="AM57" s="33" t="str">
        <f t="shared" si="57"/>
        <v/>
      </c>
      <c r="AO57" s="22">
        <f t="shared" si="58"/>
        <v>0</v>
      </c>
      <c r="AP57">
        <f t="shared" si="59"/>
        <v>0</v>
      </c>
      <c r="AQ57">
        <f t="shared" si="60"/>
        <v>0</v>
      </c>
      <c r="AR57">
        <f t="shared" si="61"/>
        <v>0</v>
      </c>
      <c r="AS57">
        <f t="shared" si="62"/>
        <v>0</v>
      </c>
      <c r="AT57">
        <f t="shared" si="63"/>
        <v>0</v>
      </c>
      <c r="AU57">
        <f t="shared" si="64"/>
        <v>0</v>
      </c>
      <c r="AV57">
        <f t="shared" si="65"/>
        <v>0</v>
      </c>
      <c r="AW57">
        <f t="shared" si="66"/>
        <v>0</v>
      </c>
      <c r="AX57">
        <f t="shared" si="67"/>
        <v>0</v>
      </c>
      <c r="AY57">
        <f t="shared" si="68"/>
        <v>0</v>
      </c>
      <c r="AZ57">
        <f t="shared" si="69"/>
        <v>0</v>
      </c>
      <c r="BA57">
        <f t="shared" si="70"/>
        <v>0</v>
      </c>
      <c r="BB57">
        <f t="shared" si="71"/>
        <v>0</v>
      </c>
      <c r="BC57">
        <f t="shared" si="72"/>
        <v>0</v>
      </c>
      <c r="BD57">
        <f t="shared" si="73"/>
        <v>0</v>
      </c>
      <c r="BE57" s="22">
        <f t="shared" ref="BE57:BR57" si="94">BD57+LARGE($AO57:$BC57,BE$4)</f>
        <v>0</v>
      </c>
      <c r="BF57" s="22">
        <f t="shared" si="94"/>
        <v>0</v>
      </c>
      <c r="BG57" s="22">
        <f t="shared" si="94"/>
        <v>0</v>
      </c>
      <c r="BH57" s="22">
        <f t="shared" si="94"/>
        <v>0</v>
      </c>
      <c r="BI57" s="22">
        <f t="shared" si="94"/>
        <v>0</v>
      </c>
      <c r="BJ57" s="22">
        <f t="shared" si="94"/>
        <v>0</v>
      </c>
      <c r="BK57" s="22">
        <f t="shared" si="94"/>
        <v>0</v>
      </c>
      <c r="BL57" s="22">
        <f t="shared" si="94"/>
        <v>0</v>
      </c>
      <c r="BM57" s="22">
        <f t="shared" si="94"/>
        <v>0</v>
      </c>
      <c r="BN57" s="22">
        <f t="shared" si="94"/>
        <v>0</v>
      </c>
      <c r="BO57" s="22">
        <f t="shared" si="94"/>
        <v>0</v>
      </c>
      <c r="BP57" s="22">
        <f t="shared" si="94"/>
        <v>0</v>
      </c>
      <c r="BQ57" s="22">
        <f t="shared" si="94"/>
        <v>0</v>
      </c>
      <c r="BR57" s="22">
        <f t="shared" si="94"/>
        <v>0</v>
      </c>
    </row>
    <row r="58" spans="1:70" ht="16.5">
      <c r="A58" s="14"/>
      <c r="B58" s="61" t="str">
        <f>IF(ISNA(VLOOKUP(A58,'Licenciés Jeunes 2023'!A:C,3,0)),"",VLOOKUP(A58,'Licenciés Jeunes 2023'!A:C,3,0))</f>
        <v/>
      </c>
      <c r="C58" s="32" t="str">
        <f>IF(ISNA(VLOOKUP(A58,'Licenciés Jeunes 2023'!A:C,2,0)),"",VLOOKUP(A58,'Licenciés Jeunes 2023'!A:C,2,0))</f>
        <v/>
      </c>
      <c r="D58" s="32" t="str">
        <f>IF(ISNA(VLOOKUP(A58,'Licenciés Jeunes 2023'!A:F,6,0)),"",VLOOKUP(A58,'Licenciés Jeunes 2023'!A:F,6,0))</f>
        <v/>
      </c>
      <c r="E58" s="6"/>
      <c r="F58" s="2">
        <f>IF(E$2="Bike &amp; Run",IF(ISNA(VLOOKUP(E58,Paramètres!$B$3:$C$56,2,FALSE)),0,VLOOKUP(E58,Paramètres!$B$3:$C$56,2,FALSE)*Paramètres!$K$3),IF(OR(E58="",OR($D58="",$D58="NL",$D58="HORS LIGUE")),0,VLOOKUP(IF(OR(E58="",OR($D58="",$D58="NL",$D58="HORS LIGUE")),"",COUNTIFS($D$5:$D$72,"&lt;&gt;"&amp;"",$D$5:$D$72,"&lt;&gt;"&amp;"NL",$D$5:$D$72,"&lt;&gt;"&amp;"HORS LIGUE",E$5:E$72,"&lt;"&amp;E58)+1),Paramètres!$B$3:$C$56,2,FALSE)*Paramètres!$K$3))</f>
        <v>0</v>
      </c>
      <c r="G58" s="4"/>
      <c r="H58" s="2">
        <f>IF(G$2="Bike &amp; Run",IF(ISNA(VLOOKUP(G58,Paramètres!$B$3:$C$56,2,FALSE)),0,VLOOKUP(G58,Paramètres!$B$3:$C$56,2,FALSE)*Paramètres!$K$4),IF(OR(G58="",OR($D58="",$D58="NL",$D58="HORS LIGUE")),0,VLOOKUP(IF(OR(G58="",OR($D58="",$D58="NL",$D58="HORS LIGUE")),"",COUNTIFS($D$5:$D$72,"&lt;&gt;"&amp;"",$D$5:$D$72,"&lt;&gt;"&amp;"NL",$D$5:$D$72,"&lt;&gt;"&amp;"HORS LIGUE",G$5:G$72,"&lt;"&amp;G58)+1),Paramètres!$B$3:$C$56,2,FALSE)*Paramètres!$K$4))</f>
        <v>0</v>
      </c>
      <c r="I58" s="36"/>
      <c r="J58" s="2">
        <f>IF(I$2="Bike &amp; Run",IF(ISNA(VLOOKUP(I58,Paramètres!$B$3:$C$56,2,FALSE)),0,VLOOKUP(I58,Paramètres!$B$3:$C$56,2,FALSE)*Paramètres!$K$5),IF(OR(I58="",OR($D58="",$D58="NL",$D58="HORS LIGUE")),0,VLOOKUP(IF(OR(I58="",OR($D58="",$D58="NL",$D58="HORS LIGUE")),"",COUNTIFS($D$5:$D$72,"&lt;&gt;"&amp;"",$D$5:$D$72,"&lt;&gt;"&amp;"NL",$D$5:$D$72,"&lt;&gt;"&amp;"HORS LIGUE",I$5:I$72,"&lt;"&amp;I58)+1),Paramètres!$B$3:$C$56,2,FALSE)*Paramètres!$K$5))</f>
        <v>0</v>
      </c>
      <c r="K58" s="4"/>
      <c r="L58" s="2">
        <f>IF(K$2="Bike &amp; Run",IF(ISNA(VLOOKUP(K58,Paramètres!$B$3:$C$56,2,FALSE)),0,VLOOKUP(K58,Paramètres!$B$3:$C$56,2,FALSE)*Paramètres!$K$6),IF(OR(K58="",OR($D58="",$D58="NL",$D58="HORS LIGUE")),0,VLOOKUP(IF(OR(K58="",OR($D58="",$D58="NL",$D58="HORS LIGUE")),"",COUNTIFS($D$5:$D$72,"&lt;&gt;"&amp;"",$D$5:$D$72,"&lt;&gt;"&amp;"NL",$D$5:$D$72,"&lt;&gt;"&amp;"HORS LIGUE",K$5:K$72,"&lt;"&amp;K58)+1),Paramètres!$B$3:$C$56,2,FALSE)*Paramètres!$K$6))</f>
        <v>0</v>
      </c>
      <c r="M58" s="4"/>
      <c r="N58" s="2">
        <f>IF(M$2="Bike &amp; Run",IF(ISNA(VLOOKUP(M58,Paramètres!$B$3:$C$56,2,FALSE)),0,VLOOKUP(M58,Paramètres!$B$3:$C$56,2,FALSE)*Paramètres!$K$7),IF(OR(M58="",OR($D58="",$D58="NL",$D58="HORS LIGUE")),0,VLOOKUP(IF(OR(M58="",OR($D58="",$D58="NL",$D58="HORS LIGUE")),"",COUNTIFS($D$5:$D$72,"&lt;&gt;"&amp;"",$D$5:$D$72,"&lt;&gt;"&amp;"NL",$D$5:$D$72,"&lt;&gt;"&amp;"HORS LIGUE",M$5:M$72,"&lt;"&amp;M58)+1),Paramètres!$B$3:$C$56,2,FALSE)*Paramètres!$K$7))</f>
        <v>0</v>
      </c>
      <c r="O58" s="46"/>
      <c r="P58" s="2">
        <f>IF(O$2="Bike &amp; Run",IF(ISNA(VLOOKUP(O58,Paramètres!$B$3:$C$56,2,FALSE)),0,VLOOKUP(O58,Paramètres!$B$3:$C$56,2,FALSE)*Paramètres!$K$8),IF(OR(O58="",OR($D58="",$D58="NL",$D58="HORS LIGUE")),0,VLOOKUP(IF(OR(O58="",OR($D58="",$D58="NL",$D58="HORS LIGUE")),"",COUNTIFS($D$5:$D$72,"&lt;&gt;"&amp;"",$D$5:$D$72,"&lt;&gt;"&amp;"NL",$D$5:$D$72,"&lt;&gt;"&amp;"HORS LIGUE",O$5:O$72,"&lt;"&amp;O58)+1),Paramètres!$B$3:$C$56,2,FALSE)*Paramètres!$K$8))</f>
        <v>0</v>
      </c>
      <c r="Q58" s="46"/>
      <c r="R58" s="2">
        <f>IF(Q$2="Bike &amp; Run",IF(ISNA(VLOOKUP(Q58,Paramètres!$B$3:$C$56,2,FALSE)),0,VLOOKUP(Q58,Paramètres!$B$3:$C$56,2,FALSE)*Paramètres!$K$9),IF(OR(Q58="",OR($D58="",$D58="NL",$D58="HORS LIGUE")),0,VLOOKUP(IF(OR(Q58="",OR($D58="",$D58="NL",$D58="HORS LIGUE")),"",COUNTIFS($D$5:$D$72,"&lt;&gt;"&amp;"",$D$5:$D$72,"&lt;&gt;"&amp;"NL",$D$5:$D$72,"&lt;&gt;"&amp;"HORS LIGUE",Q$5:Q$72,"&lt;"&amp;Q58)+1),Paramètres!$B$3:$C$56,2,FALSE)*Paramètres!$K$9))</f>
        <v>0</v>
      </c>
      <c r="S58" s="46"/>
      <c r="T58" s="2">
        <f>IF(S$2="Bike &amp; Run",IF(ISNA(VLOOKUP(S58,Paramètres!$B$3:$C$56,2,FALSE)),0,VLOOKUP(S58,Paramètres!$B$3:$C$56,2,FALSE)*Paramètres!$K$10),IF(OR(S58="",OR($D58="",$D58="NL",$D58="HORS LIGUE")),0,VLOOKUP(IF(OR(S58="",OR($D58="",$D58="NL",$D58="HORS LIGUE")),"",COUNTIFS($D$5:$D$72,"&lt;&gt;"&amp;"",$D$5:$D$72,"&lt;&gt;"&amp;"NL",$D$5:$D$72,"&lt;&gt;"&amp;"HORS LIGUE",S$5:S$72,"&lt;"&amp;S58)+1),Paramètres!$B$3:$C$56,2,FALSE)*Paramètres!$K$10))</f>
        <v>0</v>
      </c>
      <c r="U58" s="46"/>
      <c r="V58" s="2">
        <f>IF(U$2="Bike &amp; Run",IF(ISNA(VLOOKUP(U58,Paramètres!$B$3:$C$56,2,FALSE)),0,VLOOKUP(U58,Paramètres!$B$3:$C$56,2,FALSE)*Paramètres!$K$11),IF(OR(U58="",OR($D58="",$D58="NL",$D58="HORS LIGUE")),0,VLOOKUP(IF(OR(U58="",OR($D58="",$D58="NL",$D58="HORS LIGUE")),"",COUNTIFS($D$5:$D$72,"&lt;&gt;"&amp;"",$D$5:$D$72,"&lt;&gt;"&amp;"NL",$D$5:$D$72,"&lt;&gt;"&amp;"HORS LIGUE",U$5:U$72,"&lt;"&amp;U58)+1),Paramètres!$B$3:$C$56,2,FALSE)*Paramètres!$K$11))</f>
        <v>0</v>
      </c>
      <c r="W58" s="46"/>
      <c r="X58" s="2">
        <f>IF(W$2="Bike &amp; Run",IF(ISNA(VLOOKUP(W58,Paramètres!$B$3:$C$56,2,FALSE)),0,VLOOKUP(W58,Paramètres!$B$3:$C$56,2,FALSE)*Paramètres!$K$12),IF(OR(W58="",OR($D58="",$D58="NL",$D58="HORS LIGUE")),0,VLOOKUP(IF(OR(W58="",OR($D58="",$D58="NL",$D58="HORS LIGUE")),"",COUNTIFS($D$5:$D$72,"&lt;&gt;"&amp;"",$D$5:$D$72,"&lt;&gt;"&amp;"NL",$D$5:$D$72,"&lt;&gt;"&amp;"HORS LIGUE",W$5:W$72,"&lt;"&amp;W58)+1),Paramètres!$B$3:$C$56,2,FALSE)*Paramètres!$K$12))</f>
        <v>0</v>
      </c>
      <c r="Y58" s="46"/>
      <c r="Z58" s="2">
        <f>IF(Y$2="Bike &amp; Run",IF(ISNA(VLOOKUP(Y58,Paramètres!$B$3:$C$56,2,FALSE)),0,VLOOKUP(Y58,Paramètres!$B$3:$C$56,2,FALSE)*Paramètres!$K$13),IF(OR(Y58="",OR($D58="",$D58="NL",$D58="HORS LIGUE")),0,VLOOKUP(IF(OR(Y58="",OR($D58="",$D58="NL",$D58="HORS LIGUE")),"",COUNTIFS($D$5:$D$72,"&lt;&gt;"&amp;"",$D$5:$D$72,"&lt;&gt;"&amp;"NL",$D$5:$D$72,"&lt;&gt;"&amp;"HORS LIGUE",Y$5:Y$72,"&lt;"&amp;Y58)+1),Paramètres!$B$3:$C$56,2,FALSE)*Paramètres!$K$13))</f>
        <v>0</v>
      </c>
      <c r="AA58" s="46"/>
      <c r="AB58" s="2">
        <f>IF(AA$2="Bike &amp; Run",IF(ISNA(VLOOKUP(AA58,Paramètres!$B$3:$C$56,2,FALSE)),0,VLOOKUP(AA58,Paramètres!$B$3:$C$56,2,FALSE)*Paramètres!$K$14),IF(OR(AA58="",OR($D58="",$D58="NL",$D58="HORS LIGUE")),0,VLOOKUP(IF(OR(AA58="",OR($D58="",$D58="NL",$D58="HORS LIGUE")),"",COUNTIFS($D$5:$D$72,"&lt;&gt;"&amp;"",$D$5:$D$72,"&lt;&gt;"&amp;"NL",$D$5:$D$72,"&lt;&gt;"&amp;"HORS LIGUE",AA$5:AA$72,"&lt;"&amp;AA58)+1),Paramètres!$B$3:$C$56,2,FALSE)*Paramètres!$K$14))</f>
        <v>0</v>
      </c>
      <c r="AC58" s="46"/>
      <c r="AD58" s="2">
        <f>IF(AC$2="Bike &amp; Run",IF(ISNA(VLOOKUP(AC58,Paramètres!$B$3:$C$56,2,FALSE)),0,VLOOKUP(AC58,Paramètres!$B$3:$C$56,2,FALSE)*Paramètres!$K$15),IF(OR(AC58="",OR($D58="",$D58="NL",$D58="HORS LIGUE")),0,VLOOKUP(IF(OR(AC58="",OR($D58="",$D58="NL",$D58="HORS LIGUE")),"",COUNTIFS($D$5:$D$72,"&lt;&gt;"&amp;"",$D$5:$D$72,"&lt;&gt;"&amp;"NL",$D$5:$D$72,"&lt;&gt;"&amp;"HORS LIGUE",AC$5:AC$72,"&lt;"&amp;AC58)+1),Paramètres!$B$3:$C$56,2,FALSE)*Paramètres!$K$15))</f>
        <v>0</v>
      </c>
      <c r="AE58" s="46"/>
      <c r="AF58" s="2">
        <f>IF(AE$2="Bike &amp; Run",IF(ISNA(VLOOKUP(AE58,Paramètres!$B$3:$C$56,2,FALSE)),0,VLOOKUP(AE58,Paramètres!$B$3:$C$56,2,FALSE)*Paramètres!$K$16),IF(OR(AE58="",OR($D58="",$D58="NL",$D58="HORS LIGUE")),0,VLOOKUP(IF(OR(AE58="",OR($D58="",$D58="NL",$D58="HORS LIGUE")),"",COUNTIFS($D$5:$D$72,"&lt;&gt;"&amp;"",$D$5:$D$72,"&lt;&gt;"&amp;"NL",$D$5:$D$72,"&lt;&gt;"&amp;"HORS LIGUE",AE$5:AE$72,"&lt;"&amp;AE58)+1),Paramètres!$B$3:$C$56,2,FALSE)*Paramètres!$K$16))</f>
        <v>0</v>
      </c>
      <c r="AG58" s="46"/>
      <c r="AH58" s="2">
        <f>IF(AG$2="Bike &amp; Run",IF(ISNA(VLOOKUP(AG58,Paramètres!$B$3:$C$56,2,FALSE)),0,VLOOKUP(AG58,Paramètres!$B$3:$C$56,2,FALSE)*Paramètres!$K$17),IF(OR(AG58="",OR($D58="",$D58="NL",$D58="HORS LIGUE")),0,VLOOKUP(IF(OR(AG58="",OR($D58="",$D58="NL",$D58="HORS LIGUE")),"",COUNTIFS($D$5:$D$72,"&lt;&gt;"&amp;"",$D$5:$D$72,"&lt;&gt;"&amp;"NL",$D$5:$D$72,"&lt;&gt;"&amp;"HORS LIGUE",AG$5:AG$72,"&lt;"&amp;AG58)+1),Paramètres!$B$3:$C$56,2,FALSE)*Paramètres!$K$17))</f>
        <v>0</v>
      </c>
      <c r="AI58" s="40">
        <f t="shared" si="53"/>
        <v>0</v>
      </c>
      <c r="AJ58" s="3" t="str">
        <f t="shared" si="54"/>
        <v/>
      </c>
      <c r="AK58" s="5">
        <f t="shared" si="55"/>
        <v>0</v>
      </c>
      <c r="AL58" s="41">
        <f t="shared" si="56"/>
        <v>0</v>
      </c>
      <c r="AM58" s="33" t="str">
        <f t="shared" si="57"/>
        <v/>
      </c>
      <c r="AO58" s="22">
        <f t="shared" si="58"/>
        <v>0</v>
      </c>
      <c r="AP58">
        <f t="shared" si="59"/>
        <v>0</v>
      </c>
      <c r="AQ58">
        <f t="shared" si="60"/>
        <v>0</v>
      </c>
      <c r="AR58">
        <f t="shared" si="61"/>
        <v>0</v>
      </c>
      <c r="AS58">
        <f t="shared" si="62"/>
        <v>0</v>
      </c>
      <c r="AT58">
        <f t="shared" si="63"/>
        <v>0</v>
      </c>
      <c r="AU58">
        <f t="shared" si="64"/>
        <v>0</v>
      </c>
      <c r="AV58">
        <f t="shared" si="65"/>
        <v>0</v>
      </c>
      <c r="AW58">
        <f t="shared" si="66"/>
        <v>0</v>
      </c>
      <c r="AX58">
        <f t="shared" si="67"/>
        <v>0</v>
      </c>
      <c r="AY58">
        <f t="shared" si="68"/>
        <v>0</v>
      </c>
      <c r="AZ58">
        <f t="shared" si="69"/>
        <v>0</v>
      </c>
      <c r="BA58">
        <f t="shared" si="70"/>
        <v>0</v>
      </c>
      <c r="BB58">
        <f t="shared" si="71"/>
        <v>0</v>
      </c>
      <c r="BC58">
        <f t="shared" si="72"/>
        <v>0</v>
      </c>
      <c r="BD58">
        <f t="shared" si="73"/>
        <v>0</v>
      </c>
      <c r="BE58" s="22">
        <f t="shared" ref="BE58:BR58" si="95">BD58+LARGE($AO58:$BC58,BE$4)</f>
        <v>0</v>
      </c>
      <c r="BF58" s="22">
        <f t="shared" si="95"/>
        <v>0</v>
      </c>
      <c r="BG58" s="22">
        <f t="shared" si="95"/>
        <v>0</v>
      </c>
      <c r="BH58" s="22">
        <f t="shared" si="95"/>
        <v>0</v>
      </c>
      <c r="BI58" s="22">
        <f t="shared" si="95"/>
        <v>0</v>
      </c>
      <c r="BJ58" s="22">
        <f t="shared" si="95"/>
        <v>0</v>
      </c>
      <c r="BK58" s="22">
        <f t="shared" si="95"/>
        <v>0</v>
      </c>
      <c r="BL58" s="22">
        <f t="shared" si="95"/>
        <v>0</v>
      </c>
      <c r="BM58" s="22">
        <f t="shared" si="95"/>
        <v>0</v>
      </c>
      <c r="BN58" s="22">
        <f t="shared" si="95"/>
        <v>0</v>
      </c>
      <c r="BO58" s="22">
        <f t="shared" si="95"/>
        <v>0</v>
      </c>
      <c r="BP58" s="22">
        <f t="shared" si="95"/>
        <v>0</v>
      </c>
      <c r="BQ58" s="22">
        <f t="shared" si="95"/>
        <v>0</v>
      </c>
      <c r="BR58" s="22">
        <f t="shared" si="95"/>
        <v>0</v>
      </c>
    </row>
    <row r="59" spans="1:70" ht="16.5">
      <c r="A59" s="14"/>
      <c r="B59" s="61" t="str">
        <f>IF(ISNA(VLOOKUP(A59,'Licenciés Jeunes 2023'!A:C,3,0)),"",VLOOKUP(A59,'Licenciés Jeunes 2023'!A:C,3,0))</f>
        <v/>
      </c>
      <c r="C59" s="32" t="str">
        <f>IF(ISNA(VLOOKUP(A59,'Licenciés Jeunes 2023'!A:C,2,0)),"",VLOOKUP(A59,'Licenciés Jeunes 2023'!A:C,2,0))</f>
        <v/>
      </c>
      <c r="D59" s="32" t="str">
        <f>IF(ISNA(VLOOKUP(A59,'Licenciés Jeunes 2023'!A:F,6,0)),"",VLOOKUP(A59,'Licenciés Jeunes 2023'!A:F,6,0))</f>
        <v/>
      </c>
      <c r="E59" s="6"/>
      <c r="F59" s="2">
        <f>IF(E$2="Bike &amp; Run",IF(ISNA(VLOOKUP(E59,Paramètres!$B$3:$C$56,2,FALSE)),0,VLOOKUP(E59,Paramètres!$B$3:$C$56,2,FALSE)*Paramètres!$K$3),IF(OR(E59="",OR($D59="",$D59="NL",$D59="HORS LIGUE")),0,VLOOKUP(IF(OR(E59="",OR($D59="",$D59="NL",$D59="HORS LIGUE")),"",COUNTIFS($D$5:$D$72,"&lt;&gt;"&amp;"",$D$5:$D$72,"&lt;&gt;"&amp;"NL",$D$5:$D$72,"&lt;&gt;"&amp;"HORS LIGUE",E$5:E$72,"&lt;"&amp;E59)+1),Paramètres!$B$3:$C$56,2,FALSE)*Paramètres!$K$3))</f>
        <v>0</v>
      </c>
      <c r="G59" s="4"/>
      <c r="H59" s="2">
        <f>IF(G$2="Bike &amp; Run",IF(ISNA(VLOOKUP(G59,Paramètres!$B$3:$C$56,2,FALSE)),0,VLOOKUP(G59,Paramètres!$B$3:$C$56,2,FALSE)*Paramètres!$K$4),IF(OR(G59="",OR($D59="",$D59="NL",$D59="HORS LIGUE")),0,VLOOKUP(IF(OR(G59="",OR($D59="",$D59="NL",$D59="HORS LIGUE")),"",COUNTIFS($D$5:$D$72,"&lt;&gt;"&amp;"",$D$5:$D$72,"&lt;&gt;"&amp;"NL",$D$5:$D$72,"&lt;&gt;"&amp;"HORS LIGUE",G$5:G$72,"&lt;"&amp;G59)+1),Paramètres!$B$3:$C$56,2,FALSE)*Paramètres!$K$4))</f>
        <v>0</v>
      </c>
      <c r="I59" s="36"/>
      <c r="J59" s="2">
        <f>IF(I$2="Bike &amp; Run",IF(ISNA(VLOOKUP(I59,Paramètres!$B$3:$C$56,2,FALSE)),0,VLOOKUP(I59,Paramètres!$B$3:$C$56,2,FALSE)*Paramètres!$K$5),IF(OR(I59="",OR($D59="",$D59="NL",$D59="HORS LIGUE")),0,VLOOKUP(IF(OR(I59="",OR($D59="",$D59="NL",$D59="HORS LIGUE")),"",COUNTIFS($D$5:$D$72,"&lt;&gt;"&amp;"",$D$5:$D$72,"&lt;&gt;"&amp;"NL",$D$5:$D$72,"&lt;&gt;"&amp;"HORS LIGUE",I$5:I$72,"&lt;"&amp;I59)+1),Paramètres!$B$3:$C$56,2,FALSE)*Paramètres!$K$5))</f>
        <v>0</v>
      </c>
      <c r="K59" s="4"/>
      <c r="L59" s="2">
        <f>IF(K$2="Bike &amp; Run",IF(ISNA(VLOOKUP(K59,Paramètres!$B$3:$C$56,2,FALSE)),0,VLOOKUP(K59,Paramètres!$B$3:$C$56,2,FALSE)*Paramètres!$K$6),IF(OR(K59="",OR($D59="",$D59="NL",$D59="HORS LIGUE")),0,VLOOKUP(IF(OR(K59="",OR($D59="",$D59="NL",$D59="HORS LIGUE")),"",COUNTIFS($D$5:$D$72,"&lt;&gt;"&amp;"",$D$5:$D$72,"&lt;&gt;"&amp;"NL",$D$5:$D$72,"&lt;&gt;"&amp;"HORS LIGUE",K$5:K$72,"&lt;"&amp;K59)+1),Paramètres!$B$3:$C$56,2,FALSE)*Paramètres!$K$6))</f>
        <v>0</v>
      </c>
      <c r="M59" s="4"/>
      <c r="N59" s="2">
        <f>IF(M$2="Bike &amp; Run",IF(ISNA(VLOOKUP(M59,Paramètres!$B$3:$C$56,2,FALSE)),0,VLOOKUP(M59,Paramètres!$B$3:$C$56,2,FALSE)*Paramètres!$K$7),IF(OR(M59="",OR($D59="",$D59="NL",$D59="HORS LIGUE")),0,VLOOKUP(IF(OR(M59="",OR($D59="",$D59="NL",$D59="HORS LIGUE")),"",COUNTIFS($D$5:$D$72,"&lt;&gt;"&amp;"",$D$5:$D$72,"&lt;&gt;"&amp;"NL",$D$5:$D$72,"&lt;&gt;"&amp;"HORS LIGUE",M$5:M$72,"&lt;"&amp;M59)+1),Paramètres!$B$3:$C$56,2,FALSE)*Paramètres!$K$7))</f>
        <v>0</v>
      </c>
      <c r="O59" s="46"/>
      <c r="P59" s="2">
        <f>IF(O$2="Bike &amp; Run",IF(ISNA(VLOOKUP(O59,Paramètres!$B$3:$C$56,2,FALSE)),0,VLOOKUP(O59,Paramètres!$B$3:$C$56,2,FALSE)*Paramètres!$K$8),IF(OR(O59="",OR($D59="",$D59="NL",$D59="HORS LIGUE")),0,VLOOKUP(IF(OR(O59="",OR($D59="",$D59="NL",$D59="HORS LIGUE")),"",COUNTIFS($D$5:$D$72,"&lt;&gt;"&amp;"",$D$5:$D$72,"&lt;&gt;"&amp;"NL",$D$5:$D$72,"&lt;&gt;"&amp;"HORS LIGUE",O$5:O$72,"&lt;"&amp;O59)+1),Paramètres!$B$3:$C$56,2,FALSE)*Paramètres!$K$8))</f>
        <v>0</v>
      </c>
      <c r="Q59" s="46"/>
      <c r="R59" s="2">
        <f>IF(Q$2="Bike &amp; Run",IF(ISNA(VLOOKUP(Q59,Paramètres!$B$3:$C$56,2,FALSE)),0,VLOOKUP(Q59,Paramètres!$B$3:$C$56,2,FALSE)*Paramètres!$K$9),IF(OR(Q59="",OR($D59="",$D59="NL",$D59="HORS LIGUE")),0,VLOOKUP(IF(OR(Q59="",OR($D59="",$D59="NL",$D59="HORS LIGUE")),"",COUNTIFS($D$5:$D$72,"&lt;&gt;"&amp;"",$D$5:$D$72,"&lt;&gt;"&amp;"NL",$D$5:$D$72,"&lt;&gt;"&amp;"HORS LIGUE",Q$5:Q$72,"&lt;"&amp;Q59)+1),Paramètres!$B$3:$C$56,2,FALSE)*Paramètres!$K$9))</f>
        <v>0</v>
      </c>
      <c r="S59" s="46"/>
      <c r="T59" s="2">
        <f>IF(S$2="Bike &amp; Run",IF(ISNA(VLOOKUP(S59,Paramètres!$B$3:$C$56,2,FALSE)),0,VLOOKUP(S59,Paramètres!$B$3:$C$56,2,FALSE)*Paramètres!$K$10),IF(OR(S59="",OR($D59="",$D59="NL",$D59="HORS LIGUE")),0,VLOOKUP(IF(OR(S59="",OR($D59="",$D59="NL",$D59="HORS LIGUE")),"",COUNTIFS($D$5:$D$72,"&lt;&gt;"&amp;"",$D$5:$D$72,"&lt;&gt;"&amp;"NL",$D$5:$D$72,"&lt;&gt;"&amp;"HORS LIGUE",S$5:S$72,"&lt;"&amp;S59)+1),Paramètres!$B$3:$C$56,2,FALSE)*Paramètres!$K$10))</f>
        <v>0</v>
      </c>
      <c r="U59" s="46"/>
      <c r="V59" s="2">
        <f>IF(U$2="Bike &amp; Run",IF(ISNA(VLOOKUP(U59,Paramètres!$B$3:$C$56,2,FALSE)),0,VLOOKUP(U59,Paramètres!$B$3:$C$56,2,FALSE)*Paramètres!$K$11),IF(OR(U59="",OR($D59="",$D59="NL",$D59="HORS LIGUE")),0,VLOOKUP(IF(OR(U59="",OR($D59="",$D59="NL",$D59="HORS LIGUE")),"",COUNTIFS($D$5:$D$72,"&lt;&gt;"&amp;"",$D$5:$D$72,"&lt;&gt;"&amp;"NL",$D$5:$D$72,"&lt;&gt;"&amp;"HORS LIGUE",U$5:U$72,"&lt;"&amp;U59)+1),Paramètres!$B$3:$C$56,2,FALSE)*Paramètres!$K$11))</f>
        <v>0</v>
      </c>
      <c r="W59" s="46"/>
      <c r="X59" s="2">
        <f>IF(W$2="Bike &amp; Run",IF(ISNA(VLOOKUP(W59,Paramètres!$B$3:$C$56,2,FALSE)),0,VLOOKUP(W59,Paramètres!$B$3:$C$56,2,FALSE)*Paramètres!$K$12),IF(OR(W59="",OR($D59="",$D59="NL",$D59="HORS LIGUE")),0,VLOOKUP(IF(OR(W59="",OR($D59="",$D59="NL",$D59="HORS LIGUE")),"",COUNTIFS($D$5:$D$72,"&lt;&gt;"&amp;"",$D$5:$D$72,"&lt;&gt;"&amp;"NL",$D$5:$D$72,"&lt;&gt;"&amp;"HORS LIGUE",W$5:W$72,"&lt;"&amp;W59)+1),Paramètres!$B$3:$C$56,2,FALSE)*Paramètres!$K$12))</f>
        <v>0</v>
      </c>
      <c r="Y59" s="46"/>
      <c r="Z59" s="2">
        <f>IF(Y$2="Bike &amp; Run",IF(ISNA(VLOOKUP(Y59,Paramètres!$B$3:$C$56,2,FALSE)),0,VLOOKUP(Y59,Paramètres!$B$3:$C$56,2,FALSE)*Paramètres!$K$13),IF(OR(Y59="",OR($D59="",$D59="NL",$D59="HORS LIGUE")),0,VLOOKUP(IF(OR(Y59="",OR($D59="",$D59="NL",$D59="HORS LIGUE")),"",COUNTIFS($D$5:$D$72,"&lt;&gt;"&amp;"",$D$5:$D$72,"&lt;&gt;"&amp;"NL",$D$5:$D$72,"&lt;&gt;"&amp;"HORS LIGUE",Y$5:Y$72,"&lt;"&amp;Y59)+1),Paramètres!$B$3:$C$56,2,FALSE)*Paramètres!$K$13))</f>
        <v>0</v>
      </c>
      <c r="AA59" s="46"/>
      <c r="AB59" s="2">
        <f>IF(AA$2="Bike &amp; Run",IF(ISNA(VLOOKUP(AA59,Paramètres!$B$3:$C$56,2,FALSE)),0,VLOOKUP(AA59,Paramètres!$B$3:$C$56,2,FALSE)*Paramètres!$K$14),IF(OR(AA59="",OR($D59="",$D59="NL",$D59="HORS LIGUE")),0,VLOOKUP(IF(OR(AA59="",OR($D59="",$D59="NL",$D59="HORS LIGUE")),"",COUNTIFS($D$5:$D$72,"&lt;&gt;"&amp;"",$D$5:$D$72,"&lt;&gt;"&amp;"NL",$D$5:$D$72,"&lt;&gt;"&amp;"HORS LIGUE",AA$5:AA$72,"&lt;"&amp;AA59)+1),Paramètres!$B$3:$C$56,2,FALSE)*Paramètres!$K$14))</f>
        <v>0</v>
      </c>
      <c r="AC59" s="46"/>
      <c r="AD59" s="2">
        <f>IF(AC$2="Bike &amp; Run",IF(ISNA(VLOOKUP(AC59,Paramètres!$B$3:$C$56,2,FALSE)),0,VLOOKUP(AC59,Paramètres!$B$3:$C$56,2,FALSE)*Paramètres!$K$15),IF(OR(AC59="",OR($D59="",$D59="NL",$D59="HORS LIGUE")),0,VLOOKUP(IF(OR(AC59="",OR($D59="",$D59="NL",$D59="HORS LIGUE")),"",COUNTIFS($D$5:$D$72,"&lt;&gt;"&amp;"",$D$5:$D$72,"&lt;&gt;"&amp;"NL",$D$5:$D$72,"&lt;&gt;"&amp;"HORS LIGUE",AC$5:AC$72,"&lt;"&amp;AC59)+1),Paramètres!$B$3:$C$56,2,FALSE)*Paramètres!$K$15))</f>
        <v>0</v>
      </c>
      <c r="AE59" s="46"/>
      <c r="AF59" s="2">
        <f>IF(AE$2="Bike &amp; Run",IF(ISNA(VLOOKUP(AE59,Paramètres!$B$3:$C$56,2,FALSE)),0,VLOOKUP(AE59,Paramètres!$B$3:$C$56,2,FALSE)*Paramètres!$K$16),IF(OR(AE59="",OR($D59="",$D59="NL",$D59="HORS LIGUE")),0,VLOOKUP(IF(OR(AE59="",OR($D59="",$D59="NL",$D59="HORS LIGUE")),"",COUNTIFS($D$5:$D$72,"&lt;&gt;"&amp;"",$D$5:$D$72,"&lt;&gt;"&amp;"NL",$D$5:$D$72,"&lt;&gt;"&amp;"HORS LIGUE",AE$5:AE$72,"&lt;"&amp;AE59)+1),Paramètres!$B$3:$C$56,2,FALSE)*Paramètres!$K$16))</f>
        <v>0</v>
      </c>
      <c r="AG59" s="46"/>
      <c r="AH59" s="2">
        <f>IF(AG$2="Bike &amp; Run",IF(ISNA(VLOOKUP(AG59,Paramètres!$B$3:$C$56,2,FALSE)),0,VLOOKUP(AG59,Paramètres!$B$3:$C$56,2,FALSE)*Paramètres!$K$17),IF(OR(AG59="",OR($D59="",$D59="NL",$D59="HORS LIGUE")),0,VLOOKUP(IF(OR(AG59="",OR($D59="",$D59="NL",$D59="HORS LIGUE")),"",COUNTIFS($D$5:$D$72,"&lt;&gt;"&amp;"",$D$5:$D$72,"&lt;&gt;"&amp;"NL",$D$5:$D$72,"&lt;&gt;"&amp;"HORS LIGUE",AG$5:AG$72,"&lt;"&amp;AG59)+1),Paramètres!$B$3:$C$56,2,FALSE)*Paramètres!$K$17))</f>
        <v>0</v>
      </c>
      <c r="AI59" s="40">
        <f t="shared" si="53"/>
        <v>0</v>
      </c>
      <c r="AJ59" s="3" t="str">
        <f t="shared" si="54"/>
        <v/>
      </c>
      <c r="AK59" s="5">
        <f t="shared" si="55"/>
        <v>0</v>
      </c>
      <c r="AL59" s="41">
        <f t="shared" si="56"/>
        <v>0</v>
      </c>
      <c r="AM59" s="33" t="str">
        <f t="shared" si="57"/>
        <v/>
      </c>
      <c r="AO59" s="22">
        <f t="shared" si="58"/>
        <v>0</v>
      </c>
      <c r="AP59">
        <f t="shared" si="59"/>
        <v>0</v>
      </c>
      <c r="AQ59">
        <f t="shared" si="60"/>
        <v>0</v>
      </c>
      <c r="AR59">
        <f t="shared" si="61"/>
        <v>0</v>
      </c>
      <c r="AS59">
        <f t="shared" si="62"/>
        <v>0</v>
      </c>
      <c r="AT59">
        <f t="shared" si="63"/>
        <v>0</v>
      </c>
      <c r="AU59">
        <f t="shared" si="64"/>
        <v>0</v>
      </c>
      <c r="AV59">
        <f t="shared" si="65"/>
        <v>0</v>
      </c>
      <c r="AW59">
        <f t="shared" si="66"/>
        <v>0</v>
      </c>
      <c r="AX59">
        <f t="shared" si="67"/>
        <v>0</v>
      </c>
      <c r="AY59">
        <f t="shared" si="68"/>
        <v>0</v>
      </c>
      <c r="AZ59">
        <f t="shared" si="69"/>
        <v>0</v>
      </c>
      <c r="BA59">
        <f t="shared" si="70"/>
        <v>0</v>
      </c>
      <c r="BB59">
        <f t="shared" si="71"/>
        <v>0</v>
      </c>
      <c r="BC59">
        <f t="shared" si="72"/>
        <v>0</v>
      </c>
      <c r="BD59">
        <f t="shared" si="73"/>
        <v>0</v>
      </c>
      <c r="BE59" s="22">
        <f t="shared" ref="BE59:BR59" si="96">BD59+LARGE($AO59:$BC59,BE$4)</f>
        <v>0</v>
      </c>
      <c r="BF59" s="22">
        <f t="shared" si="96"/>
        <v>0</v>
      </c>
      <c r="BG59" s="22">
        <f t="shared" si="96"/>
        <v>0</v>
      </c>
      <c r="BH59" s="22">
        <f t="shared" si="96"/>
        <v>0</v>
      </c>
      <c r="BI59" s="22">
        <f t="shared" si="96"/>
        <v>0</v>
      </c>
      <c r="BJ59" s="22">
        <f t="shared" si="96"/>
        <v>0</v>
      </c>
      <c r="BK59" s="22">
        <f t="shared" si="96"/>
        <v>0</v>
      </c>
      <c r="BL59" s="22">
        <f t="shared" si="96"/>
        <v>0</v>
      </c>
      <c r="BM59" s="22">
        <f t="shared" si="96"/>
        <v>0</v>
      </c>
      <c r="BN59" s="22">
        <f t="shared" si="96"/>
        <v>0</v>
      </c>
      <c r="BO59" s="22">
        <f t="shared" si="96"/>
        <v>0</v>
      </c>
      <c r="BP59" s="22">
        <f t="shared" si="96"/>
        <v>0</v>
      </c>
      <c r="BQ59" s="22">
        <f t="shared" si="96"/>
        <v>0</v>
      </c>
      <c r="BR59" s="22">
        <f t="shared" si="96"/>
        <v>0</v>
      </c>
    </row>
    <row r="60" spans="1:70" ht="16.5">
      <c r="A60" s="14"/>
      <c r="B60" s="61" t="str">
        <f>IF(ISNA(VLOOKUP(A60,'Licenciés Jeunes 2023'!A:C,3,0)),"",VLOOKUP(A60,'Licenciés Jeunes 2023'!A:C,3,0))</f>
        <v/>
      </c>
      <c r="C60" s="32" t="str">
        <f>IF(ISNA(VLOOKUP(A60,'Licenciés Jeunes 2023'!A:C,2,0)),"",VLOOKUP(A60,'Licenciés Jeunes 2023'!A:C,2,0))</f>
        <v/>
      </c>
      <c r="D60" s="32" t="str">
        <f>IF(ISNA(VLOOKUP(A60,'Licenciés Jeunes 2023'!A:F,6,0)),"",VLOOKUP(A60,'Licenciés Jeunes 2023'!A:F,6,0))</f>
        <v/>
      </c>
      <c r="E60" s="6"/>
      <c r="F60" s="2">
        <f>IF(E$2="Bike &amp; Run",IF(ISNA(VLOOKUP(E60,Paramètres!$B$3:$C$56,2,FALSE)),0,VLOOKUP(E60,Paramètres!$B$3:$C$56,2,FALSE)*Paramètres!$K$3),IF(OR(E60="",OR($D60="",$D60="NL",$D60="HORS LIGUE")),0,VLOOKUP(IF(OR(E60="",OR($D60="",$D60="NL",$D60="HORS LIGUE")),"",COUNTIFS($D$5:$D$72,"&lt;&gt;"&amp;"",$D$5:$D$72,"&lt;&gt;"&amp;"NL",$D$5:$D$72,"&lt;&gt;"&amp;"HORS LIGUE",E$5:E$72,"&lt;"&amp;E60)+1),Paramètres!$B$3:$C$56,2,FALSE)*Paramètres!$K$3))</f>
        <v>0</v>
      </c>
      <c r="G60" s="4"/>
      <c r="H60" s="2">
        <f>IF(G$2="Bike &amp; Run",IF(ISNA(VLOOKUP(G60,Paramètres!$B$3:$C$56,2,FALSE)),0,VLOOKUP(G60,Paramètres!$B$3:$C$56,2,FALSE)*Paramètres!$K$4),IF(OR(G60="",OR($D60="",$D60="NL",$D60="HORS LIGUE")),0,VLOOKUP(IF(OR(G60="",OR($D60="",$D60="NL",$D60="HORS LIGUE")),"",COUNTIFS($D$5:$D$72,"&lt;&gt;"&amp;"",$D$5:$D$72,"&lt;&gt;"&amp;"NL",$D$5:$D$72,"&lt;&gt;"&amp;"HORS LIGUE",G$5:G$72,"&lt;"&amp;G60)+1),Paramètres!$B$3:$C$56,2,FALSE)*Paramètres!$K$4))</f>
        <v>0</v>
      </c>
      <c r="I60" s="36"/>
      <c r="J60" s="2">
        <f>IF(I$2="Bike &amp; Run",IF(ISNA(VLOOKUP(I60,Paramètres!$B$3:$C$56,2,FALSE)),0,VLOOKUP(I60,Paramètres!$B$3:$C$56,2,FALSE)*Paramètres!$K$5),IF(OR(I60="",OR($D60="",$D60="NL",$D60="HORS LIGUE")),0,VLOOKUP(IF(OR(I60="",OR($D60="",$D60="NL",$D60="HORS LIGUE")),"",COUNTIFS($D$5:$D$72,"&lt;&gt;"&amp;"",$D$5:$D$72,"&lt;&gt;"&amp;"NL",$D$5:$D$72,"&lt;&gt;"&amp;"HORS LIGUE",I$5:I$72,"&lt;"&amp;I60)+1),Paramètres!$B$3:$C$56,2,FALSE)*Paramètres!$K$5))</f>
        <v>0</v>
      </c>
      <c r="K60" s="4"/>
      <c r="L60" s="2">
        <f>IF(K$2="Bike &amp; Run",IF(ISNA(VLOOKUP(K60,Paramètres!$B$3:$C$56,2,FALSE)),0,VLOOKUP(K60,Paramètres!$B$3:$C$56,2,FALSE)*Paramètres!$K$6),IF(OR(K60="",OR($D60="",$D60="NL",$D60="HORS LIGUE")),0,VLOOKUP(IF(OR(K60="",OR($D60="",$D60="NL",$D60="HORS LIGUE")),"",COUNTIFS($D$5:$D$72,"&lt;&gt;"&amp;"",$D$5:$D$72,"&lt;&gt;"&amp;"NL",$D$5:$D$72,"&lt;&gt;"&amp;"HORS LIGUE",K$5:K$72,"&lt;"&amp;K60)+1),Paramètres!$B$3:$C$56,2,FALSE)*Paramètres!$K$6))</f>
        <v>0</v>
      </c>
      <c r="M60" s="4"/>
      <c r="N60" s="2">
        <f>IF(M$2="Bike &amp; Run",IF(ISNA(VLOOKUP(M60,Paramètres!$B$3:$C$56,2,FALSE)),0,VLOOKUP(M60,Paramètres!$B$3:$C$56,2,FALSE)*Paramètres!$K$7),IF(OR(M60="",OR($D60="",$D60="NL",$D60="HORS LIGUE")),0,VLOOKUP(IF(OR(M60="",OR($D60="",$D60="NL",$D60="HORS LIGUE")),"",COUNTIFS($D$5:$D$72,"&lt;&gt;"&amp;"",$D$5:$D$72,"&lt;&gt;"&amp;"NL",$D$5:$D$72,"&lt;&gt;"&amp;"HORS LIGUE",M$5:M$72,"&lt;"&amp;M60)+1),Paramètres!$B$3:$C$56,2,FALSE)*Paramètres!$K$7))</f>
        <v>0</v>
      </c>
      <c r="O60" s="46"/>
      <c r="P60" s="2">
        <f>IF(O$2="Bike &amp; Run",IF(ISNA(VLOOKUP(O60,Paramètres!$B$3:$C$56,2,FALSE)),0,VLOOKUP(O60,Paramètres!$B$3:$C$56,2,FALSE)*Paramètres!$K$8),IF(OR(O60="",OR($D60="",$D60="NL",$D60="HORS LIGUE")),0,VLOOKUP(IF(OR(O60="",OR($D60="",$D60="NL",$D60="HORS LIGUE")),"",COUNTIFS($D$5:$D$72,"&lt;&gt;"&amp;"",$D$5:$D$72,"&lt;&gt;"&amp;"NL",$D$5:$D$72,"&lt;&gt;"&amp;"HORS LIGUE",O$5:O$72,"&lt;"&amp;O60)+1),Paramètres!$B$3:$C$56,2,FALSE)*Paramètres!$K$8))</f>
        <v>0</v>
      </c>
      <c r="Q60" s="46"/>
      <c r="R60" s="2">
        <f>IF(Q$2="Bike &amp; Run",IF(ISNA(VLOOKUP(Q60,Paramètres!$B$3:$C$56,2,FALSE)),0,VLOOKUP(Q60,Paramètres!$B$3:$C$56,2,FALSE)*Paramètres!$K$9),IF(OR(Q60="",OR($D60="",$D60="NL",$D60="HORS LIGUE")),0,VLOOKUP(IF(OR(Q60="",OR($D60="",$D60="NL",$D60="HORS LIGUE")),"",COUNTIFS($D$5:$D$72,"&lt;&gt;"&amp;"",$D$5:$D$72,"&lt;&gt;"&amp;"NL",$D$5:$D$72,"&lt;&gt;"&amp;"HORS LIGUE",Q$5:Q$72,"&lt;"&amp;Q60)+1),Paramètres!$B$3:$C$56,2,FALSE)*Paramètres!$K$9))</f>
        <v>0</v>
      </c>
      <c r="S60" s="46"/>
      <c r="T60" s="2">
        <f>IF(S$2="Bike &amp; Run",IF(ISNA(VLOOKUP(S60,Paramètres!$B$3:$C$56,2,FALSE)),0,VLOOKUP(S60,Paramètres!$B$3:$C$56,2,FALSE)*Paramètres!$K$10),IF(OR(S60="",OR($D60="",$D60="NL",$D60="HORS LIGUE")),0,VLOOKUP(IF(OR(S60="",OR($D60="",$D60="NL",$D60="HORS LIGUE")),"",COUNTIFS($D$5:$D$72,"&lt;&gt;"&amp;"",$D$5:$D$72,"&lt;&gt;"&amp;"NL",$D$5:$D$72,"&lt;&gt;"&amp;"HORS LIGUE",S$5:S$72,"&lt;"&amp;S60)+1),Paramètres!$B$3:$C$56,2,FALSE)*Paramètres!$K$10))</f>
        <v>0</v>
      </c>
      <c r="U60" s="46"/>
      <c r="V60" s="2">
        <f>IF(U$2="Bike &amp; Run",IF(ISNA(VLOOKUP(U60,Paramètres!$B$3:$C$56,2,FALSE)),0,VLOOKUP(U60,Paramètres!$B$3:$C$56,2,FALSE)*Paramètres!$K$11),IF(OR(U60="",OR($D60="",$D60="NL",$D60="HORS LIGUE")),0,VLOOKUP(IF(OR(U60="",OR($D60="",$D60="NL",$D60="HORS LIGUE")),"",COUNTIFS($D$5:$D$72,"&lt;&gt;"&amp;"",$D$5:$D$72,"&lt;&gt;"&amp;"NL",$D$5:$D$72,"&lt;&gt;"&amp;"HORS LIGUE",U$5:U$72,"&lt;"&amp;U60)+1),Paramètres!$B$3:$C$56,2,FALSE)*Paramètres!$K$11))</f>
        <v>0</v>
      </c>
      <c r="W60" s="46"/>
      <c r="X60" s="2">
        <f>IF(W$2="Bike &amp; Run",IF(ISNA(VLOOKUP(W60,Paramètres!$B$3:$C$56,2,FALSE)),0,VLOOKUP(W60,Paramètres!$B$3:$C$56,2,FALSE)*Paramètres!$K$12),IF(OR(W60="",OR($D60="",$D60="NL",$D60="HORS LIGUE")),0,VLOOKUP(IF(OR(W60="",OR($D60="",$D60="NL",$D60="HORS LIGUE")),"",COUNTIFS($D$5:$D$72,"&lt;&gt;"&amp;"",$D$5:$D$72,"&lt;&gt;"&amp;"NL",$D$5:$D$72,"&lt;&gt;"&amp;"HORS LIGUE",W$5:W$72,"&lt;"&amp;W60)+1),Paramètres!$B$3:$C$56,2,FALSE)*Paramètres!$K$12))</f>
        <v>0</v>
      </c>
      <c r="Y60" s="46"/>
      <c r="Z60" s="2">
        <f>IF(Y$2="Bike &amp; Run",IF(ISNA(VLOOKUP(Y60,Paramètres!$B$3:$C$56,2,FALSE)),0,VLOOKUP(Y60,Paramètres!$B$3:$C$56,2,FALSE)*Paramètres!$K$13),IF(OR(Y60="",OR($D60="",$D60="NL",$D60="HORS LIGUE")),0,VLOOKUP(IF(OR(Y60="",OR($D60="",$D60="NL",$D60="HORS LIGUE")),"",COUNTIFS($D$5:$D$72,"&lt;&gt;"&amp;"",$D$5:$D$72,"&lt;&gt;"&amp;"NL",$D$5:$D$72,"&lt;&gt;"&amp;"HORS LIGUE",Y$5:Y$72,"&lt;"&amp;Y60)+1),Paramètres!$B$3:$C$56,2,FALSE)*Paramètres!$K$13))</f>
        <v>0</v>
      </c>
      <c r="AA60" s="46"/>
      <c r="AB60" s="2">
        <f>IF(AA$2="Bike &amp; Run",IF(ISNA(VLOOKUP(AA60,Paramètres!$B$3:$C$56,2,FALSE)),0,VLOOKUP(AA60,Paramètres!$B$3:$C$56,2,FALSE)*Paramètres!$K$14),IF(OR(AA60="",OR($D60="",$D60="NL",$D60="HORS LIGUE")),0,VLOOKUP(IF(OR(AA60="",OR($D60="",$D60="NL",$D60="HORS LIGUE")),"",COUNTIFS($D$5:$D$72,"&lt;&gt;"&amp;"",$D$5:$D$72,"&lt;&gt;"&amp;"NL",$D$5:$D$72,"&lt;&gt;"&amp;"HORS LIGUE",AA$5:AA$72,"&lt;"&amp;AA60)+1),Paramètres!$B$3:$C$56,2,FALSE)*Paramètres!$K$14))</f>
        <v>0</v>
      </c>
      <c r="AC60" s="46"/>
      <c r="AD60" s="2">
        <f>IF(AC$2="Bike &amp; Run",IF(ISNA(VLOOKUP(AC60,Paramètres!$B$3:$C$56,2,FALSE)),0,VLOOKUP(AC60,Paramètres!$B$3:$C$56,2,FALSE)*Paramètres!$K$15),IF(OR(AC60="",OR($D60="",$D60="NL",$D60="HORS LIGUE")),0,VLOOKUP(IF(OR(AC60="",OR($D60="",$D60="NL",$D60="HORS LIGUE")),"",COUNTIFS($D$5:$D$72,"&lt;&gt;"&amp;"",$D$5:$D$72,"&lt;&gt;"&amp;"NL",$D$5:$D$72,"&lt;&gt;"&amp;"HORS LIGUE",AC$5:AC$72,"&lt;"&amp;AC60)+1),Paramètres!$B$3:$C$56,2,FALSE)*Paramètres!$K$15))</f>
        <v>0</v>
      </c>
      <c r="AE60" s="46"/>
      <c r="AF60" s="2">
        <f>IF(AE$2="Bike &amp; Run",IF(ISNA(VLOOKUP(AE60,Paramètres!$B$3:$C$56,2,FALSE)),0,VLOOKUP(AE60,Paramètres!$B$3:$C$56,2,FALSE)*Paramètres!$K$16),IF(OR(AE60="",OR($D60="",$D60="NL",$D60="HORS LIGUE")),0,VLOOKUP(IF(OR(AE60="",OR($D60="",$D60="NL",$D60="HORS LIGUE")),"",COUNTIFS($D$5:$D$72,"&lt;&gt;"&amp;"",$D$5:$D$72,"&lt;&gt;"&amp;"NL",$D$5:$D$72,"&lt;&gt;"&amp;"HORS LIGUE",AE$5:AE$72,"&lt;"&amp;AE60)+1),Paramètres!$B$3:$C$56,2,FALSE)*Paramètres!$K$16))</f>
        <v>0</v>
      </c>
      <c r="AG60" s="46"/>
      <c r="AH60" s="2">
        <f>IF(AG$2="Bike &amp; Run",IF(ISNA(VLOOKUP(AG60,Paramètres!$B$3:$C$56,2,FALSE)),0,VLOOKUP(AG60,Paramètres!$B$3:$C$56,2,FALSE)*Paramètres!$K$17),IF(OR(AG60="",OR($D60="",$D60="NL",$D60="HORS LIGUE")),0,VLOOKUP(IF(OR(AG60="",OR($D60="",$D60="NL",$D60="HORS LIGUE")),"",COUNTIFS($D$5:$D$72,"&lt;&gt;"&amp;"",$D$5:$D$72,"&lt;&gt;"&amp;"NL",$D$5:$D$72,"&lt;&gt;"&amp;"HORS LIGUE",AG$5:AG$72,"&lt;"&amp;AG60)+1),Paramètres!$B$3:$C$56,2,FALSE)*Paramètres!$K$17))</f>
        <v>0</v>
      </c>
      <c r="AI60" s="40">
        <f t="shared" si="53"/>
        <v>0</v>
      </c>
      <c r="AJ60" s="3" t="str">
        <f t="shared" si="54"/>
        <v/>
      </c>
      <c r="AK60" s="5">
        <f t="shared" si="55"/>
        <v>0</v>
      </c>
      <c r="AL60" s="41">
        <f t="shared" si="56"/>
        <v>0</v>
      </c>
      <c r="AM60" s="33" t="str">
        <f t="shared" si="57"/>
        <v/>
      </c>
      <c r="AO60" s="22">
        <f t="shared" si="58"/>
        <v>0</v>
      </c>
      <c r="AP60">
        <f t="shared" si="59"/>
        <v>0</v>
      </c>
      <c r="AQ60">
        <f t="shared" si="60"/>
        <v>0</v>
      </c>
      <c r="AR60">
        <f t="shared" si="61"/>
        <v>0</v>
      </c>
      <c r="AS60">
        <f t="shared" si="62"/>
        <v>0</v>
      </c>
      <c r="AT60">
        <f t="shared" si="63"/>
        <v>0</v>
      </c>
      <c r="AU60">
        <f t="shared" si="64"/>
        <v>0</v>
      </c>
      <c r="AV60">
        <f t="shared" si="65"/>
        <v>0</v>
      </c>
      <c r="AW60">
        <f t="shared" si="66"/>
        <v>0</v>
      </c>
      <c r="AX60">
        <f t="shared" si="67"/>
        <v>0</v>
      </c>
      <c r="AY60">
        <f t="shared" si="68"/>
        <v>0</v>
      </c>
      <c r="AZ60">
        <f t="shared" si="69"/>
        <v>0</v>
      </c>
      <c r="BA60">
        <f t="shared" si="70"/>
        <v>0</v>
      </c>
      <c r="BB60">
        <f t="shared" si="71"/>
        <v>0</v>
      </c>
      <c r="BC60">
        <f t="shared" si="72"/>
        <v>0</v>
      </c>
      <c r="BD60">
        <f t="shared" si="73"/>
        <v>0</v>
      </c>
      <c r="BE60" s="22">
        <f t="shared" ref="BE60:BR60" si="97">BD60+LARGE($AO60:$BC60,BE$4)</f>
        <v>0</v>
      </c>
      <c r="BF60" s="22">
        <f t="shared" si="97"/>
        <v>0</v>
      </c>
      <c r="BG60" s="22">
        <f t="shared" si="97"/>
        <v>0</v>
      </c>
      <c r="BH60" s="22">
        <f t="shared" si="97"/>
        <v>0</v>
      </c>
      <c r="BI60" s="22">
        <f t="shared" si="97"/>
        <v>0</v>
      </c>
      <c r="BJ60" s="22">
        <f t="shared" si="97"/>
        <v>0</v>
      </c>
      <c r="BK60" s="22">
        <f t="shared" si="97"/>
        <v>0</v>
      </c>
      <c r="BL60" s="22">
        <f t="shared" si="97"/>
        <v>0</v>
      </c>
      <c r="BM60" s="22">
        <f t="shared" si="97"/>
        <v>0</v>
      </c>
      <c r="BN60" s="22">
        <f t="shared" si="97"/>
        <v>0</v>
      </c>
      <c r="BO60" s="22">
        <f t="shared" si="97"/>
        <v>0</v>
      </c>
      <c r="BP60" s="22">
        <f t="shared" si="97"/>
        <v>0</v>
      </c>
      <c r="BQ60" s="22">
        <f t="shared" si="97"/>
        <v>0</v>
      </c>
      <c r="BR60" s="22">
        <f t="shared" si="97"/>
        <v>0</v>
      </c>
    </row>
    <row r="61" spans="1:70" ht="16.5">
      <c r="A61" s="14"/>
      <c r="B61" s="61" t="str">
        <f>IF(ISNA(VLOOKUP(A61,'Licenciés Jeunes 2023'!A:C,3,0)),"",VLOOKUP(A61,'Licenciés Jeunes 2023'!A:C,3,0))</f>
        <v/>
      </c>
      <c r="C61" s="32" t="str">
        <f>IF(ISNA(VLOOKUP(A61,'Licenciés Jeunes 2023'!A:C,2,0)),"",VLOOKUP(A61,'Licenciés Jeunes 2023'!A:C,2,0))</f>
        <v/>
      </c>
      <c r="D61" s="32" t="str">
        <f>IF(ISNA(VLOOKUP(A61,'Licenciés Jeunes 2023'!A:F,6,0)),"",VLOOKUP(A61,'Licenciés Jeunes 2023'!A:F,6,0))</f>
        <v/>
      </c>
      <c r="E61" s="6"/>
      <c r="F61" s="2">
        <f>IF(E$2="Bike &amp; Run",IF(ISNA(VLOOKUP(E61,Paramètres!$B$3:$C$56,2,FALSE)),0,VLOOKUP(E61,Paramètres!$B$3:$C$56,2,FALSE)*Paramètres!$K$3),IF(OR(E61="",OR($D61="",$D61="NL",$D61="HORS LIGUE")),0,VLOOKUP(IF(OR(E61="",OR($D61="",$D61="NL",$D61="HORS LIGUE")),"",COUNTIFS($D$5:$D$72,"&lt;&gt;"&amp;"",$D$5:$D$72,"&lt;&gt;"&amp;"NL",$D$5:$D$72,"&lt;&gt;"&amp;"HORS LIGUE",E$5:E$72,"&lt;"&amp;E61)+1),Paramètres!$B$3:$C$56,2,FALSE)*Paramètres!$K$3))</f>
        <v>0</v>
      </c>
      <c r="G61" s="4"/>
      <c r="H61" s="2">
        <f>IF(G$2="Bike &amp; Run",IF(ISNA(VLOOKUP(G61,Paramètres!$B$3:$C$56,2,FALSE)),0,VLOOKUP(G61,Paramètres!$B$3:$C$56,2,FALSE)*Paramètres!$K$4),IF(OR(G61="",OR($D61="",$D61="NL",$D61="HORS LIGUE")),0,VLOOKUP(IF(OR(G61="",OR($D61="",$D61="NL",$D61="HORS LIGUE")),"",COUNTIFS($D$5:$D$72,"&lt;&gt;"&amp;"",$D$5:$D$72,"&lt;&gt;"&amp;"NL",$D$5:$D$72,"&lt;&gt;"&amp;"HORS LIGUE",G$5:G$72,"&lt;"&amp;G61)+1),Paramètres!$B$3:$C$56,2,FALSE)*Paramètres!$K$4))</f>
        <v>0</v>
      </c>
      <c r="I61" s="36"/>
      <c r="J61" s="2">
        <f>IF(I$2="Bike &amp; Run",IF(ISNA(VLOOKUP(I61,Paramètres!$B$3:$C$56,2,FALSE)),0,VLOOKUP(I61,Paramètres!$B$3:$C$56,2,FALSE)*Paramètres!$K$5),IF(OR(I61="",OR($D61="",$D61="NL",$D61="HORS LIGUE")),0,VLOOKUP(IF(OR(I61="",OR($D61="",$D61="NL",$D61="HORS LIGUE")),"",COUNTIFS($D$5:$D$72,"&lt;&gt;"&amp;"",$D$5:$D$72,"&lt;&gt;"&amp;"NL",$D$5:$D$72,"&lt;&gt;"&amp;"HORS LIGUE",I$5:I$72,"&lt;"&amp;I61)+1),Paramètres!$B$3:$C$56,2,FALSE)*Paramètres!$K$5))</f>
        <v>0</v>
      </c>
      <c r="K61" s="4"/>
      <c r="L61" s="2">
        <f>IF(K$2="Bike &amp; Run",IF(ISNA(VLOOKUP(K61,Paramètres!$B$3:$C$56,2,FALSE)),0,VLOOKUP(K61,Paramètres!$B$3:$C$56,2,FALSE)*Paramètres!$K$6),IF(OR(K61="",OR($D61="",$D61="NL",$D61="HORS LIGUE")),0,VLOOKUP(IF(OR(K61="",OR($D61="",$D61="NL",$D61="HORS LIGUE")),"",COUNTIFS($D$5:$D$72,"&lt;&gt;"&amp;"",$D$5:$D$72,"&lt;&gt;"&amp;"NL",$D$5:$D$72,"&lt;&gt;"&amp;"HORS LIGUE",K$5:K$72,"&lt;"&amp;K61)+1),Paramètres!$B$3:$C$56,2,FALSE)*Paramètres!$K$6))</f>
        <v>0</v>
      </c>
      <c r="M61" s="4"/>
      <c r="N61" s="2">
        <f>IF(M$2="Bike &amp; Run",IF(ISNA(VLOOKUP(M61,Paramètres!$B$3:$C$56,2,FALSE)),0,VLOOKUP(M61,Paramètres!$B$3:$C$56,2,FALSE)*Paramètres!$K$7),IF(OR(M61="",OR($D61="",$D61="NL",$D61="HORS LIGUE")),0,VLOOKUP(IF(OR(M61="",OR($D61="",$D61="NL",$D61="HORS LIGUE")),"",COUNTIFS($D$5:$D$72,"&lt;&gt;"&amp;"",$D$5:$D$72,"&lt;&gt;"&amp;"NL",$D$5:$D$72,"&lt;&gt;"&amp;"HORS LIGUE",M$5:M$72,"&lt;"&amp;M61)+1),Paramètres!$B$3:$C$56,2,FALSE)*Paramètres!$K$7))</f>
        <v>0</v>
      </c>
      <c r="O61" s="46"/>
      <c r="P61" s="2">
        <f>IF(O$2="Bike &amp; Run",IF(ISNA(VLOOKUP(O61,Paramètres!$B$3:$C$56,2,FALSE)),0,VLOOKUP(O61,Paramètres!$B$3:$C$56,2,FALSE)*Paramètres!$K$8),IF(OR(O61="",OR($D61="",$D61="NL",$D61="HORS LIGUE")),0,VLOOKUP(IF(OR(O61="",OR($D61="",$D61="NL",$D61="HORS LIGUE")),"",COUNTIFS($D$5:$D$72,"&lt;&gt;"&amp;"",$D$5:$D$72,"&lt;&gt;"&amp;"NL",$D$5:$D$72,"&lt;&gt;"&amp;"HORS LIGUE",O$5:O$72,"&lt;"&amp;O61)+1),Paramètres!$B$3:$C$56,2,FALSE)*Paramètres!$K$8))</f>
        <v>0</v>
      </c>
      <c r="Q61" s="46"/>
      <c r="R61" s="2">
        <f>IF(Q$2="Bike &amp; Run",IF(ISNA(VLOOKUP(Q61,Paramètres!$B$3:$C$56,2,FALSE)),0,VLOOKUP(Q61,Paramètres!$B$3:$C$56,2,FALSE)*Paramètres!$K$9),IF(OR(Q61="",OR($D61="",$D61="NL",$D61="HORS LIGUE")),0,VLOOKUP(IF(OR(Q61="",OR($D61="",$D61="NL",$D61="HORS LIGUE")),"",COUNTIFS($D$5:$D$72,"&lt;&gt;"&amp;"",$D$5:$D$72,"&lt;&gt;"&amp;"NL",$D$5:$D$72,"&lt;&gt;"&amp;"HORS LIGUE",Q$5:Q$72,"&lt;"&amp;Q61)+1),Paramètres!$B$3:$C$56,2,FALSE)*Paramètres!$K$9))</f>
        <v>0</v>
      </c>
      <c r="S61" s="46"/>
      <c r="T61" s="2">
        <f>IF(S$2="Bike &amp; Run",IF(ISNA(VLOOKUP(S61,Paramètres!$B$3:$C$56,2,FALSE)),0,VLOOKUP(S61,Paramètres!$B$3:$C$56,2,FALSE)*Paramètres!$K$10),IF(OR(S61="",OR($D61="",$D61="NL",$D61="HORS LIGUE")),0,VLOOKUP(IF(OR(S61="",OR($D61="",$D61="NL",$D61="HORS LIGUE")),"",COUNTIFS($D$5:$D$72,"&lt;&gt;"&amp;"",$D$5:$D$72,"&lt;&gt;"&amp;"NL",$D$5:$D$72,"&lt;&gt;"&amp;"HORS LIGUE",S$5:S$72,"&lt;"&amp;S61)+1),Paramètres!$B$3:$C$56,2,FALSE)*Paramètres!$K$10))</f>
        <v>0</v>
      </c>
      <c r="U61" s="46"/>
      <c r="V61" s="2">
        <f>IF(U$2="Bike &amp; Run",IF(ISNA(VLOOKUP(U61,Paramètres!$B$3:$C$56,2,FALSE)),0,VLOOKUP(U61,Paramètres!$B$3:$C$56,2,FALSE)*Paramètres!$K$11),IF(OR(U61="",OR($D61="",$D61="NL",$D61="HORS LIGUE")),0,VLOOKUP(IF(OR(U61="",OR($D61="",$D61="NL",$D61="HORS LIGUE")),"",COUNTIFS($D$5:$D$72,"&lt;&gt;"&amp;"",$D$5:$D$72,"&lt;&gt;"&amp;"NL",$D$5:$D$72,"&lt;&gt;"&amp;"HORS LIGUE",U$5:U$72,"&lt;"&amp;U61)+1),Paramètres!$B$3:$C$56,2,FALSE)*Paramètres!$K$11))</f>
        <v>0</v>
      </c>
      <c r="W61" s="46"/>
      <c r="X61" s="2">
        <f>IF(W$2="Bike &amp; Run",IF(ISNA(VLOOKUP(W61,Paramètres!$B$3:$C$56,2,FALSE)),0,VLOOKUP(W61,Paramètres!$B$3:$C$56,2,FALSE)*Paramètres!$K$12),IF(OR(W61="",OR($D61="",$D61="NL",$D61="HORS LIGUE")),0,VLOOKUP(IF(OR(W61="",OR($D61="",$D61="NL",$D61="HORS LIGUE")),"",COUNTIFS($D$5:$D$72,"&lt;&gt;"&amp;"",$D$5:$D$72,"&lt;&gt;"&amp;"NL",$D$5:$D$72,"&lt;&gt;"&amp;"HORS LIGUE",W$5:W$72,"&lt;"&amp;W61)+1),Paramètres!$B$3:$C$56,2,FALSE)*Paramètres!$K$12))</f>
        <v>0</v>
      </c>
      <c r="Y61" s="46"/>
      <c r="Z61" s="2">
        <f>IF(Y$2="Bike &amp; Run",IF(ISNA(VLOOKUP(Y61,Paramètres!$B$3:$C$56,2,FALSE)),0,VLOOKUP(Y61,Paramètres!$B$3:$C$56,2,FALSE)*Paramètres!$K$13),IF(OR(Y61="",OR($D61="",$D61="NL",$D61="HORS LIGUE")),0,VLOOKUP(IF(OR(Y61="",OR($D61="",$D61="NL",$D61="HORS LIGUE")),"",COUNTIFS($D$5:$D$72,"&lt;&gt;"&amp;"",$D$5:$D$72,"&lt;&gt;"&amp;"NL",$D$5:$D$72,"&lt;&gt;"&amp;"HORS LIGUE",Y$5:Y$72,"&lt;"&amp;Y61)+1),Paramètres!$B$3:$C$56,2,FALSE)*Paramètres!$K$13))</f>
        <v>0</v>
      </c>
      <c r="AA61" s="46"/>
      <c r="AB61" s="2">
        <f>IF(AA$2="Bike &amp; Run",IF(ISNA(VLOOKUP(AA61,Paramètres!$B$3:$C$56,2,FALSE)),0,VLOOKUP(AA61,Paramètres!$B$3:$C$56,2,FALSE)*Paramètres!$K$14),IF(OR(AA61="",OR($D61="",$D61="NL",$D61="HORS LIGUE")),0,VLOOKUP(IF(OR(AA61="",OR($D61="",$D61="NL",$D61="HORS LIGUE")),"",COUNTIFS($D$5:$D$72,"&lt;&gt;"&amp;"",$D$5:$D$72,"&lt;&gt;"&amp;"NL",$D$5:$D$72,"&lt;&gt;"&amp;"HORS LIGUE",AA$5:AA$72,"&lt;"&amp;AA61)+1),Paramètres!$B$3:$C$56,2,FALSE)*Paramètres!$K$14))</f>
        <v>0</v>
      </c>
      <c r="AC61" s="46"/>
      <c r="AD61" s="2">
        <f>IF(AC$2="Bike &amp; Run",IF(ISNA(VLOOKUP(AC61,Paramètres!$B$3:$C$56,2,FALSE)),0,VLOOKUP(AC61,Paramètres!$B$3:$C$56,2,FALSE)*Paramètres!$K$15),IF(OR(AC61="",OR($D61="",$D61="NL",$D61="HORS LIGUE")),0,VLOOKUP(IF(OR(AC61="",OR($D61="",$D61="NL",$D61="HORS LIGUE")),"",COUNTIFS($D$5:$D$72,"&lt;&gt;"&amp;"",$D$5:$D$72,"&lt;&gt;"&amp;"NL",$D$5:$D$72,"&lt;&gt;"&amp;"HORS LIGUE",AC$5:AC$72,"&lt;"&amp;AC61)+1),Paramètres!$B$3:$C$56,2,FALSE)*Paramètres!$K$15))</f>
        <v>0</v>
      </c>
      <c r="AE61" s="46"/>
      <c r="AF61" s="2">
        <f>IF(AE$2="Bike &amp; Run",IF(ISNA(VLOOKUP(AE61,Paramètres!$B$3:$C$56,2,FALSE)),0,VLOOKUP(AE61,Paramètres!$B$3:$C$56,2,FALSE)*Paramètres!$K$16),IF(OR(AE61="",OR($D61="",$D61="NL",$D61="HORS LIGUE")),0,VLOOKUP(IF(OR(AE61="",OR($D61="",$D61="NL",$D61="HORS LIGUE")),"",COUNTIFS($D$5:$D$72,"&lt;&gt;"&amp;"",$D$5:$D$72,"&lt;&gt;"&amp;"NL",$D$5:$D$72,"&lt;&gt;"&amp;"HORS LIGUE",AE$5:AE$72,"&lt;"&amp;AE61)+1),Paramètres!$B$3:$C$56,2,FALSE)*Paramètres!$K$16))</f>
        <v>0</v>
      </c>
      <c r="AG61" s="46"/>
      <c r="AH61" s="2">
        <f>IF(AG$2="Bike &amp; Run",IF(ISNA(VLOOKUP(AG61,Paramètres!$B$3:$C$56,2,FALSE)),0,VLOOKUP(AG61,Paramètres!$B$3:$C$56,2,FALSE)*Paramètres!$K$17),IF(OR(AG61="",OR($D61="",$D61="NL",$D61="HORS LIGUE")),0,VLOOKUP(IF(OR(AG61="",OR($D61="",$D61="NL",$D61="HORS LIGUE")),"",COUNTIFS($D$5:$D$72,"&lt;&gt;"&amp;"",$D$5:$D$72,"&lt;&gt;"&amp;"NL",$D$5:$D$72,"&lt;&gt;"&amp;"HORS LIGUE",AG$5:AG$72,"&lt;"&amp;AG61)+1),Paramètres!$B$3:$C$56,2,FALSE)*Paramètres!$K$17))</f>
        <v>0</v>
      </c>
      <c r="AI61" s="40">
        <f t="shared" si="53"/>
        <v>0</v>
      </c>
      <c r="AJ61" s="3" t="str">
        <f t="shared" si="54"/>
        <v/>
      </c>
      <c r="AK61" s="5">
        <f t="shared" si="55"/>
        <v>0</v>
      </c>
      <c r="AL61" s="41">
        <f t="shared" si="56"/>
        <v>0</v>
      </c>
      <c r="AM61" s="33" t="str">
        <f t="shared" si="57"/>
        <v/>
      </c>
      <c r="AO61" s="22">
        <f t="shared" si="58"/>
        <v>0</v>
      </c>
      <c r="AP61">
        <f t="shared" si="59"/>
        <v>0</v>
      </c>
      <c r="AQ61">
        <f t="shared" si="60"/>
        <v>0</v>
      </c>
      <c r="AR61">
        <f t="shared" si="61"/>
        <v>0</v>
      </c>
      <c r="AS61">
        <f t="shared" si="62"/>
        <v>0</v>
      </c>
      <c r="AT61">
        <f t="shared" si="63"/>
        <v>0</v>
      </c>
      <c r="AU61">
        <f t="shared" si="64"/>
        <v>0</v>
      </c>
      <c r="AV61">
        <f t="shared" si="65"/>
        <v>0</v>
      </c>
      <c r="AW61">
        <f t="shared" si="66"/>
        <v>0</v>
      </c>
      <c r="AX61">
        <f t="shared" si="67"/>
        <v>0</v>
      </c>
      <c r="AY61">
        <f t="shared" si="68"/>
        <v>0</v>
      </c>
      <c r="AZ61">
        <f t="shared" si="69"/>
        <v>0</v>
      </c>
      <c r="BA61">
        <f t="shared" si="70"/>
        <v>0</v>
      </c>
      <c r="BB61">
        <f t="shared" si="71"/>
        <v>0</v>
      </c>
      <c r="BC61">
        <f t="shared" si="72"/>
        <v>0</v>
      </c>
      <c r="BD61">
        <f t="shared" si="73"/>
        <v>0</v>
      </c>
      <c r="BE61" s="22">
        <f t="shared" ref="BE61:BR61" si="98">BD61+LARGE($AO61:$BC61,BE$4)</f>
        <v>0</v>
      </c>
      <c r="BF61" s="22">
        <f t="shared" si="98"/>
        <v>0</v>
      </c>
      <c r="BG61" s="22">
        <f t="shared" si="98"/>
        <v>0</v>
      </c>
      <c r="BH61" s="22">
        <f t="shared" si="98"/>
        <v>0</v>
      </c>
      <c r="BI61" s="22">
        <f t="shared" si="98"/>
        <v>0</v>
      </c>
      <c r="BJ61" s="22">
        <f t="shared" si="98"/>
        <v>0</v>
      </c>
      <c r="BK61" s="22">
        <f t="shared" si="98"/>
        <v>0</v>
      </c>
      <c r="BL61" s="22">
        <f t="shared" si="98"/>
        <v>0</v>
      </c>
      <c r="BM61" s="22">
        <f t="shared" si="98"/>
        <v>0</v>
      </c>
      <c r="BN61" s="22">
        <f t="shared" si="98"/>
        <v>0</v>
      </c>
      <c r="BO61" s="22">
        <f t="shared" si="98"/>
        <v>0</v>
      </c>
      <c r="BP61" s="22">
        <f t="shared" si="98"/>
        <v>0</v>
      </c>
      <c r="BQ61" s="22">
        <f t="shared" si="98"/>
        <v>0</v>
      </c>
      <c r="BR61" s="22">
        <f t="shared" si="98"/>
        <v>0</v>
      </c>
    </row>
    <row r="62" spans="1:70" ht="16.5">
      <c r="A62" s="14"/>
      <c r="B62" s="61" t="str">
        <f>IF(ISNA(VLOOKUP(A62,'Licenciés Jeunes 2023'!A:C,3,0)),"",VLOOKUP(A62,'Licenciés Jeunes 2023'!A:C,3,0))</f>
        <v/>
      </c>
      <c r="C62" s="32" t="str">
        <f>IF(ISNA(VLOOKUP(A62,'Licenciés Jeunes 2023'!A:C,2,0)),"",VLOOKUP(A62,'Licenciés Jeunes 2023'!A:C,2,0))</f>
        <v/>
      </c>
      <c r="D62" s="32" t="str">
        <f>IF(ISNA(VLOOKUP(A62,'Licenciés Jeunes 2023'!A:F,6,0)),"",VLOOKUP(A62,'Licenciés Jeunes 2023'!A:F,6,0))</f>
        <v/>
      </c>
      <c r="E62" s="6"/>
      <c r="F62" s="2">
        <f>IF(E$2="Bike &amp; Run",IF(ISNA(VLOOKUP(E62,Paramètres!$B$3:$C$56,2,FALSE)),0,VLOOKUP(E62,Paramètres!$B$3:$C$56,2,FALSE)*Paramètres!$K$3),IF(OR(E62="",OR($D62="",$D62="NL",$D62="HORS LIGUE")),0,VLOOKUP(IF(OR(E62="",OR($D62="",$D62="NL",$D62="HORS LIGUE")),"",COUNTIFS($D$5:$D$72,"&lt;&gt;"&amp;"",$D$5:$D$72,"&lt;&gt;"&amp;"NL",$D$5:$D$72,"&lt;&gt;"&amp;"HORS LIGUE",E$5:E$72,"&lt;"&amp;E62)+1),Paramètres!$B$3:$C$56,2,FALSE)*Paramètres!$K$3))</f>
        <v>0</v>
      </c>
      <c r="G62" s="4"/>
      <c r="H62" s="2">
        <f>IF(G$2="Bike &amp; Run",IF(ISNA(VLOOKUP(G62,Paramètres!$B$3:$C$56,2,FALSE)),0,VLOOKUP(G62,Paramètres!$B$3:$C$56,2,FALSE)*Paramètres!$K$4),IF(OR(G62="",OR($D62="",$D62="NL",$D62="HORS LIGUE")),0,VLOOKUP(IF(OR(G62="",OR($D62="",$D62="NL",$D62="HORS LIGUE")),"",COUNTIFS($D$5:$D$72,"&lt;&gt;"&amp;"",$D$5:$D$72,"&lt;&gt;"&amp;"NL",$D$5:$D$72,"&lt;&gt;"&amp;"HORS LIGUE",G$5:G$72,"&lt;"&amp;G62)+1),Paramètres!$B$3:$C$56,2,FALSE)*Paramètres!$K$4))</f>
        <v>0</v>
      </c>
      <c r="I62" s="36"/>
      <c r="J62" s="2">
        <f>IF(I$2="Bike &amp; Run",IF(ISNA(VLOOKUP(I62,Paramètres!$B$3:$C$56,2,FALSE)),0,VLOOKUP(I62,Paramètres!$B$3:$C$56,2,FALSE)*Paramètres!$K$5),IF(OR(I62="",OR($D62="",$D62="NL",$D62="HORS LIGUE")),0,VLOOKUP(IF(OR(I62="",OR($D62="",$D62="NL",$D62="HORS LIGUE")),"",COUNTIFS($D$5:$D$72,"&lt;&gt;"&amp;"",$D$5:$D$72,"&lt;&gt;"&amp;"NL",$D$5:$D$72,"&lt;&gt;"&amp;"HORS LIGUE",I$5:I$72,"&lt;"&amp;I62)+1),Paramètres!$B$3:$C$56,2,FALSE)*Paramètres!$K$5))</f>
        <v>0</v>
      </c>
      <c r="K62" s="4"/>
      <c r="L62" s="2">
        <f>IF(K$2="Bike &amp; Run",IF(ISNA(VLOOKUP(K62,Paramètres!$B$3:$C$56,2,FALSE)),0,VLOOKUP(K62,Paramètres!$B$3:$C$56,2,FALSE)*Paramètres!$K$6),IF(OR(K62="",OR($D62="",$D62="NL",$D62="HORS LIGUE")),0,VLOOKUP(IF(OR(K62="",OR($D62="",$D62="NL",$D62="HORS LIGUE")),"",COUNTIFS($D$5:$D$72,"&lt;&gt;"&amp;"",$D$5:$D$72,"&lt;&gt;"&amp;"NL",$D$5:$D$72,"&lt;&gt;"&amp;"HORS LIGUE",K$5:K$72,"&lt;"&amp;K62)+1),Paramètres!$B$3:$C$56,2,FALSE)*Paramètres!$K$6))</f>
        <v>0</v>
      </c>
      <c r="M62" s="4"/>
      <c r="N62" s="2">
        <f>IF(M$2="Bike &amp; Run",IF(ISNA(VLOOKUP(M62,Paramètres!$B$3:$C$56,2,FALSE)),0,VLOOKUP(M62,Paramètres!$B$3:$C$56,2,FALSE)*Paramètres!$K$7),IF(OR(M62="",OR($D62="",$D62="NL",$D62="HORS LIGUE")),0,VLOOKUP(IF(OR(M62="",OR($D62="",$D62="NL",$D62="HORS LIGUE")),"",COUNTIFS($D$5:$D$72,"&lt;&gt;"&amp;"",$D$5:$D$72,"&lt;&gt;"&amp;"NL",$D$5:$D$72,"&lt;&gt;"&amp;"HORS LIGUE",M$5:M$72,"&lt;"&amp;M62)+1),Paramètres!$B$3:$C$56,2,FALSE)*Paramètres!$K$7))</f>
        <v>0</v>
      </c>
      <c r="O62" s="46"/>
      <c r="P62" s="2">
        <f>IF(O$2="Bike &amp; Run",IF(ISNA(VLOOKUP(O62,Paramètres!$B$3:$C$56,2,FALSE)),0,VLOOKUP(O62,Paramètres!$B$3:$C$56,2,FALSE)*Paramètres!$K$8),IF(OR(O62="",OR($D62="",$D62="NL",$D62="HORS LIGUE")),0,VLOOKUP(IF(OR(O62="",OR($D62="",$D62="NL",$D62="HORS LIGUE")),"",COUNTIFS($D$5:$D$72,"&lt;&gt;"&amp;"",$D$5:$D$72,"&lt;&gt;"&amp;"NL",$D$5:$D$72,"&lt;&gt;"&amp;"HORS LIGUE",O$5:O$72,"&lt;"&amp;O62)+1),Paramètres!$B$3:$C$56,2,FALSE)*Paramètres!$K$8))</f>
        <v>0</v>
      </c>
      <c r="Q62" s="46"/>
      <c r="R62" s="2">
        <f>IF(Q$2="Bike &amp; Run",IF(ISNA(VLOOKUP(Q62,Paramètres!$B$3:$C$56,2,FALSE)),0,VLOOKUP(Q62,Paramètres!$B$3:$C$56,2,FALSE)*Paramètres!$K$9),IF(OR(Q62="",OR($D62="",$D62="NL",$D62="HORS LIGUE")),0,VLOOKUP(IF(OR(Q62="",OR($D62="",$D62="NL",$D62="HORS LIGUE")),"",COUNTIFS($D$5:$D$72,"&lt;&gt;"&amp;"",$D$5:$D$72,"&lt;&gt;"&amp;"NL",$D$5:$D$72,"&lt;&gt;"&amp;"HORS LIGUE",Q$5:Q$72,"&lt;"&amp;Q62)+1),Paramètres!$B$3:$C$56,2,FALSE)*Paramètres!$K$9))</f>
        <v>0</v>
      </c>
      <c r="S62" s="46"/>
      <c r="T62" s="2">
        <f>IF(S$2="Bike &amp; Run",IF(ISNA(VLOOKUP(S62,Paramètres!$B$3:$C$56,2,FALSE)),0,VLOOKUP(S62,Paramètres!$B$3:$C$56,2,FALSE)*Paramètres!$K$10),IF(OR(S62="",OR($D62="",$D62="NL",$D62="HORS LIGUE")),0,VLOOKUP(IF(OR(S62="",OR($D62="",$D62="NL",$D62="HORS LIGUE")),"",COUNTIFS($D$5:$D$72,"&lt;&gt;"&amp;"",$D$5:$D$72,"&lt;&gt;"&amp;"NL",$D$5:$D$72,"&lt;&gt;"&amp;"HORS LIGUE",S$5:S$72,"&lt;"&amp;S62)+1),Paramètres!$B$3:$C$56,2,FALSE)*Paramètres!$K$10))</f>
        <v>0</v>
      </c>
      <c r="U62" s="46"/>
      <c r="V62" s="2">
        <f>IF(U$2="Bike &amp; Run",IF(ISNA(VLOOKUP(U62,Paramètres!$B$3:$C$56,2,FALSE)),0,VLOOKUP(U62,Paramètres!$B$3:$C$56,2,FALSE)*Paramètres!$K$11),IF(OR(U62="",OR($D62="",$D62="NL",$D62="HORS LIGUE")),0,VLOOKUP(IF(OR(U62="",OR($D62="",$D62="NL",$D62="HORS LIGUE")),"",COUNTIFS($D$5:$D$72,"&lt;&gt;"&amp;"",$D$5:$D$72,"&lt;&gt;"&amp;"NL",$D$5:$D$72,"&lt;&gt;"&amp;"HORS LIGUE",U$5:U$72,"&lt;"&amp;U62)+1),Paramètres!$B$3:$C$56,2,FALSE)*Paramètres!$K$11))</f>
        <v>0</v>
      </c>
      <c r="W62" s="46"/>
      <c r="X62" s="2">
        <f>IF(W$2="Bike &amp; Run",IF(ISNA(VLOOKUP(W62,Paramètres!$B$3:$C$56,2,FALSE)),0,VLOOKUP(W62,Paramètres!$B$3:$C$56,2,FALSE)*Paramètres!$K$12),IF(OR(W62="",OR($D62="",$D62="NL",$D62="HORS LIGUE")),0,VLOOKUP(IF(OR(W62="",OR($D62="",$D62="NL",$D62="HORS LIGUE")),"",COUNTIFS($D$5:$D$72,"&lt;&gt;"&amp;"",$D$5:$D$72,"&lt;&gt;"&amp;"NL",$D$5:$D$72,"&lt;&gt;"&amp;"HORS LIGUE",W$5:W$72,"&lt;"&amp;W62)+1),Paramètres!$B$3:$C$56,2,FALSE)*Paramètres!$K$12))</f>
        <v>0</v>
      </c>
      <c r="Y62" s="46"/>
      <c r="Z62" s="2">
        <f>IF(Y$2="Bike &amp; Run",IF(ISNA(VLOOKUP(Y62,Paramètres!$B$3:$C$56,2,FALSE)),0,VLOOKUP(Y62,Paramètres!$B$3:$C$56,2,FALSE)*Paramètres!$K$13),IF(OR(Y62="",OR($D62="",$D62="NL",$D62="HORS LIGUE")),0,VLOOKUP(IF(OR(Y62="",OR($D62="",$D62="NL",$D62="HORS LIGUE")),"",COUNTIFS($D$5:$D$72,"&lt;&gt;"&amp;"",$D$5:$D$72,"&lt;&gt;"&amp;"NL",$D$5:$D$72,"&lt;&gt;"&amp;"HORS LIGUE",Y$5:Y$72,"&lt;"&amp;Y62)+1),Paramètres!$B$3:$C$56,2,FALSE)*Paramètres!$K$13))</f>
        <v>0</v>
      </c>
      <c r="AA62" s="46"/>
      <c r="AB62" s="2">
        <f>IF(AA$2="Bike &amp; Run",IF(ISNA(VLOOKUP(AA62,Paramètres!$B$3:$C$56,2,FALSE)),0,VLOOKUP(AA62,Paramètres!$B$3:$C$56,2,FALSE)*Paramètres!$K$14),IF(OR(AA62="",OR($D62="",$D62="NL",$D62="HORS LIGUE")),0,VLOOKUP(IF(OR(AA62="",OR($D62="",$D62="NL",$D62="HORS LIGUE")),"",COUNTIFS($D$5:$D$72,"&lt;&gt;"&amp;"",$D$5:$D$72,"&lt;&gt;"&amp;"NL",$D$5:$D$72,"&lt;&gt;"&amp;"HORS LIGUE",AA$5:AA$72,"&lt;"&amp;AA62)+1),Paramètres!$B$3:$C$56,2,FALSE)*Paramètres!$K$14))</f>
        <v>0</v>
      </c>
      <c r="AC62" s="46"/>
      <c r="AD62" s="2">
        <f>IF(AC$2="Bike &amp; Run",IF(ISNA(VLOOKUP(AC62,Paramètres!$B$3:$C$56,2,FALSE)),0,VLOOKUP(AC62,Paramètres!$B$3:$C$56,2,FALSE)*Paramètres!$K$15),IF(OR(AC62="",OR($D62="",$D62="NL",$D62="HORS LIGUE")),0,VLOOKUP(IF(OR(AC62="",OR($D62="",$D62="NL",$D62="HORS LIGUE")),"",COUNTIFS($D$5:$D$72,"&lt;&gt;"&amp;"",$D$5:$D$72,"&lt;&gt;"&amp;"NL",$D$5:$D$72,"&lt;&gt;"&amp;"HORS LIGUE",AC$5:AC$72,"&lt;"&amp;AC62)+1),Paramètres!$B$3:$C$56,2,FALSE)*Paramètres!$K$15))</f>
        <v>0</v>
      </c>
      <c r="AE62" s="46"/>
      <c r="AF62" s="2">
        <f>IF(AE$2="Bike &amp; Run",IF(ISNA(VLOOKUP(AE62,Paramètres!$B$3:$C$56,2,FALSE)),0,VLOOKUP(AE62,Paramètres!$B$3:$C$56,2,FALSE)*Paramètres!$K$16),IF(OR(AE62="",OR($D62="",$D62="NL",$D62="HORS LIGUE")),0,VLOOKUP(IF(OR(AE62="",OR($D62="",$D62="NL",$D62="HORS LIGUE")),"",COUNTIFS($D$5:$D$72,"&lt;&gt;"&amp;"",$D$5:$D$72,"&lt;&gt;"&amp;"NL",$D$5:$D$72,"&lt;&gt;"&amp;"HORS LIGUE",AE$5:AE$72,"&lt;"&amp;AE62)+1),Paramètres!$B$3:$C$56,2,FALSE)*Paramètres!$K$16))</f>
        <v>0</v>
      </c>
      <c r="AG62" s="46"/>
      <c r="AH62" s="2">
        <f>IF(AG$2="Bike &amp; Run",IF(ISNA(VLOOKUP(AG62,Paramètres!$B$3:$C$56,2,FALSE)),0,VLOOKUP(AG62,Paramètres!$B$3:$C$56,2,FALSE)*Paramètres!$K$17),IF(OR(AG62="",OR($D62="",$D62="NL",$D62="HORS LIGUE")),0,VLOOKUP(IF(OR(AG62="",OR($D62="",$D62="NL",$D62="HORS LIGUE")),"",COUNTIFS($D$5:$D$72,"&lt;&gt;"&amp;"",$D$5:$D$72,"&lt;&gt;"&amp;"NL",$D$5:$D$72,"&lt;&gt;"&amp;"HORS LIGUE",AG$5:AG$72,"&lt;"&amp;AG62)+1),Paramètres!$B$3:$C$56,2,FALSE)*Paramètres!$K$17))</f>
        <v>0</v>
      </c>
      <c r="AI62" s="40">
        <f t="shared" si="53"/>
        <v>0</v>
      </c>
      <c r="AJ62" s="3" t="str">
        <f t="shared" si="54"/>
        <v/>
      </c>
      <c r="AK62" s="5">
        <f t="shared" si="55"/>
        <v>0</v>
      </c>
      <c r="AL62" s="41">
        <f t="shared" si="56"/>
        <v>0</v>
      </c>
      <c r="AM62" s="33" t="str">
        <f t="shared" si="57"/>
        <v/>
      </c>
      <c r="AO62" s="22">
        <f t="shared" si="58"/>
        <v>0</v>
      </c>
      <c r="AP62">
        <f t="shared" si="59"/>
        <v>0</v>
      </c>
      <c r="AQ62">
        <f t="shared" si="60"/>
        <v>0</v>
      </c>
      <c r="AR62">
        <f t="shared" si="61"/>
        <v>0</v>
      </c>
      <c r="AS62">
        <f t="shared" si="62"/>
        <v>0</v>
      </c>
      <c r="AT62">
        <f t="shared" si="63"/>
        <v>0</v>
      </c>
      <c r="AU62">
        <f t="shared" si="64"/>
        <v>0</v>
      </c>
      <c r="AV62">
        <f t="shared" si="65"/>
        <v>0</v>
      </c>
      <c r="AW62">
        <f t="shared" si="66"/>
        <v>0</v>
      </c>
      <c r="AX62">
        <f t="shared" si="67"/>
        <v>0</v>
      </c>
      <c r="AY62">
        <f t="shared" si="68"/>
        <v>0</v>
      </c>
      <c r="AZ62">
        <f t="shared" si="69"/>
        <v>0</v>
      </c>
      <c r="BA62">
        <f t="shared" si="70"/>
        <v>0</v>
      </c>
      <c r="BB62">
        <f t="shared" si="71"/>
        <v>0</v>
      </c>
      <c r="BC62">
        <f t="shared" si="72"/>
        <v>0</v>
      </c>
      <c r="BD62">
        <f t="shared" si="73"/>
        <v>0</v>
      </c>
      <c r="BE62" s="22">
        <f t="shared" ref="BE62:BR62" si="99">BD62+LARGE($AO62:$BC62,BE$4)</f>
        <v>0</v>
      </c>
      <c r="BF62" s="22">
        <f t="shared" si="99"/>
        <v>0</v>
      </c>
      <c r="BG62" s="22">
        <f t="shared" si="99"/>
        <v>0</v>
      </c>
      <c r="BH62" s="22">
        <f t="shared" si="99"/>
        <v>0</v>
      </c>
      <c r="BI62" s="22">
        <f t="shared" si="99"/>
        <v>0</v>
      </c>
      <c r="BJ62" s="22">
        <f t="shared" si="99"/>
        <v>0</v>
      </c>
      <c r="BK62" s="22">
        <f t="shared" si="99"/>
        <v>0</v>
      </c>
      <c r="BL62" s="22">
        <f t="shared" si="99"/>
        <v>0</v>
      </c>
      <c r="BM62" s="22">
        <f t="shared" si="99"/>
        <v>0</v>
      </c>
      <c r="BN62" s="22">
        <f t="shared" si="99"/>
        <v>0</v>
      </c>
      <c r="BO62" s="22">
        <f t="shared" si="99"/>
        <v>0</v>
      </c>
      <c r="BP62" s="22">
        <f t="shared" si="99"/>
        <v>0</v>
      </c>
      <c r="BQ62" s="22">
        <f t="shared" si="99"/>
        <v>0</v>
      </c>
      <c r="BR62" s="22">
        <f t="shared" si="99"/>
        <v>0</v>
      </c>
    </row>
    <row r="63" spans="1:70" ht="16.5">
      <c r="A63" s="14"/>
      <c r="B63" s="61" t="str">
        <f>IF(ISNA(VLOOKUP(A63,'Licenciés Jeunes 2023'!A:C,3,0)),"",VLOOKUP(A63,'Licenciés Jeunes 2023'!A:C,3,0))</f>
        <v/>
      </c>
      <c r="C63" s="32" t="str">
        <f>IF(ISNA(VLOOKUP(A63,'Licenciés Jeunes 2023'!A:C,2,0)),"",VLOOKUP(A63,'Licenciés Jeunes 2023'!A:C,2,0))</f>
        <v/>
      </c>
      <c r="D63" s="32" t="str">
        <f>IF(ISNA(VLOOKUP(A63,'Licenciés Jeunes 2023'!A:F,6,0)),"",VLOOKUP(A63,'Licenciés Jeunes 2023'!A:F,6,0))</f>
        <v/>
      </c>
      <c r="E63" s="6"/>
      <c r="F63" s="2">
        <f>IF(E$2="Bike &amp; Run",IF(ISNA(VLOOKUP(E63,Paramètres!$B$3:$C$56,2,FALSE)),0,VLOOKUP(E63,Paramètres!$B$3:$C$56,2,FALSE)*Paramètres!$K$3),IF(OR(E63="",OR($D63="",$D63="NL",$D63="HORS LIGUE")),0,VLOOKUP(IF(OR(E63="",OR($D63="",$D63="NL",$D63="HORS LIGUE")),"",COUNTIFS($D$5:$D$72,"&lt;&gt;"&amp;"",$D$5:$D$72,"&lt;&gt;"&amp;"NL",$D$5:$D$72,"&lt;&gt;"&amp;"HORS LIGUE",E$5:E$72,"&lt;"&amp;E63)+1),Paramètres!$B$3:$C$56,2,FALSE)*Paramètres!$K$3))</f>
        <v>0</v>
      </c>
      <c r="G63" s="4"/>
      <c r="H63" s="2">
        <f>IF(G$2="Bike &amp; Run",IF(ISNA(VLOOKUP(G63,Paramètres!$B$3:$C$56,2,FALSE)),0,VLOOKUP(G63,Paramètres!$B$3:$C$56,2,FALSE)*Paramètres!$K$4),IF(OR(G63="",OR($D63="",$D63="NL",$D63="HORS LIGUE")),0,VLOOKUP(IF(OR(G63="",OR($D63="",$D63="NL",$D63="HORS LIGUE")),"",COUNTIFS($D$5:$D$72,"&lt;&gt;"&amp;"",$D$5:$D$72,"&lt;&gt;"&amp;"NL",$D$5:$D$72,"&lt;&gt;"&amp;"HORS LIGUE",G$5:G$72,"&lt;"&amp;G63)+1),Paramètres!$B$3:$C$56,2,FALSE)*Paramètres!$K$4))</f>
        <v>0</v>
      </c>
      <c r="I63" s="36"/>
      <c r="J63" s="2">
        <f>IF(I$2="Bike &amp; Run",IF(ISNA(VLOOKUP(I63,Paramètres!$B$3:$C$56,2,FALSE)),0,VLOOKUP(I63,Paramètres!$B$3:$C$56,2,FALSE)*Paramètres!$K$5),IF(OR(I63="",OR($D63="",$D63="NL",$D63="HORS LIGUE")),0,VLOOKUP(IF(OR(I63="",OR($D63="",$D63="NL",$D63="HORS LIGUE")),"",COUNTIFS($D$5:$D$72,"&lt;&gt;"&amp;"",$D$5:$D$72,"&lt;&gt;"&amp;"NL",$D$5:$D$72,"&lt;&gt;"&amp;"HORS LIGUE",I$5:I$72,"&lt;"&amp;I63)+1),Paramètres!$B$3:$C$56,2,FALSE)*Paramètres!$K$5))</f>
        <v>0</v>
      </c>
      <c r="K63" s="4"/>
      <c r="L63" s="2">
        <f>IF(K$2="Bike &amp; Run",IF(ISNA(VLOOKUP(K63,Paramètres!$B$3:$C$56,2,FALSE)),0,VLOOKUP(K63,Paramètres!$B$3:$C$56,2,FALSE)*Paramètres!$K$6),IF(OR(K63="",OR($D63="",$D63="NL",$D63="HORS LIGUE")),0,VLOOKUP(IF(OR(K63="",OR($D63="",$D63="NL",$D63="HORS LIGUE")),"",COUNTIFS($D$5:$D$72,"&lt;&gt;"&amp;"",$D$5:$D$72,"&lt;&gt;"&amp;"NL",$D$5:$D$72,"&lt;&gt;"&amp;"HORS LIGUE",K$5:K$72,"&lt;"&amp;K63)+1),Paramètres!$B$3:$C$56,2,FALSE)*Paramètres!$K$6))</f>
        <v>0</v>
      </c>
      <c r="M63" s="4"/>
      <c r="N63" s="2">
        <f>IF(M$2="Bike &amp; Run",IF(ISNA(VLOOKUP(M63,Paramètres!$B$3:$C$56,2,FALSE)),0,VLOOKUP(M63,Paramètres!$B$3:$C$56,2,FALSE)*Paramètres!$K$7),IF(OR(M63="",OR($D63="",$D63="NL",$D63="HORS LIGUE")),0,VLOOKUP(IF(OR(M63="",OR($D63="",$D63="NL",$D63="HORS LIGUE")),"",COUNTIFS($D$5:$D$72,"&lt;&gt;"&amp;"",$D$5:$D$72,"&lt;&gt;"&amp;"NL",$D$5:$D$72,"&lt;&gt;"&amp;"HORS LIGUE",M$5:M$72,"&lt;"&amp;M63)+1),Paramètres!$B$3:$C$56,2,FALSE)*Paramètres!$K$7))</f>
        <v>0</v>
      </c>
      <c r="O63" s="46"/>
      <c r="P63" s="2">
        <f>IF(O$2="Bike &amp; Run",IF(ISNA(VLOOKUP(O63,Paramètres!$B$3:$C$56,2,FALSE)),0,VLOOKUP(O63,Paramètres!$B$3:$C$56,2,FALSE)*Paramètres!$K$8),IF(OR(O63="",OR($D63="",$D63="NL",$D63="HORS LIGUE")),0,VLOOKUP(IF(OR(O63="",OR($D63="",$D63="NL",$D63="HORS LIGUE")),"",COUNTIFS($D$5:$D$72,"&lt;&gt;"&amp;"",$D$5:$D$72,"&lt;&gt;"&amp;"NL",$D$5:$D$72,"&lt;&gt;"&amp;"HORS LIGUE",O$5:O$72,"&lt;"&amp;O63)+1),Paramètres!$B$3:$C$56,2,FALSE)*Paramètres!$K$8))</f>
        <v>0</v>
      </c>
      <c r="Q63" s="46"/>
      <c r="R63" s="2">
        <f>IF(Q$2="Bike &amp; Run",IF(ISNA(VLOOKUP(Q63,Paramètres!$B$3:$C$56,2,FALSE)),0,VLOOKUP(Q63,Paramètres!$B$3:$C$56,2,FALSE)*Paramètres!$K$9),IF(OR(Q63="",OR($D63="",$D63="NL",$D63="HORS LIGUE")),0,VLOOKUP(IF(OR(Q63="",OR($D63="",$D63="NL",$D63="HORS LIGUE")),"",COUNTIFS($D$5:$D$72,"&lt;&gt;"&amp;"",$D$5:$D$72,"&lt;&gt;"&amp;"NL",$D$5:$D$72,"&lt;&gt;"&amp;"HORS LIGUE",Q$5:Q$72,"&lt;"&amp;Q63)+1),Paramètres!$B$3:$C$56,2,FALSE)*Paramètres!$K$9))</f>
        <v>0</v>
      </c>
      <c r="S63" s="46"/>
      <c r="T63" s="2">
        <f>IF(S$2="Bike &amp; Run",IF(ISNA(VLOOKUP(S63,Paramètres!$B$3:$C$56,2,FALSE)),0,VLOOKUP(S63,Paramètres!$B$3:$C$56,2,FALSE)*Paramètres!$K$10),IF(OR(S63="",OR($D63="",$D63="NL",$D63="HORS LIGUE")),0,VLOOKUP(IF(OR(S63="",OR($D63="",$D63="NL",$D63="HORS LIGUE")),"",COUNTIFS($D$5:$D$72,"&lt;&gt;"&amp;"",$D$5:$D$72,"&lt;&gt;"&amp;"NL",$D$5:$D$72,"&lt;&gt;"&amp;"HORS LIGUE",S$5:S$72,"&lt;"&amp;S63)+1),Paramètres!$B$3:$C$56,2,FALSE)*Paramètres!$K$10))</f>
        <v>0</v>
      </c>
      <c r="U63" s="46"/>
      <c r="V63" s="2">
        <f>IF(U$2="Bike &amp; Run",IF(ISNA(VLOOKUP(U63,Paramètres!$B$3:$C$56,2,FALSE)),0,VLOOKUP(U63,Paramètres!$B$3:$C$56,2,FALSE)*Paramètres!$K$11),IF(OR(U63="",OR($D63="",$D63="NL",$D63="HORS LIGUE")),0,VLOOKUP(IF(OR(U63="",OR($D63="",$D63="NL",$D63="HORS LIGUE")),"",COUNTIFS($D$5:$D$72,"&lt;&gt;"&amp;"",$D$5:$D$72,"&lt;&gt;"&amp;"NL",$D$5:$D$72,"&lt;&gt;"&amp;"HORS LIGUE",U$5:U$72,"&lt;"&amp;U63)+1),Paramètres!$B$3:$C$56,2,FALSE)*Paramètres!$K$11))</f>
        <v>0</v>
      </c>
      <c r="W63" s="46"/>
      <c r="X63" s="2">
        <f>IF(W$2="Bike &amp; Run",IF(ISNA(VLOOKUP(W63,Paramètres!$B$3:$C$56,2,FALSE)),0,VLOOKUP(W63,Paramètres!$B$3:$C$56,2,FALSE)*Paramètres!$K$12),IF(OR(W63="",OR($D63="",$D63="NL",$D63="HORS LIGUE")),0,VLOOKUP(IF(OR(W63="",OR($D63="",$D63="NL",$D63="HORS LIGUE")),"",COUNTIFS($D$5:$D$72,"&lt;&gt;"&amp;"",$D$5:$D$72,"&lt;&gt;"&amp;"NL",$D$5:$D$72,"&lt;&gt;"&amp;"HORS LIGUE",W$5:W$72,"&lt;"&amp;W63)+1),Paramètres!$B$3:$C$56,2,FALSE)*Paramètres!$K$12))</f>
        <v>0</v>
      </c>
      <c r="Y63" s="46"/>
      <c r="Z63" s="2">
        <f>IF(Y$2="Bike &amp; Run",IF(ISNA(VLOOKUP(Y63,Paramètres!$B$3:$C$56,2,FALSE)),0,VLOOKUP(Y63,Paramètres!$B$3:$C$56,2,FALSE)*Paramètres!$K$13),IF(OR(Y63="",OR($D63="",$D63="NL",$D63="HORS LIGUE")),0,VLOOKUP(IF(OR(Y63="",OR($D63="",$D63="NL",$D63="HORS LIGUE")),"",COUNTIFS($D$5:$D$72,"&lt;&gt;"&amp;"",$D$5:$D$72,"&lt;&gt;"&amp;"NL",$D$5:$D$72,"&lt;&gt;"&amp;"HORS LIGUE",Y$5:Y$72,"&lt;"&amp;Y63)+1),Paramètres!$B$3:$C$56,2,FALSE)*Paramètres!$K$13))</f>
        <v>0</v>
      </c>
      <c r="AA63" s="46"/>
      <c r="AB63" s="2">
        <f>IF(AA$2="Bike &amp; Run",IF(ISNA(VLOOKUP(AA63,Paramètres!$B$3:$C$56,2,FALSE)),0,VLOOKUP(AA63,Paramètres!$B$3:$C$56,2,FALSE)*Paramètres!$K$14),IF(OR(AA63="",OR($D63="",$D63="NL",$D63="HORS LIGUE")),0,VLOOKUP(IF(OR(AA63="",OR($D63="",$D63="NL",$D63="HORS LIGUE")),"",COUNTIFS($D$5:$D$72,"&lt;&gt;"&amp;"",$D$5:$D$72,"&lt;&gt;"&amp;"NL",$D$5:$D$72,"&lt;&gt;"&amp;"HORS LIGUE",AA$5:AA$72,"&lt;"&amp;AA63)+1),Paramètres!$B$3:$C$56,2,FALSE)*Paramètres!$K$14))</f>
        <v>0</v>
      </c>
      <c r="AC63" s="46"/>
      <c r="AD63" s="2">
        <f>IF(AC$2="Bike &amp; Run",IF(ISNA(VLOOKUP(AC63,Paramètres!$B$3:$C$56,2,FALSE)),0,VLOOKUP(AC63,Paramètres!$B$3:$C$56,2,FALSE)*Paramètres!$K$15),IF(OR(AC63="",OR($D63="",$D63="NL",$D63="HORS LIGUE")),0,VLOOKUP(IF(OR(AC63="",OR($D63="",$D63="NL",$D63="HORS LIGUE")),"",COUNTIFS($D$5:$D$72,"&lt;&gt;"&amp;"",$D$5:$D$72,"&lt;&gt;"&amp;"NL",$D$5:$D$72,"&lt;&gt;"&amp;"HORS LIGUE",AC$5:AC$72,"&lt;"&amp;AC63)+1),Paramètres!$B$3:$C$56,2,FALSE)*Paramètres!$K$15))</f>
        <v>0</v>
      </c>
      <c r="AE63" s="46"/>
      <c r="AF63" s="2">
        <f>IF(AE$2="Bike &amp; Run",IF(ISNA(VLOOKUP(AE63,Paramètres!$B$3:$C$56,2,FALSE)),0,VLOOKUP(AE63,Paramètres!$B$3:$C$56,2,FALSE)*Paramètres!$K$16),IF(OR(AE63="",OR($D63="",$D63="NL",$D63="HORS LIGUE")),0,VLOOKUP(IF(OR(AE63="",OR($D63="",$D63="NL",$D63="HORS LIGUE")),"",COUNTIFS($D$5:$D$72,"&lt;&gt;"&amp;"",$D$5:$D$72,"&lt;&gt;"&amp;"NL",$D$5:$D$72,"&lt;&gt;"&amp;"HORS LIGUE",AE$5:AE$72,"&lt;"&amp;AE63)+1),Paramètres!$B$3:$C$56,2,FALSE)*Paramètres!$K$16))</f>
        <v>0</v>
      </c>
      <c r="AG63" s="46"/>
      <c r="AH63" s="2">
        <f>IF(AG$2="Bike &amp; Run",IF(ISNA(VLOOKUP(AG63,Paramètres!$B$3:$C$56,2,FALSE)),0,VLOOKUP(AG63,Paramètres!$B$3:$C$56,2,FALSE)*Paramètres!$K$17),IF(OR(AG63="",OR($D63="",$D63="NL",$D63="HORS LIGUE")),0,VLOOKUP(IF(OR(AG63="",OR($D63="",$D63="NL",$D63="HORS LIGUE")),"",COUNTIFS($D$5:$D$72,"&lt;&gt;"&amp;"",$D$5:$D$72,"&lt;&gt;"&amp;"NL",$D$5:$D$72,"&lt;&gt;"&amp;"HORS LIGUE",AG$5:AG$72,"&lt;"&amp;AG63)+1),Paramètres!$B$3:$C$56,2,FALSE)*Paramètres!$K$17))</f>
        <v>0</v>
      </c>
      <c r="AI63" s="40">
        <f t="shared" si="53"/>
        <v>0</v>
      </c>
      <c r="AJ63" s="3" t="str">
        <f t="shared" si="54"/>
        <v/>
      </c>
      <c r="AK63" s="5">
        <f t="shared" si="55"/>
        <v>0</v>
      </c>
      <c r="AL63" s="41">
        <f t="shared" si="56"/>
        <v>0</v>
      </c>
      <c r="AM63" s="33" t="str">
        <f t="shared" si="57"/>
        <v/>
      </c>
      <c r="AO63" s="22">
        <f t="shared" si="58"/>
        <v>0</v>
      </c>
      <c r="AP63">
        <f t="shared" si="59"/>
        <v>0</v>
      </c>
      <c r="AQ63">
        <f t="shared" si="60"/>
        <v>0</v>
      </c>
      <c r="AR63">
        <f t="shared" si="61"/>
        <v>0</v>
      </c>
      <c r="AS63">
        <f t="shared" si="62"/>
        <v>0</v>
      </c>
      <c r="AT63">
        <f t="shared" si="63"/>
        <v>0</v>
      </c>
      <c r="AU63">
        <f t="shared" si="64"/>
        <v>0</v>
      </c>
      <c r="AV63">
        <f t="shared" si="65"/>
        <v>0</v>
      </c>
      <c r="AW63">
        <f t="shared" si="66"/>
        <v>0</v>
      </c>
      <c r="AX63">
        <f t="shared" si="67"/>
        <v>0</v>
      </c>
      <c r="AY63">
        <f t="shared" si="68"/>
        <v>0</v>
      </c>
      <c r="AZ63">
        <f t="shared" si="69"/>
        <v>0</v>
      </c>
      <c r="BA63">
        <f t="shared" si="70"/>
        <v>0</v>
      </c>
      <c r="BB63">
        <f t="shared" si="71"/>
        <v>0</v>
      </c>
      <c r="BC63">
        <f t="shared" si="72"/>
        <v>0</v>
      </c>
      <c r="BD63">
        <f t="shared" si="73"/>
        <v>0</v>
      </c>
      <c r="BE63" s="22">
        <f t="shared" ref="BE63:BR63" si="100">BD63+LARGE($AO63:$BC63,BE$4)</f>
        <v>0</v>
      </c>
      <c r="BF63" s="22">
        <f t="shared" si="100"/>
        <v>0</v>
      </c>
      <c r="BG63" s="22">
        <f t="shared" si="100"/>
        <v>0</v>
      </c>
      <c r="BH63" s="22">
        <f t="shared" si="100"/>
        <v>0</v>
      </c>
      <c r="BI63" s="22">
        <f t="shared" si="100"/>
        <v>0</v>
      </c>
      <c r="BJ63" s="22">
        <f t="shared" si="100"/>
        <v>0</v>
      </c>
      <c r="BK63" s="22">
        <f t="shared" si="100"/>
        <v>0</v>
      </c>
      <c r="BL63" s="22">
        <f t="shared" si="100"/>
        <v>0</v>
      </c>
      <c r="BM63" s="22">
        <f t="shared" si="100"/>
        <v>0</v>
      </c>
      <c r="BN63" s="22">
        <f t="shared" si="100"/>
        <v>0</v>
      </c>
      <c r="BO63" s="22">
        <f t="shared" si="100"/>
        <v>0</v>
      </c>
      <c r="BP63" s="22">
        <f t="shared" si="100"/>
        <v>0</v>
      </c>
      <c r="BQ63" s="22">
        <f t="shared" si="100"/>
        <v>0</v>
      </c>
      <c r="BR63" s="22">
        <f t="shared" si="100"/>
        <v>0</v>
      </c>
    </row>
    <row r="64" spans="1:70" ht="16.5">
      <c r="A64" s="14"/>
      <c r="B64" s="61" t="str">
        <f>IF(ISNA(VLOOKUP(A64,'Licenciés Jeunes 2023'!A:C,3,0)),"",VLOOKUP(A64,'Licenciés Jeunes 2023'!A:C,3,0))</f>
        <v/>
      </c>
      <c r="C64" s="32" t="str">
        <f>IF(ISNA(VLOOKUP(A64,'Licenciés Jeunes 2023'!A:C,2,0)),"",VLOOKUP(A64,'Licenciés Jeunes 2023'!A:C,2,0))</f>
        <v/>
      </c>
      <c r="D64" s="32" t="str">
        <f>IF(ISNA(VLOOKUP(A64,'Licenciés Jeunes 2023'!A:F,6,0)),"",VLOOKUP(A64,'Licenciés Jeunes 2023'!A:F,6,0))</f>
        <v/>
      </c>
      <c r="E64" s="6"/>
      <c r="F64" s="2">
        <f>IF(E$2="Bike &amp; Run",IF(ISNA(VLOOKUP(E64,Paramètres!$B$3:$C$56,2,FALSE)),0,VLOOKUP(E64,Paramètres!$B$3:$C$56,2,FALSE)*Paramètres!$K$3),IF(OR(E64="",OR($D64="",$D64="NL",$D64="HORS LIGUE")),0,VLOOKUP(IF(OR(E64="",OR($D64="",$D64="NL",$D64="HORS LIGUE")),"",COUNTIFS($D$5:$D$72,"&lt;&gt;"&amp;"",$D$5:$D$72,"&lt;&gt;"&amp;"NL",$D$5:$D$72,"&lt;&gt;"&amp;"HORS LIGUE",E$5:E$72,"&lt;"&amp;E64)+1),Paramètres!$B$3:$C$56,2,FALSE)*Paramètres!$K$3))</f>
        <v>0</v>
      </c>
      <c r="G64" s="4"/>
      <c r="H64" s="2">
        <f>IF(G$2="Bike &amp; Run",IF(ISNA(VLOOKUP(G64,Paramètres!$B$3:$C$56,2,FALSE)),0,VLOOKUP(G64,Paramètres!$B$3:$C$56,2,FALSE)*Paramètres!$K$4),IF(OR(G64="",OR($D64="",$D64="NL",$D64="HORS LIGUE")),0,VLOOKUP(IF(OR(G64="",OR($D64="",$D64="NL",$D64="HORS LIGUE")),"",COUNTIFS($D$5:$D$72,"&lt;&gt;"&amp;"",$D$5:$D$72,"&lt;&gt;"&amp;"NL",$D$5:$D$72,"&lt;&gt;"&amp;"HORS LIGUE",G$5:G$72,"&lt;"&amp;G64)+1),Paramètres!$B$3:$C$56,2,FALSE)*Paramètres!$K$4))</f>
        <v>0</v>
      </c>
      <c r="I64" s="36"/>
      <c r="J64" s="2">
        <f>IF(I$2="Bike &amp; Run",IF(ISNA(VLOOKUP(I64,Paramètres!$B$3:$C$56,2,FALSE)),0,VLOOKUP(I64,Paramètres!$B$3:$C$56,2,FALSE)*Paramètres!$K$5),IF(OR(I64="",OR($D64="",$D64="NL",$D64="HORS LIGUE")),0,VLOOKUP(IF(OR(I64="",OR($D64="",$D64="NL",$D64="HORS LIGUE")),"",COUNTIFS($D$5:$D$72,"&lt;&gt;"&amp;"",$D$5:$D$72,"&lt;&gt;"&amp;"NL",$D$5:$D$72,"&lt;&gt;"&amp;"HORS LIGUE",I$5:I$72,"&lt;"&amp;I64)+1),Paramètres!$B$3:$C$56,2,FALSE)*Paramètres!$K$5))</f>
        <v>0</v>
      </c>
      <c r="K64" s="4"/>
      <c r="L64" s="2">
        <f>IF(K$2="Bike &amp; Run",IF(ISNA(VLOOKUP(K64,Paramètres!$B$3:$C$56,2,FALSE)),0,VLOOKUP(K64,Paramètres!$B$3:$C$56,2,FALSE)*Paramètres!$K$6),IF(OR(K64="",OR($D64="",$D64="NL",$D64="HORS LIGUE")),0,VLOOKUP(IF(OR(K64="",OR($D64="",$D64="NL",$D64="HORS LIGUE")),"",COUNTIFS($D$5:$D$72,"&lt;&gt;"&amp;"",$D$5:$D$72,"&lt;&gt;"&amp;"NL",$D$5:$D$72,"&lt;&gt;"&amp;"HORS LIGUE",K$5:K$72,"&lt;"&amp;K64)+1),Paramètres!$B$3:$C$56,2,FALSE)*Paramètres!$K$6))</f>
        <v>0</v>
      </c>
      <c r="M64" s="4"/>
      <c r="N64" s="2">
        <f>IF(M$2="Bike &amp; Run",IF(ISNA(VLOOKUP(M64,Paramètres!$B$3:$C$56,2,FALSE)),0,VLOOKUP(M64,Paramètres!$B$3:$C$56,2,FALSE)*Paramètres!$K$7),IF(OR(M64="",OR($D64="",$D64="NL",$D64="HORS LIGUE")),0,VLOOKUP(IF(OR(M64="",OR($D64="",$D64="NL",$D64="HORS LIGUE")),"",COUNTIFS($D$5:$D$72,"&lt;&gt;"&amp;"",$D$5:$D$72,"&lt;&gt;"&amp;"NL",$D$5:$D$72,"&lt;&gt;"&amp;"HORS LIGUE",M$5:M$72,"&lt;"&amp;M64)+1),Paramètres!$B$3:$C$56,2,FALSE)*Paramètres!$K$7))</f>
        <v>0</v>
      </c>
      <c r="O64" s="46"/>
      <c r="P64" s="2">
        <f>IF(O$2="Bike &amp; Run",IF(ISNA(VLOOKUP(O64,Paramètres!$B$3:$C$56,2,FALSE)),0,VLOOKUP(O64,Paramètres!$B$3:$C$56,2,FALSE)*Paramètres!$K$8),IF(OR(O64="",OR($D64="",$D64="NL",$D64="HORS LIGUE")),0,VLOOKUP(IF(OR(O64="",OR($D64="",$D64="NL",$D64="HORS LIGUE")),"",COUNTIFS($D$5:$D$72,"&lt;&gt;"&amp;"",$D$5:$D$72,"&lt;&gt;"&amp;"NL",$D$5:$D$72,"&lt;&gt;"&amp;"HORS LIGUE",O$5:O$72,"&lt;"&amp;O64)+1),Paramètres!$B$3:$C$56,2,FALSE)*Paramètres!$K$8))</f>
        <v>0</v>
      </c>
      <c r="Q64" s="46"/>
      <c r="R64" s="2">
        <f>IF(Q$2="Bike &amp; Run",IF(ISNA(VLOOKUP(Q64,Paramètres!$B$3:$C$56,2,FALSE)),0,VLOOKUP(Q64,Paramètres!$B$3:$C$56,2,FALSE)*Paramètres!$K$9),IF(OR(Q64="",OR($D64="",$D64="NL",$D64="HORS LIGUE")),0,VLOOKUP(IF(OR(Q64="",OR($D64="",$D64="NL",$D64="HORS LIGUE")),"",COUNTIFS($D$5:$D$72,"&lt;&gt;"&amp;"",$D$5:$D$72,"&lt;&gt;"&amp;"NL",$D$5:$D$72,"&lt;&gt;"&amp;"HORS LIGUE",Q$5:Q$72,"&lt;"&amp;Q64)+1),Paramètres!$B$3:$C$56,2,FALSE)*Paramètres!$K$9))</f>
        <v>0</v>
      </c>
      <c r="S64" s="46"/>
      <c r="T64" s="2">
        <f>IF(S$2="Bike &amp; Run",IF(ISNA(VLOOKUP(S64,Paramètres!$B$3:$C$56,2,FALSE)),0,VLOOKUP(S64,Paramètres!$B$3:$C$56,2,FALSE)*Paramètres!$K$10),IF(OR(S64="",OR($D64="",$D64="NL",$D64="HORS LIGUE")),0,VLOOKUP(IF(OR(S64="",OR($D64="",$D64="NL",$D64="HORS LIGUE")),"",COUNTIFS($D$5:$D$72,"&lt;&gt;"&amp;"",$D$5:$D$72,"&lt;&gt;"&amp;"NL",$D$5:$D$72,"&lt;&gt;"&amp;"HORS LIGUE",S$5:S$72,"&lt;"&amp;S64)+1),Paramètres!$B$3:$C$56,2,FALSE)*Paramètres!$K$10))</f>
        <v>0</v>
      </c>
      <c r="U64" s="46"/>
      <c r="V64" s="2">
        <f>IF(U$2="Bike &amp; Run",IF(ISNA(VLOOKUP(U64,Paramètres!$B$3:$C$56,2,FALSE)),0,VLOOKUP(U64,Paramètres!$B$3:$C$56,2,FALSE)*Paramètres!$K$11),IF(OR(U64="",OR($D64="",$D64="NL",$D64="HORS LIGUE")),0,VLOOKUP(IF(OR(U64="",OR($D64="",$D64="NL",$D64="HORS LIGUE")),"",COUNTIFS($D$5:$D$72,"&lt;&gt;"&amp;"",$D$5:$D$72,"&lt;&gt;"&amp;"NL",$D$5:$D$72,"&lt;&gt;"&amp;"HORS LIGUE",U$5:U$72,"&lt;"&amp;U64)+1),Paramètres!$B$3:$C$56,2,FALSE)*Paramètres!$K$11))</f>
        <v>0</v>
      </c>
      <c r="W64" s="46"/>
      <c r="X64" s="2">
        <f>IF(W$2="Bike &amp; Run",IF(ISNA(VLOOKUP(W64,Paramètres!$B$3:$C$56,2,FALSE)),0,VLOOKUP(W64,Paramètres!$B$3:$C$56,2,FALSE)*Paramètres!$K$12),IF(OR(W64="",OR($D64="",$D64="NL",$D64="HORS LIGUE")),0,VLOOKUP(IF(OR(W64="",OR($D64="",$D64="NL",$D64="HORS LIGUE")),"",COUNTIFS($D$5:$D$72,"&lt;&gt;"&amp;"",$D$5:$D$72,"&lt;&gt;"&amp;"NL",$D$5:$D$72,"&lt;&gt;"&amp;"HORS LIGUE",W$5:W$72,"&lt;"&amp;W64)+1),Paramètres!$B$3:$C$56,2,FALSE)*Paramètres!$K$12))</f>
        <v>0</v>
      </c>
      <c r="Y64" s="46"/>
      <c r="Z64" s="2">
        <f>IF(Y$2="Bike &amp; Run",IF(ISNA(VLOOKUP(Y64,Paramètres!$B$3:$C$56,2,FALSE)),0,VLOOKUP(Y64,Paramètres!$B$3:$C$56,2,FALSE)*Paramètres!$K$13),IF(OR(Y64="",OR($D64="",$D64="NL",$D64="HORS LIGUE")),0,VLOOKUP(IF(OR(Y64="",OR($D64="",$D64="NL",$D64="HORS LIGUE")),"",COUNTIFS($D$5:$D$72,"&lt;&gt;"&amp;"",$D$5:$D$72,"&lt;&gt;"&amp;"NL",$D$5:$D$72,"&lt;&gt;"&amp;"HORS LIGUE",Y$5:Y$72,"&lt;"&amp;Y64)+1),Paramètres!$B$3:$C$56,2,FALSE)*Paramètres!$K$13))</f>
        <v>0</v>
      </c>
      <c r="AA64" s="46"/>
      <c r="AB64" s="2">
        <f>IF(AA$2="Bike &amp; Run",IF(ISNA(VLOOKUP(AA64,Paramètres!$B$3:$C$56,2,FALSE)),0,VLOOKUP(AA64,Paramètres!$B$3:$C$56,2,FALSE)*Paramètres!$K$14),IF(OR(AA64="",OR($D64="",$D64="NL",$D64="HORS LIGUE")),0,VLOOKUP(IF(OR(AA64="",OR($D64="",$D64="NL",$D64="HORS LIGUE")),"",COUNTIFS($D$5:$D$72,"&lt;&gt;"&amp;"",$D$5:$D$72,"&lt;&gt;"&amp;"NL",$D$5:$D$72,"&lt;&gt;"&amp;"HORS LIGUE",AA$5:AA$72,"&lt;"&amp;AA64)+1),Paramètres!$B$3:$C$56,2,FALSE)*Paramètres!$K$14))</f>
        <v>0</v>
      </c>
      <c r="AC64" s="46"/>
      <c r="AD64" s="2">
        <f>IF(AC$2="Bike &amp; Run",IF(ISNA(VLOOKUP(AC64,Paramètres!$B$3:$C$56,2,FALSE)),0,VLOOKUP(AC64,Paramètres!$B$3:$C$56,2,FALSE)*Paramètres!$K$15),IF(OR(AC64="",OR($D64="",$D64="NL",$D64="HORS LIGUE")),0,VLOOKUP(IF(OR(AC64="",OR($D64="",$D64="NL",$D64="HORS LIGUE")),"",COUNTIFS($D$5:$D$72,"&lt;&gt;"&amp;"",$D$5:$D$72,"&lt;&gt;"&amp;"NL",$D$5:$D$72,"&lt;&gt;"&amp;"HORS LIGUE",AC$5:AC$72,"&lt;"&amp;AC64)+1),Paramètres!$B$3:$C$56,2,FALSE)*Paramètres!$K$15))</f>
        <v>0</v>
      </c>
      <c r="AE64" s="46"/>
      <c r="AF64" s="2">
        <f>IF(AE$2="Bike &amp; Run",IF(ISNA(VLOOKUP(AE64,Paramètres!$B$3:$C$56,2,FALSE)),0,VLOOKUP(AE64,Paramètres!$B$3:$C$56,2,FALSE)*Paramètres!$K$16),IF(OR(AE64="",OR($D64="",$D64="NL",$D64="HORS LIGUE")),0,VLOOKUP(IF(OR(AE64="",OR($D64="",$D64="NL",$D64="HORS LIGUE")),"",COUNTIFS($D$5:$D$72,"&lt;&gt;"&amp;"",$D$5:$D$72,"&lt;&gt;"&amp;"NL",$D$5:$D$72,"&lt;&gt;"&amp;"HORS LIGUE",AE$5:AE$72,"&lt;"&amp;AE64)+1),Paramètres!$B$3:$C$56,2,FALSE)*Paramètres!$K$16))</f>
        <v>0</v>
      </c>
      <c r="AG64" s="46"/>
      <c r="AH64" s="2">
        <f>IF(AG$2="Bike &amp; Run",IF(ISNA(VLOOKUP(AG64,Paramètres!$B$3:$C$56,2,FALSE)),0,VLOOKUP(AG64,Paramètres!$B$3:$C$56,2,FALSE)*Paramètres!$K$17),IF(OR(AG64="",OR($D64="",$D64="NL",$D64="HORS LIGUE")),0,VLOOKUP(IF(OR(AG64="",OR($D64="",$D64="NL",$D64="HORS LIGUE")),"",COUNTIFS($D$5:$D$72,"&lt;&gt;"&amp;"",$D$5:$D$72,"&lt;&gt;"&amp;"NL",$D$5:$D$72,"&lt;&gt;"&amp;"HORS LIGUE",AG$5:AG$72,"&lt;"&amp;AG64)+1),Paramètres!$B$3:$C$56,2,FALSE)*Paramètres!$K$17))</f>
        <v>0</v>
      </c>
      <c r="AI64" s="40">
        <f t="shared" si="53"/>
        <v>0</v>
      </c>
      <c r="AJ64" s="3" t="str">
        <f t="shared" si="54"/>
        <v/>
      </c>
      <c r="AK64" s="5">
        <f t="shared" si="55"/>
        <v>0</v>
      </c>
      <c r="AL64" s="41">
        <f t="shared" si="56"/>
        <v>0</v>
      </c>
      <c r="AM64" s="33" t="str">
        <f t="shared" si="57"/>
        <v/>
      </c>
      <c r="AO64" s="22">
        <f t="shared" si="58"/>
        <v>0</v>
      </c>
      <c r="AP64">
        <f t="shared" si="59"/>
        <v>0</v>
      </c>
      <c r="AQ64">
        <f t="shared" si="60"/>
        <v>0</v>
      </c>
      <c r="AR64">
        <f t="shared" si="61"/>
        <v>0</v>
      </c>
      <c r="AS64">
        <f t="shared" si="62"/>
        <v>0</v>
      </c>
      <c r="AT64">
        <f t="shared" si="63"/>
        <v>0</v>
      </c>
      <c r="AU64">
        <f t="shared" si="64"/>
        <v>0</v>
      </c>
      <c r="AV64">
        <f t="shared" si="65"/>
        <v>0</v>
      </c>
      <c r="AW64">
        <f t="shared" si="66"/>
        <v>0</v>
      </c>
      <c r="AX64">
        <f t="shared" si="67"/>
        <v>0</v>
      </c>
      <c r="AY64">
        <f t="shared" si="68"/>
        <v>0</v>
      </c>
      <c r="AZ64">
        <f t="shared" si="69"/>
        <v>0</v>
      </c>
      <c r="BA64">
        <f t="shared" si="70"/>
        <v>0</v>
      </c>
      <c r="BB64">
        <f t="shared" si="71"/>
        <v>0</v>
      </c>
      <c r="BC64">
        <f t="shared" si="72"/>
        <v>0</v>
      </c>
      <c r="BD64">
        <f t="shared" si="73"/>
        <v>0</v>
      </c>
      <c r="BE64" s="22">
        <f t="shared" ref="BE64:BR64" si="101">BD64+LARGE($AO64:$BC64,BE$4)</f>
        <v>0</v>
      </c>
      <c r="BF64" s="22">
        <f t="shared" si="101"/>
        <v>0</v>
      </c>
      <c r="BG64" s="22">
        <f t="shared" si="101"/>
        <v>0</v>
      </c>
      <c r="BH64" s="22">
        <f t="shared" si="101"/>
        <v>0</v>
      </c>
      <c r="BI64" s="22">
        <f t="shared" si="101"/>
        <v>0</v>
      </c>
      <c r="BJ64" s="22">
        <f t="shared" si="101"/>
        <v>0</v>
      </c>
      <c r="BK64" s="22">
        <f t="shared" si="101"/>
        <v>0</v>
      </c>
      <c r="BL64" s="22">
        <f t="shared" si="101"/>
        <v>0</v>
      </c>
      <c r="BM64" s="22">
        <f t="shared" si="101"/>
        <v>0</v>
      </c>
      <c r="BN64" s="22">
        <f t="shared" si="101"/>
        <v>0</v>
      </c>
      <c r="BO64" s="22">
        <f t="shared" si="101"/>
        <v>0</v>
      </c>
      <c r="BP64" s="22">
        <f t="shared" si="101"/>
        <v>0</v>
      </c>
      <c r="BQ64" s="22">
        <f t="shared" si="101"/>
        <v>0</v>
      </c>
      <c r="BR64" s="22">
        <f t="shared" si="101"/>
        <v>0</v>
      </c>
    </row>
    <row r="65" spans="1:70" ht="16.5">
      <c r="A65" s="14"/>
      <c r="B65" s="61" t="str">
        <f>IF(ISNA(VLOOKUP(A65,'Licenciés Jeunes 2023'!A:C,3,0)),"",VLOOKUP(A65,'Licenciés Jeunes 2023'!A:C,3,0))</f>
        <v/>
      </c>
      <c r="C65" s="32" t="str">
        <f>IF(ISNA(VLOOKUP(A65,'Licenciés Jeunes 2023'!A:C,2,0)),"",VLOOKUP(A65,'Licenciés Jeunes 2023'!A:C,2,0))</f>
        <v/>
      </c>
      <c r="D65" s="32" t="str">
        <f>IF(ISNA(VLOOKUP(A65,'Licenciés Jeunes 2023'!A:F,6,0)),"",VLOOKUP(A65,'Licenciés Jeunes 2023'!A:F,6,0))</f>
        <v/>
      </c>
      <c r="E65" s="6"/>
      <c r="F65" s="2">
        <f>IF(E$2="Bike &amp; Run",IF(ISNA(VLOOKUP(E65,Paramètres!$B$3:$C$56,2,FALSE)),0,VLOOKUP(E65,Paramètres!$B$3:$C$56,2,FALSE)*Paramètres!$K$3),IF(OR(E65="",OR($D65="",$D65="NL",$D65="HORS LIGUE")),0,VLOOKUP(IF(OR(E65="",OR($D65="",$D65="NL",$D65="HORS LIGUE")),"",COUNTIFS($D$5:$D$72,"&lt;&gt;"&amp;"",$D$5:$D$72,"&lt;&gt;"&amp;"NL",$D$5:$D$72,"&lt;&gt;"&amp;"HORS LIGUE",E$5:E$72,"&lt;"&amp;E65)+1),Paramètres!$B$3:$C$56,2,FALSE)*Paramètres!$K$3))</f>
        <v>0</v>
      </c>
      <c r="G65" s="4"/>
      <c r="H65" s="2">
        <f>IF(G$2="Bike &amp; Run",IF(ISNA(VLOOKUP(G65,Paramètres!$B$3:$C$56,2,FALSE)),0,VLOOKUP(G65,Paramètres!$B$3:$C$56,2,FALSE)*Paramètres!$K$4),IF(OR(G65="",OR($D65="",$D65="NL",$D65="HORS LIGUE")),0,VLOOKUP(IF(OR(G65="",OR($D65="",$D65="NL",$D65="HORS LIGUE")),"",COUNTIFS($D$5:$D$72,"&lt;&gt;"&amp;"",$D$5:$D$72,"&lt;&gt;"&amp;"NL",$D$5:$D$72,"&lt;&gt;"&amp;"HORS LIGUE",G$5:G$72,"&lt;"&amp;G65)+1),Paramètres!$B$3:$C$56,2,FALSE)*Paramètres!$K$4))</f>
        <v>0</v>
      </c>
      <c r="I65" s="36"/>
      <c r="J65" s="2">
        <f>IF(I$2="Bike &amp; Run",IF(ISNA(VLOOKUP(I65,Paramètres!$B$3:$C$56,2,FALSE)),0,VLOOKUP(I65,Paramètres!$B$3:$C$56,2,FALSE)*Paramètres!$K$5),IF(OR(I65="",OR($D65="",$D65="NL",$D65="HORS LIGUE")),0,VLOOKUP(IF(OR(I65="",OR($D65="",$D65="NL",$D65="HORS LIGUE")),"",COUNTIFS($D$5:$D$72,"&lt;&gt;"&amp;"",$D$5:$D$72,"&lt;&gt;"&amp;"NL",$D$5:$D$72,"&lt;&gt;"&amp;"HORS LIGUE",I$5:I$72,"&lt;"&amp;I65)+1),Paramètres!$B$3:$C$56,2,FALSE)*Paramètres!$K$5))</f>
        <v>0</v>
      </c>
      <c r="K65" s="4"/>
      <c r="L65" s="2">
        <f>IF(K$2="Bike &amp; Run",IF(ISNA(VLOOKUP(K65,Paramètres!$B$3:$C$56,2,FALSE)),0,VLOOKUP(K65,Paramètres!$B$3:$C$56,2,FALSE)*Paramètres!$K$6),IF(OR(K65="",OR($D65="",$D65="NL",$D65="HORS LIGUE")),0,VLOOKUP(IF(OR(K65="",OR($D65="",$D65="NL",$D65="HORS LIGUE")),"",COUNTIFS($D$5:$D$72,"&lt;&gt;"&amp;"",$D$5:$D$72,"&lt;&gt;"&amp;"NL",$D$5:$D$72,"&lt;&gt;"&amp;"HORS LIGUE",K$5:K$72,"&lt;"&amp;K65)+1),Paramètres!$B$3:$C$56,2,FALSE)*Paramètres!$K$6))</f>
        <v>0</v>
      </c>
      <c r="M65" s="4"/>
      <c r="N65" s="2">
        <f>IF(M$2="Bike &amp; Run",IF(ISNA(VLOOKUP(M65,Paramètres!$B$3:$C$56,2,FALSE)),0,VLOOKUP(M65,Paramètres!$B$3:$C$56,2,FALSE)*Paramètres!$K$7),IF(OR(M65="",OR($D65="",$D65="NL",$D65="HORS LIGUE")),0,VLOOKUP(IF(OR(M65="",OR($D65="",$D65="NL",$D65="HORS LIGUE")),"",COUNTIFS($D$5:$D$72,"&lt;&gt;"&amp;"",$D$5:$D$72,"&lt;&gt;"&amp;"NL",$D$5:$D$72,"&lt;&gt;"&amp;"HORS LIGUE",M$5:M$72,"&lt;"&amp;M65)+1),Paramètres!$B$3:$C$56,2,FALSE)*Paramètres!$K$7))</f>
        <v>0</v>
      </c>
      <c r="O65" s="46"/>
      <c r="P65" s="2">
        <f>IF(O$2="Bike &amp; Run",IF(ISNA(VLOOKUP(O65,Paramètres!$B$3:$C$56,2,FALSE)),0,VLOOKUP(O65,Paramètres!$B$3:$C$56,2,FALSE)*Paramètres!$K$8),IF(OR(O65="",OR($D65="",$D65="NL",$D65="HORS LIGUE")),0,VLOOKUP(IF(OR(O65="",OR($D65="",$D65="NL",$D65="HORS LIGUE")),"",COUNTIFS($D$5:$D$72,"&lt;&gt;"&amp;"",$D$5:$D$72,"&lt;&gt;"&amp;"NL",$D$5:$D$72,"&lt;&gt;"&amp;"HORS LIGUE",O$5:O$72,"&lt;"&amp;O65)+1),Paramètres!$B$3:$C$56,2,FALSE)*Paramètres!$K$8))</f>
        <v>0</v>
      </c>
      <c r="Q65" s="46"/>
      <c r="R65" s="2">
        <f>IF(Q$2="Bike &amp; Run",IF(ISNA(VLOOKUP(Q65,Paramètres!$B$3:$C$56,2,FALSE)),0,VLOOKUP(Q65,Paramètres!$B$3:$C$56,2,FALSE)*Paramètres!$K$9),IF(OR(Q65="",OR($D65="",$D65="NL",$D65="HORS LIGUE")),0,VLOOKUP(IF(OR(Q65="",OR($D65="",$D65="NL",$D65="HORS LIGUE")),"",COUNTIFS($D$5:$D$72,"&lt;&gt;"&amp;"",$D$5:$D$72,"&lt;&gt;"&amp;"NL",$D$5:$D$72,"&lt;&gt;"&amp;"HORS LIGUE",Q$5:Q$72,"&lt;"&amp;Q65)+1),Paramètres!$B$3:$C$56,2,FALSE)*Paramètres!$K$9))</f>
        <v>0</v>
      </c>
      <c r="S65" s="46"/>
      <c r="T65" s="2">
        <f>IF(S$2="Bike &amp; Run",IF(ISNA(VLOOKUP(S65,Paramètres!$B$3:$C$56,2,FALSE)),0,VLOOKUP(S65,Paramètres!$B$3:$C$56,2,FALSE)*Paramètres!$K$10),IF(OR(S65="",OR($D65="",$D65="NL",$D65="HORS LIGUE")),0,VLOOKUP(IF(OR(S65="",OR($D65="",$D65="NL",$D65="HORS LIGUE")),"",COUNTIFS($D$5:$D$72,"&lt;&gt;"&amp;"",$D$5:$D$72,"&lt;&gt;"&amp;"NL",$D$5:$D$72,"&lt;&gt;"&amp;"HORS LIGUE",S$5:S$72,"&lt;"&amp;S65)+1),Paramètres!$B$3:$C$56,2,FALSE)*Paramètres!$K$10))</f>
        <v>0</v>
      </c>
      <c r="U65" s="46"/>
      <c r="V65" s="2">
        <f>IF(U$2="Bike &amp; Run",IF(ISNA(VLOOKUP(U65,Paramètres!$B$3:$C$56,2,FALSE)),0,VLOOKUP(U65,Paramètres!$B$3:$C$56,2,FALSE)*Paramètres!$K$11),IF(OR(U65="",OR($D65="",$D65="NL",$D65="HORS LIGUE")),0,VLOOKUP(IF(OR(U65="",OR($D65="",$D65="NL",$D65="HORS LIGUE")),"",COUNTIFS($D$5:$D$72,"&lt;&gt;"&amp;"",$D$5:$D$72,"&lt;&gt;"&amp;"NL",$D$5:$D$72,"&lt;&gt;"&amp;"HORS LIGUE",U$5:U$72,"&lt;"&amp;U65)+1),Paramètres!$B$3:$C$56,2,FALSE)*Paramètres!$K$11))</f>
        <v>0</v>
      </c>
      <c r="W65" s="46"/>
      <c r="X65" s="2">
        <f>IF(W$2="Bike &amp; Run",IF(ISNA(VLOOKUP(W65,Paramètres!$B$3:$C$56,2,FALSE)),0,VLOOKUP(W65,Paramètres!$B$3:$C$56,2,FALSE)*Paramètres!$K$12),IF(OR(W65="",OR($D65="",$D65="NL",$D65="HORS LIGUE")),0,VLOOKUP(IF(OR(W65="",OR($D65="",$D65="NL",$D65="HORS LIGUE")),"",COUNTIFS($D$5:$D$72,"&lt;&gt;"&amp;"",$D$5:$D$72,"&lt;&gt;"&amp;"NL",$D$5:$D$72,"&lt;&gt;"&amp;"HORS LIGUE",W$5:W$72,"&lt;"&amp;W65)+1),Paramètres!$B$3:$C$56,2,FALSE)*Paramètres!$K$12))</f>
        <v>0</v>
      </c>
      <c r="Y65" s="46"/>
      <c r="Z65" s="2">
        <f>IF(Y$2="Bike &amp; Run",IF(ISNA(VLOOKUP(Y65,Paramètres!$B$3:$C$56,2,FALSE)),0,VLOOKUP(Y65,Paramètres!$B$3:$C$56,2,FALSE)*Paramètres!$K$13),IF(OR(Y65="",OR($D65="",$D65="NL",$D65="HORS LIGUE")),0,VLOOKUP(IF(OR(Y65="",OR($D65="",$D65="NL",$D65="HORS LIGUE")),"",COUNTIFS($D$5:$D$72,"&lt;&gt;"&amp;"",$D$5:$D$72,"&lt;&gt;"&amp;"NL",$D$5:$D$72,"&lt;&gt;"&amp;"HORS LIGUE",Y$5:Y$72,"&lt;"&amp;Y65)+1),Paramètres!$B$3:$C$56,2,FALSE)*Paramètres!$K$13))</f>
        <v>0</v>
      </c>
      <c r="AA65" s="46"/>
      <c r="AB65" s="2">
        <f>IF(AA$2="Bike &amp; Run",IF(ISNA(VLOOKUP(AA65,Paramètres!$B$3:$C$56,2,FALSE)),0,VLOOKUP(AA65,Paramètres!$B$3:$C$56,2,FALSE)*Paramètres!$K$14),IF(OR(AA65="",OR($D65="",$D65="NL",$D65="HORS LIGUE")),0,VLOOKUP(IF(OR(AA65="",OR($D65="",$D65="NL",$D65="HORS LIGUE")),"",COUNTIFS($D$5:$D$72,"&lt;&gt;"&amp;"",$D$5:$D$72,"&lt;&gt;"&amp;"NL",$D$5:$D$72,"&lt;&gt;"&amp;"HORS LIGUE",AA$5:AA$72,"&lt;"&amp;AA65)+1),Paramètres!$B$3:$C$56,2,FALSE)*Paramètres!$K$14))</f>
        <v>0</v>
      </c>
      <c r="AC65" s="46"/>
      <c r="AD65" s="2">
        <f>IF(AC$2="Bike &amp; Run",IF(ISNA(VLOOKUP(AC65,Paramètres!$B$3:$C$56,2,FALSE)),0,VLOOKUP(AC65,Paramètres!$B$3:$C$56,2,FALSE)*Paramètres!$K$15),IF(OR(AC65="",OR($D65="",$D65="NL",$D65="HORS LIGUE")),0,VLOOKUP(IF(OR(AC65="",OR($D65="",$D65="NL",$D65="HORS LIGUE")),"",COUNTIFS($D$5:$D$72,"&lt;&gt;"&amp;"",$D$5:$D$72,"&lt;&gt;"&amp;"NL",$D$5:$D$72,"&lt;&gt;"&amp;"HORS LIGUE",AC$5:AC$72,"&lt;"&amp;AC65)+1),Paramètres!$B$3:$C$56,2,FALSE)*Paramètres!$K$15))</f>
        <v>0</v>
      </c>
      <c r="AE65" s="46"/>
      <c r="AF65" s="2">
        <f>IF(AE$2="Bike &amp; Run",IF(ISNA(VLOOKUP(AE65,Paramètres!$B$3:$C$56,2,FALSE)),0,VLOOKUP(AE65,Paramètres!$B$3:$C$56,2,FALSE)*Paramètres!$K$16),IF(OR(AE65="",OR($D65="",$D65="NL",$D65="HORS LIGUE")),0,VLOOKUP(IF(OR(AE65="",OR($D65="",$D65="NL",$D65="HORS LIGUE")),"",COUNTIFS($D$5:$D$72,"&lt;&gt;"&amp;"",$D$5:$D$72,"&lt;&gt;"&amp;"NL",$D$5:$D$72,"&lt;&gt;"&amp;"HORS LIGUE",AE$5:AE$72,"&lt;"&amp;AE65)+1),Paramètres!$B$3:$C$56,2,FALSE)*Paramètres!$K$16))</f>
        <v>0</v>
      </c>
      <c r="AG65" s="46"/>
      <c r="AH65" s="2">
        <f>IF(AG$2="Bike &amp; Run",IF(ISNA(VLOOKUP(AG65,Paramètres!$B$3:$C$56,2,FALSE)),0,VLOOKUP(AG65,Paramètres!$B$3:$C$56,2,FALSE)*Paramètres!$K$17),IF(OR(AG65="",OR($D65="",$D65="NL",$D65="HORS LIGUE")),0,VLOOKUP(IF(OR(AG65="",OR($D65="",$D65="NL",$D65="HORS LIGUE")),"",COUNTIFS($D$5:$D$72,"&lt;&gt;"&amp;"",$D$5:$D$72,"&lt;&gt;"&amp;"NL",$D$5:$D$72,"&lt;&gt;"&amp;"HORS LIGUE",AG$5:AG$72,"&lt;"&amp;AG65)+1),Paramètres!$B$3:$C$56,2,FALSE)*Paramètres!$K$17))</f>
        <v>0</v>
      </c>
      <c r="AI65" s="40">
        <f t="shared" si="53"/>
        <v>0</v>
      </c>
      <c r="AJ65" s="3" t="str">
        <f t="shared" si="54"/>
        <v/>
      </c>
      <c r="AK65" s="5">
        <f t="shared" si="55"/>
        <v>0</v>
      </c>
      <c r="AL65" s="41">
        <f t="shared" si="56"/>
        <v>0</v>
      </c>
      <c r="AM65" s="33" t="str">
        <f t="shared" si="57"/>
        <v/>
      </c>
      <c r="AO65" s="22">
        <f t="shared" si="58"/>
        <v>0</v>
      </c>
      <c r="AP65">
        <f t="shared" si="59"/>
        <v>0</v>
      </c>
      <c r="AQ65">
        <f t="shared" si="60"/>
        <v>0</v>
      </c>
      <c r="AR65">
        <f t="shared" si="61"/>
        <v>0</v>
      </c>
      <c r="AS65">
        <f t="shared" si="62"/>
        <v>0</v>
      </c>
      <c r="AT65">
        <f t="shared" si="63"/>
        <v>0</v>
      </c>
      <c r="AU65">
        <f t="shared" si="64"/>
        <v>0</v>
      </c>
      <c r="AV65">
        <f t="shared" si="65"/>
        <v>0</v>
      </c>
      <c r="AW65">
        <f t="shared" si="66"/>
        <v>0</v>
      </c>
      <c r="AX65">
        <f t="shared" si="67"/>
        <v>0</v>
      </c>
      <c r="AY65">
        <f t="shared" si="68"/>
        <v>0</v>
      </c>
      <c r="AZ65">
        <f t="shared" si="69"/>
        <v>0</v>
      </c>
      <c r="BA65">
        <f t="shared" si="70"/>
        <v>0</v>
      </c>
      <c r="BB65">
        <f t="shared" si="71"/>
        <v>0</v>
      </c>
      <c r="BC65">
        <f t="shared" si="72"/>
        <v>0</v>
      </c>
      <c r="BD65">
        <f t="shared" si="73"/>
        <v>0</v>
      </c>
      <c r="BE65" s="22">
        <f t="shared" ref="BE65:BR65" si="102">BD65+LARGE($AO65:$BC65,BE$4)</f>
        <v>0</v>
      </c>
      <c r="BF65" s="22">
        <f t="shared" si="102"/>
        <v>0</v>
      </c>
      <c r="BG65" s="22">
        <f t="shared" si="102"/>
        <v>0</v>
      </c>
      <c r="BH65" s="22">
        <f t="shared" si="102"/>
        <v>0</v>
      </c>
      <c r="BI65" s="22">
        <f t="shared" si="102"/>
        <v>0</v>
      </c>
      <c r="BJ65" s="22">
        <f t="shared" si="102"/>
        <v>0</v>
      </c>
      <c r="BK65" s="22">
        <f t="shared" si="102"/>
        <v>0</v>
      </c>
      <c r="BL65" s="22">
        <f t="shared" si="102"/>
        <v>0</v>
      </c>
      <c r="BM65" s="22">
        <f t="shared" si="102"/>
        <v>0</v>
      </c>
      <c r="BN65" s="22">
        <f t="shared" si="102"/>
        <v>0</v>
      </c>
      <c r="BO65" s="22">
        <f t="shared" si="102"/>
        <v>0</v>
      </c>
      <c r="BP65" s="22">
        <f t="shared" si="102"/>
        <v>0</v>
      </c>
      <c r="BQ65" s="22">
        <f t="shared" si="102"/>
        <v>0</v>
      </c>
      <c r="BR65" s="22">
        <f t="shared" si="102"/>
        <v>0</v>
      </c>
    </row>
    <row r="66" spans="1:70" ht="16.5">
      <c r="A66" s="14"/>
      <c r="B66" s="61" t="str">
        <f>IF(ISNA(VLOOKUP(A66,'Licenciés Jeunes 2023'!A:C,3,0)),"",VLOOKUP(A66,'Licenciés Jeunes 2023'!A:C,3,0))</f>
        <v/>
      </c>
      <c r="C66" s="32" t="str">
        <f>IF(ISNA(VLOOKUP(A66,'Licenciés Jeunes 2023'!A:C,2,0)),"",VLOOKUP(A66,'Licenciés Jeunes 2023'!A:C,2,0))</f>
        <v/>
      </c>
      <c r="D66" s="32" t="str">
        <f>IF(ISNA(VLOOKUP(A66,'Licenciés Jeunes 2023'!A:F,6,0)),"",VLOOKUP(A66,'Licenciés Jeunes 2023'!A:F,6,0))</f>
        <v/>
      </c>
      <c r="E66" s="6"/>
      <c r="F66" s="2">
        <f>IF(E$2="Bike &amp; Run",IF(ISNA(VLOOKUP(E66,Paramètres!$B$3:$C$56,2,FALSE)),0,VLOOKUP(E66,Paramètres!$B$3:$C$56,2,FALSE)*Paramètres!$K$3),IF(OR(E66="",OR($D66="",$D66="NL",$D66="HORS LIGUE")),0,VLOOKUP(IF(OR(E66="",OR($D66="",$D66="NL",$D66="HORS LIGUE")),"",COUNTIFS($D$5:$D$72,"&lt;&gt;"&amp;"",$D$5:$D$72,"&lt;&gt;"&amp;"NL",$D$5:$D$72,"&lt;&gt;"&amp;"HORS LIGUE",E$5:E$72,"&lt;"&amp;E66)+1),Paramètres!$B$3:$C$56,2,FALSE)*Paramètres!$K$3))</f>
        <v>0</v>
      </c>
      <c r="G66" s="4"/>
      <c r="H66" s="2">
        <f>IF(G$2="Bike &amp; Run",IF(ISNA(VLOOKUP(G66,Paramètres!$B$3:$C$56,2,FALSE)),0,VLOOKUP(G66,Paramètres!$B$3:$C$56,2,FALSE)*Paramètres!$K$4),IF(OR(G66="",OR($D66="",$D66="NL",$D66="HORS LIGUE")),0,VLOOKUP(IF(OR(G66="",OR($D66="",$D66="NL",$D66="HORS LIGUE")),"",COUNTIFS($D$5:$D$72,"&lt;&gt;"&amp;"",$D$5:$D$72,"&lt;&gt;"&amp;"NL",$D$5:$D$72,"&lt;&gt;"&amp;"HORS LIGUE",G$5:G$72,"&lt;"&amp;G66)+1),Paramètres!$B$3:$C$56,2,FALSE)*Paramètres!$K$4))</f>
        <v>0</v>
      </c>
      <c r="I66" s="36"/>
      <c r="J66" s="2">
        <f>IF(I$2="Bike &amp; Run",IF(ISNA(VLOOKUP(I66,Paramètres!$B$3:$C$56,2,FALSE)),0,VLOOKUP(I66,Paramètres!$B$3:$C$56,2,FALSE)*Paramètres!$K$5),IF(OR(I66="",OR($D66="",$D66="NL",$D66="HORS LIGUE")),0,VLOOKUP(IF(OR(I66="",OR($D66="",$D66="NL",$D66="HORS LIGUE")),"",COUNTIFS($D$5:$D$72,"&lt;&gt;"&amp;"",$D$5:$D$72,"&lt;&gt;"&amp;"NL",$D$5:$D$72,"&lt;&gt;"&amp;"HORS LIGUE",I$5:I$72,"&lt;"&amp;I66)+1),Paramètres!$B$3:$C$56,2,FALSE)*Paramètres!$K$5))</f>
        <v>0</v>
      </c>
      <c r="K66" s="4"/>
      <c r="L66" s="2">
        <f>IF(K$2="Bike &amp; Run",IF(ISNA(VLOOKUP(K66,Paramètres!$B$3:$C$56,2,FALSE)),0,VLOOKUP(K66,Paramètres!$B$3:$C$56,2,FALSE)*Paramètres!$K$6),IF(OR(K66="",OR($D66="",$D66="NL",$D66="HORS LIGUE")),0,VLOOKUP(IF(OR(K66="",OR($D66="",$D66="NL",$D66="HORS LIGUE")),"",COUNTIFS($D$5:$D$72,"&lt;&gt;"&amp;"",$D$5:$D$72,"&lt;&gt;"&amp;"NL",$D$5:$D$72,"&lt;&gt;"&amp;"HORS LIGUE",K$5:K$72,"&lt;"&amp;K66)+1),Paramètres!$B$3:$C$56,2,FALSE)*Paramètres!$K$6))</f>
        <v>0</v>
      </c>
      <c r="M66" s="4"/>
      <c r="N66" s="2">
        <f>IF(M$2="Bike &amp; Run",IF(ISNA(VLOOKUP(M66,Paramètres!$B$3:$C$56,2,FALSE)),0,VLOOKUP(M66,Paramètres!$B$3:$C$56,2,FALSE)*Paramètres!$K$7),IF(OR(M66="",OR($D66="",$D66="NL",$D66="HORS LIGUE")),0,VLOOKUP(IF(OR(M66="",OR($D66="",$D66="NL",$D66="HORS LIGUE")),"",COUNTIFS($D$5:$D$72,"&lt;&gt;"&amp;"",$D$5:$D$72,"&lt;&gt;"&amp;"NL",$D$5:$D$72,"&lt;&gt;"&amp;"HORS LIGUE",M$5:M$72,"&lt;"&amp;M66)+1),Paramètres!$B$3:$C$56,2,FALSE)*Paramètres!$K$7))</f>
        <v>0</v>
      </c>
      <c r="O66" s="46"/>
      <c r="P66" s="2">
        <f>IF(O$2="Bike &amp; Run",IF(ISNA(VLOOKUP(O66,Paramètres!$B$3:$C$56,2,FALSE)),0,VLOOKUP(O66,Paramètres!$B$3:$C$56,2,FALSE)*Paramètres!$K$8),IF(OR(O66="",OR($D66="",$D66="NL",$D66="HORS LIGUE")),0,VLOOKUP(IF(OR(O66="",OR($D66="",$D66="NL",$D66="HORS LIGUE")),"",COUNTIFS($D$5:$D$72,"&lt;&gt;"&amp;"",$D$5:$D$72,"&lt;&gt;"&amp;"NL",$D$5:$D$72,"&lt;&gt;"&amp;"HORS LIGUE",O$5:O$72,"&lt;"&amp;O66)+1),Paramètres!$B$3:$C$56,2,FALSE)*Paramètres!$K$8))</f>
        <v>0</v>
      </c>
      <c r="Q66" s="46"/>
      <c r="R66" s="2">
        <f>IF(Q$2="Bike &amp; Run",IF(ISNA(VLOOKUP(Q66,Paramètres!$B$3:$C$56,2,FALSE)),0,VLOOKUP(Q66,Paramètres!$B$3:$C$56,2,FALSE)*Paramètres!$K$9),IF(OR(Q66="",OR($D66="",$D66="NL",$D66="HORS LIGUE")),0,VLOOKUP(IF(OR(Q66="",OR($D66="",$D66="NL",$D66="HORS LIGUE")),"",COUNTIFS($D$5:$D$72,"&lt;&gt;"&amp;"",$D$5:$D$72,"&lt;&gt;"&amp;"NL",$D$5:$D$72,"&lt;&gt;"&amp;"HORS LIGUE",Q$5:Q$72,"&lt;"&amp;Q66)+1),Paramètres!$B$3:$C$56,2,FALSE)*Paramètres!$K$9))</f>
        <v>0</v>
      </c>
      <c r="S66" s="46"/>
      <c r="T66" s="2">
        <f>IF(S$2="Bike &amp; Run",IF(ISNA(VLOOKUP(S66,Paramètres!$B$3:$C$56,2,FALSE)),0,VLOOKUP(S66,Paramètres!$B$3:$C$56,2,FALSE)*Paramètres!$K$10),IF(OR(S66="",OR($D66="",$D66="NL",$D66="HORS LIGUE")),0,VLOOKUP(IF(OR(S66="",OR($D66="",$D66="NL",$D66="HORS LIGUE")),"",COUNTIFS($D$5:$D$72,"&lt;&gt;"&amp;"",$D$5:$D$72,"&lt;&gt;"&amp;"NL",$D$5:$D$72,"&lt;&gt;"&amp;"HORS LIGUE",S$5:S$72,"&lt;"&amp;S66)+1),Paramètres!$B$3:$C$56,2,FALSE)*Paramètres!$K$10))</f>
        <v>0</v>
      </c>
      <c r="U66" s="46"/>
      <c r="V66" s="2">
        <f>IF(U$2="Bike &amp; Run",IF(ISNA(VLOOKUP(U66,Paramètres!$B$3:$C$56,2,FALSE)),0,VLOOKUP(U66,Paramètres!$B$3:$C$56,2,FALSE)*Paramètres!$K$11),IF(OR(U66="",OR($D66="",$D66="NL",$D66="HORS LIGUE")),0,VLOOKUP(IF(OR(U66="",OR($D66="",$D66="NL",$D66="HORS LIGUE")),"",COUNTIFS($D$5:$D$72,"&lt;&gt;"&amp;"",$D$5:$D$72,"&lt;&gt;"&amp;"NL",$D$5:$D$72,"&lt;&gt;"&amp;"HORS LIGUE",U$5:U$72,"&lt;"&amp;U66)+1),Paramètres!$B$3:$C$56,2,FALSE)*Paramètres!$K$11))</f>
        <v>0</v>
      </c>
      <c r="W66" s="46"/>
      <c r="X66" s="2">
        <f>IF(W$2="Bike &amp; Run",IF(ISNA(VLOOKUP(W66,Paramètres!$B$3:$C$56,2,FALSE)),0,VLOOKUP(W66,Paramètres!$B$3:$C$56,2,FALSE)*Paramètres!$K$12),IF(OR(W66="",OR($D66="",$D66="NL",$D66="HORS LIGUE")),0,VLOOKUP(IF(OR(W66="",OR($D66="",$D66="NL",$D66="HORS LIGUE")),"",COUNTIFS($D$5:$D$72,"&lt;&gt;"&amp;"",$D$5:$D$72,"&lt;&gt;"&amp;"NL",$D$5:$D$72,"&lt;&gt;"&amp;"HORS LIGUE",W$5:W$72,"&lt;"&amp;W66)+1),Paramètres!$B$3:$C$56,2,FALSE)*Paramètres!$K$12))</f>
        <v>0</v>
      </c>
      <c r="Y66" s="46"/>
      <c r="Z66" s="2">
        <f>IF(Y$2="Bike &amp; Run",IF(ISNA(VLOOKUP(Y66,Paramètres!$B$3:$C$56,2,FALSE)),0,VLOOKUP(Y66,Paramètres!$B$3:$C$56,2,FALSE)*Paramètres!$K$13),IF(OR(Y66="",OR($D66="",$D66="NL",$D66="HORS LIGUE")),0,VLOOKUP(IF(OR(Y66="",OR($D66="",$D66="NL",$D66="HORS LIGUE")),"",COUNTIFS($D$5:$D$72,"&lt;&gt;"&amp;"",$D$5:$D$72,"&lt;&gt;"&amp;"NL",$D$5:$D$72,"&lt;&gt;"&amp;"HORS LIGUE",Y$5:Y$72,"&lt;"&amp;Y66)+1),Paramètres!$B$3:$C$56,2,FALSE)*Paramètres!$K$13))</f>
        <v>0</v>
      </c>
      <c r="AA66" s="46"/>
      <c r="AB66" s="2">
        <f>IF(AA$2="Bike &amp; Run",IF(ISNA(VLOOKUP(AA66,Paramètres!$B$3:$C$56,2,FALSE)),0,VLOOKUP(AA66,Paramètres!$B$3:$C$56,2,FALSE)*Paramètres!$K$14),IF(OR(AA66="",OR($D66="",$D66="NL",$D66="HORS LIGUE")),0,VLOOKUP(IF(OR(AA66="",OR($D66="",$D66="NL",$D66="HORS LIGUE")),"",COUNTIFS($D$5:$D$72,"&lt;&gt;"&amp;"",$D$5:$D$72,"&lt;&gt;"&amp;"NL",$D$5:$D$72,"&lt;&gt;"&amp;"HORS LIGUE",AA$5:AA$72,"&lt;"&amp;AA66)+1),Paramètres!$B$3:$C$56,2,FALSE)*Paramètres!$K$14))</f>
        <v>0</v>
      </c>
      <c r="AC66" s="46"/>
      <c r="AD66" s="2">
        <f>IF(AC$2="Bike &amp; Run",IF(ISNA(VLOOKUP(AC66,Paramètres!$B$3:$C$56,2,FALSE)),0,VLOOKUP(AC66,Paramètres!$B$3:$C$56,2,FALSE)*Paramètres!$K$15),IF(OR(AC66="",OR($D66="",$D66="NL",$D66="HORS LIGUE")),0,VLOOKUP(IF(OR(AC66="",OR($D66="",$D66="NL",$D66="HORS LIGUE")),"",COUNTIFS($D$5:$D$72,"&lt;&gt;"&amp;"",$D$5:$D$72,"&lt;&gt;"&amp;"NL",$D$5:$D$72,"&lt;&gt;"&amp;"HORS LIGUE",AC$5:AC$72,"&lt;"&amp;AC66)+1),Paramètres!$B$3:$C$56,2,FALSE)*Paramètres!$K$15))</f>
        <v>0</v>
      </c>
      <c r="AE66" s="46"/>
      <c r="AF66" s="2">
        <f>IF(AE$2="Bike &amp; Run",IF(ISNA(VLOOKUP(AE66,Paramètres!$B$3:$C$56,2,FALSE)),0,VLOOKUP(AE66,Paramètres!$B$3:$C$56,2,FALSE)*Paramètres!$K$16),IF(OR(AE66="",OR($D66="",$D66="NL",$D66="HORS LIGUE")),0,VLOOKUP(IF(OR(AE66="",OR($D66="",$D66="NL",$D66="HORS LIGUE")),"",COUNTIFS($D$5:$D$72,"&lt;&gt;"&amp;"",$D$5:$D$72,"&lt;&gt;"&amp;"NL",$D$5:$D$72,"&lt;&gt;"&amp;"HORS LIGUE",AE$5:AE$72,"&lt;"&amp;AE66)+1),Paramètres!$B$3:$C$56,2,FALSE)*Paramètres!$K$16))</f>
        <v>0</v>
      </c>
      <c r="AG66" s="46"/>
      <c r="AH66" s="2">
        <f>IF(AG$2="Bike &amp; Run",IF(ISNA(VLOOKUP(AG66,Paramètres!$B$3:$C$56,2,FALSE)),0,VLOOKUP(AG66,Paramètres!$B$3:$C$56,2,FALSE)*Paramètres!$K$17),IF(OR(AG66="",OR($D66="",$D66="NL",$D66="HORS LIGUE")),0,VLOOKUP(IF(OR(AG66="",OR($D66="",$D66="NL",$D66="HORS LIGUE")),"",COUNTIFS($D$5:$D$72,"&lt;&gt;"&amp;"",$D$5:$D$72,"&lt;&gt;"&amp;"NL",$D$5:$D$72,"&lt;&gt;"&amp;"HORS LIGUE",AG$5:AG$72,"&lt;"&amp;AG66)+1),Paramètres!$B$3:$C$56,2,FALSE)*Paramètres!$K$17))</f>
        <v>0</v>
      </c>
      <c r="AI66" s="40">
        <f t="shared" si="53"/>
        <v>0</v>
      </c>
      <c r="AJ66" s="3" t="str">
        <f t="shared" si="54"/>
        <v/>
      </c>
      <c r="AK66" s="5">
        <f t="shared" si="55"/>
        <v>0</v>
      </c>
      <c r="AL66" s="41">
        <f t="shared" si="56"/>
        <v>0</v>
      </c>
      <c r="AM66" s="33" t="str">
        <f t="shared" si="57"/>
        <v/>
      </c>
      <c r="AO66" s="22">
        <f t="shared" si="58"/>
        <v>0</v>
      </c>
      <c r="AP66">
        <f t="shared" si="59"/>
        <v>0</v>
      </c>
      <c r="AQ66">
        <f t="shared" si="60"/>
        <v>0</v>
      </c>
      <c r="AR66">
        <f t="shared" si="61"/>
        <v>0</v>
      </c>
      <c r="AS66">
        <f t="shared" si="62"/>
        <v>0</v>
      </c>
      <c r="AT66">
        <f t="shared" si="63"/>
        <v>0</v>
      </c>
      <c r="AU66">
        <f t="shared" si="64"/>
        <v>0</v>
      </c>
      <c r="AV66">
        <f t="shared" si="65"/>
        <v>0</v>
      </c>
      <c r="AW66">
        <f t="shared" si="66"/>
        <v>0</v>
      </c>
      <c r="AX66">
        <f t="shared" si="67"/>
        <v>0</v>
      </c>
      <c r="AY66">
        <f t="shared" si="68"/>
        <v>0</v>
      </c>
      <c r="AZ66">
        <f t="shared" si="69"/>
        <v>0</v>
      </c>
      <c r="BA66">
        <f t="shared" si="70"/>
        <v>0</v>
      </c>
      <c r="BB66">
        <f t="shared" si="71"/>
        <v>0</v>
      </c>
      <c r="BC66">
        <f t="shared" si="72"/>
        <v>0</v>
      </c>
      <c r="BD66">
        <f t="shared" si="73"/>
        <v>0</v>
      </c>
      <c r="BE66" s="22">
        <f t="shared" ref="BE66:BR66" si="103">BD66+LARGE($AO66:$BC66,BE$4)</f>
        <v>0</v>
      </c>
      <c r="BF66" s="22">
        <f t="shared" si="103"/>
        <v>0</v>
      </c>
      <c r="BG66" s="22">
        <f t="shared" si="103"/>
        <v>0</v>
      </c>
      <c r="BH66" s="22">
        <f t="shared" si="103"/>
        <v>0</v>
      </c>
      <c r="BI66" s="22">
        <f t="shared" si="103"/>
        <v>0</v>
      </c>
      <c r="BJ66" s="22">
        <f t="shared" si="103"/>
        <v>0</v>
      </c>
      <c r="BK66" s="22">
        <f t="shared" si="103"/>
        <v>0</v>
      </c>
      <c r="BL66" s="22">
        <f t="shared" si="103"/>
        <v>0</v>
      </c>
      <c r="BM66" s="22">
        <f t="shared" si="103"/>
        <v>0</v>
      </c>
      <c r="BN66" s="22">
        <f t="shared" si="103"/>
        <v>0</v>
      </c>
      <c r="BO66" s="22">
        <f t="shared" si="103"/>
        <v>0</v>
      </c>
      <c r="BP66" s="22">
        <f t="shared" si="103"/>
        <v>0</v>
      </c>
      <c r="BQ66" s="22">
        <f t="shared" si="103"/>
        <v>0</v>
      </c>
      <c r="BR66" s="22">
        <f t="shared" si="103"/>
        <v>0</v>
      </c>
    </row>
    <row r="67" spans="1:70" ht="16.5">
      <c r="A67" s="14"/>
      <c r="B67" s="61" t="str">
        <f>IF(ISNA(VLOOKUP(A67,'Licenciés Jeunes 2023'!A:C,3,0)),"",VLOOKUP(A67,'Licenciés Jeunes 2023'!A:C,3,0))</f>
        <v/>
      </c>
      <c r="C67" s="32" t="str">
        <f>IF(ISNA(VLOOKUP(A67,'Licenciés Jeunes 2023'!A:C,2,0)),"",VLOOKUP(A67,'Licenciés Jeunes 2023'!A:C,2,0))</f>
        <v/>
      </c>
      <c r="D67" s="32" t="str">
        <f>IF(ISNA(VLOOKUP(A67,'Licenciés Jeunes 2023'!A:F,6,0)),"",VLOOKUP(A67,'Licenciés Jeunes 2023'!A:F,6,0))</f>
        <v/>
      </c>
      <c r="E67" s="6"/>
      <c r="F67" s="2">
        <f>IF(E$2="Bike &amp; Run",IF(ISNA(VLOOKUP(E67,Paramètres!$B$3:$C$56,2,FALSE)),0,VLOOKUP(E67,Paramètres!$B$3:$C$56,2,FALSE)*Paramètres!$K$3),IF(OR(E67="",OR($D67="",$D67="NL",$D67="HORS LIGUE")),0,VLOOKUP(IF(OR(E67="",OR($D67="",$D67="NL",$D67="HORS LIGUE")),"",COUNTIFS($D$5:$D$72,"&lt;&gt;"&amp;"",$D$5:$D$72,"&lt;&gt;"&amp;"NL",$D$5:$D$72,"&lt;&gt;"&amp;"HORS LIGUE",E$5:E$72,"&lt;"&amp;E67)+1),Paramètres!$B$3:$C$56,2,FALSE)*Paramètres!$K$3))</f>
        <v>0</v>
      </c>
      <c r="G67" s="4"/>
      <c r="H67" s="2">
        <f>IF(G$2="Bike &amp; Run",IF(ISNA(VLOOKUP(G67,Paramètres!$B$3:$C$56,2,FALSE)),0,VLOOKUP(G67,Paramètres!$B$3:$C$56,2,FALSE)*Paramètres!$K$4),IF(OR(G67="",OR($D67="",$D67="NL",$D67="HORS LIGUE")),0,VLOOKUP(IF(OR(G67="",OR($D67="",$D67="NL",$D67="HORS LIGUE")),"",COUNTIFS($D$5:$D$72,"&lt;&gt;"&amp;"",$D$5:$D$72,"&lt;&gt;"&amp;"NL",$D$5:$D$72,"&lt;&gt;"&amp;"HORS LIGUE",G$5:G$72,"&lt;"&amp;G67)+1),Paramètres!$B$3:$C$56,2,FALSE)*Paramètres!$K$4))</f>
        <v>0</v>
      </c>
      <c r="I67" s="36"/>
      <c r="J67" s="2">
        <f>IF(I$2="Bike &amp; Run",IF(ISNA(VLOOKUP(I67,Paramètres!$B$3:$C$56,2,FALSE)),0,VLOOKUP(I67,Paramètres!$B$3:$C$56,2,FALSE)*Paramètres!$K$5),IF(OR(I67="",OR($D67="",$D67="NL",$D67="HORS LIGUE")),0,VLOOKUP(IF(OR(I67="",OR($D67="",$D67="NL",$D67="HORS LIGUE")),"",COUNTIFS($D$5:$D$72,"&lt;&gt;"&amp;"",$D$5:$D$72,"&lt;&gt;"&amp;"NL",$D$5:$D$72,"&lt;&gt;"&amp;"HORS LIGUE",I$5:I$72,"&lt;"&amp;I67)+1),Paramètres!$B$3:$C$56,2,FALSE)*Paramètres!$K$5))</f>
        <v>0</v>
      </c>
      <c r="K67" s="4"/>
      <c r="L67" s="2">
        <f>IF(K$2="Bike &amp; Run",IF(ISNA(VLOOKUP(K67,Paramètres!$B$3:$C$56,2,FALSE)),0,VLOOKUP(K67,Paramètres!$B$3:$C$56,2,FALSE)*Paramètres!$K$6),IF(OR(K67="",OR($D67="",$D67="NL",$D67="HORS LIGUE")),0,VLOOKUP(IF(OR(K67="",OR($D67="",$D67="NL",$D67="HORS LIGUE")),"",COUNTIFS($D$5:$D$72,"&lt;&gt;"&amp;"",$D$5:$D$72,"&lt;&gt;"&amp;"NL",$D$5:$D$72,"&lt;&gt;"&amp;"HORS LIGUE",K$5:K$72,"&lt;"&amp;K67)+1),Paramètres!$B$3:$C$56,2,FALSE)*Paramètres!$K$6))</f>
        <v>0</v>
      </c>
      <c r="M67" s="4"/>
      <c r="N67" s="2">
        <f>IF(M$2="Bike &amp; Run",IF(ISNA(VLOOKUP(M67,Paramètres!$B$3:$C$56,2,FALSE)),0,VLOOKUP(M67,Paramètres!$B$3:$C$56,2,FALSE)*Paramètres!$K$7),IF(OR(M67="",OR($D67="",$D67="NL",$D67="HORS LIGUE")),0,VLOOKUP(IF(OR(M67="",OR($D67="",$D67="NL",$D67="HORS LIGUE")),"",COUNTIFS($D$5:$D$72,"&lt;&gt;"&amp;"",$D$5:$D$72,"&lt;&gt;"&amp;"NL",$D$5:$D$72,"&lt;&gt;"&amp;"HORS LIGUE",M$5:M$72,"&lt;"&amp;M67)+1),Paramètres!$B$3:$C$56,2,FALSE)*Paramètres!$K$7))</f>
        <v>0</v>
      </c>
      <c r="O67" s="46"/>
      <c r="P67" s="2">
        <f>IF(O$2="Bike &amp; Run",IF(ISNA(VLOOKUP(O67,Paramètres!$B$3:$C$56,2,FALSE)),0,VLOOKUP(O67,Paramètres!$B$3:$C$56,2,FALSE)*Paramètres!$K$8),IF(OR(O67="",OR($D67="",$D67="NL",$D67="HORS LIGUE")),0,VLOOKUP(IF(OR(O67="",OR($D67="",$D67="NL",$D67="HORS LIGUE")),"",COUNTIFS($D$5:$D$72,"&lt;&gt;"&amp;"",$D$5:$D$72,"&lt;&gt;"&amp;"NL",$D$5:$D$72,"&lt;&gt;"&amp;"HORS LIGUE",O$5:O$72,"&lt;"&amp;O67)+1),Paramètres!$B$3:$C$56,2,FALSE)*Paramètres!$K$8))</f>
        <v>0</v>
      </c>
      <c r="Q67" s="46"/>
      <c r="R67" s="2">
        <f>IF(Q$2="Bike &amp; Run",IF(ISNA(VLOOKUP(Q67,Paramètres!$B$3:$C$56,2,FALSE)),0,VLOOKUP(Q67,Paramètres!$B$3:$C$56,2,FALSE)*Paramètres!$K$9),IF(OR(Q67="",OR($D67="",$D67="NL",$D67="HORS LIGUE")),0,VLOOKUP(IF(OR(Q67="",OR($D67="",$D67="NL",$D67="HORS LIGUE")),"",COUNTIFS($D$5:$D$72,"&lt;&gt;"&amp;"",$D$5:$D$72,"&lt;&gt;"&amp;"NL",$D$5:$D$72,"&lt;&gt;"&amp;"HORS LIGUE",Q$5:Q$72,"&lt;"&amp;Q67)+1),Paramètres!$B$3:$C$56,2,FALSE)*Paramètres!$K$9))</f>
        <v>0</v>
      </c>
      <c r="S67" s="46"/>
      <c r="T67" s="2">
        <f>IF(S$2="Bike &amp; Run",IF(ISNA(VLOOKUP(S67,Paramètres!$B$3:$C$56,2,FALSE)),0,VLOOKUP(S67,Paramètres!$B$3:$C$56,2,FALSE)*Paramètres!$K$10),IF(OR(S67="",OR($D67="",$D67="NL",$D67="HORS LIGUE")),0,VLOOKUP(IF(OR(S67="",OR($D67="",$D67="NL",$D67="HORS LIGUE")),"",COUNTIFS($D$5:$D$72,"&lt;&gt;"&amp;"",$D$5:$D$72,"&lt;&gt;"&amp;"NL",$D$5:$D$72,"&lt;&gt;"&amp;"HORS LIGUE",S$5:S$72,"&lt;"&amp;S67)+1),Paramètres!$B$3:$C$56,2,FALSE)*Paramètres!$K$10))</f>
        <v>0</v>
      </c>
      <c r="U67" s="46"/>
      <c r="V67" s="2">
        <f>IF(U$2="Bike &amp; Run",IF(ISNA(VLOOKUP(U67,Paramètres!$B$3:$C$56,2,FALSE)),0,VLOOKUP(U67,Paramètres!$B$3:$C$56,2,FALSE)*Paramètres!$K$11),IF(OR(U67="",OR($D67="",$D67="NL",$D67="HORS LIGUE")),0,VLOOKUP(IF(OR(U67="",OR($D67="",$D67="NL",$D67="HORS LIGUE")),"",COUNTIFS($D$5:$D$72,"&lt;&gt;"&amp;"",$D$5:$D$72,"&lt;&gt;"&amp;"NL",$D$5:$D$72,"&lt;&gt;"&amp;"HORS LIGUE",U$5:U$72,"&lt;"&amp;U67)+1),Paramètres!$B$3:$C$56,2,FALSE)*Paramètres!$K$11))</f>
        <v>0</v>
      </c>
      <c r="W67" s="46"/>
      <c r="X67" s="2">
        <f>IF(W$2="Bike &amp; Run",IF(ISNA(VLOOKUP(W67,Paramètres!$B$3:$C$56,2,FALSE)),0,VLOOKUP(W67,Paramètres!$B$3:$C$56,2,FALSE)*Paramètres!$K$12),IF(OR(W67="",OR($D67="",$D67="NL",$D67="HORS LIGUE")),0,VLOOKUP(IF(OR(W67="",OR($D67="",$D67="NL",$D67="HORS LIGUE")),"",COUNTIFS($D$5:$D$72,"&lt;&gt;"&amp;"",$D$5:$D$72,"&lt;&gt;"&amp;"NL",$D$5:$D$72,"&lt;&gt;"&amp;"HORS LIGUE",W$5:W$72,"&lt;"&amp;W67)+1),Paramètres!$B$3:$C$56,2,FALSE)*Paramètres!$K$12))</f>
        <v>0</v>
      </c>
      <c r="Y67" s="46"/>
      <c r="Z67" s="2">
        <f>IF(Y$2="Bike &amp; Run",IF(ISNA(VLOOKUP(Y67,Paramètres!$B$3:$C$56,2,FALSE)),0,VLOOKUP(Y67,Paramètres!$B$3:$C$56,2,FALSE)*Paramètres!$K$13),IF(OR(Y67="",OR($D67="",$D67="NL",$D67="HORS LIGUE")),0,VLOOKUP(IF(OR(Y67="",OR($D67="",$D67="NL",$D67="HORS LIGUE")),"",COUNTIFS($D$5:$D$72,"&lt;&gt;"&amp;"",$D$5:$D$72,"&lt;&gt;"&amp;"NL",$D$5:$D$72,"&lt;&gt;"&amp;"HORS LIGUE",Y$5:Y$72,"&lt;"&amp;Y67)+1),Paramètres!$B$3:$C$56,2,FALSE)*Paramètres!$K$13))</f>
        <v>0</v>
      </c>
      <c r="AA67" s="46"/>
      <c r="AB67" s="2">
        <f>IF(AA$2="Bike &amp; Run",IF(ISNA(VLOOKUP(AA67,Paramètres!$B$3:$C$56,2,FALSE)),0,VLOOKUP(AA67,Paramètres!$B$3:$C$56,2,FALSE)*Paramètres!$K$14),IF(OR(AA67="",OR($D67="",$D67="NL",$D67="HORS LIGUE")),0,VLOOKUP(IF(OR(AA67="",OR($D67="",$D67="NL",$D67="HORS LIGUE")),"",COUNTIFS($D$5:$D$72,"&lt;&gt;"&amp;"",$D$5:$D$72,"&lt;&gt;"&amp;"NL",$D$5:$D$72,"&lt;&gt;"&amp;"HORS LIGUE",AA$5:AA$72,"&lt;"&amp;AA67)+1),Paramètres!$B$3:$C$56,2,FALSE)*Paramètres!$K$14))</f>
        <v>0</v>
      </c>
      <c r="AC67" s="46"/>
      <c r="AD67" s="2">
        <f>IF(AC$2="Bike &amp; Run",IF(ISNA(VLOOKUP(AC67,Paramètres!$B$3:$C$56,2,FALSE)),0,VLOOKUP(AC67,Paramètres!$B$3:$C$56,2,FALSE)*Paramètres!$K$15),IF(OR(AC67="",OR($D67="",$D67="NL",$D67="HORS LIGUE")),0,VLOOKUP(IF(OR(AC67="",OR($D67="",$D67="NL",$D67="HORS LIGUE")),"",COUNTIFS($D$5:$D$72,"&lt;&gt;"&amp;"",$D$5:$D$72,"&lt;&gt;"&amp;"NL",$D$5:$D$72,"&lt;&gt;"&amp;"HORS LIGUE",AC$5:AC$72,"&lt;"&amp;AC67)+1),Paramètres!$B$3:$C$56,2,FALSE)*Paramètres!$K$15))</f>
        <v>0</v>
      </c>
      <c r="AE67" s="46"/>
      <c r="AF67" s="2">
        <f>IF(AE$2="Bike &amp; Run",IF(ISNA(VLOOKUP(AE67,Paramètres!$B$3:$C$56,2,FALSE)),0,VLOOKUP(AE67,Paramètres!$B$3:$C$56,2,FALSE)*Paramètres!$K$16),IF(OR(AE67="",OR($D67="",$D67="NL",$D67="HORS LIGUE")),0,VLOOKUP(IF(OR(AE67="",OR($D67="",$D67="NL",$D67="HORS LIGUE")),"",COUNTIFS($D$5:$D$72,"&lt;&gt;"&amp;"",$D$5:$D$72,"&lt;&gt;"&amp;"NL",$D$5:$D$72,"&lt;&gt;"&amp;"HORS LIGUE",AE$5:AE$72,"&lt;"&amp;AE67)+1),Paramètres!$B$3:$C$56,2,FALSE)*Paramètres!$K$16))</f>
        <v>0</v>
      </c>
      <c r="AG67" s="46"/>
      <c r="AH67" s="2">
        <f>IF(AG$2="Bike &amp; Run",IF(ISNA(VLOOKUP(AG67,Paramètres!$B$3:$C$56,2,FALSE)),0,VLOOKUP(AG67,Paramètres!$B$3:$C$56,2,FALSE)*Paramètres!$K$17),IF(OR(AG67="",OR($D67="",$D67="NL",$D67="HORS LIGUE")),0,VLOOKUP(IF(OR(AG67="",OR($D67="",$D67="NL",$D67="HORS LIGUE")),"",COUNTIFS($D$5:$D$72,"&lt;&gt;"&amp;"",$D$5:$D$72,"&lt;&gt;"&amp;"NL",$D$5:$D$72,"&lt;&gt;"&amp;"HORS LIGUE",AG$5:AG$72,"&lt;"&amp;AG67)+1),Paramètres!$B$3:$C$56,2,FALSE)*Paramètres!$K$17))</f>
        <v>0</v>
      </c>
      <c r="AI67" s="40">
        <f t="shared" si="53"/>
        <v>0</v>
      </c>
      <c r="AJ67" s="3" t="str">
        <f t="shared" si="54"/>
        <v/>
      </c>
      <c r="AK67" s="5">
        <f t="shared" si="55"/>
        <v>0</v>
      </c>
      <c r="AL67" s="41">
        <f t="shared" si="56"/>
        <v>0</v>
      </c>
      <c r="AM67" s="33" t="str">
        <f t="shared" si="57"/>
        <v/>
      </c>
      <c r="AO67" s="22">
        <f t="shared" si="58"/>
        <v>0</v>
      </c>
      <c r="AP67">
        <f t="shared" si="59"/>
        <v>0</v>
      </c>
      <c r="AQ67">
        <f t="shared" si="60"/>
        <v>0</v>
      </c>
      <c r="AR67">
        <f t="shared" si="61"/>
        <v>0</v>
      </c>
      <c r="AS67">
        <f t="shared" si="62"/>
        <v>0</v>
      </c>
      <c r="AT67">
        <f t="shared" si="63"/>
        <v>0</v>
      </c>
      <c r="AU67">
        <f t="shared" si="64"/>
        <v>0</v>
      </c>
      <c r="AV67">
        <f t="shared" si="65"/>
        <v>0</v>
      </c>
      <c r="AW67">
        <f t="shared" si="66"/>
        <v>0</v>
      </c>
      <c r="AX67">
        <f t="shared" si="67"/>
        <v>0</v>
      </c>
      <c r="AY67">
        <f t="shared" si="68"/>
        <v>0</v>
      </c>
      <c r="AZ67">
        <f t="shared" si="69"/>
        <v>0</v>
      </c>
      <c r="BA67">
        <f t="shared" si="70"/>
        <v>0</v>
      </c>
      <c r="BB67">
        <f t="shared" si="71"/>
        <v>0</v>
      </c>
      <c r="BC67">
        <f t="shared" si="72"/>
        <v>0</v>
      </c>
      <c r="BD67">
        <f t="shared" si="73"/>
        <v>0</v>
      </c>
      <c r="BE67" s="22">
        <f t="shared" ref="BE67:BR67" si="104">BD67+LARGE($AO67:$BC67,BE$4)</f>
        <v>0</v>
      </c>
      <c r="BF67" s="22">
        <f t="shared" si="104"/>
        <v>0</v>
      </c>
      <c r="BG67" s="22">
        <f t="shared" si="104"/>
        <v>0</v>
      </c>
      <c r="BH67" s="22">
        <f t="shared" si="104"/>
        <v>0</v>
      </c>
      <c r="BI67" s="22">
        <f t="shared" si="104"/>
        <v>0</v>
      </c>
      <c r="BJ67" s="22">
        <f t="shared" si="104"/>
        <v>0</v>
      </c>
      <c r="BK67" s="22">
        <f t="shared" si="104"/>
        <v>0</v>
      </c>
      <c r="BL67" s="22">
        <f t="shared" si="104"/>
        <v>0</v>
      </c>
      <c r="BM67" s="22">
        <f t="shared" si="104"/>
        <v>0</v>
      </c>
      <c r="BN67" s="22">
        <f t="shared" si="104"/>
        <v>0</v>
      </c>
      <c r="BO67" s="22">
        <f t="shared" si="104"/>
        <v>0</v>
      </c>
      <c r="BP67" s="22">
        <f t="shared" si="104"/>
        <v>0</v>
      </c>
      <c r="BQ67" s="22">
        <f t="shared" si="104"/>
        <v>0</v>
      </c>
      <c r="BR67" s="22">
        <f t="shared" si="104"/>
        <v>0</v>
      </c>
    </row>
    <row r="68" spans="1:70" ht="16.5">
      <c r="A68" s="14"/>
      <c r="B68" s="61" t="str">
        <f>IF(ISNA(VLOOKUP(A68,'Licenciés Jeunes 2023'!A:C,3,0)),"",VLOOKUP(A68,'Licenciés Jeunes 2023'!A:C,3,0))</f>
        <v/>
      </c>
      <c r="C68" s="32" t="str">
        <f>IF(ISNA(VLOOKUP(A68,'Licenciés Jeunes 2023'!A:C,2,0)),"",VLOOKUP(A68,'Licenciés Jeunes 2023'!A:C,2,0))</f>
        <v/>
      </c>
      <c r="D68" s="32" t="str">
        <f>IF(ISNA(VLOOKUP(A68,'Licenciés Jeunes 2023'!A:F,6,0)),"",VLOOKUP(A68,'Licenciés Jeunes 2023'!A:F,6,0))</f>
        <v/>
      </c>
      <c r="E68" s="6"/>
      <c r="F68" s="2">
        <f>IF(E$2="Bike &amp; Run",IF(ISNA(VLOOKUP(E68,Paramètres!$B$3:$C$56,2,FALSE)),0,VLOOKUP(E68,Paramètres!$B$3:$C$56,2,FALSE)*Paramètres!$K$3),IF(OR(E68="",OR($D68="",$D68="NL",$D68="HORS LIGUE")),0,VLOOKUP(IF(OR(E68="",OR($D68="",$D68="NL",$D68="HORS LIGUE")),"",COUNTIFS($D$5:$D$72,"&lt;&gt;"&amp;"",$D$5:$D$72,"&lt;&gt;"&amp;"NL",$D$5:$D$72,"&lt;&gt;"&amp;"HORS LIGUE",E$5:E$72,"&lt;"&amp;E68)+1),Paramètres!$B$3:$C$56,2,FALSE)*Paramètres!$K$3))</f>
        <v>0</v>
      </c>
      <c r="G68" s="4"/>
      <c r="H68" s="2">
        <f>IF(G$2="Bike &amp; Run",IF(ISNA(VLOOKUP(G68,Paramètres!$B$3:$C$56,2,FALSE)),0,VLOOKUP(G68,Paramètres!$B$3:$C$56,2,FALSE)*Paramètres!$K$4),IF(OR(G68="",OR($D68="",$D68="NL",$D68="HORS LIGUE")),0,VLOOKUP(IF(OR(G68="",OR($D68="",$D68="NL",$D68="HORS LIGUE")),"",COUNTIFS($D$5:$D$72,"&lt;&gt;"&amp;"",$D$5:$D$72,"&lt;&gt;"&amp;"NL",$D$5:$D$72,"&lt;&gt;"&amp;"HORS LIGUE",G$5:G$72,"&lt;"&amp;G68)+1),Paramètres!$B$3:$C$56,2,FALSE)*Paramètres!$K$4))</f>
        <v>0</v>
      </c>
      <c r="I68" s="36"/>
      <c r="J68" s="2">
        <f>IF(I$2="Bike &amp; Run",IF(ISNA(VLOOKUP(I68,Paramètres!$B$3:$C$56,2,FALSE)),0,VLOOKUP(I68,Paramètres!$B$3:$C$56,2,FALSE)*Paramètres!$K$5),IF(OR(I68="",OR($D68="",$D68="NL",$D68="HORS LIGUE")),0,VLOOKUP(IF(OR(I68="",OR($D68="",$D68="NL",$D68="HORS LIGUE")),"",COUNTIFS($D$5:$D$72,"&lt;&gt;"&amp;"",$D$5:$D$72,"&lt;&gt;"&amp;"NL",$D$5:$D$72,"&lt;&gt;"&amp;"HORS LIGUE",I$5:I$72,"&lt;"&amp;I68)+1),Paramètres!$B$3:$C$56,2,FALSE)*Paramètres!$K$5))</f>
        <v>0</v>
      </c>
      <c r="K68" s="4"/>
      <c r="L68" s="2">
        <f>IF(K$2="Bike &amp; Run",IF(ISNA(VLOOKUP(K68,Paramètres!$B$3:$C$56,2,FALSE)),0,VLOOKUP(K68,Paramètres!$B$3:$C$56,2,FALSE)*Paramètres!$K$6),IF(OR(K68="",OR($D68="",$D68="NL",$D68="HORS LIGUE")),0,VLOOKUP(IF(OR(K68="",OR($D68="",$D68="NL",$D68="HORS LIGUE")),"",COUNTIFS($D$5:$D$72,"&lt;&gt;"&amp;"",$D$5:$D$72,"&lt;&gt;"&amp;"NL",$D$5:$D$72,"&lt;&gt;"&amp;"HORS LIGUE",K$5:K$72,"&lt;"&amp;K68)+1),Paramètres!$B$3:$C$56,2,FALSE)*Paramètres!$K$6))</f>
        <v>0</v>
      </c>
      <c r="M68" s="4"/>
      <c r="N68" s="2">
        <f>IF(M$2="Bike &amp; Run",IF(ISNA(VLOOKUP(M68,Paramètres!$B$3:$C$56,2,FALSE)),0,VLOOKUP(M68,Paramètres!$B$3:$C$56,2,FALSE)*Paramètres!$K$7),IF(OR(M68="",OR($D68="",$D68="NL",$D68="HORS LIGUE")),0,VLOOKUP(IF(OR(M68="",OR($D68="",$D68="NL",$D68="HORS LIGUE")),"",COUNTIFS($D$5:$D$72,"&lt;&gt;"&amp;"",$D$5:$D$72,"&lt;&gt;"&amp;"NL",$D$5:$D$72,"&lt;&gt;"&amp;"HORS LIGUE",M$5:M$72,"&lt;"&amp;M68)+1),Paramètres!$B$3:$C$56,2,FALSE)*Paramètres!$K$7))</f>
        <v>0</v>
      </c>
      <c r="O68" s="46"/>
      <c r="P68" s="2">
        <f>IF(O$2="Bike &amp; Run",IF(ISNA(VLOOKUP(O68,Paramètres!$B$3:$C$56,2,FALSE)),0,VLOOKUP(O68,Paramètres!$B$3:$C$56,2,FALSE)*Paramètres!$K$8),IF(OR(O68="",OR($D68="",$D68="NL",$D68="HORS LIGUE")),0,VLOOKUP(IF(OR(O68="",OR($D68="",$D68="NL",$D68="HORS LIGUE")),"",COUNTIFS($D$5:$D$72,"&lt;&gt;"&amp;"",$D$5:$D$72,"&lt;&gt;"&amp;"NL",$D$5:$D$72,"&lt;&gt;"&amp;"HORS LIGUE",O$5:O$72,"&lt;"&amp;O68)+1),Paramètres!$B$3:$C$56,2,FALSE)*Paramètres!$K$8))</f>
        <v>0</v>
      </c>
      <c r="Q68" s="46"/>
      <c r="R68" s="2">
        <f>IF(Q$2="Bike &amp; Run",IF(ISNA(VLOOKUP(Q68,Paramètres!$B$3:$C$56,2,FALSE)),0,VLOOKUP(Q68,Paramètres!$B$3:$C$56,2,FALSE)*Paramètres!$K$9),IF(OR(Q68="",OR($D68="",$D68="NL",$D68="HORS LIGUE")),0,VLOOKUP(IF(OR(Q68="",OR($D68="",$D68="NL",$D68="HORS LIGUE")),"",COUNTIFS($D$5:$D$72,"&lt;&gt;"&amp;"",$D$5:$D$72,"&lt;&gt;"&amp;"NL",$D$5:$D$72,"&lt;&gt;"&amp;"HORS LIGUE",Q$5:Q$72,"&lt;"&amp;Q68)+1),Paramètres!$B$3:$C$56,2,FALSE)*Paramètres!$K$9))</f>
        <v>0</v>
      </c>
      <c r="S68" s="46"/>
      <c r="T68" s="2">
        <f>IF(S$2="Bike &amp; Run",IF(ISNA(VLOOKUP(S68,Paramètres!$B$3:$C$56,2,FALSE)),0,VLOOKUP(S68,Paramètres!$B$3:$C$56,2,FALSE)*Paramètres!$K$10),IF(OR(S68="",OR($D68="",$D68="NL",$D68="HORS LIGUE")),0,VLOOKUP(IF(OR(S68="",OR($D68="",$D68="NL",$D68="HORS LIGUE")),"",COUNTIFS($D$5:$D$72,"&lt;&gt;"&amp;"",$D$5:$D$72,"&lt;&gt;"&amp;"NL",$D$5:$D$72,"&lt;&gt;"&amp;"HORS LIGUE",S$5:S$72,"&lt;"&amp;S68)+1),Paramètres!$B$3:$C$56,2,FALSE)*Paramètres!$K$10))</f>
        <v>0</v>
      </c>
      <c r="U68" s="46"/>
      <c r="V68" s="2">
        <f>IF(U$2="Bike &amp; Run",IF(ISNA(VLOOKUP(U68,Paramètres!$B$3:$C$56,2,FALSE)),0,VLOOKUP(U68,Paramètres!$B$3:$C$56,2,FALSE)*Paramètres!$K$11),IF(OR(U68="",OR($D68="",$D68="NL",$D68="HORS LIGUE")),0,VLOOKUP(IF(OR(U68="",OR($D68="",$D68="NL",$D68="HORS LIGUE")),"",COUNTIFS($D$5:$D$72,"&lt;&gt;"&amp;"",$D$5:$D$72,"&lt;&gt;"&amp;"NL",$D$5:$D$72,"&lt;&gt;"&amp;"HORS LIGUE",U$5:U$72,"&lt;"&amp;U68)+1),Paramètres!$B$3:$C$56,2,FALSE)*Paramètres!$K$11))</f>
        <v>0</v>
      </c>
      <c r="W68" s="46"/>
      <c r="X68" s="2">
        <f>IF(W$2="Bike &amp; Run",IF(ISNA(VLOOKUP(W68,Paramètres!$B$3:$C$56,2,FALSE)),0,VLOOKUP(W68,Paramètres!$B$3:$C$56,2,FALSE)*Paramètres!$K$12),IF(OR(W68="",OR($D68="",$D68="NL",$D68="HORS LIGUE")),0,VLOOKUP(IF(OR(W68="",OR($D68="",$D68="NL",$D68="HORS LIGUE")),"",COUNTIFS($D$5:$D$72,"&lt;&gt;"&amp;"",$D$5:$D$72,"&lt;&gt;"&amp;"NL",$D$5:$D$72,"&lt;&gt;"&amp;"HORS LIGUE",W$5:W$72,"&lt;"&amp;W68)+1),Paramètres!$B$3:$C$56,2,FALSE)*Paramètres!$K$12))</f>
        <v>0</v>
      </c>
      <c r="Y68" s="46"/>
      <c r="Z68" s="2">
        <f>IF(Y$2="Bike &amp; Run",IF(ISNA(VLOOKUP(Y68,Paramètres!$B$3:$C$56,2,FALSE)),0,VLOOKUP(Y68,Paramètres!$B$3:$C$56,2,FALSE)*Paramètres!$K$13),IF(OR(Y68="",OR($D68="",$D68="NL",$D68="HORS LIGUE")),0,VLOOKUP(IF(OR(Y68="",OR($D68="",$D68="NL",$D68="HORS LIGUE")),"",COUNTIFS($D$5:$D$72,"&lt;&gt;"&amp;"",$D$5:$D$72,"&lt;&gt;"&amp;"NL",$D$5:$D$72,"&lt;&gt;"&amp;"HORS LIGUE",Y$5:Y$72,"&lt;"&amp;Y68)+1),Paramètres!$B$3:$C$56,2,FALSE)*Paramètres!$K$13))</f>
        <v>0</v>
      </c>
      <c r="AA68" s="46"/>
      <c r="AB68" s="2">
        <f>IF(AA$2="Bike &amp; Run",IF(ISNA(VLOOKUP(AA68,Paramètres!$B$3:$C$56,2,FALSE)),0,VLOOKUP(AA68,Paramètres!$B$3:$C$56,2,FALSE)*Paramètres!$K$14),IF(OR(AA68="",OR($D68="",$D68="NL",$D68="HORS LIGUE")),0,VLOOKUP(IF(OR(AA68="",OR($D68="",$D68="NL",$D68="HORS LIGUE")),"",COUNTIFS($D$5:$D$72,"&lt;&gt;"&amp;"",$D$5:$D$72,"&lt;&gt;"&amp;"NL",$D$5:$D$72,"&lt;&gt;"&amp;"HORS LIGUE",AA$5:AA$72,"&lt;"&amp;AA68)+1),Paramètres!$B$3:$C$56,2,FALSE)*Paramètres!$K$14))</f>
        <v>0</v>
      </c>
      <c r="AC68" s="46"/>
      <c r="AD68" s="2">
        <f>IF(AC$2="Bike &amp; Run",IF(ISNA(VLOOKUP(AC68,Paramètres!$B$3:$C$56,2,FALSE)),0,VLOOKUP(AC68,Paramètres!$B$3:$C$56,2,FALSE)*Paramètres!$K$15),IF(OR(AC68="",OR($D68="",$D68="NL",$D68="HORS LIGUE")),0,VLOOKUP(IF(OR(AC68="",OR($D68="",$D68="NL",$D68="HORS LIGUE")),"",COUNTIFS($D$5:$D$72,"&lt;&gt;"&amp;"",$D$5:$D$72,"&lt;&gt;"&amp;"NL",$D$5:$D$72,"&lt;&gt;"&amp;"HORS LIGUE",AC$5:AC$72,"&lt;"&amp;AC68)+1),Paramètres!$B$3:$C$56,2,FALSE)*Paramètres!$K$15))</f>
        <v>0</v>
      </c>
      <c r="AE68" s="46"/>
      <c r="AF68" s="2">
        <f>IF(AE$2="Bike &amp; Run",IF(ISNA(VLOOKUP(AE68,Paramètres!$B$3:$C$56,2,FALSE)),0,VLOOKUP(AE68,Paramètres!$B$3:$C$56,2,FALSE)*Paramètres!$K$16),IF(OR(AE68="",OR($D68="",$D68="NL",$D68="HORS LIGUE")),0,VLOOKUP(IF(OR(AE68="",OR($D68="",$D68="NL",$D68="HORS LIGUE")),"",COUNTIFS($D$5:$D$72,"&lt;&gt;"&amp;"",$D$5:$D$72,"&lt;&gt;"&amp;"NL",$D$5:$D$72,"&lt;&gt;"&amp;"HORS LIGUE",AE$5:AE$72,"&lt;"&amp;AE68)+1),Paramètres!$B$3:$C$56,2,FALSE)*Paramètres!$K$16))</f>
        <v>0</v>
      </c>
      <c r="AG68" s="46"/>
      <c r="AH68" s="2">
        <f>IF(AG$2="Bike &amp; Run",IF(ISNA(VLOOKUP(AG68,Paramètres!$B$3:$C$56,2,FALSE)),0,VLOOKUP(AG68,Paramètres!$B$3:$C$56,2,FALSE)*Paramètres!$K$17),IF(OR(AG68="",OR($D68="",$D68="NL",$D68="HORS LIGUE")),0,VLOOKUP(IF(OR(AG68="",OR($D68="",$D68="NL",$D68="HORS LIGUE")),"",COUNTIFS($D$5:$D$72,"&lt;&gt;"&amp;"",$D$5:$D$72,"&lt;&gt;"&amp;"NL",$D$5:$D$72,"&lt;&gt;"&amp;"HORS LIGUE",AG$5:AG$72,"&lt;"&amp;AG68)+1),Paramètres!$B$3:$C$56,2,FALSE)*Paramètres!$K$17))</f>
        <v>0</v>
      </c>
      <c r="AI68" s="40">
        <f t="shared" si="53"/>
        <v>0</v>
      </c>
      <c r="AJ68" s="3" t="str">
        <f t="shared" si="54"/>
        <v/>
      </c>
      <c r="AK68" s="5">
        <f t="shared" si="55"/>
        <v>0</v>
      </c>
      <c r="AL68" s="41">
        <f t="shared" si="56"/>
        <v>0</v>
      </c>
      <c r="AM68" s="33" t="str">
        <f t="shared" si="57"/>
        <v/>
      </c>
      <c r="AO68" s="22">
        <f t="shared" si="58"/>
        <v>0</v>
      </c>
      <c r="AP68">
        <f t="shared" si="59"/>
        <v>0</v>
      </c>
      <c r="AQ68">
        <f t="shared" si="60"/>
        <v>0</v>
      </c>
      <c r="AR68">
        <f t="shared" si="61"/>
        <v>0</v>
      </c>
      <c r="AS68">
        <f t="shared" si="62"/>
        <v>0</v>
      </c>
      <c r="AT68">
        <f t="shared" si="63"/>
        <v>0</v>
      </c>
      <c r="AU68">
        <f t="shared" si="64"/>
        <v>0</v>
      </c>
      <c r="AV68">
        <f t="shared" si="65"/>
        <v>0</v>
      </c>
      <c r="AW68">
        <f t="shared" si="66"/>
        <v>0</v>
      </c>
      <c r="AX68">
        <f t="shared" si="67"/>
        <v>0</v>
      </c>
      <c r="AY68">
        <f t="shared" si="68"/>
        <v>0</v>
      </c>
      <c r="AZ68">
        <f t="shared" si="69"/>
        <v>0</v>
      </c>
      <c r="BA68">
        <f t="shared" si="70"/>
        <v>0</v>
      </c>
      <c r="BB68">
        <f t="shared" si="71"/>
        <v>0</v>
      </c>
      <c r="BC68">
        <f t="shared" si="72"/>
        <v>0</v>
      </c>
      <c r="BD68">
        <f t="shared" si="73"/>
        <v>0</v>
      </c>
      <c r="BE68" s="22">
        <f t="shared" ref="BE68:BR68" si="105">BD68+LARGE($AO68:$BC68,BE$4)</f>
        <v>0</v>
      </c>
      <c r="BF68" s="22">
        <f t="shared" si="105"/>
        <v>0</v>
      </c>
      <c r="BG68" s="22">
        <f t="shared" si="105"/>
        <v>0</v>
      </c>
      <c r="BH68" s="22">
        <f t="shared" si="105"/>
        <v>0</v>
      </c>
      <c r="BI68" s="22">
        <f t="shared" si="105"/>
        <v>0</v>
      </c>
      <c r="BJ68" s="22">
        <f t="shared" si="105"/>
        <v>0</v>
      </c>
      <c r="BK68" s="22">
        <f t="shared" si="105"/>
        <v>0</v>
      </c>
      <c r="BL68" s="22">
        <f t="shared" si="105"/>
        <v>0</v>
      </c>
      <c r="BM68" s="22">
        <f t="shared" si="105"/>
        <v>0</v>
      </c>
      <c r="BN68" s="22">
        <f t="shared" si="105"/>
        <v>0</v>
      </c>
      <c r="BO68" s="22">
        <f t="shared" si="105"/>
        <v>0</v>
      </c>
      <c r="BP68" s="22">
        <f t="shared" si="105"/>
        <v>0</v>
      </c>
      <c r="BQ68" s="22">
        <f t="shared" si="105"/>
        <v>0</v>
      </c>
      <c r="BR68" s="22">
        <f t="shared" si="105"/>
        <v>0</v>
      </c>
    </row>
    <row r="69" spans="1:70" ht="16.5">
      <c r="A69" s="14"/>
      <c r="B69" s="61" t="str">
        <f>IF(ISNA(VLOOKUP(A69,'Licenciés Jeunes 2023'!A:C,3,0)),"",VLOOKUP(A69,'Licenciés Jeunes 2023'!A:C,3,0))</f>
        <v/>
      </c>
      <c r="C69" s="32" t="str">
        <f>IF(ISNA(VLOOKUP(A69,'Licenciés Jeunes 2023'!A:C,2,0)),"",VLOOKUP(A69,'Licenciés Jeunes 2023'!A:C,2,0))</f>
        <v/>
      </c>
      <c r="D69" s="32" t="str">
        <f>IF(ISNA(VLOOKUP(A69,'Licenciés Jeunes 2023'!A:F,6,0)),"",VLOOKUP(A69,'Licenciés Jeunes 2023'!A:F,6,0))</f>
        <v/>
      </c>
      <c r="E69" s="6"/>
      <c r="F69" s="2">
        <f>IF(E$2="Bike &amp; Run",IF(ISNA(VLOOKUP(E69,Paramètres!$B$3:$C$56,2,FALSE)),0,VLOOKUP(E69,Paramètres!$B$3:$C$56,2,FALSE)*Paramètres!$K$3),IF(OR(E69="",OR($D69="",$D69="NL",$D69="HORS LIGUE")),0,VLOOKUP(IF(OR(E69="",OR($D69="",$D69="NL",$D69="HORS LIGUE")),"",COUNTIFS($D$5:$D$72,"&lt;&gt;"&amp;"",$D$5:$D$72,"&lt;&gt;"&amp;"NL",$D$5:$D$72,"&lt;&gt;"&amp;"HORS LIGUE",E$5:E$72,"&lt;"&amp;E69)+1),Paramètres!$B$3:$C$56,2,FALSE)*Paramètres!$K$3))</f>
        <v>0</v>
      </c>
      <c r="G69" s="4"/>
      <c r="H69" s="2">
        <f>IF(G$2="Bike &amp; Run",IF(ISNA(VLOOKUP(G69,Paramètres!$B$3:$C$56,2,FALSE)),0,VLOOKUP(G69,Paramètres!$B$3:$C$56,2,FALSE)*Paramètres!$K$4),IF(OR(G69="",OR($D69="",$D69="NL",$D69="HORS LIGUE")),0,VLOOKUP(IF(OR(G69="",OR($D69="",$D69="NL",$D69="HORS LIGUE")),"",COUNTIFS($D$5:$D$72,"&lt;&gt;"&amp;"",$D$5:$D$72,"&lt;&gt;"&amp;"NL",$D$5:$D$72,"&lt;&gt;"&amp;"HORS LIGUE",G$5:G$72,"&lt;"&amp;G69)+1),Paramètres!$B$3:$C$56,2,FALSE)*Paramètres!$K$4))</f>
        <v>0</v>
      </c>
      <c r="I69" s="36"/>
      <c r="J69" s="2">
        <f>IF(I$2="Bike &amp; Run",IF(ISNA(VLOOKUP(I69,Paramètres!$B$3:$C$56,2,FALSE)),0,VLOOKUP(I69,Paramètres!$B$3:$C$56,2,FALSE)*Paramètres!$K$5),IF(OR(I69="",OR($D69="",$D69="NL",$D69="HORS LIGUE")),0,VLOOKUP(IF(OR(I69="",OR($D69="",$D69="NL",$D69="HORS LIGUE")),"",COUNTIFS($D$5:$D$72,"&lt;&gt;"&amp;"",$D$5:$D$72,"&lt;&gt;"&amp;"NL",$D$5:$D$72,"&lt;&gt;"&amp;"HORS LIGUE",I$5:I$72,"&lt;"&amp;I69)+1),Paramètres!$B$3:$C$56,2,FALSE)*Paramètres!$K$5))</f>
        <v>0</v>
      </c>
      <c r="K69" s="4"/>
      <c r="L69" s="2">
        <f>IF(K$2="Bike &amp; Run",IF(ISNA(VLOOKUP(K69,Paramètres!$B$3:$C$56,2,FALSE)),0,VLOOKUP(K69,Paramètres!$B$3:$C$56,2,FALSE)*Paramètres!$K$6),IF(OR(K69="",OR($D69="",$D69="NL",$D69="HORS LIGUE")),0,VLOOKUP(IF(OR(K69="",OR($D69="",$D69="NL",$D69="HORS LIGUE")),"",COUNTIFS($D$5:$D$72,"&lt;&gt;"&amp;"",$D$5:$D$72,"&lt;&gt;"&amp;"NL",$D$5:$D$72,"&lt;&gt;"&amp;"HORS LIGUE",K$5:K$72,"&lt;"&amp;K69)+1),Paramètres!$B$3:$C$56,2,FALSE)*Paramètres!$K$6))</f>
        <v>0</v>
      </c>
      <c r="M69" s="4"/>
      <c r="N69" s="2">
        <f>IF(M$2="Bike &amp; Run",IF(ISNA(VLOOKUP(M69,Paramètres!$B$3:$C$56,2,FALSE)),0,VLOOKUP(M69,Paramètres!$B$3:$C$56,2,FALSE)*Paramètres!$K$7),IF(OR(M69="",OR($D69="",$D69="NL",$D69="HORS LIGUE")),0,VLOOKUP(IF(OR(M69="",OR($D69="",$D69="NL",$D69="HORS LIGUE")),"",COUNTIFS($D$5:$D$72,"&lt;&gt;"&amp;"",$D$5:$D$72,"&lt;&gt;"&amp;"NL",$D$5:$D$72,"&lt;&gt;"&amp;"HORS LIGUE",M$5:M$72,"&lt;"&amp;M69)+1),Paramètres!$B$3:$C$56,2,FALSE)*Paramètres!$K$7))</f>
        <v>0</v>
      </c>
      <c r="O69" s="46"/>
      <c r="P69" s="2">
        <f>IF(O$2="Bike &amp; Run",IF(ISNA(VLOOKUP(O69,Paramètres!$B$3:$C$56,2,FALSE)),0,VLOOKUP(O69,Paramètres!$B$3:$C$56,2,FALSE)*Paramètres!$K$8),IF(OR(O69="",OR($D69="",$D69="NL",$D69="HORS LIGUE")),0,VLOOKUP(IF(OR(O69="",OR($D69="",$D69="NL",$D69="HORS LIGUE")),"",COUNTIFS($D$5:$D$72,"&lt;&gt;"&amp;"",$D$5:$D$72,"&lt;&gt;"&amp;"NL",$D$5:$D$72,"&lt;&gt;"&amp;"HORS LIGUE",O$5:O$72,"&lt;"&amp;O69)+1),Paramètres!$B$3:$C$56,2,FALSE)*Paramètres!$K$8))</f>
        <v>0</v>
      </c>
      <c r="Q69" s="46"/>
      <c r="R69" s="2">
        <f>IF(Q$2="Bike &amp; Run",IF(ISNA(VLOOKUP(Q69,Paramètres!$B$3:$C$56,2,FALSE)),0,VLOOKUP(Q69,Paramètres!$B$3:$C$56,2,FALSE)*Paramètres!$K$9),IF(OR(Q69="",OR($D69="",$D69="NL",$D69="HORS LIGUE")),0,VLOOKUP(IF(OR(Q69="",OR($D69="",$D69="NL",$D69="HORS LIGUE")),"",COUNTIFS($D$5:$D$72,"&lt;&gt;"&amp;"",$D$5:$D$72,"&lt;&gt;"&amp;"NL",$D$5:$D$72,"&lt;&gt;"&amp;"HORS LIGUE",Q$5:Q$72,"&lt;"&amp;Q69)+1),Paramètres!$B$3:$C$56,2,FALSE)*Paramètres!$K$9))</f>
        <v>0</v>
      </c>
      <c r="S69" s="46"/>
      <c r="T69" s="2">
        <f>IF(S$2="Bike &amp; Run",IF(ISNA(VLOOKUP(S69,Paramètres!$B$3:$C$56,2,FALSE)),0,VLOOKUP(S69,Paramètres!$B$3:$C$56,2,FALSE)*Paramètres!$K$10),IF(OR(S69="",OR($D69="",$D69="NL",$D69="HORS LIGUE")),0,VLOOKUP(IF(OR(S69="",OR($D69="",$D69="NL",$D69="HORS LIGUE")),"",COUNTIFS($D$5:$D$72,"&lt;&gt;"&amp;"",$D$5:$D$72,"&lt;&gt;"&amp;"NL",$D$5:$D$72,"&lt;&gt;"&amp;"HORS LIGUE",S$5:S$72,"&lt;"&amp;S69)+1),Paramètres!$B$3:$C$56,2,FALSE)*Paramètres!$K$10))</f>
        <v>0</v>
      </c>
      <c r="U69" s="46"/>
      <c r="V69" s="2">
        <f>IF(U$2="Bike &amp; Run",IF(ISNA(VLOOKUP(U69,Paramètres!$B$3:$C$56,2,FALSE)),0,VLOOKUP(U69,Paramètres!$B$3:$C$56,2,FALSE)*Paramètres!$K$11),IF(OR(U69="",OR($D69="",$D69="NL",$D69="HORS LIGUE")),0,VLOOKUP(IF(OR(U69="",OR($D69="",$D69="NL",$D69="HORS LIGUE")),"",COUNTIFS($D$5:$D$72,"&lt;&gt;"&amp;"",$D$5:$D$72,"&lt;&gt;"&amp;"NL",$D$5:$D$72,"&lt;&gt;"&amp;"HORS LIGUE",U$5:U$72,"&lt;"&amp;U69)+1),Paramètres!$B$3:$C$56,2,FALSE)*Paramètres!$K$11))</f>
        <v>0</v>
      </c>
      <c r="W69" s="46"/>
      <c r="X69" s="2">
        <f>IF(W$2="Bike &amp; Run",IF(ISNA(VLOOKUP(W69,Paramètres!$B$3:$C$56,2,FALSE)),0,VLOOKUP(W69,Paramètres!$B$3:$C$56,2,FALSE)*Paramètres!$K$12),IF(OR(W69="",OR($D69="",$D69="NL",$D69="HORS LIGUE")),0,VLOOKUP(IF(OR(W69="",OR($D69="",$D69="NL",$D69="HORS LIGUE")),"",COUNTIFS($D$5:$D$72,"&lt;&gt;"&amp;"",$D$5:$D$72,"&lt;&gt;"&amp;"NL",$D$5:$D$72,"&lt;&gt;"&amp;"HORS LIGUE",W$5:W$72,"&lt;"&amp;W69)+1),Paramètres!$B$3:$C$56,2,FALSE)*Paramètres!$K$12))</f>
        <v>0</v>
      </c>
      <c r="Y69" s="46"/>
      <c r="Z69" s="2">
        <f>IF(Y$2="Bike &amp; Run",IF(ISNA(VLOOKUP(Y69,Paramètres!$B$3:$C$56,2,FALSE)),0,VLOOKUP(Y69,Paramètres!$B$3:$C$56,2,FALSE)*Paramètres!$K$13),IF(OR(Y69="",OR($D69="",$D69="NL",$D69="HORS LIGUE")),0,VLOOKUP(IF(OR(Y69="",OR($D69="",$D69="NL",$D69="HORS LIGUE")),"",COUNTIFS($D$5:$D$72,"&lt;&gt;"&amp;"",$D$5:$D$72,"&lt;&gt;"&amp;"NL",$D$5:$D$72,"&lt;&gt;"&amp;"HORS LIGUE",Y$5:Y$72,"&lt;"&amp;Y69)+1),Paramètres!$B$3:$C$56,2,FALSE)*Paramètres!$K$13))</f>
        <v>0</v>
      </c>
      <c r="AA69" s="46"/>
      <c r="AB69" s="2">
        <f>IF(AA$2="Bike &amp; Run",IF(ISNA(VLOOKUP(AA69,Paramètres!$B$3:$C$56,2,FALSE)),0,VLOOKUP(AA69,Paramètres!$B$3:$C$56,2,FALSE)*Paramètres!$K$14),IF(OR(AA69="",OR($D69="",$D69="NL",$D69="HORS LIGUE")),0,VLOOKUP(IF(OR(AA69="",OR($D69="",$D69="NL",$D69="HORS LIGUE")),"",COUNTIFS($D$5:$D$72,"&lt;&gt;"&amp;"",$D$5:$D$72,"&lt;&gt;"&amp;"NL",$D$5:$D$72,"&lt;&gt;"&amp;"HORS LIGUE",AA$5:AA$72,"&lt;"&amp;AA69)+1),Paramètres!$B$3:$C$56,2,FALSE)*Paramètres!$K$14))</f>
        <v>0</v>
      </c>
      <c r="AC69" s="46"/>
      <c r="AD69" s="2">
        <f>IF(AC$2="Bike &amp; Run",IF(ISNA(VLOOKUP(AC69,Paramètres!$B$3:$C$56,2,FALSE)),0,VLOOKUP(AC69,Paramètres!$B$3:$C$56,2,FALSE)*Paramètres!$K$15),IF(OR(AC69="",OR($D69="",$D69="NL",$D69="HORS LIGUE")),0,VLOOKUP(IF(OR(AC69="",OR($D69="",$D69="NL",$D69="HORS LIGUE")),"",COUNTIFS($D$5:$D$72,"&lt;&gt;"&amp;"",$D$5:$D$72,"&lt;&gt;"&amp;"NL",$D$5:$D$72,"&lt;&gt;"&amp;"HORS LIGUE",AC$5:AC$72,"&lt;"&amp;AC69)+1),Paramètres!$B$3:$C$56,2,FALSE)*Paramètres!$K$15))</f>
        <v>0</v>
      </c>
      <c r="AE69" s="46"/>
      <c r="AF69" s="2">
        <f>IF(AE$2="Bike &amp; Run",IF(ISNA(VLOOKUP(AE69,Paramètres!$B$3:$C$56,2,FALSE)),0,VLOOKUP(AE69,Paramètres!$B$3:$C$56,2,FALSE)*Paramètres!$K$16),IF(OR(AE69="",OR($D69="",$D69="NL",$D69="HORS LIGUE")),0,VLOOKUP(IF(OR(AE69="",OR($D69="",$D69="NL",$D69="HORS LIGUE")),"",COUNTIFS($D$5:$D$72,"&lt;&gt;"&amp;"",$D$5:$D$72,"&lt;&gt;"&amp;"NL",$D$5:$D$72,"&lt;&gt;"&amp;"HORS LIGUE",AE$5:AE$72,"&lt;"&amp;AE69)+1),Paramètres!$B$3:$C$56,2,FALSE)*Paramètres!$K$16))</f>
        <v>0</v>
      </c>
      <c r="AG69" s="46"/>
      <c r="AH69" s="2">
        <f>IF(AG$2="Bike &amp; Run",IF(ISNA(VLOOKUP(AG69,Paramètres!$B$3:$C$56,2,FALSE)),0,VLOOKUP(AG69,Paramètres!$B$3:$C$56,2,FALSE)*Paramètres!$K$17),IF(OR(AG69="",OR($D69="",$D69="NL",$D69="HORS LIGUE")),0,VLOOKUP(IF(OR(AG69="",OR($D69="",$D69="NL",$D69="HORS LIGUE")),"",COUNTIFS($D$5:$D$72,"&lt;&gt;"&amp;"",$D$5:$D$72,"&lt;&gt;"&amp;"NL",$D$5:$D$72,"&lt;&gt;"&amp;"HORS LIGUE",AG$5:AG$72,"&lt;"&amp;AG69)+1),Paramètres!$B$3:$C$56,2,FALSE)*Paramètres!$K$17))</f>
        <v>0</v>
      </c>
      <c r="AI69" s="40">
        <f t="shared" ref="AI69:AI100" si="106">F69+H69+J69+L69+N69+P69+R69+T69+V69+X69+Z69+AB69+AD69+AF69+AH69</f>
        <v>0</v>
      </c>
      <c r="AJ69" s="3" t="str">
        <f t="shared" ref="AJ69:AJ100" si="107">IF(AI69&lt;&gt;0,RANK(AI69,$AI$5:$AI$72),"")</f>
        <v/>
      </c>
      <c r="AK69" s="5">
        <f t="shared" ref="AK69:AK100" si="108">COUNTA(E69,G69,I69,K69,M69,O69,Q69,S69,U69,W69,Y69,AA69,AC69,AE69,AG69)</f>
        <v>0</v>
      </c>
      <c r="AL69" s="41">
        <f t="shared" ref="AL69:AL100" si="109">HLOOKUP($AL$2,$BD$4:$BR$72,ROW(A69)-3,FALSE)</f>
        <v>0</v>
      </c>
      <c r="AM69" s="33" t="str">
        <f t="shared" ref="AM69:AM100" si="110">IF(AL69&lt;&gt;0,RANK(AL69,$AL$5:$AL$72),"")</f>
        <v/>
      </c>
      <c r="AO69" s="22">
        <f t="shared" si="58"/>
        <v>0</v>
      </c>
      <c r="AP69">
        <f t="shared" si="59"/>
        <v>0</v>
      </c>
      <c r="AQ69">
        <f t="shared" si="60"/>
        <v>0</v>
      </c>
      <c r="AR69">
        <f t="shared" si="61"/>
        <v>0</v>
      </c>
      <c r="AS69">
        <f t="shared" si="62"/>
        <v>0</v>
      </c>
      <c r="AT69">
        <f t="shared" si="63"/>
        <v>0</v>
      </c>
      <c r="AU69">
        <f t="shared" si="64"/>
        <v>0</v>
      </c>
      <c r="AV69">
        <f t="shared" si="65"/>
        <v>0</v>
      </c>
      <c r="AW69">
        <f t="shared" si="66"/>
        <v>0</v>
      </c>
      <c r="AX69">
        <f t="shared" si="67"/>
        <v>0</v>
      </c>
      <c r="AY69">
        <f t="shared" si="68"/>
        <v>0</v>
      </c>
      <c r="AZ69">
        <f t="shared" si="69"/>
        <v>0</v>
      </c>
      <c r="BA69">
        <f t="shared" si="70"/>
        <v>0</v>
      </c>
      <c r="BB69">
        <f t="shared" si="71"/>
        <v>0</v>
      </c>
      <c r="BC69">
        <f t="shared" si="72"/>
        <v>0</v>
      </c>
      <c r="BD69">
        <f t="shared" si="73"/>
        <v>0</v>
      </c>
      <c r="BE69" s="22">
        <f t="shared" ref="BE69:BR69" si="111">BD69+LARGE($AO69:$BC69,BE$4)</f>
        <v>0</v>
      </c>
      <c r="BF69" s="22">
        <f t="shared" si="111"/>
        <v>0</v>
      </c>
      <c r="BG69" s="22">
        <f t="shared" si="111"/>
        <v>0</v>
      </c>
      <c r="BH69" s="22">
        <f t="shared" si="111"/>
        <v>0</v>
      </c>
      <c r="BI69" s="22">
        <f t="shared" si="111"/>
        <v>0</v>
      </c>
      <c r="BJ69" s="22">
        <f t="shared" si="111"/>
        <v>0</v>
      </c>
      <c r="BK69" s="22">
        <f t="shared" si="111"/>
        <v>0</v>
      </c>
      <c r="BL69" s="22">
        <f t="shared" si="111"/>
        <v>0</v>
      </c>
      <c r="BM69" s="22">
        <f t="shared" si="111"/>
        <v>0</v>
      </c>
      <c r="BN69" s="22">
        <f t="shared" si="111"/>
        <v>0</v>
      </c>
      <c r="BO69" s="22">
        <f t="shared" si="111"/>
        <v>0</v>
      </c>
      <c r="BP69" s="22">
        <f t="shared" si="111"/>
        <v>0</v>
      </c>
      <c r="BQ69" s="22">
        <f t="shared" si="111"/>
        <v>0</v>
      </c>
      <c r="BR69" s="22">
        <f t="shared" si="111"/>
        <v>0</v>
      </c>
    </row>
    <row r="70" spans="1:70" ht="16.5">
      <c r="A70" s="14"/>
      <c r="B70" s="61" t="str">
        <f>IF(ISNA(VLOOKUP(A70,'Licenciés Jeunes 2023'!A:C,3,0)),"",VLOOKUP(A70,'Licenciés Jeunes 2023'!A:C,3,0))</f>
        <v/>
      </c>
      <c r="C70" s="32" t="str">
        <f>IF(ISNA(VLOOKUP(A70,'Licenciés Jeunes 2023'!A:C,2,0)),"",VLOOKUP(A70,'Licenciés Jeunes 2023'!A:C,2,0))</f>
        <v/>
      </c>
      <c r="D70" s="32" t="str">
        <f>IF(ISNA(VLOOKUP(A70,'Licenciés Jeunes 2023'!A:F,6,0)),"",VLOOKUP(A70,'Licenciés Jeunes 2023'!A:F,6,0))</f>
        <v/>
      </c>
      <c r="E70" s="6"/>
      <c r="F70" s="2">
        <f>IF(E$2="Bike &amp; Run",IF(ISNA(VLOOKUP(E70,Paramètres!$B$3:$C$56,2,FALSE)),0,VLOOKUP(E70,Paramètres!$B$3:$C$56,2,FALSE)*Paramètres!$K$3),IF(OR(E70="",OR($D70="",$D70="NL",$D70="HORS LIGUE")),0,VLOOKUP(IF(OR(E70="",OR($D70="",$D70="NL",$D70="HORS LIGUE")),"",COUNTIFS($D$5:$D$72,"&lt;&gt;"&amp;"",$D$5:$D$72,"&lt;&gt;"&amp;"NL",$D$5:$D$72,"&lt;&gt;"&amp;"HORS LIGUE",E$5:E$72,"&lt;"&amp;E70)+1),Paramètres!$B$3:$C$56,2,FALSE)*Paramètres!$K$3))</f>
        <v>0</v>
      </c>
      <c r="G70" s="4"/>
      <c r="H70" s="2">
        <f>IF(G$2="Bike &amp; Run",IF(ISNA(VLOOKUP(G70,Paramètres!$B$3:$C$56,2,FALSE)),0,VLOOKUP(G70,Paramètres!$B$3:$C$56,2,FALSE)*Paramètres!$K$4),IF(OR(G70="",OR($D70="",$D70="NL",$D70="HORS LIGUE")),0,VLOOKUP(IF(OR(G70="",OR($D70="",$D70="NL",$D70="HORS LIGUE")),"",COUNTIFS($D$5:$D$72,"&lt;&gt;"&amp;"",$D$5:$D$72,"&lt;&gt;"&amp;"NL",$D$5:$D$72,"&lt;&gt;"&amp;"HORS LIGUE",G$5:G$72,"&lt;"&amp;G70)+1),Paramètres!$B$3:$C$56,2,FALSE)*Paramètres!$K$4))</f>
        <v>0</v>
      </c>
      <c r="I70" s="36"/>
      <c r="J70" s="2">
        <f>IF(I$2="Bike &amp; Run",IF(ISNA(VLOOKUP(I70,Paramètres!$B$3:$C$56,2,FALSE)),0,VLOOKUP(I70,Paramètres!$B$3:$C$56,2,FALSE)*Paramètres!$K$5),IF(OR(I70="",OR($D70="",$D70="NL",$D70="HORS LIGUE")),0,VLOOKUP(IF(OR(I70="",OR($D70="",$D70="NL",$D70="HORS LIGUE")),"",COUNTIFS($D$5:$D$72,"&lt;&gt;"&amp;"",$D$5:$D$72,"&lt;&gt;"&amp;"NL",$D$5:$D$72,"&lt;&gt;"&amp;"HORS LIGUE",I$5:I$72,"&lt;"&amp;I70)+1),Paramètres!$B$3:$C$56,2,FALSE)*Paramètres!$K$5))</f>
        <v>0</v>
      </c>
      <c r="K70" s="4"/>
      <c r="L70" s="2">
        <f>IF(K$2="Bike &amp; Run",IF(ISNA(VLOOKUP(K70,Paramètres!$B$3:$C$56,2,FALSE)),0,VLOOKUP(K70,Paramètres!$B$3:$C$56,2,FALSE)*Paramètres!$K$6),IF(OR(K70="",OR($D70="",$D70="NL",$D70="HORS LIGUE")),0,VLOOKUP(IF(OR(K70="",OR($D70="",$D70="NL",$D70="HORS LIGUE")),"",COUNTIFS($D$5:$D$72,"&lt;&gt;"&amp;"",$D$5:$D$72,"&lt;&gt;"&amp;"NL",$D$5:$D$72,"&lt;&gt;"&amp;"HORS LIGUE",K$5:K$72,"&lt;"&amp;K70)+1),Paramètres!$B$3:$C$56,2,FALSE)*Paramètres!$K$6))</f>
        <v>0</v>
      </c>
      <c r="M70" s="4"/>
      <c r="N70" s="2">
        <f>IF(M$2="Bike &amp; Run",IF(ISNA(VLOOKUP(M70,Paramètres!$B$3:$C$56,2,FALSE)),0,VLOOKUP(M70,Paramètres!$B$3:$C$56,2,FALSE)*Paramètres!$K$7),IF(OR(M70="",OR($D70="",$D70="NL",$D70="HORS LIGUE")),0,VLOOKUP(IF(OR(M70="",OR($D70="",$D70="NL",$D70="HORS LIGUE")),"",COUNTIFS($D$5:$D$72,"&lt;&gt;"&amp;"",$D$5:$D$72,"&lt;&gt;"&amp;"NL",$D$5:$D$72,"&lt;&gt;"&amp;"HORS LIGUE",M$5:M$72,"&lt;"&amp;M70)+1),Paramètres!$B$3:$C$56,2,FALSE)*Paramètres!$K$7))</f>
        <v>0</v>
      </c>
      <c r="O70" s="46"/>
      <c r="P70" s="2">
        <f>IF(O$2="Bike &amp; Run",IF(ISNA(VLOOKUP(O70,Paramètres!$B$3:$C$56,2,FALSE)),0,VLOOKUP(O70,Paramètres!$B$3:$C$56,2,FALSE)*Paramètres!$K$8),IF(OR(O70="",OR($D70="",$D70="NL",$D70="HORS LIGUE")),0,VLOOKUP(IF(OR(O70="",OR($D70="",$D70="NL",$D70="HORS LIGUE")),"",COUNTIFS($D$5:$D$72,"&lt;&gt;"&amp;"",$D$5:$D$72,"&lt;&gt;"&amp;"NL",$D$5:$D$72,"&lt;&gt;"&amp;"HORS LIGUE",O$5:O$72,"&lt;"&amp;O70)+1),Paramètres!$B$3:$C$56,2,FALSE)*Paramètres!$K$8))</f>
        <v>0</v>
      </c>
      <c r="Q70" s="46"/>
      <c r="R70" s="2">
        <f>IF(Q$2="Bike &amp; Run",IF(ISNA(VLOOKUP(Q70,Paramètres!$B$3:$C$56,2,FALSE)),0,VLOOKUP(Q70,Paramètres!$B$3:$C$56,2,FALSE)*Paramètres!$K$9),IF(OR(Q70="",OR($D70="",$D70="NL",$D70="HORS LIGUE")),0,VLOOKUP(IF(OR(Q70="",OR($D70="",$D70="NL",$D70="HORS LIGUE")),"",COUNTIFS($D$5:$D$72,"&lt;&gt;"&amp;"",$D$5:$D$72,"&lt;&gt;"&amp;"NL",$D$5:$D$72,"&lt;&gt;"&amp;"HORS LIGUE",Q$5:Q$72,"&lt;"&amp;Q70)+1),Paramètres!$B$3:$C$56,2,FALSE)*Paramètres!$K$9))</f>
        <v>0</v>
      </c>
      <c r="S70" s="46"/>
      <c r="T70" s="2">
        <f>IF(S$2="Bike &amp; Run",IF(ISNA(VLOOKUP(S70,Paramètres!$B$3:$C$56,2,FALSE)),0,VLOOKUP(S70,Paramètres!$B$3:$C$56,2,FALSE)*Paramètres!$K$10),IF(OR(S70="",OR($D70="",$D70="NL",$D70="HORS LIGUE")),0,VLOOKUP(IF(OR(S70="",OR($D70="",$D70="NL",$D70="HORS LIGUE")),"",COUNTIFS($D$5:$D$72,"&lt;&gt;"&amp;"",$D$5:$D$72,"&lt;&gt;"&amp;"NL",$D$5:$D$72,"&lt;&gt;"&amp;"HORS LIGUE",S$5:S$72,"&lt;"&amp;S70)+1),Paramètres!$B$3:$C$56,2,FALSE)*Paramètres!$K$10))</f>
        <v>0</v>
      </c>
      <c r="U70" s="46"/>
      <c r="V70" s="2">
        <f>IF(U$2="Bike &amp; Run",IF(ISNA(VLOOKUP(U70,Paramètres!$B$3:$C$56,2,FALSE)),0,VLOOKUP(U70,Paramètres!$B$3:$C$56,2,FALSE)*Paramètres!$K$11),IF(OR(U70="",OR($D70="",$D70="NL",$D70="HORS LIGUE")),0,VLOOKUP(IF(OR(U70="",OR($D70="",$D70="NL",$D70="HORS LIGUE")),"",COUNTIFS($D$5:$D$72,"&lt;&gt;"&amp;"",$D$5:$D$72,"&lt;&gt;"&amp;"NL",$D$5:$D$72,"&lt;&gt;"&amp;"HORS LIGUE",U$5:U$72,"&lt;"&amp;U70)+1),Paramètres!$B$3:$C$56,2,FALSE)*Paramètres!$K$11))</f>
        <v>0</v>
      </c>
      <c r="W70" s="46"/>
      <c r="X70" s="2">
        <f>IF(W$2="Bike &amp; Run",IF(ISNA(VLOOKUP(W70,Paramètres!$B$3:$C$56,2,FALSE)),0,VLOOKUP(W70,Paramètres!$B$3:$C$56,2,FALSE)*Paramètres!$K$12),IF(OR(W70="",OR($D70="",$D70="NL",$D70="HORS LIGUE")),0,VLOOKUP(IF(OR(W70="",OR($D70="",$D70="NL",$D70="HORS LIGUE")),"",COUNTIFS($D$5:$D$72,"&lt;&gt;"&amp;"",$D$5:$D$72,"&lt;&gt;"&amp;"NL",$D$5:$D$72,"&lt;&gt;"&amp;"HORS LIGUE",W$5:W$72,"&lt;"&amp;W70)+1),Paramètres!$B$3:$C$56,2,FALSE)*Paramètres!$K$12))</f>
        <v>0</v>
      </c>
      <c r="Y70" s="46"/>
      <c r="Z70" s="2">
        <f>IF(Y$2="Bike &amp; Run",IF(ISNA(VLOOKUP(Y70,Paramètres!$B$3:$C$56,2,FALSE)),0,VLOOKUP(Y70,Paramètres!$B$3:$C$56,2,FALSE)*Paramètres!$K$13),IF(OR(Y70="",OR($D70="",$D70="NL",$D70="HORS LIGUE")),0,VLOOKUP(IF(OR(Y70="",OR($D70="",$D70="NL",$D70="HORS LIGUE")),"",COUNTIFS($D$5:$D$72,"&lt;&gt;"&amp;"",$D$5:$D$72,"&lt;&gt;"&amp;"NL",$D$5:$D$72,"&lt;&gt;"&amp;"HORS LIGUE",Y$5:Y$72,"&lt;"&amp;Y70)+1),Paramètres!$B$3:$C$56,2,FALSE)*Paramètres!$K$13))</f>
        <v>0</v>
      </c>
      <c r="AA70" s="46"/>
      <c r="AB70" s="2">
        <f>IF(AA$2="Bike &amp; Run",IF(ISNA(VLOOKUP(AA70,Paramètres!$B$3:$C$56,2,FALSE)),0,VLOOKUP(AA70,Paramètres!$B$3:$C$56,2,FALSE)*Paramètres!$K$14),IF(OR(AA70="",OR($D70="",$D70="NL",$D70="HORS LIGUE")),0,VLOOKUP(IF(OR(AA70="",OR($D70="",$D70="NL",$D70="HORS LIGUE")),"",COUNTIFS($D$5:$D$72,"&lt;&gt;"&amp;"",$D$5:$D$72,"&lt;&gt;"&amp;"NL",$D$5:$D$72,"&lt;&gt;"&amp;"HORS LIGUE",AA$5:AA$72,"&lt;"&amp;AA70)+1),Paramètres!$B$3:$C$56,2,FALSE)*Paramètres!$K$14))</f>
        <v>0</v>
      </c>
      <c r="AC70" s="46"/>
      <c r="AD70" s="2">
        <f>IF(AC$2="Bike &amp; Run",IF(ISNA(VLOOKUP(AC70,Paramètres!$B$3:$C$56,2,FALSE)),0,VLOOKUP(AC70,Paramètres!$B$3:$C$56,2,FALSE)*Paramètres!$K$15),IF(OR(AC70="",OR($D70="",$D70="NL",$D70="HORS LIGUE")),0,VLOOKUP(IF(OR(AC70="",OR($D70="",$D70="NL",$D70="HORS LIGUE")),"",COUNTIFS($D$5:$D$72,"&lt;&gt;"&amp;"",$D$5:$D$72,"&lt;&gt;"&amp;"NL",$D$5:$D$72,"&lt;&gt;"&amp;"HORS LIGUE",AC$5:AC$72,"&lt;"&amp;AC70)+1),Paramètres!$B$3:$C$56,2,FALSE)*Paramètres!$K$15))</f>
        <v>0</v>
      </c>
      <c r="AE70" s="46"/>
      <c r="AF70" s="2">
        <f>IF(AE$2="Bike &amp; Run",IF(ISNA(VLOOKUP(AE70,Paramètres!$B$3:$C$56,2,FALSE)),0,VLOOKUP(AE70,Paramètres!$B$3:$C$56,2,FALSE)*Paramètres!$K$16),IF(OR(AE70="",OR($D70="",$D70="NL",$D70="HORS LIGUE")),0,VLOOKUP(IF(OR(AE70="",OR($D70="",$D70="NL",$D70="HORS LIGUE")),"",COUNTIFS($D$5:$D$72,"&lt;&gt;"&amp;"",$D$5:$D$72,"&lt;&gt;"&amp;"NL",$D$5:$D$72,"&lt;&gt;"&amp;"HORS LIGUE",AE$5:AE$72,"&lt;"&amp;AE70)+1),Paramètres!$B$3:$C$56,2,FALSE)*Paramètres!$K$16))</f>
        <v>0</v>
      </c>
      <c r="AG70" s="46"/>
      <c r="AH70" s="2">
        <f>IF(AG$2="Bike &amp; Run",IF(ISNA(VLOOKUP(AG70,Paramètres!$B$3:$C$56,2,FALSE)),0,VLOOKUP(AG70,Paramètres!$B$3:$C$56,2,FALSE)*Paramètres!$K$17),IF(OR(AG70="",OR($D70="",$D70="NL",$D70="HORS LIGUE")),0,VLOOKUP(IF(OR(AG70="",OR($D70="",$D70="NL",$D70="HORS LIGUE")),"",COUNTIFS($D$5:$D$72,"&lt;&gt;"&amp;"",$D$5:$D$72,"&lt;&gt;"&amp;"NL",$D$5:$D$72,"&lt;&gt;"&amp;"HORS LIGUE",AG$5:AG$72,"&lt;"&amp;AG70)+1),Paramètres!$B$3:$C$56,2,FALSE)*Paramètres!$K$17))</f>
        <v>0</v>
      </c>
      <c r="AI70" s="40">
        <f t="shared" si="106"/>
        <v>0</v>
      </c>
      <c r="AJ70" s="3" t="str">
        <f t="shared" si="107"/>
        <v/>
      </c>
      <c r="AK70" s="5">
        <f t="shared" si="108"/>
        <v>0</v>
      </c>
      <c r="AL70" s="41">
        <f t="shared" si="109"/>
        <v>0</v>
      </c>
      <c r="AM70" s="33" t="str">
        <f t="shared" si="110"/>
        <v/>
      </c>
      <c r="AO70" s="22">
        <f t="shared" si="58"/>
        <v>0</v>
      </c>
      <c r="AP70">
        <f t="shared" si="59"/>
        <v>0</v>
      </c>
      <c r="AQ70">
        <f t="shared" si="60"/>
        <v>0</v>
      </c>
      <c r="AR70">
        <f t="shared" si="61"/>
        <v>0</v>
      </c>
      <c r="AS70">
        <f t="shared" si="62"/>
        <v>0</v>
      </c>
      <c r="AT70">
        <f t="shared" si="63"/>
        <v>0</v>
      </c>
      <c r="AU70">
        <f t="shared" si="64"/>
        <v>0</v>
      </c>
      <c r="AV70">
        <f t="shared" si="65"/>
        <v>0</v>
      </c>
      <c r="AW70">
        <f t="shared" si="66"/>
        <v>0</v>
      </c>
      <c r="AX70">
        <f t="shared" si="67"/>
        <v>0</v>
      </c>
      <c r="AY70">
        <f t="shared" si="68"/>
        <v>0</v>
      </c>
      <c r="AZ70">
        <f t="shared" si="69"/>
        <v>0</v>
      </c>
      <c r="BA70">
        <f t="shared" si="70"/>
        <v>0</v>
      </c>
      <c r="BB70">
        <f t="shared" si="71"/>
        <v>0</v>
      </c>
      <c r="BC70">
        <f t="shared" si="72"/>
        <v>0</v>
      </c>
      <c r="BD70">
        <f t="shared" si="73"/>
        <v>0</v>
      </c>
      <c r="BE70" s="22">
        <f t="shared" ref="BE70:BR70" si="112">BD70+LARGE($AO70:$BC70,BE$4)</f>
        <v>0</v>
      </c>
      <c r="BF70" s="22">
        <f t="shared" si="112"/>
        <v>0</v>
      </c>
      <c r="BG70" s="22">
        <f t="shared" si="112"/>
        <v>0</v>
      </c>
      <c r="BH70" s="22">
        <f t="shared" si="112"/>
        <v>0</v>
      </c>
      <c r="BI70" s="22">
        <f t="shared" si="112"/>
        <v>0</v>
      </c>
      <c r="BJ70" s="22">
        <f t="shared" si="112"/>
        <v>0</v>
      </c>
      <c r="BK70" s="22">
        <f t="shared" si="112"/>
        <v>0</v>
      </c>
      <c r="BL70" s="22">
        <f t="shared" si="112"/>
        <v>0</v>
      </c>
      <c r="BM70" s="22">
        <f t="shared" si="112"/>
        <v>0</v>
      </c>
      <c r="BN70" s="22">
        <f t="shared" si="112"/>
        <v>0</v>
      </c>
      <c r="BO70" s="22">
        <f t="shared" si="112"/>
        <v>0</v>
      </c>
      <c r="BP70" s="22">
        <f t="shared" si="112"/>
        <v>0</v>
      </c>
      <c r="BQ70" s="22">
        <f t="shared" si="112"/>
        <v>0</v>
      </c>
      <c r="BR70" s="22">
        <f t="shared" si="112"/>
        <v>0</v>
      </c>
    </row>
    <row r="71" spans="1:70" ht="16.5">
      <c r="A71" s="14"/>
      <c r="B71" s="61" t="str">
        <f>IF(ISNA(VLOOKUP(A71,'Licenciés Jeunes 2023'!A:C,3,0)),"",VLOOKUP(A71,'Licenciés Jeunes 2023'!A:C,3,0))</f>
        <v/>
      </c>
      <c r="C71" s="32" t="str">
        <f>IF(ISNA(VLOOKUP(A71,'Licenciés Jeunes 2023'!A:C,2,0)),"",VLOOKUP(A71,'Licenciés Jeunes 2023'!A:C,2,0))</f>
        <v/>
      </c>
      <c r="D71" s="32" t="str">
        <f>IF(ISNA(VLOOKUP(A71,'Licenciés Jeunes 2023'!A:F,6,0)),"",VLOOKUP(A71,'Licenciés Jeunes 2023'!A:F,6,0))</f>
        <v/>
      </c>
      <c r="E71" s="6"/>
      <c r="F71" s="2">
        <f>IF(E$2="Bike &amp; Run",IF(ISNA(VLOOKUP(E71,Paramètres!$B$3:$C$56,2,FALSE)),0,VLOOKUP(E71,Paramètres!$B$3:$C$56,2,FALSE)*Paramètres!$K$3),IF(OR(E71="",OR($D71="",$D71="NL",$D71="HORS LIGUE")),0,VLOOKUP(IF(OR(E71="",OR($D71="",$D71="NL",$D71="HORS LIGUE")),"",COUNTIFS($D$5:$D$72,"&lt;&gt;"&amp;"",$D$5:$D$72,"&lt;&gt;"&amp;"NL",$D$5:$D$72,"&lt;&gt;"&amp;"HORS LIGUE",E$5:E$72,"&lt;"&amp;E71)+1),Paramètres!$B$3:$C$56,2,FALSE)*Paramètres!$K$3))</f>
        <v>0</v>
      </c>
      <c r="G71" s="4"/>
      <c r="H71" s="2">
        <f>IF(G$2="Bike &amp; Run",IF(ISNA(VLOOKUP(G71,Paramètres!$B$3:$C$56,2,FALSE)),0,VLOOKUP(G71,Paramètres!$B$3:$C$56,2,FALSE)*Paramètres!$K$4),IF(OR(G71="",OR($D71="",$D71="NL",$D71="HORS LIGUE")),0,VLOOKUP(IF(OR(G71="",OR($D71="",$D71="NL",$D71="HORS LIGUE")),"",COUNTIFS($D$5:$D$72,"&lt;&gt;"&amp;"",$D$5:$D$72,"&lt;&gt;"&amp;"NL",$D$5:$D$72,"&lt;&gt;"&amp;"HORS LIGUE",G$5:G$72,"&lt;"&amp;G71)+1),Paramètres!$B$3:$C$56,2,FALSE)*Paramètres!$K$4))</f>
        <v>0</v>
      </c>
      <c r="I71" s="36"/>
      <c r="J71" s="2">
        <f>IF(I$2="Bike &amp; Run",IF(ISNA(VLOOKUP(I71,Paramètres!$B$3:$C$56,2,FALSE)),0,VLOOKUP(I71,Paramètres!$B$3:$C$56,2,FALSE)*Paramètres!$K$5),IF(OR(I71="",OR($D71="",$D71="NL",$D71="HORS LIGUE")),0,VLOOKUP(IF(OR(I71="",OR($D71="",$D71="NL",$D71="HORS LIGUE")),"",COUNTIFS($D$5:$D$72,"&lt;&gt;"&amp;"",$D$5:$D$72,"&lt;&gt;"&amp;"NL",$D$5:$D$72,"&lt;&gt;"&amp;"HORS LIGUE",I$5:I$72,"&lt;"&amp;I71)+1),Paramètres!$B$3:$C$56,2,FALSE)*Paramètres!$K$5))</f>
        <v>0</v>
      </c>
      <c r="K71" s="4"/>
      <c r="L71" s="2">
        <f>IF(K$2="Bike &amp; Run",IF(ISNA(VLOOKUP(K71,Paramètres!$B$3:$C$56,2,FALSE)),0,VLOOKUP(K71,Paramètres!$B$3:$C$56,2,FALSE)*Paramètres!$K$6),IF(OR(K71="",OR($D71="",$D71="NL",$D71="HORS LIGUE")),0,VLOOKUP(IF(OR(K71="",OR($D71="",$D71="NL",$D71="HORS LIGUE")),"",COUNTIFS($D$5:$D$72,"&lt;&gt;"&amp;"",$D$5:$D$72,"&lt;&gt;"&amp;"NL",$D$5:$D$72,"&lt;&gt;"&amp;"HORS LIGUE",K$5:K$72,"&lt;"&amp;K71)+1),Paramètres!$B$3:$C$56,2,FALSE)*Paramètres!$K$6))</f>
        <v>0</v>
      </c>
      <c r="M71" s="4"/>
      <c r="N71" s="2">
        <f>IF(M$2="Bike &amp; Run",IF(ISNA(VLOOKUP(M71,Paramètres!$B$3:$C$56,2,FALSE)),0,VLOOKUP(M71,Paramètres!$B$3:$C$56,2,FALSE)*Paramètres!$K$7),IF(OR(M71="",OR($D71="",$D71="NL",$D71="HORS LIGUE")),0,VLOOKUP(IF(OR(M71="",OR($D71="",$D71="NL",$D71="HORS LIGUE")),"",COUNTIFS($D$5:$D$72,"&lt;&gt;"&amp;"",$D$5:$D$72,"&lt;&gt;"&amp;"NL",$D$5:$D$72,"&lt;&gt;"&amp;"HORS LIGUE",M$5:M$72,"&lt;"&amp;M71)+1),Paramètres!$B$3:$C$56,2,FALSE)*Paramètres!$K$7))</f>
        <v>0</v>
      </c>
      <c r="O71" s="46"/>
      <c r="P71" s="2">
        <f>IF(O$2="Bike &amp; Run",IF(ISNA(VLOOKUP(O71,Paramètres!$B$3:$C$56,2,FALSE)),0,VLOOKUP(O71,Paramètres!$B$3:$C$56,2,FALSE)*Paramètres!$K$8),IF(OR(O71="",OR($D71="",$D71="NL",$D71="HORS LIGUE")),0,VLOOKUP(IF(OR(O71="",OR($D71="",$D71="NL",$D71="HORS LIGUE")),"",COUNTIFS($D$5:$D$72,"&lt;&gt;"&amp;"",$D$5:$D$72,"&lt;&gt;"&amp;"NL",$D$5:$D$72,"&lt;&gt;"&amp;"HORS LIGUE",O$5:O$72,"&lt;"&amp;O71)+1),Paramètres!$B$3:$C$56,2,FALSE)*Paramètres!$K$8))</f>
        <v>0</v>
      </c>
      <c r="Q71" s="46"/>
      <c r="R71" s="2">
        <f>IF(Q$2="Bike &amp; Run",IF(ISNA(VLOOKUP(Q71,Paramètres!$B$3:$C$56,2,FALSE)),0,VLOOKUP(Q71,Paramètres!$B$3:$C$56,2,FALSE)*Paramètres!$K$9),IF(OR(Q71="",OR($D71="",$D71="NL",$D71="HORS LIGUE")),0,VLOOKUP(IF(OR(Q71="",OR($D71="",$D71="NL",$D71="HORS LIGUE")),"",COUNTIFS($D$5:$D$72,"&lt;&gt;"&amp;"",$D$5:$D$72,"&lt;&gt;"&amp;"NL",$D$5:$D$72,"&lt;&gt;"&amp;"HORS LIGUE",Q$5:Q$72,"&lt;"&amp;Q71)+1),Paramètres!$B$3:$C$56,2,FALSE)*Paramètres!$K$9))</f>
        <v>0</v>
      </c>
      <c r="S71" s="46"/>
      <c r="T71" s="2">
        <f>IF(S$2="Bike &amp; Run",IF(ISNA(VLOOKUP(S71,Paramètres!$B$3:$C$56,2,FALSE)),0,VLOOKUP(S71,Paramètres!$B$3:$C$56,2,FALSE)*Paramètres!$K$10),IF(OR(S71="",OR($D71="",$D71="NL",$D71="HORS LIGUE")),0,VLOOKUP(IF(OR(S71="",OR($D71="",$D71="NL",$D71="HORS LIGUE")),"",COUNTIFS($D$5:$D$72,"&lt;&gt;"&amp;"",$D$5:$D$72,"&lt;&gt;"&amp;"NL",$D$5:$D$72,"&lt;&gt;"&amp;"HORS LIGUE",S$5:S$72,"&lt;"&amp;S71)+1),Paramètres!$B$3:$C$56,2,FALSE)*Paramètres!$K$10))</f>
        <v>0</v>
      </c>
      <c r="U71" s="46"/>
      <c r="V71" s="2">
        <f>IF(U$2="Bike &amp; Run",IF(ISNA(VLOOKUP(U71,Paramètres!$B$3:$C$56,2,FALSE)),0,VLOOKUP(U71,Paramètres!$B$3:$C$56,2,FALSE)*Paramètres!$K$11),IF(OR(U71="",OR($D71="",$D71="NL",$D71="HORS LIGUE")),0,VLOOKUP(IF(OR(U71="",OR($D71="",$D71="NL",$D71="HORS LIGUE")),"",COUNTIFS($D$5:$D$72,"&lt;&gt;"&amp;"",$D$5:$D$72,"&lt;&gt;"&amp;"NL",$D$5:$D$72,"&lt;&gt;"&amp;"HORS LIGUE",U$5:U$72,"&lt;"&amp;U71)+1),Paramètres!$B$3:$C$56,2,FALSE)*Paramètres!$K$11))</f>
        <v>0</v>
      </c>
      <c r="W71" s="46"/>
      <c r="X71" s="2">
        <f>IF(W$2="Bike &amp; Run",IF(ISNA(VLOOKUP(W71,Paramètres!$B$3:$C$56,2,FALSE)),0,VLOOKUP(W71,Paramètres!$B$3:$C$56,2,FALSE)*Paramètres!$K$12),IF(OR(W71="",OR($D71="",$D71="NL",$D71="HORS LIGUE")),0,VLOOKUP(IF(OR(W71="",OR($D71="",$D71="NL",$D71="HORS LIGUE")),"",COUNTIFS($D$5:$D$72,"&lt;&gt;"&amp;"",$D$5:$D$72,"&lt;&gt;"&amp;"NL",$D$5:$D$72,"&lt;&gt;"&amp;"HORS LIGUE",W$5:W$72,"&lt;"&amp;W71)+1),Paramètres!$B$3:$C$56,2,FALSE)*Paramètres!$K$12))</f>
        <v>0</v>
      </c>
      <c r="Y71" s="46"/>
      <c r="Z71" s="2">
        <f>IF(Y$2="Bike &amp; Run",IF(ISNA(VLOOKUP(Y71,Paramètres!$B$3:$C$56,2,FALSE)),0,VLOOKUP(Y71,Paramètres!$B$3:$C$56,2,FALSE)*Paramètres!$K$13),IF(OR(Y71="",OR($D71="",$D71="NL",$D71="HORS LIGUE")),0,VLOOKUP(IF(OR(Y71="",OR($D71="",$D71="NL",$D71="HORS LIGUE")),"",COUNTIFS($D$5:$D$72,"&lt;&gt;"&amp;"",$D$5:$D$72,"&lt;&gt;"&amp;"NL",$D$5:$D$72,"&lt;&gt;"&amp;"HORS LIGUE",Y$5:Y$72,"&lt;"&amp;Y71)+1),Paramètres!$B$3:$C$56,2,FALSE)*Paramètres!$K$13))</f>
        <v>0</v>
      </c>
      <c r="AA71" s="46"/>
      <c r="AB71" s="2">
        <f>IF(AA$2="Bike &amp; Run",IF(ISNA(VLOOKUP(AA71,Paramètres!$B$3:$C$56,2,FALSE)),0,VLOOKUP(AA71,Paramètres!$B$3:$C$56,2,FALSE)*Paramètres!$K$14),IF(OR(AA71="",OR($D71="",$D71="NL",$D71="HORS LIGUE")),0,VLOOKUP(IF(OR(AA71="",OR($D71="",$D71="NL",$D71="HORS LIGUE")),"",COUNTIFS($D$5:$D$72,"&lt;&gt;"&amp;"",$D$5:$D$72,"&lt;&gt;"&amp;"NL",$D$5:$D$72,"&lt;&gt;"&amp;"HORS LIGUE",AA$5:AA$72,"&lt;"&amp;AA71)+1),Paramètres!$B$3:$C$56,2,FALSE)*Paramètres!$K$14))</f>
        <v>0</v>
      </c>
      <c r="AC71" s="46"/>
      <c r="AD71" s="2">
        <f>IF(AC$2="Bike &amp; Run",IF(ISNA(VLOOKUP(AC71,Paramètres!$B$3:$C$56,2,FALSE)),0,VLOOKUP(AC71,Paramètres!$B$3:$C$56,2,FALSE)*Paramètres!$K$15),IF(OR(AC71="",OR($D71="",$D71="NL",$D71="HORS LIGUE")),0,VLOOKUP(IF(OR(AC71="",OR($D71="",$D71="NL",$D71="HORS LIGUE")),"",COUNTIFS($D$5:$D$72,"&lt;&gt;"&amp;"",$D$5:$D$72,"&lt;&gt;"&amp;"NL",$D$5:$D$72,"&lt;&gt;"&amp;"HORS LIGUE",AC$5:AC$72,"&lt;"&amp;AC71)+1),Paramètres!$B$3:$C$56,2,FALSE)*Paramètres!$K$15))</f>
        <v>0</v>
      </c>
      <c r="AE71" s="46"/>
      <c r="AF71" s="2">
        <f>IF(AE$2="Bike &amp; Run",IF(ISNA(VLOOKUP(AE71,Paramètres!$B$3:$C$56,2,FALSE)),0,VLOOKUP(AE71,Paramètres!$B$3:$C$56,2,FALSE)*Paramètres!$K$16),IF(OR(AE71="",OR($D71="",$D71="NL",$D71="HORS LIGUE")),0,VLOOKUP(IF(OR(AE71="",OR($D71="",$D71="NL",$D71="HORS LIGUE")),"",COUNTIFS($D$5:$D$72,"&lt;&gt;"&amp;"",$D$5:$D$72,"&lt;&gt;"&amp;"NL",$D$5:$D$72,"&lt;&gt;"&amp;"HORS LIGUE",AE$5:AE$72,"&lt;"&amp;AE71)+1),Paramètres!$B$3:$C$56,2,FALSE)*Paramètres!$K$16))</f>
        <v>0</v>
      </c>
      <c r="AG71" s="46"/>
      <c r="AH71" s="2">
        <f>IF(AG$2="Bike &amp; Run",IF(ISNA(VLOOKUP(AG71,Paramètres!$B$3:$C$56,2,FALSE)),0,VLOOKUP(AG71,Paramètres!$B$3:$C$56,2,FALSE)*Paramètres!$K$17),IF(OR(AG71="",OR($D71="",$D71="NL",$D71="HORS LIGUE")),0,VLOOKUP(IF(OR(AG71="",OR($D71="",$D71="NL",$D71="HORS LIGUE")),"",COUNTIFS($D$5:$D$72,"&lt;&gt;"&amp;"",$D$5:$D$72,"&lt;&gt;"&amp;"NL",$D$5:$D$72,"&lt;&gt;"&amp;"HORS LIGUE",AG$5:AG$72,"&lt;"&amp;AG71)+1),Paramètres!$B$3:$C$56,2,FALSE)*Paramètres!$K$17))</f>
        <v>0</v>
      </c>
      <c r="AI71" s="40">
        <f t="shared" si="106"/>
        <v>0</v>
      </c>
      <c r="AJ71" s="3" t="str">
        <f t="shared" si="107"/>
        <v/>
      </c>
      <c r="AK71" s="5">
        <f t="shared" si="108"/>
        <v>0</v>
      </c>
      <c r="AL71" s="41">
        <f t="shared" si="109"/>
        <v>0</v>
      </c>
      <c r="AM71" s="33" t="str">
        <f t="shared" si="110"/>
        <v/>
      </c>
      <c r="AO71" s="22">
        <f t="shared" si="58"/>
        <v>0</v>
      </c>
      <c r="AP71">
        <f t="shared" si="59"/>
        <v>0</v>
      </c>
      <c r="AQ71">
        <f t="shared" si="60"/>
        <v>0</v>
      </c>
      <c r="AR71">
        <f t="shared" si="61"/>
        <v>0</v>
      </c>
      <c r="AS71">
        <f t="shared" si="62"/>
        <v>0</v>
      </c>
      <c r="AT71">
        <f t="shared" si="63"/>
        <v>0</v>
      </c>
      <c r="AU71">
        <f t="shared" si="64"/>
        <v>0</v>
      </c>
      <c r="AV71">
        <f t="shared" si="65"/>
        <v>0</v>
      </c>
      <c r="AW71">
        <f t="shared" si="66"/>
        <v>0</v>
      </c>
      <c r="AX71">
        <f t="shared" si="67"/>
        <v>0</v>
      </c>
      <c r="AY71">
        <f t="shared" si="68"/>
        <v>0</v>
      </c>
      <c r="AZ71">
        <f t="shared" si="69"/>
        <v>0</v>
      </c>
      <c r="BA71">
        <f t="shared" si="70"/>
        <v>0</v>
      </c>
      <c r="BB71">
        <f t="shared" si="71"/>
        <v>0</v>
      </c>
      <c r="BC71">
        <f t="shared" si="72"/>
        <v>0</v>
      </c>
      <c r="BD71">
        <f t="shared" si="73"/>
        <v>0</v>
      </c>
      <c r="BE71" s="22">
        <f t="shared" ref="BE71:BR71" si="113">BD71+LARGE($AO71:$BC71,BE$4)</f>
        <v>0</v>
      </c>
      <c r="BF71" s="22">
        <f t="shared" si="113"/>
        <v>0</v>
      </c>
      <c r="BG71" s="22">
        <f t="shared" si="113"/>
        <v>0</v>
      </c>
      <c r="BH71" s="22">
        <f t="shared" si="113"/>
        <v>0</v>
      </c>
      <c r="BI71" s="22">
        <f t="shared" si="113"/>
        <v>0</v>
      </c>
      <c r="BJ71" s="22">
        <f t="shared" si="113"/>
        <v>0</v>
      </c>
      <c r="BK71" s="22">
        <f t="shared" si="113"/>
        <v>0</v>
      </c>
      <c r="BL71" s="22">
        <f t="shared" si="113"/>
        <v>0</v>
      </c>
      <c r="BM71" s="22">
        <f t="shared" si="113"/>
        <v>0</v>
      </c>
      <c r="BN71" s="22">
        <f t="shared" si="113"/>
        <v>0</v>
      </c>
      <c r="BO71" s="22">
        <f t="shared" si="113"/>
        <v>0</v>
      </c>
      <c r="BP71" s="22">
        <f t="shared" si="113"/>
        <v>0</v>
      </c>
      <c r="BQ71" s="22">
        <f t="shared" si="113"/>
        <v>0</v>
      </c>
      <c r="BR71" s="22">
        <f t="shared" si="113"/>
        <v>0</v>
      </c>
    </row>
    <row r="72" spans="1:70" ht="16.5">
      <c r="A72" s="14"/>
      <c r="B72" s="61" t="str">
        <f>IF(ISNA(VLOOKUP(A72,'Licenciés Jeunes 2023'!A:C,3,0)),"",VLOOKUP(A72,'Licenciés Jeunes 2023'!A:C,3,0))</f>
        <v/>
      </c>
      <c r="C72" s="32" t="str">
        <f>IF(ISNA(VLOOKUP(A72,'Licenciés Jeunes 2023'!A:C,2,0)),"",VLOOKUP(A72,'Licenciés Jeunes 2023'!A:C,2,0))</f>
        <v/>
      </c>
      <c r="D72" s="32" t="str">
        <f>IF(ISNA(VLOOKUP(A72,'Licenciés Jeunes 2023'!A:F,6,0)),"",VLOOKUP(A72,'Licenciés Jeunes 2023'!A:F,6,0))</f>
        <v/>
      </c>
      <c r="E72" s="6"/>
      <c r="F72" s="2">
        <f>IF(E$2="Bike &amp; Run",IF(ISNA(VLOOKUP(E72,Paramètres!$B$3:$C$56,2,FALSE)),0,VLOOKUP(E72,Paramètres!$B$3:$C$56,2,FALSE)*Paramètres!$K$3),IF(OR(E72="",OR($D72="",$D72="NL",$D72="HORS LIGUE")),0,VLOOKUP(IF(OR(E72="",OR($D72="",$D72="NL",$D72="HORS LIGUE")),"",COUNTIFS($D$5:$D$72,"&lt;&gt;"&amp;"",$D$5:$D$72,"&lt;&gt;"&amp;"NL",$D$5:$D$72,"&lt;&gt;"&amp;"HORS LIGUE",E$5:E$72,"&lt;"&amp;E72)+1),Paramètres!$B$3:$C$56,2,FALSE)*Paramètres!$K$3))</f>
        <v>0</v>
      </c>
      <c r="G72" s="4"/>
      <c r="H72" s="2">
        <f>IF(G$2="Bike &amp; Run",IF(ISNA(VLOOKUP(G72,Paramètres!$B$3:$C$56,2,FALSE)),0,VLOOKUP(G72,Paramètres!$B$3:$C$56,2,FALSE)*Paramètres!$K$4),IF(OR(G72="",OR($D72="",$D72="NL",$D72="HORS LIGUE")),0,VLOOKUP(IF(OR(G72="",OR($D72="",$D72="NL",$D72="HORS LIGUE")),"",COUNTIFS($D$5:$D$72,"&lt;&gt;"&amp;"",$D$5:$D$72,"&lt;&gt;"&amp;"NL",$D$5:$D$72,"&lt;&gt;"&amp;"HORS LIGUE",G$5:G$72,"&lt;"&amp;G72)+1),Paramètres!$B$3:$C$56,2,FALSE)*Paramètres!$K$4))</f>
        <v>0</v>
      </c>
      <c r="I72" s="36"/>
      <c r="J72" s="2">
        <f>IF(I$2="Bike &amp; Run",IF(ISNA(VLOOKUP(I72,Paramètres!$B$3:$C$56,2,FALSE)),0,VLOOKUP(I72,Paramètres!$B$3:$C$56,2,FALSE)*Paramètres!$K$5),IF(OR(I72="",OR($D72="",$D72="NL",$D72="HORS LIGUE")),0,VLOOKUP(IF(OR(I72="",OR($D72="",$D72="NL",$D72="HORS LIGUE")),"",COUNTIFS($D$5:$D$72,"&lt;&gt;"&amp;"",$D$5:$D$72,"&lt;&gt;"&amp;"NL",$D$5:$D$72,"&lt;&gt;"&amp;"HORS LIGUE",I$5:I$72,"&lt;"&amp;I72)+1),Paramètres!$B$3:$C$56,2,FALSE)*Paramètres!$K$5))</f>
        <v>0</v>
      </c>
      <c r="K72" s="4"/>
      <c r="L72" s="2">
        <f>IF(K$2="Bike &amp; Run",IF(ISNA(VLOOKUP(K72,Paramètres!$B$3:$C$56,2,FALSE)),0,VLOOKUP(K72,Paramètres!$B$3:$C$56,2,FALSE)*Paramètres!$K$6),IF(OR(K72="",OR($D72="",$D72="NL",$D72="HORS LIGUE")),0,VLOOKUP(IF(OR(K72="",OR($D72="",$D72="NL",$D72="HORS LIGUE")),"",COUNTIFS($D$5:$D$72,"&lt;&gt;"&amp;"",$D$5:$D$72,"&lt;&gt;"&amp;"NL",$D$5:$D$72,"&lt;&gt;"&amp;"HORS LIGUE",K$5:K$72,"&lt;"&amp;K72)+1),Paramètres!$B$3:$C$56,2,FALSE)*Paramètres!$K$6))</f>
        <v>0</v>
      </c>
      <c r="M72" s="4"/>
      <c r="N72" s="2">
        <f>IF(M$2="Bike &amp; Run",IF(ISNA(VLOOKUP(M72,Paramètres!$B$3:$C$56,2,FALSE)),0,VLOOKUP(M72,Paramètres!$B$3:$C$56,2,FALSE)*Paramètres!$K$7),IF(OR(M72="",OR($D72="",$D72="NL",$D72="HORS LIGUE")),0,VLOOKUP(IF(OR(M72="",OR($D72="",$D72="NL",$D72="HORS LIGUE")),"",COUNTIFS($D$5:$D$72,"&lt;&gt;"&amp;"",$D$5:$D$72,"&lt;&gt;"&amp;"NL",$D$5:$D$72,"&lt;&gt;"&amp;"HORS LIGUE",M$5:M$72,"&lt;"&amp;M72)+1),Paramètres!$B$3:$C$56,2,FALSE)*Paramètres!$K$7))</f>
        <v>0</v>
      </c>
      <c r="O72" s="46"/>
      <c r="P72" s="2">
        <f>IF(O$2="Bike &amp; Run",IF(ISNA(VLOOKUP(O72,Paramètres!$B$3:$C$56,2,FALSE)),0,VLOOKUP(O72,Paramètres!$B$3:$C$56,2,FALSE)*Paramètres!$K$8),IF(OR(O72="",OR($D72="",$D72="NL",$D72="HORS LIGUE")),0,VLOOKUP(IF(OR(O72="",OR($D72="",$D72="NL",$D72="HORS LIGUE")),"",COUNTIFS($D$5:$D$72,"&lt;&gt;"&amp;"",$D$5:$D$72,"&lt;&gt;"&amp;"NL",$D$5:$D$72,"&lt;&gt;"&amp;"HORS LIGUE",O$5:O$72,"&lt;"&amp;O72)+1),Paramètres!$B$3:$C$56,2,FALSE)*Paramètres!$K$8))</f>
        <v>0</v>
      </c>
      <c r="Q72" s="46"/>
      <c r="R72" s="2">
        <f>IF(Q$2="Bike &amp; Run",IF(ISNA(VLOOKUP(Q72,Paramètres!$B$3:$C$56,2,FALSE)),0,VLOOKUP(Q72,Paramètres!$B$3:$C$56,2,FALSE)*Paramètres!$K$9),IF(OR(Q72="",OR($D72="",$D72="NL",$D72="HORS LIGUE")),0,VLOOKUP(IF(OR(Q72="",OR($D72="",$D72="NL",$D72="HORS LIGUE")),"",COUNTIFS($D$5:$D$72,"&lt;&gt;"&amp;"",$D$5:$D$72,"&lt;&gt;"&amp;"NL",$D$5:$D$72,"&lt;&gt;"&amp;"HORS LIGUE",Q$5:Q$72,"&lt;"&amp;Q72)+1),Paramètres!$B$3:$C$56,2,FALSE)*Paramètres!$K$9))</f>
        <v>0</v>
      </c>
      <c r="S72" s="46"/>
      <c r="T72" s="2">
        <f>IF(S$2="Bike &amp; Run",IF(ISNA(VLOOKUP(S72,Paramètres!$B$3:$C$56,2,FALSE)),0,VLOOKUP(S72,Paramètres!$B$3:$C$56,2,FALSE)*Paramètres!$K$10),IF(OR(S72="",OR($D72="",$D72="NL",$D72="HORS LIGUE")),0,VLOOKUP(IF(OR(S72="",OR($D72="",$D72="NL",$D72="HORS LIGUE")),"",COUNTIFS($D$5:$D$72,"&lt;&gt;"&amp;"",$D$5:$D$72,"&lt;&gt;"&amp;"NL",$D$5:$D$72,"&lt;&gt;"&amp;"HORS LIGUE",S$5:S$72,"&lt;"&amp;S72)+1),Paramètres!$B$3:$C$56,2,FALSE)*Paramètres!$K$10))</f>
        <v>0</v>
      </c>
      <c r="U72" s="46"/>
      <c r="V72" s="2">
        <f>IF(U$2="Bike &amp; Run",IF(ISNA(VLOOKUP(U72,Paramètres!$B$3:$C$56,2,FALSE)),0,VLOOKUP(U72,Paramètres!$B$3:$C$56,2,FALSE)*Paramètres!$K$11),IF(OR(U72="",OR($D72="",$D72="NL",$D72="HORS LIGUE")),0,VLOOKUP(IF(OR(U72="",OR($D72="",$D72="NL",$D72="HORS LIGUE")),"",COUNTIFS($D$5:$D$72,"&lt;&gt;"&amp;"",$D$5:$D$72,"&lt;&gt;"&amp;"NL",$D$5:$D$72,"&lt;&gt;"&amp;"HORS LIGUE",U$5:U$72,"&lt;"&amp;U72)+1),Paramètres!$B$3:$C$56,2,FALSE)*Paramètres!$K$11))</f>
        <v>0</v>
      </c>
      <c r="W72" s="46"/>
      <c r="X72" s="2">
        <f>IF(W$2="Bike &amp; Run",IF(ISNA(VLOOKUP(W72,Paramètres!$B$3:$C$56,2,FALSE)),0,VLOOKUP(W72,Paramètres!$B$3:$C$56,2,FALSE)*Paramètres!$K$12),IF(OR(W72="",OR($D72="",$D72="NL",$D72="HORS LIGUE")),0,VLOOKUP(IF(OR(W72="",OR($D72="",$D72="NL",$D72="HORS LIGUE")),"",COUNTIFS($D$5:$D$72,"&lt;&gt;"&amp;"",$D$5:$D$72,"&lt;&gt;"&amp;"NL",$D$5:$D$72,"&lt;&gt;"&amp;"HORS LIGUE",W$5:W$72,"&lt;"&amp;W72)+1),Paramètres!$B$3:$C$56,2,FALSE)*Paramètres!$K$12))</f>
        <v>0</v>
      </c>
      <c r="Y72" s="46"/>
      <c r="Z72" s="2">
        <f>IF(Y$2="Bike &amp; Run",IF(ISNA(VLOOKUP(Y72,Paramètres!$B$3:$C$56,2,FALSE)),0,VLOOKUP(Y72,Paramètres!$B$3:$C$56,2,FALSE)*Paramètres!$K$13),IF(OR(Y72="",OR($D72="",$D72="NL",$D72="HORS LIGUE")),0,VLOOKUP(IF(OR(Y72="",OR($D72="",$D72="NL",$D72="HORS LIGUE")),"",COUNTIFS($D$5:$D$72,"&lt;&gt;"&amp;"",$D$5:$D$72,"&lt;&gt;"&amp;"NL",$D$5:$D$72,"&lt;&gt;"&amp;"HORS LIGUE",Y$5:Y$72,"&lt;"&amp;Y72)+1),Paramètres!$B$3:$C$56,2,FALSE)*Paramètres!$K$13))</f>
        <v>0</v>
      </c>
      <c r="AA72" s="46"/>
      <c r="AB72" s="2">
        <f>IF(AA$2="Bike &amp; Run",IF(ISNA(VLOOKUP(AA72,Paramètres!$B$3:$C$56,2,FALSE)),0,VLOOKUP(AA72,Paramètres!$B$3:$C$56,2,FALSE)*Paramètres!$K$14),IF(OR(AA72="",OR($D72="",$D72="NL",$D72="HORS LIGUE")),0,VLOOKUP(IF(OR(AA72="",OR($D72="",$D72="NL",$D72="HORS LIGUE")),"",COUNTIFS($D$5:$D$72,"&lt;&gt;"&amp;"",$D$5:$D$72,"&lt;&gt;"&amp;"NL",$D$5:$D$72,"&lt;&gt;"&amp;"HORS LIGUE",AA$5:AA$72,"&lt;"&amp;AA72)+1),Paramètres!$B$3:$C$56,2,FALSE)*Paramètres!$K$14))</f>
        <v>0</v>
      </c>
      <c r="AC72" s="46"/>
      <c r="AD72" s="2">
        <f>IF(AC$2="Bike &amp; Run",IF(ISNA(VLOOKUP(AC72,Paramètres!$B$3:$C$56,2,FALSE)),0,VLOOKUP(AC72,Paramètres!$B$3:$C$56,2,FALSE)*Paramètres!$K$15),IF(OR(AC72="",OR($D72="",$D72="NL",$D72="HORS LIGUE")),0,VLOOKUP(IF(OR(AC72="",OR($D72="",$D72="NL",$D72="HORS LIGUE")),"",COUNTIFS($D$5:$D$72,"&lt;&gt;"&amp;"",$D$5:$D$72,"&lt;&gt;"&amp;"NL",$D$5:$D$72,"&lt;&gt;"&amp;"HORS LIGUE",AC$5:AC$72,"&lt;"&amp;AC72)+1),Paramètres!$B$3:$C$56,2,FALSE)*Paramètres!$K$15))</f>
        <v>0</v>
      </c>
      <c r="AE72" s="46"/>
      <c r="AF72" s="2">
        <f>IF(AE$2="Bike &amp; Run",IF(ISNA(VLOOKUP(AE72,Paramètres!$B$3:$C$56,2,FALSE)),0,VLOOKUP(AE72,Paramètres!$B$3:$C$56,2,FALSE)*Paramètres!$K$16),IF(OR(AE72="",OR($D72="",$D72="NL",$D72="HORS LIGUE")),0,VLOOKUP(IF(OR(AE72="",OR($D72="",$D72="NL",$D72="HORS LIGUE")),"",COUNTIFS($D$5:$D$72,"&lt;&gt;"&amp;"",$D$5:$D$72,"&lt;&gt;"&amp;"NL",$D$5:$D$72,"&lt;&gt;"&amp;"HORS LIGUE",AE$5:AE$72,"&lt;"&amp;AE72)+1),Paramètres!$B$3:$C$56,2,FALSE)*Paramètres!$K$16))</f>
        <v>0</v>
      </c>
      <c r="AG72" s="46"/>
      <c r="AH72" s="2">
        <f>IF(AG$2="Bike &amp; Run",IF(ISNA(VLOOKUP(AG72,Paramètres!$B$3:$C$56,2,FALSE)),0,VLOOKUP(AG72,Paramètres!$B$3:$C$56,2,FALSE)*Paramètres!$K$17),IF(OR(AG72="",OR($D72="",$D72="NL",$D72="HORS LIGUE")),0,VLOOKUP(IF(OR(AG72="",OR($D72="",$D72="NL",$D72="HORS LIGUE")),"",COUNTIFS($D$5:$D$72,"&lt;&gt;"&amp;"",$D$5:$D$72,"&lt;&gt;"&amp;"NL",$D$5:$D$72,"&lt;&gt;"&amp;"HORS LIGUE",AG$5:AG$72,"&lt;"&amp;AG72)+1),Paramètres!$B$3:$C$56,2,FALSE)*Paramètres!$K$17))</f>
        <v>0</v>
      </c>
      <c r="AI72" s="40">
        <f t="shared" si="106"/>
        <v>0</v>
      </c>
      <c r="AJ72" s="3" t="str">
        <f t="shared" si="107"/>
        <v/>
      </c>
      <c r="AK72" s="5">
        <f t="shared" si="108"/>
        <v>0</v>
      </c>
      <c r="AL72" s="41">
        <f t="shared" si="109"/>
        <v>0</v>
      </c>
      <c r="AM72" s="33" t="str">
        <f t="shared" si="110"/>
        <v/>
      </c>
      <c r="AO72" s="22">
        <f t="shared" si="58"/>
        <v>0</v>
      </c>
      <c r="AP72">
        <f t="shared" si="59"/>
        <v>0</v>
      </c>
      <c r="AQ72">
        <f t="shared" si="60"/>
        <v>0</v>
      </c>
      <c r="AR72">
        <f t="shared" si="61"/>
        <v>0</v>
      </c>
      <c r="AS72">
        <f t="shared" si="62"/>
        <v>0</v>
      </c>
      <c r="AT72">
        <f t="shared" si="63"/>
        <v>0</v>
      </c>
      <c r="AU72">
        <f t="shared" si="64"/>
        <v>0</v>
      </c>
      <c r="AV72">
        <f t="shared" si="65"/>
        <v>0</v>
      </c>
      <c r="AW72">
        <f t="shared" si="66"/>
        <v>0</v>
      </c>
      <c r="AX72">
        <f t="shared" si="67"/>
        <v>0</v>
      </c>
      <c r="AY72">
        <f t="shared" si="68"/>
        <v>0</v>
      </c>
      <c r="AZ72">
        <f t="shared" si="69"/>
        <v>0</v>
      </c>
      <c r="BA72">
        <f t="shared" si="70"/>
        <v>0</v>
      </c>
      <c r="BB72">
        <f t="shared" si="71"/>
        <v>0</v>
      </c>
      <c r="BC72">
        <f t="shared" si="72"/>
        <v>0</v>
      </c>
      <c r="BD72">
        <f t="shared" si="73"/>
        <v>0</v>
      </c>
      <c r="BE72" s="22">
        <f t="shared" ref="BE72:BR72" si="114">BD72+LARGE($AO72:$BC72,BE$4)</f>
        <v>0</v>
      </c>
      <c r="BF72" s="22">
        <f t="shared" si="114"/>
        <v>0</v>
      </c>
      <c r="BG72" s="22">
        <f t="shared" si="114"/>
        <v>0</v>
      </c>
      <c r="BH72" s="22">
        <f t="shared" si="114"/>
        <v>0</v>
      </c>
      <c r="BI72" s="22">
        <f t="shared" si="114"/>
        <v>0</v>
      </c>
      <c r="BJ72" s="22">
        <f t="shared" si="114"/>
        <v>0</v>
      </c>
      <c r="BK72" s="22">
        <f t="shared" si="114"/>
        <v>0</v>
      </c>
      <c r="BL72" s="22">
        <f t="shared" si="114"/>
        <v>0</v>
      </c>
      <c r="BM72" s="22">
        <f t="shared" si="114"/>
        <v>0</v>
      </c>
      <c r="BN72" s="22">
        <f t="shared" si="114"/>
        <v>0</v>
      </c>
      <c r="BO72" s="22">
        <f t="shared" si="114"/>
        <v>0</v>
      </c>
      <c r="BP72" s="22">
        <f t="shared" si="114"/>
        <v>0</v>
      </c>
      <c r="BQ72" s="22">
        <f t="shared" si="114"/>
        <v>0</v>
      </c>
      <c r="BR72" s="22">
        <f t="shared" si="114"/>
        <v>0</v>
      </c>
    </row>
    <row r="73" spans="1:70" ht="16.5">
      <c r="A73" s="14"/>
      <c r="B73" s="61" t="str">
        <f>IF(ISNA(VLOOKUP(A73,'Licenciés Jeunes 2023'!A:C,3,0)),"",VLOOKUP(A73,'Licenciés Jeunes 2023'!A:C,3,0))</f>
        <v/>
      </c>
      <c r="C73" s="32" t="str">
        <f>IF(ISNA(VLOOKUP(A73,'Licenciés Jeunes 2023'!A:C,2,0)),"",VLOOKUP(A73,'Licenciés Jeunes 2023'!A:C,2,0))</f>
        <v/>
      </c>
      <c r="D73" s="32" t="str">
        <f>IF(ISNA(VLOOKUP(A73,'Licenciés Jeunes 2023'!A:F,6,0)),"",VLOOKUP(A73,'Licenciés Jeunes 2023'!A:F,6,0))</f>
        <v/>
      </c>
      <c r="E73" s="6"/>
      <c r="F73" s="2">
        <f>IF(E$2="Bike &amp; Run",IF(ISNA(VLOOKUP(E73,Paramètres!$B$3:$C$56,2,FALSE)),0,VLOOKUP(E73,Paramètres!$B$3:$C$56,2,FALSE)*Paramètres!$K$3),IF(OR(E73="",OR($D73="",$D73="NL",$D73="HORS LIGUE")),0,VLOOKUP(IF(OR(E73="",OR($D73="",$D73="NL",$D73="HORS LIGUE")),"",COUNTIFS($D$5:$D$72,"&lt;&gt;"&amp;"",$D$5:$D$72,"&lt;&gt;"&amp;"NL",$D$5:$D$72,"&lt;&gt;"&amp;"HORS LIGUE",E$5:E$72,"&lt;"&amp;E73)+1),Paramètres!$B$3:$C$56,2,FALSE)*Paramètres!$K$3))</f>
        <v>0</v>
      </c>
      <c r="G73" s="4"/>
      <c r="H73" s="2">
        <f>IF(G$2="Bike &amp; Run",IF(ISNA(VLOOKUP(G73,Paramètres!$B$3:$C$56,2,FALSE)),0,VLOOKUP(G73,Paramètres!$B$3:$C$56,2,FALSE)*Paramètres!$K$4),IF(OR(G73="",OR($D73="",$D73="NL",$D73="HORS LIGUE")),0,VLOOKUP(IF(OR(G73="",OR($D73="",$D73="NL",$D73="HORS LIGUE")),"",COUNTIFS($D$5:$D$72,"&lt;&gt;"&amp;"",$D$5:$D$72,"&lt;&gt;"&amp;"NL",$D$5:$D$72,"&lt;&gt;"&amp;"HORS LIGUE",G$5:G$72,"&lt;"&amp;G73)+1),Paramètres!$B$3:$C$56,2,FALSE)*Paramètres!$K$4))</f>
        <v>0</v>
      </c>
      <c r="I73" s="36"/>
      <c r="J73" s="2">
        <f>IF(I$2="Bike &amp; Run",IF(ISNA(VLOOKUP(I73,Paramètres!$B$3:$C$56,2,FALSE)),0,VLOOKUP(I73,Paramètres!$B$3:$C$56,2,FALSE)*Paramètres!$K$5),IF(OR(I73="",OR($D73="",$D73="NL",$D73="HORS LIGUE")),0,VLOOKUP(IF(OR(I73="",OR($D73="",$D73="NL",$D73="HORS LIGUE")),"",COUNTIFS($D$5:$D$72,"&lt;&gt;"&amp;"",$D$5:$D$72,"&lt;&gt;"&amp;"NL",$D$5:$D$72,"&lt;&gt;"&amp;"HORS LIGUE",I$5:I$72,"&lt;"&amp;I73)+1),Paramètres!$B$3:$C$56,2,FALSE)*Paramètres!$K$5))</f>
        <v>0</v>
      </c>
      <c r="K73" s="4"/>
      <c r="L73" s="2">
        <f>IF(K$2="Bike &amp; Run",IF(ISNA(VLOOKUP(K73,Paramètres!$B$3:$C$56,2,FALSE)),0,VLOOKUP(K73,Paramètres!$B$3:$C$56,2,FALSE)*Paramètres!$K$6),IF(OR(K73="",OR($D73="",$D73="NL",$D73="HORS LIGUE")),0,VLOOKUP(IF(OR(K73="",OR($D73="",$D73="NL",$D73="HORS LIGUE")),"",COUNTIFS($D$5:$D$72,"&lt;&gt;"&amp;"",$D$5:$D$72,"&lt;&gt;"&amp;"NL",$D$5:$D$72,"&lt;&gt;"&amp;"HORS LIGUE",K$5:K$72,"&lt;"&amp;K73)+1),Paramètres!$B$3:$C$56,2,FALSE)*Paramètres!$K$6))</f>
        <v>0</v>
      </c>
      <c r="M73" s="4"/>
      <c r="N73" s="2">
        <f>IF(M$2="Bike &amp; Run",IF(ISNA(VLOOKUP(M73,Paramètres!$B$3:$C$56,2,FALSE)),0,VLOOKUP(M73,Paramètres!$B$3:$C$56,2,FALSE)*Paramètres!$K$7),IF(OR(M73="",OR($D73="",$D73="NL",$D73="HORS LIGUE")),0,VLOOKUP(IF(OR(M73="",OR($D73="",$D73="NL",$D73="HORS LIGUE")),"",COUNTIFS($D$5:$D$72,"&lt;&gt;"&amp;"",$D$5:$D$72,"&lt;&gt;"&amp;"NL",$D$5:$D$72,"&lt;&gt;"&amp;"HORS LIGUE",M$5:M$72,"&lt;"&amp;M73)+1),Paramètres!$B$3:$C$56,2,FALSE)*Paramètres!$K$7))</f>
        <v>0</v>
      </c>
      <c r="O73" s="46"/>
      <c r="P73" s="2">
        <f>IF(O$2="Bike &amp; Run",IF(ISNA(VLOOKUP(O73,Paramètres!$B$3:$C$56,2,FALSE)),0,VLOOKUP(O73,Paramètres!$B$3:$C$56,2,FALSE)*Paramètres!$K$8),IF(OR(O73="",OR($D73="",$D73="NL",$D73="HORS LIGUE")),0,VLOOKUP(IF(OR(O73="",OR($D73="",$D73="NL",$D73="HORS LIGUE")),"",COUNTIFS($D$5:$D$72,"&lt;&gt;"&amp;"",$D$5:$D$72,"&lt;&gt;"&amp;"NL",$D$5:$D$72,"&lt;&gt;"&amp;"HORS LIGUE",O$5:O$72,"&lt;"&amp;O73)+1),Paramètres!$B$3:$C$56,2,FALSE)*Paramètres!$K$8))</f>
        <v>0</v>
      </c>
      <c r="Q73" s="46"/>
      <c r="R73" s="2">
        <f>IF(Q$2="Bike &amp; Run",IF(ISNA(VLOOKUP(Q73,Paramètres!$B$3:$C$56,2,FALSE)),0,VLOOKUP(Q73,Paramètres!$B$3:$C$56,2,FALSE)*Paramètres!$K$9),IF(OR(Q73="",OR($D73="",$D73="NL",$D73="HORS LIGUE")),0,VLOOKUP(IF(OR(Q73="",OR($D73="",$D73="NL",$D73="HORS LIGUE")),"",COUNTIFS($D$5:$D$72,"&lt;&gt;"&amp;"",$D$5:$D$72,"&lt;&gt;"&amp;"NL",$D$5:$D$72,"&lt;&gt;"&amp;"HORS LIGUE",Q$5:Q$72,"&lt;"&amp;Q73)+1),Paramètres!$B$3:$C$56,2,FALSE)*Paramètres!$K$9))</f>
        <v>0</v>
      </c>
      <c r="S73" s="46"/>
      <c r="T73" s="2">
        <f>IF(S$2="Bike &amp; Run",IF(ISNA(VLOOKUP(S73,Paramètres!$B$3:$C$56,2,FALSE)),0,VLOOKUP(S73,Paramètres!$B$3:$C$56,2,FALSE)*Paramètres!$K$10),IF(OR(S73="",OR($D73="",$D73="NL",$D73="HORS LIGUE")),0,VLOOKUP(IF(OR(S73="",OR($D73="",$D73="NL",$D73="HORS LIGUE")),"",COUNTIFS($D$5:$D$72,"&lt;&gt;"&amp;"",$D$5:$D$72,"&lt;&gt;"&amp;"NL",$D$5:$D$72,"&lt;&gt;"&amp;"HORS LIGUE",S$5:S$72,"&lt;"&amp;S73)+1),Paramètres!$B$3:$C$56,2,FALSE)*Paramètres!$K$10))</f>
        <v>0</v>
      </c>
      <c r="U73" s="46"/>
      <c r="V73" s="2">
        <f>IF(U$2="Bike &amp; Run",IF(ISNA(VLOOKUP(U73,Paramètres!$B$3:$C$56,2,FALSE)),0,VLOOKUP(U73,Paramètres!$B$3:$C$56,2,FALSE)*Paramètres!$K$11),IF(OR(U73="",OR($D73="",$D73="NL",$D73="HORS LIGUE")),0,VLOOKUP(IF(OR(U73="",OR($D73="",$D73="NL",$D73="HORS LIGUE")),"",COUNTIFS($D$5:$D$72,"&lt;&gt;"&amp;"",$D$5:$D$72,"&lt;&gt;"&amp;"NL",$D$5:$D$72,"&lt;&gt;"&amp;"HORS LIGUE",U$5:U$72,"&lt;"&amp;U73)+1),Paramètres!$B$3:$C$56,2,FALSE)*Paramètres!$K$11))</f>
        <v>0</v>
      </c>
      <c r="W73" s="46"/>
      <c r="X73" s="2">
        <f>IF(W$2="Bike &amp; Run",IF(ISNA(VLOOKUP(W73,Paramètres!$B$3:$C$56,2,FALSE)),0,VLOOKUP(W73,Paramètres!$B$3:$C$56,2,FALSE)*Paramètres!$K$12),IF(OR(W73="",OR($D73="",$D73="NL",$D73="HORS LIGUE")),0,VLOOKUP(IF(OR(W73="",OR($D73="",$D73="NL",$D73="HORS LIGUE")),"",COUNTIFS($D$5:$D$72,"&lt;&gt;"&amp;"",$D$5:$D$72,"&lt;&gt;"&amp;"NL",$D$5:$D$72,"&lt;&gt;"&amp;"HORS LIGUE",W$5:W$72,"&lt;"&amp;W73)+1),Paramètres!$B$3:$C$56,2,FALSE)*Paramètres!$K$12))</f>
        <v>0</v>
      </c>
      <c r="Y73" s="46"/>
      <c r="Z73" s="2">
        <f>IF(Y$2="Bike &amp; Run",IF(ISNA(VLOOKUP(Y73,Paramètres!$B$3:$C$56,2,FALSE)),0,VLOOKUP(Y73,Paramètres!$B$3:$C$56,2,FALSE)*Paramètres!$K$13),IF(OR(Y73="",OR($D73="",$D73="NL",$D73="HORS LIGUE")),0,VLOOKUP(IF(OR(Y73="",OR($D73="",$D73="NL",$D73="HORS LIGUE")),"",COUNTIFS($D$5:$D$72,"&lt;&gt;"&amp;"",$D$5:$D$72,"&lt;&gt;"&amp;"NL",$D$5:$D$72,"&lt;&gt;"&amp;"HORS LIGUE",Y$5:Y$72,"&lt;"&amp;Y73)+1),Paramètres!$B$3:$C$56,2,FALSE)*Paramètres!$K$13))</f>
        <v>0</v>
      </c>
      <c r="AA73" s="46"/>
      <c r="AB73" s="2">
        <f>IF(AA$2="Bike &amp; Run",IF(ISNA(VLOOKUP(AA73,Paramètres!$B$3:$C$56,2,FALSE)),0,VLOOKUP(AA73,Paramètres!$B$3:$C$56,2,FALSE)*Paramètres!$K$14),IF(OR(AA73="",OR($D73="",$D73="NL",$D73="HORS LIGUE")),0,VLOOKUP(IF(OR(AA73="",OR($D73="",$D73="NL",$D73="HORS LIGUE")),"",COUNTIFS($D$5:$D$72,"&lt;&gt;"&amp;"",$D$5:$D$72,"&lt;&gt;"&amp;"NL",$D$5:$D$72,"&lt;&gt;"&amp;"HORS LIGUE",AA$5:AA$72,"&lt;"&amp;AA73)+1),Paramètres!$B$3:$C$56,2,FALSE)*Paramètres!$K$14))</f>
        <v>0</v>
      </c>
      <c r="AC73" s="46"/>
      <c r="AD73" s="2">
        <f>IF(AC$2="Bike &amp; Run",IF(ISNA(VLOOKUP(AC73,Paramètres!$B$3:$C$56,2,FALSE)),0,VLOOKUP(AC73,Paramètres!$B$3:$C$56,2,FALSE)*Paramètres!$K$15),IF(OR(AC73="",OR($D73="",$D73="NL",$D73="HORS LIGUE")),0,VLOOKUP(IF(OR(AC73="",OR($D73="",$D73="NL",$D73="HORS LIGUE")),"",COUNTIFS($D$5:$D$72,"&lt;&gt;"&amp;"",$D$5:$D$72,"&lt;&gt;"&amp;"NL",$D$5:$D$72,"&lt;&gt;"&amp;"HORS LIGUE",AC$5:AC$72,"&lt;"&amp;AC73)+1),Paramètres!$B$3:$C$56,2,FALSE)*Paramètres!$K$15))</f>
        <v>0</v>
      </c>
      <c r="AE73" s="46"/>
      <c r="AF73" s="2">
        <f>IF(AE$2="Bike &amp; Run",IF(ISNA(VLOOKUP(AE73,Paramètres!$B$3:$C$56,2,FALSE)),0,VLOOKUP(AE73,Paramètres!$B$3:$C$56,2,FALSE)*Paramètres!$K$16),IF(OR(AE73="",OR($D73="",$D73="NL",$D73="HORS LIGUE")),0,VLOOKUP(IF(OR(AE73="",OR($D73="",$D73="NL",$D73="HORS LIGUE")),"",COUNTIFS($D$5:$D$72,"&lt;&gt;"&amp;"",$D$5:$D$72,"&lt;&gt;"&amp;"NL",$D$5:$D$72,"&lt;&gt;"&amp;"HORS LIGUE",AE$5:AE$72,"&lt;"&amp;AE73)+1),Paramètres!$B$3:$C$56,2,FALSE)*Paramètres!$K$16))</f>
        <v>0</v>
      </c>
      <c r="AG73" s="46"/>
      <c r="AH73" s="2">
        <f>IF(AG$2="Bike &amp; Run",IF(ISNA(VLOOKUP(AG73,Paramètres!$B$3:$C$56,2,FALSE)),0,VLOOKUP(AG73,Paramètres!$B$3:$C$56,2,FALSE)*Paramètres!$K$17),IF(OR(AG73="",OR($D73="",$D73="NL",$D73="HORS LIGUE")),0,VLOOKUP(IF(OR(AG73="",OR($D73="",$D73="NL",$D73="HORS LIGUE")),"",COUNTIFS($D$5:$D$72,"&lt;&gt;"&amp;"",$D$5:$D$72,"&lt;&gt;"&amp;"NL",$D$5:$D$72,"&lt;&gt;"&amp;"HORS LIGUE",AG$5:AG$72,"&lt;"&amp;AG73)+1),Paramètres!$B$3:$C$56,2,FALSE)*Paramètres!$K$17))</f>
        <v>0</v>
      </c>
      <c r="AI73" s="40">
        <f t="shared" si="106"/>
        <v>0</v>
      </c>
      <c r="AJ73" s="3" t="str">
        <f t="shared" si="107"/>
        <v/>
      </c>
      <c r="AK73" s="5">
        <f t="shared" si="108"/>
        <v>0</v>
      </c>
      <c r="AL73" s="41" t="e">
        <f t="shared" si="109"/>
        <v>#REF!</v>
      </c>
      <c r="AM73" s="33" t="e">
        <f t="shared" si="110"/>
        <v>#REF!</v>
      </c>
    </row>
    <row r="74" spans="1:70" ht="16.5">
      <c r="A74" s="14"/>
      <c r="B74" s="61" t="str">
        <f>IF(ISNA(VLOOKUP(A74,'Licenciés Jeunes 2023'!A:C,3,0)),"",VLOOKUP(A74,'Licenciés Jeunes 2023'!A:C,3,0))</f>
        <v/>
      </c>
      <c r="C74" s="32" t="str">
        <f>IF(ISNA(VLOOKUP(A74,'Licenciés Jeunes 2023'!A:C,2,0)),"",VLOOKUP(A74,'Licenciés Jeunes 2023'!A:C,2,0))</f>
        <v/>
      </c>
      <c r="D74" s="32" t="str">
        <f>IF(ISNA(VLOOKUP(A74,'Licenciés Jeunes 2023'!A:F,6,0)),"",VLOOKUP(A74,'Licenciés Jeunes 2023'!A:F,6,0))</f>
        <v/>
      </c>
      <c r="E74" s="6"/>
      <c r="F74" s="2">
        <f>IF(E$2="Bike &amp; Run",IF(ISNA(VLOOKUP(E74,Paramètres!$B$3:$C$56,2,FALSE)),0,VLOOKUP(E74,Paramètres!$B$3:$C$56,2,FALSE)*Paramètres!$K$3),IF(OR(E74="",OR($D74="",$D74="NL",$D74="HORS LIGUE")),0,VLOOKUP(IF(OR(E74="",OR($D74="",$D74="NL",$D74="HORS LIGUE")),"",COUNTIFS($D$5:$D$72,"&lt;&gt;"&amp;"",$D$5:$D$72,"&lt;&gt;"&amp;"NL",$D$5:$D$72,"&lt;&gt;"&amp;"HORS LIGUE",E$5:E$72,"&lt;"&amp;E74)+1),Paramètres!$B$3:$C$56,2,FALSE)*Paramètres!$K$3))</f>
        <v>0</v>
      </c>
      <c r="G74" s="4"/>
      <c r="H74" s="2">
        <f>IF(G$2="Bike &amp; Run",IF(ISNA(VLOOKUP(G74,Paramètres!$B$3:$C$56,2,FALSE)),0,VLOOKUP(G74,Paramètres!$B$3:$C$56,2,FALSE)*Paramètres!$K$4),IF(OR(G74="",OR($D74="",$D74="NL",$D74="HORS LIGUE")),0,VLOOKUP(IF(OR(G74="",OR($D74="",$D74="NL",$D74="HORS LIGUE")),"",COUNTIFS($D$5:$D$72,"&lt;&gt;"&amp;"",$D$5:$D$72,"&lt;&gt;"&amp;"NL",$D$5:$D$72,"&lt;&gt;"&amp;"HORS LIGUE",G$5:G$72,"&lt;"&amp;G74)+1),Paramètres!$B$3:$C$56,2,FALSE)*Paramètres!$K$4))</f>
        <v>0</v>
      </c>
      <c r="I74" s="36"/>
      <c r="J74" s="2">
        <f>IF(I$2="Bike &amp; Run",IF(ISNA(VLOOKUP(I74,Paramètres!$B$3:$C$56,2,FALSE)),0,VLOOKUP(I74,Paramètres!$B$3:$C$56,2,FALSE)*Paramètres!$K$5),IF(OR(I74="",OR($D74="",$D74="NL",$D74="HORS LIGUE")),0,VLOOKUP(IF(OR(I74="",OR($D74="",$D74="NL",$D74="HORS LIGUE")),"",COUNTIFS($D$5:$D$72,"&lt;&gt;"&amp;"",$D$5:$D$72,"&lt;&gt;"&amp;"NL",$D$5:$D$72,"&lt;&gt;"&amp;"HORS LIGUE",I$5:I$72,"&lt;"&amp;I74)+1),Paramètres!$B$3:$C$56,2,FALSE)*Paramètres!$K$5))</f>
        <v>0</v>
      </c>
      <c r="K74" s="4"/>
      <c r="L74" s="2">
        <f>IF(K$2="Bike &amp; Run",IF(ISNA(VLOOKUP(K74,Paramètres!$B$3:$C$56,2,FALSE)),0,VLOOKUP(K74,Paramètres!$B$3:$C$56,2,FALSE)*Paramètres!$K$6),IF(OR(K74="",OR($D74="",$D74="NL",$D74="HORS LIGUE")),0,VLOOKUP(IF(OR(K74="",OR($D74="",$D74="NL",$D74="HORS LIGUE")),"",COUNTIFS($D$5:$D$72,"&lt;&gt;"&amp;"",$D$5:$D$72,"&lt;&gt;"&amp;"NL",$D$5:$D$72,"&lt;&gt;"&amp;"HORS LIGUE",K$5:K$72,"&lt;"&amp;K74)+1),Paramètres!$B$3:$C$56,2,FALSE)*Paramètres!$K$6))</f>
        <v>0</v>
      </c>
      <c r="M74" s="4"/>
      <c r="N74" s="2">
        <f>IF(M$2="Bike &amp; Run",IF(ISNA(VLOOKUP(M74,Paramètres!$B$3:$C$56,2,FALSE)),0,VLOOKUP(M74,Paramètres!$B$3:$C$56,2,FALSE)*Paramètres!$K$7),IF(OR(M74="",OR($D74="",$D74="NL",$D74="HORS LIGUE")),0,VLOOKUP(IF(OR(M74="",OR($D74="",$D74="NL",$D74="HORS LIGUE")),"",COUNTIFS($D$5:$D$72,"&lt;&gt;"&amp;"",$D$5:$D$72,"&lt;&gt;"&amp;"NL",$D$5:$D$72,"&lt;&gt;"&amp;"HORS LIGUE",M$5:M$72,"&lt;"&amp;M74)+1),Paramètres!$B$3:$C$56,2,FALSE)*Paramètres!$K$7))</f>
        <v>0</v>
      </c>
      <c r="O74" s="46"/>
      <c r="P74" s="2">
        <f>IF(O$2="Bike &amp; Run",IF(ISNA(VLOOKUP(O74,Paramètres!$B$3:$C$56,2,FALSE)),0,VLOOKUP(O74,Paramètres!$B$3:$C$56,2,FALSE)*Paramètres!$K$8),IF(OR(O74="",OR($D74="",$D74="NL",$D74="HORS LIGUE")),0,VLOOKUP(IF(OR(O74="",OR($D74="",$D74="NL",$D74="HORS LIGUE")),"",COUNTIFS($D$5:$D$72,"&lt;&gt;"&amp;"",$D$5:$D$72,"&lt;&gt;"&amp;"NL",$D$5:$D$72,"&lt;&gt;"&amp;"HORS LIGUE",O$5:O$72,"&lt;"&amp;O74)+1),Paramètres!$B$3:$C$56,2,FALSE)*Paramètres!$K$8))</f>
        <v>0</v>
      </c>
      <c r="Q74" s="46"/>
      <c r="R74" s="2">
        <f>IF(Q$2="Bike &amp; Run",IF(ISNA(VLOOKUP(Q74,Paramètres!$B$3:$C$56,2,FALSE)),0,VLOOKUP(Q74,Paramètres!$B$3:$C$56,2,FALSE)*Paramètres!$K$9),IF(OR(Q74="",OR($D74="",$D74="NL",$D74="HORS LIGUE")),0,VLOOKUP(IF(OR(Q74="",OR($D74="",$D74="NL",$D74="HORS LIGUE")),"",COUNTIFS($D$5:$D$72,"&lt;&gt;"&amp;"",$D$5:$D$72,"&lt;&gt;"&amp;"NL",$D$5:$D$72,"&lt;&gt;"&amp;"HORS LIGUE",Q$5:Q$72,"&lt;"&amp;Q74)+1),Paramètres!$B$3:$C$56,2,FALSE)*Paramètres!$K$9))</f>
        <v>0</v>
      </c>
      <c r="S74" s="46"/>
      <c r="T74" s="2">
        <f>IF(S$2="Bike &amp; Run",IF(ISNA(VLOOKUP(S74,Paramètres!$B$3:$C$56,2,FALSE)),0,VLOOKUP(S74,Paramètres!$B$3:$C$56,2,FALSE)*Paramètres!$K$10),IF(OR(S74="",OR($D74="",$D74="NL",$D74="HORS LIGUE")),0,VLOOKUP(IF(OR(S74="",OR($D74="",$D74="NL",$D74="HORS LIGUE")),"",COUNTIFS($D$5:$D$72,"&lt;&gt;"&amp;"",$D$5:$D$72,"&lt;&gt;"&amp;"NL",$D$5:$D$72,"&lt;&gt;"&amp;"HORS LIGUE",S$5:S$72,"&lt;"&amp;S74)+1),Paramètres!$B$3:$C$56,2,FALSE)*Paramètres!$K$10))</f>
        <v>0</v>
      </c>
      <c r="U74" s="46"/>
      <c r="V74" s="2">
        <f>IF(U$2="Bike &amp; Run",IF(ISNA(VLOOKUP(U74,Paramètres!$B$3:$C$56,2,FALSE)),0,VLOOKUP(U74,Paramètres!$B$3:$C$56,2,FALSE)*Paramètres!$K$11),IF(OR(U74="",OR($D74="",$D74="NL",$D74="HORS LIGUE")),0,VLOOKUP(IF(OR(U74="",OR($D74="",$D74="NL",$D74="HORS LIGUE")),"",COUNTIFS($D$5:$D$72,"&lt;&gt;"&amp;"",$D$5:$D$72,"&lt;&gt;"&amp;"NL",$D$5:$D$72,"&lt;&gt;"&amp;"HORS LIGUE",U$5:U$72,"&lt;"&amp;U74)+1),Paramètres!$B$3:$C$56,2,FALSE)*Paramètres!$K$11))</f>
        <v>0</v>
      </c>
      <c r="W74" s="46"/>
      <c r="X74" s="2">
        <f>IF(W$2="Bike &amp; Run",IF(ISNA(VLOOKUP(W74,Paramètres!$B$3:$C$56,2,FALSE)),0,VLOOKUP(W74,Paramètres!$B$3:$C$56,2,FALSE)*Paramètres!$K$12),IF(OR(W74="",OR($D74="",$D74="NL",$D74="HORS LIGUE")),0,VLOOKUP(IF(OR(W74="",OR($D74="",$D74="NL",$D74="HORS LIGUE")),"",COUNTIFS($D$5:$D$72,"&lt;&gt;"&amp;"",$D$5:$D$72,"&lt;&gt;"&amp;"NL",$D$5:$D$72,"&lt;&gt;"&amp;"HORS LIGUE",W$5:W$72,"&lt;"&amp;W74)+1),Paramètres!$B$3:$C$56,2,FALSE)*Paramètres!$K$12))</f>
        <v>0</v>
      </c>
      <c r="Y74" s="46"/>
      <c r="Z74" s="2">
        <f>IF(Y$2="Bike &amp; Run",IF(ISNA(VLOOKUP(Y74,Paramètres!$B$3:$C$56,2,FALSE)),0,VLOOKUP(Y74,Paramètres!$B$3:$C$56,2,FALSE)*Paramètres!$K$13),IF(OR(Y74="",OR($D74="",$D74="NL",$D74="HORS LIGUE")),0,VLOOKUP(IF(OR(Y74="",OR($D74="",$D74="NL",$D74="HORS LIGUE")),"",COUNTIFS($D$5:$D$72,"&lt;&gt;"&amp;"",$D$5:$D$72,"&lt;&gt;"&amp;"NL",$D$5:$D$72,"&lt;&gt;"&amp;"HORS LIGUE",Y$5:Y$72,"&lt;"&amp;Y74)+1),Paramètres!$B$3:$C$56,2,FALSE)*Paramètres!$K$13))</f>
        <v>0</v>
      </c>
      <c r="AA74" s="46"/>
      <c r="AB74" s="2">
        <f>IF(AA$2="Bike &amp; Run",IF(ISNA(VLOOKUP(AA74,Paramètres!$B$3:$C$56,2,FALSE)),0,VLOOKUP(AA74,Paramètres!$B$3:$C$56,2,FALSE)*Paramètres!$K$14),IF(OR(AA74="",OR($D74="",$D74="NL",$D74="HORS LIGUE")),0,VLOOKUP(IF(OR(AA74="",OR($D74="",$D74="NL",$D74="HORS LIGUE")),"",COUNTIFS($D$5:$D$72,"&lt;&gt;"&amp;"",$D$5:$D$72,"&lt;&gt;"&amp;"NL",$D$5:$D$72,"&lt;&gt;"&amp;"HORS LIGUE",AA$5:AA$72,"&lt;"&amp;AA74)+1),Paramètres!$B$3:$C$56,2,FALSE)*Paramètres!$K$14))</f>
        <v>0</v>
      </c>
      <c r="AC74" s="46"/>
      <c r="AD74" s="2">
        <f>IF(AC$2="Bike &amp; Run",IF(ISNA(VLOOKUP(AC74,Paramètres!$B$3:$C$56,2,FALSE)),0,VLOOKUP(AC74,Paramètres!$B$3:$C$56,2,FALSE)*Paramètres!$K$15),IF(OR(AC74="",OR($D74="",$D74="NL",$D74="HORS LIGUE")),0,VLOOKUP(IF(OR(AC74="",OR($D74="",$D74="NL",$D74="HORS LIGUE")),"",COUNTIFS($D$5:$D$72,"&lt;&gt;"&amp;"",$D$5:$D$72,"&lt;&gt;"&amp;"NL",$D$5:$D$72,"&lt;&gt;"&amp;"HORS LIGUE",AC$5:AC$72,"&lt;"&amp;AC74)+1),Paramètres!$B$3:$C$56,2,FALSE)*Paramètres!$K$15))</f>
        <v>0</v>
      </c>
      <c r="AE74" s="46"/>
      <c r="AF74" s="2">
        <f>IF(AE$2="Bike &amp; Run",IF(ISNA(VLOOKUP(AE74,Paramètres!$B$3:$C$56,2,FALSE)),0,VLOOKUP(AE74,Paramètres!$B$3:$C$56,2,FALSE)*Paramètres!$K$16),IF(OR(AE74="",OR($D74="",$D74="NL",$D74="HORS LIGUE")),0,VLOOKUP(IF(OR(AE74="",OR($D74="",$D74="NL",$D74="HORS LIGUE")),"",COUNTIFS($D$5:$D$72,"&lt;&gt;"&amp;"",$D$5:$D$72,"&lt;&gt;"&amp;"NL",$D$5:$D$72,"&lt;&gt;"&amp;"HORS LIGUE",AE$5:AE$72,"&lt;"&amp;AE74)+1),Paramètres!$B$3:$C$56,2,FALSE)*Paramètres!$K$16))</f>
        <v>0</v>
      </c>
      <c r="AG74" s="46"/>
      <c r="AH74" s="2">
        <f>IF(AG$2="Bike &amp; Run",IF(ISNA(VLOOKUP(AG74,Paramètres!$B$3:$C$56,2,FALSE)),0,VLOOKUP(AG74,Paramètres!$B$3:$C$56,2,FALSE)*Paramètres!$K$17),IF(OR(AG74="",OR($D74="",$D74="NL",$D74="HORS LIGUE")),0,VLOOKUP(IF(OR(AG74="",OR($D74="",$D74="NL",$D74="HORS LIGUE")),"",COUNTIFS($D$5:$D$72,"&lt;&gt;"&amp;"",$D$5:$D$72,"&lt;&gt;"&amp;"NL",$D$5:$D$72,"&lt;&gt;"&amp;"HORS LIGUE",AG$5:AG$72,"&lt;"&amp;AG74)+1),Paramètres!$B$3:$C$56,2,FALSE)*Paramètres!$K$17))</f>
        <v>0</v>
      </c>
      <c r="AI74" s="40">
        <f t="shared" si="106"/>
        <v>0</v>
      </c>
      <c r="AJ74" s="3" t="str">
        <f t="shared" si="107"/>
        <v/>
      </c>
      <c r="AK74" s="5">
        <f t="shared" si="108"/>
        <v>0</v>
      </c>
      <c r="AL74" s="41" t="e">
        <f t="shared" si="109"/>
        <v>#REF!</v>
      </c>
      <c r="AM74" s="33" t="e">
        <f t="shared" si="110"/>
        <v>#REF!</v>
      </c>
    </row>
    <row r="75" spans="1:70" ht="16.5">
      <c r="A75" s="14"/>
      <c r="B75" s="61" t="str">
        <f>IF(ISNA(VLOOKUP(A75,'Licenciés Jeunes 2023'!A:C,3,0)),"",VLOOKUP(A75,'Licenciés Jeunes 2023'!A:C,3,0))</f>
        <v/>
      </c>
      <c r="C75" s="32" t="str">
        <f>IF(ISNA(VLOOKUP(A75,'Licenciés Jeunes 2023'!A:C,2,0)),"",VLOOKUP(A75,'Licenciés Jeunes 2023'!A:C,2,0))</f>
        <v/>
      </c>
      <c r="D75" s="32" t="str">
        <f>IF(ISNA(VLOOKUP(A75,'Licenciés Jeunes 2023'!A:F,6,0)),"",VLOOKUP(A75,'Licenciés Jeunes 2023'!A:F,6,0))</f>
        <v/>
      </c>
      <c r="E75" s="6"/>
      <c r="F75" s="2">
        <f>IF(E$2="Bike &amp; Run",IF(ISNA(VLOOKUP(E75,Paramètres!$B$3:$C$56,2,FALSE)),0,VLOOKUP(E75,Paramètres!$B$3:$C$56,2,FALSE)*Paramètres!$K$3),IF(OR(E75="",OR($D75="",$D75="NL",$D75="HORS LIGUE")),0,VLOOKUP(IF(OR(E75="",OR($D75="",$D75="NL",$D75="HORS LIGUE")),"",COUNTIFS($D$5:$D$72,"&lt;&gt;"&amp;"",$D$5:$D$72,"&lt;&gt;"&amp;"NL",$D$5:$D$72,"&lt;&gt;"&amp;"HORS LIGUE",E$5:E$72,"&lt;"&amp;E75)+1),Paramètres!$B$3:$C$56,2,FALSE)*Paramètres!$K$3))</f>
        <v>0</v>
      </c>
      <c r="G75" s="4"/>
      <c r="H75" s="2">
        <f>IF(G$2="Bike &amp; Run",IF(ISNA(VLOOKUP(G75,Paramètres!$B$3:$C$56,2,FALSE)),0,VLOOKUP(G75,Paramètres!$B$3:$C$56,2,FALSE)*Paramètres!$K$4),IF(OR(G75="",OR($D75="",$D75="NL",$D75="HORS LIGUE")),0,VLOOKUP(IF(OR(G75="",OR($D75="",$D75="NL",$D75="HORS LIGUE")),"",COUNTIFS($D$5:$D$72,"&lt;&gt;"&amp;"",$D$5:$D$72,"&lt;&gt;"&amp;"NL",$D$5:$D$72,"&lt;&gt;"&amp;"HORS LIGUE",G$5:G$72,"&lt;"&amp;G75)+1),Paramètres!$B$3:$C$56,2,FALSE)*Paramètres!$K$4))</f>
        <v>0</v>
      </c>
      <c r="I75" s="36"/>
      <c r="J75" s="2">
        <f>IF(I$2="Bike &amp; Run",IF(ISNA(VLOOKUP(I75,Paramètres!$B$3:$C$56,2,FALSE)),0,VLOOKUP(I75,Paramètres!$B$3:$C$56,2,FALSE)*Paramètres!$K$5),IF(OR(I75="",OR($D75="",$D75="NL",$D75="HORS LIGUE")),0,VLOOKUP(IF(OR(I75="",OR($D75="",$D75="NL",$D75="HORS LIGUE")),"",COUNTIFS($D$5:$D$72,"&lt;&gt;"&amp;"",$D$5:$D$72,"&lt;&gt;"&amp;"NL",$D$5:$D$72,"&lt;&gt;"&amp;"HORS LIGUE",I$5:I$72,"&lt;"&amp;I75)+1),Paramètres!$B$3:$C$56,2,FALSE)*Paramètres!$K$5))</f>
        <v>0</v>
      </c>
      <c r="K75" s="4"/>
      <c r="L75" s="2">
        <f>IF(K$2="Bike &amp; Run",IF(ISNA(VLOOKUP(K75,Paramètres!$B$3:$C$56,2,FALSE)),0,VLOOKUP(K75,Paramètres!$B$3:$C$56,2,FALSE)*Paramètres!$K$6),IF(OR(K75="",OR($D75="",$D75="NL",$D75="HORS LIGUE")),0,VLOOKUP(IF(OR(K75="",OR($D75="",$D75="NL",$D75="HORS LIGUE")),"",COUNTIFS($D$5:$D$72,"&lt;&gt;"&amp;"",$D$5:$D$72,"&lt;&gt;"&amp;"NL",$D$5:$D$72,"&lt;&gt;"&amp;"HORS LIGUE",K$5:K$72,"&lt;"&amp;K75)+1),Paramètres!$B$3:$C$56,2,FALSE)*Paramètres!$K$6))</f>
        <v>0</v>
      </c>
      <c r="M75" s="4"/>
      <c r="N75" s="2">
        <f>IF(M$2="Bike &amp; Run",IF(ISNA(VLOOKUP(M75,Paramètres!$B$3:$C$56,2,FALSE)),0,VLOOKUP(M75,Paramètres!$B$3:$C$56,2,FALSE)*Paramètres!$K$7),IF(OR(M75="",OR($D75="",$D75="NL",$D75="HORS LIGUE")),0,VLOOKUP(IF(OR(M75="",OR($D75="",$D75="NL",$D75="HORS LIGUE")),"",COUNTIFS($D$5:$D$72,"&lt;&gt;"&amp;"",$D$5:$D$72,"&lt;&gt;"&amp;"NL",$D$5:$D$72,"&lt;&gt;"&amp;"HORS LIGUE",M$5:M$72,"&lt;"&amp;M75)+1),Paramètres!$B$3:$C$56,2,FALSE)*Paramètres!$K$7))</f>
        <v>0</v>
      </c>
      <c r="O75" s="46"/>
      <c r="P75" s="2">
        <f>IF(O$2="Bike &amp; Run",IF(ISNA(VLOOKUP(O75,Paramètres!$B$3:$C$56,2,FALSE)),0,VLOOKUP(O75,Paramètres!$B$3:$C$56,2,FALSE)*Paramètres!$K$8),IF(OR(O75="",OR($D75="",$D75="NL",$D75="HORS LIGUE")),0,VLOOKUP(IF(OR(O75="",OR($D75="",$D75="NL",$D75="HORS LIGUE")),"",COUNTIFS($D$5:$D$72,"&lt;&gt;"&amp;"",$D$5:$D$72,"&lt;&gt;"&amp;"NL",$D$5:$D$72,"&lt;&gt;"&amp;"HORS LIGUE",O$5:O$72,"&lt;"&amp;O75)+1),Paramètres!$B$3:$C$56,2,FALSE)*Paramètres!$K$8))</f>
        <v>0</v>
      </c>
      <c r="Q75" s="46"/>
      <c r="R75" s="2">
        <f>IF(Q$2="Bike &amp; Run",IF(ISNA(VLOOKUP(Q75,Paramètres!$B$3:$C$56,2,FALSE)),0,VLOOKUP(Q75,Paramètres!$B$3:$C$56,2,FALSE)*Paramètres!$K$9),IF(OR(Q75="",OR($D75="",$D75="NL",$D75="HORS LIGUE")),0,VLOOKUP(IF(OR(Q75="",OR($D75="",$D75="NL",$D75="HORS LIGUE")),"",COUNTIFS($D$5:$D$72,"&lt;&gt;"&amp;"",$D$5:$D$72,"&lt;&gt;"&amp;"NL",$D$5:$D$72,"&lt;&gt;"&amp;"HORS LIGUE",Q$5:Q$72,"&lt;"&amp;Q75)+1),Paramètres!$B$3:$C$56,2,FALSE)*Paramètres!$K$9))</f>
        <v>0</v>
      </c>
      <c r="S75" s="46"/>
      <c r="T75" s="2">
        <f>IF(S$2="Bike &amp; Run",IF(ISNA(VLOOKUP(S75,Paramètres!$B$3:$C$56,2,FALSE)),0,VLOOKUP(S75,Paramètres!$B$3:$C$56,2,FALSE)*Paramètres!$K$10),IF(OR(S75="",OR($D75="",$D75="NL",$D75="HORS LIGUE")),0,VLOOKUP(IF(OR(S75="",OR($D75="",$D75="NL",$D75="HORS LIGUE")),"",COUNTIFS($D$5:$D$72,"&lt;&gt;"&amp;"",$D$5:$D$72,"&lt;&gt;"&amp;"NL",$D$5:$D$72,"&lt;&gt;"&amp;"HORS LIGUE",S$5:S$72,"&lt;"&amp;S75)+1),Paramètres!$B$3:$C$56,2,FALSE)*Paramètres!$K$10))</f>
        <v>0</v>
      </c>
      <c r="U75" s="46"/>
      <c r="V75" s="2">
        <f>IF(U$2="Bike &amp; Run",IF(ISNA(VLOOKUP(U75,Paramètres!$B$3:$C$56,2,FALSE)),0,VLOOKUP(U75,Paramètres!$B$3:$C$56,2,FALSE)*Paramètres!$K$11),IF(OR(U75="",OR($D75="",$D75="NL",$D75="HORS LIGUE")),0,VLOOKUP(IF(OR(U75="",OR($D75="",$D75="NL",$D75="HORS LIGUE")),"",COUNTIFS($D$5:$D$72,"&lt;&gt;"&amp;"",$D$5:$D$72,"&lt;&gt;"&amp;"NL",$D$5:$D$72,"&lt;&gt;"&amp;"HORS LIGUE",U$5:U$72,"&lt;"&amp;U75)+1),Paramètres!$B$3:$C$56,2,FALSE)*Paramètres!$K$11))</f>
        <v>0</v>
      </c>
      <c r="W75" s="46"/>
      <c r="X75" s="2">
        <f>IF(W$2="Bike &amp; Run",IF(ISNA(VLOOKUP(W75,Paramètres!$B$3:$C$56,2,FALSE)),0,VLOOKUP(W75,Paramètres!$B$3:$C$56,2,FALSE)*Paramètres!$K$12),IF(OR(W75="",OR($D75="",$D75="NL",$D75="HORS LIGUE")),0,VLOOKUP(IF(OR(W75="",OR($D75="",$D75="NL",$D75="HORS LIGUE")),"",COUNTIFS($D$5:$D$72,"&lt;&gt;"&amp;"",$D$5:$D$72,"&lt;&gt;"&amp;"NL",$D$5:$D$72,"&lt;&gt;"&amp;"HORS LIGUE",W$5:W$72,"&lt;"&amp;W75)+1),Paramètres!$B$3:$C$56,2,FALSE)*Paramètres!$K$12))</f>
        <v>0</v>
      </c>
      <c r="Y75" s="46"/>
      <c r="Z75" s="2">
        <f>IF(Y$2="Bike &amp; Run",IF(ISNA(VLOOKUP(Y75,Paramètres!$B$3:$C$56,2,FALSE)),0,VLOOKUP(Y75,Paramètres!$B$3:$C$56,2,FALSE)*Paramètres!$K$13),IF(OR(Y75="",OR($D75="",$D75="NL",$D75="HORS LIGUE")),0,VLOOKUP(IF(OR(Y75="",OR($D75="",$D75="NL",$D75="HORS LIGUE")),"",COUNTIFS($D$5:$D$72,"&lt;&gt;"&amp;"",$D$5:$D$72,"&lt;&gt;"&amp;"NL",$D$5:$D$72,"&lt;&gt;"&amp;"HORS LIGUE",Y$5:Y$72,"&lt;"&amp;Y75)+1),Paramètres!$B$3:$C$56,2,FALSE)*Paramètres!$K$13))</f>
        <v>0</v>
      </c>
      <c r="AA75" s="46"/>
      <c r="AB75" s="2">
        <f>IF(AA$2="Bike &amp; Run",IF(ISNA(VLOOKUP(AA75,Paramètres!$B$3:$C$56,2,FALSE)),0,VLOOKUP(AA75,Paramètres!$B$3:$C$56,2,FALSE)*Paramètres!$K$14),IF(OR(AA75="",OR($D75="",$D75="NL",$D75="HORS LIGUE")),0,VLOOKUP(IF(OR(AA75="",OR($D75="",$D75="NL",$D75="HORS LIGUE")),"",COUNTIFS($D$5:$D$72,"&lt;&gt;"&amp;"",$D$5:$D$72,"&lt;&gt;"&amp;"NL",$D$5:$D$72,"&lt;&gt;"&amp;"HORS LIGUE",AA$5:AA$72,"&lt;"&amp;AA75)+1),Paramètres!$B$3:$C$56,2,FALSE)*Paramètres!$K$14))</f>
        <v>0</v>
      </c>
      <c r="AC75" s="46"/>
      <c r="AD75" s="2">
        <f>IF(AC$2="Bike &amp; Run",IF(ISNA(VLOOKUP(AC75,Paramètres!$B$3:$C$56,2,FALSE)),0,VLOOKUP(AC75,Paramètres!$B$3:$C$56,2,FALSE)*Paramètres!$K$15),IF(OR(AC75="",OR($D75="",$D75="NL",$D75="HORS LIGUE")),0,VLOOKUP(IF(OR(AC75="",OR($D75="",$D75="NL",$D75="HORS LIGUE")),"",COUNTIFS($D$5:$D$72,"&lt;&gt;"&amp;"",$D$5:$D$72,"&lt;&gt;"&amp;"NL",$D$5:$D$72,"&lt;&gt;"&amp;"HORS LIGUE",AC$5:AC$72,"&lt;"&amp;AC75)+1),Paramètres!$B$3:$C$56,2,FALSE)*Paramètres!$K$15))</f>
        <v>0</v>
      </c>
      <c r="AE75" s="46"/>
      <c r="AF75" s="2">
        <f>IF(AE$2="Bike &amp; Run",IF(ISNA(VLOOKUP(AE75,Paramètres!$B$3:$C$56,2,FALSE)),0,VLOOKUP(AE75,Paramètres!$B$3:$C$56,2,FALSE)*Paramètres!$K$16),IF(OR(AE75="",OR($D75="",$D75="NL",$D75="HORS LIGUE")),0,VLOOKUP(IF(OR(AE75="",OR($D75="",$D75="NL",$D75="HORS LIGUE")),"",COUNTIFS($D$5:$D$72,"&lt;&gt;"&amp;"",$D$5:$D$72,"&lt;&gt;"&amp;"NL",$D$5:$D$72,"&lt;&gt;"&amp;"HORS LIGUE",AE$5:AE$72,"&lt;"&amp;AE75)+1),Paramètres!$B$3:$C$56,2,FALSE)*Paramètres!$K$16))</f>
        <v>0</v>
      </c>
      <c r="AG75" s="46"/>
      <c r="AH75" s="2">
        <f>IF(AG$2="Bike &amp; Run",IF(ISNA(VLOOKUP(AG75,Paramètres!$B$3:$C$56,2,FALSE)),0,VLOOKUP(AG75,Paramètres!$B$3:$C$56,2,FALSE)*Paramètres!$K$17),IF(OR(AG75="",OR($D75="",$D75="NL",$D75="HORS LIGUE")),0,VLOOKUP(IF(OR(AG75="",OR($D75="",$D75="NL",$D75="HORS LIGUE")),"",COUNTIFS($D$5:$D$72,"&lt;&gt;"&amp;"",$D$5:$D$72,"&lt;&gt;"&amp;"NL",$D$5:$D$72,"&lt;&gt;"&amp;"HORS LIGUE",AG$5:AG$72,"&lt;"&amp;AG75)+1),Paramètres!$B$3:$C$56,2,FALSE)*Paramètres!$K$17))</f>
        <v>0</v>
      </c>
      <c r="AI75" s="40">
        <f t="shared" si="106"/>
        <v>0</v>
      </c>
      <c r="AJ75" s="3" t="str">
        <f t="shared" si="107"/>
        <v/>
      </c>
      <c r="AK75" s="5">
        <f t="shared" si="108"/>
        <v>0</v>
      </c>
      <c r="AL75" s="41" t="e">
        <f t="shared" si="109"/>
        <v>#REF!</v>
      </c>
      <c r="AM75" s="33" t="e">
        <f t="shared" si="110"/>
        <v>#REF!</v>
      </c>
    </row>
    <row r="76" spans="1:70" ht="16.5">
      <c r="A76" s="14"/>
      <c r="B76" s="61" t="str">
        <f>IF(ISNA(VLOOKUP(A76,'Licenciés Jeunes 2023'!A:C,3,0)),"",VLOOKUP(A76,'Licenciés Jeunes 2023'!A:C,3,0))</f>
        <v/>
      </c>
      <c r="C76" s="32" t="str">
        <f>IF(ISNA(VLOOKUP(A76,'Licenciés Jeunes 2023'!A:C,2,0)),"",VLOOKUP(A76,'Licenciés Jeunes 2023'!A:C,2,0))</f>
        <v/>
      </c>
      <c r="D76" s="32" t="str">
        <f>IF(ISNA(VLOOKUP(A76,'Licenciés Jeunes 2023'!A:F,6,0)),"",VLOOKUP(A76,'Licenciés Jeunes 2023'!A:F,6,0))</f>
        <v/>
      </c>
      <c r="E76" s="6"/>
      <c r="F76" s="2">
        <f>IF(E$2="Bike &amp; Run",IF(ISNA(VLOOKUP(E76,Paramètres!$B$3:$C$56,2,FALSE)),0,VLOOKUP(E76,Paramètres!$B$3:$C$56,2,FALSE)*Paramètres!$K$3),IF(OR(E76="",OR($D76="",$D76="NL",$D76="HORS LIGUE")),0,VLOOKUP(IF(OR(E76="",OR($D76="",$D76="NL",$D76="HORS LIGUE")),"",COUNTIFS($D$5:$D$72,"&lt;&gt;"&amp;"",$D$5:$D$72,"&lt;&gt;"&amp;"NL",$D$5:$D$72,"&lt;&gt;"&amp;"HORS LIGUE",E$5:E$72,"&lt;"&amp;E76)+1),Paramètres!$B$3:$C$56,2,FALSE)*Paramètres!$K$3))</f>
        <v>0</v>
      </c>
      <c r="G76" s="4"/>
      <c r="H76" s="2">
        <f>IF(G$2="Bike &amp; Run",IF(ISNA(VLOOKUP(G76,Paramètres!$B$3:$C$56,2,FALSE)),0,VLOOKUP(G76,Paramètres!$B$3:$C$56,2,FALSE)*Paramètres!$K$4),IF(OR(G76="",OR($D76="",$D76="NL",$D76="HORS LIGUE")),0,VLOOKUP(IF(OR(G76="",OR($D76="",$D76="NL",$D76="HORS LIGUE")),"",COUNTIFS($D$5:$D$72,"&lt;&gt;"&amp;"",$D$5:$D$72,"&lt;&gt;"&amp;"NL",$D$5:$D$72,"&lt;&gt;"&amp;"HORS LIGUE",G$5:G$72,"&lt;"&amp;G76)+1),Paramètres!$B$3:$C$56,2,FALSE)*Paramètres!$K$4))</f>
        <v>0</v>
      </c>
      <c r="I76" s="36"/>
      <c r="J76" s="2">
        <f>IF(I$2="Bike &amp; Run",IF(ISNA(VLOOKUP(I76,Paramètres!$B$3:$C$56,2,FALSE)),0,VLOOKUP(I76,Paramètres!$B$3:$C$56,2,FALSE)*Paramètres!$K$5),IF(OR(I76="",OR($D76="",$D76="NL",$D76="HORS LIGUE")),0,VLOOKUP(IF(OR(I76="",OR($D76="",$D76="NL",$D76="HORS LIGUE")),"",COUNTIFS($D$5:$D$72,"&lt;&gt;"&amp;"",$D$5:$D$72,"&lt;&gt;"&amp;"NL",$D$5:$D$72,"&lt;&gt;"&amp;"HORS LIGUE",I$5:I$72,"&lt;"&amp;I76)+1),Paramètres!$B$3:$C$56,2,FALSE)*Paramètres!$K$5))</f>
        <v>0</v>
      </c>
      <c r="K76" s="4"/>
      <c r="L76" s="2">
        <f>IF(K$2="Bike &amp; Run",IF(ISNA(VLOOKUP(K76,Paramètres!$B$3:$C$56,2,FALSE)),0,VLOOKUP(K76,Paramètres!$B$3:$C$56,2,FALSE)*Paramètres!$K$6),IF(OR(K76="",OR($D76="",$D76="NL",$D76="HORS LIGUE")),0,VLOOKUP(IF(OR(K76="",OR($D76="",$D76="NL",$D76="HORS LIGUE")),"",COUNTIFS($D$5:$D$72,"&lt;&gt;"&amp;"",$D$5:$D$72,"&lt;&gt;"&amp;"NL",$D$5:$D$72,"&lt;&gt;"&amp;"HORS LIGUE",K$5:K$72,"&lt;"&amp;K76)+1),Paramètres!$B$3:$C$56,2,FALSE)*Paramètres!$K$6))</f>
        <v>0</v>
      </c>
      <c r="M76" s="4"/>
      <c r="N76" s="2">
        <f>IF(M$2="Bike &amp; Run",IF(ISNA(VLOOKUP(M76,Paramètres!$B$3:$C$56,2,FALSE)),0,VLOOKUP(M76,Paramètres!$B$3:$C$56,2,FALSE)*Paramètres!$K$7),IF(OR(M76="",OR($D76="",$D76="NL",$D76="HORS LIGUE")),0,VLOOKUP(IF(OR(M76="",OR($D76="",$D76="NL",$D76="HORS LIGUE")),"",COUNTIFS($D$5:$D$72,"&lt;&gt;"&amp;"",$D$5:$D$72,"&lt;&gt;"&amp;"NL",$D$5:$D$72,"&lt;&gt;"&amp;"HORS LIGUE",M$5:M$72,"&lt;"&amp;M76)+1),Paramètres!$B$3:$C$56,2,FALSE)*Paramètres!$K$7))</f>
        <v>0</v>
      </c>
      <c r="O76" s="46"/>
      <c r="P76" s="2">
        <f>IF(O$2="Bike &amp; Run",IF(ISNA(VLOOKUP(O76,Paramètres!$B$3:$C$56,2,FALSE)),0,VLOOKUP(O76,Paramètres!$B$3:$C$56,2,FALSE)*Paramètres!$K$8),IF(OR(O76="",OR($D76="",$D76="NL",$D76="HORS LIGUE")),0,VLOOKUP(IF(OR(O76="",OR($D76="",$D76="NL",$D76="HORS LIGUE")),"",COUNTIFS($D$5:$D$72,"&lt;&gt;"&amp;"",$D$5:$D$72,"&lt;&gt;"&amp;"NL",$D$5:$D$72,"&lt;&gt;"&amp;"HORS LIGUE",O$5:O$72,"&lt;"&amp;O76)+1),Paramètres!$B$3:$C$56,2,FALSE)*Paramètres!$K$8))</f>
        <v>0</v>
      </c>
      <c r="Q76" s="46"/>
      <c r="R76" s="2">
        <f>IF(Q$2="Bike &amp; Run",IF(ISNA(VLOOKUP(Q76,Paramètres!$B$3:$C$56,2,FALSE)),0,VLOOKUP(Q76,Paramètres!$B$3:$C$56,2,FALSE)*Paramètres!$K$9),IF(OR(Q76="",OR($D76="",$D76="NL",$D76="HORS LIGUE")),0,VLOOKUP(IF(OR(Q76="",OR($D76="",$D76="NL",$D76="HORS LIGUE")),"",COUNTIFS($D$5:$D$72,"&lt;&gt;"&amp;"",$D$5:$D$72,"&lt;&gt;"&amp;"NL",$D$5:$D$72,"&lt;&gt;"&amp;"HORS LIGUE",Q$5:Q$72,"&lt;"&amp;Q76)+1),Paramètres!$B$3:$C$56,2,FALSE)*Paramètres!$K$9))</f>
        <v>0</v>
      </c>
      <c r="S76" s="46"/>
      <c r="T76" s="2">
        <f>IF(S$2="Bike &amp; Run",IF(ISNA(VLOOKUP(S76,Paramètres!$B$3:$C$56,2,FALSE)),0,VLOOKUP(S76,Paramètres!$B$3:$C$56,2,FALSE)*Paramètres!$K$10),IF(OR(S76="",OR($D76="",$D76="NL",$D76="HORS LIGUE")),0,VLOOKUP(IF(OR(S76="",OR($D76="",$D76="NL",$D76="HORS LIGUE")),"",COUNTIFS($D$5:$D$72,"&lt;&gt;"&amp;"",$D$5:$D$72,"&lt;&gt;"&amp;"NL",$D$5:$D$72,"&lt;&gt;"&amp;"HORS LIGUE",S$5:S$72,"&lt;"&amp;S76)+1),Paramètres!$B$3:$C$56,2,FALSE)*Paramètres!$K$10))</f>
        <v>0</v>
      </c>
      <c r="U76" s="46"/>
      <c r="V76" s="2">
        <f>IF(U$2="Bike &amp; Run",IF(ISNA(VLOOKUP(U76,Paramètres!$B$3:$C$56,2,FALSE)),0,VLOOKUP(U76,Paramètres!$B$3:$C$56,2,FALSE)*Paramètres!$K$11),IF(OR(U76="",OR($D76="",$D76="NL",$D76="HORS LIGUE")),0,VLOOKUP(IF(OR(U76="",OR($D76="",$D76="NL",$D76="HORS LIGUE")),"",COUNTIFS($D$5:$D$72,"&lt;&gt;"&amp;"",$D$5:$D$72,"&lt;&gt;"&amp;"NL",$D$5:$D$72,"&lt;&gt;"&amp;"HORS LIGUE",U$5:U$72,"&lt;"&amp;U76)+1),Paramètres!$B$3:$C$56,2,FALSE)*Paramètres!$K$11))</f>
        <v>0</v>
      </c>
      <c r="W76" s="46"/>
      <c r="X76" s="2">
        <f>IF(W$2="Bike &amp; Run",IF(ISNA(VLOOKUP(W76,Paramètres!$B$3:$C$56,2,FALSE)),0,VLOOKUP(W76,Paramètres!$B$3:$C$56,2,FALSE)*Paramètres!$K$12),IF(OR(W76="",OR($D76="",$D76="NL",$D76="HORS LIGUE")),0,VLOOKUP(IF(OR(W76="",OR($D76="",$D76="NL",$D76="HORS LIGUE")),"",COUNTIFS($D$5:$D$72,"&lt;&gt;"&amp;"",$D$5:$D$72,"&lt;&gt;"&amp;"NL",$D$5:$D$72,"&lt;&gt;"&amp;"HORS LIGUE",W$5:W$72,"&lt;"&amp;W76)+1),Paramètres!$B$3:$C$56,2,FALSE)*Paramètres!$K$12))</f>
        <v>0</v>
      </c>
      <c r="Y76" s="46"/>
      <c r="Z76" s="2">
        <f>IF(Y$2="Bike &amp; Run",IF(ISNA(VLOOKUP(Y76,Paramètres!$B$3:$C$56,2,FALSE)),0,VLOOKUP(Y76,Paramètres!$B$3:$C$56,2,FALSE)*Paramètres!$K$13),IF(OR(Y76="",OR($D76="",$D76="NL",$D76="HORS LIGUE")),0,VLOOKUP(IF(OR(Y76="",OR($D76="",$D76="NL",$D76="HORS LIGUE")),"",COUNTIFS($D$5:$D$72,"&lt;&gt;"&amp;"",$D$5:$D$72,"&lt;&gt;"&amp;"NL",$D$5:$D$72,"&lt;&gt;"&amp;"HORS LIGUE",Y$5:Y$72,"&lt;"&amp;Y76)+1),Paramètres!$B$3:$C$56,2,FALSE)*Paramètres!$K$13))</f>
        <v>0</v>
      </c>
      <c r="AA76" s="46"/>
      <c r="AB76" s="2">
        <f>IF(AA$2="Bike &amp; Run",IF(ISNA(VLOOKUP(AA76,Paramètres!$B$3:$C$56,2,FALSE)),0,VLOOKUP(AA76,Paramètres!$B$3:$C$56,2,FALSE)*Paramètres!$K$14),IF(OR(AA76="",OR($D76="",$D76="NL",$D76="HORS LIGUE")),0,VLOOKUP(IF(OR(AA76="",OR($D76="",$D76="NL",$D76="HORS LIGUE")),"",COUNTIFS($D$5:$D$72,"&lt;&gt;"&amp;"",$D$5:$D$72,"&lt;&gt;"&amp;"NL",$D$5:$D$72,"&lt;&gt;"&amp;"HORS LIGUE",AA$5:AA$72,"&lt;"&amp;AA76)+1),Paramètres!$B$3:$C$56,2,FALSE)*Paramètres!$K$14))</f>
        <v>0</v>
      </c>
      <c r="AC76" s="46"/>
      <c r="AD76" s="2">
        <f>IF(AC$2="Bike &amp; Run",IF(ISNA(VLOOKUP(AC76,Paramètres!$B$3:$C$56,2,FALSE)),0,VLOOKUP(AC76,Paramètres!$B$3:$C$56,2,FALSE)*Paramètres!$K$15),IF(OR(AC76="",OR($D76="",$D76="NL",$D76="HORS LIGUE")),0,VLOOKUP(IF(OR(AC76="",OR($D76="",$D76="NL",$D76="HORS LIGUE")),"",COUNTIFS($D$5:$D$72,"&lt;&gt;"&amp;"",$D$5:$D$72,"&lt;&gt;"&amp;"NL",$D$5:$D$72,"&lt;&gt;"&amp;"HORS LIGUE",AC$5:AC$72,"&lt;"&amp;AC76)+1),Paramètres!$B$3:$C$56,2,FALSE)*Paramètres!$K$15))</f>
        <v>0</v>
      </c>
      <c r="AE76" s="46"/>
      <c r="AF76" s="2">
        <f>IF(AE$2="Bike &amp; Run",IF(ISNA(VLOOKUP(AE76,Paramètres!$B$3:$C$56,2,FALSE)),0,VLOOKUP(AE76,Paramètres!$B$3:$C$56,2,FALSE)*Paramètres!$K$16),IF(OR(AE76="",OR($D76="",$D76="NL",$D76="HORS LIGUE")),0,VLOOKUP(IF(OR(AE76="",OR($D76="",$D76="NL",$D76="HORS LIGUE")),"",COUNTIFS($D$5:$D$72,"&lt;&gt;"&amp;"",$D$5:$D$72,"&lt;&gt;"&amp;"NL",$D$5:$D$72,"&lt;&gt;"&amp;"HORS LIGUE",AE$5:AE$72,"&lt;"&amp;AE76)+1),Paramètres!$B$3:$C$56,2,FALSE)*Paramètres!$K$16))</f>
        <v>0</v>
      </c>
      <c r="AG76" s="46"/>
      <c r="AH76" s="2">
        <f>IF(AG$2="Bike &amp; Run",IF(ISNA(VLOOKUP(AG76,Paramètres!$B$3:$C$56,2,FALSE)),0,VLOOKUP(AG76,Paramètres!$B$3:$C$56,2,FALSE)*Paramètres!$K$17),IF(OR(AG76="",OR($D76="",$D76="NL",$D76="HORS LIGUE")),0,VLOOKUP(IF(OR(AG76="",OR($D76="",$D76="NL",$D76="HORS LIGUE")),"",COUNTIFS($D$5:$D$72,"&lt;&gt;"&amp;"",$D$5:$D$72,"&lt;&gt;"&amp;"NL",$D$5:$D$72,"&lt;&gt;"&amp;"HORS LIGUE",AG$5:AG$72,"&lt;"&amp;AG76)+1),Paramètres!$B$3:$C$56,2,FALSE)*Paramètres!$K$17))</f>
        <v>0</v>
      </c>
      <c r="AI76" s="40">
        <f t="shared" si="106"/>
        <v>0</v>
      </c>
      <c r="AJ76" s="3" t="str">
        <f t="shared" si="107"/>
        <v/>
      </c>
      <c r="AK76" s="5">
        <f t="shared" si="108"/>
        <v>0</v>
      </c>
      <c r="AL76" s="41" t="e">
        <f t="shared" si="109"/>
        <v>#REF!</v>
      </c>
      <c r="AM76" s="33" t="e">
        <f t="shared" si="110"/>
        <v>#REF!</v>
      </c>
    </row>
    <row r="77" spans="1:70" ht="16.5">
      <c r="A77" s="14"/>
      <c r="B77" s="61" t="str">
        <f>IF(ISNA(VLOOKUP(A77,'Licenciés Jeunes 2023'!A:C,3,0)),"",VLOOKUP(A77,'Licenciés Jeunes 2023'!A:C,3,0))</f>
        <v/>
      </c>
      <c r="C77" s="32" t="str">
        <f>IF(ISNA(VLOOKUP(A77,'Licenciés Jeunes 2023'!A:C,2,0)),"",VLOOKUP(A77,'Licenciés Jeunes 2023'!A:C,2,0))</f>
        <v/>
      </c>
      <c r="D77" s="32" t="str">
        <f>IF(ISNA(VLOOKUP(A77,'Licenciés Jeunes 2023'!A:F,6,0)),"",VLOOKUP(A77,'Licenciés Jeunes 2023'!A:F,6,0))</f>
        <v/>
      </c>
      <c r="E77" s="6"/>
      <c r="F77" s="2">
        <f>IF(E$2="Bike &amp; Run",IF(ISNA(VLOOKUP(E77,Paramètres!$B$3:$C$56,2,FALSE)),0,VLOOKUP(E77,Paramètres!$B$3:$C$56,2,FALSE)*Paramètres!$K$3),IF(OR(E77="",OR($D77="",$D77="NL",$D77="HORS LIGUE")),0,VLOOKUP(IF(OR(E77="",OR($D77="",$D77="NL",$D77="HORS LIGUE")),"",COUNTIFS($D$5:$D$72,"&lt;&gt;"&amp;"",$D$5:$D$72,"&lt;&gt;"&amp;"NL",$D$5:$D$72,"&lt;&gt;"&amp;"HORS LIGUE",E$5:E$72,"&lt;"&amp;E77)+1),Paramètres!$B$3:$C$56,2,FALSE)*Paramètres!$K$3))</f>
        <v>0</v>
      </c>
      <c r="G77" s="4"/>
      <c r="H77" s="2">
        <f>IF(G$2="Bike &amp; Run",IF(ISNA(VLOOKUP(G77,Paramètres!$B$3:$C$56,2,FALSE)),0,VLOOKUP(G77,Paramètres!$B$3:$C$56,2,FALSE)*Paramètres!$K$4),IF(OR(G77="",OR($D77="",$D77="NL",$D77="HORS LIGUE")),0,VLOOKUP(IF(OR(G77="",OR($D77="",$D77="NL",$D77="HORS LIGUE")),"",COUNTIFS($D$5:$D$72,"&lt;&gt;"&amp;"",$D$5:$D$72,"&lt;&gt;"&amp;"NL",$D$5:$D$72,"&lt;&gt;"&amp;"HORS LIGUE",G$5:G$72,"&lt;"&amp;G77)+1),Paramètres!$B$3:$C$56,2,FALSE)*Paramètres!$K$4))</f>
        <v>0</v>
      </c>
      <c r="I77" s="36"/>
      <c r="J77" s="2">
        <f>IF(I$2="Bike &amp; Run",IF(ISNA(VLOOKUP(I77,Paramètres!$B$3:$C$56,2,FALSE)),0,VLOOKUP(I77,Paramètres!$B$3:$C$56,2,FALSE)*Paramètres!$K$5),IF(OR(I77="",OR($D77="",$D77="NL",$D77="HORS LIGUE")),0,VLOOKUP(IF(OR(I77="",OR($D77="",$D77="NL",$D77="HORS LIGUE")),"",COUNTIFS($D$5:$D$72,"&lt;&gt;"&amp;"",$D$5:$D$72,"&lt;&gt;"&amp;"NL",$D$5:$D$72,"&lt;&gt;"&amp;"HORS LIGUE",I$5:I$72,"&lt;"&amp;I77)+1),Paramètres!$B$3:$C$56,2,FALSE)*Paramètres!$K$5))</f>
        <v>0</v>
      </c>
      <c r="K77" s="4"/>
      <c r="L77" s="2">
        <f>IF(K$2="Bike &amp; Run",IF(ISNA(VLOOKUP(K77,Paramètres!$B$3:$C$56,2,FALSE)),0,VLOOKUP(K77,Paramètres!$B$3:$C$56,2,FALSE)*Paramètres!$K$6),IF(OR(K77="",OR($D77="",$D77="NL",$D77="HORS LIGUE")),0,VLOOKUP(IF(OR(K77="",OR($D77="",$D77="NL",$D77="HORS LIGUE")),"",COUNTIFS($D$5:$D$72,"&lt;&gt;"&amp;"",$D$5:$D$72,"&lt;&gt;"&amp;"NL",$D$5:$D$72,"&lt;&gt;"&amp;"HORS LIGUE",K$5:K$72,"&lt;"&amp;K77)+1),Paramètres!$B$3:$C$56,2,FALSE)*Paramètres!$K$6))</f>
        <v>0</v>
      </c>
      <c r="M77" s="4"/>
      <c r="N77" s="2">
        <f>IF(M$2="Bike &amp; Run",IF(ISNA(VLOOKUP(M77,Paramètres!$B$3:$C$56,2,FALSE)),0,VLOOKUP(M77,Paramètres!$B$3:$C$56,2,FALSE)*Paramètres!$K$7),IF(OR(M77="",OR($D77="",$D77="NL",$D77="HORS LIGUE")),0,VLOOKUP(IF(OR(M77="",OR($D77="",$D77="NL",$D77="HORS LIGUE")),"",COUNTIFS($D$5:$D$72,"&lt;&gt;"&amp;"",$D$5:$D$72,"&lt;&gt;"&amp;"NL",$D$5:$D$72,"&lt;&gt;"&amp;"HORS LIGUE",M$5:M$72,"&lt;"&amp;M77)+1),Paramètres!$B$3:$C$56,2,FALSE)*Paramètres!$K$7))</f>
        <v>0</v>
      </c>
      <c r="O77" s="46"/>
      <c r="P77" s="2">
        <f>IF(O$2="Bike &amp; Run",IF(ISNA(VLOOKUP(O77,Paramètres!$B$3:$C$56,2,FALSE)),0,VLOOKUP(O77,Paramètres!$B$3:$C$56,2,FALSE)*Paramètres!$K$8),IF(OR(O77="",OR($D77="",$D77="NL",$D77="HORS LIGUE")),0,VLOOKUP(IF(OR(O77="",OR($D77="",$D77="NL",$D77="HORS LIGUE")),"",COUNTIFS($D$5:$D$72,"&lt;&gt;"&amp;"",$D$5:$D$72,"&lt;&gt;"&amp;"NL",$D$5:$D$72,"&lt;&gt;"&amp;"HORS LIGUE",O$5:O$72,"&lt;"&amp;O77)+1),Paramètres!$B$3:$C$56,2,FALSE)*Paramètres!$K$8))</f>
        <v>0</v>
      </c>
      <c r="Q77" s="46"/>
      <c r="R77" s="2">
        <f>IF(Q$2="Bike &amp; Run",IF(ISNA(VLOOKUP(Q77,Paramètres!$B$3:$C$56,2,FALSE)),0,VLOOKUP(Q77,Paramètres!$B$3:$C$56,2,FALSE)*Paramètres!$K$9),IF(OR(Q77="",OR($D77="",$D77="NL",$D77="HORS LIGUE")),0,VLOOKUP(IF(OR(Q77="",OR($D77="",$D77="NL",$D77="HORS LIGUE")),"",COUNTIFS($D$5:$D$72,"&lt;&gt;"&amp;"",$D$5:$D$72,"&lt;&gt;"&amp;"NL",$D$5:$D$72,"&lt;&gt;"&amp;"HORS LIGUE",Q$5:Q$72,"&lt;"&amp;Q77)+1),Paramètres!$B$3:$C$56,2,FALSE)*Paramètres!$K$9))</f>
        <v>0</v>
      </c>
      <c r="S77" s="46"/>
      <c r="T77" s="2">
        <f>IF(S$2="Bike &amp; Run",IF(ISNA(VLOOKUP(S77,Paramètres!$B$3:$C$56,2,FALSE)),0,VLOOKUP(S77,Paramètres!$B$3:$C$56,2,FALSE)*Paramètres!$K$10),IF(OR(S77="",OR($D77="",$D77="NL",$D77="HORS LIGUE")),0,VLOOKUP(IF(OR(S77="",OR($D77="",$D77="NL",$D77="HORS LIGUE")),"",COUNTIFS($D$5:$D$72,"&lt;&gt;"&amp;"",$D$5:$D$72,"&lt;&gt;"&amp;"NL",$D$5:$D$72,"&lt;&gt;"&amp;"HORS LIGUE",S$5:S$72,"&lt;"&amp;S77)+1),Paramètres!$B$3:$C$56,2,FALSE)*Paramètres!$K$10))</f>
        <v>0</v>
      </c>
      <c r="U77" s="46"/>
      <c r="V77" s="2">
        <f>IF(U$2="Bike &amp; Run",IF(ISNA(VLOOKUP(U77,Paramètres!$B$3:$C$56,2,FALSE)),0,VLOOKUP(U77,Paramètres!$B$3:$C$56,2,FALSE)*Paramètres!$K$11),IF(OR(U77="",OR($D77="",$D77="NL",$D77="HORS LIGUE")),0,VLOOKUP(IF(OR(U77="",OR($D77="",$D77="NL",$D77="HORS LIGUE")),"",COUNTIFS($D$5:$D$72,"&lt;&gt;"&amp;"",$D$5:$D$72,"&lt;&gt;"&amp;"NL",$D$5:$D$72,"&lt;&gt;"&amp;"HORS LIGUE",U$5:U$72,"&lt;"&amp;U77)+1),Paramètres!$B$3:$C$56,2,FALSE)*Paramètres!$K$11))</f>
        <v>0</v>
      </c>
      <c r="W77" s="46"/>
      <c r="X77" s="2">
        <f>IF(W$2="Bike &amp; Run",IF(ISNA(VLOOKUP(W77,Paramètres!$B$3:$C$56,2,FALSE)),0,VLOOKUP(W77,Paramètres!$B$3:$C$56,2,FALSE)*Paramètres!$K$12),IF(OR(W77="",OR($D77="",$D77="NL",$D77="HORS LIGUE")),0,VLOOKUP(IF(OR(W77="",OR($D77="",$D77="NL",$D77="HORS LIGUE")),"",COUNTIFS($D$5:$D$72,"&lt;&gt;"&amp;"",$D$5:$D$72,"&lt;&gt;"&amp;"NL",$D$5:$D$72,"&lt;&gt;"&amp;"HORS LIGUE",W$5:W$72,"&lt;"&amp;W77)+1),Paramètres!$B$3:$C$56,2,FALSE)*Paramètres!$K$12))</f>
        <v>0</v>
      </c>
      <c r="Y77" s="46"/>
      <c r="Z77" s="2">
        <f>IF(Y$2="Bike &amp; Run",IF(ISNA(VLOOKUP(Y77,Paramètres!$B$3:$C$56,2,FALSE)),0,VLOOKUP(Y77,Paramètres!$B$3:$C$56,2,FALSE)*Paramètres!$K$13),IF(OR(Y77="",OR($D77="",$D77="NL",$D77="HORS LIGUE")),0,VLOOKUP(IF(OR(Y77="",OR($D77="",$D77="NL",$D77="HORS LIGUE")),"",COUNTIFS($D$5:$D$72,"&lt;&gt;"&amp;"",$D$5:$D$72,"&lt;&gt;"&amp;"NL",$D$5:$D$72,"&lt;&gt;"&amp;"HORS LIGUE",Y$5:Y$72,"&lt;"&amp;Y77)+1),Paramètres!$B$3:$C$56,2,FALSE)*Paramètres!$K$13))</f>
        <v>0</v>
      </c>
      <c r="AA77" s="46"/>
      <c r="AB77" s="2">
        <f>IF(AA$2="Bike &amp; Run",IF(ISNA(VLOOKUP(AA77,Paramètres!$B$3:$C$56,2,FALSE)),0,VLOOKUP(AA77,Paramètres!$B$3:$C$56,2,FALSE)*Paramètres!$K$14),IF(OR(AA77="",OR($D77="",$D77="NL",$D77="HORS LIGUE")),0,VLOOKUP(IF(OR(AA77="",OR($D77="",$D77="NL",$D77="HORS LIGUE")),"",COUNTIFS($D$5:$D$72,"&lt;&gt;"&amp;"",$D$5:$D$72,"&lt;&gt;"&amp;"NL",$D$5:$D$72,"&lt;&gt;"&amp;"HORS LIGUE",AA$5:AA$72,"&lt;"&amp;AA77)+1),Paramètres!$B$3:$C$56,2,FALSE)*Paramètres!$K$14))</f>
        <v>0</v>
      </c>
      <c r="AC77" s="46"/>
      <c r="AD77" s="2">
        <f>IF(AC$2="Bike &amp; Run",IF(ISNA(VLOOKUP(AC77,Paramètres!$B$3:$C$56,2,FALSE)),0,VLOOKUP(AC77,Paramètres!$B$3:$C$56,2,FALSE)*Paramètres!$K$15),IF(OR(AC77="",OR($D77="",$D77="NL",$D77="HORS LIGUE")),0,VLOOKUP(IF(OR(AC77="",OR($D77="",$D77="NL",$D77="HORS LIGUE")),"",COUNTIFS($D$5:$D$72,"&lt;&gt;"&amp;"",$D$5:$D$72,"&lt;&gt;"&amp;"NL",$D$5:$D$72,"&lt;&gt;"&amp;"HORS LIGUE",AC$5:AC$72,"&lt;"&amp;AC77)+1),Paramètres!$B$3:$C$56,2,FALSE)*Paramètres!$K$15))</f>
        <v>0</v>
      </c>
      <c r="AE77" s="46"/>
      <c r="AF77" s="2">
        <f>IF(AE$2="Bike &amp; Run",IF(ISNA(VLOOKUP(AE77,Paramètres!$B$3:$C$56,2,FALSE)),0,VLOOKUP(AE77,Paramètres!$B$3:$C$56,2,FALSE)*Paramètres!$K$16),IF(OR(AE77="",OR($D77="",$D77="NL",$D77="HORS LIGUE")),0,VLOOKUP(IF(OR(AE77="",OR($D77="",$D77="NL",$D77="HORS LIGUE")),"",COUNTIFS($D$5:$D$72,"&lt;&gt;"&amp;"",$D$5:$D$72,"&lt;&gt;"&amp;"NL",$D$5:$D$72,"&lt;&gt;"&amp;"HORS LIGUE",AE$5:AE$72,"&lt;"&amp;AE77)+1),Paramètres!$B$3:$C$56,2,FALSE)*Paramètres!$K$16))</f>
        <v>0</v>
      </c>
      <c r="AG77" s="46"/>
      <c r="AH77" s="2">
        <f>IF(AG$2="Bike &amp; Run",IF(ISNA(VLOOKUP(AG77,Paramètres!$B$3:$C$56,2,FALSE)),0,VLOOKUP(AG77,Paramètres!$B$3:$C$56,2,FALSE)*Paramètres!$K$17),IF(OR(AG77="",OR($D77="",$D77="NL",$D77="HORS LIGUE")),0,VLOOKUP(IF(OR(AG77="",OR($D77="",$D77="NL",$D77="HORS LIGUE")),"",COUNTIFS($D$5:$D$72,"&lt;&gt;"&amp;"",$D$5:$D$72,"&lt;&gt;"&amp;"NL",$D$5:$D$72,"&lt;&gt;"&amp;"HORS LIGUE",AG$5:AG$72,"&lt;"&amp;AG77)+1),Paramètres!$B$3:$C$56,2,FALSE)*Paramètres!$K$17))</f>
        <v>0</v>
      </c>
      <c r="AI77" s="40">
        <f t="shared" si="106"/>
        <v>0</v>
      </c>
      <c r="AJ77" s="3" t="str">
        <f t="shared" si="107"/>
        <v/>
      </c>
      <c r="AK77" s="5">
        <f t="shared" si="108"/>
        <v>0</v>
      </c>
      <c r="AL77" s="41" t="e">
        <f t="shared" si="109"/>
        <v>#REF!</v>
      </c>
      <c r="AM77" s="33" t="e">
        <f t="shared" si="110"/>
        <v>#REF!</v>
      </c>
    </row>
    <row r="78" spans="1:70" ht="16.5">
      <c r="A78" s="14"/>
      <c r="B78" s="61" t="str">
        <f>IF(ISNA(VLOOKUP(A78,'Licenciés Jeunes 2023'!A:C,3,0)),"",VLOOKUP(A78,'Licenciés Jeunes 2023'!A:C,3,0))</f>
        <v/>
      </c>
      <c r="C78" s="32" t="str">
        <f>IF(ISNA(VLOOKUP(A78,'Licenciés Jeunes 2023'!A:C,2,0)),"",VLOOKUP(A78,'Licenciés Jeunes 2023'!A:C,2,0))</f>
        <v/>
      </c>
      <c r="D78" s="32" t="str">
        <f>IF(ISNA(VLOOKUP(A78,'Licenciés Jeunes 2023'!A:F,6,0)),"",VLOOKUP(A78,'Licenciés Jeunes 2023'!A:F,6,0))</f>
        <v/>
      </c>
      <c r="E78" s="6"/>
      <c r="F78" s="2">
        <f>IF(E$2="Bike &amp; Run",IF(ISNA(VLOOKUP(E78,Paramètres!$B$3:$C$56,2,FALSE)),0,VLOOKUP(E78,Paramètres!$B$3:$C$56,2,FALSE)*Paramètres!$K$3),IF(OR(E78="",OR($D78="",$D78="NL",$D78="HORS LIGUE")),0,VLOOKUP(IF(OR(E78="",OR($D78="",$D78="NL",$D78="HORS LIGUE")),"",COUNTIFS($D$5:$D$72,"&lt;&gt;"&amp;"",$D$5:$D$72,"&lt;&gt;"&amp;"NL",$D$5:$D$72,"&lt;&gt;"&amp;"HORS LIGUE",E$5:E$72,"&lt;"&amp;E78)+1),Paramètres!$B$3:$C$56,2,FALSE)*Paramètres!$K$3))</f>
        <v>0</v>
      </c>
      <c r="G78" s="4"/>
      <c r="H78" s="2">
        <f>IF(G$2="Bike &amp; Run",IF(ISNA(VLOOKUP(G78,Paramètres!$B$3:$C$56,2,FALSE)),0,VLOOKUP(G78,Paramètres!$B$3:$C$56,2,FALSE)*Paramètres!$K$4),IF(OR(G78="",OR($D78="",$D78="NL",$D78="HORS LIGUE")),0,VLOOKUP(IF(OR(G78="",OR($D78="",$D78="NL",$D78="HORS LIGUE")),"",COUNTIFS($D$5:$D$72,"&lt;&gt;"&amp;"",$D$5:$D$72,"&lt;&gt;"&amp;"NL",$D$5:$D$72,"&lt;&gt;"&amp;"HORS LIGUE",G$5:G$72,"&lt;"&amp;G78)+1),Paramètres!$B$3:$C$56,2,FALSE)*Paramètres!$K$4))</f>
        <v>0</v>
      </c>
      <c r="I78" s="36"/>
      <c r="J78" s="2">
        <f>IF(I$2="Bike &amp; Run",IF(ISNA(VLOOKUP(I78,Paramètres!$B$3:$C$56,2,FALSE)),0,VLOOKUP(I78,Paramètres!$B$3:$C$56,2,FALSE)*Paramètres!$K$5),IF(OR(I78="",OR($D78="",$D78="NL",$D78="HORS LIGUE")),0,VLOOKUP(IF(OR(I78="",OR($D78="",$D78="NL",$D78="HORS LIGUE")),"",COUNTIFS($D$5:$D$72,"&lt;&gt;"&amp;"",$D$5:$D$72,"&lt;&gt;"&amp;"NL",$D$5:$D$72,"&lt;&gt;"&amp;"HORS LIGUE",I$5:I$72,"&lt;"&amp;I78)+1),Paramètres!$B$3:$C$56,2,FALSE)*Paramètres!$K$5))</f>
        <v>0</v>
      </c>
      <c r="K78" s="4"/>
      <c r="L78" s="2">
        <f>IF(K$2="Bike &amp; Run",IF(ISNA(VLOOKUP(K78,Paramètres!$B$3:$C$56,2,FALSE)),0,VLOOKUP(K78,Paramètres!$B$3:$C$56,2,FALSE)*Paramètres!$K$6),IF(OR(K78="",OR($D78="",$D78="NL",$D78="HORS LIGUE")),0,VLOOKUP(IF(OR(K78="",OR($D78="",$D78="NL",$D78="HORS LIGUE")),"",COUNTIFS($D$5:$D$72,"&lt;&gt;"&amp;"",$D$5:$D$72,"&lt;&gt;"&amp;"NL",$D$5:$D$72,"&lt;&gt;"&amp;"HORS LIGUE",K$5:K$72,"&lt;"&amp;K78)+1),Paramètres!$B$3:$C$56,2,FALSE)*Paramètres!$K$6))</f>
        <v>0</v>
      </c>
      <c r="M78" s="4"/>
      <c r="N78" s="2">
        <f>IF(M$2="Bike &amp; Run",IF(ISNA(VLOOKUP(M78,Paramètres!$B$3:$C$56,2,FALSE)),0,VLOOKUP(M78,Paramètres!$B$3:$C$56,2,FALSE)*Paramètres!$K$7),IF(OR(M78="",OR($D78="",$D78="NL",$D78="HORS LIGUE")),0,VLOOKUP(IF(OR(M78="",OR($D78="",$D78="NL",$D78="HORS LIGUE")),"",COUNTIFS($D$5:$D$72,"&lt;&gt;"&amp;"",$D$5:$D$72,"&lt;&gt;"&amp;"NL",$D$5:$D$72,"&lt;&gt;"&amp;"HORS LIGUE",M$5:M$72,"&lt;"&amp;M78)+1),Paramètres!$B$3:$C$56,2,FALSE)*Paramètres!$K$7))</f>
        <v>0</v>
      </c>
      <c r="O78" s="46"/>
      <c r="P78" s="2">
        <f>IF(O$2="Bike &amp; Run",IF(ISNA(VLOOKUP(O78,Paramètres!$B$3:$C$56,2,FALSE)),0,VLOOKUP(O78,Paramètres!$B$3:$C$56,2,FALSE)*Paramètres!$K$8),IF(OR(O78="",OR($D78="",$D78="NL",$D78="HORS LIGUE")),0,VLOOKUP(IF(OR(O78="",OR($D78="",$D78="NL",$D78="HORS LIGUE")),"",COUNTIFS($D$5:$D$72,"&lt;&gt;"&amp;"",$D$5:$D$72,"&lt;&gt;"&amp;"NL",$D$5:$D$72,"&lt;&gt;"&amp;"HORS LIGUE",O$5:O$72,"&lt;"&amp;O78)+1),Paramètres!$B$3:$C$56,2,FALSE)*Paramètres!$K$8))</f>
        <v>0</v>
      </c>
      <c r="Q78" s="46"/>
      <c r="R78" s="2">
        <f>IF(Q$2="Bike &amp; Run",IF(ISNA(VLOOKUP(Q78,Paramètres!$B$3:$C$56,2,FALSE)),0,VLOOKUP(Q78,Paramètres!$B$3:$C$56,2,FALSE)*Paramètres!$K$9),IF(OR(Q78="",OR($D78="",$D78="NL",$D78="HORS LIGUE")),0,VLOOKUP(IF(OR(Q78="",OR($D78="",$D78="NL",$D78="HORS LIGUE")),"",COUNTIFS($D$5:$D$72,"&lt;&gt;"&amp;"",$D$5:$D$72,"&lt;&gt;"&amp;"NL",$D$5:$D$72,"&lt;&gt;"&amp;"HORS LIGUE",Q$5:Q$72,"&lt;"&amp;Q78)+1),Paramètres!$B$3:$C$56,2,FALSE)*Paramètres!$K$9))</f>
        <v>0</v>
      </c>
      <c r="S78" s="46"/>
      <c r="T78" s="2">
        <f>IF(S$2="Bike &amp; Run",IF(ISNA(VLOOKUP(S78,Paramètres!$B$3:$C$56,2,FALSE)),0,VLOOKUP(S78,Paramètres!$B$3:$C$56,2,FALSE)*Paramètres!$K$10),IF(OR(S78="",OR($D78="",$D78="NL",$D78="HORS LIGUE")),0,VLOOKUP(IF(OR(S78="",OR($D78="",$D78="NL",$D78="HORS LIGUE")),"",COUNTIFS($D$5:$D$72,"&lt;&gt;"&amp;"",$D$5:$D$72,"&lt;&gt;"&amp;"NL",$D$5:$D$72,"&lt;&gt;"&amp;"HORS LIGUE",S$5:S$72,"&lt;"&amp;S78)+1),Paramètres!$B$3:$C$56,2,FALSE)*Paramètres!$K$10))</f>
        <v>0</v>
      </c>
      <c r="U78" s="46"/>
      <c r="V78" s="2">
        <f>IF(U$2="Bike &amp; Run",IF(ISNA(VLOOKUP(U78,Paramètres!$B$3:$C$56,2,FALSE)),0,VLOOKUP(U78,Paramètres!$B$3:$C$56,2,FALSE)*Paramètres!$K$11),IF(OR(U78="",OR($D78="",$D78="NL",$D78="HORS LIGUE")),0,VLOOKUP(IF(OR(U78="",OR($D78="",$D78="NL",$D78="HORS LIGUE")),"",COUNTIFS($D$5:$D$72,"&lt;&gt;"&amp;"",$D$5:$D$72,"&lt;&gt;"&amp;"NL",$D$5:$D$72,"&lt;&gt;"&amp;"HORS LIGUE",U$5:U$72,"&lt;"&amp;U78)+1),Paramètres!$B$3:$C$56,2,FALSE)*Paramètres!$K$11))</f>
        <v>0</v>
      </c>
      <c r="W78" s="46"/>
      <c r="X78" s="2">
        <f>IF(W$2="Bike &amp; Run",IF(ISNA(VLOOKUP(W78,Paramètres!$B$3:$C$56,2,FALSE)),0,VLOOKUP(W78,Paramètres!$B$3:$C$56,2,FALSE)*Paramètres!$K$12),IF(OR(W78="",OR($D78="",$D78="NL",$D78="HORS LIGUE")),0,VLOOKUP(IF(OR(W78="",OR($D78="",$D78="NL",$D78="HORS LIGUE")),"",COUNTIFS($D$5:$D$72,"&lt;&gt;"&amp;"",$D$5:$D$72,"&lt;&gt;"&amp;"NL",$D$5:$D$72,"&lt;&gt;"&amp;"HORS LIGUE",W$5:W$72,"&lt;"&amp;W78)+1),Paramètres!$B$3:$C$56,2,FALSE)*Paramètres!$K$12))</f>
        <v>0</v>
      </c>
      <c r="Y78" s="46"/>
      <c r="Z78" s="2">
        <f>IF(Y$2="Bike &amp; Run",IF(ISNA(VLOOKUP(Y78,Paramètres!$B$3:$C$56,2,FALSE)),0,VLOOKUP(Y78,Paramètres!$B$3:$C$56,2,FALSE)*Paramètres!$K$13),IF(OR(Y78="",OR($D78="",$D78="NL",$D78="HORS LIGUE")),0,VLOOKUP(IF(OR(Y78="",OR($D78="",$D78="NL",$D78="HORS LIGUE")),"",COUNTIFS($D$5:$D$72,"&lt;&gt;"&amp;"",$D$5:$D$72,"&lt;&gt;"&amp;"NL",$D$5:$D$72,"&lt;&gt;"&amp;"HORS LIGUE",Y$5:Y$72,"&lt;"&amp;Y78)+1),Paramètres!$B$3:$C$56,2,FALSE)*Paramètres!$K$13))</f>
        <v>0</v>
      </c>
      <c r="AA78" s="46"/>
      <c r="AB78" s="2">
        <f>IF(AA$2="Bike &amp; Run",IF(ISNA(VLOOKUP(AA78,Paramètres!$B$3:$C$56,2,FALSE)),0,VLOOKUP(AA78,Paramètres!$B$3:$C$56,2,FALSE)*Paramètres!$K$14),IF(OR(AA78="",OR($D78="",$D78="NL",$D78="HORS LIGUE")),0,VLOOKUP(IF(OR(AA78="",OR($D78="",$D78="NL",$D78="HORS LIGUE")),"",COUNTIFS($D$5:$D$72,"&lt;&gt;"&amp;"",$D$5:$D$72,"&lt;&gt;"&amp;"NL",$D$5:$D$72,"&lt;&gt;"&amp;"HORS LIGUE",AA$5:AA$72,"&lt;"&amp;AA78)+1),Paramètres!$B$3:$C$56,2,FALSE)*Paramètres!$K$14))</f>
        <v>0</v>
      </c>
      <c r="AC78" s="46"/>
      <c r="AD78" s="2">
        <f>IF(AC$2="Bike &amp; Run",IF(ISNA(VLOOKUP(AC78,Paramètres!$B$3:$C$56,2,FALSE)),0,VLOOKUP(AC78,Paramètres!$B$3:$C$56,2,FALSE)*Paramètres!$K$15),IF(OR(AC78="",OR($D78="",$D78="NL",$D78="HORS LIGUE")),0,VLOOKUP(IF(OR(AC78="",OR($D78="",$D78="NL",$D78="HORS LIGUE")),"",COUNTIFS($D$5:$D$72,"&lt;&gt;"&amp;"",$D$5:$D$72,"&lt;&gt;"&amp;"NL",$D$5:$D$72,"&lt;&gt;"&amp;"HORS LIGUE",AC$5:AC$72,"&lt;"&amp;AC78)+1),Paramètres!$B$3:$C$56,2,FALSE)*Paramètres!$K$15))</f>
        <v>0</v>
      </c>
      <c r="AE78" s="46"/>
      <c r="AF78" s="2">
        <f>IF(AE$2="Bike &amp; Run",IF(ISNA(VLOOKUP(AE78,Paramètres!$B$3:$C$56,2,FALSE)),0,VLOOKUP(AE78,Paramètres!$B$3:$C$56,2,FALSE)*Paramètres!$K$16),IF(OR(AE78="",OR($D78="",$D78="NL",$D78="HORS LIGUE")),0,VLOOKUP(IF(OR(AE78="",OR($D78="",$D78="NL",$D78="HORS LIGUE")),"",COUNTIFS($D$5:$D$72,"&lt;&gt;"&amp;"",$D$5:$D$72,"&lt;&gt;"&amp;"NL",$D$5:$D$72,"&lt;&gt;"&amp;"HORS LIGUE",AE$5:AE$72,"&lt;"&amp;AE78)+1),Paramètres!$B$3:$C$56,2,FALSE)*Paramètres!$K$16))</f>
        <v>0</v>
      </c>
      <c r="AG78" s="46"/>
      <c r="AH78" s="2">
        <f>IF(AG$2="Bike &amp; Run",IF(ISNA(VLOOKUP(AG78,Paramètres!$B$3:$C$56,2,FALSE)),0,VLOOKUP(AG78,Paramètres!$B$3:$C$56,2,FALSE)*Paramètres!$K$17),IF(OR(AG78="",OR($D78="",$D78="NL",$D78="HORS LIGUE")),0,VLOOKUP(IF(OR(AG78="",OR($D78="",$D78="NL",$D78="HORS LIGUE")),"",COUNTIFS($D$5:$D$72,"&lt;&gt;"&amp;"",$D$5:$D$72,"&lt;&gt;"&amp;"NL",$D$5:$D$72,"&lt;&gt;"&amp;"HORS LIGUE",AG$5:AG$72,"&lt;"&amp;AG78)+1),Paramètres!$B$3:$C$56,2,FALSE)*Paramètres!$K$17))</f>
        <v>0</v>
      </c>
      <c r="AI78" s="40">
        <f t="shared" si="106"/>
        <v>0</v>
      </c>
      <c r="AJ78" s="3" t="str">
        <f t="shared" si="107"/>
        <v/>
      </c>
      <c r="AK78" s="5">
        <f t="shared" si="108"/>
        <v>0</v>
      </c>
      <c r="AL78" s="41" t="e">
        <f t="shared" si="109"/>
        <v>#REF!</v>
      </c>
      <c r="AM78" s="33" t="e">
        <f t="shared" si="110"/>
        <v>#REF!</v>
      </c>
    </row>
    <row r="79" spans="1:70" ht="16.5">
      <c r="A79" s="14"/>
      <c r="B79" s="61" t="str">
        <f>IF(ISNA(VLOOKUP(A79,'Licenciés Jeunes 2023'!A:C,3,0)),"",VLOOKUP(A79,'Licenciés Jeunes 2023'!A:C,3,0))</f>
        <v/>
      </c>
      <c r="C79" s="32" t="str">
        <f>IF(ISNA(VLOOKUP(A79,'Licenciés Jeunes 2023'!A:C,2,0)),"",VLOOKUP(A79,'Licenciés Jeunes 2023'!A:C,2,0))</f>
        <v/>
      </c>
      <c r="D79" s="32" t="str">
        <f>IF(ISNA(VLOOKUP(A79,'Licenciés Jeunes 2023'!A:F,6,0)),"",VLOOKUP(A79,'Licenciés Jeunes 2023'!A:F,6,0))</f>
        <v/>
      </c>
      <c r="E79" s="6"/>
      <c r="F79" s="2">
        <f>IF(E$2="Bike &amp; Run",IF(ISNA(VLOOKUP(E79,Paramètres!$B$3:$C$56,2,FALSE)),0,VLOOKUP(E79,Paramètres!$B$3:$C$56,2,FALSE)*Paramètres!$K$3),IF(OR(E79="",OR($D79="",$D79="NL",$D79="HORS LIGUE")),0,VLOOKUP(IF(OR(E79="",OR($D79="",$D79="NL",$D79="HORS LIGUE")),"",COUNTIFS($D$5:$D$72,"&lt;&gt;"&amp;"",$D$5:$D$72,"&lt;&gt;"&amp;"NL",$D$5:$D$72,"&lt;&gt;"&amp;"HORS LIGUE",E$5:E$72,"&lt;"&amp;E79)+1),Paramètres!$B$3:$C$56,2,FALSE)*Paramètres!$K$3))</f>
        <v>0</v>
      </c>
      <c r="G79" s="4"/>
      <c r="H79" s="2">
        <f>IF(G$2="Bike &amp; Run",IF(ISNA(VLOOKUP(G79,Paramètres!$B$3:$C$56,2,FALSE)),0,VLOOKUP(G79,Paramètres!$B$3:$C$56,2,FALSE)*Paramètres!$K$4),IF(OR(G79="",OR($D79="",$D79="NL",$D79="HORS LIGUE")),0,VLOOKUP(IF(OR(G79="",OR($D79="",$D79="NL",$D79="HORS LIGUE")),"",COUNTIFS($D$5:$D$72,"&lt;&gt;"&amp;"",$D$5:$D$72,"&lt;&gt;"&amp;"NL",$D$5:$D$72,"&lt;&gt;"&amp;"HORS LIGUE",G$5:G$72,"&lt;"&amp;G79)+1),Paramètres!$B$3:$C$56,2,FALSE)*Paramètres!$K$4))</f>
        <v>0</v>
      </c>
      <c r="I79" s="36"/>
      <c r="J79" s="2">
        <f>IF(I$2="Bike &amp; Run",IF(ISNA(VLOOKUP(I79,Paramètres!$B$3:$C$56,2,FALSE)),0,VLOOKUP(I79,Paramètres!$B$3:$C$56,2,FALSE)*Paramètres!$K$5),IF(OR(I79="",OR($D79="",$D79="NL",$D79="HORS LIGUE")),0,VLOOKUP(IF(OR(I79="",OR($D79="",$D79="NL",$D79="HORS LIGUE")),"",COUNTIFS($D$5:$D$72,"&lt;&gt;"&amp;"",$D$5:$D$72,"&lt;&gt;"&amp;"NL",$D$5:$D$72,"&lt;&gt;"&amp;"HORS LIGUE",I$5:I$72,"&lt;"&amp;I79)+1),Paramètres!$B$3:$C$56,2,FALSE)*Paramètres!$K$5))</f>
        <v>0</v>
      </c>
      <c r="K79" s="4"/>
      <c r="L79" s="2">
        <f>IF(K$2="Bike &amp; Run",IF(ISNA(VLOOKUP(K79,Paramètres!$B$3:$C$56,2,FALSE)),0,VLOOKUP(K79,Paramètres!$B$3:$C$56,2,FALSE)*Paramètres!$K$6),IF(OR(K79="",OR($D79="",$D79="NL",$D79="HORS LIGUE")),0,VLOOKUP(IF(OR(K79="",OR($D79="",$D79="NL",$D79="HORS LIGUE")),"",COUNTIFS($D$5:$D$72,"&lt;&gt;"&amp;"",$D$5:$D$72,"&lt;&gt;"&amp;"NL",$D$5:$D$72,"&lt;&gt;"&amp;"HORS LIGUE",K$5:K$72,"&lt;"&amp;K79)+1),Paramètres!$B$3:$C$56,2,FALSE)*Paramètres!$K$6))</f>
        <v>0</v>
      </c>
      <c r="M79" s="4"/>
      <c r="N79" s="2">
        <f>IF(M$2="Bike &amp; Run",IF(ISNA(VLOOKUP(M79,Paramètres!$B$3:$C$56,2,FALSE)),0,VLOOKUP(M79,Paramètres!$B$3:$C$56,2,FALSE)*Paramètres!$K$7),IF(OR(M79="",OR($D79="",$D79="NL",$D79="HORS LIGUE")),0,VLOOKUP(IF(OR(M79="",OR($D79="",$D79="NL",$D79="HORS LIGUE")),"",COUNTIFS($D$5:$D$72,"&lt;&gt;"&amp;"",$D$5:$D$72,"&lt;&gt;"&amp;"NL",$D$5:$D$72,"&lt;&gt;"&amp;"HORS LIGUE",M$5:M$72,"&lt;"&amp;M79)+1),Paramètres!$B$3:$C$56,2,FALSE)*Paramètres!$K$7))</f>
        <v>0</v>
      </c>
      <c r="O79" s="46"/>
      <c r="P79" s="2">
        <f>IF(O$2="Bike &amp; Run",IF(ISNA(VLOOKUP(O79,Paramètres!$B$3:$C$56,2,FALSE)),0,VLOOKUP(O79,Paramètres!$B$3:$C$56,2,FALSE)*Paramètres!$K$8),IF(OR(O79="",OR($D79="",$D79="NL",$D79="HORS LIGUE")),0,VLOOKUP(IF(OR(O79="",OR($D79="",$D79="NL",$D79="HORS LIGUE")),"",COUNTIFS($D$5:$D$72,"&lt;&gt;"&amp;"",$D$5:$D$72,"&lt;&gt;"&amp;"NL",$D$5:$D$72,"&lt;&gt;"&amp;"HORS LIGUE",O$5:O$72,"&lt;"&amp;O79)+1),Paramètres!$B$3:$C$56,2,FALSE)*Paramètres!$K$8))</f>
        <v>0</v>
      </c>
      <c r="Q79" s="46"/>
      <c r="R79" s="2">
        <f>IF(Q$2="Bike &amp; Run",IF(ISNA(VLOOKUP(Q79,Paramètres!$B$3:$C$56,2,FALSE)),0,VLOOKUP(Q79,Paramètres!$B$3:$C$56,2,FALSE)*Paramètres!$K$9),IF(OR(Q79="",OR($D79="",$D79="NL",$D79="HORS LIGUE")),0,VLOOKUP(IF(OR(Q79="",OR($D79="",$D79="NL",$D79="HORS LIGUE")),"",COUNTIFS($D$5:$D$72,"&lt;&gt;"&amp;"",$D$5:$D$72,"&lt;&gt;"&amp;"NL",$D$5:$D$72,"&lt;&gt;"&amp;"HORS LIGUE",Q$5:Q$72,"&lt;"&amp;Q79)+1),Paramètres!$B$3:$C$56,2,FALSE)*Paramètres!$K$9))</f>
        <v>0</v>
      </c>
      <c r="S79" s="46"/>
      <c r="T79" s="2">
        <f>IF(S$2="Bike &amp; Run",IF(ISNA(VLOOKUP(S79,Paramètres!$B$3:$C$56,2,FALSE)),0,VLOOKUP(S79,Paramètres!$B$3:$C$56,2,FALSE)*Paramètres!$K$10),IF(OR(S79="",OR($D79="",$D79="NL",$D79="HORS LIGUE")),0,VLOOKUP(IF(OR(S79="",OR($D79="",$D79="NL",$D79="HORS LIGUE")),"",COUNTIFS($D$5:$D$72,"&lt;&gt;"&amp;"",$D$5:$D$72,"&lt;&gt;"&amp;"NL",$D$5:$D$72,"&lt;&gt;"&amp;"HORS LIGUE",S$5:S$72,"&lt;"&amp;S79)+1),Paramètres!$B$3:$C$56,2,FALSE)*Paramètres!$K$10))</f>
        <v>0</v>
      </c>
      <c r="U79" s="46"/>
      <c r="V79" s="2">
        <f>IF(U$2="Bike &amp; Run",IF(ISNA(VLOOKUP(U79,Paramètres!$B$3:$C$56,2,FALSE)),0,VLOOKUP(U79,Paramètres!$B$3:$C$56,2,FALSE)*Paramètres!$K$11),IF(OR(U79="",OR($D79="",$D79="NL",$D79="HORS LIGUE")),0,VLOOKUP(IF(OR(U79="",OR($D79="",$D79="NL",$D79="HORS LIGUE")),"",COUNTIFS($D$5:$D$72,"&lt;&gt;"&amp;"",$D$5:$D$72,"&lt;&gt;"&amp;"NL",$D$5:$D$72,"&lt;&gt;"&amp;"HORS LIGUE",U$5:U$72,"&lt;"&amp;U79)+1),Paramètres!$B$3:$C$56,2,FALSE)*Paramètres!$K$11))</f>
        <v>0</v>
      </c>
      <c r="W79" s="46"/>
      <c r="X79" s="2">
        <f>IF(W$2="Bike &amp; Run",IF(ISNA(VLOOKUP(W79,Paramètres!$B$3:$C$56,2,FALSE)),0,VLOOKUP(W79,Paramètres!$B$3:$C$56,2,FALSE)*Paramètres!$K$12),IF(OR(W79="",OR($D79="",$D79="NL",$D79="HORS LIGUE")),0,VLOOKUP(IF(OR(W79="",OR($D79="",$D79="NL",$D79="HORS LIGUE")),"",COUNTIFS($D$5:$D$72,"&lt;&gt;"&amp;"",$D$5:$D$72,"&lt;&gt;"&amp;"NL",$D$5:$D$72,"&lt;&gt;"&amp;"HORS LIGUE",W$5:W$72,"&lt;"&amp;W79)+1),Paramètres!$B$3:$C$56,2,FALSE)*Paramètres!$K$12))</f>
        <v>0</v>
      </c>
      <c r="Y79" s="46"/>
      <c r="Z79" s="2">
        <f>IF(Y$2="Bike &amp; Run",IF(ISNA(VLOOKUP(Y79,Paramètres!$B$3:$C$56,2,FALSE)),0,VLOOKUP(Y79,Paramètres!$B$3:$C$56,2,FALSE)*Paramètres!$K$13),IF(OR(Y79="",OR($D79="",$D79="NL",$D79="HORS LIGUE")),0,VLOOKUP(IF(OR(Y79="",OR($D79="",$D79="NL",$D79="HORS LIGUE")),"",COUNTIFS($D$5:$D$72,"&lt;&gt;"&amp;"",$D$5:$D$72,"&lt;&gt;"&amp;"NL",$D$5:$D$72,"&lt;&gt;"&amp;"HORS LIGUE",Y$5:Y$72,"&lt;"&amp;Y79)+1),Paramètres!$B$3:$C$56,2,FALSE)*Paramètres!$K$13))</f>
        <v>0</v>
      </c>
      <c r="AA79" s="46"/>
      <c r="AB79" s="2">
        <f>IF(AA$2="Bike &amp; Run",IF(ISNA(VLOOKUP(AA79,Paramètres!$B$3:$C$56,2,FALSE)),0,VLOOKUP(AA79,Paramètres!$B$3:$C$56,2,FALSE)*Paramètres!$K$14),IF(OR(AA79="",OR($D79="",$D79="NL",$D79="HORS LIGUE")),0,VLOOKUP(IF(OR(AA79="",OR($D79="",$D79="NL",$D79="HORS LIGUE")),"",COUNTIFS($D$5:$D$72,"&lt;&gt;"&amp;"",$D$5:$D$72,"&lt;&gt;"&amp;"NL",$D$5:$D$72,"&lt;&gt;"&amp;"HORS LIGUE",AA$5:AA$72,"&lt;"&amp;AA79)+1),Paramètres!$B$3:$C$56,2,FALSE)*Paramètres!$K$14))</f>
        <v>0</v>
      </c>
      <c r="AC79" s="46"/>
      <c r="AD79" s="2">
        <f>IF(AC$2="Bike &amp; Run",IF(ISNA(VLOOKUP(AC79,Paramètres!$B$3:$C$56,2,FALSE)),0,VLOOKUP(AC79,Paramètres!$B$3:$C$56,2,FALSE)*Paramètres!$K$15),IF(OR(AC79="",OR($D79="",$D79="NL",$D79="HORS LIGUE")),0,VLOOKUP(IF(OR(AC79="",OR($D79="",$D79="NL",$D79="HORS LIGUE")),"",COUNTIFS($D$5:$D$72,"&lt;&gt;"&amp;"",$D$5:$D$72,"&lt;&gt;"&amp;"NL",$D$5:$D$72,"&lt;&gt;"&amp;"HORS LIGUE",AC$5:AC$72,"&lt;"&amp;AC79)+1),Paramètres!$B$3:$C$56,2,FALSE)*Paramètres!$K$15))</f>
        <v>0</v>
      </c>
      <c r="AE79" s="46"/>
      <c r="AF79" s="2">
        <f>IF(AE$2="Bike &amp; Run",IF(ISNA(VLOOKUP(AE79,Paramètres!$B$3:$C$56,2,FALSE)),0,VLOOKUP(AE79,Paramètres!$B$3:$C$56,2,FALSE)*Paramètres!$K$16),IF(OR(AE79="",OR($D79="",$D79="NL",$D79="HORS LIGUE")),0,VLOOKUP(IF(OR(AE79="",OR($D79="",$D79="NL",$D79="HORS LIGUE")),"",COUNTIFS($D$5:$D$72,"&lt;&gt;"&amp;"",$D$5:$D$72,"&lt;&gt;"&amp;"NL",$D$5:$D$72,"&lt;&gt;"&amp;"HORS LIGUE",AE$5:AE$72,"&lt;"&amp;AE79)+1),Paramètres!$B$3:$C$56,2,FALSE)*Paramètres!$K$16))</f>
        <v>0</v>
      </c>
      <c r="AG79" s="46"/>
      <c r="AH79" s="2">
        <f>IF(AG$2="Bike &amp; Run",IF(ISNA(VLOOKUP(AG79,Paramètres!$B$3:$C$56,2,FALSE)),0,VLOOKUP(AG79,Paramètres!$B$3:$C$56,2,FALSE)*Paramètres!$K$17),IF(OR(AG79="",OR($D79="",$D79="NL",$D79="HORS LIGUE")),0,VLOOKUP(IF(OR(AG79="",OR($D79="",$D79="NL",$D79="HORS LIGUE")),"",COUNTIFS($D$5:$D$72,"&lt;&gt;"&amp;"",$D$5:$D$72,"&lt;&gt;"&amp;"NL",$D$5:$D$72,"&lt;&gt;"&amp;"HORS LIGUE",AG$5:AG$72,"&lt;"&amp;AG79)+1),Paramètres!$B$3:$C$56,2,FALSE)*Paramètres!$K$17))</f>
        <v>0</v>
      </c>
      <c r="AI79" s="40">
        <f t="shared" si="106"/>
        <v>0</v>
      </c>
      <c r="AJ79" s="3" t="str">
        <f t="shared" si="107"/>
        <v/>
      </c>
      <c r="AK79" s="5">
        <f t="shared" si="108"/>
        <v>0</v>
      </c>
      <c r="AL79" s="41" t="e">
        <f t="shared" si="109"/>
        <v>#REF!</v>
      </c>
      <c r="AM79" s="33" t="e">
        <f t="shared" si="110"/>
        <v>#REF!</v>
      </c>
    </row>
    <row r="80" spans="1:70" ht="16.5">
      <c r="A80" s="14"/>
      <c r="B80" s="61" t="str">
        <f>IF(ISNA(VLOOKUP(A80,'Licenciés Jeunes 2023'!A:C,3,0)),"",VLOOKUP(A80,'Licenciés Jeunes 2023'!A:C,3,0))</f>
        <v/>
      </c>
      <c r="C80" s="32" t="str">
        <f>IF(ISNA(VLOOKUP(A80,'Licenciés Jeunes 2023'!A:C,2,0)),"",VLOOKUP(A80,'Licenciés Jeunes 2023'!A:C,2,0))</f>
        <v/>
      </c>
      <c r="D80" s="32" t="str">
        <f>IF(ISNA(VLOOKUP(A80,'Licenciés Jeunes 2023'!A:F,6,0)),"",VLOOKUP(A80,'Licenciés Jeunes 2023'!A:F,6,0))</f>
        <v/>
      </c>
      <c r="E80" s="6"/>
      <c r="F80" s="2">
        <f>IF(E$2="Bike &amp; Run",IF(ISNA(VLOOKUP(E80,Paramètres!$B$3:$C$56,2,FALSE)),0,VLOOKUP(E80,Paramètres!$B$3:$C$56,2,FALSE)*Paramètres!$K$3),IF(OR(E80="",OR($D80="",$D80="NL",$D80="HORS LIGUE")),0,VLOOKUP(IF(OR(E80="",OR($D80="",$D80="NL",$D80="HORS LIGUE")),"",COUNTIFS($D$5:$D$72,"&lt;&gt;"&amp;"",$D$5:$D$72,"&lt;&gt;"&amp;"NL",$D$5:$D$72,"&lt;&gt;"&amp;"HORS LIGUE",E$5:E$72,"&lt;"&amp;E80)+1),Paramètres!$B$3:$C$56,2,FALSE)*Paramètres!$K$3))</f>
        <v>0</v>
      </c>
      <c r="G80" s="4"/>
      <c r="H80" s="2">
        <f>IF(G$2="Bike &amp; Run",IF(ISNA(VLOOKUP(G80,Paramètres!$B$3:$C$56,2,FALSE)),0,VLOOKUP(G80,Paramètres!$B$3:$C$56,2,FALSE)*Paramètres!$K$4),IF(OR(G80="",OR($D80="",$D80="NL",$D80="HORS LIGUE")),0,VLOOKUP(IF(OR(G80="",OR($D80="",$D80="NL",$D80="HORS LIGUE")),"",COUNTIFS($D$5:$D$72,"&lt;&gt;"&amp;"",$D$5:$D$72,"&lt;&gt;"&amp;"NL",$D$5:$D$72,"&lt;&gt;"&amp;"HORS LIGUE",G$5:G$72,"&lt;"&amp;G80)+1),Paramètres!$B$3:$C$56,2,FALSE)*Paramètres!$K$4))</f>
        <v>0</v>
      </c>
      <c r="I80" s="36"/>
      <c r="J80" s="2">
        <f>IF(I$2="Bike &amp; Run",IF(ISNA(VLOOKUP(I80,Paramètres!$B$3:$C$56,2,FALSE)),0,VLOOKUP(I80,Paramètres!$B$3:$C$56,2,FALSE)*Paramètres!$K$5),IF(OR(I80="",OR($D80="",$D80="NL",$D80="HORS LIGUE")),0,VLOOKUP(IF(OR(I80="",OR($D80="",$D80="NL",$D80="HORS LIGUE")),"",COUNTIFS($D$5:$D$72,"&lt;&gt;"&amp;"",$D$5:$D$72,"&lt;&gt;"&amp;"NL",$D$5:$D$72,"&lt;&gt;"&amp;"HORS LIGUE",I$5:I$72,"&lt;"&amp;I80)+1),Paramètres!$B$3:$C$56,2,FALSE)*Paramètres!$K$5))</f>
        <v>0</v>
      </c>
      <c r="K80" s="4"/>
      <c r="L80" s="2">
        <f>IF(K$2="Bike &amp; Run",IF(ISNA(VLOOKUP(K80,Paramètres!$B$3:$C$56,2,FALSE)),0,VLOOKUP(K80,Paramètres!$B$3:$C$56,2,FALSE)*Paramètres!$K$6),IF(OR(K80="",OR($D80="",$D80="NL",$D80="HORS LIGUE")),0,VLOOKUP(IF(OR(K80="",OR($D80="",$D80="NL",$D80="HORS LIGUE")),"",COUNTIFS($D$5:$D$72,"&lt;&gt;"&amp;"",$D$5:$D$72,"&lt;&gt;"&amp;"NL",$D$5:$D$72,"&lt;&gt;"&amp;"HORS LIGUE",K$5:K$72,"&lt;"&amp;K80)+1),Paramètres!$B$3:$C$56,2,FALSE)*Paramètres!$K$6))</f>
        <v>0</v>
      </c>
      <c r="M80" s="4"/>
      <c r="N80" s="2">
        <f>IF(M$2="Bike &amp; Run",IF(ISNA(VLOOKUP(M80,Paramètres!$B$3:$C$56,2,FALSE)),0,VLOOKUP(M80,Paramètres!$B$3:$C$56,2,FALSE)*Paramètres!$K$7),IF(OR(M80="",OR($D80="",$D80="NL",$D80="HORS LIGUE")),0,VLOOKUP(IF(OR(M80="",OR($D80="",$D80="NL",$D80="HORS LIGUE")),"",COUNTIFS($D$5:$D$72,"&lt;&gt;"&amp;"",$D$5:$D$72,"&lt;&gt;"&amp;"NL",$D$5:$D$72,"&lt;&gt;"&amp;"HORS LIGUE",M$5:M$72,"&lt;"&amp;M80)+1),Paramètres!$B$3:$C$56,2,FALSE)*Paramètres!$K$7))</f>
        <v>0</v>
      </c>
      <c r="O80" s="46"/>
      <c r="P80" s="2">
        <f>IF(O$2="Bike &amp; Run",IF(ISNA(VLOOKUP(O80,Paramètres!$B$3:$C$56,2,FALSE)),0,VLOOKUP(O80,Paramètres!$B$3:$C$56,2,FALSE)*Paramètres!$K$8),IF(OR(O80="",OR($D80="",$D80="NL",$D80="HORS LIGUE")),0,VLOOKUP(IF(OR(O80="",OR($D80="",$D80="NL",$D80="HORS LIGUE")),"",COUNTIFS($D$5:$D$72,"&lt;&gt;"&amp;"",$D$5:$D$72,"&lt;&gt;"&amp;"NL",$D$5:$D$72,"&lt;&gt;"&amp;"HORS LIGUE",O$5:O$72,"&lt;"&amp;O80)+1),Paramètres!$B$3:$C$56,2,FALSE)*Paramètres!$K$8))</f>
        <v>0</v>
      </c>
      <c r="Q80" s="46"/>
      <c r="R80" s="2">
        <f>IF(Q$2="Bike &amp; Run",IF(ISNA(VLOOKUP(Q80,Paramètres!$B$3:$C$56,2,FALSE)),0,VLOOKUP(Q80,Paramètres!$B$3:$C$56,2,FALSE)*Paramètres!$K$9),IF(OR(Q80="",OR($D80="",$D80="NL",$D80="HORS LIGUE")),0,VLOOKUP(IF(OR(Q80="",OR($D80="",$D80="NL",$D80="HORS LIGUE")),"",COUNTIFS($D$5:$D$72,"&lt;&gt;"&amp;"",$D$5:$D$72,"&lt;&gt;"&amp;"NL",$D$5:$D$72,"&lt;&gt;"&amp;"HORS LIGUE",Q$5:Q$72,"&lt;"&amp;Q80)+1),Paramètres!$B$3:$C$56,2,FALSE)*Paramètres!$K$9))</f>
        <v>0</v>
      </c>
      <c r="S80" s="46"/>
      <c r="T80" s="2">
        <f>IF(S$2="Bike &amp; Run",IF(ISNA(VLOOKUP(S80,Paramètres!$B$3:$C$56,2,FALSE)),0,VLOOKUP(S80,Paramètres!$B$3:$C$56,2,FALSE)*Paramètres!$K$10),IF(OR(S80="",OR($D80="",$D80="NL",$D80="HORS LIGUE")),0,VLOOKUP(IF(OR(S80="",OR($D80="",$D80="NL",$D80="HORS LIGUE")),"",COUNTIFS($D$5:$D$72,"&lt;&gt;"&amp;"",$D$5:$D$72,"&lt;&gt;"&amp;"NL",$D$5:$D$72,"&lt;&gt;"&amp;"HORS LIGUE",S$5:S$72,"&lt;"&amp;S80)+1),Paramètres!$B$3:$C$56,2,FALSE)*Paramètres!$K$10))</f>
        <v>0</v>
      </c>
      <c r="U80" s="46"/>
      <c r="V80" s="2">
        <f>IF(U$2="Bike &amp; Run",IF(ISNA(VLOOKUP(U80,Paramètres!$B$3:$C$56,2,FALSE)),0,VLOOKUP(U80,Paramètres!$B$3:$C$56,2,FALSE)*Paramètres!$K$11),IF(OR(U80="",OR($D80="",$D80="NL",$D80="HORS LIGUE")),0,VLOOKUP(IF(OR(U80="",OR($D80="",$D80="NL",$D80="HORS LIGUE")),"",COUNTIFS($D$5:$D$72,"&lt;&gt;"&amp;"",$D$5:$D$72,"&lt;&gt;"&amp;"NL",$D$5:$D$72,"&lt;&gt;"&amp;"HORS LIGUE",U$5:U$72,"&lt;"&amp;U80)+1),Paramètres!$B$3:$C$56,2,FALSE)*Paramètres!$K$11))</f>
        <v>0</v>
      </c>
      <c r="W80" s="46"/>
      <c r="X80" s="2">
        <f>IF(W$2="Bike &amp; Run",IF(ISNA(VLOOKUP(W80,Paramètres!$B$3:$C$56,2,FALSE)),0,VLOOKUP(W80,Paramètres!$B$3:$C$56,2,FALSE)*Paramètres!$K$12),IF(OR(W80="",OR($D80="",$D80="NL",$D80="HORS LIGUE")),0,VLOOKUP(IF(OR(W80="",OR($D80="",$D80="NL",$D80="HORS LIGUE")),"",COUNTIFS($D$5:$D$72,"&lt;&gt;"&amp;"",$D$5:$D$72,"&lt;&gt;"&amp;"NL",$D$5:$D$72,"&lt;&gt;"&amp;"HORS LIGUE",W$5:W$72,"&lt;"&amp;W80)+1),Paramètres!$B$3:$C$56,2,FALSE)*Paramètres!$K$12))</f>
        <v>0</v>
      </c>
      <c r="Y80" s="46"/>
      <c r="Z80" s="2">
        <f>IF(Y$2="Bike &amp; Run",IF(ISNA(VLOOKUP(Y80,Paramètres!$B$3:$C$56,2,FALSE)),0,VLOOKUP(Y80,Paramètres!$B$3:$C$56,2,FALSE)*Paramètres!$K$13),IF(OR(Y80="",OR($D80="",$D80="NL",$D80="HORS LIGUE")),0,VLOOKUP(IF(OR(Y80="",OR($D80="",$D80="NL",$D80="HORS LIGUE")),"",COUNTIFS($D$5:$D$72,"&lt;&gt;"&amp;"",$D$5:$D$72,"&lt;&gt;"&amp;"NL",$D$5:$D$72,"&lt;&gt;"&amp;"HORS LIGUE",Y$5:Y$72,"&lt;"&amp;Y80)+1),Paramètres!$B$3:$C$56,2,FALSE)*Paramètres!$K$13))</f>
        <v>0</v>
      </c>
      <c r="AA80" s="46"/>
      <c r="AB80" s="2">
        <f>IF(AA$2="Bike &amp; Run",IF(ISNA(VLOOKUP(AA80,Paramètres!$B$3:$C$56,2,FALSE)),0,VLOOKUP(AA80,Paramètres!$B$3:$C$56,2,FALSE)*Paramètres!$K$14),IF(OR(AA80="",OR($D80="",$D80="NL",$D80="HORS LIGUE")),0,VLOOKUP(IF(OR(AA80="",OR($D80="",$D80="NL",$D80="HORS LIGUE")),"",COUNTIFS($D$5:$D$72,"&lt;&gt;"&amp;"",$D$5:$D$72,"&lt;&gt;"&amp;"NL",$D$5:$D$72,"&lt;&gt;"&amp;"HORS LIGUE",AA$5:AA$72,"&lt;"&amp;AA80)+1),Paramètres!$B$3:$C$56,2,FALSE)*Paramètres!$K$14))</f>
        <v>0</v>
      </c>
      <c r="AC80" s="46"/>
      <c r="AD80" s="2">
        <f>IF(AC$2="Bike &amp; Run",IF(ISNA(VLOOKUP(AC80,Paramètres!$B$3:$C$56,2,FALSE)),0,VLOOKUP(AC80,Paramètres!$B$3:$C$56,2,FALSE)*Paramètres!$K$15),IF(OR(AC80="",OR($D80="",$D80="NL",$D80="HORS LIGUE")),0,VLOOKUP(IF(OR(AC80="",OR($D80="",$D80="NL",$D80="HORS LIGUE")),"",COUNTIFS($D$5:$D$72,"&lt;&gt;"&amp;"",$D$5:$D$72,"&lt;&gt;"&amp;"NL",$D$5:$D$72,"&lt;&gt;"&amp;"HORS LIGUE",AC$5:AC$72,"&lt;"&amp;AC80)+1),Paramètres!$B$3:$C$56,2,FALSE)*Paramètres!$K$15))</f>
        <v>0</v>
      </c>
      <c r="AE80" s="46"/>
      <c r="AF80" s="2">
        <f>IF(AE$2="Bike &amp; Run",IF(ISNA(VLOOKUP(AE80,Paramètres!$B$3:$C$56,2,FALSE)),0,VLOOKUP(AE80,Paramètres!$B$3:$C$56,2,FALSE)*Paramètres!$K$16),IF(OR(AE80="",OR($D80="",$D80="NL",$D80="HORS LIGUE")),0,VLOOKUP(IF(OR(AE80="",OR($D80="",$D80="NL",$D80="HORS LIGUE")),"",COUNTIFS($D$5:$D$72,"&lt;&gt;"&amp;"",$D$5:$D$72,"&lt;&gt;"&amp;"NL",$D$5:$D$72,"&lt;&gt;"&amp;"HORS LIGUE",AE$5:AE$72,"&lt;"&amp;AE80)+1),Paramètres!$B$3:$C$56,2,FALSE)*Paramètres!$K$16))</f>
        <v>0</v>
      </c>
      <c r="AG80" s="46"/>
      <c r="AH80" s="2">
        <f>IF(AG$2="Bike &amp; Run",IF(ISNA(VLOOKUP(AG80,Paramètres!$B$3:$C$56,2,FALSE)),0,VLOOKUP(AG80,Paramètres!$B$3:$C$56,2,FALSE)*Paramètres!$K$17),IF(OR(AG80="",OR($D80="",$D80="NL",$D80="HORS LIGUE")),0,VLOOKUP(IF(OR(AG80="",OR($D80="",$D80="NL",$D80="HORS LIGUE")),"",COUNTIFS($D$5:$D$72,"&lt;&gt;"&amp;"",$D$5:$D$72,"&lt;&gt;"&amp;"NL",$D$5:$D$72,"&lt;&gt;"&amp;"HORS LIGUE",AG$5:AG$72,"&lt;"&amp;AG80)+1),Paramètres!$B$3:$C$56,2,FALSE)*Paramètres!$K$17))</f>
        <v>0</v>
      </c>
      <c r="AI80" s="40">
        <f t="shared" si="106"/>
        <v>0</v>
      </c>
      <c r="AJ80" s="3" t="str">
        <f t="shared" si="107"/>
        <v/>
      </c>
      <c r="AK80" s="5">
        <f t="shared" si="108"/>
        <v>0</v>
      </c>
      <c r="AL80" s="41" t="e">
        <f t="shared" si="109"/>
        <v>#REF!</v>
      </c>
      <c r="AM80" s="33" t="e">
        <f t="shared" si="110"/>
        <v>#REF!</v>
      </c>
    </row>
    <row r="81" spans="1:39" ht="16.5">
      <c r="A81" s="14"/>
      <c r="B81" s="61" t="str">
        <f>IF(ISNA(VLOOKUP(A81,'Licenciés Jeunes 2023'!A:C,3,0)),"",VLOOKUP(A81,'Licenciés Jeunes 2023'!A:C,3,0))</f>
        <v/>
      </c>
      <c r="C81" s="32" t="str">
        <f>IF(ISNA(VLOOKUP(A81,'Licenciés Jeunes 2023'!A:C,2,0)),"",VLOOKUP(A81,'Licenciés Jeunes 2023'!A:C,2,0))</f>
        <v/>
      </c>
      <c r="D81" s="32" t="str">
        <f>IF(ISNA(VLOOKUP(A81,'Licenciés Jeunes 2023'!A:F,6,0)),"",VLOOKUP(A81,'Licenciés Jeunes 2023'!A:F,6,0))</f>
        <v/>
      </c>
      <c r="E81" s="6"/>
      <c r="F81" s="2">
        <f>IF(E$2="Bike &amp; Run",IF(ISNA(VLOOKUP(E81,Paramètres!$B$3:$C$56,2,FALSE)),0,VLOOKUP(E81,Paramètres!$B$3:$C$56,2,FALSE)*Paramètres!$K$3),IF(OR(E81="",OR($D81="",$D81="NL",$D81="HORS LIGUE")),0,VLOOKUP(IF(OR(E81="",OR($D81="",$D81="NL",$D81="HORS LIGUE")),"",COUNTIFS($D$5:$D$72,"&lt;&gt;"&amp;"",$D$5:$D$72,"&lt;&gt;"&amp;"NL",$D$5:$D$72,"&lt;&gt;"&amp;"HORS LIGUE",E$5:E$72,"&lt;"&amp;E81)+1),Paramètres!$B$3:$C$56,2,FALSE)*Paramètres!$K$3))</f>
        <v>0</v>
      </c>
      <c r="G81" s="4"/>
      <c r="H81" s="2">
        <f>IF(G$2="Bike &amp; Run",IF(ISNA(VLOOKUP(G81,Paramètres!$B$3:$C$56,2,FALSE)),0,VLOOKUP(G81,Paramètres!$B$3:$C$56,2,FALSE)*Paramètres!$K$4),IF(OR(G81="",OR($D81="",$D81="NL",$D81="HORS LIGUE")),0,VLOOKUP(IF(OR(G81="",OR($D81="",$D81="NL",$D81="HORS LIGUE")),"",COUNTIFS($D$5:$D$72,"&lt;&gt;"&amp;"",$D$5:$D$72,"&lt;&gt;"&amp;"NL",$D$5:$D$72,"&lt;&gt;"&amp;"HORS LIGUE",G$5:G$72,"&lt;"&amp;G81)+1),Paramètres!$B$3:$C$56,2,FALSE)*Paramètres!$K$4))</f>
        <v>0</v>
      </c>
      <c r="I81" s="36"/>
      <c r="J81" s="2">
        <f>IF(I$2="Bike &amp; Run",IF(ISNA(VLOOKUP(I81,Paramètres!$B$3:$C$56,2,FALSE)),0,VLOOKUP(I81,Paramètres!$B$3:$C$56,2,FALSE)*Paramètres!$K$5),IF(OR(I81="",OR($D81="",$D81="NL",$D81="HORS LIGUE")),0,VLOOKUP(IF(OR(I81="",OR($D81="",$D81="NL",$D81="HORS LIGUE")),"",COUNTIFS($D$5:$D$72,"&lt;&gt;"&amp;"",$D$5:$D$72,"&lt;&gt;"&amp;"NL",$D$5:$D$72,"&lt;&gt;"&amp;"HORS LIGUE",I$5:I$72,"&lt;"&amp;I81)+1),Paramètres!$B$3:$C$56,2,FALSE)*Paramètres!$K$5))</f>
        <v>0</v>
      </c>
      <c r="K81" s="4"/>
      <c r="L81" s="2">
        <f>IF(K$2="Bike &amp; Run",IF(ISNA(VLOOKUP(K81,Paramètres!$B$3:$C$56,2,FALSE)),0,VLOOKUP(K81,Paramètres!$B$3:$C$56,2,FALSE)*Paramètres!$K$6),IF(OR(K81="",OR($D81="",$D81="NL",$D81="HORS LIGUE")),0,VLOOKUP(IF(OR(K81="",OR($D81="",$D81="NL",$D81="HORS LIGUE")),"",COUNTIFS($D$5:$D$72,"&lt;&gt;"&amp;"",$D$5:$D$72,"&lt;&gt;"&amp;"NL",$D$5:$D$72,"&lt;&gt;"&amp;"HORS LIGUE",K$5:K$72,"&lt;"&amp;K81)+1),Paramètres!$B$3:$C$56,2,FALSE)*Paramètres!$K$6))</f>
        <v>0</v>
      </c>
      <c r="M81" s="4"/>
      <c r="N81" s="2">
        <f>IF(M$2="Bike &amp; Run",IF(ISNA(VLOOKUP(M81,Paramètres!$B$3:$C$56,2,FALSE)),0,VLOOKUP(M81,Paramètres!$B$3:$C$56,2,FALSE)*Paramètres!$K$7),IF(OR(M81="",OR($D81="",$D81="NL",$D81="HORS LIGUE")),0,VLOOKUP(IF(OR(M81="",OR($D81="",$D81="NL",$D81="HORS LIGUE")),"",COUNTIFS($D$5:$D$72,"&lt;&gt;"&amp;"",$D$5:$D$72,"&lt;&gt;"&amp;"NL",$D$5:$D$72,"&lt;&gt;"&amp;"HORS LIGUE",M$5:M$72,"&lt;"&amp;M81)+1),Paramètres!$B$3:$C$56,2,FALSE)*Paramètres!$K$7))</f>
        <v>0</v>
      </c>
      <c r="O81" s="46"/>
      <c r="P81" s="2">
        <f>IF(O$2="Bike &amp; Run",IF(ISNA(VLOOKUP(O81,Paramètres!$B$3:$C$56,2,FALSE)),0,VLOOKUP(O81,Paramètres!$B$3:$C$56,2,FALSE)*Paramètres!$K$8),IF(OR(O81="",OR($D81="",$D81="NL",$D81="HORS LIGUE")),0,VLOOKUP(IF(OR(O81="",OR($D81="",$D81="NL",$D81="HORS LIGUE")),"",COUNTIFS($D$5:$D$72,"&lt;&gt;"&amp;"",$D$5:$D$72,"&lt;&gt;"&amp;"NL",$D$5:$D$72,"&lt;&gt;"&amp;"HORS LIGUE",O$5:O$72,"&lt;"&amp;O81)+1),Paramètres!$B$3:$C$56,2,FALSE)*Paramètres!$K$8))</f>
        <v>0</v>
      </c>
      <c r="Q81" s="46"/>
      <c r="R81" s="2">
        <f>IF(Q$2="Bike &amp; Run",IF(ISNA(VLOOKUP(Q81,Paramètres!$B$3:$C$56,2,FALSE)),0,VLOOKUP(Q81,Paramètres!$B$3:$C$56,2,FALSE)*Paramètres!$K$9),IF(OR(Q81="",OR($D81="",$D81="NL",$D81="HORS LIGUE")),0,VLOOKUP(IF(OR(Q81="",OR($D81="",$D81="NL",$D81="HORS LIGUE")),"",COUNTIFS($D$5:$D$72,"&lt;&gt;"&amp;"",$D$5:$D$72,"&lt;&gt;"&amp;"NL",$D$5:$D$72,"&lt;&gt;"&amp;"HORS LIGUE",Q$5:Q$72,"&lt;"&amp;Q81)+1),Paramètres!$B$3:$C$56,2,FALSE)*Paramètres!$K$9))</f>
        <v>0</v>
      </c>
      <c r="S81" s="46"/>
      <c r="T81" s="2">
        <f>IF(S$2="Bike &amp; Run",IF(ISNA(VLOOKUP(S81,Paramètres!$B$3:$C$56,2,FALSE)),0,VLOOKUP(S81,Paramètres!$B$3:$C$56,2,FALSE)*Paramètres!$K$10),IF(OR(S81="",OR($D81="",$D81="NL",$D81="HORS LIGUE")),0,VLOOKUP(IF(OR(S81="",OR($D81="",$D81="NL",$D81="HORS LIGUE")),"",COUNTIFS($D$5:$D$72,"&lt;&gt;"&amp;"",$D$5:$D$72,"&lt;&gt;"&amp;"NL",$D$5:$D$72,"&lt;&gt;"&amp;"HORS LIGUE",S$5:S$72,"&lt;"&amp;S81)+1),Paramètres!$B$3:$C$56,2,FALSE)*Paramètres!$K$10))</f>
        <v>0</v>
      </c>
      <c r="U81" s="46"/>
      <c r="V81" s="2">
        <f>IF(U$2="Bike &amp; Run",IF(ISNA(VLOOKUP(U81,Paramètres!$B$3:$C$56,2,FALSE)),0,VLOOKUP(U81,Paramètres!$B$3:$C$56,2,FALSE)*Paramètres!$K$11),IF(OR(U81="",OR($D81="",$D81="NL",$D81="HORS LIGUE")),0,VLOOKUP(IF(OR(U81="",OR($D81="",$D81="NL",$D81="HORS LIGUE")),"",COUNTIFS($D$5:$D$72,"&lt;&gt;"&amp;"",$D$5:$D$72,"&lt;&gt;"&amp;"NL",$D$5:$D$72,"&lt;&gt;"&amp;"HORS LIGUE",U$5:U$72,"&lt;"&amp;U81)+1),Paramètres!$B$3:$C$56,2,FALSE)*Paramètres!$K$11))</f>
        <v>0</v>
      </c>
      <c r="W81" s="46"/>
      <c r="X81" s="2">
        <f>IF(W$2="Bike &amp; Run",IF(ISNA(VLOOKUP(W81,Paramètres!$B$3:$C$56,2,FALSE)),0,VLOOKUP(W81,Paramètres!$B$3:$C$56,2,FALSE)*Paramètres!$K$12),IF(OR(W81="",OR($D81="",$D81="NL",$D81="HORS LIGUE")),0,VLOOKUP(IF(OR(W81="",OR($D81="",$D81="NL",$D81="HORS LIGUE")),"",COUNTIFS($D$5:$D$72,"&lt;&gt;"&amp;"",$D$5:$D$72,"&lt;&gt;"&amp;"NL",$D$5:$D$72,"&lt;&gt;"&amp;"HORS LIGUE",W$5:W$72,"&lt;"&amp;W81)+1),Paramètres!$B$3:$C$56,2,FALSE)*Paramètres!$K$12))</f>
        <v>0</v>
      </c>
      <c r="Y81" s="46"/>
      <c r="Z81" s="2">
        <f>IF(Y$2="Bike &amp; Run",IF(ISNA(VLOOKUP(Y81,Paramètres!$B$3:$C$56,2,FALSE)),0,VLOOKUP(Y81,Paramètres!$B$3:$C$56,2,FALSE)*Paramètres!$K$13),IF(OR(Y81="",OR($D81="",$D81="NL",$D81="HORS LIGUE")),0,VLOOKUP(IF(OR(Y81="",OR($D81="",$D81="NL",$D81="HORS LIGUE")),"",COUNTIFS($D$5:$D$72,"&lt;&gt;"&amp;"",$D$5:$D$72,"&lt;&gt;"&amp;"NL",$D$5:$D$72,"&lt;&gt;"&amp;"HORS LIGUE",Y$5:Y$72,"&lt;"&amp;Y81)+1),Paramètres!$B$3:$C$56,2,FALSE)*Paramètres!$K$13))</f>
        <v>0</v>
      </c>
      <c r="AA81" s="46"/>
      <c r="AB81" s="2">
        <f>IF(AA$2="Bike &amp; Run",IF(ISNA(VLOOKUP(AA81,Paramètres!$B$3:$C$56,2,FALSE)),0,VLOOKUP(AA81,Paramètres!$B$3:$C$56,2,FALSE)*Paramètres!$K$14),IF(OR(AA81="",OR($D81="",$D81="NL",$D81="HORS LIGUE")),0,VLOOKUP(IF(OR(AA81="",OR($D81="",$D81="NL",$D81="HORS LIGUE")),"",COUNTIFS($D$5:$D$72,"&lt;&gt;"&amp;"",$D$5:$D$72,"&lt;&gt;"&amp;"NL",$D$5:$D$72,"&lt;&gt;"&amp;"HORS LIGUE",AA$5:AA$72,"&lt;"&amp;AA81)+1),Paramètres!$B$3:$C$56,2,FALSE)*Paramètres!$K$14))</f>
        <v>0</v>
      </c>
      <c r="AC81" s="46"/>
      <c r="AD81" s="2">
        <f>IF(AC$2="Bike &amp; Run",IF(ISNA(VLOOKUP(AC81,Paramètres!$B$3:$C$56,2,FALSE)),0,VLOOKUP(AC81,Paramètres!$B$3:$C$56,2,FALSE)*Paramètres!$K$15),IF(OR(AC81="",OR($D81="",$D81="NL",$D81="HORS LIGUE")),0,VLOOKUP(IF(OR(AC81="",OR($D81="",$D81="NL",$D81="HORS LIGUE")),"",COUNTIFS($D$5:$D$72,"&lt;&gt;"&amp;"",$D$5:$D$72,"&lt;&gt;"&amp;"NL",$D$5:$D$72,"&lt;&gt;"&amp;"HORS LIGUE",AC$5:AC$72,"&lt;"&amp;AC81)+1),Paramètres!$B$3:$C$56,2,FALSE)*Paramètres!$K$15))</f>
        <v>0</v>
      </c>
      <c r="AE81" s="46"/>
      <c r="AF81" s="2">
        <f>IF(AE$2="Bike &amp; Run",IF(ISNA(VLOOKUP(AE81,Paramètres!$B$3:$C$56,2,FALSE)),0,VLOOKUP(AE81,Paramètres!$B$3:$C$56,2,FALSE)*Paramètres!$K$16),IF(OR(AE81="",OR($D81="",$D81="NL",$D81="HORS LIGUE")),0,VLOOKUP(IF(OR(AE81="",OR($D81="",$D81="NL",$D81="HORS LIGUE")),"",COUNTIFS($D$5:$D$72,"&lt;&gt;"&amp;"",$D$5:$D$72,"&lt;&gt;"&amp;"NL",$D$5:$D$72,"&lt;&gt;"&amp;"HORS LIGUE",AE$5:AE$72,"&lt;"&amp;AE81)+1),Paramètres!$B$3:$C$56,2,FALSE)*Paramètres!$K$16))</f>
        <v>0</v>
      </c>
      <c r="AG81" s="46"/>
      <c r="AH81" s="2">
        <f>IF(AG$2="Bike &amp; Run",IF(ISNA(VLOOKUP(AG81,Paramètres!$B$3:$C$56,2,FALSE)),0,VLOOKUP(AG81,Paramètres!$B$3:$C$56,2,FALSE)*Paramètres!$K$17),IF(OR(AG81="",OR($D81="",$D81="NL",$D81="HORS LIGUE")),0,VLOOKUP(IF(OR(AG81="",OR($D81="",$D81="NL",$D81="HORS LIGUE")),"",COUNTIFS($D$5:$D$72,"&lt;&gt;"&amp;"",$D$5:$D$72,"&lt;&gt;"&amp;"NL",$D$5:$D$72,"&lt;&gt;"&amp;"HORS LIGUE",AG$5:AG$72,"&lt;"&amp;AG81)+1),Paramètres!$B$3:$C$56,2,FALSE)*Paramètres!$K$17))</f>
        <v>0</v>
      </c>
      <c r="AI81" s="40">
        <f t="shared" si="106"/>
        <v>0</v>
      </c>
      <c r="AJ81" s="3" t="str">
        <f t="shared" si="107"/>
        <v/>
      </c>
      <c r="AK81" s="5">
        <f t="shared" si="108"/>
        <v>0</v>
      </c>
      <c r="AL81" s="41" t="e">
        <f t="shared" si="109"/>
        <v>#REF!</v>
      </c>
      <c r="AM81" s="33" t="e">
        <f t="shared" si="110"/>
        <v>#REF!</v>
      </c>
    </row>
    <row r="82" spans="1:39" ht="16.5">
      <c r="A82" s="14"/>
      <c r="B82" s="61" t="str">
        <f>IF(ISNA(VLOOKUP(A82,'Licenciés Jeunes 2023'!A:C,3,0)),"",VLOOKUP(A82,'Licenciés Jeunes 2023'!A:C,3,0))</f>
        <v/>
      </c>
      <c r="C82" s="32" t="str">
        <f>IF(ISNA(VLOOKUP(A82,'Licenciés Jeunes 2023'!A:C,2,0)),"",VLOOKUP(A82,'Licenciés Jeunes 2023'!A:C,2,0))</f>
        <v/>
      </c>
      <c r="D82" s="32" t="str">
        <f>IF(ISNA(VLOOKUP(A82,'Licenciés Jeunes 2023'!A:F,6,0)),"",VLOOKUP(A82,'Licenciés Jeunes 2023'!A:F,6,0))</f>
        <v/>
      </c>
      <c r="E82" s="6"/>
      <c r="F82" s="2">
        <f>IF(E$2="Bike &amp; Run",IF(ISNA(VLOOKUP(E82,Paramètres!$B$3:$C$56,2,FALSE)),0,VLOOKUP(E82,Paramètres!$B$3:$C$56,2,FALSE)*Paramètres!$K$3),IF(OR(E82="",OR($D82="",$D82="NL",$D82="HORS LIGUE")),0,VLOOKUP(IF(OR(E82="",OR($D82="",$D82="NL",$D82="HORS LIGUE")),"",COUNTIFS($D$5:$D$72,"&lt;&gt;"&amp;"",$D$5:$D$72,"&lt;&gt;"&amp;"NL",$D$5:$D$72,"&lt;&gt;"&amp;"HORS LIGUE",E$5:E$72,"&lt;"&amp;E82)+1),Paramètres!$B$3:$C$56,2,FALSE)*Paramètres!$K$3))</f>
        <v>0</v>
      </c>
      <c r="G82" s="4"/>
      <c r="H82" s="2">
        <f>IF(G$2="Bike &amp; Run",IF(ISNA(VLOOKUP(G82,Paramètres!$B$3:$C$56,2,FALSE)),0,VLOOKUP(G82,Paramètres!$B$3:$C$56,2,FALSE)*Paramètres!$K$4),IF(OR(G82="",OR($D82="",$D82="NL",$D82="HORS LIGUE")),0,VLOOKUP(IF(OR(G82="",OR($D82="",$D82="NL",$D82="HORS LIGUE")),"",COUNTIFS($D$5:$D$72,"&lt;&gt;"&amp;"",$D$5:$D$72,"&lt;&gt;"&amp;"NL",$D$5:$D$72,"&lt;&gt;"&amp;"HORS LIGUE",G$5:G$72,"&lt;"&amp;G82)+1),Paramètres!$B$3:$C$56,2,FALSE)*Paramètres!$K$4))</f>
        <v>0</v>
      </c>
      <c r="I82" s="36"/>
      <c r="J82" s="2">
        <f>IF(I$2="Bike &amp; Run",IF(ISNA(VLOOKUP(I82,Paramètres!$B$3:$C$56,2,FALSE)),0,VLOOKUP(I82,Paramètres!$B$3:$C$56,2,FALSE)*Paramètres!$K$5),IF(OR(I82="",OR($D82="",$D82="NL",$D82="HORS LIGUE")),0,VLOOKUP(IF(OR(I82="",OR($D82="",$D82="NL",$D82="HORS LIGUE")),"",COUNTIFS($D$5:$D$72,"&lt;&gt;"&amp;"",$D$5:$D$72,"&lt;&gt;"&amp;"NL",$D$5:$D$72,"&lt;&gt;"&amp;"HORS LIGUE",I$5:I$72,"&lt;"&amp;I82)+1),Paramètres!$B$3:$C$56,2,FALSE)*Paramètres!$K$5))</f>
        <v>0</v>
      </c>
      <c r="K82" s="4"/>
      <c r="L82" s="2">
        <f>IF(K$2="Bike &amp; Run",IF(ISNA(VLOOKUP(K82,Paramètres!$B$3:$C$56,2,FALSE)),0,VLOOKUP(K82,Paramètres!$B$3:$C$56,2,FALSE)*Paramètres!$K$6),IF(OR(K82="",OR($D82="",$D82="NL",$D82="HORS LIGUE")),0,VLOOKUP(IF(OR(K82="",OR($D82="",$D82="NL",$D82="HORS LIGUE")),"",COUNTIFS($D$5:$D$72,"&lt;&gt;"&amp;"",$D$5:$D$72,"&lt;&gt;"&amp;"NL",$D$5:$D$72,"&lt;&gt;"&amp;"HORS LIGUE",K$5:K$72,"&lt;"&amp;K82)+1),Paramètres!$B$3:$C$56,2,FALSE)*Paramètres!$K$6))</f>
        <v>0</v>
      </c>
      <c r="M82" s="4"/>
      <c r="N82" s="2">
        <f>IF(M$2="Bike &amp; Run",IF(ISNA(VLOOKUP(M82,Paramètres!$B$3:$C$56,2,FALSE)),0,VLOOKUP(M82,Paramètres!$B$3:$C$56,2,FALSE)*Paramètres!$K$7),IF(OR(M82="",OR($D82="",$D82="NL",$D82="HORS LIGUE")),0,VLOOKUP(IF(OR(M82="",OR($D82="",$D82="NL",$D82="HORS LIGUE")),"",COUNTIFS($D$5:$D$72,"&lt;&gt;"&amp;"",$D$5:$D$72,"&lt;&gt;"&amp;"NL",$D$5:$D$72,"&lt;&gt;"&amp;"HORS LIGUE",M$5:M$72,"&lt;"&amp;M82)+1),Paramètres!$B$3:$C$56,2,FALSE)*Paramètres!$K$7))</f>
        <v>0</v>
      </c>
      <c r="O82" s="46"/>
      <c r="P82" s="2">
        <f>IF(O$2="Bike &amp; Run",IF(ISNA(VLOOKUP(O82,Paramètres!$B$3:$C$56,2,FALSE)),0,VLOOKUP(O82,Paramètres!$B$3:$C$56,2,FALSE)*Paramètres!$K$8),IF(OR(O82="",OR($D82="",$D82="NL",$D82="HORS LIGUE")),0,VLOOKUP(IF(OR(O82="",OR($D82="",$D82="NL",$D82="HORS LIGUE")),"",COUNTIFS($D$5:$D$72,"&lt;&gt;"&amp;"",$D$5:$D$72,"&lt;&gt;"&amp;"NL",$D$5:$D$72,"&lt;&gt;"&amp;"HORS LIGUE",O$5:O$72,"&lt;"&amp;O82)+1),Paramètres!$B$3:$C$56,2,FALSE)*Paramètres!$K$8))</f>
        <v>0</v>
      </c>
      <c r="Q82" s="46"/>
      <c r="R82" s="2">
        <f>IF(Q$2="Bike &amp; Run",IF(ISNA(VLOOKUP(Q82,Paramètres!$B$3:$C$56,2,FALSE)),0,VLOOKUP(Q82,Paramètres!$B$3:$C$56,2,FALSE)*Paramètres!$K$9),IF(OR(Q82="",OR($D82="",$D82="NL",$D82="HORS LIGUE")),0,VLOOKUP(IF(OR(Q82="",OR($D82="",$D82="NL",$D82="HORS LIGUE")),"",COUNTIFS($D$5:$D$72,"&lt;&gt;"&amp;"",$D$5:$D$72,"&lt;&gt;"&amp;"NL",$D$5:$D$72,"&lt;&gt;"&amp;"HORS LIGUE",Q$5:Q$72,"&lt;"&amp;Q82)+1),Paramètres!$B$3:$C$56,2,FALSE)*Paramètres!$K$9))</f>
        <v>0</v>
      </c>
      <c r="S82" s="46"/>
      <c r="T82" s="2">
        <f>IF(S$2="Bike &amp; Run",IF(ISNA(VLOOKUP(S82,Paramètres!$B$3:$C$56,2,FALSE)),0,VLOOKUP(S82,Paramètres!$B$3:$C$56,2,FALSE)*Paramètres!$K$10),IF(OR(S82="",OR($D82="",$D82="NL",$D82="HORS LIGUE")),0,VLOOKUP(IF(OR(S82="",OR($D82="",$D82="NL",$D82="HORS LIGUE")),"",COUNTIFS($D$5:$D$72,"&lt;&gt;"&amp;"",$D$5:$D$72,"&lt;&gt;"&amp;"NL",$D$5:$D$72,"&lt;&gt;"&amp;"HORS LIGUE",S$5:S$72,"&lt;"&amp;S82)+1),Paramètres!$B$3:$C$56,2,FALSE)*Paramètres!$K$10))</f>
        <v>0</v>
      </c>
      <c r="U82" s="46"/>
      <c r="V82" s="2">
        <f>IF(U$2="Bike &amp; Run",IF(ISNA(VLOOKUP(U82,Paramètres!$B$3:$C$56,2,FALSE)),0,VLOOKUP(U82,Paramètres!$B$3:$C$56,2,FALSE)*Paramètres!$K$11),IF(OR(U82="",OR($D82="",$D82="NL",$D82="HORS LIGUE")),0,VLOOKUP(IF(OR(U82="",OR($D82="",$D82="NL",$D82="HORS LIGUE")),"",COUNTIFS($D$5:$D$72,"&lt;&gt;"&amp;"",$D$5:$D$72,"&lt;&gt;"&amp;"NL",$D$5:$D$72,"&lt;&gt;"&amp;"HORS LIGUE",U$5:U$72,"&lt;"&amp;U82)+1),Paramètres!$B$3:$C$56,2,FALSE)*Paramètres!$K$11))</f>
        <v>0</v>
      </c>
      <c r="W82" s="46"/>
      <c r="X82" s="2">
        <f>IF(W$2="Bike &amp; Run",IF(ISNA(VLOOKUP(W82,Paramètres!$B$3:$C$56,2,FALSE)),0,VLOOKUP(W82,Paramètres!$B$3:$C$56,2,FALSE)*Paramètres!$K$12),IF(OR(W82="",OR($D82="",$D82="NL",$D82="HORS LIGUE")),0,VLOOKUP(IF(OR(W82="",OR($D82="",$D82="NL",$D82="HORS LIGUE")),"",COUNTIFS($D$5:$D$72,"&lt;&gt;"&amp;"",$D$5:$D$72,"&lt;&gt;"&amp;"NL",$D$5:$D$72,"&lt;&gt;"&amp;"HORS LIGUE",W$5:W$72,"&lt;"&amp;W82)+1),Paramètres!$B$3:$C$56,2,FALSE)*Paramètres!$K$12))</f>
        <v>0</v>
      </c>
      <c r="Y82" s="46"/>
      <c r="Z82" s="2">
        <f>IF(Y$2="Bike &amp; Run",IF(ISNA(VLOOKUP(Y82,Paramètres!$B$3:$C$56,2,FALSE)),0,VLOOKUP(Y82,Paramètres!$B$3:$C$56,2,FALSE)*Paramètres!$K$13),IF(OR(Y82="",OR($D82="",$D82="NL",$D82="HORS LIGUE")),0,VLOOKUP(IF(OR(Y82="",OR($D82="",$D82="NL",$D82="HORS LIGUE")),"",COUNTIFS($D$5:$D$72,"&lt;&gt;"&amp;"",$D$5:$D$72,"&lt;&gt;"&amp;"NL",$D$5:$D$72,"&lt;&gt;"&amp;"HORS LIGUE",Y$5:Y$72,"&lt;"&amp;Y82)+1),Paramètres!$B$3:$C$56,2,FALSE)*Paramètres!$K$13))</f>
        <v>0</v>
      </c>
      <c r="AA82" s="46"/>
      <c r="AB82" s="2">
        <f>IF(AA$2="Bike &amp; Run",IF(ISNA(VLOOKUP(AA82,Paramètres!$B$3:$C$56,2,FALSE)),0,VLOOKUP(AA82,Paramètres!$B$3:$C$56,2,FALSE)*Paramètres!$K$14),IF(OR(AA82="",OR($D82="",$D82="NL",$D82="HORS LIGUE")),0,VLOOKUP(IF(OR(AA82="",OR($D82="",$D82="NL",$D82="HORS LIGUE")),"",COUNTIFS($D$5:$D$72,"&lt;&gt;"&amp;"",$D$5:$D$72,"&lt;&gt;"&amp;"NL",$D$5:$D$72,"&lt;&gt;"&amp;"HORS LIGUE",AA$5:AA$72,"&lt;"&amp;AA82)+1),Paramètres!$B$3:$C$56,2,FALSE)*Paramètres!$K$14))</f>
        <v>0</v>
      </c>
      <c r="AC82" s="46"/>
      <c r="AD82" s="2">
        <f>IF(AC$2="Bike &amp; Run",IF(ISNA(VLOOKUP(AC82,Paramètres!$B$3:$C$56,2,FALSE)),0,VLOOKUP(AC82,Paramètres!$B$3:$C$56,2,FALSE)*Paramètres!$K$15),IF(OR(AC82="",OR($D82="",$D82="NL",$D82="HORS LIGUE")),0,VLOOKUP(IF(OR(AC82="",OR($D82="",$D82="NL",$D82="HORS LIGUE")),"",COUNTIFS($D$5:$D$72,"&lt;&gt;"&amp;"",$D$5:$D$72,"&lt;&gt;"&amp;"NL",$D$5:$D$72,"&lt;&gt;"&amp;"HORS LIGUE",AC$5:AC$72,"&lt;"&amp;AC82)+1),Paramètres!$B$3:$C$56,2,FALSE)*Paramètres!$K$15))</f>
        <v>0</v>
      </c>
      <c r="AE82" s="46"/>
      <c r="AF82" s="2">
        <f>IF(AE$2="Bike &amp; Run",IF(ISNA(VLOOKUP(AE82,Paramètres!$B$3:$C$56,2,FALSE)),0,VLOOKUP(AE82,Paramètres!$B$3:$C$56,2,FALSE)*Paramètres!$K$16),IF(OR(AE82="",OR($D82="",$D82="NL",$D82="HORS LIGUE")),0,VLOOKUP(IF(OR(AE82="",OR($D82="",$D82="NL",$D82="HORS LIGUE")),"",COUNTIFS($D$5:$D$72,"&lt;&gt;"&amp;"",$D$5:$D$72,"&lt;&gt;"&amp;"NL",$D$5:$D$72,"&lt;&gt;"&amp;"HORS LIGUE",AE$5:AE$72,"&lt;"&amp;AE82)+1),Paramètres!$B$3:$C$56,2,FALSE)*Paramètres!$K$16))</f>
        <v>0</v>
      </c>
      <c r="AG82" s="46"/>
      <c r="AH82" s="2">
        <f>IF(AG$2="Bike &amp; Run",IF(ISNA(VLOOKUP(AG82,Paramètres!$B$3:$C$56,2,FALSE)),0,VLOOKUP(AG82,Paramètres!$B$3:$C$56,2,FALSE)*Paramètres!$K$17),IF(OR(AG82="",OR($D82="",$D82="NL",$D82="HORS LIGUE")),0,VLOOKUP(IF(OR(AG82="",OR($D82="",$D82="NL",$D82="HORS LIGUE")),"",COUNTIFS($D$5:$D$72,"&lt;&gt;"&amp;"",$D$5:$D$72,"&lt;&gt;"&amp;"NL",$D$5:$D$72,"&lt;&gt;"&amp;"HORS LIGUE",AG$5:AG$72,"&lt;"&amp;AG82)+1),Paramètres!$B$3:$C$56,2,FALSE)*Paramètres!$K$17))</f>
        <v>0</v>
      </c>
      <c r="AI82" s="40">
        <f t="shared" si="106"/>
        <v>0</v>
      </c>
      <c r="AJ82" s="3" t="str">
        <f t="shared" si="107"/>
        <v/>
      </c>
      <c r="AK82" s="5">
        <f t="shared" si="108"/>
        <v>0</v>
      </c>
      <c r="AL82" s="41" t="e">
        <f t="shared" si="109"/>
        <v>#REF!</v>
      </c>
      <c r="AM82" s="33" t="e">
        <f t="shared" si="110"/>
        <v>#REF!</v>
      </c>
    </row>
    <row r="83" spans="1:39" ht="16.5">
      <c r="A83" s="14"/>
      <c r="B83" s="61" t="str">
        <f>IF(ISNA(VLOOKUP(A83,'Licenciés Jeunes 2023'!A:C,3,0)),"",VLOOKUP(A83,'Licenciés Jeunes 2023'!A:C,3,0))</f>
        <v/>
      </c>
      <c r="C83" s="32" t="str">
        <f>IF(ISNA(VLOOKUP(A83,'Licenciés Jeunes 2023'!A:C,2,0)),"",VLOOKUP(A83,'Licenciés Jeunes 2023'!A:C,2,0))</f>
        <v/>
      </c>
      <c r="D83" s="32" t="str">
        <f>IF(ISNA(VLOOKUP(A83,'Licenciés Jeunes 2023'!A:F,6,0)),"",VLOOKUP(A83,'Licenciés Jeunes 2023'!A:F,6,0))</f>
        <v/>
      </c>
      <c r="E83" s="6"/>
      <c r="F83" s="2">
        <f>IF(E$2="Bike &amp; Run",IF(ISNA(VLOOKUP(E83,Paramètres!$B$3:$C$56,2,FALSE)),0,VLOOKUP(E83,Paramètres!$B$3:$C$56,2,FALSE)*Paramètres!$K$3),IF(OR(E83="",OR($D83="",$D83="NL",$D83="HORS LIGUE")),0,VLOOKUP(IF(OR(E83="",OR($D83="",$D83="NL",$D83="HORS LIGUE")),"",COUNTIFS($D$5:$D$72,"&lt;&gt;"&amp;"",$D$5:$D$72,"&lt;&gt;"&amp;"NL",$D$5:$D$72,"&lt;&gt;"&amp;"HORS LIGUE",E$5:E$72,"&lt;"&amp;E83)+1),Paramètres!$B$3:$C$56,2,FALSE)*Paramètres!$K$3))</f>
        <v>0</v>
      </c>
      <c r="G83" s="4"/>
      <c r="H83" s="2">
        <f>IF(G$2="Bike &amp; Run",IF(ISNA(VLOOKUP(G83,Paramètres!$B$3:$C$56,2,FALSE)),0,VLOOKUP(G83,Paramètres!$B$3:$C$56,2,FALSE)*Paramètres!$K$4),IF(OR(G83="",OR($D83="",$D83="NL",$D83="HORS LIGUE")),0,VLOOKUP(IF(OR(G83="",OR($D83="",$D83="NL",$D83="HORS LIGUE")),"",COUNTIFS($D$5:$D$72,"&lt;&gt;"&amp;"",$D$5:$D$72,"&lt;&gt;"&amp;"NL",$D$5:$D$72,"&lt;&gt;"&amp;"HORS LIGUE",G$5:G$72,"&lt;"&amp;G83)+1),Paramètres!$B$3:$C$56,2,FALSE)*Paramètres!$K$4))</f>
        <v>0</v>
      </c>
      <c r="I83" s="36"/>
      <c r="J83" s="2">
        <f>IF(I$2="Bike &amp; Run",IF(ISNA(VLOOKUP(I83,Paramètres!$B$3:$C$56,2,FALSE)),0,VLOOKUP(I83,Paramètres!$B$3:$C$56,2,FALSE)*Paramètres!$K$5),IF(OR(I83="",OR($D83="",$D83="NL",$D83="HORS LIGUE")),0,VLOOKUP(IF(OR(I83="",OR($D83="",$D83="NL",$D83="HORS LIGUE")),"",COUNTIFS($D$5:$D$72,"&lt;&gt;"&amp;"",$D$5:$D$72,"&lt;&gt;"&amp;"NL",$D$5:$D$72,"&lt;&gt;"&amp;"HORS LIGUE",I$5:I$72,"&lt;"&amp;I83)+1),Paramètres!$B$3:$C$56,2,FALSE)*Paramètres!$K$5))</f>
        <v>0</v>
      </c>
      <c r="K83" s="4"/>
      <c r="L83" s="2">
        <f>IF(K$2="Bike &amp; Run",IF(ISNA(VLOOKUP(K83,Paramètres!$B$3:$C$56,2,FALSE)),0,VLOOKUP(K83,Paramètres!$B$3:$C$56,2,FALSE)*Paramètres!$K$6),IF(OR(K83="",OR($D83="",$D83="NL",$D83="HORS LIGUE")),0,VLOOKUP(IF(OR(K83="",OR($D83="",$D83="NL",$D83="HORS LIGUE")),"",COUNTIFS($D$5:$D$72,"&lt;&gt;"&amp;"",$D$5:$D$72,"&lt;&gt;"&amp;"NL",$D$5:$D$72,"&lt;&gt;"&amp;"HORS LIGUE",K$5:K$72,"&lt;"&amp;K83)+1),Paramètres!$B$3:$C$56,2,FALSE)*Paramètres!$K$6))</f>
        <v>0</v>
      </c>
      <c r="M83" s="4"/>
      <c r="N83" s="2">
        <f>IF(M$2="Bike &amp; Run",IF(ISNA(VLOOKUP(M83,Paramètres!$B$3:$C$56,2,FALSE)),0,VLOOKUP(M83,Paramètres!$B$3:$C$56,2,FALSE)*Paramètres!$K$7),IF(OR(M83="",OR($D83="",$D83="NL",$D83="HORS LIGUE")),0,VLOOKUP(IF(OR(M83="",OR($D83="",$D83="NL",$D83="HORS LIGUE")),"",COUNTIFS($D$5:$D$72,"&lt;&gt;"&amp;"",$D$5:$D$72,"&lt;&gt;"&amp;"NL",$D$5:$D$72,"&lt;&gt;"&amp;"HORS LIGUE",M$5:M$72,"&lt;"&amp;M83)+1),Paramètres!$B$3:$C$56,2,FALSE)*Paramètres!$K$7))</f>
        <v>0</v>
      </c>
      <c r="O83" s="46"/>
      <c r="P83" s="2">
        <f>IF(O$2="Bike &amp; Run",IF(ISNA(VLOOKUP(O83,Paramètres!$B$3:$C$56,2,FALSE)),0,VLOOKUP(O83,Paramètres!$B$3:$C$56,2,FALSE)*Paramètres!$K$8),IF(OR(O83="",OR($D83="",$D83="NL",$D83="HORS LIGUE")),0,VLOOKUP(IF(OR(O83="",OR($D83="",$D83="NL",$D83="HORS LIGUE")),"",COUNTIFS($D$5:$D$72,"&lt;&gt;"&amp;"",$D$5:$D$72,"&lt;&gt;"&amp;"NL",$D$5:$D$72,"&lt;&gt;"&amp;"HORS LIGUE",O$5:O$72,"&lt;"&amp;O83)+1),Paramètres!$B$3:$C$56,2,FALSE)*Paramètres!$K$8))</f>
        <v>0</v>
      </c>
      <c r="Q83" s="46"/>
      <c r="R83" s="2">
        <f>IF(Q$2="Bike &amp; Run",IF(ISNA(VLOOKUP(Q83,Paramètres!$B$3:$C$56,2,FALSE)),0,VLOOKUP(Q83,Paramètres!$B$3:$C$56,2,FALSE)*Paramètres!$K$9),IF(OR(Q83="",OR($D83="",$D83="NL",$D83="HORS LIGUE")),0,VLOOKUP(IF(OR(Q83="",OR($D83="",$D83="NL",$D83="HORS LIGUE")),"",COUNTIFS($D$5:$D$72,"&lt;&gt;"&amp;"",$D$5:$D$72,"&lt;&gt;"&amp;"NL",$D$5:$D$72,"&lt;&gt;"&amp;"HORS LIGUE",Q$5:Q$72,"&lt;"&amp;Q83)+1),Paramètres!$B$3:$C$56,2,FALSE)*Paramètres!$K$9))</f>
        <v>0</v>
      </c>
      <c r="S83" s="46"/>
      <c r="T83" s="2">
        <f>IF(S$2="Bike &amp; Run",IF(ISNA(VLOOKUP(S83,Paramètres!$B$3:$C$56,2,FALSE)),0,VLOOKUP(S83,Paramètres!$B$3:$C$56,2,FALSE)*Paramètres!$K$10),IF(OR(S83="",OR($D83="",$D83="NL",$D83="HORS LIGUE")),0,VLOOKUP(IF(OR(S83="",OR($D83="",$D83="NL",$D83="HORS LIGUE")),"",COUNTIFS($D$5:$D$72,"&lt;&gt;"&amp;"",$D$5:$D$72,"&lt;&gt;"&amp;"NL",$D$5:$D$72,"&lt;&gt;"&amp;"HORS LIGUE",S$5:S$72,"&lt;"&amp;S83)+1),Paramètres!$B$3:$C$56,2,FALSE)*Paramètres!$K$10))</f>
        <v>0</v>
      </c>
      <c r="U83" s="46"/>
      <c r="V83" s="2">
        <f>IF(U$2="Bike &amp; Run",IF(ISNA(VLOOKUP(U83,Paramètres!$B$3:$C$56,2,FALSE)),0,VLOOKUP(U83,Paramètres!$B$3:$C$56,2,FALSE)*Paramètres!$K$11),IF(OR(U83="",OR($D83="",$D83="NL",$D83="HORS LIGUE")),0,VLOOKUP(IF(OR(U83="",OR($D83="",$D83="NL",$D83="HORS LIGUE")),"",COUNTIFS($D$5:$D$72,"&lt;&gt;"&amp;"",$D$5:$D$72,"&lt;&gt;"&amp;"NL",$D$5:$D$72,"&lt;&gt;"&amp;"HORS LIGUE",U$5:U$72,"&lt;"&amp;U83)+1),Paramètres!$B$3:$C$56,2,FALSE)*Paramètres!$K$11))</f>
        <v>0</v>
      </c>
      <c r="W83" s="46"/>
      <c r="X83" s="2">
        <f>IF(W$2="Bike &amp; Run",IF(ISNA(VLOOKUP(W83,Paramètres!$B$3:$C$56,2,FALSE)),0,VLOOKUP(W83,Paramètres!$B$3:$C$56,2,FALSE)*Paramètres!$K$12),IF(OR(W83="",OR($D83="",$D83="NL",$D83="HORS LIGUE")),0,VLOOKUP(IF(OR(W83="",OR($D83="",$D83="NL",$D83="HORS LIGUE")),"",COUNTIFS($D$5:$D$72,"&lt;&gt;"&amp;"",$D$5:$D$72,"&lt;&gt;"&amp;"NL",$D$5:$D$72,"&lt;&gt;"&amp;"HORS LIGUE",W$5:W$72,"&lt;"&amp;W83)+1),Paramètres!$B$3:$C$56,2,FALSE)*Paramètres!$K$12))</f>
        <v>0</v>
      </c>
      <c r="Y83" s="46"/>
      <c r="Z83" s="2">
        <f>IF(Y$2="Bike &amp; Run",IF(ISNA(VLOOKUP(Y83,Paramètres!$B$3:$C$56,2,FALSE)),0,VLOOKUP(Y83,Paramètres!$B$3:$C$56,2,FALSE)*Paramètres!$K$13),IF(OR(Y83="",OR($D83="",$D83="NL",$D83="HORS LIGUE")),0,VLOOKUP(IF(OR(Y83="",OR($D83="",$D83="NL",$D83="HORS LIGUE")),"",COUNTIFS($D$5:$D$72,"&lt;&gt;"&amp;"",$D$5:$D$72,"&lt;&gt;"&amp;"NL",$D$5:$D$72,"&lt;&gt;"&amp;"HORS LIGUE",Y$5:Y$72,"&lt;"&amp;Y83)+1),Paramètres!$B$3:$C$56,2,FALSE)*Paramètres!$K$13))</f>
        <v>0</v>
      </c>
      <c r="AA83" s="46"/>
      <c r="AB83" s="2">
        <f>IF(AA$2="Bike &amp; Run",IF(ISNA(VLOOKUP(AA83,Paramètres!$B$3:$C$56,2,FALSE)),0,VLOOKUP(AA83,Paramètres!$B$3:$C$56,2,FALSE)*Paramètres!$K$14),IF(OR(AA83="",OR($D83="",$D83="NL",$D83="HORS LIGUE")),0,VLOOKUP(IF(OR(AA83="",OR($D83="",$D83="NL",$D83="HORS LIGUE")),"",COUNTIFS($D$5:$D$72,"&lt;&gt;"&amp;"",$D$5:$D$72,"&lt;&gt;"&amp;"NL",$D$5:$D$72,"&lt;&gt;"&amp;"HORS LIGUE",AA$5:AA$72,"&lt;"&amp;AA83)+1),Paramètres!$B$3:$C$56,2,FALSE)*Paramètres!$K$14))</f>
        <v>0</v>
      </c>
      <c r="AC83" s="46"/>
      <c r="AD83" s="2">
        <f>IF(AC$2="Bike &amp; Run",IF(ISNA(VLOOKUP(AC83,Paramètres!$B$3:$C$56,2,FALSE)),0,VLOOKUP(AC83,Paramètres!$B$3:$C$56,2,FALSE)*Paramètres!$K$15),IF(OR(AC83="",OR($D83="",$D83="NL",$D83="HORS LIGUE")),0,VLOOKUP(IF(OR(AC83="",OR($D83="",$D83="NL",$D83="HORS LIGUE")),"",COUNTIFS($D$5:$D$72,"&lt;&gt;"&amp;"",$D$5:$D$72,"&lt;&gt;"&amp;"NL",$D$5:$D$72,"&lt;&gt;"&amp;"HORS LIGUE",AC$5:AC$72,"&lt;"&amp;AC83)+1),Paramètres!$B$3:$C$56,2,FALSE)*Paramètres!$K$15))</f>
        <v>0</v>
      </c>
      <c r="AE83" s="46"/>
      <c r="AF83" s="2">
        <f>IF(AE$2="Bike &amp; Run",IF(ISNA(VLOOKUP(AE83,Paramètres!$B$3:$C$56,2,FALSE)),0,VLOOKUP(AE83,Paramètres!$B$3:$C$56,2,FALSE)*Paramètres!$K$16),IF(OR(AE83="",OR($D83="",$D83="NL",$D83="HORS LIGUE")),0,VLOOKUP(IF(OR(AE83="",OR($D83="",$D83="NL",$D83="HORS LIGUE")),"",COUNTIFS($D$5:$D$72,"&lt;&gt;"&amp;"",$D$5:$D$72,"&lt;&gt;"&amp;"NL",$D$5:$D$72,"&lt;&gt;"&amp;"HORS LIGUE",AE$5:AE$72,"&lt;"&amp;AE83)+1),Paramètres!$B$3:$C$56,2,FALSE)*Paramètres!$K$16))</f>
        <v>0</v>
      </c>
      <c r="AG83" s="46"/>
      <c r="AH83" s="2">
        <f>IF(AG$2="Bike &amp; Run",IF(ISNA(VLOOKUP(AG83,Paramètres!$B$3:$C$56,2,FALSE)),0,VLOOKUP(AG83,Paramètres!$B$3:$C$56,2,FALSE)*Paramètres!$K$17),IF(OR(AG83="",OR($D83="",$D83="NL",$D83="HORS LIGUE")),0,VLOOKUP(IF(OR(AG83="",OR($D83="",$D83="NL",$D83="HORS LIGUE")),"",COUNTIFS($D$5:$D$72,"&lt;&gt;"&amp;"",$D$5:$D$72,"&lt;&gt;"&amp;"NL",$D$5:$D$72,"&lt;&gt;"&amp;"HORS LIGUE",AG$5:AG$72,"&lt;"&amp;AG83)+1),Paramètres!$B$3:$C$56,2,FALSE)*Paramètres!$K$17))</f>
        <v>0</v>
      </c>
      <c r="AI83" s="40">
        <f t="shared" si="106"/>
        <v>0</v>
      </c>
      <c r="AJ83" s="3" t="str">
        <f t="shared" si="107"/>
        <v/>
      </c>
      <c r="AK83" s="5">
        <f t="shared" si="108"/>
        <v>0</v>
      </c>
      <c r="AL83" s="41" t="e">
        <f t="shared" si="109"/>
        <v>#REF!</v>
      </c>
      <c r="AM83" s="33" t="e">
        <f t="shared" si="110"/>
        <v>#REF!</v>
      </c>
    </row>
    <row r="84" spans="1:39" ht="16.5">
      <c r="A84" s="14"/>
      <c r="B84" s="61" t="str">
        <f>IF(ISNA(VLOOKUP(A84,'Licenciés Jeunes 2023'!A:C,3,0)),"",VLOOKUP(A84,'Licenciés Jeunes 2023'!A:C,3,0))</f>
        <v/>
      </c>
      <c r="C84" s="32" t="str">
        <f>IF(ISNA(VLOOKUP(A84,'Licenciés Jeunes 2023'!A:C,2,0)),"",VLOOKUP(A84,'Licenciés Jeunes 2023'!A:C,2,0))</f>
        <v/>
      </c>
      <c r="D84" s="32" t="str">
        <f>IF(ISNA(VLOOKUP(A84,'Licenciés Jeunes 2023'!A:F,6,0)),"",VLOOKUP(A84,'Licenciés Jeunes 2023'!A:F,6,0))</f>
        <v/>
      </c>
      <c r="E84" s="6"/>
      <c r="F84" s="2">
        <f>IF(E$2="Bike &amp; Run",IF(ISNA(VLOOKUP(E84,Paramètres!$B$3:$C$56,2,FALSE)),0,VLOOKUP(E84,Paramètres!$B$3:$C$56,2,FALSE)*Paramètres!$K$3),IF(OR(E84="",OR($D84="",$D84="NL",$D84="HORS LIGUE")),0,VLOOKUP(IF(OR(E84="",OR($D84="",$D84="NL",$D84="HORS LIGUE")),"",COUNTIFS($D$5:$D$72,"&lt;&gt;"&amp;"",$D$5:$D$72,"&lt;&gt;"&amp;"NL",$D$5:$D$72,"&lt;&gt;"&amp;"HORS LIGUE",E$5:E$72,"&lt;"&amp;E84)+1),Paramètres!$B$3:$C$56,2,FALSE)*Paramètres!$K$3))</f>
        <v>0</v>
      </c>
      <c r="G84" s="4"/>
      <c r="H84" s="2">
        <f>IF(G$2="Bike &amp; Run",IF(ISNA(VLOOKUP(G84,Paramètres!$B$3:$C$56,2,FALSE)),0,VLOOKUP(G84,Paramètres!$B$3:$C$56,2,FALSE)*Paramètres!$K$4),IF(OR(G84="",OR($D84="",$D84="NL",$D84="HORS LIGUE")),0,VLOOKUP(IF(OR(G84="",OR($D84="",$D84="NL",$D84="HORS LIGUE")),"",COUNTIFS($D$5:$D$72,"&lt;&gt;"&amp;"",$D$5:$D$72,"&lt;&gt;"&amp;"NL",$D$5:$D$72,"&lt;&gt;"&amp;"HORS LIGUE",G$5:G$72,"&lt;"&amp;G84)+1),Paramètres!$B$3:$C$56,2,FALSE)*Paramètres!$K$4))</f>
        <v>0</v>
      </c>
      <c r="I84" s="36"/>
      <c r="J84" s="2">
        <f>IF(I$2="Bike &amp; Run",IF(ISNA(VLOOKUP(I84,Paramètres!$B$3:$C$56,2,FALSE)),0,VLOOKUP(I84,Paramètres!$B$3:$C$56,2,FALSE)*Paramètres!$K$5),IF(OR(I84="",OR($D84="",$D84="NL",$D84="HORS LIGUE")),0,VLOOKUP(IF(OR(I84="",OR($D84="",$D84="NL",$D84="HORS LIGUE")),"",COUNTIFS($D$5:$D$72,"&lt;&gt;"&amp;"",$D$5:$D$72,"&lt;&gt;"&amp;"NL",$D$5:$D$72,"&lt;&gt;"&amp;"HORS LIGUE",I$5:I$72,"&lt;"&amp;I84)+1),Paramètres!$B$3:$C$56,2,FALSE)*Paramètres!$K$5))</f>
        <v>0</v>
      </c>
      <c r="K84" s="4"/>
      <c r="L84" s="2">
        <f>IF(K$2="Bike &amp; Run",IF(ISNA(VLOOKUP(K84,Paramètres!$B$3:$C$56,2,FALSE)),0,VLOOKUP(K84,Paramètres!$B$3:$C$56,2,FALSE)*Paramètres!$K$6),IF(OR(K84="",OR($D84="",$D84="NL",$D84="HORS LIGUE")),0,VLOOKUP(IF(OR(K84="",OR($D84="",$D84="NL",$D84="HORS LIGUE")),"",COUNTIFS($D$5:$D$72,"&lt;&gt;"&amp;"",$D$5:$D$72,"&lt;&gt;"&amp;"NL",$D$5:$D$72,"&lt;&gt;"&amp;"HORS LIGUE",K$5:K$72,"&lt;"&amp;K84)+1),Paramètres!$B$3:$C$56,2,FALSE)*Paramètres!$K$6))</f>
        <v>0</v>
      </c>
      <c r="M84" s="4"/>
      <c r="N84" s="2">
        <f>IF(M$2="Bike &amp; Run",IF(ISNA(VLOOKUP(M84,Paramètres!$B$3:$C$56,2,FALSE)),0,VLOOKUP(M84,Paramètres!$B$3:$C$56,2,FALSE)*Paramètres!$K$7),IF(OR(M84="",OR($D84="",$D84="NL",$D84="HORS LIGUE")),0,VLOOKUP(IF(OR(M84="",OR($D84="",$D84="NL",$D84="HORS LIGUE")),"",COUNTIFS($D$5:$D$72,"&lt;&gt;"&amp;"",$D$5:$D$72,"&lt;&gt;"&amp;"NL",$D$5:$D$72,"&lt;&gt;"&amp;"HORS LIGUE",M$5:M$72,"&lt;"&amp;M84)+1),Paramètres!$B$3:$C$56,2,FALSE)*Paramètres!$K$7))</f>
        <v>0</v>
      </c>
      <c r="O84" s="46"/>
      <c r="P84" s="2">
        <f>IF(O$2="Bike &amp; Run",IF(ISNA(VLOOKUP(O84,Paramètres!$B$3:$C$56,2,FALSE)),0,VLOOKUP(O84,Paramètres!$B$3:$C$56,2,FALSE)*Paramètres!$K$8),IF(OR(O84="",OR($D84="",$D84="NL",$D84="HORS LIGUE")),0,VLOOKUP(IF(OR(O84="",OR($D84="",$D84="NL",$D84="HORS LIGUE")),"",COUNTIFS($D$5:$D$72,"&lt;&gt;"&amp;"",$D$5:$D$72,"&lt;&gt;"&amp;"NL",$D$5:$D$72,"&lt;&gt;"&amp;"HORS LIGUE",O$5:O$72,"&lt;"&amp;O84)+1),Paramètres!$B$3:$C$56,2,FALSE)*Paramètres!$K$8))</f>
        <v>0</v>
      </c>
      <c r="Q84" s="46"/>
      <c r="R84" s="2">
        <f>IF(Q$2="Bike &amp; Run",IF(ISNA(VLOOKUP(Q84,Paramètres!$B$3:$C$56,2,FALSE)),0,VLOOKUP(Q84,Paramètres!$B$3:$C$56,2,FALSE)*Paramètres!$K$9),IF(OR(Q84="",OR($D84="",$D84="NL",$D84="HORS LIGUE")),0,VLOOKUP(IF(OR(Q84="",OR($D84="",$D84="NL",$D84="HORS LIGUE")),"",COUNTIFS($D$5:$D$72,"&lt;&gt;"&amp;"",$D$5:$D$72,"&lt;&gt;"&amp;"NL",$D$5:$D$72,"&lt;&gt;"&amp;"HORS LIGUE",Q$5:Q$72,"&lt;"&amp;Q84)+1),Paramètres!$B$3:$C$56,2,FALSE)*Paramètres!$K$9))</f>
        <v>0</v>
      </c>
      <c r="S84" s="46"/>
      <c r="T84" s="2">
        <f>IF(S$2="Bike &amp; Run",IF(ISNA(VLOOKUP(S84,Paramètres!$B$3:$C$56,2,FALSE)),0,VLOOKUP(S84,Paramètres!$B$3:$C$56,2,FALSE)*Paramètres!$K$10),IF(OR(S84="",OR($D84="",$D84="NL",$D84="HORS LIGUE")),0,VLOOKUP(IF(OR(S84="",OR($D84="",$D84="NL",$D84="HORS LIGUE")),"",COUNTIFS($D$5:$D$72,"&lt;&gt;"&amp;"",$D$5:$D$72,"&lt;&gt;"&amp;"NL",$D$5:$D$72,"&lt;&gt;"&amp;"HORS LIGUE",S$5:S$72,"&lt;"&amp;S84)+1),Paramètres!$B$3:$C$56,2,FALSE)*Paramètres!$K$10))</f>
        <v>0</v>
      </c>
      <c r="U84" s="46"/>
      <c r="V84" s="2">
        <f>IF(U$2="Bike &amp; Run",IF(ISNA(VLOOKUP(U84,Paramètres!$B$3:$C$56,2,FALSE)),0,VLOOKUP(U84,Paramètres!$B$3:$C$56,2,FALSE)*Paramètres!$K$11),IF(OR(U84="",OR($D84="",$D84="NL",$D84="HORS LIGUE")),0,VLOOKUP(IF(OR(U84="",OR($D84="",$D84="NL",$D84="HORS LIGUE")),"",COUNTIFS($D$5:$D$72,"&lt;&gt;"&amp;"",$D$5:$D$72,"&lt;&gt;"&amp;"NL",$D$5:$D$72,"&lt;&gt;"&amp;"HORS LIGUE",U$5:U$72,"&lt;"&amp;U84)+1),Paramètres!$B$3:$C$56,2,FALSE)*Paramètres!$K$11))</f>
        <v>0</v>
      </c>
      <c r="W84" s="46"/>
      <c r="X84" s="2">
        <f>IF(W$2="Bike &amp; Run",IF(ISNA(VLOOKUP(W84,Paramètres!$B$3:$C$56,2,FALSE)),0,VLOOKUP(W84,Paramètres!$B$3:$C$56,2,FALSE)*Paramètres!$K$12),IF(OR(W84="",OR($D84="",$D84="NL",$D84="HORS LIGUE")),0,VLOOKUP(IF(OR(W84="",OR($D84="",$D84="NL",$D84="HORS LIGUE")),"",COUNTIFS($D$5:$D$72,"&lt;&gt;"&amp;"",$D$5:$D$72,"&lt;&gt;"&amp;"NL",$D$5:$D$72,"&lt;&gt;"&amp;"HORS LIGUE",W$5:W$72,"&lt;"&amp;W84)+1),Paramètres!$B$3:$C$56,2,FALSE)*Paramètres!$K$12))</f>
        <v>0</v>
      </c>
      <c r="Y84" s="46"/>
      <c r="Z84" s="2">
        <f>IF(Y$2="Bike &amp; Run",IF(ISNA(VLOOKUP(Y84,Paramètres!$B$3:$C$56,2,FALSE)),0,VLOOKUP(Y84,Paramètres!$B$3:$C$56,2,FALSE)*Paramètres!$K$13),IF(OR(Y84="",OR($D84="",$D84="NL",$D84="HORS LIGUE")),0,VLOOKUP(IF(OR(Y84="",OR($D84="",$D84="NL",$D84="HORS LIGUE")),"",COUNTIFS($D$5:$D$72,"&lt;&gt;"&amp;"",$D$5:$D$72,"&lt;&gt;"&amp;"NL",$D$5:$D$72,"&lt;&gt;"&amp;"HORS LIGUE",Y$5:Y$72,"&lt;"&amp;Y84)+1),Paramètres!$B$3:$C$56,2,FALSE)*Paramètres!$K$13))</f>
        <v>0</v>
      </c>
      <c r="AA84" s="46"/>
      <c r="AB84" s="2">
        <f>IF(AA$2="Bike &amp; Run",IF(ISNA(VLOOKUP(AA84,Paramètres!$B$3:$C$56,2,FALSE)),0,VLOOKUP(AA84,Paramètres!$B$3:$C$56,2,FALSE)*Paramètres!$K$14),IF(OR(AA84="",OR($D84="",$D84="NL",$D84="HORS LIGUE")),0,VLOOKUP(IF(OR(AA84="",OR($D84="",$D84="NL",$D84="HORS LIGUE")),"",COUNTIFS($D$5:$D$72,"&lt;&gt;"&amp;"",$D$5:$D$72,"&lt;&gt;"&amp;"NL",$D$5:$D$72,"&lt;&gt;"&amp;"HORS LIGUE",AA$5:AA$72,"&lt;"&amp;AA84)+1),Paramètres!$B$3:$C$56,2,FALSE)*Paramètres!$K$14))</f>
        <v>0</v>
      </c>
      <c r="AC84" s="46"/>
      <c r="AD84" s="2">
        <f>IF(AC$2="Bike &amp; Run",IF(ISNA(VLOOKUP(AC84,Paramètres!$B$3:$C$56,2,FALSE)),0,VLOOKUP(AC84,Paramètres!$B$3:$C$56,2,FALSE)*Paramètres!$K$15),IF(OR(AC84="",OR($D84="",$D84="NL",$D84="HORS LIGUE")),0,VLOOKUP(IF(OR(AC84="",OR($D84="",$D84="NL",$D84="HORS LIGUE")),"",COUNTIFS($D$5:$D$72,"&lt;&gt;"&amp;"",$D$5:$D$72,"&lt;&gt;"&amp;"NL",$D$5:$D$72,"&lt;&gt;"&amp;"HORS LIGUE",AC$5:AC$72,"&lt;"&amp;AC84)+1),Paramètres!$B$3:$C$56,2,FALSE)*Paramètres!$K$15))</f>
        <v>0</v>
      </c>
      <c r="AE84" s="46"/>
      <c r="AF84" s="2">
        <f>IF(AE$2="Bike &amp; Run",IF(ISNA(VLOOKUP(AE84,Paramètres!$B$3:$C$56,2,FALSE)),0,VLOOKUP(AE84,Paramètres!$B$3:$C$56,2,FALSE)*Paramètres!$K$16),IF(OR(AE84="",OR($D84="",$D84="NL",$D84="HORS LIGUE")),0,VLOOKUP(IF(OR(AE84="",OR($D84="",$D84="NL",$D84="HORS LIGUE")),"",COUNTIFS($D$5:$D$72,"&lt;&gt;"&amp;"",$D$5:$D$72,"&lt;&gt;"&amp;"NL",$D$5:$D$72,"&lt;&gt;"&amp;"HORS LIGUE",AE$5:AE$72,"&lt;"&amp;AE84)+1),Paramètres!$B$3:$C$56,2,FALSE)*Paramètres!$K$16))</f>
        <v>0</v>
      </c>
      <c r="AG84" s="46"/>
      <c r="AH84" s="2">
        <f>IF(AG$2="Bike &amp; Run",IF(ISNA(VLOOKUP(AG84,Paramètres!$B$3:$C$56,2,FALSE)),0,VLOOKUP(AG84,Paramètres!$B$3:$C$56,2,FALSE)*Paramètres!$K$17),IF(OR(AG84="",OR($D84="",$D84="NL",$D84="HORS LIGUE")),0,VLOOKUP(IF(OR(AG84="",OR($D84="",$D84="NL",$D84="HORS LIGUE")),"",COUNTIFS($D$5:$D$72,"&lt;&gt;"&amp;"",$D$5:$D$72,"&lt;&gt;"&amp;"NL",$D$5:$D$72,"&lt;&gt;"&amp;"HORS LIGUE",AG$5:AG$72,"&lt;"&amp;AG84)+1),Paramètres!$B$3:$C$56,2,FALSE)*Paramètres!$K$17))</f>
        <v>0</v>
      </c>
      <c r="AI84" s="40">
        <f t="shared" si="106"/>
        <v>0</v>
      </c>
      <c r="AJ84" s="3" t="str">
        <f t="shared" si="107"/>
        <v/>
      </c>
      <c r="AK84" s="5">
        <f t="shared" si="108"/>
        <v>0</v>
      </c>
      <c r="AL84" s="41" t="e">
        <f t="shared" si="109"/>
        <v>#REF!</v>
      </c>
      <c r="AM84" s="33" t="e">
        <f t="shared" si="110"/>
        <v>#REF!</v>
      </c>
    </row>
    <row r="85" spans="1:39" ht="16.5">
      <c r="A85" s="14"/>
      <c r="B85" s="61" t="str">
        <f>IF(ISNA(VLOOKUP(A85,'Licenciés Jeunes 2023'!A:C,3,0)),"",VLOOKUP(A85,'Licenciés Jeunes 2023'!A:C,3,0))</f>
        <v/>
      </c>
      <c r="C85" s="32" t="str">
        <f>IF(ISNA(VLOOKUP(A85,'Licenciés Jeunes 2023'!A:C,2,0)),"",VLOOKUP(A85,'Licenciés Jeunes 2023'!A:C,2,0))</f>
        <v/>
      </c>
      <c r="D85" s="32" t="str">
        <f>IF(ISNA(VLOOKUP(A85,'Licenciés Jeunes 2023'!A:F,6,0)),"",VLOOKUP(A85,'Licenciés Jeunes 2023'!A:F,6,0))</f>
        <v/>
      </c>
      <c r="E85" s="6"/>
      <c r="F85" s="2">
        <f>IF(E$2="Bike &amp; Run",IF(ISNA(VLOOKUP(E85,Paramètres!$B$3:$C$56,2,FALSE)),0,VLOOKUP(E85,Paramètres!$B$3:$C$56,2,FALSE)*Paramètres!$K$3),IF(OR(E85="",OR($D85="",$D85="NL",$D85="HORS LIGUE")),0,VLOOKUP(IF(OR(E85="",OR($D85="",$D85="NL",$D85="HORS LIGUE")),"",COUNTIFS($D$5:$D$72,"&lt;&gt;"&amp;"",$D$5:$D$72,"&lt;&gt;"&amp;"NL",$D$5:$D$72,"&lt;&gt;"&amp;"HORS LIGUE",E$5:E$72,"&lt;"&amp;E85)+1),Paramètres!$B$3:$C$56,2,FALSE)*Paramètres!$K$3))</f>
        <v>0</v>
      </c>
      <c r="G85" s="4"/>
      <c r="H85" s="2">
        <f>IF(G$2="Bike &amp; Run",IF(ISNA(VLOOKUP(G85,Paramètres!$B$3:$C$56,2,FALSE)),0,VLOOKUP(G85,Paramètres!$B$3:$C$56,2,FALSE)*Paramètres!$K$4),IF(OR(G85="",OR($D85="",$D85="NL",$D85="HORS LIGUE")),0,VLOOKUP(IF(OR(G85="",OR($D85="",$D85="NL",$D85="HORS LIGUE")),"",COUNTIFS($D$5:$D$72,"&lt;&gt;"&amp;"",$D$5:$D$72,"&lt;&gt;"&amp;"NL",$D$5:$D$72,"&lt;&gt;"&amp;"HORS LIGUE",G$5:G$72,"&lt;"&amp;G85)+1),Paramètres!$B$3:$C$56,2,FALSE)*Paramètres!$K$4))</f>
        <v>0</v>
      </c>
      <c r="I85" s="36"/>
      <c r="J85" s="2">
        <f>IF(I$2="Bike &amp; Run",IF(ISNA(VLOOKUP(I85,Paramètres!$B$3:$C$56,2,FALSE)),0,VLOOKUP(I85,Paramètres!$B$3:$C$56,2,FALSE)*Paramètres!$K$5),IF(OR(I85="",OR($D85="",$D85="NL",$D85="HORS LIGUE")),0,VLOOKUP(IF(OR(I85="",OR($D85="",$D85="NL",$D85="HORS LIGUE")),"",COUNTIFS($D$5:$D$72,"&lt;&gt;"&amp;"",$D$5:$D$72,"&lt;&gt;"&amp;"NL",$D$5:$D$72,"&lt;&gt;"&amp;"HORS LIGUE",I$5:I$72,"&lt;"&amp;I85)+1),Paramètres!$B$3:$C$56,2,FALSE)*Paramètres!$K$5))</f>
        <v>0</v>
      </c>
      <c r="K85" s="4"/>
      <c r="L85" s="2">
        <f>IF(K$2="Bike &amp; Run",IF(ISNA(VLOOKUP(K85,Paramètres!$B$3:$C$56,2,FALSE)),0,VLOOKUP(K85,Paramètres!$B$3:$C$56,2,FALSE)*Paramètres!$K$6),IF(OR(K85="",OR($D85="",$D85="NL",$D85="HORS LIGUE")),0,VLOOKUP(IF(OR(K85="",OR($D85="",$D85="NL",$D85="HORS LIGUE")),"",COUNTIFS($D$5:$D$72,"&lt;&gt;"&amp;"",$D$5:$D$72,"&lt;&gt;"&amp;"NL",$D$5:$D$72,"&lt;&gt;"&amp;"HORS LIGUE",K$5:K$72,"&lt;"&amp;K85)+1),Paramètres!$B$3:$C$56,2,FALSE)*Paramètres!$K$6))</f>
        <v>0</v>
      </c>
      <c r="M85" s="4"/>
      <c r="N85" s="2">
        <f>IF(M$2="Bike &amp; Run",IF(ISNA(VLOOKUP(M85,Paramètres!$B$3:$C$56,2,FALSE)),0,VLOOKUP(M85,Paramètres!$B$3:$C$56,2,FALSE)*Paramètres!$K$7),IF(OR(M85="",OR($D85="",$D85="NL",$D85="HORS LIGUE")),0,VLOOKUP(IF(OR(M85="",OR($D85="",$D85="NL",$D85="HORS LIGUE")),"",COUNTIFS($D$5:$D$72,"&lt;&gt;"&amp;"",$D$5:$D$72,"&lt;&gt;"&amp;"NL",$D$5:$D$72,"&lt;&gt;"&amp;"HORS LIGUE",M$5:M$72,"&lt;"&amp;M85)+1),Paramètres!$B$3:$C$56,2,FALSE)*Paramètres!$K$7))</f>
        <v>0</v>
      </c>
      <c r="O85" s="46"/>
      <c r="P85" s="2">
        <f>IF(O$2="Bike &amp; Run",IF(ISNA(VLOOKUP(O85,Paramètres!$B$3:$C$56,2,FALSE)),0,VLOOKUP(O85,Paramètres!$B$3:$C$56,2,FALSE)*Paramètres!$K$8),IF(OR(O85="",OR($D85="",$D85="NL",$D85="HORS LIGUE")),0,VLOOKUP(IF(OR(O85="",OR($D85="",$D85="NL",$D85="HORS LIGUE")),"",COUNTIFS($D$5:$D$72,"&lt;&gt;"&amp;"",$D$5:$D$72,"&lt;&gt;"&amp;"NL",$D$5:$D$72,"&lt;&gt;"&amp;"HORS LIGUE",O$5:O$72,"&lt;"&amp;O85)+1),Paramètres!$B$3:$C$56,2,FALSE)*Paramètres!$K$8))</f>
        <v>0</v>
      </c>
      <c r="Q85" s="46"/>
      <c r="R85" s="2">
        <f>IF(Q$2="Bike &amp; Run",IF(ISNA(VLOOKUP(Q85,Paramètres!$B$3:$C$56,2,FALSE)),0,VLOOKUP(Q85,Paramètres!$B$3:$C$56,2,FALSE)*Paramètres!$K$9),IF(OR(Q85="",OR($D85="",$D85="NL",$D85="HORS LIGUE")),0,VLOOKUP(IF(OR(Q85="",OR($D85="",$D85="NL",$D85="HORS LIGUE")),"",COUNTIFS($D$5:$D$72,"&lt;&gt;"&amp;"",$D$5:$D$72,"&lt;&gt;"&amp;"NL",$D$5:$D$72,"&lt;&gt;"&amp;"HORS LIGUE",Q$5:Q$72,"&lt;"&amp;Q85)+1),Paramètres!$B$3:$C$56,2,FALSE)*Paramètres!$K$9))</f>
        <v>0</v>
      </c>
      <c r="S85" s="46"/>
      <c r="T85" s="2">
        <f>IF(S$2="Bike &amp; Run",IF(ISNA(VLOOKUP(S85,Paramètres!$B$3:$C$56,2,FALSE)),0,VLOOKUP(S85,Paramètres!$B$3:$C$56,2,FALSE)*Paramètres!$K$10),IF(OR(S85="",OR($D85="",$D85="NL",$D85="HORS LIGUE")),0,VLOOKUP(IF(OR(S85="",OR($D85="",$D85="NL",$D85="HORS LIGUE")),"",COUNTIFS($D$5:$D$72,"&lt;&gt;"&amp;"",$D$5:$D$72,"&lt;&gt;"&amp;"NL",$D$5:$D$72,"&lt;&gt;"&amp;"HORS LIGUE",S$5:S$72,"&lt;"&amp;S85)+1),Paramètres!$B$3:$C$56,2,FALSE)*Paramètres!$K$10))</f>
        <v>0</v>
      </c>
      <c r="U85" s="46"/>
      <c r="V85" s="2">
        <f>IF(U$2="Bike &amp; Run",IF(ISNA(VLOOKUP(U85,Paramètres!$B$3:$C$56,2,FALSE)),0,VLOOKUP(U85,Paramètres!$B$3:$C$56,2,FALSE)*Paramètres!$K$11),IF(OR(U85="",OR($D85="",$D85="NL",$D85="HORS LIGUE")),0,VLOOKUP(IF(OR(U85="",OR($D85="",$D85="NL",$D85="HORS LIGUE")),"",COUNTIFS($D$5:$D$72,"&lt;&gt;"&amp;"",$D$5:$D$72,"&lt;&gt;"&amp;"NL",$D$5:$D$72,"&lt;&gt;"&amp;"HORS LIGUE",U$5:U$72,"&lt;"&amp;U85)+1),Paramètres!$B$3:$C$56,2,FALSE)*Paramètres!$K$11))</f>
        <v>0</v>
      </c>
      <c r="W85" s="46"/>
      <c r="X85" s="2">
        <f>IF(W$2="Bike &amp; Run",IF(ISNA(VLOOKUP(W85,Paramètres!$B$3:$C$56,2,FALSE)),0,VLOOKUP(W85,Paramètres!$B$3:$C$56,2,FALSE)*Paramètres!$K$12),IF(OR(W85="",OR($D85="",$D85="NL",$D85="HORS LIGUE")),0,VLOOKUP(IF(OR(W85="",OR($D85="",$D85="NL",$D85="HORS LIGUE")),"",COUNTIFS($D$5:$D$72,"&lt;&gt;"&amp;"",$D$5:$D$72,"&lt;&gt;"&amp;"NL",$D$5:$D$72,"&lt;&gt;"&amp;"HORS LIGUE",W$5:W$72,"&lt;"&amp;W85)+1),Paramètres!$B$3:$C$56,2,FALSE)*Paramètres!$K$12))</f>
        <v>0</v>
      </c>
      <c r="Y85" s="46"/>
      <c r="Z85" s="2">
        <f>IF(Y$2="Bike &amp; Run",IF(ISNA(VLOOKUP(Y85,Paramètres!$B$3:$C$56,2,FALSE)),0,VLOOKUP(Y85,Paramètres!$B$3:$C$56,2,FALSE)*Paramètres!$K$13),IF(OR(Y85="",OR($D85="",$D85="NL",$D85="HORS LIGUE")),0,VLOOKUP(IF(OR(Y85="",OR($D85="",$D85="NL",$D85="HORS LIGUE")),"",COUNTIFS($D$5:$D$72,"&lt;&gt;"&amp;"",$D$5:$D$72,"&lt;&gt;"&amp;"NL",$D$5:$D$72,"&lt;&gt;"&amp;"HORS LIGUE",Y$5:Y$72,"&lt;"&amp;Y85)+1),Paramètres!$B$3:$C$56,2,FALSE)*Paramètres!$K$13))</f>
        <v>0</v>
      </c>
      <c r="AA85" s="46"/>
      <c r="AB85" s="2">
        <f>IF(AA$2="Bike &amp; Run",IF(ISNA(VLOOKUP(AA85,Paramètres!$B$3:$C$56,2,FALSE)),0,VLOOKUP(AA85,Paramètres!$B$3:$C$56,2,FALSE)*Paramètres!$K$14),IF(OR(AA85="",OR($D85="",$D85="NL",$D85="HORS LIGUE")),0,VLOOKUP(IF(OR(AA85="",OR($D85="",$D85="NL",$D85="HORS LIGUE")),"",COUNTIFS($D$5:$D$72,"&lt;&gt;"&amp;"",$D$5:$D$72,"&lt;&gt;"&amp;"NL",$D$5:$D$72,"&lt;&gt;"&amp;"HORS LIGUE",AA$5:AA$72,"&lt;"&amp;AA85)+1),Paramètres!$B$3:$C$56,2,FALSE)*Paramètres!$K$14))</f>
        <v>0</v>
      </c>
      <c r="AC85" s="46"/>
      <c r="AD85" s="2">
        <f>IF(AC$2="Bike &amp; Run",IF(ISNA(VLOOKUP(AC85,Paramètres!$B$3:$C$56,2,FALSE)),0,VLOOKUP(AC85,Paramètres!$B$3:$C$56,2,FALSE)*Paramètres!$K$15),IF(OR(AC85="",OR($D85="",$D85="NL",$D85="HORS LIGUE")),0,VLOOKUP(IF(OR(AC85="",OR($D85="",$D85="NL",$D85="HORS LIGUE")),"",COUNTIFS($D$5:$D$72,"&lt;&gt;"&amp;"",$D$5:$D$72,"&lt;&gt;"&amp;"NL",$D$5:$D$72,"&lt;&gt;"&amp;"HORS LIGUE",AC$5:AC$72,"&lt;"&amp;AC85)+1),Paramètres!$B$3:$C$56,2,FALSE)*Paramètres!$K$15))</f>
        <v>0</v>
      </c>
      <c r="AE85" s="46"/>
      <c r="AF85" s="2">
        <f>IF(AE$2="Bike &amp; Run",IF(ISNA(VLOOKUP(AE85,Paramètres!$B$3:$C$56,2,FALSE)),0,VLOOKUP(AE85,Paramètres!$B$3:$C$56,2,FALSE)*Paramètres!$K$16),IF(OR(AE85="",OR($D85="",$D85="NL",$D85="HORS LIGUE")),0,VLOOKUP(IF(OR(AE85="",OR($D85="",$D85="NL",$D85="HORS LIGUE")),"",COUNTIFS($D$5:$D$72,"&lt;&gt;"&amp;"",$D$5:$D$72,"&lt;&gt;"&amp;"NL",$D$5:$D$72,"&lt;&gt;"&amp;"HORS LIGUE",AE$5:AE$72,"&lt;"&amp;AE85)+1),Paramètres!$B$3:$C$56,2,FALSE)*Paramètres!$K$16))</f>
        <v>0</v>
      </c>
      <c r="AG85" s="46"/>
      <c r="AH85" s="2">
        <f>IF(AG$2="Bike &amp; Run",IF(ISNA(VLOOKUP(AG85,Paramètres!$B$3:$C$56,2,FALSE)),0,VLOOKUP(AG85,Paramètres!$B$3:$C$56,2,FALSE)*Paramètres!$K$17),IF(OR(AG85="",OR($D85="",$D85="NL",$D85="HORS LIGUE")),0,VLOOKUP(IF(OR(AG85="",OR($D85="",$D85="NL",$D85="HORS LIGUE")),"",COUNTIFS($D$5:$D$72,"&lt;&gt;"&amp;"",$D$5:$D$72,"&lt;&gt;"&amp;"NL",$D$5:$D$72,"&lt;&gt;"&amp;"HORS LIGUE",AG$5:AG$72,"&lt;"&amp;AG85)+1),Paramètres!$B$3:$C$56,2,FALSE)*Paramètres!$K$17))</f>
        <v>0</v>
      </c>
      <c r="AI85" s="40">
        <f t="shared" si="106"/>
        <v>0</v>
      </c>
      <c r="AJ85" s="3" t="str">
        <f t="shared" si="107"/>
        <v/>
      </c>
      <c r="AK85" s="5">
        <f t="shared" si="108"/>
        <v>0</v>
      </c>
      <c r="AL85" s="41" t="e">
        <f t="shared" si="109"/>
        <v>#REF!</v>
      </c>
      <c r="AM85" s="33" t="e">
        <f t="shared" si="110"/>
        <v>#REF!</v>
      </c>
    </row>
    <row r="86" spans="1:39" ht="16.5">
      <c r="A86" s="14"/>
      <c r="B86" s="61" t="str">
        <f>IF(ISNA(VLOOKUP(A86,'Licenciés Jeunes 2023'!A:C,3,0)),"",VLOOKUP(A86,'Licenciés Jeunes 2023'!A:C,3,0))</f>
        <v/>
      </c>
      <c r="C86" s="32" t="str">
        <f>IF(ISNA(VLOOKUP(A86,'Licenciés Jeunes 2023'!A:C,2,0)),"",VLOOKUP(A86,'Licenciés Jeunes 2023'!A:C,2,0))</f>
        <v/>
      </c>
      <c r="D86" s="32" t="str">
        <f>IF(ISNA(VLOOKUP(A86,'Licenciés Jeunes 2023'!A:F,6,0)),"",VLOOKUP(A86,'Licenciés Jeunes 2023'!A:F,6,0))</f>
        <v/>
      </c>
      <c r="E86" s="6"/>
      <c r="F86" s="2">
        <f>IF(E$2="Bike &amp; Run",IF(ISNA(VLOOKUP(E86,Paramètres!$B$3:$C$56,2,FALSE)),0,VLOOKUP(E86,Paramètres!$B$3:$C$56,2,FALSE)*Paramètres!$K$3),IF(OR(E86="",OR($D86="",$D86="NL",$D86="HORS LIGUE")),0,VLOOKUP(IF(OR(E86="",OR($D86="",$D86="NL",$D86="HORS LIGUE")),"",COUNTIFS($D$5:$D$72,"&lt;&gt;"&amp;"",$D$5:$D$72,"&lt;&gt;"&amp;"NL",$D$5:$D$72,"&lt;&gt;"&amp;"HORS LIGUE",E$5:E$72,"&lt;"&amp;E86)+1),Paramètres!$B$3:$C$56,2,FALSE)*Paramètres!$K$3))</f>
        <v>0</v>
      </c>
      <c r="G86" s="4"/>
      <c r="H86" s="2">
        <f>IF(G$2="Bike &amp; Run",IF(ISNA(VLOOKUP(G86,Paramètres!$B$3:$C$56,2,FALSE)),0,VLOOKUP(G86,Paramètres!$B$3:$C$56,2,FALSE)*Paramètres!$K$4),IF(OR(G86="",OR($D86="",$D86="NL",$D86="HORS LIGUE")),0,VLOOKUP(IF(OR(G86="",OR($D86="",$D86="NL",$D86="HORS LIGUE")),"",COUNTIFS($D$5:$D$72,"&lt;&gt;"&amp;"",$D$5:$D$72,"&lt;&gt;"&amp;"NL",$D$5:$D$72,"&lt;&gt;"&amp;"HORS LIGUE",G$5:G$72,"&lt;"&amp;G86)+1),Paramètres!$B$3:$C$56,2,FALSE)*Paramètres!$K$4))</f>
        <v>0</v>
      </c>
      <c r="I86" s="36"/>
      <c r="J86" s="2">
        <f>IF(I$2="Bike &amp; Run",IF(ISNA(VLOOKUP(I86,Paramètres!$B$3:$C$56,2,FALSE)),0,VLOOKUP(I86,Paramètres!$B$3:$C$56,2,FALSE)*Paramètres!$K$5),IF(OR(I86="",OR($D86="",$D86="NL",$D86="HORS LIGUE")),0,VLOOKUP(IF(OR(I86="",OR($D86="",$D86="NL",$D86="HORS LIGUE")),"",COUNTIFS($D$5:$D$72,"&lt;&gt;"&amp;"",$D$5:$D$72,"&lt;&gt;"&amp;"NL",$D$5:$D$72,"&lt;&gt;"&amp;"HORS LIGUE",I$5:I$72,"&lt;"&amp;I86)+1),Paramètres!$B$3:$C$56,2,FALSE)*Paramètres!$K$5))</f>
        <v>0</v>
      </c>
      <c r="K86" s="4"/>
      <c r="L86" s="2">
        <f>IF(K$2="Bike &amp; Run",IF(ISNA(VLOOKUP(K86,Paramètres!$B$3:$C$56,2,FALSE)),0,VLOOKUP(K86,Paramètres!$B$3:$C$56,2,FALSE)*Paramètres!$K$6),IF(OR(K86="",OR($D86="",$D86="NL",$D86="HORS LIGUE")),0,VLOOKUP(IF(OR(K86="",OR($D86="",$D86="NL",$D86="HORS LIGUE")),"",COUNTIFS($D$5:$D$72,"&lt;&gt;"&amp;"",$D$5:$D$72,"&lt;&gt;"&amp;"NL",$D$5:$D$72,"&lt;&gt;"&amp;"HORS LIGUE",K$5:K$72,"&lt;"&amp;K86)+1),Paramètres!$B$3:$C$56,2,FALSE)*Paramètres!$K$6))</f>
        <v>0</v>
      </c>
      <c r="M86" s="4"/>
      <c r="N86" s="2">
        <f>IF(M$2="Bike &amp; Run",IF(ISNA(VLOOKUP(M86,Paramètres!$B$3:$C$56,2,FALSE)),0,VLOOKUP(M86,Paramètres!$B$3:$C$56,2,FALSE)*Paramètres!$K$7),IF(OR(M86="",OR($D86="",$D86="NL",$D86="HORS LIGUE")),0,VLOOKUP(IF(OR(M86="",OR($D86="",$D86="NL",$D86="HORS LIGUE")),"",COUNTIFS($D$5:$D$72,"&lt;&gt;"&amp;"",$D$5:$D$72,"&lt;&gt;"&amp;"NL",$D$5:$D$72,"&lt;&gt;"&amp;"HORS LIGUE",M$5:M$72,"&lt;"&amp;M86)+1),Paramètres!$B$3:$C$56,2,FALSE)*Paramètres!$K$7))</f>
        <v>0</v>
      </c>
      <c r="O86" s="46"/>
      <c r="P86" s="2">
        <f>IF(O$2="Bike &amp; Run",IF(ISNA(VLOOKUP(O86,Paramètres!$B$3:$C$56,2,FALSE)),0,VLOOKUP(O86,Paramètres!$B$3:$C$56,2,FALSE)*Paramètres!$K$8),IF(OR(O86="",OR($D86="",$D86="NL",$D86="HORS LIGUE")),0,VLOOKUP(IF(OR(O86="",OR($D86="",$D86="NL",$D86="HORS LIGUE")),"",COUNTIFS($D$5:$D$72,"&lt;&gt;"&amp;"",$D$5:$D$72,"&lt;&gt;"&amp;"NL",$D$5:$D$72,"&lt;&gt;"&amp;"HORS LIGUE",O$5:O$72,"&lt;"&amp;O86)+1),Paramètres!$B$3:$C$56,2,FALSE)*Paramètres!$K$8))</f>
        <v>0</v>
      </c>
      <c r="Q86" s="46"/>
      <c r="R86" s="2">
        <f>IF(Q$2="Bike &amp; Run",IF(ISNA(VLOOKUP(Q86,Paramètres!$B$3:$C$56,2,FALSE)),0,VLOOKUP(Q86,Paramètres!$B$3:$C$56,2,FALSE)*Paramètres!$K$9),IF(OR(Q86="",OR($D86="",$D86="NL",$D86="HORS LIGUE")),0,VLOOKUP(IF(OR(Q86="",OR($D86="",$D86="NL",$D86="HORS LIGUE")),"",COUNTIFS($D$5:$D$72,"&lt;&gt;"&amp;"",$D$5:$D$72,"&lt;&gt;"&amp;"NL",$D$5:$D$72,"&lt;&gt;"&amp;"HORS LIGUE",Q$5:Q$72,"&lt;"&amp;Q86)+1),Paramètres!$B$3:$C$56,2,FALSE)*Paramètres!$K$9))</f>
        <v>0</v>
      </c>
      <c r="S86" s="46"/>
      <c r="T86" s="2">
        <f>IF(S$2="Bike &amp; Run",IF(ISNA(VLOOKUP(S86,Paramètres!$B$3:$C$56,2,FALSE)),0,VLOOKUP(S86,Paramètres!$B$3:$C$56,2,FALSE)*Paramètres!$K$10),IF(OR(S86="",OR($D86="",$D86="NL",$D86="HORS LIGUE")),0,VLOOKUP(IF(OR(S86="",OR($D86="",$D86="NL",$D86="HORS LIGUE")),"",COUNTIFS($D$5:$D$72,"&lt;&gt;"&amp;"",$D$5:$D$72,"&lt;&gt;"&amp;"NL",$D$5:$D$72,"&lt;&gt;"&amp;"HORS LIGUE",S$5:S$72,"&lt;"&amp;S86)+1),Paramètres!$B$3:$C$56,2,FALSE)*Paramètres!$K$10))</f>
        <v>0</v>
      </c>
      <c r="U86" s="46"/>
      <c r="V86" s="2">
        <f>IF(U$2="Bike &amp; Run",IF(ISNA(VLOOKUP(U86,Paramètres!$B$3:$C$56,2,FALSE)),0,VLOOKUP(U86,Paramètres!$B$3:$C$56,2,FALSE)*Paramètres!$K$11),IF(OR(U86="",OR($D86="",$D86="NL",$D86="HORS LIGUE")),0,VLOOKUP(IF(OR(U86="",OR($D86="",$D86="NL",$D86="HORS LIGUE")),"",COUNTIFS($D$5:$D$72,"&lt;&gt;"&amp;"",$D$5:$D$72,"&lt;&gt;"&amp;"NL",$D$5:$D$72,"&lt;&gt;"&amp;"HORS LIGUE",U$5:U$72,"&lt;"&amp;U86)+1),Paramètres!$B$3:$C$56,2,FALSE)*Paramètres!$K$11))</f>
        <v>0</v>
      </c>
      <c r="W86" s="46"/>
      <c r="X86" s="2">
        <f>IF(W$2="Bike &amp; Run",IF(ISNA(VLOOKUP(W86,Paramètres!$B$3:$C$56,2,FALSE)),0,VLOOKUP(W86,Paramètres!$B$3:$C$56,2,FALSE)*Paramètres!$K$12),IF(OR(W86="",OR($D86="",$D86="NL",$D86="HORS LIGUE")),0,VLOOKUP(IF(OR(W86="",OR($D86="",$D86="NL",$D86="HORS LIGUE")),"",COUNTIFS($D$5:$D$72,"&lt;&gt;"&amp;"",$D$5:$D$72,"&lt;&gt;"&amp;"NL",$D$5:$D$72,"&lt;&gt;"&amp;"HORS LIGUE",W$5:W$72,"&lt;"&amp;W86)+1),Paramètres!$B$3:$C$56,2,FALSE)*Paramètres!$K$12))</f>
        <v>0</v>
      </c>
      <c r="Y86" s="46"/>
      <c r="Z86" s="2">
        <f>IF(Y$2="Bike &amp; Run",IF(ISNA(VLOOKUP(Y86,Paramètres!$B$3:$C$56,2,FALSE)),0,VLOOKUP(Y86,Paramètres!$B$3:$C$56,2,FALSE)*Paramètres!$K$13),IF(OR(Y86="",OR($D86="",$D86="NL",$D86="HORS LIGUE")),0,VLOOKUP(IF(OR(Y86="",OR($D86="",$D86="NL",$D86="HORS LIGUE")),"",COUNTIFS($D$5:$D$72,"&lt;&gt;"&amp;"",$D$5:$D$72,"&lt;&gt;"&amp;"NL",$D$5:$D$72,"&lt;&gt;"&amp;"HORS LIGUE",Y$5:Y$72,"&lt;"&amp;Y86)+1),Paramètres!$B$3:$C$56,2,FALSE)*Paramètres!$K$13))</f>
        <v>0</v>
      </c>
      <c r="AA86" s="46"/>
      <c r="AB86" s="2">
        <f>IF(AA$2="Bike &amp; Run",IF(ISNA(VLOOKUP(AA86,Paramètres!$B$3:$C$56,2,FALSE)),0,VLOOKUP(AA86,Paramètres!$B$3:$C$56,2,FALSE)*Paramètres!$K$14),IF(OR(AA86="",OR($D86="",$D86="NL",$D86="HORS LIGUE")),0,VLOOKUP(IF(OR(AA86="",OR($D86="",$D86="NL",$D86="HORS LIGUE")),"",COUNTIFS($D$5:$D$72,"&lt;&gt;"&amp;"",$D$5:$D$72,"&lt;&gt;"&amp;"NL",$D$5:$D$72,"&lt;&gt;"&amp;"HORS LIGUE",AA$5:AA$72,"&lt;"&amp;AA86)+1),Paramètres!$B$3:$C$56,2,FALSE)*Paramètres!$K$14))</f>
        <v>0</v>
      </c>
      <c r="AC86" s="46"/>
      <c r="AD86" s="2">
        <f>IF(AC$2="Bike &amp; Run",IF(ISNA(VLOOKUP(AC86,Paramètres!$B$3:$C$56,2,FALSE)),0,VLOOKUP(AC86,Paramètres!$B$3:$C$56,2,FALSE)*Paramètres!$K$15),IF(OR(AC86="",OR($D86="",$D86="NL",$D86="HORS LIGUE")),0,VLOOKUP(IF(OR(AC86="",OR($D86="",$D86="NL",$D86="HORS LIGUE")),"",COUNTIFS($D$5:$D$72,"&lt;&gt;"&amp;"",$D$5:$D$72,"&lt;&gt;"&amp;"NL",$D$5:$D$72,"&lt;&gt;"&amp;"HORS LIGUE",AC$5:AC$72,"&lt;"&amp;AC86)+1),Paramètres!$B$3:$C$56,2,FALSE)*Paramètres!$K$15))</f>
        <v>0</v>
      </c>
      <c r="AE86" s="46"/>
      <c r="AF86" s="2">
        <f>IF(AE$2="Bike &amp; Run",IF(ISNA(VLOOKUP(AE86,Paramètres!$B$3:$C$56,2,FALSE)),0,VLOOKUP(AE86,Paramètres!$B$3:$C$56,2,FALSE)*Paramètres!$K$16),IF(OR(AE86="",OR($D86="",$D86="NL",$D86="HORS LIGUE")),0,VLOOKUP(IF(OR(AE86="",OR($D86="",$D86="NL",$D86="HORS LIGUE")),"",COUNTIFS($D$5:$D$72,"&lt;&gt;"&amp;"",$D$5:$D$72,"&lt;&gt;"&amp;"NL",$D$5:$D$72,"&lt;&gt;"&amp;"HORS LIGUE",AE$5:AE$72,"&lt;"&amp;AE86)+1),Paramètres!$B$3:$C$56,2,FALSE)*Paramètres!$K$16))</f>
        <v>0</v>
      </c>
      <c r="AG86" s="46"/>
      <c r="AH86" s="2">
        <f>IF(AG$2="Bike &amp; Run",IF(ISNA(VLOOKUP(AG86,Paramètres!$B$3:$C$56,2,FALSE)),0,VLOOKUP(AG86,Paramètres!$B$3:$C$56,2,FALSE)*Paramètres!$K$17),IF(OR(AG86="",OR($D86="",$D86="NL",$D86="HORS LIGUE")),0,VLOOKUP(IF(OR(AG86="",OR($D86="",$D86="NL",$D86="HORS LIGUE")),"",COUNTIFS($D$5:$D$72,"&lt;&gt;"&amp;"",$D$5:$D$72,"&lt;&gt;"&amp;"NL",$D$5:$D$72,"&lt;&gt;"&amp;"HORS LIGUE",AG$5:AG$72,"&lt;"&amp;AG86)+1),Paramètres!$B$3:$C$56,2,FALSE)*Paramètres!$K$17))</f>
        <v>0</v>
      </c>
      <c r="AI86" s="40">
        <f t="shared" si="106"/>
        <v>0</v>
      </c>
      <c r="AJ86" s="3" t="str">
        <f t="shared" si="107"/>
        <v/>
      </c>
      <c r="AK86" s="5">
        <f t="shared" si="108"/>
        <v>0</v>
      </c>
      <c r="AL86" s="41" t="e">
        <f t="shared" si="109"/>
        <v>#REF!</v>
      </c>
      <c r="AM86" s="33" t="e">
        <f t="shared" si="110"/>
        <v>#REF!</v>
      </c>
    </row>
    <row r="87" spans="1:39" ht="16.5">
      <c r="A87" s="14"/>
      <c r="B87" s="61" t="str">
        <f>IF(ISNA(VLOOKUP(A87,'Licenciés Jeunes 2023'!A:C,3,0)),"",VLOOKUP(A87,'Licenciés Jeunes 2023'!A:C,3,0))</f>
        <v/>
      </c>
      <c r="C87" s="32" t="str">
        <f>IF(ISNA(VLOOKUP(A87,'Licenciés Jeunes 2023'!A:C,2,0)),"",VLOOKUP(A87,'Licenciés Jeunes 2023'!A:C,2,0))</f>
        <v/>
      </c>
      <c r="D87" s="32" t="str">
        <f>IF(ISNA(VLOOKUP(A87,'Licenciés Jeunes 2023'!A:F,6,0)),"",VLOOKUP(A87,'Licenciés Jeunes 2023'!A:F,6,0))</f>
        <v/>
      </c>
      <c r="E87" s="6"/>
      <c r="F87" s="2">
        <f>IF(E$2="Bike &amp; Run",IF(ISNA(VLOOKUP(E87,Paramètres!$B$3:$C$56,2,FALSE)),0,VLOOKUP(E87,Paramètres!$B$3:$C$56,2,FALSE)*Paramètres!$K$3),IF(OR(E87="",OR($D87="",$D87="NL",$D87="HORS LIGUE")),0,VLOOKUP(IF(OR(E87="",OR($D87="",$D87="NL",$D87="HORS LIGUE")),"",COUNTIFS($D$5:$D$72,"&lt;&gt;"&amp;"",$D$5:$D$72,"&lt;&gt;"&amp;"NL",$D$5:$D$72,"&lt;&gt;"&amp;"HORS LIGUE",E$5:E$72,"&lt;"&amp;E87)+1),Paramètres!$B$3:$C$56,2,FALSE)*Paramètres!$K$3))</f>
        <v>0</v>
      </c>
      <c r="G87" s="4"/>
      <c r="H87" s="2">
        <f>IF(G$2="Bike &amp; Run",IF(ISNA(VLOOKUP(G87,Paramètres!$B$3:$C$56,2,FALSE)),0,VLOOKUP(G87,Paramètres!$B$3:$C$56,2,FALSE)*Paramètres!$K$4),IF(OR(G87="",OR($D87="",$D87="NL",$D87="HORS LIGUE")),0,VLOOKUP(IF(OR(G87="",OR($D87="",$D87="NL",$D87="HORS LIGUE")),"",COUNTIFS($D$5:$D$72,"&lt;&gt;"&amp;"",$D$5:$D$72,"&lt;&gt;"&amp;"NL",$D$5:$D$72,"&lt;&gt;"&amp;"HORS LIGUE",G$5:G$72,"&lt;"&amp;G87)+1),Paramètres!$B$3:$C$56,2,FALSE)*Paramètres!$K$4))</f>
        <v>0</v>
      </c>
      <c r="I87" s="36"/>
      <c r="J87" s="2">
        <f>IF(I$2="Bike &amp; Run",IF(ISNA(VLOOKUP(I87,Paramètres!$B$3:$C$56,2,FALSE)),0,VLOOKUP(I87,Paramètres!$B$3:$C$56,2,FALSE)*Paramètres!$K$5),IF(OR(I87="",OR($D87="",$D87="NL",$D87="HORS LIGUE")),0,VLOOKUP(IF(OR(I87="",OR($D87="",$D87="NL",$D87="HORS LIGUE")),"",COUNTIFS($D$5:$D$72,"&lt;&gt;"&amp;"",$D$5:$D$72,"&lt;&gt;"&amp;"NL",$D$5:$D$72,"&lt;&gt;"&amp;"HORS LIGUE",I$5:I$72,"&lt;"&amp;I87)+1),Paramètres!$B$3:$C$56,2,FALSE)*Paramètres!$K$5))</f>
        <v>0</v>
      </c>
      <c r="K87" s="4"/>
      <c r="L87" s="2">
        <f>IF(K$2="Bike &amp; Run",IF(ISNA(VLOOKUP(K87,Paramètres!$B$3:$C$56,2,FALSE)),0,VLOOKUP(K87,Paramètres!$B$3:$C$56,2,FALSE)*Paramètres!$K$6),IF(OR(K87="",OR($D87="",$D87="NL",$D87="HORS LIGUE")),0,VLOOKUP(IF(OR(K87="",OR($D87="",$D87="NL",$D87="HORS LIGUE")),"",COUNTIFS($D$5:$D$72,"&lt;&gt;"&amp;"",$D$5:$D$72,"&lt;&gt;"&amp;"NL",$D$5:$D$72,"&lt;&gt;"&amp;"HORS LIGUE",K$5:K$72,"&lt;"&amp;K87)+1),Paramètres!$B$3:$C$56,2,FALSE)*Paramètres!$K$6))</f>
        <v>0</v>
      </c>
      <c r="M87" s="4"/>
      <c r="N87" s="2">
        <f>IF(M$2="Bike &amp; Run",IF(ISNA(VLOOKUP(M87,Paramètres!$B$3:$C$56,2,FALSE)),0,VLOOKUP(M87,Paramètres!$B$3:$C$56,2,FALSE)*Paramètres!$K$7),IF(OR(M87="",OR($D87="",$D87="NL",$D87="HORS LIGUE")),0,VLOOKUP(IF(OR(M87="",OR($D87="",$D87="NL",$D87="HORS LIGUE")),"",COUNTIFS($D$5:$D$72,"&lt;&gt;"&amp;"",$D$5:$D$72,"&lt;&gt;"&amp;"NL",$D$5:$D$72,"&lt;&gt;"&amp;"HORS LIGUE",M$5:M$72,"&lt;"&amp;M87)+1),Paramètres!$B$3:$C$56,2,FALSE)*Paramètres!$K$7))</f>
        <v>0</v>
      </c>
      <c r="O87" s="46"/>
      <c r="P87" s="2">
        <f>IF(O$2="Bike &amp; Run",IF(ISNA(VLOOKUP(O87,Paramètres!$B$3:$C$56,2,FALSE)),0,VLOOKUP(O87,Paramètres!$B$3:$C$56,2,FALSE)*Paramètres!$K$8),IF(OR(O87="",OR($D87="",$D87="NL",$D87="HORS LIGUE")),0,VLOOKUP(IF(OR(O87="",OR($D87="",$D87="NL",$D87="HORS LIGUE")),"",COUNTIFS($D$5:$D$72,"&lt;&gt;"&amp;"",$D$5:$D$72,"&lt;&gt;"&amp;"NL",$D$5:$D$72,"&lt;&gt;"&amp;"HORS LIGUE",O$5:O$72,"&lt;"&amp;O87)+1),Paramètres!$B$3:$C$56,2,FALSE)*Paramètres!$K$8))</f>
        <v>0</v>
      </c>
      <c r="Q87" s="46"/>
      <c r="R87" s="2">
        <f>IF(Q$2="Bike &amp; Run",IF(ISNA(VLOOKUP(Q87,Paramètres!$B$3:$C$56,2,FALSE)),0,VLOOKUP(Q87,Paramètres!$B$3:$C$56,2,FALSE)*Paramètres!$K$9),IF(OR(Q87="",OR($D87="",$D87="NL",$D87="HORS LIGUE")),0,VLOOKUP(IF(OR(Q87="",OR($D87="",$D87="NL",$D87="HORS LIGUE")),"",COUNTIFS($D$5:$D$72,"&lt;&gt;"&amp;"",$D$5:$D$72,"&lt;&gt;"&amp;"NL",$D$5:$D$72,"&lt;&gt;"&amp;"HORS LIGUE",Q$5:Q$72,"&lt;"&amp;Q87)+1),Paramètres!$B$3:$C$56,2,FALSE)*Paramètres!$K$9))</f>
        <v>0</v>
      </c>
      <c r="S87" s="46"/>
      <c r="T87" s="2">
        <f>IF(S$2="Bike &amp; Run",IF(ISNA(VLOOKUP(S87,Paramètres!$B$3:$C$56,2,FALSE)),0,VLOOKUP(S87,Paramètres!$B$3:$C$56,2,FALSE)*Paramètres!$K$10),IF(OR(S87="",OR($D87="",$D87="NL",$D87="HORS LIGUE")),0,VLOOKUP(IF(OR(S87="",OR($D87="",$D87="NL",$D87="HORS LIGUE")),"",COUNTIFS($D$5:$D$72,"&lt;&gt;"&amp;"",$D$5:$D$72,"&lt;&gt;"&amp;"NL",$D$5:$D$72,"&lt;&gt;"&amp;"HORS LIGUE",S$5:S$72,"&lt;"&amp;S87)+1),Paramètres!$B$3:$C$56,2,FALSE)*Paramètres!$K$10))</f>
        <v>0</v>
      </c>
      <c r="U87" s="46"/>
      <c r="V87" s="2">
        <f>IF(U$2="Bike &amp; Run",IF(ISNA(VLOOKUP(U87,Paramètres!$B$3:$C$56,2,FALSE)),0,VLOOKUP(U87,Paramètres!$B$3:$C$56,2,FALSE)*Paramètres!$K$11),IF(OR(U87="",OR($D87="",$D87="NL",$D87="HORS LIGUE")),0,VLOOKUP(IF(OR(U87="",OR($D87="",$D87="NL",$D87="HORS LIGUE")),"",COUNTIFS($D$5:$D$72,"&lt;&gt;"&amp;"",$D$5:$D$72,"&lt;&gt;"&amp;"NL",$D$5:$D$72,"&lt;&gt;"&amp;"HORS LIGUE",U$5:U$72,"&lt;"&amp;U87)+1),Paramètres!$B$3:$C$56,2,FALSE)*Paramètres!$K$11))</f>
        <v>0</v>
      </c>
      <c r="W87" s="46"/>
      <c r="X87" s="2">
        <f>IF(W$2="Bike &amp; Run",IF(ISNA(VLOOKUP(W87,Paramètres!$B$3:$C$56,2,FALSE)),0,VLOOKUP(W87,Paramètres!$B$3:$C$56,2,FALSE)*Paramètres!$K$12),IF(OR(W87="",OR($D87="",$D87="NL",$D87="HORS LIGUE")),0,VLOOKUP(IF(OR(W87="",OR($D87="",$D87="NL",$D87="HORS LIGUE")),"",COUNTIFS($D$5:$D$72,"&lt;&gt;"&amp;"",$D$5:$D$72,"&lt;&gt;"&amp;"NL",$D$5:$D$72,"&lt;&gt;"&amp;"HORS LIGUE",W$5:W$72,"&lt;"&amp;W87)+1),Paramètres!$B$3:$C$56,2,FALSE)*Paramètres!$K$12))</f>
        <v>0</v>
      </c>
      <c r="Y87" s="46"/>
      <c r="Z87" s="2">
        <f>IF(Y$2="Bike &amp; Run",IF(ISNA(VLOOKUP(Y87,Paramètres!$B$3:$C$56,2,FALSE)),0,VLOOKUP(Y87,Paramètres!$B$3:$C$56,2,FALSE)*Paramètres!$K$13),IF(OR(Y87="",OR($D87="",$D87="NL",$D87="HORS LIGUE")),0,VLOOKUP(IF(OR(Y87="",OR($D87="",$D87="NL",$D87="HORS LIGUE")),"",COUNTIFS($D$5:$D$72,"&lt;&gt;"&amp;"",$D$5:$D$72,"&lt;&gt;"&amp;"NL",$D$5:$D$72,"&lt;&gt;"&amp;"HORS LIGUE",Y$5:Y$72,"&lt;"&amp;Y87)+1),Paramètres!$B$3:$C$56,2,FALSE)*Paramètres!$K$13))</f>
        <v>0</v>
      </c>
      <c r="AA87" s="46"/>
      <c r="AB87" s="2">
        <f>IF(AA$2="Bike &amp; Run",IF(ISNA(VLOOKUP(AA87,Paramètres!$B$3:$C$56,2,FALSE)),0,VLOOKUP(AA87,Paramètres!$B$3:$C$56,2,FALSE)*Paramètres!$K$14),IF(OR(AA87="",OR($D87="",$D87="NL",$D87="HORS LIGUE")),0,VLOOKUP(IF(OR(AA87="",OR($D87="",$D87="NL",$D87="HORS LIGUE")),"",COUNTIFS($D$5:$D$72,"&lt;&gt;"&amp;"",$D$5:$D$72,"&lt;&gt;"&amp;"NL",$D$5:$D$72,"&lt;&gt;"&amp;"HORS LIGUE",AA$5:AA$72,"&lt;"&amp;AA87)+1),Paramètres!$B$3:$C$56,2,FALSE)*Paramètres!$K$14))</f>
        <v>0</v>
      </c>
      <c r="AC87" s="46"/>
      <c r="AD87" s="2">
        <f>IF(AC$2="Bike &amp; Run",IF(ISNA(VLOOKUP(AC87,Paramètres!$B$3:$C$56,2,FALSE)),0,VLOOKUP(AC87,Paramètres!$B$3:$C$56,2,FALSE)*Paramètres!$K$15),IF(OR(AC87="",OR($D87="",$D87="NL",$D87="HORS LIGUE")),0,VLOOKUP(IF(OR(AC87="",OR($D87="",$D87="NL",$D87="HORS LIGUE")),"",COUNTIFS($D$5:$D$72,"&lt;&gt;"&amp;"",$D$5:$D$72,"&lt;&gt;"&amp;"NL",$D$5:$D$72,"&lt;&gt;"&amp;"HORS LIGUE",AC$5:AC$72,"&lt;"&amp;AC87)+1),Paramètres!$B$3:$C$56,2,FALSE)*Paramètres!$K$15))</f>
        <v>0</v>
      </c>
      <c r="AE87" s="46"/>
      <c r="AF87" s="2">
        <f>IF(AE$2="Bike &amp; Run",IF(ISNA(VLOOKUP(AE87,Paramètres!$B$3:$C$56,2,FALSE)),0,VLOOKUP(AE87,Paramètres!$B$3:$C$56,2,FALSE)*Paramètres!$K$16),IF(OR(AE87="",OR($D87="",$D87="NL",$D87="HORS LIGUE")),0,VLOOKUP(IF(OR(AE87="",OR($D87="",$D87="NL",$D87="HORS LIGUE")),"",COUNTIFS($D$5:$D$72,"&lt;&gt;"&amp;"",$D$5:$D$72,"&lt;&gt;"&amp;"NL",$D$5:$D$72,"&lt;&gt;"&amp;"HORS LIGUE",AE$5:AE$72,"&lt;"&amp;AE87)+1),Paramètres!$B$3:$C$56,2,FALSE)*Paramètres!$K$16))</f>
        <v>0</v>
      </c>
      <c r="AG87" s="46"/>
      <c r="AH87" s="2">
        <f>IF(AG$2="Bike &amp; Run",IF(ISNA(VLOOKUP(AG87,Paramètres!$B$3:$C$56,2,FALSE)),0,VLOOKUP(AG87,Paramètres!$B$3:$C$56,2,FALSE)*Paramètres!$K$17),IF(OR(AG87="",OR($D87="",$D87="NL",$D87="HORS LIGUE")),0,VLOOKUP(IF(OR(AG87="",OR($D87="",$D87="NL",$D87="HORS LIGUE")),"",COUNTIFS($D$5:$D$72,"&lt;&gt;"&amp;"",$D$5:$D$72,"&lt;&gt;"&amp;"NL",$D$5:$D$72,"&lt;&gt;"&amp;"HORS LIGUE",AG$5:AG$72,"&lt;"&amp;AG87)+1),Paramètres!$B$3:$C$56,2,FALSE)*Paramètres!$K$17))</f>
        <v>0</v>
      </c>
      <c r="AI87" s="40">
        <f t="shared" si="106"/>
        <v>0</v>
      </c>
      <c r="AJ87" s="3" t="str">
        <f t="shared" si="107"/>
        <v/>
      </c>
      <c r="AK87" s="5">
        <f t="shared" si="108"/>
        <v>0</v>
      </c>
      <c r="AL87" s="41" t="e">
        <f t="shared" si="109"/>
        <v>#REF!</v>
      </c>
      <c r="AM87" s="33" t="e">
        <f t="shared" si="110"/>
        <v>#REF!</v>
      </c>
    </row>
    <row r="88" spans="1:39" ht="16.5">
      <c r="A88" s="14"/>
      <c r="B88" s="61" t="str">
        <f>IF(ISNA(VLOOKUP(A88,'Licenciés Jeunes 2023'!A:C,3,0)),"",VLOOKUP(A88,'Licenciés Jeunes 2023'!A:C,3,0))</f>
        <v/>
      </c>
      <c r="C88" s="32" t="str">
        <f>IF(ISNA(VLOOKUP(A88,'Licenciés Jeunes 2023'!A:C,2,0)),"",VLOOKUP(A88,'Licenciés Jeunes 2023'!A:C,2,0))</f>
        <v/>
      </c>
      <c r="D88" s="32" t="str">
        <f>IF(ISNA(VLOOKUP(A88,'Licenciés Jeunes 2023'!A:F,6,0)),"",VLOOKUP(A88,'Licenciés Jeunes 2023'!A:F,6,0))</f>
        <v/>
      </c>
      <c r="E88" s="6"/>
      <c r="F88" s="2">
        <f>IF(E$2="Bike &amp; Run",IF(ISNA(VLOOKUP(E88,Paramètres!$B$3:$C$56,2,FALSE)),0,VLOOKUP(E88,Paramètres!$B$3:$C$56,2,FALSE)*Paramètres!$K$3),IF(OR(E88="",OR($D88="",$D88="NL",$D88="HORS LIGUE")),0,VLOOKUP(IF(OR(E88="",OR($D88="",$D88="NL",$D88="HORS LIGUE")),"",COUNTIFS($D$5:$D$72,"&lt;&gt;"&amp;"",$D$5:$D$72,"&lt;&gt;"&amp;"NL",$D$5:$D$72,"&lt;&gt;"&amp;"HORS LIGUE",E$5:E$72,"&lt;"&amp;E88)+1),Paramètres!$B$3:$C$56,2,FALSE)*Paramètres!$K$3))</f>
        <v>0</v>
      </c>
      <c r="G88" s="4"/>
      <c r="H88" s="2">
        <f>IF(G$2="Bike &amp; Run",IF(ISNA(VLOOKUP(G88,Paramètres!$B$3:$C$56,2,FALSE)),0,VLOOKUP(G88,Paramètres!$B$3:$C$56,2,FALSE)*Paramètres!$K$4),IF(OR(G88="",OR($D88="",$D88="NL",$D88="HORS LIGUE")),0,VLOOKUP(IF(OR(G88="",OR($D88="",$D88="NL",$D88="HORS LIGUE")),"",COUNTIFS($D$5:$D$72,"&lt;&gt;"&amp;"",$D$5:$D$72,"&lt;&gt;"&amp;"NL",$D$5:$D$72,"&lt;&gt;"&amp;"HORS LIGUE",G$5:G$72,"&lt;"&amp;G88)+1),Paramètres!$B$3:$C$56,2,FALSE)*Paramètres!$K$4))</f>
        <v>0</v>
      </c>
      <c r="I88" s="36"/>
      <c r="J88" s="2">
        <f>IF(I$2="Bike &amp; Run",IF(ISNA(VLOOKUP(I88,Paramètres!$B$3:$C$56,2,FALSE)),0,VLOOKUP(I88,Paramètres!$B$3:$C$56,2,FALSE)*Paramètres!$K$5),IF(OR(I88="",OR($D88="",$D88="NL",$D88="HORS LIGUE")),0,VLOOKUP(IF(OR(I88="",OR($D88="",$D88="NL",$D88="HORS LIGUE")),"",COUNTIFS($D$5:$D$72,"&lt;&gt;"&amp;"",$D$5:$D$72,"&lt;&gt;"&amp;"NL",$D$5:$D$72,"&lt;&gt;"&amp;"HORS LIGUE",I$5:I$72,"&lt;"&amp;I88)+1),Paramètres!$B$3:$C$56,2,FALSE)*Paramètres!$K$5))</f>
        <v>0</v>
      </c>
      <c r="K88" s="4"/>
      <c r="L88" s="2">
        <f>IF(K$2="Bike &amp; Run",IF(ISNA(VLOOKUP(K88,Paramètres!$B$3:$C$56,2,FALSE)),0,VLOOKUP(K88,Paramètres!$B$3:$C$56,2,FALSE)*Paramètres!$K$6),IF(OR(K88="",OR($D88="",$D88="NL",$D88="HORS LIGUE")),0,VLOOKUP(IF(OR(K88="",OR($D88="",$D88="NL",$D88="HORS LIGUE")),"",COUNTIFS($D$5:$D$72,"&lt;&gt;"&amp;"",$D$5:$D$72,"&lt;&gt;"&amp;"NL",$D$5:$D$72,"&lt;&gt;"&amp;"HORS LIGUE",K$5:K$72,"&lt;"&amp;K88)+1),Paramètres!$B$3:$C$56,2,FALSE)*Paramètres!$K$6))</f>
        <v>0</v>
      </c>
      <c r="M88" s="4"/>
      <c r="N88" s="2">
        <f>IF(M$2="Bike &amp; Run",IF(ISNA(VLOOKUP(M88,Paramètres!$B$3:$C$56,2,FALSE)),0,VLOOKUP(M88,Paramètres!$B$3:$C$56,2,FALSE)*Paramètres!$K$7),IF(OR(M88="",OR($D88="",$D88="NL",$D88="HORS LIGUE")),0,VLOOKUP(IF(OR(M88="",OR($D88="",$D88="NL",$D88="HORS LIGUE")),"",COUNTIFS($D$5:$D$72,"&lt;&gt;"&amp;"",$D$5:$D$72,"&lt;&gt;"&amp;"NL",$D$5:$D$72,"&lt;&gt;"&amp;"HORS LIGUE",M$5:M$72,"&lt;"&amp;M88)+1),Paramètres!$B$3:$C$56,2,FALSE)*Paramètres!$K$7))</f>
        <v>0</v>
      </c>
      <c r="O88" s="46"/>
      <c r="P88" s="2">
        <f>IF(O$2="Bike &amp; Run",IF(ISNA(VLOOKUP(O88,Paramètres!$B$3:$C$56,2,FALSE)),0,VLOOKUP(O88,Paramètres!$B$3:$C$56,2,FALSE)*Paramètres!$K$8),IF(OR(O88="",OR($D88="",$D88="NL",$D88="HORS LIGUE")),0,VLOOKUP(IF(OR(O88="",OR($D88="",$D88="NL",$D88="HORS LIGUE")),"",COUNTIFS($D$5:$D$72,"&lt;&gt;"&amp;"",$D$5:$D$72,"&lt;&gt;"&amp;"NL",$D$5:$D$72,"&lt;&gt;"&amp;"HORS LIGUE",O$5:O$72,"&lt;"&amp;O88)+1),Paramètres!$B$3:$C$56,2,FALSE)*Paramètres!$K$8))</f>
        <v>0</v>
      </c>
      <c r="Q88" s="46"/>
      <c r="R88" s="2">
        <f>IF(Q$2="Bike &amp; Run",IF(ISNA(VLOOKUP(Q88,Paramètres!$B$3:$C$56,2,FALSE)),0,VLOOKUP(Q88,Paramètres!$B$3:$C$56,2,FALSE)*Paramètres!$K$9),IF(OR(Q88="",OR($D88="",$D88="NL",$D88="HORS LIGUE")),0,VLOOKUP(IF(OR(Q88="",OR($D88="",$D88="NL",$D88="HORS LIGUE")),"",COUNTIFS($D$5:$D$72,"&lt;&gt;"&amp;"",$D$5:$D$72,"&lt;&gt;"&amp;"NL",$D$5:$D$72,"&lt;&gt;"&amp;"HORS LIGUE",Q$5:Q$72,"&lt;"&amp;Q88)+1),Paramètres!$B$3:$C$56,2,FALSE)*Paramètres!$K$9))</f>
        <v>0</v>
      </c>
      <c r="S88" s="46"/>
      <c r="T88" s="2">
        <f>IF(S$2="Bike &amp; Run",IF(ISNA(VLOOKUP(S88,Paramètres!$B$3:$C$56,2,FALSE)),0,VLOOKUP(S88,Paramètres!$B$3:$C$56,2,FALSE)*Paramètres!$K$10),IF(OR(S88="",OR($D88="",$D88="NL",$D88="HORS LIGUE")),0,VLOOKUP(IF(OR(S88="",OR($D88="",$D88="NL",$D88="HORS LIGUE")),"",COUNTIFS($D$5:$D$72,"&lt;&gt;"&amp;"",$D$5:$D$72,"&lt;&gt;"&amp;"NL",$D$5:$D$72,"&lt;&gt;"&amp;"HORS LIGUE",S$5:S$72,"&lt;"&amp;S88)+1),Paramètres!$B$3:$C$56,2,FALSE)*Paramètres!$K$10))</f>
        <v>0</v>
      </c>
      <c r="U88" s="46"/>
      <c r="V88" s="2">
        <f>IF(U$2="Bike &amp; Run",IF(ISNA(VLOOKUP(U88,Paramètres!$B$3:$C$56,2,FALSE)),0,VLOOKUP(U88,Paramètres!$B$3:$C$56,2,FALSE)*Paramètres!$K$11),IF(OR(U88="",OR($D88="",$D88="NL",$D88="HORS LIGUE")),0,VLOOKUP(IF(OR(U88="",OR($D88="",$D88="NL",$D88="HORS LIGUE")),"",COUNTIFS($D$5:$D$72,"&lt;&gt;"&amp;"",$D$5:$D$72,"&lt;&gt;"&amp;"NL",$D$5:$D$72,"&lt;&gt;"&amp;"HORS LIGUE",U$5:U$72,"&lt;"&amp;U88)+1),Paramètres!$B$3:$C$56,2,FALSE)*Paramètres!$K$11))</f>
        <v>0</v>
      </c>
      <c r="W88" s="46"/>
      <c r="X88" s="2">
        <f>IF(W$2="Bike &amp; Run",IF(ISNA(VLOOKUP(W88,Paramètres!$B$3:$C$56,2,FALSE)),0,VLOOKUP(W88,Paramètres!$B$3:$C$56,2,FALSE)*Paramètres!$K$12),IF(OR(W88="",OR($D88="",$D88="NL",$D88="HORS LIGUE")),0,VLOOKUP(IF(OR(W88="",OR($D88="",$D88="NL",$D88="HORS LIGUE")),"",COUNTIFS($D$5:$D$72,"&lt;&gt;"&amp;"",$D$5:$D$72,"&lt;&gt;"&amp;"NL",$D$5:$D$72,"&lt;&gt;"&amp;"HORS LIGUE",W$5:W$72,"&lt;"&amp;W88)+1),Paramètres!$B$3:$C$56,2,FALSE)*Paramètres!$K$12))</f>
        <v>0</v>
      </c>
      <c r="Y88" s="46"/>
      <c r="Z88" s="2">
        <f>IF(Y$2="Bike &amp; Run",IF(ISNA(VLOOKUP(Y88,Paramètres!$B$3:$C$56,2,FALSE)),0,VLOOKUP(Y88,Paramètres!$B$3:$C$56,2,FALSE)*Paramètres!$K$13),IF(OR(Y88="",OR($D88="",$D88="NL",$D88="HORS LIGUE")),0,VLOOKUP(IF(OR(Y88="",OR($D88="",$D88="NL",$D88="HORS LIGUE")),"",COUNTIFS($D$5:$D$72,"&lt;&gt;"&amp;"",$D$5:$D$72,"&lt;&gt;"&amp;"NL",$D$5:$D$72,"&lt;&gt;"&amp;"HORS LIGUE",Y$5:Y$72,"&lt;"&amp;Y88)+1),Paramètres!$B$3:$C$56,2,FALSE)*Paramètres!$K$13))</f>
        <v>0</v>
      </c>
      <c r="AA88" s="46"/>
      <c r="AB88" s="2">
        <f>IF(AA$2="Bike &amp; Run",IF(ISNA(VLOOKUP(AA88,Paramètres!$B$3:$C$56,2,FALSE)),0,VLOOKUP(AA88,Paramètres!$B$3:$C$56,2,FALSE)*Paramètres!$K$14),IF(OR(AA88="",OR($D88="",$D88="NL",$D88="HORS LIGUE")),0,VLOOKUP(IF(OR(AA88="",OR($D88="",$D88="NL",$D88="HORS LIGUE")),"",COUNTIFS($D$5:$D$72,"&lt;&gt;"&amp;"",$D$5:$D$72,"&lt;&gt;"&amp;"NL",$D$5:$D$72,"&lt;&gt;"&amp;"HORS LIGUE",AA$5:AA$72,"&lt;"&amp;AA88)+1),Paramètres!$B$3:$C$56,2,FALSE)*Paramètres!$K$14))</f>
        <v>0</v>
      </c>
      <c r="AC88" s="46"/>
      <c r="AD88" s="2">
        <f>IF(AC$2="Bike &amp; Run",IF(ISNA(VLOOKUP(AC88,Paramètres!$B$3:$C$56,2,FALSE)),0,VLOOKUP(AC88,Paramètres!$B$3:$C$56,2,FALSE)*Paramètres!$K$15),IF(OR(AC88="",OR($D88="",$D88="NL",$D88="HORS LIGUE")),0,VLOOKUP(IF(OR(AC88="",OR($D88="",$D88="NL",$D88="HORS LIGUE")),"",COUNTIFS($D$5:$D$72,"&lt;&gt;"&amp;"",$D$5:$D$72,"&lt;&gt;"&amp;"NL",$D$5:$D$72,"&lt;&gt;"&amp;"HORS LIGUE",AC$5:AC$72,"&lt;"&amp;AC88)+1),Paramètres!$B$3:$C$56,2,FALSE)*Paramètres!$K$15))</f>
        <v>0</v>
      </c>
      <c r="AE88" s="46"/>
      <c r="AF88" s="2">
        <f>IF(AE$2="Bike &amp; Run",IF(ISNA(VLOOKUP(AE88,Paramètres!$B$3:$C$56,2,FALSE)),0,VLOOKUP(AE88,Paramètres!$B$3:$C$56,2,FALSE)*Paramètres!$K$16),IF(OR(AE88="",OR($D88="",$D88="NL",$D88="HORS LIGUE")),0,VLOOKUP(IF(OR(AE88="",OR($D88="",$D88="NL",$D88="HORS LIGUE")),"",COUNTIFS($D$5:$D$72,"&lt;&gt;"&amp;"",$D$5:$D$72,"&lt;&gt;"&amp;"NL",$D$5:$D$72,"&lt;&gt;"&amp;"HORS LIGUE",AE$5:AE$72,"&lt;"&amp;AE88)+1),Paramètres!$B$3:$C$56,2,FALSE)*Paramètres!$K$16))</f>
        <v>0</v>
      </c>
      <c r="AG88" s="46"/>
      <c r="AH88" s="2">
        <f>IF(AG$2="Bike &amp; Run",IF(ISNA(VLOOKUP(AG88,Paramètres!$B$3:$C$56,2,FALSE)),0,VLOOKUP(AG88,Paramètres!$B$3:$C$56,2,FALSE)*Paramètres!$K$17),IF(OR(AG88="",OR($D88="",$D88="NL",$D88="HORS LIGUE")),0,VLOOKUP(IF(OR(AG88="",OR($D88="",$D88="NL",$D88="HORS LIGUE")),"",COUNTIFS($D$5:$D$72,"&lt;&gt;"&amp;"",$D$5:$D$72,"&lt;&gt;"&amp;"NL",$D$5:$D$72,"&lt;&gt;"&amp;"HORS LIGUE",AG$5:AG$72,"&lt;"&amp;AG88)+1),Paramètres!$B$3:$C$56,2,FALSE)*Paramètres!$K$17))</f>
        <v>0</v>
      </c>
      <c r="AI88" s="40">
        <f t="shared" si="106"/>
        <v>0</v>
      </c>
      <c r="AJ88" s="3" t="str">
        <f t="shared" si="107"/>
        <v/>
      </c>
      <c r="AK88" s="5">
        <f t="shared" si="108"/>
        <v>0</v>
      </c>
      <c r="AL88" s="41" t="e">
        <f t="shared" si="109"/>
        <v>#REF!</v>
      </c>
      <c r="AM88" s="33" t="e">
        <f t="shared" si="110"/>
        <v>#REF!</v>
      </c>
    </row>
    <row r="89" spans="1:39" ht="16.5">
      <c r="A89" s="14"/>
      <c r="B89" s="61" t="str">
        <f>IF(ISNA(VLOOKUP(A89,'Licenciés Jeunes 2023'!A:C,3,0)),"",VLOOKUP(A89,'Licenciés Jeunes 2023'!A:C,3,0))</f>
        <v/>
      </c>
      <c r="C89" s="32" t="str">
        <f>IF(ISNA(VLOOKUP(A89,'Licenciés Jeunes 2023'!A:C,2,0)),"",VLOOKUP(A89,'Licenciés Jeunes 2023'!A:C,2,0))</f>
        <v/>
      </c>
      <c r="D89" s="32" t="str">
        <f>IF(ISNA(VLOOKUP(A89,'Licenciés Jeunes 2023'!A:F,6,0)),"",VLOOKUP(A89,'Licenciés Jeunes 2023'!A:F,6,0))</f>
        <v/>
      </c>
      <c r="E89" s="6"/>
      <c r="F89" s="2">
        <f>IF(E$2="Bike &amp; Run",IF(ISNA(VLOOKUP(E89,Paramètres!$B$3:$C$56,2,FALSE)),0,VLOOKUP(E89,Paramètres!$B$3:$C$56,2,FALSE)*Paramètres!$K$3),IF(OR(E89="",OR($D89="",$D89="NL",$D89="HORS LIGUE")),0,VLOOKUP(IF(OR(E89="",OR($D89="",$D89="NL",$D89="HORS LIGUE")),"",COUNTIFS($D$5:$D$72,"&lt;&gt;"&amp;"",$D$5:$D$72,"&lt;&gt;"&amp;"NL",$D$5:$D$72,"&lt;&gt;"&amp;"HORS LIGUE",E$5:E$72,"&lt;"&amp;E89)+1),Paramètres!$B$3:$C$56,2,FALSE)*Paramètres!$K$3))</f>
        <v>0</v>
      </c>
      <c r="G89" s="4"/>
      <c r="H89" s="2">
        <f>IF(G$2="Bike &amp; Run",IF(ISNA(VLOOKUP(G89,Paramètres!$B$3:$C$56,2,FALSE)),0,VLOOKUP(G89,Paramètres!$B$3:$C$56,2,FALSE)*Paramètres!$K$4),IF(OR(G89="",OR($D89="",$D89="NL",$D89="HORS LIGUE")),0,VLOOKUP(IF(OR(G89="",OR($D89="",$D89="NL",$D89="HORS LIGUE")),"",COUNTIFS($D$5:$D$72,"&lt;&gt;"&amp;"",$D$5:$D$72,"&lt;&gt;"&amp;"NL",$D$5:$D$72,"&lt;&gt;"&amp;"HORS LIGUE",G$5:G$72,"&lt;"&amp;G89)+1),Paramètres!$B$3:$C$56,2,FALSE)*Paramètres!$K$4))</f>
        <v>0</v>
      </c>
      <c r="I89" s="36"/>
      <c r="J89" s="2">
        <f>IF(I$2="Bike &amp; Run",IF(ISNA(VLOOKUP(I89,Paramètres!$B$3:$C$56,2,FALSE)),0,VLOOKUP(I89,Paramètres!$B$3:$C$56,2,FALSE)*Paramètres!$K$5),IF(OR(I89="",OR($D89="",$D89="NL",$D89="HORS LIGUE")),0,VLOOKUP(IF(OR(I89="",OR($D89="",$D89="NL",$D89="HORS LIGUE")),"",COUNTIFS($D$5:$D$72,"&lt;&gt;"&amp;"",$D$5:$D$72,"&lt;&gt;"&amp;"NL",$D$5:$D$72,"&lt;&gt;"&amp;"HORS LIGUE",I$5:I$72,"&lt;"&amp;I89)+1),Paramètres!$B$3:$C$56,2,FALSE)*Paramètres!$K$5))</f>
        <v>0</v>
      </c>
      <c r="K89" s="4"/>
      <c r="L89" s="2">
        <f>IF(K$2="Bike &amp; Run",IF(ISNA(VLOOKUP(K89,Paramètres!$B$3:$C$56,2,FALSE)),0,VLOOKUP(K89,Paramètres!$B$3:$C$56,2,FALSE)*Paramètres!$K$6),IF(OR(K89="",OR($D89="",$D89="NL",$D89="HORS LIGUE")),0,VLOOKUP(IF(OR(K89="",OR($D89="",$D89="NL",$D89="HORS LIGUE")),"",COUNTIFS($D$5:$D$72,"&lt;&gt;"&amp;"",$D$5:$D$72,"&lt;&gt;"&amp;"NL",$D$5:$D$72,"&lt;&gt;"&amp;"HORS LIGUE",K$5:K$72,"&lt;"&amp;K89)+1),Paramètres!$B$3:$C$56,2,FALSE)*Paramètres!$K$6))</f>
        <v>0</v>
      </c>
      <c r="M89" s="4"/>
      <c r="N89" s="2">
        <f>IF(M$2="Bike &amp; Run",IF(ISNA(VLOOKUP(M89,Paramètres!$B$3:$C$56,2,FALSE)),0,VLOOKUP(M89,Paramètres!$B$3:$C$56,2,FALSE)*Paramètres!$K$7),IF(OR(M89="",OR($D89="",$D89="NL",$D89="HORS LIGUE")),0,VLOOKUP(IF(OR(M89="",OR($D89="",$D89="NL",$D89="HORS LIGUE")),"",COUNTIFS($D$5:$D$72,"&lt;&gt;"&amp;"",$D$5:$D$72,"&lt;&gt;"&amp;"NL",$D$5:$D$72,"&lt;&gt;"&amp;"HORS LIGUE",M$5:M$72,"&lt;"&amp;M89)+1),Paramètres!$B$3:$C$56,2,FALSE)*Paramètres!$K$7))</f>
        <v>0</v>
      </c>
      <c r="O89" s="46"/>
      <c r="P89" s="2">
        <f>IF(O$2="Bike &amp; Run",IF(ISNA(VLOOKUP(O89,Paramètres!$B$3:$C$56,2,FALSE)),0,VLOOKUP(O89,Paramètres!$B$3:$C$56,2,FALSE)*Paramètres!$K$8),IF(OR(O89="",OR($D89="",$D89="NL",$D89="HORS LIGUE")),0,VLOOKUP(IF(OR(O89="",OR($D89="",$D89="NL",$D89="HORS LIGUE")),"",COUNTIFS($D$5:$D$72,"&lt;&gt;"&amp;"",$D$5:$D$72,"&lt;&gt;"&amp;"NL",$D$5:$D$72,"&lt;&gt;"&amp;"HORS LIGUE",O$5:O$72,"&lt;"&amp;O89)+1),Paramètres!$B$3:$C$56,2,FALSE)*Paramètres!$K$8))</f>
        <v>0</v>
      </c>
      <c r="Q89" s="46"/>
      <c r="R89" s="2">
        <f>IF(Q$2="Bike &amp; Run",IF(ISNA(VLOOKUP(Q89,Paramètres!$B$3:$C$56,2,FALSE)),0,VLOOKUP(Q89,Paramètres!$B$3:$C$56,2,FALSE)*Paramètres!$K$9),IF(OR(Q89="",OR($D89="",$D89="NL",$D89="HORS LIGUE")),0,VLOOKUP(IF(OR(Q89="",OR($D89="",$D89="NL",$D89="HORS LIGUE")),"",COUNTIFS($D$5:$D$72,"&lt;&gt;"&amp;"",$D$5:$D$72,"&lt;&gt;"&amp;"NL",$D$5:$D$72,"&lt;&gt;"&amp;"HORS LIGUE",Q$5:Q$72,"&lt;"&amp;Q89)+1),Paramètres!$B$3:$C$56,2,FALSE)*Paramètres!$K$9))</f>
        <v>0</v>
      </c>
      <c r="S89" s="46"/>
      <c r="T89" s="2">
        <f>IF(S$2="Bike &amp; Run",IF(ISNA(VLOOKUP(S89,Paramètres!$B$3:$C$56,2,FALSE)),0,VLOOKUP(S89,Paramètres!$B$3:$C$56,2,FALSE)*Paramètres!$K$10),IF(OR(S89="",OR($D89="",$D89="NL",$D89="HORS LIGUE")),0,VLOOKUP(IF(OR(S89="",OR($D89="",$D89="NL",$D89="HORS LIGUE")),"",COUNTIFS($D$5:$D$72,"&lt;&gt;"&amp;"",$D$5:$D$72,"&lt;&gt;"&amp;"NL",$D$5:$D$72,"&lt;&gt;"&amp;"HORS LIGUE",S$5:S$72,"&lt;"&amp;S89)+1),Paramètres!$B$3:$C$56,2,FALSE)*Paramètres!$K$10))</f>
        <v>0</v>
      </c>
      <c r="U89" s="46"/>
      <c r="V89" s="2">
        <f>IF(U$2="Bike &amp; Run",IF(ISNA(VLOOKUP(U89,Paramètres!$B$3:$C$56,2,FALSE)),0,VLOOKUP(U89,Paramètres!$B$3:$C$56,2,FALSE)*Paramètres!$K$11),IF(OR(U89="",OR($D89="",$D89="NL",$D89="HORS LIGUE")),0,VLOOKUP(IF(OR(U89="",OR($D89="",$D89="NL",$D89="HORS LIGUE")),"",COUNTIFS($D$5:$D$72,"&lt;&gt;"&amp;"",$D$5:$D$72,"&lt;&gt;"&amp;"NL",$D$5:$D$72,"&lt;&gt;"&amp;"HORS LIGUE",U$5:U$72,"&lt;"&amp;U89)+1),Paramètres!$B$3:$C$56,2,FALSE)*Paramètres!$K$11))</f>
        <v>0</v>
      </c>
      <c r="W89" s="46"/>
      <c r="X89" s="2">
        <f>IF(W$2="Bike &amp; Run",IF(ISNA(VLOOKUP(W89,Paramètres!$B$3:$C$56,2,FALSE)),0,VLOOKUP(W89,Paramètres!$B$3:$C$56,2,FALSE)*Paramètres!$K$12),IF(OR(W89="",OR($D89="",$D89="NL",$D89="HORS LIGUE")),0,VLOOKUP(IF(OR(W89="",OR($D89="",$D89="NL",$D89="HORS LIGUE")),"",COUNTIFS($D$5:$D$72,"&lt;&gt;"&amp;"",$D$5:$D$72,"&lt;&gt;"&amp;"NL",$D$5:$D$72,"&lt;&gt;"&amp;"HORS LIGUE",W$5:W$72,"&lt;"&amp;W89)+1),Paramètres!$B$3:$C$56,2,FALSE)*Paramètres!$K$12))</f>
        <v>0</v>
      </c>
      <c r="Y89" s="46"/>
      <c r="Z89" s="2">
        <f>IF(Y$2="Bike &amp; Run",IF(ISNA(VLOOKUP(Y89,Paramètres!$B$3:$C$56,2,FALSE)),0,VLOOKUP(Y89,Paramètres!$B$3:$C$56,2,FALSE)*Paramètres!$K$13),IF(OR(Y89="",OR($D89="",$D89="NL",$D89="HORS LIGUE")),0,VLOOKUP(IF(OR(Y89="",OR($D89="",$D89="NL",$D89="HORS LIGUE")),"",COUNTIFS($D$5:$D$72,"&lt;&gt;"&amp;"",$D$5:$D$72,"&lt;&gt;"&amp;"NL",$D$5:$D$72,"&lt;&gt;"&amp;"HORS LIGUE",Y$5:Y$72,"&lt;"&amp;Y89)+1),Paramètres!$B$3:$C$56,2,FALSE)*Paramètres!$K$13))</f>
        <v>0</v>
      </c>
      <c r="AA89" s="46"/>
      <c r="AB89" s="2">
        <f>IF(AA$2="Bike &amp; Run",IF(ISNA(VLOOKUP(AA89,Paramètres!$B$3:$C$56,2,FALSE)),0,VLOOKUP(AA89,Paramètres!$B$3:$C$56,2,FALSE)*Paramètres!$K$14),IF(OR(AA89="",OR($D89="",$D89="NL",$D89="HORS LIGUE")),0,VLOOKUP(IF(OR(AA89="",OR($D89="",$D89="NL",$D89="HORS LIGUE")),"",COUNTIFS($D$5:$D$72,"&lt;&gt;"&amp;"",$D$5:$D$72,"&lt;&gt;"&amp;"NL",$D$5:$D$72,"&lt;&gt;"&amp;"HORS LIGUE",AA$5:AA$72,"&lt;"&amp;AA89)+1),Paramètres!$B$3:$C$56,2,FALSE)*Paramètres!$K$14))</f>
        <v>0</v>
      </c>
      <c r="AC89" s="46"/>
      <c r="AD89" s="2">
        <f>IF(AC$2="Bike &amp; Run",IF(ISNA(VLOOKUP(AC89,Paramètres!$B$3:$C$56,2,FALSE)),0,VLOOKUP(AC89,Paramètres!$B$3:$C$56,2,FALSE)*Paramètres!$K$15),IF(OR(AC89="",OR($D89="",$D89="NL",$D89="HORS LIGUE")),0,VLOOKUP(IF(OR(AC89="",OR($D89="",$D89="NL",$D89="HORS LIGUE")),"",COUNTIFS($D$5:$D$72,"&lt;&gt;"&amp;"",$D$5:$D$72,"&lt;&gt;"&amp;"NL",$D$5:$D$72,"&lt;&gt;"&amp;"HORS LIGUE",AC$5:AC$72,"&lt;"&amp;AC89)+1),Paramètres!$B$3:$C$56,2,FALSE)*Paramètres!$K$15))</f>
        <v>0</v>
      </c>
      <c r="AE89" s="46"/>
      <c r="AF89" s="2">
        <f>IF(AE$2="Bike &amp; Run",IF(ISNA(VLOOKUP(AE89,Paramètres!$B$3:$C$56,2,FALSE)),0,VLOOKUP(AE89,Paramètres!$B$3:$C$56,2,FALSE)*Paramètres!$K$16),IF(OR(AE89="",OR($D89="",$D89="NL",$D89="HORS LIGUE")),0,VLOOKUP(IF(OR(AE89="",OR($D89="",$D89="NL",$D89="HORS LIGUE")),"",COUNTIFS($D$5:$D$72,"&lt;&gt;"&amp;"",$D$5:$D$72,"&lt;&gt;"&amp;"NL",$D$5:$D$72,"&lt;&gt;"&amp;"HORS LIGUE",AE$5:AE$72,"&lt;"&amp;AE89)+1),Paramètres!$B$3:$C$56,2,FALSE)*Paramètres!$K$16))</f>
        <v>0</v>
      </c>
      <c r="AG89" s="46"/>
      <c r="AH89" s="2">
        <f>IF(AG$2="Bike &amp; Run",IF(ISNA(VLOOKUP(AG89,Paramètres!$B$3:$C$56,2,FALSE)),0,VLOOKUP(AG89,Paramètres!$B$3:$C$56,2,FALSE)*Paramètres!$K$17),IF(OR(AG89="",OR($D89="",$D89="NL",$D89="HORS LIGUE")),0,VLOOKUP(IF(OR(AG89="",OR($D89="",$D89="NL",$D89="HORS LIGUE")),"",COUNTIFS($D$5:$D$72,"&lt;&gt;"&amp;"",$D$5:$D$72,"&lt;&gt;"&amp;"NL",$D$5:$D$72,"&lt;&gt;"&amp;"HORS LIGUE",AG$5:AG$72,"&lt;"&amp;AG89)+1),Paramètres!$B$3:$C$56,2,FALSE)*Paramètres!$K$17))</f>
        <v>0</v>
      </c>
      <c r="AI89" s="40">
        <f t="shared" si="106"/>
        <v>0</v>
      </c>
      <c r="AJ89" s="3" t="str">
        <f t="shared" si="107"/>
        <v/>
      </c>
      <c r="AK89" s="5">
        <f t="shared" si="108"/>
        <v>0</v>
      </c>
      <c r="AL89" s="41" t="e">
        <f t="shared" si="109"/>
        <v>#REF!</v>
      </c>
      <c r="AM89" s="33" t="e">
        <f t="shared" si="110"/>
        <v>#REF!</v>
      </c>
    </row>
    <row r="90" spans="1:39" ht="16.5">
      <c r="A90" s="14"/>
      <c r="B90" s="61" t="str">
        <f>IF(ISNA(VLOOKUP(A90,'Licenciés Jeunes 2023'!A:C,3,0)),"",VLOOKUP(A90,'Licenciés Jeunes 2023'!A:C,3,0))</f>
        <v/>
      </c>
      <c r="C90" s="32" t="str">
        <f>IF(ISNA(VLOOKUP(A90,'Licenciés Jeunes 2023'!A:C,2,0)),"",VLOOKUP(A90,'Licenciés Jeunes 2023'!A:C,2,0))</f>
        <v/>
      </c>
      <c r="D90" s="32" t="str">
        <f>IF(ISNA(VLOOKUP(A90,'Licenciés Jeunes 2023'!A:F,6,0)),"",VLOOKUP(A90,'Licenciés Jeunes 2023'!A:F,6,0))</f>
        <v/>
      </c>
      <c r="E90" s="6"/>
      <c r="F90" s="2">
        <f>IF(E$2="Bike &amp; Run",IF(ISNA(VLOOKUP(E90,Paramètres!$B$3:$C$56,2,FALSE)),0,VLOOKUP(E90,Paramètres!$B$3:$C$56,2,FALSE)*Paramètres!$K$3),IF(OR(E90="",OR($D90="",$D90="NL",$D90="HORS LIGUE")),0,VLOOKUP(IF(OR(E90="",OR($D90="",$D90="NL",$D90="HORS LIGUE")),"",COUNTIFS($D$5:$D$72,"&lt;&gt;"&amp;"",$D$5:$D$72,"&lt;&gt;"&amp;"NL",$D$5:$D$72,"&lt;&gt;"&amp;"HORS LIGUE",E$5:E$72,"&lt;"&amp;E90)+1),Paramètres!$B$3:$C$56,2,FALSE)*Paramètres!$K$3))</f>
        <v>0</v>
      </c>
      <c r="G90" s="4"/>
      <c r="H90" s="2">
        <f>IF(G$2="Bike &amp; Run",IF(ISNA(VLOOKUP(G90,Paramètres!$B$3:$C$56,2,FALSE)),0,VLOOKUP(G90,Paramètres!$B$3:$C$56,2,FALSE)*Paramètres!$K$4),IF(OR(G90="",OR($D90="",$D90="NL",$D90="HORS LIGUE")),0,VLOOKUP(IF(OR(G90="",OR($D90="",$D90="NL",$D90="HORS LIGUE")),"",COUNTIFS($D$5:$D$72,"&lt;&gt;"&amp;"",$D$5:$D$72,"&lt;&gt;"&amp;"NL",$D$5:$D$72,"&lt;&gt;"&amp;"HORS LIGUE",G$5:G$72,"&lt;"&amp;G90)+1),Paramètres!$B$3:$C$56,2,FALSE)*Paramètres!$K$4))</f>
        <v>0</v>
      </c>
      <c r="I90" s="36"/>
      <c r="J90" s="2">
        <f>IF(I$2="Bike &amp; Run",IF(ISNA(VLOOKUP(I90,Paramètres!$B$3:$C$56,2,FALSE)),0,VLOOKUP(I90,Paramètres!$B$3:$C$56,2,FALSE)*Paramètres!$K$5),IF(OR(I90="",OR($D90="",$D90="NL",$D90="HORS LIGUE")),0,VLOOKUP(IF(OR(I90="",OR($D90="",$D90="NL",$D90="HORS LIGUE")),"",COUNTIFS($D$5:$D$72,"&lt;&gt;"&amp;"",$D$5:$D$72,"&lt;&gt;"&amp;"NL",$D$5:$D$72,"&lt;&gt;"&amp;"HORS LIGUE",I$5:I$72,"&lt;"&amp;I90)+1),Paramètres!$B$3:$C$56,2,FALSE)*Paramètres!$K$5))</f>
        <v>0</v>
      </c>
      <c r="K90" s="4"/>
      <c r="L90" s="2">
        <f>IF(K$2="Bike &amp; Run",IF(ISNA(VLOOKUP(K90,Paramètres!$B$3:$C$56,2,FALSE)),0,VLOOKUP(K90,Paramètres!$B$3:$C$56,2,FALSE)*Paramètres!$K$6),IF(OR(K90="",OR($D90="",$D90="NL",$D90="HORS LIGUE")),0,VLOOKUP(IF(OR(K90="",OR($D90="",$D90="NL",$D90="HORS LIGUE")),"",COUNTIFS($D$5:$D$72,"&lt;&gt;"&amp;"",$D$5:$D$72,"&lt;&gt;"&amp;"NL",$D$5:$D$72,"&lt;&gt;"&amp;"HORS LIGUE",K$5:K$72,"&lt;"&amp;K90)+1),Paramètres!$B$3:$C$56,2,FALSE)*Paramètres!$K$6))</f>
        <v>0</v>
      </c>
      <c r="M90" s="4"/>
      <c r="N90" s="2">
        <f>IF(M$2="Bike &amp; Run",IF(ISNA(VLOOKUP(M90,Paramètres!$B$3:$C$56,2,FALSE)),0,VLOOKUP(M90,Paramètres!$B$3:$C$56,2,FALSE)*Paramètres!$K$7),IF(OR(M90="",OR($D90="",$D90="NL",$D90="HORS LIGUE")),0,VLOOKUP(IF(OR(M90="",OR($D90="",$D90="NL",$D90="HORS LIGUE")),"",COUNTIFS($D$5:$D$72,"&lt;&gt;"&amp;"",$D$5:$D$72,"&lt;&gt;"&amp;"NL",$D$5:$D$72,"&lt;&gt;"&amp;"HORS LIGUE",M$5:M$72,"&lt;"&amp;M90)+1),Paramètres!$B$3:$C$56,2,FALSE)*Paramètres!$K$7))</f>
        <v>0</v>
      </c>
      <c r="O90" s="46"/>
      <c r="P90" s="2">
        <f>IF(O$2="Bike &amp; Run",IF(ISNA(VLOOKUP(O90,Paramètres!$B$3:$C$56,2,FALSE)),0,VLOOKUP(O90,Paramètres!$B$3:$C$56,2,FALSE)*Paramètres!$K$8),IF(OR(O90="",OR($D90="",$D90="NL",$D90="HORS LIGUE")),0,VLOOKUP(IF(OR(O90="",OR($D90="",$D90="NL",$D90="HORS LIGUE")),"",COUNTIFS($D$5:$D$72,"&lt;&gt;"&amp;"",$D$5:$D$72,"&lt;&gt;"&amp;"NL",$D$5:$D$72,"&lt;&gt;"&amp;"HORS LIGUE",O$5:O$72,"&lt;"&amp;O90)+1),Paramètres!$B$3:$C$56,2,FALSE)*Paramètres!$K$8))</f>
        <v>0</v>
      </c>
      <c r="Q90" s="46"/>
      <c r="R90" s="2">
        <f>IF(Q$2="Bike &amp; Run",IF(ISNA(VLOOKUP(Q90,Paramètres!$B$3:$C$56,2,FALSE)),0,VLOOKUP(Q90,Paramètres!$B$3:$C$56,2,FALSE)*Paramètres!$K$9),IF(OR(Q90="",OR($D90="",$D90="NL",$D90="HORS LIGUE")),0,VLOOKUP(IF(OR(Q90="",OR($D90="",$D90="NL",$D90="HORS LIGUE")),"",COUNTIFS($D$5:$D$72,"&lt;&gt;"&amp;"",$D$5:$D$72,"&lt;&gt;"&amp;"NL",$D$5:$D$72,"&lt;&gt;"&amp;"HORS LIGUE",Q$5:Q$72,"&lt;"&amp;Q90)+1),Paramètres!$B$3:$C$56,2,FALSE)*Paramètres!$K$9))</f>
        <v>0</v>
      </c>
      <c r="S90" s="46"/>
      <c r="T90" s="2">
        <f>IF(S$2="Bike &amp; Run",IF(ISNA(VLOOKUP(S90,Paramètres!$B$3:$C$56,2,FALSE)),0,VLOOKUP(S90,Paramètres!$B$3:$C$56,2,FALSE)*Paramètres!$K$10),IF(OR(S90="",OR($D90="",$D90="NL",$D90="HORS LIGUE")),0,VLOOKUP(IF(OR(S90="",OR($D90="",$D90="NL",$D90="HORS LIGUE")),"",COUNTIFS($D$5:$D$72,"&lt;&gt;"&amp;"",$D$5:$D$72,"&lt;&gt;"&amp;"NL",$D$5:$D$72,"&lt;&gt;"&amp;"HORS LIGUE",S$5:S$72,"&lt;"&amp;S90)+1),Paramètres!$B$3:$C$56,2,FALSE)*Paramètres!$K$10))</f>
        <v>0</v>
      </c>
      <c r="U90" s="46"/>
      <c r="V90" s="2">
        <f>IF(U$2="Bike &amp; Run",IF(ISNA(VLOOKUP(U90,Paramètres!$B$3:$C$56,2,FALSE)),0,VLOOKUP(U90,Paramètres!$B$3:$C$56,2,FALSE)*Paramètres!$K$11),IF(OR(U90="",OR($D90="",$D90="NL",$D90="HORS LIGUE")),0,VLOOKUP(IF(OR(U90="",OR($D90="",$D90="NL",$D90="HORS LIGUE")),"",COUNTIFS($D$5:$D$72,"&lt;&gt;"&amp;"",$D$5:$D$72,"&lt;&gt;"&amp;"NL",$D$5:$D$72,"&lt;&gt;"&amp;"HORS LIGUE",U$5:U$72,"&lt;"&amp;U90)+1),Paramètres!$B$3:$C$56,2,FALSE)*Paramètres!$K$11))</f>
        <v>0</v>
      </c>
      <c r="W90" s="46"/>
      <c r="X90" s="2">
        <f>IF(W$2="Bike &amp; Run",IF(ISNA(VLOOKUP(W90,Paramètres!$B$3:$C$56,2,FALSE)),0,VLOOKUP(W90,Paramètres!$B$3:$C$56,2,FALSE)*Paramètres!$K$12),IF(OR(W90="",OR($D90="",$D90="NL",$D90="HORS LIGUE")),0,VLOOKUP(IF(OR(W90="",OR($D90="",$D90="NL",$D90="HORS LIGUE")),"",COUNTIFS($D$5:$D$72,"&lt;&gt;"&amp;"",$D$5:$D$72,"&lt;&gt;"&amp;"NL",$D$5:$D$72,"&lt;&gt;"&amp;"HORS LIGUE",W$5:W$72,"&lt;"&amp;W90)+1),Paramètres!$B$3:$C$56,2,FALSE)*Paramètres!$K$12))</f>
        <v>0</v>
      </c>
      <c r="Y90" s="46"/>
      <c r="Z90" s="2">
        <f>IF(Y$2="Bike &amp; Run",IF(ISNA(VLOOKUP(Y90,Paramètres!$B$3:$C$56,2,FALSE)),0,VLOOKUP(Y90,Paramètres!$B$3:$C$56,2,FALSE)*Paramètres!$K$13),IF(OR(Y90="",OR($D90="",$D90="NL",$D90="HORS LIGUE")),0,VLOOKUP(IF(OR(Y90="",OR($D90="",$D90="NL",$D90="HORS LIGUE")),"",COUNTIFS($D$5:$D$72,"&lt;&gt;"&amp;"",$D$5:$D$72,"&lt;&gt;"&amp;"NL",$D$5:$D$72,"&lt;&gt;"&amp;"HORS LIGUE",Y$5:Y$72,"&lt;"&amp;Y90)+1),Paramètres!$B$3:$C$56,2,FALSE)*Paramètres!$K$13))</f>
        <v>0</v>
      </c>
      <c r="AA90" s="46"/>
      <c r="AB90" s="2">
        <f>IF(AA$2="Bike &amp; Run",IF(ISNA(VLOOKUP(AA90,Paramètres!$B$3:$C$56,2,FALSE)),0,VLOOKUP(AA90,Paramètres!$B$3:$C$56,2,FALSE)*Paramètres!$K$14),IF(OR(AA90="",OR($D90="",$D90="NL",$D90="HORS LIGUE")),0,VLOOKUP(IF(OR(AA90="",OR($D90="",$D90="NL",$D90="HORS LIGUE")),"",COUNTIFS($D$5:$D$72,"&lt;&gt;"&amp;"",$D$5:$D$72,"&lt;&gt;"&amp;"NL",$D$5:$D$72,"&lt;&gt;"&amp;"HORS LIGUE",AA$5:AA$72,"&lt;"&amp;AA90)+1),Paramètres!$B$3:$C$56,2,FALSE)*Paramètres!$K$14))</f>
        <v>0</v>
      </c>
      <c r="AC90" s="46"/>
      <c r="AD90" s="2">
        <f>IF(AC$2="Bike &amp; Run",IF(ISNA(VLOOKUP(AC90,Paramètres!$B$3:$C$56,2,FALSE)),0,VLOOKUP(AC90,Paramètres!$B$3:$C$56,2,FALSE)*Paramètres!$K$15),IF(OR(AC90="",OR($D90="",$D90="NL",$D90="HORS LIGUE")),0,VLOOKUP(IF(OR(AC90="",OR($D90="",$D90="NL",$D90="HORS LIGUE")),"",COUNTIFS($D$5:$D$72,"&lt;&gt;"&amp;"",$D$5:$D$72,"&lt;&gt;"&amp;"NL",$D$5:$D$72,"&lt;&gt;"&amp;"HORS LIGUE",AC$5:AC$72,"&lt;"&amp;AC90)+1),Paramètres!$B$3:$C$56,2,FALSE)*Paramètres!$K$15))</f>
        <v>0</v>
      </c>
      <c r="AE90" s="46"/>
      <c r="AF90" s="2">
        <f>IF(AE$2="Bike &amp; Run",IF(ISNA(VLOOKUP(AE90,Paramètres!$B$3:$C$56,2,FALSE)),0,VLOOKUP(AE90,Paramètres!$B$3:$C$56,2,FALSE)*Paramètres!$K$16),IF(OR(AE90="",OR($D90="",$D90="NL",$D90="HORS LIGUE")),0,VLOOKUP(IF(OR(AE90="",OR($D90="",$D90="NL",$D90="HORS LIGUE")),"",COUNTIFS($D$5:$D$72,"&lt;&gt;"&amp;"",$D$5:$D$72,"&lt;&gt;"&amp;"NL",$D$5:$D$72,"&lt;&gt;"&amp;"HORS LIGUE",AE$5:AE$72,"&lt;"&amp;AE90)+1),Paramètres!$B$3:$C$56,2,FALSE)*Paramètres!$K$16))</f>
        <v>0</v>
      </c>
      <c r="AG90" s="46"/>
      <c r="AH90" s="2">
        <f>IF(AG$2="Bike &amp; Run",IF(ISNA(VLOOKUP(AG90,Paramètres!$B$3:$C$56,2,FALSE)),0,VLOOKUP(AG90,Paramètres!$B$3:$C$56,2,FALSE)*Paramètres!$K$17),IF(OR(AG90="",OR($D90="",$D90="NL",$D90="HORS LIGUE")),0,VLOOKUP(IF(OR(AG90="",OR($D90="",$D90="NL",$D90="HORS LIGUE")),"",COUNTIFS($D$5:$D$72,"&lt;&gt;"&amp;"",$D$5:$D$72,"&lt;&gt;"&amp;"NL",$D$5:$D$72,"&lt;&gt;"&amp;"HORS LIGUE",AG$5:AG$72,"&lt;"&amp;AG90)+1),Paramètres!$B$3:$C$56,2,FALSE)*Paramètres!$K$17))</f>
        <v>0</v>
      </c>
      <c r="AI90" s="40">
        <f t="shared" si="106"/>
        <v>0</v>
      </c>
      <c r="AJ90" s="3" t="str">
        <f t="shared" si="107"/>
        <v/>
      </c>
      <c r="AK90" s="5">
        <f t="shared" si="108"/>
        <v>0</v>
      </c>
      <c r="AL90" s="41" t="e">
        <f t="shared" si="109"/>
        <v>#REF!</v>
      </c>
      <c r="AM90" s="33" t="e">
        <f t="shared" si="110"/>
        <v>#REF!</v>
      </c>
    </row>
    <row r="91" spans="1:39" ht="16.5">
      <c r="A91" s="14"/>
      <c r="B91" s="61" t="str">
        <f>IF(ISNA(VLOOKUP(A91,'Licenciés Jeunes 2023'!A:C,3,0)),"",VLOOKUP(A91,'Licenciés Jeunes 2023'!A:C,3,0))</f>
        <v/>
      </c>
      <c r="C91" s="32" t="str">
        <f>IF(ISNA(VLOOKUP(A91,'Licenciés Jeunes 2023'!A:C,2,0)),"",VLOOKUP(A91,'Licenciés Jeunes 2023'!A:C,2,0))</f>
        <v/>
      </c>
      <c r="D91" s="32" t="str">
        <f>IF(ISNA(VLOOKUP(A91,'Licenciés Jeunes 2023'!A:F,6,0)),"",VLOOKUP(A91,'Licenciés Jeunes 2023'!A:F,6,0))</f>
        <v/>
      </c>
      <c r="E91" s="6"/>
      <c r="F91" s="2">
        <f>IF(E$2="Bike &amp; Run",IF(ISNA(VLOOKUP(E91,Paramètres!$B$3:$C$56,2,FALSE)),0,VLOOKUP(E91,Paramètres!$B$3:$C$56,2,FALSE)*Paramètres!$K$3),IF(OR(E91="",OR($D91="",$D91="NL",$D91="HORS LIGUE")),0,VLOOKUP(IF(OR(E91="",OR($D91="",$D91="NL",$D91="HORS LIGUE")),"",COUNTIFS($D$5:$D$72,"&lt;&gt;"&amp;"",$D$5:$D$72,"&lt;&gt;"&amp;"NL",$D$5:$D$72,"&lt;&gt;"&amp;"HORS LIGUE",E$5:E$72,"&lt;"&amp;E91)+1),Paramètres!$B$3:$C$56,2,FALSE)*Paramètres!$K$3))</f>
        <v>0</v>
      </c>
      <c r="G91" s="4"/>
      <c r="H91" s="2">
        <f>IF(G$2="Bike &amp; Run",IF(ISNA(VLOOKUP(G91,Paramètres!$B$3:$C$56,2,FALSE)),0,VLOOKUP(G91,Paramètres!$B$3:$C$56,2,FALSE)*Paramètres!$K$4),IF(OR(G91="",OR($D91="",$D91="NL",$D91="HORS LIGUE")),0,VLOOKUP(IF(OR(G91="",OR($D91="",$D91="NL",$D91="HORS LIGUE")),"",COUNTIFS($D$5:$D$72,"&lt;&gt;"&amp;"",$D$5:$D$72,"&lt;&gt;"&amp;"NL",$D$5:$D$72,"&lt;&gt;"&amp;"HORS LIGUE",G$5:G$72,"&lt;"&amp;G91)+1),Paramètres!$B$3:$C$56,2,FALSE)*Paramètres!$K$4))</f>
        <v>0</v>
      </c>
      <c r="I91" s="36"/>
      <c r="J91" s="2">
        <f>IF(I$2="Bike &amp; Run",IF(ISNA(VLOOKUP(I91,Paramètres!$B$3:$C$56,2,FALSE)),0,VLOOKUP(I91,Paramètres!$B$3:$C$56,2,FALSE)*Paramètres!$K$5),IF(OR(I91="",OR($D91="",$D91="NL",$D91="HORS LIGUE")),0,VLOOKUP(IF(OR(I91="",OR($D91="",$D91="NL",$D91="HORS LIGUE")),"",COUNTIFS($D$5:$D$72,"&lt;&gt;"&amp;"",$D$5:$D$72,"&lt;&gt;"&amp;"NL",$D$5:$D$72,"&lt;&gt;"&amp;"HORS LIGUE",I$5:I$72,"&lt;"&amp;I91)+1),Paramètres!$B$3:$C$56,2,FALSE)*Paramètres!$K$5))</f>
        <v>0</v>
      </c>
      <c r="K91" s="4"/>
      <c r="L91" s="2">
        <f>IF(K$2="Bike &amp; Run",IF(ISNA(VLOOKUP(K91,Paramètres!$B$3:$C$56,2,FALSE)),0,VLOOKUP(K91,Paramètres!$B$3:$C$56,2,FALSE)*Paramètres!$K$6),IF(OR(K91="",OR($D91="",$D91="NL",$D91="HORS LIGUE")),0,VLOOKUP(IF(OR(K91="",OR($D91="",$D91="NL",$D91="HORS LIGUE")),"",COUNTIFS($D$5:$D$72,"&lt;&gt;"&amp;"",$D$5:$D$72,"&lt;&gt;"&amp;"NL",$D$5:$D$72,"&lt;&gt;"&amp;"HORS LIGUE",K$5:K$72,"&lt;"&amp;K91)+1),Paramètres!$B$3:$C$56,2,FALSE)*Paramètres!$K$6))</f>
        <v>0</v>
      </c>
      <c r="M91" s="4"/>
      <c r="N91" s="2">
        <f>IF(M$2="Bike &amp; Run",IF(ISNA(VLOOKUP(M91,Paramètres!$B$3:$C$56,2,FALSE)),0,VLOOKUP(M91,Paramètres!$B$3:$C$56,2,FALSE)*Paramètres!$K$7),IF(OR(M91="",OR($D91="",$D91="NL",$D91="HORS LIGUE")),0,VLOOKUP(IF(OR(M91="",OR($D91="",$D91="NL",$D91="HORS LIGUE")),"",COUNTIFS($D$5:$D$72,"&lt;&gt;"&amp;"",$D$5:$D$72,"&lt;&gt;"&amp;"NL",$D$5:$D$72,"&lt;&gt;"&amp;"HORS LIGUE",M$5:M$72,"&lt;"&amp;M91)+1),Paramètres!$B$3:$C$56,2,FALSE)*Paramètres!$K$7))</f>
        <v>0</v>
      </c>
      <c r="O91" s="46"/>
      <c r="P91" s="2">
        <f>IF(O$2="Bike &amp; Run",IF(ISNA(VLOOKUP(O91,Paramètres!$B$3:$C$56,2,FALSE)),0,VLOOKUP(O91,Paramètres!$B$3:$C$56,2,FALSE)*Paramètres!$K$8),IF(OR(O91="",OR($D91="",$D91="NL",$D91="HORS LIGUE")),0,VLOOKUP(IF(OR(O91="",OR($D91="",$D91="NL",$D91="HORS LIGUE")),"",COUNTIFS($D$5:$D$72,"&lt;&gt;"&amp;"",$D$5:$D$72,"&lt;&gt;"&amp;"NL",$D$5:$D$72,"&lt;&gt;"&amp;"HORS LIGUE",O$5:O$72,"&lt;"&amp;O91)+1),Paramètres!$B$3:$C$56,2,FALSE)*Paramètres!$K$8))</f>
        <v>0</v>
      </c>
      <c r="Q91" s="46"/>
      <c r="R91" s="2">
        <f>IF(Q$2="Bike &amp; Run",IF(ISNA(VLOOKUP(Q91,Paramètres!$B$3:$C$56,2,FALSE)),0,VLOOKUP(Q91,Paramètres!$B$3:$C$56,2,FALSE)*Paramètres!$K$9),IF(OR(Q91="",OR($D91="",$D91="NL",$D91="HORS LIGUE")),0,VLOOKUP(IF(OR(Q91="",OR($D91="",$D91="NL",$D91="HORS LIGUE")),"",COUNTIFS($D$5:$D$72,"&lt;&gt;"&amp;"",$D$5:$D$72,"&lt;&gt;"&amp;"NL",$D$5:$D$72,"&lt;&gt;"&amp;"HORS LIGUE",Q$5:Q$72,"&lt;"&amp;Q91)+1),Paramètres!$B$3:$C$56,2,FALSE)*Paramètres!$K$9))</f>
        <v>0</v>
      </c>
      <c r="S91" s="46"/>
      <c r="T91" s="2">
        <f>IF(S$2="Bike &amp; Run",IF(ISNA(VLOOKUP(S91,Paramètres!$B$3:$C$56,2,FALSE)),0,VLOOKUP(S91,Paramètres!$B$3:$C$56,2,FALSE)*Paramètres!$K$10),IF(OR(S91="",OR($D91="",$D91="NL",$D91="HORS LIGUE")),0,VLOOKUP(IF(OR(S91="",OR($D91="",$D91="NL",$D91="HORS LIGUE")),"",COUNTIFS($D$5:$D$72,"&lt;&gt;"&amp;"",$D$5:$D$72,"&lt;&gt;"&amp;"NL",$D$5:$D$72,"&lt;&gt;"&amp;"HORS LIGUE",S$5:S$72,"&lt;"&amp;S91)+1),Paramètres!$B$3:$C$56,2,FALSE)*Paramètres!$K$10))</f>
        <v>0</v>
      </c>
      <c r="U91" s="46"/>
      <c r="V91" s="2">
        <f>IF(U$2="Bike &amp; Run",IF(ISNA(VLOOKUP(U91,Paramètres!$B$3:$C$56,2,FALSE)),0,VLOOKUP(U91,Paramètres!$B$3:$C$56,2,FALSE)*Paramètres!$K$11),IF(OR(U91="",OR($D91="",$D91="NL",$D91="HORS LIGUE")),0,VLOOKUP(IF(OR(U91="",OR($D91="",$D91="NL",$D91="HORS LIGUE")),"",COUNTIFS($D$5:$D$72,"&lt;&gt;"&amp;"",$D$5:$D$72,"&lt;&gt;"&amp;"NL",$D$5:$D$72,"&lt;&gt;"&amp;"HORS LIGUE",U$5:U$72,"&lt;"&amp;U91)+1),Paramètres!$B$3:$C$56,2,FALSE)*Paramètres!$K$11))</f>
        <v>0</v>
      </c>
      <c r="W91" s="46"/>
      <c r="X91" s="2">
        <f>IF(W$2="Bike &amp; Run",IF(ISNA(VLOOKUP(W91,Paramètres!$B$3:$C$56,2,FALSE)),0,VLOOKUP(W91,Paramètres!$B$3:$C$56,2,FALSE)*Paramètres!$K$12),IF(OR(W91="",OR($D91="",$D91="NL",$D91="HORS LIGUE")),0,VLOOKUP(IF(OR(W91="",OR($D91="",$D91="NL",$D91="HORS LIGUE")),"",COUNTIFS($D$5:$D$72,"&lt;&gt;"&amp;"",$D$5:$D$72,"&lt;&gt;"&amp;"NL",$D$5:$D$72,"&lt;&gt;"&amp;"HORS LIGUE",W$5:W$72,"&lt;"&amp;W91)+1),Paramètres!$B$3:$C$56,2,FALSE)*Paramètres!$K$12))</f>
        <v>0</v>
      </c>
      <c r="Y91" s="46"/>
      <c r="Z91" s="2">
        <f>IF(Y$2="Bike &amp; Run",IF(ISNA(VLOOKUP(Y91,Paramètres!$B$3:$C$56,2,FALSE)),0,VLOOKUP(Y91,Paramètres!$B$3:$C$56,2,FALSE)*Paramètres!$K$13),IF(OR(Y91="",OR($D91="",$D91="NL",$D91="HORS LIGUE")),0,VLOOKUP(IF(OR(Y91="",OR($D91="",$D91="NL",$D91="HORS LIGUE")),"",COUNTIFS($D$5:$D$72,"&lt;&gt;"&amp;"",$D$5:$D$72,"&lt;&gt;"&amp;"NL",$D$5:$D$72,"&lt;&gt;"&amp;"HORS LIGUE",Y$5:Y$72,"&lt;"&amp;Y91)+1),Paramètres!$B$3:$C$56,2,FALSE)*Paramètres!$K$13))</f>
        <v>0</v>
      </c>
      <c r="AA91" s="46"/>
      <c r="AB91" s="2">
        <f>IF(AA$2="Bike &amp; Run",IF(ISNA(VLOOKUP(AA91,Paramètres!$B$3:$C$56,2,FALSE)),0,VLOOKUP(AA91,Paramètres!$B$3:$C$56,2,FALSE)*Paramètres!$K$14),IF(OR(AA91="",OR($D91="",$D91="NL",$D91="HORS LIGUE")),0,VLOOKUP(IF(OR(AA91="",OR($D91="",$D91="NL",$D91="HORS LIGUE")),"",COUNTIFS($D$5:$D$72,"&lt;&gt;"&amp;"",$D$5:$D$72,"&lt;&gt;"&amp;"NL",$D$5:$D$72,"&lt;&gt;"&amp;"HORS LIGUE",AA$5:AA$72,"&lt;"&amp;AA91)+1),Paramètres!$B$3:$C$56,2,FALSE)*Paramètres!$K$14))</f>
        <v>0</v>
      </c>
      <c r="AC91" s="46"/>
      <c r="AD91" s="2">
        <f>IF(AC$2="Bike &amp; Run",IF(ISNA(VLOOKUP(AC91,Paramètres!$B$3:$C$56,2,FALSE)),0,VLOOKUP(AC91,Paramètres!$B$3:$C$56,2,FALSE)*Paramètres!$K$15),IF(OR(AC91="",OR($D91="",$D91="NL",$D91="HORS LIGUE")),0,VLOOKUP(IF(OR(AC91="",OR($D91="",$D91="NL",$D91="HORS LIGUE")),"",COUNTIFS($D$5:$D$72,"&lt;&gt;"&amp;"",$D$5:$D$72,"&lt;&gt;"&amp;"NL",$D$5:$D$72,"&lt;&gt;"&amp;"HORS LIGUE",AC$5:AC$72,"&lt;"&amp;AC91)+1),Paramètres!$B$3:$C$56,2,FALSE)*Paramètres!$K$15))</f>
        <v>0</v>
      </c>
      <c r="AE91" s="46"/>
      <c r="AF91" s="2">
        <f>IF(AE$2="Bike &amp; Run",IF(ISNA(VLOOKUP(AE91,Paramètres!$B$3:$C$56,2,FALSE)),0,VLOOKUP(AE91,Paramètres!$B$3:$C$56,2,FALSE)*Paramètres!$K$16),IF(OR(AE91="",OR($D91="",$D91="NL",$D91="HORS LIGUE")),0,VLOOKUP(IF(OR(AE91="",OR($D91="",$D91="NL",$D91="HORS LIGUE")),"",COUNTIFS($D$5:$D$72,"&lt;&gt;"&amp;"",$D$5:$D$72,"&lt;&gt;"&amp;"NL",$D$5:$D$72,"&lt;&gt;"&amp;"HORS LIGUE",AE$5:AE$72,"&lt;"&amp;AE91)+1),Paramètres!$B$3:$C$56,2,FALSE)*Paramètres!$K$16))</f>
        <v>0</v>
      </c>
      <c r="AG91" s="46"/>
      <c r="AH91" s="2">
        <f>IF(AG$2="Bike &amp; Run",IF(ISNA(VLOOKUP(AG91,Paramètres!$B$3:$C$56,2,FALSE)),0,VLOOKUP(AG91,Paramètres!$B$3:$C$56,2,FALSE)*Paramètres!$K$17),IF(OR(AG91="",OR($D91="",$D91="NL",$D91="HORS LIGUE")),0,VLOOKUP(IF(OR(AG91="",OR($D91="",$D91="NL",$D91="HORS LIGUE")),"",COUNTIFS($D$5:$D$72,"&lt;&gt;"&amp;"",$D$5:$D$72,"&lt;&gt;"&amp;"NL",$D$5:$D$72,"&lt;&gt;"&amp;"HORS LIGUE",AG$5:AG$72,"&lt;"&amp;AG91)+1),Paramètres!$B$3:$C$56,2,FALSE)*Paramètres!$K$17))</f>
        <v>0</v>
      </c>
      <c r="AI91" s="40">
        <f t="shared" si="106"/>
        <v>0</v>
      </c>
      <c r="AJ91" s="3" t="str">
        <f t="shared" si="107"/>
        <v/>
      </c>
      <c r="AK91" s="5">
        <f t="shared" si="108"/>
        <v>0</v>
      </c>
      <c r="AL91" s="41" t="e">
        <f t="shared" si="109"/>
        <v>#REF!</v>
      </c>
      <c r="AM91" s="33" t="e">
        <f t="shared" si="110"/>
        <v>#REF!</v>
      </c>
    </row>
    <row r="92" spans="1:39" ht="16.5">
      <c r="A92" s="14"/>
      <c r="B92" s="61" t="str">
        <f>IF(ISNA(VLOOKUP(A92,'Licenciés Jeunes 2023'!A:C,3,0)),"",VLOOKUP(A92,'Licenciés Jeunes 2023'!A:C,3,0))</f>
        <v/>
      </c>
      <c r="C92" s="32" t="str">
        <f>IF(ISNA(VLOOKUP(A92,'Licenciés Jeunes 2023'!A:C,2,0)),"",VLOOKUP(A92,'Licenciés Jeunes 2023'!A:C,2,0))</f>
        <v/>
      </c>
      <c r="D92" s="32" t="str">
        <f>IF(ISNA(VLOOKUP(A92,'Licenciés Jeunes 2023'!A:F,6,0)),"",VLOOKUP(A92,'Licenciés Jeunes 2023'!A:F,6,0))</f>
        <v/>
      </c>
      <c r="E92" s="6"/>
      <c r="F92" s="2">
        <f>IF(E$2="Bike &amp; Run",IF(ISNA(VLOOKUP(E92,Paramètres!$B$3:$C$56,2,FALSE)),0,VLOOKUP(E92,Paramètres!$B$3:$C$56,2,FALSE)*Paramètres!$K$3),IF(OR(E92="",OR($D92="",$D92="NL",$D92="HORS LIGUE")),0,VLOOKUP(IF(OR(E92="",OR($D92="",$D92="NL",$D92="HORS LIGUE")),"",COUNTIFS($D$5:$D$72,"&lt;&gt;"&amp;"",$D$5:$D$72,"&lt;&gt;"&amp;"NL",$D$5:$D$72,"&lt;&gt;"&amp;"HORS LIGUE",E$5:E$72,"&lt;"&amp;E92)+1),Paramètres!$B$3:$C$56,2,FALSE)*Paramètres!$K$3))</f>
        <v>0</v>
      </c>
      <c r="G92" s="4"/>
      <c r="H92" s="2">
        <f>IF(G$2="Bike &amp; Run",IF(ISNA(VLOOKUP(G92,Paramètres!$B$3:$C$56,2,FALSE)),0,VLOOKUP(G92,Paramètres!$B$3:$C$56,2,FALSE)*Paramètres!$K$4),IF(OR(G92="",OR($D92="",$D92="NL",$D92="HORS LIGUE")),0,VLOOKUP(IF(OR(G92="",OR($D92="",$D92="NL",$D92="HORS LIGUE")),"",COUNTIFS($D$5:$D$72,"&lt;&gt;"&amp;"",$D$5:$D$72,"&lt;&gt;"&amp;"NL",$D$5:$D$72,"&lt;&gt;"&amp;"HORS LIGUE",G$5:G$72,"&lt;"&amp;G92)+1),Paramètres!$B$3:$C$56,2,FALSE)*Paramètres!$K$4))</f>
        <v>0</v>
      </c>
      <c r="I92" s="36"/>
      <c r="J92" s="2">
        <f>IF(I$2="Bike &amp; Run",IF(ISNA(VLOOKUP(I92,Paramètres!$B$3:$C$56,2,FALSE)),0,VLOOKUP(I92,Paramètres!$B$3:$C$56,2,FALSE)*Paramètres!$K$5),IF(OR(I92="",OR($D92="",$D92="NL",$D92="HORS LIGUE")),0,VLOOKUP(IF(OR(I92="",OR($D92="",$D92="NL",$D92="HORS LIGUE")),"",COUNTIFS($D$5:$D$72,"&lt;&gt;"&amp;"",$D$5:$D$72,"&lt;&gt;"&amp;"NL",$D$5:$D$72,"&lt;&gt;"&amp;"HORS LIGUE",I$5:I$72,"&lt;"&amp;I92)+1),Paramètres!$B$3:$C$56,2,FALSE)*Paramètres!$K$5))</f>
        <v>0</v>
      </c>
      <c r="K92" s="4"/>
      <c r="L92" s="2">
        <f>IF(K$2="Bike &amp; Run",IF(ISNA(VLOOKUP(K92,Paramètres!$B$3:$C$56,2,FALSE)),0,VLOOKUP(K92,Paramètres!$B$3:$C$56,2,FALSE)*Paramètres!$K$6),IF(OR(K92="",OR($D92="",$D92="NL",$D92="HORS LIGUE")),0,VLOOKUP(IF(OR(K92="",OR($D92="",$D92="NL",$D92="HORS LIGUE")),"",COUNTIFS($D$5:$D$72,"&lt;&gt;"&amp;"",$D$5:$D$72,"&lt;&gt;"&amp;"NL",$D$5:$D$72,"&lt;&gt;"&amp;"HORS LIGUE",K$5:K$72,"&lt;"&amp;K92)+1),Paramètres!$B$3:$C$56,2,FALSE)*Paramètres!$K$6))</f>
        <v>0</v>
      </c>
      <c r="M92" s="4"/>
      <c r="N92" s="2">
        <f>IF(M$2="Bike &amp; Run",IF(ISNA(VLOOKUP(M92,Paramètres!$B$3:$C$56,2,FALSE)),0,VLOOKUP(M92,Paramètres!$B$3:$C$56,2,FALSE)*Paramètres!$K$7),IF(OR(M92="",OR($D92="",$D92="NL",$D92="HORS LIGUE")),0,VLOOKUP(IF(OR(M92="",OR($D92="",$D92="NL",$D92="HORS LIGUE")),"",COUNTIFS($D$5:$D$72,"&lt;&gt;"&amp;"",$D$5:$D$72,"&lt;&gt;"&amp;"NL",$D$5:$D$72,"&lt;&gt;"&amp;"HORS LIGUE",M$5:M$72,"&lt;"&amp;M92)+1),Paramètres!$B$3:$C$56,2,FALSE)*Paramètres!$K$7))</f>
        <v>0</v>
      </c>
      <c r="O92" s="46"/>
      <c r="P92" s="2">
        <f>IF(O$2="Bike &amp; Run",IF(ISNA(VLOOKUP(O92,Paramètres!$B$3:$C$56,2,FALSE)),0,VLOOKUP(O92,Paramètres!$B$3:$C$56,2,FALSE)*Paramètres!$K$8),IF(OR(O92="",OR($D92="",$D92="NL",$D92="HORS LIGUE")),0,VLOOKUP(IF(OR(O92="",OR($D92="",$D92="NL",$D92="HORS LIGUE")),"",COUNTIFS($D$5:$D$72,"&lt;&gt;"&amp;"",$D$5:$D$72,"&lt;&gt;"&amp;"NL",$D$5:$D$72,"&lt;&gt;"&amp;"HORS LIGUE",O$5:O$72,"&lt;"&amp;O92)+1),Paramètres!$B$3:$C$56,2,FALSE)*Paramètres!$K$8))</f>
        <v>0</v>
      </c>
      <c r="Q92" s="46"/>
      <c r="R92" s="2">
        <f>IF(Q$2="Bike &amp; Run",IF(ISNA(VLOOKUP(Q92,Paramètres!$B$3:$C$56,2,FALSE)),0,VLOOKUP(Q92,Paramètres!$B$3:$C$56,2,FALSE)*Paramètres!$K$9),IF(OR(Q92="",OR($D92="",$D92="NL",$D92="HORS LIGUE")),0,VLOOKUP(IF(OR(Q92="",OR($D92="",$D92="NL",$D92="HORS LIGUE")),"",COUNTIFS($D$5:$D$72,"&lt;&gt;"&amp;"",$D$5:$D$72,"&lt;&gt;"&amp;"NL",$D$5:$D$72,"&lt;&gt;"&amp;"HORS LIGUE",Q$5:Q$72,"&lt;"&amp;Q92)+1),Paramètres!$B$3:$C$56,2,FALSE)*Paramètres!$K$9))</f>
        <v>0</v>
      </c>
      <c r="S92" s="46"/>
      <c r="T92" s="2">
        <f>IF(S$2="Bike &amp; Run",IF(ISNA(VLOOKUP(S92,Paramètres!$B$3:$C$56,2,FALSE)),0,VLOOKUP(S92,Paramètres!$B$3:$C$56,2,FALSE)*Paramètres!$K$10),IF(OR(S92="",OR($D92="",$D92="NL",$D92="HORS LIGUE")),0,VLOOKUP(IF(OR(S92="",OR($D92="",$D92="NL",$D92="HORS LIGUE")),"",COUNTIFS($D$5:$D$72,"&lt;&gt;"&amp;"",$D$5:$D$72,"&lt;&gt;"&amp;"NL",$D$5:$D$72,"&lt;&gt;"&amp;"HORS LIGUE",S$5:S$72,"&lt;"&amp;S92)+1),Paramètres!$B$3:$C$56,2,FALSE)*Paramètres!$K$10))</f>
        <v>0</v>
      </c>
      <c r="U92" s="46"/>
      <c r="V92" s="2">
        <f>IF(U$2="Bike &amp; Run",IF(ISNA(VLOOKUP(U92,Paramètres!$B$3:$C$56,2,FALSE)),0,VLOOKUP(U92,Paramètres!$B$3:$C$56,2,FALSE)*Paramètres!$K$11),IF(OR(U92="",OR($D92="",$D92="NL",$D92="HORS LIGUE")),0,VLOOKUP(IF(OR(U92="",OR($D92="",$D92="NL",$D92="HORS LIGUE")),"",COUNTIFS($D$5:$D$72,"&lt;&gt;"&amp;"",$D$5:$D$72,"&lt;&gt;"&amp;"NL",$D$5:$D$72,"&lt;&gt;"&amp;"HORS LIGUE",U$5:U$72,"&lt;"&amp;U92)+1),Paramètres!$B$3:$C$56,2,FALSE)*Paramètres!$K$11))</f>
        <v>0</v>
      </c>
      <c r="W92" s="46"/>
      <c r="X92" s="2">
        <f>IF(W$2="Bike &amp; Run",IF(ISNA(VLOOKUP(W92,Paramètres!$B$3:$C$56,2,FALSE)),0,VLOOKUP(W92,Paramètres!$B$3:$C$56,2,FALSE)*Paramètres!$K$12),IF(OR(W92="",OR($D92="",$D92="NL",$D92="HORS LIGUE")),0,VLOOKUP(IF(OR(W92="",OR($D92="",$D92="NL",$D92="HORS LIGUE")),"",COUNTIFS($D$5:$D$72,"&lt;&gt;"&amp;"",$D$5:$D$72,"&lt;&gt;"&amp;"NL",$D$5:$D$72,"&lt;&gt;"&amp;"HORS LIGUE",W$5:W$72,"&lt;"&amp;W92)+1),Paramètres!$B$3:$C$56,2,FALSE)*Paramètres!$K$12))</f>
        <v>0</v>
      </c>
      <c r="Y92" s="46"/>
      <c r="Z92" s="2">
        <f>IF(Y$2="Bike &amp; Run",IF(ISNA(VLOOKUP(Y92,Paramètres!$B$3:$C$56,2,FALSE)),0,VLOOKUP(Y92,Paramètres!$B$3:$C$56,2,FALSE)*Paramètres!$K$13),IF(OR(Y92="",OR($D92="",$D92="NL",$D92="HORS LIGUE")),0,VLOOKUP(IF(OR(Y92="",OR($D92="",$D92="NL",$D92="HORS LIGUE")),"",COUNTIFS($D$5:$D$72,"&lt;&gt;"&amp;"",$D$5:$D$72,"&lt;&gt;"&amp;"NL",$D$5:$D$72,"&lt;&gt;"&amp;"HORS LIGUE",Y$5:Y$72,"&lt;"&amp;Y92)+1),Paramètres!$B$3:$C$56,2,FALSE)*Paramètres!$K$13))</f>
        <v>0</v>
      </c>
      <c r="AA92" s="46"/>
      <c r="AB92" s="2">
        <f>IF(AA$2="Bike &amp; Run",IF(ISNA(VLOOKUP(AA92,Paramètres!$B$3:$C$56,2,FALSE)),0,VLOOKUP(AA92,Paramètres!$B$3:$C$56,2,FALSE)*Paramètres!$K$14),IF(OR(AA92="",OR($D92="",$D92="NL",$D92="HORS LIGUE")),0,VLOOKUP(IF(OR(AA92="",OR($D92="",$D92="NL",$D92="HORS LIGUE")),"",COUNTIFS($D$5:$D$72,"&lt;&gt;"&amp;"",$D$5:$D$72,"&lt;&gt;"&amp;"NL",$D$5:$D$72,"&lt;&gt;"&amp;"HORS LIGUE",AA$5:AA$72,"&lt;"&amp;AA92)+1),Paramètres!$B$3:$C$56,2,FALSE)*Paramètres!$K$14))</f>
        <v>0</v>
      </c>
      <c r="AC92" s="46"/>
      <c r="AD92" s="2">
        <f>IF(AC$2="Bike &amp; Run",IF(ISNA(VLOOKUP(AC92,Paramètres!$B$3:$C$56,2,FALSE)),0,VLOOKUP(AC92,Paramètres!$B$3:$C$56,2,FALSE)*Paramètres!$K$15),IF(OR(AC92="",OR($D92="",$D92="NL",$D92="HORS LIGUE")),0,VLOOKUP(IF(OR(AC92="",OR($D92="",$D92="NL",$D92="HORS LIGUE")),"",COUNTIFS($D$5:$D$72,"&lt;&gt;"&amp;"",$D$5:$D$72,"&lt;&gt;"&amp;"NL",$D$5:$D$72,"&lt;&gt;"&amp;"HORS LIGUE",AC$5:AC$72,"&lt;"&amp;AC92)+1),Paramètres!$B$3:$C$56,2,FALSE)*Paramètres!$K$15))</f>
        <v>0</v>
      </c>
      <c r="AE92" s="46"/>
      <c r="AF92" s="2">
        <f>IF(AE$2="Bike &amp; Run",IF(ISNA(VLOOKUP(AE92,Paramètres!$B$3:$C$56,2,FALSE)),0,VLOOKUP(AE92,Paramètres!$B$3:$C$56,2,FALSE)*Paramètres!$K$16),IF(OR(AE92="",OR($D92="",$D92="NL",$D92="HORS LIGUE")),0,VLOOKUP(IF(OR(AE92="",OR($D92="",$D92="NL",$D92="HORS LIGUE")),"",COUNTIFS($D$5:$D$72,"&lt;&gt;"&amp;"",$D$5:$D$72,"&lt;&gt;"&amp;"NL",$D$5:$D$72,"&lt;&gt;"&amp;"HORS LIGUE",AE$5:AE$72,"&lt;"&amp;AE92)+1),Paramètres!$B$3:$C$56,2,FALSE)*Paramètres!$K$16))</f>
        <v>0</v>
      </c>
      <c r="AG92" s="46"/>
      <c r="AH92" s="2">
        <f>IF(AG$2="Bike &amp; Run",IF(ISNA(VLOOKUP(AG92,Paramètres!$B$3:$C$56,2,FALSE)),0,VLOOKUP(AG92,Paramètres!$B$3:$C$56,2,FALSE)*Paramètres!$K$17),IF(OR(AG92="",OR($D92="",$D92="NL",$D92="HORS LIGUE")),0,VLOOKUP(IF(OR(AG92="",OR($D92="",$D92="NL",$D92="HORS LIGUE")),"",COUNTIFS($D$5:$D$72,"&lt;&gt;"&amp;"",$D$5:$D$72,"&lt;&gt;"&amp;"NL",$D$5:$D$72,"&lt;&gt;"&amp;"HORS LIGUE",AG$5:AG$72,"&lt;"&amp;AG92)+1),Paramètres!$B$3:$C$56,2,FALSE)*Paramètres!$K$17))</f>
        <v>0</v>
      </c>
      <c r="AI92" s="40">
        <f t="shared" si="106"/>
        <v>0</v>
      </c>
      <c r="AJ92" s="3" t="str">
        <f t="shared" si="107"/>
        <v/>
      </c>
      <c r="AK92" s="5">
        <f t="shared" si="108"/>
        <v>0</v>
      </c>
      <c r="AL92" s="41" t="e">
        <f t="shared" si="109"/>
        <v>#REF!</v>
      </c>
      <c r="AM92" s="33" t="e">
        <f t="shared" si="110"/>
        <v>#REF!</v>
      </c>
    </row>
    <row r="93" spans="1:39" ht="16.5">
      <c r="A93" s="14"/>
      <c r="B93" s="61" t="str">
        <f>IF(ISNA(VLOOKUP(A93,'Licenciés Jeunes 2023'!A:C,3,0)),"",VLOOKUP(A93,'Licenciés Jeunes 2023'!A:C,3,0))</f>
        <v/>
      </c>
      <c r="C93" s="32" t="str">
        <f>IF(ISNA(VLOOKUP(A93,'Licenciés Jeunes 2023'!A:C,2,0)),"",VLOOKUP(A93,'Licenciés Jeunes 2023'!A:C,2,0))</f>
        <v/>
      </c>
      <c r="D93" s="32" t="str">
        <f>IF(ISNA(VLOOKUP(A93,'Licenciés Jeunes 2023'!A:F,6,0)),"",VLOOKUP(A93,'Licenciés Jeunes 2023'!A:F,6,0))</f>
        <v/>
      </c>
      <c r="E93" s="6"/>
      <c r="F93" s="2">
        <f>IF(E$2="Bike &amp; Run",IF(ISNA(VLOOKUP(E93,Paramètres!$B$3:$C$56,2,FALSE)),0,VLOOKUP(E93,Paramètres!$B$3:$C$56,2,FALSE)*Paramètres!$K$3),IF(OR(E93="",OR($D93="",$D93="NL",$D93="HORS LIGUE")),0,VLOOKUP(IF(OR(E93="",OR($D93="",$D93="NL",$D93="HORS LIGUE")),"",COUNTIFS($D$5:$D$72,"&lt;&gt;"&amp;"",$D$5:$D$72,"&lt;&gt;"&amp;"NL",$D$5:$D$72,"&lt;&gt;"&amp;"HORS LIGUE",E$5:E$72,"&lt;"&amp;E93)+1),Paramètres!$B$3:$C$56,2,FALSE)*Paramètres!$K$3))</f>
        <v>0</v>
      </c>
      <c r="G93" s="4"/>
      <c r="H93" s="2">
        <f>IF(G$2="Bike &amp; Run",IF(ISNA(VLOOKUP(G93,Paramètres!$B$3:$C$56,2,FALSE)),0,VLOOKUP(G93,Paramètres!$B$3:$C$56,2,FALSE)*Paramètres!$K$4),IF(OR(G93="",OR($D93="",$D93="NL",$D93="HORS LIGUE")),0,VLOOKUP(IF(OR(G93="",OR($D93="",$D93="NL",$D93="HORS LIGUE")),"",COUNTIFS($D$5:$D$72,"&lt;&gt;"&amp;"",$D$5:$D$72,"&lt;&gt;"&amp;"NL",$D$5:$D$72,"&lt;&gt;"&amp;"HORS LIGUE",G$5:G$72,"&lt;"&amp;G93)+1),Paramètres!$B$3:$C$56,2,FALSE)*Paramètres!$K$4))</f>
        <v>0</v>
      </c>
      <c r="I93" s="36"/>
      <c r="J93" s="2">
        <f>IF(I$2="Bike &amp; Run",IF(ISNA(VLOOKUP(I93,Paramètres!$B$3:$C$56,2,FALSE)),0,VLOOKUP(I93,Paramètres!$B$3:$C$56,2,FALSE)*Paramètres!$K$5),IF(OR(I93="",OR($D93="",$D93="NL",$D93="HORS LIGUE")),0,VLOOKUP(IF(OR(I93="",OR($D93="",$D93="NL",$D93="HORS LIGUE")),"",COUNTIFS($D$5:$D$72,"&lt;&gt;"&amp;"",$D$5:$D$72,"&lt;&gt;"&amp;"NL",$D$5:$D$72,"&lt;&gt;"&amp;"HORS LIGUE",I$5:I$72,"&lt;"&amp;I93)+1),Paramètres!$B$3:$C$56,2,FALSE)*Paramètres!$K$5))</f>
        <v>0</v>
      </c>
      <c r="K93" s="4"/>
      <c r="L93" s="2">
        <f>IF(K$2="Bike &amp; Run",IF(ISNA(VLOOKUP(K93,Paramètres!$B$3:$C$56,2,FALSE)),0,VLOOKUP(K93,Paramètres!$B$3:$C$56,2,FALSE)*Paramètres!$K$6),IF(OR(K93="",OR($D93="",$D93="NL",$D93="HORS LIGUE")),0,VLOOKUP(IF(OR(K93="",OR($D93="",$D93="NL",$D93="HORS LIGUE")),"",COUNTIFS($D$5:$D$72,"&lt;&gt;"&amp;"",$D$5:$D$72,"&lt;&gt;"&amp;"NL",$D$5:$D$72,"&lt;&gt;"&amp;"HORS LIGUE",K$5:K$72,"&lt;"&amp;K93)+1),Paramètres!$B$3:$C$56,2,FALSE)*Paramètres!$K$6))</f>
        <v>0</v>
      </c>
      <c r="M93" s="4"/>
      <c r="N93" s="2">
        <f>IF(M$2="Bike &amp; Run",IF(ISNA(VLOOKUP(M93,Paramètres!$B$3:$C$56,2,FALSE)),0,VLOOKUP(M93,Paramètres!$B$3:$C$56,2,FALSE)*Paramètres!$K$7),IF(OR(M93="",OR($D93="",$D93="NL",$D93="HORS LIGUE")),0,VLOOKUP(IF(OR(M93="",OR($D93="",$D93="NL",$D93="HORS LIGUE")),"",COUNTIFS($D$5:$D$72,"&lt;&gt;"&amp;"",$D$5:$D$72,"&lt;&gt;"&amp;"NL",$D$5:$D$72,"&lt;&gt;"&amp;"HORS LIGUE",M$5:M$72,"&lt;"&amp;M93)+1),Paramètres!$B$3:$C$56,2,FALSE)*Paramètres!$K$7))</f>
        <v>0</v>
      </c>
      <c r="O93" s="46"/>
      <c r="P93" s="2">
        <f>IF(O$2="Bike &amp; Run",IF(ISNA(VLOOKUP(O93,Paramètres!$B$3:$C$56,2,FALSE)),0,VLOOKUP(O93,Paramètres!$B$3:$C$56,2,FALSE)*Paramètres!$K$8),IF(OR(O93="",OR($D93="",$D93="NL",$D93="HORS LIGUE")),0,VLOOKUP(IF(OR(O93="",OR($D93="",$D93="NL",$D93="HORS LIGUE")),"",COUNTIFS($D$5:$D$72,"&lt;&gt;"&amp;"",$D$5:$D$72,"&lt;&gt;"&amp;"NL",$D$5:$D$72,"&lt;&gt;"&amp;"HORS LIGUE",O$5:O$72,"&lt;"&amp;O93)+1),Paramètres!$B$3:$C$56,2,FALSE)*Paramètres!$K$8))</f>
        <v>0</v>
      </c>
      <c r="Q93" s="46"/>
      <c r="R93" s="2">
        <f>IF(Q$2="Bike &amp; Run",IF(ISNA(VLOOKUP(Q93,Paramètres!$B$3:$C$56,2,FALSE)),0,VLOOKUP(Q93,Paramètres!$B$3:$C$56,2,FALSE)*Paramètres!$K$9),IF(OR(Q93="",OR($D93="",$D93="NL",$D93="HORS LIGUE")),0,VLOOKUP(IF(OR(Q93="",OR($D93="",$D93="NL",$D93="HORS LIGUE")),"",COUNTIFS($D$5:$D$72,"&lt;&gt;"&amp;"",$D$5:$D$72,"&lt;&gt;"&amp;"NL",$D$5:$D$72,"&lt;&gt;"&amp;"HORS LIGUE",Q$5:Q$72,"&lt;"&amp;Q93)+1),Paramètres!$B$3:$C$56,2,FALSE)*Paramètres!$K$9))</f>
        <v>0</v>
      </c>
      <c r="S93" s="46"/>
      <c r="T93" s="2">
        <f>IF(S$2="Bike &amp; Run",IF(ISNA(VLOOKUP(S93,Paramètres!$B$3:$C$56,2,FALSE)),0,VLOOKUP(S93,Paramètres!$B$3:$C$56,2,FALSE)*Paramètres!$K$10),IF(OR(S93="",OR($D93="",$D93="NL",$D93="HORS LIGUE")),0,VLOOKUP(IF(OR(S93="",OR($D93="",$D93="NL",$D93="HORS LIGUE")),"",COUNTIFS($D$5:$D$72,"&lt;&gt;"&amp;"",$D$5:$D$72,"&lt;&gt;"&amp;"NL",$D$5:$D$72,"&lt;&gt;"&amp;"HORS LIGUE",S$5:S$72,"&lt;"&amp;S93)+1),Paramètres!$B$3:$C$56,2,FALSE)*Paramètres!$K$10))</f>
        <v>0</v>
      </c>
      <c r="U93" s="46"/>
      <c r="V93" s="2">
        <f>IF(U$2="Bike &amp; Run",IF(ISNA(VLOOKUP(U93,Paramètres!$B$3:$C$56,2,FALSE)),0,VLOOKUP(U93,Paramètres!$B$3:$C$56,2,FALSE)*Paramètres!$K$11),IF(OR(U93="",OR($D93="",$D93="NL",$D93="HORS LIGUE")),0,VLOOKUP(IF(OR(U93="",OR($D93="",$D93="NL",$D93="HORS LIGUE")),"",COUNTIFS($D$5:$D$72,"&lt;&gt;"&amp;"",$D$5:$D$72,"&lt;&gt;"&amp;"NL",$D$5:$D$72,"&lt;&gt;"&amp;"HORS LIGUE",U$5:U$72,"&lt;"&amp;U93)+1),Paramètres!$B$3:$C$56,2,FALSE)*Paramètres!$K$11))</f>
        <v>0</v>
      </c>
      <c r="W93" s="46"/>
      <c r="X93" s="2">
        <f>IF(W$2="Bike &amp; Run",IF(ISNA(VLOOKUP(W93,Paramètres!$B$3:$C$56,2,FALSE)),0,VLOOKUP(W93,Paramètres!$B$3:$C$56,2,FALSE)*Paramètres!$K$12),IF(OR(W93="",OR($D93="",$D93="NL",$D93="HORS LIGUE")),0,VLOOKUP(IF(OR(W93="",OR($D93="",$D93="NL",$D93="HORS LIGUE")),"",COUNTIFS($D$5:$D$72,"&lt;&gt;"&amp;"",$D$5:$D$72,"&lt;&gt;"&amp;"NL",$D$5:$D$72,"&lt;&gt;"&amp;"HORS LIGUE",W$5:W$72,"&lt;"&amp;W93)+1),Paramètres!$B$3:$C$56,2,FALSE)*Paramètres!$K$12))</f>
        <v>0</v>
      </c>
      <c r="Y93" s="46"/>
      <c r="Z93" s="2">
        <f>IF(Y$2="Bike &amp; Run",IF(ISNA(VLOOKUP(Y93,Paramètres!$B$3:$C$56,2,FALSE)),0,VLOOKUP(Y93,Paramètres!$B$3:$C$56,2,FALSE)*Paramètres!$K$13),IF(OR(Y93="",OR($D93="",$D93="NL",$D93="HORS LIGUE")),0,VLOOKUP(IF(OR(Y93="",OR($D93="",$D93="NL",$D93="HORS LIGUE")),"",COUNTIFS($D$5:$D$72,"&lt;&gt;"&amp;"",$D$5:$D$72,"&lt;&gt;"&amp;"NL",$D$5:$D$72,"&lt;&gt;"&amp;"HORS LIGUE",Y$5:Y$72,"&lt;"&amp;Y93)+1),Paramètres!$B$3:$C$56,2,FALSE)*Paramètres!$K$13))</f>
        <v>0</v>
      </c>
      <c r="AA93" s="46"/>
      <c r="AB93" s="2">
        <f>IF(AA$2="Bike &amp; Run",IF(ISNA(VLOOKUP(AA93,Paramètres!$B$3:$C$56,2,FALSE)),0,VLOOKUP(AA93,Paramètres!$B$3:$C$56,2,FALSE)*Paramètres!$K$14),IF(OR(AA93="",OR($D93="",$D93="NL",$D93="HORS LIGUE")),0,VLOOKUP(IF(OR(AA93="",OR($D93="",$D93="NL",$D93="HORS LIGUE")),"",COUNTIFS($D$5:$D$72,"&lt;&gt;"&amp;"",$D$5:$D$72,"&lt;&gt;"&amp;"NL",$D$5:$D$72,"&lt;&gt;"&amp;"HORS LIGUE",AA$5:AA$72,"&lt;"&amp;AA93)+1),Paramètres!$B$3:$C$56,2,FALSE)*Paramètres!$K$14))</f>
        <v>0</v>
      </c>
      <c r="AC93" s="46"/>
      <c r="AD93" s="2">
        <f>IF(AC$2="Bike &amp; Run",IF(ISNA(VLOOKUP(AC93,Paramètres!$B$3:$C$56,2,FALSE)),0,VLOOKUP(AC93,Paramètres!$B$3:$C$56,2,FALSE)*Paramètres!$K$15),IF(OR(AC93="",OR($D93="",$D93="NL",$D93="HORS LIGUE")),0,VLOOKUP(IF(OR(AC93="",OR($D93="",$D93="NL",$D93="HORS LIGUE")),"",COUNTIFS($D$5:$D$72,"&lt;&gt;"&amp;"",$D$5:$D$72,"&lt;&gt;"&amp;"NL",$D$5:$D$72,"&lt;&gt;"&amp;"HORS LIGUE",AC$5:AC$72,"&lt;"&amp;AC93)+1),Paramètres!$B$3:$C$56,2,FALSE)*Paramètres!$K$15))</f>
        <v>0</v>
      </c>
      <c r="AE93" s="46"/>
      <c r="AF93" s="2">
        <f>IF(AE$2="Bike &amp; Run",IF(ISNA(VLOOKUP(AE93,Paramètres!$B$3:$C$56,2,FALSE)),0,VLOOKUP(AE93,Paramètres!$B$3:$C$56,2,FALSE)*Paramètres!$K$16),IF(OR(AE93="",OR($D93="",$D93="NL",$D93="HORS LIGUE")),0,VLOOKUP(IF(OR(AE93="",OR($D93="",$D93="NL",$D93="HORS LIGUE")),"",COUNTIFS($D$5:$D$72,"&lt;&gt;"&amp;"",$D$5:$D$72,"&lt;&gt;"&amp;"NL",$D$5:$D$72,"&lt;&gt;"&amp;"HORS LIGUE",AE$5:AE$72,"&lt;"&amp;AE93)+1),Paramètres!$B$3:$C$56,2,FALSE)*Paramètres!$K$16))</f>
        <v>0</v>
      </c>
      <c r="AG93" s="46"/>
      <c r="AH93" s="2">
        <f>IF(AG$2="Bike &amp; Run",IF(ISNA(VLOOKUP(AG93,Paramètres!$B$3:$C$56,2,FALSE)),0,VLOOKUP(AG93,Paramètres!$B$3:$C$56,2,FALSE)*Paramètres!$K$17),IF(OR(AG93="",OR($D93="",$D93="NL",$D93="HORS LIGUE")),0,VLOOKUP(IF(OR(AG93="",OR($D93="",$D93="NL",$D93="HORS LIGUE")),"",COUNTIFS($D$5:$D$72,"&lt;&gt;"&amp;"",$D$5:$D$72,"&lt;&gt;"&amp;"NL",$D$5:$D$72,"&lt;&gt;"&amp;"HORS LIGUE",AG$5:AG$72,"&lt;"&amp;AG93)+1),Paramètres!$B$3:$C$56,2,FALSE)*Paramètres!$K$17))</f>
        <v>0</v>
      </c>
      <c r="AI93" s="40">
        <f t="shared" si="106"/>
        <v>0</v>
      </c>
      <c r="AJ93" s="3" t="str">
        <f t="shared" si="107"/>
        <v/>
      </c>
      <c r="AK93" s="5">
        <f t="shared" si="108"/>
        <v>0</v>
      </c>
      <c r="AL93" s="41" t="e">
        <f t="shared" si="109"/>
        <v>#REF!</v>
      </c>
      <c r="AM93" s="33" t="e">
        <f t="shared" si="110"/>
        <v>#REF!</v>
      </c>
    </row>
    <row r="94" spans="1:39" ht="16.5">
      <c r="A94" s="14"/>
      <c r="B94" s="61" t="str">
        <f>IF(ISNA(VLOOKUP(A94,'Licenciés Jeunes 2023'!A:C,3,0)),"",VLOOKUP(A94,'Licenciés Jeunes 2023'!A:C,3,0))</f>
        <v/>
      </c>
      <c r="C94" s="32" t="str">
        <f>IF(ISNA(VLOOKUP(A94,'Licenciés Jeunes 2023'!A:C,2,0)),"",VLOOKUP(A94,'Licenciés Jeunes 2023'!A:C,2,0))</f>
        <v/>
      </c>
      <c r="D94" s="32" t="str">
        <f>IF(ISNA(VLOOKUP(A94,'Licenciés Jeunes 2023'!A:F,6,0)),"",VLOOKUP(A94,'Licenciés Jeunes 2023'!A:F,6,0))</f>
        <v/>
      </c>
      <c r="E94" s="6"/>
      <c r="F94" s="2">
        <f>IF(E$2="Bike &amp; Run",IF(ISNA(VLOOKUP(E94,Paramètres!$B$3:$C$56,2,FALSE)),0,VLOOKUP(E94,Paramètres!$B$3:$C$56,2,FALSE)*Paramètres!$K$3),IF(OR(E94="",OR($D94="",$D94="NL",$D94="HORS LIGUE")),0,VLOOKUP(IF(OR(E94="",OR($D94="",$D94="NL",$D94="HORS LIGUE")),"",COUNTIFS($D$5:$D$72,"&lt;&gt;"&amp;"",$D$5:$D$72,"&lt;&gt;"&amp;"NL",$D$5:$D$72,"&lt;&gt;"&amp;"HORS LIGUE",E$5:E$72,"&lt;"&amp;E94)+1),Paramètres!$B$3:$C$56,2,FALSE)*Paramètres!$K$3))</f>
        <v>0</v>
      </c>
      <c r="G94" s="4"/>
      <c r="H94" s="2">
        <f>IF(G$2="Bike &amp; Run",IF(ISNA(VLOOKUP(G94,Paramètres!$B$3:$C$56,2,FALSE)),0,VLOOKUP(G94,Paramètres!$B$3:$C$56,2,FALSE)*Paramètres!$K$4),IF(OR(G94="",OR($D94="",$D94="NL",$D94="HORS LIGUE")),0,VLOOKUP(IF(OR(G94="",OR($D94="",$D94="NL",$D94="HORS LIGUE")),"",COUNTIFS($D$5:$D$72,"&lt;&gt;"&amp;"",$D$5:$D$72,"&lt;&gt;"&amp;"NL",$D$5:$D$72,"&lt;&gt;"&amp;"HORS LIGUE",G$5:G$72,"&lt;"&amp;G94)+1),Paramètres!$B$3:$C$56,2,FALSE)*Paramètres!$K$4))</f>
        <v>0</v>
      </c>
      <c r="I94" s="36"/>
      <c r="J94" s="2">
        <f>IF(I$2="Bike &amp; Run",IF(ISNA(VLOOKUP(I94,Paramètres!$B$3:$C$56,2,FALSE)),0,VLOOKUP(I94,Paramètres!$B$3:$C$56,2,FALSE)*Paramètres!$K$5),IF(OR(I94="",OR($D94="",$D94="NL",$D94="HORS LIGUE")),0,VLOOKUP(IF(OR(I94="",OR($D94="",$D94="NL",$D94="HORS LIGUE")),"",COUNTIFS($D$5:$D$72,"&lt;&gt;"&amp;"",$D$5:$D$72,"&lt;&gt;"&amp;"NL",$D$5:$D$72,"&lt;&gt;"&amp;"HORS LIGUE",I$5:I$72,"&lt;"&amp;I94)+1),Paramètres!$B$3:$C$56,2,FALSE)*Paramètres!$K$5))</f>
        <v>0</v>
      </c>
      <c r="K94" s="4"/>
      <c r="L94" s="2">
        <f>IF(K$2="Bike &amp; Run",IF(ISNA(VLOOKUP(K94,Paramètres!$B$3:$C$56,2,FALSE)),0,VLOOKUP(K94,Paramètres!$B$3:$C$56,2,FALSE)*Paramètres!$K$6),IF(OR(K94="",OR($D94="",$D94="NL",$D94="HORS LIGUE")),0,VLOOKUP(IF(OR(K94="",OR($D94="",$D94="NL",$D94="HORS LIGUE")),"",COUNTIFS($D$5:$D$72,"&lt;&gt;"&amp;"",$D$5:$D$72,"&lt;&gt;"&amp;"NL",$D$5:$D$72,"&lt;&gt;"&amp;"HORS LIGUE",K$5:K$72,"&lt;"&amp;K94)+1),Paramètres!$B$3:$C$56,2,FALSE)*Paramètres!$K$6))</f>
        <v>0</v>
      </c>
      <c r="M94" s="4"/>
      <c r="N94" s="2">
        <f>IF(M$2="Bike &amp; Run",IF(ISNA(VLOOKUP(M94,Paramètres!$B$3:$C$56,2,FALSE)),0,VLOOKUP(M94,Paramètres!$B$3:$C$56,2,FALSE)*Paramètres!$K$7),IF(OR(M94="",OR($D94="",$D94="NL",$D94="HORS LIGUE")),0,VLOOKUP(IF(OR(M94="",OR($D94="",$D94="NL",$D94="HORS LIGUE")),"",COUNTIFS($D$5:$D$72,"&lt;&gt;"&amp;"",$D$5:$D$72,"&lt;&gt;"&amp;"NL",$D$5:$D$72,"&lt;&gt;"&amp;"HORS LIGUE",M$5:M$72,"&lt;"&amp;M94)+1),Paramètres!$B$3:$C$56,2,FALSE)*Paramètres!$K$7))</f>
        <v>0</v>
      </c>
      <c r="O94" s="46"/>
      <c r="P94" s="2">
        <f>IF(O$2="Bike &amp; Run",IF(ISNA(VLOOKUP(O94,Paramètres!$B$3:$C$56,2,FALSE)),0,VLOOKUP(O94,Paramètres!$B$3:$C$56,2,FALSE)*Paramètres!$K$8),IF(OR(O94="",OR($D94="",$D94="NL",$D94="HORS LIGUE")),0,VLOOKUP(IF(OR(O94="",OR($D94="",$D94="NL",$D94="HORS LIGUE")),"",COUNTIFS($D$5:$D$72,"&lt;&gt;"&amp;"",$D$5:$D$72,"&lt;&gt;"&amp;"NL",$D$5:$D$72,"&lt;&gt;"&amp;"HORS LIGUE",O$5:O$72,"&lt;"&amp;O94)+1),Paramètres!$B$3:$C$56,2,FALSE)*Paramètres!$K$8))</f>
        <v>0</v>
      </c>
      <c r="Q94" s="46"/>
      <c r="R94" s="2">
        <f>IF(Q$2="Bike &amp; Run",IF(ISNA(VLOOKUP(Q94,Paramètres!$B$3:$C$56,2,FALSE)),0,VLOOKUP(Q94,Paramètres!$B$3:$C$56,2,FALSE)*Paramètres!$K$9),IF(OR(Q94="",OR($D94="",$D94="NL",$D94="HORS LIGUE")),0,VLOOKUP(IF(OR(Q94="",OR($D94="",$D94="NL",$D94="HORS LIGUE")),"",COUNTIFS($D$5:$D$72,"&lt;&gt;"&amp;"",$D$5:$D$72,"&lt;&gt;"&amp;"NL",$D$5:$D$72,"&lt;&gt;"&amp;"HORS LIGUE",Q$5:Q$72,"&lt;"&amp;Q94)+1),Paramètres!$B$3:$C$56,2,FALSE)*Paramètres!$K$9))</f>
        <v>0</v>
      </c>
      <c r="S94" s="46"/>
      <c r="T94" s="2">
        <f>IF(S$2="Bike &amp; Run",IF(ISNA(VLOOKUP(S94,Paramètres!$B$3:$C$56,2,FALSE)),0,VLOOKUP(S94,Paramètres!$B$3:$C$56,2,FALSE)*Paramètres!$K$10),IF(OR(S94="",OR($D94="",$D94="NL",$D94="HORS LIGUE")),0,VLOOKUP(IF(OR(S94="",OR($D94="",$D94="NL",$D94="HORS LIGUE")),"",COUNTIFS($D$5:$D$72,"&lt;&gt;"&amp;"",$D$5:$D$72,"&lt;&gt;"&amp;"NL",$D$5:$D$72,"&lt;&gt;"&amp;"HORS LIGUE",S$5:S$72,"&lt;"&amp;S94)+1),Paramètres!$B$3:$C$56,2,FALSE)*Paramètres!$K$10))</f>
        <v>0</v>
      </c>
      <c r="U94" s="46"/>
      <c r="V94" s="2">
        <f>IF(U$2="Bike &amp; Run",IF(ISNA(VLOOKUP(U94,Paramètres!$B$3:$C$56,2,FALSE)),0,VLOOKUP(U94,Paramètres!$B$3:$C$56,2,FALSE)*Paramètres!$K$11),IF(OR(U94="",OR($D94="",$D94="NL",$D94="HORS LIGUE")),0,VLOOKUP(IF(OR(U94="",OR($D94="",$D94="NL",$D94="HORS LIGUE")),"",COUNTIFS($D$5:$D$72,"&lt;&gt;"&amp;"",$D$5:$D$72,"&lt;&gt;"&amp;"NL",$D$5:$D$72,"&lt;&gt;"&amp;"HORS LIGUE",U$5:U$72,"&lt;"&amp;U94)+1),Paramètres!$B$3:$C$56,2,FALSE)*Paramètres!$K$11))</f>
        <v>0</v>
      </c>
      <c r="W94" s="46"/>
      <c r="X94" s="2">
        <f>IF(W$2="Bike &amp; Run",IF(ISNA(VLOOKUP(W94,Paramètres!$B$3:$C$56,2,FALSE)),0,VLOOKUP(W94,Paramètres!$B$3:$C$56,2,FALSE)*Paramètres!$K$12),IF(OR(W94="",OR($D94="",$D94="NL",$D94="HORS LIGUE")),0,VLOOKUP(IF(OR(W94="",OR($D94="",$D94="NL",$D94="HORS LIGUE")),"",COUNTIFS($D$5:$D$72,"&lt;&gt;"&amp;"",$D$5:$D$72,"&lt;&gt;"&amp;"NL",$D$5:$D$72,"&lt;&gt;"&amp;"HORS LIGUE",W$5:W$72,"&lt;"&amp;W94)+1),Paramètres!$B$3:$C$56,2,FALSE)*Paramètres!$K$12))</f>
        <v>0</v>
      </c>
      <c r="Y94" s="46"/>
      <c r="Z94" s="2">
        <f>IF(Y$2="Bike &amp; Run",IF(ISNA(VLOOKUP(Y94,Paramètres!$B$3:$C$56,2,FALSE)),0,VLOOKUP(Y94,Paramètres!$B$3:$C$56,2,FALSE)*Paramètres!$K$13),IF(OR(Y94="",OR($D94="",$D94="NL",$D94="HORS LIGUE")),0,VLOOKUP(IF(OR(Y94="",OR($D94="",$D94="NL",$D94="HORS LIGUE")),"",COUNTIFS($D$5:$D$72,"&lt;&gt;"&amp;"",$D$5:$D$72,"&lt;&gt;"&amp;"NL",$D$5:$D$72,"&lt;&gt;"&amp;"HORS LIGUE",Y$5:Y$72,"&lt;"&amp;Y94)+1),Paramètres!$B$3:$C$56,2,FALSE)*Paramètres!$K$13))</f>
        <v>0</v>
      </c>
      <c r="AA94" s="46"/>
      <c r="AB94" s="2">
        <f>IF(AA$2="Bike &amp; Run",IF(ISNA(VLOOKUP(AA94,Paramètres!$B$3:$C$56,2,FALSE)),0,VLOOKUP(AA94,Paramètres!$B$3:$C$56,2,FALSE)*Paramètres!$K$14),IF(OR(AA94="",OR($D94="",$D94="NL",$D94="HORS LIGUE")),0,VLOOKUP(IF(OR(AA94="",OR($D94="",$D94="NL",$D94="HORS LIGUE")),"",COUNTIFS($D$5:$D$72,"&lt;&gt;"&amp;"",$D$5:$D$72,"&lt;&gt;"&amp;"NL",$D$5:$D$72,"&lt;&gt;"&amp;"HORS LIGUE",AA$5:AA$72,"&lt;"&amp;AA94)+1),Paramètres!$B$3:$C$56,2,FALSE)*Paramètres!$K$14))</f>
        <v>0</v>
      </c>
      <c r="AC94" s="46"/>
      <c r="AD94" s="2">
        <f>IF(AC$2="Bike &amp; Run",IF(ISNA(VLOOKUP(AC94,Paramètres!$B$3:$C$56,2,FALSE)),0,VLOOKUP(AC94,Paramètres!$B$3:$C$56,2,FALSE)*Paramètres!$K$15),IF(OR(AC94="",OR($D94="",$D94="NL",$D94="HORS LIGUE")),0,VLOOKUP(IF(OR(AC94="",OR($D94="",$D94="NL",$D94="HORS LIGUE")),"",COUNTIFS($D$5:$D$72,"&lt;&gt;"&amp;"",$D$5:$D$72,"&lt;&gt;"&amp;"NL",$D$5:$D$72,"&lt;&gt;"&amp;"HORS LIGUE",AC$5:AC$72,"&lt;"&amp;AC94)+1),Paramètres!$B$3:$C$56,2,FALSE)*Paramètres!$K$15))</f>
        <v>0</v>
      </c>
      <c r="AE94" s="46"/>
      <c r="AF94" s="2">
        <f>IF(AE$2="Bike &amp; Run",IF(ISNA(VLOOKUP(AE94,Paramètres!$B$3:$C$56,2,FALSE)),0,VLOOKUP(AE94,Paramètres!$B$3:$C$56,2,FALSE)*Paramètres!$K$16),IF(OR(AE94="",OR($D94="",$D94="NL",$D94="HORS LIGUE")),0,VLOOKUP(IF(OR(AE94="",OR($D94="",$D94="NL",$D94="HORS LIGUE")),"",COUNTIFS($D$5:$D$72,"&lt;&gt;"&amp;"",$D$5:$D$72,"&lt;&gt;"&amp;"NL",$D$5:$D$72,"&lt;&gt;"&amp;"HORS LIGUE",AE$5:AE$72,"&lt;"&amp;AE94)+1),Paramètres!$B$3:$C$56,2,FALSE)*Paramètres!$K$16))</f>
        <v>0</v>
      </c>
      <c r="AG94" s="46"/>
      <c r="AH94" s="2">
        <f>IF(AG$2="Bike &amp; Run",IF(ISNA(VLOOKUP(AG94,Paramètres!$B$3:$C$56,2,FALSE)),0,VLOOKUP(AG94,Paramètres!$B$3:$C$56,2,FALSE)*Paramètres!$K$17),IF(OR(AG94="",OR($D94="",$D94="NL",$D94="HORS LIGUE")),0,VLOOKUP(IF(OR(AG94="",OR($D94="",$D94="NL",$D94="HORS LIGUE")),"",COUNTIFS($D$5:$D$72,"&lt;&gt;"&amp;"",$D$5:$D$72,"&lt;&gt;"&amp;"NL",$D$5:$D$72,"&lt;&gt;"&amp;"HORS LIGUE",AG$5:AG$72,"&lt;"&amp;AG94)+1),Paramètres!$B$3:$C$56,2,FALSE)*Paramètres!$K$17))</f>
        <v>0</v>
      </c>
      <c r="AI94" s="40">
        <f t="shared" si="106"/>
        <v>0</v>
      </c>
      <c r="AJ94" s="3" t="str">
        <f t="shared" si="107"/>
        <v/>
      </c>
      <c r="AK94" s="5">
        <f t="shared" si="108"/>
        <v>0</v>
      </c>
      <c r="AL94" s="41" t="e">
        <f t="shared" si="109"/>
        <v>#REF!</v>
      </c>
      <c r="AM94" s="33" t="e">
        <f t="shared" si="110"/>
        <v>#REF!</v>
      </c>
    </row>
    <row r="95" spans="1:39" ht="16.5">
      <c r="A95" s="14"/>
      <c r="B95" s="61" t="str">
        <f>IF(ISNA(VLOOKUP(A95,'Licenciés Jeunes 2023'!A:C,3,0)),"",VLOOKUP(A95,'Licenciés Jeunes 2023'!A:C,3,0))</f>
        <v/>
      </c>
      <c r="C95" s="32" t="str">
        <f>IF(ISNA(VLOOKUP(A95,'Licenciés Jeunes 2023'!A:C,2,0)),"",VLOOKUP(A95,'Licenciés Jeunes 2023'!A:C,2,0))</f>
        <v/>
      </c>
      <c r="D95" s="32" t="str">
        <f>IF(ISNA(VLOOKUP(A95,'Licenciés Jeunes 2023'!A:F,6,0)),"",VLOOKUP(A95,'Licenciés Jeunes 2023'!A:F,6,0))</f>
        <v/>
      </c>
      <c r="E95" s="6"/>
      <c r="F95" s="2">
        <f>IF(E$2="Bike &amp; Run",IF(ISNA(VLOOKUP(E95,Paramètres!$B$3:$C$56,2,FALSE)),0,VLOOKUP(E95,Paramètres!$B$3:$C$56,2,FALSE)*Paramètres!$K$3),IF(OR(E95="",OR($D95="",$D95="NL",$D95="HORS LIGUE")),0,VLOOKUP(IF(OR(E95="",OR($D95="",$D95="NL",$D95="HORS LIGUE")),"",COUNTIFS($D$5:$D$72,"&lt;&gt;"&amp;"",$D$5:$D$72,"&lt;&gt;"&amp;"NL",$D$5:$D$72,"&lt;&gt;"&amp;"HORS LIGUE",E$5:E$72,"&lt;"&amp;E95)+1),Paramètres!$B$3:$C$56,2,FALSE)*Paramètres!$K$3))</f>
        <v>0</v>
      </c>
      <c r="G95" s="4"/>
      <c r="H95" s="2">
        <f>IF(G$2="Bike &amp; Run",IF(ISNA(VLOOKUP(G95,Paramètres!$B$3:$C$56,2,FALSE)),0,VLOOKUP(G95,Paramètres!$B$3:$C$56,2,FALSE)*Paramètres!$K$4),IF(OR(G95="",OR($D95="",$D95="NL",$D95="HORS LIGUE")),0,VLOOKUP(IF(OR(G95="",OR($D95="",$D95="NL",$D95="HORS LIGUE")),"",COUNTIFS($D$5:$D$72,"&lt;&gt;"&amp;"",$D$5:$D$72,"&lt;&gt;"&amp;"NL",$D$5:$D$72,"&lt;&gt;"&amp;"HORS LIGUE",G$5:G$72,"&lt;"&amp;G95)+1),Paramètres!$B$3:$C$56,2,FALSE)*Paramètres!$K$4))</f>
        <v>0</v>
      </c>
      <c r="I95" s="36"/>
      <c r="J95" s="2">
        <f>IF(I$2="Bike &amp; Run",IF(ISNA(VLOOKUP(I95,Paramètres!$B$3:$C$56,2,FALSE)),0,VLOOKUP(I95,Paramètres!$B$3:$C$56,2,FALSE)*Paramètres!$K$5),IF(OR(I95="",OR($D95="",$D95="NL",$D95="HORS LIGUE")),0,VLOOKUP(IF(OR(I95="",OR($D95="",$D95="NL",$D95="HORS LIGUE")),"",COUNTIFS($D$5:$D$72,"&lt;&gt;"&amp;"",$D$5:$D$72,"&lt;&gt;"&amp;"NL",$D$5:$D$72,"&lt;&gt;"&amp;"HORS LIGUE",I$5:I$72,"&lt;"&amp;I95)+1),Paramètres!$B$3:$C$56,2,FALSE)*Paramètres!$K$5))</f>
        <v>0</v>
      </c>
      <c r="K95" s="4"/>
      <c r="L95" s="2">
        <f>IF(K$2="Bike &amp; Run",IF(ISNA(VLOOKUP(K95,Paramètres!$B$3:$C$56,2,FALSE)),0,VLOOKUP(K95,Paramètres!$B$3:$C$56,2,FALSE)*Paramètres!$K$6),IF(OR(K95="",OR($D95="",$D95="NL",$D95="HORS LIGUE")),0,VLOOKUP(IF(OR(K95="",OR($D95="",$D95="NL",$D95="HORS LIGUE")),"",COUNTIFS($D$5:$D$72,"&lt;&gt;"&amp;"",$D$5:$D$72,"&lt;&gt;"&amp;"NL",$D$5:$D$72,"&lt;&gt;"&amp;"HORS LIGUE",K$5:K$72,"&lt;"&amp;K95)+1),Paramètres!$B$3:$C$56,2,FALSE)*Paramètres!$K$6))</f>
        <v>0</v>
      </c>
      <c r="M95" s="4"/>
      <c r="N95" s="2">
        <f>IF(M$2="Bike &amp; Run",IF(ISNA(VLOOKUP(M95,Paramètres!$B$3:$C$56,2,FALSE)),0,VLOOKUP(M95,Paramètres!$B$3:$C$56,2,FALSE)*Paramètres!$K$7),IF(OR(M95="",OR($D95="",$D95="NL",$D95="HORS LIGUE")),0,VLOOKUP(IF(OR(M95="",OR($D95="",$D95="NL",$D95="HORS LIGUE")),"",COUNTIFS($D$5:$D$72,"&lt;&gt;"&amp;"",$D$5:$D$72,"&lt;&gt;"&amp;"NL",$D$5:$D$72,"&lt;&gt;"&amp;"HORS LIGUE",M$5:M$72,"&lt;"&amp;M95)+1),Paramètres!$B$3:$C$56,2,FALSE)*Paramètres!$K$7))</f>
        <v>0</v>
      </c>
      <c r="O95" s="46"/>
      <c r="P95" s="2">
        <f>IF(O$2="Bike &amp; Run",IF(ISNA(VLOOKUP(O95,Paramètres!$B$3:$C$56,2,FALSE)),0,VLOOKUP(O95,Paramètres!$B$3:$C$56,2,FALSE)*Paramètres!$K$8),IF(OR(O95="",OR($D95="",$D95="NL",$D95="HORS LIGUE")),0,VLOOKUP(IF(OR(O95="",OR($D95="",$D95="NL",$D95="HORS LIGUE")),"",COUNTIFS($D$5:$D$72,"&lt;&gt;"&amp;"",$D$5:$D$72,"&lt;&gt;"&amp;"NL",$D$5:$D$72,"&lt;&gt;"&amp;"HORS LIGUE",O$5:O$72,"&lt;"&amp;O95)+1),Paramètres!$B$3:$C$56,2,FALSE)*Paramètres!$K$8))</f>
        <v>0</v>
      </c>
      <c r="Q95" s="46"/>
      <c r="R95" s="2">
        <f>IF(Q$2="Bike &amp; Run",IF(ISNA(VLOOKUP(Q95,Paramètres!$B$3:$C$56,2,FALSE)),0,VLOOKUP(Q95,Paramètres!$B$3:$C$56,2,FALSE)*Paramètres!$K$9),IF(OR(Q95="",OR($D95="",$D95="NL",$D95="HORS LIGUE")),0,VLOOKUP(IF(OR(Q95="",OR($D95="",$D95="NL",$D95="HORS LIGUE")),"",COUNTIFS($D$5:$D$72,"&lt;&gt;"&amp;"",$D$5:$D$72,"&lt;&gt;"&amp;"NL",$D$5:$D$72,"&lt;&gt;"&amp;"HORS LIGUE",Q$5:Q$72,"&lt;"&amp;Q95)+1),Paramètres!$B$3:$C$56,2,FALSE)*Paramètres!$K$9))</f>
        <v>0</v>
      </c>
      <c r="S95" s="46"/>
      <c r="T95" s="2">
        <f>IF(S$2="Bike &amp; Run",IF(ISNA(VLOOKUP(S95,Paramètres!$B$3:$C$56,2,FALSE)),0,VLOOKUP(S95,Paramètres!$B$3:$C$56,2,FALSE)*Paramètres!$K$10),IF(OR(S95="",OR($D95="",$D95="NL",$D95="HORS LIGUE")),0,VLOOKUP(IF(OR(S95="",OR($D95="",$D95="NL",$D95="HORS LIGUE")),"",COUNTIFS($D$5:$D$72,"&lt;&gt;"&amp;"",$D$5:$D$72,"&lt;&gt;"&amp;"NL",$D$5:$D$72,"&lt;&gt;"&amp;"HORS LIGUE",S$5:S$72,"&lt;"&amp;S95)+1),Paramètres!$B$3:$C$56,2,FALSE)*Paramètres!$K$10))</f>
        <v>0</v>
      </c>
      <c r="U95" s="46"/>
      <c r="V95" s="2">
        <f>IF(U$2="Bike &amp; Run",IF(ISNA(VLOOKUP(U95,Paramètres!$B$3:$C$56,2,FALSE)),0,VLOOKUP(U95,Paramètres!$B$3:$C$56,2,FALSE)*Paramètres!$K$11),IF(OR(U95="",OR($D95="",$D95="NL",$D95="HORS LIGUE")),0,VLOOKUP(IF(OR(U95="",OR($D95="",$D95="NL",$D95="HORS LIGUE")),"",COUNTIFS($D$5:$D$72,"&lt;&gt;"&amp;"",$D$5:$D$72,"&lt;&gt;"&amp;"NL",$D$5:$D$72,"&lt;&gt;"&amp;"HORS LIGUE",U$5:U$72,"&lt;"&amp;U95)+1),Paramètres!$B$3:$C$56,2,FALSE)*Paramètres!$K$11))</f>
        <v>0</v>
      </c>
      <c r="W95" s="46"/>
      <c r="X95" s="2">
        <f>IF(W$2="Bike &amp; Run",IF(ISNA(VLOOKUP(W95,Paramètres!$B$3:$C$56,2,FALSE)),0,VLOOKUP(W95,Paramètres!$B$3:$C$56,2,FALSE)*Paramètres!$K$12),IF(OR(W95="",OR($D95="",$D95="NL",$D95="HORS LIGUE")),0,VLOOKUP(IF(OR(W95="",OR($D95="",$D95="NL",$D95="HORS LIGUE")),"",COUNTIFS($D$5:$D$72,"&lt;&gt;"&amp;"",$D$5:$D$72,"&lt;&gt;"&amp;"NL",$D$5:$D$72,"&lt;&gt;"&amp;"HORS LIGUE",W$5:W$72,"&lt;"&amp;W95)+1),Paramètres!$B$3:$C$56,2,FALSE)*Paramètres!$K$12))</f>
        <v>0</v>
      </c>
      <c r="Y95" s="46"/>
      <c r="Z95" s="2">
        <f>IF(Y$2="Bike &amp; Run",IF(ISNA(VLOOKUP(Y95,Paramètres!$B$3:$C$56,2,FALSE)),0,VLOOKUP(Y95,Paramètres!$B$3:$C$56,2,FALSE)*Paramètres!$K$13),IF(OR(Y95="",OR($D95="",$D95="NL",$D95="HORS LIGUE")),0,VLOOKUP(IF(OR(Y95="",OR($D95="",$D95="NL",$D95="HORS LIGUE")),"",COUNTIFS($D$5:$D$72,"&lt;&gt;"&amp;"",$D$5:$D$72,"&lt;&gt;"&amp;"NL",$D$5:$D$72,"&lt;&gt;"&amp;"HORS LIGUE",Y$5:Y$72,"&lt;"&amp;Y95)+1),Paramètres!$B$3:$C$56,2,FALSE)*Paramètres!$K$13))</f>
        <v>0</v>
      </c>
      <c r="AA95" s="46"/>
      <c r="AB95" s="2">
        <f>IF(AA$2="Bike &amp; Run",IF(ISNA(VLOOKUP(AA95,Paramètres!$B$3:$C$56,2,FALSE)),0,VLOOKUP(AA95,Paramètres!$B$3:$C$56,2,FALSE)*Paramètres!$K$14),IF(OR(AA95="",OR($D95="",$D95="NL",$D95="HORS LIGUE")),0,VLOOKUP(IF(OR(AA95="",OR($D95="",$D95="NL",$D95="HORS LIGUE")),"",COUNTIFS($D$5:$D$72,"&lt;&gt;"&amp;"",$D$5:$D$72,"&lt;&gt;"&amp;"NL",$D$5:$D$72,"&lt;&gt;"&amp;"HORS LIGUE",AA$5:AA$72,"&lt;"&amp;AA95)+1),Paramètres!$B$3:$C$56,2,FALSE)*Paramètres!$K$14))</f>
        <v>0</v>
      </c>
      <c r="AC95" s="46"/>
      <c r="AD95" s="2">
        <f>IF(AC$2="Bike &amp; Run",IF(ISNA(VLOOKUP(AC95,Paramètres!$B$3:$C$56,2,FALSE)),0,VLOOKUP(AC95,Paramètres!$B$3:$C$56,2,FALSE)*Paramètres!$K$15),IF(OR(AC95="",OR($D95="",$D95="NL",$D95="HORS LIGUE")),0,VLOOKUP(IF(OR(AC95="",OR($D95="",$D95="NL",$D95="HORS LIGUE")),"",COUNTIFS($D$5:$D$72,"&lt;&gt;"&amp;"",$D$5:$D$72,"&lt;&gt;"&amp;"NL",$D$5:$D$72,"&lt;&gt;"&amp;"HORS LIGUE",AC$5:AC$72,"&lt;"&amp;AC95)+1),Paramètres!$B$3:$C$56,2,FALSE)*Paramètres!$K$15))</f>
        <v>0</v>
      </c>
      <c r="AE95" s="46"/>
      <c r="AF95" s="2">
        <f>IF(AE$2="Bike &amp; Run",IF(ISNA(VLOOKUP(AE95,Paramètres!$B$3:$C$56,2,FALSE)),0,VLOOKUP(AE95,Paramètres!$B$3:$C$56,2,FALSE)*Paramètres!$K$16),IF(OR(AE95="",OR($D95="",$D95="NL",$D95="HORS LIGUE")),0,VLOOKUP(IF(OR(AE95="",OR($D95="",$D95="NL",$D95="HORS LIGUE")),"",COUNTIFS($D$5:$D$72,"&lt;&gt;"&amp;"",$D$5:$D$72,"&lt;&gt;"&amp;"NL",$D$5:$D$72,"&lt;&gt;"&amp;"HORS LIGUE",AE$5:AE$72,"&lt;"&amp;AE95)+1),Paramètres!$B$3:$C$56,2,FALSE)*Paramètres!$K$16))</f>
        <v>0</v>
      </c>
      <c r="AG95" s="46"/>
      <c r="AH95" s="2">
        <f>IF(AG$2="Bike &amp; Run",IF(ISNA(VLOOKUP(AG95,Paramètres!$B$3:$C$56,2,FALSE)),0,VLOOKUP(AG95,Paramètres!$B$3:$C$56,2,FALSE)*Paramètres!$K$17),IF(OR(AG95="",OR($D95="",$D95="NL",$D95="HORS LIGUE")),0,VLOOKUP(IF(OR(AG95="",OR($D95="",$D95="NL",$D95="HORS LIGUE")),"",COUNTIFS($D$5:$D$72,"&lt;&gt;"&amp;"",$D$5:$D$72,"&lt;&gt;"&amp;"NL",$D$5:$D$72,"&lt;&gt;"&amp;"HORS LIGUE",AG$5:AG$72,"&lt;"&amp;AG95)+1),Paramètres!$B$3:$C$56,2,FALSE)*Paramètres!$K$17))</f>
        <v>0</v>
      </c>
      <c r="AI95" s="40">
        <f t="shared" si="106"/>
        <v>0</v>
      </c>
      <c r="AJ95" s="3" t="str">
        <f t="shared" si="107"/>
        <v/>
      </c>
      <c r="AK95" s="5">
        <f t="shared" si="108"/>
        <v>0</v>
      </c>
      <c r="AL95" s="41" t="e">
        <f t="shared" si="109"/>
        <v>#REF!</v>
      </c>
      <c r="AM95" s="33" t="e">
        <f t="shared" si="110"/>
        <v>#REF!</v>
      </c>
    </row>
    <row r="96" spans="1:39" ht="16.5">
      <c r="A96" s="14"/>
      <c r="B96" s="61" t="str">
        <f>IF(ISNA(VLOOKUP(A96,'Licenciés Jeunes 2023'!A:C,3,0)),"",VLOOKUP(A96,'Licenciés Jeunes 2023'!A:C,3,0))</f>
        <v/>
      </c>
      <c r="C96" s="32" t="str">
        <f>IF(ISNA(VLOOKUP(A96,'Licenciés Jeunes 2023'!A:C,2,0)),"",VLOOKUP(A96,'Licenciés Jeunes 2023'!A:C,2,0))</f>
        <v/>
      </c>
      <c r="D96" s="32" t="str">
        <f>IF(ISNA(VLOOKUP(A96,'Licenciés Jeunes 2023'!A:F,6,0)),"",VLOOKUP(A96,'Licenciés Jeunes 2023'!A:F,6,0))</f>
        <v/>
      </c>
      <c r="E96" s="6"/>
      <c r="F96" s="2">
        <f>IF(E$2="Bike &amp; Run",IF(ISNA(VLOOKUP(E96,Paramètres!$B$3:$C$56,2,FALSE)),0,VLOOKUP(E96,Paramètres!$B$3:$C$56,2,FALSE)*Paramètres!$K$3),IF(OR(E96="",OR($D96="",$D96="NL",$D96="HORS LIGUE")),0,VLOOKUP(IF(OR(E96="",OR($D96="",$D96="NL",$D96="HORS LIGUE")),"",COUNTIFS($D$5:$D$72,"&lt;&gt;"&amp;"",$D$5:$D$72,"&lt;&gt;"&amp;"NL",$D$5:$D$72,"&lt;&gt;"&amp;"HORS LIGUE",E$5:E$72,"&lt;"&amp;E96)+1),Paramètres!$B$3:$C$56,2,FALSE)*Paramètres!$K$3))</f>
        <v>0</v>
      </c>
      <c r="G96" s="4"/>
      <c r="H96" s="2">
        <f>IF(G$2="Bike &amp; Run",IF(ISNA(VLOOKUP(G96,Paramètres!$B$3:$C$56,2,FALSE)),0,VLOOKUP(G96,Paramètres!$B$3:$C$56,2,FALSE)*Paramètres!$K$4),IF(OR(G96="",OR($D96="",$D96="NL",$D96="HORS LIGUE")),0,VLOOKUP(IF(OR(G96="",OR($D96="",$D96="NL",$D96="HORS LIGUE")),"",COUNTIFS($D$5:$D$72,"&lt;&gt;"&amp;"",$D$5:$D$72,"&lt;&gt;"&amp;"NL",$D$5:$D$72,"&lt;&gt;"&amp;"HORS LIGUE",G$5:G$72,"&lt;"&amp;G96)+1),Paramètres!$B$3:$C$56,2,FALSE)*Paramètres!$K$4))</f>
        <v>0</v>
      </c>
      <c r="I96" s="36"/>
      <c r="J96" s="2">
        <f>IF(I$2="Bike &amp; Run",IF(ISNA(VLOOKUP(I96,Paramètres!$B$3:$C$56,2,FALSE)),0,VLOOKUP(I96,Paramètres!$B$3:$C$56,2,FALSE)*Paramètres!$K$5),IF(OR(I96="",OR($D96="",$D96="NL",$D96="HORS LIGUE")),0,VLOOKUP(IF(OR(I96="",OR($D96="",$D96="NL",$D96="HORS LIGUE")),"",COUNTIFS($D$5:$D$72,"&lt;&gt;"&amp;"",$D$5:$D$72,"&lt;&gt;"&amp;"NL",$D$5:$D$72,"&lt;&gt;"&amp;"HORS LIGUE",I$5:I$72,"&lt;"&amp;I96)+1),Paramètres!$B$3:$C$56,2,FALSE)*Paramètres!$K$5))</f>
        <v>0</v>
      </c>
      <c r="K96" s="4"/>
      <c r="L96" s="2">
        <f>IF(K$2="Bike &amp; Run",IF(ISNA(VLOOKUP(K96,Paramètres!$B$3:$C$56,2,FALSE)),0,VLOOKUP(K96,Paramètres!$B$3:$C$56,2,FALSE)*Paramètres!$K$6),IF(OR(K96="",OR($D96="",$D96="NL",$D96="HORS LIGUE")),0,VLOOKUP(IF(OR(K96="",OR($D96="",$D96="NL",$D96="HORS LIGUE")),"",COUNTIFS($D$5:$D$72,"&lt;&gt;"&amp;"",$D$5:$D$72,"&lt;&gt;"&amp;"NL",$D$5:$D$72,"&lt;&gt;"&amp;"HORS LIGUE",K$5:K$72,"&lt;"&amp;K96)+1),Paramètres!$B$3:$C$56,2,FALSE)*Paramètres!$K$6))</f>
        <v>0</v>
      </c>
      <c r="M96" s="4"/>
      <c r="N96" s="2">
        <f>IF(M$2="Bike &amp; Run",IF(ISNA(VLOOKUP(M96,Paramètres!$B$3:$C$56,2,FALSE)),0,VLOOKUP(M96,Paramètres!$B$3:$C$56,2,FALSE)*Paramètres!$K$7),IF(OR(M96="",OR($D96="",$D96="NL",$D96="HORS LIGUE")),0,VLOOKUP(IF(OR(M96="",OR($D96="",$D96="NL",$D96="HORS LIGUE")),"",COUNTIFS($D$5:$D$72,"&lt;&gt;"&amp;"",$D$5:$D$72,"&lt;&gt;"&amp;"NL",$D$5:$D$72,"&lt;&gt;"&amp;"HORS LIGUE",M$5:M$72,"&lt;"&amp;M96)+1),Paramètres!$B$3:$C$56,2,FALSE)*Paramètres!$K$7))</f>
        <v>0</v>
      </c>
      <c r="O96" s="46"/>
      <c r="P96" s="2">
        <f>IF(O$2="Bike &amp; Run",IF(ISNA(VLOOKUP(O96,Paramètres!$B$3:$C$56,2,FALSE)),0,VLOOKUP(O96,Paramètres!$B$3:$C$56,2,FALSE)*Paramètres!$K$8),IF(OR(O96="",OR($D96="",$D96="NL",$D96="HORS LIGUE")),0,VLOOKUP(IF(OR(O96="",OR($D96="",$D96="NL",$D96="HORS LIGUE")),"",COUNTIFS($D$5:$D$72,"&lt;&gt;"&amp;"",$D$5:$D$72,"&lt;&gt;"&amp;"NL",$D$5:$D$72,"&lt;&gt;"&amp;"HORS LIGUE",O$5:O$72,"&lt;"&amp;O96)+1),Paramètres!$B$3:$C$56,2,FALSE)*Paramètres!$K$8))</f>
        <v>0</v>
      </c>
      <c r="Q96" s="46"/>
      <c r="R96" s="2">
        <f>IF(Q$2="Bike &amp; Run",IF(ISNA(VLOOKUP(Q96,Paramètres!$B$3:$C$56,2,FALSE)),0,VLOOKUP(Q96,Paramètres!$B$3:$C$56,2,FALSE)*Paramètres!$K$9),IF(OR(Q96="",OR($D96="",$D96="NL",$D96="HORS LIGUE")),0,VLOOKUP(IF(OR(Q96="",OR($D96="",$D96="NL",$D96="HORS LIGUE")),"",COUNTIFS($D$5:$D$72,"&lt;&gt;"&amp;"",$D$5:$D$72,"&lt;&gt;"&amp;"NL",$D$5:$D$72,"&lt;&gt;"&amp;"HORS LIGUE",Q$5:Q$72,"&lt;"&amp;Q96)+1),Paramètres!$B$3:$C$56,2,FALSE)*Paramètres!$K$9))</f>
        <v>0</v>
      </c>
      <c r="S96" s="46"/>
      <c r="T96" s="2">
        <f>IF(S$2="Bike &amp; Run",IF(ISNA(VLOOKUP(S96,Paramètres!$B$3:$C$56,2,FALSE)),0,VLOOKUP(S96,Paramètres!$B$3:$C$56,2,FALSE)*Paramètres!$K$10),IF(OR(S96="",OR($D96="",$D96="NL",$D96="HORS LIGUE")),0,VLOOKUP(IF(OR(S96="",OR($D96="",$D96="NL",$D96="HORS LIGUE")),"",COUNTIFS($D$5:$D$72,"&lt;&gt;"&amp;"",$D$5:$D$72,"&lt;&gt;"&amp;"NL",$D$5:$D$72,"&lt;&gt;"&amp;"HORS LIGUE",S$5:S$72,"&lt;"&amp;S96)+1),Paramètres!$B$3:$C$56,2,FALSE)*Paramètres!$K$10))</f>
        <v>0</v>
      </c>
      <c r="U96" s="46"/>
      <c r="V96" s="2">
        <f>IF(U$2="Bike &amp; Run",IF(ISNA(VLOOKUP(U96,Paramètres!$B$3:$C$56,2,FALSE)),0,VLOOKUP(U96,Paramètres!$B$3:$C$56,2,FALSE)*Paramètres!$K$11),IF(OR(U96="",OR($D96="",$D96="NL",$D96="HORS LIGUE")),0,VLOOKUP(IF(OR(U96="",OR($D96="",$D96="NL",$D96="HORS LIGUE")),"",COUNTIFS($D$5:$D$72,"&lt;&gt;"&amp;"",$D$5:$D$72,"&lt;&gt;"&amp;"NL",$D$5:$D$72,"&lt;&gt;"&amp;"HORS LIGUE",U$5:U$72,"&lt;"&amp;U96)+1),Paramètres!$B$3:$C$56,2,FALSE)*Paramètres!$K$11))</f>
        <v>0</v>
      </c>
      <c r="W96" s="46"/>
      <c r="X96" s="2">
        <f>IF(W$2="Bike &amp; Run",IF(ISNA(VLOOKUP(W96,Paramètres!$B$3:$C$56,2,FALSE)),0,VLOOKUP(W96,Paramètres!$B$3:$C$56,2,FALSE)*Paramètres!$K$12),IF(OR(W96="",OR($D96="",$D96="NL",$D96="HORS LIGUE")),0,VLOOKUP(IF(OR(W96="",OR($D96="",$D96="NL",$D96="HORS LIGUE")),"",COUNTIFS($D$5:$D$72,"&lt;&gt;"&amp;"",$D$5:$D$72,"&lt;&gt;"&amp;"NL",$D$5:$D$72,"&lt;&gt;"&amp;"HORS LIGUE",W$5:W$72,"&lt;"&amp;W96)+1),Paramètres!$B$3:$C$56,2,FALSE)*Paramètres!$K$12))</f>
        <v>0</v>
      </c>
      <c r="Y96" s="46"/>
      <c r="Z96" s="2">
        <f>IF(Y$2="Bike &amp; Run",IF(ISNA(VLOOKUP(Y96,Paramètres!$B$3:$C$56,2,FALSE)),0,VLOOKUP(Y96,Paramètres!$B$3:$C$56,2,FALSE)*Paramètres!$K$13),IF(OR(Y96="",OR($D96="",$D96="NL",$D96="HORS LIGUE")),0,VLOOKUP(IF(OR(Y96="",OR($D96="",$D96="NL",$D96="HORS LIGUE")),"",COUNTIFS($D$5:$D$72,"&lt;&gt;"&amp;"",$D$5:$D$72,"&lt;&gt;"&amp;"NL",$D$5:$D$72,"&lt;&gt;"&amp;"HORS LIGUE",Y$5:Y$72,"&lt;"&amp;Y96)+1),Paramètres!$B$3:$C$56,2,FALSE)*Paramètres!$K$13))</f>
        <v>0</v>
      </c>
      <c r="AA96" s="46"/>
      <c r="AB96" s="2">
        <f>IF(AA$2="Bike &amp; Run",IF(ISNA(VLOOKUP(AA96,Paramètres!$B$3:$C$56,2,FALSE)),0,VLOOKUP(AA96,Paramètres!$B$3:$C$56,2,FALSE)*Paramètres!$K$14),IF(OR(AA96="",OR($D96="",$D96="NL",$D96="HORS LIGUE")),0,VLOOKUP(IF(OR(AA96="",OR($D96="",$D96="NL",$D96="HORS LIGUE")),"",COUNTIFS($D$5:$D$72,"&lt;&gt;"&amp;"",$D$5:$D$72,"&lt;&gt;"&amp;"NL",$D$5:$D$72,"&lt;&gt;"&amp;"HORS LIGUE",AA$5:AA$72,"&lt;"&amp;AA96)+1),Paramètres!$B$3:$C$56,2,FALSE)*Paramètres!$K$14))</f>
        <v>0</v>
      </c>
      <c r="AC96" s="46"/>
      <c r="AD96" s="2">
        <f>IF(AC$2="Bike &amp; Run",IF(ISNA(VLOOKUP(AC96,Paramètres!$B$3:$C$56,2,FALSE)),0,VLOOKUP(AC96,Paramètres!$B$3:$C$56,2,FALSE)*Paramètres!$K$15),IF(OR(AC96="",OR($D96="",$D96="NL",$D96="HORS LIGUE")),0,VLOOKUP(IF(OR(AC96="",OR($D96="",$D96="NL",$D96="HORS LIGUE")),"",COUNTIFS($D$5:$D$72,"&lt;&gt;"&amp;"",$D$5:$D$72,"&lt;&gt;"&amp;"NL",$D$5:$D$72,"&lt;&gt;"&amp;"HORS LIGUE",AC$5:AC$72,"&lt;"&amp;AC96)+1),Paramètres!$B$3:$C$56,2,FALSE)*Paramètres!$K$15))</f>
        <v>0</v>
      </c>
      <c r="AE96" s="46"/>
      <c r="AF96" s="2">
        <f>IF(AE$2="Bike &amp; Run",IF(ISNA(VLOOKUP(AE96,Paramètres!$B$3:$C$56,2,FALSE)),0,VLOOKUP(AE96,Paramètres!$B$3:$C$56,2,FALSE)*Paramètres!$K$16),IF(OR(AE96="",OR($D96="",$D96="NL",$D96="HORS LIGUE")),0,VLOOKUP(IF(OR(AE96="",OR($D96="",$D96="NL",$D96="HORS LIGUE")),"",COUNTIFS($D$5:$D$72,"&lt;&gt;"&amp;"",$D$5:$D$72,"&lt;&gt;"&amp;"NL",$D$5:$D$72,"&lt;&gt;"&amp;"HORS LIGUE",AE$5:AE$72,"&lt;"&amp;AE96)+1),Paramètres!$B$3:$C$56,2,FALSE)*Paramètres!$K$16))</f>
        <v>0</v>
      </c>
      <c r="AG96" s="46"/>
      <c r="AH96" s="2">
        <f>IF(AG$2="Bike &amp; Run",IF(ISNA(VLOOKUP(AG96,Paramètres!$B$3:$C$56,2,FALSE)),0,VLOOKUP(AG96,Paramètres!$B$3:$C$56,2,FALSE)*Paramètres!$K$17),IF(OR(AG96="",OR($D96="",$D96="NL",$D96="HORS LIGUE")),0,VLOOKUP(IF(OR(AG96="",OR($D96="",$D96="NL",$D96="HORS LIGUE")),"",COUNTIFS($D$5:$D$72,"&lt;&gt;"&amp;"",$D$5:$D$72,"&lt;&gt;"&amp;"NL",$D$5:$D$72,"&lt;&gt;"&amp;"HORS LIGUE",AG$5:AG$72,"&lt;"&amp;AG96)+1),Paramètres!$B$3:$C$56,2,FALSE)*Paramètres!$K$17))</f>
        <v>0</v>
      </c>
      <c r="AI96" s="40">
        <f t="shared" si="106"/>
        <v>0</v>
      </c>
      <c r="AJ96" s="3" t="str">
        <f t="shared" si="107"/>
        <v/>
      </c>
      <c r="AK96" s="5">
        <f t="shared" si="108"/>
        <v>0</v>
      </c>
      <c r="AL96" s="41" t="e">
        <f t="shared" si="109"/>
        <v>#REF!</v>
      </c>
      <c r="AM96" s="33" t="e">
        <f t="shared" si="110"/>
        <v>#REF!</v>
      </c>
    </row>
    <row r="97" spans="1:39" ht="16.5">
      <c r="A97" s="14"/>
      <c r="B97" s="61" t="str">
        <f>IF(ISNA(VLOOKUP(A97,'Licenciés Jeunes 2023'!A:C,3,0)),"",VLOOKUP(A97,'Licenciés Jeunes 2023'!A:C,3,0))</f>
        <v/>
      </c>
      <c r="C97" s="32" t="str">
        <f>IF(ISNA(VLOOKUP(A97,'Licenciés Jeunes 2023'!A:C,2,0)),"",VLOOKUP(A97,'Licenciés Jeunes 2023'!A:C,2,0))</f>
        <v/>
      </c>
      <c r="D97" s="32" t="str">
        <f>IF(ISNA(VLOOKUP(A97,'Licenciés Jeunes 2023'!A:F,6,0)),"",VLOOKUP(A97,'Licenciés Jeunes 2023'!A:F,6,0))</f>
        <v/>
      </c>
      <c r="E97" s="6"/>
      <c r="F97" s="2">
        <f>IF(E$2="Bike &amp; Run",IF(ISNA(VLOOKUP(E97,Paramètres!$B$3:$C$56,2,FALSE)),0,VLOOKUP(E97,Paramètres!$B$3:$C$56,2,FALSE)*Paramètres!$K$3),IF(OR(E97="",OR($D97="",$D97="NL",$D97="HORS LIGUE")),0,VLOOKUP(IF(OR(E97="",OR($D97="",$D97="NL",$D97="HORS LIGUE")),"",COUNTIFS($D$5:$D$72,"&lt;&gt;"&amp;"",$D$5:$D$72,"&lt;&gt;"&amp;"NL",$D$5:$D$72,"&lt;&gt;"&amp;"HORS LIGUE",E$5:E$72,"&lt;"&amp;E97)+1),Paramètres!$B$3:$C$56,2,FALSE)*Paramètres!$K$3))</f>
        <v>0</v>
      </c>
      <c r="G97" s="4"/>
      <c r="H97" s="2">
        <f>IF(G$2="Bike &amp; Run",IF(ISNA(VLOOKUP(G97,Paramètres!$B$3:$C$56,2,FALSE)),0,VLOOKUP(G97,Paramètres!$B$3:$C$56,2,FALSE)*Paramètres!$K$4),IF(OR(G97="",OR($D97="",$D97="NL",$D97="HORS LIGUE")),0,VLOOKUP(IF(OR(G97="",OR($D97="",$D97="NL",$D97="HORS LIGUE")),"",COUNTIFS($D$5:$D$72,"&lt;&gt;"&amp;"",$D$5:$D$72,"&lt;&gt;"&amp;"NL",$D$5:$D$72,"&lt;&gt;"&amp;"HORS LIGUE",G$5:G$72,"&lt;"&amp;G97)+1),Paramètres!$B$3:$C$56,2,FALSE)*Paramètres!$K$4))</f>
        <v>0</v>
      </c>
      <c r="I97" s="36"/>
      <c r="J97" s="2">
        <f>IF(I$2="Bike &amp; Run",IF(ISNA(VLOOKUP(I97,Paramètres!$B$3:$C$56,2,FALSE)),0,VLOOKUP(I97,Paramètres!$B$3:$C$56,2,FALSE)*Paramètres!$K$5),IF(OR(I97="",OR($D97="",$D97="NL",$D97="HORS LIGUE")),0,VLOOKUP(IF(OR(I97="",OR($D97="",$D97="NL",$D97="HORS LIGUE")),"",COUNTIFS($D$5:$D$72,"&lt;&gt;"&amp;"",$D$5:$D$72,"&lt;&gt;"&amp;"NL",$D$5:$D$72,"&lt;&gt;"&amp;"HORS LIGUE",I$5:I$72,"&lt;"&amp;I97)+1),Paramètres!$B$3:$C$56,2,FALSE)*Paramètres!$K$5))</f>
        <v>0</v>
      </c>
      <c r="K97" s="4"/>
      <c r="L97" s="2">
        <f>IF(K$2="Bike &amp; Run",IF(ISNA(VLOOKUP(K97,Paramètres!$B$3:$C$56,2,FALSE)),0,VLOOKUP(K97,Paramètres!$B$3:$C$56,2,FALSE)*Paramètres!$K$6),IF(OR(K97="",OR($D97="",$D97="NL",$D97="HORS LIGUE")),0,VLOOKUP(IF(OR(K97="",OR($D97="",$D97="NL",$D97="HORS LIGUE")),"",COUNTIFS($D$5:$D$72,"&lt;&gt;"&amp;"",$D$5:$D$72,"&lt;&gt;"&amp;"NL",$D$5:$D$72,"&lt;&gt;"&amp;"HORS LIGUE",K$5:K$72,"&lt;"&amp;K97)+1),Paramètres!$B$3:$C$56,2,FALSE)*Paramètres!$K$6))</f>
        <v>0</v>
      </c>
      <c r="M97" s="4"/>
      <c r="N97" s="2">
        <f>IF(M$2="Bike &amp; Run",IF(ISNA(VLOOKUP(M97,Paramètres!$B$3:$C$56,2,FALSE)),0,VLOOKUP(M97,Paramètres!$B$3:$C$56,2,FALSE)*Paramètres!$K$7),IF(OR(M97="",OR($D97="",$D97="NL",$D97="HORS LIGUE")),0,VLOOKUP(IF(OR(M97="",OR($D97="",$D97="NL",$D97="HORS LIGUE")),"",COUNTIFS($D$5:$D$72,"&lt;&gt;"&amp;"",$D$5:$D$72,"&lt;&gt;"&amp;"NL",$D$5:$D$72,"&lt;&gt;"&amp;"HORS LIGUE",M$5:M$72,"&lt;"&amp;M97)+1),Paramètres!$B$3:$C$56,2,FALSE)*Paramètres!$K$7))</f>
        <v>0</v>
      </c>
      <c r="O97" s="46"/>
      <c r="P97" s="2">
        <f>IF(O$2="Bike &amp; Run",IF(ISNA(VLOOKUP(O97,Paramètres!$B$3:$C$56,2,FALSE)),0,VLOOKUP(O97,Paramètres!$B$3:$C$56,2,FALSE)*Paramètres!$K$8),IF(OR(O97="",OR($D97="",$D97="NL",$D97="HORS LIGUE")),0,VLOOKUP(IF(OR(O97="",OR($D97="",$D97="NL",$D97="HORS LIGUE")),"",COUNTIFS($D$5:$D$72,"&lt;&gt;"&amp;"",$D$5:$D$72,"&lt;&gt;"&amp;"NL",$D$5:$D$72,"&lt;&gt;"&amp;"HORS LIGUE",O$5:O$72,"&lt;"&amp;O97)+1),Paramètres!$B$3:$C$56,2,FALSE)*Paramètres!$K$8))</f>
        <v>0</v>
      </c>
      <c r="Q97" s="46"/>
      <c r="R97" s="2">
        <f>IF(Q$2="Bike &amp; Run",IF(ISNA(VLOOKUP(Q97,Paramètres!$B$3:$C$56,2,FALSE)),0,VLOOKUP(Q97,Paramètres!$B$3:$C$56,2,FALSE)*Paramètres!$K$9),IF(OR(Q97="",OR($D97="",$D97="NL",$D97="HORS LIGUE")),0,VLOOKUP(IF(OR(Q97="",OR($D97="",$D97="NL",$D97="HORS LIGUE")),"",COUNTIFS($D$5:$D$72,"&lt;&gt;"&amp;"",$D$5:$D$72,"&lt;&gt;"&amp;"NL",$D$5:$D$72,"&lt;&gt;"&amp;"HORS LIGUE",Q$5:Q$72,"&lt;"&amp;Q97)+1),Paramètres!$B$3:$C$56,2,FALSE)*Paramètres!$K$9))</f>
        <v>0</v>
      </c>
      <c r="S97" s="46"/>
      <c r="T97" s="2">
        <f>IF(S$2="Bike &amp; Run",IF(ISNA(VLOOKUP(S97,Paramètres!$B$3:$C$56,2,FALSE)),0,VLOOKUP(S97,Paramètres!$B$3:$C$56,2,FALSE)*Paramètres!$K$10),IF(OR(S97="",OR($D97="",$D97="NL",$D97="HORS LIGUE")),0,VLOOKUP(IF(OR(S97="",OR($D97="",$D97="NL",$D97="HORS LIGUE")),"",COUNTIFS($D$5:$D$72,"&lt;&gt;"&amp;"",$D$5:$D$72,"&lt;&gt;"&amp;"NL",$D$5:$D$72,"&lt;&gt;"&amp;"HORS LIGUE",S$5:S$72,"&lt;"&amp;S97)+1),Paramètres!$B$3:$C$56,2,FALSE)*Paramètres!$K$10))</f>
        <v>0</v>
      </c>
      <c r="U97" s="46"/>
      <c r="V97" s="2">
        <f>IF(U$2="Bike &amp; Run",IF(ISNA(VLOOKUP(U97,Paramètres!$B$3:$C$56,2,FALSE)),0,VLOOKUP(U97,Paramètres!$B$3:$C$56,2,FALSE)*Paramètres!$K$11),IF(OR(U97="",OR($D97="",$D97="NL",$D97="HORS LIGUE")),0,VLOOKUP(IF(OR(U97="",OR($D97="",$D97="NL",$D97="HORS LIGUE")),"",COUNTIFS($D$5:$D$72,"&lt;&gt;"&amp;"",$D$5:$D$72,"&lt;&gt;"&amp;"NL",$D$5:$D$72,"&lt;&gt;"&amp;"HORS LIGUE",U$5:U$72,"&lt;"&amp;U97)+1),Paramètres!$B$3:$C$56,2,FALSE)*Paramètres!$K$11))</f>
        <v>0</v>
      </c>
      <c r="W97" s="46"/>
      <c r="X97" s="2">
        <f>IF(W$2="Bike &amp; Run",IF(ISNA(VLOOKUP(W97,Paramètres!$B$3:$C$56,2,FALSE)),0,VLOOKUP(W97,Paramètres!$B$3:$C$56,2,FALSE)*Paramètres!$K$12),IF(OR(W97="",OR($D97="",$D97="NL",$D97="HORS LIGUE")),0,VLOOKUP(IF(OR(W97="",OR($D97="",$D97="NL",$D97="HORS LIGUE")),"",COUNTIFS($D$5:$D$72,"&lt;&gt;"&amp;"",$D$5:$D$72,"&lt;&gt;"&amp;"NL",$D$5:$D$72,"&lt;&gt;"&amp;"HORS LIGUE",W$5:W$72,"&lt;"&amp;W97)+1),Paramètres!$B$3:$C$56,2,FALSE)*Paramètres!$K$12))</f>
        <v>0</v>
      </c>
      <c r="Y97" s="46"/>
      <c r="Z97" s="2">
        <f>IF(Y$2="Bike &amp; Run",IF(ISNA(VLOOKUP(Y97,Paramètres!$B$3:$C$56,2,FALSE)),0,VLOOKUP(Y97,Paramètres!$B$3:$C$56,2,FALSE)*Paramètres!$K$13),IF(OR(Y97="",OR($D97="",$D97="NL",$D97="HORS LIGUE")),0,VLOOKUP(IF(OR(Y97="",OR($D97="",$D97="NL",$D97="HORS LIGUE")),"",COUNTIFS($D$5:$D$72,"&lt;&gt;"&amp;"",$D$5:$D$72,"&lt;&gt;"&amp;"NL",$D$5:$D$72,"&lt;&gt;"&amp;"HORS LIGUE",Y$5:Y$72,"&lt;"&amp;Y97)+1),Paramètres!$B$3:$C$56,2,FALSE)*Paramètres!$K$13))</f>
        <v>0</v>
      </c>
      <c r="AA97" s="46"/>
      <c r="AB97" s="2">
        <f>IF(AA$2="Bike &amp; Run",IF(ISNA(VLOOKUP(AA97,Paramètres!$B$3:$C$56,2,FALSE)),0,VLOOKUP(AA97,Paramètres!$B$3:$C$56,2,FALSE)*Paramètres!$K$14),IF(OR(AA97="",OR($D97="",$D97="NL",$D97="HORS LIGUE")),0,VLOOKUP(IF(OR(AA97="",OR($D97="",$D97="NL",$D97="HORS LIGUE")),"",COUNTIFS($D$5:$D$72,"&lt;&gt;"&amp;"",$D$5:$D$72,"&lt;&gt;"&amp;"NL",$D$5:$D$72,"&lt;&gt;"&amp;"HORS LIGUE",AA$5:AA$72,"&lt;"&amp;AA97)+1),Paramètres!$B$3:$C$56,2,FALSE)*Paramètres!$K$14))</f>
        <v>0</v>
      </c>
      <c r="AC97" s="46"/>
      <c r="AD97" s="2">
        <f>IF(AC$2="Bike &amp; Run",IF(ISNA(VLOOKUP(AC97,Paramètres!$B$3:$C$56,2,FALSE)),0,VLOOKUP(AC97,Paramètres!$B$3:$C$56,2,FALSE)*Paramètres!$K$15),IF(OR(AC97="",OR($D97="",$D97="NL",$D97="HORS LIGUE")),0,VLOOKUP(IF(OR(AC97="",OR($D97="",$D97="NL",$D97="HORS LIGUE")),"",COUNTIFS($D$5:$D$72,"&lt;&gt;"&amp;"",$D$5:$D$72,"&lt;&gt;"&amp;"NL",$D$5:$D$72,"&lt;&gt;"&amp;"HORS LIGUE",AC$5:AC$72,"&lt;"&amp;AC97)+1),Paramètres!$B$3:$C$56,2,FALSE)*Paramètres!$K$15))</f>
        <v>0</v>
      </c>
      <c r="AE97" s="46"/>
      <c r="AF97" s="2">
        <f>IF(AE$2="Bike &amp; Run",IF(ISNA(VLOOKUP(AE97,Paramètres!$B$3:$C$56,2,FALSE)),0,VLOOKUP(AE97,Paramètres!$B$3:$C$56,2,FALSE)*Paramètres!$K$16),IF(OR(AE97="",OR($D97="",$D97="NL",$D97="HORS LIGUE")),0,VLOOKUP(IF(OR(AE97="",OR($D97="",$D97="NL",$D97="HORS LIGUE")),"",COUNTIFS($D$5:$D$72,"&lt;&gt;"&amp;"",$D$5:$D$72,"&lt;&gt;"&amp;"NL",$D$5:$D$72,"&lt;&gt;"&amp;"HORS LIGUE",AE$5:AE$72,"&lt;"&amp;AE97)+1),Paramètres!$B$3:$C$56,2,FALSE)*Paramètres!$K$16))</f>
        <v>0</v>
      </c>
      <c r="AG97" s="46"/>
      <c r="AH97" s="2">
        <f>IF(AG$2="Bike &amp; Run",IF(ISNA(VLOOKUP(AG97,Paramètres!$B$3:$C$56,2,FALSE)),0,VLOOKUP(AG97,Paramètres!$B$3:$C$56,2,FALSE)*Paramètres!$K$17),IF(OR(AG97="",OR($D97="",$D97="NL",$D97="HORS LIGUE")),0,VLOOKUP(IF(OR(AG97="",OR($D97="",$D97="NL",$D97="HORS LIGUE")),"",COUNTIFS($D$5:$D$72,"&lt;&gt;"&amp;"",$D$5:$D$72,"&lt;&gt;"&amp;"NL",$D$5:$D$72,"&lt;&gt;"&amp;"HORS LIGUE",AG$5:AG$72,"&lt;"&amp;AG97)+1),Paramètres!$B$3:$C$56,2,FALSE)*Paramètres!$K$17))</f>
        <v>0</v>
      </c>
      <c r="AI97" s="40">
        <f t="shared" si="106"/>
        <v>0</v>
      </c>
      <c r="AJ97" s="3" t="str">
        <f t="shared" si="107"/>
        <v/>
      </c>
      <c r="AK97" s="5">
        <f t="shared" si="108"/>
        <v>0</v>
      </c>
      <c r="AL97" s="41" t="e">
        <f t="shared" si="109"/>
        <v>#REF!</v>
      </c>
      <c r="AM97" s="33" t="e">
        <f t="shared" si="110"/>
        <v>#REF!</v>
      </c>
    </row>
    <row r="98" spans="1:39" ht="16.5">
      <c r="A98" s="14"/>
      <c r="B98" s="61" t="str">
        <f>IF(ISNA(VLOOKUP(A98,'Licenciés Jeunes 2023'!A:C,3,0)),"",VLOOKUP(A98,'Licenciés Jeunes 2023'!A:C,3,0))</f>
        <v/>
      </c>
      <c r="C98" s="32" t="str">
        <f>IF(ISNA(VLOOKUP(A98,'Licenciés Jeunes 2023'!A:C,2,0)),"",VLOOKUP(A98,'Licenciés Jeunes 2023'!A:C,2,0))</f>
        <v/>
      </c>
      <c r="D98" s="32" t="str">
        <f>IF(ISNA(VLOOKUP(A98,'Licenciés Jeunes 2023'!A:F,6,0)),"",VLOOKUP(A98,'Licenciés Jeunes 2023'!A:F,6,0))</f>
        <v/>
      </c>
      <c r="E98" s="6"/>
      <c r="F98" s="2">
        <f>IF(E$2="Bike &amp; Run",IF(ISNA(VLOOKUP(E98,Paramètres!$B$3:$C$56,2,FALSE)),0,VLOOKUP(E98,Paramètres!$B$3:$C$56,2,FALSE)*Paramètres!$K$3),IF(OR(E98="",OR($D98="",$D98="NL",$D98="HORS LIGUE")),0,VLOOKUP(IF(OR(E98="",OR($D98="",$D98="NL",$D98="HORS LIGUE")),"",COUNTIFS($D$5:$D$72,"&lt;&gt;"&amp;"",$D$5:$D$72,"&lt;&gt;"&amp;"NL",$D$5:$D$72,"&lt;&gt;"&amp;"HORS LIGUE",E$5:E$72,"&lt;"&amp;E98)+1),Paramètres!$B$3:$C$56,2,FALSE)*Paramètres!$K$3))</f>
        <v>0</v>
      </c>
      <c r="G98" s="4"/>
      <c r="H98" s="2">
        <f>IF(G$2="Bike &amp; Run",IF(ISNA(VLOOKUP(G98,Paramètres!$B$3:$C$56,2,FALSE)),0,VLOOKUP(G98,Paramètres!$B$3:$C$56,2,FALSE)*Paramètres!$K$4),IF(OR(G98="",OR($D98="",$D98="NL",$D98="HORS LIGUE")),0,VLOOKUP(IF(OR(G98="",OR($D98="",$D98="NL",$D98="HORS LIGUE")),"",COUNTIFS($D$5:$D$72,"&lt;&gt;"&amp;"",$D$5:$D$72,"&lt;&gt;"&amp;"NL",$D$5:$D$72,"&lt;&gt;"&amp;"HORS LIGUE",G$5:G$72,"&lt;"&amp;G98)+1),Paramètres!$B$3:$C$56,2,FALSE)*Paramètres!$K$4))</f>
        <v>0</v>
      </c>
      <c r="I98" s="36"/>
      <c r="J98" s="2">
        <f>IF(I$2="Bike &amp; Run",IF(ISNA(VLOOKUP(I98,Paramètres!$B$3:$C$56,2,FALSE)),0,VLOOKUP(I98,Paramètres!$B$3:$C$56,2,FALSE)*Paramètres!$K$5),IF(OR(I98="",OR($D98="",$D98="NL",$D98="HORS LIGUE")),0,VLOOKUP(IF(OR(I98="",OR($D98="",$D98="NL",$D98="HORS LIGUE")),"",COUNTIFS($D$5:$D$72,"&lt;&gt;"&amp;"",$D$5:$D$72,"&lt;&gt;"&amp;"NL",$D$5:$D$72,"&lt;&gt;"&amp;"HORS LIGUE",I$5:I$72,"&lt;"&amp;I98)+1),Paramètres!$B$3:$C$56,2,FALSE)*Paramètres!$K$5))</f>
        <v>0</v>
      </c>
      <c r="K98" s="4"/>
      <c r="L98" s="2">
        <f>IF(K$2="Bike &amp; Run",IF(ISNA(VLOOKUP(K98,Paramètres!$B$3:$C$56,2,FALSE)),0,VLOOKUP(K98,Paramètres!$B$3:$C$56,2,FALSE)*Paramètres!$K$6),IF(OR(K98="",OR($D98="",$D98="NL",$D98="HORS LIGUE")),0,VLOOKUP(IF(OR(K98="",OR($D98="",$D98="NL",$D98="HORS LIGUE")),"",COUNTIFS($D$5:$D$72,"&lt;&gt;"&amp;"",$D$5:$D$72,"&lt;&gt;"&amp;"NL",$D$5:$D$72,"&lt;&gt;"&amp;"HORS LIGUE",K$5:K$72,"&lt;"&amp;K98)+1),Paramètres!$B$3:$C$56,2,FALSE)*Paramètres!$K$6))</f>
        <v>0</v>
      </c>
      <c r="M98" s="4"/>
      <c r="N98" s="2">
        <f>IF(M$2="Bike &amp; Run",IF(ISNA(VLOOKUP(M98,Paramètres!$B$3:$C$56,2,FALSE)),0,VLOOKUP(M98,Paramètres!$B$3:$C$56,2,FALSE)*Paramètres!$K$7),IF(OR(M98="",OR($D98="",$D98="NL",$D98="HORS LIGUE")),0,VLOOKUP(IF(OR(M98="",OR($D98="",$D98="NL",$D98="HORS LIGUE")),"",COUNTIFS($D$5:$D$72,"&lt;&gt;"&amp;"",$D$5:$D$72,"&lt;&gt;"&amp;"NL",$D$5:$D$72,"&lt;&gt;"&amp;"HORS LIGUE",M$5:M$72,"&lt;"&amp;M98)+1),Paramètres!$B$3:$C$56,2,FALSE)*Paramètres!$K$7))</f>
        <v>0</v>
      </c>
      <c r="O98" s="46"/>
      <c r="P98" s="2">
        <f>IF(O$2="Bike &amp; Run",IF(ISNA(VLOOKUP(O98,Paramètres!$B$3:$C$56,2,FALSE)),0,VLOOKUP(O98,Paramètres!$B$3:$C$56,2,FALSE)*Paramètres!$K$8),IF(OR(O98="",OR($D98="",$D98="NL",$D98="HORS LIGUE")),0,VLOOKUP(IF(OR(O98="",OR($D98="",$D98="NL",$D98="HORS LIGUE")),"",COUNTIFS($D$5:$D$72,"&lt;&gt;"&amp;"",$D$5:$D$72,"&lt;&gt;"&amp;"NL",$D$5:$D$72,"&lt;&gt;"&amp;"HORS LIGUE",O$5:O$72,"&lt;"&amp;O98)+1),Paramètres!$B$3:$C$56,2,FALSE)*Paramètres!$K$8))</f>
        <v>0</v>
      </c>
      <c r="Q98" s="46"/>
      <c r="R98" s="2">
        <f>IF(Q$2="Bike &amp; Run",IF(ISNA(VLOOKUP(Q98,Paramètres!$B$3:$C$56,2,FALSE)),0,VLOOKUP(Q98,Paramètres!$B$3:$C$56,2,FALSE)*Paramètres!$K$9),IF(OR(Q98="",OR($D98="",$D98="NL",$D98="HORS LIGUE")),0,VLOOKUP(IF(OR(Q98="",OR($D98="",$D98="NL",$D98="HORS LIGUE")),"",COUNTIFS($D$5:$D$72,"&lt;&gt;"&amp;"",$D$5:$D$72,"&lt;&gt;"&amp;"NL",$D$5:$D$72,"&lt;&gt;"&amp;"HORS LIGUE",Q$5:Q$72,"&lt;"&amp;Q98)+1),Paramètres!$B$3:$C$56,2,FALSE)*Paramètres!$K$9))</f>
        <v>0</v>
      </c>
      <c r="S98" s="46"/>
      <c r="T98" s="2">
        <f>IF(S$2="Bike &amp; Run",IF(ISNA(VLOOKUP(S98,Paramètres!$B$3:$C$56,2,FALSE)),0,VLOOKUP(S98,Paramètres!$B$3:$C$56,2,FALSE)*Paramètres!$K$10),IF(OR(S98="",OR($D98="",$D98="NL",$D98="HORS LIGUE")),0,VLOOKUP(IF(OR(S98="",OR($D98="",$D98="NL",$D98="HORS LIGUE")),"",COUNTIFS($D$5:$D$72,"&lt;&gt;"&amp;"",$D$5:$D$72,"&lt;&gt;"&amp;"NL",$D$5:$D$72,"&lt;&gt;"&amp;"HORS LIGUE",S$5:S$72,"&lt;"&amp;S98)+1),Paramètres!$B$3:$C$56,2,FALSE)*Paramètres!$K$10))</f>
        <v>0</v>
      </c>
      <c r="U98" s="46"/>
      <c r="V98" s="2">
        <f>IF(U$2="Bike &amp; Run",IF(ISNA(VLOOKUP(U98,Paramètres!$B$3:$C$56,2,FALSE)),0,VLOOKUP(U98,Paramètres!$B$3:$C$56,2,FALSE)*Paramètres!$K$11),IF(OR(U98="",OR($D98="",$D98="NL",$D98="HORS LIGUE")),0,VLOOKUP(IF(OR(U98="",OR($D98="",$D98="NL",$D98="HORS LIGUE")),"",COUNTIFS($D$5:$D$72,"&lt;&gt;"&amp;"",$D$5:$D$72,"&lt;&gt;"&amp;"NL",$D$5:$D$72,"&lt;&gt;"&amp;"HORS LIGUE",U$5:U$72,"&lt;"&amp;U98)+1),Paramètres!$B$3:$C$56,2,FALSE)*Paramètres!$K$11))</f>
        <v>0</v>
      </c>
      <c r="W98" s="46"/>
      <c r="X98" s="2">
        <f>IF(W$2="Bike &amp; Run",IF(ISNA(VLOOKUP(W98,Paramètres!$B$3:$C$56,2,FALSE)),0,VLOOKUP(W98,Paramètres!$B$3:$C$56,2,FALSE)*Paramètres!$K$12),IF(OR(W98="",OR($D98="",$D98="NL",$D98="HORS LIGUE")),0,VLOOKUP(IF(OR(W98="",OR($D98="",$D98="NL",$D98="HORS LIGUE")),"",COUNTIFS($D$5:$D$72,"&lt;&gt;"&amp;"",$D$5:$D$72,"&lt;&gt;"&amp;"NL",$D$5:$D$72,"&lt;&gt;"&amp;"HORS LIGUE",W$5:W$72,"&lt;"&amp;W98)+1),Paramètres!$B$3:$C$56,2,FALSE)*Paramètres!$K$12))</f>
        <v>0</v>
      </c>
      <c r="Y98" s="46"/>
      <c r="Z98" s="2">
        <f>IF(Y$2="Bike &amp; Run",IF(ISNA(VLOOKUP(Y98,Paramètres!$B$3:$C$56,2,FALSE)),0,VLOOKUP(Y98,Paramètres!$B$3:$C$56,2,FALSE)*Paramètres!$K$13),IF(OR(Y98="",OR($D98="",$D98="NL",$D98="HORS LIGUE")),0,VLOOKUP(IF(OR(Y98="",OR($D98="",$D98="NL",$D98="HORS LIGUE")),"",COUNTIFS($D$5:$D$72,"&lt;&gt;"&amp;"",$D$5:$D$72,"&lt;&gt;"&amp;"NL",$D$5:$D$72,"&lt;&gt;"&amp;"HORS LIGUE",Y$5:Y$72,"&lt;"&amp;Y98)+1),Paramètres!$B$3:$C$56,2,FALSE)*Paramètres!$K$13))</f>
        <v>0</v>
      </c>
      <c r="AA98" s="46"/>
      <c r="AB98" s="2">
        <f>IF(AA$2="Bike &amp; Run",IF(ISNA(VLOOKUP(AA98,Paramètres!$B$3:$C$56,2,FALSE)),0,VLOOKUP(AA98,Paramètres!$B$3:$C$56,2,FALSE)*Paramètres!$K$14),IF(OR(AA98="",OR($D98="",$D98="NL",$D98="HORS LIGUE")),0,VLOOKUP(IF(OR(AA98="",OR($D98="",$D98="NL",$D98="HORS LIGUE")),"",COUNTIFS($D$5:$D$72,"&lt;&gt;"&amp;"",$D$5:$D$72,"&lt;&gt;"&amp;"NL",$D$5:$D$72,"&lt;&gt;"&amp;"HORS LIGUE",AA$5:AA$72,"&lt;"&amp;AA98)+1),Paramètres!$B$3:$C$56,2,FALSE)*Paramètres!$K$14))</f>
        <v>0</v>
      </c>
      <c r="AC98" s="46"/>
      <c r="AD98" s="2">
        <f>IF(AC$2="Bike &amp; Run",IF(ISNA(VLOOKUP(AC98,Paramètres!$B$3:$C$56,2,FALSE)),0,VLOOKUP(AC98,Paramètres!$B$3:$C$56,2,FALSE)*Paramètres!$K$15),IF(OR(AC98="",OR($D98="",$D98="NL",$D98="HORS LIGUE")),0,VLOOKUP(IF(OR(AC98="",OR($D98="",$D98="NL",$D98="HORS LIGUE")),"",COUNTIFS($D$5:$D$72,"&lt;&gt;"&amp;"",$D$5:$D$72,"&lt;&gt;"&amp;"NL",$D$5:$D$72,"&lt;&gt;"&amp;"HORS LIGUE",AC$5:AC$72,"&lt;"&amp;AC98)+1),Paramètres!$B$3:$C$56,2,FALSE)*Paramètres!$K$15))</f>
        <v>0</v>
      </c>
      <c r="AE98" s="46"/>
      <c r="AF98" s="2">
        <f>IF(AE$2="Bike &amp; Run",IF(ISNA(VLOOKUP(AE98,Paramètres!$B$3:$C$56,2,FALSE)),0,VLOOKUP(AE98,Paramètres!$B$3:$C$56,2,FALSE)*Paramètres!$K$16),IF(OR(AE98="",OR($D98="",$D98="NL",$D98="HORS LIGUE")),0,VLOOKUP(IF(OR(AE98="",OR($D98="",$D98="NL",$D98="HORS LIGUE")),"",COUNTIFS($D$5:$D$72,"&lt;&gt;"&amp;"",$D$5:$D$72,"&lt;&gt;"&amp;"NL",$D$5:$D$72,"&lt;&gt;"&amp;"HORS LIGUE",AE$5:AE$72,"&lt;"&amp;AE98)+1),Paramètres!$B$3:$C$56,2,FALSE)*Paramètres!$K$16))</f>
        <v>0</v>
      </c>
      <c r="AG98" s="46"/>
      <c r="AH98" s="2">
        <f>IF(AG$2="Bike &amp; Run",IF(ISNA(VLOOKUP(AG98,Paramètres!$B$3:$C$56,2,FALSE)),0,VLOOKUP(AG98,Paramètres!$B$3:$C$56,2,FALSE)*Paramètres!$K$17),IF(OR(AG98="",OR($D98="",$D98="NL",$D98="HORS LIGUE")),0,VLOOKUP(IF(OR(AG98="",OR($D98="",$D98="NL",$D98="HORS LIGUE")),"",COUNTIFS($D$5:$D$72,"&lt;&gt;"&amp;"",$D$5:$D$72,"&lt;&gt;"&amp;"NL",$D$5:$D$72,"&lt;&gt;"&amp;"HORS LIGUE",AG$5:AG$72,"&lt;"&amp;AG98)+1),Paramètres!$B$3:$C$56,2,FALSE)*Paramètres!$K$17))</f>
        <v>0</v>
      </c>
      <c r="AI98" s="40">
        <f t="shared" si="106"/>
        <v>0</v>
      </c>
      <c r="AJ98" s="3" t="str">
        <f t="shared" si="107"/>
        <v/>
      </c>
      <c r="AK98" s="5">
        <f t="shared" si="108"/>
        <v>0</v>
      </c>
      <c r="AL98" s="41" t="e">
        <f t="shared" si="109"/>
        <v>#REF!</v>
      </c>
      <c r="AM98" s="33" t="e">
        <f t="shared" si="110"/>
        <v>#REF!</v>
      </c>
    </row>
    <row r="99" spans="1:39" ht="16.5">
      <c r="A99" s="14"/>
      <c r="B99" s="61" t="str">
        <f>IF(ISNA(VLOOKUP(A99,'Licenciés Jeunes 2023'!A:C,3,0)),"",VLOOKUP(A99,'Licenciés Jeunes 2023'!A:C,3,0))</f>
        <v/>
      </c>
      <c r="C99" s="32" t="str">
        <f>IF(ISNA(VLOOKUP(A99,'Licenciés Jeunes 2023'!A:C,2,0)),"",VLOOKUP(A99,'Licenciés Jeunes 2023'!A:C,2,0))</f>
        <v/>
      </c>
      <c r="D99" s="32" t="str">
        <f>IF(ISNA(VLOOKUP(A99,'Licenciés Jeunes 2023'!A:F,6,0)),"",VLOOKUP(A99,'Licenciés Jeunes 2023'!A:F,6,0))</f>
        <v/>
      </c>
      <c r="E99" s="6"/>
      <c r="F99" s="2">
        <f>IF(E$2="Bike &amp; Run",IF(ISNA(VLOOKUP(E99,Paramètres!$B$3:$C$56,2,FALSE)),0,VLOOKUP(E99,Paramètres!$B$3:$C$56,2,FALSE)*Paramètres!$K$3),IF(OR(E99="",OR($D99="",$D99="NL",$D99="HORS LIGUE")),0,VLOOKUP(IF(OR(E99="",OR($D99="",$D99="NL",$D99="HORS LIGUE")),"",COUNTIFS($D$5:$D$72,"&lt;&gt;"&amp;"",$D$5:$D$72,"&lt;&gt;"&amp;"NL",$D$5:$D$72,"&lt;&gt;"&amp;"HORS LIGUE",E$5:E$72,"&lt;"&amp;E99)+1),Paramètres!$B$3:$C$56,2,FALSE)*Paramètres!$K$3))</f>
        <v>0</v>
      </c>
      <c r="G99" s="4"/>
      <c r="H99" s="2">
        <f>IF(G$2="Bike &amp; Run",IF(ISNA(VLOOKUP(G99,Paramètres!$B$3:$C$56,2,FALSE)),0,VLOOKUP(G99,Paramètres!$B$3:$C$56,2,FALSE)*Paramètres!$K$4),IF(OR(G99="",OR($D99="",$D99="NL",$D99="HORS LIGUE")),0,VLOOKUP(IF(OR(G99="",OR($D99="",$D99="NL",$D99="HORS LIGUE")),"",COUNTIFS($D$5:$D$72,"&lt;&gt;"&amp;"",$D$5:$D$72,"&lt;&gt;"&amp;"NL",$D$5:$D$72,"&lt;&gt;"&amp;"HORS LIGUE",G$5:G$72,"&lt;"&amp;G99)+1),Paramètres!$B$3:$C$56,2,FALSE)*Paramètres!$K$4))</f>
        <v>0</v>
      </c>
      <c r="I99" s="36"/>
      <c r="J99" s="2">
        <f>IF(I$2="Bike &amp; Run",IF(ISNA(VLOOKUP(I99,Paramètres!$B$3:$C$56,2,FALSE)),0,VLOOKUP(I99,Paramètres!$B$3:$C$56,2,FALSE)*Paramètres!$K$5),IF(OR(I99="",OR($D99="",$D99="NL",$D99="HORS LIGUE")),0,VLOOKUP(IF(OR(I99="",OR($D99="",$D99="NL",$D99="HORS LIGUE")),"",COUNTIFS($D$5:$D$72,"&lt;&gt;"&amp;"",$D$5:$D$72,"&lt;&gt;"&amp;"NL",$D$5:$D$72,"&lt;&gt;"&amp;"HORS LIGUE",I$5:I$72,"&lt;"&amp;I99)+1),Paramètres!$B$3:$C$56,2,FALSE)*Paramètres!$K$5))</f>
        <v>0</v>
      </c>
      <c r="K99" s="4"/>
      <c r="L99" s="2">
        <f>IF(K$2="Bike &amp; Run",IF(ISNA(VLOOKUP(K99,Paramètres!$B$3:$C$56,2,FALSE)),0,VLOOKUP(K99,Paramètres!$B$3:$C$56,2,FALSE)*Paramètres!$K$6),IF(OR(K99="",OR($D99="",$D99="NL",$D99="HORS LIGUE")),0,VLOOKUP(IF(OR(K99="",OR($D99="",$D99="NL",$D99="HORS LIGUE")),"",COUNTIFS($D$5:$D$72,"&lt;&gt;"&amp;"",$D$5:$D$72,"&lt;&gt;"&amp;"NL",$D$5:$D$72,"&lt;&gt;"&amp;"HORS LIGUE",K$5:K$72,"&lt;"&amp;K99)+1),Paramètres!$B$3:$C$56,2,FALSE)*Paramètres!$K$6))</f>
        <v>0</v>
      </c>
      <c r="M99" s="4"/>
      <c r="N99" s="2">
        <f>IF(M$2="Bike &amp; Run",IF(ISNA(VLOOKUP(M99,Paramètres!$B$3:$C$56,2,FALSE)),0,VLOOKUP(M99,Paramètres!$B$3:$C$56,2,FALSE)*Paramètres!$K$7),IF(OR(M99="",OR($D99="",$D99="NL",$D99="HORS LIGUE")),0,VLOOKUP(IF(OR(M99="",OR($D99="",$D99="NL",$D99="HORS LIGUE")),"",COUNTIFS($D$5:$D$72,"&lt;&gt;"&amp;"",$D$5:$D$72,"&lt;&gt;"&amp;"NL",$D$5:$D$72,"&lt;&gt;"&amp;"HORS LIGUE",M$5:M$72,"&lt;"&amp;M99)+1),Paramètres!$B$3:$C$56,2,FALSE)*Paramètres!$K$7))</f>
        <v>0</v>
      </c>
      <c r="O99" s="46"/>
      <c r="P99" s="2">
        <f>IF(O$2="Bike &amp; Run",IF(ISNA(VLOOKUP(O99,Paramètres!$B$3:$C$56,2,FALSE)),0,VLOOKUP(O99,Paramètres!$B$3:$C$56,2,FALSE)*Paramètres!$K$8),IF(OR(O99="",OR($D99="",$D99="NL",$D99="HORS LIGUE")),0,VLOOKUP(IF(OR(O99="",OR($D99="",$D99="NL",$D99="HORS LIGUE")),"",COUNTIFS($D$5:$D$72,"&lt;&gt;"&amp;"",$D$5:$D$72,"&lt;&gt;"&amp;"NL",$D$5:$D$72,"&lt;&gt;"&amp;"HORS LIGUE",O$5:O$72,"&lt;"&amp;O99)+1),Paramètres!$B$3:$C$56,2,FALSE)*Paramètres!$K$8))</f>
        <v>0</v>
      </c>
      <c r="Q99" s="46"/>
      <c r="R99" s="2">
        <f>IF(Q$2="Bike &amp; Run",IF(ISNA(VLOOKUP(Q99,Paramètres!$B$3:$C$56,2,FALSE)),0,VLOOKUP(Q99,Paramètres!$B$3:$C$56,2,FALSE)*Paramètres!$K$9),IF(OR(Q99="",OR($D99="",$D99="NL",$D99="HORS LIGUE")),0,VLOOKUP(IF(OR(Q99="",OR($D99="",$D99="NL",$D99="HORS LIGUE")),"",COUNTIFS($D$5:$D$72,"&lt;&gt;"&amp;"",$D$5:$D$72,"&lt;&gt;"&amp;"NL",$D$5:$D$72,"&lt;&gt;"&amp;"HORS LIGUE",Q$5:Q$72,"&lt;"&amp;Q99)+1),Paramètres!$B$3:$C$56,2,FALSE)*Paramètres!$K$9))</f>
        <v>0</v>
      </c>
      <c r="S99" s="46"/>
      <c r="T99" s="2">
        <f>IF(S$2="Bike &amp; Run",IF(ISNA(VLOOKUP(S99,Paramètres!$B$3:$C$56,2,FALSE)),0,VLOOKUP(S99,Paramètres!$B$3:$C$56,2,FALSE)*Paramètres!$K$10),IF(OR(S99="",OR($D99="",$D99="NL",$D99="HORS LIGUE")),0,VLOOKUP(IF(OR(S99="",OR($D99="",$D99="NL",$D99="HORS LIGUE")),"",COUNTIFS($D$5:$D$72,"&lt;&gt;"&amp;"",$D$5:$D$72,"&lt;&gt;"&amp;"NL",$D$5:$D$72,"&lt;&gt;"&amp;"HORS LIGUE",S$5:S$72,"&lt;"&amp;S99)+1),Paramètres!$B$3:$C$56,2,FALSE)*Paramètres!$K$10))</f>
        <v>0</v>
      </c>
      <c r="U99" s="46"/>
      <c r="V99" s="2">
        <f>IF(U$2="Bike &amp; Run",IF(ISNA(VLOOKUP(U99,Paramètres!$B$3:$C$56,2,FALSE)),0,VLOOKUP(U99,Paramètres!$B$3:$C$56,2,FALSE)*Paramètres!$K$11),IF(OR(U99="",OR($D99="",$D99="NL",$D99="HORS LIGUE")),0,VLOOKUP(IF(OR(U99="",OR($D99="",$D99="NL",$D99="HORS LIGUE")),"",COUNTIFS($D$5:$D$72,"&lt;&gt;"&amp;"",$D$5:$D$72,"&lt;&gt;"&amp;"NL",$D$5:$D$72,"&lt;&gt;"&amp;"HORS LIGUE",U$5:U$72,"&lt;"&amp;U99)+1),Paramètres!$B$3:$C$56,2,FALSE)*Paramètres!$K$11))</f>
        <v>0</v>
      </c>
      <c r="W99" s="46"/>
      <c r="X99" s="2">
        <f>IF(W$2="Bike &amp; Run",IF(ISNA(VLOOKUP(W99,Paramètres!$B$3:$C$56,2,FALSE)),0,VLOOKUP(W99,Paramètres!$B$3:$C$56,2,FALSE)*Paramètres!$K$12),IF(OR(W99="",OR($D99="",$D99="NL",$D99="HORS LIGUE")),0,VLOOKUP(IF(OR(W99="",OR($D99="",$D99="NL",$D99="HORS LIGUE")),"",COUNTIFS($D$5:$D$72,"&lt;&gt;"&amp;"",$D$5:$D$72,"&lt;&gt;"&amp;"NL",$D$5:$D$72,"&lt;&gt;"&amp;"HORS LIGUE",W$5:W$72,"&lt;"&amp;W99)+1),Paramètres!$B$3:$C$56,2,FALSE)*Paramètres!$K$12))</f>
        <v>0</v>
      </c>
      <c r="Y99" s="46"/>
      <c r="Z99" s="2">
        <f>IF(Y$2="Bike &amp; Run",IF(ISNA(VLOOKUP(Y99,Paramètres!$B$3:$C$56,2,FALSE)),0,VLOOKUP(Y99,Paramètres!$B$3:$C$56,2,FALSE)*Paramètres!$K$13),IF(OR(Y99="",OR($D99="",$D99="NL",$D99="HORS LIGUE")),0,VLOOKUP(IF(OR(Y99="",OR($D99="",$D99="NL",$D99="HORS LIGUE")),"",COUNTIFS($D$5:$D$72,"&lt;&gt;"&amp;"",$D$5:$D$72,"&lt;&gt;"&amp;"NL",$D$5:$D$72,"&lt;&gt;"&amp;"HORS LIGUE",Y$5:Y$72,"&lt;"&amp;Y99)+1),Paramètres!$B$3:$C$56,2,FALSE)*Paramètres!$K$13))</f>
        <v>0</v>
      </c>
      <c r="AA99" s="46"/>
      <c r="AB99" s="2">
        <f>IF(AA$2="Bike &amp; Run",IF(ISNA(VLOOKUP(AA99,Paramètres!$B$3:$C$56,2,FALSE)),0,VLOOKUP(AA99,Paramètres!$B$3:$C$56,2,FALSE)*Paramètres!$K$14),IF(OR(AA99="",OR($D99="",$D99="NL",$D99="HORS LIGUE")),0,VLOOKUP(IF(OR(AA99="",OR($D99="",$D99="NL",$D99="HORS LIGUE")),"",COUNTIFS($D$5:$D$72,"&lt;&gt;"&amp;"",$D$5:$D$72,"&lt;&gt;"&amp;"NL",$D$5:$D$72,"&lt;&gt;"&amp;"HORS LIGUE",AA$5:AA$72,"&lt;"&amp;AA99)+1),Paramètres!$B$3:$C$56,2,FALSE)*Paramètres!$K$14))</f>
        <v>0</v>
      </c>
      <c r="AC99" s="46"/>
      <c r="AD99" s="2">
        <f>IF(AC$2="Bike &amp; Run",IF(ISNA(VLOOKUP(AC99,Paramètres!$B$3:$C$56,2,FALSE)),0,VLOOKUP(AC99,Paramètres!$B$3:$C$56,2,FALSE)*Paramètres!$K$15),IF(OR(AC99="",OR($D99="",$D99="NL",$D99="HORS LIGUE")),0,VLOOKUP(IF(OR(AC99="",OR($D99="",$D99="NL",$D99="HORS LIGUE")),"",COUNTIFS($D$5:$D$72,"&lt;&gt;"&amp;"",$D$5:$D$72,"&lt;&gt;"&amp;"NL",$D$5:$D$72,"&lt;&gt;"&amp;"HORS LIGUE",AC$5:AC$72,"&lt;"&amp;AC99)+1),Paramètres!$B$3:$C$56,2,FALSE)*Paramètres!$K$15))</f>
        <v>0</v>
      </c>
      <c r="AE99" s="46"/>
      <c r="AF99" s="2">
        <f>IF(AE$2="Bike &amp; Run",IF(ISNA(VLOOKUP(AE99,Paramètres!$B$3:$C$56,2,FALSE)),0,VLOOKUP(AE99,Paramètres!$B$3:$C$56,2,FALSE)*Paramètres!$K$16),IF(OR(AE99="",OR($D99="",$D99="NL",$D99="HORS LIGUE")),0,VLOOKUP(IF(OR(AE99="",OR($D99="",$D99="NL",$D99="HORS LIGUE")),"",COUNTIFS($D$5:$D$72,"&lt;&gt;"&amp;"",$D$5:$D$72,"&lt;&gt;"&amp;"NL",$D$5:$D$72,"&lt;&gt;"&amp;"HORS LIGUE",AE$5:AE$72,"&lt;"&amp;AE99)+1),Paramètres!$B$3:$C$56,2,FALSE)*Paramètres!$K$16))</f>
        <v>0</v>
      </c>
      <c r="AG99" s="46"/>
      <c r="AH99" s="2">
        <f>IF(AG$2="Bike &amp; Run",IF(ISNA(VLOOKUP(AG99,Paramètres!$B$3:$C$56,2,FALSE)),0,VLOOKUP(AG99,Paramètres!$B$3:$C$56,2,FALSE)*Paramètres!$K$17),IF(OR(AG99="",OR($D99="",$D99="NL",$D99="HORS LIGUE")),0,VLOOKUP(IF(OR(AG99="",OR($D99="",$D99="NL",$D99="HORS LIGUE")),"",COUNTIFS($D$5:$D$72,"&lt;&gt;"&amp;"",$D$5:$D$72,"&lt;&gt;"&amp;"NL",$D$5:$D$72,"&lt;&gt;"&amp;"HORS LIGUE",AG$5:AG$72,"&lt;"&amp;AG99)+1),Paramètres!$B$3:$C$56,2,FALSE)*Paramètres!$K$17))</f>
        <v>0</v>
      </c>
      <c r="AI99" s="40">
        <f t="shared" si="106"/>
        <v>0</v>
      </c>
      <c r="AJ99" s="3" t="str">
        <f t="shared" si="107"/>
        <v/>
      </c>
      <c r="AK99" s="5">
        <f t="shared" si="108"/>
        <v>0</v>
      </c>
      <c r="AL99" s="41" t="e">
        <f t="shared" si="109"/>
        <v>#REF!</v>
      </c>
      <c r="AM99" s="33" t="e">
        <f t="shared" si="110"/>
        <v>#REF!</v>
      </c>
    </row>
    <row r="100" spans="1:39" ht="16.5">
      <c r="A100" s="14"/>
      <c r="B100" s="61" t="str">
        <f>IF(ISNA(VLOOKUP(A100,'Licenciés Jeunes 2023'!A:C,3,0)),"",VLOOKUP(A100,'Licenciés Jeunes 2023'!A:C,3,0))</f>
        <v/>
      </c>
      <c r="C100" s="32" t="str">
        <f>IF(ISNA(VLOOKUP(A100,'Licenciés Jeunes 2023'!A:C,2,0)),"",VLOOKUP(A100,'Licenciés Jeunes 2023'!A:C,2,0))</f>
        <v/>
      </c>
      <c r="D100" s="32" t="str">
        <f>IF(ISNA(VLOOKUP(A100,'Licenciés Jeunes 2023'!A:F,6,0)),"",VLOOKUP(A100,'Licenciés Jeunes 2023'!A:F,6,0))</f>
        <v/>
      </c>
      <c r="E100" s="6"/>
      <c r="F100" s="2">
        <f>IF(E$2="Bike &amp; Run",IF(ISNA(VLOOKUP(E100,Paramètres!$B$3:$C$56,2,FALSE)),0,VLOOKUP(E100,Paramètres!$B$3:$C$56,2,FALSE)*Paramètres!$K$3),IF(OR(E100="",OR($D100="",$D100="NL",$D100="HORS LIGUE")),0,VLOOKUP(IF(OR(E100="",OR($D100="",$D100="NL",$D100="HORS LIGUE")),"",COUNTIFS($D$5:$D$72,"&lt;&gt;"&amp;"",$D$5:$D$72,"&lt;&gt;"&amp;"NL",$D$5:$D$72,"&lt;&gt;"&amp;"HORS LIGUE",E$5:E$72,"&lt;"&amp;E100)+1),Paramètres!$B$3:$C$56,2,FALSE)*Paramètres!$K$3))</f>
        <v>0</v>
      </c>
      <c r="G100" s="4"/>
      <c r="H100" s="2">
        <f>IF(G$2="Bike &amp; Run",IF(ISNA(VLOOKUP(G100,Paramètres!$B$3:$C$56,2,FALSE)),0,VLOOKUP(G100,Paramètres!$B$3:$C$56,2,FALSE)*Paramètres!$K$4),IF(OR(G100="",OR($D100="",$D100="NL",$D100="HORS LIGUE")),0,VLOOKUP(IF(OR(G100="",OR($D100="",$D100="NL",$D100="HORS LIGUE")),"",COUNTIFS($D$5:$D$72,"&lt;&gt;"&amp;"",$D$5:$D$72,"&lt;&gt;"&amp;"NL",$D$5:$D$72,"&lt;&gt;"&amp;"HORS LIGUE",G$5:G$72,"&lt;"&amp;G100)+1),Paramètres!$B$3:$C$56,2,FALSE)*Paramètres!$K$4))</f>
        <v>0</v>
      </c>
      <c r="I100" s="36"/>
      <c r="J100" s="2">
        <f>IF(I$2="Bike &amp; Run",IF(ISNA(VLOOKUP(I100,Paramètres!$B$3:$C$56,2,FALSE)),0,VLOOKUP(I100,Paramètres!$B$3:$C$56,2,FALSE)*Paramètres!$K$5),IF(OR(I100="",OR($D100="",$D100="NL",$D100="HORS LIGUE")),0,VLOOKUP(IF(OR(I100="",OR($D100="",$D100="NL",$D100="HORS LIGUE")),"",COUNTIFS($D$5:$D$72,"&lt;&gt;"&amp;"",$D$5:$D$72,"&lt;&gt;"&amp;"NL",$D$5:$D$72,"&lt;&gt;"&amp;"HORS LIGUE",I$5:I$72,"&lt;"&amp;I100)+1),Paramètres!$B$3:$C$56,2,FALSE)*Paramètres!$K$5))</f>
        <v>0</v>
      </c>
      <c r="K100" s="4"/>
      <c r="L100" s="2">
        <f>IF(K$2="Bike &amp; Run",IF(ISNA(VLOOKUP(K100,Paramètres!$B$3:$C$56,2,FALSE)),0,VLOOKUP(K100,Paramètres!$B$3:$C$56,2,FALSE)*Paramètres!$K$6),IF(OR(K100="",OR($D100="",$D100="NL",$D100="HORS LIGUE")),0,VLOOKUP(IF(OR(K100="",OR($D100="",$D100="NL",$D100="HORS LIGUE")),"",COUNTIFS($D$5:$D$72,"&lt;&gt;"&amp;"",$D$5:$D$72,"&lt;&gt;"&amp;"NL",$D$5:$D$72,"&lt;&gt;"&amp;"HORS LIGUE",K$5:K$72,"&lt;"&amp;K100)+1),Paramètres!$B$3:$C$56,2,FALSE)*Paramètres!$K$6))</f>
        <v>0</v>
      </c>
      <c r="M100" s="4"/>
      <c r="N100" s="2">
        <f>IF(M$2="Bike &amp; Run",IF(ISNA(VLOOKUP(M100,Paramètres!$B$3:$C$56,2,FALSE)),0,VLOOKUP(M100,Paramètres!$B$3:$C$56,2,FALSE)*Paramètres!$K$7),IF(OR(M100="",OR($D100="",$D100="NL",$D100="HORS LIGUE")),0,VLOOKUP(IF(OR(M100="",OR($D100="",$D100="NL",$D100="HORS LIGUE")),"",COUNTIFS($D$5:$D$72,"&lt;&gt;"&amp;"",$D$5:$D$72,"&lt;&gt;"&amp;"NL",$D$5:$D$72,"&lt;&gt;"&amp;"HORS LIGUE",M$5:M$72,"&lt;"&amp;M100)+1),Paramètres!$B$3:$C$56,2,FALSE)*Paramètres!$K$7))</f>
        <v>0</v>
      </c>
      <c r="O100" s="46"/>
      <c r="P100" s="2">
        <f>IF(O$2="Bike &amp; Run",IF(ISNA(VLOOKUP(O100,Paramètres!$B$3:$C$56,2,FALSE)),0,VLOOKUP(O100,Paramètres!$B$3:$C$56,2,FALSE)*Paramètres!$K$8),IF(OR(O100="",OR($D100="",$D100="NL",$D100="HORS LIGUE")),0,VLOOKUP(IF(OR(O100="",OR($D100="",$D100="NL",$D100="HORS LIGUE")),"",COUNTIFS($D$5:$D$72,"&lt;&gt;"&amp;"",$D$5:$D$72,"&lt;&gt;"&amp;"NL",$D$5:$D$72,"&lt;&gt;"&amp;"HORS LIGUE",O$5:O$72,"&lt;"&amp;O100)+1),Paramètres!$B$3:$C$56,2,FALSE)*Paramètres!$K$8))</f>
        <v>0</v>
      </c>
      <c r="Q100" s="46"/>
      <c r="R100" s="2">
        <f>IF(Q$2="Bike &amp; Run",IF(ISNA(VLOOKUP(Q100,Paramètres!$B$3:$C$56,2,FALSE)),0,VLOOKUP(Q100,Paramètres!$B$3:$C$56,2,FALSE)*Paramètres!$K$9),IF(OR(Q100="",OR($D100="",$D100="NL",$D100="HORS LIGUE")),0,VLOOKUP(IF(OR(Q100="",OR($D100="",$D100="NL",$D100="HORS LIGUE")),"",COUNTIFS($D$5:$D$72,"&lt;&gt;"&amp;"",$D$5:$D$72,"&lt;&gt;"&amp;"NL",$D$5:$D$72,"&lt;&gt;"&amp;"HORS LIGUE",Q$5:Q$72,"&lt;"&amp;Q100)+1),Paramètres!$B$3:$C$56,2,FALSE)*Paramètres!$K$9))</f>
        <v>0</v>
      </c>
      <c r="S100" s="46"/>
      <c r="T100" s="2">
        <f>IF(S$2="Bike &amp; Run",IF(ISNA(VLOOKUP(S100,Paramètres!$B$3:$C$56,2,FALSE)),0,VLOOKUP(S100,Paramètres!$B$3:$C$56,2,FALSE)*Paramètres!$K$10),IF(OR(S100="",OR($D100="",$D100="NL",$D100="HORS LIGUE")),0,VLOOKUP(IF(OR(S100="",OR($D100="",$D100="NL",$D100="HORS LIGUE")),"",COUNTIFS($D$5:$D$72,"&lt;&gt;"&amp;"",$D$5:$D$72,"&lt;&gt;"&amp;"NL",$D$5:$D$72,"&lt;&gt;"&amp;"HORS LIGUE",S$5:S$72,"&lt;"&amp;S100)+1),Paramètres!$B$3:$C$56,2,FALSE)*Paramètres!$K$10))</f>
        <v>0</v>
      </c>
      <c r="U100" s="46"/>
      <c r="V100" s="2">
        <f>IF(U$2="Bike &amp; Run",IF(ISNA(VLOOKUP(U100,Paramètres!$B$3:$C$56,2,FALSE)),0,VLOOKUP(U100,Paramètres!$B$3:$C$56,2,FALSE)*Paramètres!$K$11),IF(OR(U100="",OR($D100="",$D100="NL",$D100="HORS LIGUE")),0,VLOOKUP(IF(OR(U100="",OR($D100="",$D100="NL",$D100="HORS LIGUE")),"",COUNTIFS($D$5:$D$72,"&lt;&gt;"&amp;"",$D$5:$D$72,"&lt;&gt;"&amp;"NL",$D$5:$D$72,"&lt;&gt;"&amp;"HORS LIGUE",U$5:U$72,"&lt;"&amp;U100)+1),Paramètres!$B$3:$C$56,2,FALSE)*Paramètres!$K$11))</f>
        <v>0</v>
      </c>
      <c r="W100" s="46"/>
      <c r="X100" s="2">
        <f>IF(W$2="Bike &amp; Run",IF(ISNA(VLOOKUP(W100,Paramètres!$B$3:$C$56,2,FALSE)),0,VLOOKUP(W100,Paramètres!$B$3:$C$56,2,FALSE)*Paramètres!$K$12),IF(OR(W100="",OR($D100="",$D100="NL",$D100="HORS LIGUE")),0,VLOOKUP(IF(OR(W100="",OR($D100="",$D100="NL",$D100="HORS LIGUE")),"",COUNTIFS($D$5:$D$72,"&lt;&gt;"&amp;"",$D$5:$D$72,"&lt;&gt;"&amp;"NL",$D$5:$D$72,"&lt;&gt;"&amp;"HORS LIGUE",W$5:W$72,"&lt;"&amp;W100)+1),Paramètres!$B$3:$C$56,2,FALSE)*Paramètres!$K$12))</f>
        <v>0</v>
      </c>
      <c r="Y100" s="46"/>
      <c r="Z100" s="2">
        <f>IF(Y$2="Bike &amp; Run",IF(ISNA(VLOOKUP(Y100,Paramètres!$B$3:$C$56,2,FALSE)),0,VLOOKUP(Y100,Paramètres!$B$3:$C$56,2,FALSE)*Paramètres!$K$13),IF(OR(Y100="",OR($D100="",$D100="NL",$D100="HORS LIGUE")),0,VLOOKUP(IF(OR(Y100="",OR($D100="",$D100="NL",$D100="HORS LIGUE")),"",COUNTIFS($D$5:$D$72,"&lt;&gt;"&amp;"",$D$5:$D$72,"&lt;&gt;"&amp;"NL",$D$5:$D$72,"&lt;&gt;"&amp;"HORS LIGUE",Y$5:Y$72,"&lt;"&amp;Y100)+1),Paramètres!$B$3:$C$56,2,FALSE)*Paramètres!$K$13))</f>
        <v>0</v>
      </c>
      <c r="AA100" s="46"/>
      <c r="AB100" s="2">
        <f>IF(AA$2="Bike &amp; Run",IF(ISNA(VLOOKUP(AA100,Paramètres!$B$3:$C$56,2,FALSE)),0,VLOOKUP(AA100,Paramètres!$B$3:$C$56,2,FALSE)*Paramètres!$K$14),IF(OR(AA100="",OR($D100="",$D100="NL",$D100="HORS LIGUE")),0,VLOOKUP(IF(OR(AA100="",OR($D100="",$D100="NL",$D100="HORS LIGUE")),"",COUNTIFS($D$5:$D$72,"&lt;&gt;"&amp;"",$D$5:$D$72,"&lt;&gt;"&amp;"NL",$D$5:$D$72,"&lt;&gt;"&amp;"HORS LIGUE",AA$5:AA$72,"&lt;"&amp;AA100)+1),Paramètres!$B$3:$C$56,2,FALSE)*Paramètres!$K$14))</f>
        <v>0</v>
      </c>
      <c r="AC100" s="46"/>
      <c r="AD100" s="2">
        <f>IF(AC$2="Bike &amp; Run",IF(ISNA(VLOOKUP(AC100,Paramètres!$B$3:$C$56,2,FALSE)),0,VLOOKUP(AC100,Paramètres!$B$3:$C$56,2,FALSE)*Paramètres!$K$15),IF(OR(AC100="",OR($D100="",$D100="NL",$D100="HORS LIGUE")),0,VLOOKUP(IF(OR(AC100="",OR($D100="",$D100="NL",$D100="HORS LIGUE")),"",COUNTIFS($D$5:$D$72,"&lt;&gt;"&amp;"",$D$5:$D$72,"&lt;&gt;"&amp;"NL",$D$5:$D$72,"&lt;&gt;"&amp;"HORS LIGUE",AC$5:AC$72,"&lt;"&amp;AC100)+1),Paramètres!$B$3:$C$56,2,FALSE)*Paramètres!$K$15))</f>
        <v>0</v>
      </c>
      <c r="AE100" s="46"/>
      <c r="AF100" s="2">
        <f>IF(AE$2="Bike &amp; Run",IF(ISNA(VLOOKUP(AE100,Paramètres!$B$3:$C$56,2,FALSE)),0,VLOOKUP(AE100,Paramètres!$B$3:$C$56,2,FALSE)*Paramètres!$K$16),IF(OR(AE100="",OR($D100="",$D100="NL",$D100="HORS LIGUE")),0,VLOOKUP(IF(OR(AE100="",OR($D100="",$D100="NL",$D100="HORS LIGUE")),"",COUNTIFS($D$5:$D$72,"&lt;&gt;"&amp;"",$D$5:$D$72,"&lt;&gt;"&amp;"NL",$D$5:$D$72,"&lt;&gt;"&amp;"HORS LIGUE",AE$5:AE$72,"&lt;"&amp;AE100)+1),Paramètres!$B$3:$C$56,2,FALSE)*Paramètres!$K$16))</f>
        <v>0</v>
      </c>
      <c r="AG100" s="46"/>
      <c r="AH100" s="2">
        <f>IF(AG$2="Bike &amp; Run",IF(ISNA(VLOOKUP(AG100,Paramètres!$B$3:$C$56,2,FALSE)),0,VLOOKUP(AG100,Paramètres!$B$3:$C$56,2,FALSE)*Paramètres!$K$17),IF(OR(AG100="",OR($D100="",$D100="NL",$D100="HORS LIGUE")),0,VLOOKUP(IF(OR(AG100="",OR($D100="",$D100="NL",$D100="HORS LIGUE")),"",COUNTIFS($D$5:$D$72,"&lt;&gt;"&amp;"",$D$5:$D$72,"&lt;&gt;"&amp;"NL",$D$5:$D$72,"&lt;&gt;"&amp;"HORS LIGUE",AG$5:AG$72,"&lt;"&amp;AG100)+1),Paramètres!$B$3:$C$56,2,FALSE)*Paramètres!$K$17))</f>
        <v>0</v>
      </c>
      <c r="AI100" s="40">
        <f t="shared" si="106"/>
        <v>0</v>
      </c>
      <c r="AJ100" s="3" t="str">
        <f t="shared" si="107"/>
        <v/>
      </c>
      <c r="AK100" s="5">
        <f t="shared" si="108"/>
        <v>0</v>
      </c>
      <c r="AL100" s="41" t="e">
        <f t="shared" si="109"/>
        <v>#REF!</v>
      </c>
      <c r="AM100" s="33" t="e">
        <f t="shared" si="110"/>
        <v>#REF!</v>
      </c>
    </row>
    <row r="101" spans="1:39" ht="16.5">
      <c r="A101" s="14"/>
      <c r="B101" s="61" t="str">
        <f>IF(ISNA(VLOOKUP(A101,'Licenciés Jeunes 2023'!A:C,3,0)),"",VLOOKUP(A101,'Licenciés Jeunes 2023'!A:C,3,0))</f>
        <v/>
      </c>
      <c r="C101" s="32" t="str">
        <f>IF(ISNA(VLOOKUP(A101,'Licenciés Jeunes 2023'!A:C,2,0)),"",VLOOKUP(A101,'Licenciés Jeunes 2023'!A:C,2,0))</f>
        <v/>
      </c>
      <c r="D101" s="32" t="str">
        <f>IF(ISNA(VLOOKUP(A101,'Licenciés Jeunes 2023'!A:F,6,0)),"",VLOOKUP(A101,'Licenciés Jeunes 2023'!A:F,6,0))</f>
        <v/>
      </c>
      <c r="E101" s="6"/>
      <c r="F101" s="2">
        <f>IF(E$2="Bike &amp; Run",IF(ISNA(VLOOKUP(E101,Paramètres!$B$3:$C$56,2,FALSE)),0,VLOOKUP(E101,Paramètres!$B$3:$C$56,2,FALSE)*Paramètres!$K$3),IF(OR(E101="",OR($D101="",$D101="NL",$D101="HORS LIGUE")),0,VLOOKUP(IF(OR(E101="",OR($D101="",$D101="NL",$D101="HORS LIGUE")),"",COUNTIFS($D$5:$D$72,"&lt;&gt;"&amp;"",$D$5:$D$72,"&lt;&gt;"&amp;"NL",$D$5:$D$72,"&lt;&gt;"&amp;"HORS LIGUE",E$5:E$72,"&lt;"&amp;E101)+1),Paramètres!$B$3:$C$56,2,FALSE)*Paramètres!$K$3))</f>
        <v>0</v>
      </c>
      <c r="G101" s="4"/>
      <c r="H101" s="2">
        <f>IF(G$2="Bike &amp; Run",IF(ISNA(VLOOKUP(G101,Paramètres!$B$3:$C$56,2,FALSE)),0,VLOOKUP(G101,Paramètres!$B$3:$C$56,2,FALSE)*Paramètres!$K$4),IF(OR(G101="",OR($D101="",$D101="NL",$D101="HORS LIGUE")),0,VLOOKUP(IF(OR(G101="",OR($D101="",$D101="NL",$D101="HORS LIGUE")),"",COUNTIFS($D$5:$D$72,"&lt;&gt;"&amp;"",$D$5:$D$72,"&lt;&gt;"&amp;"NL",$D$5:$D$72,"&lt;&gt;"&amp;"HORS LIGUE",G$5:G$72,"&lt;"&amp;G101)+1),Paramètres!$B$3:$C$56,2,FALSE)*Paramètres!$K$4))</f>
        <v>0</v>
      </c>
      <c r="I101" s="36"/>
      <c r="J101" s="2">
        <f>IF(I$2="Bike &amp; Run",IF(ISNA(VLOOKUP(I101,Paramètres!$B$3:$C$56,2,FALSE)),0,VLOOKUP(I101,Paramètres!$B$3:$C$56,2,FALSE)*Paramètres!$K$5),IF(OR(I101="",OR($D101="",$D101="NL",$D101="HORS LIGUE")),0,VLOOKUP(IF(OR(I101="",OR($D101="",$D101="NL",$D101="HORS LIGUE")),"",COUNTIFS($D$5:$D$72,"&lt;&gt;"&amp;"",$D$5:$D$72,"&lt;&gt;"&amp;"NL",$D$5:$D$72,"&lt;&gt;"&amp;"HORS LIGUE",I$5:I$72,"&lt;"&amp;I101)+1),Paramètres!$B$3:$C$56,2,FALSE)*Paramètres!$K$5))</f>
        <v>0</v>
      </c>
      <c r="K101" s="4"/>
      <c r="L101" s="2">
        <f>IF(K$2="Bike &amp; Run",IF(ISNA(VLOOKUP(K101,Paramètres!$B$3:$C$56,2,FALSE)),0,VLOOKUP(K101,Paramètres!$B$3:$C$56,2,FALSE)*Paramètres!$K$6),IF(OR(K101="",OR($D101="",$D101="NL",$D101="HORS LIGUE")),0,VLOOKUP(IF(OR(K101="",OR($D101="",$D101="NL",$D101="HORS LIGUE")),"",COUNTIFS($D$5:$D$72,"&lt;&gt;"&amp;"",$D$5:$D$72,"&lt;&gt;"&amp;"NL",$D$5:$D$72,"&lt;&gt;"&amp;"HORS LIGUE",K$5:K$72,"&lt;"&amp;K101)+1),Paramètres!$B$3:$C$56,2,FALSE)*Paramètres!$K$6))</f>
        <v>0</v>
      </c>
      <c r="M101" s="4"/>
      <c r="N101" s="2">
        <f>IF(M$2="Bike &amp; Run",IF(ISNA(VLOOKUP(M101,Paramètres!$B$3:$C$56,2,FALSE)),0,VLOOKUP(M101,Paramètres!$B$3:$C$56,2,FALSE)*Paramètres!$K$7),IF(OR(M101="",OR($D101="",$D101="NL",$D101="HORS LIGUE")),0,VLOOKUP(IF(OR(M101="",OR($D101="",$D101="NL",$D101="HORS LIGUE")),"",COUNTIFS($D$5:$D$72,"&lt;&gt;"&amp;"",$D$5:$D$72,"&lt;&gt;"&amp;"NL",$D$5:$D$72,"&lt;&gt;"&amp;"HORS LIGUE",M$5:M$72,"&lt;"&amp;M101)+1),Paramètres!$B$3:$C$56,2,FALSE)*Paramètres!$K$7))</f>
        <v>0</v>
      </c>
      <c r="O101" s="46"/>
      <c r="P101" s="2">
        <f>IF(O$2="Bike &amp; Run",IF(ISNA(VLOOKUP(O101,Paramètres!$B$3:$C$56,2,FALSE)),0,VLOOKUP(O101,Paramètres!$B$3:$C$56,2,FALSE)*Paramètres!$K$8),IF(OR(O101="",OR($D101="",$D101="NL",$D101="HORS LIGUE")),0,VLOOKUP(IF(OR(O101="",OR($D101="",$D101="NL",$D101="HORS LIGUE")),"",COUNTIFS($D$5:$D$72,"&lt;&gt;"&amp;"",$D$5:$D$72,"&lt;&gt;"&amp;"NL",$D$5:$D$72,"&lt;&gt;"&amp;"HORS LIGUE",O$5:O$72,"&lt;"&amp;O101)+1),Paramètres!$B$3:$C$56,2,FALSE)*Paramètres!$K$8))</f>
        <v>0</v>
      </c>
      <c r="Q101" s="46"/>
      <c r="R101" s="2">
        <f>IF(Q$2="Bike &amp; Run",IF(ISNA(VLOOKUP(Q101,Paramètres!$B$3:$C$56,2,FALSE)),0,VLOOKUP(Q101,Paramètres!$B$3:$C$56,2,FALSE)*Paramètres!$K$9),IF(OR(Q101="",OR($D101="",$D101="NL",$D101="HORS LIGUE")),0,VLOOKUP(IF(OR(Q101="",OR($D101="",$D101="NL",$D101="HORS LIGUE")),"",COUNTIFS($D$5:$D$72,"&lt;&gt;"&amp;"",$D$5:$D$72,"&lt;&gt;"&amp;"NL",$D$5:$D$72,"&lt;&gt;"&amp;"HORS LIGUE",Q$5:Q$72,"&lt;"&amp;Q101)+1),Paramètres!$B$3:$C$56,2,FALSE)*Paramètres!$K$9))</f>
        <v>0</v>
      </c>
      <c r="S101" s="46"/>
      <c r="T101" s="2">
        <f>IF(S$2="Bike &amp; Run",IF(ISNA(VLOOKUP(S101,Paramètres!$B$3:$C$56,2,FALSE)),0,VLOOKUP(S101,Paramètres!$B$3:$C$56,2,FALSE)*Paramètres!$K$10),IF(OR(S101="",OR($D101="",$D101="NL",$D101="HORS LIGUE")),0,VLOOKUP(IF(OR(S101="",OR($D101="",$D101="NL",$D101="HORS LIGUE")),"",COUNTIFS($D$5:$D$72,"&lt;&gt;"&amp;"",$D$5:$D$72,"&lt;&gt;"&amp;"NL",$D$5:$D$72,"&lt;&gt;"&amp;"HORS LIGUE",S$5:S$72,"&lt;"&amp;S101)+1),Paramètres!$B$3:$C$56,2,FALSE)*Paramètres!$K$10))</f>
        <v>0</v>
      </c>
      <c r="U101" s="46"/>
      <c r="V101" s="2">
        <f>IF(U$2="Bike &amp; Run",IF(ISNA(VLOOKUP(U101,Paramètres!$B$3:$C$56,2,FALSE)),0,VLOOKUP(U101,Paramètres!$B$3:$C$56,2,FALSE)*Paramètres!$K$11),IF(OR(U101="",OR($D101="",$D101="NL",$D101="HORS LIGUE")),0,VLOOKUP(IF(OR(U101="",OR($D101="",$D101="NL",$D101="HORS LIGUE")),"",COUNTIFS($D$5:$D$72,"&lt;&gt;"&amp;"",$D$5:$D$72,"&lt;&gt;"&amp;"NL",$D$5:$D$72,"&lt;&gt;"&amp;"HORS LIGUE",U$5:U$72,"&lt;"&amp;U101)+1),Paramètres!$B$3:$C$56,2,FALSE)*Paramètres!$K$11))</f>
        <v>0</v>
      </c>
      <c r="W101" s="46"/>
      <c r="X101" s="2">
        <f>IF(W$2="Bike &amp; Run",IF(ISNA(VLOOKUP(W101,Paramètres!$B$3:$C$56,2,FALSE)),0,VLOOKUP(W101,Paramètres!$B$3:$C$56,2,FALSE)*Paramètres!$K$12),IF(OR(W101="",OR($D101="",$D101="NL",$D101="HORS LIGUE")),0,VLOOKUP(IF(OR(W101="",OR($D101="",$D101="NL",$D101="HORS LIGUE")),"",COUNTIFS($D$5:$D$72,"&lt;&gt;"&amp;"",$D$5:$D$72,"&lt;&gt;"&amp;"NL",$D$5:$D$72,"&lt;&gt;"&amp;"HORS LIGUE",W$5:W$72,"&lt;"&amp;W101)+1),Paramètres!$B$3:$C$56,2,FALSE)*Paramètres!$K$12))</f>
        <v>0</v>
      </c>
      <c r="Y101" s="46"/>
      <c r="Z101" s="2">
        <f>IF(Y$2="Bike &amp; Run",IF(ISNA(VLOOKUP(Y101,Paramètres!$B$3:$C$56,2,FALSE)),0,VLOOKUP(Y101,Paramètres!$B$3:$C$56,2,FALSE)*Paramètres!$K$13),IF(OR(Y101="",OR($D101="",$D101="NL",$D101="HORS LIGUE")),0,VLOOKUP(IF(OR(Y101="",OR($D101="",$D101="NL",$D101="HORS LIGUE")),"",COUNTIFS($D$5:$D$72,"&lt;&gt;"&amp;"",$D$5:$D$72,"&lt;&gt;"&amp;"NL",$D$5:$D$72,"&lt;&gt;"&amp;"HORS LIGUE",Y$5:Y$72,"&lt;"&amp;Y101)+1),Paramètres!$B$3:$C$56,2,FALSE)*Paramètres!$K$13))</f>
        <v>0</v>
      </c>
      <c r="AA101" s="46"/>
      <c r="AB101" s="2">
        <f>IF(AA$2="Bike &amp; Run",IF(ISNA(VLOOKUP(AA101,Paramètres!$B$3:$C$56,2,FALSE)),0,VLOOKUP(AA101,Paramètres!$B$3:$C$56,2,FALSE)*Paramètres!$K$14),IF(OR(AA101="",OR($D101="",$D101="NL",$D101="HORS LIGUE")),0,VLOOKUP(IF(OR(AA101="",OR($D101="",$D101="NL",$D101="HORS LIGUE")),"",COUNTIFS($D$5:$D$72,"&lt;&gt;"&amp;"",$D$5:$D$72,"&lt;&gt;"&amp;"NL",$D$5:$D$72,"&lt;&gt;"&amp;"HORS LIGUE",AA$5:AA$72,"&lt;"&amp;AA101)+1),Paramètres!$B$3:$C$56,2,FALSE)*Paramètres!$K$14))</f>
        <v>0</v>
      </c>
      <c r="AC101" s="46"/>
      <c r="AD101" s="2">
        <f>IF(AC$2="Bike &amp; Run",IF(ISNA(VLOOKUP(AC101,Paramètres!$B$3:$C$56,2,FALSE)),0,VLOOKUP(AC101,Paramètres!$B$3:$C$56,2,FALSE)*Paramètres!$K$15),IF(OR(AC101="",OR($D101="",$D101="NL",$D101="HORS LIGUE")),0,VLOOKUP(IF(OR(AC101="",OR($D101="",$D101="NL",$D101="HORS LIGUE")),"",COUNTIFS($D$5:$D$72,"&lt;&gt;"&amp;"",$D$5:$D$72,"&lt;&gt;"&amp;"NL",$D$5:$D$72,"&lt;&gt;"&amp;"HORS LIGUE",AC$5:AC$72,"&lt;"&amp;AC101)+1),Paramètres!$B$3:$C$56,2,FALSE)*Paramètres!$K$15))</f>
        <v>0</v>
      </c>
      <c r="AE101" s="46"/>
      <c r="AF101" s="2">
        <f>IF(AE$2="Bike &amp; Run",IF(ISNA(VLOOKUP(AE101,Paramètres!$B$3:$C$56,2,FALSE)),0,VLOOKUP(AE101,Paramètres!$B$3:$C$56,2,FALSE)*Paramètres!$K$16),IF(OR(AE101="",OR($D101="",$D101="NL",$D101="HORS LIGUE")),0,VLOOKUP(IF(OR(AE101="",OR($D101="",$D101="NL",$D101="HORS LIGUE")),"",COUNTIFS($D$5:$D$72,"&lt;&gt;"&amp;"",$D$5:$D$72,"&lt;&gt;"&amp;"NL",$D$5:$D$72,"&lt;&gt;"&amp;"HORS LIGUE",AE$5:AE$72,"&lt;"&amp;AE101)+1),Paramètres!$B$3:$C$56,2,FALSE)*Paramètres!$K$16))</f>
        <v>0</v>
      </c>
      <c r="AG101" s="46"/>
      <c r="AH101" s="2">
        <f>IF(AG$2="Bike &amp; Run",IF(ISNA(VLOOKUP(AG101,Paramètres!$B$3:$C$56,2,FALSE)),0,VLOOKUP(AG101,Paramètres!$B$3:$C$56,2,FALSE)*Paramètres!$K$17),IF(OR(AG101="",OR($D101="",$D101="NL",$D101="HORS LIGUE")),0,VLOOKUP(IF(OR(AG101="",OR($D101="",$D101="NL",$D101="HORS LIGUE")),"",COUNTIFS($D$5:$D$72,"&lt;&gt;"&amp;"",$D$5:$D$72,"&lt;&gt;"&amp;"NL",$D$5:$D$72,"&lt;&gt;"&amp;"HORS LIGUE",AG$5:AG$72,"&lt;"&amp;AG101)+1),Paramètres!$B$3:$C$56,2,FALSE)*Paramètres!$K$17))</f>
        <v>0</v>
      </c>
      <c r="AI101" s="40">
        <f t="shared" ref="AI101:AI132" si="115">F101+H101+J101+L101+N101+P101+R101+T101+V101+X101+Z101+AB101+AD101+AF101+AH101</f>
        <v>0</v>
      </c>
      <c r="AJ101" s="3" t="str">
        <f t="shared" ref="AJ101:AJ132" si="116">IF(AI101&lt;&gt;0,RANK(AI101,$AI$5:$AI$72),"")</f>
        <v/>
      </c>
      <c r="AK101" s="5">
        <f t="shared" ref="AK101:AK132" si="117">COUNTA(E101,G101,I101,K101,M101,O101,Q101,S101,U101,W101,Y101,AA101,AC101,AE101,AG101)</f>
        <v>0</v>
      </c>
      <c r="AL101" s="41" t="e">
        <f t="shared" ref="AL101:AL132" si="118">HLOOKUP($AL$2,$BD$4:$BR$72,ROW(A101)-3,FALSE)</f>
        <v>#REF!</v>
      </c>
      <c r="AM101" s="33" t="e">
        <f t="shared" ref="AM101:AM132" si="119">IF(AL101&lt;&gt;0,RANK(AL101,$AL$5:$AL$72),"")</f>
        <v>#REF!</v>
      </c>
    </row>
    <row r="102" spans="1:39" ht="16.5">
      <c r="A102" s="14"/>
      <c r="B102" s="61" t="str">
        <f>IF(ISNA(VLOOKUP(A102,'Licenciés Jeunes 2023'!A:C,3,0)),"",VLOOKUP(A102,'Licenciés Jeunes 2023'!A:C,3,0))</f>
        <v/>
      </c>
      <c r="C102" s="32" t="str">
        <f>IF(ISNA(VLOOKUP(A102,'Licenciés Jeunes 2023'!A:C,2,0)),"",VLOOKUP(A102,'Licenciés Jeunes 2023'!A:C,2,0))</f>
        <v/>
      </c>
      <c r="D102" s="32" t="str">
        <f>IF(ISNA(VLOOKUP(A102,'Licenciés Jeunes 2023'!A:F,6,0)),"",VLOOKUP(A102,'Licenciés Jeunes 2023'!A:F,6,0))</f>
        <v/>
      </c>
      <c r="E102" s="6"/>
      <c r="F102" s="2">
        <f>IF(E$2="Bike &amp; Run",IF(ISNA(VLOOKUP(E102,Paramètres!$B$3:$C$56,2,FALSE)),0,VLOOKUP(E102,Paramètres!$B$3:$C$56,2,FALSE)*Paramètres!$K$3),IF(OR(E102="",OR($D102="",$D102="NL",$D102="HORS LIGUE")),0,VLOOKUP(IF(OR(E102="",OR($D102="",$D102="NL",$D102="HORS LIGUE")),"",COUNTIFS($D$5:$D$72,"&lt;&gt;"&amp;"",$D$5:$D$72,"&lt;&gt;"&amp;"NL",$D$5:$D$72,"&lt;&gt;"&amp;"HORS LIGUE",E$5:E$72,"&lt;"&amp;E102)+1),Paramètres!$B$3:$C$56,2,FALSE)*Paramètres!$K$3))</f>
        <v>0</v>
      </c>
      <c r="G102" s="4"/>
      <c r="H102" s="2">
        <f>IF(G$2="Bike &amp; Run",IF(ISNA(VLOOKUP(G102,Paramètres!$B$3:$C$56,2,FALSE)),0,VLOOKUP(G102,Paramètres!$B$3:$C$56,2,FALSE)*Paramètres!$K$4),IF(OR(G102="",OR($D102="",$D102="NL",$D102="HORS LIGUE")),0,VLOOKUP(IF(OR(G102="",OR($D102="",$D102="NL",$D102="HORS LIGUE")),"",COUNTIFS($D$5:$D$72,"&lt;&gt;"&amp;"",$D$5:$D$72,"&lt;&gt;"&amp;"NL",$D$5:$D$72,"&lt;&gt;"&amp;"HORS LIGUE",G$5:G$72,"&lt;"&amp;G102)+1),Paramètres!$B$3:$C$56,2,FALSE)*Paramètres!$K$4))</f>
        <v>0</v>
      </c>
      <c r="I102" s="36"/>
      <c r="J102" s="2">
        <f>IF(I$2="Bike &amp; Run",IF(ISNA(VLOOKUP(I102,Paramètres!$B$3:$C$56,2,FALSE)),0,VLOOKUP(I102,Paramètres!$B$3:$C$56,2,FALSE)*Paramètres!$K$5),IF(OR(I102="",OR($D102="",$D102="NL",$D102="HORS LIGUE")),0,VLOOKUP(IF(OR(I102="",OR($D102="",$D102="NL",$D102="HORS LIGUE")),"",COUNTIFS($D$5:$D$72,"&lt;&gt;"&amp;"",$D$5:$D$72,"&lt;&gt;"&amp;"NL",$D$5:$D$72,"&lt;&gt;"&amp;"HORS LIGUE",I$5:I$72,"&lt;"&amp;I102)+1),Paramètres!$B$3:$C$56,2,FALSE)*Paramètres!$K$5))</f>
        <v>0</v>
      </c>
      <c r="K102" s="4"/>
      <c r="L102" s="2">
        <f>IF(K$2="Bike &amp; Run",IF(ISNA(VLOOKUP(K102,Paramètres!$B$3:$C$56,2,FALSE)),0,VLOOKUP(K102,Paramètres!$B$3:$C$56,2,FALSE)*Paramètres!$K$6),IF(OR(K102="",OR($D102="",$D102="NL",$D102="HORS LIGUE")),0,VLOOKUP(IF(OR(K102="",OR($D102="",$D102="NL",$D102="HORS LIGUE")),"",COUNTIFS($D$5:$D$72,"&lt;&gt;"&amp;"",$D$5:$D$72,"&lt;&gt;"&amp;"NL",$D$5:$D$72,"&lt;&gt;"&amp;"HORS LIGUE",K$5:K$72,"&lt;"&amp;K102)+1),Paramètres!$B$3:$C$56,2,FALSE)*Paramètres!$K$6))</f>
        <v>0</v>
      </c>
      <c r="M102" s="4"/>
      <c r="N102" s="2">
        <f>IF(M$2="Bike &amp; Run",IF(ISNA(VLOOKUP(M102,Paramètres!$B$3:$C$56,2,FALSE)),0,VLOOKUP(M102,Paramètres!$B$3:$C$56,2,FALSE)*Paramètres!$K$7),IF(OR(M102="",OR($D102="",$D102="NL",$D102="HORS LIGUE")),0,VLOOKUP(IF(OR(M102="",OR($D102="",$D102="NL",$D102="HORS LIGUE")),"",COUNTIFS($D$5:$D$72,"&lt;&gt;"&amp;"",$D$5:$D$72,"&lt;&gt;"&amp;"NL",$D$5:$D$72,"&lt;&gt;"&amp;"HORS LIGUE",M$5:M$72,"&lt;"&amp;M102)+1),Paramètres!$B$3:$C$56,2,FALSE)*Paramètres!$K$7))</f>
        <v>0</v>
      </c>
      <c r="O102" s="46"/>
      <c r="P102" s="2">
        <f>IF(O$2="Bike &amp; Run",IF(ISNA(VLOOKUP(O102,Paramètres!$B$3:$C$56,2,FALSE)),0,VLOOKUP(O102,Paramètres!$B$3:$C$56,2,FALSE)*Paramètres!$K$8),IF(OR(O102="",OR($D102="",$D102="NL",$D102="HORS LIGUE")),0,VLOOKUP(IF(OR(O102="",OR($D102="",$D102="NL",$D102="HORS LIGUE")),"",COUNTIFS($D$5:$D$72,"&lt;&gt;"&amp;"",$D$5:$D$72,"&lt;&gt;"&amp;"NL",$D$5:$D$72,"&lt;&gt;"&amp;"HORS LIGUE",O$5:O$72,"&lt;"&amp;O102)+1),Paramètres!$B$3:$C$56,2,FALSE)*Paramètres!$K$8))</f>
        <v>0</v>
      </c>
      <c r="Q102" s="46"/>
      <c r="R102" s="2">
        <f>IF(Q$2="Bike &amp; Run",IF(ISNA(VLOOKUP(Q102,Paramètres!$B$3:$C$56,2,FALSE)),0,VLOOKUP(Q102,Paramètres!$B$3:$C$56,2,FALSE)*Paramètres!$K$9),IF(OR(Q102="",OR($D102="",$D102="NL",$D102="HORS LIGUE")),0,VLOOKUP(IF(OR(Q102="",OR($D102="",$D102="NL",$D102="HORS LIGUE")),"",COUNTIFS($D$5:$D$72,"&lt;&gt;"&amp;"",$D$5:$D$72,"&lt;&gt;"&amp;"NL",$D$5:$D$72,"&lt;&gt;"&amp;"HORS LIGUE",Q$5:Q$72,"&lt;"&amp;Q102)+1),Paramètres!$B$3:$C$56,2,FALSE)*Paramètres!$K$9))</f>
        <v>0</v>
      </c>
      <c r="S102" s="46"/>
      <c r="T102" s="2">
        <f>IF(S$2="Bike &amp; Run",IF(ISNA(VLOOKUP(S102,Paramètres!$B$3:$C$56,2,FALSE)),0,VLOOKUP(S102,Paramètres!$B$3:$C$56,2,FALSE)*Paramètres!$K$10),IF(OR(S102="",OR($D102="",$D102="NL",$D102="HORS LIGUE")),0,VLOOKUP(IF(OR(S102="",OR($D102="",$D102="NL",$D102="HORS LIGUE")),"",COUNTIFS($D$5:$D$72,"&lt;&gt;"&amp;"",$D$5:$D$72,"&lt;&gt;"&amp;"NL",$D$5:$D$72,"&lt;&gt;"&amp;"HORS LIGUE",S$5:S$72,"&lt;"&amp;S102)+1),Paramètres!$B$3:$C$56,2,FALSE)*Paramètres!$K$10))</f>
        <v>0</v>
      </c>
      <c r="U102" s="46"/>
      <c r="V102" s="2">
        <f>IF(U$2="Bike &amp; Run",IF(ISNA(VLOOKUP(U102,Paramètres!$B$3:$C$56,2,FALSE)),0,VLOOKUP(U102,Paramètres!$B$3:$C$56,2,FALSE)*Paramètres!$K$11),IF(OR(U102="",OR($D102="",$D102="NL",$D102="HORS LIGUE")),0,VLOOKUP(IF(OR(U102="",OR($D102="",$D102="NL",$D102="HORS LIGUE")),"",COUNTIFS($D$5:$D$72,"&lt;&gt;"&amp;"",$D$5:$D$72,"&lt;&gt;"&amp;"NL",$D$5:$D$72,"&lt;&gt;"&amp;"HORS LIGUE",U$5:U$72,"&lt;"&amp;U102)+1),Paramètres!$B$3:$C$56,2,FALSE)*Paramètres!$K$11))</f>
        <v>0</v>
      </c>
      <c r="W102" s="46"/>
      <c r="X102" s="2">
        <f>IF(W$2="Bike &amp; Run",IF(ISNA(VLOOKUP(W102,Paramètres!$B$3:$C$56,2,FALSE)),0,VLOOKUP(W102,Paramètres!$B$3:$C$56,2,FALSE)*Paramètres!$K$12),IF(OR(W102="",OR($D102="",$D102="NL",$D102="HORS LIGUE")),0,VLOOKUP(IF(OR(W102="",OR($D102="",$D102="NL",$D102="HORS LIGUE")),"",COUNTIFS($D$5:$D$72,"&lt;&gt;"&amp;"",$D$5:$D$72,"&lt;&gt;"&amp;"NL",$D$5:$D$72,"&lt;&gt;"&amp;"HORS LIGUE",W$5:W$72,"&lt;"&amp;W102)+1),Paramètres!$B$3:$C$56,2,FALSE)*Paramètres!$K$12))</f>
        <v>0</v>
      </c>
      <c r="Y102" s="46"/>
      <c r="Z102" s="2">
        <f>IF(Y$2="Bike &amp; Run",IF(ISNA(VLOOKUP(Y102,Paramètres!$B$3:$C$56,2,FALSE)),0,VLOOKUP(Y102,Paramètres!$B$3:$C$56,2,FALSE)*Paramètres!$K$13),IF(OR(Y102="",OR($D102="",$D102="NL",$D102="HORS LIGUE")),0,VLOOKUP(IF(OR(Y102="",OR($D102="",$D102="NL",$D102="HORS LIGUE")),"",COUNTIFS($D$5:$D$72,"&lt;&gt;"&amp;"",$D$5:$D$72,"&lt;&gt;"&amp;"NL",$D$5:$D$72,"&lt;&gt;"&amp;"HORS LIGUE",Y$5:Y$72,"&lt;"&amp;Y102)+1),Paramètres!$B$3:$C$56,2,FALSE)*Paramètres!$K$13))</f>
        <v>0</v>
      </c>
      <c r="AA102" s="46"/>
      <c r="AB102" s="2">
        <f>IF(AA$2="Bike &amp; Run",IF(ISNA(VLOOKUP(AA102,Paramètres!$B$3:$C$56,2,FALSE)),0,VLOOKUP(AA102,Paramètres!$B$3:$C$56,2,FALSE)*Paramètres!$K$14),IF(OR(AA102="",OR($D102="",$D102="NL",$D102="HORS LIGUE")),0,VLOOKUP(IF(OR(AA102="",OR($D102="",$D102="NL",$D102="HORS LIGUE")),"",COUNTIFS($D$5:$D$72,"&lt;&gt;"&amp;"",$D$5:$D$72,"&lt;&gt;"&amp;"NL",$D$5:$D$72,"&lt;&gt;"&amp;"HORS LIGUE",AA$5:AA$72,"&lt;"&amp;AA102)+1),Paramètres!$B$3:$C$56,2,FALSE)*Paramètres!$K$14))</f>
        <v>0</v>
      </c>
      <c r="AC102" s="46"/>
      <c r="AD102" s="2">
        <f>IF(AC$2="Bike &amp; Run",IF(ISNA(VLOOKUP(AC102,Paramètres!$B$3:$C$56,2,FALSE)),0,VLOOKUP(AC102,Paramètres!$B$3:$C$56,2,FALSE)*Paramètres!$K$15),IF(OR(AC102="",OR($D102="",$D102="NL",$D102="HORS LIGUE")),0,VLOOKUP(IF(OR(AC102="",OR($D102="",$D102="NL",$D102="HORS LIGUE")),"",COUNTIFS($D$5:$D$72,"&lt;&gt;"&amp;"",$D$5:$D$72,"&lt;&gt;"&amp;"NL",$D$5:$D$72,"&lt;&gt;"&amp;"HORS LIGUE",AC$5:AC$72,"&lt;"&amp;AC102)+1),Paramètres!$B$3:$C$56,2,FALSE)*Paramètres!$K$15))</f>
        <v>0</v>
      </c>
      <c r="AE102" s="46"/>
      <c r="AF102" s="2">
        <f>IF(AE$2="Bike &amp; Run",IF(ISNA(VLOOKUP(AE102,Paramètres!$B$3:$C$56,2,FALSE)),0,VLOOKUP(AE102,Paramètres!$B$3:$C$56,2,FALSE)*Paramètres!$K$16),IF(OR(AE102="",OR($D102="",$D102="NL",$D102="HORS LIGUE")),0,VLOOKUP(IF(OR(AE102="",OR($D102="",$D102="NL",$D102="HORS LIGUE")),"",COUNTIFS($D$5:$D$72,"&lt;&gt;"&amp;"",$D$5:$D$72,"&lt;&gt;"&amp;"NL",$D$5:$D$72,"&lt;&gt;"&amp;"HORS LIGUE",AE$5:AE$72,"&lt;"&amp;AE102)+1),Paramètres!$B$3:$C$56,2,FALSE)*Paramètres!$K$16))</f>
        <v>0</v>
      </c>
      <c r="AG102" s="46"/>
      <c r="AH102" s="2">
        <f>IF(AG$2="Bike &amp; Run",IF(ISNA(VLOOKUP(AG102,Paramètres!$B$3:$C$56,2,FALSE)),0,VLOOKUP(AG102,Paramètres!$B$3:$C$56,2,FALSE)*Paramètres!$K$17),IF(OR(AG102="",OR($D102="",$D102="NL",$D102="HORS LIGUE")),0,VLOOKUP(IF(OR(AG102="",OR($D102="",$D102="NL",$D102="HORS LIGUE")),"",COUNTIFS($D$5:$D$72,"&lt;&gt;"&amp;"",$D$5:$D$72,"&lt;&gt;"&amp;"NL",$D$5:$D$72,"&lt;&gt;"&amp;"HORS LIGUE",AG$5:AG$72,"&lt;"&amp;AG102)+1),Paramètres!$B$3:$C$56,2,FALSE)*Paramètres!$K$17))</f>
        <v>0</v>
      </c>
      <c r="AI102" s="40">
        <f t="shared" si="115"/>
        <v>0</v>
      </c>
      <c r="AJ102" s="3" t="str">
        <f t="shared" si="116"/>
        <v/>
      </c>
      <c r="AK102" s="5">
        <f t="shared" si="117"/>
        <v>0</v>
      </c>
      <c r="AL102" s="41" t="e">
        <f t="shared" si="118"/>
        <v>#REF!</v>
      </c>
      <c r="AM102" s="33" t="e">
        <f t="shared" si="119"/>
        <v>#REF!</v>
      </c>
    </row>
    <row r="103" spans="1:39" ht="16.5">
      <c r="A103" s="14"/>
      <c r="B103" s="61" t="str">
        <f>IF(ISNA(VLOOKUP(A103,'Licenciés Jeunes 2023'!A:C,3,0)),"",VLOOKUP(A103,'Licenciés Jeunes 2023'!A:C,3,0))</f>
        <v/>
      </c>
      <c r="C103" s="32" t="str">
        <f>IF(ISNA(VLOOKUP(A103,'Licenciés Jeunes 2023'!A:C,2,0)),"",VLOOKUP(A103,'Licenciés Jeunes 2023'!A:C,2,0))</f>
        <v/>
      </c>
      <c r="D103" s="32" t="str">
        <f>IF(ISNA(VLOOKUP(A103,'Licenciés Jeunes 2023'!A:F,6,0)),"",VLOOKUP(A103,'Licenciés Jeunes 2023'!A:F,6,0))</f>
        <v/>
      </c>
      <c r="E103" s="6"/>
      <c r="F103" s="2">
        <f>IF(E$2="Bike &amp; Run",IF(ISNA(VLOOKUP(E103,Paramètres!$B$3:$C$56,2,FALSE)),0,VLOOKUP(E103,Paramètres!$B$3:$C$56,2,FALSE)*Paramètres!$K$3),IF(OR(E103="",OR($D103="",$D103="NL",$D103="HORS LIGUE")),0,VLOOKUP(IF(OR(E103="",OR($D103="",$D103="NL",$D103="HORS LIGUE")),"",COUNTIFS($D$5:$D$72,"&lt;&gt;"&amp;"",$D$5:$D$72,"&lt;&gt;"&amp;"NL",$D$5:$D$72,"&lt;&gt;"&amp;"HORS LIGUE",E$5:E$72,"&lt;"&amp;E103)+1),Paramètres!$B$3:$C$56,2,FALSE)*Paramètres!$K$3))</f>
        <v>0</v>
      </c>
      <c r="G103" s="4"/>
      <c r="H103" s="2">
        <f>IF(G$2="Bike &amp; Run",IF(ISNA(VLOOKUP(G103,Paramètres!$B$3:$C$56,2,FALSE)),0,VLOOKUP(G103,Paramètres!$B$3:$C$56,2,FALSE)*Paramètres!$K$4),IF(OR(G103="",OR($D103="",$D103="NL",$D103="HORS LIGUE")),0,VLOOKUP(IF(OR(G103="",OR($D103="",$D103="NL",$D103="HORS LIGUE")),"",COUNTIFS($D$5:$D$72,"&lt;&gt;"&amp;"",$D$5:$D$72,"&lt;&gt;"&amp;"NL",$D$5:$D$72,"&lt;&gt;"&amp;"HORS LIGUE",G$5:G$72,"&lt;"&amp;G103)+1),Paramètres!$B$3:$C$56,2,FALSE)*Paramètres!$K$4))</f>
        <v>0</v>
      </c>
      <c r="I103" s="36"/>
      <c r="J103" s="2">
        <f>IF(I$2="Bike &amp; Run",IF(ISNA(VLOOKUP(I103,Paramètres!$B$3:$C$56,2,FALSE)),0,VLOOKUP(I103,Paramètres!$B$3:$C$56,2,FALSE)*Paramètres!$K$5),IF(OR(I103="",OR($D103="",$D103="NL",$D103="HORS LIGUE")),0,VLOOKUP(IF(OR(I103="",OR($D103="",$D103="NL",$D103="HORS LIGUE")),"",COUNTIFS($D$5:$D$72,"&lt;&gt;"&amp;"",$D$5:$D$72,"&lt;&gt;"&amp;"NL",$D$5:$D$72,"&lt;&gt;"&amp;"HORS LIGUE",I$5:I$72,"&lt;"&amp;I103)+1),Paramètres!$B$3:$C$56,2,FALSE)*Paramètres!$K$5))</f>
        <v>0</v>
      </c>
      <c r="K103" s="4"/>
      <c r="L103" s="2">
        <f>IF(K$2="Bike &amp; Run",IF(ISNA(VLOOKUP(K103,Paramètres!$B$3:$C$56,2,FALSE)),0,VLOOKUP(K103,Paramètres!$B$3:$C$56,2,FALSE)*Paramètres!$K$6),IF(OR(K103="",OR($D103="",$D103="NL",$D103="HORS LIGUE")),0,VLOOKUP(IF(OR(K103="",OR($D103="",$D103="NL",$D103="HORS LIGUE")),"",COUNTIFS($D$5:$D$72,"&lt;&gt;"&amp;"",$D$5:$D$72,"&lt;&gt;"&amp;"NL",$D$5:$D$72,"&lt;&gt;"&amp;"HORS LIGUE",K$5:K$72,"&lt;"&amp;K103)+1),Paramètres!$B$3:$C$56,2,FALSE)*Paramètres!$K$6))</f>
        <v>0</v>
      </c>
      <c r="M103" s="4"/>
      <c r="N103" s="2">
        <f>IF(M$2="Bike &amp; Run",IF(ISNA(VLOOKUP(M103,Paramètres!$B$3:$C$56,2,FALSE)),0,VLOOKUP(M103,Paramètres!$B$3:$C$56,2,FALSE)*Paramètres!$K$7),IF(OR(M103="",OR($D103="",$D103="NL",$D103="HORS LIGUE")),0,VLOOKUP(IF(OR(M103="",OR($D103="",$D103="NL",$D103="HORS LIGUE")),"",COUNTIFS($D$5:$D$72,"&lt;&gt;"&amp;"",$D$5:$D$72,"&lt;&gt;"&amp;"NL",$D$5:$D$72,"&lt;&gt;"&amp;"HORS LIGUE",M$5:M$72,"&lt;"&amp;M103)+1),Paramètres!$B$3:$C$56,2,FALSE)*Paramètres!$K$7))</f>
        <v>0</v>
      </c>
      <c r="O103" s="46"/>
      <c r="P103" s="2">
        <f>IF(O$2="Bike &amp; Run",IF(ISNA(VLOOKUP(O103,Paramètres!$B$3:$C$56,2,FALSE)),0,VLOOKUP(O103,Paramètres!$B$3:$C$56,2,FALSE)*Paramètres!$K$8),IF(OR(O103="",OR($D103="",$D103="NL",$D103="HORS LIGUE")),0,VLOOKUP(IF(OR(O103="",OR($D103="",$D103="NL",$D103="HORS LIGUE")),"",COUNTIFS($D$5:$D$72,"&lt;&gt;"&amp;"",$D$5:$D$72,"&lt;&gt;"&amp;"NL",$D$5:$D$72,"&lt;&gt;"&amp;"HORS LIGUE",O$5:O$72,"&lt;"&amp;O103)+1),Paramètres!$B$3:$C$56,2,FALSE)*Paramètres!$K$8))</f>
        <v>0</v>
      </c>
      <c r="Q103" s="46"/>
      <c r="R103" s="2">
        <f>IF(Q$2="Bike &amp; Run",IF(ISNA(VLOOKUP(Q103,Paramètres!$B$3:$C$56,2,FALSE)),0,VLOOKUP(Q103,Paramètres!$B$3:$C$56,2,FALSE)*Paramètres!$K$9),IF(OR(Q103="",OR($D103="",$D103="NL",$D103="HORS LIGUE")),0,VLOOKUP(IF(OR(Q103="",OR($D103="",$D103="NL",$D103="HORS LIGUE")),"",COUNTIFS($D$5:$D$72,"&lt;&gt;"&amp;"",$D$5:$D$72,"&lt;&gt;"&amp;"NL",$D$5:$D$72,"&lt;&gt;"&amp;"HORS LIGUE",Q$5:Q$72,"&lt;"&amp;Q103)+1),Paramètres!$B$3:$C$56,2,FALSE)*Paramètres!$K$9))</f>
        <v>0</v>
      </c>
      <c r="S103" s="46"/>
      <c r="T103" s="2">
        <f>IF(S$2="Bike &amp; Run",IF(ISNA(VLOOKUP(S103,Paramètres!$B$3:$C$56,2,FALSE)),0,VLOOKUP(S103,Paramètres!$B$3:$C$56,2,FALSE)*Paramètres!$K$10),IF(OR(S103="",OR($D103="",$D103="NL",$D103="HORS LIGUE")),0,VLOOKUP(IF(OR(S103="",OR($D103="",$D103="NL",$D103="HORS LIGUE")),"",COUNTIFS($D$5:$D$72,"&lt;&gt;"&amp;"",$D$5:$D$72,"&lt;&gt;"&amp;"NL",$D$5:$D$72,"&lt;&gt;"&amp;"HORS LIGUE",S$5:S$72,"&lt;"&amp;S103)+1),Paramètres!$B$3:$C$56,2,FALSE)*Paramètres!$K$10))</f>
        <v>0</v>
      </c>
      <c r="U103" s="46"/>
      <c r="V103" s="2">
        <f>IF(U$2="Bike &amp; Run",IF(ISNA(VLOOKUP(U103,Paramètres!$B$3:$C$56,2,FALSE)),0,VLOOKUP(U103,Paramètres!$B$3:$C$56,2,FALSE)*Paramètres!$K$11),IF(OR(U103="",OR($D103="",$D103="NL",$D103="HORS LIGUE")),0,VLOOKUP(IF(OR(U103="",OR($D103="",$D103="NL",$D103="HORS LIGUE")),"",COUNTIFS($D$5:$D$72,"&lt;&gt;"&amp;"",$D$5:$D$72,"&lt;&gt;"&amp;"NL",$D$5:$D$72,"&lt;&gt;"&amp;"HORS LIGUE",U$5:U$72,"&lt;"&amp;U103)+1),Paramètres!$B$3:$C$56,2,FALSE)*Paramètres!$K$11))</f>
        <v>0</v>
      </c>
      <c r="W103" s="46"/>
      <c r="X103" s="2">
        <f>IF(W$2="Bike &amp; Run",IF(ISNA(VLOOKUP(W103,Paramètres!$B$3:$C$56,2,FALSE)),0,VLOOKUP(W103,Paramètres!$B$3:$C$56,2,FALSE)*Paramètres!$K$12),IF(OR(W103="",OR($D103="",$D103="NL",$D103="HORS LIGUE")),0,VLOOKUP(IF(OR(W103="",OR($D103="",$D103="NL",$D103="HORS LIGUE")),"",COUNTIFS($D$5:$D$72,"&lt;&gt;"&amp;"",$D$5:$D$72,"&lt;&gt;"&amp;"NL",$D$5:$D$72,"&lt;&gt;"&amp;"HORS LIGUE",W$5:W$72,"&lt;"&amp;W103)+1),Paramètres!$B$3:$C$56,2,FALSE)*Paramètres!$K$12))</f>
        <v>0</v>
      </c>
      <c r="Y103" s="46"/>
      <c r="Z103" s="2">
        <f>IF(Y$2="Bike &amp; Run",IF(ISNA(VLOOKUP(Y103,Paramètres!$B$3:$C$56,2,FALSE)),0,VLOOKUP(Y103,Paramètres!$B$3:$C$56,2,FALSE)*Paramètres!$K$13),IF(OR(Y103="",OR($D103="",$D103="NL",$D103="HORS LIGUE")),0,VLOOKUP(IF(OR(Y103="",OR($D103="",$D103="NL",$D103="HORS LIGUE")),"",COUNTIFS($D$5:$D$72,"&lt;&gt;"&amp;"",$D$5:$D$72,"&lt;&gt;"&amp;"NL",$D$5:$D$72,"&lt;&gt;"&amp;"HORS LIGUE",Y$5:Y$72,"&lt;"&amp;Y103)+1),Paramètres!$B$3:$C$56,2,FALSE)*Paramètres!$K$13))</f>
        <v>0</v>
      </c>
      <c r="AA103" s="46"/>
      <c r="AB103" s="2">
        <f>IF(AA$2="Bike &amp; Run",IF(ISNA(VLOOKUP(AA103,Paramètres!$B$3:$C$56,2,FALSE)),0,VLOOKUP(AA103,Paramètres!$B$3:$C$56,2,FALSE)*Paramètres!$K$14),IF(OR(AA103="",OR($D103="",$D103="NL",$D103="HORS LIGUE")),0,VLOOKUP(IF(OR(AA103="",OR($D103="",$D103="NL",$D103="HORS LIGUE")),"",COUNTIFS($D$5:$D$72,"&lt;&gt;"&amp;"",$D$5:$D$72,"&lt;&gt;"&amp;"NL",$D$5:$D$72,"&lt;&gt;"&amp;"HORS LIGUE",AA$5:AA$72,"&lt;"&amp;AA103)+1),Paramètres!$B$3:$C$56,2,FALSE)*Paramètres!$K$14))</f>
        <v>0</v>
      </c>
      <c r="AC103" s="46"/>
      <c r="AD103" s="2">
        <f>IF(AC$2="Bike &amp; Run",IF(ISNA(VLOOKUP(AC103,Paramètres!$B$3:$C$56,2,FALSE)),0,VLOOKUP(AC103,Paramètres!$B$3:$C$56,2,FALSE)*Paramètres!$K$15),IF(OR(AC103="",OR($D103="",$D103="NL",$D103="HORS LIGUE")),0,VLOOKUP(IF(OR(AC103="",OR($D103="",$D103="NL",$D103="HORS LIGUE")),"",COUNTIFS($D$5:$D$72,"&lt;&gt;"&amp;"",$D$5:$D$72,"&lt;&gt;"&amp;"NL",$D$5:$D$72,"&lt;&gt;"&amp;"HORS LIGUE",AC$5:AC$72,"&lt;"&amp;AC103)+1),Paramètres!$B$3:$C$56,2,FALSE)*Paramètres!$K$15))</f>
        <v>0</v>
      </c>
      <c r="AE103" s="46"/>
      <c r="AF103" s="2">
        <f>IF(AE$2="Bike &amp; Run",IF(ISNA(VLOOKUP(AE103,Paramètres!$B$3:$C$56,2,FALSE)),0,VLOOKUP(AE103,Paramètres!$B$3:$C$56,2,FALSE)*Paramètres!$K$16),IF(OR(AE103="",OR($D103="",$D103="NL",$D103="HORS LIGUE")),0,VLOOKUP(IF(OR(AE103="",OR($D103="",$D103="NL",$D103="HORS LIGUE")),"",COUNTIFS($D$5:$D$72,"&lt;&gt;"&amp;"",$D$5:$D$72,"&lt;&gt;"&amp;"NL",$D$5:$D$72,"&lt;&gt;"&amp;"HORS LIGUE",AE$5:AE$72,"&lt;"&amp;AE103)+1),Paramètres!$B$3:$C$56,2,FALSE)*Paramètres!$K$16))</f>
        <v>0</v>
      </c>
      <c r="AG103" s="46"/>
      <c r="AH103" s="2">
        <f>IF(AG$2="Bike &amp; Run",IF(ISNA(VLOOKUP(AG103,Paramètres!$B$3:$C$56,2,FALSE)),0,VLOOKUP(AG103,Paramètres!$B$3:$C$56,2,FALSE)*Paramètres!$K$17),IF(OR(AG103="",OR($D103="",$D103="NL",$D103="HORS LIGUE")),0,VLOOKUP(IF(OR(AG103="",OR($D103="",$D103="NL",$D103="HORS LIGUE")),"",COUNTIFS($D$5:$D$72,"&lt;&gt;"&amp;"",$D$5:$D$72,"&lt;&gt;"&amp;"NL",$D$5:$D$72,"&lt;&gt;"&amp;"HORS LIGUE",AG$5:AG$72,"&lt;"&amp;AG103)+1),Paramètres!$B$3:$C$56,2,FALSE)*Paramètres!$K$17))</f>
        <v>0</v>
      </c>
      <c r="AI103" s="40">
        <f t="shared" si="115"/>
        <v>0</v>
      </c>
      <c r="AJ103" s="3" t="str">
        <f t="shared" si="116"/>
        <v/>
      </c>
      <c r="AK103" s="5">
        <f t="shared" si="117"/>
        <v>0</v>
      </c>
      <c r="AL103" s="41" t="e">
        <f t="shared" si="118"/>
        <v>#REF!</v>
      </c>
      <c r="AM103" s="33" t="e">
        <f t="shared" si="119"/>
        <v>#REF!</v>
      </c>
    </row>
    <row r="104" spans="1:39" ht="16.5">
      <c r="A104" s="14"/>
      <c r="B104" s="61" t="str">
        <f>IF(ISNA(VLOOKUP(A104,'Licenciés Jeunes 2023'!A:C,3,0)),"",VLOOKUP(A104,'Licenciés Jeunes 2023'!A:C,3,0))</f>
        <v/>
      </c>
      <c r="C104" s="32" t="str">
        <f>IF(ISNA(VLOOKUP(A104,'Licenciés Jeunes 2023'!A:C,2,0)),"",VLOOKUP(A104,'Licenciés Jeunes 2023'!A:C,2,0))</f>
        <v/>
      </c>
      <c r="D104" s="32" t="str">
        <f>IF(ISNA(VLOOKUP(A104,'Licenciés Jeunes 2023'!A:F,6,0)),"",VLOOKUP(A104,'Licenciés Jeunes 2023'!A:F,6,0))</f>
        <v/>
      </c>
      <c r="E104" s="6"/>
      <c r="F104" s="2">
        <f>IF(E$2="Bike &amp; Run",IF(ISNA(VLOOKUP(E104,Paramètres!$B$3:$C$56,2,FALSE)),0,VLOOKUP(E104,Paramètres!$B$3:$C$56,2,FALSE)*Paramètres!$K$3),IF(OR(E104="",OR($D104="",$D104="NL",$D104="HORS LIGUE")),0,VLOOKUP(IF(OR(E104="",OR($D104="",$D104="NL",$D104="HORS LIGUE")),"",COUNTIFS($D$5:$D$72,"&lt;&gt;"&amp;"",$D$5:$D$72,"&lt;&gt;"&amp;"NL",$D$5:$D$72,"&lt;&gt;"&amp;"HORS LIGUE",E$5:E$72,"&lt;"&amp;E104)+1),Paramètres!$B$3:$C$56,2,FALSE)*Paramètres!$K$3))</f>
        <v>0</v>
      </c>
      <c r="G104" s="4"/>
      <c r="H104" s="2">
        <f>IF(G$2="Bike &amp; Run",IF(ISNA(VLOOKUP(G104,Paramètres!$B$3:$C$56,2,FALSE)),0,VLOOKUP(G104,Paramètres!$B$3:$C$56,2,FALSE)*Paramètres!$K$4),IF(OR(G104="",OR($D104="",$D104="NL",$D104="HORS LIGUE")),0,VLOOKUP(IF(OR(G104="",OR($D104="",$D104="NL",$D104="HORS LIGUE")),"",COUNTIFS($D$5:$D$72,"&lt;&gt;"&amp;"",$D$5:$D$72,"&lt;&gt;"&amp;"NL",$D$5:$D$72,"&lt;&gt;"&amp;"HORS LIGUE",G$5:G$72,"&lt;"&amp;G104)+1),Paramètres!$B$3:$C$56,2,FALSE)*Paramètres!$K$4))</f>
        <v>0</v>
      </c>
      <c r="I104" s="36"/>
      <c r="J104" s="2">
        <f>IF(I$2="Bike &amp; Run",IF(ISNA(VLOOKUP(I104,Paramètres!$B$3:$C$56,2,FALSE)),0,VLOOKUP(I104,Paramètres!$B$3:$C$56,2,FALSE)*Paramètres!$K$5),IF(OR(I104="",OR($D104="",$D104="NL",$D104="HORS LIGUE")),0,VLOOKUP(IF(OR(I104="",OR($D104="",$D104="NL",$D104="HORS LIGUE")),"",COUNTIFS($D$5:$D$72,"&lt;&gt;"&amp;"",$D$5:$D$72,"&lt;&gt;"&amp;"NL",$D$5:$D$72,"&lt;&gt;"&amp;"HORS LIGUE",I$5:I$72,"&lt;"&amp;I104)+1),Paramètres!$B$3:$C$56,2,FALSE)*Paramètres!$K$5))</f>
        <v>0</v>
      </c>
      <c r="K104" s="4"/>
      <c r="L104" s="2">
        <f>IF(K$2="Bike &amp; Run",IF(ISNA(VLOOKUP(K104,Paramètres!$B$3:$C$56,2,FALSE)),0,VLOOKUP(K104,Paramètres!$B$3:$C$56,2,FALSE)*Paramètres!$K$6),IF(OR(K104="",OR($D104="",$D104="NL",$D104="HORS LIGUE")),0,VLOOKUP(IF(OR(K104="",OR($D104="",$D104="NL",$D104="HORS LIGUE")),"",COUNTIFS($D$5:$D$72,"&lt;&gt;"&amp;"",$D$5:$D$72,"&lt;&gt;"&amp;"NL",$D$5:$D$72,"&lt;&gt;"&amp;"HORS LIGUE",K$5:K$72,"&lt;"&amp;K104)+1),Paramètres!$B$3:$C$56,2,FALSE)*Paramètres!$K$6))</f>
        <v>0</v>
      </c>
      <c r="M104" s="4"/>
      <c r="N104" s="2">
        <f>IF(M$2="Bike &amp; Run",IF(ISNA(VLOOKUP(M104,Paramètres!$B$3:$C$56,2,FALSE)),0,VLOOKUP(M104,Paramètres!$B$3:$C$56,2,FALSE)*Paramètres!$K$7),IF(OR(M104="",OR($D104="",$D104="NL",$D104="HORS LIGUE")),0,VLOOKUP(IF(OR(M104="",OR($D104="",$D104="NL",$D104="HORS LIGUE")),"",COUNTIFS($D$5:$D$72,"&lt;&gt;"&amp;"",$D$5:$D$72,"&lt;&gt;"&amp;"NL",$D$5:$D$72,"&lt;&gt;"&amp;"HORS LIGUE",M$5:M$72,"&lt;"&amp;M104)+1),Paramètres!$B$3:$C$56,2,FALSE)*Paramètres!$K$7))</f>
        <v>0</v>
      </c>
      <c r="O104" s="46"/>
      <c r="P104" s="2">
        <f>IF(O$2="Bike &amp; Run",IF(ISNA(VLOOKUP(O104,Paramètres!$B$3:$C$56,2,FALSE)),0,VLOOKUP(O104,Paramètres!$B$3:$C$56,2,FALSE)*Paramètres!$K$8),IF(OR(O104="",OR($D104="",$D104="NL",$D104="HORS LIGUE")),0,VLOOKUP(IF(OR(O104="",OR($D104="",$D104="NL",$D104="HORS LIGUE")),"",COUNTIFS($D$5:$D$72,"&lt;&gt;"&amp;"",$D$5:$D$72,"&lt;&gt;"&amp;"NL",$D$5:$D$72,"&lt;&gt;"&amp;"HORS LIGUE",O$5:O$72,"&lt;"&amp;O104)+1),Paramètres!$B$3:$C$56,2,FALSE)*Paramètres!$K$8))</f>
        <v>0</v>
      </c>
      <c r="Q104" s="46"/>
      <c r="R104" s="2">
        <f>IF(Q$2="Bike &amp; Run",IF(ISNA(VLOOKUP(Q104,Paramètres!$B$3:$C$56,2,FALSE)),0,VLOOKUP(Q104,Paramètres!$B$3:$C$56,2,FALSE)*Paramètres!$K$9),IF(OR(Q104="",OR($D104="",$D104="NL",$D104="HORS LIGUE")),0,VLOOKUP(IF(OR(Q104="",OR($D104="",$D104="NL",$D104="HORS LIGUE")),"",COUNTIFS($D$5:$D$72,"&lt;&gt;"&amp;"",$D$5:$D$72,"&lt;&gt;"&amp;"NL",$D$5:$D$72,"&lt;&gt;"&amp;"HORS LIGUE",Q$5:Q$72,"&lt;"&amp;Q104)+1),Paramètres!$B$3:$C$56,2,FALSE)*Paramètres!$K$9))</f>
        <v>0</v>
      </c>
      <c r="S104" s="46"/>
      <c r="T104" s="2">
        <f>IF(S$2="Bike &amp; Run",IF(ISNA(VLOOKUP(S104,Paramètres!$B$3:$C$56,2,FALSE)),0,VLOOKUP(S104,Paramètres!$B$3:$C$56,2,FALSE)*Paramètres!$K$10),IF(OR(S104="",OR($D104="",$D104="NL",$D104="HORS LIGUE")),0,VLOOKUP(IF(OR(S104="",OR($D104="",$D104="NL",$D104="HORS LIGUE")),"",COUNTIFS($D$5:$D$72,"&lt;&gt;"&amp;"",$D$5:$D$72,"&lt;&gt;"&amp;"NL",$D$5:$D$72,"&lt;&gt;"&amp;"HORS LIGUE",S$5:S$72,"&lt;"&amp;S104)+1),Paramètres!$B$3:$C$56,2,FALSE)*Paramètres!$K$10))</f>
        <v>0</v>
      </c>
      <c r="U104" s="46"/>
      <c r="V104" s="2">
        <f>IF(U$2="Bike &amp; Run",IF(ISNA(VLOOKUP(U104,Paramètres!$B$3:$C$56,2,FALSE)),0,VLOOKUP(U104,Paramètres!$B$3:$C$56,2,FALSE)*Paramètres!$K$11),IF(OR(U104="",OR($D104="",$D104="NL",$D104="HORS LIGUE")),0,VLOOKUP(IF(OR(U104="",OR($D104="",$D104="NL",$D104="HORS LIGUE")),"",COUNTIFS($D$5:$D$72,"&lt;&gt;"&amp;"",$D$5:$D$72,"&lt;&gt;"&amp;"NL",$D$5:$D$72,"&lt;&gt;"&amp;"HORS LIGUE",U$5:U$72,"&lt;"&amp;U104)+1),Paramètres!$B$3:$C$56,2,FALSE)*Paramètres!$K$11))</f>
        <v>0</v>
      </c>
      <c r="W104" s="46"/>
      <c r="X104" s="2">
        <f>IF(W$2="Bike &amp; Run",IF(ISNA(VLOOKUP(W104,Paramètres!$B$3:$C$56,2,FALSE)),0,VLOOKUP(W104,Paramètres!$B$3:$C$56,2,FALSE)*Paramètres!$K$12),IF(OR(W104="",OR($D104="",$D104="NL",$D104="HORS LIGUE")),0,VLOOKUP(IF(OR(W104="",OR($D104="",$D104="NL",$D104="HORS LIGUE")),"",COUNTIFS($D$5:$D$72,"&lt;&gt;"&amp;"",$D$5:$D$72,"&lt;&gt;"&amp;"NL",$D$5:$D$72,"&lt;&gt;"&amp;"HORS LIGUE",W$5:W$72,"&lt;"&amp;W104)+1),Paramètres!$B$3:$C$56,2,FALSE)*Paramètres!$K$12))</f>
        <v>0</v>
      </c>
      <c r="Y104" s="46"/>
      <c r="Z104" s="2">
        <f>IF(Y$2="Bike &amp; Run",IF(ISNA(VLOOKUP(Y104,Paramètres!$B$3:$C$56,2,FALSE)),0,VLOOKUP(Y104,Paramètres!$B$3:$C$56,2,FALSE)*Paramètres!$K$13),IF(OR(Y104="",OR($D104="",$D104="NL",$D104="HORS LIGUE")),0,VLOOKUP(IF(OR(Y104="",OR($D104="",$D104="NL",$D104="HORS LIGUE")),"",COUNTIFS($D$5:$D$72,"&lt;&gt;"&amp;"",$D$5:$D$72,"&lt;&gt;"&amp;"NL",$D$5:$D$72,"&lt;&gt;"&amp;"HORS LIGUE",Y$5:Y$72,"&lt;"&amp;Y104)+1),Paramètres!$B$3:$C$56,2,FALSE)*Paramètres!$K$13))</f>
        <v>0</v>
      </c>
      <c r="AA104" s="46"/>
      <c r="AB104" s="2">
        <f>IF(AA$2="Bike &amp; Run",IF(ISNA(VLOOKUP(AA104,Paramètres!$B$3:$C$56,2,FALSE)),0,VLOOKUP(AA104,Paramètres!$B$3:$C$56,2,FALSE)*Paramètres!$K$14),IF(OR(AA104="",OR($D104="",$D104="NL",$D104="HORS LIGUE")),0,VLOOKUP(IF(OR(AA104="",OR($D104="",$D104="NL",$D104="HORS LIGUE")),"",COUNTIFS($D$5:$D$72,"&lt;&gt;"&amp;"",$D$5:$D$72,"&lt;&gt;"&amp;"NL",$D$5:$D$72,"&lt;&gt;"&amp;"HORS LIGUE",AA$5:AA$72,"&lt;"&amp;AA104)+1),Paramètres!$B$3:$C$56,2,FALSE)*Paramètres!$K$14))</f>
        <v>0</v>
      </c>
      <c r="AC104" s="46"/>
      <c r="AD104" s="2">
        <f>IF(AC$2="Bike &amp; Run",IF(ISNA(VLOOKUP(AC104,Paramètres!$B$3:$C$56,2,FALSE)),0,VLOOKUP(AC104,Paramètres!$B$3:$C$56,2,FALSE)*Paramètres!$K$15),IF(OR(AC104="",OR($D104="",$D104="NL",$D104="HORS LIGUE")),0,VLOOKUP(IF(OR(AC104="",OR($D104="",$D104="NL",$D104="HORS LIGUE")),"",COUNTIFS($D$5:$D$72,"&lt;&gt;"&amp;"",$D$5:$D$72,"&lt;&gt;"&amp;"NL",$D$5:$D$72,"&lt;&gt;"&amp;"HORS LIGUE",AC$5:AC$72,"&lt;"&amp;AC104)+1),Paramètres!$B$3:$C$56,2,FALSE)*Paramètres!$K$15))</f>
        <v>0</v>
      </c>
      <c r="AE104" s="46"/>
      <c r="AF104" s="2">
        <f>IF(AE$2="Bike &amp; Run",IF(ISNA(VLOOKUP(AE104,Paramètres!$B$3:$C$56,2,FALSE)),0,VLOOKUP(AE104,Paramètres!$B$3:$C$56,2,FALSE)*Paramètres!$K$16),IF(OR(AE104="",OR($D104="",$D104="NL",$D104="HORS LIGUE")),0,VLOOKUP(IF(OR(AE104="",OR($D104="",$D104="NL",$D104="HORS LIGUE")),"",COUNTIFS($D$5:$D$72,"&lt;&gt;"&amp;"",$D$5:$D$72,"&lt;&gt;"&amp;"NL",$D$5:$D$72,"&lt;&gt;"&amp;"HORS LIGUE",AE$5:AE$72,"&lt;"&amp;AE104)+1),Paramètres!$B$3:$C$56,2,FALSE)*Paramètres!$K$16))</f>
        <v>0</v>
      </c>
      <c r="AG104" s="46"/>
      <c r="AH104" s="2">
        <f>IF(AG$2="Bike &amp; Run",IF(ISNA(VLOOKUP(AG104,Paramètres!$B$3:$C$56,2,FALSE)),0,VLOOKUP(AG104,Paramètres!$B$3:$C$56,2,FALSE)*Paramètres!$K$17),IF(OR(AG104="",OR($D104="",$D104="NL",$D104="HORS LIGUE")),0,VLOOKUP(IF(OR(AG104="",OR($D104="",$D104="NL",$D104="HORS LIGUE")),"",COUNTIFS($D$5:$D$72,"&lt;&gt;"&amp;"",$D$5:$D$72,"&lt;&gt;"&amp;"NL",$D$5:$D$72,"&lt;&gt;"&amp;"HORS LIGUE",AG$5:AG$72,"&lt;"&amp;AG104)+1),Paramètres!$B$3:$C$56,2,FALSE)*Paramètres!$K$17))</f>
        <v>0</v>
      </c>
      <c r="AI104" s="40">
        <f t="shared" si="115"/>
        <v>0</v>
      </c>
      <c r="AJ104" s="3" t="str">
        <f t="shared" si="116"/>
        <v/>
      </c>
      <c r="AK104" s="5">
        <f t="shared" si="117"/>
        <v>0</v>
      </c>
      <c r="AL104" s="41" t="e">
        <f t="shared" si="118"/>
        <v>#REF!</v>
      </c>
      <c r="AM104" s="33" t="e">
        <f t="shared" si="119"/>
        <v>#REF!</v>
      </c>
    </row>
    <row r="105" spans="1:39" ht="16.5">
      <c r="A105" s="14"/>
      <c r="B105" s="61" t="str">
        <f>IF(ISNA(VLOOKUP(A105,'Licenciés Jeunes 2023'!A:C,3,0)),"",VLOOKUP(A105,'Licenciés Jeunes 2023'!A:C,3,0))</f>
        <v/>
      </c>
      <c r="C105" s="32" t="str">
        <f>IF(ISNA(VLOOKUP(A105,'Licenciés Jeunes 2023'!A:C,2,0)),"",VLOOKUP(A105,'Licenciés Jeunes 2023'!A:C,2,0))</f>
        <v/>
      </c>
      <c r="D105" s="32" t="str">
        <f>IF(ISNA(VLOOKUP(A105,'Licenciés Jeunes 2023'!A:F,6,0)),"",VLOOKUP(A105,'Licenciés Jeunes 2023'!A:F,6,0))</f>
        <v/>
      </c>
      <c r="E105" s="6"/>
      <c r="F105" s="2">
        <f>IF(E$2="Bike &amp; Run",IF(ISNA(VLOOKUP(E105,Paramètres!$B$3:$C$56,2,FALSE)),0,VLOOKUP(E105,Paramètres!$B$3:$C$56,2,FALSE)*Paramètres!$K$3),IF(OR(E105="",OR($D105="",$D105="NL",$D105="HORS LIGUE")),0,VLOOKUP(IF(OR(E105="",OR($D105="",$D105="NL",$D105="HORS LIGUE")),"",COUNTIFS($D$5:$D$72,"&lt;&gt;"&amp;"",$D$5:$D$72,"&lt;&gt;"&amp;"NL",$D$5:$D$72,"&lt;&gt;"&amp;"HORS LIGUE",E$5:E$72,"&lt;"&amp;E105)+1),Paramètres!$B$3:$C$56,2,FALSE)*Paramètres!$K$3))</f>
        <v>0</v>
      </c>
      <c r="G105" s="4"/>
      <c r="H105" s="2">
        <f>IF(G$2="Bike &amp; Run",IF(ISNA(VLOOKUP(G105,Paramètres!$B$3:$C$56,2,FALSE)),0,VLOOKUP(G105,Paramètres!$B$3:$C$56,2,FALSE)*Paramètres!$K$4),IF(OR(G105="",OR($D105="",$D105="NL",$D105="HORS LIGUE")),0,VLOOKUP(IF(OR(G105="",OR($D105="",$D105="NL",$D105="HORS LIGUE")),"",COUNTIFS($D$5:$D$72,"&lt;&gt;"&amp;"",$D$5:$D$72,"&lt;&gt;"&amp;"NL",$D$5:$D$72,"&lt;&gt;"&amp;"HORS LIGUE",G$5:G$72,"&lt;"&amp;G105)+1),Paramètres!$B$3:$C$56,2,FALSE)*Paramètres!$K$4))</f>
        <v>0</v>
      </c>
      <c r="I105" s="36"/>
      <c r="J105" s="2">
        <f>IF(I$2="Bike &amp; Run",IF(ISNA(VLOOKUP(I105,Paramètres!$B$3:$C$56,2,FALSE)),0,VLOOKUP(I105,Paramètres!$B$3:$C$56,2,FALSE)*Paramètres!$K$5),IF(OR(I105="",OR($D105="",$D105="NL",$D105="HORS LIGUE")),0,VLOOKUP(IF(OR(I105="",OR($D105="",$D105="NL",$D105="HORS LIGUE")),"",COUNTIFS($D$5:$D$72,"&lt;&gt;"&amp;"",$D$5:$D$72,"&lt;&gt;"&amp;"NL",$D$5:$D$72,"&lt;&gt;"&amp;"HORS LIGUE",I$5:I$72,"&lt;"&amp;I105)+1),Paramètres!$B$3:$C$56,2,FALSE)*Paramètres!$K$5))</f>
        <v>0</v>
      </c>
      <c r="K105" s="4"/>
      <c r="L105" s="2">
        <f>IF(K$2="Bike &amp; Run",IF(ISNA(VLOOKUP(K105,Paramètres!$B$3:$C$56,2,FALSE)),0,VLOOKUP(K105,Paramètres!$B$3:$C$56,2,FALSE)*Paramètres!$K$6),IF(OR(K105="",OR($D105="",$D105="NL",$D105="HORS LIGUE")),0,VLOOKUP(IF(OR(K105="",OR($D105="",$D105="NL",$D105="HORS LIGUE")),"",COUNTIFS($D$5:$D$72,"&lt;&gt;"&amp;"",$D$5:$D$72,"&lt;&gt;"&amp;"NL",$D$5:$D$72,"&lt;&gt;"&amp;"HORS LIGUE",K$5:K$72,"&lt;"&amp;K105)+1),Paramètres!$B$3:$C$56,2,FALSE)*Paramètres!$K$6))</f>
        <v>0</v>
      </c>
      <c r="M105" s="4"/>
      <c r="N105" s="2">
        <f>IF(M$2="Bike &amp; Run",IF(ISNA(VLOOKUP(M105,Paramètres!$B$3:$C$56,2,FALSE)),0,VLOOKUP(M105,Paramètres!$B$3:$C$56,2,FALSE)*Paramètres!$K$7),IF(OR(M105="",OR($D105="",$D105="NL",$D105="HORS LIGUE")),0,VLOOKUP(IF(OR(M105="",OR($D105="",$D105="NL",$D105="HORS LIGUE")),"",COUNTIFS($D$5:$D$72,"&lt;&gt;"&amp;"",$D$5:$D$72,"&lt;&gt;"&amp;"NL",$D$5:$D$72,"&lt;&gt;"&amp;"HORS LIGUE",M$5:M$72,"&lt;"&amp;M105)+1),Paramètres!$B$3:$C$56,2,FALSE)*Paramètres!$K$7))</f>
        <v>0</v>
      </c>
      <c r="O105" s="46"/>
      <c r="P105" s="2">
        <f>IF(O$2="Bike &amp; Run",IF(ISNA(VLOOKUP(O105,Paramètres!$B$3:$C$56,2,FALSE)),0,VLOOKUP(O105,Paramètres!$B$3:$C$56,2,FALSE)*Paramètres!$K$8),IF(OR(O105="",OR($D105="",$D105="NL",$D105="HORS LIGUE")),0,VLOOKUP(IF(OR(O105="",OR($D105="",$D105="NL",$D105="HORS LIGUE")),"",COUNTIFS($D$5:$D$72,"&lt;&gt;"&amp;"",$D$5:$D$72,"&lt;&gt;"&amp;"NL",$D$5:$D$72,"&lt;&gt;"&amp;"HORS LIGUE",O$5:O$72,"&lt;"&amp;O105)+1),Paramètres!$B$3:$C$56,2,FALSE)*Paramètres!$K$8))</f>
        <v>0</v>
      </c>
      <c r="Q105" s="46"/>
      <c r="R105" s="2">
        <f>IF(Q$2="Bike &amp; Run",IF(ISNA(VLOOKUP(Q105,Paramètres!$B$3:$C$56,2,FALSE)),0,VLOOKUP(Q105,Paramètres!$B$3:$C$56,2,FALSE)*Paramètres!$K$9),IF(OR(Q105="",OR($D105="",$D105="NL",$D105="HORS LIGUE")),0,VLOOKUP(IF(OR(Q105="",OR($D105="",$D105="NL",$D105="HORS LIGUE")),"",COUNTIFS($D$5:$D$72,"&lt;&gt;"&amp;"",$D$5:$D$72,"&lt;&gt;"&amp;"NL",$D$5:$D$72,"&lt;&gt;"&amp;"HORS LIGUE",Q$5:Q$72,"&lt;"&amp;Q105)+1),Paramètres!$B$3:$C$56,2,FALSE)*Paramètres!$K$9))</f>
        <v>0</v>
      </c>
      <c r="S105" s="46"/>
      <c r="T105" s="2">
        <f>IF(S$2="Bike &amp; Run",IF(ISNA(VLOOKUP(S105,Paramètres!$B$3:$C$56,2,FALSE)),0,VLOOKUP(S105,Paramètres!$B$3:$C$56,2,FALSE)*Paramètres!$K$10),IF(OR(S105="",OR($D105="",$D105="NL",$D105="HORS LIGUE")),0,VLOOKUP(IF(OR(S105="",OR($D105="",$D105="NL",$D105="HORS LIGUE")),"",COUNTIFS($D$5:$D$72,"&lt;&gt;"&amp;"",$D$5:$D$72,"&lt;&gt;"&amp;"NL",$D$5:$D$72,"&lt;&gt;"&amp;"HORS LIGUE",S$5:S$72,"&lt;"&amp;S105)+1),Paramètres!$B$3:$C$56,2,FALSE)*Paramètres!$K$10))</f>
        <v>0</v>
      </c>
      <c r="U105" s="46"/>
      <c r="V105" s="2">
        <f>IF(U$2="Bike &amp; Run",IF(ISNA(VLOOKUP(U105,Paramètres!$B$3:$C$56,2,FALSE)),0,VLOOKUP(U105,Paramètres!$B$3:$C$56,2,FALSE)*Paramètres!$K$11),IF(OR(U105="",OR($D105="",$D105="NL",$D105="HORS LIGUE")),0,VLOOKUP(IF(OR(U105="",OR($D105="",$D105="NL",$D105="HORS LIGUE")),"",COUNTIFS($D$5:$D$72,"&lt;&gt;"&amp;"",$D$5:$D$72,"&lt;&gt;"&amp;"NL",$D$5:$D$72,"&lt;&gt;"&amp;"HORS LIGUE",U$5:U$72,"&lt;"&amp;U105)+1),Paramètres!$B$3:$C$56,2,FALSE)*Paramètres!$K$11))</f>
        <v>0</v>
      </c>
      <c r="W105" s="46"/>
      <c r="X105" s="2">
        <f>IF(W$2="Bike &amp; Run",IF(ISNA(VLOOKUP(W105,Paramètres!$B$3:$C$56,2,FALSE)),0,VLOOKUP(W105,Paramètres!$B$3:$C$56,2,FALSE)*Paramètres!$K$12),IF(OR(W105="",OR($D105="",$D105="NL",$D105="HORS LIGUE")),0,VLOOKUP(IF(OR(W105="",OR($D105="",$D105="NL",$D105="HORS LIGUE")),"",COUNTIFS($D$5:$D$72,"&lt;&gt;"&amp;"",$D$5:$D$72,"&lt;&gt;"&amp;"NL",$D$5:$D$72,"&lt;&gt;"&amp;"HORS LIGUE",W$5:W$72,"&lt;"&amp;W105)+1),Paramètres!$B$3:$C$56,2,FALSE)*Paramètres!$K$12))</f>
        <v>0</v>
      </c>
      <c r="Y105" s="46"/>
      <c r="Z105" s="2">
        <f>IF(Y$2="Bike &amp; Run",IF(ISNA(VLOOKUP(Y105,Paramètres!$B$3:$C$56,2,FALSE)),0,VLOOKUP(Y105,Paramètres!$B$3:$C$56,2,FALSE)*Paramètres!$K$13),IF(OR(Y105="",OR($D105="",$D105="NL",$D105="HORS LIGUE")),0,VLOOKUP(IF(OR(Y105="",OR($D105="",$D105="NL",$D105="HORS LIGUE")),"",COUNTIFS($D$5:$D$72,"&lt;&gt;"&amp;"",$D$5:$D$72,"&lt;&gt;"&amp;"NL",$D$5:$D$72,"&lt;&gt;"&amp;"HORS LIGUE",Y$5:Y$72,"&lt;"&amp;Y105)+1),Paramètres!$B$3:$C$56,2,FALSE)*Paramètres!$K$13))</f>
        <v>0</v>
      </c>
      <c r="AA105" s="46"/>
      <c r="AB105" s="2">
        <f>IF(AA$2="Bike &amp; Run",IF(ISNA(VLOOKUP(AA105,Paramètres!$B$3:$C$56,2,FALSE)),0,VLOOKUP(AA105,Paramètres!$B$3:$C$56,2,FALSE)*Paramètres!$K$14),IF(OR(AA105="",OR($D105="",$D105="NL",$D105="HORS LIGUE")),0,VLOOKUP(IF(OR(AA105="",OR($D105="",$D105="NL",$D105="HORS LIGUE")),"",COUNTIFS($D$5:$D$72,"&lt;&gt;"&amp;"",$D$5:$D$72,"&lt;&gt;"&amp;"NL",$D$5:$D$72,"&lt;&gt;"&amp;"HORS LIGUE",AA$5:AA$72,"&lt;"&amp;AA105)+1),Paramètres!$B$3:$C$56,2,FALSE)*Paramètres!$K$14))</f>
        <v>0</v>
      </c>
      <c r="AC105" s="46"/>
      <c r="AD105" s="2">
        <f>IF(AC$2="Bike &amp; Run",IF(ISNA(VLOOKUP(AC105,Paramètres!$B$3:$C$56,2,FALSE)),0,VLOOKUP(AC105,Paramètres!$B$3:$C$56,2,FALSE)*Paramètres!$K$15),IF(OR(AC105="",OR($D105="",$D105="NL",$D105="HORS LIGUE")),0,VLOOKUP(IF(OR(AC105="",OR($D105="",$D105="NL",$D105="HORS LIGUE")),"",COUNTIFS($D$5:$D$72,"&lt;&gt;"&amp;"",$D$5:$D$72,"&lt;&gt;"&amp;"NL",$D$5:$D$72,"&lt;&gt;"&amp;"HORS LIGUE",AC$5:AC$72,"&lt;"&amp;AC105)+1),Paramètres!$B$3:$C$56,2,FALSE)*Paramètres!$K$15))</f>
        <v>0</v>
      </c>
      <c r="AE105" s="46"/>
      <c r="AF105" s="2">
        <f>IF(AE$2="Bike &amp; Run",IF(ISNA(VLOOKUP(AE105,Paramètres!$B$3:$C$56,2,FALSE)),0,VLOOKUP(AE105,Paramètres!$B$3:$C$56,2,FALSE)*Paramètres!$K$16),IF(OR(AE105="",OR($D105="",$D105="NL",$D105="HORS LIGUE")),0,VLOOKUP(IF(OR(AE105="",OR($D105="",$D105="NL",$D105="HORS LIGUE")),"",COUNTIFS($D$5:$D$72,"&lt;&gt;"&amp;"",$D$5:$D$72,"&lt;&gt;"&amp;"NL",$D$5:$D$72,"&lt;&gt;"&amp;"HORS LIGUE",AE$5:AE$72,"&lt;"&amp;AE105)+1),Paramètres!$B$3:$C$56,2,FALSE)*Paramètres!$K$16))</f>
        <v>0</v>
      </c>
      <c r="AG105" s="46"/>
      <c r="AH105" s="2">
        <f>IF(AG$2="Bike &amp; Run",IF(ISNA(VLOOKUP(AG105,Paramètres!$B$3:$C$56,2,FALSE)),0,VLOOKUP(AG105,Paramètres!$B$3:$C$56,2,FALSE)*Paramètres!$K$17),IF(OR(AG105="",OR($D105="",$D105="NL",$D105="HORS LIGUE")),0,VLOOKUP(IF(OR(AG105="",OR($D105="",$D105="NL",$D105="HORS LIGUE")),"",COUNTIFS($D$5:$D$72,"&lt;&gt;"&amp;"",$D$5:$D$72,"&lt;&gt;"&amp;"NL",$D$5:$D$72,"&lt;&gt;"&amp;"HORS LIGUE",AG$5:AG$72,"&lt;"&amp;AG105)+1),Paramètres!$B$3:$C$56,2,FALSE)*Paramètres!$K$17))</f>
        <v>0</v>
      </c>
      <c r="AI105" s="40">
        <f t="shared" si="115"/>
        <v>0</v>
      </c>
      <c r="AJ105" s="3" t="str">
        <f t="shared" si="116"/>
        <v/>
      </c>
      <c r="AK105" s="5">
        <f t="shared" si="117"/>
        <v>0</v>
      </c>
      <c r="AL105" s="41" t="e">
        <f t="shared" si="118"/>
        <v>#REF!</v>
      </c>
      <c r="AM105" s="33" t="e">
        <f t="shared" si="119"/>
        <v>#REF!</v>
      </c>
    </row>
    <row r="106" spans="1:39" ht="16.5">
      <c r="A106" s="14"/>
      <c r="B106" s="61" t="str">
        <f>IF(ISNA(VLOOKUP(A106,'Licenciés Jeunes 2023'!A:C,3,0)),"",VLOOKUP(A106,'Licenciés Jeunes 2023'!A:C,3,0))</f>
        <v/>
      </c>
      <c r="C106" s="32" t="str">
        <f>IF(ISNA(VLOOKUP(A106,'Licenciés Jeunes 2023'!A:C,2,0)),"",VLOOKUP(A106,'Licenciés Jeunes 2023'!A:C,2,0))</f>
        <v/>
      </c>
      <c r="D106" s="32" t="str">
        <f>IF(ISNA(VLOOKUP(A106,'Licenciés Jeunes 2023'!A:F,6,0)),"",VLOOKUP(A106,'Licenciés Jeunes 2023'!A:F,6,0))</f>
        <v/>
      </c>
      <c r="E106" s="6"/>
      <c r="F106" s="2">
        <f>IF(E$2="Bike &amp; Run",IF(ISNA(VLOOKUP(E106,Paramètres!$B$3:$C$56,2,FALSE)),0,VLOOKUP(E106,Paramètres!$B$3:$C$56,2,FALSE)*Paramètres!$K$3),IF(OR(E106="",OR($D106="",$D106="NL",$D106="HORS LIGUE")),0,VLOOKUP(IF(OR(E106="",OR($D106="",$D106="NL",$D106="HORS LIGUE")),"",COUNTIFS($D$5:$D$72,"&lt;&gt;"&amp;"",$D$5:$D$72,"&lt;&gt;"&amp;"NL",$D$5:$D$72,"&lt;&gt;"&amp;"HORS LIGUE",E$5:E$72,"&lt;"&amp;E106)+1),Paramètres!$B$3:$C$56,2,FALSE)*Paramètres!$K$3))</f>
        <v>0</v>
      </c>
      <c r="G106" s="4"/>
      <c r="H106" s="2">
        <f>IF(G$2="Bike &amp; Run",IF(ISNA(VLOOKUP(G106,Paramètres!$B$3:$C$56,2,FALSE)),0,VLOOKUP(G106,Paramètres!$B$3:$C$56,2,FALSE)*Paramètres!$K$4),IF(OR(G106="",OR($D106="",$D106="NL",$D106="HORS LIGUE")),0,VLOOKUP(IF(OR(G106="",OR($D106="",$D106="NL",$D106="HORS LIGUE")),"",COUNTIFS($D$5:$D$72,"&lt;&gt;"&amp;"",$D$5:$D$72,"&lt;&gt;"&amp;"NL",$D$5:$D$72,"&lt;&gt;"&amp;"HORS LIGUE",G$5:G$72,"&lt;"&amp;G106)+1),Paramètres!$B$3:$C$56,2,FALSE)*Paramètres!$K$4))</f>
        <v>0</v>
      </c>
      <c r="I106" s="36"/>
      <c r="J106" s="2">
        <f>IF(I$2="Bike &amp; Run",IF(ISNA(VLOOKUP(I106,Paramètres!$B$3:$C$56,2,FALSE)),0,VLOOKUP(I106,Paramètres!$B$3:$C$56,2,FALSE)*Paramètres!$K$5),IF(OR(I106="",OR($D106="",$D106="NL",$D106="HORS LIGUE")),0,VLOOKUP(IF(OR(I106="",OR($D106="",$D106="NL",$D106="HORS LIGUE")),"",COUNTIFS($D$5:$D$72,"&lt;&gt;"&amp;"",$D$5:$D$72,"&lt;&gt;"&amp;"NL",$D$5:$D$72,"&lt;&gt;"&amp;"HORS LIGUE",I$5:I$72,"&lt;"&amp;I106)+1),Paramètres!$B$3:$C$56,2,FALSE)*Paramètres!$K$5))</f>
        <v>0</v>
      </c>
      <c r="K106" s="4"/>
      <c r="L106" s="2">
        <f>IF(K$2="Bike &amp; Run",IF(ISNA(VLOOKUP(K106,Paramètres!$B$3:$C$56,2,FALSE)),0,VLOOKUP(K106,Paramètres!$B$3:$C$56,2,FALSE)*Paramètres!$K$6),IF(OR(K106="",OR($D106="",$D106="NL",$D106="HORS LIGUE")),0,VLOOKUP(IF(OR(K106="",OR($D106="",$D106="NL",$D106="HORS LIGUE")),"",COUNTIFS($D$5:$D$72,"&lt;&gt;"&amp;"",$D$5:$D$72,"&lt;&gt;"&amp;"NL",$D$5:$D$72,"&lt;&gt;"&amp;"HORS LIGUE",K$5:K$72,"&lt;"&amp;K106)+1),Paramètres!$B$3:$C$56,2,FALSE)*Paramètres!$K$6))</f>
        <v>0</v>
      </c>
      <c r="M106" s="4"/>
      <c r="N106" s="2">
        <f>IF(M$2="Bike &amp; Run",IF(ISNA(VLOOKUP(M106,Paramètres!$B$3:$C$56,2,FALSE)),0,VLOOKUP(M106,Paramètres!$B$3:$C$56,2,FALSE)*Paramètres!$K$7),IF(OR(M106="",OR($D106="",$D106="NL",$D106="HORS LIGUE")),0,VLOOKUP(IF(OR(M106="",OR($D106="",$D106="NL",$D106="HORS LIGUE")),"",COUNTIFS($D$5:$D$72,"&lt;&gt;"&amp;"",$D$5:$D$72,"&lt;&gt;"&amp;"NL",$D$5:$D$72,"&lt;&gt;"&amp;"HORS LIGUE",M$5:M$72,"&lt;"&amp;M106)+1),Paramètres!$B$3:$C$56,2,FALSE)*Paramètres!$K$7))</f>
        <v>0</v>
      </c>
      <c r="O106" s="46"/>
      <c r="P106" s="2">
        <f>IF(O$2="Bike &amp; Run",IF(ISNA(VLOOKUP(O106,Paramètres!$B$3:$C$56,2,FALSE)),0,VLOOKUP(O106,Paramètres!$B$3:$C$56,2,FALSE)*Paramètres!$K$8),IF(OR(O106="",OR($D106="",$D106="NL",$D106="HORS LIGUE")),0,VLOOKUP(IF(OR(O106="",OR($D106="",$D106="NL",$D106="HORS LIGUE")),"",COUNTIFS($D$5:$D$72,"&lt;&gt;"&amp;"",$D$5:$D$72,"&lt;&gt;"&amp;"NL",$D$5:$D$72,"&lt;&gt;"&amp;"HORS LIGUE",O$5:O$72,"&lt;"&amp;O106)+1),Paramètres!$B$3:$C$56,2,FALSE)*Paramètres!$K$8))</f>
        <v>0</v>
      </c>
      <c r="Q106" s="46"/>
      <c r="R106" s="2">
        <f>IF(Q$2="Bike &amp; Run",IF(ISNA(VLOOKUP(Q106,Paramètres!$B$3:$C$56,2,FALSE)),0,VLOOKUP(Q106,Paramètres!$B$3:$C$56,2,FALSE)*Paramètres!$K$9),IF(OR(Q106="",OR($D106="",$D106="NL",$D106="HORS LIGUE")),0,VLOOKUP(IF(OR(Q106="",OR($D106="",$D106="NL",$D106="HORS LIGUE")),"",COUNTIFS($D$5:$D$72,"&lt;&gt;"&amp;"",$D$5:$D$72,"&lt;&gt;"&amp;"NL",$D$5:$D$72,"&lt;&gt;"&amp;"HORS LIGUE",Q$5:Q$72,"&lt;"&amp;Q106)+1),Paramètres!$B$3:$C$56,2,FALSE)*Paramètres!$K$9))</f>
        <v>0</v>
      </c>
      <c r="S106" s="46"/>
      <c r="T106" s="2">
        <f>IF(S$2="Bike &amp; Run",IF(ISNA(VLOOKUP(S106,Paramètres!$B$3:$C$56,2,FALSE)),0,VLOOKUP(S106,Paramètres!$B$3:$C$56,2,FALSE)*Paramètres!$K$10),IF(OR(S106="",OR($D106="",$D106="NL",$D106="HORS LIGUE")),0,VLOOKUP(IF(OR(S106="",OR($D106="",$D106="NL",$D106="HORS LIGUE")),"",COUNTIFS($D$5:$D$72,"&lt;&gt;"&amp;"",$D$5:$D$72,"&lt;&gt;"&amp;"NL",$D$5:$D$72,"&lt;&gt;"&amp;"HORS LIGUE",S$5:S$72,"&lt;"&amp;S106)+1),Paramètres!$B$3:$C$56,2,FALSE)*Paramètres!$K$10))</f>
        <v>0</v>
      </c>
      <c r="U106" s="46"/>
      <c r="V106" s="2">
        <f>IF(U$2="Bike &amp; Run",IF(ISNA(VLOOKUP(U106,Paramètres!$B$3:$C$56,2,FALSE)),0,VLOOKUP(U106,Paramètres!$B$3:$C$56,2,FALSE)*Paramètres!$K$11),IF(OR(U106="",OR($D106="",$D106="NL",$D106="HORS LIGUE")),0,VLOOKUP(IF(OR(U106="",OR($D106="",$D106="NL",$D106="HORS LIGUE")),"",COUNTIFS($D$5:$D$72,"&lt;&gt;"&amp;"",$D$5:$D$72,"&lt;&gt;"&amp;"NL",$D$5:$D$72,"&lt;&gt;"&amp;"HORS LIGUE",U$5:U$72,"&lt;"&amp;U106)+1),Paramètres!$B$3:$C$56,2,FALSE)*Paramètres!$K$11))</f>
        <v>0</v>
      </c>
      <c r="W106" s="46"/>
      <c r="X106" s="2">
        <f>IF(W$2="Bike &amp; Run",IF(ISNA(VLOOKUP(W106,Paramètres!$B$3:$C$56,2,FALSE)),0,VLOOKUP(W106,Paramètres!$B$3:$C$56,2,FALSE)*Paramètres!$K$12),IF(OR(W106="",OR($D106="",$D106="NL",$D106="HORS LIGUE")),0,VLOOKUP(IF(OR(W106="",OR($D106="",$D106="NL",$D106="HORS LIGUE")),"",COUNTIFS($D$5:$D$72,"&lt;&gt;"&amp;"",$D$5:$D$72,"&lt;&gt;"&amp;"NL",$D$5:$D$72,"&lt;&gt;"&amp;"HORS LIGUE",W$5:W$72,"&lt;"&amp;W106)+1),Paramètres!$B$3:$C$56,2,FALSE)*Paramètres!$K$12))</f>
        <v>0</v>
      </c>
      <c r="Y106" s="46"/>
      <c r="Z106" s="2">
        <f>IF(Y$2="Bike &amp; Run",IF(ISNA(VLOOKUP(Y106,Paramètres!$B$3:$C$56,2,FALSE)),0,VLOOKUP(Y106,Paramètres!$B$3:$C$56,2,FALSE)*Paramètres!$K$13),IF(OR(Y106="",OR($D106="",$D106="NL",$D106="HORS LIGUE")),0,VLOOKUP(IF(OR(Y106="",OR($D106="",$D106="NL",$D106="HORS LIGUE")),"",COUNTIFS($D$5:$D$72,"&lt;&gt;"&amp;"",$D$5:$D$72,"&lt;&gt;"&amp;"NL",$D$5:$D$72,"&lt;&gt;"&amp;"HORS LIGUE",Y$5:Y$72,"&lt;"&amp;Y106)+1),Paramètres!$B$3:$C$56,2,FALSE)*Paramètres!$K$13))</f>
        <v>0</v>
      </c>
      <c r="AA106" s="46"/>
      <c r="AB106" s="2">
        <f>IF(AA$2="Bike &amp; Run",IF(ISNA(VLOOKUP(AA106,Paramètres!$B$3:$C$56,2,FALSE)),0,VLOOKUP(AA106,Paramètres!$B$3:$C$56,2,FALSE)*Paramètres!$K$14),IF(OR(AA106="",OR($D106="",$D106="NL",$D106="HORS LIGUE")),0,VLOOKUP(IF(OR(AA106="",OR($D106="",$D106="NL",$D106="HORS LIGUE")),"",COUNTIFS($D$5:$D$72,"&lt;&gt;"&amp;"",$D$5:$D$72,"&lt;&gt;"&amp;"NL",$D$5:$D$72,"&lt;&gt;"&amp;"HORS LIGUE",AA$5:AA$72,"&lt;"&amp;AA106)+1),Paramètres!$B$3:$C$56,2,FALSE)*Paramètres!$K$14))</f>
        <v>0</v>
      </c>
      <c r="AC106" s="46"/>
      <c r="AD106" s="2">
        <f>IF(AC$2="Bike &amp; Run",IF(ISNA(VLOOKUP(AC106,Paramètres!$B$3:$C$56,2,FALSE)),0,VLOOKUP(AC106,Paramètres!$B$3:$C$56,2,FALSE)*Paramètres!$K$15),IF(OR(AC106="",OR($D106="",$D106="NL",$D106="HORS LIGUE")),0,VLOOKUP(IF(OR(AC106="",OR($D106="",$D106="NL",$D106="HORS LIGUE")),"",COUNTIFS($D$5:$D$72,"&lt;&gt;"&amp;"",$D$5:$D$72,"&lt;&gt;"&amp;"NL",$D$5:$D$72,"&lt;&gt;"&amp;"HORS LIGUE",AC$5:AC$72,"&lt;"&amp;AC106)+1),Paramètres!$B$3:$C$56,2,FALSE)*Paramètres!$K$15))</f>
        <v>0</v>
      </c>
      <c r="AE106" s="46"/>
      <c r="AF106" s="2">
        <f>IF(AE$2="Bike &amp; Run",IF(ISNA(VLOOKUP(AE106,Paramètres!$B$3:$C$56,2,FALSE)),0,VLOOKUP(AE106,Paramètres!$B$3:$C$56,2,FALSE)*Paramètres!$K$16),IF(OR(AE106="",OR($D106="",$D106="NL",$D106="HORS LIGUE")),0,VLOOKUP(IF(OR(AE106="",OR($D106="",$D106="NL",$D106="HORS LIGUE")),"",COUNTIFS($D$5:$D$72,"&lt;&gt;"&amp;"",$D$5:$D$72,"&lt;&gt;"&amp;"NL",$D$5:$D$72,"&lt;&gt;"&amp;"HORS LIGUE",AE$5:AE$72,"&lt;"&amp;AE106)+1),Paramètres!$B$3:$C$56,2,FALSE)*Paramètres!$K$16))</f>
        <v>0</v>
      </c>
      <c r="AG106" s="46"/>
      <c r="AH106" s="2">
        <f>IF(AG$2="Bike &amp; Run",IF(ISNA(VLOOKUP(AG106,Paramètres!$B$3:$C$56,2,FALSE)),0,VLOOKUP(AG106,Paramètres!$B$3:$C$56,2,FALSE)*Paramètres!$K$17),IF(OR(AG106="",OR($D106="",$D106="NL",$D106="HORS LIGUE")),0,VLOOKUP(IF(OR(AG106="",OR($D106="",$D106="NL",$D106="HORS LIGUE")),"",COUNTIFS($D$5:$D$72,"&lt;&gt;"&amp;"",$D$5:$D$72,"&lt;&gt;"&amp;"NL",$D$5:$D$72,"&lt;&gt;"&amp;"HORS LIGUE",AG$5:AG$72,"&lt;"&amp;AG106)+1),Paramètres!$B$3:$C$56,2,FALSE)*Paramètres!$K$17))</f>
        <v>0</v>
      </c>
      <c r="AI106" s="40">
        <f t="shared" si="115"/>
        <v>0</v>
      </c>
      <c r="AJ106" s="3" t="str">
        <f t="shared" si="116"/>
        <v/>
      </c>
      <c r="AK106" s="5">
        <f t="shared" si="117"/>
        <v>0</v>
      </c>
      <c r="AL106" s="41" t="e">
        <f t="shared" si="118"/>
        <v>#REF!</v>
      </c>
      <c r="AM106" s="33" t="e">
        <f t="shared" si="119"/>
        <v>#REF!</v>
      </c>
    </row>
    <row r="107" spans="1:39" ht="16.5">
      <c r="A107" s="14"/>
      <c r="B107" s="61" t="str">
        <f>IF(ISNA(VLOOKUP(A107,'Licenciés Jeunes 2023'!A:C,3,0)),"",VLOOKUP(A107,'Licenciés Jeunes 2023'!A:C,3,0))</f>
        <v/>
      </c>
      <c r="C107" s="32" t="str">
        <f>IF(ISNA(VLOOKUP(A107,'Licenciés Jeunes 2023'!A:C,2,0)),"",VLOOKUP(A107,'Licenciés Jeunes 2023'!A:C,2,0))</f>
        <v/>
      </c>
      <c r="D107" s="32" t="str">
        <f>IF(ISNA(VLOOKUP(A107,'Licenciés Jeunes 2023'!A:F,6,0)),"",VLOOKUP(A107,'Licenciés Jeunes 2023'!A:F,6,0))</f>
        <v/>
      </c>
      <c r="E107" s="6"/>
      <c r="F107" s="2">
        <f>IF(E$2="Bike &amp; Run",IF(ISNA(VLOOKUP(E107,Paramètres!$B$3:$C$56,2,FALSE)),0,VLOOKUP(E107,Paramètres!$B$3:$C$56,2,FALSE)*Paramètres!$K$3),IF(OR(E107="",OR($D107="",$D107="NL",$D107="HORS LIGUE")),0,VLOOKUP(IF(OR(E107="",OR($D107="",$D107="NL",$D107="HORS LIGUE")),"",COUNTIFS($D$5:$D$72,"&lt;&gt;"&amp;"",$D$5:$D$72,"&lt;&gt;"&amp;"NL",$D$5:$D$72,"&lt;&gt;"&amp;"HORS LIGUE",E$5:E$72,"&lt;"&amp;E107)+1),Paramètres!$B$3:$C$56,2,FALSE)*Paramètres!$K$3))</f>
        <v>0</v>
      </c>
      <c r="G107" s="4"/>
      <c r="H107" s="2">
        <f>IF(G$2="Bike &amp; Run",IF(ISNA(VLOOKUP(G107,Paramètres!$B$3:$C$56,2,FALSE)),0,VLOOKUP(G107,Paramètres!$B$3:$C$56,2,FALSE)*Paramètres!$K$4),IF(OR(G107="",OR($D107="",$D107="NL",$D107="HORS LIGUE")),0,VLOOKUP(IF(OR(G107="",OR($D107="",$D107="NL",$D107="HORS LIGUE")),"",COUNTIFS($D$5:$D$72,"&lt;&gt;"&amp;"",$D$5:$D$72,"&lt;&gt;"&amp;"NL",$D$5:$D$72,"&lt;&gt;"&amp;"HORS LIGUE",G$5:G$72,"&lt;"&amp;G107)+1),Paramètres!$B$3:$C$56,2,FALSE)*Paramètres!$K$4))</f>
        <v>0</v>
      </c>
      <c r="I107" s="36"/>
      <c r="J107" s="2">
        <f>IF(I$2="Bike &amp; Run",IF(ISNA(VLOOKUP(I107,Paramètres!$B$3:$C$56,2,FALSE)),0,VLOOKUP(I107,Paramètres!$B$3:$C$56,2,FALSE)*Paramètres!$K$5),IF(OR(I107="",OR($D107="",$D107="NL",$D107="HORS LIGUE")),0,VLOOKUP(IF(OR(I107="",OR($D107="",$D107="NL",$D107="HORS LIGUE")),"",COUNTIFS($D$5:$D$72,"&lt;&gt;"&amp;"",$D$5:$D$72,"&lt;&gt;"&amp;"NL",$D$5:$D$72,"&lt;&gt;"&amp;"HORS LIGUE",I$5:I$72,"&lt;"&amp;I107)+1),Paramètres!$B$3:$C$56,2,FALSE)*Paramètres!$K$5))</f>
        <v>0</v>
      </c>
      <c r="K107" s="4"/>
      <c r="L107" s="2">
        <f>IF(K$2="Bike &amp; Run",IF(ISNA(VLOOKUP(K107,Paramètres!$B$3:$C$56,2,FALSE)),0,VLOOKUP(K107,Paramètres!$B$3:$C$56,2,FALSE)*Paramètres!$K$6),IF(OR(K107="",OR($D107="",$D107="NL",$D107="HORS LIGUE")),0,VLOOKUP(IF(OR(K107="",OR($D107="",$D107="NL",$D107="HORS LIGUE")),"",COUNTIFS($D$5:$D$72,"&lt;&gt;"&amp;"",$D$5:$D$72,"&lt;&gt;"&amp;"NL",$D$5:$D$72,"&lt;&gt;"&amp;"HORS LIGUE",K$5:K$72,"&lt;"&amp;K107)+1),Paramètres!$B$3:$C$56,2,FALSE)*Paramètres!$K$6))</f>
        <v>0</v>
      </c>
      <c r="M107" s="4"/>
      <c r="N107" s="2">
        <f>IF(M$2="Bike &amp; Run",IF(ISNA(VLOOKUP(M107,Paramètres!$B$3:$C$56,2,FALSE)),0,VLOOKUP(M107,Paramètres!$B$3:$C$56,2,FALSE)*Paramètres!$K$7),IF(OR(M107="",OR($D107="",$D107="NL",$D107="HORS LIGUE")),0,VLOOKUP(IF(OR(M107="",OR($D107="",$D107="NL",$D107="HORS LIGUE")),"",COUNTIFS($D$5:$D$72,"&lt;&gt;"&amp;"",$D$5:$D$72,"&lt;&gt;"&amp;"NL",$D$5:$D$72,"&lt;&gt;"&amp;"HORS LIGUE",M$5:M$72,"&lt;"&amp;M107)+1),Paramètres!$B$3:$C$56,2,FALSE)*Paramètres!$K$7))</f>
        <v>0</v>
      </c>
      <c r="O107" s="46"/>
      <c r="P107" s="2">
        <f>IF(O$2="Bike &amp; Run",IF(ISNA(VLOOKUP(O107,Paramètres!$B$3:$C$56,2,FALSE)),0,VLOOKUP(O107,Paramètres!$B$3:$C$56,2,FALSE)*Paramètres!$K$8),IF(OR(O107="",OR($D107="",$D107="NL",$D107="HORS LIGUE")),0,VLOOKUP(IF(OR(O107="",OR($D107="",$D107="NL",$D107="HORS LIGUE")),"",COUNTIFS($D$5:$D$72,"&lt;&gt;"&amp;"",$D$5:$D$72,"&lt;&gt;"&amp;"NL",$D$5:$D$72,"&lt;&gt;"&amp;"HORS LIGUE",O$5:O$72,"&lt;"&amp;O107)+1),Paramètres!$B$3:$C$56,2,FALSE)*Paramètres!$K$8))</f>
        <v>0</v>
      </c>
      <c r="Q107" s="46"/>
      <c r="R107" s="2">
        <f>IF(Q$2="Bike &amp; Run",IF(ISNA(VLOOKUP(Q107,Paramètres!$B$3:$C$56,2,FALSE)),0,VLOOKUP(Q107,Paramètres!$B$3:$C$56,2,FALSE)*Paramètres!$K$9),IF(OR(Q107="",OR($D107="",$D107="NL",$D107="HORS LIGUE")),0,VLOOKUP(IF(OR(Q107="",OR($D107="",$D107="NL",$D107="HORS LIGUE")),"",COUNTIFS($D$5:$D$72,"&lt;&gt;"&amp;"",$D$5:$D$72,"&lt;&gt;"&amp;"NL",$D$5:$D$72,"&lt;&gt;"&amp;"HORS LIGUE",Q$5:Q$72,"&lt;"&amp;Q107)+1),Paramètres!$B$3:$C$56,2,FALSE)*Paramètres!$K$9))</f>
        <v>0</v>
      </c>
      <c r="S107" s="46"/>
      <c r="T107" s="2">
        <f>IF(S$2="Bike &amp; Run",IF(ISNA(VLOOKUP(S107,Paramètres!$B$3:$C$56,2,FALSE)),0,VLOOKUP(S107,Paramètres!$B$3:$C$56,2,FALSE)*Paramètres!$K$10),IF(OR(S107="",OR($D107="",$D107="NL",$D107="HORS LIGUE")),0,VLOOKUP(IF(OR(S107="",OR($D107="",$D107="NL",$D107="HORS LIGUE")),"",COUNTIFS($D$5:$D$72,"&lt;&gt;"&amp;"",$D$5:$D$72,"&lt;&gt;"&amp;"NL",$D$5:$D$72,"&lt;&gt;"&amp;"HORS LIGUE",S$5:S$72,"&lt;"&amp;S107)+1),Paramètres!$B$3:$C$56,2,FALSE)*Paramètres!$K$10))</f>
        <v>0</v>
      </c>
      <c r="U107" s="46"/>
      <c r="V107" s="2">
        <f>IF(U$2="Bike &amp; Run",IF(ISNA(VLOOKUP(U107,Paramètres!$B$3:$C$56,2,FALSE)),0,VLOOKUP(U107,Paramètres!$B$3:$C$56,2,FALSE)*Paramètres!$K$11),IF(OR(U107="",OR($D107="",$D107="NL",$D107="HORS LIGUE")),0,VLOOKUP(IF(OR(U107="",OR($D107="",$D107="NL",$D107="HORS LIGUE")),"",COUNTIFS($D$5:$D$72,"&lt;&gt;"&amp;"",$D$5:$D$72,"&lt;&gt;"&amp;"NL",$D$5:$D$72,"&lt;&gt;"&amp;"HORS LIGUE",U$5:U$72,"&lt;"&amp;U107)+1),Paramètres!$B$3:$C$56,2,FALSE)*Paramètres!$K$11))</f>
        <v>0</v>
      </c>
      <c r="W107" s="46"/>
      <c r="X107" s="2">
        <f>IF(W$2="Bike &amp; Run",IF(ISNA(VLOOKUP(W107,Paramètres!$B$3:$C$56,2,FALSE)),0,VLOOKUP(W107,Paramètres!$B$3:$C$56,2,FALSE)*Paramètres!$K$12),IF(OR(W107="",OR($D107="",$D107="NL",$D107="HORS LIGUE")),0,VLOOKUP(IF(OR(W107="",OR($D107="",$D107="NL",$D107="HORS LIGUE")),"",COUNTIFS($D$5:$D$72,"&lt;&gt;"&amp;"",$D$5:$D$72,"&lt;&gt;"&amp;"NL",$D$5:$D$72,"&lt;&gt;"&amp;"HORS LIGUE",W$5:W$72,"&lt;"&amp;W107)+1),Paramètres!$B$3:$C$56,2,FALSE)*Paramètres!$K$12))</f>
        <v>0</v>
      </c>
      <c r="Y107" s="46"/>
      <c r="Z107" s="2">
        <f>IF(Y$2="Bike &amp; Run",IF(ISNA(VLOOKUP(Y107,Paramètres!$B$3:$C$56,2,FALSE)),0,VLOOKUP(Y107,Paramètres!$B$3:$C$56,2,FALSE)*Paramètres!$K$13),IF(OR(Y107="",OR($D107="",$D107="NL",$D107="HORS LIGUE")),0,VLOOKUP(IF(OR(Y107="",OR($D107="",$D107="NL",$D107="HORS LIGUE")),"",COUNTIFS($D$5:$D$72,"&lt;&gt;"&amp;"",$D$5:$D$72,"&lt;&gt;"&amp;"NL",$D$5:$D$72,"&lt;&gt;"&amp;"HORS LIGUE",Y$5:Y$72,"&lt;"&amp;Y107)+1),Paramètres!$B$3:$C$56,2,FALSE)*Paramètres!$K$13))</f>
        <v>0</v>
      </c>
      <c r="AA107" s="46"/>
      <c r="AB107" s="2">
        <f>IF(AA$2="Bike &amp; Run",IF(ISNA(VLOOKUP(AA107,Paramètres!$B$3:$C$56,2,FALSE)),0,VLOOKUP(AA107,Paramètres!$B$3:$C$56,2,FALSE)*Paramètres!$K$14),IF(OR(AA107="",OR($D107="",$D107="NL",$D107="HORS LIGUE")),0,VLOOKUP(IF(OR(AA107="",OR($D107="",$D107="NL",$D107="HORS LIGUE")),"",COUNTIFS($D$5:$D$72,"&lt;&gt;"&amp;"",$D$5:$D$72,"&lt;&gt;"&amp;"NL",$D$5:$D$72,"&lt;&gt;"&amp;"HORS LIGUE",AA$5:AA$72,"&lt;"&amp;AA107)+1),Paramètres!$B$3:$C$56,2,FALSE)*Paramètres!$K$14))</f>
        <v>0</v>
      </c>
      <c r="AC107" s="46"/>
      <c r="AD107" s="2">
        <f>IF(AC$2="Bike &amp; Run",IF(ISNA(VLOOKUP(AC107,Paramètres!$B$3:$C$56,2,FALSE)),0,VLOOKUP(AC107,Paramètres!$B$3:$C$56,2,FALSE)*Paramètres!$K$15),IF(OR(AC107="",OR($D107="",$D107="NL",$D107="HORS LIGUE")),0,VLOOKUP(IF(OR(AC107="",OR($D107="",$D107="NL",$D107="HORS LIGUE")),"",COUNTIFS($D$5:$D$72,"&lt;&gt;"&amp;"",$D$5:$D$72,"&lt;&gt;"&amp;"NL",$D$5:$D$72,"&lt;&gt;"&amp;"HORS LIGUE",AC$5:AC$72,"&lt;"&amp;AC107)+1),Paramètres!$B$3:$C$56,2,FALSE)*Paramètres!$K$15))</f>
        <v>0</v>
      </c>
      <c r="AE107" s="46"/>
      <c r="AF107" s="2">
        <f>IF(AE$2="Bike &amp; Run",IF(ISNA(VLOOKUP(AE107,Paramètres!$B$3:$C$56,2,FALSE)),0,VLOOKUP(AE107,Paramètres!$B$3:$C$56,2,FALSE)*Paramètres!$K$16),IF(OR(AE107="",OR($D107="",$D107="NL",$D107="HORS LIGUE")),0,VLOOKUP(IF(OR(AE107="",OR($D107="",$D107="NL",$D107="HORS LIGUE")),"",COUNTIFS($D$5:$D$72,"&lt;&gt;"&amp;"",$D$5:$D$72,"&lt;&gt;"&amp;"NL",$D$5:$D$72,"&lt;&gt;"&amp;"HORS LIGUE",AE$5:AE$72,"&lt;"&amp;AE107)+1),Paramètres!$B$3:$C$56,2,FALSE)*Paramètres!$K$16))</f>
        <v>0</v>
      </c>
      <c r="AG107" s="46"/>
      <c r="AH107" s="2">
        <f>IF(AG$2="Bike &amp; Run",IF(ISNA(VLOOKUP(AG107,Paramètres!$B$3:$C$56,2,FALSE)),0,VLOOKUP(AG107,Paramètres!$B$3:$C$56,2,FALSE)*Paramètres!$K$17),IF(OR(AG107="",OR($D107="",$D107="NL",$D107="HORS LIGUE")),0,VLOOKUP(IF(OR(AG107="",OR($D107="",$D107="NL",$D107="HORS LIGUE")),"",COUNTIFS($D$5:$D$72,"&lt;&gt;"&amp;"",$D$5:$D$72,"&lt;&gt;"&amp;"NL",$D$5:$D$72,"&lt;&gt;"&amp;"HORS LIGUE",AG$5:AG$72,"&lt;"&amp;AG107)+1),Paramètres!$B$3:$C$56,2,FALSE)*Paramètres!$K$17))</f>
        <v>0</v>
      </c>
      <c r="AI107" s="40">
        <f t="shared" si="115"/>
        <v>0</v>
      </c>
      <c r="AJ107" s="3" t="str">
        <f t="shared" si="116"/>
        <v/>
      </c>
      <c r="AK107" s="5">
        <f t="shared" si="117"/>
        <v>0</v>
      </c>
      <c r="AL107" s="41" t="e">
        <f t="shared" si="118"/>
        <v>#REF!</v>
      </c>
      <c r="AM107" s="33" t="e">
        <f t="shared" si="119"/>
        <v>#REF!</v>
      </c>
    </row>
    <row r="108" spans="1:39" ht="16.5">
      <c r="A108" s="14"/>
      <c r="B108" s="61" t="str">
        <f>IF(ISNA(VLOOKUP(A108,'Licenciés Jeunes 2023'!A:C,3,0)),"",VLOOKUP(A108,'Licenciés Jeunes 2023'!A:C,3,0))</f>
        <v/>
      </c>
      <c r="C108" s="32" t="str">
        <f>IF(ISNA(VLOOKUP(A108,'Licenciés Jeunes 2023'!A:C,2,0)),"",VLOOKUP(A108,'Licenciés Jeunes 2023'!A:C,2,0))</f>
        <v/>
      </c>
      <c r="D108" s="32" t="str">
        <f>IF(ISNA(VLOOKUP(A108,'Licenciés Jeunes 2023'!A:F,6,0)),"",VLOOKUP(A108,'Licenciés Jeunes 2023'!A:F,6,0))</f>
        <v/>
      </c>
      <c r="E108" s="6"/>
      <c r="F108" s="2">
        <f>IF(E$2="Bike &amp; Run",IF(ISNA(VLOOKUP(E108,Paramètres!$B$3:$C$56,2,FALSE)),0,VLOOKUP(E108,Paramètres!$B$3:$C$56,2,FALSE)*Paramètres!$K$3),IF(OR(E108="",OR($D108="",$D108="NL",$D108="HORS LIGUE")),0,VLOOKUP(IF(OR(E108="",OR($D108="",$D108="NL",$D108="HORS LIGUE")),"",COUNTIFS($D$5:$D$72,"&lt;&gt;"&amp;"",$D$5:$D$72,"&lt;&gt;"&amp;"NL",$D$5:$D$72,"&lt;&gt;"&amp;"HORS LIGUE",E$5:E$72,"&lt;"&amp;E108)+1),Paramètres!$B$3:$C$56,2,FALSE)*Paramètres!$K$3))</f>
        <v>0</v>
      </c>
      <c r="G108" s="4"/>
      <c r="H108" s="2">
        <f>IF(G$2="Bike &amp; Run",IF(ISNA(VLOOKUP(G108,Paramètres!$B$3:$C$56,2,FALSE)),0,VLOOKUP(G108,Paramètres!$B$3:$C$56,2,FALSE)*Paramètres!$K$4),IF(OR(G108="",OR($D108="",$D108="NL",$D108="HORS LIGUE")),0,VLOOKUP(IF(OR(G108="",OR($D108="",$D108="NL",$D108="HORS LIGUE")),"",COUNTIFS($D$5:$D$72,"&lt;&gt;"&amp;"",$D$5:$D$72,"&lt;&gt;"&amp;"NL",$D$5:$D$72,"&lt;&gt;"&amp;"HORS LIGUE",G$5:G$72,"&lt;"&amp;G108)+1),Paramètres!$B$3:$C$56,2,FALSE)*Paramètres!$K$4))</f>
        <v>0</v>
      </c>
      <c r="I108" s="36"/>
      <c r="J108" s="2">
        <f>IF(I$2="Bike &amp; Run",IF(ISNA(VLOOKUP(I108,Paramètres!$B$3:$C$56,2,FALSE)),0,VLOOKUP(I108,Paramètres!$B$3:$C$56,2,FALSE)*Paramètres!$K$5),IF(OR(I108="",OR($D108="",$D108="NL",$D108="HORS LIGUE")),0,VLOOKUP(IF(OR(I108="",OR($D108="",$D108="NL",$D108="HORS LIGUE")),"",COUNTIFS($D$5:$D$72,"&lt;&gt;"&amp;"",$D$5:$D$72,"&lt;&gt;"&amp;"NL",$D$5:$D$72,"&lt;&gt;"&amp;"HORS LIGUE",I$5:I$72,"&lt;"&amp;I108)+1),Paramètres!$B$3:$C$56,2,FALSE)*Paramètres!$K$5))</f>
        <v>0</v>
      </c>
      <c r="K108" s="4"/>
      <c r="L108" s="2">
        <f>IF(K$2="Bike &amp; Run",IF(ISNA(VLOOKUP(K108,Paramètres!$B$3:$C$56,2,FALSE)),0,VLOOKUP(K108,Paramètres!$B$3:$C$56,2,FALSE)*Paramètres!$K$6),IF(OR(K108="",OR($D108="",$D108="NL",$D108="HORS LIGUE")),0,VLOOKUP(IF(OR(K108="",OR($D108="",$D108="NL",$D108="HORS LIGUE")),"",COUNTIFS($D$5:$D$72,"&lt;&gt;"&amp;"",$D$5:$D$72,"&lt;&gt;"&amp;"NL",$D$5:$D$72,"&lt;&gt;"&amp;"HORS LIGUE",K$5:K$72,"&lt;"&amp;K108)+1),Paramètres!$B$3:$C$56,2,FALSE)*Paramètres!$K$6))</f>
        <v>0</v>
      </c>
      <c r="M108" s="4"/>
      <c r="N108" s="2">
        <f>IF(M$2="Bike &amp; Run",IF(ISNA(VLOOKUP(M108,Paramètres!$B$3:$C$56,2,FALSE)),0,VLOOKUP(M108,Paramètres!$B$3:$C$56,2,FALSE)*Paramètres!$K$7),IF(OR(M108="",OR($D108="",$D108="NL",$D108="HORS LIGUE")),0,VLOOKUP(IF(OR(M108="",OR($D108="",$D108="NL",$D108="HORS LIGUE")),"",COUNTIFS($D$5:$D$72,"&lt;&gt;"&amp;"",$D$5:$D$72,"&lt;&gt;"&amp;"NL",$D$5:$D$72,"&lt;&gt;"&amp;"HORS LIGUE",M$5:M$72,"&lt;"&amp;M108)+1),Paramètres!$B$3:$C$56,2,FALSE)*Paramètres!$K$7))</f>
        <v>0</v>
      </c>
      <c r="O108" s="46"/>
      <c r="P108" s="2">
        <f>IF(O$2="Bike &amp; Run",IF(ISNA(VLOOKUP(O108,Paramètres!$B$3:$C$56,2,FALSE)),0,VLOOKUP(O108,Paramètres!$B$3:$C$56,2,FALSE)*Paramètres!$K$8),IF(OR(O108="",OR($D108="",$D108="NL",$D108="HORS LIGUE")),0,VLOOKUP(IF(OR(O108="",OR($D108="",$D108="NL",$D108="HORS LIGUE")),"",COUNTIFS($D$5:$D$72,"&lt;&gt;"&amp;"",$D$5:$D$72,"&lt;&gt;"&amp;"NL",$D$5:$D$72,"&lt;&gt;"&amp;"HORS LIGUE",O$5:O$72,"&lt;"&amp;O108)+1),Paramètres!$B$3:$C$56,2,FALSE)*Paramètres!$K$8))</f>
        <v>0</v>
      </c>
      <c r="Q108" s="46"/>
      <c r="R108" s="2">
        <f>IF(Q$2="Bike &amp; Run",IF(ISNA(VLOOKUP(Q108,Paramètres!$B$3:$C$56,2,FALSE)),0,VLOOKUP(Q108,Paramètres!$B$3:$C$56,2,FALSE)*Paramètres!$K$9),IF(OR(Q108="",OR($D108="",$D108="NL",$D108="HORS LIGUE")),0,VLOOKUP(IF(OR(Q108="",OR($D108="",$D108="NL",$D108="HORS LIGUE")),"",COUNTIFS($D$5:$D$72,"&lt;&gt;"&amp;"",$D$5:$D$72,"&lt;&gt;"&amp;"NL",$D$5:$D$72,"&lt;&gt;"&amp;"HORS LIGUE",Q$5:Q$72,"&lt;"&amp;Q108)+1),Paramètres!$B$3:$C$56,2,FALSE)*Paramètres!$K$9))</f>
        <v>0</v>
      </c>
      <c r="S108" s="46"/>
      <c r="T108" s="2">
        <f>IF(S$2="Bike &amp; Run",IF(ISNA(VLOOKUP(S108,Paramètres!$B$3:$C$56,2,FALSE)),0,VLOOKUP(S108,Paramètres!$B$3:$C$56,2,FALSE)*Paramètres!$K$10),IF(OR(S108="",OR($D108="",$D108="NL",$D108="HORS LIGUE")),0,VLOOKUP(IF(OR(S108="",OR($D108="",$D108="NL",$D108="HORS LIGUE")),"",COUNTIFS($D$5:$D$72,"&lt;&gt;"&amp;"",$D$5:$D$72,"&lt;&gt;"&amp;"NL",$D$5:$D$72,"&lt;&gt;"&amp;"HORS LIGUE",S$5:S$72,"&lt;"&amp;S108)+1),Paramètres!$B$3:$C$56,2,FALSE)*Paramètres!$K$10))</f>
        <v>0</v>
      </c>
      <c r="U108" s="46"/>
      <c r="V108" s="2">
        <f>IF(U$2="Bike &amp; Run",IF(ISNA(VLOOKUP(U108,Paramètres!$B$3:$C$56,2,FALSE)),0,VLOOKUP(U108,Paramètres!$B$3:$C$56,2,FALSE)*Paramètres!$K$11),IF(OR(U108="",OR($D108="",$D108="NL",$D108="HORS LIGUE")),0,VLOOKUP(IF(OR(U108="",OR($D108="",$D108="NL",$D108="HORS LIGUE")),"",COUNTIFS($D$5:$D$72,"&lt;&gt;"&amp;"",$D$5:$D$72,"&lt;&gt;"&amp;"NL",$D$5:$D$72,"&lt;&gt;"&amp;"HORS LIGUE",U$5:U$72,"&lt;"&amp;U108)+1),Paramètres!$B$3:$C$56,2,FALSE)*Paramètres!$K$11))</f>
        <v>0</v>
      </c>
      <c r="W108" s="46"/>
      <c r="X108" s="2">
        <f>IF(W$2="Bike &amp; Run",IF(ISNA(VLOOKUP(W108,Paramètres!$B$3:$C$56,2,FALSE)),0,VLOOKUP(W108,Paramètres!$B$3:$C$56,2,FALSE)*Paramètres!$K$12),IF(OR(W108="",OR($D108="",$D108="NL",$D108="HORS LIGUE")),0,VLOOKUP(IF(OR(W108="",OR($D108="",$D108="NL",$D108="HORS LIGUE")),"",COUNTIFS($D$5:$D$72,"&lt;&gt;"&amp;"",$D$5:$D$72,"&lt;&gt;"&amp;"NL",$D$5:$D$72,"&lt;&gt;"&amp;"HORS LIGUE",W$5:W$72,"&lt;"&amp;W108)+1),Paramètres!$B$3:$C$56,2,FALSE)*Paramètres!$K$12))</f>
        <v>0</v>
      </c>
      <c r="Y108" s="46"/>
      <c r="Z108" s="2">
        <f>IF(Y$2="Bike &amp; Run",IF(ISNA(VLOOKUP(Y108,Paramètres!$B$3:$C$56,2,FALSE)),0,VLOOKUP(Y108,Paramètres!$B$3:$C$56,2,FALSE)*Paramètres!$K$13),IF(OR(Y108="",OR($D108="",$D108="NL",$D108="HORS LIGUE")),0,VLOOKUP(IF(OR(Y108="",OR($D108="",$D108="NL",$D108="HORS LIGUE")),"",COUNTIFS($D$5:$D$72,"&lt;&gt;"&amp;"",$D$5:$D$72,"&lt;&gt;"&amp;"NL",$D$5:$D$72,"&lt;&gt;"&amp;"HORS LIGUE",Y$5:Y$72,"&lt;"&amp;Y108)+1),Paramètres!$B$3:$C$56,2,FALSE)*Paramètres!$K$13))</f>
        <v>0</v>
      </c>
      <c r="AA108" s="46"/>
      <c r="AB108" s="2">
        <f>IF(AA$2="Bike &amp; Run",IF(ISNA(VLOOKUP(AA108,Paramètres!$B$3:$C$56,2,FALSE)),0,VLOOKUP(AA108,Paramètres!$B$3:$C$56,2,FALSE)*Paramètres!$K$14),IF(OR(AA108="",OR($D108="",$D108="NL",$D108="HORS LIGUE")),0,VLOOKUP(IF(OR(AA108="",OR($D108="",$D108="NL",$D108="HORS LIGUE")),"",COUNTIFS($D$5:$D$72,"&lt;&gt;"&amp;"",$D$5:$D$72,"&lt;&gt;"&amp;"NL",$D$5:$D$72,"&lt;&gt;"&amp;"HORS LIGUE",AA$5:AA$72,"&lt;"&amp;AA108)+1),Paramètres!$B$3:$C$56,2,FALSE)*Paramètres!$K$14))</f>
        <v>0</v>
      </c>
      <c r="AC108" s="46"/>
      <c r="AD108" s="2">
        <f>IF(AC$2="Bike &amp; Run",IF(ISNA(VLOOKUP(AC108,Paramètres!$B$3:$C$56,2,FALSE)),0,VLOOKUP(AC108,Paramètres!$B$3:$C$56,2,FALSE)*Paramètres!$K$15),IF(OR(AC108="",OR($D108="",$D108="NL",$D108="HORS LIGUE")),0,VLOOKUP(IF(OR(AC108="",OR($D108="",$D108="NL",$D108="HORS LIGUE")),"",COUNTIFS($D$5:$D$72,"&lt;&gt;"&amp;"",$D$5:$D$72,"&lt;&gt;"&amp;"NL",$D$5:$D$72,"&lt;&gt;"&amp;"HORS LIGUE",AC$5:AC$72,"&lt;"&amp;AC108)+1),Paramètres!$B$3:$C$56,2,FALSE)*Paramètres!$K$15))</f>
        <v>0</v>
      </c>
      <c r="AE108" s="46"/>
      <c r="AF108" s="2">
        <f>IF(AE$2="Bike &amp; Run",IF(ISNA(VLOOKUP(AE108,Paramètres!$B$3:$C$56,2,FALSE)),0,VLOOKUP(AE108,Paramètres!$B$3:$C$56,2,FALSE)*Paramètres!$K$16),IF(OR(AE108="",OR($D108="",$D108="NL",$D108="HORS LIGUE")),0,VLOOKUP(IF(OR(AE108="",OR($D108="",$D108="NL",$D108="HORS LIGUE")),"",COUNTIFS($D$5:$D$72,"&lt;&gt;"&amp;"",$D$5:$D$72,"&lt;&gt;"&amp;"NL",$D$5:$D$72,"&lt;&gt;"&amp;"HORS LIGUE",AE$5:AE$72,"&lt;"&amp;AE108)+1),Paramètres!$B$3:$C$56,2,FALSE)*Paramètres!$K$16))</f>
        <v>0</v>
      </c>
      <c r="AG108" s="46"/>
      <c r="AH108" s="2">
        <f>IF(AG$2="Bike &amp; Run",IF(ISNA(VLOOKUP(AG108,Paramètres!$B$3:$C$56,2,FALSE)),0,VLOOKUP(AG108,Paramètres!$B$3:$C$56,2,FALSE)*Paramètres!$K$17),IF(OR(AG108="",OR($D108="",$D108="NL",$D108="HORS LIGUE")),0,VLOOKUP(IF(OR(AG108="",OR($D108="",$D108="NL",$D108="HORS LIGUE")),"",COUNTIFS($D$5:$D$72,"&lt;&gt;"&amp;"",$D$5:$D$72,"&lt;&gt;"&amp;"NL",$D$5:$D$72,"&lt;&gt;"&amp;"HORS LIGUE",AG$5:AG$72,"&lt;"&amp;AG108)+1),Paramètres!$B$3:$C$56,2,FALSE)*Paramètres!$K$17))</f>
        <v>0</v>
      </c>
      <c r="AI108" s="40">
        <f t="shared" si="115"/>
        <v>0</v>
      </c>
      <c r="AJ108" s="3" t="str">
        <f t="shared" si="116"/>
        <v/>
      </c>
      <c r="AK108" s="5">
        <f t="shared" si="117"/>
        <v>0</v>
      </c>
      <c r="AL108" s="41" t="e">
        <f t="shared" si="118"/>
        <v>#REF!</v>
      </c>
      <c r="AM108" s="33" t="e">
        <f t="shared" si="119"/>
        <v>#REF!</v>
      </c>
    </row>
    <row r="109" spans="1:39" ht="16.5">
      <c r="A109" s="14"/>
      <c r="B109" s="61" t="str">
        <f>IF(ISNA(VLOOKUP(A109,'Licenciés Jeunes 2023'!A:C,3,0)),"",VLOOKUP(A109,'Licenciés Jeunes 2023'!A:C,3,0))</f>
        <v/>
      </c>
      <c r="C109" s="32" t="str">
        <f>IF(ISNA(VLOOKUP(A109,'Licenciés Jeunes 2023'!A:C,2,0)),"",VLOOKUP(A109,'Licenciés Jeunes 2023'!A:C,2,0))</f>
        <v/>
      </c>
      <c r="D109" s="32" t="str">
        <f>IF(ISNA(VLOOKUP(A109,'Licenciés Jeunes 2023'!A:F,6,0)),"",VLOOKUP(A109,'Licenciés Jeunes 2023'!A:F,6,0))</f>
        <v/>
      </c>
      <c r="E109" s="6"/>
      <c r="F109" s="2">
        <f>IF(E$2="Bike &amp; Run",IF(ISNA(VLOOKUP(E109,Paramètres!$B$3:$C$56,2,FALSE)),0,VLOOKUP(E109,Paramètres!$B$3:$C$56,2,FALSE)*Paramètres!$K$3),IF(OR(E109="",OR($D109="",$D109="NL",$D109="HORS LIGUE")),0,VLOOKUP(IF(OR(E109="",OR($D109="",$D109="NL",$D109="HORS LIGUE")),"",COUNTIFS($D$5:$D$72,"&lt;&gt;"&amp;"",$D$5:$D$72,"&lt;&gt;"&amp;"NL",$D$5:$D$72,"&lt;&gt;"&amp;"HORS LIGUE",E$5:E$72,"&lt;"&amp;E109)+1),Paramètres!$B$3:$C$56,2,FALSE)*Paramètres!$K$3))</f>
        <v>0</v>
      </c>
      <c r="G109" s="4"/>
      <c r="H109" s="2">
        <f>IF(G$2="Bike &amp; Run",IF(ISNA(VLOOKUP(G109,Paramètres!$B$3:$C$56,2,FALSE)),0,VLOOKUP(G109,Paramètres!$B$3:$C$56,2,FALSE)*Paramètres!$K$4),IF(OR(G109="",OR($D109="",$D109="NL",$D109="HORS LIGUE")),0,VLOOKUP(IF(OR(G109="",OR($D109="",$D109="NL",$D109="HORS LIGUE")),"",COUNTIFS($D$5:$D$72,"&lt;&gt;"&amp;"",$D$5:$D$72,"&lt;&gt;"&amp;"NL",$D$5:$D$72,"&lt;&gt;"&amp;"HORS LIGUE",G$5:G$72,"&lt;"&amp;G109)+1),Paramètres!$B$3:$C$56,2,FALSE)*Paramètres!$K$4))</f>
        <v>0</v>
      </c>
      <c r="I109" s="36"/>
      <c r="J109" s="2">
        <f>IF(I$2="Bike &amp; Run",IF(ISNA(VLOOKUP(I109,Paramètres!$B$3:$C$56,2,FALSE)),0,VLOOKUP(I109,Paramètres!$B$3:$C$56,2,FALSE)*Paramètres!$K$5),IF(OR(I109="",OR($D109="",$D109="NL",$D109="HORS LIGUE")),0,VLOOKUP(IF(OR(I109="",OR($D109="",$D109="NL",$D109="HORS LIGUE")),"",COUNTIFS($D$5:$D$72,"&lt;&gt;"&amp;"",$D$5:$D$72,"&lt;&gt;"&amp;"NL",$D$5:$D$72,"&lt;&gt;"&amp;"HORS LIGUE",I$5:I$72,"&lt;"&amp;I109)+1),Paramètres!$B$3:$C$56,2,FALSE)*Paramètres!$K$5))</f>
        <v>0</v>
      </c>
      <c r="K109" s="4"/>
      <c r="L109" s="2">
        <f>IF(K$2="Bike &amp; Run",IF(ISNA(VLOOKUP(K109,Paramètres!$B$3:$C$56,2,FALSE)),0,VLOOKUP(K109,Paramètres!$B$3:$C$56,2,FALSE)*Paramètres!$K$6),IF(OR(K109="",OR($D109="",$D109="NL",$D109="HORS LIGUE")),0,VLOOKUP(IF(OR(K109="",OR($D109="",$D109="NL",$D109="HORS LIGUE")),"",COUNTIFS($D$5:$D$72,"&lt;&gt;"&amp;"",$D$5:$D$72,"&lt;&gt;"&amp;"NL",$D$5:$D$72,"&lt;&gt;"&amp;"HORS LIGUE",K$5:K$72,"&lt;"&amp;K109)+1),Paramètres!$B$3:$C$56,2,FALSE)*Paramètres!$K$6))</f>
        <v>0</v>
      </c>
      <c r="M109" s="4"/>
      <c r="N109" s="2">
        <f>IF(M$2="Bike &amp; Run",IF(ISNA(VLOOKUP(M109,Paramètres!$B$3:$C$56,2,FALSE)),0,VLOOKUP(M109,Paramètres!$B$3:$C$56,2,FALSE)*Paramètres!$K$7),IF(OR(M109="",OR($D109="",$D109="NL",$D109="HORS LIGUE")),0,VLOOKUP(IF(OR(M109="",OR($D109="",$D109="NL",$D109="HORS LIGUE")),"",COUNTIFS($D$5:$D$72,"&lt;&gt;"&amp;"",$D$5:$D$72,"&lt;&gt;"&amp;"NL",$D$5:$D$72,"&lt;&gt;"&amp;"HORS LIGUE",M$5:M$72,"&lt;"&amp;M109)+1),Paramètres!$B$3:$C$56,2,FALSE)*Paramètres!$K$7))</f>
        <v>0</v>
      </c>
      <c r="O109" s="46"/>
      <c r="P109" s="2">
        <f>IF(O$2="Bike &amp; Run",IF(ISNA(VLOOKUP(O109,Paramètres!$B$3:$C$56,2,FALSE)),0,VLOOKUP(O109,Paramètres!$B$3:$C$56,2,FALSE)*Paramètres!$K$8),IF(OR(O109="",OR($D109="",$D109="NL",$D109="HORS LIGUE")),0,VLOOKUP(IF(OR(O109="",OR($D109="",$D109="NL",$D109="HORS LIGUE")),"",COUNTIFS($D$5:$D$72,"&lt;&gt;"&amp;"",$D$5:$D$72,"&lt;&gt;"&amp;"NL",$D$5:$D$72,"&lt;&gt;"&amp;"HORS LIGUE",O$5:O$72,"&lt;"&amp;O109)+1),Paramètres!$B$3:$C$56,2,FALSE)*Paramètres!$K$8))</f>
        <v>0</v>
      </c>
      <c r="Q109" s="46"/>
      <c r="R109" s="2">
        <f>IF(Q$2="Bike &amp; Run",IF(ISNA(VLOOKUP(Q109,Paramètres!$B$3:$C$56,2,FALSE)),0,VLOOKUP(Q109,Paramètres!$B$3:$C$56,2,FALSE)*Paramètres!$K$9),IF(OR(Q109="",OR($D109="",$D109="NL",$D109="HORS LIGUE")),0,VLOOKUP(IF(OR(Q109="",OR($D109="",$D109="NL",$D109="HORS LIGUE")),"",COUNTIFS($D$5:$D$72,"&lt;&gt;"&amp;"",$D$5:$D$72,"&lt;&gt;"&amp;"NL",$D$5:$D$72,"&lt;&gt;"&amp;"HORS LIGUE",Q$5:Q$72,"&lt;"&amp;Q109)+1),Paramètres!$B$3:$C$56,2,FALSE)*Paramètres!$K$9))</f>
        <v>0</v>
      </c>
      <c r="S109" s="46"/>
      <c r="T109" s="2">
        <f>IF(S$2="Bike &amp; Run",IF(ISNA(VLOOKUP(S109,Paramètres!$B$3:$C$56,2,FALSE)),0,VLOOKUP(S109,Paramètres!$B$3:$C$56,2,FALSE)*Paramètres!$K$10),IF(OR(S109="",OR($D109="",$D109="NL",$D109="HORS LIGUE")),0,VLOOKUP(IF(OR(S109="",OR($D109="",$D109="NL",$D109="HORS LIGUE")),"",COUNTIFS($D$5:$D$72,"&lt;&gt;"&amp;"",$D$5:$D$72,"&lt;&gt;"&amp;"NL",$D$5:$D$72,"&lt;&gt;"&amp;"HORS LIGUE",S$5:S$72,"&lt;"&amp;S109)+1),Paramètres!$B$3:$C$56,2,FALSE)*Paramètres!$K$10))</f>
        <v>0</v>
      </c>
      <c r="U109" s="46"/>
      <c r="V109" s="2">
        <f>IF(U$2="Bike &amp; Run",IF(ISNA(VLOOKUP(U109,Paramètres!$B$3:$C$56,2,FALSE)),0,VLOOKUP(U109,Paramètres!$B$3:$C$56,2,FALSE)*Paramètres!$K$11),IF(OR(U109="",OR($D109="",$D109="NL",$D109="HORS LIGUE")),0,VLOOKUP(IF(OR(U109="",OR($D109="",$D109="NL",$D109="HORS LIGUE")),"",COUNTIFS($D$5:$D$72,"&lt;&gt;"&amp;"",$D$5:$D$72,"&lt;&gt;"&amp;"NL",$D$5:$D$72,"&lt;&gt;"&amp;"HORS LIGUE",U$5:U$72,"&lt;"&amp;U109)+1),Paramètres!$B$3:$C$56,2,FALSE)*Paramètres!$K$11))</f>
        <v>0</v>
      </c>
      <c r="W109" s="46"/>
      <c r="X109" s="2">
        <f>IF(W$2="Bike &amp; Run",IF(ISNA(VLOOKUP(W109,Paramètres!$B$3:$C$56,2,FALSE)),0,VLOOKUP(W109,Paramètres!$B$3:$C$56,2,FALSE)*Paramètres!$K$12),IF(OR(W109="",OR($D109="",$D109="NL",$D109="HORS LIGUE")),0,VLOOKUP(IF(OR(W109="",OR($D109="",$D109="NL",$D109="HORS LIGUE")),"",COUNTIFS($D$5:$D$72,"&lt;&gt;"&amp;"",$D$5:$D$72,"&lt;&gt;"&amp;"NL",$D$5:$D$72,"&lt;&gt;"&amp;"HORS LIGUE",W$5:W$72,"&lt;"&amp;W109)+1),Paramètres!$B$3:$C$56,2,FALSE)*Paramètres!$K$12))</f>
        <v>0</v>
      </c>
      <c r="Y109" s="46"/>
      <c r="Z109" s="2">
        <f>IF(Y$2="Bike &amp; Run",IF(ISNA(VLOOKUP(Y109,Paramètres!$B$3:$C$56,2,FALSE)),0,VLOOKUP(Y109,Paramètres!$B$3:$C$56,2,FALSE)*Paramètres!$K$13),IF(OR(Y109="",OR($D109="",$D109="NL",$D109="HORS LIGUE")),0,VLOOKUP(IF(OR(Y109="",OR($D109="",$D109="NL",$D109="HORS LIGUE")),"",COUNTIFS($D$5:$D$72,"&lt;&gt;"&amp;"",$D$5:$D$72,"&lt;&gt;"&amp;"NL",$D$5:$D$72,"&lt;&gt;"&amp;"HORS LIGUE",Y$5:Y$72,"&lt;"&amp;Y109)+1),Paramètres!$B$3:$C$56,2,FALSE)*Paramètres!$K$13))</f>
        <v>0</v>
      </c>
      <c r="AA109" s="46"/>
      <c r="AB109" s="2">
        <f>IF(AA$2="Bike &amp; Run",IF(ISNA(VLOOKUP(AA109,Paramètres!$B$3:$C$56,2,FALSE)),0,VLOOKUP(AA109,Paramètres!$B$3:$C$56,2,FALSE)*Paramètres!$K$14),IF(OR(AA109="",OR($D109="",$D109="NL",$D109="HORS LIGUE")),0,VLOOKUP(IF(OR(AA109="",OR($D109="",$D109="NL",$D109="HORS LIGUE")),"",COUNTIFS($D$5:$D$72,"&lt;&gt;"&amp;"",$D$5:$D$72,"&lt;&gt;"&amp;"NL",$D$5:$D$72,"&lt;&gt;"&amp;"HORS LIGUE",AA$5:AA$72,"&lt;"&amp;AA109)+1),Paramètres!$B$3:$C$56,2,FALSE)*Paramètres!$K$14))</f>
        <v>0</v>
      </c>
      <c r="AC109" s="46"/>
      <c r="AD109" s="2">
        <f>IF(AC$2="Bike &amp; Run",IF(ISNA(VLOOKUP(AC109,Paramètres!$B$3:$C$56,2,FALSE)),0,VLOOKUP(AC109,Paramètres!$B$3:$C$56,2,FALSE)*Paramètres!$K$15),IF(OR(AC109="",OR($D109="",$D109="NL",$D109="HORS LIGUE")),0,VLOOKUP(IF(OR(AC109="",OR($D109="",$D109="NL",$D109="HORS LIGUE")),"",COUNTIFS($D$5:$D$72,"&lt;&gt;"&amp;"",$D$5:$D$72,"&lt;&gt;"&amp;"NL",$D$5:$D$72,"&lt;&gt;"&amp;"HORS LIGUE",AC$5:AC$72,"&lt;"&amp;AC109)+1),Paramètres!$B$3:$C$56,2,FALSE)*Paramètres!$K$15))</f>
        <v>0</v>
      </c>
      <c r="AE109" s="46"/>
      <c r="AF109" s="2">
        <f>IF(AE$2="Bike &amp; Run",IF(ISNA(VLOOKUP(AE109,Paramètres!$B$3:$C$56,2,FALSE)),0,VLOOKUP(AE109,Paramètres!$B$3:$C$56,2,FALSE)*Paramètres!$K$16),IF(OR(AE109="",OR($D109="",$D109="NL",$D109="HORS LIGUE")),0,VLOOKUP(IF(OR(AE109="",OR($D109="",$D109="NL",$D109="HORS LIGUE")),"",COUNTIFS($D$5:$D$72,"&lt;&gt;"&amp;"",$D$5:$D$72,"&lt;&gt;"&amp;"NL",$D$5:$D$72,"&lt;&gt;"&amp;"HORS LIGUE",AE$5:AE$72,"&lt;"&amp;AE109)+1),Paramètres!$B$3:$C$56,2,FALSE)*Paramètres!$K$16))</f>
        <v>0</v>
      </c>
      <c r="AG109" s="46"/>
      <c r="AH109" s="2">
        <f>IF(AG$2="Bike &amp; Run",IF(ISNA(VLOOKUP(AG109,Paramètres!$B$3:$C$56,2,FALSE)),0,VLOOKUP(AG109,Paramètres!$B$3:$C$56,2,FALSE)*Paramètres!$K$17),IF(OR(AG109="",OR($D109="",$D109="NL",$D109="HORS LIGUE")),0,VLOOKUP(IF(OR(AG109="",OR($D109="",$D109="NL",$D109="HORS LIGUE")),"",COUNTIFS($D$5:$D$72,"&lt;&gt;"&amp;"",$D$5:$D$72,"&lt;&gt;"&amp;"NL",$D$5:$D$72,"&lt;&gt;"&amp;"HORS LIGUE",AG$5:AG$72,"&lt;"&amp;AG109)+1),Paramètres!$B$3:$C$56,2,FALSE)*Paramètres!$K$17))</f>
        <v>0</v>
      </c>
      <c r="AI109" s="40">
        <f t="shared" si="115"/>
        <v>0</v>
      </c>
      <c r="AJ109" s="3" t="str">
        <f t="shared" si="116"/>
        <v/>
      </c>
      <c r="AK109" s="5">
        <f t="shared" si="117"/>
        <v>0</v>
      </c>
      <c r="AL109" s="41" t="e">
        <f t="shared" si="118"/>
        <v>#REF!</v>
      </c>
      <c r="AM109" s="33" t="e">
        <f t="shared" si="119"/>
        <v>#REF!</v>
      </c>
    </row>
    <row r="110" spans="1:39" ht="16.5">
      <c r="A110" s="14"/>
      <c r="B110" s="61" t="str">
        <f>IF(ISNA(VLOOKUP(A110,'Licenciés Jeunes 2023'!A:C,3,0)),"",VLOOKUP(A110,'Licenciés Jeunes 2023'!A:C,3,0))</f>
        <v/>
      </c>
      <c r="C110" s="32" t="str">
        <f>IF(ISNA(VLOOKUP(A110,'Licenciés Jeunes 2023'!A:C,2,0)),"",VLOOKUP(A110,'Licenciés Jeunes 2023'!A:C,2,0))</f>
        <v/>
      </c>
      <c r="D110" s="32" t="str">
        <f>IF(ISNA(VLOOKUP(A110,'Licenciés Jeunes 2023'!A:F,6,0)),"",VLOOKUP(A110,'Licenciés Jeunes 2023'!A:F,6,0))</f>
        <v/>
      </c>
      <c r="E110" s="6"/>
      <c r="F110" s="2">
        <f>IF(E$2="Bike &amp; Run",IF(ISNA(VLOOKUP(E110,Paramètres!$B$3:$C$56,2,FALSE)),0,VLOOKUP(E110,Paramètres!$B$3:$C$56,2,FALSE)*Paramètres!$K$3),IF(OR(E110="",OR($D110="",$D110="NL",$D110="HORS LIGUE")),0,VLOOKUP(IF(OR(E110="",OR($D110="",$D110="NL",$D110="HORS LIGUE")),"",COUNTIFS($D$5:$D$72,"&lt;&gt;"&amp;"",$D$5:$D$72,"&lt;&gt;"&amp;"NL",$D$5:$D$72,"&lt;&gt;"&amp;"HORS LIGUE",E$5:E$72,"&lt;"&amp;E110)+1),Paramètres!$B$3:$C$56,2,FALSE)*Paramètres!$K$3))</f>
        <v>0</v>
      </c>
      <c r="G110" s="4"/>
      <c r="H110" s="2">
        <f>IF(G$2="Bike &amp; Run",IF(ISNA(VLOOKUP(G110,Paramètres!$B$3:$C$56,2,FALSE)),0,VLOOKUP(G110,Paramètres!$B$3:$C$56,2,FALSE)*Paramètres!$K$4),IF(OR(G110="",OR($D110="",$D110="NL",$D110="HORS LIGUE")),0,VLOOKUP(IF(OR(G110="",OR($D110="",$D110="NL",$D110="HORS LIGUE")),"",COUNTIFS($D$5:$D$72,"&lt;&gt;"&amp;"",$D$5:$D$72,"&lt;&gt;"&amp;"NL",$D$5:$D$72,"&lt;&gt;"&amp;"HORS LIGUE",G$5:G$72,"&lt;"&amp;G110)+1),Paramètres!$B$3:$C$56,2,FALSE)*Paramètres!$K$4))</f>
        <v>0</v>
      </c>
      <c r="I110" s="36"/>
      <c r="J110" s="2">
        <f>IF(I$2="Bike &amp; Run",IF(ISNA(VLOOKUP(I110,Paramètres!$B$3:$C$56,2,FALSE)),0,VLOOKUP(I110,Paramètres!$B$3:$C$56,2,FALSE)*Paramètres!$K$5),IF(OR(I110="",OR($D110="",$D110="NL",$D110="HORS LIGUE")),0,VLOOKUP(IF(OR(I110="",OR($D110="",$D110="NL",$D110="HORS LIGUE")),"",COUNTIFS($D$5:$D$72,"&lt;&gt;"&amp;"",$D$5:$D$72,"&lt;&gt;"&amp;"NL",$D$5:$D$72,"&lt;&gt;"&amp;"HORS LIGUE",I$5:I$72,"&lt;"&amp;I110)+1),Paramètres!$B$3:$C$56,2,FALSE)*Paramètres!$K$5))</f>
        <v>0</v>
      </c>
      <c r="K110" s="4"/>
      <c r="L110" s="2">
        <f>IF(K$2="Bike &amp; Run",IF(ISNA(VLOOKUP(K110,Paramètres!$B$3:$C$56,2,FALSE)),0,VLOOKUP(K110,Paramètres!$B$3:$C$56,2,FALSE)*Paramètres!$K$6),IF(OR(K110="",OR($D110="",$D110="NL",$D110="HORS LIGUE")),0,VLOOKUP(IF(OR(K110="",OR($D110="",$D110="NL",$D110="HORS LIGUE")),"",COUNTIFS($D$5:$D$72,"&lt;&gt;"&amp;"",$D$5:$D$72,"&lt;&gt;"&amp;"NL",$D$5:$D$72,"&lt;&gt;"&amp;"HORS LIGUE",K$5:K$72,"&lt;"&amp;K110)+1),Paramètres!$B$3:$C$56,2,FALSE)*Paramètres!$K$6))</f>
        <v>0</v>
      </c>
      <c r="M110" s="4"/>
      <c r="N110" s="2">
        <f>IF(M$2="Bike &amp; Run",IF(ISNA(VLOOKUP(M110,Paramètres!$B$3:$C$56,2,FALSE)),0,VLOOKUP(M110,Paramètres!$B$3:$C$56,2,FALSE)*Paramètres!$K$7),IF(OR(M110="",OR($D110="",$D110="NL",$D110="HORS LIGUE")),0,VLOOKUP(IF(OR(M110="",OR($D110="",$D110="NL",$D110="HORS LIGUE")),"",COUNTIFS($D$5:$D$72,"&lt;&gt;"&amp;"",$D$5:$D$72,"&lt;&gt;"&amp;"NL",$D$5:$D$72,"&lt;&gt;"&amp;"HORS LIGUE",M$5:M$72,"&lt;"&amp;M110)+1),Paramètres!$B$3:$C$56,2,FALSE)*Paramètres!$K$7))</f>
        <v>0</v>
      </c>
      <c r="O110" s="46"/>
      <c r="P110" s="2">
        <f>IF(O$2="Bike &amp; Run",IF(ISNA(VLOOKUP(O110,Paramètres!$B$3:$C$56,2,FALSE)),0,VLOOKUP(O110,Paramètres!$B$3:$C$56,2,FALSE)*Paramètres!$K$8),IF(OR(O110="",OR($D110="",$D110="NL",$D110="HORS LIGUE")),0,VLOOKUP(IF(OR(O110="",OR($D110="",$D110="NL",$D110="HORS LIGUE")),"",COUNTIFS($D$5:$D$72,"&lt;&gt;"&amp;"",$D$5:$D$72,"&lt;&gt;"&amp;"NL",$D$5:$D$72,"&lt;&gt;"&amp;"HORS LIGUE",O$5:O$72,"&lt;"&amp;O110)+1),Paramètres!$B$3:$C$56,2,FALSE)*Paramètres!$K$8))</f>
        <v>0</v>
      </c>
      <c r="Q110" s="46"/>
      <c r="R110" s="2">
        <f>IF(Q$2="Bike &amp; Run",IF(ISNA(VLOOKUP(Q110,Paramètres!$B$3:$C$56,2,FALSE)),0,VLOOKUP(Q110,Paramètres!$B$3:$C$56,2,FALSE)*Paramètres!$K$9),IF(OR(Q110="",OR($D110="",$D110="NL",$D110="HORS LIGUE")),0,VLOOKUP(IF(OR(Q110="",OR($D110="",$D110="NL",$D110="HORS LIGUE")),"",COUNTIFS($D$5:$D$72,"&lt;&gt;"&amp;"",$D$5:$D$72,"&lt;&gt;"&amp;"NL",$D$5:$D$72,"&lt;&gt;"&amp;"HORS LIGUE",Q$5:Q$72,"&lt;"&amp;Q110)+1),Paramètres!$B$3:$C$56,2,FALSE)*Paramètres!$K$9))</f>
        <v>0</v>
      </c>
      <c r="S110" s="46"/>
      <c r="T110" s="2">
        <f>IF(S$2="Bike &amp; Run",IF(ISNA(VLOOKUP(S110,Paramètres!$B$3:$C$56,2,FALSE)),0,VLOOKUP(S110,Paramètres!$B$3:$C$56,2,FALSE)*Paramètres!$K$10),IF(OR(S110="",OR($D110="",$D110="NL",$D110="HORS LIGUE")),0,VLOOKUP(IF(OR(S110="",OR($D110="",$D110="NL",$D110="HORS LIGUE")),"",COUNTIFS($D$5:$D$72,"&lt;&gt;"&amp;"",$D$5:$D$72,"&lt;&gt;"&amp;"NL",$D$5:$D$72,"&lt;&gt;"&amp;"HORS LIGUE",S$5:S$72,"&lt;"&amp;S110)+1),Paramètres!$B$3:$C$56,2,FALSE)*Paramètres!$K$10))</f>
        <v>0</v>
      </c>
      <c r="U110" s="46"/>
      <c r="V110" s="2">
        <f>IF(U$2="Bike &amp; Run",IF(ISNA(VLOOKUP(U110,Paramètres!$B$3:$C$56,2,FALSE)),0,VLOOKUP(U110,Paramètres!$B$3:$C$56,2,FALSE)*Paramètres!$K$11),IF(OR(U110="",OR($D110="",$D110="NL",$D110="HORS LIGUE")),0,VLOOKUP(IF(OR(U110="",OR($D110="",$D110="NL",$D110="HORS LIGUE")),"",COUNTIFS($D$5:$D$72,"&lt;&gt;"&amp;"",$D$5:$D$72,"&lt;&gt;"&amp;"NL",$D$5:$D$72,"&lt;&gt;"&amp;"HORS LIGUE",U$5:U$72,"&lt;"&amp;U110)+1),Paramètres!$B$3:$C$56,2,FALSE)*Paramètres!$K$11))</f>
        <v>0</v>
      </c>
      <c r="W110" s="46"/>
      <c r="X110" s="2">
        <f>IF(W$2="Bike &amp; Run",IF(ISNA(VLOOKUP(W110,Paramètres!$B$3:$C$56,2,FALSE)),0,VLOOKUP(W110,Paramètres!$B$3:$C$56,2,FALSE)*Paramètres!$K$12),IF(OR(W110="",OR($D110="",$D110="NL",$D110="HORS LIGUE")),0,VLOOKUP(IF(OR(W110="",OR($D110="",$D110="NL",$D110="HORS LIGUE")),"",COUNTIFS($D$5:$D$72,"&lt;&gt;"&amp;"",$D$5:$D$72,"&lt;&gt;"&amp;"NL",$D$5:$D$72,"&lt;&gt;"&amp;"HORS LIGUE",W$5:W$72,"&lt;"&amp;W110)+1),Paramètres!$B$3:$C$56,2,FALSE)*Paramètres!$K$12))</f>
        <v>0</v>
      </c>
      <c r="Y110" s="46"/>
      <c r="Z110" s="2">
        <f>IF(Y$2="Bike &amp; Run",IF(ISNA(VLOOKUP(Y110,Paramètres!$B$3:$C$56,2,FALSE)),0,VLOOKUP(Y110,Paramètres!$B$3:$C$56,2,FALSE)*Paramètres!$K$13),IF(OR(Y110="",OR($D110="",$D110="NL",$D110="HORS LIGUE")),0,VLOOKUP(IF(OR(Y110="",OR($D110="",$D110="NL",$D110="HORS LIGUE")),"",COUNTIFS($D$5:$D$72,"&lt;&gt;"&amp;"",$D$5:$D$72,"&lt;&gt;"&amp;"NL",$D$5:$D$72,"&lt;&gt;"&amp;"HORS LIGUE",Y$5:Y$72,"&lt;"&amp;Y110)+1),Paramètres!$B$3:$C$56,2,FALSE)*Paramètres!$K$13))</f>
        <v>0</v>
      </c>
      <c r="AA110" s="46"/>
      <c r="AB110" s="2">
        <f>IF(AA$2="Bike &amp; Run",IF(ISNA(VLOOKUP(AA110,Paramètres!$B$3:$C$56,2,FALSE)),0,VLOOKUP(AA110,Paramètres!$B$3:$C$56,2,FALSE)*Paramètres!$K$14),IF(OR(AA110="",OR($D110="",$D110="NL",$D110="HORS LIGUE")),0,VLOOKUP(IF(OR(AA110="",OR($D110="",$D110="NL",$D110="HORS LIGUE")),"",COUNTIFS($D$5:$D$72,"&lt;&gt;"&amp;"",$D$5:$D$72,"&lt;&gt;"&amp;"NL",$D$5:$D$72,"&lt;&gt;"&amp;"HORS LIGUE",AA$5:AA$72,"&lt;"&amp;AA110)+1),Paramètres!$B$3:$C$56,2,FALSE)*Paramètres!$K$14))</f>
        <v>0</v>
      </c>
      <c r="AC110" s="46"/>
      <c r="AD110" s="2">
        <f>IF(AC$2="Bike &amp; Run",IF(ISNA(VLOOKUP(AC110,Paramètres!$B$3:$C$56,2,FALSE)),0,VLOOKUP(AC110,Paramètres!$B$3:$C$56,2,FALSE)*Paramètres!$K$15),IF(OR(AC110="",OR($D110="",$D110="NL",$D110="HORS LIGUE")),0,VLOOKUP(IF(OR(AC110="",OR($D110="",$D110="NL",$D110="HORS LIGUE")),"",COUNTIFS($D$5:$D$72,"&lt;&gt;"&amp;"",$D$5:$D$72,"&lt;&gt;"&amp;"NL",$D$5:$D$72,"&lt;&gt;"&amp;"HORS LIGUE",AC$5:AC$72,"&lt;"&amp;AC110)+1),Paramètres!$B$3:$C$56,2,FALSE)*Paramètres!$K$15))</f>
        <v>0</v>
      </c>
      <c r="AE110" s="46"/>
      <c r="AF110" s="2">
        <f>IF(AE$2="Bike &amp; Run",IF(ISNA(VLOOKUP(AE110,Paramètres!$B$3:$C$56,2,FALSE)),0,VLOOKUP(AE110,Paramètres!$B$3:$C$56,2,FALSE)*Paramètres!$K$16),IF(OR(AE110="",OR($D110="",$D110="NL",$D110="HORS LIGUE")),0,VLOOKUP(IF(OR(AE110="",OR($D110="",$D110="NL",$D110="HORS LIGUE")),"",COUNTIFS($D$5:$D$72,"&lt;&gt;"&amp;"",$D$5:$D$72,"&lt;&gt;"&amp;"NL",$D$5:$D$72,"&lt;&gt;"&amp;"HORS LIGUE",AE$5:AE$72,"&lt;"&amp;AE110)+1),Paramètres!$B$3:$C$56,2,FALSE)*Paramètres!$K$16))</f>
        <v>0</v>
      </c>
      <c r="AG110" s="46"/>
      <c r="AH110" s="2">
        <f>IF(AG$2="Bike &amp; Run",IF(ISNA(VLOOKUP(AG110,Paramètres!$B$3:$C$56,2,FALSE)),0,VLOOKUP(AG110,Paramètres!$B$3:$C$56,2,FALSE)*Paramètres!$K$17),IF(OR(AG110="",OR($D110="",$D110="NL",$D110="HORS LIGUE")),0,VLOOKUP(IF(OR(AG110="",OR($D110="",$D110="NL",$D110="HORS LIGUE")),"",COUNTIFS($D$5:$D$72,"&lt;&gt;"&amp;"",$D$5:$D$72,"&lt;&gt;"&amp;"NL",$D$5:$D$72,"&lt;&gt;"&amp;"HORS LIGUE",AG$5:AG$72,"&lt;"&amp;AG110)+1),Paramètres!$B$3:$C$56,2,FALSE)*Paramètres!$K$17))</f>
        <v>0</v>
      </c>
      <c r="AI110" s="40">
        <f t="shared" si="115"/>
        <v>0</v>
      </c>
      <c r="AJ110" s="3" t="str">
        <f t="shared" si="116"/>
        <v/>
      </c>
      <c r="AK110" s="5">
        <f t="shared" si="117"/>
        <v>0</v>
      </c>
      <c r="AL110" s="41" t="e">
        <f t="shared" si="118"/>
        <v>#REF!</v>
      </c>
      <c r="AM110" s="33" t="e">
        <f t="shared" si="119"/>
        <v>#REF!</v>
      </c>
    </row>
    <row r="111" spans="1:39" ht="16.5">
      <c r="A111" s="14"/>
      <c r="B111" s="61" t="str">
        <f>IF(ISNA(VLOOKUP(A111,'Licenciés Jeunes 2023'!A:C,3,0)),"",VLOOKUP(A111,'Licenciés Jeunes 2023'!A:C,3,0))</f>
        <v/>
      </c>
      <c r="C111" s="32" t="str">
        <f>IF(ISNA(VLOOKUP(A111,'Licenciés Jeunes 2023'!A:C,2,0)),"",VLOOKUP(A111,'Licenciés Jeunes 2023'!A:C,2,0))</f>
        <v/>
      </c>
      <c r="D111" s="32" t="str">
        <f>IF(ISNA(VLOOKUP(A111,'Licenciés Jeunes 2023'!A:F,6,0)),"",VLOOKUP(A111,'Licenciés Jeunes 2023'!A:F,6,0))</f>
        <v/>
      </c>
      <c r="E111" s="6"/>
      <c r="F111" s="2">
        <f>IF(E$2="Bike &amp; Run",IF(ISNA(VLOOKUP(E111,Paramètres!$B$3:$C$56,2,FALSE)),0,VLOOKUP(E111,Paramètres!$B$3:$C$56,2,FALSE)*Paramètres!$K$3),IF(OR(E111="",OR($D111="",$D111="NL",$D111="HORS LIGUE")),0,VLOOKUP(IF(OR(E111="",OR($D111="",$D111="NL",$D111="HORS LIGUE")),"",COUNTIFS($D$5:$D$72,"&lt;&gt;"&amp;"",$D$5:$D$72,"&lt;&gt;"&amp;"NL",$D$5:$D$72,"&lt;&gt;"&amp;"HORS LIGUE",E$5:E$72,"&lt;"&amp;E111)+1),Paramètres!$B$3:$C$56,2,FALSE)*Paramètres!$K$3))</f>
        <v>0</v>
      </c>
      <c r="G111" s="4"/>
      <c r="H111" s="2">
        <f>IF(G$2="Bike &amp; Run",IF(ISNA(VLOOKUP(G111,Paramètres!$B$3:$C$56,2,FALSE)),0,VLOOKUP(G111,Paramètres!$B$3:$C$56,2,FALSE)*Paramètres!$K$4),IF(OR(G111="",OR($D111="",$D111="NL",$D111="HORS LIGUE")),0,VLOOKUP(IF(OR(G111="",OR($D111="",$D111="NL",$D111="HORS LIGUE")),"",COUNTIFS($D$5:$D$72,"&lt;&gt;"&amp;"",$D$5:$D$72,"&lt;&gt;"&amp;"NL",$D$5:$D$72,"&lt;&gt;"&amp;"HORS LIGUE",G$5:G$72,"&lt;"&amp;G111)+1),Paramètres!$B$3:$C$56,2,FALSE)*Paramètres!$K$4))</f>
        <v>0</v>
      </c>
      <c r="I111" s="36"/>
      <c r="J111" s="2">
        <f>IF(I$2="Bike &amp; Run",IF(ISNA(VLOOKUP(I111,Paramètres!$B$3:$C$56,2,FALSE)),0,VLOOKUP(I111,Paramètres!$B$3:$C$56,2,FALSE)*Paramètres!$K$5),IF(OR(I111="",OR($D111="",$D111="NL",$D111="HORS LIGUE")),0,VLOOKUP(IF(OR(I111="",OR($D111="",$D111="NL",$D111="HORS LIGUE")),"",COUNTIFS($D$5:$D$72,"&lt;&gt;"&amp;"",$D$5:$D$72,"&lt;&gt;"&amp;"NL",$D$5:$D$72,"&lt;&gt;"&amp;"HORS LIGUE",I$5:I$72,"&lt;"&amp;I111)+1),Paramètres!$B$3:$C$56,2,FALSE)*Paramètres!$K$5))</f>
        <v>0</v>
      </c>
      <c r="K111" s="4"/>
      <c r="L111" s="2">
        <f>IF(K$2="Bike &amp; Run",IF(ISNA(VLOOKUP(K111,Paramètres!$B$3:$C$56,2,FALSE)),0,VLOOKUP(K111,Paramètres!$B$3:$C$56,2,FALSE)*Paramètres!$K$6),IF(OR(K111="",OR($D111="",$D111="NL",$D111="HORS LIGUE")),0,VLOOKUP(IF(OR(K111="",OR($D111="",$D111="NL",$D111="HORS LIGUE")),"",COUNTIFS($D$5:$D$72,"&lt;&gt;"&amp;"",$D$5:$D$72,"&lt;&gt;"&amp;"NL",$D$5:$D$72,"&lt;&gt;"&amp;"HORS LIGUE",K$5:K$72,"&lt;"&amp;K111)+1),Paramètres!$B$3:$C$56,2,FALSE)*Paramètres!$K$6))</f>
        <v>0</v>
      </c>
      <c r="M111" s="4"/>
      <c r="N111" s="2">
        <f>IF(M$2="Bike &amp; Run",IF(ISNA(VLOOKUP(M111,Paramètres!$B$3:$C$56,2,FALSE)),0,VLOOKUP(M111,Paramètres!$B$3:$C$56,2,FALSE)*Paramètres!$K$7),IF(OR(M111="",OR($D111="",$D111="NL",$D111="HORS LIGUE")),0,VLOOKUP(IF(OR(M111="",OR($D111="",$D111="NL",$D111="HORS LIGUE")),"",COUNTIFS($D$5:$D$72,"&lt;&gt;"&amp;"",$D$5:$D$72,"&lt;&gt;"&amp;"NL",$D$5:$D$72,"&lt;&gt;"&amp;"HORS LIGUE",M$5:M$72,"&lt;"&amp;M111)+1),Paramètres!$B$3:$C$56,2,FALSE)*Paramètres!$K$7))</f>
        <v>0</v>
      </c>
      <c r="O111" s="46"/>
      <c r="P111" s="2">
        <f>IF(O$2="Bike &amp; Run",IF(ISNA(VLOOKUP(O111,Paramètres!$B$3:$C$56,2,FALSE)),0,VLOOKUP(O111,Paramètres!$B$3:$C$56,2,FALSE)*Paramètres!$K$8),IF(OR(O111="",OR($D111="",$D111="NL",$D111="HORS LIGUE")),0,VLOOKUP(IF(OR(O111="",OR($D111="",$D111="NL",$D111="HORS LIGUE")),"",COUNTIFS($D$5:$D$72,"&lt;&gt;"&amp;"",$D$5:$D$72,"&lt;&gt;"&amp;"NL",$D$5:$D$72,"&lt;&gt;"&amp;"HORS LIGUE",O$5:O$72,"&lt;"&amp;O111)+1),Paramètres!$B$3:$C$56,2,FALSE)*Paramètres!$K$8))</f>
        <v>0</v>
      </c>
      <c r="Q111" s="46"/>
      <c r="R111" s="2">
        <f>IF(Q$2="Bike &amp; Run",IF(ISNA(VLOOKUP(Q111,Paramètres!$B$3:$C$56,2,FALSE)),0,VLOOKUP(Q111,Paramètres!$B$3:$C$56,2,FALSE)*Paramètres!$K$9),IF(OR(Q111="",OR($D111="",$D111="NL",$D111="HORS LIGUE")),0,VLOOKUP(IF(OR(Q111="",OR($D111="",$D111="NL",$D111="HORS LIGUE")),"",COUNTIFS($D$5:$D$72,"&lt;&gt;"&amp;"",$D$5:$D$72,"&lt;&gt;"&amp;"NL",$D$5:$D$72,"&lt;&gt;"&amp;"HORS LIGUE",Q$5:Q$72,"&lt;"&amp;Q111)+1),Paramètres!$B$3:$C$56,2,FALSE)*Paramètres!$K$9))</f>
        <v>0</v>
      </c>
      <c r="S111" s="46"/>
      <c r="T111" s="2">
        <f>IF(S$2="Bike &amp; Run",IF(ISNA(VLOOKUP(S111,Paramètres!$B$3:$C$56,2,FALSE)),0,VLOOKUP(S111,Paramètres!$B$3:$C$56,2,FALSE)*Paramètres!$K$10),IF(OR(S111="",OR($D111="",$D111="NL",$D111="HORS LIGUE")),0,VLOOKUP(IF(OR(S111="",OR($D111="",$D111="NL",$D111="HORS LIGUE")),"",COUNTIFS($D$5:$D$72,"&lt;&gt;"&amp;"",$D$5:$D$72,"&lt;&gt;"&amp;"NL",$D$5:$D$72,"&lt;&gt;"&amp;"HORS LIGUE",S$5:S$72,"&lt;"&amp;S111)+1),Paramètres!$B$3:$C$56,2,FALSE)*Paramètres!$K$10))</f>
        <v>0</v>
      </c>
      <c r="U111" s="46"/>
      <c r="V111" s="2">
        <f>IF(U$2="Bike &amp; Run",IF(ISNA(VLOOKUP(U111,Paramètres!$B$3:$C$56,2,FALSE)),0,VLOOKUP(U111,Paramètres!$B$3:$C$56,2,FALSE)*Paramètres!$K$11),IF(OR(U111="",OR($D111="",$D111="NL",$D111="HORS LIGUE")),0,VLOOKUP(IF(OR(U111="",OR($D111="",$D111="NL",$D111="HORS LIGUE")),"",COUNTIFS($D$5:$D$72,"&lt;&gt;"&amp;"",$D$5:$D$72,"&lt;&gt;"&amp;"NL",$D$5:$D$72,"&lt;&gt;"&amp;"HORS LIGUE",U$5:U$72,"&lt;"&amp;U111)+1),Paramètres!$B$3:$C$56,2,FALSE)*Paramètres!$K$11))</f>
        <v>0</v>
      </c>
      <c r="W111" s="46"/>
      <c r="X111" s="2">
        <f>IF(W$2="Bike &amp; Run",IF(ISNA(VLOOKUP(W111,Paramètres!$B$3:$C$56,2,FALSE)),0,VLOOKUP(W111,Paramètres!$B$3:$C$56,2,FALSE)*Paramètres!$K$12),IF(OR(W111="",OR($D111="",$D111="NL",$D111="HORS LIGUE")),0,VLOOKUP(IF(OR(W111="",OR($D111="",$D111="NL",$D111="HORS LIGUE")),"",COUNTIFS($D$5:$D$72,"&lt;&gt;"&amp;"",$D$5:$D$72,"&lt;&gt;"&amp;"NL",$D$5:$D$72,"&lt;&gt;"&amp;"HORS LIGUE",W$5:W$72,"&lt;"&amp;W111)+1),Paramètres!$B$3:$C$56,2,FALSE)*Paramètres!$K$12))</f>
        <v>0</v>
      </c>
      <c r="Y111" s="46"/>
      <c r="Z111" s="2">
        <f>IF(Y$2="Bike &amp; Run",IF(ISNA(VLOOKUP(Y111,Paramètres!$B$3:$C$56,2,FALSE)),0,VLOOKUP(Y111,Paramètres!$B$3:$C$56,2,FALSE)*Paramètres!$K$13),IF(OR(Y111="",OR($D111="",$D111="NL",$D111="HORS LIGUE")),0,VLOOKUP(IF(OR(Y111="",OR($D111="",$D111="NL",$D111="HORS LIGUE")),"",COUNTIFS($D$5:$D$72,"&lt;&gt;"&amp;"",$D$5:$D$72,"&lt;&gt;"&amp;"NL",$D$5:$D$72,"&lt;&gt;"&amp;"HORS LIGUE",Y$5:Y$72,"&lt;"&amp;Y111)+1),Paramètres!$B$3:$C$56,2,FALSE)*Paramètres!$K$13))</f>
        <v>0</v>
      </c>
      <c r="AA111" s="46"/>
      <c r="AB111" s="2">
        <f>IF(AA$2="Bike &amp; Run",IF(ISNA(VLOOKUP(AA111,Paramètres!$B$3:$C$56,2,FALSE)),0,VLOOKUP(AA111,Paramètres!$B$3:$C$56,2,FALSE)*Paramètres!$K$14),IF(OR(AA111="",OR($D111="",$D111="NL",$D111="HORS LIGUE")),0,VLOOKUP(IF(OR(AA111="",OR($D111="",$D111="NL",$D111="HORS LIGUE")),"",COUNTIFS($D$5:$D$72,"&lt;&gt;"&amp;"",$D$5:$D$72,"&lt;&gt;"&amp;"NL",$D$5:$D$72,"&lt;&gt;"&amp;"HORS LIGUE",AA$5:AA$72,"&lt;"&amp;AA111)+1),Paramètres!$B$3:$C$56,2,FALSE)*Paramètres!$K$14))</f>
        <v>0</v>
      </c>
      <c r="AC111" s="46"/>
      <c r="AD111" s="2">
        <f>IF(AC$2="Bike &amp; Run",IF(ISNA(VLOOKUP(AC111,Paramètres!$B$3:$C$56,2,FALSE)),0,VLOOKUP(AC111,Paramètres!$B$3:$C$56,2,FALSE)*Paramètres!$K$15),IF(OR(AC111="",OR($D111="",$D111="NL",$D111="HORS LIGUE")),0,VLOOKUP(IF(OR(AC111="",OR($D111="",$D111="NL",$D111="HORS LIGUE")),"",COUNTIFS($D$5:$D$72,"&lt;&gt;"&amp;"",$D$5:$D$72,"&lt;&gt;"&amp;"NL",$D$5:$D$72,"&lt;&gt;"&amp;"HORS LIGUE",AC$5:AC$72,"&lt;"&amp;AC111)+1),Paramètres!$B$3:$C$56,2,FALSE)*Paramètres!$K$15))</f>
        <v>0</v>
      </c>
      <c r="AE111" s="46"/>
      <c r="AF111" s="2">
        <f>IF(AE$2="Bike &amp; Run",IF(ISNA(VLOOKUP(AE111,Paramètres!$B$3:$C$56,2,FALSE)),0,VLOOKUP(AE111,Paramètres!$B$3:$C$56,2,FALSE)*Paramètres!$K$16),IF(OR(AE111="",OR($D111="",$D111="NL",$D111="HORS LIGUE")),0,VLOOKUP(IF(OR(AE111="",OR($D111="",$D111="NL",$D111="HORS LIGUE")),"",COUNTIFS($D$5:$D$72,"&lt;&gt;"&amp;"",$D$5:$D$72,"&lt;&gt;"&amp;"NL",$D$5:$D$72,"&lt;&gt;"&amp;"HORS LIGUE",AE$5:AE$72,"&lt;"&amp;AE111)+1),Paramètres!$B$3:$C$56,2,FALSE)*Paramètres!$K$16))</f>
        <v>0</v>
      </c>
      <c r="AG111" s="46"/>
      <c r="AH111" s="2">
        <f>IF(AG$2="Bike &amp; Run",IF(ISNA(VLOOKUP(AG111,Paramètres!$B$3:$C$56,2,FALSE)),0,VLOOKUP(AG111,Paramètres!$B$3:$C$56,2,FALSE)*Paramètres!$K$17),IF(OR(AG111="",OR($D111="",$D111="NL",$D111="HORS LIGUE")),0,VLOOKUP(IF(OR(AG111="",OR($D111="",$D111="NL",$D111="HORS LIGUE")),"",COUNTIFS($D$5:$D$72,"&lt;&gt;"&amp;"",$D$5:$D$72,"&lt;&gt;"&amp;"NL",$D$5:$D$72,"&lt;&gt;"&amp;"HORS LIGUE",AG$5:AG$72,"&lt;"&amp;AG111)+1),Paramètres!$B$3:$C$56,2,FALSE)*Paramètres!$K$17))</f>
        <v>0</v>
      </c>
      <c r="AI111" s="40">
        <f t="shared" si="115"/>
        <v>0</v>
      </c>
      <c r="AJ111" s="3" t="str">
        <f t="shared" si="116"/>
        <v/>
      </c>
      <c r="AK111" s="5">
        <f t="shared" si="117"/>
        <v>0</v>
      </c>
      <c r="AL111" s="41" t="e">
        <f t="shared" si="118"/>
        <v>#REF!</v>
      </c>
      <c r="AM111" s="33" t="e">
        <f t="shared" si="119"/>
        <v>#REF!</v>
      </c>
    </row>
    <row r="112" spans="1:39" ht="16.5">
      <c r="A112" s="14"/>
      <c r="B112" s="61" t="str">
        <f>IF(ISNA(VLOOKUP(A112,'Licenciés Jeunes 2023'!A:C,3,0)),"",VLOOKUP(A112,'Licenciés Jeunes 2023'!A:C,3,0))</f>
        <v/>
      </c>
      <c r="C112" s="32" t="str">
        <f>IF(ISNA(VLOOKUP(A112,'Licenciés Jeunes 2023'!A:C,2,0)),"",VLOOKUP(A112,'Licenciés Jeunes 2023'!A:C,2,0))</f>
        <v/>
      </c>
      <c r="D112" s="32" t="str">
        <f>IF(ISNA(VLOOKUP(A112,'Licenciés Jeunes 2023'!A:F,6,0)),"",VLOOKUP(A112,'Licenciés Jeunes 2023'!A:F,6,0))</f>
        <v/>
      </c>
      <c r="E112" s="6"/>
      <c r="F112" s="2">
        <f>IF(E$2="Bike &amp; Run",IF(ISNA(VLOOKUP(E112,Paramètres!$B$3:$C$56,2,FALSE)),0,VLOOKUP(E112,Paramètres!$B$3:$C$56,2,FALSE)*Paramètres!$K$3),IF(OR(E112="",OR($D112="",$D112="NL",$D112="HORS LIGUE")),0,VLOOKUP(IF(OR(E112="",OR($D112="",$D112="NL",$D112="HORS LIGUE")),"",COUNTIFS($D$5:$D$72,"&lt;&gt;"&amp;"",$D$5:$D$72,"&lt;&gt;"&amp;"NL",$D$5:$D$72,"&lt;&gt;"&amp;"HORS LIGUE",E$5:E$72,"&lt;"&amp;E112)+1),Paramètres!$B$3:$C$56,2,FALSE)*Paramètres!$K$3))</f>
        <v>0</v>
      </c>
      <c r="G112" s="4"/>
      <c r="H112" s="2">
        <f>IF(G$2="Bike &amp; Run",IF(ISNA(VLOOKUP(G112,Paramètres!$B$3:$C$56,2,FALSE)),0,VLOOKUP(G112,Paramètres!$B$3:$C$56,2,FALSE)*Paramètres!$K$4),IF(OR(G112="",OR($D112="",$D112="NL",$D112="HORS LIGUE")),0,VLOOKUP(IF(OR(G112="",OR($D112="",$D112="NL",$D112="HORS LIGUE")),"",COUNTIFS($D$5:$D$72,"&lt;&gt;"&amp;"",$D$5:$D$72,"&lt;&gt;"&amp;"NL",$D$5:$D$72,"&lt;&gt;"&amp;"HORS LIGUE",G$5:G$72,"&lt;"&amp;G112)+1),Paramètres!$B$3:$C$56,2,FALSE)*Paramètres!$K$4))</f>
        <v>0</v>
      </c>
      <c r="I112" s="36"/>
      <c r="J112" s="2">
        <f>IF(I$2="Bike &amp; Run",IF(ISNA(VLOOKUP(I112,Paramètres!$B$3:$C$56,2,FALSE)),0,VLOOKUP(I112,Paramètres!$B$3:$C$56,2,FALSE)*Paramètres!$K$5),IF(OR(I112="",OR($D112="",$D112="NL",$D112="HORS LIGUE")),0,VLOOKUP(IF(OR(I112="",OR($D112="",$D112="NL",$D112="HORS LIGUE")),"",COUNTIFS($D$5:$D$72,"&lt;&gt;"&amp;"",$D$5:$D$72,"&lt;&gt;"&amp;"NL",$D$5:$D$72,"&lt;&gt;"&amp;"HORS LIGUE",I$5:I$72,"&lt;"&amp;I112)+1),Paramètres!$B$3:$C$56,2,FALSE)*Paramètres!$K$5))</f>
        <v>0</v>
      </c>
      <c r="K112" s="4"/>
      <c r="L112" s="2">
        <f>IF(K$2="Bike &amp; Run",IF(ISNA(VLOOKUP(K112,Paramètres!$B$3:$C$56,2,FALSE)),0,VLOOKUP(K112,Paramètres!$B$3:$C$56,2,FALSE)*Paramètres!$K$6),IF(OR(K112="",OR($D112="",$D112="NL",$D112="HORS LIGUE")),0,VLOOKUP(IF(OR(K112="",OR($D112="",$D112="NL",$D112="HORS LIGUE")),"",COUNTIFS($D$5:$D$72,"&lt;&gt;"&amp;"",$D$5:$D$72,"&lt;&gt;"&amp;"NL",$D$5:$D$72,"&lt;&gt;"&amp;"HORS LIGUE",K$5:K$72,"&lt;"&amp;K112)+1),Paramètres!$B$3:$C$56,2,FALSE)*Paramètres!$K$6))</f>
        <v>0</v>
      </c>
      <c r="M112" s="4"/>
      <c r="N112" s="2">
        <f>IF(M$2="Bike &amp; Run",IF(ISNA(VLOOKUP(M112,Paramètres!$B$3:$C$56,2,FALSE)),0,VLOOKUP(M112,Paramètres!$B$3:$C$56,2,FALSE)*Paramètres!$K$7),IF(OR(M112="",OR($D112="",$D112="NL",$D112="HORS LIGUE")),0,VLOOKUP(IF(OR(M112="",OR($D112="",$D112="NL",$D112="HORS LIGUE")),"",COUNTIFS($D$5:$D$72,"&lt;&gt;"&amp;"",$D$5:$D$72,"&lt;&gt;"&amp;"NL",$D$5:$D$72,"&lt;&gt;"&amp;"HORS LIGUE",M$5:M$72,"&lt;"&amp;M112)+1),Paramètres!$B$3:$C$56,2,FALSE)*Paramètres!$K$7))</f>
        <v>0</v>
      </c>
      <c r="O112" s="46"/>
      <c r="P112" s="2">
        <f>IF(O$2="Bike &amp; Run",IF(ISNA(VLOOKUP(O112,Paramètres!$B$3:$C$56,2,FALSE)),0,VLOOKUP(O112,Paramètres!$B$3:$C$56,2,FALSE)*Paramètres!$K$8),IF(OR(O112="",OR($D112="",$D112="NL",$D112="HORS LIGUE")),0,VLOOKUP(IF(OR(O112="",OR($D112="",$D112="NL",$D112="HORS LIGUE")),"",COUNTIFS($D$5:$D$72,"&lt;&gt;"&amp;"",$D$5:$D$72,"&lt;&gt;"&amp;"NL",$D$5:$D$72,"&lt;&gt;"&amp;"HORS LIGUE",O$5:O$72,"&lt;"&amp;O112)+1),Paramètres!$B$3:$C$56,2,FALSE)*Paramètres!$K$8))</f>
        <v>0</v>
      </c>
      <c r="Q112" s="46"/>
      <c r="R112" s="2">
        <f>IF(Q$2="Bike &amp; Run",IF(ISNA(VLOOKUP(Q112,Paramètres!$B$3:$C$56,2,FALSE)),0,VLOOKUP(Q112,Paramètres!$B$3:$C$56,2,FALSE)*Paramètres!$K$9),IF(OR(Q112="",OR($D112="",$D112="NL",$D112="HORS LIGUE")),0,VLOOKUP(IF(OR(Q112="",OR($D112="",$D112="NL",$D112="HORS LIGUE")),"",COUNTIFS($D$5:$D$72,"&lt;&gt;"&amp;"",$D$5:$D$72,"&lt;&gt;"&amp;"NL",$D$5:$D$72,"&lt;&gt;"&amp;"HORS LIGUE",Q$5:Q$72,"&lt;"&amp;Q112)+1),Paramètres!$B$3:$C$56,2,FALSE)*Paramètres!$K$9))</f>
        <v>0</v>
      </c>
      <c r="S112" s="46"/>
      <c r="T112" s="2">
        <f>IF(S$2="Bike &amp; Run",IF(ISNA(VLOOKUP(S112,Paramètres!$B$3:$C$56,2,FALSE)),0,VLOOKUP(S112,Paramètres!$B$3:$C$56,2,FALSE)*Paramètres!$K$10),IF(OR(S112="",OR($D112="",$D112="NL",$D112="HORS LIGUE")),0,VLOOKUP(IF(OR(S112="",OR($D112="",$D112="NL",$D112="HORS LIGUE")),"",COUNTIFS($D$5:$D$72,"&lt;&gt;"&amp;"",$D$5:$D$72,"&lt;&gt;"&amp;"NL",$D$5:$D$72,"&lt;&gt;"&amp;"HORS LIGUE",S$5:S$72,"&lt;"&amp;S112)+1),Paramètres!$B$3:$C$56,2,FALSE)*Paramètres!$K$10))</f>
        <v>0</v>
      </c>
      <c r="U112" s="46"/>
      <c r="V112" s="2">
        <f>IF(U$2="Bike &amp; Run",IF(ISNA(VLOOKUP(U112,Paramètres!$B$3:$C$56,2,FALSE)),0,VLOOKUP(U112,Paramètres!$B$3:$C$56,2,FALSE)*Paramètres!$K$11),IF(OR(U112="",OR($D112="",$D112="NL",$D112="HORS LIGUE")),0,VLOOKUP(IF(OR(U112="",OR($D112="",$D112="NL",$D112="HORS LIGUE")),"",COUNTIFS($D$5:$D$72,"&lt;&gt;"&amp;"",$D$5:$D$72,"&lt;&gt;"&amp;"NL",$D$5:$D$72,"&lt;&gt;"&amp;"HORS LIGUE",U$5:U$72,"&lt;"&amp;U112)+1),Paramètres!$B$3:$C$56,2,FALSE)*Paramètres!$K$11))</f>
        <v>0</v>
      </c>
      <c r="W112" s="46"/>
      <c r="X112" s="2">
        <f>IF(W$2="Bike &amp; Run",IF(ISNA(VLOOKUP(W112,Paramètres!$B$3:$C$56,2,FALSE)),0,VLOOKUP(W112,Paramètres!$B$3:$C$56,2,FALSE)*Paramètres!$K$12),IF(OR(W112="",OR($D112="",$D112="NL",$D112="HORS LIGUE")),0,VLOOKUP(IF(OR(W112="",OR($D112="",$D112="NL",$D112="HORS LIGUE")),"",COUNTIFS($D$5:$D$72,"&lt;&gt;"&amp;"",$D$5:$D$72,"&lt;&gt;"&amp;"NL",$D$5:$D$72,"&lt;&gt;"&amp;"HORS LIGUE",W$5:W$72,"&lt;"&amp;W112)+1),Paramètres!$B$3:$C$56,2,FALSE)*Paramètres!$K$12))</f>
        <v>0</v>
      </c>
      <c r="Y112" s="46"/>
      <c r="Z112" s="2">
        <f>IF(Y$2="Bike &amp; Run",IF(ISNA(VLOOKUP(Y112,Paramètres!$B$3:$C$56,2,FALSE)),0,VLOOKUP(Y112,Paramètres!$B$3:$C$56,2,FALSE)*Paramètres!$K$13),IF(OR(Y112="",OR($D112="",$D112="NL",$D112="HORS LIGUE")),0,VLOOKUP(IF(OR(Y112="",OR($D112="",$D112="NL",$D112="HORS LIGUE")),"",COUNTIFS($D$5:$D$72,"&lt;&gt;"&amp;"",$D$5:$D$72,"&lt;&gt;"&amp;"NL",$D$5:$D$72,"&lt;&gt;"&amp;"HORS LIGUE",Y$5:Y$72,"&lt;"&amp;Y112)+1),Paramètres!$B$3:$C$56,2,FALSE)*Paramètres!$K$13))</f>
        <v>0</v>
      </c>
      <c r="AA112" s="46"/>
      <c r="AB112" s="2">
        <f>IF(AA$2="Bike &amp; Run",IF(ISNA(VLOOKUP(AA112,Paramètres!$B$3:$C$56,2,FALSE)),0,VLOOKUP(AA112,Paramètres!$B$3:$C$56,2,FALSE)*Paramètres!$K$14),IF(OR(AA112="",OR($D112="",$D112="NL",$D112="HORS LIGUE")),0,VLOOKUP(IF(OR(AA112="",OR($D112="",$D112="NL",$D112="HORS LIGUE")),"",COUNTIFS($D$5:$D$72,"&lt;&gt;"&amp;"",$D$5:$D$72,"&lt;&gt;"&amp;"NL",$D$5:$D$72,"&lt;&gt;"&amp;"HORS LIGUE",AA$5:AA$72,"&lt;"&amp;AA112)+1),Paramètres!$B$3:$C$56,2,FALSE)*Paramètres!$K$14))</f>
        <v>0</v>
      </c>
      <c r="AC112" s="46"/>
      <c r="AD112" s="2">
        <f>IF(AC$2="Bike &amp; Run",IF(ISNA(VLOOKUP(AC112,Paramètres!$B$3:$C$56,2,FALSE)),0,VLOOKUP(AC112,Paramètres!$B$3:$C$56,2,FALSE)*Paramètres!$K$15),IF(OR(AC112="",OR($D112="",$D112="NL",$D112="HORS LIGUE")),0,VLOOKUP(IF(OR(AC112="",OR($D112="",$D112="NL",$D112="HORS LIGUE")),"",COUNTIFS($D$5:$D$72,"&lt;&gt;"&amp;"",$D$5:$D$72,"&lt;&gt;"&amp;"NL",$D$5:$D$72,"&lt;&gt;"&amp;"HORS LIGUE",AC$5:AC$72,"&lt;"&amp;AC112)+1),Paramètres!$B$3:$C$56,2,FALSE)*Paramètres!$K$15))</f>
        <v>0</v>
      </c>
      <c r="AE112" s="46"/>
      <c r="AF112" s="2">
        <f>IF(AE$2="Bike &amp; Run",IF(ISNA(VLOOKUP(AE112,Paramètres!$B$3:$C$56,2,FALSE)),0,VLOOKUP(AE112,Paramètres!$B$3:$C$56,2,FALSE)*Paramètres!$K$16),IF(OR(AE112="",OR($D112="",$D112="NL",$D112="HORS LIGUE")),0,VLOOKUP(IF(OR(AE112="",OR($D112="",$D112="NL",$D112="HORS LIGUE")),"",COUNTIFS($D$5:$D$72,"&lt;&gt;"&amp;"",$D$5:$D$72,"&lt;&gt;"&amp;"NL",$D$5:$D$72,"&lt;&gt;"&amp;"HORS LIGUE",AE$5:AE$72,"&lt;"&amp;AE112)+1),Paramètres!$B$3:$C$56,2,FALSE)*Paramètres!$K$16))</f>
        <v>0</v>
      </c>
      <c r="AG112" s="46"/>
      <c r="AH112" s="2">
        <f>IF(AG$2="Bike &amp; Run",IF(ISNA(VLOOKUP(AG112,Paramètres!$B$3:$C$56,2,FALSE)),0,VLOOKUP(AG112,Paramètres!$B$3:$C$56,2,FALSE)*Paramètres!$K$17),IF(OR(AG112="",OR($D112="",$D112="NL",$D112="HORS LIGUE")),0,VLOOKUP(IF(OR(AG112="",OR($D112="",$D112="NL",$D112="HORS LIGUE")),"",COUNTIFS($D$5:$D$72,"&lt;&gt;"&amp;"",$D$5:$D$72,"&lt;&gt;"&amp;"NL",$D$5:$D$72,"&lt;&gt;"&amp;"HORS LIGUE",AG$5:AG$72,"&lt;"&amp;AG112)+1),Paramètres!$B$3:$C$56,2,FALSE)*Paramètres!$K$17))</f>
        <v>0</v>
      </c>
      <c r="AI112" s="40">
        <f t="shared" si="115"/>
        <v>0</v>
      </c>
      <c r="AJ112" s="3" t="str">
        <f t="shared" si="116"/>
        <v/>
      </c>
      <c r="AK112" s="5">
        <f t="shared" si="117"/>
        <v>0</v>
      </c>
      <c r="AL112" s="41" t="e">
        <f t="shared" si="118"/>
        <v>#REF!</v>
      </c>
      <c r="AM112" s="33" t="e">
        <f t="shared" si="119"/>
        <v>#REF!</v>
      </c>
    </row>
    <row r="113" spans="1:39" ht="16.5">
      <c r="A113" s="14"/>
      <c r="B113" s="61" t="str">
        <f>IF(ISNA(VLOOKUP(A113,'Licenciés Jeunes 2023'!A:C,3,0)),"",VLOOKUP(A113,'Licenciés Jeunes 2023'!A:C,3,0))</f>
        <v/>
      </c>
      <c r="C113" s="32" t="str">
        <f>IF(ISNA(VLOOKUP(A113,'Licenciés Jeunes 2023'!A:C,2,0)),"",VLOOKUP(A113,'Licenciés Jeunes 2023'!A:C,2,0))</f>
        <v/>
      </c>
      <c r="D113" s="32" t="str">
        <f>IF(ISNA(VLOOKUP(A113,'Licenciés Jeunes 2023'!A:F,6,0)),"",VLOOKUP(A113,'Licenciés Jeunes 2023'!A:F,6,0))</f>
        <v/>
      </c>
      <c r="E113" s="6"/>
      <c r="F113" s="2">
        <f>IF(E$2="Bike &amp; Run",IF(ISNA(VLOOKUP(E113,Paramètres!$B$3:$C$56,2,FALSE)),0,VLOOKUP(E113,Paramètres!$B$3:$C$56,2,FALSE)*Paramètres!$K$3),IF(OR(E113="",OR($D113="",$D113="NL",$D113="HORS LIGUE")),0,VLOOKUP(IF(OR(E113="",OR($D113="",$D113="NL",$D113="HORS LIGUE")),"",COUNTIFS($D$5:$D$72,"&lt;&gt;"&amp;"",$D$5:$D$72,"&lt;&gt;"&amp;"NL",$D$5:$D$72,"&lt;&gt;"&amp;"HORS LIGUE",E$5:E$72,"&lt;"&amp;E113)+1),Paramètres!$B$3:$C$56,2,FALSE)*Paramètres!$K$3))</f>
        <v>0</v>
      </c>
      <c r="G113" s="4"/>
      <c r="H113" s="2">
        <f>IF(G$2="Bike &amp; Run",IF(ISNA(VLOOKUP(G113,Paramètres!$B$3:$C$56,2,FALSE)),0,VLOOKUP(G113,Paramètres!$B$3:$C$56,2,FALSE)*Paramètres!$K$4),IF(OR(G113="",OR($D113="",$D113="NL",$D113="HORS LIGUE")),0,VLOOKUP(IF(OR(G113="",OR($D113="",$D113="NL",$D113="HORS LIGUE")),"",COUNTIFS($D$5:$D$72,"&lt;&gt;"&amp;"",$D$5:$D$72,"&lt;&gt;"&amp;"NL",$D$5:$D$72,"&lt;&gt;"&amp;"HORS LIGUE",G$5:G$72,"&lt;"&amp;G113)+1),Paramètres!$B$3:$C$56,2,FALSE)*Paramètres!$K$4))</f>
        <v>0</v>
      </c>
      <c r="I113" s="36"/>
      <c r="J113" s="2">
        <f>IF(I$2="Bike &amp; Run",IF(ISNA(VLOOKUP(I113,Paramètres!$B$3:$C$56,2,FALSE)),0,VLOOKUP(I113,Paramètres!$B$3:$C$56,2,FALSE)*Paramètres!$K$5),IF(OR(I113="",OR($D113="",$D113="NL",$D113="HORS LIGUE")),0,VLOOKUP(IF(OR(I113="",OR($D113="",$D113="NL",$D113="HORS LIGUE")),"",COUNTIFS($D$5:$D$72,"&lt;&gt;"&amp;"",$D$5:$D$72,"&lt;&gt;"&amp;"NL",$D$5:$D$72,"&lt;&gt;"&amp;"HORS LIGUE",I$5:I$72,"&lt;"&amp;I113)+1),Paramètres!$B$3:$C$56,2,FALSE)*Paramètres!$K$5))</f>
        <v>0</v>
      </c>
      <c r="K113" s="4"/>
      <c r="L113" s="2">
        <f>IF(K$2="Bike &amp; Run",IF(ISNA(VLOOKUP(K113,Paramètres!$B$3:$C$56,2,FALSE)),0,VLOOKUP(K113,Paramètres!$B$3:$C$56,2,FALSE)*Paramètres!$K$6),IF(OR(K113="",OR($D113="",$D113="NL",$D113="HORS LIGUE")),0,VLOOKUP(IF(OR(K113="",OR($D113="",$D113="NL",$D113="HORS LIGUE")),"",COUNTIFS($D$5:$D$72,"&lt;&gt;"&amp;"",$D$5:$D$72,"&lt;&gt;"&amp;"NL",$D$5:$D$72,"&lt;&gt;"&amp;"HORS LIGUE",K$5:K$72,"&lt;"&amp;K113)+1),Paramètres!$B$3:$C$56,2,FALSE)*Paramètres!$K$6))</f>
        <v>0</v>
      </c>
      <c r="M113" s="4"/>
      <c r="N113" s="2">
        <f>IF(M$2="Bike &amp; Run",IF(ISNA(VLOOKUP(M113,Paramètres!$B$3:$C$56,2,FALSE)),0,VLOOKUP(M113,Paramètres!$B$3:$C$56,2,FALSE)*Paramètres!$K$7),IF(OR(M113="",OR($D113="",$D113="NL",$D113="HORS LIGUE")),0,VLOOKUP(IF(OR(M113="",OR($D113="",$D113="NL",$D113="HORS LIGUE")),"",COUNTIFS($D$5:$D$72,"&lt;&gt;"&amp;"",$D$5:$D$72,"&lt;&gt;"&amp;"NL",$D$5:$D$72,"&lt;&gt;"&amp;"HORS LIGUE",M$5:M$72,"&lt;"&amp;M113)+1),Paramètres!$B$3:$C$56,2,FALSE)*Paramètres!$K$7))</f>
        <v>0</v>
      </c>
      <c r="O113" s="46"/>
      <c r="P113" s="2">
        <f>IF(O$2="Bike &amp; Run",IF(ISNA(VLOOKUP(O113,Paramètres!$B$3:$C$56,2,FALSE)),0,VLOOKUP(O113,Paramètres!$B$3:$C$56,2,FALSE)*Paramètres!$K$8),IF(OR(O113="",OR($D113="",$D113="NL",$D113="HORS LIGUE")),0,VLOOKUP(IF(OR(O113="",OR($D113="",$D113="NL",$D113="HORS LIGUE")),"",COUNTIFS($D$5:$D$72,"&lt;&gt;"&amp;"",$D$5:$D$72,"&lt;&gt;"&amp;"NL",$D$5:$D$72,"&lt;&gt;"&amp;"HORS LIGUE",O$5:O$72,"&lt;"&amp;O113)+1),Paramètres!$B$3:$C$56,2,FALSE)*Paramètres!$K$8))</f>
        <v>0</v>
      </c>
      <c r="Q113" s="46"/>
      <c r="R113" s="2">
        <f>IF(Q$2="Bike &amp; Run",IF(ISNA(VLOOKUP(Q113,Paramètres!$B$3:$C$56,2,FALSE)),0,VLOOKUP(Q113,Paramètres!$B$3:$C$56,2,FALSE)*Paramètres!$K$9),IF(OR(Q113="",OR($D113="",$D113="NL",$D113="HORS LIGUE")),0,VLOOKUP(IF(OR(Q113="",OR($D113="",$D113="NL",$D113="HORS LIGUE")),"",COUNTIFS($D$5:$D$72,"&lt;&gt;"&amp;"",$D$5:$D$72,"&lt;&gt;"&amp;"NL",$D$5:$D$72,"&lt;&gt;"&amp;"HORS LIGUE",Q$5:Q$72,"&lt;"&amp;Q113)+1),Paramètres!$B$3:$C$56,2,FALSE)*Paramètres!$K$9))</f>
        <v>0</v>
      </c>
      <c r="S113" s="46"/>
      <c r="T113" s="2">
        <f>IF(S$2="Bike &amp; Run",IF(ISNA(VLOOKUP(S113,Paramètres!$B$3:$C$56,2,FALSE)),0,VLOOKUP(S113,Paramètres!$B$3:$C$56,2,FALSE)*Paramètres!$K$10),IF(OR(S113="",OR($D113="",$D113="NL",$D113="HORS LIGUE")),0,VLOOKUP(IF(OR(S113="",OR($D113="",$D113="NL",$D113="HORS LIGUE")),"",COUNTIFS($D$5:$D$72,"&lt;&gt;"&amp;"",$D$5:$D$72,"&lt;&gt;"&amp;"NL",$D$5:$D$72,"&lt;&gt;"&amp;"HORS LIGUE",S$5:S$72,"&lt;"&amp;S113)+1),Paramètres!$B$3:$C$56,2,FALSE)*Paramètres!$K$10))</f>
        <v>0</v>
      </c>
      <c r="U113" s="46"/>
      <c r="V113" s="2">
        <f>IF(U$2="Bike &amp; Run",IF(ISNA(VLOOKUP(U113,Paramètres!$B$3:$C$56,2,FALSE)),0,VLOOKUP(U113,Paramètres!$B$3:$C$56,2,FALSE)*Paramètres!$K$11),IF(OR(U113="",OR($D113="",$D113="NL",$D113="HORS LIGUE")),0,VLOOKUP(IF(OR(U113="",OR($D113="",$D113="NL",$D113="HORS LIGUE")),"",COUNTIFS($D$5:$D$72,"&lt;&gt;"&amp;"",$D$5:$D$72,"&lt;&gt;"&amp;"NL",$D$5:$D$72,"&lt;&gt;"&amp;"HORS LIGUE",U$5:U$72,"&lt;"&amp;U113)+1),Paramètres!$B$3:$C$56,2,FALSE)*Paramètres!$K$11))</f>
        <v>0</v>
      </c>
      <c r="W113" s="46"/>
      <c r="X113" s="2">
        <f>IF(W$2="Bike &amp; Run",IF(ISNA(VLOOKUP(W113,Paramètres!$B$3:$C$56,2,FALSE)),0,VLOOKUP(W113,Paramètres!$B$3:$C$56,2,FALSE)*Paramètres!$K$12),IF(OR(W113="",OR($D113="",$D113="NL",$D113="HORS LIGUE")),0,VLOOKUP(IF(OR(W113="",OR($D113="",$D113="NL",$D113="HORS LIGUE")),"",COUNTIFS($D$5:$D$72,"&lt;&gt;"&amp;"",$D$5:$D$72,"&lt;&gt;"&amp;"NL",$D$5:$D$72,"&lt;&gt;"&amp;"HORS LIGUE",W$5:W$72,"&lt;"&amp;W113)+1),Paramètres!$B$3:$C$56,2,FALSE)*Paramètres!$K$12))</f>
        <v>0</v>
      </c>
      <c r="Y113" s="46"/>
      <c r="Z113" s="2">
        <f>IF(Y$2="Bike &amp; Run",IF(ISNA(VLOOKUP(Y113,Paramètres!$B$3:$C$56,2,FALSE)),0,VLOOKUP(Y113,Paramètres!$B$3:$C$56,2,FALSE)*Paramètres!$K$13),IF(OR(Y113="",OR($D113="",$D113="NL",$D113="HORS LIGUE")),0,VLOOKUP(IF(OR(Y113="",OR($D113="",$D113="NL",$D113="HORS LIGUE")),"",COUNTIFS($D$5:$D$72,"&lt;&gt;"&amp;"",$D$5:$D$72,"&lt;&gt;"&amp;"NL",$D$5:$D$72,"&lt;&gt;"&amp;"HORS LIGUE",Y$5:Y$72,"&lt;"&amp;Y113)+1),Paramètres!$B$3:$C$56,2,FALSE)*Paramètres!$K$13))</f>
        <v>0</v>
      </c>
      <c r="AA113" s="46"/>
      <c r="AB113" s="2">
        <f>IF(AA$2="Bike &amp; Run",IF(ISNA(VLOOKUP(AA113,Paramètres!$B$3:$C$56,2,FALSE)),0,VLOOKUP(AA113,Paramètres!$B$3:$C$56,2,FALSE)*Paramètres!$K$14),IF(OR(AA113="",OR($D113="",$D113="NL",$D113="HORS LIGUE")),0,VLOOKUP(IF(OR(AA113="",OR($D113="",$D113="NL",$D113="HORS LIGUE")),"",COUNTIFS($D$5:$D$72,"&lt;&gt;"&amp;"",$D$5:$D$72,"&lt;&gt;"&amp;"NL",$D$5:$D$72,"&lt;&gt;"&amp;"HORS LIGUE",AA$5:AA$72,"&lt;"&amp;AA113)+1),Paramètres!$B$3:$C$56,2,FALSE)*Paramètres!$K$14))</f>
        <v>0</v>
      </c>
      <c r="AC113" s="46"/>
      <c r="AD113" s="2">
        <f>IF(AC$2="Bike &amp; Run",IF(ISNA(VLOOKUP(AC113,Paramètres!$B$3:$C$56,2,FALSE)),0,VLOOKUP(AC113,Paramètres!$B$3:$C$56,2,FALSE)*Paramètres!$K$15),IF(OR(AC113="",OR($D113="",$D113="NL",$D113="HORS LIGUE")),0,VLOOKUP(IF(OR(AC113="",OR($D113="",$D113="NL",$D113="HORS LIGUE")),"",COUNTIFS($D$5:$D$72,"&lt;&gt;"&amp;"",$D$5:$D$72,"&lt;&gt;"&amp;"NL",$D$5:$D$72,"&lt;&gt;"&amp;"HORS LIGUE",AC$5:AC$72,"&lt;"&amp;AC113)+1),Paramètres!$B$3:$C$56,2,FALSE)*Paramètres!$K$15))</f>
        <v>0</v>
      </c>
      <c r="AE113" s="46"/>
      <c r="AF113" s="2">
        <f>IF(AE$2="Bike &amp; Run",IF(ISNA(VLOOKUP(AE113,Paramètres!$B$3:$C$56,2,FALSE)),0,VLOOKUP(AE113,Paramètres!$B$3:$C$56,2,FALSE)*Paramètres!$K$16),IF(OR(AE113="",OR($D113="",$D113="NL",$D113="HORS LIGUE")),0,VLOOKUP(IF(OR(AE113="",OR($D113="",$D113="NL",$D113="HORS LIGUE")),"",COUNTIFS($D$5:$D$72,"&lt;&gt;"&amp;"",$D$5:$D$72,"&lt;&gt;"&amp;"NL",$D$5:$D$72,"&lt;&gt;"&amp;"HORS LIGUE",AE$5:AE$72,"&lt;"&amp;AE113)+1),Paramètres!$B$3:$C$56,2,FALSE)*Paramètres!$K$16))</f>
        <v>0</v>
      </c>
      <c r="AG113" s="46"/>
      <c r="AH113" s="2">
        <f>IF(AG$2="Bike &amp; Run",IF(ISNA(VLOOKUP(AG113,Paramètres!$B$3:$C$56,2,FALSE)),0,VLOOKUP(AG113,Paramètres!$B$3:$C$56,2,FALSE)*Paramètres!$K$17),IF(OR(AG113="",OR($D113="",$D113="NL",$D113="HORS LIGUE")),0,VLOOKUP(IF(OR(AG113="",OR($D113="",$D113="NL",$D113="HORS LIGUE")),"",COUNTIFS($D$5:$D$72,"&lt;&gt;"&amp;"",$D$5:$D$72,"&lt;&gt;"&amp;"NL",$D$5:$D$72,"&lt;&gt;"&amp;"HORS LIGUE",AG$5:AG$72,"&lt;"&amp;AG113)+1),Paramètres!$B$3:$C$56,2,FALSE)*Paramètres!$K$17))</f>
        <v>0</v>
      </c>
      <c r="AI113" s="40">
        <f t="shared" si="115"/>
        <v>0</v>
      </c>
      <c r="AJ113" s="3" t="str">
        <f t="shared" si="116"/>
        <v/>
      </c>
      <c r="AK113" s="5">
        <f t="shared" si="117"/>
        <v>0</v>
      </c>
      <c r="AL113" s="41" t="e">
        <f t="shared" si="118"/>
        <v>#REF!</v>
      </c>
      <c r="AM113" s="33" t="e">
        <f t="shared" si="119"/>
        <v>#REF!</v>
      </c>
    </row>
    <row r="114" spans="1:39" ht="16.5">
      <c r="A114" s="14"/>
      <c r="B114" s="61" t="str">
        <f>IF(ISNA(VLOOKUP(A114,'Licenciés Jeunes 2023'!A:C,3,0)),"",VLOOKUP(A114,'Licenciés Jeunes 2023'!A:C,3,0))</f>
        <v/>
      </c>
      <c r="C114" s="32" t="str">
        <f>IF(ISNA(VLOOKUP(A114,'Licenciés Jeunes 2023'!A:C,2,0)),"",VLOOKUP(A114,'Licenciés Jeunes 2023'!A:C,2,0))</f>
        <v/>
      </c>
      <c r="D114" s="32" t="str">
        <f>IF(ISNA(VLOOKUP(A114,'Licenciés Jeunes 2023'!A:F,6,0)),"",VLOOKUP(A114,'Licenciés Jeunes 2023'!A:F,6,0))</f>
        <v/>
      </c>
      <c r="E114" s="6"/>
      <c r="F114" s="2">
        <f>IF(E$2="Bike &amp; Run",IF(ISNA(VLOOKUP(E114,Paramètres!$B$3:$C$56,2,FALSE)),0,VLOOKUP(E114,Paramètres!$B$3:$C$56,2,FALSE)*Paramètres!$K$3),IF(OR(E114="",OR($D114="",$D114="NL",$D114="HORS LIGUE")),0,VLOOKUP(IF(OR(E114="",OR($D114="",$D114="NL",$D114="HORS LIGUE")),"",COUNTIFS($D$5:$D$72,"&lt;&gt;"&amp;"",$D$5:$D$72,"&lt;&gt;"&amp;"NL",$D$5:$D$72,"&lt;&gt;"&amp;"HORS LIGUE",E$5:E$72,"&lt;"&amp;E114)+1),Paramètres!$B$3:$C$56,2,FALSE)*Paramètres!$K$3))</f>
        <v>0</v>
      </c>
      <c r="G114" s="4"/>
      <c r="H114" s="2">
        <f>IF(G$2="Bike &amp; Run",IF(ISNA(VLOOKUP(G114,Paramètres!$B$3:$C$56,2,FALSE)),0,VLOOKUP(G114,Paramètres!$B$3:$C$56,2,FALSE)*Paramètres!$K$4),IF(OR(G114="",OR($D114="",$D114="NL",$D114="HORS LIGUE")),0,VLOOKUP(IF(OR(G114="",OR($D114="",$D114="NL",$D114="HORS LIGUE")),"",COUNTIFS($D$5:$D$72,"&lt;&gt;"&amp;"",$D$5:$D$72,"&lt;&gt;"&amp;"NL",$D$5:$D$72,"&lt;&gt;"&amp;"HORS LIGUE",G$5:G$72,"&lt;"&amp;G114)+1),Paramètres!$B$3:$C$56,2,FALSE)*Paramètres!$K$4))</f>
        <v>0</v>
      </c>
      <c r="I114" s="36"/>
      <c r="J114" s="2">
        <f>IF(I$2="Bike &amp; Run",IF(ISNA(VLOOKUP(I114,Paramètres!$B$3:$C$56,2,FALSE)),0,VLOOKUP(I114,Paramètres!$B$3:$C$56,2,FALSE)*Paramètres!$K$5),IF(OR(I114="",OR($D114="",$D114="NL",$D114="HORS LIGUE")),0,VLOOKUP(IF(OR(I114="",OR($D114="",$D114="NL",$D114="HORS LIGUE")),"",COUNTIFS($D$5:$D$72,"&lt;&gt;"&amp;"",$D$5:$D$72,"&lt;&gt;"&amp;"NL",$D$5:$D$72,"&lt;&gt;"&amp;"HORS LIGUE",I$5:I$72,"&lt;"&amp;I114)+1),Paramètres!$B$3:$C$56,2,FALSE)*Paramètres!$K$5))</f>
        <v>0</v>
      </c>
      <c r="K114" s="4"/>
      <c r="L114" s="2">
        <f>IF(K$2="Bike &amp; Run",IF(ISNA(VLOOKUP(K114,Paramètres!$B$3:$C$56,2,FALSE)),0,VLOOKUP(K114,Paramètres!$B$3:$C$56,2,FALSE)*Paramètres!$K$6),IF(OR(K114="",OR($D114="",$D114="NL",$D114="HORS LIGUE")),0,VLOOKUP(IF(OR(K114="",OR($D114="",$D114="NL",$D114="HORS LIGUE")),"",COUNTIFS($D$5:$D$72,"&lt;&gt;"&amp;"",$D$5:$D$72,"&lt;&gt;"&amp;"NL",$D$5:$D$72,"&lt;&gt;"&amp;"HORS LIGUE",K$5:K$72,"&lt;"&amp;K114)+1),Paramètres!$B$3:$C$56,2,FALSE)*Paramètres!$K$6))</f>
        <v>0</v>
      </c>
      <c r="M114" s="4"/>
      <c r="N114" s="2">
        <f>IF(M$2="Bike &amp; Run",IF(ISNA(VLOOKUP(M114,Paramètres!$B$3:$C$56,2,FALSE)),0,VLOOKUP(M114,Paramètres!$B$3:$C$56,2,FALSE)*Paramètres!$K$7),IF(OR(M114="",OR($D114="",$D114="NL",$D114="HORS LIGUE")),0,VLOOKUP(IF(OR(M114="",OR($D114="",$D114="NL",$D114="HORS LIGUE")),"",COUNTIFS($D$5:$D$72,"&lt;&gt;"&amp;"",$D$5:$D$72,"&lt;&gt;"&amp;"NL",$D$5:$D$72,"&lt;&gt;"&amp;"HORS LIGUE",M$5:M$72,"&lt;"&amp;M114)+1),Paramètres!$B$3:$C$56,2,FALSE)*Paramètres!$K$7))</f>
        <v>0</v>
      </c>
      <c r="O114" s="46"/>
      <c r="P114" s="2">
        <f>IF(O$2="Bike &amp; Run",IF(ISNA(VLOOKUP(O114,Paramètres!$B$3:$C$56,2,FALSE)),0,VLOOKUP(O114,Paramètres!$B$3:$C$56,2,FALSE)*Paramètres!$K$8),IF(OR(O114="",OR($D114="",$D114="NL",$D114="HORS LIGUE")),0,VLOOKUP(IF(OR(O114="",OR($D114="",$D114="NL",$D114="HORS LIGUE")),"",COUNTIFS($D$5:$D$72,"&lt;&gt;"&amp;"",$D$5:$D$72,"&lt;&gt;"&amp;"NL",$D$5:$D$72,"&lt;&gt;"&amp;"HORS LIGUE",O$5:O$72,"&lt;"&amp;O114)+1),Paramètres!$B$3:$C$56,2,FALSE)*Paramètres!$K$8))</f>
        <v>0</v>
      </c>
      <c r="Q114" s="46"/>
      <c r="R114" s="2">
        <f>IF(Q$2="Bike &amp; Run",IF(ISNA(VLOOKUP(Q114,Paramètres!$B$3:$C$56,2,FALSE)),0,VLOOKUP(Q114,Paramètres!$B$3:$C$56,2,FALSE)*Paramètres!$K$9),IF(OR(Q114="",OR($D114="",$D114="NL",$D114="HORS LIGUE")),0,VLOOKUP(IF(OR(Q114="",OR($D114="",$D114="NL",$D114="HORS LIGUE")),"",COUNTIFS($D$5:$D$72,"&lt;&gt;"&amp;"",$D$5:$D$72,"&lt;&gt;"&amp;"NL",$D$5:$D$72,"&lt;&gt;"&amp;"HORS LIGUE",Q$5:Q$72,"&lt;"&amp;Q114)+1),Paramètres!$B$3:$C$56,2,FALSE)*Paramètres!$K$9))</f>
        <v>0</v>
      </c>
      <c r="S114" s="46"/>
      <c r="T114" s="2">
        <f>IF(S$2="Bike &amp; Run",IF(ISNA(VLOOKUP(S114,Paramètres!$B$3:$C$56,2,FALSE)),0,VLOOKUP(S114,Paramètres!$B$3:$C$56,2,FALSE)*Paramètres!$K$10),IF(OR(S114="",OR($D114="",$D114="NL",$D114="HORS LIGUE")),0,VLOOKUP(IF(OR(S114="",OR($D114="",$D114="NL",$D114="HORS LIGUE")),"",COUNTIFS($D$5:$D$72,"&lt;&gt;"&amp;"",$D$5:$D$72,"&lt;&gt;"&amp;"NL",$D$5:$D$72,"&lt;&gt;"&amp;"HORS LIGUE",S$5:S$72,"&lt;"&amp;S114)+1),Paramètres!$B$3:$C$56,2,FALSE)*Paramètres!$K$10))</f>
        <v>0</v>
      </c>
      <c r="U114" s="46"/>
      <c r="V114" s="2">
        <f>IF(U$2="Bike &amp; Run",IF(ISNA(VLOOKUP(U114,Paramètres!$B$3:$C$56,2,FALSE)),0,VLOOKUP(U114,Paramètres!$B$3:$C$56,2,FALSE)*Paramètres!$K$11),IF(OR(U114="",OR($D114="",$D114="NL",$D114="HORS LIGUE")),0,VLOOKUP(IF(OR(U114="",OR($D114="",$D114="NL",$D114="HORS LIGUE")),"",COUNTIFS($D$5:$D$72,"&lt;&gt;"&amp;"",$D$5:$D$72,"&lt;&gt;"&amp;"NL",$D$5:$D$72,"&lt;&gt;"&amp;"HORS LIGUE",U$5:U$72,"&lt;"&amp;U114)+1),Paramètres!$B$3:$C$56,2,FALSE)*Paramètres!$K$11))</f>
        <v>0</v>
      </c>
      <c r="W114" s="46"/>
      <c r="X114" s="2">
        <f>IF(W$2="Bike &amp; Run",IF(ISNA(VLOOKUP(W114,Paramètres!$B$3:$C$56,2,FALSE)),0,VLOOKUP(W114,Paramètres!$B$3:$C$56,2,FALSE)*Paramètres!$K$12),IF(OR(W114="",OR($D114="",$D114="NL",$D114="HORS LIGUE")),0,VLOOKUP(IF(OR(W114="",OR($D114="",$D114="NL",$D114="HORS LIGUE")),"",COUNTIFS($D$5:$D$72,"&lt;&gt;"&amp;"",$D$5:$D$72,"&lt;&gt;"&amp;"NL",$D$5:$D$72,"&lt;&gt;"&amp;"HORS LIGUE",W$5:W$72,"&lt;"&amp;W114)+1),Paramètres!$B$3:$C$56,2,FALSE)*Paramètres!$K$12))</f>
        <v>0</v>
      </c>
      <c r="Y114" s="46"/>
      <c r="Z114" s="2">
        <f>IF(Y$2="Bike &amp; Run",IF(ISNA(VLOOKUP(Y114,Paramètres!$B$3:$C$56,2,FALSE)),0,VLOOKUP(Y114,Paramètres!$B$3:$C$56,2,FALSE)*Paramètres!$K$13),IF(OR(Y114="",OR($D114="",$D114="NL",$D114="HORS LIGUE")),0,VLOOKUP(IF(OR(Y114="",OR($D114="",$D114="NL",$D114="HORS LIGUE")),"",COUNTIFS($D$5:$D$72,"&lt;&gt;"&amp;"",$D$5:$D$72,"&lt;&gt;"&amp;"NL",$D$5:$D$72,"&lt;&gt;"&amp;"HORS LIGUE",Y$5:Y$72,"&lt;"&amp;Y114)+1),Paramètres!$B$3:$C$56,2,FALSE)*Paramètres!$K$13))</f>
        <v>0</v>
      </c>
      <c r="AA114" s="46"/>
      <c r="AB114" s="2">
        <f>IF(AA$2="Bike &amp; Run",IF(ISNA(VLOOKUP(AA114,Paramètres!$B$3:$C$56,2,FALSE)),0,VLOOKUP(AA114,Paramètres!$B$3:$C$56,2,FALSE)*Paramètres!$K$14),IF(OR(AA114="",OR($D114="",$D114="NL",$D114="HORS LIGUE")),0,VLOOKUP(IF(OR(AA114="",OR($D114="",$D114="NL",$D114="HORS LIGUE")),"",COUNTIFS($D$5:$D$72,"&lt;&gt;"&amp;"",$D$5:$D$72,"&lt;&gt;"&amp;"NL",$D$5:$D$72,"&lt;&gt;"&amp;"HORS LIGUE",AA$5:AA$72,"&lt;"&amp;AA114)+1),Paramètres!$B$3:$C$56,2,FALSE)*Paramètres!$K$14))</f>
        <v>0</v>
      </c>
      <c r="AC114" s="46"/>
      <c r="AD114" s="2">
        <f>IF(AC$2="Bike &amp; Run",IF(ISNA(VLOOKUP(AC114,Paramètres!$B$3:$C$56,2,FALSE)),0,VLOOKUP(AC114,Paramètres!$B$3:$C$56,2,FALSE)*Paramètres!$K$15),IF(OR(AC114="",OR($D114="",$D114="NL",$D114="HORS LIGUE")),0,VLOOKUP(IF(OR(AC114="",OR($D114="",$D114="NL",$D114="HORS LIGUE")),"",COUNTIFS($D$5:$D$72,"&lt;&gt;"&amp;"",$D$5:$D$72,"&lt;&gt;"&amp;"NL",$D$5:$D$72,"&lt;&gt;"&amp;"HORS LIGUE",AC$5:AC$72,"&lt;"&amp;AC114)+1),Paramètres!$B$3:$C$56,2,FALSE)*Paramètres!$K$15))</f>
        <v>0</v>
      </c>
      <c r="AE114" s="46"/>
      <c r="AF114" s="2">
        <f>IF(AE$2="Bike &amp; Run",IF(ISNA(VLOOKUP(AE114,Paramètres!$B$3:$C$56,2,FALSE)),0,VLOOKUP(AE114,Paramètres!$B$3:$C$56,2,FALSE)*Paramètres!$K$16),IF(OR(AE114="",OR($D114="",$D114="NL",$D114="HORS LIGUE")),0,VLOOKUP(IF(OR(AE114="",OR($D114="",$D114="NL",$D114="HORS LIGUE")),"",COUNTIFS($D$5:$D$72,"&lt;&gt;"&amp;"",$D$5:$D$72,"&lt;&gt;"&amp;"NL",$D$5:$D$72,"&lt;&gt;"&amp;"HORS LIGUE",AE$5:AE$72,"&lt;"&amp;AE114)+1),Paramètres!$B$3:$C$56,2,FALSE)*Paramètres!$K$16))</f>
        <v>0</v>
      </c>
      <c r="AG114" s="46"/>
      <c r="AH114" s="2">
        <f>IF(AG$2="Bike &amp; Run",IF(ISNA(VLOOKUP(AG114,Paramètres!$B$3:$C$56,2,FALSE)),0,VLOOKUP(AG114,Paramètres!$B$3:$C$56,2,FALSE)*Paramètres!$K$17),IF(OR(AG114="",OR($D114="",$D114="NL",$D114="HORS LIGUE")),0,VLOOKUP(IF(OR(AG114="",OR($D114="",$D114="NL",$D114="HORS LIGUE")),"",COUNTIFS($D$5:$D$72,"&lt;&gt;"&amp;"",$D$5:$D$72,"&lt;&gt;"&amp;"NL",$D$5:$D$72,"&lt;&gt;"&amp;"HORS LIGUE",AG$5:AG$72,"&lt;"&amp;AG114)+1),Paramètres!$B$3:$C$56,2,FALSE)*Paramètres!$K$17))</f>
        <v>0</v>
      </c>
      <c r="AI114" s="40">
        <f t="shared" si="115"/>
        <v>0</v>
      </c>
      <c r="AJ114" s="3" t="str">
        <f t="shared" si="116"/>
        <v/>
      </c>
      <c r="AK114" s="5">
        <f t="shared" si="117"/>
        <v>0</v>
      </c>
      <c r="AL114" s="41" t="e">
        <f t="shared" si="118"/>
        <v>#REF!</v>
      </c>
      <c r="AM114" s="33" t="e">
        <f t="shared" si="119"/>
        <v>#REF!</v>
      </c>
    </row>
    <row r="115" spans="1:39" ht="16.5">
      <c r="A115" s="14"/>
      <c r="B115" s="61" t="str">
        <f>IF(ISNA(VLOOKUP(A115,'Licenciés Jeunes 2023'!A:C,3,0)),"",VLOOKUP(A115,'Licenciés Jeunes 2023'!A:C,3,0))</f>
        <v/>
      </c>
      <c r="C115" s="32" t="str">
        <f>IF(ISNA(VLOOKUP(A115,'Licenciés Jeunes 2023'!A:C,2,0)),"",VLOOKUP(A115,'Licenciés Jeunes 2023'!A:C,2,0))</f>
        <v/>
      </c>
      <c r="D115" s="32" t="str">
        <f>IF(ISNA(VLOOKUP(A115,'Licenciés Jeunes 2023'!A:F,6,0)),"",VLOOKUP(A115,'Licenciés Jeunes 2023'!A:F,6,0))</f>
        <v/>
      </c>
      <c r="E115" s="6"/>
      <c r="F115" s="2">
        <f>IF(E$2="Bike &amp; Run",IF(ISNA(VLOOKUP(E115,Paramètres!$B$3:$C$56,2,FALSE)),0,VLOOKUP(E115,Paramètres!$B$3:$C$56,2,FALSE)*Paramètres!$K$3),IF(OR(E115="",OR($D115="",$D115="NL",$D115="HORS LIGUE")),0,VLOOKUP(IF(OR(E115="",OR($D115="",$D115="NL",$D115="HORS LIGUE")),"",COUNTIFS($D$5:$D$72,"&lt;&gt;"&amp;"",$D$5:$D$72,"&lt;&gt;"&amp;"NL",$D$5:$D$72,"&lt;&gt;"&amp;"HORS LIGUE",E$5:E$72,"&lt;"&amp;E115)+1),Paramètres!$B$3:$C$56,2,FALSE)*Paramètres!$K$3))</f>
        <v>0</v>
      </c>
      <c r="G115" s="4"/>
      <c r="H115" s="2">
        <f>IF(G$2="Bike &amp; Run",IF(ISNA(VLOOKUP(G115,Paramètres!$B$3:$C$56,2,FALSE)),0,VLOOKUP(G115,Paramètres!$B$3:$C$56,2,FALSE)*Paramètres!$K$4),IF(OR(G115="",OR($D115="",$D115="NL",$D115="HORS LIGUE")),0,VLOOKUP(IF(OR(G115="",OR($D115="",$D115="NL",$D115="HORS LIGUE")),"",COUNTIFS($D$5:$D$72,"&lt;&gt;"&amp;"",$D$5:$D$72,"&lt;&gt;"&amp;"NL",$D$5:$D$72,"&lt;&gt;"&amp;"HORS LIGUE",G$5:G$72,"&lt;"&amp;G115)+1),Paramètres!$B$3:$C$56,2,FALSE)*Paramètres!$K$4))</f>
        <v>0</v>
      </c>
      <c r="I115" s="36"/>
      <c r="J115" s="2">
        <f>IF(I$2="Bike &amp; Run",IF(ISNA(VLOOKUP(I115,Paramètres!$B$3:$C$56,2,FALSE)),0,VLOOKUP(I115,Paramètres!$B$3:$C$56,2,FALSE)*Paramètres!$K$5),IF(OR(I115="",OR($D115="",$D115="NL",$D115="HORS LIGUE")),0,VLOOKUP(IF(OR(I115="",OR($D115="",$D115="NL",$D115="HORS LIGUE")),"",COUNTIFS($D$5:$D$72,"&lt;&gt;"&amp;"",$D$5:$D$72,"&lt;&gt;"&amp;"NL",$D$5:$D$72,"&lt;&gt;"&amp;"HORS LIGUE",I$5:I$72,"&lt;"&amp;I115)+1),Paramètres!$B$3:$C$56,2,FALSE)*Paramètres!$K$5))</f>
        <v>0</v>
      </c>
      <c r="K115" s="4"/>
      <c r="L115" s="2">
        <f>IF(K$2="Bike &amp; Run",IF(ISNA(VLOOKUP(K115,Paramètres!$B$3:$C$56,2,FALSE)),0,VLOOKUP(K115,Paramètres!$B$3:$C$56,2,FALSE)*Paramètres!$K$6),IF(OR(K115="",OR($D115="",$D115="NL",$D115="HORS LIGUE")),0,VLOOKUP(IF(OR(K115="",OR($D115="",$D115="NL",$D115="HORS LIGUE")),"",COUNTIFS($D$5:$D$72,"&lt;&gt;"&amp;"",$D$5:$D$72,"&lt;&gt;"&amp;"NL",$D$5:$D$72,"&lt;&gt;"&amp;"HORS LIGUE",K$5:K$72,"&lt;"&amp;K115)+1),Paramètres!$B$3:$C$56,2,FALSE)*Paramètres!$K$6))</f>
        <v>0</v>
      </c>
      <c r="M115" s="4"/>
      <c r="N115" s="2">
        <f>IF(M$2="Bike &amp; Run",IF(ISNA(VLOOKUP(M115,Paramètres!$B$3:$C$56,2,FALSE)),0,VLOOKUP(M115,Paramètres!$B$3:$C$56,2,FALSE)*Paramètres!$K$7),IF(OR(M115="",OR($D115="",$D115="NL",$D115="HORS LIGUE")),0,VLOOKUP(IF(OR(M115="",OR($D115="",$D115="NL",$D115="HORS LIGUE")),"",COUNTIFS($D$5:$D$72,"&lt;&gt;"&amp;"",$D$5:$D$72,"&lt;&gt;"&amp;"NL",$D$5:$D$72,"&lt;&gt;"&amp;"HORS LIGUE",M$5:M$72,"&lt;"&amp;M115)+1),Paramètres!$B$3:$C$56,2,FALSE)*Paramètres!$K$7))</f>
        <v>0</v>
      </c>
      <c r="O115" s="46"/>
      <c r="P115" s="2">
        <f>IF(O$2="Bike &amp; Run",IF(ISNA(VLOOKUP(O115,Paramètres!$B$3:$C$56,2,FALSE)),0,VLOOKUP(O115,Paramètres!$B$3:$C$56,2,FALSE)*Paramètres!$K$8),IF(OR(O115="",OR($D115="",$D115="NL",$D115="HORS LIGUE")),0,VLOOKUP(IF(OR(O115="",OR($D115="",$D115="NL",$D115="HORS LIGUE")),"",COUNTIFS($D$5:$D$72,"&lt;&gt;"&amp;"",$D$5:$D$72,"&lt;&gt;"&amp;"NL",$D$5:$D$72,"&lt;&gt;"&amp;"HORS LIGUE",O$5:O$72,"&lt;"&amp;O115)+1),Paramètres!$B$3:$C$56,2,FALSE)*Paramètres!$K$8))</f>
        <v>0</v>
      </c>
      <c r="Q115" s="46"/>
      <c r="R115" s="2">
        <f>IF(Q$2="Bike &amp; Run",IF(ISNA(VLOOKUP(Q115,Paramètres!$B$3:$C$56,2,FALSE)),0,VLOOKUP(Q115,Paramètres!$B$3:$C$56,2,FALSE)*Paramètres!$K$9),IF(OR(Q115="",OR($D115="",$D115="NL",$D115="HORS LIGUE")),0,VLOOKUP(IF(OR(Q115="",OR($D115="",$D115="NL",$D115="HORS LIGUE")),"",COUNTIFS($D$5:$D$72,"&lt;&gt;"&amp;"",$D$5:$D$72,"&lt;&gt;"&amp;"NL",$D$5:$D$72,"&lt;&gt;"&amp;"HORS LIGUE",Q$5:Q$72,"&lt;"&amp;Q115)+1),Paramètres!$B$3:$C$56,2,FALSE)*Paramètres!$K$9))</f>
        <v>0</v>
      </c>
      <c r="S115" s="46"/>
      <c r="T115" s="2">
        <f>IF(S$2="Bike &amp; Run",IF(ISNA(VLOOKUP(S115,Paramètres!$B$3:$C$56,2,FALSE)),0,VLOOKUP(S115,Paramètres!$B$3:$C$56,2,FALSE)*Paramètres!$K$10),IF(OR(S115="",OR($D115="",$D115="NL",$D115="HORS LIGUE")),0,VLOOKUP(IF(OR(S115="",OR($D115="",$D115="NL",$D115="HORS LIGUE")),"",COUNTIFS($D$5:$D$72,"&lt;&gt;"&amp;"",$D$5:$D$72,"&lt;&gt;"&amp;"NL",$D$5:$D$72,"&lt;&gt;"&amp;"HORS LIGUE",S$5:S$72,"&lt;"&amp;S115)+1),Paramètres!$B$3:$C$56,2,FALSE)*Paramètres!$K$10))</f>
        <v>0</v>
      </c>
      <c r="U115" s="46"/>
      <c r="V115" s="2">
        <f>IF(U$2="Bike &amp; Run",IF(ISNA(VLOOKUP(U115,Paramètres!$B$3:$C$56,2,FALSE)),0,VLOOKUP(U115,Paramètres!$B$3:$C$56,2,FALSE)*Paramètres!$K$11),IF(OR(U115="",OR($D115="",$D115="NL",$D115="HORS LIGUE")),0,VLOOKUP(IF(OR(U115="",OR($D115="",$D115="NL",$D115="HORS LIGUE")),"",COUNTIFS($D$5:$D$72,"&lt;&gt;"&amp;"",$D$5:$D$72,"&lt;&gt;"&amp;"NL",$D$5:$D$72,"&lt;&gt;"&amp;"HORS LIGUE",U$5:U$72,"&lt;"&amp;U115)+1),Paramètres!$B$3:$C$56,2,FALSE)*Paramètres!$K$11))</f>
        <v>0</v>
      </c>
      <c r="W115" s="46"/>
      <c r="X115" s="2">
        <f>IF(W$2="Bike &amp; Run",IF(ISNA(VLOOKUP(W115,Paramètres!$B$3:$C$56,2,FALSE)),0,VLOOKUP(W115,Paramètres!$B$3:$C$56,2,FALSE)*Paramètres!$K$12),IF(OR(W115="",OR($D115="",$D115="NL",$D115="HORS LIGUE")),0,VLOOKUP(IF(OR(W115="",OR($D115="",$D115="NL",$D115="HORS LIGUE")),"",COUNTIFS($D$5:$D$72,"&lt;&gt;"&amp;"",$D$5:$D$72,"&lt;&gt;"&amp;"NL",$D$5:$D$72,"&lt;&gt;"&amp;"HORS LIGUE",W$5:W$72,"&lt;"&amp;W115)+1),Paramètres!$B$3:$C$56,2,FALSE)*Paramètres!$K$12))</f>
        <v>0</v>
      </c>
      <c r="Y115" s="46"/>
      <c r="Z115" s="2">
        <f>IF(Y$2="Bike &amp; Run",IF(ISNA(VLOOKUP(Y115,Paramètres!$B$3:$C$56,2,FALSE)),0,VLOOKUP(Y115,Paramètres!$B$3:$C$56,2,FALSE)*Paramètres!$K$13),IF(OR(Y115="",OR($D115="",$D115="NL",$D115="HORS LIGUE")),0,VLOOKUP(IF(OR(Y115="",OR($D115="",$D115="NL",$D115="HORS LIGUE")),"",COUNTIFS($D$5:$D$72,"&lt;&gt;"&amp;"",$D$5:$D$72,"&lt;&gt;"&amp;"NL",$D$5:$D$72,"&lt;&gt;"&amp;"HORS LIGUE",Y$5:Y$72,"&lt;"&amp;Y115)+1),Paramètres!$B$3:$C$56,2,FALSE)*Paramètres!$K$13))</f>
        <v>0</v>
      </c>
      <c r="AA115" s="46"/>
      <c r="AB115" s="2">
        <f>IF(AA$2="Bike &amp; Run",IF(ISNA(VLOOKUP(AA115,Paramètres!$B$3:$C$56,2,FALSE)),0,VLOOKUP(AA115,Paramètres!$B$3:$C$56,2,FALSE)*Paramètres!$K$14),IF(OR(AA115="",OR($D115="",$D115="NL",$D115="HORS LIGUE")),0,VLOOKUP(IF(OR(AA115="",OR($D115="",$D115="NL",$D115="HORS LIGUE")),"",COUNTIFS($D$5:$D$72,"&lt;&gt;"&amp;"",$D$5:$D$72,"&lt;&gt;"&amp;"NL",$D$5:$D$72,"&lt;&gt;"&amp;"HORS LIGUE",AA$5:AA$72,"&lt;"&amp;AA115)+1),Paramètres!$B$3:$C$56,2,FALSE)*Paramètres!$K$14))</f>
        <v>0</v>
      </c>
      <c r="AC115" s="46"/>
      <c r="AD115" s="2">
        <f>IF(AC$2="Bike &amp; Run",IF(ISNA(VLOOKUP(AC115,Paramètres!$B$3:$C$56,2,FALSE)),0,VLOOKUP(AC115,Paramètres!$B$3:$C$56,2,FALSE)*Paramètres!$K$15),IF(OR(AC115="",OR($D115="",$D115="NL",$D115="HORS LIGUE")),0,VLOOKUP(IF(OR(AC115="",OR($D115="",$D115="NL",$D115="HORS LIGUE")),"",COUNTIFS($D$5:$D$72,"&lt;&gt;"&amp;"",$D$5:$D$72,"&lt;&gt;"&amp;"NL",$D$5:$D$72,"&lt;&gt;"&amp;"HORS LIGUE",AC$5:AC$72,"&lt;"&amp;AC115)+1),Paramètres!$B$3:$C$56,2,FALSE)*Paramètres!$K$15))</f>
        <v>0</v>
      </c>
      <c r="AE115" s="46"/>
      <c r="AF115" s="2">
        <f>IF(AE$2="Bike &amp; Run",IF(ISNA(VLOOKUP(AE115,Paramètres!$B$3:$C$56,2,FALSE)),0,VLOOKUP(AE115,Paramètres!$B$3:$C$56,2,FALSE)*Paramètres!$K$16),IF(OR(AE115="",OR($D115="",$D115="NL",$D115="HORS LIGUE")),0,VLOOKUP(IF(OR(AE115="",OR($D115="",$D115="NL",$D115="HORS LIGUE")),"",COUNTIFS($D$5:$D$72,"&lt;&gt;"&amp;"",$D$5:$D$72,"&lt;&gt;"&amp;"NL",$D$5:$D$72,"&lt;&gt;"&amp;"HORS LIGUE",AE$5:AE$72,"&lt;"&amp;AE115)+1),Paramètres!$B$3:$C$56,2,FALSE)*Paramètres!$K$16))</f>
        <v>0</v>
      </c>
      <c r="AG115" s="46"/>
      <c r="AH115" s="2">
        <f>IF(AG$2="Bike &amp; Run",IF(ISNA(VLOOKUP(AG115,Paramètres!$B$3:$C$56,2,FALSE)),0,VLOOKUP(AG115,Paramètres!$B$3:$C$56,2,FALSE)*Paramètres!$K$17),IF(OR(AG115="",OR($D115="",$D115="NL",$D115="HORS LIGUE")),0,VLOOKUP(IF(OR(AG115="",OR($D115="",$D115="NL",$D115="HORS LIGUE")),"",COUNTIFS($D$5:$D$72,"&lt;&gt;"&amp;"",$D$5:$D$72,"&lt;&gt;"&amp;"NL",$D$5:$D$72,"&lt;&gt;"&amp;"HORS LIGUE",AG$5:AG$72,"&lt;"&amp;AG115)+1),Paramètres!$B$3:$C$56,2,FALSE)*Paramètres!$K$17))</f>
        <v>0</v>
      </c>
      <c r="AI115" s="40">
        <f t="shared" si="115"/>
        <v>0</v>
      </c>
      <c r="AJ115" s="3" t="str">
        <f t="shared" si="116"/>
        <v/>
      </c>
      <c r="AK115" s="5">
        <f t="shared" si="117"/>
        <v>0</v>
      </c>
      <c r="AL115" s="41" t="e">
        <f t="shared" si="118"/>
        <v>#REF!</v>
      </c>
      <c r="AM115" s="33" t="e">
        <f t="shared" si="119"/>
        <v>#REF!</v>
      </c>
    </row>
    <row r="116" spans="1:39" ht="16.5">
      <c r="A116" s="14"/>
      <c r="B116" s="61" t="str">
        <f>IF(ISNA(VLOOKUP(A116,'Licenciés Jeunes 2023'!A:C,3,0)),"",VLOOKUP(A116,'Licenciés Jeunes 2023'!A:C,3,0))</f>
        <v/>
      </c>
      <c r="C116" s="32" t="str">
        <f>IF(ISNA(VLOOKUP(A116,'Licenciés Jeunes 2023'!A:C,2,0)),"",VLOOKUP(A116,'Licenciés Jeunes 2023'!A:C,2,0))</f>
        <v/>
      </c>
      <c r="D116" s="32" t="str">
        <f>IF(ISNA(VLOOKUP(A116,'Licenciés Jeunes 2023'!A:F,6,0)),"",VLOOKUP(A116,'Licenciés Jeunes 2023'!A:F,6,0))</f>
        <v/>
      </c>
      <c r="E116" s="6"/>
      <c r="F116" s="2">
        <f>IF(E$2="Bike &amp; Run",IF(ISNA(VLOOKUP(E116,Paramètres!$B$3:$C$56,2,FALSE)),0,VLOOKUP(E116,Paramètres!$B$3:$C$56,2,FALSE)*Paramètres!$K$3),IF(OR(E116="",OR($D116="",$D116="NL",$D116="HORS LIGUE")),0,VLOOKUP(IF(OR(E116="",OR($D116="",$D116="NL",$D116="HORS LIGUE")),"",COUNTIFS($D$5:$D$72,"&lt;&gt;"&amp;"",$D$5:$D$72,"&lt;&gt;"&amp;"NL",$D$5:$D$72,"&lt;&gt;"&amp;"HORS LIGUE",E$5:E$72,"&lt;"&amp;E116)+1),Paramètres!$B$3:$C$56,2,FALSE)*Paramètres!$K$3))</f>
        <v>0</v>
      </c>
      <c r="G116" s="4"/>
      <c r="H116" s="2">
        <f>IF(G$2="Bike &amp; Run",IF(ISNA(VLOOKUP(G116,Paramètres!$B$3:$C$56,2,FALSE)),0,VLOOKUP(G116,Paramètres!$B$3:$C$56,2,FALSE)*Paramètres!$K$4),IF(OR(G116="",OR($D116="",$D116="NL",$D116="HORS LIGUE")),0,VLOOKUP(IF(OR(G116="",OR($D116="",$D116="NL",$D116="HORS LIGUE")),"",COUNTIFS($D$5:$D$72,"&lt;&gt;"&amp;"",$D$5:$D$72,"&lt;&gt;"&amp;"NL",$D$5:$D$72,"&lt;&gt;"&amp;"HORS LIGUE",G$5:G$72,"&lt;"&amp;G116)+1),Paramètres!$B$3:$C$56,2,FALSE)*Paramètres!$K$4))</f>
        <v>0</v>
      </c>
      <c r="I116" s="36"/>
      <c r="J116" s="2">
        <f>IF(I$2="Bike &amp; Run",IF(ISNA(VLOOKUP(I116,Paramètres!$B$3:$C$56,2,FALSE)),0,VLOOKUP(I116,Paramètres!$B$3:$C$56,2,FALSE)*Paramètres!$K$5),IF(OR(I116="",OR($D116="",$D116="NL",$D116="HORS LIGUE")),0,VLOOKUP(IF(OR(I116="",OR($D116="",$D116="NL",$D116="HORS LIGUE")),"",COUNTIFS($D$5:$D$72,"&lt;&gt;"&amp;"",$D$5:$D$72,"&lt;&gt;"&amp;"NL",$D$5:$D$72,"&lt;&gt;"&amp;"HORS LIGUE",I$5:I$72,"&lt;"&amp;I116)+1),Paramètres!$B$3:$C$56,2,FALSE)*Paramètres!$K$5))</f>
        <v>0</v>
      </c>
      <c r="K116" s="4"/>
      <c r="L116" s="2">
        <f>IF(K$2="Bike &amp; Run",IF(ISNA(VLOOKUP(K116,Paramètres!$B$3:$C$56,2,FALSE)),0,VLOOKUP(K116,Paramètres!$B$3:$C$56,2,FALSE)*Paramètres!$K$6),IF(OR(K116="",OR($D116="",$D116="NL",$D116="HORS LIGUE")),0,VLOOKUP(IF(OR(K116="",OR($D116="",$D116="NL",$D116="HORS LIGUE")),"",COUNTIFS($D$5:$D$72,"&lt;&gt;"&amp;"",$D$5:$D$72,"&lt;&gt;"&amp;"NL",$D$5:$D$72,"&lt;&gt;"&amp;"HORS LIGUE",K$5:K$72,"&lt;"&amp;K116)+1),Paramètres!$B$3:$C$56,2,FALSE)*Paramètres!$K$6))</f>
        <v>0</v>
      </c>
      <c r="M116" s="4"/>
      <c r="N116" s="2">
        <f>IF(M$2="Bike &amp; Run",IF(ISNA(VLOOKUP(M116,Paramètres!$B$3:$C$56,2,FALSE)),0,VLOOKUP(M116,Paramètres!$B$3:$C$56,2,FALSE)*Paramètres!$K$7),IF(OR(M116="",OR($D116="",$D116="NL",$D116="HORS LIGUE")),0,VLOOKUP(IF(OR(M116="",OR($D116="",$D116="NL",$D116="HORS LIGUE")),"",COUNTIFS($D$5:$D$72,"&lt;&gt;"&amp;"",$D$5:$D$72,"&lt;&gt;"&amp;"NL",$D$5:$D$72,"&lt;&gt;"&amp;"HORS LIGUE",M$5:M$72,"&lt;"&amp;M116)+1),Paramètres!$B$3:$C$56,2,FALSE)*Paramètres!$K$7))</f>
        <v>0</v>
      </c>
      <c r="O116" s="46"/>
      <c r="P116" s="2">
        <f>IF(O$2="Bike &amp; Run",IF(ISNA(VLOOKUP(O116,Paramètres!$B$3:$C$56,2,FALSE)),0,VLOOKUP(O116,Paramètres!$B$3:$C$56,2,FALSE)*Paramètres!$K$8),IF(OR(O116="",OR($D116="",$D116="NL",$D116="HORS LIGUE")),0,VLOOKUP(IF(OR(O116="",OR($D116="",$D116="NL",$D116="HORS LIGUE")),"",COUNTIFS($D$5:$D$72,"&lt;&gt;"&amp;"",$D$5:$D$72,"&lt;&gt;"&amp;"NL",$D$5:$D$72,"&lt;&gt;"&amp;"HORS LIGUE",O$5:O$72,"&lt;"&amp;O116)+1),Paramètres!$B$3:$C$56,2,FALSE)*Paramètres!$K$8))</f>
        <v>0</v>
      </c>
      <c r="Q116" s="46"/>
      <c r="R116" s="2">
        <f>IF(Q$2="Bike &amp; Run",IF(ISNA(VLOOKUP(Q116,Paramètres!$B$3:$C$56,2,FALSE)),0,VLOOKUP(Q116,Paramètres!$B$3:$C$56,2,FALSE)*Paramètres!$K$9),IF(OR(Q116="",OR($D116="",$D116="NL",$D116="HORS LIGUE")),0,VLOOKUP(IF(OR(Q116="",OR($D116="",$D116="NL",$D116="HORS LIGUE")),"",COUNTIFS($D$5:$D$72,"&lt;&gt;"&amp;"",$D$5:$D$72,"&lt;&gt;"&amp;"NL",$D$5:$D$72,"&lt;&gt;"&amp;"HORS LIGUE",Q$5:Q$72,"&lt;"&amp;Q116)+1),Paramètres!$B$3:$C$56,2,FALSE)*Paramètres!$K$9))</f>
        <v>0</v>
      </c>
      <c r="S116" s="46"/>
      <c r="T116" s="2">
        <f>IF(S$2="Bike &amp; Run",IF(ISNA(VLOOKUP(S116,Paramètres!$B$3:$C$56,2,FALSE)),0,VLOOKUP(S116,Paramètres!$B$3:$C$56,2,FALSE)*Paramètres!$K$10),IF(OR(S116="",OR($D116="",$D116="NL",$D116="HORS LIGUE")),0,VLOOKUP(IF(OR(S116="",OR($D116="",$D116="NL",$D116="HORS LIGUE")),"",COUNTIFS($D$5:$D$72,"&lt;&gt;"&amp;"",$D$5:$D$72,"&lt;&gt;"&amp;"NL",$D$5:$D$72,"&lt;&gt;"&amp;"HORS LIGUE",S$5:S$72,"&lt;"&amp;S116)+1),Paramètres!$B$3:$C$56,2,FALSE)*Paramètres!$K$10))</f>
        <v>0</v>
      </c>
      <c r="U116" s="46"/>
      <c r="V116" s="2">
        <f>IF(U$2="Bike &amp; Run",IF(ISNA(VLOOKUP(U116,Paramètres!$B$3:$C$56,2,FALSE)),0,VLOOKUP(U116,Paramètres!$B$3:$C$56,2,FALSE)*Paramètres!$K$11),IF(OR(U116="",OR($D116="",$D116="NL",$D116="HORS LIGUE")),0,VLOOKUP(IF(OR(U116="",OR($D116="",$D116="NL",$D116="HORS LIGUE")),"",COUNTIFS($D$5:$D$72,"&lt;&gt;"&amp;"",$D$5:$D$72,"&lt;&gt;"&amp;"NL",$D$5:$D$72,"&lt;&gt;"&amp;"HORS LIGUE",U$5:U$72,"&lt;"&amp;U116)+1),Paramètres!$B$3:$C$56,2,FALSE)*Paramètres!$K$11))</f>
        <v>0</v>
      </c>
      <c r="W116" s="46"/>
      <c r="X116" s="2">
        <f>IF(W$2="Bike &amp; Run",IF(ISNA(VLOOKUP(W116,Paramètres!$B$3:$C$56,2,FALSE)),0,VLOOKUP(W116,Paramètres!$B$3:$C$56,2,FALSE)*Paramètres!$K$12),IF(OR(W116="",OR($D116="",$D116="NL",$D116="HORS LIGUE")),0,VLOOKUP(IF(OR(W116="",OR($D116="",$D116="NL",$D116="HORS LIGUE")),"",COUNTIFS($D$5:$D$72,"&lt;&gt;"&amp;"",$D$5:$D$72,"&lt;&gt;"&amp;"NL",$D$5:$D$72,"&lt;&gt;"&amp;"HORS LIGUE",W$5:W$72,"&lt;"&amp;W116)+1),Paramètres!$B$3:$C$56,2,FALSE)*Paramètres!$K$12))</f>
        <v>0</v>
      </c>
      <c r="Y116" s="46"/>
      <c r="Z116" s="2">
        <f>IF(Y$2="Bike &amp; Run",IF(ISNA(VLOOKUP(Y116,Paramètres!$B$3:$C$56,2,FALSE)),0,VLOOKUP(Y116,Paramètres!$B$3:$C$56,2,FALSE)*Paramètres!$K$13),IF(OR(Y116="",OR($D116="",$D116="NL",$D116="HORS LIGUE")),0,VLOOKUP(IF(OR(Y116="",OR($D116="",$D116="NL",$D116="HORS LIGUE")),"",COUNTIFS($D$5:$D$72,"&lt;&gt;"&amp;"",$D$5:$D$72,"&lt;&gt;"&amp;"NL",$D$5:$D$72,"&lt;&gt;"&amp;"HORS LIGUE",Y$5:Y$72,"&lt;"&amp;Y116)+1),Paramètres!$B$3:$C$56,2,FALSE)*Paramètres!$K$13))</f>
        <v>0</v>
      </c>
      <c r="AA116" s="46"/>
      <c r="AB116" s="2">
        <f>IF(AA$2="Bike &amp; Run",IF(ISNA(VLOOKUP(AA116,Paramètres!$B$3:$C$56,2,FALSE)),0,VLOOKUP(AA116,Paramètres!$B$3:$C$56,2,FALSE)*Paramètres!$K$14),IF(OR(AA116="",OR($D116="",$D116="NL",$D116="HORS LIGUE")),0,VLOOKUP(IF(OR(AA116="",OR($D116="",$D116="NL",$D116="HORS LIGUE")),"",COUNTIFS($D$5:$D$72,"&lt;&gt;"&amp;"",$D$5:$D$72,"&lt;&gt;"&amp;"NL",$D$5:$D$72,"&lt;&gt;"&amp;"HORS LIGUE",AA$5:AA$72,"&lt;"&amp;AA116)+1),Paramètres!$B$3:$C$56,2,FALSE)*Paramètres!$K$14))</f>
        <v>0</v>
      </c>
      <c r="AC116" s="46"/>
      <c r="AD116" s="2">
        <f>IF(AC$2="Bike &amp; Run",IF(ISNA(VLOOKUP(AC116,Paramètres!$B$3:$C$56,2,FALSE)),0,VLOOKUP(AC116,Paramètres!$B$3:$C$56,2,FALSE)*Paramètres!$K$15),IF(OR(AC116="",OR($D116="",$D116="NL",$D116="HORS LIGUE")),0,VLOOKUP(IF(OR(AC116="",OR($D116="",$D116="NL",$D116="HORS LIGUE")),"",COUNTIFS($D$5:$D$72,"&lt;&gt;"&amp;"",$D$5:$D$72,"&lt;&gt;"&amp;"NL",$D$5:$D$72,"&lt;&gt;"&amp;"HORS LIGUE",AC$5:AC$72,"&lt;"&amp;AC116)+1),Paramètres!$B$3:$C$56,2,FALSE)*Paramètres!$K$15))</f>
        <v>0</v>
      </c>
      <c r="AE116" s="46"/>
      <c r="AF116" s="2">
        <f>IF(AE$2="Bike &amp; Run",IF(ISNA(VLOOKUP(AE116,Paramètres!$B$3:$C$56,2,FALSE)),0,VLOOKUP(AE116,Paramètres!$B$3:$C$56,2,FALSE)*Paramètres!$K$16),IF(OR(AE116="",OR($D116="",$D116="NL",$D116="HORS LIGUE")),0,VLOOKUP(IF(OR(AE116="",OR($D116="",$D116="NL",$D116="HORS LIGUE")),"",COUNTIFS($D$5:$D$72,"&lt;&gt;"&amp;"",$D$5:$D$72,"&lt;&gt;"&amp;"NL",$D$5:$D$72,"&lt;&gt;"&amp;"HORS LIGUE",AE$5:AE$72,"&lt;"&amp;AE116)+1),Paramètres!$B$3:$C$56,2,FALSE)*Paramètres!$K$16))</f>
        <v>0</v>
      </c>
      <c r="AG116" s="46"/>
      <c r="AH116" s="2">
        <f>IF(AG$2="Bike &amp; Run",IF(ISNA(VLOOKUP(AG116,Paramètres!$B$3:$C$56,2,FALSE)),0,VLOOKUP(AG116,Paramètres!$B$3:$C$56,2,FALSE)*Paramètres!$K$17),IF(OR(AG116="",OR($D116="",$D116="NL",$D116="HORS LIGUE")),0,VLOOKUP(IF(OR(AG116="",OR($D116="",$D116="NL",$D116="HORS LIGUE")),"",COUNTIFS($D$5:$D$72,"&lt;&gt;"&amp;"",$D$5:$D$72,"&lt;&gt;"&amp;"NL",$D$5:$D$72,"&lt;&gt;"&amp;"HORS LIGUE",AG$5:AG$72,"&lt;"&amp;AG116)+1),Paramètres!$B$3:$C$56,2,FALSE)*Paramètres!$K$17))</f>
        <v>0</v>
      </c>
      <c r="AI116" s="40">
        <f t="shared" si="115"/>
        <v>0</v>
      </c>
      <c r="AJ116" s="3" t="str">
        <f t="shared" si="116"/>
        <v/>
      </c>
      <c r="AK116" s="5">
        <f t="shared" si="117"/>
        <v>0</v>
      </c>
      <c r="AL116" s="41" t="e">
        <f t="shared" si="118"/>
        <v>#REF!</v>
      </c>
      <c r="AM116" s="33" t="e">
        <f t="shared" si="119"/>
        <v>#REF!</v>
      </c>
    </row>
    <row r="117" spans="1:39" ht="16.5">
      <c r="A117" s="14"/>
      <c r="B117" s="61" t="str">
        <f>IF(ISNA(VLOOKUP(A117,'Licenciés Jeunes 2023'!A:C,3,0)),"",VLOOKUP(A117,'Licenciés Jeunes 2023'!A:C,3,0))</f>
        <v/>
      </c>
      <c r="C117" s="32" t="str">
        <f>IF(ISNA(VLOOKUP(A117,'Licenciés Jeunes 2023'!A:C,2,0)),"",VLOOKUP(A117,'Licenciés Jeunes 2023'!A:C,2,0))</f>
        <v/>
      </c>
      <c r="D117" s="32" t="str">
        <f>IF(ISNA(VLOOKUP(A117,'Licenciés Jeunes 2023'!A:F,6,0)),"",VLOOKUP(A117,'Licenciés Jeunes 2023'!A:F,6,0))</f>
        <v/>
      </c>
      <c r="E117" s="6"/>
      <c r="F117" s="2">
        <f>IF(E$2="Bike &amp; Run",IF(ISNA(VLOOKUP(E117,Paramètres!$B$3:$C$56,2,FALSE)),0,VLOOKUP(E117,Paramètres!$B$3:$C$56,2,FALSE)*Paramètres!$K$3),IF(OR(E117="",OR($D117="",$D117="NL",$D117="HORS LIGUE")),0,VLOOKUP(IF(OR(E117="",OR($D117="",$D117="NL",$D117="HORS LIGUE")),"",COUNTIFS($D$5:$D$72,"&lt;&gt;"&amp;"",$D$5:$D$72,"&lt;&gt;"&amp;"NL",$D$5:$D$72,"&lt;&gt;"&amp;"HORS LIGUE",E$5:E$72,"&lt;"&amp;E117)+1),Paramètres!$B$3:$C$56,2,FALSE)*Paramètres!$K$3))</f>
        <v>0</v>
      </c>
      <c r="G117" s="4"/>
      <c r="H117" s="2">
        <f>IF(G$2="Bike &amp; Run",IF(ISNA(VLOOKUP(G117,Paramètres!$B$3:$C$56,2,FALSE)),0,VLOOKUP(G117,Paramètres!$B$3:$C$56,2,FALSE)*Paramètres!$K$4),IF(OR(G117="",OR($D117="",$D117="NL",$D117="HORS LIGUE")),0,VLOOKUP(IF(OR(G117="",OR($D117="",$D117="NL",$D117="HORS LIGUE")),"",COUNTIFS($D$5:$D$72,"&lt;&gt;"&amp;"",$D$5:$D$72,"&lt;&gt;"&amp;"NL",$D$5:$D$72,"&lt;&gt;"&amp;"HORS LIGUE",G$5:G$72,"&lt;"&amp;G117)+1),Paramètres!$B$3:$C$56,2,FALSE)*Paramètres!$K$4))</f>
        <v>0</v>
      </c>
      <c r="I117" s="36"/>
      <c r="J117" s="2">
        <f>IF(I$2="Bike &amp; Run",IF(ISNA(VLOOKUP(I117,Paramètres!$B$3:$C$56,2,FALSE)),0,VLOOKUP(I117,Paramètres!$B$3:$C$56,2,FALSE)*Paramètres!$K$5),IF(OR(I117="",OR($D117="",$D117="NL",$D117="HORS LIGUE")),0,VLOOKUP(IF(OR(I117="",OR($D117="",$D117="NL",$D117="HORS LIGUE")),"",COUNTIFS($D$5:$D$72,"&lt;&gt;"&amp;"",$D$5:$D$72,"&lt;&gt;"&amp;"NL",$D$5:$D$72,"&lt;&gt;"&amp;"HORS LIGUE",I$5:I$72,"&lt;"&amp;I117)+1),Paramètres!$B$3:$C$56,2,FALSE)*Paramètres!$K$5))</f>
        <v>0</v>
      </c>
      <c r="K117" s="4"/>
      <c r="L117" s="2">
        <f>IF(K$2="Bike &amp; Run",IF(ISNA(VLOOKUP(K117,Paramètres!$B$3:$C$56,2,FALSE)),0,VLOOKUP(K117,Paramètres!$B$3:$C$56,2,FALSE)*Paramètres!$K$6),IF(OR(K117="",OR($D117="",$D117="NL",$D117="HORS LIGUE")),0,VLOOKUP(IF(OR(K117="",OR($D117="",$D117="NL",$D117="HORS LIGUE")),"",COUNTIFS($D$5:$D$72,"&lt;&gt;"&amp;"",$D$5:$D$72,"&lt;&gt;"&amp;"NL",$D$5:$D$72,"&lt;&gt;"&amp;"HORS LIGUE",K$5:K$72,"&lt;"&amp;K117)+1),Paramètres!$B$3:$C$56,2,FALSE)*Paramètres!$K$6))</f>
        <v>0</v>
      </c>
      <c r="M117" s="4"/>
      <c r="N117" s="2">
        <f>IF(M$2="Bike &amp; Run",IF(ISNA(VLOOKUP(M117,Paramètres!$B$3:$C$56,2,FALSE)),0,VLOOKUP(M117,Paramètres!$B$3:$C$56,2,FALSE)*Paramètres!$K$7),IF(OR(M117="",OR($D117="",$D117="NL",$D117="HORS LIGUE")),0,VLOOKUP(IF(OR(M117="",OR($D117="",$D117="NL",$D117="HORS LIGUE")),"",COUNTIFS($D$5:$D$72,"&lt;&gt;"&amp;"",$D$5:$D$72,"&lt;&gt;"&amp;"NL",$D$5:$D$72,"&lt;&gt;"&amp;"HORS LIGUE",M$5:M$72,"&lt;"&amp;M117)+1),Paramètres!$B$3:$C$56,2,FALSE)*Paramètres!$K$7))</f>
        <v>0</v>
      </c>
      <c r="O117" s="46"/>
      <c r="P117" s="2">
        <f>IF(O$2="Bike &amp; Run",IF(ISNA(VLOOKUP(O117,Paramètres!$B$3:$C$56,2,FALSE)),0,VLOOKUP(O117,Paramètres!$B$3:$C$56,2,FALSE)*Paramètres!$K$8),IF(OR(O117="",OR($D117="",$D117="NL",$D117="HORS LIGUE")),0,VLOOKUP(IF(OR(O117="",OR($D117="",$D117="NL",$D117="HORS LIGUE")),"",COUNTIFS($D$5:$D$72,"&lt;&gt;"&amp;"",$D$5:$D$72,"&lt;&gt;"&amp;"NL",$D$5:$D$72,"&lt;&gt;"&amp;"HORS LIGUE",O$5:O$72,"&lt;"&amp;O117)+1),Paramètres!$B$3:$C$56,2,FALSE)*Paramètres!$K$8))</f>
        <v>0</v>
      </c>
      <c r="Q117" s="46"/>
      <c r="R117" s="2">
        <f>IF(Q$2="Bike &amp; Run",IF(ISNA(VLOOKUP(Q117,Paramètres!$B$3:$C$56,2,FALSE)),0,VLOOKUP(Q117,Paramètres!$B$3:$C$56,2,FALSE)*Paramètres!$K$9),IF(OR(Q117="",OR($D117="",$D117="NL",$D117="HORS LIGUE")),0,VLOOKUP(IF(OR(Q117="",OR($D117="",$D117="NL",$D117="HORS LIGUE")),"",COUNTIFS($D$5:$D$72,"&lt;&gt;"&amp;"",$D$5:$D$72,"&lt;&gt;"&amp;"NL",$D$5:$D$72,"&lt;&gt;"&amp;"HORS LIGUE",Q$5:Q$72,"&lt;"&amp;Q117)+1),Paramètres!$B$3:$C$56,2,FALSE)*Paramètres!$K$9))</f>
        <v>0</v>
      </c>
      <c r="S117" s="46"/>
      <c r="T117" s="2">
        <f>IF(S$2="Bike &amp; Run",IF(ISNA(VLOOKUP(S117,Paramètres!$B$3:$C$56,2,FALSE)),0,VLOOKUP(S117,Paramètres!$B$3:$C$56,2,FALSE)*Paramètres!$K$10),IF(OR(S117="",OR($D117="",$D117="NL",$D117="HORS LIGUE")),0,VLOOKUP(IF(OR(S117="",OR($D117="",$D117="NL",$D117="HORS LIGUE")),"",COUNTIFS($D$5:$D$72,"&lt;&gt;"&amp;"",$D$5:$D$72,"&lt;&gt;"&amp;"NL",$D$5:$D$72,"&lt;&gt;"&amp;"HORS LIGUE",S$5:S$72,"&lt;"&amp;S117)+1),Paramètres!$B$3:$C$56,2,FALSE)*Paramètres!$K$10))</f>
        <v>0</v>
      </c>
      <c r="U117" s="46"/>
      <c r="V117" s="2">
        <f>IF(U$2="Bike &amp; Run",IF(ISNA(VLOOKUP(U117,Paramètres!$B$3:$C$56,2,FALSE)),0,VLOOKUP(U117,Paramètres!$B$3:$C$56,2,FALSE)*Paramètres!$K$11),IF(OR(U117="",OR($D117="",$D117="NL",$D117="HORS LIGUE")),0,VLOOKUP(IF(OR(U117="",OR($D117="",$D117="NL",$D117="HORS LIGUE")),"",COUNTIFS($D$5:$D$72,"&lt;&gt;"&amp;"",$D$5:$D$72,"&lt;&gt;"&amp;"NL",$D$5:$D$72,"&lt;&gt;"&amp;"HORS LIGUE",U$5:U$72,"&lt;"&amp;U117)+1),Paramètres!$B$3:$C$56,2,FALSE)*Paramètres!$K$11))</f>
        <v>0</v>
      </c>
      <c r="W117" s="46"/>
      <c r="X117" s="2">
        <f>IF(W$2="Bike &amp; Run",IF(ISNA(VLOOKUP(W117,Paramètres!$B$3:$C$56,2,FALSE)),0,VLOOKUP(W117,Paramètres!$B$3:$C$56,2,FALSE)*Paramètres!$K$12),IF(OR(W117="",OR($D117="",$D117="NL",$D117="HORS LIGUE")),0,VLOOKUP(IF(OR(W117="",OR($D117="",$D117="NL",$D117="HORS LIGUE")),"",COUNTIFS($D$5:$D$72,"&lt;&gt;"&amp;"",$D$5:$D$72,"&lt;&gt;"&amp;"NL",$D$5:$D$72,"&lt;&gt;"&amp;"HORS LIGUE",W$5:W$72,"&lt;"&amp;W117)+1),Paramètres!$B$3:$C$56,2,FALSE)*Paramètres!$K$12))</f>
        <v>0</v>
      </c>
      <c r="Y117" s="46"/>
      <c r="Z117" s="2">
        <f>IF(Y$2="Bike &amp; Run",IF(ISNA(VLOOKUP(Y117,Paramètres!$B$3:$C$56,2,FALSE)),0,VLOOKUP(Y117,Paramètres!$B$3:$C$56,2,FALSE)*Paramètres!$K$13),IF(OR(Y117="",OR($D117="",$D117="NL",$D117="HORS LIGUE")),0,VLOOKUP(IF(OR(Y117="",OR($D117="",$D117="NL",$D117="HORS LIGUE")),"",COUNTIFS($D$5:$D$72,"&lt;&gt;"&amp;"",$D$5:$D$72,"&lt;&gt;"&amp;"NL",$D$5:$D$72,"&lt;&gt;"&amp;"HORS LIGUE",Y$5:Y$72,"&lt;"&amp;Y117)+1),Paramètres!$B$3:$C$56,2,FALSE)*Paramètres!$K$13))</f>
        <v>0</v>
      </c>
      <c r="AA117" s="46"/>
      <c r="AB117" s="2">
        <f>IF(AA$2="Bike &amp; Run",IF(ISNA(VLOOKUP(AA117,Paramètres!$B$3:$C$56,2,FALSE)),0,VLOOKUP(AA117,Paramètres!$B$3:$C$56,2,FALSE)*Paramètres!$K$14),IF(OR(AA117="",OR($D117="",$D117="NL",$D117="HORS LIGUE")),0,VLOOKUP(IF(OR(AA117="",OR($D117="",$D117="NL",$D117="HORS LIGUE")),"",COUNTIFS($D$5:$D$72,"&lt;&gt;"&amp;"",$D$5:$D$72,"&lt;&gt;"&amp;"NL",$D$5:$D$72,"&lt;&gt;"&amp;"HORS LIGUE",AA$5:AA$72,"&lt;"&amp;AA117)+1),Paramètres!$B$3:$C$56,2,FALSE)*Paramètres!$K$14))</f>
        <v>0</v>
      </c>
      <c r="AC117" s="46"/>
      <c r="AD117" s="2">
        <f>IF(AC$2="Bike &amp; Run",IF(ISNA(VLOOKUP(AC117,Paramètres!$B$3:$C$56,2,FALSE)),0,VLOOKUP(AC117,Paramètres!$B$3:$C$56,2,FALSE)*Paramètres!$K$15),IF(OR(AC117="",OR($D117="",$D117="NL",$D117="HORS LIGUE")),0,VLOOKUP(IF(OR(AC117="",OR($D117="",$D117="NL",$D117="HORS LIGUE")),"",COUNTIFS($D$5:$D$72,"&lt;&gt;"&amp;"",$D$5:$D$72,"&lt;&gt;"&amp;"NL",$D$5:$D$72,"&lt;&gt;"&amp;"HORS LIGUE",AC$5:AC$72,"&lt;"&amp;AC117)+1),Paramètres!$B$3:$C$56,2,FALSE)*Paramètres!$K$15))</f>
        <v>0</v>
      </c>
      <c r="AE117" s="46"/>
      <c r="AF117" s="2">
        <f>IF(AE$2="Bike &amp; Run",IF(ISNA(VLOOKUP(AE117,Paramètres!$B$3:$C$56,2,FALSE)),0,VLOOKUP(AE117,Paramètres!$B$3:$C$56,2,FALSE)*Paramètres!$K$16),IF(OR(AE117="",OR($D117="",$D117="NL",$D117="HORS LIGUE")),0,VLOOKUP(IF(OR(AE117="",OR($D117="",$D117="NL",$D117="HORS LIGUE")),"",COUNTIFS($D$5:$D$72,"&lt;&gt;"&amp;"",$D$5:$D$72,"&lt;&gt;"&amp;"NL",$D$5:$D$72,"&lt;&gt;"&amp;"HORS LIGUE",AE$5:AE$72,"&lt;"&amp;AE117)+1),Paramètres!$B$3:$C$56,2,FALSE)*Paramètres!$K$16))</f>
        <v>0</v>
      </c>
      <c r="AG117" s="46"/>
      <c r="AH117" s="2">
        <f>IF(AG$2="Bike &amp; Run",IF(ISNA(VLOOKUP(AG117,Paramètres!$B$3:$C$56,2,FALSE)),0,VLOOKUP(AG117,Paramètres!$B$3:$C$56,2,FALSE)*Paramètres!$K$17),IF(OR(AG117="",OR($D117="",$D117="NL",$D117="HORS LIGUE")),0,VLOOKUP(IF(OR(AG117="",OR($D117="",$D117="NL",$D117="HORS LIGUE")),"",COUNTIFS($D$5:$D$72,"&lt;&gt;"&amp;"",$D$5:$D$72,"&lt;&gt;"&amp;"NL",$D$5:$D$72,"&lt;&gt;"&amp;"HORS LIGUE",AG$5:AG$72,"&lt;"&amp;AG117)+1),Paramètres!$B$3:$C$56,2,FALSE)*Paramètres!$K$17))</f>
        <v>0</v>
      </c>
      <c r="AI117" s="40">
        <f t="shared" si="115"/>
        <v>0</v>
      </c>
      <c r="AJ117" s="3" t="str">
        <f t="shared" si="116"/>
        <v/>
      </c>
      <c r="AK117" s="5">
        <f t="shared" si="117"/>
        <v>0</v>
      </c>
      <c r="AL117" s="41" t="e">
        <f t="shared" si="118"/>
        <v>#REF!</v>
      </c>
      <c r="AM117" s="33" t="e">
        <f t="shared" si="119"/>
        <v>#REF!</v>
      </c>
    </row>
    <row r="118" spans="1:39" ht="16.5">
      <c r="A118" s="14"/>
      <c r="B118" s="61" t="str">
        <f>IF(ISNA(VLOOKUP(A118,'Licenciés Jeunes 2023'!A:C,3,0)),"",VLOOKUP(A118,'Licenciés Jeunes 2023'!A:C,3,0))</f>
        <v/>
      </c>
      <c r="C118" s="32" t="str">
        <f>IF(ISNA(VLOOKUP(A118,'Licenciés Jeunes 2023'!A:C,2,0)),"",VLOOKUP(A118,'Licenciés Jeunes 2023'!A:C,2,0))</f>
        <v/>
      </c>
      <c r="D118" s="32" t="str">
        <f>IF(ISNA(VLOOKUP(A118,'Licenciés Jeunes 2023'!A:F,6,0)),"",VLOOKUP(A118,'Licenciés Jeunes 2023'!A:F,6,0))</f>
        <v/>
      </c>
      <c r="E118" s="6"/>
      <c r="F118" s="2">
        <f>IF(E$2="Bike &amp; Run",IF(ISNA(VLOOKUP(E118,Paramètres!$B$3:$C$56,2,FALSE)),0,VLOOKUP(E118,Paramètres!$B$3:$C$56,2,FALSE)*Paramètres!$K$3),IF(OR(E118="",OR($D118="",$D118="NL",$D118="HORS LIGUE")),0,VLOOKUP(IF(OR(E118="",OR($D118="",$D118="NL",$D118="HORS LIGUE")),"",COUNTIFS($D$5:$D$72,"&lt;&gt;"&amp;"",$D$5:$D$72,"&lt;&gt;"&amp;"NL",$D$5:$D$72,"&lt;&gt;"&amp;"HORS LIGUE",E$5:E$72,"&lt;"&amp;E118)+1),Paramètres!$B$3:$C$56,2,FALSE)*Paramètres!$K$3))</f>
        <v>0</v>
      </c>
      <c r="G118" s="4"/>
      <c r="H118" s="2">
        <f>IF(G$2="Bike &amp; Run",IF(ISNA(VLOOKUP(G118,Paramètres!$B$3:$C$56,2,FALSE)),0,VLOOKUP(G118,Paramètres!$B$3:$C$56,2,FALSE)*Paramètres!$K$4),IF(OR(G118="",OR($D118="",$D118="NL",$D118="HORS LIGUE")),0,VLOOKUP(IF(OR(G118="",OR($D118="",$D118="NL",$D118="HORS LIGUE")),"",COUNTIFS($D$5:$D$72,"&lt;&gt;"&amp;"",$D$5:$D$72,"&lt;&gt;"&amp;"NL",$D$5:$D$72,"&lt;&gt;"&amp;"HORS LIGUE",G$5:G$72,"&lt;"&amp;G118)+1),Paramètres!$B$3:$C$56,2,FALSE)*Paramètres!$K$4))</f>
        <v>0</v>
      </c>
      <c r="I118" s="36"/>
      <c r="J118" s="2">
        <f>IF(I$2="Bike &amp; Run",IF(ISNA(VLOOKUP(I118,Paramètres!$B$3:$C$56,2,FALSE)),0,VLOOKUP(I118,Paramètres!$B$3:$C$56,2,FALSE)*Paramètres!$K$5),IF(OR(I118="",OR($D118="",$D118="NL",$D118="HORS LIGUE")),0,VLOOKUP(IF(OR(I118="",OR($D118="",$D118="NL",$D118="HORS LIGUE")),"",COUNTIFS($D$5:$D$72,"&lt;&gt;"&amp;"",$D$5:$D$72,"&lt;&gt;"&amp;"NL",$D$5:$D$72,"&lt;&gt;"&amp;"HORS LIGUE",I$5:I$72,"&lt;"&amp;I118)+1),Paramètres!$B$3:$C$56,2,FALSE)*Paramètres!$K$5))</f>
        <v>0</v>
      </c>
      <c r="K118" s="4"/>
      <c r="L118" s="2">
        <f>IF(K$2="Bike &amp; Run",IF(ISNA(VLOOKUP(K118,Paramètres!$B$3:$C$56,2,FALSE)),0,VLOOKUP(K118,Paramètres!$B$3:$C$56,2,FALSE)*Paramètres!$K$6),IF(OR(K118="",OR($D118="",$D118="NL",$D118="HORS LIGUE")),0,VLOOKUP(IF(OR(K118="",OR($D118="",$D118="NL",$D118="HORS LIGUE")),"",COUNTIFS($D$5:$D$72,"&lt;&gt;"&amp;"",$D$5:$D$72,"&lt;&gt;"&amp;"NL",$D$5:$D$72,"&lt;&gt;"&amp;"HORS LIGUE",K$5:K$72,"&lt;"&amp;K118)+1),Paramètres!$B$3:$C$56,2,FALSE)*Paramètres!$K$6))</f>
        <v>0</v>
      </c>
      <c r="M118" s="4"/>
      <c r="N118" s="2">
        <f>IF(M$2="Bike &amp; Run",IF(ISNA(VLOOKUP(M118,Paramètres!$B$3:$C$56,2,FALSE)),0,VLOOKUP(M118,Paramètres!$B$3:$C$56,2,FALSE)*Paramètres!$K$7),IF(OR(M118="",OR($D118="",$D118="NL",$D118="HORS LIGUE")),0,VLOOKUP(IF(OR(M118="",OR($D118="",$D118="NL",$D118="HORS LIGUE")),"",COUNTIFS($D$5:$D$72,"&lt;&gt;"&amp;"",$D$5:$D$72,"&lt;&gt;"&amp;"NL",$D$5:$D$72,"&lt;&gt;"&amp;"HORS LIGUE",M$5:M$72,"&lt;"&amp;M118)+1),Paramètres!$B$3:$C$56,2,FALSE)*Paramètres!$K$7))</f>
        <v>0</v>
      </c>
      <c r="O118" s="46"/>
      <c r="P118" s="2">
        <f>IF(O$2="Bike &amp; Run",IF(ISNA(VLOOKUP(O118,Paramètres!$B$3:$C$56,2,FALSE)),0,VLOOKUP(O118,Paramètres!$B$3:$C$56,2,FALSE)*Paramètres!$K$8),IF(OR(O118="",OR($D118="",$D118="NL",$D118="HORS LIGUE")),0,VLOOKUP(IF(OR(O118="",OR($D118="",$D118="NL",$D118="HORS LIGUE")),"",COUNTIFS($D$5:$D$72,"&lt;&gt;"&amp;"",$D$5:$D$72,"&lt;&gt;"&amp;"NL",$D$5:$D$72,"&lt;&gt;"&amp;"HORS LIGUE",O$5:O$72,"&lt;"&amp;O118)+1),Paramètres!$B$3:$C$56,2,FALSE)*Paramètres!$K$8))</f>
        <v>0</v>
      </c>
      <c r="Q118" s="46"/>
      <c r="R118" s="2">
        <f>IF(Q$2="Bike &amp; Run",IF(ISNA(VLOOKUP(Q118,Paramètres!$B$3:$C$56,2,FALSE)),0,VLOOKUP(Q118,Paramètres!$B$3:$C$56,2,FALSE)*Paramètres!$K$9),IF(OR(Q118="",OR($D118="",$D118="NL",$D118="HORS LIGUE")),0,VLOOKUP(IF(OR(Q118="",OR($D118="",$D118="NL",$D118="HORS LIGUE")),"",COUNTIFS($D$5:$D$72,"&lt;&gt;"&amp;"",$D$5:$D$72,"&lt;&gt;"&amp;"NL",$D$5:$D$72,"&lt;&gt;"&amp;"HORS LIGUE",Q$5:Q$72,"&lt;"&amp;Q118)+1),Paramètres!$B$3:$C$56,2,FALSE)*Paramètres!$K$9))</f>
        <v>0</v>
      </c>
      <c r="S118" s="46"/>
      <c r="T118" s="2">
        <f>IF(S$2="Bike &amp; Run",IF(ISNA(VLOOKUP(S118,Paramètres!$B$3:$C$56,2,FALSE)),0,VLOOKUP(S118,Paramètres!$B$3:$C$56,2,FALSE)*Paramètres!$K$10),IF(OR(S118="",OR($D118="",$D118="NL",$D118="HORS LIGUE")),0,VLOOKUP(IF(OR(S118="",OR($D118="",$D118="NL",$D118="HORS LIGUE")),"",COUNTIFS($D$5:$D$72,"&lt;&gt;"&amp;"",$D$5:$D$72,"&lt;&gt;"&amp;"NL",$D$5:$D$72,"&lt;&gt;"&amp;"HORS LIGUE",S$5:S$72,"&lt;"&amp;S118)+1),Paramètres!$B$3:$C$56,2,FALSE)*Paramètres!$K$10))</f>
        <v>0</v>
      </c>
      <c r="U118" s="46"/>
      <c r="V118" s="2">
        <f>IF(U$2="Bike &amp; Run",IF(ISNA(VLOOKUP(U118,Paramètres!$B$3:$C$56,2,FALSE)),0,VLOOKUP(U118,Paramètres!$B$3:$C$56,2,FALSE)*Paramètres!$K$11),IF(OR(U118="",OR($D118="",$D118="NL",$D118="HORS LIGUE")),0,VLOOKUP(IF(OR(U118="",OR($D118="",$D118="NL",$D118="HORS LIGUE")),"",COUNTIFS($D$5:$D$72,"&lt;&gt;"&amp;"",$D$5:$D$72,"&lt;&gt;"&amp;"NL",$D$5:$D$72,"&lt;&gt;"&amp;"HORS LIGUE",U$5:U$72,"&lt;"&amp;U118)+1),Paramètres!$B$3:$C$56,2,FALSE)*Paramètres!$K$11))</f>
        <v>0</v>
      </c>
      <c r="W118" s="46"/>
      <c r="X118" s="2">
        <f>IF(W$2="Bike &amp; Run",IF(ISNA(VLOOKUP(W118,Paramètres!$B$3:$C$56,2,FALSE)),0,VLOOKUP(W118,Paramètres!$B$3:$C$56,2,FALSE)*Paramètres!$K$12),IF(OR(W118="",OR($D118="",$D118="NL",$D118="HORS LIGUE")),0,VLOOKUP(IF(OR(W118="",OR($D118="",$D118="NL",$D118="HORS LIGUE")),"",COUNTIFS($D$5:$D$72,"&lt;&gt;"&amp;"",$D$5:$D$72,"&lt;&gt;"&amp;"NL",$D$5:$D$72,"&lt;&gt;"&amp;"HORS LIGUE",W$5:W$72,"&lt;"&amp;W118)+1),Paramètres!$B$3:$C$56,2,FALSE)*Paramètres!$K$12))</f>
        <v>0</v>
      </c>
      <c r="Y118" s="46"/>
      <c r="Z118" s="2">
        <f>IF(Y$2="Bike &amp; Run",IF(ISNA(VLOOKUP(Y118,Paramètres!$B$3:$C$56,2,FALSE)),0,VLOOKUP(Y118,Paramètres!$B$3:$C$56,2,FALSE)*Paramètres!$K$13),IF(OR(Y118="",OR($D118="",$D118="NL",$D118="HORS LIGUE")),0,VLOOKUP(IF(OR(Y118="",OR($D118="",$D118="NL",$D118="HORS LIGUE")),"",COUNTIFS($D$5:$D$72,"&lt;&gt;"&amp;"",$D$5:$D$72,"&lt;&gt;"&amp;"NL",$D$5:$D$72,"&lt;&gt;"&amp;"HORS LIGUE",Y$5:Y$72,"&lt;"&amp;Y118)+1),Paramètres!$B$3:$C$56,2,FALSE)*Paramètres!$K$13))</f>
        <v>0</v>
      </c>
      <c r="AA118" s="46"/>
      <c r="AB118" s="2">
        <f>IF(AA$2="Bike &amp; Run",IF(ISNA(VLOOKUP(AA118,Paramètres!$B$3:$C$56,2,FALSE)),0,VLOOKUP(AA118,Paramètres!$B$3:$C$56,2,FALSE)*Paramètres!$K$14),IF(OR(AA118="",OR($D118="",$D118="NL",$D118="HORS LIGUE")),0,VLOOKUP(IF(OR(AA118="",OR($D118="",$D118="NL",$D118="HORS LIGUE")),"",COUNTIFS($D$5:$D$72,"&lt;&gt;"&amp;"",$D$5:$D$72,"&lt;&gt;"&amp;"NL",$D$5:$D$72,"&lt;&gt;"&amp;"HORS LIGUE",AA$5:AA$72,"&lt;"&amp;AA118)+1),Paramètres!$B$3:$C$56,2,FALSE)*Paramètres!$K$14))</f>
        <v>0</v>
      </c>
      <c r="AC118" s="46"/>
      <c r="AD118" s="2">
        <f>IF(AC$2="Bike &amp; Run",IF(ISNA(VLOOKUP(AC118,Paramètres!$B$3:$C$56,2,FALSE)),0,VLOOKUP(AC118,Paramètres!$B$3:$C$56,2,FALSE)*Paramètres!$K$15),IF(OR(AC118="",OR($D118="",$D118="NL",$D118="HORS LIGUE")),0,VLOOKUP(IF(OR(AC118="",OR($D118="",$D118="NL",$D118="HORS LIGUE")),"",COUNTIFS($D$5:$D$72,"&lt;&gt;"&amp;"",$D$5:$D$72,"&lt;&gt;"&amp;"NL",$D$5:$D$72,"&lt;&gt;"&amp;"HORS LIGUE",AC$5:AC$72,"&lt;"&amp;AC118)+1),Paramètres!$B$3:$C$56,2,FALSE)*Paramètres!$K$15))</f>
        <v>0</v>
      </c>
      <c r="AE118" s="46"/>
      <c r="AF118" s="2">
        <f>IF(AE$2="Bike &amp; Run",IF(ISNA(VLOOKUP(AE118,Paramètres!$B$3:$C$56,2,FALSE)),0,VLOOKUP(AE118,Paramètres!$B$3:$C$56,2,FALSE)*Paramètres!$K$16),IF(OR(AE118="",OR($D118="",$D118="NL",$D118="HORS LIGUE")),0,VLOOKUP(IF(OR(AE118="",OR($D118="",$D118="NL",$D118="HORS LIGUE")),"",COUNTIFS($D$5:$D$72,"&lt;&gt;"&amp;"",$D$5:$D$72,"&lt;&gt;"&amp;"NL",$D$5:$D$72,"&lt;&gt;"&amp;"HORS LIGUE",AE$5:AE$72,"&lt;"&amp;AE118)+1),Paramètres!$B$3:$C$56,2,FALSE)*Paramètres!$K$16))</f>
        <v>0</v>
      </c>
      <c r="AG118" s="46"/>
      <c r="AH118" s="2">
        <f>IF(AG$2="Bike &amp; Run",IF(ISNA(VLOOKUP(AG118,Paramètres!$B$3:$C$56,2,FALSE)),0,VLOOKUP(AG118,Paramètres!$B$3:$C$56,2,FALSE)*Paramètres!$K$17),IF(OR(AG118="",OR($D118="",$D118="NL",$D118="HORS LIGUE")),0,VLOOKUP(IF(OR(AG118="",OR($D118="",$D118="NL",$D118="HORS LIGUE")),"",COUNTIFS($D$5:$D$72,"&lt;&gt;"&amp;"",$D$5:$D$72,"&lt;&gt;"&amp;"NL",$D$5:$D$72,"&lt;&gt;"&amp;"HORS LIGUE",AG$5:AG$72,"&lt;"&amp;AG118)+1),Paramètres!$B$3:$C$56,2,FALSE)*Paramètres!$K$17))</f>
        <v>0</v>
      </c>
      <c r="AI118" s="40">
        <f t="shared" si="115"/>
        <v>0</v>
      </c>
      <c r="AJ118" s="3" t="str">
        <f t="shared" si="116"/>
        <v/>
      </c>
      <c r="AK118" s="5">
        <f t="shared" si="117"/>
        <v>0</v>
      </c>
      <c r="AL118" s="41" t="e">
        <f t="shared" si="118"/>
        <v>#REF!</v>
      </c>
      <c r="AM118" s="33" t="e">
        <f t="shared" si="119"/>
        <v>#REF!</v>
      </c>
    </row>
    <row r="119" spans="1:39" ht="16.5">
      <c r="A119" s="14"/>
      <c r="B119" s="61" t="str">
        <f>IF(ISNA(VLOOKUP(A119,'Licenciés Jeunes 2023'!A:C,3,0)),"",VLOOKUP(A119,'Licenciés Jeunes 2023'!A:C,3,0))</f>
        <v/>
      </c>
      <c r="C119" s="32" t="str">
        <f>IF(ISNA(VLOOKUP(A119,'Licenciés Jeunes 2023'!A:C,2,0)),"",VLOOKUP(A119,'Licenciés Jeunes 2023'!A:C,2,0))</f>
        <v/>
      </c>
      <c r="D119" s="32" t="str">
        <f>IF(ISNA(VLOOKUP(A119,'Licenciés Jeunes 2023'!A:F,6,0)),"",VLOOKUP(A119,'Licenciés Jeunes 2023'!A:F,6,0))</f>
        <v/>
      </c>
      <c r="E119" s="6"/>
      <c r="F119" s="2">
        <f>IF(E$2="Bike &amp; Run",IF(ISNA(VLOOKUP(E119,Paramètres!$B$3:$C$56,2,FALSE)),0,VLOOKUP(E119,Paramètres!$B$3:$C$56,2,FALSE)*Paramètres!$K$3),IF(OR(E119="",OR($D119="",$D119="NL",$D119="HORS LIGUE")),0,VLOOKUP(IF(OR(E119="",OR($D119="",$D119="NL",$D119="HORS LIGUE")),"",COUNTIFS($D$5:$D$72,"&lt;&gt;"&amp;"",$D$5:$D$72,"&lt;&gt;"&amp;"NL",$D$5:$D$72,"&lt;&gt;"&amp;"HORS LIGUE",E$5:E$72,"&lt;"&amp;E119)+1),Paramètres!$B$3:$C$56,2,FALSE)*Paramètres!$K$3))</f>
        <v>0</v>
      </c>
      <c r="G119" s="4"/>
      <c r="H119" s="2">
        <f>IF(G$2="Bike &amp; Run",IF(ISNA(VLOOKUP(G119,Paramètres!$B$3:$C$56,2,FALSE)),0,VLOOKUP(G119,Paramètres!$B$3:$C$56,2,FALSE)*Paramètres!$K$4),IF(OR(G119="",OR($D119="",$D119="NL",$D119="HORS LIGUE")),0,VLOOKUP(IF(OR(G119="",OR($D119="",$D119="NL",$D119="HORS LIGUE")),"",COUNTIFS($D$5:$D$72,"&lt;&gt;"&amp;"",$D$5:$D$72,"&lt;&gt;"&amp;"NL",$D$5:$D$72,"&lt;&gt;"&amp;"HORS LIGUE",G$5:G$72,"&lt;"&amp;G119)+1),Paramètres!$B$3:$C$56,2,FALSE)*Paramètres!$K$4))</f>
        <v>0</v>
      </c>
      <c r="I119" s="36"/>
      <c r="J119" s="2">
        <f>IF(I$2="Bike &amp; Run",IF(ISNA(VLOOKUP(I119,Paramètres!$B$3:$C$56,2,FALSE)),0,VLOOKUP(I119,Paramètres!$B$3:$C$56,2,FALSE)*Paramètres!$K$5),IF(OR(I119="",OR($D119="",$D119="NL",$D119="HORS LIGUE")),0,VLOOKUP(IF(OR(I119="",OR($D119="",$D119="NL",$D119="HORS LIGUE")),"",COUNTIFS($D$5:$D$72,"&lt;&gt;"&amp;"",$D$5:$D$72,"&lt;&gt;"&amp;"NL",$D$5:$D$72,"&lt;&gt;"&amp;"HORS LIGUE",I$5:I$72,"&lt;"&amp;I119)+1),Paramètres!$B$3:$C$56,2,FALSE)*Paramètres!$K$5))</f>
        <v>0</v>
      </c>
      <c r="K119" s="4"/>
      <c r="L119" s="2">
        <f>IF(K$2="Bike &amp; Run",IF(ISNA(VLOOKUP(K119,Paramètres!$B$3:$C$56,2,FALSE)),0,VLOOKUP(K119,Paramètres!$B$3:$C$56,2,FALSE)*Paramètres!$K$6),IF(OR(K119="",OR($D119="",$D119="NL",$D119="HORS LIGUE")),0,VLOOKUP(IF(OR(K119="",OR($D119="",$D119="NL",$D119="HORS LIGUE")),"",COUNTIFS($D$5:$D$72,"&lt;&gt;"&amp;"",$D$5:$D$72,"&lt;&gt;"&amp;"NL",$D$5:$D$72,"&lt;&gt;"&amp;"HORS LIGUE",K$5:K$72,"&lt;"&amp;K119)+1),Paramètres!$B$3:$C$56,2,FALSE)*Paramètres!$K$6))</f>
        <v>0</v>
      </c>
      <c r="M119" s="4"/>
      <c r="N119" s="2">
        <f>IF(M$2="Bike &amp; Run",IF(ISNA(VLOOKUP(M119,Paramètres!$B$3:$C$56,2,FALSE)),0,VLOOKUP(M119,Paramètres!$B$3:$C$56,2,FALSE)*Paramètres!$K$7),IF(OR(M119="",OR($D119="",$D119="NL",$D119="HORS LIGUE")),0,VLOOKUP(IF(OR(M119="",OR($D119="",$D119="NL",$D119="HORS LIGUE")),"",COUNTIFS($D$5:$D$72,"&lt;&gt;"&amp;"",$D$5:$D$72,"&lt;&gt;"&amp;"NL",$D$5:$D$72,"&lt;&gt;"&amp;"HORS LIGUE",M$5:M$72,"&lt;"&amp;M119)+1),Paramètres!$B$3:$C$56,2,FALSE)*Paramètres!$K$7))</f>
        <v>0</v>
      </c>
      <c r="O119" s="46"/>
      <c r="P119" s="2">
        <f>IF(O$2="Bike &amp; Run",IF(ISNA(VLOOKUP(O119,Paramètres!$B$3:$C$56,2,FALSE)),0,VLOOKUP(O119,Paramètres!$B$3:$C$56,2,FALSE)*Paramètres!$K$8),IF(OR(O119="",OR($D119="",$D119="NL",$D119="HORS LIGUE")),0,VLOOKUP(IF(OR(O119="",OR($D119="",$D119="NL",$D119="HORS LIGUE")),"",COUNTIFS($D$5:$D$72,"&lt;&gt;"&amp;"",$D$5:$D$72,"&lt;&gt;"&amp;"NL",$D$5:$D$72,"&lt;&gt;"&amp;"HORS LIGUE",O$5:O$72,"&lt;"&amp;O119)+1),Paramètres!$B$3:$C$56,2,FALSE)*Paramètres!$K$8))</f>
        <v>0</v>
      </c>
      <c r="Q119" s="46"/>
      <c r="R119" s="2">
        <f>IF(Q$2="Bike &amp; Run",IF(ISNA(VLOOKUP(Q119,Paramètres!$B$3:$C$56,2,FALSE)),0,VLOOKUP(Q119,Paramètres!$B$3:$C$56,2,FALSE)*Paramètres!$K$9),IF(OR(Q119="",OR($D119="",$D119="NL",$D119="HORS LIGUE")),0,VLOOKUP(IF(OR(Q119="",OR($D119="",$D119="NL",$D119="HORS LIGUE")),"",COUNTIFS($D$5:$D$72,"&lt;&gt;"&amp;"",$D$5:$D$72,"&lt;&gt;"&amp;"NL",$D$5:$D$72,"&lt;&gt;"&amp;"HORS LIGUE",Q$5:Q$72,"&lt;"&amp;Q119)+1),Paramètres!$B$3:$C$56,2,FALSE)*Paramètres!$K$9))</f>
        <v>0</v>
      </c>
      <c r="S119" s="46"/>
      <c r="T119" s="2">
        <f>IF(S$2="Bike &amp; Run",IF(ISNA(VLOOKUP(S119,Paramètres!$B$3:$C$56,2,FALSE)),0,VLOOKUP(S119,Paramètres!$B$3:$C$56,2,FALSE)*Paramètres!$K$10),IF(OR(S119="",OR($D119="",$D119="NL",$D119="HORS LIGUE")),0,VLOOKUP(IF(OR(S119="",OR($D119="",$D119="NL",$D119="HORS LIGUE")),"",COUNTIFS($D$5:$D$72,"&lt;&gt;"&amp;"",$D$5:$D$72,"&lt;&gt;"&amp;"NL",$D$5:$D$72,"&lt;&gt;"&amp;"HORS LIGUE",S$5:S$72,"&lt;"&amp;S119)+1),Paramètres!$B$3:$C$56,2,FALSE)*Paramètres!$K$10))</f>
        <v>0</v>
      </c>
      <c r="U119" s="46"/>
      <c r="V119" s="2">
        <f>IF(U$2="Bike &amp; Run",IF(ISNA(VLOOKUP(U119,Paramètres!$B$3:$C$56,2,FALSE)),0,VLOOKUP(U119,Paramètres!$B$3:$C$56,2,FALSE)*Paramètres!$K$11),IF(OR(U119="",OR($D119="",$D119="NL",$D119="HORS LIGUE")),0,VLOOKUP(IF(OR(U119="",OR($D119="",$D119="NL",$D119="HORS LIGUE")),"",COUNTIFS($D$5:$D$72,"&lt;&gt;"&amp;"",$D$5:$D$72,"&lt;&gt;"&amp;"NL",$D$5:$D$72,"&lt;&gt;"&amp;"HORS LIGUE",U$5:U$72,"&lt;"&amp;U119)+1),Paramètres!$B$3:$C$56,2,FALSE)*Paramètres!$K$11))</f>
        <v>0</v>
      </c>
      <c r="W119" s="46"/>
      <c r="X119" s="2">
        <f>IF(W$2="Bike &amp; Run",IF(ISNA(VLOOKUP(W119,Paramètres!$B$3:$C$56,2,FALSE)),0,VLOOKUP(W119,Paramètres!$B$3:$C$56,2,FALSE)*Paramètres!$K$12),IF(OR(W119="",OR($D119="",$D119="NL",$D119="HORS LIGUE")),0,VLOOKUP(IF(OR(W119="",OR($D119="",$D119="NL",$D119="HORS LIGUE")),"",COUNTIFS($D$5:$D$72,"&lt;&gt;"&amp;"",$D$5:$D$72,"&lt;&gt;"&amp;"NL",$D$5:$D$72,"&lt;&gt;"&amp;"HORS LIGUE",W$5:W$72,"&lt;"&amp;W119)+1),Paramètres!$B$3:$C$56,2,FALSE)*Paramètres!$K$12))</f>
        <v>0</v>
      </c>
      <c r="Y119" s="46"/>
      <c r="Z119" s="2">
        <f>IF(Y$2="Bike &amp; Run",IF(ISNA(VLOOKUP(Y119,Paramètres!$B$3:$C$56,2,FALSE)),0,VLOOKUP(Y119,Paramètres!$B$3:$C$56,2,FALSE)*Paramètres!$K$13),IF(OR(Y119="",OR($D119="",$D119="NL",$D119="HORS LIGUE")),0,VLOOKUP(IF(OR(Y119="",OR($D119="",$D119="NL",$D119="HORS LIGUE")),"",COUNTIFS($D$5:$D$72,"&lt;&gt;"&amp;"",$D$5:$D$72,"&lt;&gt;"&amp;"NL",$D$5:$D$72,"&lt;&gt;"&amp;"HORS LIGUE",Y$5:Y$72,"&lt;"&amp;Y119)+1),Paramètres!$B$3:$C$56,2,FALSE)*Paramètres!$K$13))</f>
        <v>0</v>
      </c>
      <c r="AA119" s="46"/>
      <c r="AB119" s="2">
        <f>IF(AA$2="Bike &amp; Run",IF(ISNA(VLOOKUP(AA119,Paramètres!$B$3:$C$56,2,FALSE)),0,VLOOKUP(AA119,Paramètres!$B$3:$C$56,2,FALSE)*Paramètres!$K$14),IF(OR(AA119="",OR($D119="",$D119="NL",$D119="HORS LIGUE")),0,VLOOKUP(IF(OR(AA119="",OR($D119="",$D119="NL",$D119="HORS LIGUE")),"",COUNTIFS($D$5:$D$72,"&lt;&gt;"&amp;"",$D$5:$D$72,"&lt;&gt;"&amp;"NL",$D$5:$D$72,"&lt;&gt;"&amp;"HORS LIGUE",AA$5:AA$72,"&lt;"&amp;AA119)+1),Paramètres!$B$3:$C$56,2,FALSE)*Paramètres!$K$14))</f>
        <v>0</v>
      </c>
      <c r="AC119" s="46"/>
      <c r="AD119" s="2">
        <f>IF(AC$2="Bike &amp; Run",IF(ISNA(VLOOKUP(AC119,Paramètres!$B$3:$C$56,2,FALSE)),0,VLOOKUP(AC119,Paramètres!$B$3:$C$56,2,FALSE)*Paramètres!$K$15),IF(OR(AC119="",OR($D119="",$D119="NL",$D119="HORS LIGUE")),0,VLOOKUP(IF(OR(AC119="",OR($D119="",$D119="NL",$D119="HORS LIGUE")),"",COUNTIFS($D$5:$D$72,"&lt;&gt;"&amp;"",$D$5:$D$72,"&lt;&gt;"&amp;"NL",$D$5:$D$72,"&lt;&gt;"&amp;"HORS LIGUE",AC$5:AC$72,"&lt;"&amp;AC119)+1),Paramètres!$B$3:$C$56,2,FALSE)*Paramètres!$K$15))</f>
        <v>0</v>
      </c>
      <c r="AE119" s="46"/>
      <c r="AF119" s="2">
        <f>IF(AE$2="Bike &amp; Run",IF(ISNA(VLOOKUP(AE119,Paramètres!$B$3:$C$56,2,FALSE)),0,VLOOKUP(AE119,Paramètres!$B$3:$C$56,2,FALSE)*Paramètres!$K$16),IF(OR(AE119="",OR($D119="",$D119="NL",$D119="HORS LIGUE")),0,VLOOKUP(IF(OR(AE119="",OR($D119="",$D119="NL",$D119="HORS LIGUE")),"",COUNTIFS($D$5:$D$72,"&lt;&gt;"&amp;"",$D$5:$D$72,"&lt;&gt;"&amp;"NL",$D$5:$D$72,"&lt;&gt;"&amp;"HORS LIGUE",AE$5:AE$72,"&lt;"&amp;AE119)+1),Paramètres!$B$3:$C$56,2,FALSE)*Paramètres!$K$16))</f>
        <v>0</v>
      </c>
      <c r="AG119" s="46"/>
      <c r="AH119" s="2">
        <f>IF(AG$2="Bike &amp; Run",IF(ISNA(VLOOKUP(AG119,Paramètres!$B$3:$C$56,2,FALSE)),0,VLOOKUP(AG119,Paramètres!$B$3:$C$56,2,FALSE)*Paramètres!$K$17),IF(OR(AG119="",OR($D119="",$D119="NL",$D119="HORS LIGUE")),0,VLOOKUP(IF(OR(AG119="",OR($D119="",$D119="NL",$D119="HORS LIGUE")),"",COUNTIFS($D$5:$D$72,"&lt;&gt;"&amp;"",$D$5:$D$72,"&lt;&gt;"&amp;"NL",$D$5:$D$72,"&lt;&gt;"&amp;"HORS LIGUE",AG$5:AG$72,"&lt;"&amp;AG119)+1),Paramètres!$B$3:$C$56,2,FALSE)*Paramètres!$K$17))</f>
        <v>0</v>
      </c>
      <c r="AI119" s="40">
        <f t="shared" si="115"/>
        <v>0</v>
      </c>
      <c r="AJ119" s="3" t="str">
        <f t="shared" si="116"/>
        <v/>
      </c>
      <c r="AK119" s="5">
        <f t="shared" si="117"/>
        <v>0</v>
      </c>
      <c r="AL119" s="41" t="e">
        <f t="shared" si="118"/>
        <v>#REF!</v>
      </c>
      <c r="AM119" s="33" t="e">
        <f t="shared" si="119"/>
        <v>#REF!</v>
      </c>
    </row>
    <row r="120" spans="1:39" ht="16.5">
      <c r="A120" s="14"/>
      <c r="B120" s="61" t="str">
        <f>IF(ISNA(VLOOKUP(A120,'Licenciés Jeunes 2023'!A:C,3,0)),"",VLOOKUP(A120,'Licenciés Jeunes 2023'!A:C,3,0))</f>
        <v/>
      </c>
      <c r="C120" s="32" t="str">
        <f>IF(ISNA(VLOOKUP(A120,'Licenciés Jeunes 2023'!A:C,2,0)),"",VLOOKUP(A120,'Licenciés Jeunes 2023'!A:C,2,0))</f>
        <v/>
      </c>
      <c r="D120" s="32" t="str">
        <f>IF(ISNA(VLOOKUP(A120,'Licenciés Jeunes 2023'!A:F,6,0)),"",VLOOKUP(A120,'Licenciés Jeunes 2023'!A:F,6,0))</f>
        <v/>
      </c>
      <c r="E120" s="6"/>
      <c r="F120" s="2">
        <f>IF(E$2="Bike &amp; Run",IF(ISNA(VLOOKUP(E120,Paramètres!$B$3:$C$56,2,FALSE)),0,VLOOKUP(E120,Paramètres!$B$3:$C$56,2,FALSE)*Paramètres!$K$3),IF(OR(E120="",OR($D120="",$D120="NL",$D120="HORS LIGUE")),0,VLOOKUP(IF(OR(E120="",OR($D120="",$D120="NL",$D120="HORS LIGUE")),"",COUNTIFS($D$5:$D$72,"&lt;&gt;"&amp;"",$D$5:$D$72,"&lt;&gt;"&amp;"NL",$D$5:$D$72,"&lt;&gt;"&amp;"HORS LIGUE",E$5:E$72,"&lt;"&amp;E120)+1),Paramètres!$B$3:$C$56,2,FALSE)*Paramètres!$K$3))</f>
        <v>0</v>
      </c>
      <c r="G120" s="4"/>
      <c r="H120" s="2">
        <f>IF(G$2="Bike &amp; Run",IF(ISNA(VLOOKUP(G120,Paramètres!$B$3:$C$56,2,FALSE)),0,VLOOKUP(G120,Paramètres!$B$3:$C$56,2,FALSE)*Paramètres!$K$4),IF(OR(G120="",OR($D120="",$D120="NL",$D120="HORS LIGUE")),0,VLOOKUP(IF(OR(G120="",OR($D120="",$D120="NL",$D120="HORS LIGUE")),"",COUNTIFS($D$5:$D$72,"&lt;&gt;"&amp;"",$D$5:$D$72,"&lt;&gt;"&amp;"NL",$D$5:$D$72,"&lt;&gt;"&amp;"HORS LIGUE",G$5:G$72,"&lt;"&amp;G120)+1),Paramètres!$B$3:$C$56,2,FALSE)*Paramètres!$K$4))</f>
        <v>0</v>
      </c>
      <c r="I120" s="36"/>
      <c r="J120" s="2">
        <f>IF(I$2="Bike &amp; Run",IF(ISNA(VLOOKUP(I120,Paramètres!$B$3:$C$56,2,FALSE)),0,VLOOKUP(I120,Paramètres!$B$3:$C$56,2,FALSE)*Paramètres!$K$5),IF(OR(I120="",OR($D120="",$D120="NL",$D120="HORS LIGUE")),0,VLOOKUP(IF(OR(I120="",OR($D120="",$D120="NL",$D120="HORS LIGUE")),"",COUNTIFS($D$5:$D$72,"&lt;&gt;"&amp;"",$D$5:$D$72,"&lt;&gt;"&amp;"NL",$D$5:$D$72,"&lt;&gt;"&amp;"HORS LIGUE",I$5:I$72,"&lt;"&amp;I120)+1),Paramètres!$B$3:$C$56,2,FALSE)*Paramètres!$K$5))</f>
        <v>0</v>
      </c>
      <c r="K120" s="4"/>
      <c r="L120" s="2">
        <f>IF(K$2="Bike &amp; Run",IF(ISNA(VLOOKUP(K120,Paramètres!$B$3:$C$56,2,FALSE)),0,VLOOKUP(K120,Paramètres!$B$3:$C$56,2,FALSE)*Paramètres!$K$6),IF(OR(K120="",OR($D120="",$D120="NL",$D120="HORS LIGUE")),0,VLOOKUP(IF(OR(K120="",OR($D120="",$D120="NL",$D120="HORS LIGUE")),"",COUNTIFS($D$5:$D$72,"&lt;&gt;"&amp;"",$D$5:$D$72,"&lt;&gt;"&amp;"NL",$D$5:$D$72,"&lt;&gt;"&amp;"HORS LIGUE",K$5:K$72,"&lt;"&amp;K120)+1),Paramètres!$B$3:$C$56,2,FALSE)*Paramètres!$K$6))</f>
        <v>0</v>
      </c>
      <c r="M120" s="4"/>
      <c r="N120" s="2">
        <f>IF(M$2="Bike &amp; Run",IF(ISNA(VLOOKUP(M120,Paramètres!$B$3:$C$56,2,FALSE)),0,VLOOKUP(M120,Paramètres!$B$3:$C$56,2,FALSE)*Paramètres!$K$7),IF(OR(M120="",OR($D120="",$D120="NL",$D120="HORS LIGUE")),0,VLOOKUP(IF(OR(M120="",OR($D120="",$D120="NL",$D120="HORS LIGUE")),"",COUNTIFS($D$5:$D$72,"&lt;&gt;"&amp;"",$D$5:$D$72,"&lt;&gt;"&amp;"NL",$D$5:$D$72,"&lt;&gt;"&amp;"HORS LIGUE",M$5:M$72,"&lt;"&amp;M120)+1),Paramètres!$B$3:$C$56,2,FALSE)*Paramètres!$K$7))</f>
        <v>0</v>
      </c>
      <c r="O120" s="46"/>
      <c r="P120" s="2">
        <f>IF(O$2="Bike &amp; Run",IF(ISNA(VLOOKUP(O120,Paramètres!$B$3:$C$56,2,FALSE)),0,VLOOKUP(O120,Paramètres!$B$3:$C$56,2,FALSE)*Paramètres!$K$8),IF(OR(O120="",OR($D120="",$D120="NL",$D120="HORS LIGUE")),0,VLOOKUP(IF(OR(O120="",OR($D120="",$D120="NL",$D120="HORS LIGUE")),"",COUNTIFS($D$5:$D$72,"&lt;&gt;"&amp;"",$D$5:$D$72,"&lt;&gt;"&amp;"NL",$D$5:$D$72,"&lt;&gt;"&amp;"HORS LIGUE",O$5:O$72,"&lt;"&amp;O120)+1),Paramètres!$B$3:$C$56,2,FALSE)*Paramètres!$K$8))</f>
        <v>0</v>
      </c>
      <c r="Q120" s="46"/>
      <c r="R120" s="2">
        <f>IF(Q$2="Bike &amp; Run",IF(ISNA(VLOOKUP(Q120,Paramètres!$B$3:$C$56,2,FALSE)),0,VLOOKUP(Q120,Paramètres!$B$3:$C$56,2,FALSE)*Paramètres!$K$9),IF(OR(Q120="",OR($D120="",$D120="NL",$D120="HORS LIGUE")),0,VLOOKUP(IF(OR(Q120="",OR($D120="",$D120="NL",$D120="HORS LIGUE")),"",COUNTIFS($D$5:$D$72,"&lt;&gt;"&amp;"",$D$5:$D$72,"&lt;&gt;"&amp;"NL",$D$5:$D$72,"&lt;&gt;"&amp;"HORS LIGUE",Q$5:Q$72,"&lt;"&amp;Q120)+1),Paramètres!$B$3:$C$56,2,FALSE)*Paramètres!$K$9))</f>
        <v>0</v>
      </c>
      <c r="S120" s="46"/>
      <c r="T120" s="2">
        <f>IF(S$2="Bike &amp; Run",IF(ISNA(VLOOKUP(S120,Paramètres!$B$3:$C$56,2,FALSE)),0,VLOOKUP(S120,Paramètres!$B$3:$C$56,2,FALSE)*Paramètres!$K$10),IF(OR(S120="",OR($D120="",$D120="NL",$D120="HORS LIGUE")),0,VLOOKUP(IF(OR(S120="",OR($D120="",$D120="NL",$D120="HORS LIGUE")),"",COUNTIFS($D$5:$D$72,"&lt;&gt;"&amp;"",$D$5:$D$72,"&lt;&gt;"&amp;"NL",$D$5:$D$72,"&lt;&gt;"&amp;"HORS LIGUE",S$5:S$72,"&lt;"&amp;S120)+1),Paramètres!$B$3:$C$56,2,FALSE)*Paramètres!$K$10))</f>
        <v>0</v>
      </c>
      <c r="U120" s="46"/>
      <c r="V120" s="2">
        <f>IF(U$2="Bike &amp; Run",IF(ISNA(VLOOKUP(U120,Paramètres!$B$3:$C$56,2,FALSE)),0,VLOOKUP(U120,Paramètres!$B$3:$C$56,2,FALSE)*Paramètres!$K$11),IF(OR(U120="",OR($D120="",$D120="NL",$D120="HORS LIGUE")),0,VLOOKUP(IF(OR(U120="",OR($D120="",$D120="NL",$D120="HORS LIGUE")),"",COUNTIFS($D$5:$D$72,"&lt;&gt;"&amp;"",$D$5:$D$72,"&lt;&gt;"&amp;"NL",$D$5:$D$72,"&lt;&gt;"&amp;"HORS LIGUE",U$5:U$72,"&lt;"&amp;U120)+1),Paramètres!$B$3:$C$56,2,FALSE)*Paramètres!$K$11))</f>
        <v>0</v>
      </c>
      <c r="W120" s="46"/>
      <c r="X120" s="2">
        <f>IF(W$2="Bike &amp; Run",IF(ISNA(VLOOKUP(W120,Paramètres!$B$3:$C$56,2,FALSE)),0,VLOOKUP(W120,Paramètres!$B$3:$C$56,2,FALSE)*Paramètres!$K$12),IF(OR(W120="",OR($D120="",$D120="NL",$D120="HORS LIGUE")),0,VLOOKUP(IF(OR(W120="",OR($D120="",$D120="NL",$D120="HORS LIGUE")),"",COUNTIFS($D$5:$D$72,"&lt;&gt;"&amp;"",$D$5:$D$72,"&lt;&gt;"&amp;"NL",$D$5:$D$72,"&lt;&gt;"&amp;"HORS LIGUE",W$5:W$72,"&lt;"&amp;W120)+1),Paramètres!$B$3:$C$56,2,FALSE)*Paramètres!$K$12))</f>
        <v>0</v>
      </c>
      <c r="Y120" s="46"/>
      <c r="Z120" s="2">
        <f>IF(Y$2="Bike &amp; Run",IF(ISNA(VLOOKUP(Y120,Paramètres!$B$3:$C$56,2,FALSE)),0,VLOOKUP(Y120,Paramètres!$B$3:$C$56,2,FALSE)*Paramètres!$K$13),IF(OR(Y120="",OR($D120="",$D120="NL",$D120="HORS LIGUE")),0,VLOOKUP(IF(OR(Y120="",OR($D120="",$D120="NL",$D120="HORS LIGUE")),"",COUNTIFS($D$5:$D$72,"&lt;&gt;"&amp;"",$D$5:$D$72,"&lt;&gt;"&amp;"NL",$D$5:$D$72,"&lt;&gt;"&amp;"HORS LIGUE",Y$5:Y$72,"&lt;"&amp;Y120)+1),Paramètres!$B$3:$C$56,2,FALSE)*Paramètres!$K$13))</f>
        <v>0</v>
      </c>
      <c r="AA120" s="46"/>
      <c r="AB120" s="2">
        <f>IF(AA$2="Bike &amp; Run",IF(ISNA(VLOOKUP(AA120,Paramètres!$B$3:$C$56,2,FALSE)),0,VLOOKUP(AA120,Paramètres!$B$3:$C$56,2,FALSE)*Paramètres!$K$14),IF(OR(AA120="",OR($D120="",$D120="NL",$D120="HORS LIGUE")),0,VLOOKUP(IF(OR(AA120="",OR($D120="",$D120="NL",$D120="HORS LIGUE")),"",COUNTIFS($D$5:$D$72,"&lt;&gt;"&amp;"",$D$5:$D$72,"&lt;&gt;"&amp;"NL",$D$5:$D$72,"&lt;&gt;"&amp;"HORS LIGUE",AA$5:AA$72,"&lt;"&amp;AA120)+1),Paramètres!$B$3:$C$56,2,FALSE)*Paramètres!$K$14))</f>
        <v>0</v>
      </c>
      <c r="AC120" s="46"/>
      <c r="AD120" s="2">
        <f>IF(AC$2="Bike &amp; Run",IF(ISNA(VLOOKUP(AC120,Paramètres!$B$3:$C$56,2,FALSE)),0,VLOOKUP(AC120,Paramètres!$B$3:$C$56,2,FALSE)*Paramètres!$K$15),IF(OR(AC120="",OR($D120="",$D120="NL",$D120="HORS LIGUE")),0,VLOOKUP(IF(OR(AC120="",OR($D120="",$D120="NL",$D120="HORS LIGUE")),"",COUNTIFS($D$5:$D$72,"&lt;&gt;"&amp;"",$D$5:$D$72,"&lt;&gt;"&amp;"NL",$D$5:$D$72,"&lt;&gt;"&amp;"HORS LIGUE",AC$5:AC$72,"&lt;"&amp;AC120)+1),Paramètres!$B$3:$C$56,2,FALSE)*Paramètres!$K$15))</f>
        <v>0</v>
      </c>
      <c r="AE120" s="46"/>
      <c r="AF120" s="2">
        <f>IF(AE$2="Bike &amp; Run",IF(ISNA(VLOOKUP(AE120,Paramètres!$B$3:$C$56,2,FALSE)),0,VLOOKUP(AE120,Paramètres!$B$3:$C$56,2,FALSE)*Paramètres!$K$16),IF(OR(AE120="",OR($D120="",$D120="NL",$D120="HORS LIGUE")),0,VLOOKUP(IF(OR(AE120="",OR($D120="",$D120="NL",$D120="HORS LIGUE")),"",COUNTIFS($D$5:$D$72,"&lt;&gt;"&amp;"",$D$5:$D$72,"&lt;&gt;"&amp;"NL",$D$5:$D$72,"&lt;&gt;"&amp;"HORS LIGUE",AE$5:AE$72,"&lt;"&amp;AE120)+1),Paramètres!$B$3:$C$56,2,FALSE)*Paramètres!$K$16))</f>
        <v>0</v>
      </c>
      <c r="AG120" s="46"/>
      <c r="AH120" s="2">
        <f>IF(AG$2="Bike &amp; Run",IF(ISNA(VLOOKUP(AG120,Paramètres!$B$3:$C$56,2,FALSE)),0,VLOOKUP(AG120,Paramètres!$B$3:$C$56,2,FALSE)*Paramètres!$K$17),IF(OR(AG120="",OR($D120="",$D120="NL",$D120="HORS LIGUE")),0,VLOOKUP(IF(OR(AG120="",OR($D120="",$D120="NL",$D120="HORS LIGUE")),"",COUNTIFS($D$5:$D$72,"&lt;&gt;"&amp;"",$D$5:$D$72,"&lt;&gt;"&amp;"NL",$D$5:$D$72,"&lt;&gt;"&amp;"HORS LIGUE",AG$5:AG$72,"&lt;"&amp;AG120)+1),Paramètres!$B$3:$C$56,2,FALSE)*Paramètres!$K$17))</f>
        <v>0</v>
      </c>
      <c r="AI120" s="40">
        <f t="shared" si="115"/>
        <v>0</v>
      </c>
      <c r="AJ120" s="3" t="str">
        <f t="shared" si="116"/>
        <v/>
      </c>
      <c r="AK120" s="5">
        <f t="shared" si="117"/>
        <v>0</v>
      </c>
      <c r="AL120" s="41" t="e">
        <f t="shared" si="118"/>
        <v>#REF!</v>
      </c>
      <c r="AM120" s="33" t="e">
        <f t="shared" si="119"/>
        <v>#REF!</v>
      </c>
    </row>
    <row r="121" spans="1:39" ht="16.5">
      <c r="A121" s="14"/>
      <c r="B121" s="61" t="str">
        <f>IF(ISNA(VLOOKUP(A121,'Licenciés Jeunes 2023'!A:C,3,0)),"",VLOOKUP(A121,'Licenciés Jeunes 2023'!A:C,3,0))</f>
        <v/>
      </c>
      <c r="C121" s="32" t="str">
        <f>IF(ISNA(VLOOKUP(A121,'Licenciés Jeunes 2023'!A:C,2,0)),"",VLOOKUP(A121,'Licenciés Jeunes 2023'!A:C,2,0))</f>
        <v/>
      </c>
      <c r="D121" s="32" t="str">
        <f>IF(ISNA(VLOOKUP(A121,'Licenciés Jeunes 2023'!A:F,6,0)),"",VLOOKUP(A121,'Licenciés Jeunes 2023'!A:F,6,0))</f>
        <v/>
      </c>
      <c r="E121" s="6"/>
      <c r="F121" s="2">
        <f>IF(E$2="Bike &amp; Run",IF(ISNA(VLOOKUP(E121,Paramètres!$B$3:$C$56,2,FALSE)),0,VLOOKUP(E121,Paramètres!$B$3:$C$56,2,FALSE)*Paramètres!$K$3),IF(OR(E121="",OR($D121="",$D121="NL",$D121="HORS LIGUE")),0,VLOOKUP(IF(OR(E121="",OR($D121="",$D121="NL",$D121="HORS LIGUE")),"",COUNTIFS($D$5:$D$72,"&lt;&gt;"&amp;"",$D$5:$D$72,"&lt;&gt;"&amp;"NL",$D$5:$D$72,"&lt;&gt;"&amp;"HORS LIGUE",E$5:E$72,"&lt;"&amp;E121)+1),Paramètres!$B$3:$C$56,2,FALSE)*Paramètres!$K$3))</f>
        <v>0</v>
      </c>
      <c r="G121" s="4"/>
      <c r="H121" s="2">
        <f>IF(G$2="Bike &amp; Run",IF(ISNA(VLOOKUP(G121,Paramètres!$B$3:$C$56,2,FALSE)),0,VLOOKUP(G121,Paramètres!$B$3:$C$56,2,FALSE)*Paramètres!$K$4),IF(OR(G121="",OR($D121="",$D121="NL",$D121="HORS LIGUE")),0,VLOOKUP(IF(OR(G121="",OR($D121="",$D121="NL",$D121="HORS LIGUE")),"",COUNTIFS($D$5:$D$72,"&lt;&gt;"&amp;"",$D$5:$D$72,"&lt;&gt;"&amp;"NL",$D$5:$D$72,"&lt;&gt;"&amp;"HORS LIGUE",G$5:G$72,"&lt;"&amp;G121)+1),Paramètres!$B$3:$C$56,2,FALSE)*Paramètres!$K$4))</f>
        <v>0</v>
      </c>
      <c r="I121" s="36"/>
      <c r="J121" s="2">
        <f>IF(I$2="Bike &amp; Run",IF(ISNA(VLOOKUP(I121,Paramètres!$B$3:$C$56,2,FALSE)),0,VLOOKUP(I121,Paramètres!$B$3:$C$56,2,FALSE)*Paramètres!$K$5),IF(OR(I121="",OR($D121="",$D121="NL",$D121="HORS LIGUE")),0,VLOOKUP(IF(OR(I121="",OR($D121="",$D121="NL",$D121="HORS LIGUE")),"",COUNTIFS($D$5:$D$72,"&lt;&gt;"&amp;"",$D$5:$D$72,"&lt;&gt;"&amp;"NL",$D$5:$D$72,"&lt;&gt;"&amp;"HORS LIGUE",I$5:I$72,"&lt;"&amp;I121)+1),Paramètres!$B$3:$C$56,2,FALSE)*Paramètres!$K$5))</f>
        <v>0</v>
      </c>
      <c r="K121" s="4"/>
      <c r="L121" s="2">
        <f>IF(K$2="Bike &amp; Run",IF(ISNA(VLOOKUP(K121,Paramètres!$B$3:$C$56,2,FALSE)),0,VLOOKUP(K121,Paramètres!$B$3:$C$56,2,FALSE)*Paramètres!$K$6),IF(OR(K121="",OR($D121="",$D121="NL",$D121="HORS LIGUE")),0,VLOOKUP(IF(OR(K121="",OR($D121="",$D121="NL",$D121="HORS LIGUE")),"",COUNTIFS($D$5:$D$72,"&lt;&gt;"&amp;"",$D$5:$D$72,"&lt;&gt;"&amp;"NL",$D$5:$D$72,"&lt;&gt;"&amp;"HORS LIGUE",K$5:K$72,"&lt;"&amp;K121)+1),Paramètres!$B$3:$C$56,2,FALSE)*Paramètres!$K$6))</f>
        <v>0</v>
      </c>
      <c r="M121" s="4"/>
      <c r="N121" s="2">
        <f>IF(M$2="Bike &amp; Run",IF(ISNA(VLOOKUP(M121,Paramètres!$B$3:$C$56,2,FALSE)),0,VLOOKUP(M121,Paramètres!$B$3:$C$56,2,FALSE)*Paramètres!$K$7),IF(OR(M121="",OR($D121="",$D121="NL",$D121="HORS LIGUE")),0,VLOOKUP(IF(OR(M121="",OR($D121="",$D121="NL",$D121="HORS LIGUE")),"",COUNTIFS($D$5:$D$72,"&lt;&gt;"&amp;"",$D$5:$D$72,"&lt;&gt;"&amp;"NL",$D$5:$D$72,"&lt;&gt;"&amp;"HORS LIGUE",M$5:M$72,"&lt;"&amp;M121)+1),Paramètres!$B$3:$C$56,2,FALSE)*Paramètres!$K$7))</f>
        <v>0</v>
      </c>
      <c r="O121" s="46"/>
      <c r="P121" s="2">
        <f>IF(O$2="Bike &amp; Run",IF(ISNA(VLOOKUP(O121,Paramètres!$B$3:$C$56,2,FALSE)),0,VLOOKUP(O121,Paramètres!$B$3:$C$56,2,FALSE)*Paramètres!$K$8),IF(OR(O121="",OR($D121="",$D121="NL",$D121="HORS LIGUE")),0,VLOOKUP(IF(OR(O121="",OR($D121="",$D121="NL",$D121="HORS LIGUE")),"",COUNTIFS($D$5:$D$72,"&lt;&gt;"&amp;"",$D$5:$D$72,"&lt;&gt;"&amp;"NL",$D$5:$D$72,"&lt;&gt;"&amp;"HORS LIGUE",O$5:O$72,"&lt;"&amp;O121)+1),Paramètres!$B$3:$C$56,2,FALSE)*Paramètres!$K$8))</f>
        <v>0</v>
      </c>
      <c r="Q121" s="46"/>
      <c r="R121" s="2">
        <f>IF(Q$2="Bike &amp; Run",IF(ISNA(VLOOKUP(Q121,Paramètres!$B$3:$C$56,2,FALSE)),0,VLOOKUP(Q121,Paramètres!$B$3:$C$56,2,FALSE)*Paramètres!$K$9),IF(OR(Q121="",OR($D121="",$D121="NL",$D121="HORS LIGUE")),0,VLOOKUP(IF(OR(Q121="",OR($D121="",$D121="NL",$D121="HORS LIGUE")),"",COUNTIFS($D$5:$D$72,"&lt;&gt;"&amp;"",$D$5:$D$72,"&lt;&gt;"&amp;"NL",$D$5:$D$72,"&lt;&gt;"&amp;"HORS LIGUE",Q$5:Q$72,"&lt;"&amp;Q121)+1),Paramètres!$B$3:$C$56,2,FALSE)*Paramètres!$K$9))</f>
        <v>0</v>
      </c>
      <c r="S121" s="46"/>
      <c r="T121" s="2">
        <f>IF(S$2="Bike &amp; Run",IF(ISNA(VLOOKUP(S121,Paramètres!$B$3:$C$56,2,FALSE)),0,VLOOKUP(S121,Paramètres!$B$3:$C$56,2,FALSE)*Paramètres!$K$10),IF(OR(S121="",OR($D121="",$D121="NL",$D121="HORS LIGUE")),0,VLOOKUP(IF(OR(S121="",OR($D121="",$D121="NL",$D121="HORS LIGUE")),"",COUNTIFS($D$5:$D$72,"&lt;&gt;"&amp;"",$D$5:$D$72,"&lt;&gt;"&amp;"NL",$D$5:$D$72,"&lt;&gt;"&amp;"HORS LIGUE",S$5:S$72,"&lt;"&amp;S121)+1),Paramètres!$B$3:$C$56,2,FALSE)*Paramètres!$K$10))</f>
        <v>0</v>
      </c>
      <c r="U121" s="46"/>
      <c r="V121" s="2">
        <f>IF(U$2="Bike &amp; Run",IF(ISNA(VLOOKUP(U121,Paramètres!$B$3:$C$56,2,FALSE)),0,VLOOKUP(U121,Paramètres!$B$3:$C$56,2,FALSE)*Paramètres!$K$11),IF(OR(U121="",OR($D121="",$D121="NL",$D121="HORS LIGUE")),0,VLOOKUP(IF(OR(U121="",OR($D121="",$D121="NL",$D121="HORS LIGUE")),"",COUNTIFS($D$5:$D$72,"&lt;&gt;"&amp;"",$D$5:$D$72,"&lt;&gt;"&amp;"NL",$D$5:$D$72,"&lt;&gt;"&amp;"HORS LIGUE",U$5:U$72,"&lt;"&amp;U121)+1),Paramètres!$B$3:$C$56,2,FALSE)*Paramètres!$K$11))</f>
        <v>0</v>
      </c>
      <c r="W121" s="46"/>
      <c r="X121" s="2">
        <f>IF(W$2="Bike &amp; Run",IF(ISNA(VLOOKUP(W121,Paramètres!$B$3:$C$56,2,FALSE)),0,VLOOKUP(W121,Paramètres!$B$3:$C$56,2,FALSE)*Paramètres!$K$12),IF(OR(W121="",OR($D121="",$D121="NL",$D121="HORS LIGUE")),0,VLOOKUP(IF(OR(W121="",OR($D121="",$D121="NL",$D121="HORS LIGUE")),"",COUNTIFS($D$5:$D$72,"&lt;&gt;"&amp;"",$D$5:$D$72,"&lt;&gt;"&amp;"NL",$D$5:$D$72,"&lt;&gt;"&amp;"HORS LIGUE",W$5:W$72,"&lt;"&amp;W121)+1),Paramètres!$B$3:$C$56,2,FALSE)*Paramètres!$K$12))</f>
        <v>0</v>
      </c>
      <c r="Y121" s="46"/>
      <c r="Z121" s="2">
        <f>IF(Y$2="Bike &amp; Run",IF(ISNA(VLOOKUP(Y121,Paramètres!$B$3:$C$56,2,FALSE)),0,VLOOKUP(Y121,Paramètres!$B$3:$C$56,2,FALSE)*Paramètres!$K$13),IF(OR(Y121="",OR($D121="",$D121="NL",$D121="HORS LIGUE")),0,VLOOKUP(IF(OR(Y121="",OR($D121="",$D121="NL",$D121="HORS LIGUE")),"",COUNTIFS($D$5:$D$72,"&lt;&gt;"&amp;"",$D$5:$D$72,"&lt;&gt;"&amp;"NL",$D$5:$D$72,"&lt;&gt;"&amp;"HORS LIGUE",Y$5:Y$72,"&lt;"&amp;Y121)+1),Paramètres!$B$3:$C$56,2,FALSE)*Paramètres!$K$13))</f>
        <v>0</v>
      </c>
      <c r="AA121" s="46"/>
      <c r="AB121" s="2">
        <f>IF(AA$2="Bike &amp; Run",IF(ISNA(VLOOKUP(AA121,Paramètres!$B$3:$C$56,2,FALSE)),0,VLOOKUP(AA121,Paramètres!$B$3:$C$56,2,FALSE)*Paramètres!$K$14),IF(OR(AA121="",OR($D121="",$D121="NL",$D121="HORS LIGUE")),0,VLOOKUP(IF(OR(AA121="",OR($D121="",$D121="NL",$D121="HORS LIGUE")),"",COUNTIFS($D$5:$D$72,"&lt;&gt;"&amp;"",$D$5:$D$72,"&lt;&gt;"&amp;"NL",$D$5:$D$72,"&lt;&gt;"&amp;"HORS LIGUE",AA$5:AA$72,"&lt;"&amp;AA121)+1),Paramètres!$B$3:$C$56,2,FALSE)*Paramètres!$K$14))</f>
        <v>0</v>
      </c>
      <c r="AC121" s="46"/>
      <c r="AD121" s="2">
        <f>IF(AC$2="Bike &amp; Run",IF(ISNA(VLOOKUP(AC121,Paramètres!$B$3:$C$56,2,FALSE)),0,VLOOKUP(AC121,Paramètres!$B$3:$C$56,2,FALSE)*Paramètres!$K$15),IF(OR(AC121="",OR($D121="",$D121="NL",$D121="HORS LIGUE")),0,VLOOKUP(IF(OR(AC121="",OR($D121="",$D121="NL",$D121="HORS LIGUE")),"",COUNTIFS($D$5:$D$72,"&lt;&gt;"&amp;"",$D$5:$D$72,"&lt;&gt;"&amp;"NL",$D$5:$D$72,"&lt;&gt;"&amp;"HORS LIGUE",AC$5:AC$72,"&lt;"&amp;AC121)+1),Paramètres!$B$3:$C$56,2,FALSE)*Paramètres!$K$15))</f>
        <v>0</v>
      </c>
      <c r="AE121" s="46"/>
      <c r="AF121" s="2">
        <f>IF(AE$2="Bike &amp; Run",IF(ISNA(VLOOKUP(AE121,Paramètres!$B$3:$C$56,2,FALSE)),0,VLOOKUP(AE121,Paramètres!$B$3:$C$56,2,FALSE)*Paramètres!$K$16),IF(OR(AE121="",OR($D121="",$D121="NL",$D121="HORS LIGUE")),0,VLOOKUP(IF(OR(AE121="",OR($D121="",$D121="NL",$D121="HORS LIGUE")),"",COUNTIFS($D$5:$D$72,"&lt;&gt;"&amp;"",$D$5:$D$72,"&lt;&gt;"&amp;"NL",$D$5:$D$72,"&lt;&gt;"&amp;"HORS LIGUE",AE$5:AE$72,"&lt;"&amp;AE121)+1),Paramètres!$B$3:$C$56,2,FALSE)*Paramètres!$K$16))</f>
        <v>0</v>
      </c>
      <c r="AG121" s="46"/>
      <c r="AH121" s="2">
        <f>IF(AG$2="Bike &amp; Run",IF(ISNA(VLOOKUP(AG121,Paramètres!$B$3:$C$56,2,FALSE)),0,VLOOKUP(AG121,Paramètres!$B$3:$C$56,2,FALSE)*Paramètres!$K$17),IF(OR(AG121="",OR($D121="",$D121="NL",$D121="HORS LIGUE")),0,VLOOKUP(IF(OR(AG121="",OR($D121="",$D121="NL",$D121="HORS LIGUE")),"",COUNTIFS($D$5:$D$72,"&lt;&gt;"&amp;"",$D$5:$D$72,"&lt;&gt;"&amp;"NL",$D$5:$D$72,"&lt;&gt;"&amp;"HORS LIGUE",AG$5:AG$72,"&lt;"&amp;AG121)+1),Paramètres!$B$3:$C$56,2,FALSE)*Paramètres!$K$17))</f>
        <v>0</v>
      </c>
      <c r="AI121" s="40">
        <f t="shared" si="115"/>
        <v>0</v>
      </c>
      <c r="AJ121" s="3" t="str">
        <f t="shared" si="116"/>
        <v/>
      </c>
      <c r="AK121" s="5">
        <f t="shared" si="117"/>
        <v>0</v>
      </c>
      <c r="AL121" s="41" t="e">
        <f t="shared" si="118"/>
        <v>#REF!</v>
      </c>
      <c r="AM121" s="33" t="e">
        <f t="shared" si="119"/>
        <v>#REF!</v>
      </c>
    </row>
    <row r="122" spans="1:39" ht="16.5">
      <c r="A122" s="14"/>
      <c r="B122" s="61" t="str">
        <f>IF(ISNA(VLOOKUP(A122,'Licenciés Jeunes 2023'!A:C,3,0)),"",VLOOKUP(A122,'Licenciés Jeunes 2023'!A:C,3,0))</f>
        <v/>
      </c>
      <c r="C122" s="32" t="str">
        <f>IF(ISNA(VLOOKUP(A122,'Licenciés Jeunes 2023'!A:C,2,0)),"",VLOOKUP(A122,'Licenciés Jeunes 2023'!A:C,2,0))</f>
        <v/>
      </c>
      <c r="D122" s="32" t="str">
        <f>IF(ISNA(VLOOKUP(A122,'Licenciés Jeunes 2023'!A:F,6,0)),"",VLOOKUP(A122,'Licenciés Jeunes 2023'!A:F,6,0))</f>
        <v/>
      </c>
      <c r="E122" s="6"/>
      <c r="F122" s="2">
        <f>IF(E$2="Bike &amp; Run",IF(ISNA(VLOOKUP(E122,Paramètres!$B$3:$C$56,2,FALSE)),0,VLOOKUP(E122,Paramètres!$B$3:$C$56,2,FALSE)*Paramètres!$K$3),IF(OR(E122="",OR($D122="",$D122="NL",$D122="HORS LIGUE")),0,VLOOKUP(IF(OR(E122="",OR($D122="",$D122="NL",$D122="HORS LIGUE")),"",COUNTIFS($D$5:$D$72,"&lt;&gt;"&amp;"",$D$5:$D$72,"&lt;&gt;"&amp;"NL",$D$5:$D$72,"&lt;&gt;"&amp;"HORS LIGUE",E$5:E$72,"&lt;"&amp;E122)+1),Paramètres!$B$3:$C$56,2,FALSE)*Paramètres!$K$3))</f>
        <v>0</v>
      </c>
      <c r="G122" s="4"/>
      <c r="H122" s="2">
        <f>IF(G$2="Bike &amp; Run",IF(ISNA(VLOOKUP(G122,Paramètres!$B$3:$C$56,2,FALSE)),0,VLOOKUP(G122,Paramètres!$B$3:$C$56,2,FALSE)*Paramètres!$K$4),IF(OR(G122="",OR($D122="",$D122="NL",$D122="HORS LIGUE")),0,VLOOKUP(IF(OR(G122="",OR($D122="",$D122="NL",$D122="HORS LIGUE")),"",COUNTIFS($D$5:$D$72,"&lt;&gt;"&amp;"",$D$5:$D$72,"&lt;&gt;"&amp;"NL",$D$5:$D$72,"&lt;&gt;"&amp;"HORS LIGUE",G$5:G$72,"&lt;"&amp;G122)+1),Paramètres!$B$3:$C$56,2,FALSE)*Paramètres!$K$4))</f>
        <v>0</v>
      </c>
      <c r="I122" s="36"/>
      <c r="J122" s="2">
        <f>IF(I$2="Bike &amp; Run",IF(ISNA(VLOOKUP(I122,Paramètres!$B$3:$C$56,2,FALSE)),0,VLOOKUP(I122,Paramètres!$B$3:$C$56,2,FALSE)*Paramètres!$K$5),IF(OR(I122="",OR($D122="",$D122="NL",$D122="HORS LIGUE")),0,VLOOKUP(IF(OR(I122="",OR($D122="",$D122="NL",$D122="HORS LIGUE")),"",COUNTIFS($D$5:$D$72,"&lt;&gt;"&amp;"",$D$5:$D$72,"&lt;&gt;"&amp;"NL",$D$5:$D$72,"&lt;&gt;"&amp;"HORS LIGUE",I$5:I$72,"&lt;"&amp;I122)+1),Paramètres!$B$3:$C$56,2,FALSE)*Paramètres!$K$5))</f>
        <v>0</v>
      </c>
      <c r="K122" s="4"/>
      <c r="L122" s="2">
        <f>IF(K$2="Bike &amp; Run",IF(ISNA(VLOOKUP(K122,Paramètres!$B$3:$C$56,2,FALSE)),0,VLOOKUP(K122,Paramètres!$B$3:$C$56,2,FALSE)*Paramètres!$K$6),IF(OR(K122="",OR($D122="",$D122="NL",$D122="HORS LIGUE")),0,VLOOKUP(IF(OR(K122="",OR($D122="",$D122="NL",$D122="HORS LIGUE")),"",COUNTIFS($D$5:$D$72,"&lt;&gt;"&amp;"",$D$5:$D$72,"&lt;&gt;"&amp;"NL",$D$5:$D$72,"&lt;&gt;"&amp;"HORS LIGUE",K$5:K$72,"&lt;"&amp;K122)+1),Paramètres!$B$3:$C$56,2,FALSE)*Paramètres!$K$6))</f>
        <v>0</v>
      </c>
      <c r="M122" s="4"/>
      <c r="N122" s="2">
        <f>IF(M$2="Bike &amp; Run",IF(ISNA(VLOOKUP(M122,Paramètres!$B$3:$C$56,2,FALSE)),0,VLOOKUP(M122,Paramètres!$B$3:$C$56,2,FALSE)*Paramètres!$K$7),IF(OR(M122="",OR($D122="",$D122="NL",$D122="HORS LIGUE")),0,VLOOKUP(IF(OR(M122="",OR($D122="",$D122="NL",$D122="HORS LIGUE")),"",COUNTIFS($D$5:$D$72,"&lt;&gt;"&amp;"",$D$5:$D$72,"&lt;&gt;"&amp;"NL",$D$5:$D$72,"&lt;&gt;"&amp;"HORS LIGUE",M$5:M$72,"&lt;"&amp;M122)+1),Paramètres!$B$3:$C$56,2,FALSE)*Paramètres!$K$7))</f>
        <v>0</v>
      </c>
      <c r="O122" s="46"/>
      <c r="P122" s="2">
        <f>IF(O$2="Bike &amp; Run",IF(ISNA(VLOOKUP(O122,Paramètres!$B$3:$C$56,2,FALSE)),0,VLOOKUP(O122,Paramètres!$B$3:$C$56,2,FALSE)*Paramètres!$K$8),IF(OR(O122="",OR($D122="",$D122="NL",$D122="HORS LIGUE")),0,VLOOKUP(IF(OR(O122="",OR($D122="",$D122="NL",$D122="HORS LIGUE")),"",COUNTIFS($D$5:$D$72,"&lt;&gt;"&amp;"",$D$5:$D$72,"&lt;&gt;"&amp;"NL",$D$5:$D$72,"&lt;&gt;"&amp;"HORS LIGUE",O$5:O$72,"&lt;"&amp;O122)+1),Paramètres!$B$3:$C$56,2,FALSE)*Paramètres!$K$8))</f>
        <v>0</v>
      </c>
      <c r="Q122" s="46"/>
      <c r="R122" s="2">
        <f>IF(Q$2="Bike &amp; Run",IF(ISNA(VLOOKUP(Q122,Paramètres!$B$3:$C$56,2,FALSE)),0,VLOOKUP(Q122,Paramètres!$B$3:$C$56,2,FALSE)*Paramètres!$K$9),IF(OR(Q122="",OR($D122="",$D122="NL",$D122="HORS LIGUE")),0,VLOOKUP(IF(OR(Q122="",OR($D122="",$D122="NL",$D122="HORS LIGUE")),"",COUNTIFS($D$5:$D$72,"&lt;&gt;"&amp;"",$D$5:$D$72,"&lt;&gt;"&amp;"NL",$D$5:$D$72,"&lt;&gt;"&amp;"HORS LIGUE",Q$5:Q$72,"&lt;"&amp;Q122)+1),Paramètres!$B$3:$C$56,2,FALSE)*Paramètres!$K$9))</f>
        <v>0</v>
      </c>
      <c r="S122" s="46"/>
      <c r="T122" s="2">
        <f>IF(S$2="Bike &amp; Run",IF(ISNA(VLOOKUP(S122,Paramètres!$B$3:$C$56,2,FALSE)),0,VLOOKUP(S122,Paramètres!$B$3:$C$56,2,FALSE)*Paramètres!$K$10),IF(OR(S122="",OR($D122="",$D122="NL",$D122="HORS LIGUE")),0,VLOOKUP(IF(OR(S122="",OR($D122="",$D122="NL",$D122="HORS LIGUE")),"",COUNTIFS($D$5:$D$72,"&lt;&gt;"&amp;"",$D$5:$D$72,"&lt;&gt;"&amp;"NL",$D$5:$D$72,"&lt;&gt;"&amp;"HORS LIGUE",S$5:S$72,"&lt;"&amp;S122)+1),Paramètres!$B$3:$C$56,2,FALSE)*Paramètres!$K$10))</f>
        <v>0</v>
      </c>
      <c r="U122" s="46"/>
      <c r="V122" s="2">
        <f>IF(U$2="Bike &amp; Run",IF(ISNA(VLOOKUP(U122,Paramètres!$B$3:$C$56,2,FALSE)),0,VLOOKUP(U122,Paramètres!$B$3:$C$56,2,FALSE)*Paramètres!$K$11),IF(OR(U122="",OR($D122="",$D122="NL",$D122="HORS LIGUE")),0,VLOOKUP(IF(OR(U122="",OR($D122="",$D122="NL",$D122="HORS LIGUE")),"",COUNTIFS($D$5:$D$72,"&lt;&gt;"&amp;"",$D$5:$D$72,"&lt;&gt;"&amp;"NL",$D$5:$D$72,"&lt;&gt;"&amp;"HORS LIGUE",U$5:U$72,"&lt;"&amp;U122)+1),Paramètres!$B$3:$C$56,2,FALSE)*Paramètres!$K$11))</f>
        <v>0</v>
      </c>
      <c r="W122" s="46"/>
      <c r="X122" s="2">
        <f>IF(W$2="Bike &amp; Run",IF(ISNA(VLOOKUP(W122,Paramètres!$B$3:$C$56,2,FALSE)),0,VLOOKUP(W122,Paramètres!$B$3:$C$56,2,FALSE)*Paramètres!$K$12),IF(OR(W122="",OR($D122="",$D122="NL",$D122="HORS LIGUE")),0,VLOOKUP(IF(OR(W122="",OR($D122="",$D122="NL",$D122="HORS LIGUE")),"",COUNTIFS($D$5:$D$72,"&lt;&gt;"&amp;"",$D$5:$D$72,"&lt;&gt;"&amp;"NL",$D$5:$D$72,"&lt;&gt;"&amp;"HORS LIGUE",W$5:W$72,"&lt;"&amp;W122)+1),Paramètres!$B$3:$C$56,2,FALSE)*Paramètres!$K$12))</f>
        <v>0</v>
      </c>
      <c r="Y122" s="46"/>
      <c r="Z122" s="2">
        <f>IF(Y$2="Bike &amp; Run",IF(ISNA(VLOOKUP(Y122,Paramètres!$B$3:$C$56,2,FALSE)),0,VLOOKUP(Y122,Paramètres!$B$3:$C$56,2,FALSE)*Paramètres!$K$13),IF(OR(Y122="",OR($D122="",$D122="NL",$D122="HORS LIGUE")),0,VLOOKUP(IF(OR(Y122="",OR($D122="",$D122="NL",$D122="HORS LIGUE")),"",COUNTIFS($D$5:$D$72,"&lt;&gt;"&amp;"",$D$5:$D$72,"&lt;&gt;"&amp;"NL",$D$5:$D$72,"&lt;&gt;"&amp;"HORS LIGUE",Y$5:Y$72,"&lt;"&amp;Y122)+1),Paramètres!$B$3:$C$56,2,FALSE)*Paramètres!$K$13))</f>
        <v>0</v>
      </c>
      <c r="AA122" s="46"/>
      <c r="AB122" s="2">
        <f>IF(AA$2="Bike &amp; Run",IF(ISNA(VLOOKUP(AA122,Paramètres!$B$3:$C$56,2,FALSE)),0,VLOOKUP(AA122,Paramètres!$B$3:$C$56,2,FALSE)*Paramètres!$K$14),IF(OR(AA122="",OR($D122="",$D122="NL",$D122="HORS LIGUE")),0,VLOOKUP(IF(OR(AA122="",OR($D122="",$D122="NL",$D122="HORS LIGUE")),"",COUNTIFS($D$5:$D$72,"&lt;&gt;"&amp;"",$D$5:$D$72,"&lt;&gt;"&amp;"NL",$D$5:$D$72,"&lt;&gt;"&amp;"HORS LIGUE",AA$5:AA$72,"&lt;"&amp;AA122)+1),Paramètres!$B$3:$C$56,2,FALSE)*Paramètres!$K$14))</f>
        <v>0</v>
      </c>
      <c r="AC122" s="46"/>
      <c r="AD122" s="2">
        <f>IF(AC$2="Bike &amp; Run",IF(ISNA(VLOOKUP(AC122,Paramètres!$B$3:$C$56,2,FALSE)),0,VLOOKUP(AC122,Paramètres!$B$3:$C$56,2,FALSE)*Paramètres!$K$15),IF(OR(AC122="",OR($D122="",$D122="NL",$D122="HORS LIGUE")),0,VLOOKUP(IF(OR(AC122="",OR($D122="",$D122="NL",$D122="HORS LIGUE")),"",COUNTIFS($D$5:$D$72,"&lt;&gt;"&amp;"",$D$5:$D$72,"&lt;&gt;"&amp;"NL",$D$5:$D$72,"&lt;&gt;"&amp;"HORS LIGUE",AC$5:AC$72,"&lt;"&amp;AC122)+1),Paramètres!$B$3:$C$56,2,FALSE)*Paramètres!$K$15))</f>
        <v>0</v>
      </c>
      <c r="AE122" s="46"/>
      <c r="AF122" s="2">
        <f>IF(AE$2="Bike &amp; Run",IF(ISNA(VLOOKUP(AE122,Paramètres!$B$3:$C$56,2,FALSE)),0,VLOOKUP(AE122,Paramètres!$B$3:$C$56,2,FALSE)*Paramètres!$K$16),IF(OR(AE122="",OR($D122="",$D122="NL",$D122="HORS LIGUE")),0,VLOOKUP(IF(OR(AE122="",OR($D122="",$D122="NL",$D122="HORS LIGUE")),"",COUNTIFS($D$5:$D$72,"&lt;&gt;"&amp;"",$D$5:$D$72,"&lt;&gt;"&amp;"NL",$D$5:$D$72,"&lt;&gt;"&amp;"HORS LIGUE",AE$5:AE$72,"&lt;"&amp;AE122)+1),Paramètres!$B$3:$C$56,2,FALSE)*Paramètres!$K$16))</f>
        <v>0</v>
      </c>
      <c r="AG122" s="46"/>
      <c r="AH122" s="2">
        <f>IF(AG$2="Bike &amp; Run",IF(ISNA(VLOOKUP(AG122,Paramètres!$B$3:$C$56,2,FALSE)),0,VLOOKUP(AG122,Paramètres!$B$3:$C$56,2,FALSE)*Paramètres!$K$17),IF(OR(AG122="",OR($D122="",$D122="NL",$D122="HORS LIGUE")),0,VLOOKUP(IF(OR(AG122="",OR($D122="",$D122="NL",$D122="HORS LIGUE")),"",COUNTIFS($D$5:$D$72,"&lt;&gt;"&amp;"",$D$5:$D$72,"&lt;&gt;"&amp;"NL",$D$5:$D$72,"&lt;&gt;"&amp;"HORS LIGUE",AG$5:AG$72,"&lt;"&amp;AG122)+1),Paramètres!$B$3:$C$56,2,FALSE)*Paramètres!$K$17))</f>
        <v>0</v>
      </c>
      <c r="AI122" s="40">
        <f t="shared" si="115"/>
        <v>0</v>
      </c>
      <c r="AJ122" s="3" t="str">
        <f t="shared" si="116"/>
        <v/>
      </c>
      <c r="AK122" s="5">
        <f t="shared" si="117"/>
        <v>0</v>
      </c>
      <c r="AL122" s="41" t="e">
        <f t="shared" si="118"/>
        <v>#REF!</v>
      </c>
      <c r="AM122" s="33" t="e">
        <f t="shared" si="119"/>
        <v>#REF!</v>
      </c>
    </row>
    <row r="123" spans="1:39" ht="16.5">
      <c r="A123" s="14"/>
      <c r="B123" s="61" t="str">
        <f>IF(ISNA(VLOOKUP(A123,'Licenciés Jeunes 2023'!A:C,3,0)),"",VLOOKUP(A123,'Licenciés Jeunes 2023'!A:C,3,0))</f>
        <v/>
      </c>
      <c r="C123" s="32" t="str">
        <f>IF(ISNA(VLOOKUP(A123,'Licenciés Jeunes 2023'!A:C,2,0)),"",VLOOKUP(A123,'Licenciés Jeunes 2023'!A:C,2,0))</f>
        <v/>
      </c>
      <c r="D123" s="32" t="str">
        <f>IF(ISNA(VLOOKUP(A123,'Licenciés Jeunes 2023'!A:F,6,0)),"",VLOOKUP(A123,'Licenciés Jeunes 2023'!A:F,6,0))</f>
        <v/>
      </c>
      <c r="E123" s="6"/>
      <c r="F123" s="2">
        <f>IF(E$2="Bike &amp; Run",IF(ISNA(VLOOKUP(E123,Paramètres!$B$3:$C$56,2,FALSE)),0,VLOOKUP(E123,Paramètres!$B$3:$C$56,2,FALSE)*Paramètres!$K$3),IF(OR(E123="",OR($D123="",$D123="NL",$D123="HORS LIGUE")),0,VLOOKUP(IF(OR(E123="",OR($D123="",$D123="NL",$D123="HORS LIGUE")),"",COUNTIFS($D$5:$D$72,"&lt;&gt;"&amp;"",$D$5:$D$72,"&lt;&gt;"&amp;"NL",$D$5:$D$72,"&lt;&gt;"&amp;"HORS LIGUE",E$5:E$72,"&lt;"&amp;E123)+1),Paramètres!$B$3:$C$56,2,FALSE)*Paramètres!$K$3))</f>
        <v>0</v>
      </c>
      <c r="G123" s="4"/>
      <c r="H123" s="2">
        <f>IF(G$2="Bike &amp; Run",IF(ISNA(VLOOKUP(G123,Paramètres!$B$3:$C$56,2,FALSE)),0,VLOOKUP(G123,Paramètres!$B$3:$C$56,2,FALSE)*Paramètres!$K$4),IF(OR(G123="",OR($D123="",$D123="NL",$D123="HORS LIGUE")),0,VLOOKUP(IF(OR(G123="",OR($D123="",$D123="NL",$D123="HORS LIGUE")),"",COUNTIFS($D$5:$D$72,"&lt;&gt;"&amp;"",$D$5:$D$72,"&lt;&gt;"&amp;"NL",$D$5:$D$72,"&lt;&gt;"&amp;"HORS LIGUE",G$5:G$72,"&lt;"&amp;G123)+1),Paramètres!$B$3:$C$56,2,FALSE)*Paramètres!$K$4))</f>
        <v>0</v>
      </c>
      <c r="I123" s="36"/>
      <c r="J123" s="2">
        <f>IF(I$2="Bike &amp; Run",IF(ISNA(VLOOKUP(I123,Paramètres!$B$3:$C$56,2,FALSE)),0,VLOOKUP(I123,Paramètres!$B$3:$C$56,2,FALSE)*Paramètres!$K$5),IF(OR(I123="",OR($D123="",$D123="NL",$D123="HORS LIGUE")),0,VLOOKUP(IF(OR(I123="",OR($D123="",$D123="NL",$D123="HORS LIGUE")),"",COUNTIFS($D$5:$D$72,"&lt;&gt;"&amp;"",$D$5:$D$72,"&lt;&gt;"&amp;"NL",$D$5:$D$72,"&lt;&gt;"&amp;"HORS LIGUE",I$5:I$72,"&lt;"&amp;I123)+1),Paramètres!$B$3:$C$56,2,FALSE)*Paramètres!$K$5))</f>
        <v>0</v>
      </c>
      <c r="K123" s="4"/>
      <c r="L123" s="2">
        <f>IF(K$2="Bike &amp; Run",IF(ISNA(VLOOKUP(K123,Paramètres!$B$3:$C$56,2,FALSE)),0,VLOOKUP(K123,Paramètres!$B$3:$C$56,2,FALSE)*Paramètres!$K$6),IF(OR(K123="",OR($D123="",$D123="NL",$D123="HORS LIGUE")),0,VLOOKUP(IF(OR(K123="",OR($D123="",$D123="NL",$D123="HORS LIGUE")),"",COUNTIFS($D$5:$D$72,"&lt;&gt;"&amp;"",$D$5:$D$72,"&lt;&gt;"&amp;"NL",$D$5:$D$72,"&lt;&gt;"&amp;"HORS LIGUE",K$5:K$72,"&lt;"&amp;K123)+1),Paramètres!$B$3:$C$56,2,FALSE)*Paramètres!$K$6))</f>
        <v>0</v>
      </c>
      <c r="M123" s="4"/>
      <c r="N123" s="2">
        <f>IF(M$2="Bike &amp; Run",IF(ISNA(VLOOKUP(M123,Paramètres!$B$3:$C$56,2,FALSE)),0,VLOOKUP(M123,Paramètres!$B$3:$C$56,2,FALSE)*Paramètres!$K$7),IF(OR(M123="",OR($D123="",$D123="NL",$D123="HORS LIGUE")),0,VLOOKUP(IF(OR(M123="",OR($D123="",$D123="NL",$D123="HORS LIGUE")),"",COUNTIFS($D$5:$D$72,"&lt;&gt;"&amp;"",$D$5:$D$72,"&lt;&gt;"&amp;"NL",$D$5:$D$72,"&lt;&gt;"&amp;"HORS LIGUE",M$5:M$72,"&lt;"&amp;M123)+1),Paramètres!$B$3:$C$56,2,FALSE)*Paramètres!$K$7))</f>
        <v>0</v>
      </c>
      <c r="O123" s="46"/>
      <c r="P123" s="2">
        <f>IF(O$2="Bike &amp; Run",IF(ISNA(VLOOKUP(O123,Paramètres!$B$3:$C$56,2,FALSE)),0,VLOOKUP(O123,Paramètres!$B$3:$C$56,2,FALSE)*Paramètres!$K$8),IF(OR(O123="",OR($D123="",$D123="NL",$D123="HORS LIGUE")),0,VLOOKUP(IF(OR(O123="",OR($D123="",$D123="NL",$D123="HORS LIGUE")),"",COUNTIFS($D$5:$D$72,"&lt;&gt;"&amp;"",$D$5:$D$72,"&lt;&gt;"&amp;"NL",$D$5:$D$72,"&lt;&gt;"&amp;"HORS LIGUE",O$5:O$72,"&lt;"&amp;O123)+1),Paramètres!$B$3:$C$56,2,FALSE)*Paramètres!$K$8))</f>
        <v>0</v>
      </c>
      <c r="Q123" s="46"/>
      <c r="R123" s="2">
        <f>IF(Q$2="Bike &amp; Run",IF(ISNA(VLOOKUP(Q123,Paramètres!$B$3:$C$56,2,FALSE)),0,VLOOKUP(Q123,Paramètres!$B$3:$C$56,2,FALSE)*Paramètres!$K$9),IF(OR(Q123="",OR($D123="",$D123="NL",$D123="HORS LIGUE")),0,VLOOKUP(IF(OR(Q123="",OR($D123="",$D123="NL",$D123="HORS LIGUE")),"",COUNTIFS($D$5:$D$72,"&lt;&gt;"&amp;"",$D$5:$D$72,"&lt;&gt;"&amp;"NL",$D$5:$D$72,"&lt;&gt;"&amp;"HORS LIGUE",Q$5:Q$72,"&lt;"&amp;Q123)+1),Paramètres!$B$3:$C$56,2,FALSE)*Paramètres!$K$9))</f>
        <v>0</v>
      </c>
      <c r="S123" s="46"/>
      <c r="T123" s="2">
        <f>IF(S$2="Bike &amp; Run",IF(ISNA(VLOOKUP(S123,Paramètres!$B$3:$C$56,2,FALSE)),0,VLOOKUP(S123,Paramètres!$B$3:$C$56,2,FALSE)*Paramètres!$K$10),IF(OR(S123="",OR($D123="",$D123="NL",$D123="HORS LIGUE")),0,VLOOKUP(IF(OR(S123="",OR($D123="",$D123="NL",$D123="HORS LIGUE")),"",COUNTIFS($D$5:$D$72,"&lt;&gt;"&amp;"",$D$5:$D$72,"&lt;&gt;"&amp;"NL",$D$5:$D$72,"&lt;&gt;"&amp;"HORS LIGUE",S$5:S$72,"&lt;"&amp;S123)+1),Paramètres!$B$3:$C$56,2,FALSE)*Paramètres!$K$10))</f>
        <v>0</v>
      </c>
      <c r="U123" s="46"/>
      <c r="V123" s="2">
        <f>IF(U$2="Bike &amp; Run",IF(ISNA(VLOOKUP(U123,Paramètres!$B$3:$C$56,2,FALSE)),0,VLOOKUP(U123,Paramètres!$B$3:$C$56,2,FALSE)*Paramètres!$K$11),IF(OR(U123="",OR($D123="",$D123="NL",$D123="HORS LIGUE")),0,VLOOKUP(IF(OR(U123="",OR($D123="",$D123="NL",$D123="HORS LIGUE")),"",COUNTIFS($D$5:$D$72,"&lt;&gt;"&amp;"",$D$5:$D$72,"&lt;&gt;"&amp;"NL",$D$5:$D$72,"&lt;&gt;"&amp;"HORS LIGUE",U$5:U$72,"&lt;"&amp;U123)+1),Paramètres!$B$3:$C$56,2,FALSE)*Paramètres!$K$11))</f>
        <v>0</v>
      </c>
      <c r="W123" s="46"/>
      <c r="X123" s="2">
        <f>IF(W$2="Bike &amp; Run",IF(ISNA(VLOOKUP(W123,Paramètres!$B$3:$C$56,2,FALSE)),0,VLOOKUP(W123,Paramètres!$B$3:$C$56,2,FALSE)*Paramètres!$K$12),IF(OR(W123="",OR($D123="",$D123="NL",$D123="HORS LIGUE")),0,VLOOKUP(IF(OR(W123="",OR($D123="",$D123="NL",$D123="HORS LIGUE")),"",COUNTIFS($D$5:$D$72,"&lt;&gt;"&amp;"",$D$5:$D$72,"&lt;&gt;"&amp;"NL",$D$5:$D$72,"&lt;&gt;"&amp;"HORS LIGUE",W$5:W$72,"&lt;"&amp;W123)+1),Paramètres!$B$3:$C$56,2,FALSE)*Paramètres!$K$12))</f>
        <v>0</v>
      </c>
      <c r="Y123" s="46"/>
      <c r="Z123" s="2">
        <f>IF(Y$2="Bike &amp; Run",IF(ISNA(VLOOKUP(Y123,Paramètres!$B$3:$C$56,2,FALSE)),0,VLOOKUP(Y123,Paramètres!$B$3:$C$56,2,FALSE)*Paramètres!$K$13),IF(OR(Y123="",OR($D123="",$D123="NL",$D123="HORS LIGUE")),0,VLOOKUP(IF(OR(Y123="",OR($D123="",$D123="NL",$D123="HORS LIGUE")),"",COUNTIFS($D$5:$D$72,"&lt;&gt;"&amp;"",$D$5:$D$72,"&lt;&gt;"&amp;"NL",$D$5:$D$72,"&lt;&gt;"&amp;"HORS LIGUE",Y$5:Y$72,"&lt;"&amp;Y123)+1),Paramètres!$B$3:$C$56,2,FALSE)*Paramètres!$K$13))</f>
        <v>0</v>
      </c>
      <c r="AA123" s="46"/>
      <c r="AB123" s="2">
        <f>IF(AA$2="Bike &amp; Run",IF(ISNA(VLOOKUP(AA123,Paramètres!$B$3:$C$56,2,FALSE)),0,VLOOKUP(AA123,Paramètres!$B$3:$C$56,2,FALSE)*Paramètres!$K$14),IF(OR(AA123="",OR($D123="",$D123="NL",$D123="HORS LIGUE")),0,VLOOKUP(IF(OR(AA123="",OR($D123="",$D123="NL",$D123="HORS LIGUE")),"",COUNTIFS($D$5:$D$72,"&lt;&gt;"&amp;"",$D$5:$D$72,"&lt;&gt;"&amp;"NL",$D$5:$D$72,"&lt;&gt;"&amp;"HORS LIGUE",AA$5:AA$72,"&lt;"&amp;AA123)+1),Paramètres!$B$3:$C$56,2,FALSE)*Paramètres!$K$14))</f>
        <v>0</v>
      </c>
      <c r="AC123" s="46"/>
      <c r="AD123" s="2">
        <f>IF(AC$2="Bike &amp; Run",IF(ISNA(VLOOKUP(AC123,Paramètres!$B$3:$C$56,2,FALSE)),0,VLOOKUP(AC123,Paramètres!$B$3:$C$56,2,FALSE)*Paramètres!$K$15),IF(OR(AC123="",OR($D123="",$D123="NL",$D123="HORS LIGUE")),0,VLOOKUP(IF(OR(AC123="",OR($D123="",$D123="NL",$D123="HORS LIGUE")),"",COUNTIFS($D$5:$D$72,"&lt;&gt;"&amp;"",$D$5:$D$72,"&lt;&gt;"&amp;"NL",$D$5:$D$72,"&lt;&gt;"&amp;"HORS LIGUE",AC$5:AC$72,"&lt;"&amp;AC123)+1),Paramètres!$B$3:$C$56,2,FALSE)*Paramètres!$K$15))</f>
        <v>0</v>
      </c>
      <c r="AE123" s="46"/>
      <c r="AF123" s="2">
        <f>IF(AE$2="Bike &amp; Run",IF(ISNA(VLOOKUP(AE123,Paramètres!$B$3:$C$56,2,FALSE)),0,VLOOKUP(AE123,Paramètres!$B$3:$C$56,2,FALSE)*Paramètres!$K$16),IF(OR(AE123="",OR($D123="",$D123="NL",$D123="HORS LIGUE")),0,VLOOKUP(IF(OR(AE123="",OR($D123="",$D123="NL",$D123="HORS LIGUE")),"",COUNTIFS($D$5:$D$72,"&lt;&gt;"&amp;"",$D$5:$D$72,"&lt;&gt;"&amp;"NL",$D$5:$D$72,"&lt;&gt;"&amp;"HORS LIGUE",AE$5:AE$72,"&lt;"&amp;AE123)+1),Paramètres!$B$3:$C$56,2,FALSE)*Paramètres!$K$16))</f>
        <v>0</v>
      </c>
      <c r="AG123" s="46"/>
      <c r="AH123" s="2">
        <f>IF(AG$2="Bike &amp; Run",IF(ISNA(VLOOKUP(AG123,Paramètres!$B$3:$C$56,2,FALSE)),0,VLOOKUP(AG123,Paramètres!$B$3:$C$56,2,FALSE)*Paramètres!$K$17),IF(OR(AG123="",OR($D123="",$D123="NL",$D123="HORS LIGUE")),0,VLOOKUP(IF(OR(AG123="",OR($D123="",$D123="NL",$D123="HORS LIGUE")),"",COUNTIFS($D$5:$D$72,"&lt;&gt;"&amp;"",$D$5:$D$72,"&lt;&gt;"&amp;"NL",$D$5:$D$72,"&lt;&gt;"&amp;"HORS LIGUE",AG$5:AG$72,"&lt;"&amp;AG123)+1),Paramètres!$B$3:$C$56,2,FALSE)*Paramètres!$K$17))</f>
        <v>0</v>
      </c>
      <c r="AI123" s="40">
        <f t="shared" si="115"/>
        <v>0</v>
      </c>
      <c r="AJ123" s="3" t="str">
        <f t="shared" si="116"/>
        <v/>
      </c>
      <c r="AK123" s="5">
        <f t="shared" si="117"/>
        <v>0</v>
      </c>
      <c r="AL123" s="41" t="e">
        <f t="shared" si="118"/>
        <v>#REF!</v>
      </c>
      <c r="AM123" s="33" t="e">
        <f t="shared" si="119"/>
        <v>#REF!</v>
      </c>
    </row>
    <row r="124" spans="1:39" ht="16.5">
      <c r="A124" s="14"/>
      <c r="B124" s="61" t="str">
        <f>IF(ISNA(VLOOKUP(A124,'Licenciés Jeunes 2023'!A:C,3,0)),"",VLOOKUP(A124,'Licenciés Jeunes 2023'!A:C,3,0))</f>
        <v/>
      </c>
      <c r="C124" s="32" t="str">
        <f>IF(ISNA(VLOOKUP(A124,'Licenciés Jeunes 2023'!A:C,2,0)),"",VLOOKUP(A124,'Licenciés Jeunes 2023'!A:C,2,0))</f>
        <v/>
      </c>
      <c r="D124" s="32" t="str">
        <f>IF(ISNA(VLOOKUP(A124,'Licenciés Jeunes 2023'!A:F,6,0)),"",VLOOKUP(A124,'Licenciés Jeunes 2023'!A:F,6,0))</f>
        <v/>
      </c>
      <c r="E124" s="6"/>
      <c r="F124" s="2">
        <f>IF(E$2="Bike &amp; Run",IF(ISNA(VLOOKUP(E124,Paramètres!$B$3:$C$56,2,FALSE)),0,VLOOKUP(E124,Paramètres!$B$3:$C$56,2,FALSE)*Paramètres!$K$3),IF(OR(E124="",OR($D124="",$D124="NL",$D124="HORS LIGUE")),0,VLOOKUP(IF(OR(E124="",OR($D124="",$D124="NL",$D124="HORS LIGUE")),"",COUNTIFS($D$5:$D$72,"&lt;&gt;"&amp;"",$D$5:$D$72,"&lt;&gt;"&amp;"NL",$D$5:$D$72,"&lt;&gt;"&amp;"HORS LIGUE",E$5:E$72,"&lt;"&amp;E124)+1),Paramètres!$B$3:$C$56,2,FALSE)*Paramètres!$K$3))</f>
        <v>0</v>
      </c>
      <c r="G124" s="4"/>
      <c r="H124" s="2">
        <f>IF(G$2="Bike &amp; Run",IF(ISNA(VLOOKUP(G124,Paramètres!$B$3:$C$56,2,FALSE)),0,VLOOKUP(G124,Paramètres!$B$3:$C$56,2,FALSE)*Paramètres!$K$4),IF(OR(G124="",OR($D124="",$D124="NL",$D124="HORS LIGUE")),0,VLOOKUP(IF(OR(G124="",OR($D124="",$D124="NL",$D124="HORS LIGUE")),"",COUNTIFS($D$5:$D$72,"&lt;&gt;"&amp;"",$D$5:$D$72,"&lt;&gt;"&amp;"NL",$D$5:$D$72,"&lt;&gt;"&amp;"HORS LIGUE",G$5:G$72,"&lt;"&amp;G124)+1),Paramètres!$B$3:$C$56,2,FALSE)*Paramètres!$K$4))</f>
        <v>0</v>
      </c>
      <c r="I124" s="36"/>
      <c r="J124" s="2">
        <f>IF(I$2="Bike &amp; Run",IF(ISNA(VLOOKUP(I124,Paramètres!$B$3:$C$56,2,FALSE)),0,VLOOKUP(I124,Paramètres!$B$3:$C$56,2,FALSE)*Paramètres!$K$5),IF(OR(I124="",OR($D124="",$D124="NL",$D124="HORS LIGUE")),0,VLOOKUP(IF(OR(I124="",OR($D124="",$D124="NL",$D124="HORS LIGUE")),"",COUNTIFS($D$5:$D$72,"&lt;&gt;"&amp;"",$D$5:$D$72,"&lt;&gt;"&amp;"NL",$D$5:$D$72,"&lt;&gt;"&amp;"HORS LIGUE",I$5:I$72,"&lt;"&amp;I124)+1),Paramètres!$B$3:$C$56,2,FALSE)*Paramètres!$K$5))</f>
        <v>0</v>
      </c>
      <c r="K124" s="4"/>
      <c r="L124" s="2">
        <f>IF(K$2="Bike &amp; Run",IF(ISNA(VLOOKUP(K124,Paramètres!$B$3:$C$56,2,FALSE)),0,VLOOKUP(K124,Paramètres!$B$3:$C$56,2,FALSE)*Paramètres!$K$6),IF(OR(K124="",OR($D124="",$D124="NL",$D124="HORS LIGUE")),0,VLOOKUP(IF(OR(K124="",OR($D124="",$D124="NL",$D124="HORS LIGUE")),"",COUNTIFS($D$5:$D$72,"&lt;&gt;"&amp;"",$D$5:$D$72,"&lt;&gt;"&amp;"NL",$D$5:$D$72,"&lt;&gt;"&amp;"HORS LIGUE",K$5:K$72,"&lt;"&amp;K124)+1),Paramètres!$B$3:$C$56,2,FALSE)*Paramètres!$K$6))</f>
        <v>0</v>
      </c>
      <c r="M124" s="4"/>
      <c r="N124" s="2">
        <f>IF(M$2="Bike &amp; Run",IF(ISNA(VLOOKUP(M124,Paramètres!$B$3:$C$56,2,FALSE)),0,VLOOKUP(M124,Paramètres!$B$3:$C$56,2,FALSE)*Paramètres!$K$7),IF(OR(M124="",OR($D124="",$D124="NL",$D124="HORS LIGUE")),0,VLOOKUP(IF(OR(M124="",OR($D124="",$D124="NL",$D124="HORS LIGUE")),"",COUNTIFS($D$5:$D$72,"&lt;&gt;"&amp;"",$D$5:$D$72,"&lt;&gt;"&amp;"NL",$D$5:$D$72,"&lt;&gt;"&amp;"HORS LIGUE",M$5:M$72,"&lt;"&amp;M124)+1),Paramètres!$B$3:$C$56,2,FALSE)*Paramètres!$K$7))</f>
        <v>0</v>
      </c>
      <c r="O124" s="46"/>
      <c r="P124" s="2">
        <f>IF(O$2="Bike &amp; Run",IF(ISNA(VLOOKUP(O124,Paramètres!$B$3:$C$56,2,FALSE)),0,VLOOKUP(O124,Paramètres!$B$3:$C$56,2,FALSE)*Paramètres!$K$8),IF(OR(O124="",OR($D124="",$D124="NL",$D124="HORS LIGUE")),0,VLOOKUP(IF(OR(O124="",OR($D124="",$D124="NL",$D124="HORS LIGUE")),"",COUNTIFS($D$5:$D$72,"&lt;&gt;"&amp;"",$D$5:$D$72,"&lt;&gt;"&amp;"NL",$D$5:$D$72,"&lt;&gt;"&amp;"HORS LIGUE",O$5:O$72,"&lt;"&amp;O124)+1),Paramètres!$B$3:$C$56,2,FALSE)*Paramètres!$K$8))</f>
        <v>0</v>
      </c>
      <c r="Q124" s="46"/>
      <c r="R124" s="2">
        <f>IF(Q$2="Bike &amp; Run",IF(ISNA(VLOOKUP(Q124,Paramètres!$B$3:$C$56,2,FALSE)),0,VLOOKUP(Q124,Paramètres!$B$3:$C$56,2,FALSE)*Paramètres!$K$9),IF(OR(Q124="",OR($D124="",$D124="NL",$D124="HORS LIGUE")),0,VLOOKUP(IF(OR(Q124="",OR($D124="",$D124="NL",$D124="HORS LIGUE")),"",COUNTIFS($D$5:$D$72,"&lt;&gt;"&amp;"",$D$5:$D$72,"&lt;&gt;"&amp;"NL",$D$5:$D$72,"&lt;&gt;"&amp;"HORS LIGUE",Q$5:Q$72,"&lt;"&amp;Q124)+1),Paramètres!$B$3:$C$56,2,FALSE)*Paramètres!$K$9))</f>
        <v>0</v>
      </c>
      <c r="S124" s="46"/>
      <c r="T124" s="2">
        <f>IF(S$2="Bike &amp; Run",IF(ISNA(VLOOKUP(S124,Paramètres!$B$3:$C$56,2,FALSE)),0,VLOOKUP(S124,Paramètres!$B$3:$C$56,2,FALSE)*Paramètres!$K$10),IF(OR(S124="",OR($D124="",$D124="NL",$D124="HORS LIGUE")),0,VLOOKUP(IF(OR(S124="",OR($D124="",$D124="NL",$D124="HORS LIGUE")),"",COUNTIFS($D$5:$D$72,"&lt;&gt;"&amp;"",$D$5:$D$72,"&lt;&gt;"&amp;"NL",$D$5:$D$72,"&lt;&gt;"&amp;"HORS LIGUE",S$5:S$72,"&lt;"&amp;S124)+1),Paramètres!$B$3:$C$56,2,FALSE)*Paramètres!$K$10))</f>
        <v>0</v>
      </c>
      <c r="U124" s="46"/>
      <c r="V124" s="2">
        <f>IF(U$2="Bike &amp; Run",IF(ISNA(VLOOKUP(U124,Paramètres!$B$3:$C$56,2,FALSE)),0,VLOOKUP(U124,Paramètres!$B$3:$C$56,2,FALSE)*Paramètres!$K$11),IF(OR(U124="",OR($D124="",$D124="NL",$D124="HORS LIGUE")),0,VLOOKUP(IF(OR(U124="",OR($D124="",$D124="NL",$D124="HORS LIGUE")),"",COUNTIFS($D$5:$D$72,"&lt;&gt;"&amp;"",$D$5:$D$72,"&lt;&gt;"&amp;"NL",$D$5:$D$72,"&lt;&gt;"&amp;"HORS LIGUE",U$5:U$72,"&lt;"&amp;U124)+1),Paramètres!$B$3:$C$56,2,FALSE)*Paramètres!$K$11))</f>
        <v>0</v>
      </c>
      <c r="W124" s="46"/>
      <c r="X124" s="2">
        <f>IF(W$2="Bike &amp; Run",IF(ISNA(VLOOKUP(W124,Paramètres!$B$3:$C$56,2,FALSE)),0,VLOOKUP(W124,Paramètres!$B$3:$C$56,2,FALSE)*Paramètres!$K$12),IF(OR(W124="",OR($D124="",$D124="NL",$D124="HORS LIGUE")),0,VLOOKUP(IF(OR(W124="",OR($D124="",$D124="NL",$D124="HORS LIGUE")),"",COUNTIFS($D$5:$D$72,"&lt;&gt;"&amp;"",$D$5:$D$72,"&lt;&gt;"&amp;"NL",$D$5:$D$72,"&lt;&gt;"&amp;"HORS LIGUE",W$5:W$72,"&lt;"&amp;W124)+1),Paramètres!$B$3:$C$56,2,FALSE)*Paramètres!$K$12))</f>
        <v>0</v>
      </c>
      <c r="Y124" s="46"/>
      <c r="Z124" s="2">
        <f>IF(Y$2="Bike &amp; Run",IF(ISNA(VLOOKUP(Y124,Paramètres!$B$3:$C$56,2,FALSE)),0,VLOOKUP(Y124,Paramètres!$B$3:$C$56,2,FALSE)*Paramètres!$K$13),IF(OR(Y124="",OR($D124="",$D124="NL",$D124="HORS LIGUE")),0,VLOOKUP(IF(OR(Y124="",OR($D124="",$D124="NL",$D124="HORS LIGUE")),"",COUNTIFS($D$5:$D$72,"&lt;&gt;"&amp;"",$D$5:$D$72,"&lt;&gt;"&amp;"NL",$D$5:$D$72,"&lt;&gt;"&amp;"HORS LIGUE",Y$5:Y$72,"&lt;"&amp;Y124)+1),Paramètres!$B$3:$C$56,2,FALSE)*Paramètres!$K$13))</f>
        <v>0</v>
      </c>
      <c r="AA124" s="46"/>
      <c r="AB124" s="2">
        <f>IF(AA$2="Bike &amp; Run",IF(ISNA(VLOOKUP(AA124,Paramètres!$B$3:$C$56,2,FALSE)),0,VLOOKUP(AA124,Paramètres!$B$3:$C$56,2,FALSE)*Paramètres!$K$14),IF(OR(AA124="",OR($D124="",$D124="NL",$D124="HORS LIGUE")),0,VLOOKUP(IF(OR(AA124="",OR($D124="",$D124="NL",$D124="HORS LIGUE")),"",COUNTIFS($D$5:$D$72,"&lt;&gt;"&amp;"",$D$5:$D$72,"&lt;&gt;"&amp;"NL",$D$5:$D$72,"&lt;&gt;"&amp;"HORS LIGUE",AA$5:AA$72,"&lt;"&amp;AA124)+1),Paramètres!$B$3:$C$56,2,FALSE)*Paramètres!$K$14))</f>
        <v>0</v>
      </c>
      <c r="AC124" s="46"/>
      <c r="AD124" s="2">
        <f>IF(AC$2="Bike &amp; Run",IF(ISNA(VLOOKUP(AC124,Paramètres!$B$3:$C$56,2,FALSE)),0,VLOOKUP(AC124,Paramètres!$B$3:$C$56,2,FALSE)*Paramètres!$K$15),IF(OR(AC124="",OR($D124="",$D124="NL",$D124="HORS LIGUE")),0,VLOOKUP(IF(OR(AC124="",OR($D124="",$D124="NL",$D124="HORS LIGUE")),"",COUNTIFS($D$5:$D$72,"&lt;&gt;"&amp;"",$D$5:$D$72,"&lt;&gt;"&amp;"NL",$D$5:$D$72,"&lt;&gt;"&amp;"HORS LIGUE",AC$5:AC$72,"&lt;"&amp;AC124)+1),Paramètres!$B$3:$C$56,2,FALSE)*Paramètres!$K$15))</f>
        <v>0</v>
      </c>
      <c r="AE124" s="46"/>
      <c r="AF124" s="2">
        <f>IF(AE$2="Bike &amp; Run",IF(ISNA(VLOOKUP(AE124,Paramètres!$B$3:$C$56,2,FALSE)),0,VLOOKUP(AE124,Paramètres!$B$3:$C$56,2,FALSE)*Paramètres!$K$16),IF(OR(AE124="",OR($D124="",$D124="NL",$D124="HORS LIGUE")),0,VLOOKUP(IF(OR(AE124="",OR($D124="",$D124="NL",$D124="HORS LIGUE")),"",COUNTIFS($D$5:$D$72,"&lt;&gt;"&amp;"",$D$5:$D$72,"&lt;&gt;"&amp;"NL",$D$5:$D$72,"&lt;&gt;"&amp;"HORS LIGUE",AE$5:AE$72,"&lt;"&amp;AE124)+1),Paramètres!$B$3:$C$56,2,FALSE)*Paramètres!$K$16))</f>
        <v>0</v>
      </c>
      <c r="AG124" s="46"/>
      <c r="AH124" s="2">
        <f>IF(AG$2="Bike &amp; Run",IF(ISNA(VLOOKUP(AG124,Paramètres!$B$3:$C$56,2,FALSE)),0,VLOOKUP(AG124,Paramètres!$B$3:$C$56,2,FALSE)*Paramètres!$K$17),IF(OR(AG124="",OR($D124="",$D124="NL",$D124="HORS LIGUE")),0,VLOOKUP(IF(OR(AG124="",OR($D124="",$D124="NL",$D124="HORS LIGUE")),"",COUNTIFS($D$5:$D$72,"&lt;&gt;"&amp;"",$D$5:$D$72,"&lt;&gt;"&amp;"NL",$D$5:$D$72,"&lt;&gt;"&amp;"HORS LIGUE",AG$5:AG$72,"&lt;"&amp;AG124)+1),Paramètres!$B$3:$C$56,2,FALSE)*Paramètres!$K$17))</f>
        <v>0</v>
      </c>
      <c r="AI124" s="40">
        <f t="shared" si="115"/>
        <v>0</v>
      </c>
      <c r="AJ124" s="3" t="str">
        <f t="shared" si="116"/>
        <v/>
      </c>
      <c r="AK124" s="5">
        <f t="shared" si="117"/>
        <v>0</v>
      </c>
      <c r="AL124" s="41" t="e">
        <f t="shared" si="118"/>
        <v>#REF!</v>
      </c>
      <c r="AM124" s="33" t="e">
        <f t="shared" si="119"/>
        <v>#REF!</v>
      </c>
    </row>
    <row r="125" spans="1:39" ht="16.5">
      <c r="A125" s="14"/>
      <c r="B125" s="61" t="str">
        <f>IF(ISNA(VLOOKUP(A125,'Licenciés Jeunes 2023'!A:C,3,0)),"",VLOOKUP(A125,'Licenciés Jeunes 2023'!A:C,3,0))</f>
        <v/>
      </c>
      <c r="C125" s="32" t="str">
        <f>IF(ISNA(VLOOKUP(A125,'Licenciés Jeunes 2023'!A:C,2,0)),"",VLOOKUP(A125,'Licenciés Jeunes 2023'!A:C,2,0))</f>
        <v/>
      </c>
      <c r="D125" s="32" t="str">
        <f>IF(ISNA(VLOOKUP(A125,'Licenciés Jeunes 2023'!A:F,6,0)),"",VLOOKUP(A125,'Licenciés Jeunes 2023'!A:F,6,0))</f>
        <v/>
      </c>
      <c r="E125" s="6"/>
      <c r="F125" s="2">
        <f>IF(E$2="Bike &amp; Run",IF(ISNA(VLOOKUP(E125,Paramètres!$B$3:$C$56,2,FALSE)),0,VLOOKUP(E125,Paramètres!$B$3:$C$56,2,FALSE)*Paramètres!$K$3),IF(OR(E125="",OR($D125="",$D125="NL",$D125="HORS LIGUE")),0,VLOOKUP(IF(OR(E125="",OR($D125="",$D125="NL",$D125="HORS LIGUE")),"",COUNTIFS($D$5:$D$72,"&lt;&gt;"&amp;"",$D$5:$D$72,"&lt;&gt;"&amp;"NL",$D$5:$D$72,"&lt;&gt;"&amp;"HORS LIGUE",E$5:E$72,"&lt;"&amp;E125)+1),Paramètres!$B$3:$C$56,2,FALSE)*Paramètres!$K$3))</f>
        <v>0</v>
      </c>
      <c r="G125" s="4"/>
      <c r="H125" s="2">
        <f>IF(G$2="Bike &amp; Run",IF(ISNA(VLOOKUP(G125,Paramètres!$B$3:$C$56,2,FALSE)),0,VLOOKUP(G125,Paramètres!$B$3:$C$56,2,FALSE)*Paramètres!$K$4),IF(OR(G125="",OR($D125="",$D125="NL",$D125="HORS LIGUE")),0,VLOOKUP(IF(OR(G125="",OR($D125="",$D125="NL",$D125="HORS LIGUE")),"",COUNTIFS($D$5:$D$72,"&lt;&gt;"&amp;"",$D$5:$D$72,"&lt;&gt;"&amp;"NL",$D$5:$D$72,"&lt;&gt;"&amp;"HORS LIGUE",G$5:G$72,"&lt;"&amp;G125)+1),Paramètres!$B$3:$C$56,2,FALSE)*Paramètres!$K$4))</f>
        <v>0</v>
      </c>
      <c r="I125" s="36"/>
      <c r="J125" s="2">
        <f>IF(I$2="Bike &amp; Run",IF(ISNA(VLOOKUP(I125,Paramètres!$B$3:$C$56,2,FALSE)),0,VLOOKUP(I125,Paramètres!$B$3:$C$56,2,FALSE)*Paramètres!$K$5),IF(OR(I125="",OR($D125="",$D125="NL",$D125="HORS LIGUE")),0,VLOOKUP(IF(OR(I125="",OR($D125="",$D125="NL",$D125="HORS LIGUE")),"",COUNTIFS($D$5:$D$72,"&lt;&gt;"&amp;"",$D$5:$D$72,"&lt;&gt;"&amp;"NL",$D$5:$D$72,"&lt;&gt;"&amp;"HORS LIGUE",I$5:I$72,"&lt;"&amp;I125)+1),Paramètres!$B$3:$C$56,2,FALSE)*Paramètres!$K$5))</f>
        <v>0</v>
      </c>
      <c r="K125" s="4"/>
      <c r="L125" s="2">
        <f>IF(K$2="Bike &amp; Run",IF(ISNA(VLOOKUP(K125,Paramètres!$B$3:$C$56,2,FALSE)),0,VLOOKUP(K125,Paramètres!$B$3:$C$56,2,FALSE)*Paramètres!$K$6),IF(OR(K125="",OR($D125="",$D125="NL",$D125="HORS LIGUE")),0,VLOOKUP(IF(OR(K125="",OR($D125="",$D125="NL",$D125="HORS LIGUE")),"",COUNTIFS($D$5:$D$72,"&lt;&gt;"&amp;"",$D$5:$D$72,"&lt;&gt;"&amp;"NL",$D$5:$D$72,"&lt;&gt;"&amp;"HORS LIGUE",K$5:K$72,"&lt;"&amp;K125)+1),Paramètres!$B$3:$C$56,2,FALSE)*Paramètres!$K$6))</f>
        <v>0</v>
      </c>
      <c r="M125" s="4"/>
      <c r="N125" s="2">
        <f>IF(M$2="Bike &amp; Run",IF(ISNA(VLOOKUP(M125,Paramètres!$B$3:$C$56,2,FALSE)),0,VLOOKUP(M125,Paramètres!$B$3:$C$56,2,FALSE)*Paramètres!$K$7),IF(OR(M125="",OR($D125="",$D125="NL",$D125="HORS LIGUE")),0,VLOOKUP(IF(OR(M125="",OR($D125="",$D125="NL",$D125="HORS LIGUE")),"",COUNTIFS($D$5:$D$72,"&lt;&gt;"&amp;"",$D$5:$D$72,"&lt;&gt;"&amp;"NL",$D$5:$D$72,"&lt;&gt;"&amp;"HORS LIGUE",M$5:M$72,"&lt;"&amp;M125)+1),Paramètres!$B$3:$C$56,2,FALSE)*Paramètres!$K$7))</f>
        <v>0</v>
      </c>
      <c r="O125" s="46"/>
      <c r="P125" s="2">
        <f>IF(O$2="Bike &amp; Run",IF(ISNA(VLOOKUP(O125,Paramètres!$B$3:$C$56,2,FALSE)),0,VLOOKUP(O125,Paramètres!$B$3:$C$56,2,FALSE)*Paramètres!$K$8),IF(OR(O125="",OR($D125="",$D125="NL",$D125="HORS LIGUE")),0,VLOOKUP(IF(OR(O125="",OR($D125="",$D125="NL",$D125="HORS LIGUE")),"",COUNTIFS($D$5:$D$72,"&lt;&gt;"&amp;"",$D$5:$D$72,"&lt;&gt;"&amp;"NL",$D$5:$D$72,"&lt;&gt;"&amp;"HORS LIGUE",O$5:O$72,"&lt;"&amp;O125)+1),Paramètres!$B$3:$C$56,2,FALSE)*Paramètres!$K$8))</f>
        <v>0</v>
      </c>
      <c r="Q125" s="46"/>
      <c r="R125" s="2">
        <f>IF(Q$2="Bike &amp; Run",IF(ISNA(VLOOKUP(Q125,Paramètres!$B$3:$C$56,2,FALSE)),0,VLOOKUP(Q125,Paramètres!$B$3:$C$56,2,FALSE)*Paramètres!$K$9),IF(OR(Q125="",OR($D125="",$D125="NL",$D125="HORS LIGUE")),0,VLOOKUP(IF(OR(Q125="",OR($D125="",$D125="NL",$D125="HORS LIGUE")),"",COUNTIFS($D$5:$D$72,"&lt;&gt;"&amp;"",$D$5:$D$72,"&lt;&gt;"&amp;"NL",$D$5:$D$72,"&lt;&gt;"&amp;"HORS LIGUE",Q$5:Q$72,"&lt;"&amp;Q125)+1),Paramètres!$B$3:$C$56,2,FALSE)*Paramètres!$K$9))</f>
        <v>0</v>
      </c>
      <c r="S125" s="46"/>
      <c r="T125" s="2">
        <f>IF(S$2="Bike &amp; Run",IF(ISNA(VLOOKUP(S125,Paramètres!$B$3:$C$56,2,FALSE)),0,VLOOKUP(S125,Paramètres!$B$3:$C$56,2,FALSE)*Paramètres!$K$10),IF(OR(S125="",OR($D125="",$D125="NL",$D125="HORS LIGUE")),0,VLOOKUP(IF(OR(S125="",OR($D125="",$D125="NL",$D125="HORS LIGUE")),"",COUNTIFS($D$5:$D$72,"&lt;&gt;"&amp;"",$D$5:$D$72,"&lt;&gt;"&amp;"NL",$D$5:$D$72,"&lt;&gt;"&amp;"HORS LIGUE",S$5:S$72,"&lt;"&amp;S125)+1),Paramètres!$B$3:$C$56,2,FALSE)*Paramètres!$K$10))</f>
        <v>0</v>
      </c>
      <c r="U125" s="46"/>
      <c r="V125" s="2">
        <f>IF(U$2="Bike &amp; Run",IF(ISNA(VLOOKUP(U125,Paramètres!$B$3:$C$56,2,FALSE)),0,VLOOKUP(U125,Paramètres!$B$3:$C$56,2,FALSE)*Paramètres!$K$11),IF(OR(U125="",OR($D125="",$D125="NL",$D125="HORS LIGUE")),0,VLOOKUP(IF(OR(U125="",OR($D125="",$D125="NL",$D125="HORS LIGUE")),"",COUNTIFS($D$5:$D$72,"&lt;&gt;"&amp;"",$D$5:$D$72,"&lt;&gt;"&amp;"NL",$D$5:$D$72,"&lt;&gt;"&amp;"HORS LIGUE",U$5:U$72,"&lt;"&amp;U125)+1),Paramètres!$B$3:$C$56,2,FALSE)*Paramètres!$K$11))</f>
        <v>0</v>
      </c>
      <c r="W125" s="46"/>
      <c r="X125" s="2">
        <f>IF(W$2="Bike &amp; Run",IF(ISNA(VLOOKUP(W125,Paramètres!$B$3:$C$56,2,FALSE)),0,VLOOKUP(W125,Paramètres!$B$3:$C$56,2,FALSE)*Paramètres!$K$12),IF(OR(W125="",OR($D125="",$D125="NL",$D125="HORS LIGUE")),0,VLOOKUP(IF(OR(W125="",OR($D125="",$D125="NL",$D125="HORS LIGUE")),"",COUNTIFS($D$5:$D$72,"&lt;&gt;"&amp;"",$D$5:$D$72,"&lt;&gt;"&amp;"NL",$D$5:$D$72,"&lt;&gt;"&amp;"HORS LIGUE",W$5:W$72,"&lt;"&amp;W125)+1),Paramètres!$B$3:$C$56,2,FALSE)*Paramètres!$K$12))</f>
        <v>0</v>
      </c>
      <c r="Y125" s="46"/>
      <c r="Z125" s="2">
        <f>IF(Y$2="Bike &amp; Run",IF(ISNA(VLOOKUP(Y125,Paramètres!$B$3:$C$56,2,FALSE)),0,VLOOKUP(Y125,Paramètres!$B$3:$C$56,2,FALSE)*Paramètres!$K$13),IF(OR(Y125="",OR($D125="",$D125="NL",$D125="HORS LIGUE")),0,VLOOKUP(IF(OR(Y125="",OR($D125="",$D125="NL",$D125="HORS LIGUE")),"",COUNTIFS($D$5:$D$72,"&lt;&gt;"&amp;"",$D$5:$D$72,"&lt;&gt;"&amp;"NL",$D$5:$D$72,"&lt;&gt;"&amp;"HORS LIGUE",Y$5:Y$72,"&lt;"&amp;Y125)+1),Paramètres!$B$3:$C$56,2,FALSE)*Paramètres!$K$13))</f>
        <v>0</v>
      </c>
      <c r="AA125" s="46"/>
      <c r="AB125" s="2">
        <f>IF(AA$2="Bike &amp; Run",IF(ISNA(VLOOKUP(AA125,Paramètres!$B$3:$C$56,2,FALSE)),0,VLOOKUP(AA125,Paramètres!$B$3:$C$56,2,FALSE)*Paramètres!$K$14),IF(OR(AA125="",OR($D125="",$D125="NL",$D125="HORS LIGUE")),0,VLOOKUP(IF(OR(AA125="",OR($D125="",$D125="NL",$D125="HORS LIGUE")),"",COUNTIFS($D$5:$D$72,"&lt;&gt;"&amp;"",$D$5:$D$72,"&lt;&gt;"&amp;"NL",$D$5:$D$72,"&lt;&gt;"&amp;"HORS LIGUE",AA$5:AA$72,"&lt;"&amp;AA125)+1),Paramètres!$B$3:$C$56,2,FALSE)*Paramètres!$K$14))</f>
        <v>0</v>
      </c>
      <c r="AC125" s="46"/>
      <c r="AD125" s="2">
        <f>IF(AC$2="Bike &amp; Run",IF(ISNA(VLOOKUP(AC125,Paramètres!$B$3:$C$56,2,FALSE)),0,VLOOKUP(AC125,Paramètres!$B$3:$C$56,2,FALSE)*Paramètres!$K$15),IF(OR(AC125="",OR($D125="",$D125="NL",$D125="HORS LIGUE")),0,VLOOKUP(IF(OR(AC125="",OR($D125="",$D125="NL",$D125="HORS LIGUE")),"",COUNTIFS($D$5:$D$72,"&lt;&gt;"&amp;"",$D$5:$D$72,"&lt;&gt;"&amp;"NL",$D$5:$D$72,"&lt;&gt;"&amp;"HORS LIGUE",AC$5:AC$72,"&lt;"&amp;AC125)+1),Paramètres!$B$3:$C$56,2,FALSE)*Paramètres!$K$15))</f>
        <v>0</v>
      </c>
      <c r="AE125" s="46"/>
      <c r="AF125" s="2">
        <f>IF(AE$2="Bike &amp; Run",IF(ISNA(VLOOKUP(AE125,Paramètres!$B$3:$C$56,2,FALSE)),0,VLOOKUP(AE125,Paramètres!$B$3:$C$56,2,FALSE)*Paramètres!$K$16),IF(OR(AE125="",OR($D125="",$D125="NL",$D125="HORS LIGUE")),0,VLOOKUP(IF(OR(AE125="",OR($D125="",$D125="NL",$D125="HORS LIGUE")),"",COUNTIFS($D$5:$D$72,"&lt;&gt;"&amp;"",$D$5:$D$72,"&lt;&gt;"&amp;"NL",$D$5:$D$72,"&lt;&gt;"&amp;"HORS LIGUE",AE$5:AE$72,"&lt;"&amp;AE125)+1),Paramètres!$B$3:$C$56,2,FALSE)*Paramètres!$K$16))</f>
        <v>0</v>
      </c>
      <c r="AG125" s="46"/>
      <c r="AH125" s="2">
        <f>IF(AG$2="Bike &amp; Run",IF(ISNA(VLOOKUP(AG125,Paramètres!$B$3:$C$56,2,FALSE)),0,VLOOKUP(AG125,Paramètres!$B$3:$C$56,2,FALSE)*Paramètres!$K$17),IF(OR(AG125="",OR($D125="",$D125="NL",$D125="HORS LIGUE")),0,VLOOKUP(IF(OR(AG125="",OR($D125="",$D125="NL",$D125="HORS LIGUE")),"",COUNTIFS($D$5:$D$72,"&lt;&gt;"&amp;"",$D$5:$D$72,"&lt;&gt;"&amp;"NL",$D$5:$D$72,"&lt;&gt;"&amp;"HORS LIGUE",AG$5:AG$72,"&lt;"&amp;AG125)+1),Paramètres!$B$3:$C$56,2,FALSE)*Paramètres!$K$17))</f>
        <v>0</v>
      </c>
      <c r="AI125" s="40">
        <f t="shared" si="115"/>
        <v>0</v>
      </c>
      <c r="AJ125" s="3" t="str">
        <f t="shared" si="116"/>
        <v/>
      </c>
      <c r="AK125" s="5">
        <f t="shared" si="117"/>
        <v>0</v>
      </c>
      <c r="AL125" s="41" t="e">
        <f t="shared" si="118"/>
        <v>#REF!</v>
      </c>
      <c r="AM125" s="33" t="e">
        <f t="shared" si="119"/>
        <v>#REF!</v>
      </c>
    </row>
    <row r="126" spans="1:39" ht="16.5">
      <c r="A126" s="14"/>
      <c r="B126" s="61" t="str">
        <f>IF(ISNA(VLOOKUP(A126,'Licenciés Jeunes 2023'!A:C,3,0)),"",VLOOKUP(A126,'Licenciés Jeunes 2023'!A:C,3,0))</f>
        <v/>
      </c>
      <c r="C126" s="32" t="str">
        <f>IF(ISNA(VLOOKUP(A126,'Licenciés Jeunes 2023'!A:C,2,0)),"",VLOOKUP(A126,'Licenciés Jeunes 2023'!A:C,2,0))</f>
        <v/>
      </c>
      <c r="D126" s="32" t="str">
        <f>IF(ISNA(VLOOKUP(A126,'Licenciés Jeunes 2023'!A:F,6,0)),"",VLOOKUP(A126,'Licenciés Jeunes 2023'!A:F,6,0))</f>
        <v/>
      </c>
      <c r="E126" s="6"/>
      <c r="F126" s="2">
        <f>IF(E$2="Bike &amp; Run",IF(ISNA(VLOOKUP(E126,Paramètres!$B$3:$C$56,2,FALSE)),0,VLOOKUP(E126,Paramètres!$B$3:$C$56,2,FALSE)*Paramètres!$K$3),IF(OR(E126="",OR($D126="",$D126="NL",$D126="HORS LIGUE")),0,VLOOKUP(IF(OR(E126="",OR($D126="",$D126="NL",$D126="HORS LIGUE")),"",COUNTIFS($D$5:$D$72,"&lt;&gt;"&amp;"",$D$5:$D$72,"&lt;&gt;"&amp;"NL",$D$5:$D$72,"&lt;&gt;"&amp;"HORS LIGUE",E$5:E$72,"&lt;"&amp;E126)+1),Paramètres!$B$3:$C$56,2,FALSE)*Paramètres!$K$3))</f>
        <v>0</v>
      </c>
      <c r="G126" s="4"/>
      <c r="H126" s="2">
        <f>IF(G$2="Bike &amp; Run",IF(ISNA(VLOOKUP(G126,Paramètres!$B$3:$C$56,2,FALSE)),0,VLOOKUP(G126,Paramètres!$B$3:$C$56,2,FALSE)*Paramètres!$K$4),IF(OR(G126="",OR($D126="",$D126="NL",$D126="HORS LIGUE")),0,VLOOKUP(IF(OR(G126="",OR($D126="",$D126="NL",$D126="HORS LIGUE")),"",COUNTIFS($D$5:$D$72,"&lt;&gt;"&amp;"",$D$5:$D$72,"&lt;&gt;"&amp;"NL",$D$5:$D$72,"&lt;&gt;"&amp;"HORS LIGUE",G$5:G$72,"&lt;"&amp;G126)+1),Paramètres!$B$3:$C$56,2,FALSE)*Paramètres!$K$4))</f>
        <v>0</v>
      </c>
      <c r="I126" s="36"/>
      <c r="J126" s="2">
        <f>IF(I$2="Bike &amp; Run",IF(ISNA(VLOOKUP(I126,Paramètres!$B$3:$C$56,2,FALSE)),0,VLOOKUP(I126,Paramètres!$B$3:$C$56,2,FALSE)*Paramètres!$K$5),IF(OR(I126="",OR($D126="",$D126="NL",$D126="HORS LIGUE")),0,VLOOKUP(IF(OR(I126="",OR($D126="",$D126="NL",$D126="HORS LIGUE")),"",COUNTIFS($D$5:$D$72,"&lt;&gt;"&amp;"",$D$5:$D$72,"&lt;&gt;"&amp;"NL",$D$5:$D$72,"&lt;&gt;"&amp;"HORS LIGUE",I$5:I$72,"&lt;"&amp;I126)+1),Paramètres!$B$3:$C$56,2,FALSE)*Paramètres!$K$5))</f>
        <v>0</v>
      </c>
      <c r="K126" s="4"/>
      <c r="L126" s="2">
        <f>IF(K$2="Bike &amp; Run",IF(ISNA(VLOOKUP(K126,Paramètres!$B$3:$C$56,2,FALSE)),0,VLOOKUP(K126,Paramètres!$B$3:$C$56,2,FALSE)*Paramètres!$K$6),IF(OR(K126="",OR($D126="",$D126="NL",$D126="HORS LIGUE")),0,VLOOKUP(IF(OR(K126="",OR($D126="",$D126="NL",$D126="HORS LIGUE")),"",COUNTIFS($D$5:$D$72,"&lt;&gt;"&amp;"",$D$5:$D$72,"&lt;&gt;"&amp;"NL",$D$5:$D$72,"&lt;&gt;"&amp;"HORS LIGUE",K$5:K$72,"&lt;"&amp;K126)+1),Paramètres!$B$3:$C$56,2,FALSE)*Paramètres!$K$6))</f>
        <v>0</v>
      </c>
      <c r="M126" s="4"/>
      <c r="N126" s="2">
        <f>IF(M$2="Bike &amp; Run",IF(ISNA(VLOOKUP(M126,Paramètres!$B$3:$C$56,2,FALSE)),0,VLOOKUP(M126,Paramètres!$B$3:$C$56,2,FALSE)*Paramètres!$K$7),IF(OR(M126="",OR($D126="",$D126="NL",$D126="HORS LIGUE")),0,VLOOKUP(IF(OR(M126="",OR($D126="",$D126="NL",$D126="HORS LIGUE")),"",COUNTIFS($D$5:$D$72,"&lt;&gt;"&amp;"",$D$5:$D$72,"&lt;&gt;"&amp;"NL",$D$5:$D$72,"&lt;&gt;"&amp;"HORS LIGUE",M$5:M$72,"&lt;"&amp;M126)+1),Paramètres!$B$3:$C$56,2,FALSE)*Paramètres!$K$7))</f>
        <v>0</v>
      </c>
      <c r="O126" s="46"/>
      <c r="P126" s="2">
        <f>IF(O$2="Bike &amp; Run",IF(ISNA(VLOOKUP(O126,Paramètres!$B$3:$C$56,2,FALSE)),0,VLOOKUP(O126,Paramètres!$B$3:$C$56,2,FALSE)*Paramètres!$K$8),IF(OR(O126="",OR($D126="",$D126="NL",$D126="HORS LIGUE")),0,VLOOKUP(IF(OR(O126="",OR($D126="",$D126="NL",$D126="HORS LIGUE")),"",COUNTIFS($D$5:$D$72,"&lt;&gt;"&amp;"",$D$5:$D$72,"&lt;&gt;"&amp;"NL",$D$5:$D$72,"&lt;&gt;"&amp;"HORS LIGUE",O$5:O$72,"&lt;"&amp;O126)+1),Paramètres!$B$3:$C$56,2,FALSE)*Paramètres!$K$8))</f>
        <v>0</v>
      </c>
      <c r="Q126" s="46"/>
      <c r="R126" s="2">
        <f>IF(Q$2="Bike &amp; Run",IF(ISNA(VLOOKUP(Q126,Paramètres!$B$3:$C$56,2,FALSE)),0,VLOOKUP(Q126,Paramètres!$B$3:$C$56,2,FALSE)*Paramètres!$K$9),IF(OR(Q126="",OR($D126="",$D126="NL",$D126="HORS LIGUE")),0,VLOOKUP(IF(OR(Q126="",OR($D126="",$D126="NL",$D126="HORS LIGUE")),"",COUNTIFS($D$5:$D$72,"&lt;&gt;"&amp;"",$D$5:$D$72,"&lt;&gt;"&amp;"NL",$D$5:$D$72,"&lt;&gt;"&amp;"HORS LIGUE",Q$5:Q$72,"&lt;"&amp;Q126)+1),Paramètres!$B$3:$C$56,2,FALSE)*Paramètres!$K$9))</f>
        <v>0</v>
      </c>
      <c r="S126" s="46"/>
      <c r="T126" s="2">
        <f>IF(S$2="Bike &amp; Run",IF(ISNA(VLOOKUP(S126,Paramètres!$B$3:$C$56,2,FALSE)),0,VLOOKUP(S126,Paramètres!$B$3:$C$56,2,FALSE)*Paramètres!$K$10),IF(OR(S126="",OR($D126="",$D126="NL",$D126="HORS LIGUE")),0,VLOOKUP(IF(OR(S126="",OR($D126="",$D126="NL",$D126="HORS LIGUE")),"",COUNTIFS($D$5:$D$72,"&lt;&gt;"&amp;"",$D$5:$D$72,"&lt;&gt;"&amp;"NL",$D$5:$D$72,"&lt;&gt;"&amp;"HORS LIGUE",S$5:S$72,"&lt;"&amp;S126)+1),Paramètres!$B$3:$C$56,2,FALSE)*Paramètres!$K$10))</f>
        <v>0</v>
      </c>
      <c r="U126" s="46"/>
      <c r="V126" s="2">
        <f>IF(U$2="Bike &amp; Run",IF(ISNA(VLOOKUP(U126,Paramètres!$B$3:$C$56,2,FALSE)),0,VLOOKUP(U126,Paramètres!$B$3:$C$56,2,FALSE)*Paramètres!$K$11),IF(OR(U126="",OR($D126="",$D126="NL",$D126="HORS LIGUE")),0,VLOOKUP(IF(OR(U126="",OR($D126="",$D126="NL",$D126="HORS LIGUE")),"",COUNTIFS($D$5:$D$72,"&lt;&gt;"&amp;"",$D$5:$D$72,"&lt;&gt;"&amp;"NL",$D$5:$D$72,"&lt;&gt;"&amp;"HORS LIGUE",U$5:U$72,"&lt;"&amp;U126)+1),Paramètres!$B$3:$C$56,2,FALSE)*Paramètres!$K$11))</f>
        <v>0</v>
      </c>
      <c r="W126" s="46"/>
      <c r="X126" s="2">
        <f>IF(W$2="Bike &amp; Run",IF(ISNA(VLOOKUP(W126,Paramètres!$B$3:$C$56,2,FALSE)),0,VLOOKUP(W126,Paramètres!$B$3:$C$56,2,FALSE)*Paramètres!$K$12),IF(OR(W126="",OR($D126="",$D126="NL",$D126="HORS LIGUE")),0,VLOOKUP(IF(OR(W126="",OR($D126="",$D126="NL",$D126="HORS LIGUE")),"",COUNTIFS($D$5:$D$72,"&lt;&gt;"&amp;"",$D$5:$D$72,"&lt;&gt;"&amp;"NL",$D$5:$D$72,"&lt;&gt;"&amp;"HORS LIGUE",W$5:W$72,"&lt;"&amp;W126)+1),Paramètres!$B$3:$C$56,2,FALSE)*Paramètres!$K$12))</f>
        <v>0</v>
      </c>
      <c r="Y126" s="46"/>
      <c r="Z126" s="2">
        <f>IF(Y$2="Bike &amp; Run",IF(ISNA(VLOOKUP(Y126,Paramètres!$B$3:$C$56,2,FALSE)),0,VLOOKUP(Y126,Paramètres!$B$3:$C$56,2,FALSE)*Paramètres!$K$13),IF(OR(Y126="",OR($D126="",$D126="NL",$D126="HORS LIGUE")),0,VLOOKUP(IF(OR(Y126="",OR($D126="",$D126="NL",$D126="HORS LIGUE")),"",COUNTIFS($D$5:$D$72,"&lt;&gt;"&amp;"",$D$5:$D$72,"&lt;&gt;"&amp;"NL",$D$5:$D$72,"&lt;&gt;"&amp;"HORS LIGUE",Y$5:Y$72,"&lt;"&amp;Y126)+1),Paramètres!$B$3:$C$56,2,FALSE)*Paramètres!$K$13))</f>
        <v>0</v>
      </c>
      <c r="AA126" s="46"/>
      <c r="AB126" s="2">
        <f>IF(AA$2="Bike &amp; Run",IF(ISNA(VLOOKUP(AA126,Paramètres!$B$3:$C$56,2,FALSE)),0,VLOOKUP(AA126,Paramètres!$B$3:$C$56,2,FALSE)*Paramètres!$K$14),IF(OR(AA126="",OR($D126="",$D126="NL",$D126="HORS LIGUE")),0,VLOOKUP(IF(OR(AA126="",OR($D126="",$D126="NL",$D126="HORS LIGUE")),"",COUNTIFS($D$5:$D$72,"&lt;&gt;"&amp;"",$D$5:$D$72,"&lt;&gt;"&amp;"NL",$D$5:$D$72,"&lt;&gt;"&amp;"HORS LIGUE",AA$5:AA$72,"&lt;"&amp;AA126)+1),Paramètres!$B$3:$C$56,2,FALSE)*Paramètres!$K$14))</f>
        <v>0</v>
      </c>
      <c r="AC126" s="46"/>
      <c r="AD126" s="2">
        <f>IF(AC$2="Bike &amp; Run",IF(ISNA(VLOOKUP(AC126,Paramètres!$B$3:$C$56,2,FALSE)),0,VLOOKUP(AC126,Paramètres!$B$3:$C$56,2,FALSE)*Paramètres!$K$15),IF(OR(AC126="",OR($D126="",$D126="NL",$D126="HORS LIGUE")),0,VLOOKUP(IF(OR(AC126="",OR($D126="",$D126="NL",$D126="HORS LIGUE")),"",COUNTIFS($D$5:$D$72,"&lt;&gt;"&amp;"",$D$5:$D$72,"&lt;&gt;"&amp;"NL",$D$5:$D$72,"&lt;&gt;"&amp;"HORS LIGUE",AC$5:AC$72,"&lt;"&amp;AC126)+1),Paramètres!$B$3:$C$56,2,FALSE)*Paramètres!$K$15))</f>
        <v>0</v>
      </c>
      <c r="AE126" s="46"/>
      <c r="AF126" s="2">
        <f>IF(AE$2="Bike &amp; Run",IF(ISNA(VLOOKUP(AE126,Paramètres!$B$3:$C$56,2,FALSE)),0,VLOOKUP(AE126,Paramètres!$B$3:$C$56,2,FALSE)*Paramètres!$K$16),IF(OR(AE126="",OR($D126="",$D126="NL",$D126="HORS LIGUE")),0,VLOOKUP(IF(OR(AE126="",OR($D126="",$D126="NL",$D126="HORS LIGUE")),"",COUNTIFS($D$5:$D$72,"&lt;&gt;"&amp;"",$D$5:$D$72,"&lt;&gt;"&amp;"NL",$D$5:$D$72,"&lt;&gt;"&amp;"HORS LIGUE",AE$5:AE$72,"&lt;"&amp;AE126)+1),Paramètres!$B$3:$C$56,2,FALSE)*Paramètres!$K$16))</f>
        <v>0</v>
      </c>
      <c r="AG126" s="46"/>
      <c r="AH126" s="2">
        <f>IF(AG$2="Bike &amp; Run",IF(ISNA(VLOOKUP(AG126,Paramètres!$B$3:$C$56,2,FALSE)),0,VLOOKUP(AG126,Paramètres!$B$3:$C$56,2,FALSE)*Paramètres!$K$17),IF(OR(AG126="",OR($D126="",$D126="NL",$D126="HORS LIGUE")),0,VLOOKUP(IF(OR(AG126="",OR($D126="",$D126="NL",$D126="HORS LIGUE")),"",COUNTIFS($D$5:$D$72,"&lt;&gt;"&amp;"",$D$5:$D$72,"&lt;&gt;"&amp;"NL",$D$5:$D$72,"&lt;&gt;"&amp;"HORS LIGUE",AG$5:AG$72,"&lt;"&amp;AG126)+1),Paramètres!$B$3:$C$56,2,FALSE)*Paramètres!$K$17))</f>
        <v>0</v>
      </c>
      <c r="AI126" s="40">
        <f t="shared" si="115"/>
        <v>0</v>
      </c>
      <c r="AJ126" s="3" t="str">
        <f t="shared" si="116"/>
        <v/>
      </c>
      <c r="AK126" s="5">
        <f t="shared" si="117"/>
        <v>0</v>
      </c>
      <c r="AL126" s="41" t="e">
        <f t="shared" si="118"/>
        <v>#REF!</v>
      </c>
      <c r="AM126" s="33" t="e">
        <f t="shared" si="119"/>
        <v>#REF!</v>
      </c>
    </row>
    <row r="127" spans="1:39" ht="16.5">
      <c r="A127" s="14"/>
      <c r="B127" s="61" t="str">
        <f>IF(ISNA(VLOOKUP(A127,'Licenciés Jeunes 2023'!A:C,3,0)),"",VLOOKUP(A127,'Licenciés Jeunes 2023'!A:C,3,0))</f>
        <v/>
      </c>
      <c r="C127" s="32" t="str">
        <f>IF(ISNA(VLOOKUP(A127,'Licenciés Jeunes 2023'!A:C,2,0)),"",VLOOKUP(A127,'Licenciés Jeunes 2023'!A:C,2,0))</f>
        <v/>
      </c>
      <c r="D127" s="32" t="str">
        <f>IF(ISNA(VLOOKUP(A127,'Licenciés Jeunes 2023'!A:F,6,0)),"",VLOOKUP(A127,'Licenciés Jeunes 2023'!A:F,6,0))</f>
        <v/>
      </c>
      <c r="E127" s="6"/>
      <c r="F127" s="2">
        <f>IF(E$2="Bike &amp; Run",IF(ISNA(VLOOKUP(E127,Paramètres!$B$3:$C$56,2,FALSE)),0,VLOOKUP(E127,Paramètres!$B$3:$C$56,2,FALSE)*Paramètres!$K$3),IF(OR(E127="",OR($D127="",$D127="NL",$D127="HORS LIGUE")),0,VLOOKUP(IF(OR(E127="",OR($D127="",$D127="NL",$D127="HORS LIGUE")),"",COUNTIFS($D$5:$D$72,"&lt;&gt;"&amp;"",$D$5:$D$72,"&lt;&gt;"&amp;"NL",$D$5:$D$72,"&lt;&gt;"&amp;"HORS LIGUE",E$5:E$72,"&lt;"&amp;E127)+1),Paramètres!$B$3:$C$56,2,FALSE)*Paramètres!$K$3))</f>
        <v>0</v>
      </c>
      <c r="G127" s="4"/>
      <c r="H127" s="2">
        <f>IF(G$2="Bike &amp; Run",IF(ISNA(VLOOKUP(G127,Paramètres!$B$3:$C$56,2,FALSE)),0,VLOOKUP(G127,Paramètres!$B$3:$C$56,2,FALSE)*Paramètres!$K$4),IF(OR(G127="",OR($D127="",$D127="NL",$D127="HORS LIGUE")),0,VLOOKUP(IF(OR(G127="",OR($D127="",$D127="NL",$D127="HORS LIGUE")),"",COUNTIFS($D$5:$D$72,"&lt;&gt;"&amp;"",$D$5:$D$72,"&lt;&gt;"&amp;"NL",$D$5:$D$72,"&lt;&gt;"&amp;"HORS LIGUE",G$5:G$72,"&lt;"&amp;G127)+1),Paramètres!$B$3:$C$56,2,FALSE)*Paramètres!$K$4))</f>
        <v>0</v>
      </c>
      <c r="I127" s="36"/>
      <c r="J127" s="2">
        <f>IF(I$2="Bike &amp; Run",IF(ISNA(VLOOKUP(I127,Paramètres!$B$3:$C$56,2,FALSE)),0,VLOOKUP(I127,Paramètres!$B$3:$C$56,2,FALSE)*Paramètres!$K$5),IF(OR(I127="",OR($D127="",$D127="NL",$D127="HORS LIGUE")),0,VLOOKUP(IF(OR(I127="",OR($D127="",$D127="NL",$D127="HORS LIGUE")),"",COUNTIFS($D$5:$D$72,"&lt;&gt;"&amp;"",$D$5:$D$72,"&lt;&gt;"&amp;"NL",$D$5:$D$72,"&lt;&gt;"&amp;"HORS LIGUE",I$5:I$72,"&lt;"&amp;I127)+1),Paramètres!$B$3:$C$56,2,FALSE)*Paramètres!$K$5))</f>
        <v>0</v>
      </c>
      <c r="K127" s="4"/>
      <c r="L127" s="2">
        <f>IF(K$2="Bike &amp; Run",IF(ISNA(VLOOKUP(K127,Paramètres!$B$3:$C$56,2,FALSE)),0,VLOOKUP(K127,Paramètres!$B$3:$C$56,2,FALSE)*Paramètres!$K$6),IF(OR(K127="",OR($D127="",$D127="NL",$D127="HORS LIGUE")),0,VLOOKUP(IF(OR(K127="",OR($D127="",$D127="NL",$D127="HORS LIGUE")),"",COUNTIFS($D$5:$D$72,"&lt;&gt;"&amp;"",$D$5:$D$72,"&lt;&gt;"&amp;"NL",$D$5:$D$72,"&lt;&gt;"&amp;"HORS LIGUE",K$5:K$72,"&lt;"&amp;K127)+1),Paramètres!$B$3:$C$56,2,FALSE)*Paramètres!$K$6))</f>
        <v>0</v>
      </c>
      <c r="M127" s="4"/>
      <c r="N127" s="2">
        <f>IF(M$2="Bike &amp; Run",IF(ISNA(VLOOKUP(M127,Paramètres!$B$3:$C$56,2,FALSE)),0,VLOOKUP(M127,Paramètres!$B$3:$C$56,2,FALSE)*Paramètres!$K$7),IF(OR(M127="",OR($D127="",$D127="NL",$D127="HORS LIGUE")),0,VLOOKUP(IF(OR(M127="",OR($D127="",$D127="NL",$D127="HORS LIGUE")),"",COUNTIFS($D$5:$D$72,"&lt;&gt;"&amp;"",$D$5:$D$72,"&lt;&gt;"&amp;"NL",$D$5:$D$72,"&lt;&gt;"&amp;"HORS LIGUE",M$5:M$72,"&lt;"&amp;M127)+1),Paramètres!$B$3:$C$56,2,FALSE)*Paramètres!$K$7))</f>
        <v>0</v>
      </c>
      <c r="O127" s="46"/>
      <c r="P127" s="2">
        <f>IF(O$2="Bike &amp; Run",IF(ISNA(VLOOKUP(O127,Paramètres!$B$3:$C$56,2,FALSE)),0,VLOOKUP(O127,Paramètres!$B$3:$C$56,2,FALSE)*Paramètres!$K$8),IF(OR(O127="",OR($D127="",$D127="NL",$D127="HORS LIGUE")),0,VLOOKUP(IF(OR(O127="",OR($D127="",$D127="NL",$D127="HORS LIGUE")),"",COUNTIFS($D$5:$D$72,"&lt;&gt;"&amp;"",$D$5:$D$72,"&lt;&gt;"&amp;"NL",$D$5:$D$72,"&lt;&gt;"&amp;"HORS LIGUE",O$5:O$72,"&lt;"&amp;O127)+1),Paramètres!$B$3:$C$56,2,FALSE)*Paramètres!$K$8))</f>
        <v>0</v>
      </c>
      <c r="Q127" s="46"/>
      <c r="R127" s="2">
        <f>IF(Q$2="Bike &amp; Run",IF(ISNA(VLOOKUP(Q127,Paramètres!$B$3:$C$56,2,FALSE)),0,VLOOKUP(Q127,Paramètres!$B$3:$C$56,2,FALSE)*Paramètres!$K$9),IF(OR(Q127="",OR($D127="",$D127="NL",$D127="HORS LIGUE")),0,VLOOKUP(IF(OR(Q127="",OR($D127="",$D127="NL",$D127="HORS LIGUE")),"",COUNTIFS($D$5:$D$72,"&lt;&gt;"&amp;"",$D$5:$D$72,"&lt;&gt;"&amp;"NL",$D$5:$D$72,"&lt;&gt;"&amp;"HORS LIGUE",Q$5:Q$72,"&lt;"&amp;Q127)+1),Paramètres!$B$3:$C$56,2,FALSE)*Paramètres!$K$9))</f>
        <v>0</v>
      </c>
      <c r="S127" s="46"/>
      <c r="T127" s="2">
        <f>IF(S$2="Bike &amp; Run",IF(ISNA(VLOOKUP(S127,Paramètres!$B$3:$C$56,2,FALSE)),0,VLOOKUP(S127,Paramètres!$B$3:$C$56,2,FALSE)*Paramètres!$K$10),IF(OR(S127="",OR($D127="",$D127="NL",$D127="HORS LIGUE")),0,VLOOKUP(IF(OR(S127="",OR($D127="",$D127="NL",$D127="HORS LIGUE")),"",COUNTIFS($D$5:$D$72,"&lt;&gt;"&amp;"",$D$5:$D$72,"&lt;&gt;"&amp;"NL",$D$5:$D$72,"&lt;&gt;"&amp;"HORS LIGUE",S$5:S$72,"&lt;"&amp;S127)+1),Paramètres!$B$3:$C$56,2,FALSE)*Paramètres!$K$10))</f>
        <v>0</v>
      </c>
      <c r="U127" s="46"/>
      <c r="V127" s="2">
        <f>IF(U$2="Bike &amp; Run",IF(ISNA(VLOOKUP(U127,Paramètres!$B$3:$C$56,2,FALSE)),0,VLOOKUP(U127,Paramètres!$B$3:$C$56,2,FALSE)*Paramètres!$K$11),IF(OR(U127="",OR($D127="",$D127="NL",$D127="HORS LIGUE")),0,VLOOKUP(IF(OR(U127="",OR($D127="",$D127="NL",$D127="HORS LIGUE")),"",COUNTIFS($D$5:$D$72,"&lt;&gt;"&amp;"",$D$5:$D$72,"&lt;&gt;"&amp;"NL",$D$5:$D$72,"&lt;&gt;"&amp;"HORS LIGUE",U$5:U$72,"&lt;"&amp;U127)+1),Paramètres!$B$3:$C$56,2,FALSE)*Paramètres!$K$11))</f>
        <v>0</v>
      </c>
      <c r="W127" s="46"/>
      <c r="X127" s="2">
        <f>IF(W$2="Bike &amp; Run",IF(ISNA(VLOOKUP(W127,Paramètres!$B$3:$C$56,2,FALSE)),0,VLOOKUP(W127,Paramètres!$B$3:$C$56,2,FALSE)*Paramètres!$K$12),IF(OR(W127="",OR($D127="",$D127="NL",$D127="HORS LIGUE")),0,VLOOKUP(IF(OR(W127="",OR($D127="",$D127="NL",$D127="HORS LIGUE")),"",COUNTIFS($D$5:$D$72,"&lt;&gt;"&amp;"",$D$5:$D$72,"&lt;&gt;"&amp;"NL",$D$5:$D$72,"&lt;&gt;"&amp;"HORS LIGUE",W$5:W$72,"&lt;"&amp;W127)+1),Paramètres!$B$3:$C$56,2,FALSE)*Paramètres!$K$12))</f>
        <v>0</v>
      </c>
      <c r="Y127" s="46"/>
      <c r="Z127" s="2">
        <f>IF(Y$2="Bike &amp; Run",IF(ISNA(VLOOKUP(Y127,Paramètres!$B$3:$C$56,2,FALSE)),0,VLOOKUP(Y127,Paramètres!$B$3:$C$56,2,FALSE)*Paramètres!$K$13),IF(OR(Y127="",OR($D127="",$D127="NL",$D127="HORS LIGUE")),0,VLOOKUP(IF(OR(Y127="",OR($D127="",$D127="NL",$D127="HORS LIGUE")),"",COUNTIFS($D$5:$D$72,"&lt;&gt;"&amp;"",$D$5:$D$72,"&lt;&gt;"&amp;"NL",$D$5:$D$72,"&lt;&gt;"&amp;"HORS LIGUE",Y$5:Y$72,"&lt;"&amp;Y127)+1),Paramètres!$B$3:$C$56,2,FALSE)*Paramètres!$K$13))</f>
        <v>0</v>
      </c>
      <c r="AA127" s="46"/>
      <c r="AB127" s="2">
        <f>IF(AA$2="Bike &amp; Run",IF(ISNA(VLOOKUP(AA127,Paramètres!$B$3:$C$56,2,FALSE)),0,VLOOKUP(AA127,Paramètres!$B$3:$C$56,2,FALSE)*Paramètres!$K$14),IF(OR(AA127="",OR($D127="",$D127="NL",$D127="HORS LIGUE")),0,VLOOKUP(IF(OR(AA127="",OR($D127="",$D127="NL",$D127="HORS LIGUE")),"",COUNTIFS($D$5:$D$72,"&lt;&gt;"&amp;"",$D$5:$D$72,"&lt;&gt;"&amp;"NL",$D$5:$D$72,"&lt;&gt;"&amp;"HORS LIGUE",AA$5:AA$72,"&lt;"&amp;AA127)+1),Paramètres!$B$3:$C$56,2,FALSE)*Paramètres!$K$14))</f>
        <v>0</v>
      </c>
      <c r="AC127" s="46"/>
      <c r="AD127" s="2">
        <f>IF(AC$2="Bike &amp; Run",IF(ISNA(VLOOKUP(AC127,Paramètres!$B$3:$C$56,2,FALSE)),0,VLOOKUP(AC127,Paramètres!$B$3:$C$56,2,FALSE)*Paramètres!$K$15),IF(OR(AC127="",OR($D127="",$D127="NL",$D127="HORS LIGUE")),0,VLOOKUP(IF(OR(AC127="",OR($D127="",$D127="NL",$D127="HORS LIGUE")),"",COUNTIFS($D$5:$D$72,"&lt;&gt;"&amp;"",$D$5:$D$72,"&lt;&gt;"&amp;"NL",$D$5:$D$72,"&lt;&gt;"&amp;"HORS LIGUE",AC$5:AC$72,"&lt;"&amp;AC127)+1),Paramètres!$B$3:$C$56,2,FALSE)*Paramètres!$K$15))</f>
        <v>0</v>
      </c>
      <c r="AE127" s="46"/>
      <c r="AF127" s="2">
        <f>IF(AE$2="Bike &amp; Run",IF(ISNA(VLOOKUP(AE127,Paramètres!$B$3:$C$56,2,FALSE)),0,VLOOKUP(AE127,Paramètres!$B$3:$C$56,2,FALSE)*Paramètres!$K$16),IF(OR(AE127="",OR($D127="",$D127="NL",$D127="HORS LIGUE")),0,VLOOKUP(IF(OR(AE127="",OR($D127="",$D127="NL",$D127="HORS LIGUE")),"",COUNTIFS($D$5:$D$72,"&lt;&gt;"&amp;"",$D$5:$D$72,"&lt;&gt;"&amp;"NL",$D$5:$D$72,"&lt;&gt;"&amp;"HORS LIGUE",AE$5:AE$72,"&lt;"&amp;AE127)+1),Paramètres!$B$3:$C$56,2,FALSE)*Paramètres!$K$16))</f>
        <v>0</v>
      </c>
      <c r="AG127" s="46"/>
      <c r="AH127" s="2">
        <f>IF(AG$2="Bike &amp; Run",IF(ISNA(VLOOKUP(AG127,Paramètres!$B$3:$C$56,2,FALSE)),0,VLOOKUP(AG127,Paramètres!$B$3:$C$56,2,FALSE)*Paramètres!$K$17),IF(OR(AG127="",OR($D127="",$D127="NL",$D127="HORS LIGUE")),0,VLOOKUP(IF(OR(AG127="",OR($D127="",$D127="NL",$D127="HORS LIGUE")),"",COUNTIFS($D$5:$D$72,"&lt;&gt;"&amp;"",$D$5:$D$72,"&lt;&gt;"&amp;"NL",$D$5:$D$72,"&lt;&gt;"&amp;"HORS LIGUE",AG$5:AG$72,"&lt;"&amp;AG127)+1),Paramètres!$B$3:$C$56,2,FALSE)*Paramètres!$K$17))</f>
        <v>0</v>
      </c>
      <c r="AI127" s="40">
        <f t="shared" si="115"/>
        <v>0</v>
      </c>
      <c r="AJ127" s="3" t="str">
        <f t="shared" si="116"/>
        <v/>
      </c>
      <c r="AK127" s="5">
        <f t="shared" si="117"/>
        <v>0</v>
      </c>
      <c r="AL127" s="41" t="e">
        <f t="shared" si="118"/>
        <v>#REF!</v>
      </c>
      <c r="AM127" s="33" t="e">
        <f t="shared" si="119"/>
        <v>#REF!</v>
      </c>
    </row>
    <row r="128" spans="1:39" ht="16.5">
      <c r="A128" s="14"/>
      <c r="B128" s="61" t="str">
        <f>IF(ISNA(VLOOKUP(A128,'Licenciés Jeunes 2023'!A:C,3,0)),"",VLOOKUP(A128,'Licenciés Jeunes 2023'!A:C,3,0))</f>
        <v/>
      </c>
      <c r="C128" s="32" t="str">
        <f>IF(ISNA(VLOOKUP(A128,'Licenciés Jeunes 2023'!A:C,2,0)),"",VLOOKUP(A128,'Licenciés Jeunes 2023'!A:C,2,0))</f>
        <v/>
      </c>
      <c r="D128" s="32" t="str">
        <f>IF(ISNA(VLOOKUP(A128,'Licenciés Jeunes 2023'!A:F,6,0)),"",VLOOKUP(A128,'Licenciés Jeunes 2023'!A:F,6,0))</f>
        <v/>
      </c>
      <c r="E128" s="6"/>
      <c r="F128" s="2">
        <f>IF(E$2="Bike &amp; Run",IF(ISNA(VLOOKUP(E128,Paramètres!$B$3:$C$56,2,FALSE)),0,VLOOKUP(E128,Paramètres!$B$3:$C$56,2,FALSE)*Paramètres!$K$3),IF(OR(E128="",OR($D128="",$D128="NL",$D128="HORS LIGUE")),0,VLOOKUP(IF(OR(E128="",OR($D128="",$D128="NL",$D128="HORS LIGUE")),"",COUNTIFS($D$5:$D$72,"&lt;&gt;"&amp;"",$D$5:$D$72,"&lt;&gt;"&amp;"NL",$D$5:$D$72,"&lt;&gt;"&amp;"HORS LIGUE",E$5:E$72,"&lt;"&amp;E128)+1),Paramètres!$B$3:$C$56,2,FALSE)*Paramètres!$K$3))</f>
        <v>0</v>
      </c>
      <c r="G128" s="4"/>
      <c r="H128" s="2">
        <f>IF(G$2="Bike &amp; Run",IF(ISNA(VLOOKUP(G128,Paramètres!$B$3:$C$56,2,FALSE)),0,VLOOKUP(G128,Paramètres!$B$3:$C$56,2,FALSE)*Paramètres!$K$4),IF(OR(G128="",OR($D128="",$D128="NL",$D128="HORS LIGUE")),0,VLOOKUP(IF(OR(G128="",OR($D128="",$D128="NL",$D128="HORS LIGUE")),"",COUNTIFS($D$5:$D$72,"&lt;&gt;"&amp;"",$D$5:$D$72,"&lt;&gt;"&amp;"NL",$D$5:$D$72,"&lt;&gt;"&amp;"HORS LIGUE",G$5:G$72,"&lt;"&amp;G128)+1),Paramètres!$B$3:$C$56,2,FALSE)*Paramètres!$K$4))</f>
        <v>0</v>
      </c>
      <c r="I128" s="36"/>
      <c r="J128" s="2">
        <f>IF(I$2="Bike &amp; Run",IF(ISNA(VLOOKUP(I128,Paramètres!$B$3:$C$56,2,FALSE)),0,VLOOKUP(I128,Paramètres!$B$3:$C$56,2,FALSE)*Paramètres!$K$5),IF(OR(I128="",OR($D128="",$D128="NL",$D128="HORS LIGUE")),0,VLOOKUP(IF(OR(I128="",OR($D128="",$D128="NL",$D128="HORS LIGUE")),"",COUNTIFS($D$5:$D$72,"&lt;&gt;"&amp;"",$D$5:$D$72,"&lt;&gt;"&amp;"NL",$D$5:$D$72,"&lt;&gt;"&amp;"HORS LIGUE",I$5:I$72,"&lt;"&amp;I128)+1),Paramètres!$B$3:$C$56,2,FALSE)*Paramètres!$K$5))</f>
        <v>0</v>
      </c>
      <c r="K128" s="4"/>
      <c r="L128" s="2">
        <f>IF(K$2="Bike &amp; Run",IF(ISNA(VLOOKUP(K128,Paramètres!$B$3:$C$56,2,FALSE)),0,VLOOKUP(K128,Paramètres!$B$3:$C$56,2,FALSE)*Paramètres!$K$6),IF(OR(K128="",OR($D128="",$D128="NL",$D128="HORS LIGUE")),0,VLOOKUP(IF(OR(K128="",OR($D128="",$D128="NL",$D128="HORS LIGUE")),"",COUNTIFS($D$5:$D$72,"&lt;&gt;"&amp;"",$D$5:$D$72,"&lt;&gt;"&amp;"NL",$D$5:$D$72,"&lt;&gt;"&amp;"HORS LIGUE",K$5:K$72,"&lt;"&amp;K128)+1),Paramètres!$B$3:$C$56,2,FALSE)*Paramètres!$K$6))</f>
        <v>0</v>
      </c>
      <c r="M128" s="4"/>
      <c r="N128" s="2">
        <f>IF(M$2="Bike &amp; Run",IF(ISNA(VLOOKUP(M128,Paramètres!$B$3:$C$56,2,FALSE)),0,VLOOKUP(M128,Paramètres!$B$3:$C$56,2,FALSE)*Paramètres!$K$7),IF(OR(M128="",OR($D128="",$D128="NL",$D128="HORS LIGUE")),0,VLOOKUP(IF(OR(M128="",OR($D128="",$D128="NL",$D128="HORS LIGUE")),"",COUNTIFS($D$5:$D$72,"&lt;&gt;"&amp;"",$D$5:$D$72,"&lt;&gt;"&amp;"NL",$D$5:$D$72,"&lt;&gt;"&amp;"HORS LIGUE",M$5:M$72,"&lt;"&amp;M128)+1),Paramètres!$B$3:$C$56,2,FALSE)*Paramètres!$K$7))</f>
        <v>0</v>
      </c>
      <c r="O128" s="46"/>
      <c r="P128" s="2">
        <f>IF(O$2="Bike &amp; Run",IF(ISNA(VLOOKUP(O128,Paramètres!$B$3:$C$56,2,FALSE)),0,VLOOKUP(O128,Paramètres!$B$3:$C$56,2,FALSE)*Paramètres!$K$8),IF(OR(O128="",OR($D128="",$D128="NL",$D128="HORS LIGUE")),0,VLOOKUP(IF(OR(O128="",OR($D128="",$D128="NL",$D128="HORS LIGUE")),"",COUNTIFS($D$5:$D$72,"&lt;&gt;"&amp;"",$D$5:$D$72,"&lt;&gt;"&amp;"NL",$D$5:$D$72,"&lt;&gt;"&amp;"HORS LIGUE",O$5:O$72,"&lt;"&amp;O128)+1),Paramètres!$B$3:$C$56,2,FALSE)*Paramètres!$K$8))</f>
        <v>0</v>
      </c>
      <c r="Q128" s="46"/>
      <c r="R128" s="2">
        <f>IF(Q$2="Bike &amp; Run",IF(ISNA(VLOOKUP(Q128,Paramètres!$B$3:$C$56,2,FALSE)),0,VLOOKUP(Q128,Paramètres!$B$3:$C$56,2,FALSE)*Paramètres!$K$9),IF(OR(Q128="",OR($D128="",$D128="NL",$D128="HORS LIGUE")),0,VLOOKUP(IF(OR(Q128="",OR($D128="",$D128="NL",$D128="HORS LIGUE")),"",COUNTIFS($D$5:$D$72,"&lt;&gt;"&amp;"",$D$5:$D$72,"&lt;&gt;"&amp;"NL",$D$5:$D$72,"&lt;&gt;"&amp;"HORS LIGUE",Q$5:Q$72,"&lt;"&amp;Q128)+1),Paramètres!$B$3:$C$56,2,FALSE)*Paramètres!$K$9))</f>
        <v>0</v>
      </c>
      <c r="S128" s="46"/>
      <c r="T128" s="2">
        <f>IF(S$2="Bike &amp; Run",IF(ISNA(VLOOKUP(S128,Paramètres!$B$3:$C$56,2,FALSE)),0,VLOOKUP(S128,Paramètres!$B$3:$C$56,2,FALSE)*Paramètres!$K$10),IF(OR(S128="",OR($D128="",$D128="NL",$D128="HORS LIGUE")),0,VLOOKUP(IF(OR(S128="",OR($D128="",$D128="NL",$D128="HORS LIGUE")),"",COUNTIFS($D$5:$D$72,"&lt;&gt;"&amp;"",$D$5:$D$72,"&lt;&gt;"&amp;"NL",$D$5:$D$72,"&lt;&gt;"&amp;"HORS LIGUE",S$5:S$72,"&lt;"&amp;S128)+1),Paramètres!$B$3:$C$56,2,FALSE)*Paramètres!$K$10))</f>
        <v>0</v>
      </c>
      <c r="U128" s="46"/>
      <c r="V128" s="2">
        <f>IF(U$2="Bike &amp; Run",IF(ISNA(VLOOKUP(U128,Paramètres!$B$3:$C$56,2,FALSE)),0,VLOOKUP(U128,Paramètres!$B$3:$C$56,2,FALSE)*Paramètres!$K$11),IF(OR(U128="",OR($D128="",$D128="NL",$D128="HORS LIGUE")),0,VLOOKUP(IF(OR(U128="",OR($D128="",$D128="NL",$D128="HORS LIGUE")),"",COUNTIFS($D$5:$D$72,"&lt;&gt;"&amp;"",$D$5:$D$72,"&lt;&gt;"&amp;"NL",$D$5:$D$72,"&lt;&gt;"&amp;"HORS LIGUE",U$5:U$72,"&lt;"&amp;U128)+1),Paramètres!$B$3:$C$56,2,FALSE)*Paramètres!$K$11))</f>
        <v>0</v>
      </c>
      <c r="W128" s="46"/>
      <c r="X128" s="2">
        <f>IF(W$2="Bike &amp; Run",IF(ISNA(VLOOKUP(W128,Paramètres!$B$3:$C$56,2,FALSE)),0,VLOOKUP(W128,Paramètres!$B$3:$C$56,2,FALSE)*Paramètres!$K$12),IF(OR(W128="",OR($D128="",$D128="NL",$D128="HORS LIGUE")),0,VLOOKUP(IF(OR(W128="",OR($D128="",$D128="NL",$D128="HORS LIGUE")),"",COUNTIFS($D$5:$D$72,"&lt;&gt;"&amp;"",$D$5:$D$72,"&lt;&gt;"&amp;"NL",$D$5:$D$72,"&lt;&gt;"&amp;"HORS LIGUE",W$5:W$72,"&lt;"&amp;W128)+1),Paramètres!$B$3:$C$56,2,FALSE)*Paramètres!$K$12))</f>
        <v>0</v>
      </c>
      <c r="Y128" s="46"/>
      <c r="Z128" s="2">
        <f>IF(Y$2="Bike &amp; Run",IF(ISNA(VLOOKUP(Y128,Paramètres!$B$3:$C$56,2,FALSE)),0,VLOOKUP(Y128,Paramètres!$B$3:$C$56,2,FALSE)*Paramètres!$K$13),IF(OR(Y128="",OR($D128="",$D128="NL",$D128="HORS LIGUE")),0,VLOOKUP(IF(OR(Y128="",OR($D128="",$D128="NL",$D128="HORS LIGUE")),"",COUNTIFS($D$5:$D$72,"&lt;&gt;"&amp;"",$D$5:$D$72,"&lt;&gt;"&amp;"NL",$D$5:$D$72,"&lt;&gt;"&amp;"HORS LIGUE",Y$5:Y$72,"&lt;"&amp;Y128)+1),Paramètres!$B$3:$C$56,2,FALSE)*Paramètres!$K$13))</f>
        <v>0</v>
      </c>
      <c r="AA128" s="46"/>
      <c r="AB128" s="2">
        <f>IF(AA$2="Bike &amp; Run",IF(ISNA(VLOOKUP(AA128,Paramètres!$B$3:$C$56,2,FALSE)),0,VLOOKUP(AA128,Paramètres!$B$3:$C$56,2,FALSE)*Paramètres!$K$14),IF(OR(AA128="",OR($D128="",$D128="NL",$D128="HORS LIGUE")),0,VLOOKUP(IF(OR(AA128="",OR($D128="",$D128="NL",$D128="HORS LIGUE")),"",COUNTIFS($D$5:$D$72,"&lt;&gt;"&amp;"",$D$5:$D$72,"&lt;&gt;"&amp;"NL",$D$5:$D$72,"&lt;&gt;"&amp;"HORS LIGUE",AA$5:AA$72,"&lt;"&amp;AA128)+1),Paramètres!$B$3:$C$56,2,FALSE)*Paramètres!$K$14))</f>
        <v>0</v>
      </c>
      <c r="AC128" s="46"/>
      <c r="AD128" s="2">
        <f>IF(AC$2="Bike &amp; Run",IF(ISNA(VLOOKUP(AC128,Paramètres!$B$3:$C$56,2,FALSE)),0,VLOOKUP(AC128,Paramètres!$B$3:$C$56,2,FALSE)*Paramètres!$K$15),IF(OR(AC128="",OR($D128="",$D128="NL",$D128="HORS LIGUE")),0,VLOOKUP(IF(OR(AC128="",OR($D128="",$D128="NL",$D128="HORS LIGUE")),"",COUNTIFS($D$5:$D$72,"&lt;&gt;"&amp;"",$D$5:$D$72,"&lt;&gt;"&amp;"NL",$D$5:$D$72,"&lt;&gt;"&amp;"HORS LIGUE",AC$5:AC$72,"&lt;"&amp;AC128)+1),Paramètres!$B$3:$C$56,2,FALSE)*Paramètres!$K$15))</f>
        <v>0</v>
      </c>
      <c r="AE128" s="46"/>
      <c r="AF128" s="2">
        <f>IF(AE$2="Bike &amp; Run",IF(ISNA(VLOOKUP(AE128,Paramètres!$B$3:$C$56,2,FALSE)),0,VLOOKUP(AE128,Paramètres!$B$3:$C$56,2,FALSE)*Paramètres!$K$16),IF(OR(AE128="",OR($D128="",$D128="NL",$D128="HORS LIGUE")),0,VLOOKUP(IF(OR(AE128="",OR($D128="",$D128="NL",$D128="HORS LIGUE")),"",COUNTIFS($D$5:$D$72,"&lt;&gt;"&amp;"",$D$5:$D$72,"&lt;&gt;"&amp;"NL",$D$5:$D$72,"&lt;&gt;"&amp;"HORS LIGUE",AE$5:AE$72,"&lt;"&amp;AE128)+1),Paramètres!$B$3:$C$56,2,FALSE)*Paramètres!$K$16))</f>
        <v>0</v>
      </c>
      <c r="AG128" s="46"/>
      <c r="AH128" s="2">
        <f>IF(AG$2="Bike &amp; Run",IF(ISNA(VLOOKUP(AG128,Paramètres!$B$3:$C$56,2,FALSE)),0,VLOOKUP(AG128,Paramètres!$B$3:$C$56,2,FALSE)*Paramètres!$K$17),IF(OR(AG128="",OR($D128="",$D128="NL",$D128="HORS LIGUE")),0,VLOOKUP(IF(OR(AG128="",OR($D128="",$D128="NL",$D128="HORS LIGUE")),"",COUNTIFS($D$5:$D$72,"&lt;&gt;"&amp;"",$D$5:$D$72,"&lt;&gt;"&amp;"NL",$D$5:$D$72,"&lt;&gt;"&amp;"HORS LIGUE",AG$5:AG$72,"&lt;"&amp;AG128)+1),Paramètres!$B$3:$C$56,2,FALSE)*Paramètres!$K$17))</f>
        <v>0</v>
      </c>
      <c r="AI128" s="40">
        <f t="shared" si="115"/>
        <v>0</v>
      </c>
      <c r="AJ128" s="3" t="str">
        <f t="shared" si="116"/>
        <v/>
      </c>
      <c r="AK128" s="5">
        <f t="shared" si="117"/>
        <v>0</v>
      </c>
      <c r="AL128" s="41" t="e">
        <f t="shared" si="118"/>
        <v>#REF!</v>
      </c>
      <c r="AM128" s="33" t="e">
        <f t="shared" si="119"/>
        <v>#REF!</v>
      </c>
    </row>
    <row r="129" spans="1:39" ht="16.5">
      <c r="A129" s="14"/>
      <c r="B129" s="61" t="str">
        <f>IF(ISNA(VLOOKUP(A129,'Licenciés Jeunes 2023'!A:C,3,0)),"",VLOOKUP(A129,'Licenciés Jeunes 2023'!A:C,3,0))</f>
        <v/>
      </c>
      <c r="C129" s="32" t="str">
        <f>IF(ISNA(VLOOKUP(A129,'Licenciés Jeunes 2023'!A:C,2,0)),"",VLOOKUP(A129,'Licenciés Jeunes 2023'!A:C,2,0))</f>
        <v/>
      </c>
      <c r="D129" s="32" t="str">
        <f>IF(ISNA(VLOOKUP(A129,'Licenciés Jeunes 2023'!A:F,6,0)),"",VLOOKUP(A129,'Licenciés Jeunes 2023'!A:F,6,0))</f>
        <v/>
      </c>
      <c r="E129" s="6"/>
      <c r="F129" s="2">
        <f>IF(E$2="Bike &amp; Run",IF(ISNA(VLOOKUP(E129,Paramètres!$B$3:$C$56,2,FALSE)),0,VLOOKUP(E129,Paramètres!$B$3:$C$56,2,FALSE)*Paramètres!$K$3),IF(OR(E129="",OR($D129="",$D129="NL",$D129="HORS LIGUE")),0,VLOOKUP(IF(OR(E129="",OR($D129="",$D129="NL",$D129="HORS LIGUE")),"",COUNTIFS($D$5:$D$72,"&lt;&gt;"&amp;"",$D$5:$D$72,"&lt;&gt;"&amp;"NL",$D$5:$D$72,"&lt;&gt;"&amp;"HORS LIGUE",E$5:E$72,"&lt;"&amp;E129)+1),Paramètres!$B$3:$C$56,2,FALSE)*Paramètres!$K$3))</f>
        <v>0</v>
      </c>
      <c r="G129" s="4"/>
      <c r="H129" s="2">
        <f>IF(G$2="Bike &amp; Run",IF(ISNA(VLOOKUP(G129,Paramètres!$B$3:$C$56,2,FALSE)),0,VLOOKUP(G129,Paramètres!$B$3:$C$56,2,FALSE)*Paramètres!$K$4),IF(OR(G129="",OR($D129="",$D129="NL",$D129="HORS LIGUE")),0,VLOOKUP(IF(OR(G129="",OR($D129="",$D129="NL",$D129="HORS LIGUE")),"",COUNTIFS($D$5:$D$72,"&lt;&gt;"&amp;"",$D$5:$D$72,"&lt;&gt;"&amp;"NL",$D$5:$D$72,"&lt;&gt;"&amp;"HORS LIGUE",G$5:G$72,"&lt;"&amp;G129)+1),Paramètres!$B$3:$C$56,2,FALSE)*Paramètres!$K$4))</f>
        <v>0</v>
      </c>
      <c r="I129" s="36"/>
      <c r="J129" s="2">
        <f>IF(I$2="Bike &amp; Run",IF(ISNA(VLOOKUP(I129,Paramètres!$B$3:$C$56,2,FALSE)),0,VLOOKUP(I129,Paramètres!$B$3:$C$56,2,FALSE)*Paramètres!$K$5),IF(OR(I129="",OR($D129="",$D129="NL",$D129="HORS LIGUE")),0,VLOOKUP(IF(OR(I129="",OR($D129="",$D129="NL",$D129="HORS LIGUE")),"",COUNTIFS($D$5:$D$72,"&lt;&gt;"&amp;"",$D$5:$D$72,"&lt;&gt;"&amp;"NL",$D$5:$D$72,"&lt;&gt;"&amp;"HORS LIGUE",I$5:I$72,"&lt;"&amp;I129)+1),Paramètres!$B$3:$C$56,2,FALSE)*Paramètres!$K$5))</f>
        <v>0</v>
      </c>
      <c r="K129" s="4"/>
      <c r="L129" s="2">
        <f>IF(K$2="Bike &amp; Run",IF(ISNA(VLOOKUP(K129,Paramètres!$B$3:$C$56,2,FALSE)),0,VLOOKUP(K129,Paramètres!$B$3:$C$56,2,FALSE)*Paramètres!$K$6),IF(OR(K129="",OR($D129="",$D129="NL",$D129="HORS LIGUE")),0,VLOOKUP(IF(OR(K129="",OR($D129="",$D129="NL",$D129="HORS LIGUE")),"",COUNTIFS($D$5:$D$72,"&lt;&gt;"&amp;"",$D$5:$D$72,"&lt;&gt;"&amp;"NL",$D$5:$D$72,"&lt;&gt;"&amp;"HORS LIGUE",K$5:K$72,"&lt;"&amp;K129)+1),Paramètres!$B$3:$C$56,2,FALSE)*Paramètres!$K$6))</f>
        <v>0</v>
      </c>
      <c r="M129" s="4"/>
      <c r="N129" s="2">
        <f>IF(M$2="Bike &amp; Run",IF(ISNA(VLOOKUP(M129,Paramètres!$B$3:$C$56,2,FALSE)),0,VLOOKUP(M129,Paramètres!$B$3:$C$56,2,FALSE)*Paramètres!$K$7),IF(OR(M129="",OR($D129="",$D129="NL",$D129="HORS LIGUE")),0,VLOOKUP(IF(OR(M129="",OR($D129="",$D129="NL",$D129="HORS LIGUE")),"",COUNTIFS($D$5:$D$72,"&lt;&gt;"&amp;"",$D$5:$D$72,"&lt;&gt;"&amp;"NL",$D$5:$D$72,"&lt;&gt;"&amp;"HORS LIGUE",M$5:M$72,"&lt;"&amp;M129)+1),Paramètres!$B$3:$C$56,2,FALSE)*Paramètres!$K$7))</f>
        <v>0</v>
      </c>
      <c r="O129" s="46"/>
      <c r="P129" s="2">
        <f>IF(O$2="Bike &amp; Run",IF(ISNA(VLOOKUP(O129,Paramètres!$B$3:$C$56,2,FALSE)),0,VLOOKUP(O129,Paramètres!$B$3:$C$56,2,FALSE)*Paramètres!$K$8),IF(OR(O129="",OR($D129="",$D129="NL",$D129="HORS LIGUE")),0,VLOOKUP(IF(OR(O129="",OR($D129="",$D129="NL",$D129="HORS LIGUE")),"",COUNTIFS($D$5:$D$72,"&lt;&gt;"&amp;"",$D$5:$D$72,"&lt;&gt;"&amp;"NL",$D$5:$D$72,"&lt;&gt;"&amp;"HORS LIGUE",O$5:O$72,"&lt;"&amp;O129)+1),Paramètres!$B$3:$C$56,2,FALSE)*Paramètres!$K$8))</f>
        <v>0</v>
      </c>
      <c r="Q129" s="46"/>
      <c r="R129" s="2">
        <f>IF(Q$2="Bike &amp; Run",IF(ISNA(VLOOKUP(Q129,Paramètres!$B$3:$C$56,2,FALSE)),0,VLOOKUP(Q129,Paramètres!$B$3:$C$56,2,FALSE)*Paramètres!$K$9),IF(OR(Q129="",OR($D129="",$D129="NL",$D129="HORS LIGUE")),0,VLOOKUP(IF(OR(Q129="",OR($D129="",$D129="NL",$D129="HORS LIGUE")),"",COUNTIFS($D$5:$D$72,"&lt;&gt;"&amp;"",$D$5:$D$72,"&lt;&gt;"&amp;"NL",$D$5:$D$72,"&lt;&gt;"&amp;"HORS LIGUE",Q$5:Q$72,"&lt;"&amp;Q129)+1),Paramètres!$B$3:$C$56,2,FALSE)*Paramètres!$K$9))</f>
        <v>0</v>
      </c>
      <c r="S129" s="46"/>
      <c r="T129" s="2">
        <f>IF(S$2="Bike &amp; Run",IF(ISNA(VLOOKUP(S129,Paramètres!$B$3:$C$56,2,FALSE)),0,VLOOKUP(S129,Paramètres!$B$3:$C$56,2,FALSE)*Paramètres!$K$10),IF(OR(S129="",OR($D129="",$D129="NL",$D129="HORS LIGUE")),0,VLOOKUP(IF(OR(S129="",OR($D129="",$D129="NL",$D129="HORS LIGUE")),"",COUNTIFS($D$5:$D$72,"&lt;&gt;"&amp;"",$D$5:$D$72,"&lt;&gt;"&amp;"NL",$D$5:$D$72,"&lt;&gt;"&amp;"HORS LIGUE",S$5:S$72,"&lt;"&amp;S129)+1),Paramètres!$B$3:$C$56,2,FALSE)*Paramètres!$K$10))</f>
        <v>0</v>
      </c>
      <c r="U129" s="46"/>
      <c r="V129" s="2">
        <f>IF(U$2="Bike &amp; Run",IF(ISNA(VLOOKUP(U129,Paramètres!$B$3:$C$56,2,FALSE)),0,VLOOKUP(U129,Paramètres!$B$3:$C$56,2,FALSE)*Paramètres!$K$11),IF(OR(U129="",OR($D129="",$D129="NL",$D129="HORS LIGUE")),0,VLOOKUP(IF(OR(U129="",OR($D129="",$D129="NL",$D129="HORS LIGUE")),"",COUNTIFS($D$5:$D$72,"&lt;&gt;"&amp;"",$D$5:$D$72,"&lt;&gt;"&amp;"NL",$D$5:$D$72,"&lt;&gt;"&amp;"HORS LIGUE",U$5:U$72,"&lt;"&amp;U129)+1),Paramètres!$B$3:$C$56,2,FALSE)*Paramètres!$K$11))</f>
        <v>0</v>
      </c>
      <c r="W129" s="46"/>
      <c r="X129" s="2">
        <f>IF(W$2="Bike &amp; Run",IF(ISNA(VLOOKUP(W129,Paramètres!$B$3:$C$56,2,FALSE)),0,VLOOKUP(W129,Paramètres!$B$3:$C$56,2,FALSE)*Paramètres!$K$12),IF(OR(W129="",OR($D129="",$D129="NL",$D129="HORS LIGUE")),0,VLOOKUP(IF(OR(W129="",OR($D129="",$D129="NL",$D129="HORS LIGUE")),"",COUNTIFS($D$5:$D$72,"&lt;&gt;"&amp;"",$D$5:$D$72,"&lt;&gt;"&amp;"NL",$D$5:$D$72,"&lt;&gt;"&amp;"HORS LIGUE",W$5:W$72,"&lt;"&amp;W129)+1),Paramètres!$B$3:$C$56,2,FALSE)*Paramètres!$K$12))</f>
        <v>0</v>
      </c>
      <c r="Y129" s="46"/>
      <c r="Z129" s="2">
        <f>IF(Y$2="Bike &amp; Run",IF(ISNA(VLOOKUP(Y129,Paramètres!$B$3:$C$56,2,FALSE)),0,VLOOKUP(Y129,Paramètres!$B$3:$C$56,2,FALSE)*Paramètres!$K$13),IF(OR(Y129="",OR($D129="",$D129="NL",$D129="HORS LIGUE")),0,VLOOKUP(IF(OR(Y129="",OR($D129="",$D129="NL",$D129="HORS LIGUE")),"",COUNTIFS($D$5:$D$72,"&lt;&gt;"&amp;"",$D$5:$D$72,"&lt;&gt;"&amp;"NL",$D$5:$D$72,"&lt;&gt;"&amp;"HORS LIGUE",Y$5:Y$72,"&lt;"&amp;Y129)+1),Paramètres!$B$3:$C$56,2,FALSE)*Paramètres!$K$13))</f>
        <v>0</v>
      </c>
      <c r="AA129" s="46"/>
      <c r="AB129" s="2">
        <f>IF(AA$2="Bike &amp; Run",IF(ISNA(VLOOKUP(AA129,Paramètres!$B$3:$C$56,2,FALSE)),0,VLOOKUP(AA129,Paramètres!$B$3:$C$56,2,FALSE)*Paramètres!$K$14),IF(OR(AA129="",OR($D129="",$D129="NL",$D129="HORS LIGUE")),0,VLOOKUP(IF(OR(AA129="",OR($D129="",$D129="NL",$D129="HORS LIGUE")),"",COUNTIFS($D$5:$D$72,"&lt;&gt;"&amp;"",$D$5:$D$72,"&lt;&gt;"&amp;"NL",$D$5:$D$72,"&lt;&gt;"&amp;"HORS LIGUE",AA$5:AA$72,"&lt;"&amp;AA129)+1),Paramètres!$B$3:$C$56,2,FALSE)*Paramètres!$K$14))</f>
        <v>0</v>
      </c>
      <c r="AC129" s="46"/>
      <c r="AD129" s="2">
        <f>IF(AC$2="Bike &amp; Run",IF(ISNA(VLOOKUP(AC129,Paramètres!$B$3:$C$56,2,FALSE)),0,VLOOKUP(AC129,Paramètres!$B$3:$C$56,2,FALSE)*Paramètres!$K$15),IF(OR(AC129="",OR($D129="",$D129="NL",$D129="HORS LIGUE")),0,VLOOKUP(IF(OR(AC129="",OR($D129="",$D129="NL",$D129="HORS LIGUE")),"",COUNTIFS($D$5:$D$72,"&lt;&gt;"&amp;"",$D$5:$D$72,"&lt;&gt;"&amp;"NL",$D$5:$D$72,"&lt;&gt;"&amp;"HORS LIGUE",AC$5:AC$72,"&lt;"&amp;AC129)+1),Paramètres!$B$3:$C$56,2,FALSE)*Paramètres!$K$15))</f>
        <v>0</v>
      </c>
      <c r="AE129" s="46"/>
      <c r="AF129" s="2">
        <f>IF(AE$2="Bike &amp; Run",IF(ISNA(VLOOKUP(AE129,Paramètres!$B$3:$C$56,2,FALSE)),0,VLOOKUP(AE129,Paramètres!$B$3:$C$56,2,FALSE)*Paramètres!$K$16),IF(OR(AE129="",OR($D129="",$D129="NL",$D129="HORS LIGUE")),0,VLOOKUP(IF(OR(AE129="",OR($D129="",$D129="NL",$D129="HORS LIGUE")),"",COUNTIFS($D$5:$D$72,"&lt;&gt;"&amp;"",$D$5:$D$72,"&lt;&gt;"&amp;"NL",$D$5:$D$72,"&lt;&gt;"&amp;"HORS LIGUE",AE$5:AE$72,"&lt;"&amp;AE129)+1),Paramètres!$B$3:$C$56,2,FALSE)*Paramètres!$K$16))</f>
        <v>0</v>
      </c>
      <c r="AG129" s="46"/>
      <c r="AH129" s="2">
        <f>IF(AG$2="Bike &amp; Run",IF(ISNA(VLOOKUP(AG129,Paramètres!$B$3:$C$56,2,FALSE)),0,VLOOKUP(AG129,Paramètres!$B$3:$C$56,2,FALSE)*Paramètres!$K$17),IF(OR(AG129="",OR($D129="",$D129="NL",$D129="HORS LIGUE")),0,VLOOKUP(IF(OR(AG129="",OR($D129="",$D129="NL",$D129="HORS LIGUE")),"",COUNTIFS($D$5:$D$72,"&lt;&gt;"&amp;"",$D$5:$D$72,"&lt;&gt;"&amp;"NL",$D$5:$D$72,"&lt;&gt;"&amp;"HORS LIGUE",AG$5:AG$72,"&lt;"&amp;AG129)+1),Paramètres!$B$3:$C$56,2,FALSE)*Paramètres!$K$17))</f>
        <v>0</v>
      </c>
      <c r="AI129" s="40">
        <f t="shared" si="115"/>
        <v>0</v>
      </c>
      <c r="AJ129" s="3" t="str">
        <f t="shared" si="116"/>
        <v/>
      </c>
      <c r="AK129" s="5">
        <f t="shared" si="117"/>
        <v>0</v>
      </c>
      <c r="AL129" s="41" t="e">
        <f t="shared" si="118"/>
        <v>#REF!</v>
      </c>
      <c r="AM129" s="33" t="e">
        <f t="shared" si="119"/>
        <v>#REF!</v>
      </c>
    </row>
    <row r="130" spans="1:39" ht="16.5">
      <c r="A130" s="14"/>
      <c r="B130" s="61" t="str">
        <f>IF(ISNA(VLOOKUP(A130,'Licenciés Jeunes 2023'!A:C,3,0)),"",VLOOKUP(A130,'Licenciés Jeunes 2023'!A:C,3,0))</f>
        <v/>
      </c>
      <c r="C130" s="32" t="str">
        <f>IF(ISNA(VLOOKUP(A130,'Licenciés Jeunes 2023'!A:C,2,0)),"",VLOOKUP(A130,'Licenciés Jeunes 2023'!A:C,2,0))</f>
        <v/>
      </c>
      <c r="D130" s="32" t="str">
        <f>IF(ISNA(VLOOKUP(A130,'Licenciés Jeunes 2023'!A:F,6,0)),"",VLOOKUP(A130,'Licenciés Jeunes 2023'!A:F,6,0))</f>
        <v/>
      </c>
      <c r="E130" s="6"/>
      <c r="F130" s="2">
        <f>IF(E$2="Bike &amp; Run",IF(ISNA(VLOOKUP(E130,Paramètres!$B$3:$C$56,2,FALSE)),0,VLOOKUP(E130,Paramètres!$B$3:$C$56,2,FALSE)*Paramètres!$K$3),IF(OR(E130="",OR($D130="",$D130="NL",$D130="HORS LIGUE")),0,VLOOKUP(IF(OR(E130="",OR($D130="",$D130="NL",$D130="HORS LIGUE")),"",COUNTIFS($D$5:$D$72,"&lt;&gt;"&amp;"",$D$5:$D$72,"&lt;&gt;"&amp;"NL",$D$5:$D$72,"&lt;&gt;"&amp;"HORS LIGUE",E$5:E$72,"&lt;"&amp;E130)+1),Paramètres!$B$3:$C$56,2,FALSE)*Paramètres!$K$3))</f>
        <v>0</v>
      </c>
      <c r="G130" s="4"/>
      <c r="H130" s="2">
        <f>IF(G$2="Bike &amp; Run",IF(ISNA(VLOOKUP(G130,Paramètres!$B$3:$C$56,2,FALSE)),0,VLOOKUP(G130,Paramètres!$B$3:$C$56,2,FALSE)*Paramètres!$K$4),IF(OR(G130="",OR($D130="",$D130="NL",$D130="HORS LIGUE")),0,VLOOKUP(IF(OR(G130="",OR($D130="",$D130="NL",$D130="HORS LIGUE")),"",COUNTIFS($D$5:$D$72,"&lt;&gt;"&amp;"",$D$5:$D$72,"&lt;&gt;"&amp;"NL",$D$5:$D$72,"&lt;&gt;"&amp;"HORS LIGUE",G$5:G$72,"&lt;"&amp;G130)+1),Paramètres!$B$3:$C$56,2,FALSE)*Paramètres!$K$4))</f>
        <v>0</v>
      </c>
      <c r="I130" s="36"/>
      <c r="J130" s="2">
        <f>IF(I$2="Bike &amp; Run",IF(ISNA(VLOOKUP(I130,Paramètres!$B$3:$C$56,2,FALSE)),0,VLOOKUP(I130,Paramètres!$B$3:$C$56,2,FALSE)*Paramètres!$K$5),IF(OR(I130="",OR($D130="",$D130="NL",$D130="HORS LIGUE")),0,VLOOKUP(IF(OR(I130="",OR($D130="",$D130="NL",$D130="HORS LIGUE")),"",COUNTIFS($D$5:$D$72,"&lt;&gt;"&amp;"",$D$5:$D$72,"&lt;&gt;"&amp;"NL",$D$5:$D$72,"&lt;&gt;"&amp;"HORS LIGUE",I$5:I$72,"&lt;"&amp;I130)+1),Paramètres!$B$3:$C$56,2,FALSE)*Paramètres!$K$5))</f>
        <v>0</v>
      </c>
      <c r="K130" s="4"/>
      <c r="L130" s="2">
        <f>IF(K$2="Bike &amp; Run",IF(ISNA(VLOOKUP(K130,Paramètres!$B$3:$C$56,2,FALSE)),0,VLOOKUP(K130,Paramètres!$B$3:$C$56,2,FALSE)*Paramètres!$K$6),IF(OR(K130="",OR($D130="",$D130="NL",$D130="HORS LIGUE")),0,VLOOKUP(IF(OR(K130="",OR($D130="",$D130="NL",$D130="HORS LIGUE")),"",COUNTIFS($D$5:$D$72,"&lt;&gt;"&amp;"",$D$5:$D$72,"&lt;&gt;"&amp;"NL",$D$5:$D$72,"&lt;&gt;"&amp;"HORS LIGUE",K$5:K$72,"&lt;"&amp;K130)+1),Paramètres!$B$3:$C$56,2,FALSE)*Paramètres!$K$6))</f>
        <v>0</v>
      </c>
      <c r="M130" s="4"/>
      <c r="N130" s="2">
        <f>IF(M$2="Bike &amp; Run",IF(ISNA(VLOOKUP(M130,Paramètres!$B$3:$C$56,2,FALSE)),0,VLOOKUP(M130,Paramètres!$B$3:$C$56,2,FALSE)*Paramètres!$K$7),IF(OR(M130="",OR($D130="",$D130="NL",$D130="HORS LIGUE")),0,VLOOKUP(IF(OR(M130="",OR($D130="",$D130="NL",$D130="HORS LIGUE")),"",COUNTIFS($D$5:$D$72,"&lt;&gt;"&amp;"",$D$5:$D$72,"&lt;&gt;"&amp;"NL",$D$5:$D$72,"&lt;&gt;"&amp;"HORS LIGUE",M$5:M$72,"&lt;"&amp;M130)+1),Paramètres!$B$3:$C$56,2,FALSE)*Paramètres!$K$7))</f>
        <v>0</v>
      </c>
      <c r="O130" s="46"/>
      <c r="P130" s="2">
        <f>IF(O$2="Bike &amp; Run",IF(ISNA(VLOOKUP(O130,Paramètres!$B$3:$C$56,2,FALSE)),0,VLOOKUP(O130,Paramètres!$B$3:$C$56,2,FALSE)*Paramètres!$K$8),IF(OR(O130="",OR($D130="",$D130="NL",$D130="HORS LIGUE")),0,VLOOKUP(IF(OR(O130="",OR($D130="",$D130="NL",$D130="HORS LIGUE")),"",COUNTIFS($D$5:$D$72,"&lt;&gt;"&amp;"",$D$5:$D$72,"&lt;&gt;"&amp;"NL",$D$5:$D$72,"&lt;&gt;"&amp;"HORS LIGUE",O$5:O$72,"&lt;"&amp;O130)+1),Paramètres!$B$3:$C$56,2,FALSE)*Paramètres!$K$8))</f>
        <v>0</v>
      </c>
      <c r="Q130" s="46"/>
      <c r="R130" s="2">
        <f>IF(Q$2="Bike &amp; Run",IF(ISNA(VLOOKUP(Q130,Paramètres!$B$3:$C$56,2,FALSE)),0,VLOOKUP(Q130,Paramètres!$B$3:$C$56,2,FALSE)*Paramètres!$K$9),IF(OR(Q130="",OR($D130="",$D130="NL",$D130="HORS LIGUE")),0,VLOOKUP(IF(OR(Q130="",OR($D130="",$D130="NL",$D130="HORS LIGUE")),"",COUNTIFS($D$5:$D$72,"&lt;&gt;"&amp;"",$D$5:$D$72,"&lt;&gt;"&amp;"NL",$D$5:$D$72,"&lt;&gt;"&amp;"HORS LIGUE",Q$5:Q$72,"&lt;"&amp;Q130)+1),Paramètres!$B$3:$C$56,2,FALSE)*Paramètres!$K$9))</f>
        <v>0</v>
      </c>
      <c r="S130" s="46"/>
      <c r="T130" s="2">
        <f>IF(S$2="Bike &amp; Run",IF(ISNA(VLOOKUP(S130,Paramètres!$B$3:$C$56,2,FALSE)),0,VLOOKUP(S130,Paramètres!$B$3:$C$56,2,FALSE)*Paramètres!$K$10),IF(OR(S130="",OR($D130="",$D130="NL",$D130="HORS LIGUE")),0,VLOOKUP(IF(OR(S130="",OR($D130="",$D130="NL",$D130="HORS LIGUE")),"",COUNTIFS($D$5:$D$72,"&lt;&gt;"&amp;"",$D$5:$D$72,"&lt;&gt;"&amp;"NL",$D$5:$D$72,"&lt;&gt;"&amp;"HORS LIGUE",S$5:S$72,"&lt;"&amp;S130)+1),Paramètres!$B$3:$C$56,2,FALSE)*Paramètres!$K$10))</f>
        <v>0</v>
      </c>
      <c r="U130" s="46"/>
      <c r="V130" s="2">
        <f>IF(U$2="Bike &amp; Run",IF(ISNA(VLOOKUP(U130,Paramètres!$B$3:$C$56,2,FALSE)),0,VLOOKUP(U130,Paramètres!$B$3:$C$56,2,FALSE)*Paramètres!$K$11),IF(OR(U130="",OR($D130="",$D130="NL",$D130="HORS LIGUE")),0,VLOOKUP(IF(OR(U130="",OR($D130="",$D130="NL",$D130="HORS LIGUE")),"",COUNTIFS($D$5:$D$72,"&lt;&gt;"&amp;"",$D$5:$D$72,"&lt;&gt;"&amp;"NL",$D$5:$D$72,"&lt;&gt;"&amp;"HORS LIGUE",U$5:U$72,"&lt;"&amp;U130)+1),Paramètres!$B$3:$C$56,2,FALSE)*Paramètres!$K$11))</f>
        <v>0</v>
      </c>
      <c r="W130" s="46"/>
      <c r="X130" s="2">
        <f>IF(W$2="Bike &amp; Run",IF(ISNA(VLOOKUP(W130,Paramètres!$B$3:$C$56,2,FALSE)),0,VLOOKUP(W130,Paramètres!$B$3:$C$56,2,FALSE)*Paramètres!$K$12),IF(OR(W130="",OR($D130="",$D130="NL",$D130="HORS LIGUE")),0,VLOOKUP(IF(OR(W130="",OR($D130="",$D130="NL",$D130="HORS LIGUE")),"",COUNTIFS($D$5:$D$72,"&lt;&gt;"&amp;"",$D$5:$D$72,"&lt;&gt;"&amp;"NL",$D$5:$D$72,"&lt;&gt;"&amp;"HORS LIGUE",W$5:W$72,"&lt;"&amp;W130)+1),Paramètres!$B$3:$C$56,2,FALSE)*Paramètres!$K$12))</f>
        <v>0</v>
      </c>
      <c r="Y130" s="46"/>
      <c r="Z130" s="2">
        <f>IF(Y$2="Bike &amp; Run",IF(ISNA(VLOOKUP(Y130,Paramètres!$B$3:$C$56,2,FALSE)),0,VLOOKUP(Y130,Paramètres!$B$3:$C$56,2,FALSE)*Paramètres!$K$13),IF(OR(Y130="",OR($D130="",$D130="NL",$D130="HORS LIGUE")),0,VLOOKUP(IF(OR(Y130="",OR($D130="",$D130="NL",$D130="HORS LIGUE")),"",COUNTIFS($D$5:$D$72,"&lt;&gt;"&amp;"",$D$5:$D$72,"&lt;&gt;"&amp;"NL",$D$5:$D$72,"&lt;&gt;"&amp;"HORS LIGUE",Y$5:Y$72,"&lt;"&amp;Y130)+1),Paramètres!$B$3:$C$56,2,FALSE)*Paramètres!$K$13))</f>
        <v>0</v>
      </c>
      <c r="AA130" s="46"/>
      <c r="AB130" s="2">
        <f>IF(AA$2="Bike &amp; Run",IF(ISNA(VLOOKUP(AA130,Paramètres!$B$3:$C$56,2,FALSE)),0,VLOOKUP(AA130,Paramètres!$B$3:$C$56,2,FALSE)*Paramètres!$K$14),IF(OR(AA130="",OR($D130="",$D130="NL",$D130="HORS LIGUE")),0,VLOOKUP(IF(OR(AA130="",OR($D130="",$D130="NL",$D130="HORS LIGUE")),"",COUNTIFS($D$5:$D$72,"&lt;&gt;"&amp;"",$D$5:$D$72,"&lt;&gt;"&amp;"NL",$D$5:$D$72,"&lt;&gt;"&amp;"HORS LIGUE",AA$5:AA$72,"&lt;"&amp;AA130)+1),Paramètres!$B$3:$C$56,2,FALSE)*Paramètres!$K$14))</f>
        <v>0</v>
      </c>
      <c r="AC130" s="46"/>
      <c r="AD130" s="2">
        <f>IF(AC$2="Bike &amp; Run",IF(ISNA(VLOOKUP(AC130,Paramètres!$B$3:$C$56,2,FALSE)),0,VLOOKUP(AC130,Paramètres!$B$3:$C$56,2,FALSE)*Paramètres!$K$15),IF(OR(AC130="",OR($D130="",$D130="NL",$D130="HORS LIGUE")),0,VLOOKUP(IF(OR(AC130="",OR($D130="",$D130="NL",$D130="HORS LIGUE")),"",COUNTIFS($D$5:$D$72,"&lt;&gt;"&amp;"",$D$5:$D$72,"&lt;&gt;"&amp;"NL",$D$5:$D$72,"&lt;&gt;"&amp;"HORS LIGUE",AC$5:AC$72,"&lt;"&amp;AC130)+1),Paramètres!$B$3:$C$56,2,FALSE)*Paramètres!$K$15))</f>
        <v>0</v>
      </c>
      <c r="AE130" s="46"/>
      <c r="AF130" s="2">
        <f>IF(AE$2="Bike &amp; Run",IF(ISNA(VLOOKUP(AE130,Paramètres!$B$3:$C$56,2,FALSE)),0,VLOOKUP(AE130,Paramètres!$B$3:$C$56,2,FALSE)*Paramètres!$K$16),IF(OR(AE130="",OR($D130="",$D130="NL",$D130="HORS LIGUE")),0,VLOOKUP(IF(OR(AE130="",OR($D130="",$D130="NL",$D130="HORS LIGUE")),"",COUNTIFS($D$5:$D$72,"&lt;&gt;"&amp;"",$D$5:$D$72,"&lt;&gt;"&amp;"NL",$D$5:$D$72,"&lt;&gt;"&amp;"HORS LIGUE",AE$5:AE$72,"&lt;"&amp;AE130)+1),Paramètres!$B$3:$C$56,2,FALSE)*Paramètres!$K$16))</f>
        <v>0</v>
      </c>
      <c r="AG130" s="46"/>
      <c r="AH130" s="2">
        <f>IF(AG$2="Bike &amp; Run",IF(ISNA(VLOOKUP(AG130,Paramètres!$B$3:$C$56,2,FALSE)),0,VLOOKUP(AG130,Paramètres!$B$3:$C$56,2,FALSE)*Paramètres!$K$17),IF(OR(AG130="",OR($D130="",$D130="NL",$D130="HORS LIGUE")),0,VLOOKUP(IF(OR(AG130="",OR($D130="",$D130="NL",$D130="HORS LIGUE")),"",COUNTIFS($D$5:$D$72,"&lt;&gt;"&amp;"",$D$5:$D$72,"&lt;&gt;"&amp;"NL",$D$5:$D$72,"&lt;&gt;"&amp;"HORS LIGUE",AG$5:AG$72,"&lt;"&amp;AG130)+1),Paramètres!$B$3:$C$56,2,FALSE)*Paramètres!$K$17))</f>
        <v>0</v>
      </c>
      <c r="AI130" s="40">
        <f t="shared" si="115"/>
        <v>0</v>
      </c>
      <c r="AJ130" s="3" t="str">
        <f t="shared" si="116"/>
        <v/>
      </c>
      <c r="AK130" s="5">
        <f t="shared" si="117"/>
        <v>0</v>
      </c>
      <c r="AL130" s="41" t="e">
        <f t="shared" si="118"/>
        <v>#REF!</v>
      </c>
      <c r="AM130" s="33" t="e">
        <f t="shared" si="119"/>
        <v>#REF!</v>
      </c>
    </row>
    <row r="131" spans="1:39" ht="16.5">
      <c r="A131" s="14"/>
      <c r="B131" s="61" t="str">
        <f>IF(ISNA(VLOOKUP(A131,'Licenciés Jeunes 2023'!A:C,3,0)),"",VLOOKUP(A131,'Licenciés Jeunes 2023'!A:C,3,0))</f>
        <v/>
      </c>
      <c r="C131" s="32" t="str">
        <f>IF(ISNA(VLOOKUP(A131,'Licenciés Jeunes 2023'!A:C,2,0)),"",VLOOKUP(A131,'Licenciés Jeunes 2023'!A:C,2,0))</f>
        <v/>
      </c>
      <c r="D131" s="32" t="str">
        <f>IF(ISNA(VLOOKUP(A131,'Licenciés Jeunes 2023'!A:F,6,0)),"",VLOOKUP(A131,'Licenciés Jeunes 2023'!A:F,6,0))</f>
        <v/>
      </c>
      <c r="E131" s="6"/>
      <c r="F131" s="2">
        <f>IF(E$2="Bike &amp; Run",IF(ISNA(VLOOKUP(E131,Paramètres!$B$3:$C$56,2,FALSE)),0,VLOOKUP(E131,Paramètres!$B$3:$C$56,2,FALSE)*Paramètres!$K$3),IF(OR(E131="",OR($D131="",$D131="NL",$D131="HORS LIGUE")),0,VLOOKUP(IF(OR(E131="",OR($D131="",$D131="NL",$D131="HORS LIGUE")),"",COUNTIFS($D$5:$D$72,"&lt;&gt;"&amp;"",$D$5:$D$72,"&lt;&gt;"&amp;"NL",$D$5:$D$72,"&lt;&gt;"&amp;"HORS LIGUE",E$5:E$72,"&lt;"&amp;E131)+1),Paramètres!$B$3:$C$56,2,FALSE)*Paramètres!$K$3))</f>
        <v>0</v>
      </c>
      <c r="G131" s="4"/>
      <c r="H131" s="2">
        <f>IF(G$2="Bike &amp; Run",IF(ISNA(VLOOKUP(G131,Paramètres!$B$3:$C$56,2,FALSE)),0,VLOOKUP(G131,Paramètres!$B$3:$C$56,2,FALSE)*Paramètres!$K$4),IF(OR(G131="",OR($D131="",$D131="NL",$D131="HORS LIGUE")),0,VLOOKUP(IF(OR(G131="",OR($D131="",$D131="NL",$D131="HORS LIGUE")),"",COUNTIFS($D$5:$D$72,"&lt;&gt;"&amp;"",$D$5:$D$72,"&lt;&gt;"&amp;"NL",$D$5:$D$72,"&lt;&gt;"&amp;"HORS LIGUE",G$5:G$72,"&lt;"&amp;G131)+1),Paramètres!$B$3:$C$56,2,FALSE)*Paramètres!$K$4))</f>
        <v>0</v>
      </c>
      <c r="I131" s="36"/>
      <c r="J131" s="2">
        <f>IF(I$2="Bike &amp; Run",IF(ISNA(VLOOKUP(I131,Paramètres!$B$3:$C$56,2,FALSE)),0,VLOOKUP(I131,Paramètres!$B$3:$C$56,2,FALSE)*Paramètres!$K$5),IF(OR(I131="",OR($D131="",$D131="NL",$D131="HORS LIGUE")),0,VLOOKUP(IF(OR(I131="",OR($D131="",$D131="NL",$D131="HORS LIGUE")),"",COUNTIFS($D$5:$D$72,"&lt;&gt;"&amp;"",$D$5:$D$72,"&lt;&gt;"&amp;"NL",$D$5:$D$72,"&lt;&gt;"&amp;"HORS LIGUE",I$5:I$72,"&lt;"&amp;I131)+1),Paramètres!$B$3:$C$56,2,FALSE)*Paramètres!$K$5))</f>
        <v>0</v>
      </c>
      <c r="K131" s="4"/>
      <c r="L131" s="2">
        <f>IF(K$2="Bike &amp; Run",IF(ISNA(VLOOKUP(K131,Paramètres!$B$3:$C$56,2,FALSE)),0,VLOOKUP(K131,Paramètres!$B$3:$C$56,2,FALSE)*Paramètres!$K$6),IF(OR(K131="",OR($D131="",$D131="NL",$D131="HORS LIGUE")),0,VLOOKUP(IF(OR(K131="",OR($D131="",$D131="NL",$D131="HORS LIGUE")),"",COUNTIFS($D$5:$D$72,"&lt;&gt;"&amp;"",$D$5:$D$72,"&lt;&gt;"&amp;"NL",$D$5:$D$72,"&lt;&gt;"&amp;"HORS LIGUE",K$5:K$72,"&lt;"&amp;K131)+1),Paramètres!$B$3:$C$56,2,FALSE)*Paramètres!$K$6))</f>
        <v>0</v>
      </c>
      <c r="M131" s="4"/>
      <c r="N131" s="2">
        <f>IF(M$2="Bike &amp; Run",IF(ISNA(VLOOKUP(M131,Paramètres!$B$3:$C$56,2,FALSE)),0,VLOOKUP(M131,Paramètres!$B$3:$C$56,2,FALSE)*Paramètres!$K$7),IF(OR(M131="",OR($D131="",$D131="NL",$D131="HORS LIGUE")),0,VLOOKUP(IF(OR(M131="",OR($D131="",$D131="NL",$D131="HORS LIGUE")),"",COUNTIFS($D$5:$D$72,"&lt;&gt;"&amp;"",$D$5:$D$72,"&lt;&gt;"&amp;"NL",$D$5:$D$72,"&lt;&gt;"&amp;"HORS LIGUE",M$5:M$72,"&lt;"&amp;M131)+1),Paramètres!$B$3:$C$56,2,FALSE)*Paramètres!$K$7))</f>
        <v>0</v>
      </c>
      <c r="O131" s="46"/>
      <c r="P131" s="2">
        <f>IF(O$2="Bike &amp; Run",IF(ISNA(VLOOKUP(O131,Paramètres!$B$3:$C$56,2,FALSE)),0,VLOOKUP(O131,Paramètres!$B$3:$C$56,2,FALSE)*Paramètres!$K$8),IF(OR(O131="",OR($D131="",$D131="NL",$D131="HORS LIGUE")),0,VLOOKUP(IF(OR(O131="",OR($D131="",$D131="NL",$D131="HORS LIGUE")),"",COUNTIFS($D$5:$D$72,"&lt;&gt;"&amp;"",$D$5:$D$72,"&lt;&gt;"&amp;"NL",$D$5:$D$72,"&lt;&gt;"&amp;"HORS LIGUE",O$5:O$72,"&lt;"&amp;O131)+1),Paramètres!$B$3:$C$56,2,FALSE)*Paramètres!$K$8))</f>
        <v>0</v>
      </c>
      <c r="Q131" s="46"/>
      <c r="R131" s="2">
        <f>IF(Q$2="Bike &amp; Run",IF(ISNA(VLOOKUP(Q131,Paramètres!$B$3:$C$56,2,FALSE)),0,VLOOKUP(Q131,Paramètres!$B$3:$C$56,2,FALSE)*Paramètres!$K$9),IF(OR(Q131="",OR($D131="",$D131="NL",$D131="HORS LIGUE")),0,VLOOKUP(IF(OR(Q131="",OR($D131="",$D131="NL",$D131="HORS LIGUE")),"",COUNTIFS($D$5:$D$72,"&lt;&gt;"&amp;"",$D$5:$D$72,"&lt;&gt;"&amp;"NL",$D$5:$D$72,"&lt;&gt;"&amp;"HORS LIGUE",Q$5:Q$72,"&lt;"&amp;Q131)+1),Paramètres!$B$3:$C$56,2,FALSE)*Paramètres!$K$9))</f>
        <v>0</v>
      </c>
      <c r="S131" s="46"/>
      <c r="T131" s="2">
        <f>IF(S$2="Bike &amp; Run",IF(ISNA(VLOOKUP(S131,Paramètres!$B$3:$C$56,2,FALSE)),0,VLOOKUP(S131,Paramètres!$B$3:$C$56,2,FALSE)*Paramètres!$K$10),IF(OR(S131="",OR($D131="",$D131="NL",$D131="HORS LIGUE")),0,VLOOKUP(IF(OR(S131="",OR($D131="",$D131="NL",$D131="HORS LIGUE")),"",COUNTIFS($D$5:$D$72,"&lt;&gt;"&amp;"",$D$5:$D$72,"&lt;&gt;"&amp;"NL",$D$5:$D$72,"&lt;&gt;"&amp;"HORS LIGUE",S$5:S$72,"&lt;"&amp;S131)+1),Paramètres!$B$3:$C$56,2,FALSE)*Paramètres!$K$10))</f>
        <v>0</v>
      </c>
      <c r="U131" s="46"/>
      <c r="V131" s="2">
        <f>IF(U$2="Bike &amp; Run",IF(ISNA(VLOOKUP(U131,Paramètres!$B$3:$C$56,2,FALSE)),0,VLOOKUP(U131,Paramètres!$B$3:$C$56,2,FALSE)*Paramètres!$K$11),IF(OR(U131="",OR($D131="",$D131="NL",$D131="HORS LIGUE")),0,VLOOKUP(IF(OR(U131="",OR($D131="",$D131="NL",$D131="HORS LIGUE")),"",COUNTIFS($D$5:$D$72,"&lt;&gt;"&amp;"",$D$5:$D$72,"&lt;&gt;"&amp;"NL",$D$5:$D$72,"&lt;&gt;"&amp;"HORS LIGUE",U$5:U$72,"&lt;"&amp;U131)+1),Paramètres!$B$3:$C$56,2,FALSE)*Paramètres!$K$11))</f>
        <v>0</v>
      </c>
      <c r="W131" s="46"/>
      <c r="X131" s="2">
        <f>IF(W$2="Bike &amp; Run",IF(ISNA(VLOOKUP(W131,Paramètres!$B$3:$C$56,2,FALSE)),0,VLOOKUP(W131,Paramètres!$B$3:$C$56,2,FALSE)*Paramètres!$K$12),IF(OR(W131="",OR($D131="",$D131="NL",$D131="HORS LIGUE")),0,VLOOKUP(IF(OR(W131="",OR($D131="",$D131="NL",$D131="HORS LIGUE")),"",COUNTIFS($D$5:$D$72,"&lt;&gt;"&amp;"",$D$5:$D$72,"&lt;&gt;"&amp;"NL",$D$5:$D$72,"&lt;&gt;"&amp;"HORS LIGUE",W$5:W$72,"&lt;"&amp;W131)+1),Paramètres!$B$3:$C$56,2,FALSE)*Paramètres!$K$12))</f>
        <v>0</v>
      </c>
      <c r="Y131" s="46"/>
      <c r="Z131" s="2">
        <f>IF(Y$2="Bike &amp; Run",IF(ISNA(VLOOKUP(Y131,Paramètres!$B$3:$C$56,2,FALSE)),0,VLOOKUP(Y131,Paramètres!$B$3:$C$56,2,FALSE)*Paramètres!$K$13),IF(OR(Y131="",OR($D131="",$D131="NL",$D131="HORS LIGUE")),0,VLOOKUP(IF(OR(Y131="",OR($D131="",$D131="NL",$D131="HORS LIGUE")),"",COUNTIFS($D$5:$D$72,"&lt;&gt;"&amp;"",$D$5:$D$72,"&lt;&gt;"&amp;"NL",$D$5:$D$72,"&lt;&gt;"&amp;"HORS LIGUE",Y$5:Y$72,"&lt;"&amp;Y131)+1),Paramètres!$B$3:$C$56,2,FALSE)*Paramètres!$K$13))</f>
        <v>0</v>
      </c>
      <c r="AA131" s="46"/>
      <c r="AB131" s="2">
        <f>IF(AA$2="Bike &amp; Run",IF(ISNA(VLOOKUP(AA131,Paramètres!$B$3:$C$56,2,FALSE)),0,VLOOKUP(AA131,Paramètres!$B$3:$C$56,2,FALSE)*Paramètres!$K$14),IF(OR(AA131="",OR($D131="",$D131="NL",$D131="HORS LIGUE")),0,VLOOKUP(IF(OR(AA131="",OR($D131="",$D131="NL",$D131="HORS LIGUE")),"",COUNTIFS($D$5:$D$72,"&lt;&gt;"&amp;"",$D$5:$D$72,"&lt;&gt;"&amp;"NL",$D$5:$D$72,"&lt;&gt;"&amp;"HORS LIGUE",AA$5:AA$72,"&lt;"&amp;AA131)+1),Paramètres!$B$3:$C$56,2,FALSE)*Paramètres!$K$14))</f>
        <v>0</v>
      </c>
      <c r="AC131" s="46"/>
      <c r="AD131" s="2">
        <f>IF(AC$2="Bike &amp; Run",IF(ISNA(VLOOKUP(AC131,Paramètres!$B$3:$C$56,2,FALSE)),0,VLOOKUP(AC131,Paramètres!$B$3:$C$56,2,FALSE)*Paramètres!$K$15),IF(OR(AC131="",OR($D131="",$D131="NL",$D131="HORS LIGUE")),0,VLOOKUP(IF(OR(AC131="",OR($D131="",$D131="NL",$D131="HORS LIGUE")),"",COUNTIFS($D$5:$D$72,"&lt;&gt;"&amp;"",$D$5:$D$72,"&lt;&gt;"&amp;"NL",$D$5:$D$72,"&lt;&gt;"&amp;"HORS LIGUE",AC$5:AC$72,"&lt;"&amp;AC131)+1),Paramètres!$B$3:$C$56,2,FALSE)*Paramètres!$K$15))</f>
        <v>0</v>
      </c>
      <c r="AE131" s="46"/>
      <c r="AF131" s="2">
        <f>IF(AE$2="Bike &amp; Run",IF(ISNA(VLOOKUP(AE131,Paramètres!$B$3:$C$56,2,FALSE)),0,VLOOKUP(AE131,Paramètres!$B$3:$C$56,2,FALSE)*Paramètres!$K$16),IF(OR(AE131="",OR($D131="",$D131="NL",$D131="HORS LIGUE")),0,VLOOKUP(IF(OR(AE131="",OR($D131="",$D131="NL",$D131="HORS LIGUE")),"",COUNTIFS($D$5:$D$72,"&lt;&gt;"&amp;"",$D$5:$D$72,"&lt;&gt;"&amp;"NL",$D$5:$D$72,"&lt;&gt;"&amp;"HORS LIGUE",AE$5:AE$72,"&lt;"&amp;AE131)+1),Paramètres!$B$3:$C$56,2,FALSE)*Paramètres!$K$16))</f>
        <v>0</v>
      </c>
      <c r="AG131" s="46"/>
      <c r="AH131" s="2">
        <f>IF(AG$2="Bike &amp; Run",IF(ISNA(VLOOKUP(AG131,Paramètres!$B$3:$C$56,2,FALSE)),0,VLOOKUP(AG131,Paramètres!$B$3:$C$56,2,FALSE)*Paramètres!$K$17),IF(OR(AG131="",OR($D131="",$D131="NL",$D131="HORS LIGUE")),0,VLOOKUP(IF(OR(AG131="",OR($D131="",$D131="NL",$D131="HORS LIGUE")),"",COUNTIFS($D$5:$D$72,"&lt;&gt;"&amp;"",$D$5:$D$72,"&lt;&gt;"&amp;"NL",$D$5:$D$72,"&lt;&gt;"&amp;"HORS LIGUE",AG$5:AG$72,"&lt;"&amp;AG131)+1),Paramètres!$B$3:$C$56,2,FALSE)*Paramètres!$K$17))</f>
        <v>0</v>
      </c>
      <c r="AI131" s="40">
        <f t="shared" si="115"/>
        <v>0</v>
      </c>
      <c r="AJ131" s="3" t="str">
        <f t="shared" si="116"/>
        <v/>
      </c>
      <c r="AK131" s="5">
        <f t="shared" si="117"/>
        <v>0</v>
      </c>
      <c r="AL131" s="41" t="e">
        <f t="shared" si="118"/>
        <v>#REF!</v>
      </c>
      <c r="AM131" s="33" t="e">
        <f t="shared" si="119"/>
        <v>#REF!</v>
      </c>
    </row>
    <row r="132" spans="1:39" ht="16.5">
      <c r="A132" s="14"/>
      <c r="B132" s="61" t="str">
        <f>IF(ISNA(VLOOKUP(A132,'Licenciés Jeunes 2023'!A:C,3,0)),"",VLOOKUP(A132,'Licenciés Jeunes 2023'!A:C,3,0))</f>
        <v/>
      </c>
      <c r="C132" s="32" t="str">
        <f>IF(ISNA(VLOOKUP(A132,'Licenciés Jeunes 2023'!A:C,2,0)),"",VLOOKUP(A132,'Licenciés Jeunes 2023'!A:C,2,0))</f>
        <v/>
      </c>
      <c r="D132" s="32" t="str">
        <f>IF(ISNA(VLOOKUP(A132,'Licenciés Jeunes 2023'!A:F,6,0)),"",VLOOKUP(A132,'Licenciés Jeunes 2023'!A:F,6,0))</f>
        <v/>
      </c>
      <c r="E132" s="6"/>
      <c r="F132" s="2">
        <f>IF(E$2="Bike &amp; Run",IF(ISNA(VLOOKUP(E132,Paramètres!$B$3:$C$56,2,FALSE)),0,VLOOKUP(E132,Paramètres!$B$3:$C$56,2,FALSE)*Paramètres!$K$3),IF(OR(E132="",OR($D132="",$D132="NL",$D132="HORS LIGUE")),0,VLOOKUP(IF(OR(E132="",OR($D132="",$D132="NL",$D132="HORS LIGUE")),"",COUNTIFS($D$5:$D$72,"&lt;&gt;"&amp;"",$D$5:$D$72,"&lt;&gt;"&amp;"NL",$D$5:$D$72,"&lt;&gt;"&amp;"HORS LIGUE",E$5:E$72,"&lt;"&amp;E132)+1),Paramètres!$B$3:$C$56,2,FALSE)*Paramètres!$K$3))</f>
        <v>0</v>
      </c>
      <c r="G132" s="4"/>
      <c r="H132" s="2">
        <f>IF(G$2="Bike &amp; Run",IF(ISNA(VLOOKUP(G132,Paramètres!$B$3:$C$56,2,FALSE)),0,VLOOKUP(G132,Paramètres!$B$3:$C$56,2,FALSE)*Paramètres!$K$4),IF(OR(G132="",OR($D132="",$D132="NL",$D132="HORS LIGUE")),0,VLOOKUP(IF(OR(G132="",OR($D132="",$D132="NL",$D132="HORS LIGUE")),"",COUNTIFS($D$5:$D$72,"&lt;&gt;"&amp;"",$D$5:$D$72,"&lt;&gt;"&amp;"NL",$D$5:$D$72,"&lt;&gt;"&amp;"HORS LIGUE",G$5:G$72,"&lt;"&amp;G132)+1),Paramètres!$B$3:$C$56,2,FALSE)*Paramètres!$K$4))</f>
        <v>0</v>
      </c>
      <c r="I132" s="36"/>
      <c r="J132" s="2">
        <f>IF(I$2="Bike &amp; Run",IF(ISNA(VLOOKUP(I132,Paramètres!$B$3:$C$56,2,FALSE)),0,VLOOKUP(I132,Paramètres!$B$3:$C$56,2,FALSE)*Paramètres!$K$5),IF(OR(I132="",OR($D132="",$D132="NL",$D132="HORS LIGUE")),0,VLOOKUP(IF(OR(I132="",OR($D132="",$D132="NL",$D132="HORS LIGUE")),"",COUNTIFS($D$5:$D$72,"&lt;&gt;"&amp;"",$D$5:$D$72,"&lt;&gt;"&amp;"NL",$D$5:$D$72,"&lt;&gt;"&amp;"HORS LIGUE",I$5:I$72,"&lt;"&amp;I132)+1),Paramètres!$B$3:$C$56,2,FALSE)*Paramètres!$K$5))</f>
        <v>0</v>
      </c>
      <c r="K132" s="4"/>
      <c r="L132" s="2">
        <f>IF(K$2="Bike &amp; Run",IF(ISNA(VLOOKUP(K132,Paramètres!$B$3:$C$56,2,FALSE)),0,VLOOKUP(K132,Paramètres!$B$3:$C$56,2,FALSE)*Paramètres!$K$6),IF(OR(K132="",OR($D132="",$D132="NL",$D132="HORS LIGUE")),0,VLOOKUP(IF(OR(K132="",OR($D132="",$D132="NL",$D132="HORS LIGUE")),"",COUNTIFS($D$5:$D$72,"&lt;&gt;"&amp;"",$D$5:$D$72,"&lt;&gt;"&amp;"NL",$D$5:$D$72,"&lt;&gt;"&amp;"HORS LIGUE",K$5:K$72,"&lt;"&amp;K132)+1),Paramètres!$B$3:$C$56,2,FALSE)*Paramètres!$K$6))</f>
        <v>0</v>
      </c>
      <c r="M132" s="4"/>
      <c r="N132" s="2">
        <f>IF(M$2="Bike &amp; Run",IF(ISNA(VLOOKUP(M132,Paramètres!$B$3:$C$56,2,FALSE)),0,VLOOKUP(M132,Paramètres!$B$3:$C$56,2,FALSE)*Paramètres!$K$7),IF(OR(M132="",OR($D132="",$D132="NL",$D132="HORS LIGUE")),0,VLOOKUP(IF(OR(M132="",OR($D132="",$D132="NL",$D132="HORS LIGUE")),"",COUNTIFS($D$5:$D$72,"&lt;&gt;"&amp;"",$D$5:$D$72,"&lt;&gt;"&amp;"NL",$D$5:$D$72,"&lt;&gt;"&amp;"HORS LIGUE",M$5:M$72,"&lt;"&amp;M132)+1),Paramètres!$B$3:$C$56,2,FALSE)*Paramètres!$K$7))</f>
        <v>0</v>
      </c>
      <c r="O132" s="46"/>
      <c r="P132" s="2">
        <f>IF(O$2="Bike &amp; Run",IF(ISNA(VLOOKUP(O132,Paramètres!$B$3:$C$56,2,FALSE)),0,VLOOKUP(O132,Paramètres!$B$3:$C$56,2,FALSE)*Paramètres!$K$8),IF(OR(O132="",OR($D132="",$D132="NL",$D132="HORS LIGUE")),0,VLOOKUP(IF(OR(O132="",OR($D132="",$D132="NL",$D132="HORS LIGUE")),"",COUNTIFS($D$5:$D$72,"&lt;&gt;"&amp;"",$D$5:$D$72,"&lt;&gt;"&amp;"NL",$D$5:$D$72,"&lt;&gt;"&amp;"HORS LIGUE",O$5:O$72,"&lt;"&amp;O132)+1),Paramètres!$B$3:$C$56,2,FALSE)*Paramètres!$K$8))</f>
        <v>0</v>
      </c>
      <c r="Q132" s="46"/>
      <c r="R132" s="2">
        <f>IF(Q$2="Bike &amp; Run",IF(ISNA(VLOOKUP(Q132,Paramètres!$B$3:$C$56,2,FALSE)),0,VLOOKUP(Q132,Paramètres!$B$3:$C$56,2,FALSE)*Paramètres!$K$9),IF(OR(Q132="",OR($D132="",$D132="NL",$D132="HORS LIGUE")),0,VLOOKUP(IF(OR(Q132="",OR($D132="",$D132="NL",$D132="HORS LIGUE")),"",COUNTIFS($D$5:$D$72,"&lt;&gt;"&amp;"",$D$5:$D$72,"&lt;&gt;"&amp;"NL",$D$5:$D$72,"&lt;&gt;"&amp;"HORS LIGUE",Q$5:Q$72,"&lt;"&amp;Q132)+1),Paramètres!$B$3:$C$56,2,FALSE)*Paramètres!$K$9))</f>
        <v>0</v>
      </c>
      <c r="S132" s="46"/>
      <c r="T132" s="2">
        <f>IF(S$2="Bike &amp; Run",IF(ISNA(VLOOKUP(S132,Paramètres!$B$3:$C$56,2,FALSE)),0,VLOOKUP(S132,Paramètres!$B$3:$C$56,2,FALSE)*Paramètres!$K$10),IF(OR(S132="",OR($D132="",$D132="NL",$D132="HORS LIGUE")),0,VLOOKUP(IF(OR(S132="",OR($D132="",$D132="NL",$D132="HORS LIGUE")),"",COUNTIFS($D$5:$D$72,"&lt;&gt;"&amp;"",$D$5:$D$72,"&lt;&gt;"&amp;"NL",$D$5:$D$72,"&lt;&gt;"&amp;"HORS LIGUE",S$5:S$72,"&lt;"&amp;S132)+1),Paramètres!$B$3:$C$56,2,FALSE)*Paramètres!$K$10))</f>
        <v>0</v>
      </c>
      <c r="U132" s="46"/>
      <c r="V132" s="2">
        <f>IF(U$2="Bike &amp; Run",IF(ISNA(VLOOKUP(U132,Paramètres!$B$3:$C$56,2,FALSE)),0,VLOOKUP(U132,Paramètres!$B$3:$C$56,2,FALSE)*Paramètres!$K$11),IF(OR(U132="",OR($D132="",$D132="NL",$D132="HORS LIGUE")),0,VLOOKUP(IF(OR(U132="",OR($D132="",$D132="NL",$D132="HORS LIGUE")),"",COUNTIFS($D$5:$D$72,"&lt;&gt;"&amp;"",$D$5:$D$72,"&lt;&gt;"&amp;"NL",$D$5:$D$72,"&lt;&gt;"&amp;"HORS LIGUE",U$5:U$72,"&lt;"&amp;U132)+1),Paramètres!$B$3:$C$56,2,FALSE)*Paramètres!$K$11))</f>
        <v>0</v>
      </c>
      <c r="W132" s="46"/>
      <c r="X132" s="2">
        <f>IF(W$2="Bike &amp; Run",IF(ISNA(VLOOKUP(W132,Paramètres!$B$3:$C$56,2,FALSE)),0,VLOOKUP(W132,Paramètres!$B$3:$C$56,2,FALSE)*Paramètres!$K$12),IF(OR(W132="",OR($D132="",$D132="NL",$D132="HORS LIGUE")),0,VLOOKUP(IF(OR(W132="",OR($D132="",$D132="NL",$D132="HORS LIGUE")),"",COUNTIFS($D$5:$D$72,"&lt;&gt;"&amp;"",$D$5:$D$72,"&lt;&gt;"&amp;"NL",$D$5:$D$72,"&lt;&gt;"&amp;"HORS LIGUE",W$5:W$72,"&lt;"&amp;W132)+1),Paramètres!$B$3:$C$56,2,FALSE)*Paramètres!$K$12))</f>
        <v>0</v>
      </c>
      <c r="Y132" s="46"/>
      <c r="Z132" s="2">
        <f>IF(Y$2="Bike &amp; Run",IF(ISNA(VLOOKUP(Y132,Paramètres!$B$3:$C$56,2,FALSE)),0,VLOOKUP(Y132,Paramètres!$B$3:$C$56,2,FALSE)*Paramètres!$K$13),IF(OR(Y132="",OR($D132="",$D132="NL",$D132="HORS LIGUE")),0,VLOOKUP(IF(OR(Y132="",OR($D132="",$D132="NL",$D132="HORS LIGUE")),"",COUNTIFS($D$5:$D$72,"&lt;&gt;"&amp;"",$D$5:$D$72,"&lt;&gt;"&amp;"NL",$D$5:$D$72,"&lt;&gt;"&amp;"HORS LIGUE",Y$5:Y$72,"&lt;"&amp;Y132)+1),Paramètres!$B$3:$C$56,2,FALSE)*Paramètres!$K$13))</f>
        <v>0</v>
      </c>
      <c r="AA132" s="46"/>
      <c r="AB132" s="2">
        <f>IF(AA$2="Bike &amp; Run",IF(ISNA(VLOOKUP(AA132,Paramètres!$B$3:$C$56,2,FALSE)),0,VLOOKUP(AA132,Paramètres!$B$3:$C$56,2,FALSE)*Paramètres!$K$14),IF(OR(AA132="",OR($D132="",$D132="NL",$D132="HORS LIGUE")),0,VLOOKUP(IF(OR(AA132="",OR($D132="",$D132="NL",$D132="HORS LIGUE")),"",COUNTIFS($D$5:$D$72,"&lt;&gt;"&amp;"",$D$5:$D$72,"&lt;&gt;"&amp;"NL",$D$5:$D$72,"&lt;&gt;"&amp;"HORS LIGUE",AA$5:AA$72,"&lt;"&amp;AA132)+1),Paramètres!$B$3:$C$56,2,FALSE)*Paramètres!$K$14))</f>
        <v>0</v>
      </c>
      <c r="AC132" s="46"/>
      <c r="AD132" s="2">
        <f>IF(AC$2="Bike &amp; Run",IF(ISNA(VLOOKUP(AC132,Paramètres!$B$3:$C$56,2,FALSE)),0,VLOOKUP(AC132,Paramètres!$B$3:$C$56,2,FALSE)*Paramètres!$K$15),IF(OR(AC132="",OR($D132="",$D132="NL",$D132="HORS LIGUE")),0,VLOOKUP(IF(OR(AC132="",OR($D132="",$D132="NL",$D132="HORS LIGUE")),"",COUNTIFS($D$5:$D$72,"&lt;&gt;"&amp;"",$D$5:$D$72,"&lt;&gt;"&amp;"NL",$D$5:$D$72,"&lt;&gt;"&amp;"HORS LIGUE",AC$5:AC$72,"&lt;"&amp;AC132)+1),Paramètres!$B$3:$C$56,2,FALSE)*Paramètres!$K$15))</f>
        <v>0</v>
      </c>
      <c r="AE132" s="46"/>
      <c r="AF132" s="2">
        <f>IF(AE$2="Bike &amp; Run",IF(ISNA(VLOOKUP(AE132,Paramètres!$B$3:$C$56,2,FALSE)),0,VLOOKUP(AE132,Paramètres!$B$3:$C$56,2,FALSE)*Paramètres!$K$16),IF(OR(AE132="",OR($D132="",$D132="NL",$D132="HORS LIGUE")),0,VLOOKUP(IF(OR(AE132="",OR($D132="",$D132="NL",$D132="HORS LIGUE")),"",COUNTIFS($D$5:$D$72,"&lt;&gt;"&amp;"",$D$5:$D$72,"&lt;&gt;"&amp;"NL",$D$5:$D$72,"&lt;&gt;"&amp;"HORS LIGUE",AE$5:AE$72,"&lt;"&amp;AE132)+1),Paramètres!$B$3:$C$56,2,FALSE)*Paramètres!$K$16))</f>
        <v>0</v>
      </c>
      <c r="AG132" s="46"/>
      <c r="AH132" s="2">
        <f>IF(AG$2="Bike &amp; Run",IF(ISNA(VLOOKUP(AG132,Paramètres!$B$3:$C$56,2,FALSE)),0,VLOOKUP(AG132,Paramètres!$B$3:$C$56,2,FALSE)*Paramètres!$K$17),IF(OR(AG132="",OR($D132="",$D132="NL",$D132="HORS LIGUE")),0,VLOOKUP(IF(OR(AG132="",OR($D132="",$D132="NL",$D132="HORS LIGUE")),"",COUNTIFS($D$5:$D$72,"&lt;&gt;"&amp;"",$D$5:$D$72,"&lt;&gt;"&amp;"NL",$D$5:$D$72,"&lt;&gt;"&amp;"HORS LIGUE",AG$5:AG$72,"&lt;"&amp;AG132)+1),Paramètres!$B$3:$C$56,2,FALSE)*Paramètres!$K$17))</f>
        <v>0</v>
      </c>
      <c r="AI132" s="40">
        <f t="shared" si="115"/>
        <v>0</v>
      </c>
      <c r="AJ132" s="3" t="str">
        <f t="shared" si="116"/>
        <v/>
      </c>
      <c r="AK132" s="5">
        <f t="shared" si="117"/>
        <v>0</v>
      </c>
      <c r="AL132" s="41" t="e">
        <f t="shared" si="118"/>
        <v>#REF!</v>
      </c>
      <c r="AM132" s="33" t="e">
        <f t="shared" si="119"/>
        <v>#REF!</v>
      </c>
    </row>
    <row r="133" spans="1:39" ht="16.5">
      <c r="A133" s="14"/>
      <c r="B133" s="61" t="str">
        <f>IF(ISNA(VLOOKUP(A133,'Licenciés Jeunes 2023'!A:C,3,0)),"",VLOOKUP(A133,'Licenciés Jeunes 2023'!A:C,3,0))</f>
        <v/>
      </c>
      <c r="C133" s="32" t="str">
        <f>IF(ISNA(VLOOKUP(A133,'Licenciés Jeunes 2023'!A:C,2,0)),"",VLOOKUP(A133,'Licenciés Jeunes 2023'!A:C,2,0))</f>
        <v/>
      </c>
      <c r="D133" s="32" t="str">
        <f>IF(ISNA(VLOOKUP(A133,'Licenciés Jeunes 2023'!A:F,6,0)),"",VLOOKUP(A133,'Licenciés Jeunes 2023'!A:F,6,0))</f>
        <v/>
      </c>
      <c r="E133" s="6"/>
      <c r="F133" s="2">
        <f>IF(E$2="Bike &amp; Run",IF(ISNA(VLOOKUP(E133,Paramètres!$B$3:$C$56,2,FALSE)),0,VLOOKUP(E133,Paramètres!$B$3:$C$56,2,FALSE)*Paramètres!$K$3),IF(OR(E133="",OR($D133="",$D133="NL",$D133="HORS LIGUE")),0,VLOOKUP(IF(OR(E133="",OR($D133="",$D133="NL",$D133="HORS LIGUE")),"",COUNTIFS($D$5:$D$72,"&lt;&gt;"&amp;"",$D$5:$D$72,"&lt;&gt;"&amp;"NL",$D$5:$D$72,"&lt;&gt;"&amp;"HORS LIGUE",E$5:E$72,"&lt;"&amp;E133)+1),Paramètres!$B$3:$C$56,2,FALSE)*Paramètres!$K$3))</f>
        <v>0</v>
      </c>
      <c r="G133" s="4"/>
      <c r="H133" s="2">
        <f>IF(G$2="Bike &amp; Run",IF(ISNA(VLOOKUP(G133,Paramètres!$B$3:$C$56,2,FALSE)),0,VLOOKUP(G133,Paramètres!$B$3:$C$56,2,FALSE)*Paramètres!$K$4),IF(OR(G133="",OR($D133="",$D133="NL",$D133="HORS LIGUE")),0,VLOOKUP(IF(OR(G133="",OR($D133="",$D133="NL",$D133="HORS LIGUE")),"",COUNTIFS($D$5:$D$72,"&lt;&gt;"&amp;"",$D$5:$D$72,"&lt;&gt;"&amp;"NL",$D$5:$D$72,"&lt;&gt;"&amp;"HORS LIGUE",G$5:G$72,"&lt;"&amp;G133)+1),Paramètres!$B$3:$C$56,2,FALSE)*Paramètres!$K$4))</f>
        <v>0</v>
      </c>
      <c r="I133" s="36"/>
      <c r="J133" s="2">
        <f>IF(I$2="Bike &amp; Run",IF(ISNA(VLOOKUP(I133,Paramètres!$B$3:$C$56,2,FALSE)),0,VLOOKUP(I133,Paramètres!$B$3:$C$56,2,FALSE)*Paramètres!$K$5),IF(OR(I133="",OR($D133="",$D133="NL",$D133="HORS LIGUE")),0,VLOOKUP(IF(OR(I133="",OR($D133="",$D133="NL",$D133="HORS LIGUE")),"",COUNTIFS($D$5:$D$72,"&lt;&gt;"&amp;"",$D$5:$D$72,"&lt;&gt;"&amp;"NL",$D$5:$D$72,"&lt;&gt;"&amp;"HORS LIGUE",I$5:I$72,"&lt;"&amp;I133)+1),Paramètres!$B$3:$C$56,2,FALSE)*Paramètres!$K$5))</f>
        <v>0</v>
      </c>
      <c r="K133" s="4"/>
      <c r="L133" s="2">
        <f>IF(K$2="Bike &amp; Run",IF(ISNA(VLOOKUP(K133,Paramètres!$B$3:$C$56,2,FALSE)),0,VLOOKUP(K133,Paramètres!$B$3:$C$56,2,FALSE)*Paramètres!$K$6),IF(OR(K133="",OR($D133="",$D133="NL",$D133="HORS LIGUE")),0,VLOOKUP(IF(OR(K133="",OR($D133="",$D133="NL",$D133="HORS LIGUE")),"",COUNTIFS($D$5:$D$72,"&lt;&gt;"&amp;"",$D$5:$D$72,"&lt;&gt;"&amp;"NL",$D$5:$D$72,"&lt;&gt;"&amp;"HORS LIGUE",K$5:K$72,"&lt;"&amp;K133)+1),Paramètres!$B$3:$C$56,2,FALSE)*Paramètres!$K$6))</f>
        <v>0</v>
      </c>
      <c r="M133" s="4"/>
      <c r="N133" s="2">
        <f>IF(M$2="Bike &amp; Run",IF(ISNA(VLOOKUP(M133,Paramètres!$B$3:$C$56,2,FALSE)),0,VLOOKUP(M133,Paramètres!$B$3:$C$56,2,FALSE)*Paramètres!$K$7),IF(OR(M133="",OR($D133="",$D133="NL",$D133="HORS LIGUE")),0,VLOOKUP(IF(OR(M133="",OR($D133="",$D133="NL",$D133="HORS LIGUE")),"",COUNTIFS($D$5:$D$72,"&lt;&gt;"&amp;"",$D$5:$D$72,"&lt;&gt;"&amp;"NL",$D$5:$D$72,"&lt;&gt;"&amp;"HORS LIGUE",M$5:M$72,"&lt;"&amp;M133)+1),Paramètres!$B$3:$C$56,2,FALSE)*Paramètres!$K$7))</f>
        <v>0</v>
      </c>
      <c r="O133" s="46"/>
      <c r="P133" s="2">
        <f>IF(O$2="Bike &amp; Run",IF(ISNA(VLOOKUP(O133,Paramètres!$B$3:$C$56,2,FALSE)),0,VLOOKUP(O133,Paramètres!$B$3:$C$56,2,FALSE)*Paramètres!$K$8),IF(OR(O133="",OR($D133="",$D133="NL",$D133="HORS LIGUE")),0,VLOOKUP(IF(OR(O133="",OR($D133="",$D133="NL",$D133="HORS LIGUE")),"",COUNTIFS($D$5:$D$72,"&lt;&gt;"&amp;"",$D$5:$D$72,"&lt;&gt;"&amp;"NL",$D$5:$D$72,"&lt;&gt;"&amp;"HORS LIGUE",O$5:O$72,"&lt;"&amp;O133)+1),Paramètres!$B$3:$C$56,2,FALSE)*Paramètres!$K$8))</f>
        <v>0</v>
      </c>
      <c r="Q133" s="46"/>
      <c r="R133" s="2">
        <f>IF(Q$2="Bike &amp; Run",IF(ISNA(VLOOKUP(Q133,Paramètres!$B$3:$C$56,2,FALSE)),0,VLOOKUP(Q133,Paramètres!$B$3:$C$56,2,FALSE)*Paramètres!$K$9),IF(OR(Q133="",OR($D133="",$D133="NL",$D133="HORS LIGUE")),0,VLOOKUP(IF(OR(Q133="",OR($D133="",$D133="NL",$D133="HORS LIGUE")),"",COUNTIFS($D$5:$D$72,"&lt;&gt;"&amp;"",$D$5:$D$72,"&lt;&gt;"&amp;"NL",$D$5:$D$72,"&lt;&gt;"&amp;"HORS LIGUE",Q$5:Q$72,"&lt;"&amp;Q133)+1),Paramètres!$B$3:$C$56,2,FALSE)*Paramètres!$K$9))</f>
        <v>0</v>
      </c>
      <c r="S133" s="46"/>
      <c r="T133" s="2">
        <f>IF(S$2="Bike &amp; Run",IF(ISNA(VLOOKUP(S133,Paramètres!$B$3:$C$56,2,FALSE)),0,VLOOKUP(S133,Paramètres!$B$3:$C$56,2,FALSE)*Paramètres!$K$10),IF(OR(S133="",OR($D133="",$D133="NL",$D133="HORS LIGUE")),0,VLOOKUP(IF(OR(S133="",OR($D133="",$D133="NL",$D133="HORS LIGUE")),"",COUNTIFS($D$5:$D$72,"&lt;&gt;"&amp;"",$D$5:$D$72,"&lt;&gt;"&amp;"NL",$D$5:$D$72,"&lt;&gt;"&amp;"HORS LIGUE",S$5:S$72,"&lt;"&amp;S133)+1),Paramètres!$B$3:$C$56,2,FALSE)*Paramètres!$K$10))</f>
        <v>0</v>
      </c>
      <c r="U133" s="46"/>
      <c r="V133" s="2">
        <f>IF(U$2="Bike &amp; Run",IF(ISNA(VLOOKUP(U133,Paramètres!$B$3:$C$56,2,FALSE)),0,VLOOKUP(U133,Paramètres!$B$3:$C$56,2,FALSE)*Paramètres!$K$11),IF(OR(U133="",OR($D133="",$D133="NL",$D133="HORS LIGUE")),0,VLOOKUP(IF(OR(U133="",OR($D133="",$D133="NL",$D133="HORS LIGUE")),"",COUNTIFS($D$5:$D$72,"&lt;&gt;"&amp;"",$D$5:$D$72,"&lt;&gt;"&amp;"NL",$D$5:$D$72,"&lt;&gt;"&amp;"HORS LIGUE",U$5:U$72,"&lt;"&amp;U133)+1),Paramètres!$B$3:$C$56,2,FALSE)*Paramètres!$K$11))</f>
        <v>0</v>
      </c>
      <c r="W133" s="46"/>
      <c r="X133" s="2">
        <f>IF(W$2="Bike &amp; Run",IF(ISNA(VLOOKUP(W133,Paramètres!$B$3:$C$56,2,FALSE)),0,VLOOKUP(W133,Paramètres!$B$3:$C$56,2,FALSE)*Paramètres!$K$12),IF(OR(W133="",OR($D133="",$D133="NL",$D133="HORS LIGUE")),0,VLOOKUP(IF(OR(W133="",OR($D133="",$D133="NL",$D133="HORS LIGUE")),"",COUNTIFS($D$5:$D$72,"&lt;&gt;"&amp;"",$D$5:$D$72,"&lt;&gt;"&amp;"NL",$D$5:$D$72,"&lt;&gt;"&amp;"HORS LIGUE",W$5:W$72,"&lt;"&amp;W133)+1),Paramètres!$B$3:$C$56,2,FALSE)*Paramètres!$K$12))</f>
        <v>0</v>
      </c>
      <c r="Y133" s="46"/>
      <c r="Z133" s="2">
        <f>IF(Y$2="Bike &amp; Run",IF(ISNA(VLOOKUP(Y133,Paramètres!$B$3:$C$56,2,FALSE)),0,VLOOKUP(Y133,Paramètres!$B$3:$C$56,2,FALSE)*Paramètres!$K$13),IF(OR(Y133="",OR($D133="",$D133="NL",$D133="HORS LIGUE")),0,VLOOKUP(IF(OR(Y133="",OR($D133="",$D133="NL",$D133="HORS LIGUE")),"",COUNTIFS($D$5:$D$72,"&lt;&gt;"&amp;"",$D$5:$D$72,"&lt;&gt;"&amp;"NL",$D$5:$D$72,"&lt;&gt;"&amp;"HORS LIGUE",Y$5:Y$72,"&lt;"&amp;Y133)+1),Paramètres!$B$3:$C$56,2,FALSE)*Paramètres!$K$13))</f>
        <v>0</v>
      </c>
      <c r="AA133" s="46"/>
      <c r="AB133" s="2">
        <f>IF(AA$2="Bike &amp; Run",IF(ISNA(VLOOKUP(AA133,Paramètres!$B$3:$C$56,2,FALSE)),0,VLOOKUP(AA133,Paramètres!$B$3:$C$56,2,FALSE)*Paramètres!$K$14),IF(OR(AA133="",OR($D133="",$D133="NL",$D133="HORS LIGUE")),0,VLOOKUP(IF(OR(AA133="",OR($D133="",$D133="NL",$D133="HORS LIGUE")),"",COUNTIFS($D$5:$D$72,"&lt;&gt;"&amp;"",$D$5:$D$72,"&lt;&gt;"&amp;"NL",$D$5:$D$72,"&lt;&gt;"&amp;"HORS LIGUE",AA$5:AA$72,"&lt;"&amp;AA133)+1),Paramètres!$B$3:$C$56,2,FALSE)*Paramètres!$K$14))</f>
        <v>0</v>
      </c>
      <c r="AC133" s="46"/>
      <c r="AD133" s="2">
        <f>IF(AC$2="Bike &amp; Run",IF(ISNA(VLOOKUP(AC133,Paramètres!$B$3:$C$56,2,FALSE)),0,VLOOKUP(AC133,Paramètres!$B$3:$C$56,2,FALSE)*Paramètres!$K$15),IF(OR(AC133="",OR($D133="",$D133="NL",$D133="HORS LIGUE")),0,VLOOKUP(IF(OR(AC133="",OR($D133="",$D133="NL",$D133="HORS LIGUE")),"",COUNTIFS($D$5:$D$72,"&lt;&gt;"&amp;"",$D$5:$D$72,"&lt;&gt;"&amp;"NL",$D$5:$D$72,"&lt;&gt;"&amp;"HORS LIGUE",AC$5:AC$72,"&lt;"&amp;AC133)+1),Paramètres!$B$3:$C$56,2,FALSE)*Paramètres!$K$15))</f>
        <v>0</v>
      </c>
      <c r="AE133" s="46"/>
      <c r="AF133" s="2">
        <f>IF(AE$2="Bike &amp; Run",IF(ISNA(VLOOKUP(AE133,Paramètres!$B$3:$C$56,2,FALSE)),0,VLOOKUP(AE133,Paramètres!$B$3:$C$56,2,FALSE)*Paramètres!$K$16),IF(OR(AE133="",OR($D133="",$D133="NL",$D133="HORS LIGUE")),0,VLOOKUP(IF(OR(AE133="",OR($D133="",$D133="NL",$D133="HORS LIGUE")),"",COUNTIFS($D$5:$D$72,"&lt;&gt;"&amp;"",$D$5:$D$72,"&lt;&gt;"&amp;"NL",$D$5:$D$72,"&lt;&gt;"&amp;"HORS LIGUE",AE$5:AE$72,"&lt;"&amp;AE133)+1),Paramètres!$B$3:$C$56,2,FALSE)*Paramètres!$K$16))</f>
        <v>0</v>
      </c>
      <c r="AG133" s="46"/>
      <c r="AH133" s="2">
        <f>IF(AG$2="Bike &amp; Run",IF(ISNA(VLOOKUP(AG133,Paramètres!$B$3:$C$56,2,FALSE)),0,VLOOKUP(AG133,Paramètres!$B$3:$C$56,2,FALSE)*Paramètres!$K$17),IF(OR(AG133="",OR($D133="",$D133="NL",$D133="HORS LIGUE")),0,VLOOKUP(IF(OR(AG133="",OR($D133="",$D133="NL",$D133="HORS LIGUE")),"",COUNTIFS($D$5:$D$72,"&lt;&gt;"&amp;"",$D$5:$D$72,"&lt;&gt;"&amp;"NL",$D$5:$D$72,"&lt;&gt;"&amp;"HORS LIGUE",AG$5:AG$72,"&lt;"&amp;AG133)+1),Paramètres!$B$3:$C$56,2,FALSE)*Paramètres!$K$17))</f>
        <v>0</v>
      </c>
      <c r="AI133" s="40">
        <f t="shared" ref="AI133:AI164" si="120">F133+H133+J133+L133+N133+P133+R133+T133+V133+X133+Z133+AB133+AD133+AF133+AH133</f>
        <v>0</v>
      </c>
      <c r="AJ133" s="3" t="str">
        <f t="shared" ref="AJ133:AJ164" si="121">IF(AI133&lt;&gt;0,RANK(AI133,$AI$5:$AI$72),"")</f>
        <v/>
      </c>
      <c r="AK133" s="5">
        <f t="shared" ref="AK133:AK148" si="122">COUNTA(E133,G133,I133,K133,M133,O133,Q133,S133,U133,W133,Y133,AA133,AC133,AE133,AG133)</f>
        <v>0</v>
      </c>
      <c r="AL133" s="41" t="e">
        <f t="shared" ref="AL133:AL148" si="123">HLOOKUP($AL$2,$BD$4:$BR$72,ROW(A133)-3,FALSE)</f>
        <v>#REF!</v>
      </c>
      <c r="AM133" s="33" t="e">
        <f t="shared" ref="AM133:AM164" si="124">IF(AL133&lt;&gt;0,RANK(AL133,$AL$5:$AL$72),"")</f>
        <v>#REF!</v>
      </c>
    </row>
    <row r="134" spans="1:39" ht="16.5">
      <c r="A134" s="14"/>
      <c r="B134" s="61" t="str">
        <f>IF(ISNA(VLOOKUP(A134,'Licenciés Jeunes 2023'!A:C,3,0)),"",VLOOKUP(A134,'Licenciés Jeunes 2023'!A:C,3,0))</f>
        <v/>
      </c>
      <c r="C134" s="32" t="str">
        <f>IF(ISNA(VLOOKUP(A134,'Licenciés Jeunes 2023'!A:C,2,0)),"",VLOOKUP(A134,'Licenciés Jeunes 2023'!A:C,2,0))</f>
        <v/>
      </c>
      <c r="D134" s="32" t="str">
        <f>IF(ISNA(VLOOKUP(A134,'Licenciés Jeunes 2023'!A:F,6,0)),"",VLOOKUP(A134,'Licenciés Jeunes 2023'!A:F,6,0))</f>
        <v/>
      </c>
      <c r="E134" s="6"/>
      <c r="F134" s="2">
        <f>IF(E$2="Bike &amp; Run",IF(ISNA(VLOOKUP(E134,Paramètres!$B$3:$C$56,2,FALSE)),0,VLOOKUP(E134,Paramètres!$B$3:$C$56,2,FALSE)*Paramètres!$K$3),IF(OR(E134="",OR($D134="",$D134="NL",$D134="HORS LIGUE")),0,VLOOKUP(IF(OR(E134="",OR($D134="",$D134="NL",$D134="HORS LIGUE")),"",COUNTIFS($D$5:$D$72,"&lt;&gt;"&amp;"",$D$5:$D$72,"&lt;&gt;"&amp;"NL",$D$5:$D$72,"&lt;&gt;"&amp;"HORS LIGUE",E$5:E$72,"&lt;"&amp;E134)+1),Paramètres!$B$3:$C$56,2,FALSE)*Paramètres!$K$3))</f>
        <v>0</v>
      </c>
      <c r="G134" s="4"/>
      <c r="H134" s="2">
        <f>IF(G$2="Bike &amp; Run",IF(ISNA(VLOOKUP(G134,Paramètres!$B$3:$C$56,2,FALSE)),0,VLOOKUP(G134,Paramètres!$B$3:$C$56,2,FALSE)*Paramètres!$K$4),IF(OR(G134="",OR($D134="",$D134="NL",$D134="HORS LIGUE")),0,VLOOKUP(IF(OR(G134="",OR($D134="",$D134="NL",$D134="HORS LIGUE")),"",COUNTIFS($D$5:$D$72,"&lt;&gt;"&amp;"",$D$5:$D$72,"&lt;&gt;"&amp;"NL",$D$5:$D$72,"&lt;&gt;"&amp;"HORS LIGUE",G$5:G$72,"&lt;"&amp;G134)+1),Paramètres!$B$3:$C$56,2,FALSE)*Paramètres!$K$4))</f>
        <v>0</v>
      </c>
      <c r="I134" s="36"/>
      <c r="J134" s="2">
        <f>IF(I$2="Bike &amp; Run",IF(ISNA(VLOOKUP(I134,Paramètres!$B$3:$C$56,2,FALSE)),0,VLOOKUP(I134,Paramètres!$B$3:$C$56,2,FALSE)*Paramètres!$K$5),IF(OR(I134="",OR($D134="",$D134="NL",$D134="HORS LIGUE")),0,VLOOKUP(IF(OR(I134="",OR($D134="",$D134="NL",$D134="HORS LIGUE")),"",COUNTIFS($D$5:$D$72,"&lt;&gt;"&amp;"",$D$5:$D$72,"&lt;&gt;"&amp;"NL",$D$5:$D$72,"&lt;&gt;"&amp;"HORS LIGUE",I$5:I$72,"&lt;"&amp;I134)+1),Paramètres!$B$3:$C$56,2,FALSE)*Paramètres!$K$5))</f>
        <v>0</v>
      </c>
      <c r="K134" s="4"/>
      <c r="L134" s="2">
        <f>IF(K$2="Bike &amp; Run",IF(ISNA(VLOOKUP(K134,Paramètres!$B$3:$C$56,2,FALSE)),0,VLOOKUP(K134,Paramètres!$B$3:$C$56,2,FALSE)*Paramètres!$K$6),IF(OR(K134="",OR($D134="",$D134="NL",$D134="HORS LIGUE")),0,VLOOKUP(IF(OR(K134="",OR($D134="",$D134="NL",$D134="HORS LIGUE")),"",COUNTIFS($D$5:$D$72,"&lt;&gt;"&amp;"",$D$5:$D$72,"&lt;&gt;"&amp;"NL",$D$5:$D$72,"&lt;&gt;"&amp;"HORS LIGUE",K$5:K$72,"&lt;"&amp;K134)+1),Paramètres!$B$3:$C$56,2,FALSE)*Paramètres!$K$6))</f>
        <v>0</v>
      </c>
      <c r="M134" s="4"/>
      <c r="N134" s="2">
        <f>IF(M$2="Bike &amp; Run",IF(ISNA(VLOOKUP(M134,Paramètres!$B$3:$C$56,2,FALSE)),0,VLOOKUP(M134,Paramètres!$B$3:$C$56,2,FALSE)*Paramètres!$K$7),IF(OR(M134="",OR($D134="",$D134="NL",$D134="HORS LIGUE")),0,VLOOKUP(IF(OR(M134="",OR($D134="",$D134="NL",$D134="HORS LIGUE")),"",COUNTIFS($D$5:$D$72,"&lt;&gt;"&amp;"",$D$5:$D$72,"&lt;&gt;"&amp;"NL",$D$5:$D$72,"&lt;&gt;"&amp;"HORS LIGUE",M$5:M$72,"&lt;"&amp;M134)+1),Paramètres!$B$3:$C$56,2,FALSE)*Paramètres!$K$7))</f>
        <v>0</v>
      </c>
      <c r="O134" s="46"/>
      <c r="P134" s="2">
        <f>IF(O$2="Bike &amp; Run",IF(ISNA(VLOOKUP(O134,Paramètres!$B$3:$C$56,2,FALSE)),0,VLOOKUP(O134,Paramètres!$B$3:$C$56,2,FALSE)*Paramètres!$K$8),IF(OR(O134="",OR($D134="",$D134="NL",$D134="HORS LIGUE")),0,VLOOKUP(IF(OR(O134="",OR($D134="",$D134="NL",$D134="HORS LIGUE")),"",COUNTIFS($D$5:$D$72,"&lt;&gt;"&amp;"",$D$5:$D$72,"&lt;&gt;"&amp;"NL",$D$5:$D$72,"&lt;&gt;"&amp;"HORS LIGUE",O$5:O$72,"&lt;"&amp;O134)+1),Paramètres!$B$3:$C$56,2,FALSE)*Paramètres!$K$8))</f>
        <v>0</v>
      </c>
      <c r="Q134" s="46"/>
      <c r="R134" s="2">
        <f>IF(Q$2="Bike &amp; Run",IF(ISNA(VLOOKUP(Q134,Paramètres!$B$3:$C$56,2,FALSE)),0,VLOOKUP(Q134,Paramètres!$B$3:$C$56,2,FALSE)*Paramètres!$K$9),IF(OR(Q134="",OR($D134="",$D134="NL",$D134="HORS LIGUE")),0,VLOOKUP(IF(OR(Q134="",OR($D134="",$D134="NL",$D134="HORS LIGUE")),"",COUNTIFS($D$5:$D$72,"&lt;&gt;"&amp;"",$D$5:$D$72,"&lt;&gt;"&amp;"NL",$D$5:$D$72,"&lt;&gt;"&amp;"HORS LIGUE",Q$5:Q$72,"&lt;"&amp;Q134)+1),Paramètres!$B$3:$C$56,2,FALSE)*Paramètres!$K$9))</f>
        <v>0</v>
      </c>
      <c r="S134" s="46"/>
      <c r="T134" s="2">
        <f>IF(S$2="Bike &amp; Run",IF(ISNA(VLOOKUP(S134,Paramètres!$B$3:$C$56,2,FALSE)),0,VLOOKUP(S134,Paramètres!$B$3:$C$56,2,FALSE)*Paramètres!$K$10),IF(OR(S134="",OR($D134="",$D134="NL",$D134="HORS LIGUE")),0,VLOOKUP(IF(OR(S134="",OR($D134="",$D134="NL",$D134="HORS LIGUE")),"",COUNTIFS($D$5:$D$72,"&lt;&gt;"&amp;"",$D$5:$D$72,"&lt;&gt;"&amp;"NL",$D$5:$D$72,"&lt;&gt;"&amp;"HORS LIGUE",S$5:S$72,"&lt;"&amp;S134)+1),Paramètres!$B$3:$C$56,2,FALSE)*Paramètres!$K$10))</f>
        <v>0</v>
      </c>
      <c r="U134" s="46"/>
      <c r="V134" s="2">
        <f>IF(U$2="Bike &amp; Run",IF(ISNA(VLOOKUP(U134,Paramètres!$B$3:$C$56,2,FALSE)),0,VLOOKUP(U134,Paramètres!$B$3:$C$56,2,FALSE)*Paramètres!$K$11),IF(OR(U134="",OR($D134="",$D134="NL",$D134="HORS LIGUE")),0,VLOOKUP(IF(OR(U134="",OR($D134="",$D134="NL",$D134="HORS LIGUE")),"",COUNTIFS($D$5:$D$72,"&lt;&gt;"&amp;"",$D$5:$D$72,"&lt;&gt;"&amp;"NL",$D$5:$D$72,"&lt;&gt;"&amp;"HORS LIGUE",U$5:U$72,"&lt;"&amp;U134)+1),Paramètres!$B$3:$C$56,2,FALSE)*Paramètres!$K$11))</f>
        <v>0</v>
      </c>
      <c r="W134" s="46"/>
      <c r="X134" s="2">
        <f>IF(W$2="Bike &amp; Run",IF(ISNA(VLOOKUP(W134,Paramètres!$B$3:$C$56,2,FALSE)),0,VLOOKUP(W134,Paramètres!$B$3:$C$56,2,FALSE)*Paramètres!$K$12),IF(OR(W134="",OR($D134="",$D134="NL",$D134="HORS LIGUE")),0,VLOOKUP(IF(OR(W134="",OR($D134="",$D134="NL",$D134="HORS LIGUE")),"",COUNTIFS($D$5:$D$72,"&lt;&gt;"&amp;"",$D$5:$D$72,"&lt;&gt;"&amp;"NL",$D$5:$D$72,"&lt;&gt;"&amp;"HORS LIGUE",W$5:W$72,"&lt;"&amp;W134)+1),Paramètres!$B$3:$C$56,2,FALSE)*Paramètres!$K$12))</f>
        <v>0</v>
      </c>
      <c r="Y134" s="46"/>
      <c r="Z134" s="2">
        <f>IF(Y$2="Bike &amp; Run",IF(ISNA(VLOOKUP(Y134,Paramètres!$B$3:$C$56,2,FALSE)),0,VLOOKUP(Y134,Paramètres!$B$3:$C$56,2,FALSE)*Paramètres!$K$13),IF(OR(Y134="",OR($D134="",$D134="NL",$D134="HORS LIGUE")),0,VLOOKUP(IF(OR(Y134="",OR($D134="",$D134="NL",$D134="HORS LIGUE")),"",COUNTIFS($D$5:$D$72,"&lt;&gt;"&amp;"",$D$5:$D$72,"&lt;&gt;"&amp;"NL",$D$5:$D$72,"&lt;&gt;"&amp;"HORS LIGUE",Y$5:Y$72,"&lt;"&amp;Y134)+1),Paramètres!$B$3:$C$56,2,FALSE)*Paramètres!$K$13))</f>
        <v>0</v>
      </c>
      <c r="AA134" s="46"/>
      <c r="AB134" s="2">
        <f>IF(AA$2="Bike &amp; Run",IF(ISNA(VLOOKUP(AA134,Paramètres!$B$3:$C$56,2,FALSE)),0,VLOOKUP(AA134,Paramètres!$B$3:$C$56,2,FALSE)*Paramètres!$K$14),IF(OR(AA134="",OR($D134="",$D134="NL",$D134="HORS LIGUE")),0,VLOOKUP(IF(OR(AA134="",OR($D134="",$D134="NL",$D134="HORS LIGUE")),"",COUNTIFS($D$5:$D$72,"&lt;&gt;"&amp;"",$D$5:$D$72,"&lt;&gt;"&amp;"NL",$D$5:$D$72,"&lt;&gt;"&amp;"HORS LIGUE",AA$5:AA$72,"&lt;"&amp;AA134)+1),Paramètres!$B$3:$C$56,2,FALSE)*Paramètres!$K$14))</f>
        <v>0</v>
      </c>
      <c r="AC134" s="46"/>
      <c r="AD134" s="2">
        <f>IF(AC$2="Bike &amp; Run",IF(ISNA(VLOOKUP(AC134,Paramètres!$B$3:$C$56,2,FALSE)),0,VLOOKUP(AC134,Paramètres!$B$3:$C$56,2,FALSE)*Paramètres!$K$15),IF(OR(AC134="",OR($D134="",$D134="NL",$D134="HORS LIGUE")),0,VLOOKUP(IF(OR(AC134="",OR($D134="",$D134="NL",$D134="HORS LIGUE")),"",COUNTIFS($D$5:$D$72,"&lt;&gt;"&amp;"",$D$5:$D$72,"&lt;&gt;"&amp;"NL",$D$5:$D$72,"&lt;&gt;"&amp;"HORS LIGUE",AC$5:AC$72,"&lt;"&amp;AC134)+1),Paramètres!$B$3:$C$56,2,FALSE)*Paramètres!$K$15))</f>
        <v>0</v>
      </c>
      <c r="AE134" s="46"/>
      <c r="AF134" s="2">
        <f>IF(AE$2="Bike &amp; Run",IF(ISNA(VLOOKUP(AE134,Paramètres!$B$3:$C$56,2,FALSE)),0,VLOOKUP(AE134,Paramètres!$B$3:$C$56,2,FALSE)*Paramètres!$K$16),IF(OR(AE134="",OR($D134="",$D134="NL",$D134="HORS LIGUE")),0,VLOOKUP(IF(OR(AE134="",OR($D134="",$D134="NL",$D134="HORS LIGUE")),"",COUNTIFS($D$5:$D$72,"&lt;&gt;"&amp;"",$D$5:$D$72,"&lt;&gt;"&amp;"NL",$D$5:$D$72,"&lt;&gt;"&amp;"HORS LIGUE",AE$5:AE$72,"&lt;"&amp;AE134)+1),Paramètres!$B$3:$C$56,2,FALSE)*Paramètres!$K$16))</f>
        <v>0</v>
      </c>
      <c r="AG134" s="46"/>
      <c r="AH134" s="2">
        <f>IF(AG$2="Bike &amp; Run",IF(ISNA(VLOOKUP(AG134,Paramètres!$B$3:$C$56,2,FALSE)),0,VLOOKUP(AG134,Paramètres!$B$3:$C$56,2,FALSE)*Paramètres!$K$17),IF(OR(AG134="",OR($D134="",$D134="NL",$D134="HORS LIGUE")),0,VLOOKUP(IF(OR(AG134="",OR($D134="",$D134="NL",$D134="HORS LIGUE")),"",COUNTIFS($D$5:$D$72,"&lt;&gt;"&amp;"",$D$5:$D$72,"&lt;&gt;"&amp;"NL",$D$5:$D$72,"&lt;&gt;"&amp;"HORS LIGUE",AG$5:AG$72,"&lt;"&amp;AG134)+1),Paramètres!$B$3:$C$56,2,FALSE)*Paramètres!$K$17))</f>
        <v>0</v>
      </c>
      <c r="AI134" s="40">
        <f t="shared" si="120"/>
        <v>0</v>
      </c>
      <c r="AJ134" s="3" t="str">
        <f t="shared" si="121"/>
        <v/>
      </c>
      <c r="AK134" s="5">
        <f t="shared" si="122"/>
        <v>0</v>
      </c>
      <c r="AL134" s="41" t="e">
        <f t="shared" si="123"/>
        <v>#REF!</v>
      </c>
      <c r="AM134" s="33" t="e">
        <f t="shared" si="124"/>
        <v>#REF!</v>
      </c>
    </row>
    <row r="135" spans="1:39" ht="16.5">
      <c r="A135" s="14"/>
      <c r="B135" s="61" t="str">
        <f>IF(ISNA(VLOOKUP(A135,'Licenciés Jeunes 2023'!A:C,3,0)),"",VLOOKUP(A135,'Licenciés Jeunes 2023'!A:C,3,0))</f>
        <v/>
      </c>
      <c r="C135" s="32" t="str">
        <f>IF(ISNA(VLOOKUP(A135,'Licenciés Jeunes 2023'!A:C,2,0)),"",VLOOKUP(A135,'Licenciés Jeunes 2023'!A:C,2,0))</f>
        <v/>
      </c>
      <c r="D135" s="32" t="str">
        <f>IF(ISNA(VLOOKUP(A135,'Licenciés Jeunes 2023'!A:F,6,0)),"",VLOOKUP(A135,'Licenciés Jeunes 2023'!A:F,6,0))</f>
        <v/>
      </c>
      <c r="E135" s="6"/>
      <c r="F135" s="2">
        <f>IF(E$2="Bike &amp; Run",IF(ISNA(VLOOKUP(E135,Paramètres!$B$3:$C$56,2,FALSE)),0,VLOOKUP(E135,Paramètres!$B$3:$C$56,2,FALSE)*Paramètres!$K$3),IF(OR(E135="",OR($D135="",$D135="NL",$D135="HORS LIGUE")),0,VLOOKUP(IF(OR(E135="",OR($D135="",$D135="NL",$D135="HORS LIGUE")),"",COUNTIFS($D$5:$D$72,"&lt;&gt;"&amp;"",$D$5:$D$72,"&lt;&gt;"&amp;"NL",$D$5:$D$72,"&lt;&gt;"&amp;"HORS LIGUE",E$5:E$72,"&lt;"&amp;E135)+1),Paramètres!$B$3:$C$56,2,FALSE)*Paramètres!$K$3))</f>
        <v>0</v>
      </c>
      <c r="G135" s="4"/>
      <c r="H135" s="2">
        <f>IF(G$2="Bike &amp; Run",IF(ISNA(VLOOKUP(G135,Paramètres!$B$3:$C$56,2,FALSE)),0,VLOOKUP(G135,Paramètres!$B$3:$C$56,2,FALSE)*Paramètres!$K$4),IF(OR(G135="",OR($D135="",$D135="NL",$D135="HORS LIGUE")),0,VLOOKUP(IF(OR(G135="",OR($D135="",$D135="NL",$D135="HORS LIGUE")),"",COUNTIFS($D$5:$D$72,"&lt;&gt;"&amp;"",$D$5:$D$72,"&lt;&gt;"&amp;"NL",$D$5:$D$72,"&lt;&gt;"&amp;"HORS LIGUE",G$5:G$72,"&lt;"&amp;G135)+1),Paramètres!$B$3:$C$56,2,FALSE)*Paramètres!$K$4))</f>
        <v>0</v>
      </c>
      <c r="I135" s="36"/>
      <c r="J135" s="2">
        <f>IF(I$2="Bike &amp; Run",IF(ISNA(VLOOKUP(I135,Paramètres!$B$3:$C$56,2,FALSE)),0,VLOOKUP(I135,Paramètres!$B$3:$C$56,2,FALSE)*Paramètres!$K$5),IF(OR(I135="",OR($D135="",$D135="NL",$D135="HORS LIGUE")),0,VLOOKUP(IF(OR(I135="",OR($D135="",$D135="NL",$D135="HORS LIGUE")),"",COUNTIFS($D$5:$D$72,"&lt;&gt;"&amp;"",$D$5:$D$72,"&lt;&gt;"&amp;"NL",$D$5:$D$72,"&lt;&gt;"&amp;"HORS LIGUE",I$5:I$72,"&lt;"&amp;I135)+1),Paramètres!$B$3:$C$56,2,FALSE)*Paramètres!$K$5))</f>
        <v>0</v>
      </c>
      <c r="K135" s="4"/>
      <c r="L135" s="2">
        <f>IF(K$2="Bike &amp; Run",IF(ISNA(VLOOKUP(K135,Paramètres!$B$3:$C$56,2,FALSE)),0,VLOOKUP(K135,Paramètres!$B$3:$C$56,2,FALSE)*Paramètres!$K$6),IF(OR(K135="",OR($D135="",$D135="NL",$D135="HORS LIGUE")),0,VLOOKUP(IF(OR(K135="",OR($D135="",$D135="NL",$D135="HORS LIGUE")),"",COUNTIFS($D$5:$D$72,"&lt;&gt;"&amp;"",$D$5:$D$72,"&lt;&gt;"&amp;"NL",$D$5:$D$72,"&lt;&gt;"&amp;"HORS LIGUE",K$5:K$72,"&lt;"&amp;K135)+1),Paramètres!$B$3:$C$56,2,FALSE)*Paramètres!$K$6))</f>
        <v>0</v>
      </c>
      <c r="M135" s="4"/>
      <c r="N135" s="2">
        <f>IF(M$2="Bike &amp; Run",IF(ISNA(VLOOKUP(M135,Paramètres!$B$3:$C$56,2,FALSE)),0,VLOOKUP(M135,Paramètres!$B$3:$C$56,2,FALSE)*Paramètres!$K$7),IF(OR(M135="",OR($D135="",$D135="NL",$D135="HORS LIGUE")),0,VLOOKUP(IF(OR(M135="",OR($D135="",$D135="NL",$D135="HORS LIGUE")),"",COUNTIFS($D$5:$D$72,"&lt;&gt;"&amp;"",$D$5:$D$72,"&lt;&gt;"&amp;"NL",$D$5:$D$72,"&lt;&gt;"&amp;"HORS LIGUE",M$5:M$72,"&lt;"&amp;M135)+1),Paramètres!$B$3:$C$56,2,FALSE)*Paramètres!$K$7))</f>
        <v>0</v>
      </c>
      <c r="O135" s="46"/>
      <c r="P135" s="2">
        <f>IF(O$2="Bike &amp; Run",IF(ISNA(VLOOKUP(O135,Paramètres!$B$3:$C$56,2,FALSE)),0,VLOOKUP(O135,Paramètres!$B$3:$C$56,2,FALSE)*Paramètres!$K$8),IF(OR(O135="",OR($D135="",$D135="NL",$D135="HORS LIGUE")),0,VLOOKUP(IF(OR(O135="",OR($D135="",$D135="NL",$D135="HORS LIGUE")),"",COUNTIFS($D$5:$D$72,"&lt;&gt;"&amp;"",$D$5:$D$72,"&lt;&gt;"&amp;"NL",$D$5:$D$72,"&lt;&gt;"&amp;"HORS LIGUE",O$5:O$72,"&lt;"&amp;O135)+1),Paramètres!$B$3:$C$56,2,FALSE)*Paramètres!$K$8))</f>
        <v>0</v>
      </c>
      <c r="Q135" s="46"/>
      <c r="R135" s="2">
        <f>IF(Q$2="Bike &amp; Run",IF(ISNA(VLOOKUP(Q135,Paramètres!$B$3:$C$56,2,FALSE)),0,VLOOKUP(Q135,Paramètres!$B$3:$C$56,2,FALSE)*Paramètres!$K$9),IF(OR(Q135="",OR($D135="",$D135="NL",$D135="HORS LIGUE")),0,VLOOKUP(IF(OR(Q135="",OR($D135="",$D135="NL",$D135="HORS LIGUE")),"",COUNTIFS($D$5:$D$72,"&lt;&gt;"&amp;"",$D$5:$D$72,"&lt;&gt;"&amp;"NL",$D$5:$D$72,"&lt;&gt;"&amp;"HORS LIGUE",Q$5:Q$72,"&lt;"&amp;Q135)+1),Paramètres!$B$3:$C$56,2,FALSE)*Paramètres!$K$9))</f>
        <v>0</v>
      </c>
      <c r="S135" s="46"/>
      <c r="T135" s="2">
        <f>IF(S$2="Bike &amp; Run",IF(ISNA(VLOOKUP(S135,Paramètres!$B$3:$C$56,2,FALSE)),0,VLOOKUP(S135,Paramètres!$B$3:$C$56,2,FALSE)*Paramètres!$K$10),IF(OR(S135="",OR($D135="",$D135="NL",$D135="HORS LIGUE")),0,VLOOKUP(IF(OR(S135="",OR($D135="",$D135="NL",$D135="HORS LIGUE")),"",COUNTIFS($D$5:$D$72,"&lt;&gt;"&amp;"",$D$5:$D$72,"&lt;&gt;"&amp;"NL",$D$5:$D$72,"&lt;&gt;"&amp;"HORS LIGUE",S$5:S$72,"&lt;"&amp;S135)+1),Paramètres!$B$3:$C$56,2,FALSE)*Paramètres!$K$10))</f>
        <v>0</v>
      </c>
      <c r="U135" s="46"/>
      <c r="V135" s="2">
        <f>IF(U$2="Bike &amp; Run",IF(ISNA(VLOOKUP(U135,Paramètres!$B$3:$C$56,2,FALSE)),0,VLOOKUP(U135,Paramètres!$B$3:$C$56,2,FALSE)*Paramètres!$K$11),IF(OR(U135="",OR($D135="",$D135="NL",$D135="HORS LIGUE")),0,VLOOKUP(IF(OR(U135="",OR($D135="",$D135="NL",$D135="HORS LIGUE")),"",COUNTIFS($D$5:$D$72,"&lt;&gt;"&amp;"",$D$5:$D$72,"&lt;&gt;"&amp;"NL",$D$5:$D$72,"&lt;&gt;"&amp;"HORS LIGUE",U$5:U$72,"&lt;"&amp;U135)+1),Paramètres!$B$3:$C$56,2,FALSE)*Paramètres!$K$11))</f>
        <v>0</v>
      </c>
      <c r="W135" s="46"/>
      <c r="X135" s="2">
        <f>IF(W$2="Bike &amp; Run",IF(ISNA(VLOOKUP(W135,Paramètres!$B$3:$C$56,2,FALSE)),0,VLOOKUP(W135,Paramètres!$B$3:$C$56,2,FALSE)*Paramètres!$K$12),IF(OR(W135="",OR($D135="",$D135="NL",$D135="HORS LIGUE")),0,VLOOKUP(IF(OR(W135="",OR($D135="",$D135="NL",$D135="HORS LIGUE")),"",COUNTIFS($D$5:$D$72,"&lt;&gt;"&amp;"",$D$5:$D$72,"&lt;&gt;"&amp;"NL",$D$5:$D$72,"&lt;&gt;"&amp;"HORS LIGUE",W$5:W$72,"&lt;"&amp;W135)+1),Paramètres!$B$3:$C$56,2,FALSE)*Paramètres!$K$12))</f>
        <v>0</v>
      </c>
      <c r="Y135" s="46"/>
      <c r="Z135" s="2">
        <f>IF(Y$2="Bike &amp; Run",IF(ISNA(VLOOKUP(Y135,Paramètres!$B$3:$C$56,2,FALSE)),0,VLOOKUP(Y135,Paramètres!$B$3:$C$56,2,FALSE)*Paramètres!$K$13),IF(OR(Y135="",OR($D135="",$D135="NL",$D135="HORS LIGUE")),0,VLOOKUP(IF(OR(Y135="",OR($D135="",$D135="NL",$D135="HORS LIGUE")),"",COUNTIFS($D$5:$D$72,"&lt;&gt;"&amp;"",$D$5:$D$72,"&lt;&gt;"&amp;"NL",$D$5:$D$72,"&lt;&gt;"&amp;"HORS LIGUE",Y$5:Y$72,"&lt;"&amp;Y135)+1),Paramètres!$B$3:$C$56,2,FALSE)*Paramètres!$K$13))</f>
        <v>0</v>
      </c>
      <c r="AA135" s="46"/>
      <c r="AB135" s="2">
        <f>IF(AA$2="Bike &amp; Run",IF(ISNA(VLOOKUP(AA135,Paramètres!$B$3:$C$56,2,FALSE)),0,VLOOKUP(AA135,Paramètres!$B$3:$C$56,2,FALSE)*Paramètres!$K$14),IF(OR(AA135="",OR($D135="",$D135="NL",$D135="HORS LIGUE")),0,VLOOKUP(IF(OR(AA135="",OR($D135="",$D135="NL",$D135="HORS LIGUE")),"",COUNTIFS($D$5:$D$72,"&lt;&gt;"&amp;"",$D$5:$D$72,"&lt;&gt;"&amp;"NL",$D$5:$D$72,"&lt;&gt;"&amp;"HORS LIGUE",AA$5:AA$72,"&lt;"&amp;AA135)+1),Paramètres!$B$3:$C$56,2,FALSE)*Paramètres!$K$14))</f>
        <v>0</v>
      </c>
      <c r="AC135" s="46"/>
      <c r="AD135" s="2">
        <f>IF(AC$2="Bike &amp; Run",IF(ISNA(VLOOKUP(AC135,Paramètres!$B$3:$C$56,2,FALSE)),0,VLOOKUP(AC135,Paramètres!$B$3:$C$56,2,FALSE)*Paramètres!$K$15),IF(OR(AC135="",OR($D135="",$D135="NL",$D135="HORS LIGUE")),0,VLOOKUP(IF(OR(AC135="",OR($D135="",$D135="NL",$D135="HORS LIGUE")),"",COUNTIFS($D$5:$D$72,"&lt;&gt;"&amp;"",$D$5:$D$72,"&lt;&gt;"&amp;"NL",$D$5:$D$72,"&lt;&gt;"&amp;"HORS LIGUE",AC$5:AC$72,"&lt;"&amp;AC135)+1),Paramètres!$B$3:$C$56,2,FALSE)*Paramètres!$K$15))</f>
        <v>0</v>
      </c>
      <c r="AE135" s="46"/>
      <c r="AF135" s="2">
        <f>IF(AE$2="Bike &amp; Run",IF(ISNA(VLOOKUP(AE135,Paramètres!$B$3:$C$56,2,FALSE)),0,VLOOKUP(AE135,Paramètres!$B$3:$C$56,2,FALSE)*Paramètres!$K$16),IF(OR(AE135="",OR($D135="",$D135="NL",$D135="HORS LIGUE")),0,VLOOKUP(IF(OR(AE135="",OR($D135="",$D135="NL",$D135="HORS LIGUE")),"",COUNTIFS($D$5:$D$72,"&lt;&gt;"&amp;"",$D$5:$D$72,"&lt;&gt;"&amp;"NL",$D$5:$D$72,"&lt;&gt;"&amp;"HORS LIGUE",AE$5:AE$72,"&lt;"&amp;AE135)+1),Paramètres!$B$3:$C$56,2,FALSE)*Paramètres!$K$16))</f>
        <v>0</v>
      </c>
      <c r="AG135" s="46"/>
      <c r="AH135" s="2">
        <f>IF(AG$2="Bike &amp; Run",IF(ISNA(VLOOKUP(AG135,Paramètres!$B$3:$C$56,2,FALSE)),0,VLOOKUP(AG135,Paramètres!$B$3:$C$56,2,FALSE)*Paramètres!$K$17),IF(OR(AG135="",OR($D135="",$D135="NL",$D135="HORS LIGUE")),0,VLOOKUP(IF(OR(AG135="",OR($D135="",$D135="NL",$D135="HORS LIGUE")),"",COUNTIFS($D$5:$D$72,"&lt;&gt;"&amp;"",$D$5:$D$72,"&lt;&gt;"&amp;"NL",$D$5:$D$72,"&lt;&gt;"&amp;"HORS LIGUE",AG$5:AG$72,"&lt;"&amp;AG135)+1),Paramètres!$B$3:$C$56,2,FALSE)*Paramètres!$K$17))</f>
        <v>0</v>
      </c>
      <c r="AI135" s="40">
        <f t="shared" si="120"/>
        <v>0</v>
      </c>
      <c r="AJ135" s="3" t="str">
        <f t="shared" si="121"/>
        <v/>
      </c>
      <c r="AK135" s="5">
        <f t="shared" si="122"/>
        <v>0</v>
      </c>
      <c r="AL135" s="41" t="e">
        <f t="shared" si="123"/>
        <v>#REF!</v>
      </c>
      <c r="AM135" s="33" t="e">
        <f t="shared" si="124"/>
        <v>#REF!</v>
      </c>
    </row>
    <row r="136" spans="1:39" ht="16.5">
      <c r="A136" s="14"/>
      <c r="B136" s="61" t="str">
        <f>IF(ISNA(VLOOKUP(A136,'Licenciés Jeunes 2023'!A:C,3,0)),"",VLOOKUP(A136,'Licenciés Jeunes 2023'!A:C,3,0))</f>
        <v/>
      </c>
      <c r="C136" s="32" t="str">
        <f>IF(ISNA(VLOOKUP(A136,'Licenciés Jeunes 2023'!A:C,2,0)),"",VLOOKUP(A136,'Licenciés Jeunes 2023'!A:C,2,0))</f>
        <v/>
      </c>
      <c r="D136" s="32" t="str">
        <f>IF(ISNA(VLOOKUP(A136,'Licenciés Jeunes 2023'!A:F,6,0)),"",VLOOKUP(A136,'Licenciés Jeunes 2023'!A:F,6,0))</f>
        <v/>
      </c>
      <c r="E136" s="6"/>
      <c r="F136" s="2">
        <f>IF(E$2="Bike &amp; Run",IF(ISNA(VLOOKUP(E136,Paramètres!$B$3:$C$56,2,FALSE)),0,VLOOKUP(E136,Paramètres!$B$3:$C$56,2,FALSE)*Paramètres!$K$3),IF(OR(E136="",OR($D136="",$D136="NL",$D136="HORS LIGUE")),0,VLOOKUP(IF(OR(E136="",OR($D136="",$D136="NL",$D136="HORS LIGUE")),"",COUNTIFS($D$5:$D$72,"&lt;&gt;"&amp;"",$D$5:$D$72,"&lt;&gt;"&amp;"NL",$D$5:$D$72,"&lt;&gt;"&amp;"HORS LIGUE",E$5:E$72,"&lt;"&amp;E136)+1),Paramètres!$B$3:$C$56,2,FALSE)*Paramètres!$K$3))</f>
        <v>0</v>
      </c>
      <c r="G136" s="4"/>
      <c r="H136" s="2">
        <f>IF(G$2="Bike &amp; Run",IF(ISNA(VLOOKUP(G136,Paramètres!$B$3:$C$56,2,FALSE)),0,VLOOKUP(G136,Paramètres!$B$3:$C$56,2,FALSE)*Paramètres!$K$4),IF(OR(G136="",OR($D136="",$D136="NL",$D136="HORS LIGUE")),0,VLOOKUP(IF(OR(G136="",OR($D136="",$D136="NL",$D136="HORS LIGUE")),"",COUNTIFS($D$5:$D$72,"&lt;&gt;"&amp;"",$D$5:$D$72,"&lt;&gt;"&amp;"NL",$D$5:$D$72,"&lt;&gt;"&amp;"HORS LIGUE",G$5:G$72,"&lt;"&amp;G136)+1),Paramètres!$B$3:$C$56,2,FALSE)*Paramètres!$K$4))</f>
        <v>0</v>
      </c>
      <c r="I136" s="36"/>
      <c r="J136" s="2">
        <f>IF(I$2="Bike &amp; Run",IF(ISNA(VLOOKUP(I136,Paramètres!$B$3:$C$56,2,FALSE)),0,VLOOKUP(I136,Paramètres!$B$3:$C$56,2,FALSE)*Paramètres!$K$5),IF(OR(I136="",OR($D136="",$D136="NL",$D136="HORS LIGUE")),0,VLOOKUP(IF(OR(I136="",OR($D136="",$D136="NL",$D136="HORS LIGUE")),"",COUNTIFS($D$5:$D$72,"&lt;&gt;"&amp;"",$D$5:$D$72,"&lt;&gt;"&amp;"NL",$D$5:$D$72,"&lt;&gt;"&amp;"HORS LIGUE",I$5:I$72,"&lt;"&amp;I136)+1),Paramètres!$B$3:$C$56,2,FALSE)*Paramètres!$K$5))</f>
        <v>0</v>
      </c>
      <c r="K136" s="4"/>
      <c r="L136" s="2">
        <f>IF(K$2="Bike &amp; Run",IF(ISNA(VLOOKUP(K136,Paramètres!$B$3:$C$56,2,FALSE)),0,VLOOKUP(K136,Paramètres!$B$3:$C$56,2,FALSE)*Paramètres!$K$6),IF(OR(K136="",OR($D136="",$D136="NL",$D136="HORS LIGUE")),0,VLOOKUP(IF(OR(K136="",OR($D136="",$D136="NL",$D136="HORS LIGUE")),"",COUNTIFS($D$5:$D$72,"&lt;&gt;"&amp;"",$D$5:$D$72,"&lt;&gt;"&amp;"NL",$D$5:$D$72,"&lt;&gt;"&amp;"HORS LIGUE",K$5:K$72,"&lt;"&amp;K136)+1),Paramètres!$B$3:$C$56,2,FALSE)*Paramètres!$K$6))</f>
        <v>0</v>
      </c>
      <c r="M136" s="4"/>
      <c r="N136" s="2">
        <f>IF(M$2="Bike &amp; Run",IF(ISNA(VLOOKUP(M136,Paramètres!$B$3:$C$56,2,FALSE)),0,VLOOKUP(M136,Paramètres!$B$3:$C$56,2,FALSE)*Paramètres!$K$7),IF(OR(M136="",OR($D136="",$D136="NL",$D136="HORS LIGUE")),0,VLOOKUP(IF(OR(M136="",OR($D136="",$D136="NL",$D136="HORS LIGUE")),"",COUNTIFS($D$5:$D$72,"&lt;&gt;"&amp;"",$D$5:$D$72,"&lt;&gt;"&amp;"NL",$D$5:$D$72,"&lt;&gt;"&amp;"HORS LIGUE",M$5:M$72,"&lt;"&amp;M136)+1),Paramètres!$B$3:$C$56,2,FALSE)*Paramètres!$K$7))</f>
        <v>0</v>
      </c>
      <c r="O136" s="46"/>
      <c r="P136" s="2">
        <f>IF(O$2="Bike &amp; Run",IF(ISNA(VLOOKUP(O136,Paramètres!$B$3:$C$56,2,FALSE)),0,VLOOKUP(O136,Paramètres!$B$3:$C$56,2,FALSE)*Paramètres!$K$8),IF(OR(O136="",OR($D136="",$D136="NL",$D136="HORS LIGUE")),0,VLOOKUP(IF(OR(O136="",OR($D136="",$D136="NL",$D136="HORS LIGUE")),"",COUNTIFS($D$5:$D$72,"&lt;&gt;"&amp;"",$D$5:$D$72,"&lt;&gt;"&amp;"NL",$D$5:$D$72,"&lt;&gt;"&amp;"HORS LIGUE",O$5:O$72,"&lt;"&amp;O136)+1),Paramètres!$B$3:$C$56,2,FALSE)*Paramètres!$K$8))</f>
        <v>0</v>
      </c>
      <c r="Q136" s="46"/>
      <c r="R136" s="2">
        <f>IF(Q$2="Bike &amp; Run",IF(ISNA(VLOOKUP(Q136,Paramètres!$B$3:$C$56,2,FALSE)),0,VLOOKUP(Q136,Paramètres!$B$3:$C$56,2,FALSE)*Paramètres!$K$9),IF(OR(Q136="",OR($D136="",$D136="NL",$D136="HORS LIGUE")),0,VLOOKUP(IF(OR(Q136="",OR($D136="",$D136="NL",$D136="HORS LIGUE")),"",COUNTIFS($D$5:$D$72,"&lt;&gt;"&amp;"",$D$5:$D$72,"&lt;&gt;"&amp;"NL",$D$5:$D$72,"&lt;&gt;"&amp;"HORS LIGUE",Q$5:Q$72,"&lt;"&amp;Q136)+1),Paramètres!$B$3:$C$56,2,FALSE)*Paramètres!$K$9))</f>
        <v>0</v>
      </c>
      <c r="S136" s="46"/>
      <c r="T136" s="2">
        <f>IF(S$2="Bike &amp; Run",IF(ISNA(VLOOKUP(S136,Paramètres!$B$3:$C$56,2,FALSE)),0,VLOOKUP(S136,Paramètres!$B$3:$C$56,2,FALSE)*Paramètres!$K$10),IF(OR(S136="",OR($D136="",$D136="NL",$D136="HORS LIGUE")),0,VLOOKUP(IF(OR(S136="",OR($D136="",$D136="NL",$D136="HORS LIGUE")),"",COUNTIFS($D$5:$D$72,"&lt;&gt;"&amp;"",$D$5:$D$72,"&lt;&gt;"&amp;"NL",$D$5:$D$72,"&lt;&gt;"&amp;"HORS LIGUE",S$5:S$72,"&lt;"&amp;S136)+1),Paramètres!$B$3:$C$56,2,FALSE)*Paramètres!$K$10))</f>
        <v>0</v>
      </c>
      <c r="U136" s="46"/>
      <c r="V136" s="2">
        <f>IF(U$2="Bike &amp; Run",IF(ISNA(VLOOKUP(U136,Paramètres!$B$3:$C$56,2,FALSE)),0,VLOOKUP(U136,Paramètres!$B$3:$C$56,2,FALSE)*Paramètres!$K$11),IF(OR(U136="",OR($D136="",$D136="NL",$D136="HORS LIGUE")),0,VLOOKUP(IF(OR(U136="",OR($D136="",$D136="NL",$D136="HORS LIGUE")),"",COUNTIFS($D$5:$D$72,"&lt;&gt;"&amp;"",$D$5:$D$72,"&lt;&gt;"&amp;"NL",$D$5:$D$72,"&lt;&gt;"&amp;"HORS LIGUE",U$5:U$72,"&lt;"&amp;U136)+1),Paramètres!$B$3:$C$56,2,FALSE)*Paramètres!$K$11))</f>
        <v>0</v>
      </c>
      <c r="W136" s="46"/>
      <c r="X136" s="2">
        <f>IF(W$2="Bike &amp; Run",IF(ISNA(VLOOKUP(W136,Paramètres!$B$3:$C$56,2,FALSE)),0,VLOOKUP(W136,Paramètres!$B$3:$C$56,2,FALSE)*Paramètres!$K$12),IF(OR(W136="",OR($D136="",$D136="NL",$D136="HORS LIGUE")),0,VLOOKUP(IF(OR(W136="",OR($D136="",$D136="NL",$D136="HORS LIGUE")),"",COUNTIFS($D$5:$D$72,"&lt;&gt;"&amp;"",$D$5:$D$72,"&lt;&gt;"&amp;"NL",$D$5:$D$72,"&lt;&gt;"&amp;"HORS LIGUE",W$5:W$72,"&lt;"&amp;W136)+1),Paramètres!$B$3:$C$56,2,FALSE)*Paramètres!$K$12))</f>
        <v>0</v>
      </c>
      <c r="Y136" s="46"/>
      <c r="Z136" s="2">
        <f>IF(Y$2="Bike &amp; Run",IF(ISNA(VLOOKUP(Y136,Paramètres!$B$3:$C$56,2,FALSE)),0,VLOOKUP(Y136,Paramètres!$B$3:$C$56,2,FALSE)*Paramètres!$K$13),IF(OR(Y136="",OR($D136="",$D136="NL",$D136="HORS LIGUE")),0,VLOOKUP(IF(OR(Y136="",OR($D136="",$D136="NL",$D136="HORS LIGUE")),"",COUNTIFS($D$5:$D$72,"&lt;&gt;"&amp;"",$D$5:$D$72,"&lt;&gt;"&amp;"NL",$D$5:$D$72,"&lt;&gt;"&amp;"HORS LIGUE",Y$5:Y$72,"&lt;"&amp;Y136)+1),Paramètres!$B$3:$C$56,2,FALSE)*Paramètres!$K$13))</f>
        <v>0</v>
      </c>
      <c r="AA136" s="46"/>
      <c r="AB136" s="2">
        <f>IF(AA$2="Bike &amp; Run",IF(ISNA(VLOOKUP(AA136,Paramètres!$B$3:$C$56,2,FALSE)),0,VLOOKUP(AA136,Paramètres!$B$3:$C$56,2,FALSE)*Paramètres!$K$14),IF(OR(AA136="",OR($D136="",$D136="NL",$D136="HORS LIGUE")),0,VLOOKUP(IF(OR(AA136="",OR($D136="",$D136="NL",$D136="HORS LIGUE")),"",COUNTIFS($D$5:$D$72,"&lt;&gt;"&amp;"",$D$5:$D$72,"&lt;&gt;"&amp;"NL",$D$5:$D$72,"&lt;&gt;"&amp;"HORS LIGUE",AA$5:AA$72,"&lt;"&amp;AA136)+1),Paramètres!$B$3:$C$56,2,FALSE)*Paramètres!$K$14))</f>
        <v>0</v>
      </c>
      <c r="AC136" s="46"/>
      <c r="AD136" s="2">
        <f>IF(AC$2="Bike &amp; Run",IF(ISNA(VLOOKUP(AC136,Paramètres!$B$3:$C$56,2,FALSE)),0,VLOOKUP(AC136,Paramètres!$B$3:$C$56,2,FALSE)*Paramètres!$K$15),IF(OR(AC136="",OR($D136="",$D136="NL",$D136="HORS LIGUE")),0,VLOOKUP(IF(OR(AC136="",OR($D136="",$D136="NL",$D136="HORS LIGUE")),"",COUNTIFS($D$5:$D$72,"&lt;&gt;"&amp;"",$D$5:$D$72,"&lt;&gt;"&amp;"NL",$D$5:$D$72,"&lt;&gt;"&amp;"HORS LIGUE",AC$5:AC$72,"&lt;"&amp;AC136)+1),Paramètres!$B$3:$C$56,2,FALSE)*Paramètres!$K$15))</f>
        <v>0</v>
      </c>
      <c r="AE136" s="46"/>
      <c r="AF136" s="2">
        <f>IF(AE$2="Bike &amp; Run",IF(ISNA(VLOOKUP(AE136,Paramètres!$B$3:$C$56,2,FALSE)),0,VLOOKUP(AE136,Paramètres!$B$3:$C$56,2,FALSE)*Paramètres!$K$16),IF(OR(AE136="",OR($D136="",$D136="NL",$D136="HORS LIGUE")),0,VLOOKUP(IF(OR(AE136="",OR($D136="",$D136="NL",$D136="HORS LIGUE")),"",COUNTIFS($D$5:$D$72,"&lt;&gt;"&amp;"",$D$5:$D$72,"&lt;&gt;"&amp;"NL",$D$5:$D$72,"&lt;&gt;"&amp;"HORS LIGUE",AE$5:AE$72,"&lt;"&amp;AE136)+1),Paramètres!$B$3:$C$56,2,FALSE)*Paramètres!$K$16))</f>
        <v>0</v>
      </c>
      <c r="AG136" s="46"/>
      <c r="AH136" s="2">
        <f>IF(AG$2="Bike &amp; Run",IF(ISNA(VLOOKUP(AG136,Paramètres!$B$3:$C$56,2,FALSE)),0,VLOOKUP(AG136,Paramètres!$B$3:$C$56,2,FALSE)*Paramètres!$K$17),IF(OR(AG136="",OR($D136="",$D136="NL",$D136="HORS LIGUE")),0,VLOOKUP(IF(OR(AG136="",OR($D136="",$D136="NL",$D136="HORS LIGUE")),"",COUNTIFS($D$5:$D$72,"&lt;&gt;"&amp;"",$D$5:$D$72,"&lt;&gt;"&amp;"NL",$D$5:$D$72,"&lt;&gt;"&amp;"HORS LIGUE",AG$5:AG$72,"&lt;"&amp;AG136)+1),Paramètres!$B$3:$C$56,2,FALSE)*Paramètres!$K$17))</f>
        <v>0</v>
      </c>
      <c r="AI136" s="40">
        <f t="shared" si="120"/>
        <v>0</v>
      </c>
      <c r="AJ136" s="3" t="str">
        <f t="shared" si="121"/>
        <v/>
      </c>
      <c r="AK136" s="5">
        <f t="shared" si="122"/>
        <v>0</v>
      </c>
      <c r="AL136" s="41" t="e">
        <f t="shared" si="123"/>
        <v>#REF!</v>
      </c>
      <c r="AM136" s="33" t="e">
        <f t="shared" si="124"/>
        <v>#REF!</v>
      </c>
    </row>
    <row r="137" spans="1:39" ht="16.5">
      <c r="A137" s="14"/>
      <c r="B137" s="61" t="str">
        <f>IF(ISNA(VLOOKUP(A137,'Licenciés Jeunes 2023'!A:C,3,0)),"",VLOOKUP(A137,'Licenciés Jeunes 2023'!A:C,3,0))</f>
        <v/>
      </c>
      <c r="C137" s="32" t="str">
        <f>IF(ISNA(VLOOKUP(A137,'Licenciés Jeunes 2023'!A:C,2,0)),"",VLOOKUP(A137,'Licenciés Jeunes 2023'!A:C,2,0))</f>
        <v/>
      </c>
      <c r="D137" s="32" t="str">
        <f>IF(ISNA(VLOOKUP(A137,'Licenciés Jeunes 2023'!A:F,6,0)),"",VLOOKUP(A137,'Licenciés Jeunes 2023'!A:F,6,0))</f>
        <v/>
      </c>
      <c r="E137" s="6"/>
      <c r="F137" s="2">
        <f>IF(E$2="Bike &amp; Run",IF(ISNA(VLOOKUP(E137,Paramètres!$B$3:$C$56,2,FALSE)),0,VLOOKUP(E137,Paramètres!$B$3:$C$56,2,FALSE)*Paramètres!$K$3),IF(OR(E137="",OR($D137="",$D137="NL",$D137="HORS LIGUE")),0,VLOOKUP(IF(OR(E137="",OR($D137="",$D137="NL",$D137="HORS LIGUE")),"",COUNTIFS($D$5:$D$72,"&lt;&gt;"&amp;"",$D$5:$D$72,"&lt;&gt;"&amp;"NL",$D$5:$D$72,"&lt;&gt;"&amp;"HORS LIGUE",E$5:E$72,"&lt;"&amp;E137)+1),Paramètres!$B$3:$C$56,2,FALSE)*Paramètres!$K$3))</f>
        <v>0</v>
      </c>
      <c r="G137" s="4"/>
      <c r="H137" s="2">
        <f>IF(G$2="Bike &amp; Run",IF(ISNA(VLOOKUP(G137,Paramètres!$B$3:$C$56,2,FALSE)),0,VLOOKUP(G137,Paramètres!$B$3:$C$56,2,FALSE)*Paramètres!$K$4),IF(OR(G137="",OR($D137="",$D137="NL",$D137="HORS LIGUE")),0,VLOOKUP(IF(OR(G137="",OR($D137="",$D137="NL",$D137="HORS LIGUE")),"",COUNTIFS($D$5:$D$72,"&lt;&gt;"&amp;"",$D$5:$D$72,"&lt;&gt;"&amp;"NL",$D$5:$D$72,"&lt;&gt;"&amp;"HORS LIGUE",G$5:G$72,"&lt;"&amp;G137)+1),Paramètres!$B$3:$C$56,2,FALSE)*Paramètres!$K$4))</f>
        <v>0</v>
      </c>
      <c r="I137" s="36"/>
      <c r="J137" s="2">
        <f>IF(I$2="Bike &amp; Run",IF(ISNA(VLOOKUP(I137,Paramètres!$B$3:$C$56,2,FALSE)),0,VLOOKUP(I137,Paramètres!$B$3:$C$56,2,FALSE)*Paramètres!$K$5),IF(OR(I137="",OR($D137="",$D137="NL",$D137="HORS LIGUE")),0,VLOOKUP(IF(OR(I137="",OR($D137="",$D137="NL",$D137="HORS LIGUE")),"",COUNTIFS($D$5:$D$72,"&lt;&gt;"&amp;"",$D$5:$D$72,"&lt;&gt;"&amp;"NL",$D$5:$D$72,"&lt;&gt;"&amp;"HORS LIGUE",I$5:I$72,"&lt;"&amp;I137)+1),Paramètres!$B$3:$C$56,2,FALSE)*Paramètres!$K$5))</f>
        <v>0</v>
      </c>
      <c r="K137" s="4"/>
      <c r="L137" s="2">
        <f>IF(K$2="Bike &amp; Run",IF(ISNA(VLOOKUP(K137,Paramètres!$B$3:$C$56,2,FALSE)),0,VLOOKUP(K137,Paramètres!$B$3:$C$56,2,FALSE)*Paramètres!$K$6),IF(OR(K137="",OR($D137="",$D137="NL",$D137="HORS LIGUE")),0,VLOOKUP(IF(OR(K137="",OR($D137="",$D137="NL",$D137="HORS LIGUE")),"",COUNTIFS($D$5:$D$72,"&lt;&gt;"&amp;"",$D$5:$D$72,"&lt;&gt;"&amp;"NL",$D$5:$D$72,"&lt;&gt;"&amp;"HORS LIGUE",K$5:K$72,"&lt;"&amp;K137)+1),Paramètres!$B$3:$C$56,2,FALSE)*Paramètres!$K$6))</f>
        <v>0</v>
      </c>
      <c r="M137" s="4"/>
      <c r="N137" s="2">
        <f>IF(M$2="Bike &amp; Run",IF(ISNA(VLOOKUP(M137,Paramètres!$B$3:$C$56,2,FALSE)),0,VLOOKUP(M137,Paramètres!$B$3:$C$56,2,FALSE)*Paramètres!$K$7),IF(OR(M137="",OR($D137="",$D137="NL",$D137="HORS LIGUE")),0,VLOOKUP(IF(OR(M137="",OR($D137="",$D137="NL",$D137="HORS LIGUE")),"",COUNTIFS($D$5:$D$72,"&lt;&gt;"&amp;"",$D$5:$D$72,"&lt;&gt;"&amp;"NL",$D$5:$D$72,"&lt;&gt;"&amp;"HORS LIGUE",M$5:M$72,"&lt;"&amp;M137)+1),Paramètres!$B$3:$C$56,2,FALSE)*Paramètres!$K$7))</f>
        <v>0</v>
      </c>
      <c r="O137" s="46"/>
      <c r="P137" s="2">
        <f>IF(O$2="Bike &amp; Run",IF(ISNA(VLOOKUP(O137,Paramètres!$B$3:$C$56,2,FALSE)),0,VLOOKUP(O137,Paramètres!$B$3:$C$56,2,FALSE)*Paramètres!$K$8),IF(OR(O137="",OR($D137="",$D137="NL",$D137="HORS LIGUE")),0,VLOOKUP(IF(OR(O137="",OR($D137="",$D137="NL",$D137="HORS LIGUE")),"",COUNTIFS($D$5:$D$72,"&lt;&gt;"&amp;"",$D$5:$D$72,"&lt;&gt;"&amp;"NL",$D$5:$D$72,"&lt;&gt;"&amp;"HORS LIGUE",O$5:O$72,"&lt;"&amp;O137)+1),Paramètres!$B$3:$C$56,2,FALSE)*Paramètres!$K$8))</f>
        <v>0</v>
      </c>
      <c r="Q137" s="46"/>
      <c r="R137" s="2">
        <f>IF(Q$2="Bike &amp; Run",IF(ISNA(VLOOKUP(Q137,Paramètres!$B$3:$C$56,2,FALSE)),0,VLOOKUP(Q137,Paramètres!$B$3:$C$56,2,FALSE)*Paramètres!$K$9),IF(OR(Q137="",OR($D137="",$D137="NL",$D137="HORS LIGUE")),0,VLOOKUP(IF(OR(Q137="",OR($D137="",$D137="NL",$D137="HORS LIGUE")),"",COUNTIFS($D$5:$D$72,"&lt;&gt;"&amp;"",$D$5:$D$72,"&lt;&gt;"&amp;"NL",$D$5:$D$72,"&lt;&gt;"&amp;"HORS LIGUE",Q$5:Q$72,"&lt;"&amp;Q137)+1),Paramètres!$B$3:$C$56,2,FALSE)*Paramètres!$K$9))</f>
        <v>0</v>
      </c>
      <c r="S137" s="46"/>
      <c r="T137" s="2">
        <f>IF(S$2="Bike &amp; Run",IF(ISNA(VLOOKUP(S137,Paramètres!$B$3:$C$56,2,FALSE)),0,VLOOKUP(S137,Paramètres!$B$3:$C$56,2,FALSE)*Paramètres!$K$10),IF(OR(S137="",OR($D137="",$D137="NL",$D137="HORS LIGUE")),0,VLOOKUP(IF(OR(S137="",OR($D137="",$D137="NL",$D137="HORS LIGUE")),"",COUNTIFS($D$5:$D$72,"&lt;&gt;"&amp;"",$D$5:$D$72,"&lt;&gt;"&amp;"NL",$D$5:$D$72,"&lt;&gt;"&amp;"HORS LIGUE",S$5:S$72,"&lt;"&amp;S137)+1),Paramètres!$B$3:$C$56,2,FALSE)*Paramètres!$K$10))</f>
        <v>0</v>
      </c>
      <c r="U137" s="46"/>
      <c r="V137" s="2">
        <f>IF(U$2="Bike &amp; Run",IF(ISNA(VLOOKUP(U137,Paramètres!$B$3:$C$56,2,FALSE)),0,VLOOKUP(U137,Paramètres!$B$3:$C$56,2,FALSE)*Paramètres!$K$11),IF(OR(U137="",OR($D137="",$D137="NL",$D137="HORS LIGUE")),0,VLOOKUP(IF(OR(U137="",OR($D137="",$D137="NL",$D137="HORS LIGUE")),"",COUNTIFS($D$5:$D$72,"&lt;&gt;"&amp;"",$D$5:$D$72,"&lt;&gt;"&amp;"NL",$D$5:$D$72,"&lt;&gt;"&amp;"HORS LIGUE",U$5:U$72,"&lt;"&amp;U137)+1),Paramètres!$B$3:$C$56,2,FALSE)*Paramètres!$K$11))</f>
        <v>0</v>
      </c>
      <c r="W137" s="46"/>
      <c r="X137" s="2">
        <f>IF(W$2="Bike &amp; Run",IF(ISNA(VLOOKUP(W137,Paramètres!$B$3:$C$56,2,FALSE)),0,VLOOKUP(W137,Paramètres!$B$3:$C$56,2,FALSE)*Paramètres!$K$12),IF(OR(W137="",OR($D137="",$D137="NL",$D137="HORS LIGUE")),0,VLOOKUP(IF(OR(W137="",OR($D137="",$D137="NL",$D137="HORS LIGUE")),"",COUNTIFS($D$5:$D$72,"&lt;&gt;"&amp;"",$D$5:$D$72,"&lt;&gt;"&amp;"NL",$D$5:$D$72,"&lt;&gt;"&amp;"HORS LIGUE",W$5:W$72,"&lt;"&amp;W137)+1),Paramètres!$B$3:$C$56,2,FALSE)*Paramètres!$K$12))</f>
        <v>0</v>
      </c>
      <c r="Y137" s="46"/>
      <c r="Z137" s="2">
        <f>IF(Y$2="Bike &amp; Run",IF(ISNA(VLOOKUP(Y137,Paramètres!$B$3:$C$56,2,FALSE)),0,VLOOKUP(Y137,Paramètres!$B$3:$C$56,2,FALSE)*Paramètres!$K$13),IF(OR(Y137="",OR($D137="",$D137="NL",$D137="HORS LIGUE")),0,VLOOKUP(IF(OR(Y137="",OR($D137="",$D137="NL",$D137="HORS LIGUE")),"",COUNTIFS($D$5:$D$72,"&lt;&gt;"&amp;"",$D$5:$D$72,"&lt;&gt;"&amp;"NL",$D$5:$D$72,"&lt;&gt;"&amp;"HORS LIGUE",Y$5:Y$72,"&lt;"&amp;Y137)+1),Paramètres!$B$3:$C$56,2,FALSE)*Paramètres!$K$13))</f>
        <v>0</v>
      </c>
      <c r="AA137" s="46"/>
      <c r="AB137" s="2">
        <f>IF(AA$2="Bike &amp; Run",IF(ISNA(VLOOKUP(AA137,Paramètres!$B$3:$C$56,2,FALSE)),0,VLOOKUP(AA137,Paramètres!$B$3:$C$56,2,FALSE)*Paramètres!$K$14),IF(OR(AA137="",OR($D137="",$D137="NL",$D137="HORS LIGUE")),0,VLOOKUP(IF(OR(AA137="",OR($D137="",$D137="NL",$D137="HORS LIGUE")),"",COUNTIFS($D$5:$D$72,"&lt;&gt;"&amp;"",$D$5:$D$72,"&lt;&gt;"&amp;"NL",$D$5:$D$72,"&lt;&gt;"&amp;"HORS LIGUE",AA$5:AA$72,"&lt;"&amp;AA137)+1),Paramètres!$B$3:$C$56,2,FALSE)*Paramètres!$K$14))</f>
        <v>0</v>
      </c>
      <c r="AC137" s="46"/>
      <c r="AD137" s="2">
        <f>IF(AC$2="Bike &amp; Run",IF(ISNA(VLOOKUP(AC137,Paramètres!$B$3:$C$56,2,FALSE)),0,VLOOKUP(AC137,Paramètres!$B$3:$C$56,2,FALSE)*Paramètres!$K$15),IF(OR(AC137="",OR($D137="",$D137="NL",$D137="HORS LIGUE")),0,VLOOKUP(IF(OR(AC137="",OR($D137="",$D137="NL",$D137="HORS LIGUE")),"",COUNTIFS($D$5:$D$72,"&lt;&gt;"&amp;"",$D$5:$D$72,"&lt;&gt;"&amp;"NL",$D$5:$D$72,"&lt;&gt;"&amp;"HORS LIGUE",AC$5:AC$72,"&lt;"&amp;AC137)+1),Paramètres!$B$3:$C$56,2,FALSE)*Paramètres!$K$15))</f>
        <v>0</v>
      </c>
      <c r="AE137" s="46"/>
      <c r="AF137" s="2">
        <f>IF(AE$2="Bike &amp; Run",IF(ISNA(VLOOKUP(AE137,Paramètres!$B$3:$C$56,2,FALSE)),0,VLOOKUP(AE137,Paramètres!$B$3:$C$56,2,FALSE)*Paramètres!$K$16),IF(OR(AE137="",OR($D137="",$D137="NL",$D137="HORS LIGUE")),0,VLOOKUP(IF(OR(AE137="",OR($D137="",$D137="NL",$D137="HORS LIGUE")),"",COUNTIFS($D$5:$D$72,"&lt;&gt;"&amp;"",$D$5:$D$72,"&lt;&gt;"&amp;"NL",$D$5:$D$72,"&lt;&gt;"&amp;"HORS LIGUE",AE$5:AE$72,"&lt;"&amp;AE137)+1),Paramètres!$B$3:$C$56,2,FALSE)*Paramètres!$K$16))</f>
        <v>0</v>
      </c>
      <c r="AG137" s="46"/>
      <c r="AH137" s="2">
        <f>IF(AG$2="Bike &amp; Run",IF(ISNA(VLOOKUP(AG137,Paramètres!$B$3:$C$56,2,FALSE)),0,VLOOKUP(AG137,Paramètres!$B$3:$C$56,2,FALSE)*Paramètres!$K$17),IF(OR(AG137="",OR($D137="",$D137="NL",$D137="HORS LIGUE")),0,VLOOKUP(IF(OR(AG137="",OR($D137="",$D137="NL",$D137="HORS LIGUE")),"",COUNTIFS($D$5:$D$72,"&lt;&gt;"&amp;"",$D$5:$D$72,"&lt;&gt;"&amp;"NL",$D$5:$D$72,"&lt;&gt;"&amp;"HORS LIGUE",AG$5:AG$72,"&lt;"&amp;AG137)+1),Paramètres!$B$3:$C$56,2,FALSE)*Paramètres!$K$17))</f>
        <v>0</v>
      </c>
      <c r="AI137" s="40">
        <f t="shared" si="120"/>
        <v>0</v>
      </c>
      <c r="AJ137" s="3" t="str">
        <f t="shared" si="121"/>
        <v/>
      </c>
      <c r="AK137" s="5">
        <f t="shared" si="122"/>
        <v>0</v>
      </c>
      <c r="AL137" s="41" t="e">
        <f t="shared" si="123"/>
        <v>#REF!</v>
      </c>
      <c r="AM137" s="33" t="e">
        <f t="shared" si="124"/>
        <v>#REF!</v>
      </c>
    </row>
    <row r="138" spans="1:39" ht="16.5">
      <c r="A138" s="14"/>
      <c r="B138" s="61" t="str">
        <f>IF(ISNA(VLOOKUP(A138,'Licenciés Jeunes 2023'!A:C,3,0)),"",VLOOKUP(A138,'Licenciés Jeunes 2023'!A:C,3,0))</f>
        <v/>
      </c>
      <c r="C138" s="32" t="str">
        <f>IF(ISNA(VLOOKUP(A138,'Licenciés Jeunes 2023'!A:C,2,0)),"",VLOOKUP(A138,'Licenciés Jeunes 2023'!A:C,2,0))</f>
        <v/>
      </c>
      <c r="D138" s="32" t="str">
        <f>IF(ISNA(VLOOKUP(A138,'Licenciés Jeunes 2023'!A:F,6,0)),"",VLOOKUP(A138,'Licenciés Jeunes 2023'!A:F,6,0))</f>
        <v/>
      </c>
      <c r="E138" s="6"/>
      <c r="F138" s="2">
        <f>IF(E$2="Bike &amp; Run",IF(ISNA(VLOOKUP(E138,Paramètres!$B$3:$C$56,2,FALSE)),0,VLOOKUP(E138,Paramètres!$B$3:$C$56,2,FALSE)*Paramètres!$K$3),IF(OR(E138="",OR($D138="",$D138="NL",$D138="HORS LIGUE")),0,VLOOKUP(IF(OR(E138="",OR($D138="",$D138="NL",$D138="HORS LIGUE")),"",COUNTIFS($D$5:$D$72,"&lt;&gt;"&amp;"",$D$5:$D$72,"&lt;&gt;"&amp;"NL",$D$5:$D$72,"&lt;&gt;"&amp;"HORS LIGUE",E$5:E$72,"&lt;"&amp;E138)+1),Paramètres!$B$3:$C$56,2,FALSE)*Paramètres!$K$3))</f>
        <v>0</v>
      </c>
      <c r="G138" s="4"/>
      <c r="H138" s="2">
        <f>IF(G$2="Bike &amp; Run",IF(ISNA(VLOOKUP(G138,Paramètres!$B$3:$C$56,2,FALSE)),0,VLOOKUP(G138,Paramètres!$B$3:$C$56,2,FALSE)*Paramètres!$K$4),IF(OR(G138="",OR($D138="",$D138="NL",$D138="HORS LIGUE")),0,VLOOKUP(IF(OR(G138="",OR($D138="",$D138="NL",$D138="HORS LIGUE")),"",COUNTIFS($D$5:$D$72,"&lt;&gt;"&amp;"",$D$5:$D$72,"&lt;&gt;"&amp;"NL",$D$5:$D$72,"&lt;&gt;"&amp;"HORS LIGUE",G$5:G$72,"&lt;"&amp;G138)+1),Paramètres!$B$3:$C$56,2,FALSE)*Paramètres!$K$4))</f>
        <v>0</v>
      </c>
      <c r="I138" s="36"/>
      <c r="J138" s="2">
        <f>IF(I$2="Bike &amp; Run",IF(ISNA(VLOOKUP(I138,Paramètres!$B$3:$C$56,2,FALSE)),0,VLOOKUP(I138,Paramètres!$B$3:$C$56,2,FALSE)*Paramètres!$K$5),IF(OR(I138="",OR($D138="",$D138="NL",$D138="HORS LIGUE")),0,VLOOKUP(IF(OR(I138="",OR($D138="",$D138="NL",$D138="HORS LIGUE")),"",COUNTIFS($D$5:$D$72,"&lt;&gt;"&amp;"",$D$5:$D$72,"&lt;&gt;"&amp;"NL",$D$5:$D$72,"&lt;&gt;"&amp;"HORS LIGUE",I$5:I$72,"&lt;"&amp;I138)+1),Paramètres!$B$3:$C$56,2,FALSE)*Paramètres!$K$5))</f>
        <v>0</v>
      </c>
      <c r="K138" s="4"/>
      <c r="L138" s="2">
        <f>IF(K$2="Bike &amp; Run",IF(ISNA(VLOOKUP(K138,Paramètres!$B$3:$C$56,2,FALSE)),0,VLOOKUP(K138,Paramètres!$B$3:$C$56,2,FALSE)*Paramètres!$K$6),IF(OR(K138="",OR($D138="",$D138="NL",$D138="HORS LIGUE")),0,VLOOKUP(IF(OR(K138="",OR($D138="",$D138="NL",$D138="HORS LIGUE")),"",COUNTIFS($D$5:$D$72,"&lt;&gt;"&amp;"",$D$5:$D$72,"&lt;&gt;"&amp;"NL",$D$5:$D$72,"&lt;&gt;"&amp;"HORS LIGUE",K$5:K$72,"&lt;"&amp;K138)+1),Paramètres!$B$3:$C$56,2,FALSE)*Paramètres!$K$6))</f>
        <v>0</v>
      </c>
      <c r="M138" s="4"/>
      <c r="N138" s="2">
        <f>IF(M$2="Bike &amp; Run",IF(ISNA(VLOOKUP(M138,Paramètres!$B$3:$C$56,2,FALSE)),0,VLOOKUP(M138,Paramètres!$B$3:$C$56,2,FALSE)*Paramètres!$K$7),IF(OR(M138="",OR($D138="",$D138="NL",$D138="HORS LIGUE")),0,VLOOKUP(IF(OR(M138="",OR($D138="",$D138="NL",$D138="HORS LIGUE")),"",COUNTIFS($D$5:$D$72,"&lt;&gt;"&amp;"",$D$5:$D$72,"&lt;&gt;"&amp;"NL",$D$5:$D$72,"&lt;&gt;"&amp;"HORS LIGUE",M$5:M$72,"&lt;"&amp;M138)+1),Paramètres!$B$3:$C$56,2,FALSE)*Paramètres!$K$7))</f>
        <v>0</v>
      </c>
      <c r="O138" s="46"/>
      <c r="P138" s="2">
        <f>IF(O$2="Bike &amp; Run",IF(ISNA(VLOOKUP(O138,Paramètres!$B$3:$C$56,2,FALSE)),0,VLOOKUP(O138,Paramètres!$B$3:$C$56,2,FALSE)*Paramètres!$K$8),IF(OR(O138="",OR($D138="",$D138="NL",$D138="HORS LIGUE")),0,VLOOKUP(IF(OR(O138="",OR($D138="",$D138="NL",$D138="HORS LIGUE")),"",COUNTIFS($D$5:$D$72,"&lt;&gt;"&amp;"",$D$5:$D$72,"&lt;&gt;"&amp;"NL",$D$5:$D$72,"&lt;&gt;"&amp;"HORS LIGUE",O$5:O$72,"&lt;"&amp;O138)+1),Paramètres!$B$3:$C$56,2,FALSE)*Paramètres!$K$8))</f>
        <v>0</v>
      </c>
      <c r="Q138" s="46"/>
      <c r="R138" s="2">
        <f>IF(Q$2="Bike &amp; Run",IF(ISNA(VLOOKUP(Q138,Paramètres!$B$3:$C$56,2,FALSE)),0,VLOOKUP(Q138,Paramètres!$B$3:$C$56,2,FALSE)*Paramètres!$K$9),IF(OR(Q138="",OR($D138="",$D138="NL",$D138="HORS LIGUE")),0,VLOOKUP(IF(OR(Q138="",OR($D138="",$D138="NL",$D138="HORS LIGUE")),"",COUNTIFS($D$5:$D$72,"&lt;&gt;"&amp;"",$D$5:$D$72,"&lt;&gt;"&amp;"NL",$D$5:$D$72,"&lt;&gt;"&amp;"HORS LIGUE",Q$5:Q$72,"&lt;"&amp;Q138)+1),Paramètres!$B$3:$C$56,2,FALSE)*Paramètres!$K$9))</f>
        <v>0</v>
      </c>
      <c r="S138" s="46"/>
      <c r="T138" s="2">
        <f>IF(S$2="Bike &amp; Run",IF(ISNA(VLOOKUP(S138,Paramètres!$B$3:$C$56,2,FALSE)),0,VLOOKUP(S138,Paramètres!$B$3:$C$56,2,FALSE)*Paramètres!$K$10),IF(OR(S138="",OR($D138="",$D138="NL",$D138="HORS LIGUE")),0,VLOOKUP(IF(OR(S138="",OR($D138="",$D138="NL",$D138="HORS LIGUE")),"",COUNTIFS($D$5:$D$72,"&lt;&gt;"&amp;"",$D$5:$D$72,"&lt;&gt;"&amp;"NL",$D$5:$D$72,"&lt;&gt;"&amp;"HORS LIGUE",S$5:S$72,"&lt;"&amp;S138)+1),Paramètres!$B$3:$C$56,2,FALSE)*Paramètres!$K$10))</f>
        <v>0</v>
      </c>
      <c r="U138" s="46"/>
      <c r="V138" s="2">
        <f>IF(U$2="Bike &amp; Run",IF(ISNA(VLOOKUP(U138,Paramètres!$B$3:$C$56,2,FALSE)),0,VLOOKUP(U138,Paramètres!$B$3:$C$56,2,FALSE)*Paramètres!$K$11),IF(OR(U138="",OR($D138="",$D138="NL",$D138="HORS LIGUE")),0,VLOOKUP(IF(OR(U138="",OR($D138="",$D138="NL",$D138="HORS LIGUE")),"",COUNTIFS($D$5:$D$72,"&lt;&gt;"&amp;"",$D$5:$D$72,"&lt;&gt;"&amp;"NL",$D$5:$D$72,"&lt;&gt;"&amp;"HORS LIGUE",U$5:U$72,"&lt;"&amp;U138)+1),Paramètres!$B$3:$C$56,2,FALSE)*Paramètres!$K$11))</f>
        <v>0</v>
      </c>
      <c r="W138" s="46"/>
      <c r="X138" s="2">
        <f>IF(W$2="Bike &amp; Run",IF(ISNA(VLOOKUP(W138,Paramètres!$B$3:$C$56,2,FALSE)),0,VLOOKUP(W138,Paramètres!$B$3:$C$56,2,FALSE)*Paramètres!$K$12),IF(OR(W138="",OR($D138="",$D138="NL",$D138="HORS LIGUE")),0,VLOOKUP(IF(OR(W138="",OR($D138="",$D138="NL",$D138="HORS LIGUE")),"",COUNTIFS($D$5:$D$72,"&lt;&gt;"&amp;"",$D$5:$D$72,"&lt;&gt;"&amp;"NL",$D$5:$D$72,"&lt;&gt;"&amp;"HORS LIGUE",W$5:W$72,"&lt;"&amp;W138)+1),Paramètres!$B$3:$C$56,2,FALSE)*Paramètres!$K$12))</f>
        <v>0</v>
      </c>
      <c r="Y138" s="46"/>
      <c r="Z138" s="2">
        <f>IF(Y$2="Bike &amp; Run",IF(ISNA(VLOOKUP(Y138,Paramètres!$B$3:$C$56,2,FALSE)),0,VLOOKUP(Y138,Paramètres!$B$3:$C$56,2,FALSE)*Paramètres!$K$13),IF(OR(Y138="",OR($D138="",$D138="NL",$D138="HORS LIGUE")),0,VLOOKUP(IF(OR(Y138="",OR($D138="",$D138="NL",$D138="HORS LIGUE")),"",COUNTIFS($D$5:$D$72,"&lt;&gt;"&amp;"",$D$5:$D$72,"&lt;&gt;"&amp;"NL",$D$5:$D$72,"&lt;&gt;"&amp;"HORS LIGUE",Y$5:Y$72,"&lt;"&amp;Y138)+1),Paramètres!$B$3:$C$56,2,FALSE)*Paramètres!$K$13))</f>
        <v>0</v>
      </c>
      <c r="AA138" s="46"/>
      <c r="AB138" s="2">
        <f>IF(AA$2="Bike &amp; Run",IF(ISNA(VLOOKUP(AA138,Paramètres!$B$3:$C$56,2,FALSE)),0,VLOOKUP(AA138,Paramètres!$B$3:$C$56,2,FALSE)*Paramètres!$K$14),IF(OR(AA138="",OR($D138="",$D138="NL",$D138="HORS LIGUE")),0,VLOOKUP(IF(OR(AA138="",OR($D138="",$D138="NL",$D138="HORS LIGUE")),"",COUNTIFS($D$5:$D$72,"&lt;&gt;"&amp;"",$D$5:$D$72,"&lt;&gt;"&amp;"NL",$D$5:$D$72,"&lt;&gt;"&amp;"HORS LIGUE",AA$5:AA$72,"&lt;"&amp;AA138)+1),Paramètres!$B$3:$C$56,2,FALSE)*Paramètres!$K$14))</f>
        <v>0</v>
      </c>
      <c r="AC138" s="46"/>
      <c r="AD138" s="2">
        <f>IF(AC$2="Bike &amp; Run",IF(ISNA(VLOOKUP(AC138,Paramètres!$B$3:$C$56,2,FALSE)),0,VLOOKUP(AC138,Paramètres!$B$3:$C$56,2,FALSE)*Paramètres!$K$15),IF(OR(AC138="",OR($D138="",$D138="NL",$D138="HORS LIGUE")),0,VLOOKUP(IF(OR(AC138="",OR($D138="",$D138="NL",$D138="HORS LIGUE")),"",COUNTIFS($D$5:$D$72,"&lt;&gt;"&amp;"",$D$5:$D$72,"&lt;&gt;"&amp;"NL",$D$5:$D$72,"&lt;&gt;"&amp;"HORS LIGUE",AC$5:AC$72,"&lt;"&amp;AC138)+1),Paramètres!$B$3:$C$56,2,FALSE)*Paramètres!$K$15))</f>
        <v>0</v>
      </c>
      <c r="AE138" s="46"/>
      <c r="AF138" s="2">
        <f>IF(AE$2="Bike &amp; Run",IF(ISNA(VLOOKUP(AE138,Paramètres!$B$3:$C$56,2,FALSE)),0,VLOOKUP(AE138,Paramètres!$B$3:$C$56,2,FALSE)*Paramètres!$K$16),IF(OR(AE138="",OR($D138="",$D138="NL",$D138="HORS LIGUE")),0,VLOOKUP(IF(OR(AE138="",OR($D138="",$D138="NL",$D138="HORS LIGUE")),"",COUNTIFS($D$5:$D$72,"&lt;&gt;"&amp;"",$D$5:$D$72,"&lt;&gt;"&amp;"NL",$D$5:$D$72,"&lt;&gt;"&amp;"HORS LIGUE",AE$5:AE$72,"&lt;"&amp;AE138)+1),Paramètres!$B$3:$C$56,2,FALSE)*Paramètres!$K$16))</f>
        <v>0</v>
      </c>
      <c r="AG138" s="46"/>
      <c r="AH138" s="2">
        <f>IF(AG$2="Bike &amp; Run",IF(ISNA(VLOOKUP(AG138,Paramètres!$B$3:$C$56,2,FALSE)),0,VLOOKUP(AG138,Paramètres!$B$3:$C$56,2,FALSE)*Paramètres!$K$17),IF(OR(AG138="",OR($D138="",$D138="NL",$D138="HORS LIGUE")),0,VLOOKUP(IF(OR(AG138="",OR($D138="",$D138="NL",$D138="HORS LIGUE")),"",COUNTIFS($D$5:$D$72,"&lt;&gt;"&amp;"",$D$5:$D$72,"&lt;&gt;"&amp;"NL",$D$5:$D$72,"&lt;&gt;"&amp;"HORS LIGUE",AG$5:AG$72,"&lt;"&amp;AG138)+1),Paramètres!$B$3:$C$56,2,FALSE)*Paramètres!$K$17))</f>
        <v>0</v>
      </c>
      <c r="AI138" s="40">
        <f t="shared" si="120"/>
        <v>0</v>
      </c>
      <c r="AJ138" s="3" t="str">
        <f t="shared" si="121"/>
        <v/>
      </c>
      <c r="AK138" s="5">
        <f t="shared" si="122"/>
        <v>0</v>
      </c>
      <c r="AL138" s="41" t="e">
        <f t="shared" si="123"/>
        <v>#REF!</v>
      </c>
      <c r="AM138" s="33" t="e">
        <f t="shared" si="124"/>
        <v>#REF!</v>
      </c>
    </row>
    <row r="139" spans="1:39" ht="16.5">
      <c r="A139" s="14"/>
      <c r="B139" s="61" t="str">
        <f>IF(ISNA(VLOOKUP(A139,'Licenciés Jeunes 2023'!A:C,3,0)),"",VLOOKUP(A139,'Licenciés Jeunes 2023'!A:C,3,0))</f>
        <v/>
      </c>
      <c r="C139" s="32" t="str">
        <f>IF(ISNA(VLOOKUP(A139,'Licenciés Jeunes 2023'!A:C,2,0)),"",VLOOKUP(A139,'Licenciés Jeunes 2023'!A:C,2,0))</f>
        <v/>
      </c>
      <c r="D139" s="32" t="str">
        <f>IF(ISNA(VLOOKUP(A139,'Licenciés Jeunes 2023'!A:F,6,0)),"",VLOOKUP(A139,'Licenciés Jeunes 2023'!A:F,6,0))</f>
        <v/>
      </c>
      <c r="E139" s="6"/>
      <c r="F139" s="2">
        <f>IF(E$2="Bike &amp; Run",IF(ISNA(VLOOKUP(E139,Paramètres!$B$3:$C$56,2,FALSE)),0,VLOOKUP(E139,Paramètres!$B$3:$C$56,2,FALSE)*Paramètres!$K$3),IF(OR(E139="",OR($D139="",$D139="NL",$D139="HORS LIGUE")),0,VLOOKUP(IF(OR(E139="",OR($D139="",$D139="NL",$D139="HORS LIGUE")),"",COUNTIFS($D$5:$D$72,"&lt;&gt;"&amp;"",$D$5:$D$72,"&lt;&gt;"&amp;"NL",$D$5:$D$72,"&lt;&gt;"&amp;"HORS LIGUE",E$5:E$72,"&lt;"&amp;E139)+1),Paramètres!$B$3:$C$56,2,FALSE)*Paramètres!$K$3))</f>
        <v>0</v>
      </c>
      <c r="G139" s="4"/>
      <c r="H139" s="2">
        <f>IF(G$2="Bike &amp; Run",IF(ISNA(VLOOKUP(G139,Paramètres!$B$3:$C$56,2,FALSE)),0,VLOOKUP(G139,Paramètres!$B$3:$C$56,2,FALSE)*Paramètres!$K$4),IF(OR(G139="",OR($D139="",$D139="NL",$D139="HORS LIGUE")),0,VLOOKUP(IF(OR(G139="",OR($D139="",$D139="NL",$D139="HORS LIGUE")),"",COUNTIFS($D$5:$D$72,"&lt;&gt;"&amp;"",$D$5:$D$72,"&lt;&gt;"&amp;"NL",$D$5:$D$72,"&lt;&gt;"&amp;"HORS LIGUE",G$5:G$72,"&lt;"&amp;G139)+1),Paramètres!$B$3:$C$56,2,FALSE)*Paramètres!$K$4))</f>
        <v>0</v>
      </c>
      <c r="I139" s="36"/>
      <c r="J139" s="2">
        <f>IF(I$2="Bike &amp; Run",IF(ISNA(VLOOKUP(I139,Paramètres!$B$3:$C$56,2,FALSE)),0,VLOOKUP(I139,Paramètres!$B$3:$C$56,2,FALSE)*Paramètres!$K$5),IF(OR(I139="",OR($D139="",$D139="NL",$D139="HORS LIGUE")),0,VLOOKUP(IF(OR(I139="",OR($D139="",$D139="NL",$D139="HORS LIGUE")),"",COUNTIFS($D$5:$D$72,"&lt;&gt;"&amp;"",$D$5:$D$72,"&lt;&gt;"&amp;"NL",$D$5:$D$72,"&lt;&gt;"&amp;"HORS LIGUE",I$5:I$72,"&lt;"&amp;I139)+1),Paramètres!$B$3:$C$56,2,FALSE)*Paramètres!$K$5))</f>
        <v>0</v>
      </c>
      <c r="K139" s="4"/>
      <c r="L139" s="2">
        <f>IF(K$2="Bike &amp; Run",IF(ISNA(VLOOKUP(K139,Paramètres!$B$3:$C$56,2,FALSE)),0,VLOOKUP(K139,Paramètres!$B$3:$C$56,2,FALSE)*Paramètres!$K$6),IF(OR(K139="",OR($D139="",$D139="NL",$D139="HORS LIGUE")),0,VLOOKUP(IF(OR(K139="",OR($D139="",$D139="NL",$D139="HORS LIGUE")),"",COUNTIFS($D$5:$D$72,"&lt;&gt;"&amp;"",$D$5:$D$72,"&lt;&gt;"&amp;"NL",$D$5:$D$72,"&lt;&gt;"&amp;"HORS LIGUE",K$5:K$72,"&lt;"&amp;K139)+1),Paramètres!$B$3:$C$56,2,FALSE)*Paramètres!$K$6))</f>
        <v>0</v>
      </c>
      <c r="M139" s="4"/>
      <c r="N139" s="2">
        <f>IF(M$2="Bike &amp; Run",IF(ISNA(VLOOKUP(M139,Paramètres!$B$3:$C$56,2,FALSE)),0,VLOOKUP(M139,Paramètres!$B$3:$C$56,2,FALSE)*Paramètres!$K$7),IF(OR(M139="",OR($D139="",$D139="NL",$D139="HORS LIGUE")),0,VLOOKUP(IF(OR(M139="",OR($D139="",$D139="NL",$D139="HORS LIGUE")),"",COUNTIFS($D$5:$D$72,"&lt;&gt;"&amp;"",$D$5:$D$72,"&lt;&gt;"&amp;"NL",$D$5:$D$72,"&lt;&gt;"&amp;"HORS LIGUE",M$5:M$72,"&lt;"&amp;M139)+1),Paramètres!$B$3:$C$56,2,FALSE)*Paramètres!$K$7))</f>
        <v>0</v>
      </c>
      <c r="O139" s="46"/>
      <c r="P139" s="2">
        <f>IF(O$2="Bike &amp; Run",IF(ISNA(VLOOKUP(O139,Paramètres!$B$3:$C$56,2,FALSE)),0,VLOOKUP(O139,Paramètres!$B$3:$C$56,2,FALSE)*Paramètres!$K$8),IF(OR(O139="",OR($D139="",$D139="NL",$D139="HORS LIGUE")),0,VLOOKUP(IF(OR(O139="",OR($D139="",$D139="NL",$D139="HORS LIGUE")),"",COUNTIFS($D$5:$D$72,"&lt;&gt;"&amp;"",$D$5:$D$72,"&lt;&gt;"&amp;"NL",$D$5:$D$72,"&lt;&gt;"&amp;"HORS LIGUE",O$5:O$72,"&lt;"&amp;O139)+1),Paramètres!$B$3:$C$56,2,FALSE)*Paramètres!$K$8))</f>
        <v>0</v>
      </c>
      <c r="Q139" s="46"/>
      <c r="R139" s="2">
        <f>IF(Q$2="Bike &amp; Run",IF(ISNA(VLOOKUP(Q139,Paramètres!$B$3:$C$56,2,FALSE)),0,VLOOKUP(Q139,Paramètres!$B$3:$C$56,2,FALSE)*Paramètres!$K$9),IF(OR(Q139="",OR($D139="",$D139="NL",$D139="HORS LIGUE")),0,VLOOKUP(IF(OR(Q139="",OR($D139="",$D139="NL",$D139="HORS LIGUE")),"",COUNTIFS($D$5:$D$72,"&lt;&gt;"&amp;"",$D$5:$D$72,"&lt;&gt;"&amp;"NL",$D$5:$D$72,"&lt;&gt;"&amp;"HORS LIGUE",Q$5:Q$72,"&lt;"&amp;Q139)+1),Paramètres!$B$3:$C$56,2,FALSE)*Paramètres!$K$9))</f>
        <v>0</v>
      </c>
      <c r="S139" s="46"/>
      <c r="T139" s="2">
        <f>IF(S$2="Bike &amp; Run",IF(ISNA(VLOOKUP(S139,Paramètres!$B$3:$C$56,2,FALSE)),0,VLOOKUP(S139,Paramètres!$B$3:$C$56,2,FALSE)*Paramètres!$K$10),IF(OR(S139="",OR($D139="",$D139="NL",$D139="HORS LIGUE")),0,VLOOKUP(IF(OR(S139="",OR($D139="",$D139="NL",$D139="HORS LIGUE")),"",COUNTIFS($D$5:$D$72,"&lt;&gt;"&amp;"",$D$5:$D$72,"&lt;&gt;"&amp;"NL",$D$5:$D$72,"&lt;&gt;"&amp;"HORS LIGUE",S$5:S$72,"&lt;"&amp;S139)+1),Paramètres!$B$3:$C$56,2,FALSE)*Paramètres!$K$10))</f>
        <v>0</v>
      </c>
      <c r="U139" s="46"/>
      <c r="V139" s="2">
        <f>IF(U$2="Bike &amp; Run",IF(ISNA(VLOOKUP(U139,Paramètres!$B$3:$C$56,2,FALSE)),0,VLOOKUP(U139,Paramètres!$B$3:$C$56,2,FALSE)*Paramètres!$K$11),IF(OR(U139="",OR($D139="",$D139="NL",$D139="HORS LIGUE")),0,VLOOKUP(IF(OR(U139="",OR($D139="",$D139="NL",$D139="HORS LIGUE")),"",COUNTIFS($D$5:$D$72,"&lt;&gt;"&amp;"",$D$5:$D$72,"&lt;&gt;"&amp;"NL",$D$5:$D$72,"&lt;&gt;"&amp;"HORS LIGUE",U$5:U$72,"&lt;"&amp;U139)+1),Paramètres!$B$3:$C$56,2,FALSE)*Paramètres!$K$11))</f>
        <v>0</v>
      </c>
      <c r="W139" s="46"/>
      <c r="X139" s="2">
        <f>IF(W$2="Bike &amp; Run",IF(ISNA(VLOOKUP(W139,Paramètres!$B$3:$C$56,2,FALSE)),0,VLOOKUP(W139,Paramètres!$B$3:$C$56,2,FALSE)*Paramètres!$K$12),IF(OR(W139="",OR($D139="",$D139="NL",$D139="HORS LIGUE")),0,VLOOKUP(IF(OR(W139="",OR($D139="",$D139="NL",$D139="HORS LIGUE")),"",COUNTIFS($D$5:$D$72,"&lt;&gt;"&amp;"",$D$5:$D$72,"&lt;&gt;"&amp;"NL",$D$5:$D$72,"&lt;&gt;"&amp;"HORS LIGUE",W$5:W$72,"&lt;"&amp;W139)+1),Paramètres!$B$3:$C$56,2,FALSE)*Paramètres!$K$12))</f>
        <v>0</v>
      </c>
      <c r="Y139" s="46"/>
      <c r="Z139" s="2">
        <f>IF(Y$2="Bike &amp; Run",IF(ISNA(VLOOKUP(Y139,Paramètres!$B$3:$C$56,2,FALSE)),0,VLOOKUP(Y139,Paramètres!$B$3:$C$56,2,FALSE)*Paramètres!$K$13),IF(OR(Y139="",OR($D139="",$D139="NL",$D139="HORS LIGUE")),0,VLOOKUP(IF(OR(Y139="",OR($D139="",$D139="NL",$D139="HORS LIGUE")),"",COUNTIFS($D$5:$D$72,"&lt;&gt;"&amp;"",$D$5:$D$72,"&lt;&gt;"&amp;"NL",$D$5:$D$72,"&lt;&gt;"&amp;"HORS LIGUE",Y$5:Y$72,"&lt;"&amp;Y139)+1),Paramètres!$B$3:$C$56,2,FALSE)*Paramètres!$K$13))</f>
        <v>0</v>
      </c>
      <c r="AA139" s="46"/>
      <c r="AB139" s="2">
        <f>IF(AA$2="Bike &amp; Run",IF(ISNA(VLOOKUP(AA139,Paramètres!$B$3:$C$56,2,FALSE)),0,VLOOKUP(AA139,Paramètres!$B$3:$C$56,2,FALSE)*Paramètres!$K$14),IF(OR(AA139="",OR($D139="",$D139="NL",$D139="HORS LIGUE")),0,VLOOKUP(IF(OR(AA139="",OR($D139="",$D139="NL",$D139="HORS LIGUE")),"",COUNTIFS($D$5:$D$72,"&lt;&gt;"&amp;"",$D$5:$D$72,"&lt;&gt;"&amp;"NL",$D$5:$D$72,"&lt;&gt;"&amp;"HORS LIGUE",AA$5:AA$72,"&lt;"&amp;AA139)+1),Paramètres!$B$3:$C$56,2,FALSE)*Paramètres!$K$14))</f>
        <v>0</v>
      </c>
      <c r="AC139" s="46"/>
      <c r="AD139" s="2">
        <f>IF(AC$2="Bike &amp; Run",IF(ISNA(VLOOKUP(AC139,Paramètres!$B$3:$C$56,2,FALSE)),0,VLOOKUP(AC139,Paramètres!$B$3:$C$56,2,FALSE)*Paramètres!$K$15),IF(OR(AC139="",OR($D139="",$D139="NL",$D139="HORS LIGUE")),0,VLOOKUP(IF(OR(AC139="",OR($D139="",$D139="NL",$D139="HORS LIGUE")),"",COUNTIFS($D$5:$D$72,"&lt;&gt;"&amp;"",$D$5:$D$72,"&lt;&gt;"&amp;"NL",$D$5:$D$72,"&lt;&gt;"&amp;"HORS LIGUE",AC$5:AC$72,"&lt;"&amp;AC139)+1),Paramètres!$B$3:$C$56,2,FALSE)*Paramètres!$K$15))</f>
        <v>0</v>
      </c>
      <c r="AE139" s="46"/>
      <c r="AF139" s="2">
        <f>IF(AE$2="Bike &amp; Run",IF(ISNA(VLOOKUP(AE139,Paramètres!$B$3:$C$56,2,FALSE)),0,VLOOKUP(AE139,Paramètres!$B$3:$C$56,2,FALSE)*Paramètres!$K$16),IF(OR(AE139="",OR($D139="",$D139="NL",$D139="HORS LIGUE")),0,VLOOKUP(IF(OR(AE139="",OR($D139="",$D139="NL",$D139="HORS LIGUE")),"",COUNTIFS($D$5:$D$72,"&lt;&gt;"&amp;"",$D$5:$D$72,"&lt;&gt;"&amp;"NL",$D$5:$D$72,"&lt;&gt;"&amp;"HORS LIGUE",AE$5:AE$72,"&lt;"&amp;AE139)+1),Paramètres!$B$3:$C$56,2,FALSE)*Paramètres!$K$16))</f>
        <v>0</v>
      </c>
      <c r="AG139" s="46"/>
      <c r="AH139" s="2">
        <f>IF(AG$2="Bike &amp; Run",IF(ISNA(VLOOKUP(AG139,Paramètres!$B$3:$C$56,2,FALSE)),0,VLOOKUP(AG139,Paramètres!$B$3:$C$56,2,FALSE)*Paramètres!$K$17),IF(OR(AG139="",OR($D139="",$D139="NL",$D139="HORS LIGUE")),0,VLOOKUP(IF(OR(AG139="",OR($D139="",$D139="NL",$D139="HORS LIGUE")),"",COUNTIFS($D$5:$D$72,"&lt;&gt;"&amp;"",$D$5:$D$72,"&lt;&gt;"&amp;"NL",$D$5:$D$72,"&lt;&gt;"&amp;"HORS LIGUE",AG$5:AG$72,"&lt;"&amp;AG139)+1),Paramètres!$B$3:$C$56,2,FALSE)*Paramètres!$K$17))</f>
        <v>0</v>
      </c>
      <c r="AI139" s="40">
        <f t="shared" si="120"/>
        <v>0</v>
      </c>
      <c r="AJ139" s="3" t="str">
        <f t="shared" si="121"/>
        <v/>
      </c>
      <c r="AK139" s="5">
        <f t="shared" si="122"/>
        <v>0</v>
      </c>
      <c r="AL139" s="41" t="e">
        <f t="shared" si="123"/>
        <v>#REF!</v>
      </c>
      <c r="AM139" s="33" t="e">
        <f t="shared" si="124"/>
        <v>#REF!</v>
      </c>
    </row>
    <row r="140" spans="1:39" ht="16.5">
      <c r="A140" s="14"/>
      <c r="B140" s="61" t="str">
        <f>IF(ISNA(VLOOKUP(A140,'Licenciés Jeunes 2023'!A:C,3,0)),"",VLOOKUP(A140,'Licenciés Jeunes 2023'!A:C,3,0))</f>
        <v/>
      </c>
      <c r="C140" s="32" t="str">
        <f>IF(ISNA(VLOOKUP(A140,'Licenciés Jeunes 2023'!A:C,2,0)),"",VLOOKUP(A140,'Licenciés Jeunes 2023'!A:C,2,0))</f>
        <v/>
      </c>
      <c r="D140" s="32" t="str">
        <f>IF(ISNA(VLOOKUP(A140,'Licenciés Jeunes 2023'!A:F,6,0)),"",VLOOKUP(A140,'Licenciés Jeunes 2023'!A:F,6,0))</f>
        <v/>
      </c>
      <c r="E140" s="6"/>
      <c r="F140" s="2">
        <f>IF(E$2="Bike &amp; Run",IF(ISNA(VLOOKUP(E140,Paramètres!$B$3:$C$56,2,FALSE)),0,VLOOKUP(E140,Paramètres!$B$3:$C$56,2,FALSE)*Paramètres!$K$3),IF(OR(E140="",OR($D140="",$D140="NL",$D140="HORS LIGUE")),0,VLOOKUP(IF(OR(E140="",OR($D140="",$D140="NL",$D140="HORS LIGUE")),"",COUNTIFS($D$5:$D$72,"&lt;&gt;"&amp;"",$D$5:$D$72,"&lt;&gt;"&amp;"NL",$D$5:$D$72,"&lt;&gt;"&amp;"HORS LIGUE",E$5:E$72,"&lt;"&amp;E140)+1),Paramètres!$B$3:$C$56,2,FALSE)*Paramètres!$K$3))</f>
        <v>0</v>
      </c>
      <c r="G140" s="4"/>
      <c r="H140" s="2">
        <f>IF(G$2="Bike &amp; Run",IF(ISNA(VLOOKUP(G140,Paramètres!$B$3:$C$56,2,FALSE)),0,VLOOKUP(G140,Paramètres!$B$3:$C$56,2,FALSE)*Paramètres!$K$4),IF(OR(G140="",OR($D140="",$D140="NL",$D140="HORS LIGUE")),0,VLOOKUP(IF(OR(G140="",OR($D140="",$D140="NL",$D140="HORS LIGUE")),"",COUNTIFS($D$5:$D$72,"&lt;&gt;"&amp;"",$D$5:$D$72,"&lt;&gt;"&amp;"NL",$D$5:$D$72,"&lt;&gt;"&amp;"HORS LIGUE",G$5:G$72,"&lt;"&amp;G140)+1),Paramètres!$B$3:$C$56,2,FALSE)*Paramètres!$K$4))</f>
        <v>0</v>
      </c>
      <c r="I140" s="36"/>
      <c r="J140" s="2">
        <f>IF(I$2="Bike &amp; Run",IF(ISNA(VLOOKUP(I140,Paramètres!$B$3:$C$56,2,FALSE)),0,VLOOKUP(I140,Paramètres!$B$3:$C$56,2,FALSE)*Paramètres!$K$5),IF(OR(I140="",OR($D140="",$D140="NL",$D140="HORS LIGUE")),0,VLOOKUP(IF(OR(I140="",OR($D140="",$D140="NL",$D140="HORS LIGUE")),"",COUNTIFS($D$5:$D$72,"&lt;&gt;"&amp;"",$D$5:$D$72,"&lt;&gt;"&amp;"NL",$D$5:$D$72,"&lt;&gt;"&amp;"HORS LIGUE",I$5:I$72,"&lt;"&amp;I140)+1),Paramètres!$B$3:$C$56,2,FALSE)*Paramètres!$K$5))</f>
        <v>0</v>
      </c>
      <c r="K140" s="4"/>
      <c r="L140" s="2">
        <f>IF(K$2="Bike &amp; Run",IF(ISNA(VLOOKUP(K140,Paramètres!$B$3:$C$56,2,FALSE)),0,VLOOKUP(K140,Paramètres!$B$3:$C$56,2,FALSE)*Paramètres!$K$6),IF(OR(K140="",OR($D140="",$D140="NL",$D140="HORS LIGUE")),0,VLOOKUP(IF(OR(K140="",OR($D140="",$D140="NL",$D140="HORS LIGUE")),"",COUNTIFS($D$5:$D$72,"&lt;&gt;"&amp;"",$D$5:$D$72,"&lt;&gt;"&amp;"NL",$D$5:$D$72,"&lt;&gt;"&amp;"HORS LIGUE",K$5:K$72,"&lt;"&amp;K140)+1),Paramètres!$B$3:$C$56,2,FALSE)*Paramètres!$K$6))</f>
        <v>0</v>
      </c>
      <c r="M140" s="4"/>
      <c r="N140" s="2">
        <f>IF(M$2="Bike &amp; Run",IF(ISNA(VLOOKUP(M140,Paramètres!$B$3:$C$56,2,FALSE)),0,VLOOKUP(M140,Paramètres!$B$3:$C$56,2,FALSE)*Paramètres!$K$7),IF(OR(M140="",OR($D140="",$D140="NL",$D140="HORS LIGUE")),0,VLOOKUP(IF(OR(M140="",OR($D140="",$D140="NL",$D140="HORS LIGUE")),"",COUNTIFS($D$5:$D$72,"&lt;&gt;"&amp;"",$D$5:$D$72,"&lt;&gt;"&amp;"NL",$D$5:$D$72,"&lt;&gt;"&amp;"HORS LIGUE",M$5:M$72,"&lt;"&amp;M140)+1),Paramètres!$B$3:$C$56,2,FALSE)*Paramètres!$K$7))</f>
        <v>0</v>
      </c>
      <c r="O140" s="46"/>
      <c r="P140" s="2">
        <f>IF(O$2="Bike &amp; Run",IF(ISNA(VLOOKUP(O140,Paramètres!$B$3:$C$56,2,FALSE)),0,VLOOKUP(O140,Paramètres!$B$3:$C$56,2,FALSE)*Paramètres!$K$8),IF(OR(O140="",OR($D140="",$D140="NL",$D140="HORS LIGUE")),0,VLOOKUP(IF(OR(O140="",OR($D140="",$D140="NL",$D140="HORS LIGUE")),"",COUNTIFS($D$5:$D$72,"&lt;&gt;"&amp;"",$D$5:$D$72,"&lt;&gt;"&amp;"NL",$D$5:$D$72,"&lt;&gt;"&amp;"HORS LIGUE",O$5:O$72,"&lt;"&amp;O140)+1),Paramètres!$B$3:$C$56,2,FALSE)*Paramètres!$K$8))</f>
        <v>0</v>
      </c>
      <c r="Q140" s="46"/>
      <c r="R140" s="2">
        <f>IF(Q$2="Bike &amp; Run",IF(ISNA(VLOOKUP(Q140,Paramètres!$B$3:$C$56,2,FALSE)),0,VLOOKUP(Q140,Paramètres!$B$3:$C$56,2,FALSE)*Paramètres!$K$9),IF(OR(Q140="",OR($D140="",$D140="NL",$D140="HORS LIGUE")),0,VLOOKUP(IF(OR(Q140="",OR($D140="",$D140="NL",$D140="HORS LIGUE")),"",COUNTIFS($D$5:$D$72,"&lt;&gt;"&amp;"",$D$5:$D$72,"&lt;&gt;"&amp;"NL",$D$5:$D$72,"&lt;&gt;"&amp;"HORS LIGUE",Q$5:Q$72,"&lt;"&amp;Q140)+1),Paramètres!$B$3:$C$56,2,FALSE)*Paramètres!$K$9))</f>
        <v>0</v>
      </c>
      <c r="S140" s="46"/>
      <c r="T140" s="2">
        <f>IF(S$2="Bike &amp; Run",IF(ISNA(VLOOKUP(S140,Paramètres!$B$3:$C$56,2,FALSE)),0,VLOOKUP(S140,Paramètres!$B$3:$C$56,2,FALSE)*Paramètres!$K$10),IF(OR(S140="",OR($D140="",$D140="NL",$D140="HORS LIGUE")),0,VLOOKUP(IF(OR(S140="",OR($D140="",$D140="NL",$D140="HORS LIGUE")),"",COUNTIFS($D$5:$D$72,"&lt;&gt;"&amp;"",$D$5:$D$72,"&lt;&gt;"&amp;"NL",$D$5:$D$72,"&lt;&gt;"&amp;"HORS LIGUE",S$5:S$72,"&lt;"&amp;S140)+1),Paramètres!$B$3:$C$56,2,FALSE)*Paramètres!$K$10))</f>
        <v>0</v>
      </c>
      <c r="U140" s="46"/>
      <c r="V140" s="2">
        <f>IF(U$2="Bike &amp; Run",IF(ISNA(VLOOKUP(U140,Paramètres!$B$3:$C$56,2,FALSE)),0,VLOOKUP(U140,Paramètres!$B$3:$C$56,2,FALSE)*Paramètres!$K$11),IF(OR(U140="",OR($D140="",$D140="NL",$D140="HORS LIGUE")),0,VLOOKUP(IF(OR(U140="",OR($D140="",$D140="NL",$D140="HORS LIGUE")),"",COUNTIFS($D$5:$D$72,"&lt;&gt;"&amp;"",$D$5:$D$72,"&lt;&gt;"&amp;"NL",$D$5:$D$72,"&lt;&gt;"&amp;"HORS LIGUE",U$5:U$72,"&lt;"&amp;U140)+1),Paramètres!$B$3:$C$56,2,FALSE)*Paramètres!$K$11))</f>
        <v>0</v>
      </c>
      <c r="W140" s="46"/>
      <c r="X140" s="2">
        <f>IF(W$2="Bike &amp; Run",IF(ISNA(VLOOKUP(W140,Paramètres!$B$3:$C$56,2,FALSE)),0,VLOOKUP(W140,Paramètres!$B$3:$C$56,2,FALSE)*Paramètres!$K$12),IF(OR(W140="",OR($D140="",$D140="NL",$D140="HORS LIGUE")),0,VLOOKUP(IF(OR(W140="",OR($D140="",$D140="NL",$D140="HORS LIGUE")),"",COUNTIFS($D$5:$D$72,"&lt;&gt;"&amp;"",$D$5:$D$72,"&lt;&gt;"&amp;"NL",$D$5:$D$72,"&lt;&gt;"&amp;"HORS LIGUE",W$5:W$72,"&lt;"&amp;W140)+1),Paramètres!$B$3:$C$56,2,FALSE)*Paramètres!$K$12))</f>
        <v>0</v>
      </c>
      <c r="Y140" s="46"/>
      <c r="Z140" s="2">
        <f>IF(Y$2="Bike &amp; Run",IF(ISNA(VLOOKUP(Y140,Paramètres!$B$3:$C$56,2,FALSE)),0,VLOOKUP(Y140,Paramètres!$B$3:$C$56,2,FALSE)*Paramètres!$K$13),IF(OR(Y140="",OR($D140="",$D140="NL",$D140="HORS LIGUE")),0,VLOOKUP(IF(OR(Y140="",OR($D140="",$D140="NL",$D140="HORS LIGUE")),"",COUNTIFS($D$5:$D$72,"&lt;&gt;"&amp;"",$D$5:$D$72,"&lt;&gt;"&amp;"NL",$D$5:$D$72,"&lt;&gt;"&amp;"HORS LIGUE",Y$5:Y$72,"&lt;"&amp;Y140)+1),Paramètres!$B$3:$C$56,2,FALSE)*Paramètres!$K$13))</f>
        <v>0</v>
      </c>
      <c r="AA140" s="46"/>
      <c r="AB140" s="2">
        <f>IF(AA$2="Bike &amp; Run",IF(ISNA(VLOOKUP(AA140,Paramètres!$B$3:$C$56,2,FALSE)),0,VLOOKUP(AA140,Paramètres!$B$3:$C$56,2,FALSE)*Paramètres!$K$14),IF(OR(AA140="",OR($D140="",$D140="NL",$D140="HORS LIGUE")),0,VLOOKUP(IF(OR(AA140="",OR($D140="",$D140="NL",$D140="HORS LIGUE")),"",COUNTIFS($D$5:$D$72,"&lt;&gt;"&amp;"",$D$5:$D$72,"&lt;&gt;"&amp;"NL",$D$5:$D$72,"&lt;&gt;"&amp;"HORS LIGUE",AA$5:AA$72,"&lt;"&amp;AA140)+1),Paramètres!$B$3:$C$56,2,FALSE)*Paramètres!$K$14))</f>
        <v>0</v>
      </c>
      <c r="AC140" s="46"/>
      <c r="AD140" s="2">
        <f>IF(AC$2="Bike &amp; Run",IF(ISNA(VLOOKUP(AC140,Paramètres!$B$3:$C$56,2,FALSE)),0,VLOOKUP(AC140,Paramètres!$B$3:$C$56,2,FALSE)*Paramètres!$K$15),IF(OR(AC140="",OR($D140="",$D140="NL",$D140="HORS LIGUE")),0,VLOOKUP(IF(OR(AC140="",OR($D140="",$D140="NL",$D140="HORS LIGUE")),"",COUNTIFS($D$5:$D$72,"&lt;&gt;"&amp;"",$D$5:$D$72,"&lt;&gt;"&amp;"NL",$D$5:$D$72,"&lt;&gt;"&amp;"HORS LIGUE",AC$5:AC$72,"&lt;"&amp;AC140)+1),Paramètres!$B$3:$C$56,2,FALSE)*Paramètres!$K$15))</f>
        <v>0</v>
      </c>
      <c r="AE140" s="46"/>
      <c r="AF140" s="2">
        <f>IF(AE$2="Bike &amp; Run",IF(ISNA(VLOOKUP(AE140,Paramètres!$B$3:$C$56,2,FALSE)),0,VLOOKUP(AE140,Paramètres!$B$3:$C$56,2,FALSE)*Paramètres!$K$16),IF(OR(AE140="",OR($D140="",$D140="NL",$D140="HORS LIGUE")),0,VLOOKUP(IF(OR(AE140="",OR($D140="",$D140="NL",$D140="HORS LIGUE")),"",COUNTIFS($D$5:$D$72,"&lt;&gt;"&amp;"",$D$5:$D$72,"&lt;&gt;"&amp;"NL",$D$5:$D$72,"&lt;&gt;"&amp;"HORS LIGUE",AE$5:AE$72,"&lt;"&amp;AE140)+1),Paramètres!$B$3:$C$56,2,FALSE)*Paramètres!$K$16))</f>
        <v>0</v>
      </c>
      <c r="AG140" s="46"/>
      <c r="AH140" s="2">
        <f>IF(AG$2="Bike &amp; Run",IF(ISNA(VLOOKUP(AG140,Paramètres!$B$3:$C$56,2,FALSE)),0,VLOOKUP(AG140,Paramètres!$B$3:$C$56,2,FALSE)*Paramètres!$K$17),IF(OR(AG140="",OR($D140="",$D140="NL",$D140="HORS LIGUE")),0,VLOOKUP(IF(OR(AG140="",OR($D140="",$D140="NL",$D140="HORS LIGUE")),"",COUNTIFS($D$5:$D$72,"&lt;&gt;"&amp;"",$D$5:$D$72,"&lt;&gt;"&amp;"NL",$D$5:$D$72,"&lt;&gt;"&amp;"HORS LIGUE",AG$5:AG$72,"&lt;"&amp;AG140)+1),Paramètres!$B$3:$C$56,2,FALSE)*Paramètres!$K$17))</f>
        <v>0</v>
      </c>
      <c r="AI140" s="40">
        <f t="shared" si="120"/>
        <v>0</v>
      </c>
      <c r="AJ140" s="3" t="str">
        <f t="shared" si="121"/>
        <v/>
      </c>
      <c r="AK140" s="5">
        <f t="shared" si="122"/>
        <v>0</v>
      </c>
      <c r="AL140" s="41" t="e">
        <f t="shared" si="123"/>
        <v>#REF!</v>
      </c>
      <c r="AM140" s="33" t="e">
        <f t="shared" si="124"/>
        <v>#REF!</v>
      </c>
    </row>
    <row r="141" spans="1:39" ht="16.5">
      <c r="A141" s="14"/>
      <c r="B141" s="61" t="str">
        <f>IF(ISNA(VLOOKUP(A141,'Licenciés Jeunes 2023'!A:C,3,0)),"",VLOOKUP(A141,'Licenciés Jeunes 2023'!A:C,3,0))</f>
        <v/>
      </c>
      <c r="C141" s="32" t="str">
        <f>IF(ISNA(VLOOKUP(A141,'Licenciés Jeunes 2023'!A:C,2,0)),"",VLOOKUP(A141,'Licenciés Jeunes 2023'!A:C,2,0))</f>
        <v/>
      </c>
      <c r="D141" s="32" t="str">
        <f>IF(ISNA(VLOOKUP(A141,'Licenciés Jeunes 2023'!A:F,6,0)),"",VLOOKUP(A141,'Licenciés Jeunes 2023'!A:F,6,0))</f>
        <v/>
      </c>
      <c r="E141" s="6"/>
      <c r="F141" s="2">
        <f>IF(E$2="Bike &amp; Run",IF(ISNA(VLOOKUP(E141,Paramètres!$B$3:$C$56,2,FALSE)),0,VLOOKUP(E141,Paramètres!$B$3:$C$56,2,FALSE)*Paramètres!$K$3),IF(OR(E141="",OR($D141="",$D141="NL",$D141="HORS LIGUE")),0,VLOOKUP(IF(OR(E141="",OR($D141="",$D141="NL",$D141="HORS LIGUE")),"",COUNTIFS($D$5:$D$72,"&lt;&gt;"&amp;"",$D$5:$D$72,"&lt;&gt;"&amp;"NL",$D$5:$D$72,"&lt;&gt;"&amp;"HORS LIGUE",E$5:E$72,"&lt;"&amp;E141)+1),Paramètres!$B$3:$C$56,2,FALSE)*Paramètres!$K$3))</f>
        <v>0</v>
      </c>
      <c r="G141" s="4"/>
      <c r="H141" s="2">
        <f>IF(G$2="Bike &amp; Run",IF(ISNA(VLOOKUP(G141,Paramètres!$B$3:$C$56,2,FALSE)),0,VLOOKUP(G141,Paramètres!$B$3:$C$56,2,FALSE)*Paramètres!$K$4),IF(OR(G141="",OR($D141="",$D141="NL",$D141="HORS LIGUE")),0,VLOOKUP(IF(OR(G141="",OR($D141="",$D141="NL",$D141="HORS LIGUE")),"",COUNTIFS($D$5:$D$72,"&lt;&gt;"&amp;"",$D$5:$D$72,"&lt;&gt;"&amp;"NL",$D$5:$D$72,"&lt;&gt;"&amp;"HORS LIGUE",G$5:G$72,"&lt;"&amp;G141)+1),Paramètres!$B$3:$C$56,2,FALSE)*Paramètres!$K$4))</f>
        <v>0</v>
      </c>
      <c r="I141" s="36"/>
      <c r="J141" s="2">
        <f>IF(I$2="Bike &amp; Run",IF(ISNA(VLOOKUP(I141,Paramètres!$B$3:$C$56,2,FALSE)),0,VLOOKUP(I141,Paramètres!$B$3:$C$56,2,FALSE)*Paramètres!$K$5),IF(OR(I141="",OR($D141="",$D141="NL",$D141="HORS LIGUE")),0,VLOOKUP(IF(OR(I141="",OR($D141="",$D141="NL",$D141="HORS LIGUE")),"",COUNTIFS($D$5:$D$72,"&lt;&gt;"&amp;"",$D$5:$D$72,"&lt;&gt;"&amp;"NL",$D$5:$D$72,"&lt;&gt;"&amp;"HORS LIGUE",I$5:I$72,"&lt;"&amp;I141)+1),Paramètres!$B$3:$C$56,2,FALSE)*Paramètres!$K$5))</f>
        <v>0</v>
      </c>
      <c r="K141" s="4"/>
      <c r="L141" s="2">
        <f>IF(K$2="Bike &amp; Run",IF(ISNA(VLOOKUP(K141,Paramètres!$B$3:$C$56,2,FALSE)),0,VLOOKUP(K141,Paramètres!$B$3:$C$56,2,FALSE)*Paramètres!$K$6),IF(OR(K141="",OR($D141="",$D141="NL",$D141="HORS LIGUE")),0,VLOOKUP(IF(OR(K141="",OR($D141="",$D141="NL",$D141="HORS LIGUE")),"",COUNTIFS($D$5:$D$72,"&lt;&gt;"&amp;"",$D$5:$D$72,"&lt;&gt;"&amp;"NL",$D$5:$D$72,"&lt;&gt;"&amp;"HORS LIGUE",K$5:K$72,"&lt;"&amp;K141)+1),Paramètres!$B$3:$C$56,2,FALSE)*Paramètres!$K$6))</f>
        <v>0</v>
      </c>
      <c r="M141" s="4"/>
      <c r="N141" s="2">
        <f>IF(M$2="Bike &amp; Run",IF(ISNA(VLOOKUP(M141,Paramètres!$B$3:$C$56,2,FALSE)),0,VLOOKUP(M141,Paramètres!$B$3:$C$56,2,FALSE)*Paramètres!$K$7),IF(OR(M141="",OR($D141="",$D141="NL",$D141="HORS LIGUE")),0,VLOOKUP(IF(OR(M141="",OR($D141="",$D141="NL",$D141="HORS LIGUE")),"",COUNTIFS($D$5:$D$72,"&lt;&gt;"&amp;"",$D$5:$D$72,"&lt;&gt;"&amp;"NL",$D$5:$D$72,"&lt;&gt;"&amp;"HORS LIGUE",M$5:M$72,"&lt;"&amp;M141)+1),Paramètres!$B$3:$C$56,2,FALSE)*Paramètres!$K$7))</f>
        <v>0</v>
      </c>
      <c r="O141" s="46"/>
      <c r="P141" s="2">
        <f>IF(O$2="Bike &amp; Run",IF(ISNA(VLOOKUP(O141,Paramètres!$B$3:$C$56,2,FALSE)),0,VLOOKUP(O141,Paramètres!$B$3:$C$56,2,FALSE)*Paramètres!$K$8),IF(OR(O141="",OR($D141="",$D141="NL",$D141="HORS LIGUE")),0,VLOOKUP(IF(OR(O141="",OR($D141="",$D141="NL",$D141="HORS LIGUE")),"",COUNTIFS($D$5:$D$72,"&lt;&gt;"&amp;"",$D$5:$D$72,"&lt;&gt;"&amp;"NL",$D$5:$D$72,"&lt;&gt;"&amp;"HORS LIGUE",O$5:O$72,"&lt;"&amp;O141)+1),Paramètres!$B$3:$C$56,2,FALSE)*Paramètres!$K$8))</f>
        <v>0</v>
      </c>
      <c r="Q141" s="46"/>
      <c r="R141" s="2">
        <f>IF(Q$2="Bike &amp; Run",IF(ISNA(VLOOKUP(Q141,Paramètres!$B$3:$C$56,2,FALSE)),0,VLOOKUP(Q141,Paramètres!$B$3:$C$56,2,FALSE)*Paramètres!$K$9),IF(OR(Q141="",OR($D141="",$D141="NL",$D141="HORS LIGUE")),0,VLOOKUP(IF(OR(Q141="",OR($D141="",$D141="NL",$D141="HORS LIGUE")),"",COUNTIFS($D$5:$D$72,"&lt;&gt;"&amp;"",$D$5:$D$72,"&lt;&gt;"&amp;"NL",$D$5:$D$72,"&lt;&gt;"&amp;"HORS LIGUE",Q$5:Q$72,"&lt;"&amp;Q141)+1),Paramètres!$B$3:$C$56,2,FALSE)*Paramètres!$K$9))</f>
        <v>0</v>
      </c>
      <c r="S141" s="46"/>
      <c r="T141" s="2">
        <f>IF(S$2="Bike &amp; Run",IF(ISNA(VLOOKUP(S141,Paramètres!$B$3:$C$56,2,FALSE)),0,VLOOKUP(S141,Paramètres!$B$3:$C$56,2,FALSE)*Paramètres!$K$10),IF(OR(S141="",OR($D141="",$D141="NL",$D141="HORS LIGUE")),0,VLOOKUP(IF(OR(S141="",OR($D141="",$D141="NL",$D141="HORS LIGUE")),"",COUNTIFS($D$5:$D$72,"&lt;&gt;"&amp;"",$D$5:$D$72,"&lt;&gt;"&amp;"NL",$D$5:$D$72,"&lt;&gt;"&amp;"HORS LIGUE",S$5:S$72,"&lt;"&amp;S141)+1),Paramètres!$B$3:$C$56,2,FALSE)*Paramètres!$K$10))</f>
        <v>0</v>
      </c>
      <c r="U141" s="46"/>
      <c r="V141" s="2">
        <f>IF(U$2="Bike &amp; Run",IF(ISNA(VLOOKUP(U141,Paramètres!$B$3:$C$56,2,FALSE)),0,VLOOKUP(U141,Paramètres!$B$3:$C$56,2,FALSE)*Paramètres!$K$11),IF(OR(U141="",OR($D141="",$D141="NL",$D141="HORS LIGUE")),0,VLOOKUP(IF(OR(U141="",OR($D141="",$D141="NL",$D141="HORS LIGUE")),"",COUNTIFS($D$5:$D$72,"&lt;&gt;"&amp;"",$D$5:$D$72,"&lt;&gt;"&amp;"NL",$D$5:$D$72,"&lt;&gt;"&amp;"HORS LIGUE",U$5:U$72,"&lt;"&amp;U141)+1),Paramètres!$B$3:$C$56,2,FALSE)*Paramètres!$K$11))</f>
        <v>0</v>
      </c>
      <c r="W141" s="46"/>
      <c r="X141" s="2">
        <f>IF(W$2="Bike &amp; Run",IF(ISNA(VLOOKUP(W141,Paramètres!$B$3:$C$56,2,FALSE)),0,VLOOKUP(W141,Paramètres!$B$3:$C$56,2,FALSE)*Paramètres!$K$12),IF(OR(W141="",OR($D141="",$D141="NL",$D141="HORS LIGUE")),0,VLOOKUP(IF(OR(W141="",OR($D141="",$D141="NL",$D141="HORS LIGUE")),"",COUNTIFS($D$5:$D$72,"&lt;&gt;"&amp;"",$D$5:$D$72,"&lt;&gt;"&amp;"NL",$D$5:$D$72,"&lt;&gt;"&amp;"HORS LIGUE",W$5:W$72,"&lt;"&amp;W141)+1),Paramètres!$B$3:$C$56,2,FALSE)*Paramètres!$K$12))</f>
        <v>0</v>
      </c>
      <c r="Y141" s="46"/>
      <c r="Z141" s="2">
        <f>IF(Y$2="Bike &amp; Run",IF(ISNA(VLOOKUP(Y141,Paramètres!$B$3:$C$56,2,FALSE)),0,VLOOKUP(Y141,Paramètres!$B$3:$C$56,2,FALSE)*Paramètres!$K$13),IF(OR(Y141="",OR($D141="",$D141="NL",$D141="HORS LIGUE")),0,VLOOKUP(IF(OR(Y141="",OR($D141="",$D141="NL",$D141="HORS LIGUE")),"",COUNTIFS($D$5:$D$72,"&lt;&gt;"&amp;"",$D$5:$D$72,"&lt;&gt;"&amp;"NL",$D$5:$D$72,"&lt;&gt;"&amp;"HORS LIGUE",Y$5:Y$72,"&lt;"&amp;Y141)+1),Paramètres!$B$3:$C$56,2,FALSE)*Paramètres!$K$13))</f>
        <v>0</v>
      </c>
      <c r="AA141" s="46"/>
      <c r="AB141" s="2">
        <f>IF(AA$2="Bike &amp; Run",IF(ISNA(VLOOKUP(AA141,Paramètres!$B$3:$C$56,2,FALSE)),0,VLOOKUP(AA141,Paramètres!$B$3:$C$56,2,FALSE)*Paramètres!$K$14),IF(OR(AA141="",OR($D141="",$D141="NL",$D141="HORS LIGUE")),0,VLOOKUP(IF(OR(AA141="",OR($D141="",$D141="NL",$D141="HORS LIGUE")),"",COUNTIFS($D$5:$D$72,"&lt;&gt;"&amp;"",$D$5:$D$72,"&lt;&gt;"&amp;"NL",$D$5:$D$72,"&lt;&gt;"&amp;"HORS LIGUE",AA$5:AA$72,"&lt;"&amp;AA141)+1),Paramètres!$B$3:$C$56,2,FALSE)*Paramètres!$K$14))</f>
        <v>0</v>
      </c>
      <c r="AC141" s="46"/>
      <c r="AD141" s="2">
        <f>IF(AC$2="Bike &amp; Run",IF(ISNA(VLOOKUP(AC141,Paramètres!$B$3:$C$56,2,FALSE)),0,VLOOKUP(AC141,Paramètres!$B$3:$C$56,2,FALSE)*Paramètres!$K$15),IF(OR(AC141="",OR($D141="",$D141="NL",$D141="HORS LIGUE")),0,VLOOKUP(IF(OR(AC141="",OR($D141="",$D141="NL",$D141="HORS LIGUE")),"",COUNTIFS($D$5:$D$72,"&lt;&gt;"&amp;"",$D$5:$D$72,"&lt;&gt;"&amp;"NL",$D$5:$D$72,"&lt;&gt;"&amp;"HORS LIGUE",AC$5:AC$72,"&lt;"&amp;AC141)+1),Paramètres!$B$3:$C$56,2,FALSE)*Paramètres!$K$15))</f>
        <v>0</v>
      </c>
      <c r="AE141" s="46"/>
      <c r="AF141" s="2">
        <f>IF(AE$2="Bike &amp; Run",IF(ISNA(VLOOKUP(AE141,Paramètres!$B$3:$C$56,2,FALSE)),0,VLOOKUP(AE141,Paramètres!$B$3:$C$56,2,FALSE)*Paramètres!$K$16),IF(OR(AE141="",OR($D141="",$D141="NL",$D141="HORS LIGUE")),0,VLOOKUP(IF(OR(AE141="",OR($D141="",$D141="NL",$D141="HORS LIGUE")),"",COUNTIFS($D$5:$D$72,"&lt;&gt;"&amp;"",$D$5:$D$72,"&lt;&gt;"&amp;"NL",$D$5:$D$72,"&lt;&gt;"&amp;"HORS LIGUE",AE$5:AE$72,"&lt;"&amp;AE141)+1),Paramètres!$B$3:$C$56,2,FALSE)*Paramètres!$K$16))</f>
        <v>0</v>
      </c>
      <c r="AG141" s="46"/>
      <c r="AH141" s="2">
        <f>IF(AG$2="Bike &amp; Run",IF(ISNA(VLOOKUP(AG141,Paramètres!$B$3:$C$56,2,FALSE)),0,VLOOKUP(AG141,Paramètres!$B$3:$C$56,2,FALSE)*Paramètres!$K$17),IF(OR(AG141="",OR($D141="",$D141="NL",$D141="HORS LIGUE")),0,VLOOKUP(IF(OR(AG141="",OR($D141="",$D141="NL",$D141="HORS LIGUE")),"",COUNTIFS($D$5:$D$72,"&lt;&gt;"&amp;"",$D$5:$D$72,"&lt;&gt;"&amp;"NL",$D$5:$D$72,"&lt;&gt;"&amp;"HORS LIGUE",AG$5:AG$72,"&lt;"&amp;AG141)+1),Paramètres!$B$3:$C$56,2,FALSE)*Paramètres!$K$17))</f>
        <v>0</v>
      </c>
      <c r="AI141" s="40">
        <f t="shared" si="120"/>
        <v>0</v>
      </c>
      <c r="AJ141" s="3" t="str">
        <f t="shared" si="121"/>
        <v/>
      </c>
      <c r="AK141" s="5">
        <f t="shared" si="122"/>
        <v>0</v>
      </c>
      <c r="AL141" s="41" t="e">
        <f t="shared" si="123"/>
        <v>#REF!</v>
      </c>
      <c r="AM141" s="33" t="e">
        <f t="shared" si="124"/>
        <v>#REF!</v>
      </c>
    </row>
    <row r="142" spans="1:39" ht="16.5">
      <c r="A142" s="14"/>
      <c r="B142" s="61" t="str">
        <f>IF(ISNA(VLOOKUP(A142,'Licenciés Jeunes 2023'!A:C,3,0)),"",VLOOKUP(A142,'Licenciés Jeunes 2023'!A:C,3,0))</f>
        <v/>
      </c>
      <c r="C142" s="32" t="str">
        <f>IF(ISNA(VLOOKUP(A142,'Licenciés Jeunes 2023'!A:C,2,0)),"",VLOOKUP(A142,'Licenciés Jeunes 2023'!A:C,2,0))</f>
        <v/>
      </c>
      <c r="D142" s="32" t="str">
        <f>IF(ISNA(VLOOKUP(A142,'Licenciés Jeunes 2023'!A:F,6,0)),"",VLOOKUP(A142,'Licenciés Jeunes 2023'!A:F,6,0))</f>
        <v/>
      </c>
      <c r="E142" s="6"/>
      <c r="F142" s="2">
        <f>IF(E$2="Bike &amp; Run",IF(ISNA(VLOOKUP(E142,Paramètres!$B$3:$C$56,2,FALSE)),0,VLOOKUP(E142,Paramètres!$B$3:$C$56,2,FALSE)*Paramètres!$K$3),IF(OR(E142="",OR($D142="",$D142="NL",$D142="HORS LIGUE")),0,VLOOKUP(IF(OR(E142="",OR($D142="",$D142="NL",$D142="HORS LIGUE")),"",COUNTIFS($D$5:$D$72,"&lt;&gt;"&amp;"",$D$5:$D$72,"&lt;&gt;"&amp;"NL",$D$5:$D$72,"&lt;&gt;"&amp;"HORS LIGUE",E$5:E$72,"&lt;"&amp;E142)+1),Paramètres!$B$3:$C$56,2,FALSE)*Paramètres!$K$3))</f>
        <v>0</v>
      </c>
      <c r="G142" s="4"/>
      <c r="H142" s="2">
        <f>IF(G$2="Bike &amp; Run",IF(ISNA(VLOOKUP(G142,Paramètres!$B$3:$C$56,2,FALSE)),0,VLOOKUP(G142,Paramètres!$B$3:$C$56,2,FALSE)*Paramètres!$K$4),IF(OR(G142="",OR($D142="",$D142="NL",$D142="HORS LIGUE")),0,VLOOKUP(IF(OR(G142="",OR($D142="",$D142="NL",$D142="HORS LIGUE")),"",COUNTIFS($D$5:$D$72,"&lt;&gt;"&amp;"",$D$5:$D$72,"&lt;&gt;"&amp;"NL",$D$5:$D$72,"&lt;&gt;"&amp;"HORS LIGUE",G$5:G$72,"&lt;"&amp;G142)+1),Paramètres!$B$3:$C$56,2,FALSE)*Paramètres!$K$4))</f>
        <v>0</v>
      </c>
      <c r="I142" s="36"/>
      <c r="J142" s="2">
        <f>IF(I$2="Bike &amp; Run",IF(ISNA(VLOOKUP(I142,Paramètres!$B$3:$C$56,2,FALSE)),0,VLOOKUP(I142,Paramètres!$B$3:$C$56,2,FALSE)*Paramètres!$K$5),IF(OR(I142="",OR($D142="",$D142="NL",$D142="HORS LIGUE")),0,VLOOKUP(IF(OR(I142="",OR($D142="",$D142="NL",$D142="HORS LIGUE")),"",COUNTIFS($D$5:$D$72,"&lt;&gt;"&amp;"",$D$5:$D$72,"&lt;&gt;"&amp;"NL",$D$5:$D$72,"&lt;&gt;"&amp;"HORS LIGUE",I$5:I$72,"&lt;"&amp;I142)+1),Paramètres!$B$3:$C$56,2,FALSE)*Paramètres!$K$5))</f>
        <v>0</v>
      </c>
      <c r="K142" s="4"/>
      <c r="L142" s="2">
        <f>IF(K$2="Bike &amp; Run",IF(ISNA(VLOOKUP(K142,Paramètres!$B$3:$C$56,2,FALSE)),0,VLOOKUP(K142,Paramètres!$B$3:$C$56,2,FALSE)*Paramètres!$K$6),IF(OR(K142="",OR($D142="",$D142="NL",$D142="HORS LIGUE")),0,VLOOKUP(IF(OR(K142="",OR($D142="",$D142="NL",$D142="HORS LIGUE")),"",COUNTIFS($D$5:$D$72,"&lt;&gt;"&amp;"",$D$5:$D$72,"&lt;&gt;"&amp;"NL",$D$5:$D$72,"&lt;&gt;"&amp;"HORS LIGUE",K$5:K$72,"&lt;"&amp;K142)+1),Paramètres!$B$3:$C$56,2,FALSE)*Paramètres!$K$6))</f>
        <v>0</v>
      </c>
      <c r="M142" s="4"/>
      <c r="N142" s="2">
        <f>IF(M$2="Bike &amp; Run",IF(ISNA(VLOOKUP(M142,Paramètres!$B$3:$C$56,2,FALSE)),0,VLOOKUP(M142,Paramètres!$B$3:$C$56,2,FALSE)*Paramètres!$K$7),IF(OR(M142="",OR($D142="",$D142="NL",$D142="HORS LIGUE")),0,VLOOKUP(IF(OR(M142="",OR($D142="",$D142="NL",$D142="HORS LIGUE")),"",COUNTIFS($D$5:$D$72,"&lt;&gt;"&amp;"",$D$5:$D$72,"&lt;&gt;"&amp;"NL",$D$5:$D$72,"&lt;&gt;"&amp;"HORS LIGUE",M$5:M$72,"&lt;"&amp;M142)+1),Paramètres!$B$3:$C$56,2,FALSE)*Paramètres!$K$7))</f>
        <v>0</v>
      </c>
      <c r="O142" s="46"/>
      <c r="P142" s="2">
        <f>IF(O$2="Bike &amp; Run",IF(ISNA(VLOOKUP(O142,Paramètres!$B$3:$C$56,2,FALSE)),0,VLOOKUP(O142,Paramètres!$B$3:$C$56,2,FALSE)*Paramètres!$K$8),IF(OR(O142="",OR($D142="",$D142="NL",$D142="HORS LIGUE")),0,VLOOKUP(IF(OR(O142="",OR($D142="",$D142="NL",$D142="HORS LIGUE")),"",COUNTIFS($D$5:$D$72,"&lt;&gt;"&amp;"",$D$5:$D$72,"&lt;&gt;"&amp;"NL",$D$5:$D$72,"&lt;&gt;"&amp;"HORS LIGUE",O$5:O$72,"&lt;"&amp;O142)+1),Paramètres!$B$3:$C$56,2,FALSE)*Paramètres!$K$8))</f>
        <v>0</v>
      </c>
      <c r="Q142" s="46"/>
      <c r="R142" s="2">
        <f>IF(Q$2="Bike &amp; Run",IF(ISNA(VLOOKUP(Q142,Paramètres!$B$3:$C$56,2,FALSE)),0,VLOOKUP(Q142,Paramètres!$B$3:$C$56,2,FALSE)*Paramètres!$K$9),IF(OR(Q142="",OR($D142="",$D142="NL",$D142="HORS LIGUE")),0,VLOOKUP(IF(OR(Q142="",OR($D142="",$D142="NL",$D142="HORS LIGUE")),"",COUNTIFS($D$5:$D$72,"&lt;&gt;"&amp;"",$D$5:$D$72,"&lt;&gt;"&amp;"NL",$D$5:$D$72,"&lt;&gt;"&amp;"HORS LIGUE",Q$5:Q$72,"&lt;"&amp;Q142)+1),Paramètres!$B$3:$C$56,2,FALSE)*Paramètres!$K$9))</f>
        <v>0</v>
      </c>
      <c r="S142" s="46"/>
      <c r="T142" s="2">
        <f>IF(S$2="Bike &amp; Run",IF(ISNA(VLOOKUP(S142,Paramètres!$B$3:$C$56,2,FALSE)),0,VLOOKUP(S142,Paramètres!$B$3:$C$56,2,FALSE)*Paramètres!$K$10),IF(OR(S142="",OR($D142="",$D142="NL",$D142="HORS LIGUE")),0,VLOOKUP(IF(OR(S142="",OR($D142="",$D142="NL",$D142="HORS LIGUE")),"",COUNTIFS($D$5:$D$72,"&lt;&gt;"&amp;"",$D$5:$D$72,"&lt;&gt;"&amp;"NL",$D$5:$D$72,"&lt;&gt;"&amp;"HORS LIGUE",S$5:S$72,"&lt;"&amp;S142)+1),Paramètres!$B$3:$C$56,2,FALSE)*Paramètres!$K$10))</f>
        <v>0</v>
      </c>
      <c r="U142" s="46"/>
      <c r="V142" s="2">
        <f>IF(U$2="Bike &amp; Run",IF(ISNA(VLOOKUP(U142,Paramètres!$B$3:$C$56,2,FALSE)),0,VLOOKUP(U142,Paramètres!$B$3:$C$56,2,FALSE)*Paramètres!$K$11),IF(OR(U142="",OR($D142="",$D142="NL",$D142="HORS LIGUE")),0,VLOOKUP(IF(OR(U142="",OR($D142="",$D142="NL",$D142="HORS LIGUE")),"",COUNTIFS($D$5:$D$72,"&lt;&gt;"&amp;"",$D$5:$D$72,"&lt;&gt;"&amp;"NL",$D$5:$D$72,"&lt;&gt;"&amp;"HORS LIGUE",U$5:U$72,"&lt;"&amp;U142)+1),Paramètres!$B$3:$C$56,2,FALSE)*Paramètres!$K$11))</f>
        <v>0</v>
      </c>
      <c r="W142" s="46"/>
      <c r="X142" s="2">
        <f>IF(W$2="Bike &amp; Run",IF(ISNA(VLOOKUP(W142,Paramètres!$B$3:$C$56,2,FALSE)),0,VLOOKUP(W142,Paramètres!$B$3:$C$56,2,FALSE)*Paramètres!$K$12),IF(OR(W142="",OR($D142="",$D142="NL",$D142="HORS LIGUE")),0,VLOOKUP(IF(OR(W142="",OR($D142="",$D142="NL",$D142="HORS LIGUE")),"",COUNTIFS($D$5:$D$72,"&lt;&gt;"&amp;"",$D$5:$D$72,"&lt;&gt;"&amp;"NL",$D$5:$D$72,"&lt;&gt;"&amp;"HORS LIGUE",W$5:W$72,"&lt;"&amp;W142)+1),Paramètres!$B$3:$C$56,2,FALSE)*Paramètres!$K$12))</f>
        <v>0</v>
      </c>
      <c r="Y142" s="46"/>
      <c r="Z142" s="2">
        <f>IF(Y$2="Bike &amp; Run",IF(ISNA(VLOOKUP(Y142,Paramètres!$B$3:$C$56,2,FALSE)),0,VLOOKUP(Y142,Paramètres!$B$3:$C$56,2,FALSE)*Paramètres!$K$13),IF(OR(Y142="",OR($D142="",$D142="NL",$D142="HORS LIGUE")),0,VLOOKUP(IF(OR(Y142="",OR($D142="",$D142="NL",$D142="HORS LIGUE")),"",COUNTIFS($D$5:$D$72,"&lt;&gt;"&amp;"",$D$5:$D$72,"&lt;&gt;"&amp;"NL",$D$5:$D$72,"&lt;&gt;"&amp;"HORS LIGUE",Y$5:Y$72,"&lt;"&amp;Y142)+1),Paramètres!$B$3:$C$56,2,FALSE)*Paramètres!$K$13))</f>
        <v>0</v>
      </c>
      <c r="AA142" s="46"/>
      <c r="AB142" s="2">
        <f>IF(AA$2="Bike &amp; Run",IF(ISNA(VLOOKUP(AA142,Paramètres!$B$3:$C$56,2,FALSE)),0,VLOOKUP(AA142,Paramètres!$B$3:$C$56,2,FALSE)*Paramètres!$K$14),IF(OR(AA142="",OR($D142="",$D142="NL",$D142="HORS LIGUE")),0,VLOOKUP(IF(OR(AA142="",OR($D142="",$D142="NL",$D142="HORS LIGUE")),"",COUNTIFS($D$5:$D$72,"&lt;&gt;"&amp;"",$D$5:$D$72,"&lt;&gt;"&amp;"NL",$D$5:$D$72,"&lt;&gt;"&amp;"HORS LIGUE",AA$5:AA$72,"&lt;"&amp;AA142)+1),Paramètres!$B$3:$C$56,2,FALSE)*Paramètres!$K$14))</f>
        <v>0</v>
      </c>
      <c r="AC142" s="46"/>
      <c r="AD142" s="2">
        <f>IF(AC$2="Bike &amp; Run",IF(ISNA(VLOOKUP(AC142,Paramètres!$B$3:$C$56,2,FALSE)),0,VLOOKUP(AC142,Paramètres!$B$3:$C$56,2,FALSE)*Paramètres!$K$15),IF(OR(AC142="",OR($D142="",$D142="NL",$D142="HORS LIGUE")),0,VLOOKUP(IF(OR(AC142="",OR($D142="",$D142="NL",$D142="HORS LIGUE")),"",COUNTIFS($D$5:$D$72,"&lt;&gt;"&amp;"",$D$5:$D$72,"&lt;&gt;"&amp;"NL",$D$5:$D$72,"&lt;&gt;"&amp;"HORS LIGUE",AC$5:AC$72,"&lt;"&amp;AC142)+1),Paramètres!$B$3:$C$56,2,FALSE)*Paramètres!$K$15))</f>
        <v>0</v>
      </c>
      <c r="AE142" s="46"/>
      <c r="AF142" s="2">
        <f>IF(AE$2="Bike &amp; Run",IF(ISNA(VLOOKUP(AE142,Paramètres!$B$3:$C$56,2,FALSE)),0,VLOOKUP(AE142,Paramètres!$B$3:$C$56,2,FALSE)*Paramètres!$K$16),IF(OR(AE142="",OR($D142="",$D142="NL",$D142="HORS LIGUE")),0,VLOOKUP(IF(OR(AE142="",OR($D142="",$D142="NL",$D142="HORS LIGUE")),"",COUNTIFS($D$5:$D$72,"&lt;&gt;"&amp;"",$D$5:$D$72,"&lt;&gt;"&amp;"NL",$D$5:$D$72,"&lt;&gt;"&amp;"HORS LIGUE",AE$5:AE$72,"&lt;"&amp;AE142)+1),Paramètres!$B$3:$C$56,2,FALSE)*Paramètres!$K$16))</f>
        <v>0</v>
      </c>
      <c r="AG142" s="46"/>
      <c r="AH142" s="2">
        <f>IF(AG$2="Bike &amp; Run",IF(ISNA(VLOOKUP(AG142,Paramètres!$B$3:$C$56,2,FALSE)),0,VLOOKUP(AG142,Paramètres!$B$3:$C$56,2,FALSE)*Paramètres!$K$17),IF(OR(AG142="",OR($D142="",$D142="NL",$D142="HORS LIGUE")),0,VLOOKUP(IF(OR(AG142="",OR($D142="",$D142="NL",$D142="HORS LIGUE")),"",COUNTIFS($D$5:$D$72,"&lt;&gt;"&amp;"",$D$5:$D$72,"&lt;&gt;"&amp;"NL",$D$5:$D$72,"&lt;&gt;"&amp;"HORS LIGUE",AG$5:AG$72,"&lt;"&amp;AG142)+1),Paramètres!$B$3:$C$56,2,FALSE)*Paramètres!$K$17))</f>
        <v>0</v>
      </c>
      <c r="AI142" s="40">
        <f t="shared" si="120"/>
        <v>0</v>
      </c>
      <c r="AJ142" s="3" t="str">
        <f t="shared" si="121"/>
        <v/>
      </c>
      <c r="AK142" s="5">
        <f t="shared" si="122"/>
        <v>0</v>
      </c>
      <c r="AL142" s="41" t="e">
        <f t="shared" si="123"/>
        <v>#REF!</v>
      </c>
      <c r="AM142" s="33" t="e">
        <f t="shared" si="124"/>
        <v>#REF!</v>
      </c>
    </row>
    <row r="143" spans="1:39" ht="16.5">
      <c r="A143" s="14"/>
      <c r="B143" s="61" t="str">
        <f>IF(ISNA(VLOOKUP(A143,'Licenciés Jeunes 2023'!A:C,3,0)),"",VLOOKUP(A143,'Licenciés Jeunes 2023'!A:C,3,0))</f>
        <v/>
      </c>
      <c r="C143" s="32" t="str">
        <f>IF(ISNA(VLOOKUP(A143,'Licenciés Jeunes 2023'!A:C,2,0)),"",VLOOKUP(A143,'Licenciés Jeunes 2023'!A:C,2,0))</f>
        <v/>
      </c>
      <c r="D143" s="32" t="str">
        <f>IF(ISNA(VLOOKUP(A143,'Licenciés Jeunes 2023'!A:F,6,0)),"",VLOOKUP(A143,'Licenciés Jeunes 2023'!A:F,6,0))</f>
        <v/>
      </c>
      <c r="E143" s="6"/>
      <c r="F143" s="2">
        <f>IF(E$2="Bike &amp; Run",IF(ISNA(VLOOKUP(E143,Paramètres!$B$3:$C$56,2,FALSE)),0,VLOOKUP(E143,Paramètres!$B$3:$C$56,2,FALSE)*Paramètres!$K$3),IF(OR(E143="",OR($D143="",$D143="NL",$D143="HORS LIGUE")),0,VLOOKUP(IF(OR(E143="",OR($D143="",$D143="NL",$D143="HORS LIGUE")),"",COUNTIFS($D$5:$D$72,"&lt;&gt;"&amp;"",$D$5:$D$72,"&lt;&gt;"&amp;"NL",$D$5:$D$72,"&lt;&gt;"&amp;"HORS LIGUE",E$5:E$72,"&lt;"&amp;E143)+1),Paramètres!$B$3:$C$56,2,FALSE)*Paramètres!$K$3))</f>
        <v>0</v>
      </c>
      <c r="G143" s="4"/>
      <c r="H143" s="2">
        <f>IF(G$2="Bike &amp; Run",IF(ISNA(VLOOKUP(G143,Paramètres!$B$3:$C$56,2,FALSE)),0,VLOOKUP(G143,Paramètres!$B$3:$C$56,2,FALSE)*Paramètres!$K$4),IF(OR(G143="",OR($D143="",$D143="NL",$D143="HORS LIGUE")),0,VLOOKUP(IF(OR(G143="",OR($D143="",$D143="NL",$D143="HORS LIGUE")),"",COUNTIFS($D$5:$D$72,"&lt;&gt;"&amp;"",$D$5:$D$72,"&lt;&gt;"&amp;"NL",$D$5:$D$72,"&lt;&gt;"&amp;"HORS LIGUE",G$5:G$72,"&lt;"&amp;G143)+1),Paramètres!$B$3:$C$56,2,FALSE)*Paramètres!$K$4))</f>
        <v>0</v>
      </c>
      <c r="I143" s="36"/>
      <c r="J143" s="2">
        <f>IF(I$2="Bike &amp; Run",IF(ISNA(VLOOKUP(I143,Paramètres!$B$3:$C$56,2,FALSE)),0,VLOOKUP(I143,Paramètres!$B$3:$C$56,2,FALSE)*Paramètres!$K$5),IF(OR(I143="",OR($D143="",$D143="NL",$D143="HORS LIGUE")),0,VLOOKUP(IF(OR(I143="",OR($D143="",$D143="NL",$D143="HORS LIGUE")),"",COUNTIFS($D$5:$D$72,"&lt;&gt;"&amp;"",$D$5:$D$72,"&lt;&gt;"&amp;"NL",$D$5:$D$72,"&lt;&gt;"&amp;"HORS LIGUE",I$5:I$72,"&lt;"&amp;I143)+1),Paramètres!$B$3:$C$56,2,FALSE)*Paramètres!$K$5))</f>
        <v>0</v>
      </c>
      <c r="K143" s="4"/>
      <c r="L143" s="2">
        <f>IF(K$2="Bike &amp; Run",IF(ISNA(VLOOKUP(K143,Paramètres!$B$3:$C$56,2,FALSE)),0,VLOOKUP(K143,Paramètres!$B$3:$C$56,2,FALSE)*Paramètres!$K$6),IF(OR(K143="",OR($D143="",$D143="NL",$D143="HORS LIGUE")),0,VLOOKUP(IF(OR(K143="",OR($D143="",$D143="NL",$D143="HORS LIGUE")),"",COUNTIFS($D$5:$D$72,"&lt;&gt;"&amp;"",$D$5:$D$72,"&lt;&gt;"&amp;"NL",$D$5:$D$72,"&lt;&gt;"&amp;"HORS LIGUE",K$5:K$72,"&lt;"&amp;K143)+1),Paramètres!$B$3:$C$56,2,FALSE)*Paramètres!$K$6))</f>
        <v>0</v>
      </c>
      <c r="M143" s="4"/>
      <c r="N143" s="2">
        <f>IF(M$2="Bike &amp; Run",IF(ISNA(VLOOKUP(M143,Paramètres!$B$3:$C$56,2,FALSE)),0,VLOOKUP(M143,Paramètres!$B$3:$C$56,2,FALSE)*Paramètres!$K$7),IF(OR(M143="",OR($D143="",$D143="NL",$D143="HORS LIGUE")),0,VLOOKUP(IF(OR(M143="",OR($D143="",$D143="NL",$D143="HORS LIGUE")),"",COUNTIFS($D$5:$D$72,"&lt;&gt;"&amp;"",$D$5:$D$72,"&lt;&gt;"&amp;"NL",$D$5:$D$72,"&lt;&gt;"&amp;"HORS LIGUE",M$5:M$72,"&lt;"&amp;M143)+1),Paramètres!$B$3:$C$56,2,FALSE)*Paramètres!$K$7))</f>
        <v>0</v>
      </c>
      <c r="O143" s="46"/>
      <c r="P143" s="2">
        <f>IF(O$2="Bike &amp; Run",IF(ISNA(VLOOKUP(O143,Paramètres!$B$3:$C$56,2,FALSE)),0,VLOOKUP(O143,Paramètres!$B$3:$C$56,2,FALSE)*Paramètres!$K$8),IF(OR(O143="",OR($D143="",$D143="NL",$D143="HORS LIGUE")),0,VLOOKUP(IF(OR(O143="",OR($D143="",$D143="NL",$D143="HORS LIGUE")),"",COUNTIFS($D$5:$D$72,"&lt;&gt;"&amp;"",$D$5:$D$72,"&lt;&gt;"&amp;"NL",$D$5:$D$72,"&lt;&gt;"&amp;"HORS LIGUE",O$5:O$72,"&lt;"&amp;O143)+1),Paramètres!$B$3:$C$56,2,FALSE)*Paramètres!$K$8))</f>
        <v>0</v>
      </c>
      <c r="Q143" s="46"/>
      <c r="R143" s="2">
        <f>IF(Q$2="Bike &amp; Run",IF(ISNA(VLOOKUP(Q143,Paramètres!$B$3:$C$56,2,FALSE)),0,VLOOKUP(Q143,Paramètres!$B$3:$C$56,2,FALSE)*Paramètres!$K$9),IF(OR(Q143="",OR($D143="",$D143="NL",$D143="HORS LIGUE")),0,VLOOKUP(IF(OR(Q143="",OR($D143="",$D143="NL",$D143="HORS LIGUE")),"",COUNTIFS($D$5:$D$72,"&lt;&gt;"&amp;"",$D$5:$D$72,"&lt;&gt;"&amp;"NL",$D$5:$D$72,"&lt;&gt;"&amp;"HORS LIGUE",Q$5:Q$72,"&lt;"&amp;Q143)+1),Paramètres!$B$3:$C$56,2,FALSE)*Paramètres!$K$9))</f>
        <v>0</v>
      </c>
      <c r="S143" s="46"/>
      <c r="T143" s="2">
        <f>IF(S$2="Bike &amp; Run",IF(ISNA(VLOOKUP(S143,Paramètres!$B$3:$C$56,2,FALSE)),0,VLOOKUP(S143,Paramètres!$B$3:$C$56,2,FALSE)*Paramètres!$K$10),IF(OR(S143="",OR($D143="",$D143="NL",$D143="HORS LIGUE")),0,VLOOKUP(IF(OR(S143="",OR($D143="",$D143="NL",$D143="HORS LIGUE")),"",COUNTIFS($D$5:$D$72,"&lt;&gt;"&amp;"",$D$5:$D$72,"&lt;&gt;"&amp;"NL",$D$5:$D$72,"&lt;&gt;"&amp;"HORS LIGUE",S$5:S$72,"&lt;"&amp;S143)+1),Paramètres!$B$3:$C$56,2,FALSE)*Paramètres!$K$10))</f>
        <v>0</v>
      </c>
      <c r="U143" s="46"/>
      <c r="V143" s="2">
        <f>IF(U$2="Bike &amp; Run",IF(ISNA(VLOOKUP(U143,Paramètres!$B$3:$C$56,2,FALSE)),0,VLOOKUP(U143,Paramètres!$B$3:$C$56,2,FALSE)*Paramètres!$K$11),IF(OR(U143="",OR($D143="",$D143="NL",$D143="HORS LIGUE")),0,VLOOKUP(IF(OR(U143="",OR($D143="",$D143="NL",$D143="HORS LIGUE")),"",COUNTIFS($D$5:$D$72,"&lt;&gt;"&amp;"",$D$5:$D$72,"&lt;&gt;"&amp;"NL",$D$5:$D$72,"&lt;&gt;"&amp;"HORS LIGUE",U$5:U$72,"&lt;"&amp;U143)+1),Paramètres!$B$3:$C$56,2,FALSE)*Paramètres!$K$11))</f>
        <v>0</v>
      </c>
      <c r="W143" s="46"/>
      <c r="X143" s="2">
        <f>IF(W$2="Bike &amp; Run",IF(ISNA(VLOOKUP(W143,Paramètres!$B$3:$C$56,2,FALSE)),0,VLOOKUP(W143,Paramètres!$B$3:$C$56,2,FALSE)*Paramètres!$K$12),IF(OR(W143="",OR($D143="",$D143="NL",$D143="HORS LIGUE")),0,VLOOKUP(IF(OR(W143="",OR($D143="",$D143="NL",$D143="HORS LIGUE")),"",COUNTIFS($D$5:$D$72,"&lt;&gt;"&amp;"",$D$5:$D$72,"&lt;&gt;"&amp;"NL",$D$5:$D$72,"&lt;&gt;"&amp;"HORS LIGUE",W$5:W$72,"&lt;"&amp;W143)+1),Paramètres!$B$3:$C$56,2,FALSE)*Paramètres!$K$12))</f>
        <v>0</v>
      </c>
      <c r="Y143" s="46"/>
      <c r="Z143" s="2">
        <f>IF(Y$2="Bike &amp; Run",IF(ISNA(VLOOKUP(Y143,Paramètres!$B$3:$C$56,2,FALSE)),0,VLOOKUP(Y143,Paramètres!$B$3:$C$56,2,FALSE)*Paramètres!$K$13),IF(OR(Y143="",OR($D143="",$D143="NL",$D143="HORS LIGUE")),0,VLOOKUP(IF(OR(Y143="",OR($D143="",$D143="NL",$D143="HORS LIGUE")),"",COUNTIFS($D$5:$D$72,"&lt;&gt;"&amp;"",$D$5:$D$72,"&lt;&gt;"&amp;"NL",$D$5:$D$72,"&lt;&gt;"&amp;"HORS LIGUE",Y$5:Y$72,"&lt;"&amp;Y143)+1),Paramètres!$B$3:$C$56,2,FALSE)*Paramètres!$K$13))</f>
        <v>0</v>
      </c>
      <c r="AA143" s="46"/>
      <c r="AB143" s="2">
        <f>IF(AA$2="Bike &amp; Run",IF(ISNA(VLOOKUP(AA143,Paramètres!$B$3:$C$56,2,FALSE)),0,VLOOKUP(AA143,Paramètres!$B$3:$C$56,2,FALSE)*Paramètres!$K$14),IF(OR(AA143="",OR($D143="",$D143="NL",$D143="HORS LIGUE")),0,VLOOKUP(IF(OR(AA143="",OR($D143="",$D143="NL",$D143="HORS LIGUE")),"",COUNTIFS($D$5:$D$72,"&lt;&gt;"&amp;"",$D$5:$D$72,"&lt;&gt;"&amp;"NL",$D$5:$D$72,"&lt;&gt;"&amp;"HORS LIGUE",AA$5:AA$72,"&lt;"&amp;AA143)+1),Paramètres!$B$3:$C$56,2,FALSE)*Paramètres!$K$14))</f>
        <v>0</v>
      </c>
      <c r="AC143" s="46"/>
      <c r="AD143" s="2">
        <f>IF(AC$2="Bike &amp; Run",IF(ISNA(VLOOKUP(AC143,Paramètres!$B$3:$C$56,2,FALSE)),0,VLOOKUP(AC143,Paramètres!$B$3:$C$56,2,FALSE)*Paramètres!$K$15),IF(OR(AC143="",OR($D143="",$D143="NL",$D143="HORS LIGUE")),0,VLOOKUP(IF(OR(AC143="",OR($D143="",$D143="NL",$D143="HORS LIGUE")),"",COUNTIFS($D$5:$D$72,"&lt;&gt;"&amp;"",$D$5:$D$72,"&lt;&gt;"&amp;"NL",$D$5:$D$72,"&lt;&gt;"&amp;"HORS LIGUE",AC$5:AC$72,"&lt;"&amp;AC143)+1),Paramètres!$B$3:$C$56,2,FALSE)*Paramètres!$K$15))</f>
        <v>0</v>
      </c>
      <c r="AE143" s="46"/>
      <c r="AF143" s="2">
        <f>IF(AE$2="Bike &amp; Run",IF(ISNA(VLOOKUP(AE143,Paramètres!$B$3:$C$56,2,FALSE)),0,VLOOKUP(AE143,Paramètres!$B$3:$C$56,2,FALSE)*Paramètres!$K$16),IF(OR(AE143="",OR($D143="",$D143="NL",$D143="HORS LIGUE")),0,VLOOKUP(IF(OR(AE143="",OR($D143="",$D143="NL",$D143="HORS LIGUE")),"",COUNTIFS($D$5:$D$72,"&lt;&gt;"&amp;"",$D$5:$D$72,"&lt;&gt;"&amp;"NL",$D$5:$D$72,"&lt;&gt;"&amp;"HORS LIGUE",AE$5:AE$72,"&lt;"&amp;AE143)+1),Paramètres!$B$3:$C$56,2,FALSE)*Paramètres!$K$16))</f>
        <v>0</v>
      </c>
      <c r="AG143" s="46"/>
      <c r="AH143" s="2">
        <f>IF(AG$2="Bike &amp; Run",IF(ISNA(VLOOKUP(AG143,Paramètres!$B$3:$C$56,2,FALSE)),0,VLOOKUP(AG143,Paramètres!$B$3:$C$56,2,FALSE)*Paramètres!$K$17),IF(OR(AG143="",OR($D143="",$D143="NL",$D143="HORS LIGUE")),0,VLOOKUP(IF(OR(AG143="",OR($D143="",$D143="NL",$D143="HORS LIGUE")),"",COUNTIFS($D$5:$D$72,"&lt;&gt;"&amp;"",$D$5:$D$72,"&lt;&gt;"&amp;"NL",$D$5:$D$72,"&lt;&gt;"&amp;"HORS LIGUE",AG$5:AG$72,"&lt;"&amp;AG143)+1),Paramètres!$B$3:$C$56,2,FALSE)*Paramètres!$K$17))</f>
        <v>0</v>
      </c>
      <c r="AI143" s="40">
        <f t="shared" si="120"/>
        <v>0</v>
      </c>
      <c r="AJ143" s="3" t="str">
        <f t="shared" si="121"/>
        <v/>
      </c>
      <c r="AK143" s="5">
        <f t="shared" si="122"/>
        <v>0</v>
      </c>
      <c r="AL143" s="41" t="e">
        <f t="shared" si="123"/>
        <v>#REF!</v>
      </c>
      <c r="AM143" s="33" t="e">
        <f t="shared" si="124"/>
        <v>#REF!</v>
      </c>
    </row>
    <row r="144" spans="1:39" ht="16.5">
      <c r="A144" s="14"/>
      <c r="B144" s="61" t="str">
        <f>IF(ISNA(VLOOKUP(A144,'Licenciés Jeunes 2023'!A:C,3,0)),"",VLOOKUP(A144,'Licenciés Jeunes 2023'!A:C,3,0))</f>
        <v/>
      </c>
      <c r="C144" s="32" t="str">
        <f>IF(ISNA(VLOOKUP(A144,'Licenciés Jeunes 2023'!A:C,2,0)),"",VLOOKUP(A144,'Licenciés Jeunes 2023'!A:C,2,0))</f>
        <v/>
      </c>
      <c r="D144" s="32" t="str">
        <f>IF(ISNA(VLOOKUP(A144,'Licenciés Jeunes 2023'!A:F,6,0)),"",VLOOKUP(A144,'Licenciés Jeunes 2023'!A:F,6,0))</f>
        <v/>
      </c>
      <c r="E144" s="6"/>
      <c r="F144" s="2">
        <f>IF(E$2="Bike &amp; Run",IF(ISNA(VLOOKUP(E144,Paramètres!$B$3:$C$56,2,FALSE)),0,VLOOKUP(E144,Paramètres!$B$3:$C$56,2,FALSE)*Paramètres!$K$3),IF(OR(E144="",OR($D144="",$D144="NL",$D144="HORS LIGUE")),0,VLOOKUP(IF(OR(E144="",OR($D144="",$D144="NL",$D144="HORS LIGUE")),"",COUNTIFS($D$5:$D$72,"&lt;&gt;"&amp;"",$D$5:$D$72,"&lt;&gt;"&amp;"NL",$D$5:$D$72,"&lt;&gt;"&amp;"HORS LIGUE",E$5:E$72,"&lt;"&amp;E144)+1),Paramètres!$B$3:$C$56,2,FALSE)*Paramètres!$K$3))</f>
        <v>0</v>
      </c>
      <c r="G144" s="4"/>
      <c r="H144" s="2">
        <f>IF(G$2="Bike &amp; Run",IF(ISNA(VLOOKUP(G144,Paramètres!$B$3:$C$56,2,FALSE)),0,VLOOKUP(G144,Paramètres!$B$3:$C$56,2,FALSE)*Paramètres!$K$4),IF(OR(G144="",OR($D144="",$D144="NL",$D144="HORS LIGUE")),0,VLOOKUP(IF(OR(G144="",OR($D144="",$D144="NL",$D144="HORS LIGUE")),"",COUNTIFS($D$5:$D$72,"&lt;&gt;"&amp;"",$D$5:$D$72,"&lt;&gt;"&amp;"NL",$D$5:$D$72,"&lt;&gt;"&amp;"HORS LIGUE",G$5:G$72,"&lt;"&amp;G144)+1),Paramètres!$B$3:$C$56,2,FALSE)*Paramètres!$K$4))</f>
        <v>0</v>
      </c>
      <c r="I144" s="36"/>
      <c r="J144" s="2">
        <f>IF(I$2="Bike &amp; Run",IF(ISNA(VLOOKUP(I144,Paramètres!$B$3:$C$56,2,FALSE)),0,VLOOKUP(I144,Paramètres!$B$3:$C$56,2,FALSE)*Paramètres!$K$5),IF(OR(I144="",OR($D144="",$D144="NL",$D144="HORS LIGUE")),0,VLOOKUP(IF(OR(I144="",OR($D144="",$D144="NL",$D144="HORS LIGUE")),"",COUNTIFS($D$5:$D$72,"&lt;&gt;"&amp;"",$D$5:$D$72,"&lt;&gt;"&amp;"NL",$D$5:$D$72,"&lt;&gt;"&amp;"HORS LIGUE",I$5:I$72,"&lt;"&amp;I144)+1),Paramètres!$B$3:$C$56,2,FALSE)*Paramètres!$K$5))</f>
        <v>0</v>
      </c>
      <c r="K144" s="4"/>
      <c r="L144" s="2">
        <f>IF(K$2="Bike &amp; Run",IF(ISNA(VLOOKUP(K144,Paramètres!$B$3:$C$56,2,FALSE)),0,VLOOKUP(K144,Paramètres!$B$3:$C$56,2,FALSE)*Paramètres!$K$6),IF(OR(K144="",OR($D144="",$D144="NL",$D144="HORS LIGUE")),0,VLOOKUP(IF(OR(K144="",OR($D144="",$D144="NL",$D144="HORS LIGUE")),"",COUNTIFS($D$5:$D$72,"&lt;&gt;"&amp;"",$D$5:$D$72,"&lt;&gt;"&amp;"NL",$D$5:$D$72,"&lt;&gt;"&amp;"HORS LIGUE",K$5:K$72,"&lt;"&amp;K144)+1),Paramètres!$B$3:$C$56,2,FALSE)*Paramètres!$K$6))</f>
        <v>0</v>
      </c>
      <c r="M144" s="4"/>
      <c r="N144" s="2">
        <f>IF(M$2="Bike &amp; Run",IF(ISNA(VLOOKUP(M144,Paramètres!$B$3:$C$56,2,FALSE)),0,VLOOKUP(M144,Paramètres!$B$3:$C$56,2,FALSE)*Paramètres!$K$7),IF(OR(M144="",OR($D144="",$D144="NL",$D144="HORS LIGUE")),0,VLOOKUP(IF(OR(M144="",OR($D144="",$D144="NL",$D144="HORS LIGUE")),"",COUNTIFS($D$5:$D$72,"&lt;&gt;"&amp;"",$D$5:$D$72,"&lt;&gt;"&amp;"NL",$D$5:$D$72,"&lt;&gt;"&amp;"HORS LIGUE",M$5:M$72,"&lt;"&amp;M144)+1),Paramètres!$B$3:$C$56,2,FALSE)*Paramètres!$K$7))</f>
        <v>0</v>
      </c>
      <c r="O144" s="46"/>
      <c r="P144" s="2">
        <f>IF(O$2="Bike &amp; Run",IF(ISNA(VLOOKUP(O144,Paramètres!$B$3:$C$56,2,FALSE)),0,VLOOKUP(O144,Paramètres!$B$3:$C$56,2,FALSE)*Paramètres!$K$8),IF(OR(O144="",OR($D144="",$D144="NL",$D144="HORS LIGUE")),0,VLOOKUP(IF(OR(O144="",OR($D144="",$D144="NL",$D144="HORS LIGUE")),"",COUNTIFS($D$5:$D$72,"&lt;&gt;"&amp;"",$D$5:$D$72,"&lt;&gt;"&amp;"NL",$D$5:$D$72,"&lt;&gt;"&amp;"HORS LIGUE",O$5:O$72,"&lt;"&amp;O144)+1),Paramètres!$B$3:$C$56,2,FALSE)*Paramètres!$K$8))</f>
        <v>0</v>
      </c>
      <c r="Q144" s="46"/>
      <c r="R144" s="2">
        <f>IF(Q$2="Bike &amp; Run",IF(ISNA(VLOOKUP(Q144,Paramètres!$B$3:$C$56,2,FALSE)),0,VLOOKUP(Q144,Paramètres!$B$3:$C$56,2,FALSE)*Paramètres!$K$9),IF(OR(Q144="",OR($D144="",$D144="NL",$D144="HORS LIGUE")),0,VLOOKUP(IF(OR(Q144="",OR($D144="",$D144="NL",$D144="HORS LIGUE")),"",COUNTIFS($D$5:$D$72,"&lt;&gt;"&amp;"",$D$5:$D$72,"&lt;&gt;"&amp;"NL",$D$5:$D$72,"&lt;&gt;"&amp;"HORS LIGUE",Q$5:Q$72,"&lt;"&amp;Q144)+1),Paramètres!$B$3:$C$56,2,FALSE)*Paramètres!$K$9))</f>
        <v>0</v>
      </c>
      <c r="S144" s="46"/>
      <c r="T144" s="2">
        <f>IF(S$2="Bike &amp; Run",IF(ISNA(VLOOKUP(S144,Paramètres!$B$3:$C$56,2,FALSE)),0,VLOOKUP(S144,Paramètres!$B$3:$C$56,2,FALSE)*Paramètres!$K$10),IF(OR(S144="",OR($D144="",$D144="NL",$D144="HORS LIGUE")),0,VLOOKUP(IF(OR(S144="",OR($D144="",$D144="NL",$D144="HORS LIGUE")),"",COUNTIFS($D$5:$D$72,"&lt;&gt;"&amp;"",$D$5:$D$72,"&lt;&gt;"&amp;"NL",$D$5:$D$72,"&lt;&gt;"&amp;"HORS LIGUE",S$5:S$72,"&lt;"&amp;S144)+1),Paramètres!$B$3:$C$56,2,FALSE)*Paramètres!$K$10))</f>
        <v>0</v>
      </c>
      <c r="U144" s="46"/>
      <c r="V144" s="2">
        <f>IF(U$2="Bike &amp; Run",IF(ISNA(VLOOKUP(U144,Paramètres!$B$3:$C$56,2,FALSE)),0,VLOOKUP(U144,Paramètres!$B$3:$C$56,2,FALSE)*Paramètres!$K$11),IF(OR(U144="",OR($D144="",$D144="NL",$D144="HORS LIGUE")),0,VLOOKUP(IF(OR(U144="",OR($D144="",$D144="NL",$D144="HORS LIGUE")),"",COUNTIFS($D$5:$D$72,"&lt;&gt;"&amp;"",$D$5:$D$72,"&lt;&gt;"&amp;"NL",$D$5:$D$72,"&lt;&gt;"&amp;"HORS LIGUE",U$5:U$72,"&lt;"&amp;U144)+1),Paramètres!$B$3:$C$56,2,FALSE)*Paramètres!$K$11))</f>
        <v>0</v>
      </c>
      <c r="W144" s="46"/>
      <c r="X144" s="2">
        <f>IF(W$2="Bike &amp; Run",IF(ISNA(VLOOKUP(W144,Paramètres!$B$3:$C$56,2,FALSE)),0,VLOOKUP(W144,Paramètres!$B$3:$C$56,2,FALSE)*Paramètres!$K$12),IF(OR(W144="",OR($D144="",$D144="NL",$D144="HORS LIGUE")),0,VLOOKUP(IF(OR(W144="",OR($D144="",$D144="NL",$D144="HORS LIGUE")),"",COUNTIFS($D$5:$D$72,"&lt;&gt;"&amp;"",$D$5:$D$72,"&lt;&gt;"&amp;"NL",$D$5:$D$72,"&lt;&gt;"&amp;"HORS LIGUE",W$5:W$72,"&lt;"&amp;W144)+1),Paramètres!$B$3:$C$56,2,FALSE)*Paramètres!$K$12))</f>
        <v>0</v>
      </c>
      <c r="Y144" s="46"/>
      <c r="Z144" s="2">
        <f>IF(Y$2="Bike &amp; Run",IF(ISNA(VLOOKUP(Y144,Paramètres!$B$3:$C$56,2,FALSE)),0,VLOOKUP(Y144,Paramètres!$B$3:$C$56,2,FALSE)*Paramètres!$K$13),IF(OR(Y144="",OR($D144="",$D144="NL",$D144="HORS LIGUE")),0,VLOOKUP(IF(OR(Y144="",OR($D144="",$D144="NL",$D144="HORS LIGUE")),"",COUNTIFS($D$5:$D$72,"&lt;&gt;"&amp;"",$D$5:$D$72,"&lt;&gt;"&amp;"NL",$D$5:$D$72,"&lt;&gt;"&amp;"HORS LIGUE",Y$5:Y$72,"&lt;"&amp;Y144)+1),Paramètres!$B$3:$C$56,2,FALSE)*Paramètres!$K$13))</f>
        <v>0</v>
      </c>
      <c r="AA144" s="46"/>
      <c r="AB144" s="2">
        <f>IF(AA$2="Bike &amp; Run",IF(ISNA(VLOOKUP(AA144,Paramètres!$B$3:$C$56,2,FALSE)),0,VLOOKUP(AA144,Paramètres!$B$3:$C$56,2,FALSE)*Paramètres!$K$14),IF(OR(AA144="",OR($D144="",$D144="NL",$D144="HORS LIGUE")),0,VLOOKUP(IF(OR(AA144="",OR($D144="",$D144="NL",$D144="HORS LIGUE")),"",COUNTIFS($D$5:$D$72,"&lt;&gt;"&amp;"",$D$5:$D$72,"&lt;&gt;"&amp;"NL",$D$5:$D$72,"&lt;&gt;"&amp;"HORS LIGUE",AA$5:AA$72,"&lt;"&amp;AA144)+1),Paramètres!$B$3:$C$56,2,FALSE)*Paramètres!$K$14))</f>
        <v>0</v>
      </c>
      <c r="AC144" s="46"/>
      <c r="AD144" s="2">
        <f>IF(AC$2="Bike &amp; Run",IF(ISNA(VLOOKUP(AC144,Paramètres!$B$3:$C$56,2,FALSE)),0,VLOOKUP(AC144,Paramètres!$B$3:$C$56,2,FALSE)*Paramètres!$K$15),IF(OR(AC144="",OR($D144="",$D144="NL",$D144="HORS LIGUE")),0,VLOOKUP(IF(OR(AC144="",OR($D144="",$D144="NL",$D144="HORS LIGUE")),"",COUNTIFS($D$5:$D$72,"&lt;&gt;"&amp;"",$D$5:$D$72,"&lt;&gt;"&amp;"NL",$D$5:$D$72,"&lt;&gt;"&amp;"HORS LIGUE",AC$5:AC$72,"&lt;"&amp;AC144)+1),Paramètres!$B$3:$C$56,2,FALSE)*Paramètres!$K$15))</f>
        <v>0</v>
      </c>
      <c r="AE144" s="46"/>
      <c r="AF144" s="2">
        <f>IF(AE$2="Bike &amp; Run",IF(ISNA(VLOOKUP(AE144,Paramètres!$B$3:$C$56,2,FALSE)),0,VLOOKUP(AE144,Paramètres!$B$3:$C$56,2,FALSE)*Paramètres!$K$16),IF(OR(AE144="",OR($D144="",$D144="NL",$D144="HORS LIGUE")),0,VLOOKUP(IF(OR(AE144="",OR($D144="",$D144="NL",$D144="HORS LIGUE")),"",COUNTIFS($D$5:$D$72,"&lt;&gt;"&amp;"",$D$5:$D$72,"&lt;&gt;"&amp;"NL",$D$5:$D$72,"&lt;&gt;"&amp;"HORS LIGUE",AE$5:AE$72,"&lt;"&amp;AE144)+1),Paramètres!$B$3:$C$56,2,FALSE)*Paramètres!$K$16))</f>
        <v>0</v>
      </c>
      <c r="AG144" s="46"/>
      <c r="AH144" s="2">
        <f>IF(AG$2="Bike &amp; Run",IF(ISNA(VLOOKUP(AG144,Paramètres!$B$3:$C$56,2,FALSE)),0,VLOOKUP(AG144,Paramètres!$B$3:$C$56,2,FALSE)*Paramètres!$K$17),IF(OR(AG144="",OR($D144="",$D144="NL",$D144="HORS LIGUE")),0,VLOOKUP(IF(OR(AG144="",OR($D144="",$D144="NL",$D144="HORS LIGUE")),"",COUNTIFS($D$5:$D$72,"&lt;&gt;"&amp;"",$D$5:$D$72,"&lt;&gt;"&amp;"NL",$D$5:$D$72,"&lt;&gt;"&amp;"HORS LIGUE",AG$5:AG$72,"&lt;"&amp;AG144)+1),Paramètres!$B$3:$C$56,2,FALSE)*Paramètres!$K$17))</f>
        <v>0</v>
      </c>
      <c r="AI144" s="40">
        <f t="shared" si="120"/>
        <v>0</v>
      </c>
      <c r="AJ144" s="3" t="str">
        <f t="shared" si="121"/>
        <v/>
      </c>
      <c r="AK144" s="5">
        <f t="shared" si="122"/>
        <v>0</v>
      </c>
      <c r="AL144" s="41" t="e">
        <f t="shared" si="123"/>
        <v>#REF!</v>
      </c>
      <c r="AM144" s="33" t="e">
        <f t="shared" si="124"/>
        <v>#REF!</v>
      </c>
    </row>
    <row r="145" spans="1:39" ht="16.5">
      <c r="A145" s="14"/>
      <c r="B145" s="61" t="str">
        <f>IF(ISNA(VLOOKUP(A145,'Licenciés Jeunes 2023'!A:C,3,0)),"",VLOOKUP(A145,'Licenciés Jeunes 2023'!A:C,3,0))</f>
        <v/>
      </c>
      <c r="C145" s="32" t="str">
        <f>IF(ISNA(VLOOKUP(A145,'Licenciés Jeunes 2023'!A:C,2,0)),"",VLOOKUP(A145,'Licenciés Jeunes 2023'!A:C,2,0))</f>
        <v/>
      </c>
      <c r="D145" s="32" t="str">
        <f>IF(ISNA(VLOOKUP(A145,'Licenciés Jeunes 2023'!A:F,6,0)),"",VLOOKUP(A145,'Licenciés Jeunes 2023'!A:F,6,0))</f>
        <v/>
      </c>
      <c r="E145" s="6"/>
      <c r="F145" s="2">
        <f>IF(E$2="Bike &amp; Run",IF(ISNA(VLOOKUP(E145,Paramètres!$B$3:$C$56,2,FALSE)),0,VLOOKUP(E145,Paramètres!$B$3:$C$56,2,FALSE)*Paramètres!$K$3),IF(OR(E145="",OR($D145="",$D145="NL",$D145="HORS LIGUE")),0,VLOOKUP(IF(OR(E145="",OR($D145="",$D145="NL",$D145="HORS LIGUE")),"",COUNTIFS($D$5:$D$72,"&lt;&gt;"&amp;"",$D$5:$D$72,"&lt;&gt;"&amp;"NL",$D$5:$D$72,"&lt;&gt;"&amp;"HORS LIGUE",E$5:E$72,"&lt;"&amp;E145)+1),Paramètres!$B$3:$C$56,2,FALSE)*Paramètres!$K$3))</f>
        <v>0</v>
      </c>
      <c r="G145" s="4"/>
      <c r="H145" s="2">
        <f>IF(G$2="Bike &amp; Run",IF(ISNA(VLOOKUP(G145,Paramètres!$B$3:$C$56,2,FALSE)),0,VLOOKUP(G145,Paramètres!$B$3:$C$56,2,FALSE)*Paramètres!$K$4),IF(OR(G145="",OR($D145="",$D145="NL",$D145="HORS LIGUE")),0,VLOOKUP(IF(OR(G145="",OR($D145="",$D145="NL",$D145="HORS LIGUE")),"",COUNTIFS($D$5:$D$72,"&lt;&gt;"&amp;"",$D$5:$D$72,"&lt;&gt;"&amp;"NL",$D$5:$D$72,"&lt;&gt;"&amp;"HORS LIGUE",G$5:G$72,"&lt;"&amp;G145)+1),Paramètres!$B$3:$C$56,2,FALSE)*Paramètres!$K$4))</f>
        <v>0</v>
      </c>
      <c r="I145" s="36"/>
      <c r="J145" s="2">
        <f>IF(I$2="Bike &amp; Run",IF(ISNA(VLOOKUP(I145,Paramètres!$B$3:$C$56,2,FALSE)),0,VLOOKUP(I145,Paramètres!$B$3:$C$56,2,FALSE)*Paramètres!$K$5),IF(OR(I145="",OR($D145="",$D145="NL",$D145="HORS LIGUE")),0,VLOOKUP(IF(OR(I145="",OR($D145="",$D145="NL",$D145="HORS LIGUE")),"",COUNTIFS($D$5:$D$72,"&lt;&gt;"&amp;"",$D$5:$D$72,"&lt;&gt;"&amp;"NL",$D$5:$D$72,"&lt;&gt;"&amp;"HORS LIGUE",I$5:I$72,"&lt;"&amp;I145)+1),Paramètres!$B$3:$C$56,2,FALSE)*Paramètres!$K$5))</f>
        <v>0</v>
      </c>
      <c r="K145" s="4"/>
      <c r="L145" s="2">
        <f>IF(K$2="Bike &amp; Run",IF(ISNA(VLOOKUP(K145,Paramètres!$B$3:$C$56,2,FALSE)),0,VLOOKUP(K145,Paramètres!$B$3:$C$56,2,FALSE)*Paramètres!$K$6),IF(OR(K145="",OR($D145="",$D145="NL",$D145="HORS LIGUE")),0,VLOOKUP(IF(OR(K145="",OR($D145="",$D145="NL",$D145="HORS LIGUE")),"",COUNTIFS($D$5:$D$72,"&lt;&gt;"&amp;"",$D$5:$D$72,"&lt;&gt;"&amp;"NL",$D$5:$D$72,"&lt;&gt;"&amp;"HORS LIGUE",K$5:K$72,"&lt;"&amp;K145)+1),Paramètres!$B$3:$C$56,2,FALSE)*Paramètres!$K$6))</f>
        <v>0</v>
      </c>
      <c r="M145" s="4"/>
      <c r="N145" s="2">
        <f>IF(M$2="Bike &amp; Run",IF(ISNA(VLOOKUP(M145,Paramètres!$B$3:$C$56,2,FALSE)),0,VLOOKUP(M145,Paramètres!$B$3:$C$56,2,FALSE)*Paramètres!$K$7),IF(OR(M145="",OR($D145="",$D145="NL",$D145="HORS LIGUE")),0,VLOOKUP(IF(OR(M145="",OR($D145="",$D145="NL",$D145="HORS LIGUE")),"",COUNTIFS($D$5:$D$72,"&lt;&gt;"&amp;"",$D$5:$D$72,"&lt;&gt;"&amp;"NL",$D$5:$D$72,"&lt;&gt;"&amp;"HORS LIGUE",M$5:M$72,"&lt;"&amp;M145)+1),Paramètres!$B$3:$C$56,2,FALSE)*Paramètres!$K$7))</f>
        <v>0</v>
      </c>
      <c r="O145" s="46"/>
      <c r="P145" s="2">
        <f>IF(O$2="Bike &amp; Run",IF(ISNA(VLOOKUP(O145,Paramètres!$B$3:$C$56,2,FALSE)),0,VLOOKUP(O145,Paramètres!$B$3:$C$56,2,FALSE)*Paramètres!$K$8),IF(OR(O145="",OR($D145="",$D145="NL",$D145="HORS LIGUE")),0,VLOOKUP(IF(OR(O145="",OR($D145="",$D145="NL",$D145="HORS LIGUE")),"",COUNTIFS($D$5:$D$72,"&lt;&gt;"&amp;"",$D$5:$D$72,"&lt;&gt;"&amp;"NL",$D$5:$D$72,"&lt;&gt;"&amp;"HORS LIGUE",O$5:O$72,"&lt;"&amp;O145)+1),Paramètres!$B$3:$C$56,2,FALSE)*Paramètres!$K$8))</f>
        <v>0</v>
      </c>
      <c r="Q145" s="46"/>
      <c r="R145" s="2">
        <f>IF(Q$2="Bike &amp; Run",IF(ISNA(VLOOKUP(Q145,Paramètres!$B$3:$C$56,2,FALSE)),0,VLOOKUP(Q145,Paramètres!$B$3:$C$56,2,FALSE)*Paramètres!$K$9),IF(OR(Q145="",OR($D145="",$D145="NL",$D145="HORS LIGUE")),0,VLOOKUP(IF(OR(Q145="",OR($D145="",$D145="NL",$D145="HORS LIGUE")),"",COUNTIFS($D$5:$D$72,"&lt;&gt;"&amp;"",$D$5:$D$72,"&lt;&gt;"&amp;"NL",$D$5:$D$72,"&lt;&gt;"&amp;"HORS LIGUE",Q$5:Q$72,"&lt;"&amp;Q145)+1),Paramètres!$B$3:$C$56,2,FALSE)*Paramètres!$K$9))</f>
        <v>0</v>
      </c>
      <c r="S145" s="46"/>
      <c r="T145" s="2">
        <f>IF(S$2="Bike &amp; Run",IF(ISNA(VLOOKUP(S145,Paramètres!$B$3:$C$56,2,FALSE)),0,VLOOKUP(S145,Paramètres!$B$3:$C$56,2,FALSE)*Paramètres!$K$10),IF(OR(S145="",OR($D145="",$D145="NL",$D145="HORS LIGUE")),0,VLOOKUP(IF(OR(S145="",OR($D145="",$D145="NL",$D145="HORS LIGUE")),"",COUNTIFS($D$5:$D$72,"&lt;&gt;"&amp;"",$D$5:$D$72,"&lt;&gt;"&amp;"NL",$D$5:$D$72,"&lt;&gt;"&amp;"HORS LIGUE",S$5:S$72,"&lt;"&amp;S145)+1),Paramètres!$B$3:$C$56,2,FALSE)*Paramètres!$K$10))</f>
        <v>0</v>
      </c>
      <c r="U145" s="46"/>
      <c r="V145" s="2">
        <f>IF(U$2="Bike &amp; Run",IF(ISNA(VLOOKUP(U145,Paramètres!$B$3:$C$56,2,FALSE)),0,VLOOKUP(U145,Paramètres!$B$3:$C$56,2,FALSE)*Paramètres!$K$11),IF(OR(U145="",OR($D145="",$D145="NL",$D145="HORS LIGUE")),0,VLOOKUP(IF(OR(U145="",OR($D145="",$D145="NL",$D145="HORS LIGUE")),"",COUNTIFS($D$5:$D$72,"&lt;&gt;"&amp;"",$D$5:$D$72,"&lt;&gt;"&amp;"NL",$D$5:$D$72,"&lt;&gt;"&amp;"HORS LIGUE",U$5:U$72,"&lt;"&amp;U145)+1),Paramètres!$B$3:$C$56,2,FALSE)*Paramètres!$K$11))</f>
        <v>0</v>
      </c>
      <c r="W145" s="46"/>
      <c r="X145" s="2">
        <f>IF(W$2="Bike &amp; Run",IF(ISNA(VLOOKUP(W145,Paramètres!$B$3:$C$56,2,FALSE)),0,VLOOKUP(W145,Paramètres!$B$3:$C$56,2,FALSE)*Paramètres!$K$12),IF(OR(W145="",OR($D145="",$D145="NL",$D145="HORS LIGUE")),0,VLOOKUP(IF(OR(W145="",OR($D145="",$D145="NL",$D145="HORS LIGUE")),"",COUNTIFS($D$5:$D$72,"&lt;&gt;"&amp;"",$D$5:$D$72,"&lt;&gt;"&amp;"NL",$D$5:$D$72,"&lt;&gt;"&amp;"HORS LIGUE",W$5:W$72,"&lt;"&amp;W145)+1),Paramètres!$B$3:$C$56,2,FALSE)*Paramètres!$K$12))</f>
        <v>0</v>
      </c>
      <c r="Y145" s="46"/>
      <c r="Z145" s="2">
        <f>IF(Y$2="Bike &amp; Run",IF(ISNA(VLOOKUP(Y145,Paramètres!$B$3:$C$56,2,FALSE)),0,VLOOKUP(Y145,Paramètres!$B$3:$C$56,2,FALSE)*Paramètres!$K$13),IF(OR(Y145="",OR($D145="",$D145="NL",$D145="HORS LIGUE")),0,VLOOKUP(IF(OR(Y145="",OR($D145="",$D145="NL",$D145="HORS LIGUE")),"",COUNTIFS($D$5:$D$72,"&lt;&gt;"&amp;"",$D$5:$D$72,"&lt;&gt;"&amp;"NL",$D$5:$D$72,"&lt;&gt;"&amp;"HORS LIGUE",Y$5:Y$72,"&lt;"&amp;Y145)+1),Paramètres!$B$3:$C$56,2,FALSE)*Paramètres!$K$13))</f>
        <v>0</v>
      </c>
      <c r="AA145" s="46"/>
      <c r="AB145" s="2">
        <f>IF(AA$2="Bike &amp; Run",IF(ISNA(VLOOKUP(AA145,Paramètres!$B$3:$C$56,2,FALSE)),0,VLOOKUP(AA145,Paramètres!$B$3:$C$56,2,FALSE)*Paramètres!$K$14),IF(OR(AA145="",OR($D145="",$D145="NL",$D145="HORS LIGUE")),0,VLOOKUP(IF(OR(AA145="",OR($D145="",$D145="NL",$D145="HORS LIGUE")),"",COUNTIFS($D$5:$D$72,"&lt;&gt;"&amp;"",$D$5:$D$72,"&lt;&gt;"&amp;"NL",$D$5:$D$72,"&lt;&gt;"&amp;"HORS LIGUE",AA$5:AA$72,"&lt;"&amp;AA145)+1),Paramètres!$B$3:$C$56,2,FALSE)*Paramètres!$K$14))</f>
        <v>0</v>
      </c>
      <c r="AC145" s="46"/>
      <c r="AD145" s="2">
        <f>IF(AC$2="Bike &amp; Run",IF(ISNA(VLOOKUP(AC145,Paramètres!$B$3:$C$56,2,FALSE)),0,VLOOKUP(AC145,Paramètres!$B$3:$C$56,2,FALSE)*Paramètres!$K$15),IF(OR(AC145="",OR($D145="",$D145="NL",$D145="HORS LIGUE")),0,VLOOKUP(IF(OR(AC145="",OR($D145="",$D145="NL",$D145="HORS LIGUE")),"",COUNTIFS($D$5:$D$72,"&lt;&gt;"&amp;"",$D$5:$D$72,"&lt;&gt;"&amp;"NL",$D$5:$D$72,"&lt;&gt;"&amp;"HORS LIGUE",AC$5:AC$72,"&lt;"&amp;AC145)+1),Paramètres!$B$3:$C$56,2,FALSE)*Paramètres!$K$15))</f>
        <v>0</v>
      </c>
      <c r="AE145" s="46"/>
      <c r="AF145" s="2">
        <f>IF(AE$2="Bike &amp; Run",IF(ISNA(VLOOKUP(AE145,Paramètres!$B$3:$C$56,2,FALSE)),0,VLOOKUP(AE145,Paramètres!$B$3:$C$56,2,FALSE)*Paramètres!$K$16),IF(OR(AE145="",OR($D145="",$D145="NL",$D145="HORS LIGUE")),0,VLOOKUP(IF(OR(AE145="",OR($D145="",$D145="NL",$D145="HORS LIGUE")),"",COUNTIFS($D$5:$D$72,"&lt;&gt;"&amp;"",$D$5:$D$72,"&lt;&gt;"&amp;"NL",$D$5:$D$72,"&lt;&gt;"&amp;"HORS LIGUE",AE$5:AE$72,"&lt;"&amp;AE145)+1),Paramètres!$B$3:$C$56,2,FALSE)*Paramètres!$K$16))</f>
        <v>0</v>
      </c>
      <c r="AG145" s="46"/>
      <c r="AH145" s="2">
        <f>IF(AG$2="Bike &amp; Run",IF(ISNA(VLOOKUP(AG145,Paramètres!$B$3:$C$56,2,FALSE)),0,VLOOKUP(AG145,Paramètres!$B$3:$C$56,2,FALSE)*Paramètres!$K$17),IF(OR(AG145="",OR($D145="",$D145="NL",$D145="HORS LIGUE")),0,VLOOKUP(IF(OR(AG145="",OR($D145="",$D145="NL",$D145="HORS LIGUE")),"",COUNTIFS($D$5:$D$72,"&lt;&gt;"&amp;"",$D$5:$D$72,"&lt;&gt;"&amp;"NL",$D$5:$D$72,"&lt;&gt;"&amp;"HORS LIGUE",AG$5:AG$72,"&lt;"&amp;AG145)+1),Paramètres!$B$3:$C$56,2,FALSE)*Paramètres!$K$17))</f>
        <v>0</v>
      </c>
      <c r="AI145" s="40">
        <f t="shared" si="120"/>
        <v>0</v>
      </c>
      <c r="AJ145" s="3" t="str">
        <f t="shared" si="121"/>
        <v/>
      </c>
      <c r="AK145" s="5">
        <f t="shared" si="122"/>
        <v>0</v>
      </c>
      <c r="AL145" s="41" t="e">
        <f t="shared" si="123"/>
        <v>#REF!</v>
      </c>
      <c r="AM145" s="33" t="e">
        <f t="shared" si="124"/>
        <v>#REF!</v>
      </c>
    </row>
    <row r="146" spans="1:39" ht="16.5">
      <c r="A146" s="14"/>
      <c r="B146" s="61" t="str">
        <f>IF(ISNA(VLOOKUP(A146,'Licenciés Jeunes 2023'!A:C,3,0)),"",VLOOKUP(A146,'Licenciés Jeunes 2023'!A:C,3,0))</f>
        <v/>
      </c>
      <c r="C146" s="32" t="str">
        <f>IF(ISNA(VLOOKUP(A146,'Licenciés Jeunes 2023'!A:C,2,0)),"",VLOOKUP(A146,'Licenciés Jeunes 2023'!A:C,2,0))</f>
        <v/>
      </c>
      <c r="D146" s="32" t="str">
        <f>IF(ISNA(VLOOKUP(A146,'Licenciés Jeunes 2023'!A:F,6,0)),"",VLOOKUP(A146,'Licenciés Jeunes 2023'!A:F,6,0))</f>
        <v/>
      </c>
      <c r="E146" s="6"/>
      <c r="F146" s="2">
        <f>IF(E$2="Bike &amp; Run",IF(ISNA(VLOOKUP(E146,Paramètres!$B$3:$C$56,2,FALSE)),0,VLOOKUP(E146,Paramètres!$B$3:$C$56,2,FALSE)*Paramètres!$K$3),IF(OR(E146="",OR($D146="",$D146="NL",$D146="HORS LIGUE")),0,VLOOKUP(IF(OR(E146="",OR($D146="",$D146="NL",$D146="HORS LIGUE")),"",COUNTIFS($D$5:$D$72,"&lt;&gt;"&amp;"",$D$5:$D$72,"&lt;&gt;"&amp;"NL",$D$5:$D$72,"&lt;&gt;"&amp;"HORS LIGUE",E$5:E$72,"&lt;"&amp;E146)+1),Paramètres!$B$3:$C$56,2,FALSE)*Paramètres!$K$3))</f>
        <v>0</v>
      </c>
      <c r="G146" s="4"/>
      <c r="H146" s="2">
        <f>IF(G$2="Bike &amp; Run",IF(ISNA(VLOOKUP(G146,Paramètres!$B$3:$C$56,2,FALSE)),0,VLOOKUP(G146,Paramètres!$B$3:$C$56,2,FALSE)*Paramètres!$K$4),IF(OR(G146="",OR($D146="",$D146="NL",$D146="HORS LIGUE")),0,VLOOKUP(IF(OR(G146="",OR($D146="",$D146="NL",$D146="HORS LIGUE")),"",COUNTIFS($D$5:$D$72,"&lt;&gt;"&amp;"",$D$5:$D$72,"&lt;&gt;"&amp;"NL",$D$5:$D$72,"&lt;&gt;"&amp;"HORS LIGUE",G$5:G$72,"&lt;"&amp;G146)+1),Paramètres!$B$3:$C$56,2,FALSE)*Paramètres!$K$4))</f>
        <v>0</v>
      </c>
      <c r="I146" s="36"/>
      <c r="J146" s="2">
        <f>IF(I$2="Bike &amp; Run",IF(ISNA(VLOOKUP(I146,Paramètres!$B$3:$C$56,2,FALSE)),0,VLOOKUP(I146,Paramètres!$B$3:$C$56,2,FALSE)*Paramètres!$K$5),IF(OR(I146="",OR($D146="",$D146="NL",$D146="HORS LIGUE")),0,VLOOKUP(IF(OR(I146="",OR($D146="",$D146="NL",$D146="HORS LIGUE")),"",COUNTIFS($D$5:$D$72,"&lt;&gt;"&amp;"",$D$5:$D$72,"&lt;&gt;"&amp;"NL",$D$5:$D$72,"&lt;&gt;"&amp;"HORS LIGUE",I$5:I$72,"&lt;"&amp;I146)+1),Paramètres!$B$3:$C$56,2,FALSE)*Paramètres!$K$5))</f>
        <v>0</v>
      </c>
      <c r="K146" s="4"/>
      <c r="L146" s="2">
        <f>IF(K$2="Bike &amp; Run",IF(ISNA(VLOOKUP(K146,Paramètres!$B$3:$C$56,2,FALSE)),0,VLOOKUP(K146,Paramètres!$B$3:$C$56,2,FALSE)*Paramètres!$K$6),IF(OR(K146="",OR($D146="",$D146="NL",$D146="HORS LIGUE")),0,VLOOKUP(IF(OR(K146="",OR($D146="",$D146="NL",$D146="HORS LIGUE")),"",COUNTIFS($D$5:$D$72,"&lt;&gt;"&amp;"",$D$5:$D$72,"&lt;&gt;"&amp;"NL",$D$5:$D$72,"&lt;&gt;"&amp;"HORS LIGUE",K$5:K$72,"&lt;"&amp;K146)+1),Paramètres!$B$3:$C$56,2,FALSE)*Paramètres!$K$6))</f>
        <v>0</v>
      </c>
      <c r="M146" s="4"/>
      <c r="N146" s="2">
        <f>IF(M$2="Bike &amp; Run",IF(ISNA(VLOOKUP(M146,Paramètres!$B$3:$C$56,2,FALSE)),0,VLOOKUP(M146,Paramètres!$B$3:$C$56,2,FALSE)*Paramètres!$K$7),IF(OR(M146="",OR($D146="",$D146="NL",$D146="HORS LIGUE")),0,VLOOKUP(IF(OR(M146="",OR($D146="",$D146="NL",$D146="HORS LIGUE")),"",COUNTIFS($D$5:$D$72,"&lt;&gt;"&amp;"",$D$5:$D$72,"&lt;&gt;"&amp;"NL",$D$5:$D$72,"&lt;&gt;"&amp;"HORS LIGUE",M$5:M$72,"&lt;"&amp;M146)+1),Paramètres!$B$3:$C$56,2,FALSE)*Paramètres!$K$7))</f>
        <v>0</v>
      </c>
      <c r="O146" s="46"/>
      <c r="P146" s="2">
        <f>IF(O$2="Bike &amp; Run",IF(ISNA(VLOOKUP(O146,Paramètres!$B$3:$C$56,2,FALSE)),0,VLOOKUP(O146,Paramètres!$B$3:$C$56,2,FALSE)*Paramètres!$K$8),IF(OR(O146="",OR($D146="",$D146="NL",$D146="HORS LIGUE")),0,VLOOKUP(IF(OR(O146="",OR($D146="",$D146="NL",$D146="HORS LIGUE")),"",COUNTIFS($D$5:$D$72,"&lt;&gt;"&amp;"",$D$5:$D$72,"&lt;&gt;"&amp;"NL",$D$5:$D$72,"&lt;&gt;"&amp;"HORS LIGUE",O$5:O$72,"&lt;"&amp;O146)+1),Paramètres!$B$3:$C$56,2,FALSE)*Paramètres!$K$8))</f>
        <v>0</v>
      </c>
      <c r="Q146" s="46"/>
      <c r="R146" s="2">
        <f>IF(Q$2="Bike &amp; Run",IF(ISNA(VLOOKUP(Q146,Paramètres!$B$3:$C$56,2,FALSE)),0,VLOOKUP(Q146,Paramètres!$B$3:$C$56,2,FALSE)*Paramètres!$K$9),IF(OR(Q146="",OR($D146="",$D146="NL",$D146="HORS LIGUE")),0,VLOOKUP(IF(OR(Q146="",OR($D146="",$D146="NL",$D146="HORS LIGUE")),"",COUNTIFS($D$5:$D$72,"&lt;&gt;"&amp;"",$D$5:$D$72,"&lt;&gt;"&amp;"NL",$D$5:$D$72,"&lt;&gt;"&amp;"HORS LIGUE",Q$5:Q$72,"&lt;"&amp;Q146)+1),Paramètres!$B$3:$C$56,2,FALSE)*Paramètres!$K$9))</f>
        <v>0</v>
      </c>
      <c r="S146" s="46"/>
      <c r="T146" s="2">
        <f>IF(S$2="Bike &amp; Run",IF(ISNA(VLOOKUP(S146,Paramètres!$B$3:$C$56,2,FALSE)),0,VLOOKUP(S146,Paramètres!$B$3:$C$56,2,FALSE)*Paramètres!$K$10),IF(OR(S146="",OR($D146="",$D146="NL",$D146="HORS LIGUE")),0,VLOOKUP(IF(OR(S146="",OR($D146="",$D146="NL",$D146="HORS LIGUE")),"",COUNTIFS($D$5:$D$72,"&lt;&gt;"&amp;"",$D$5:$D$72,"&lt;&gt;"&amp;"NL",$D$5:$D$72,"&lt;&gt;"&amp;"HORS LIGUE",S$5:S$72,"&lt;"&amp;S146)+1),Paramètres!$B$3:$C$56,2,FALSE)*Paramètres!$K$10))</f>
        <v>0</v>
      </c>
      <c r="U146" s="46"/>
      <c r="V146" s="2">
        <f>IF(U$2="Bike &amp; Run",IF(ISNA(VLOOKUP(U146,Paramètres!$B$3:$C$56,2,FALSE)),0,VLOOKUP(U146,Paramètres!$B$3:$C$56,2,FALSE)*Paramètres!$K$11),IF(OR(U146="",OR($D146="",$D146="NL",$D146="HORS LIGUE")),0,VLOOKUP(IF(OR(U146="",OR($D146="",$D146="NL",$D146="HORS LIGUE")),"",COUNTIFS($D$5:$D$72,"&lt;&gt;"&amp;"",$D$5:$D$72,"&lt;&gt;"&amp;"NL",$D$5:$D$72,"&lt;&gt;"&amp;"HORS LIGUE",U$5:U$72,"&lt;"&amp;U146)+1),Paramètres!$B$3:$C$56,2,FALSE)*Paramètres!$K$11))</f>
        <v>0</v>
      </c>
      <c r="W146" s="46"/>
      <c r="X146" s="2">
        <f>IF(W$2="Bike &amp; Run",IF(ISNA(VLOOKUP(W146,Paramètres!$B$3:$C$56,2,FALSE)),0,VLOOKUP(W146,Paramètres!$B$3:$C$56,2,FALSE)*Paramètres!$K$12),IF(OR(W146="",OR($D146="",$D146="NL",$D146="HORS LIGUE")),0,VLOOKUP(IF(OR(W146="",OR($D146="",$D146="NL",$D146="HORS LIGUE")),"",COUNTIFS($D$5:$D$72,"&lt;&gt;"&amp;"",$D$5:$D$72,"&lt;&gt;"&amp;"NL",$D$5:$D$72,"&lt;&gt;"&amp;"HORS LIGUE",W$5:W$72,"&lt;"&amp;W146)+1),Paramètres!$B$3:$C$56,2,FALSE)*Paramètres!$K$12))</f>
        <v>0</v>
      </c>
      <c r="Y146" s="46"/>
      <c r="Z146" s="2">
        <f>IF(Y$2="Bike &amp; Run",IF(ISNA(VLOOKUP(Y146,Paramètres!$B$3:$C$56,2,FALSE)),0,VLOOKUP(Y146,Paramètres!$B$3:$C$56,2,FALSE)*Paramètres!$K$13),IF(OR(Y146="",OR($D146="",$D146="NL",$D146="HORS LIGUE")),0,VLOOKUP(IF(OR(Y146="",OR($D146="",$D146="NL",$D146="HORS LIGUE")),"",COUNTIFS($D$5:$D$72,"&lt;&gt;"&amp;"",$D$5:$D$72,"&lt;&gt;"&amp;"NL",$D$5:$D$72,"&lt;&gt;"&amp;"HORS LIGUE",Y$5:Y$72,"&lt;"&amp;Y146)+1),Paramètres!$B$3:$C$56,2,FALSE)*Paramètres!$K$13))</f>
        <v>0</v>
      </c>
      <c r="AA146" s="46"/>
      <c r="AB146" s="2">
        <f>IF(AA$2="Bike &amp; Run",IF(ISNA(VLOOKUP(AA146,Paramètres!$B$3:$C$56,2,FALSE)),0,VLOOKUP(AA146,Paramètres!$B$3:$C$56,2,FALSE)*Paramètres!$K$14),IF(OR(AA146="",OR($D146="",$D146="NL",$D146="HORS LIGUE")),0,VLOOKUP(IF(OR(AA146="",OR($D146="",$D146="NL",$D146="HORS LIGUE")),"",COUNTIFS($D$5:$D$72,"&lt;&gt;"&amp;"",$D$5:$D$72,"&lt;&gt;"&amp;"NL",$D$5:$D$72,"&lt;&gt;"&amp;"HORS LIGUE",AA$5:AA$72,"&lt;"&amp;AA146)+1),Paramètres!$B$3:$C$56,2,FALSE)*Paramètres!$K$14))</f>
        <v>0</v>
      </c>
      <c r="AC146" s="46"/>
      <c r="AD146" s="2">
        <f>IF(AC$2="Bike &amp; Run",IF(ISNA(VLOOKUP(AC146,Paramètres!$B$3:$C$56,2,FALSE)),0,VLOOKUP(AC146,Paramètres!$B$3:$C$56,2,FALSE)*Paramètres!$K$15),IF(OR(AC146="",OR($D146="",$D146="NL",$D146="HORS LIGUE")),0,VLOOKUP(IF(OR(AC146="",OR($D146="",$D146="NL",$D146="HORS LIGUE")),"",COUNTIFS($D$5:$D$72,"&lt;&gt;"&amp;"",$D$5:$D$72,"&lt;&gt;"&amp;"NL",$D$5:$D$72,"&lt;&gt;"&amp;"HORS LIGUE",AC$5:AC$72,"&lt;"&amp;AC146)+1),Paramètres!$B$3:$C$56,2,FALSE)*Paramètres!$K$15))</f>
        <v>0</v>
      </c>
      <c r="AE146" s="46"/>
      <c r="AF146" s="2">
        <f>IF(AE$2="Bike &amp; Run",IF(ISNA(VLOOKUP(AE146,Paramètres!$B$3:$C$56,2,FALSE)),0,VLOOKUP(AE146,Paramètres!$B$3:$C$56,2,FALSE)*Paramètres!$K$16),IF(OR(AE146="",OR($D146="",$D146="NL",$D146="HORS LIGUE")),0,VLOOKUP(IF(OR(AE146="",OR($D146="",$D146="NL",$D146="HORS LIGUE")),"",COUNTIFS($D$5:$D$72,"&lt;&gt;"&amp;"",$D$5:$D$72,"&lt;&gt;"&amp;"NL",$D$5:$D$72,"&lt;&gt;"&amp;"HORS LIGUE",AE$5:AE$72,"&lt;"&amp;AE146)+1),Paramètres!$B$3:$C$56,2,FALSE)*Paramètres!$K$16))</f>
        <v>0</v>
      </c>
      <c r="AG146" s="46"/>
      <c r="AH146" s="2">
        <f>IF(AG$2="Bike &amp; Run",IF(ISNA(VLOOKUP(AG146,Paramètres!$B$3:$C$56,2,FALSE)),0,VLOOKUP(AG146,Paramètres!$B$3:$C$56,2,FALSE)*Paramètres!$K$17),IF(OR(AG146="",OR($D146="",$D146="NL",$D146="HORS LIGUE")),0,VLOOKUP(IF(OR(AG146="",OR($D146="",$D146="NL",$D146="HORS LIGUE")),"",COUNTIFS($D$5:$D$72,"&lt;&gt;"&amp;"",$D$5:$D$72,"&lt;&gt;"&amp;"NL",$D$5:$D$72,"&lt;&gt;"&amp;"HORS LIGUE",AG$5:AG$72,"&lt;"&amp;AG146)+1),Paramètres!$B$3:$C$56,2,FALSE)*Paramètres!$K$17))</f>
        <v>0</v>
      </c>
      <c r="AI146" s="40">
        <f t="shared" si="120"/>
        <v>0</v>
      </c>
      <c r="AJ146" s="3" t="str">
        <f t="shared" si="121"/>
        <v/>
      </c>
      <c r="AK146" s="5">
        <f t="shared" si="122"/>
        <v>0</v>
      </c>
      <c r="AL146" s="41" t="e">
        <f t="shared" si="123"/>
        <v>#REF!</v>
      </c>
      <c r="AM146" s="33" t="e">
        <f t="shared" si="124"/>
        <v>#REF!</v>
      </c>
    </row>
    <row r="147" spans="1:39" ht="16.5">
      <c r="A147" s="14"/>
      <c r="B147" s="61" t="str">
        <f>IF(ISNA(VLOOKUP(A147,'Licenciés Jeunes 2023'!A:C,3,0)),"",VLOOKUP(A147,'Licenciés Jeunes 2023'!A:C,3,0))</f>
        <v/>
      </c>
      <c r="C147" s="32" t="str">
        <f>IF(ISNA(VLOOKUP(A147,'Licenciés Jeunes 2023'!A:C,2,0)),"",VLOOKUP(A147,'Licenciés Jeunes 2023'!A:C,2,0))</f>
        <v/>
      </c>
      <c r="D147" s="32" t="str">
        <f>IF(ISNA(VLOOKUP(A147,'Licenciés Jeunes 2023'!A:F,6,0)),"",VLOOKUP(A147,'Licenciés Jeunes 2023'!A:F,6,0))</f>
        <v/>
      </c>
      <c r="E147" s="6"/>
      <c r="F147" s="2">
        <f>IF(E$2="Bike &amp; Run",IF(ISNA(VLOOKUP(E147,Paramètres!$B$3:$C$56,2,FALSE)),0,VLOOKUP(E147,Paramètres!$B$3:$C$56,2,FALSE)*Paramètres!$K$3),IF(OR(E147="",OR($D147="",$D147="NL",$D147="HORS LIGUE")),0,VLOOKUP(IF(OR(E147="",OR($D147="",$D147="NL",$D147="HORS LIGUE")),"",COUNTIFS($D$5:$D$72,"&lt;&gt;"&amp;"",$D$5:$D$72,"&lt;&gt;"&amp;"NL",$D$5:$D$72,"&lt;&gt;"&amp;"HORS LIGUE",E$5:E$72,"&lt;"&amp;E147)+1),Paramètres!$B$3:$C$56,2,FALSE)*Paramètres!$K$3))</f>
        <v>0</v>
      </c>
      <c r="G147" s="4"/>
      <c r="H147" s="2">
        <f>IF(G$2="Bike &amp; Run",IF(ISNA(VLOOKUP(G147,Paramètres!$B$3:$C$56,2,FALSE)),0,VLOOKUP(G147,Paramètres!$B$3:$C$56,2,FALSE)*Paramètres!$K$4),IF(OR(G147="",OR($D147="",$D147="NL",$D147="HORS LIGUE")),0,VLOOKUP(IF(OR(G147="",OR($D147="",$D147="NL",$D147="HORS LIGUE")),"",COUNTIFS($D$5:$D$72,"&lt;&gt;"&amp;"",$D$5:$D$72,"&lt;&gt;"&amp;"NL",$D$5:$D$72,"&lt;&gt;"&amp;"HORS LIGUE",G$5:G$72,"&lt;"&amp;G147)+1),Paramètres!$B$3:$C$56,2,FALSE)*Paramètres!$K$4))</f>
        <v>0</v>
      </c>
      <c r="I147" s="36"/>
      <c r="J147" s="2">
        <f>IF(I$2="Bike &amp; Run",IF(ISNA(VLOOKUP(I147,Paramètres!$B$3:$C$56,2,FALSE)),0,VLOOKUP(I147,Paramètres!$B$3:$C$56,2,FALSE)*Paramètres!$K$5),IF(OR(I147="",OR($D147="",$D147="NL",$D147="HORS LIGUE")),0,VLOOKUP(IF(OR(I147="",OR($D147="",$D147="NL",$D147="HORS LIGUE")),"",COUNTIFS($D$5:$D$72,"&lt;&gt;"&amp;"",$D$5:$D$72,"&lt;&gt;"&amp;"NL",$D$5:$D$72,"&lt;&gt;"&amp;"HORS LIGUE",I$5:I$72,"&lt;"&amp;I147)+1),Paramètres!$B$3:$C$56,2,FALSE)*Paramètres!$K$5))</f>
        <v>0</v>
      </c>
      <c r="K147" s="4"/>
      <c r="L147" s="2">
        <f>IF(K$2="Bike &amp; Run",IF(ISNA(VLOOKUP(K147,Paramètres!$B$3:$C$56,2,FALSE)),0,VLOOKUP(K147,Paramètres!$B$3:$C$56,2,FALSE)*Paramètres!$K$6),IF(OR(K147="",OR($D147="",$D147="NL",$D147="HORS LIGUE")),0,VLOOKUP(IF(OR(K147="",OR($D147="",$D147="NL",$D147="HORS LIGUE")),"",COUNTIFS($D$5:$D$72,"&lt;&gt;"&amp;"",$D$5:$D$72,"&lt;&gt;"&amp;"NL",$D$5:$D$72,"&lt;&gt;"&amp;"HORS LIGUE",K$5:K$72,"&lt;"&amp;K147)+1),Paramètres!$B$3:$C$56,2,FALSE)*Paramètres!$K$6))</f>
        <v>0</v>
      </c>
      <c r="M147" s="4"/>
      <c r="N147" s="2">
        <f>IF(M$2="Bike &amp; Run",IF(ISNA(VLOOKUP(M147,Paramètres!$B$3:$C$56,2,FALSE)),0,VLOOKUP(M147,Paramètres!$B$3:$C$56,2,FALSE)*Paramètres!$K$7),IF(OR(M147="",OR($D147="",$D147="NL",$D147="HORS LIGUE")),0,VLOOKUP(IF(OR(M147="",OR($D147="",$D147="NL",$D147="HORS LIGUE")),"",COUNTIFS($D$5:$D$72,"&lt;&gt;"&amp;"",$D$5:$D$72,"&lt;&gt;"&amp;"NL",$D$5:$D$72,"&lt;&gt;"&amp;"HORS LIGUE",M$5:M$72,"&lt;"&amp;M147)+1),Paramètres!$B$3:$C$56,2,FALSE)*Paramètres!$K$7))</f>
        <v>0</v>
      </c>
      <c r="O147" s="46"/>
      <c r="P147" s="2">
        <f>IF(O$2="Bike &amp; Run",IF(ISNA(VLOOKUP(O147,Paramètres!$B$3:$C$56,2,FALSE)),0,VLOOKUP(O147,Paramètres!$B$3:$C$56,2,FALSE)*Paramètres!$K$8),IF(OR(O147="",OR($D147="",$D147="NL",$D147="HORS LIGUE")),0,VLOOKUP(IF(OR(O147="",OR($D147="",$D147="NL",$D147="HORS LIGUE")),"",COUNTIFS($D$5:$D$72,"&lt;&gt;"&amp;"",$D$5:$D$72,"&lt;&gt;"&amp;"NL",$D$5:$D$72,"&lt;&gt;"&amp;"HORS LIGUE",O$5:O$72,"&lt;"&amp;O147)+1),Paramètres!$B$3:$C$56,2,FALSE)*Paramètres!$K$8))</f>
        <v>0</v>
      </c>
      <c r="Q147" s="46"/>
      <c r="R147" s="2">
        <f>IF(Q$2="Bike &amp; Run",IF(ISNA(VLOOKUP(Q147,Paramètres!$B$3:$C$56,2,FALSE)),0,VLOOKUP(Q147,Paramètres!$B$3:$C$56,2,FALSE)*Paramètres!$K$9),IF(OR(Q147="",OR($D147="",$D147="NL",$D147="HORS LIGUE")),0,VLOOKUP(IF(OR(Q147="",OR($D147="",$D147="NL",$D147="HORS LIGUE")),"",COUNTIFS($D$5:$D$72,"&lt;&gt;"&amp;"",$D$5:$D$72,"&lt;&gt;"&amp;"NL",$D$5:$D$72,"&lt;&gt;"&amp;"HORS LIGUE",Q$5:Q$72,"&lt;"&amp;Q147)+1),Paramètres!$B$3:$C$56,2,FALSE)*Paramètres!$K$9))</f>
        <v>0</v>
      </c>
      <c r="S147" s="46"/>
      <c r="T147" s="2">
        <f>IF(S$2="Bike &amp; Run",IF(ISNA(VLOOKUP(S147,Paramètres!$B$3:$C$56,2,FALSE)),0,VLOOKUP(S147,Paramètres!$B$3:$C$56,2,FALSE)*Paramètres!$K$10),IF(OR(S147="",OR($D147="",$D147="NL",$D147="HORS LIGUE")),0,VLOOKUP(IF(OR(S147="",OR($D147="",$D147="NL",$D147="HORS LIGUE")),"",COUNTIFS($D$5:$D$72,"&lt;&gt;"&amp;"",$D$5:$D$72,"&lt;&gt;"&amp;"NL",$D$5:$D$72,"&lt;&gt;"&amp;"HORS LIGUE",S$5:S$72,"&lt;"&amp;S147)+1),Paramètres!$B$3:$C$56,2,FALSE)*Paramètres!$K$10))</f>
        <v>0</v>
      </c>
      <c r="U147" s="46"/>
      <c r="V147" s="2">
        <f>IF(U$2="Bike &amp; Run",IF(ISNA(VLOOKUP(U147,Paramètres!$B$3:$C$56,2,FALSE)),0,VLOOKUP(U147,Paramètres!$B$3:$C$56,2,FALSE)*Paramètres!$K$11),IF(OR(U147="",OR($D147="",$D147="NL",$D147="HORS LIGUE")),0,VLOOKUP(IF(OR(U147="",OR($D147="",$D147="NL",$D147="HORS LIGUE")),"",COUNTIFS($D$5:$D$72,"&lt;&gt;"&amp;"",$D$5:$D$72,"&lt;&gt;"&amp;"NL",$D$5:$D$72,"&lt;&gt;"&amp;"HORS LIGUE",U$5:U$72,"&lt;"&amp;U147)+1),Paramètres!$B$3:$C$56,2,FALSE)*Paramètres!$K$11))</f>
        <v>0</v>
      </c>
      <c r="W147" s="46"/>
      <c r="X147" s="2">
        <f>IF(W$2="Bike &amp; Run",IF(ISNA(VLOOKUP(W147,Paramètres!$B$3:$C$56,2,FALSE)),0,VLOOKUP(W147,Paramètres!$B$3:$C$56,2,FALSE)*Paramètres!$K$12),IF(OR(W147="",OR($D147="",$D147="NL",$D147="HORS LIGUE")),0,VLOOKUP(IF(OR(W147="",OR($D147="",$D147="NL",$D147="HORS LIGUE")),"",COUNTIFS($D$5:$D$72,"&lt;&gt;"&amp;"",$D$5:$D$72,"&lt;&gt;"&amp;"NL",$D$5:$D$72,"&lt;&gt;"&amp;"HORS LIGUE",W$5:W$72,"&lt;"&amp;W147)+1),Paramètres!$B$3:$C$56,2,FALSE)*Paramètres!$K$12))</f>
        <v>0</v>
      </c>
      <c r="Y147" s="46"/>
      <c r="Z147" s="2">
        <f>IF(Y$2="Bike &amp; Run",IF(ISNA(VLOOKUP(Y147,Paramètres!$B$3:$C$56,2,FALSE)),0,VLOOKUP(Y147,Paramètres!$B$3:$C$56,2,FALSE)*Paramètres!$K$13),IF(OR(Y147="",OR($D147="",$D147="NL",$D147="HORS LIGUE")),0,VLOOKUP(IF(OR(Y147="",OR($D147="",$D147="NL",$D147="HORS LIGUE")),"",COUNTIFS($D$5:$D$72,"&lt;&gt;"&amp;"",$D$5:$D$72,"&lt;&gt;"&amp;"NL",$D$5:$D$72,"&lt;&gt;"&amp;"HORS LIGUE",Y$5:Y$72,"&lt;"&amp;Y147)+1),Paramètres!$B$3:$C$56,2,FALSE)*Paramètres!$K$13))</f>
        <v>0</v>
      </c>
      <c r="AA147" s="46"/>
      <c r="AB147" s="2">
        <f>IF(AA$2="Bike &amp; Run",IF(ISNA(VLOOKUP(AA147,Paramètres!$B$3:$C$56,2,FALSE)),0,VLOOKUP(AA147,Paramètres!$B$3:$C$56,2,FALSE)*Paramètres!$K$14),IF(OR(AA147="",OR($D147="",$D147="NL",$D147="HORS LIGUE")),0,VLOOKUP(IF(OR(AA147="",OR($D147="",$D147="NL",$D147="HORS LIGUE")),"",COUNTIFS($D$5:$D$72,"&lt;&gt;"&amp;"",$D$5:$D$72,"&lt;&gt;"&amp;"NL",$D$5:$D$72,"&lt;&gt;"&amp;"HORS LIGUE",AA$5:AA$72,"&lt;"&amp;AA147)+1),Paramètres!$B$3:$C$56,2,FALSE)*Paramètres!$K$14))</f>
        <v>0</v>
      </c>
      <c r="AC147" s="46"/>
      <c r="AD147" s="2">
        <f>IF(AC$2="Bike &amp; Run",IF(ISNA(VLOOKUP(AC147,Paramètres!$B$3:$C$56,2,FALSE)),0,VLOOKUP(AC147,Paramètres!$B$3:$C$56,2,FALSE)*Paramètres!$K$15),IF(OR(AC147="",OR($D147="",$D147="NL",$D147="HORS LIGUE")),0,VLOOKUP(IF(OR(AC147="",OR($D147="",$D147="NL",$D147="HORS LIGUE")),"",COUNTIFS($D$5:$D$72,"&lt;&gt;"&amp;"",$D$5:$D$72,"&lt;&gt;"&amp;"NL",$D$5:$D$72,"&lt;&gt;"&amp;"HORS LIGUE",AC$5:AC$72,"&lt;"&amp;AC147)+1),Paramètres!$B$3:$C$56,2,FALSE)*Paramètres!$K$15))</f>
        <v>0</v>
      </c>
      <c r="AE147" s="46"/>
      <c r="AF147" s="2">
        <f>IF(AE$2="Bike &amp; Run",IF(ISNA(VLOOKUP(AE147,Paramètres!$B$3:$C$56,2,FALSE)),0,VLOOKUP(AE147,Paramètres!$B$3:$C$56,2,FALSE)*Paramètres!$K$16),IF(OR(AE147="",OR($D147="",$D147="NL",$D147="HORS LIGUE")),0,VLOOKUP(IF(OR(AE147="",OR($D147="",$D147="NL",$D147="HORS LIGUE")),"",COUNTIFS($D$5:$D$72,"&lt;&gt;"&amp;"",$D$5:$D$72,"&lt;&gt;"&amp;"NL",$D$5:$D$72,"&lt;&gt;"&amp;"HORS LIGUE",AE$5:AE$72,"&lt;"&amp;AE147)+1),Paramètres!$B$3:$C$56,2,FALSE)*Paramètres!$K$16))</f>
        <v>0</v>
      </c>
      <c r="AG147" s="46"/>
      <c r="AH147" s="2">
        <f>IF(AG$2="Bike &amp; Run",IF(ISNA(VLOOKUP(AG147,Paramètres!$B$3:$C$56,2,FALSE)),0,VLOOKUP(AG147,Paramètres!$B$3:$C$56,2,FALSE)*Paramètres!$K$17),IF(OR(AG147="",OR($D147="",$D147="NL",$D147="HORS LIGUE")),0,VLOOKUP(IF(OR(AG147="",OR($D147="",$D147="NL",$D147="HORS LIGUE")),"",COUNTIFS($D$5:$D$72,"&lt;&gt;"&amp;"",$D$5:$D$72,"&lt;&gt;"&amp;"NL",$D$5:$D$72,"&lt;&gt;"&amp;"HORS LIGUE",AG$5:AG$72,"&lt;"&amp;AG147)+1),Paramètres!$B$3:$C$56,2,FALSE)*Paramètres!$K$17))</f>
        <v>0</v>
      </c>
      <c r="AI147" s="40">
        <f t="shared" si="120"/>
        <v>0</v>
      </c>
      <c r="AJ147" s="3" t="str">
        <f t="shared" si="121"/>
        <v/>
      </c>
      <c r="AK147" s="5">
        <f t="shared" si="122"/>
        <v>0</v>
      </c>
      <c r="AL147" s="41" t="e">
        <f t="shared" si="123"/>
        <v>#REF!</v>
      </c>
      <c r="AM147" s="33" t="e">
        <f t="shared" si="124"/>
        <v>#REF!</v>
      </c>
    </row>
    <row r="148" spans="1:39" ht="16.5">
      <c r="A148" s="14"/>
      <c r="B148" s="61" t="str">
        <f>IF(ISNA(VLOOKUP(A148,'Licenciés Jeunes 2023'!A:C,3,0)),"",VLOOKUP(A148,'Licenciés Jeunes 2023'!A:C,3,0))</f>
        <v/>
      </c>
      <c r="C148" s="32" t="str">
        <f>IF(ISNA(VLOOKUP(A148,'Licenciés Jeunes 2023'!A:C,2,0)),"",VLOOKUP(A148,'Licenciés Jeunes 2023'!A:C,2,0))</f>
        <v/>
      </c>
      <c r="D148" s="32" t="str">
        <f>IF(ISNA(VLOOKUP(A148,'Licenciés Jeunes 2023'!A:F,6,0)),"",VLOOKUP(A148,'Licenciés Jeunes 2023'!A:F,6,0))</f>
        <v/>
      </c>
      <c r="E148" s="6"/>
      <c r="F148" s="2">
        <f>IF(E$2="Bike &amp; Run",IF(ISNA(VLOOKUP(E148,Paramètres!$B$3:$C$56,2,FALSE)),0,VLOOKUP(E148,Paramètres!$B$3:$C$56,2,FALSE)*Paramètres!$K$3),IF(OR(E148="",OR($D148="",$D148="NL",$D148="HORS LIGUE")),0,VLOOKUP(IF(OR(E148="",OR($D148="",$D148="NL",$D148="HORS LIGUE")),"",COUNTIFS($D$5:$D$72,"&lt;&gt;"&amp;"",$D$5:$D$72,"&lt;&gt;"&amp;"NL",$D$5:$D$72,"&lt;&gt;"&amp;"HORS LIGUE",E$5:E$72,"&lt;"&amp;E148)+1),Paramètres!$B$3:$C$56,2,FALSE)*Paramètres!$K$3))</f>
        <v>0</v>
      </c>
      <c r="G148" s="4"/>
      <c r="H148" s="2">
        <f>IF(G$2="Bike &amp; Run",IF(ISNA(VLOOKUP(G148,Paramètres!$B$3:$C$56,2,FALSE)),0,VLOOKUP(G148,Paramètres!$B$3:$C$56,2,FALSE)*Paramètres!$K$4),IF(OR(G148="",OR($D148="",$D148="NL",$D148="HORS LIGUE")),0,VLOOKUP(IF(OR(G148="",OR($D148="",$D148="NL",$D148="HORS LIGUE")),"",COUNTIFS($D$5:$D$72,"&lt;&gt;"&amp;"",$D$5:$D$72,"&lt;&gt;"&amp;"NL",$D$5:$D$72,"&lt;&gt;"&amp;"HORS LIGUE",G$5:G$72,"&lt;"&amp;G148)+1),Paramètres!$B$3:$C$56,2,FALSE)*Paramètres!$K$4))</f>
        <v>0</v>
      </c>
      <c r="I148" s="36"/>
      <c r="J148" s="2">
        <f>IF(I$2="Bike &amp; Run",IF(ISNA(VLOOKUP(I148,Paramètres!$B$3:$C$56,2,FALSE)),0,VLOOKUP(I148,Paramètres!$B$3:$C$56,2,FALSE)*Paramètres!$K$5),IF(OR(I148="",OR($D148="",$D148="NL",$D148="HORS LIGUE")),0,VLOOKUP(IF(OR(I148="",OR($D148="",$D148="NL",$D148="HORS LIGUE")),"",COUNTIFS($D$5:$D$72,"&lt;&gt;"&amp;"",$D$5:$D$72,"&lt;&gt;"&amp;"NL",$D$5:$D$72,"&lt;&gt;"&amp;"HORS LIGUE",I$5:I$72,"&lt;"&amp;I148)+1),Paramètres!$B$3:$C$56,2,FALSE)*Paramètres!$K$5))</f>
        <v>0</v>
      </c>
      <c r="K148" s="4"/>
      <c r="L148" s="2">
        <f>IF(K$2="Bike &amp; Run",IF(ISNA(VLOOKUP(K148,Paramètres!$B$3:$C$56,2,FALSE)),0,VLOOKUP(K148,Paramètres!$B$3:$C$56,2,FALSE)*Paramètres!$K$6),IF(OR(K148="",OR($D148="",$D148="NL",$D148="HORS LIGUE")),0,VLOOKUP(IF(OR(K148="",OR($D148="",$D148="NL",$D148="HORS LIGUE")),"",COUNTIFS($D$5:$D$72,"&lt;&gt;"&amp;"",$D$5:$D$72,"&lt;&gt;"&amp;"NL",$D$5:$D$72,"&lt;&gt;"&amp;"HORS LIGUE",K$5:K$72,"&lt;"&amp;K148)+1),Paramètres!$B$3:$C$56,2,FALSE)*Paramètres!$K$6))</f>
        <v>0</v>
      </c>
      <c r="M148" s="4"/>
      <c r="N148" s="2">
        <f>IF(M$2="Bike &amp; Run",IF(ISNA(VLOOKUP(M148,Paramètres!$B$3:$C$56,2,FALSE)),0,VLOOKUP(M148,Paramètres!$B$3:$C$56,2,FALSE)*Paramètres!$K$7),IF(OR(M148="",OR($D148="",$D148="NL",$D148="HORS LIGUE")),0,VLOOKUP(IF(OR(M148="",OR($D148="",$D148="NL",$D148="HORS LIGUE")),"",COUNTIFS($D$5:$D$72,"&lt;&gt;"&amp;"",$D$5:$D$72,"&lt;&gt;"&amp;"NL",$D$5:$D$72,"&lt;&gt;"&amp;"HORS LIGUE",M$5:M$72,"&lt;"&amp;M148)+1),Paramètres!$B$3:$C$56,2,FALSE)*Paramètres!$K$7))</f>
        <v>0</v>
      </c>
      <c r="O148" s="46"/>
      <c r="P148" s="2">
        <f>IF(O$2="Bike &amp; Run",IF(ISNA(VLOOKUP(O148,Paramètres!$B$3:$C$56,2,FALSE)),0,VLOOKUP(O148,Paramètres!$B$3:$C$56,2,FALSE)*Paramètres!$K$8),IF(OR(O148="",OR($D148="",$D148="NL",$D148="HORS LIGUE")),0,VLOOKUP(IF(OR(O148="",OR($D148="",$D148="NL",$D148="HORS LIGUE")),"",COUNTIFS($D$5:$D$72,"&lt;&gt;"&amp;"",$D$5:$D$72,"&lt;&gt;"&amp;"NL",$D$5:$D$72,"&lt;&gt;"&amp;"HORS LIGUE",O$5:O$72,"&lt;"&amp;O148)+1),Paramètres!$B$3:$C$56,2,FALSE)*Paramètres!$K$8))</f>
        <v>0</v>
      </c>
      <c r="Q148" s="46"/>
      <c r="R148" s="2">
        <f>IF(Q$2="Bike &amp; Run",IF(ISNA(VLOOKUP(Q148,Paramètres!$B$3:$C$56,2,FALSE)),0,VLOOKUP(Q148,Paramètres!$B$3:$C$56,2,FALSE)*Paramètres!$K$9),IF(OR(Q148="",OR($D148="",$D148="NL",$D148="HORS LIGUE")),0,VLOOKUP(IF(OR(Q148="",OR($D148="",$D148="NL",$D148="HORS LIGUE")),"",COUNTIFS($D$5:$D$72,"&lt;&gt;"&amp;"",$D$5:$D$72,"&lt;&gt;"&amp;"NL",$D$5:$D$72,"&lt;&gt;"&amp;"HORS LIGUE",Q$5:Q$72,"&lt;"&amp;Q148)+1),Paramètres!$B$3:$C$56,2,FALSE)*Paramètres!$K$9))</f>
        <v>0</v>
      </c>
      <c r="S148" s="46"/>
      <c r="T148" s="2">
        <f>IF(S$2="Bike &amp; Run",IF(ISNA(VLOOKUP(S148,Paramètres!$B$3:$C$56,2,FALSE)),0,VLOOKUP(S148,Paramètres!$B$3:$C$56,2,FALSE)*Paramètres!$K$10),IF(OR(S148="",OR($D148="",$D148="NL",$D148="HORS LIGUE")),0,VLOOKUP(IF(OR(S148="",OR($D148="",$D148="NL",$D148="HORS LIGUE")),"",COUNTIFS($D$5:$D$72,"&lt;&gt;"&amp;"",$D$5:$D$72,"&lt;&gt;"&amp;"NL",$D$5:$D$72,"&lt;&gt;"&amp;"HORS LIGUE",S$5:S$72,"&lt;"&amp;S148)+1),Paramètres!$B$3:$C$56,2,FALSE)*Paramètres!$K$10))</f>
        <v>0</v>
      </c>
      <c r="U148" s="46"/>
      <c r="V148" s="2">
        <f>IF(U$2="Bike &amp; Run",IF(ISNA(VLOOKUP(U148,Paramètres!$B$3:$C$56,2,FALSE)),0,VLOOKUP(U148,Paramètres!$B$3:$C$56,2,FALSE)*Paramètres!$K$11),IF(OR(U148="",OR($D148="",$D148="NL",$D148="HORS LIGUE")),0,VLOOKUP(IF(OR(U148="",OR($D148="",$D148="NL",$D148="HORS LIGUE")),"",COUNTIFS($D$5:$D$72,"&lt;&gt;"&amp;"",$D$5:$D$72,"&lt;&gt;"&amp;"NL",$D$5:$D$72,"&lt;&gt;"&amp;"HORS LIGUE",U$5:U$72,"&lt;"&amp;U148)+1),Paramètres!$B$3:$C$56,2,FALSE)*Paramètres!$K$11))</f>
        <v>0</v>
      </c>
      <c r="W148" s="46"/>
      <c r="X148" s="2">
        <f>IF(W$2="Bike &amp; Run",IF(ISNA(VLOOKUP(W148,Paramètres!$B$3:$C$56,2,FALSE)),0,VLOOKUP(W148,Paramètres!$B$3:$C$56,2,FALSE)*Paramètres!$K$12),IF(OR(W148="",OR($D148="",$D148="NL",$D148="HORS LIGUE")),0,VLOOKUP(IF(OR(W148="",OR($D148="",$D148="NL",$D148="HORS LIGUE")),"",COUNTIFS($D$5:$D$72,"&lt;&gt;"&amp;"",$D$5:$D$72,"&lt;&gt;"&amp;"NL",$D$5:$D$72,"&lt;&gt;"&amp;"HORS LIGUE",W$5:W$72,"&lt;"&amp;W148)+1),Paramètres!$B$3:$C$56,2,FALSE)*Paramètres!$K$12))</f>
        <v>0</v>
      </c>
      <c r="Y148" s="46"/>
      <c r="Z148" s="2">
        <f>IF(Y$2="Bike &amp; Run",IF(ISNA(VLOOKUP(Y148,Paramètres!$B$3:$C$56,2,FALSE)),0,VLOOKUP(Y148,Paramètres!$B$3:$C$56,2,FALSE)*Paramètres!$K$13),IF(OR(Y148="",OR($D148="",$D148="NL",$D148="HORS LIGUE")),0,VLOOKUP(IF(OR(Y148="",OR($D148="",$D148="NL",$D148="HORS LIGUE")),"",COUNTIFS($D$5:$D$72,"&lt;&gt;"&amp;"",$D$5:$D$72,"&lt;&gt;"&amp;"NL",$D$5:$D$72,"&lt;&gt;"&amp;"HORS LIGUE",Y$5:Y$72,"&lt;"&amp;Y148)+1),Paramètres!$B$3:$C$56,2,FALSE)*Paramètres!$K$13))</f>
        <v>0</v>
      </c>
      <c r="AA148" s="46"/>
      <c r="AB148" s="2">
        <f>IF(AA$2="Bike &amp; Run",IF(ISNA(VLOOKUP(AA148,Paramètres!$B$3:$C$56,2,FALSE)),0,VLOOKUP(AA148,Paramètres!$B$3:$C$56,2,FALSE)*Paramètres!$K$14),IF(OR(AA148="",OR($D148="",$D148="NL",$D148="HORS LIGUE")),0,VLOOKUP(IF(OR(AA148="",OR($D148="",$D148="NL",$D148="HORS LIGUE")),"",COUNTIFS($D$5:$D$72,"&lt;&gt;"&amp;"",$D$5:$D$72,"&lt;&gt;"&amp;"NL",$D$5:$D$72,"&lt;&gt;"&amp;"HORS LIGUE",AA$5:AA$72,"&lt;"&amp;AA148)+1),Paramètres!$B$3:$C$56,2,FALSE)*Paramètres!$K$14))</f>
        <v>0</v>
      </c>
      <c r="AC148" s="46"/>
      <c r="AD148" s="2">
        <f>IF(AC$2="Bike &amp; Run",IF(ISNA(VLOOKUP(AC148,Paramètres!$B$3:$C$56,2,FALSE)),0,VLOOKUP(AC148,Paramètres!$B$3:$C$56,2,FALSE)*Paramètres!$K$15),IF(OR(AC148="",OR($D148="",$D148="NL",$D148="HORS LIGUE")),0,VLOOKUP(IF(OR(AC148="",OR($D148="",$D148="NL",$D148="HORS LIGUE")),"",COUNTIFS($D$5:$D$72,"&lt;&gt;"&amp;"",$D$5:$D$72,"&lt;&gt;"&amp;"NL",$D$5:$D$72,"&lt;&gt;"&amp;"HORS LIGUE",AC$5:AC$72,"&lt;"&amp;AC148)+1),Paramètres!$B$3:$C$56,2,FALSE)*Paramètres!$K$15))</f>
        <v>0</v>
      </c>
      <c r="AE148" s="46"/>
      <c r="AF148" s="2">
        <f>IF(AE$2="Bike &amp; Run",IF(ISNA(VLOOKUP(AE148,Paramètres!$B$3:$C$56,2,FALSE)),0,VLOOKUP(AE148,Paramètres!$B$3:$C$56,2,FALSE)*Paramètres!$K$16),IF(OR(AE148="",OR($D148="",$D148="NL",$D148="HORS LIGUE")),0,VLOOKUP(IF(OR(AE148="",OR($D148="",$D148="NL",$D148="HORS LIGUE")),"",COUNTIFS($D$5:$D$72,"&lt;&gt;"&amp;"",$D$5:$D$72,"&lt;&gt;"&amp;"NL",$D$5:$D$72,"&lt;&gt;"&amp;"HORS LIGUE",AE$5:AE$72,"&lt;"&amp;AE148)+1),Paramètres!$B$3:$C$56,2,FALSE)*Paramètres!$K$16))</f>
        <v>0</v>
      </c>
      <c r="AG148" s="46"/>
      <c r="AH148" s="2">
        <f>IF(AG$2="Bike &amp; Run",IF(ISNA(VLOOKUP(AG148,Paramètres!$B$3:$C$56,2,FALSE)),0,VLOOKUP(AG148,Paramètres!$B$3:$C$56,2,FALSE)*Paramètres!$K$17),IF(OR(AG148="",OR($D148="",$D148="NL",$D148="HORS LIGUE")),0,VLOOKUP(IF(OR(AG148="",OR($D148="",$D148="NL",$D148="HORS LIGUE")),"",COUNTIFS($D$5:$D$72,"&lt;&gt;"&amp;"",$D$5:$D$72,"&lt;&gt;"&amp;"NL",$D$5:$D$72,"&lt;&gt;"&amp;"HORS LIGUE",AG$5:AG$72,"&lt;"&amp;AG148)+1),Paramètres!$B$3:$C$56,2,FALSE)*Paramètres!$K$17))</f>
        <v>0</v>
      </c>
      <c r="AI148" s="40">
        <f t="shared" si="120"/>
        <v>0</v>
      </c>
      <c r="AJ148" s="3" t="str">
        <f t="shared" si="121"/>
        <v/>
      </c>
      <c r="AK148" s="5">
        <f t="shared" si="122"/>
        <v>0</v>
      </c>
      <c r="AL148" s="41" t="e">
        <f t="shared" si="123"/>
        <v>#REF!</v>
      </c>
      <c r="AM148" s="33" t="e">
        <f t="shared" si="124"/>
        <v>#REF!</v>
      </c>
    </row>
  </sheetData>
  <sheetProtection selectLockedCells="1" selectUnlockedCells="1"/>
  <sortState xmlns:xlrd2="http://schemas.microsoft.com/office/spreadsheetml/2017/richdata2" ref="A5:AM148">
    <sortCondition descending="1" ref="AI4:AI148"/>
  </sortState>
  <mergeCells count="52">
    <mergeCell ref="U1:V1"/>
    <mergeCell ref="A1:A3"/>
    <mergeCell ref="B1:C3"/>
    <mergeCell ref="D1:D3"/>
    <mergeCell ref="E1:F1"/>
    <mergeCell ref="G1:H1"/>
    <mergeCell ref="I1:J1"/>
    <mergeCell ref="K1:L1"/>
    <mergeCell ref="M1:N1"/>
    <mergeCell ref="O1:P1"/>
    <mergeCell ref="Q1:R1"/>
    <mergeCell ref="S1:T1"/>
    <mergeCell ref="O3:P3"/>
    <mergeCell ref="Q3:R3"/>
    <mergeCell ref="S3:T3"/>
    <mergeCell ref="E3:F3"/>
    <mergeCell ref="AI1:AM1"/>
    <mergeCell ref="E2:F2"/>
    <mergeCell ref="G2:H2"/>
    <mergeCell ref="I2:J2"/>
    <mergeCell ref="K2:L2"/>
    <mergeCell ref="M2:N2"/>
    <mergeCell ref="O2:P2"/>
    <mergeCell ref="Q2:R2"/>
    <mergeCell ref="S2:T2"/>
    <mergeCell ref="U2:V2"/>
    <mergeCell ref="W1:X1"/>
    <mergeCell ref="Y1:Z1"/>
    <mergeCell ref="AA1:AB1"/>
    <mergeCell ref="AC1:AD1"/>
    <mergeCell ref="AE1:AF1"/>
    <mergeCell ref="AG1:AH1"/>
    <mergeCell ref="G3:H3"/>
    <mergeCell ref="I3:J3"/>
    <mergeCell ref="K3:L3"/>
    <mergeCell ref="M3:N3"/>
    <mergeCell ref="U3:V3"/>
    <mergeCell ref="AC3:AD3"/>
    <mergeCell ref="AA3:AB3"/>
    <mergeCell ref="Y3:Z3"/>
    <mergeCell ref="W3:X3"/>
    <mergeCell ref="BD3:BR3"/>
    <mergeCell ref="AI2:AK3"/>
    <mergeCell ref="AL2:AM3"/>
    <mergeCell ref="AG3:AH3"/>
    <mergeCell ref="Y2:Z2"/>
    <mergeCell ref="W2:X2"/>
    <mergeCell ref="AG2:AH2"/>
    <mergeCell ref="AE2:AF2"/>
    <mergeCell ref="AC2:AD2"/>
    <mergeCell ref="AA2:AB2"/>
    <mergeCell ref="AE3:AF3"/>
  </mergeCells>
  <dataValidations count="2">
    <dataValidation type="list" allowBlank="1" showInputMessage="1" sqref="A5:A72" xr:uid="{00000000-0002-0000-0600-000000000000}">
      <formula1>IF(A5&lt;&gt;"",OFFSET(F_licences,MATCH(A5&amp;"*",F_licences,0)-1,,COUNTIF(F_licences,A5&amp;"*"),1),F_licences)</formula1>
    </dataValidation>
    <dataValidation type="list" allowBlank="1" showInputMessage="1" showErrorMessage="1" sqref="D5:D148" xr:uid="{00000000-0002-0000-0600-000001000000}">
      <formula1>liste_clubs</formula1>
    </dataValidation>
  </dataValidations>
  <pageMargins left="0.78749999999999998" right="0.78749999999999998" top="1.0249999999999999" bottom="1.0249999999999999" header="0.78749999999999998" footer="0.78749999999999998"/>
  <pageSetup paperSize="9" orientation="portrait" useFirstPageNumber="1" horizontalDpi="300" verticalDpi="300" r:id="rId1"/>
  <headerFooter alignWithMargins="0">
    <oddHeader>&amp;C&amp;A</oddHeader>
    <oddFooter>&amp;C&amp;"Calibri"&amp;11&amp;K000000Page &amp;P_x000D_&amp;1#&amp;"Calibri"&amp;10&amp;K0078D7C1 - Interne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Feuil42"/>
  <dimension ref="A1:BR138"/>
  <sheetViews>
    <sheetView workbookViewId="0">
      <selection activeCell="AK9" sqref="AK9"/>
    </sheetView>
  </sheetViews>
  <sheetFormatPr baseColWidth="10" defaultColWidth="11" defaultRowHeight="12.5"/>
  <cols>
    <col min="1" max="1" width="23.36328125" bestFit="1" customWidth="1"/>
    <col min="2" max="2" width="22.453125" bestFit="1" customWidth="1"/>
    <col min="3" max="3" width="19.453125" bestFit="1" customWidth="1"/>
    <col min="4" max="4" width="44.1796875" bestFit="1" customWidth="1"/>
    <col min="5" max="5" width="4.1796875" customWidth="1"/>
    <col min="6" max="6" width="7" customWidth="1"/>
    <col min="7" max="7" width="4.1796875" customWidth="1"/>
    <col min="8" max="8" width="7.36328125" customWidth="1"/>
    <col min="9" max="9" width="4.1796875" customWidth="1"/>
    <col min="10" max="10" width="7.36328125" customWidth="1"/>
    <col min="11" max="11" width="4.1796875" customWidth="1"/>
    <col min="12" max="12" width="7.36328125" customWidth="1"/>
    <col min="13" max="13" width="4.1796875" customWidth="1"/>
    <col min="14" max="14" width="7.36328125" customWidth="1"/>
    <col min="15" max="34" width="7.36328125" hidden="1" customWidth="1"/>
    <col min="35" max="40" width="11" customWidth="1"/>
    <col min="41" max="41" width="11" hidden="1" customWidth="1"/>
    <col min="42" max="70" width="0" hidden="1" customWidth="1"/>
  </cols>
  <sheetData>
    <row r="1" spans="1:70" ht="32.25" customHeight="1">
      <c r="A1" s="86"/>
      <c r="B1" s="89" t="s">
        <v>12</v>
      </c>
      <c r="C1" s="89"/>
      <c r="D1" s="92"/>
      <c r="E1" s="85">
        <f>IF(Paramètres!H3&lt;&gt;"",Paramètres!H3,"")</f>
        <v>44989</v>
      </c>
      <c r="F1" s="85"/>
      <c r="G1" s="85">
        <f>IF(Paramètres!H4&lt;&gt;"",Paramètres!H4,"")</f>
        <v>45011</v>
      </c>
      <c r="H1" s="85"/>
      <c r="I1" s="85">
        <f>IF(Paramètres!H5&lt;&gt;"",Paramètres!H5,"")</f>
        <v>45060</v>
      </c>
      <c r="J1" s="85"/>
      <c r="K1" s="85">
        <f>IF(Paramètres!H6&lt;&gt;"",Paramètres!H6,"")</f>
        <v>45103</v>
      </c>
      <c r="L1" s="85"/>
      <c r="M1" s="85">
        <f>IF(Paramètres!H7&lt;&gt;"",Paramètres!H7,"")</f>
        <v>44744</v>
      </c>
      <c r="N1" s="85"/>
      <c r="O1" s="85" t="str">
        <f>IF(Paramètres!H8&lt;&gt;"",Paramètres!H8,"")</f>
        <v/>
      </c>
      <c r="P1" s="85"/>
      <c r="Q1" s="85" t="str">
        <f>IF(Paramètres!H9&lt;&gt;"",Paramètres!H9,"")</f>
        <v/>
      </c>
      <c r="R1" s="85"/>
      <c r="S1" s="85" t="str">
        <f>IF(Paramètres!H10&lt;&gt;"",Paramètres!H10,"")</f>
        <v/>
      </c>
      <c r="T1" s="85"/>
      <c r="U1" s="85" t="str">
        <f>IF(Paramètres!H11&lt;&gt;"",Paramètres!H11,"")</f>
        <v/>
      </c>
      <c r="V1" s="85"/>
      <c r="W1" s="85" t="str">
        <f>IF(Paramètres!H12&lt;&gt;"",Paramètres!H12,"")</f>
        <v/>
      </c>
      <c r="X1" s="85"/>
      <c r="Y1" s="85" t="str">
        <f>IF(Paramètres!H13&lt;&gt;"",Paramètres!H13,"")</f>
        <v/>
      </c>
      <c r="Z1" s="85"/>
      <c r="AA1" s="85" t="str">
        <f>IF(Paramètres!H14&lt;&gt;"",Paramètres!H14,"")</f>
        <v/>
      </c>
      <c r="AB1" s="85"/>
      <c r="AC1" s="85" t="str">
        <f>IF(Paramètres!H15&lt;&gt;"",Paramètres!H15,"")</f>
        <v/>
      </c>
      <c r="AD1" s="85"/>
      <c r="AE1" s="85" t="str">
        <f>IF(Paramètres!H16&lt;&gt;"",Paramètres!H16,"")</f>
        <v/>
      </c>
      <c r="AF1" s="85"/>
      <c r="AG1" s="85" t="str">
        <f>IF(Paramètres!H17&lt;&gt;"",Paramètres!H17,"")</f>
        <v/>
      </c>
      <c r="AH1" s="79"/>
      <c r="AI1" s="84" t="s">
        <v>0</v>
      </c>
      <c r="AJ1" s="84"/>
      <c r="AK1" s="84"/>
      <c r="AL1" s="84"/>
      <c r="AM1" s="84"/>
    </row>
    <row r="2" spans="1:70" ht="32.25" customHeight="1">
      <c r="A2" s="87"/>
      <c r="B2" s="90"/>
      <c r="C2" s="90"/>
      <c r="D2" s="93"/>
      <c r="E2" s="79" t="s">
        <v>1176</v>
      </c>
      <c r="F2" s="80"/>
      <c r="G2" s="79" t="str">
        <f>IF(G1&lt;&gt;"",Paramètres!I4,"")</f>
        <v>Duathlon</v>
      </c>
      <c r="H2" s="80"/>
      <c r="I2" s="79" t="str">
        <f>IF(I1&lt;&gt;"",Paramètres!I5,"")</f>
        <v>Triathlon</v>
      </c>
      <c r="J2" s="80"/>
      <c r="K2" s="79" t="str">
        <f>IF(K1&lt;&gt;"",Paramètres!I6,"")</f>
        <v>Aquathlon</v>
      </c>
      <c r="L2" s="80"/>
      <c r="M2" s="79" t="str">
        <f>IF(M1&lt;&gt;"",Paramètres!I7,"")</f>
        <v>Aquathlon</v>
      </c>
      <c r="N2" s="80"/>
      <c r="O2" s="79" t="str">
        <f>IF(O1&lt;&gt;"",Paramètres!I8,"")</f>
        <v/>
      </c>
      <c r="P2" s="80"/>
      <c r="Q2" s="79" t="str">
        <f>IF(Q1&lt;&gt;"",Paramètres!I9,"")</f>
        <v/>
      </c>
      <c r="R2" s="80"/>
      <c r="S2" s="79" t="str">
        <f>IF(S1&lt;&gt;"",Paramètres!I10,"")</f>
        <v/>
      </c>
      <c r="T2" s="80"/>
      <c r="U2" s="79" t="str">
        <f>IF(U1&lt;&gt;"",Paramètres!I11,"")</f>
        <v/>
      </c>
      <c r="V2" s="80"/>
      <c r="W2" s="79" t="str">
        <f>IF(W1&lt;&gt;"",Paramètres!I12,"")</f>
        <v/>
      </c>
      <c r="X2" s="80"/>
      <c r="Y2" s="79" t="str">
        <f>IF(Y1&lt;&gt;"",Paramètres!I13,"")</f>
        <v/>
      </c>
      <c r="Z2" s="80"/>
      <c r="AA2" s="79" t="str">
        <f>IF(AA1&lt;&gt;"",Paramètres!I14,"")</f>
        <v/>
      </c>
      <c r="AB2" s="80"/>
      <c r="AC2" s="79" t="str">
        <f>IF(AC1&lt;&gt;"",Paramètres!I15,"")</f>
        <v/>
      </c>
      <c r="AD2" s="80"/>
      <c r="AE2" s="79" t="str">
        <f>IF(AE1&lt;&gt;"",Paramètres!I16,"")</f>
        <v/>
      </c>
      <c r="AF2" s="80"/>
      <c r="AG2" s="79" t="str">
        <f>IF(AG1&lt;&gt;"",Paramètres!I17,"")</f>
        <v/>
      </c>
      <c r="AH2" s="83"/>
      <c r="AI2" s="81" t="s">
        <v>401</v>
      </c>
      <c r="AJ2" s="81"/>
      <c r="AK2" s="81"/>
      <c r="AL2" s="82">
        <f>Paramètres!Q10</f>
        <v>4</v>
      </c>
      <c r="AM2" s="82"/>
    </row>
    <row r="3" spans="1:70" ht="44.25" customHeight="1">
      <c r="A3" s="88"/>
      <c r="B3" s="91"/>
      <c r="C3" s="91"/>
      <c r="D3" s="94"/>
      <c r="E3" s="79" t="str">
        <f>IF(E1&lt;&gt;"",Paramètres!J3,"")</f>
        <v>Joué-les-Tours (37)</v>
      </c>
      <c r="F3" s="80"/>
      <c r="G3" s="79" t="str">
        <f>IF(G1&lt;&gt;"",Paramètres!J4,"")</f>
        <v>Saint-Cyr-sur-Loire (37)</v>
      </c>
      <c r="H3" s="80"/>
      <c r="I3" s="79" t="str">
        <f>IF(I1&lt;&gt;"",Paramètres!J5,"")</f>
        <v>St Grégoire (35)</v>
      </c>
      <c r="J3" s="80"/>
      <c r="K3" s="79" t="str">
        <f>IF(K1&lt;&gt;"",Paramètres!J6,"")</f>
        <v>St Nazaire (44)</v>
      </c>
      <c r="L3" s="80"/>
      <c r="M3" s="79" t="str">
        <f>IF(M1&lt;&gt;"",Paramètres!J7,"")</f>
        <v>St Laurent Nouan (41)</v>
      </c>
      <c r="N3" s="80"/>
      <c r="O3" s="79" t="str">
        <f>IF(O1&lt;&gt;"",Paramètres!J8,"")</f>
        <v/>
      </c>
      <c r="P3" s="80"/>
      <c r="Q3" s="79" t="str">
        <f>IF(Q1&lt;&gt;"",Paramètres!J9,"")</f>
        <v/>
      </c>
      <c r="R3" s="80"/>
      <c r="S3" s="79" t="str">
        <f>IF(S1&lt;&gt;"",Paramètres!J10,"")</f>
        <v/>
      </c>
      <c r="T3" s="80"/>
      <c r="U3" s="79" t="str">
        <f>IF(U1&lt;&gt;"",Paramètres!J11,"")</f>
        <v/>
      </c>
      <c r="V3" s="80"/>
      <c r="W3" s="79" t="str">
        <f>IF(W1&lt;&gt;"",Paramètres!J12,"")</f>
        <v/>
      </c>
      <c r="X3" s="80"/>
      <c r="Y3" s="79" t="str">
        <f>IF(Y1&lt;&gt;"",Paramètres!J13,"")</f>
        <v/>
      </c>
      <c r="Z3" s="80"/>
      <c r="AA3" s="79" t="str">
        <f>IF(AA1&lt;&gt;"",Paramètres!J14,"")</f>
        <v/>
      </c>
      <c r="AB3" s="80"/>
      <c r="AC3" s="79" t="str">
        <f>IF(AC1&lt;&gt;"",Paramètres!J15,"")</f>
        <v/>
      </c>
      <c r="AD3" s="80"/>
      <c r="AE3" s="79" t="str">
        <f>IF(AE1&lt;&gt;"",Paramètres!J16,"")</f>
        <v/>
      </c>
      <c r="AF3" s="80"/>
      <c r="AG3" s="79" t="str">
        <f>IF(AG1&lt;&gt;"",Paramètres!J17,"")</f>
        <v/>
      </c>
      <c r="AH3" s="80"/>
      <c r="AI3" s="81"/>
      <c r="AJ3" s="81"/>
      <c r="AK3" s="81"/>
      <c r="AL3" s="82"/>
      <c r="AM3" s="82"/>
      <c r="BD3" s="78" t="s">
        <v>417</v>
      </c>
      <c r="BE3" s="78"/>
      <c r="BF3" s="78"/>
      <c r="BG3" s="78"/>
      <c r="BH3" s="78"/>
      <c r="BI3" s="78"/>
      <c r="BJ3" s="78"/>
      <c r="BK3" s="78"/>
      <c r="BL3" s="78"/>
      <c r="BM3" s="78"/>
      <c r="BN3" s="78"/>
      <c r="BO3" s="78"/>
      <c r="BP3" s="78"/>
      <c r="BQ3" s="78"/>
      <c r="BR3" s="78"/>
    </row>
    <row r="4" spans="1:70" ht="38.25" customHeight="1">
      <c r="A4" s="31" t="s">
        <v>308</v>
      </c>
      <c r="B4" s="31" t="s">
        <v>70</v>
      </c>
      <c r="C4" s="31" t="s">
        <v>1</v>
      </c>
      <c r="D4" s="31" t="s">
        <v>2</v>
      </c>
      <c r="E4" s="1" t="s">
        <v>3</v>
      </c>
      <c r="F4" s="2" t="s">
        <v>4</v>
      </c>
      <c r="G4" s="1" t="s">
        <v>3</v>
      </c>
      <c r="H4" s="2" t="s">
        <v>4</v>
      </c>
      <c r="I4" s="35" t="s">
        <v>3</v>
      </c>
      <c r="J4" s="2" t="s">
        <v>4</v>
      </c>
      <c r="K4" s="1" t="s">
        <v>3</v>
      </c>
      <c r="L4" s="2" t="s">
        <v>4</v>
      </c>
      <c r="M4" s="1" t="s">
        <v>3</v>
      </c>
      <c r="N4" s="2" t="s">
        <v>4</v>
      </c>
      <c r="O4" s="1" t="s">
        <v>3</v>
      </c>
      <c r="P4" s="2" t="s">
        <v>4</v>
      </c>
      <c r="Q4" s="1" t="s">
        <v>3</v>
      </c>
      <c r="R4" s="2" t="s">
        <v>4</v>
      </c>
      <c r="S4" s="1" t="s">
        <v>3</v>
      </c>
      <c r="T4" s="2" t="s">
        <v>4</v>
      </c>
      <c r="U4" s="1" t="s">
        <v>3</v>
      </c>
      <c r="V4" s="2" t="s">
        <v>4</v>
      </c>
      <c r="W4" s="1" t="s">
        <v>3</v>
      </c>
      <c r="X4" s="2" t="s">
        <v>4</v>
      </c>
      <c r="Y4" s="1" t="s">
        <v>3</v>
      </c>
      <c r="Z4" s="2" t="s">
        <v>4</v>
      </c>
      <c r="AA4" s="1" t="s">
        <v>3</v>
      </c>
      <c r="AB4" s="2" t="s">
        <v>4</v>
      </c>
      <c r="AC4" s="1" t="s">
        <v>3</v>
      </c>
      <c r="AD4" s="2" t="s">
        <v>4</v>
      </c>
      <c r="AE4" s="1" t="s">
        <v>3</v>
      </c>
      <c r="AF4" s="2" t="s">
        <v>4</v>
      </c>
      <c r="AG4" s="1" t="s">
        <v>3</v>
      </c>
      <c r="AH4" s="2" t="s">
        <v>4</v>
      </c>
      <c r="AI4" s="52" t="s">
        <v>5</v>
      </c>
      <c r="AJ4" s="53" t="s">
        <v>6</v>
      </c>
      <c r="AK4" s="54" t="s">
        <v>416</v>
      </c>
      <c r="AL4" s="55" t="str">
        <f>"PTS ("&amp;AL2&amp;" meilleurs résultats)"</f>
        <v>PTS (4 meilleurs résultats)</v>
      </c>
      <c r="AM4" s="56" t="str">
        <f>"CLT (" &amp; AL2 &amp;" meilleurs résultats)"</f>
        <v>CLT (4 meilleurs résultats)</v>
      </c>
      <c r="AO4" s="7" t="s">
        <v>47</v>
      </c>
      <c r="AP4" s="7" t="s">
        <v>48</v>
      </c>
      <c r="AQ4" s="7" t="s">
        <v>49</v>
      </c>
      <c r="AR4" s="7" t="s">
        <v>50</v>
      </c>
      <c r="AS4" s="7" t="s">
        <v>51</v>
      </c>
      <c r="AT4" s="7" t="s">
        <v>391</v>
      </c>
      <c r="AU4" s="7" t="s">
        <v>392</v>
      </c>
      <c r="AV4" s="7" t="s">
        <v>393</v>
      </c>
      <c r="AW4" s="7" t="s">
        <v>394</v>
      </c>
      <c r="AX4" s="7" t="s">
        <v>395</v>
      </c>
      <c r="AY4" s="7" t="s">
        <v>396</v>
      </c>
      <c r="AZ4" s="7" t="s">
        <v>397</v>
      </c>
      <c r="BA4" s="7" t="s">
        <v>398</v>
      </c>
      <c r="BB4" s="7" t="s">
        <v>399</v>
      </c>
      <c r="BC4" s="7" t="s">
        <v>400</v>
      </c>
      <c r="BD4" s="57">
        <v>1</v>
      </c>
      <c r="BE4" s="57">
        <v>2</v>
      </c>
      <c r="BF4" s="57">
        <v>3</v>
      </c>
      <c r="BG4" s="57">
        <v>4</v>
      </c>
      <c r="BH4" s="57">
        <v>5</v>
      </c>
      <c r="BI4" s="57">
        <v>6</v>
      </c>
      <c r="BJ4" s="57">
        <v>7</v>
      </c>
      <c r="BK4" s="57">
        <v>8</v>
      </c>
      <c r="BL4" s="57">
        <v>9</v>
      </c>
      <c r="BM4" s="57">
        <v>10</v>
      </c>
      <c r="BN4" s="57">
        <v>11</v>
      </c>
      <c r="BO4" s="57">
        <v>12</v>
      </c>
      <c r="BP4" s="57">
        <v>13</v>
      </c>
      <c r="BQ4" s="57">
        <v>14</v>
      </c>
      <c r="BR4" s="57">
        <v>15</v>
      </c>
    </row>
    <row r="5" spans="1:70" ht="16.5">
      <c r="A5" s="73" t="s">
        <v>1141</v>
      </c>
      <c r="B5" s="61" t="str">
        <f>IF(ISNA(VLOOKUP(A5,'Licenciés Jeunes 2023'!A:C,3,0)),"",VLOOKUP(A5,'Licenciés Jeunes 2023'!A:C,3,0))</f>
        <v>BOUVIER MARTIN</v>
      </c>
      <c r="C5" s="32" t="str">
        <f>IF(ISNA(VLOOKUP(A5,'Licenciés Jeunes 2023'!A:C,2,0)),"",VLOOKUP(A5,'Licenciés Jeunes 2023'!A:C,2,0))</f>
        <v>Jules</v>
      </c>
      <c r="D5" s="32" t="str">
        <f>IF(ISNA(VLOOKUP(A5,'Licenciés Jeunes 2023'!A:F,6,0)),"",VLOOKUP(A5,'Licenciés Jeunes 2023'!A:F,6,0))</f>
        <v>SAINT AVERTIN SPORTS TRIATHLON 37</v>
      </c>
      <c r="E5" s="6">
        <v>1</v>
      </c>
      <c r="F5" s="2">
        <v>146</v>
      </c>
      <c r="G5" s="4">
        <v>1</v>
      </c>
      <c r="H5" s="2">
        <f>IF(G$2="Bike &amp; Run",IF(ISNA(VLOOKUP(G5,Paramètres!$B$3:$C$56,2,FALSE)),0,VLOOKUP(G5,Paramètres!$B$3:$C$56,2,FALSE)*Paramètres!$K$4),IF(OR(G5="",OR($D5="",$D5="NL",$D5="HORS LIGUE")),0,VLOOKUP(IF(OR(G5="",OR($D5="",$D5="NL",$D5="HORS LIGUE")),"",COUNTIFS($D$5:$D$72,"&lt;&gt;"&amp;"",$D$5:$D$72,"&lt;&gt;"&amp;"NL",$D$5:$D$72,"&lt;&gt;"&amp;"HORS LIGUE",G$5:G$72,"&lt;"&amp;G5)+1),Paramètres!$B$3:$C$56,2,FALSE)*Paramètres!$K$4))</f>
        <v>150</v>
      </c>
      <c r="I5" s="36"/>
      <c r="J5" s="2">
        <f>IF(I$2="Bike &amp; Run",IF(ISNA(VLOOKUP(I5,Paramètres!$B$3:$C$56,2,FALSE)),0,VLOOKUP(I5,Paramètres!$B$3:$C$56,2,FALSE)*Paramètres!$K$5),IF(OR(I5="",OR($D5="",$D5="NL",$D5="HORS LIGUE")),0,VLOOKUP(IF(OR(I5="",OR($D5="",$D5="NL",$D5="HORS LIGUE")),"",COUNTIFS($D$5:$D$72,"&lt;&gt;"&amp;"",$D$5:$D$72,"&lt;&gt;"&amp;"NL",$D$5:$D$72,"&lt;&gt;"&amp;"HORS LIGUE",I$5:I$72,"&lt;"&amp;I5)+1),Paramètres!$B$3:$C$56,2,FALSE)*Paramètres!$K$5))</f>
        <v>0</v>
      </c>
      <c r="K5" s="4"/>
      <c r="L5" s="2">
        <f>IF(K$2="Bike &amp; Run",IF(ISNA(VLOOKUP(K5,Paramètres!$B$3:$C$56,2,FALSE)),0,VLOOKUP(K5,Paramètres!$B$3:$C$56,2,FALSE)*Paramètres!$K$6),IF(OR(K5="",OR($D5="",$D5="NL",$D5="HORS LIGUE")),0,VLOOKUP(IF(OR(K5="",OR($D5="",$D5="NL",$D5="HORS LIGUE")),"",COUNTIFS($D$5:$D$72,"&lt;&gt;"&amp;"",$D$5:$D$72,"&lt;&gt;"&amp;"NL",$D$5:$D$72,"&lt;&gt;"&amp;"HORS LIGUE",K$5:K$72,"&lt;"&amp;K5)+1),Paramètres!$B$3:$C$56,2,FALSE)*Paramètres!$K$6))</f>
        <v>0</v>
      </c>
      <c r="M5" s="4"/>
      <c r="N5" s="2">
        <f>IF(M$2="Bike &amp; Run",IF(ISNA(VLOOKUP(M5,Paramètres!$B$3:$C$56,2,FALSE)),0,VLOOKUP(M5,Paramètres!$B$3:$C$56,2,FALSE)*Paramètres!$K$7),IF(OR(M5="",OR($D5="",$D5="NL",$D5="HORS LIGUE")),0,VLOOKUP(IF(OR(M5="",OR($D5="",$D5="NL",$D5="HORS LIGUE")),"",COUNTIFS($D$5:$D$72,"&lt;&gt;"&amp;"",$D$5:$D$72,"&lt;&gt;"&amp;"NL",$D$5:$D$72,"&lt;&gt;"&amp;"HORS LIGUE",M$5:M$72,"&lt;"&amp;M5)+1),Paramètres!$B$3:$C$56,2,FALSE)*Paramètres!$K$7))</f>
        <v>0</v>
      </c>
      <c r="O5" s="46"/>
      <c r="P5" s="2">
        <f>IF(O$2="Bike &amp; Run",IF(ISNA(VLOOKUP(O5,Paramètres!$B$3:$C$56,2,FALSE)),0,VLOOKUP(O5,Paramètres!$B$3:$C$56,2,FALSE)*Paramètres!$K$8),IF(OR(O5="",OR($D5="",$D5="NL",$D5="HORS LIGUE")),0,VLOOKUP(IF(OR(O5="",OR($D5="",$D5="NL",$D5="HORS LIGUE")),"",COUNTIFS($D$5:$D$72,"&lt;&gt;"&amp;"",$D$5:$D$72,"&lt;&gt;"&amp;"NL",$D$5:$D$72,"&lt;&gt;"&amp;"HORS LIGUE",O$5:O$72,"&lt;"&amp;O5)+1),Paramètres!$B$3:$C$56,2,FALSE)*Paramètres!$K$8))</f>
        <v>0</v>
      </c>
      <c r="Q5" s="46"/>
      <c r="R5" s="2">
        <f>IF(Q$2="Bike &amp; Run",IF(ISNA(VLOOKUP(Q5,Paramètres!$B$3:$C$56,2,FALSE)),0,VLOOKUP(Q5,Paramètres!$B$3:$C$56,2,FALSE)*Paramètres!$K$9),IF(OR(Q5="",OR($D5="",$D5="NL",$D5="HORS LIGUE")),0,VLOOKUP(IF(OR(Q5="",OR($D5="",$D5="NL",$D5="HORS LIGUE")),"",COUNTIFS($D$5:$D$72,"&lt;&gt;"&amp;"",$D$5:$D$72,"&lt;&gt;"&amp;"NL",$D$5:$D$72,"&lt;&gt;"&amp;"HORS LIGUE",Q$5:Q$72,"&lt;"&amp;Q5)+1),Paramètres!$B$3:$C$56,2,FALSE)*Paramètres!$K$9))</f>
        <v>0</v>
      </c>
      <c r="S5" s="46"/>
      <c r="T5" s="2">
        <f>IF(S$2="Bike &amp; Run",IF(ISNA(VLOOKUP(S5,Paramètres!$B$3:$C$56,2,FALSE)),0,VLOOKUP(S5,Paramètres!$B$3:$C$56,2,FALSE)*Paramètres!$K$10),IF(OR(S5="",OR($D5="",$D5="NL",$D5="HORS LIGUE")),0,VLOOKUP(IF(OR(S5="",OR($D5="",$D5="NL",$D5="HORS LIGUE")),"",COUNTIFS($D$5:$D$72,"&lt;&gt;"&amp;"",$D$5:$D$72,"&lt;&gt;"&amp;"NL",$D$5:$D$72,"&lt;&gt;"&amp;"HORS LIGUE",S$5:S$72,"&lt;"&amp;S5)+1),Paramètres!$B$3:$C$56,2,FALSE)*Paramètres!$K$10))</f>
        <v>0</v>
      </c>
      <c r="U5" s="46"/>
      <c r="V5" s="2">
        <f>IF(U$2="Bike &amp; Run",IF(ISNA(VLOOKUP(U5,Paramètres!$B$3:$C$56,2,FALSE)),0,VLOOKUP(U5,Paramètres!$B$3:$C$56,2,FALSE)*Paramètres!$K$11),IF(OR(U5="",OR($D5="",$D5="NL",$D5="HORS LIGUE")),0,VLOOKUP(IF(OR(U5="",OR($D5="",$D5="NL",$D5="HORS LIGUE")),"",COUNTIFS($D$5:$D$72,"&lt;&gt;"&amp;"",$D$5:$D$72,"&lt;&gt;"&amp;"NL",$D$5:$D$72,"&lt;&gt;"&amp;"HORS LIGUE",U$5:U$72,"&lt;"&amp;U5)+1),Paramètres!$B$3:$C$56,2,FALSE)*Paramètres!$K$11))</f>
        <v>0</v>
      </c>
      <c r="W5" s="46"/>
      <c r="X5" s="2">
        <f>IF(W$2="Bike &amp; Run",IF(ISNA(VLOOKUP(W5,Paramètres!$B$3:$C$56,2,FALSE)),0,VLOOKUP(W5,Paramètres!$B$3:$C$56,2,FALSE)*Paramètres!$K$12),IF(OR(W5="",OR($D5="",$D5="NL",$D5="HORS LIGUE")),0,VLOOKUP(IF(OR(W5="",OR($D5="",$D5="NL",$D5="HORS LIGUE")),"",COUNTIFS($D$5:$D$72,"&lt;&gt;"&amp;"",$D$5:$D$72,"&lt;&gt;"&amp;"NL",$D$5:$D$72,"&lt;&gt;"&amp;"HORS LIGUE",W$5:W$72,"&lt;"&amp;W5)+1),Paramètres!$B$3:$C$56,2,FALSE)*Paramètres!$K$12))</f>
        <v>0</v>
      </c>
      <c r="Y5" s="46"/>
      <c r="Z5" s="2">
        <f>IF(Y$2="Bike &amp; Run",IF(ISNA(VLOOKUP(Y5,Paramètres!$B$3:$C$56,2,FALSE)),0,VLOOKUP(Y5,Paramètres!$B$3:$C$56,2,FALSE)*Paramètres!$K$13),IF(OR(Y5="",OR($D5="",$D5="NL",$D5="HORS LIGUE")),0,VLOOKUP(IF(OR(Y5="",OR($D5="",$D5="NL",$D5="HORS LIGUE")),"",COUNTIFS($D$5:$D$72,"&lt;&gt;"&amp;"",$D$5:$D$72,"&lt;&gt;"&amp;"NL",$D$5:$D$72,"&lt;&gt;"&amp;"HORS LIGUE",Y$5:Y$72,"&lt;"&amp;Y5)+1),Paramètres!$B$3:$C$56,2,FALSE)*Paramètres!$K$13))</f>
        <v>0</v>
      </c>
      <c r="AA5" s="46"/>
      <c r="AB5" s="2">
        <f>IF(AA$2="Bike &amp; Run",IF(ISNA(VLOOKUP(AA5,Paramètres!$B$3:$C$56,2,FALSE)),0,VLOOKUP(AA5,Paramètres!$B$3:$C$56,2,FALSE)*Paramètres!$K$14),IF(OR(AA5="",OR($D5="",$D5="NL",$D5="HORS LIGUE")),0,VLOOKUP(IF(OR(AA5="",OR($D5="",$D5="NL",$D5="HORS LIGUE")),"",COUNTIFS($D$5:$D$72,"&lt;&gt;"&amp;"",$D$5:$D$72,"&lt;&gt;"&amp;"NL",$D$5:$D$72,"&lt;&gt;"&amp;"HORS LIGUE",AA$5:AA$72,"&lt;"&amp;AA5)+1),Paramètres!$B$3:$C$56,2,FALSE)*Paramètres!$K$14))</f>
        <v>0</v>
      </c>
      <c r="AC5" s="46"/>
      <c r="AD5" s="2">
        <f>IF(AC$2="Bike &amp; Run",IF(ISNA(VLOOKUP(AC5,Paramètres!$B$3:$C$56,2,FALSE)),0,VLOOKUP(AC5,Paramètres!$B$3:$C$56,2,FALSE)*Paramètres!$K$15),IF(OR(AC5="",OR($D5="",$D5="NL",$D5="HORS LIGUE")),0,VLOOKUP(IF(OR(AC5="",OR($D5="",$D5="NL",$D5="HORS LIGUE")),"",COUNTIFS($D$5:$D$72,"&lt;&gt;"&amp;"",$D$5:$D$72,"&lt;&gt;"&amp;"NL",$D$5:$D$72,"&lt;&gt;"&amp;"HORS LIGUE",AC$5:AC$72,"&lt;"&amp;AC5)+1),Paramètres!$B$3:$C$56,2,FALSE)*Paramètres!$K$15))</f>
        <v>0</v>
      </c>
      <c r="AE5" s="46"/>
      <c r="AF5" s="2">
        <f>IF(AE$2="Bike &amp; Run",IF(ISNA(VLOOKUP(AE5,Paramètres!$B$3:$C$56,2,FALSE)),0,VLOOKUP(AE5,Paramètres!$B$3:$C$56,2,FALSE)*Paramètres!$K$16),IF(OR(AE5="",OR($D5="",$D5="NL",$D5="HORS LIGUE")),0,VLOOKUP(IF(OR(AE5="",OR($D5="",$D5="NL",$D5="HORS LIGUE")),"",COUNTIFS($D$5:$D$72,"&lt;&gt;"&amp;"",$D$5:$D$72,"&lt;&gt;"&amp;"NL",$D$5:$D$72,"&lt;&gt;"&amp;"HORS LIGUE",AE$5:AE$72,"&lt;"&amp;AE5)+1),Paramètres!$B$3:$C$56,2,FALSE)*Paramètres!$K$16))</f>
        <v>0</v>
      </c>
      <c r="AG5" s="46"/>
      <c r="AH5" s="2">
        <f>IF(AG$2="Bike &amp; Run",IF(ISNA(VLOOKUP(AG5,Paramètres!$B$3:$C$56,2,FALSE)),0,VLOOKUP(AG5,Paramètres!$B$3:$C$56,2,FALSE)*Paramètres!$K$17),IF(OR(AG5="",OR($D5="",$D5="NL",$D5="HORS LIGUE")),0,VLOOKUP(IF(OR(AG5="",OR($D5="",$D5="NL",$D5="HORS LIGUE")),"",COUNTIFS($D$5:$D$72,"&lt;&gt;"&amp;"",$D$5:$D$72,"&lt;&gt;"&amp;"NL",$D$5:$D$72,"&lt;&gt;"&amp;"HORS LIGUE",AG$5:AG$72,"&lt;"&amp;AG5)+1),Paramètres!$B$3:$C$56,2,FALSE)*Paramètres!$K$17))</f>
        <v>0</v>
      </c>
      <c r="AI5" s="40">
        <f t="shared" ref="AI5:AI36" si="0">F5+H5+J5+L5+N5+P5+R5+T5+V5+X5+Z5+AB5+AD5+AF5+AH5</f>
        <v>296</v>
      </c>
      <c r="AJ5" s="3">
        <f t="shared" ref="AJ5:AJ36" si="1">IF(AI5&lt;&gt;0,RANK(AI5,$AI$5:$AI$72),"")</f>
        <v>1</v>
      </c>
      <c r="AK5" s="5">
        <f t="shared" ref="AK5:AK36" si="2">COUNTA(E5,G5,I5,K5,M5,O5,Q5,S5,U5,W5,Y5,AA5,AC5,AE5,AG5)</f>
        <v>2</v>
      </c>
      <c r="AL5" s="41">
        <f t="shared" ref="AL5:AL36" si="3">HLOOKUP($AL$2,$BD$4:$BR$72,ROW(A5)-3,FALSE)</f>
        <v>296</v>
      </c>
      <c r="AM5" s="33">
        <f t="shared" ref="AM5:AM36" si="4">IF(AL5&lt;&gt;0,RANK(AL5,$AL$5:$AL$72),"")</f>
        <v>1</v>
      </c>
      <c r="AO5" s="22">
        <f t="shared" ref="AO5:AO36" si="5">F5</f>
        <v>146</v>
      </c>
      <c r="AP5">
        <f t="shared" ref="AP5:AP36" si="6">H5</f>
        <v>150</v>
      </c>
      <c r="AQ5">
        <f t="shared" ref="AQ5:AQ36" si="7">J5</f>
        <v>0</v>
      </c>
      <c r="AR5">
        <f t="shared" ref="AR5:AR36" si="8">L5</f>
        <v>0</v>
      </c>
      <c r="AS5">
        <f t="shared" ref="AS5:AS36" si="9">N5</f>
        <v>0</v>
      </c>
      <c r="AT5">
        <f t="shared" ref="AT5:AT36" si="10">P5</f>
        <v>0</v>
      </c>
      <c r="AU5">
        <f t="shared" ref="AU5:AU36" si="11">R5</f>
        <v>0</v>
      </c>
      <c r="AV5">
        <f t="shared" ref="AV5:AV36" si="12">T5</f>
        <v>0</v>
      </c>
      <c r="AW5">
        <f t="shared" ref="AW5:AW36" si="13">V5</f>
        <v>0</v>
      </c>
      <c r="AX5">
        <f t="shared" ref="AX5:AX36" si="14">X5</f>
        <v>0</v>
      </c>
      <c r="AY5">
        <f t="shared" ref="AY5:AY36" si="15">Z5</f>
        <v>0</v>
      </c>
      <c r="AZ5">
        <f t="shared" ref="AZ5:AZ36" si="16">AB5</f>
        <v>0</v>
      </c>
      <c r="BA5">
        <f t="shared" ref="BA5:BA36" si="17">AD5</f>
        <v>0</v>
      </c>
      <c r="BB5">
        <f t="shared" ref="BB5:BB36" si="18">AF5</f>
        <v>0</v>
      </c>
      <c r="BC5">
        <f t="shared" ref="BC5:BC36" si="19">AH5</f>
        <v>0</v>
      </c>
      <c r="BD5">
        <f t="shared" ref="BD5:BD36" si="20">LARGE($AO5:$BC5,BD$4)</f>
        <v>150</v>
      </c>
      <c r="BE5" s="22">
        <f t="shared" ref="BE5:BR5" si="21">BD5+LARGE($AO5:$BC5,BE$4)</f>
        <v>296</v>
      </c>
      <c r="BF5" s="22">
        <f t="shared" si="21"/>
        <v>296</v>
      </c>
      <c r="BG5" s="22">
        <f t="shared" si="21"/>
        <v>296</v>
      </c>
      <c r="BH5" s="22">
        <f t="shared" si="21"/>
        <v>296</v>
      </c>
      <c r="BI5" s="22">
        <f t="shared" si="21"/>
        <v>296</v>
      </c>
      <c r="BJ5" s="22">
        <f t="shared" si="21"/>
        <v>296</v>
      </c>
      <c r="BK5" s="22">
        <f t="shared" si="21"/>
        <v>296</v>
      </c>
      <c r="BL5" s="22">
        <f t="shared" si="21"/>
        <v>296</v>
      </c>
      <c r="BM5" s="22">
        <f t="shared" si="21"/>
        <v>296</v>
      </c>
      <c r="BN5" s="22">
        <f t="shared" si="21"/>
        <v>296</v>
      </c>
      <c r="BO5" s="22">
        <f t="shared" si="21"/>
        <v>296</v>
      </c>
      <c r="BP5" s="22">
        <f t="shared" si="21"/>
        <v>296</v>
      </c>
      <c r="BQ5" s="22">
        <f t="shared" si="21"/>
        <v>296</v>
      </c>
      <c r="BR5" s="22">
        <f t="shared" si="21"/>
        <v>296</v>
      </c>
    </row>
    <row r="6" spans="1:70" ht="16.5">
      <c r="A6" s="73" t="s">
        <v>826</v>
      </c>
      <c r="B6" s="61" t="str">
        <f>IF(ISNA(VLOOKUP(A6,'Licenciés Jeunes 2023'!A:C,3,0)),"",VLOOKUP(A6,'Licenciés Jeunes 2023'!A:C,3,0))</f>
        <v>PAUGOIS</v>
      </c>
      <c r="C6" s="32" t="str">
        <f>IF(ISNA(VLOOKUP(A6,'Licenciés Jeunes 2023'!A:C,2,0)),"",VLOOKUP(A6,'Licenciés Jeunes 2023'!A:C,2,0))</f>
        <v>Lucas</v>
      </c>
      <c r="D6" s="32" t="str">
        <f>IF(ISNA(VLOOKUP(A6,'Licenciés Jeunes 2023'!A:F,6,0)),"",VLOOKUP(A6,'Licenciés Jeunes 2023'!A:F,6,0))</f>
        <v>VENDOME TRIATHLON</v>
      </c>
      <c r="E6" s="6">
        <v>2</v>
      </c>
      <c r="F6" s="2">
        <v>143</v>
      </c>
      <c r="G6" s="4">
        <v>2</v>
      </c>
      <c r="H6" s="2">
        <f>IF(G$2="Bike &amp; Run",IF(ISNA(VLOOKUP(G6,Paramètres!$B$3:$C$56,2,FALSE)),0,VLOOKUP(G6,Paramètres!$B$3:$C$56,2,FALSE)*Paramètres!$K$4),IF(OR(G6="",OR($D6="",$D6="NL",$D6="HORS LIGUE")),0,VLOOKUP(IF(OR(G6="",OR($D6="",$D6="NL",$D6="HORS LIGUE")),"",COUNTIFS($D$5:$D$72,"&lt;&gt;"&amp;"",$D$5:$D$72,"&lt;&gt;"&amp;"NL",$D$5:$D$72,"&lt;&gt;"&amp;"HORS LIGUE",G$5:G$72,"&lt;"&amp;G6)+1),Paramètres!$B$3:$C$56,2,FALSE)*Paramètres!$K$4))</f>
        <v>120</v>
      </c>
      <c r="I6" s="36"/>
      <c r="J6" s="2">
        <f>IF(I$2="Bike &amp; Run",IF(ISNA(VLOOKUP(I6,Paramètres!$B$3:$C$56,2,FALSE)),0,VLOOKUP(I6,Paramètres!$B$3:$C$56,2,FALSE)*Paramètres!$K$5),IF(OR(I6="",OR($D6="",$D6="NL",$D6="HORS LIGUE")),0,VLOOKUP(IF(OR(I6="",OR($D6="",$D6="NL",$D6="HORS LIGUE")),"",COUNTIFS($D$5:$D$72,"&lt;&gt;"&amp;"",$D$5:$D$72,"&lt;&gt;"&amp;"NL",$D$5:$D$72,"&lt;&gt;"&amp;"HORS LIGUE",I$5:I$72,"&lt;"&amp;I6)+1),Paramètres!$B$3:$C$56,2,FALSE)*Paramètres!$K$5))</f>
        <v>0</v>
      </c>
      <c r="K6" s="4"/>
      <c r="L6" s="2">
        <f>IF(K$2="Bike &amp; Run",IF(ISNA(VLOOKUP(K6,Paramètres!$B$3:$C$56,2,FALSE)),0,VLOOKUP(K6,Paramètres!$B$3:$C$56,2,FALSE)*Paramètres!$K$6),IF(OR(K6="",OR($D6="",$D6="NL",$D6="HORS LIGUE")),0,VLOOKUP(IF(OR(K6="",OR($D6="",$D6="NL",$D6="HORS LIGUE")),"",COUNTIFS($D$5:$D$72,"&lt;&gt;"&amp;"",$D$5:$D$72,"&lt;&gt;"&amp;"NL",$D$5:$D$72,"&lt;&gt;"&amp;"HORS LIGUE",K$5:K$72,"&lt;"&amp;K6)+1),Paramètres!$B$3:$C$56,2,FALSE)*Paramètres!$K$6))</f>
        <v>0</v>
      </c>
      <c r="M6" s="4"/>
      <c r="N6" s="2">
        <f>IF(M$2="Bike &amp; Run",IF(ISNA(VLOOKUP(M6,Paramètres!$B$3:$C$56,2,FALSE)),0,VLOOKUP(M6,Paramètres!$B$3:$C$56,2,FALSE)*Paramètres!$K$7),IF(OR(M6="",OR($D6="",$D6="NL",$D6="HORS LIGUE")),0,VLOOKUP(IF(OR(M6="",OR($D6="",$D6="NL",$D6="HORS LIGUE")),"",COUNTIFS($D$5:$D$72,"&lt;&gt;"&amp;"",$D$5:$D$72,"&lt;&gt;"&amp;"NL",$D$5:$D$72,"&lt;&gt;"&amp;"HORS LIGUE",M$5:M$72,"&lt;"&amp;M6)+1),Paramètres!$B$3:$C$56,2,FALSE)*Paramètres!$K$7))</f>
        <v>0</v>
      </c>
      <c r="O6" s="46"/>
      <c r="P6" s="2">
        <f>IF(O$2="Bike &amp; Run",IF(ISNA(VLOOKUP(O6,Paramètres!$B$3:$C$56,2,FALSE)),0,VLOOKUP(O6,Paramètres!$B$3:$C$56,2,FALSE)*Paramètres!$K$8),IF(OR(O6="",OR($D6="",$D6="NL",$D6="HORS LIGUE")),0,VLOOKUP(IF(OR(O6="",OR($D6="",$D6="NL",$D6="HORS LIGUE")),"",COUNTIFS($D$5:$D$72,"&lt;&gt;"&amp;"",$D$5:$D$72,"&lt;&gt;"&amp;"NL",$D$5:$D$72,"&lt;&gt;"&amp;"HORS LIGUE",O$5:O$72,"&lt;"&amp;O6)+1),Paramètres!$B$3:$C$56,2,FALSE)*Paramètres!$K$8))</f>
        <v>0</v>
      </c>
      <c r="Q6" s="46"/>
      <c r="R6" s="2">
        <f>IF(Q$2="Bike &amp; Run",IF(ISNA(VLOOKUP(Q6,Paramètres!$B$3:$C$56,2,FALSE)),0,VLOOKUP(Q6,Paramètres!$B$3:$C$56,2,FALSE)*Paramètres!$K$9),IF(OR(Q6="",OR($D6="",$D6="NL",$D6="HORS LIGUE")),0,VLOOKUP(IF(OR(Q6="",OR($D6="",$D6="NL",$D6="HORS LIGUE")),"",COUNTIFS($D$5:$D$72,"&lt;&gt;"&amp;"",$D$5:$D$72,"&lt;&gt;"&amp;"NL",$D$5:$D$72,"&lt;&gt;"&amp;"HORS LIGUE",Q$5:Q$72,"&lt;"&amp;Q6)+1),Paramètres!$B$3:$C$56,2,FALSE)*Paramètres!$K$9))</f>
        <v>0</v>
      </c>
      <c r="S6" s="46"/>
      <c r="T6" s="2">
        <f>IF(S$2="Bike &amp; Run",IF(ISNA(VLOOKUP(S6,Paramètres!$B$3:$C$56,2,FALSE)),0,VLOOKUP(S6,Paramètres!$B$3:$C$56,2,FALSE)*Paramètres!$K$10),IF(OR(S6="",OR($D6="",$D6="NL",$D6="HORS LIGUE")),0,VLOOKUP(IF(OR(S6="",OR($D6="",$D6="NL",$D6="HORS LIGUE")),"",COUNTIFS($D$5:$D$72,"&lt;&gt;"&amp;"",$D$5:$D$72,"&lt;&gt;"&amp;"NL",$D$5:$D$72,"&lt;&gt;"&amp;"HORS LIGUE",S$5:S$72,"&lt;"&amp;S6)+1),Paramètres!$B$3:$C$56,2,FALSE)*Paramètres!$K$10))</f>
        <v>0</v>
      </c>
      <c r="U6" s="46"/>
      <c r="V6" s="2">
        <f>IF(U$2="Bike &amp; Run",IF(ISNA(VLOOKUP(U6,Paramètres!$B$3:$C$56,2,FALSE)),0,VLOOKUP(U6,Paramètres!$B$3:$C$56,2,FALSE)*Paramètres!$K$11),IF(OR(U6="",OR($D6="",$D6="NL",$D6="HORS LIGUE")),0,VLOOKUP(IF(OR(U6="",OR($D6="",$D6="NL",$D6="HORS LIGUE")),"",COUNTIFS($D$5:$D$72,"&lt;&gt;"&amp;"",$D$5:$D$72,"&lt;&gt;"&amp;"NL",$D$5:$D$72,"&lt;&gt;"&amp;"HORS LIGUE",U$5:U$72,"&lt;"&amp;U6)+1),Paramètres!$B$3:$C$56,2,FALSE)*Paramètres!$K$11))</f>
        <v>0</v>
      </c>
      <c r="W6" s="46"/>
      <c r="X6" s="2">
        <f>IF(W$2="Bike &amp; Run",IF(ISNA(VLOOKUP(W6,Paramètres!$B$3:$C$56,2,FALSE)),0,VLOOKUP(W6,Paramètres!$B$3:$C$56,2,FALSE)*Paramètres!$K$12),IF(OR(W6="",OR($D6="",$D6="NL",$D6="HORS LIGUE")),0,VLOOKUP(IF(OR(W6="",OR($D6="",$D6="NL",$D6="HORS LIGUE")),"",COUNTIFS($D$5:$D$72,"&lt;&gt;"&amp;"",$D$5:$D$72,"&lt;&gt;"&amp;"NL",$D$5:$D$72,"&lt;&gt;"&amp;"HORS LIGUE",W$5:W$72,"&lt;"&amp;W6)+1),Paramètres!$B$3:$C$56,2,FALSE)*Paramètres!$K$12))</f>
        <v>0</v>
      </c>
      <c r="Y6" s="46"/>
      <c r="Z6" s="2">
        <f>IF(Y$2="Bike &amp; Run",IF(ISNA(VLOOKUP(Y6,Paramètres!$B$3:$C$56,2,FALSE)),0,VLOOKUP(Y6,Paramètres!$B$3:$C$56,2,FALSE)*Paramètres!$K$13),IF(OR(Y6="",OR($D6="",$D6="NL",$D6="HORS LIGUE")),0,VLOOKUP(IF(OR(Y6="",OR($D6="",$D6="NL",$D6="HORS LIGUE")),"",COUNTIFS($D$5:$D$72,"&lt;&gt;"&amp;"",$D$5:$D$72,"&lt;&gt;"&amp;"NL",$D$5:$D$72,"&lt;&gt;"&amp;"HORS LIGUE",Y$5:Y$72,"&lt;"&amp;Y6)+1),Paramètres!$B$3:$C$56,2,FALSE)*Paramètres!$K$13))</f>
        <v>0</v>
      </c>
      <c r="AA6" s="46"/>
      <c r="AB6" s="2">
        <f>IF(AA$2="Bike &amp; Run",IF(ISNA(VLOOKUP(AA6,Paramètres!$B$3:$C$56,2,FALSE)),0,VLOOKUP(AA6,Paramètres!$B$3:$C$56,2,FALSE)*Paramètres!$K$14),IF(OR(AA6="",OR($D6="",$D6="NL",$D6="HORS LIGUE")),0,VLOOKUP(IF(OR(AA6="",OR($D6="",$D6="NL",$D6="HORS LIGUE")),"",COUNTIFS($D$5:$D$72,"&lt;&gt;"&amp;"",$D$5:$D$72,"&lt;&gt;"&amp;"NL",$D$5:$D$72,"&lt;&gt;"&amp;"HORS LIGUE",AA$5:AA$72,"&lt;"&amp;AA6)+1),Paramètres!$B$3:$C$56,2,FALSE)*Paramètres!$K$14))</f>
        <v>0</v>
      </c>
      <c r="AC6" s="46"/>
      <c r="AD6" s="2">
        <f>IF(AC$2="Bike &amp; Run",IF(ISNA(VLOOKUP(AC6,Paramètres!$B$3:$C$56,2,FALSE)),0,VLOOKUP(AC6,Paramètres!$B$3:$C$56,2,FALSE)*Paramètres!$K$15),IF(OR(AC6="",OR($D6="",$D6="NL",$D6="HORS LIGUE")),0,VLOOKUP(IF(OR(AC6="",OR($D6="",$D6="NL",$D6="HORS LIGUE")),"",COUNTIFS($D$5:$D$72,"&lt;&gt;"&amp;"",$D$5:$D$72,"&lt;&gt;"&amp;"NL",$D$5:$D$72,"&lt;&gt;"&amp;"HORS LIGUE",AC$5:AC$72,"&lt;"&amp;AC6)+1),Paramètres!$B$3:$C$56,2,FALSE)*Paramètres!$K$15))</f>
        <v>0</v>
      </c>
      <c r="AE6" s="46"/>
      <c r="AF6" s="2">
        <f>IF(AE$2="Bike &amp; Run",IF(ISNA(VLOOKUP(AE6,Paramètres!$B$3:$C$56,2,FALSE)),0,VLOOKUP(AE6,Paramètres!$B$3:$C$56,2,FALSE)*Paramètres!$K$16),IF(OR(AE6="",OR($D6="",$D6="NL",$D6="HORS LIGUE")),0,VLOOKUP(IF(OR(AE6="",OR($D6="",$D6="NL",$D6="HORS LIGUE")),"",COUNTIFS($D$5:$D$72,"&lt;&gt;"&amp;"",$D$5:$D$72,"&lt;&gt;"&amp;"NL",$D$5:$D$72,"&lt;&gt;"&amp;"HORS LIGUE",AE$5:AE$72,"&lt;"&amp;AE6)+1),Paramètres!$B$3:$C$56,2,FALSE)*Paramètres!$K$16))</f>
        <v>0</v>
      </c>
      <c r="AG6" s="46"/>
      <c r="AH6" s="2">
        <f>IF(AG$2="Bike &amp; Run",IF(ISNA(VLOOKUP(AG6,Paramètres!$B$3:$C$56,2,FALSE)),0,VLOOKUP(AG6,Paramètres!$B$3:$C$56,2,FALSE)*Paramètres!$K$17),IF(OR(AG6="",OR($D6="",$D6="NL",$D6="HORS LIGUE")),0,VLOOKUP(IF(OR(AG6="",OR($D6="",$D6="NL",$D6="HORS LIGUE")),"",COUNTIFS($D$5:$D$72,"&lt;&gt;"&amp;"",$D$5:$D$72,"&lt;&gt;"&amp;"NL",$D$5:$D$72,"&lt;&gt;"&amp;"HORS LIGUE",AG$5:AG$72,"&lt;"&amp;AG6)+1),Paramètres!$B$3:$C$56,2,FALSE)*Paramètres!$K$17))</f>
        <v>0</v>
      </c>
      <c r="AI6" s="40">
        <f t="shared" si="0"/>
        <v>263</v>
      </c>
      <c r="AJ6" s="3">
        <f t="shared" si="1"/>
        <v>2</v>
      </c>
      <c r="AK6" s="5">
        <f t="shared" si="2"/>
        <v>2</v>
      </c>
      <c r="AL6" s="41">
        <f t="shared" si="3"/>
        <v>263</v>
      </c>
      <c r="AM6" s="33">
        <f t="shared" si="4"/>
        <v>2</v>
      </c>
      <c r="AO6" s="22">
        <f t="shared" si="5"/>
        <v>143</v>
      </c>
      <c r="AP6">
        <f t="shared" si="6"/>
        <v>120</v>
      </c>
      <c r="AQ6">
        <f t="shared" si="7"/>
        <v>0</v>
      </c>
      <c r="AR6">
        <f t="shared" si="8"/>
        <v>0</v>
      </c>
      <c r="AS6">
        <f t="shared" si="9"/>
        <v>0</v>
      </c>
      <c r="AT6">
        <f t="shared" si="10"/>
        <v>0</v>
      </c>
      <c r="AU6">
        <f t="shared" si="11"/>
        <v>0</v>
      </c>
      <c r="AV6">
        <f t="shared" si="12"/>
        <v>0</v>
      </c>
      <c r="AW6">
        <f t="shared" si="13"/>
        <v>0</v>
      </c>
      <c r="AX6">
        <f t="shared" si="14"/>
        <v>0</v>
      </c>
      <c r="AY6">
        <f t="shared" si="15"/>
        <v>0</v>
      </c>
      <c r="AZ6">
        <f t="shared" si="16"/>
        <v>0</v>
      </c>
      <c r="BA6">
        <f t="shared" si="17"/>
        <v>0</v>
      </c>
      <c r="BB6">
        <f t="shared" si="18"/>
        <v>0</v>
      </c>
      <c r="BC6">
        <f t="shared" si="19"/>
        <v>0</v>
      </c>
      <c r="BD6">
        <f t="shared" si="20"/>
        <v>143</v>
      </c>
      <c r="BE6" s="22">
        <f t="shared" ref="BE6:BR6" si="22">BD6+LARGE($AO6:$BC6,BE$4)</f>
        <v>263</v>
      </c>
      <c r="BF6" s="22">
        <f t="shared" si="22"/>
        <v>263</v>
      </c>
      <c r="BG6" s="22">
        <f t="shared" si="22"/>
        <v>263</v>
      </c>
      <c r="BH6" s="22">
        <f t="shared" si="22"/>
        <v>263</v>
      </c>
      <c r="BI6" s="22">
        <f t="shared" si="22"/>
        <v>263</v>
      </c>
      <c r="BJ6" s="22">
        <f t="shared" si="22"/>
        <v>263</v>
      </c>
      <c r="BK6" s="22">
        <f t="shared" si="22"/>
        <v>263</v>
      </c>
      <c r="BL6" s="22">
        <f t="shared" si="22"/>
        <v>263</v>
      </c>
      <c r="BM6" s="22">
        <f t="shared" si="22"/>
        <v>263</v>
      </c>
      <c r="BN6" s="22">
        <f t="shared" si="22"/>
        <v>263</v>
      </c>
      <c r="BO6" s="22">
        <f t="shared" si="22"/>
        <v>263</v>
      </c>
      <c r="BP6" s="22">
        <f t="shared" si="22"/>
        <v>263</v>
      </c>
      <c r="BQ6" s="22">
        <f t="shared" si="22"/>
        <v>263</v>
      </c>
      <c r="BR6" s="22">
        <f t="shared" si="22"/>
        <v>263</v>
      </c>
    </row>
    <row r="7" spans="1:70" ht="16.5">
      <c r="A7" s="73" t="s">
        <v>1140</v>
      </c>
      <c r="B7" s="61" t="str">
        <f>IF(ISNA(VLOOKUP(A7,'Licenciés Jeunes 2023'!A:C,3,0)),"",VLOOKUP(A7,'Licenciés Jeunes 2023'!A:C,3,0))</f>
        <v>COTILLON</v>
      </c>
      <c r="C7" s="32" t="str">
        <f>IF(ISNA(VLOOKUP(A7,'Licenciés Jeunes 2023'!A:C,2,0)),"",VLOOKUP(A7,'Licenciés Jeunes 2023'!A:C,2,0))</f>
        <v>Baptiste</v>
      </c>
      <c r="D7" s="32" t="str">
        <f>IF(ISNA(VLOOKUP(A7,'Licenciés Jeunes 2023'!A:F,6,0)),"",VLOOKUP(A7,'Licenciés Jeunes 2023'!A:F,6,0))</f>
        <v>SAINT AVERTIN SPORTS TRIATHLON 37</v>
      </c>
      <c r="E7" s="6">
        <v>3</v>
      </c>
      <c r="F7" s="2">
        <v>131</v>
      </c>
      <c r="G7" s="4">
        <v>3</v>
      </c>
      <c r="H7" s="2">
        <f>IF(G$2="Bike &amp; Run",IF(ISNA(VLOOKUP(G7,Paramètres!$B$3:$C$56,2,FALSE)),0,VLOOKUP(G7,Paramètres!$B$3:$C$56,2,FALSE)*Paramètres!$K$4),IF(OR(G7="",OR($D7="",$D7="NL",$D7="HORS LIGUE")),0,VLOOKUP(IF(OR(G7="",OR($D7="",$D7="NL",$D7="HORS LIGUE")),"",COUNTIFS($D$5:$D$72,"&lt;&gt;"&amp;"",$D$5:$D$72,"&lt;&gt;"&amp;"NL",$D$5:$D$72,"&lt;&gt;"&amp;"HORS LIGUE",G$5:G$72,"&lt;"&amp;G7)+1),Paramètres!$B$3:$C$56,2,FALSE)*Paramètres!$K$4))</f>
        <v>97.5</v>
      </c>
      <c r="I7" s="36"/>
      <c r="J7" s="2">
        <f>IF(I$2="Bike &amp; Run",IF(ISNA(VLOOKUP(I7,Paramètres!$B$3:$C$56,2,FALSE)),0,VLOOKUP(I7,Paramètres!$B$3:$C$56,2,FALSE)*Paramètres!$K$5),IF(OR(I7="",OR($D7="",$D7="NL",$D7="HORS LIGUE")),0,VLOOKUP(IF(OR(I7="",OR($D7="",$D7="NL",$D7="HORS LIGUE")),"",COUNTIFS($D$5:$D$72,"&lt;&gt;"&amp;"",$D$5:$D$72,"&lt;&gt;"&amp;"NL",$D$5:$D$72,"&lt;&gt;"&amp;"HORS LIGUE",I$5:I$72,"&lt;"&amp;I7)+1),Paramètres!$B$3:$C$56,2,FALSE)*Paramètres!$K$5))</f>
        <v>0</v>
      </c>
      <c r="K7" s="4"/>
      <c r="L7" s="2">
        <f>IF(K$2="Bike &amp; Run",IF(ISNA(VLOOKUP(K7,Paramètres!$B$3:$C$56,2,FALSE)),0,VLOOKUP(K7,Paramètres!$B$3:$C$56,2,FALSE)*Paramètres!$K$6),IF(OR(K7="",OR($D7="",$D7="NL",$D7="HORS LIGUE")),0,VLOOKUP(IF(OR(K7="",OR($D7="",$D7="NL",$D7="HORS LIGUE")),"",COUNTIFS($D$5:$D$72,"&lt;&gt;"&amp;"",$D$5:$D$72,"&lt;&gt;"&amp;"NL",$D$5:$D$72,"&lt;&gt;"&amp;"HORS LIGUE",K$5:K$72,"&lt;"&amp;K7)+1),Paramètres!$B$3:$C$56,2,FALSE)*Paramètres!$K$6))</f>
        <v>0</v>
      </c>
      <c r="M7" s="4"/>
      <c r="N7" s="2">
        <f>IF(M$2="Bike &amp; Run",IF(ISNA(VLOOKUP(M7,Paramètres!$B$3:$C$56,2,FALSE)),0,VLOOKUP(M7,Paramètres!$B$3:$C$56,2,FALSE)*Paramètres!$K$7),IF(OR(M7="",OR($D7="",$D7="NL",$D7="HORS LIGUE")),0,VLOOKUP(IF(OR(M7="",OR($D7="",$D7="NL",$D7="HORS LIGUE")),"",COUNTIFS($D$5:$D$72,"&lt;&gt;"&amp;"",$D$5:$D$72,"&lt;&gt;"&amp;"NL",$D$5:$D$72,"&lt;&gt;"&amp;"HORS LIGUE",M$5:M$72,"&lt;"&amp;M7)+1),Paramètres!$B$3:$C$56,2,FALSE)*Paramètres!$K$7))</f>
        <v>0</v>
      </c>
      <c r="O7" s="46"/>
      <c r="P7" s="2">
        <f>IF(O$2="Bike &amp; Run",IF(ISNA(VLOOKUP(O7,Paramètres!$B$3:$C$56,2,FALSE)),0,VLOOKUP(O7,Paramètres!$B$3:$C$56,2,FALSE)*Paramètres!$K$8),IF(OR(O7="",OR($D7="",$D7="NL",$D7="HORS LIGUE")),0,VLOOKUP(IF(OR(O7="",OR($D7="",$D7="NL",$D7="HORS LIGUE")),"",COUNTIFS($D$5:$D$72,"&lt;&gt;"&amp;"",$D$5:$D$72,"&lt;&gt;"&amp;"NL",$D$5:$D$72,"&lt;&gt;"&amp;"HORS LIGUE",O$5:O$72,"&lt;"&amp;O7)+1),Paramètres!$B$3:$C$56,2,FALSE)*Paramètres!$K$8))</f>
        <v>0</v>
      </c>
      <c r="Q7" s="46"/>
      <c r="R7" s="2">
        <f>IF(Q$2="Bike &amp; Run",IF(ISNA(VLOOKUP(Q7,Paramètres!$B$3:$C$56,2,FALSE)),0,VLOOKUP(Q7,Paramètres!$B$3:$C$56,2,FALSE)*Paramètres!$K$9),IF(OR(Q7="",OR($D7="",$D7="NL",$D7="HORS LIGUE")),0,VLOOKUP(IF(OR(Q7="",OR($D7="",$D7="NL",$D7="HORS LIGUE")),"",COUNTIFS($D$5:$D$72,"&lt;&gt;"&amp;"",$D$5:$D$72,"&lt;&gt;"&amp;"NL",$D$5:$D$72,"&lt;&gt;"&amp;"HORS LIGUE",Q$5:Q$72,"&lt;"&amp;Q7)+1),Paramètres!$B$3:$C$56,2,FALSE)*Paramètres!$K$9))</f>
        <v>0</v>
      </c>
      <c r="S7" s="46"/>
      <c r="T7" s="2">
        <f>IF(S$2="Bike &amp; Run",IF(ISNA(VLOOKUP(S7,Paramètres!$B$3:$C$56,2,FALSE)),0,VLOOKUP(S7,Paramètres!$B$3:$C$56,2,FALSE)*Paramètres!$K$10),IF(OR(S7="",OR($D7="",$D7="NL",$D7="HORS LIGUE")),0,VLOOKUP(IF(OR(S7="",OR($D7="",$D7="NL",$D7="HORS LIGUE")),"",COUNTIFS($D$5:$D$72,"&lt;&gt;"&amp;"",$D$5:$D$72,"&lt;&gt;"&amp;"NL",$D$5:$D$72,"&lt;&gt;"&amp;"HORS LIGUE",S$5:S$72,"&lt;"&amp;S7)+1),Paramètres!$B$3:$C$56,2,FALSE)*Paramètres!$K$10))</f>
        <v>0</v>
      </c>
      <c r="U7" s="46"/>
      <c r="V7" s="2">
        <f>IF(U$2="Bike &amp; Run",IF(ISNA(VLOOKUP(U7,Paramètres!$B$3:$C$56,2,FALSE)),0,VLOOKUP(U7,Paramètres!$B$3:$C$56,2,FALSE)*Paramètres!$K$11),IF(OR(U7="",OR($D7="",$D7="NL",$D7="HORS LIGUE")),0,VLOOKUP(IF(OR(U7="",OR($D7="",$D7="NL",$D7="HORS LIGUE")),"",COUNTIFS($D$5:$D$72,"&lt;&gt;"&amp;"",$D$5:$D$72,"&lt;&gt;"&amp;"NL",$D$5:$D$72,"&lt;&gt;"&amp;"HORS LIGUE",U$5:U$72,"&lt;"&amp;U7)+1),Paramètres!$B$3:$C$56,2,FALSE)*Paramètres!$K$11))</f>
        <v>0</v>
      </c>
      <c r="W7" s="46"/>
      <c r="X7" s="2">
        <f>IF(W$2="Bike &amp; Run",IF(ISNA(VLOOKUP(W7,Paramètres!$B$3:$C$56,2,FALSE)),0,VLOOKUP(W7,Paramètres!$B$3:$C$56,2,FALSE)*Paramètres!$K$12),IF(OR(W7="",OR($D7="",$D7="NL",$D7="HORS LIGUE")),0,VLOOKUP(IF(OR(W7="",OR($D7="",$D7="NL",$D7="HORS LIGUE")),"",COUNTIFS($D$5:$D$72,"&lt;&gt;"&amp;"",$D$5:$D$72,"&lt;&gt;"&amp;"NL",$D$5:$D$72,"&lt;&gt;"&amp;"HORS LIGUE",W$5:W$72,"&lt;"&amp;W7)+1),Paramètres!$B$3:$C$56,2,FALSE)*Paramètres!$K$12))</f>
        <v>0</v>
      </c>
      <c r="Y7" s="46"/>
      <c r="Z7" s="2">
        <f>IF(Y$2="Bike &amp; Run",IF(ISNA(VLOOKUP(Y7,Paramètres!$B$3:$C$56,2,FALSE)),0,VLOOKUP(Y7,Paramètres!$B$3:$C$56,2,FALSE)*Paramètres!$K$13),IF(OR(Y7="",OR($D7="",$D7="NL",$D7="HORS LIGUE")),0,VLOOKUP(IF(OR(Y7="",OR($D7="",$D7="NL",$D7="HORS LIGUE")),"",COUNTIFS($D$5:$D$72,"&lt;&gt;"&amp;"",$D$5:$D$72,"&lt;&gt;"&amp;"NL",$D$5:$D$72,"&lt;&gt;"&amp;"HORS LIGUE",Y$5:Y$72,"&lt;"&amp;Y7)+1),Paramètres!$B$3:$C$56,2,FALSE)*Paramètres!$K$13))</f>
        <v>0</v>
      </c>
      <c r="AA7" s="46"/>
      <c r="AB7" s="2">
        <f>IF(AA$2="Bike &amp; Run",IF(ISNA(VLOOKUP(AA7,Paramètres!$B$3:$C$56,2,FALSE)),0,VLOOKUP(AA7,Paramètres!$B$3:$C$56,2,FALSE)*Paramètres!$K$14),IF(OR(AA7="",OR($D7="",$D7="NL",$D7="HORS LIGUE")),0,VLOOKUP(IF(OR(AA7="",OR($D7="",$D7="NL",$D7="HORS LIGUE")),"",COUNTIFS($D$5:$D$72,"&lt;&gt;"&amp;"",$D$5:$D$72,"&lt;&gt;"&amp;"NL",$D$5:$D$72,"&lt;&gt;"&amp;"HORS LIGUE",AA$5:AA$72,"&lt;"&amp;AA7)+1),Paramètres!$B$3:$C$56,2,FALSE)*Paramètres!$K$14))</f>
        <v>0</v>
      </c>
      <c r="AC7" s="46"/>
      <c r="AD7" s="2">
        <f>IF(AC$2="Bike &amp; Run",IF(ISNA(VLOOKUP(AC7,Paramètres!$B$3:$C$56,2,FALSE)),0,VLOOKUP(AC7,Paramètres!$B$3:$C$56,2,FALSE)*Paramètres!$K$15),IF(OR(AC7="",OR($D7="",$D7="NL",$D7="HORS LIGUE")),0,VLOOKUP(IF(OR(AC7="",OR($D7="",$D7="NL",$D7="HORS LIGUE")),"",COUNTIFS($D$5:$D$72,"&lt;&gt;"&amp;"",$D$5:$D$72,"&lt;&gt;"&amp;"NL",$D$5:$D$72,"&lt;&gt;"&amp;"HORS LIGUE",AC$5:AC$72,"&lt;"&amp;AC7)+1),Paramètres!$B$3:$C$56,2,FALSE)*Paramètres!$K$15))</f>
        <v>0</v>
      </c>
      <c r="AE7" s="46"/>
      <c r="AF7" s="2">
        <f>IF(AE$2="Bike &amp; Run",IF(ISNA(VLOOKUP(AE7,Paramètres!$B$3:$C$56,2,FALSE)),0,VLOOKUP(AE7,Paramètres!$B$3:$C$56,2,FALSE)*Paramètres!$K$16),IF(OR(AE7="",OR($D7="",$D7="NL",$D7="HORS LIGUE")),0,VLOOKUP(IF(OR(AE7="",OR($D7="",$D7="NL",$D7="HORS LIGUE")),"",COUNTIFS($D$5:$D$72,"&lt;&gt;"&amp;"",$D$5:$D$72,"&lt;&gt;"&amp;"NL",$D$5:$D$72,"&lt;&gt;"&amp;"HORS LIGUE",AE$5:AE$72,"&lt;"&amp;AE7)+1),Paramètres!$B$3:$C$56,2,FALSE)*Paramètres!$K$16))</f>
        <v>0</v>
      </c>
      <c r="AG7" s="46"/>
      <c r="AH7" s="2">
        <f>IF(AG$2="Bike &amp; Run",IF(ISNA(VLOOKUP(AG7,Paramètres!$B$3:$C$56,2,FALSE)),0,VLOOKUP(AG7,Paramètres!$B$3:$C$56,2,FALSE)*Paramètres!$K$17),IF(OR(AG7="",OR($D7="",$D7="NL",$D7="HORS LIGUE")),0,VLOOKUP(IF(OR(AG7="",OR($D7="",$D7="NL",$D7="HORS LIGUE")),"",COUNTIFS($D$5:$D$72,"&lt;&gt;"&amp;"",$D$5:$D$72,"&lt;&gt;"&amp;"NL",$D$5:$D$72,"&lt;&gt;"&amp;"HORS LIGUE",AG$5:AG$72,"&lt;"&amp;AG7)+1),Paramètres!$B$3:$C$56,2,FALSE)*Paramètres!$K$17))</f>
        <v>0</v>
      </c>
      <c r="AI7" s="40">
        <f t="shared" si="0"/>
        <v>228.5</v>
      </c>
      <c r="AJ7" s="3">
        <f t="shared" si="1"/>
        <v>3</v>
      </c>
      <c r="AK7" s="5">
        <f t="shared" si="2"/>
        <v>2</v>
      </c>
      <c r="AL7" s="41">
        <f t="shared" si="3"/>
        <v>228.5</v>
      </c>
      <c r="AM7" s="33">
        <f t="shared" si="4"/>
        <v>3</v>
      </c>
      <c r="AO7" s="22">
        <f t="shared" si="5"/>
        <v>131</v>
      </c>
      <c r="AP7">
        <f t="shared" si="6"/>
        <v>97.5</v>
      </c>
      <c r="AQ7">
        <f t="shared" si="7"/>
        <v>0</v>
      </c>
      <c r="AR7">
        <f t="shared" si="8"/>
        <v>0</v>
      </c>
      <c r="AS7">
        <f t="shared" si="9"/>
        <v>0</v>
      </c>
      <c r="AT7">
        <f t="shared" si="10"/>
        <v>0</v>
      </c>
      <c r="AU7">
        <f t="shared" si="11"/>
        <v>0</v>
      </c>
      <c r="AV7">
        <f t="shared" si="12"/>
        <v>0</v>
      </c>
      <c r="AW7">
        <f t="shared" si="13"/>
        <v>0</v>
      </c>
      <c r="AX7">
        <f t="shared" si="14"/>
        <v>0</v>
      </c>
      <c r="AY7">
        <f t="shared" si="15"/>
        <v>0</v>
      </c>
      <c r="AZ7">
        <f t="shared" si="16"/>
        <v>0</v>
      </c>
      <c r="BA7">
        <f t="shared" si="17"/>
        <v>0</v>
      </c>
      <c r="BB7">
        <f t="shared" si="18"/>
        <v>0</v>
      </c>
      <c r="BC7">
        <f t="shared" si="19"/>
        <v>0</v>
      </c>
      <c r="BD7">
        <f t="shared" si="20"/>
        <v>131</v>
      </c>
      <c r="BE7" s="22">
        <f t="shared" ref="BE7:BR7" si="23">BD7+LARGE($AO7:$BC7,BE$4)</f>
        <v>228.5</v>
      </c>
      <c r="BF7" s="22">
        <f t="shared" si="23"/>
        <v>228.5</v>
      </c>
      <c r="BG7" s="22">
        <f t="shared" si="23"/>
        <v>228.5</v>
      </c>
      <c r="BH7" s="22">
        <f t="shared" si="23"/>
        <v>228.5</v>
      </c>
      <c r="BI7" s="22">
        <f t="shared" si="23"/>
        <v>228.5</v>
      </c>
      <c r="BJ7" s="22">
        <f t="shared" si="23"/>
        <v>228.5</v>
      </c>
      <c r="BK7" s="22">
        <f t="shared" si="23"/>
        <v>228.5</v>
      </c>
      <c r="BL7" s="22">
        <f t="shared" si="23"/>
        <v>228.5</v>
      </c>
      <c r="BM7" s="22">
        <f t="shared" si="23"/>
        <v>228.5</v>
      </c>
      <c r="BN7" s="22">
        <f t="shared" si="23"/>
        <v>228.5</v>
      </c>
      <c r="BO7" s="22">
        <f t="shared" si="23"/>
        <v>228.5</v>
      </c>
      <c r="BP7" s="22">
        <f t="shared" si="23"/>
        <v>228.5</v>
      </c>
      <c r="BQ7" s="22">
        <f t="shared" si="23"/>
        <v>228.5</v>
      </c>
      <c r="BR7" s="22">
        <f t="shared" si="23"/>
        <v>228.5</v>
      </c>
    </row>
    <row r="8" spans="1:70" ht="16.5">
      <c r="A8" s="73" t="s">
        <v>939</v>
      </c>
      <c r="B8" s="61" t="str">
        <f>IF(ISNA(VLOOKUP(A8,'Licenciés Jeunes 2023'!A:C,3,0)),"",VLOOKUP(A8,'Licenciés Jeunes 2023'!A:C,3,0))</f>
        <v>BURE</v>
      </c>
      <c r="C8" s="32" t="str">
        <f>IF(ISNA(VLOOKUP(A8,'Licenciés Jeunes 2023'!A:C,2,0)),"",VLOOKUP(A8,'Licenciés Jeunes 2023'!A:C,2,0))</f>
        <v>Baptiste</v>
      </c>
      <c r="D8" s="32" t="str">
        <f>IF(ISNA(VLOOKUP(A8,'Licenciés Jeunes 2023'!A:F,6,0)),"",VLOOKUP(A8,'Licenciés Jeunes 2023'!A:F,6,0))</f>
        <v>SAINT AVERTIN SPORTS TRIATHLON 37</v>
      </c>
      <c r="E8" s="6">
        <v>6</v>
      </c>
      <c r="F8" s="2">
        <v>116</v>
      </c>
      <c r="G8" s="4">
        <v>4</v>
      </c>
      <c r="H8" s="2">
        <f>IF(G$2="Bike &amp; Run",IF(ISNA(VLOOKUP(G8,Paramètres!$B$3:$C$56,2,FALSE)),0,VLOOKUP(G8,Paramètres!$B$3:$C$56,2,FALSE)*Paramètres!$K$4),IF(OR(G8="",OR($D8="",$D8="NL",$D8="HORS LIGUE")),0,VLOOKUP(IF(OR(G8="",OR($D8="",$D8="NL",$D8="HORS LIGUE")),"",COUNTIFS($D$5:$D$72,"&lt;&gt;"&amp;"",$D$5:$D$72,"&lt;&gt;"&amp;"NL",$D$5:$D$72,"&lt;&gt;"&amp;"HORS LIGUE",G$5:G$72,"&lt;"&amp;G8)+1),Paramètres!$B$3:$C$56,2,FALSE)*Paramètres!$K$4))</f>
        <v>82.5</v>
      </c>
      <c r="I8" s="36"/>
      <c r="J8" s="2">
        <f>IF(I$2="Bike &amp; Run",IF(ISNA(VLOOKUP(I8,Paramètres!$B$3:$C$56,2,FALSE)),0,VLOOKUP(I8,Paramètres!$B$3:$C$56,2,FALSE)*Paramètres!$K$5),IF(OR(I8="",OR($D8="",$D8="NL",$D8="HORS LIGUE")),0,VLOOKUP(IF(OR(I8="",OR($D8="",$D8="NL",$D8="HORS LIGUE")),"",COUNTIFS($D$5:$D$72,"&lt;&gt;"&amp;"",$D$5:$D$72,"&lt;&gt;"&amp;"NL",$D$5:$D$72,"&lt;&gt;"&amp;"HORS LIGUE",I$5:I$72,"&lt;"&amp;I8)+1),Paramètres!$B$3:$C$56,2,FALSE)*Paramètres!$K$5))</f>
        <v>0</v>
      </c>
      <c r="K8" s="4"/>
      <c r="L8" s="2">
        <f>IF(K$2="Bike &amp; Run",IF(ISNA(VLOOKUP(K8,Paramètres!$B$3:$C$56,2,FALSE)),0,VLOOKUP(K8,Paramètres!$B$3:$C$56,2,FALSE)*Paramètres!$K$6),IF(OR(K8="",OR($D8="",$D8="NL",$D8="HORS LIGUE")),0,VLOOKUP(IF(OR(K8="",OR($D8="",$D8="NL",$D8="HORS LIGUE")),"",COUNTIFS($D$5:$D$72,"&lt;&gt;"&amp;"",$D$5:$D$72,"&lt;&gt;"&amp;"NL",$D$5:$D$72,"&lt;&gt;"&amp;"HORS LIGUE",K$5:K$72,"&lt;"&amp;K8)+1),Paramètres!$B$3:$C$56,2,FALSE)*Paramètres!$K$6))</f>
        <v>0</v>
      </c>
      <c r="M8" s="4"/>
      <c r="N8" s="2">
        <f>IF(M$2="Bike &amp; Run",IF(ISNA(VLOOKUP(M8,Paramètres!$B$3:$C$56,2,FALSE)),0,VLOOKUP(M8,Paramètres!$B$3:$C$56,2,FALSE)*Paramètres!$K$7),IF(OR(M8="",OR($D8="",$D8="NL",$D8="HORS LIGUE")),0,VLOOKUP(IF(OR(M8="",OR($D8="",$D8="NL",$D8="HORS LIGUE")),"",COUNTIFS($D$5:$D$72,"&lt;&gt;"&amp;"",$D$5:$D$72,"&lt;&gt;"&amp;"NL",$D$5:$D$72,"&lt;&gt;"&amp;"HORS LIGUE",M$5:M$72,"&lt;"&amp;M8)+1),Paramètres!$B$3:$C$56,2,FALSE)*Paramètres!$K$7))</f>
        <v>0</v>
      </c>
      <c r="O8" s="46"/>
      <c r="P8" s="2">
        <f>IF(O$2="Bike &amp; Run",IF(ISNA(VLOOKUP(O8,Paramètres!$B$3:$C$56,2,FALSE)),0,VLOOKUP(O8,Paramètres!$B$3:$C$56,2,FALSE)*Paramètres!$K$8),IF(OR(O8="",OR($D8="",$D8="NL",$D8="HORS LIGUE")),0,VLOOKUP(IF(OR(O8="",OR($D8="",$D8="NL",$D8="HORS LIGUE")),"",COUNTIFS($D$5:$D$72,"&lt;&gt;"&amp;"",$D$5:$D$72,"&lt;&gt;"&amp;"NL",$D$5:$D$72,"&lt;&gt;"&amp;"HORS LIGUE",O$5:O$72,"&lt;"&amp;O8)+1),Paramètres!$B$3:$C$56,2,FALSE)*Paramètres!$K$8))</f>
        <v>0</v>
      </c>
      <c r="Q8" s="46"/>
      <c r="R8" s="2">
        <f>IF(Q$2="Bike &amp; Run",IF(ISNA(VLOOKUP(Q8,Paramètres!$B$3:$C$56,2,FALSE)),0,VLOOKUP(Q8,Paramètres!$B$3:$C$56,2,FALSE)*Paramètres!$K$9),IF(OR(Q8="",OR($D8="",$D8="NL",$D8="HORS LIGUE")),0,VLOOKUP(IF(OR(Q8="",OR($D8="",$D8="NL",$D8="HORS LIGUE")),"",COUNTIFS($D$5:$D$72,"&lt;&gt;"&amp;"",$D$5:$D$72,"&lt;&gt;"&amp;"NL",$D$5:$D$72,"&lt;&gt;"&amp;"HORS LIGUE",Q$5:Q$72,"&lt;"&amp;Q8)+1),Paramètres!$B$3:$C$56,2,FALSE)*Paramètres!$K$9))</f>
        <v>0</v>
      </c>
      <c r="S8" s="46"/>
      <c r="T8" s="2">
        <f>IF(S$2="Bike &amp; Run",IF(ISNA(VLOOKUP(S8,Paramètres!$B$3:$C$56,2,FALSE)),0,VLOOKUP(S8,Paramètres!$B$3:$C$56,2,FALSE)*Paramètres!$K$10),IF(OR(S8="",OR($D8="",$D8="NL",$D8="HORS LIGUE")),0,VLOOKUP(IF(OR(S8="",OR($D8="",$D8="NL",$D8="HORS LIGUE")),"",COUNTIFS($D$5:$D$72,"&lt;&gt;"&amp;"",$D$5:$D$72,"&lt;&gt;"&amp;"NL",$D$5:$D$72,"&lt;&gt;"&amp;"HORS LIGUE",S$5:S$72,"&lt;"&amp;S8)+1),Paramètres!$B$3:$C$56,2,FALSE)*Paramètres!$K$10))</f>
        <v>0</v>
      </c>
      <c r="U8" s="46"/>
      <c r="V8" s="2">
        <f>IF(U$2="Bike &amp; Run",IF(ISNA(VLOOKUP(U8,Paramètres!$B$3:$C$56,2,FALSE)),0,VLOOKUP(U8,Paramètres!$B$3:$C$56,2,FALSE)*Paramètres!$K$11),IF(OR(U8="",OR($D8="",$D8="NL",$D8="HORS LIGUE")),0,VLOOKUP(IF(OR(U8="",OR($D8="",$D8="NL",$D8="HORS LIGUE")),"",COUNTIFS($D$5:$D$72,"&lt;&gt;"&amp;"",$D$5:$D$72,"&lt;&gt;"&amp;"NL",$D$5:$D$72,"&lt;&gt;"&amp;"HORS LIGUE",U$5:U$72,"&lt;"&amp;U8)+1),Paramètres!$B$3:$C$56,2,FALSE)*Paramètres!$K$11))</f>
        <v>0</v>
      </c>
      <c r="W8" s="46"/>
      <c r="X8" s="2">
        <f>IF(W$2="Bike &amp; Run",IF(ISNA(VLOOKUP(W8,Paramètres!$B$3:$C$56,2,FALSE)),0,VLOOKUP(W8,Paramètres!$B$3:$C$56,2,FALSE)*Paramètres!$K$12),IF(OR(W8="",OR($D8="",$D8="NL",$D8="HORS LIGUE")),0,VLOOKUP(IF(OR(W8="",OR($D8="",$D8="NL",$D8="HORS LIGUE")),"",COUNTIFS($D$5:$D$72,"&lt;&gt;"&amp;"",$D$5:$D$72,"&lt;&gt;"&amp;"NL",$D$5:$D$72,"&lt;&gt;"&amp;"HORS LIGUE",W$5:W$72,"&lt;"&amp;W8)+1),Paramètres!$B$3:$C$56,2,FALSE)*Paramètres!$K$12))</f>
        <v>0</v>
      </c>
      <c r="Y8" s="46"/>
      <c r="Z8" s="2">
        <f>IF(Y$2="Bike &amp; Run",IF(ISNA(VLOOKUP(Y8,Paramètres!$B$3:$C$56,2,FALSE)),0,VLOOKUP(Y8,Paramètres!$B$3:$C$56,2,FALSE)*Paramètres!$K$13),IF(OR(Y8="",OR($D8="",$D8="NL",$D8="HORS LIGUE")),0,VLOOKUP(IF(OR(Y8="",OR($D8="",$D8="NL",$D8="HORS LIGUE")),"",COUNTIFS($D$5:$D$72,"&lt;&gt;"&amp;"",$D$5:$D$72,"&lt;&gt;"&amp;"NL",$D$5:$D$72,"&lt;&gt;"&amp;"HORS LIGUE",Y$5:Y$72,"&lt;"&amp;Y8)+1),Paramètres!$B$3:$C$56,2,FALSE)*Paramètres!$K$13))</f>
        <v>0</v>
      </c>
      <c r="AA8" s="46"/>
      <c r="AB8" s="2">
        <f>IF(AA$2="Bike &amp; Run",IF(ISNA(VLOOKUP(AA8,Paramètres!$B$3:$C$56,2,FALSE)),0,VLOOKUP(AA8,Paramètres!$B$3:$C$56,2,FALSE)*Paramètres!$K$14),IF(OR(AA8="",OR($D8="",$D8="NL",$D8="HORS LIGUE")),0,VLOOKUP(IF(OR(AA8="",OR($D8="",$D8="NL",$D8="HORS LIGUE")),"",COUNTIFS($D$5:$D$72,"&lt;&gt;"&amp;"",$D$5:$D$72,"&lt;&gt;"&amp;"NL",$D$5:$D$72,"&lt;&gt;"&amp;"HORS LIGUE",AA$5:AA$72,"&lt;"&amp;AA8)+1),Paramètres!$B$3:$C$56,2,FALSE)*Paramètres!$K$14))</f>
        <v>0</v>
      </c>
      <c r="AC8" s="46"/>
      <c r="AD8" s="2">
        <f>IF(AC$2="Bike &amp; Run",IF(ISNA(VLOOKUP(AC8,Paramètres!$B$3:$C$56,2,FALSE)),0,VLOOKUP(AC8,Paramètres!$B$3:$C$56,2,FALSE)*Paramètres!$K$15),IF(OR(AC8="",OR($D8="",$D8="NL",$D8="HORS LIGUE")),0,VLOOKUP(IF(OR(AC8="",OR($D8="",$D8="NL",$D8="HORS LIGUE")),"",COUNTIFS($D$5:$D$72,"&lt;&gt;"&amp;"",$D$5:$D$72,"&lt;&gt;"&amp;"NL",$D$5:$D$72,"&lt;&gt;"&amp;"HORS LIGUE",AC$5:AC$72,"&lt;"&amp;AC8)+1),Paramètres!$B$3:$C$56,2,FALSE)*Paramètres!$K$15))</f>
        <v>0</v>
      </c>
      <c r="AE8" s="46"/>
      <c r="AF8" s="2">
        <f>IF(AE$2="Bike &amp; Run",IF(ISNA(VLOOKUP(AE8,Paramètres!$B$3:$C$56,2,FALSE)),0,VLOOKUP(AE8,Paramètres!$B$3:$C$56,2,FALSE)*Paramètres!$K$16),IF(OR(AE8="",OR($D8="",$D8="NL",$D8="HORS LIGUE")),0,VLOOKUP(IF(OR(AE8="",OR($D8="",$D8="NL",$D8="HORS LIGUE")),"",COUNTIFS($D$5:$D$72,"&lt;&gt;"&amp;"",$D$5:$D$72,"&lt;&gt;"&amp;"NL",$D$5:$D$72,"&lt;&gt;"&amp;"HORS LIGUE",AE$5:AE$72,"&lt;"&amp;AE8)+1),Paramètres!$B$3:$C$56,2,FALSE)*Paramètres!$K$16))</f>
        <v>0</v>
      </c>
      <c r="AG8" s="46"/>
      <c r="AH8" s="2">
        <f>IF(AG$2="Bike &amp; Run",IF(ISNA(VLOOKUP(AG8,Paramètres!$B$3:$C$56,2,FALSE)),0,VLOOKUP(AG8,Paramètres!$B$3:$C$56,2,FALSE)*Paramètres!$K$17),IF(OR(AG8="",OR($D8="",$D8="NL",$D8="HORS LIGUE")),0,VLOOKUP(IF(OR(AG8="",OR($D8="",$D8="NL",$D8="HORS LIGUE")),"",COUNTIFS($D$5:$D$72,"&lt;&gt;"&amp;"",$D$5:$D$72,"&lt;&gt;"&amp;"NL",$D$5:$D$72,"&lt;&gt;"&amp;"HORS LIGUE",AG$5:AG$72,"&lt;"&amp;AG8)+1),Paramètres!$B$3:$C$56,2,FALSE)*Paramètres!$K$17))</f>
        <v>0</v>
      </c>
      <c r="AI8" s="40">
        <f t="shared" si="0"/>
        <v>198.5</v>
      </c>
      <c r="AJ8" s="3">
        <f t="shared" si="1"/>
        <v>4</v>
      </c>
      <c r="AK8" s="5">
        <f t="shared" si="2"/>
        <v>2</v>
      </c>
      <c r="AL8" s="41">
        <f t="shared" si="3"/>
        <v>198.5</v>
      </c>
      <c r="AM8" s="33">
        <f t="shared" si="4"/>
        <v>4</v>
      </c>
      <c r="AO8" s="22">
        <f t="shared" si="5"/>
        <v>116</v>
      </c>
      <c r="AP8">
        <f t="shared" si="6"/>
        <v>82.5</v>
      </c>
      <c r="AQ8">
        <f t="shared" si="7"/>
        <v>0</v>
      </c>
      <c r="AR8">
        <f t="shared" si="8"/>
        <v>0</v>
      </c>
      <c r="AS8">
        <f t="shared" si="9"/>
        <v>0</v>
      </c>
      <c r="AT8">
        <f t="shared" si="10"/>
        <v>0</v>
      </c>
      <c r="AU8">
        <f t="shared" si="11"/>
        <v>0</v>
      </c>
      <c r="AV8">
        <f t="shared" si="12"/>
        <v>0</v>
      </c>
      <c r="AW8">
        <f t="shared" si="13"/>
        <v>0</v>
      </c>
      <c r="AX8">
        <f t="shared" si="14"/>
        <v>0</v>
      </c>
      <c r="AY8">
        <f t="shared" si="15"/>
        <v>0</v>
      </c>
      <c r="AZ8">
        <f t="shared" si="16"/>
        <v>0</v>
      </c>
      <c r="BA8">
        <f t="shared" si="17"/>
        <v>0</v>
      </c>
      <c r="BB8">
        <f t="shared" si="18"/>
        <v>0</v>
      </c>
      <c r="BC8">
        <f t="shared" si="19"/>
        <v>0</v>
      </c>
      <c r="BD8">
        <f t="shared" si="20"/>
        <v>116</v>
      </c>
      <c r="BE8" s="22">
        <f t="shared" ref="BE8:BR8" si="24">BD8+LARGE($AO8:$BC8,BE$4)</f>
        <v>198.5</v>
      </c>
      <c r="BF8" s="22">
        <f t="shared" si="24"/>
        <v>198.5</v>
      </c>
      <c r="BG8" s="22">
        <f t="shared" si="24"/>
        <v>198.5</v>
      </c>
      <c r="BH8" s="22">
        <f t="shared" si="24"/>
        <v>198.5</v>
      </c>
      <c r="BI8" s="22">
        <f t="shared" si="24"/>
        <v>198.5</v>
      </c>
      <c r="BJ8" s="22">
        <f t="shared" si="24"/>
        <v>198.5</v>
      </c>
      <c r="BK8" s="22">
        <f t="shared" si="24"/>
        <v>198.5</v>
      </c>
      <c r="BL8" s="22">
        <f t="shared" si="24"/>
        <v>198.5</v>
      </c>
      <c r="BM8" s="22">
        <f t="shared" si="24"/>
        <v>198.5</v>
      </c>
      <c r="BN8" s="22">
        <f t="shared" si="24"/>
        <v>198.5</v>
      </c>
      <c r="BO8" s="22">
        <f t="shared" si="24"/>
        <v>198.5</v>
      </c>
      <c r="BP8" s="22">
        <f t="shared" si="24"/>
        <v>198.5</v>
      </c>
      <c r="BQ8" s="22">
        <f t="shared" si="24"/>
        <v>198.5</v>
      </c>
      <c r="BR8" s="22">
        <f t="shared" si="24"/>
        <v>198.5</v>
      </c>
    </row>
    <row r="9" spans="1:70" ht="16.5">
      <c r="A9" s="73" t="s">
        <v>1562</v>
      </c>
      <c r="B9" s="61" t="str">
        <f>IF(ISNA(VLOOKUP(A9,'Licenciés Jeunes 2023'!A:C,3,0)),"",VLOOKUP(A9,'Licenciés Jeunes 2023'!A:C,3,0))</f>
        <v>SARDAINE CAPDEVIELLE</v>
      </c>
      <c r="C9" s="32" t="str">
        <f>IF(ISNA(VLOOKUP(A9,'Licenciés Jeunes 2023'!A:C,2,0)),"",VLOOKUP(A9,'Licenciés Jeunes 2023'!A:C,2,0))</f>
        <v>Axel</v>
      </c>
      <c r="D9" s="32" t="str">
        <f>IF(ISNA(VLOOKUP(A9,'Licenciés Jeunes 2023'!A:F,6,0)),"",VLOOKUP(A9,'Licenciés Jeunes 2023'!A:F,6,0))</f>
        <v>T.C. JOUE LES TOURS</v>
      </c>
      <c r="E9" s="6">
        <v>8</v>
      </c>
      <c r="F9" s="2">
        <v>111</v>
      </c>
      <c r="G9" s="4">
        <v>5</v>
      </c>
      <c r="H9" s="2">
        <f>IF(G$2="Bike &amp; Run",IF(ISNA(VLOOKUP(G9,Paramètres!$B$3:$C$56,2,FALSE)),0,VLOOKUP(G9,Paramètres!$B$3:$C$56,2,FALSE)*Paramètres!$K$4),IF(OR(G9="",OR($D9="",$D9="NL",$D9="HORS LIGUE")),0,VLOOKUP(IF(OR(G9="",OR($D9="",$D9="NL",$D9="HORS LIGUE")),"",COUNTIFS($D$5:$D$72,"&lt;&gt;"&amp;"",$D$5:$D$72,"&lt;&gt;"&amp;"NL",$D$5:$D$72,"&lt;&gt;"&amp;"HORS LIGUE",G$5:G$72,"&lt;"&amp;G9)+1),Paramètres!$B$3:$C$56,2,FALSE)*Paramètres!$K$4))</f>
        <v>75</v>
      </c>
      <c r="I9" s="36"/>
      <c r="J9" s="2">
        <f>IF(I$2="Bike &amp; Run",IF(ISNA(VLOOKUP(I9,Paramètres!$B$3:$C$56,2,FALSE)),0,VLOOKUP(I9,Paramètres!$B$3:$C$56,2,FALSE)*Paramètres!$K$5),IF(OR(I9="",OR($D9="",$D9="NL",$D9="HORS LIGUE")),0,VLOOKUP(IF(OR(I9="",OR($D9="",$D9="NL",$D9="HORS LIGUE")),"",COUNTIFS($D$5:$D$72,"&lt;&gt;"&amp;"",$D$5:$D$72,"&lt;&gt;"&amp;"NL",$D$5:$D$72,"&lt;&gt;"&amp;"HORS LIGUE",I$5:I$72,"&lt;"&amp;I9)+1),Paramètres!$B$3:$C$56,2,FALSE)*Paramètres!$K$5))</f>
        <v>0</v>
      </c>
      <c r="K9" s="4"/>
      <c r="L9" s="2">
        <f>IF(K$2="Bike &amp; Run",IF(ISNA(VLOOKUP(K9,Paramètres!$B$3:$C$56,2,FALSE)),0,VLOOKUP(K9,Paramètres!$B$3:$C$56,2,FALSE)*Paramètres!$K$6),IF(OR(K9="",OR($D9="",$D9="NL",$D9="HORS LIGUE")),0,VLOOKUP(IF(OR(K9="",OR($D9="",$D9="NL",$D9="HORS LIGUE")),"",COUNTIFS($D$5:$D$72,"&lt;&gt;"&amp;"",$D$5:$D$72,"&lt;&gt;"&amp;"NL",$D$5:$D$72,"&lt;&gt;"&amp;"HORS LIGUE",K$5:K$72,"&lt;"&amp;K9)+1),Paramètres!$B$3:$C$56,2,FALSE)*Paramètres!$K$6))</f>
        <v>0</v>
      </c>
      <c r="M9" s="4"/>
      <c r="N9" s="2">
        <f>IF(M$2="Bike &amp; Run",IF(ISNA(VLOOKUP(M9,Paramètres!$B$3:$C$56,2,FALSE)),0,VLOOKUP(M9,Paramètres!$B$3:$C$56,2,FALSE)*Paramètres!$K$7),IF(OR(M9="",OR($D9="",$D9="NL",$D9="HORS LIGUE")),0,VLOOKUP(IF(OR(M9="",OR($D9="",$D9="NL",$D9="HORS LIGUE")),"",COUNTIFS($D$5:$D$72,"&lt;&gt;"&amp;"",$D$5:$D$72,"&lt;&gt;"&amp;"NL",$D$5:$D$72,"&lt;&gt;"&amp;"HORS LIGUE",M$5:M$72,"&lt;"&amp;M9)+1),Paramètres!$B$3:$C$56,2,FALSE)*Paramètres!$K$7))</f>
        <v>0</v>
      </c>
      <c r="O9" s="46"/>
      <c r="P9" s="2">
        <f>IF(O$2="Bike &amp; Run",IF(ISNA(VLOOKUP(O9,Paramètres!$B$3:$C$56,2,FALSE)),0,VLOOKUP(O9,Paramètres!$B$3:$C$56,2,FALSE)*Paramètres!$K$8),IF(OR(O9="",OR($D9="",$D9="NL",$D9="HORS LIGUE")),0,VLOOKUP(IF(OR(O9="",OR($D9="",$D9="NL",$D9="HORS LIGUE")),"",COUNTIFS($D$5:$D$72,"&lt;&gt;"&amp;"",$D$5:$D$72,"&lt;&gt;"&amp;"NL",$D$5:$D$72,"&lt;&gt;"&amp;"HORS LIGUE",O$5:O$72,"&lt;"&amp;O9)+1),Paramètres!$B$3:$C$56,2,FALSE)*Paramètres!$K$8))</f>
        <v>0</v>
      </c>
      <c r="Q9" s="46"/>
      <c r="R9" s="2">
        <f>IF(Q$2="Bike &amp; Run",IF(ISNA(VLOOKUP(Q9,Paramètres!$B$3:$C$56,2,FALSE)),0,VLOOKUP(Q9,Paramètres!$B$3:$C$56,2,FALSE)*Paramètres!$K$9),IF(OR(Q9="",OR($D9="",$D9="NL",$D9="HORS LIGUE")),0,VLOOKUP(IF(OR(Q9="",OR($D9="",$D9="NL",$D9="HORS LIGUE")),"",COUNTIFS($D$5:$D$72,"&lt;&gt;"&amp;"",$D$5:$D$72,"&lt;&gt;"&amp;"NL",$D$5:$D$72,"&lt;&gt;"&amp;"HORS LIGUE",Q$5:Q$72,"&lt;"&amp;Q9)+1),Paramètres!$B$3:$C$56,2,FALSE)*Paramètres!$K$9))</f>
        <v>0</v>
      </c>
      <c r="S9" s="46"/>
      <c r="T9" s="2">
        <f>IF(S$2="Bike &amp; Run",IF(ISNA(VLOOKUP(S9,Paramètres!$B$3:$C$56,2,FALSE)),0,VLOOKUP(S9,Paramètres!$B$3:$C$56,2,FALSE)*Paramètres!$K$10),IF(OR(S9="",OR($D9="",$D9="NL",$D9="HORS LIGUE")),0,VLOOKUP(IF(OR(S9="",OR($D9="",$D9="NL",$D9="HORS LIGUE")),"",COUNTIFS($D$5:$D$72,"&lt;&gt;"&amp;"",$D$5:$D$72,"&lt;&gt;"&amp;"NL",$D$5:$D$72,"&lt;&gt;"&amp;"HORS LIGUE",S$5:S$72,"&lt;"&amp;S9)+1),Paramètres!$B$3:$C$56,2,FALSE)*Paramètres!$K$10))</f>
        <v>0</v>
      </c>
      <c r="U9" s="46"/>
      <c r="V9" s="2">
        <f>IF(U$2="Bike &amp; Run",IF(ISNA(VLOOKUP(U9,Paramètres!$B$3:$C$56,2,FALSE)),0,VLOOKUP(U9,Paramètres!$B$3:$C$56,2,FALSE)*Paramètres!$K$11),IF(OR(U9="",OR($D9="",$D9="NL",$D9="HORS LIGUE")),0,VLOOKUP(IF(OR(U9="",OR($D9="",$D9="NL",$D9="HORS LIGUE")),"",COUNTIFS($D$5:$D$72,"&lt;&gt;"&amp;"",$D$5:$D$72,"&lt;&gt;"&amp;"NL",$D$5:$D$72,"&lt;&gt;"&amp;"HORS LIGUE",U$5:U$72,"&lt;"&amp;U9)+1),Paramètres!$B$3:$C$56,2,FALSE)*Paramètres!$K$11))</f>
        <v>0</v>
      </c>
      <c r="W9" s="46"/>
      <c r="X9" s="2">
        <f>IF(W$2="Bike &amp; Run",IF(ISNA(VLOOKUP(W9,Paramètres!$B$3:$C$56,2,FALSE)),0,VLOOKUP(W9,Paramètres!$B$3:$C$56,2,FALSE)*Paramètres!$K$12),IF(OR(W9="",OR($D9="",$D9="NL",$D9="HORS LIGUE")),0,VLOOKUP(IF(OR(W9="",OR($D9="",$D9="NL",$D9="HORS LIGUE")),"",COUNTIFS($D$5:$D$72,"&lt;&gt;"&amp;"",$D$5:$D$72,"&lt;&gt;"&amp;"NL",$D$5:$D$72,"&lt;&gt;"&amp;"HORS LIGUE",W$5:W$72,"&lt;"&amp;W9)+1),Paramètres!$B$3:$C$56,2,FALSE)*Paramètres!$K$12))</f>
        <v>0</v>
      </c>
      <c r="Y9" s="46"/>
      <c r="Z9" s="2">
        <f>IF(Y$2="Bike &amp; Run",IF(ISNA(VLOOKUP(Y9,Paramètres!$B$3:$C$56,2,FALSE)),0,VLOOKUP(Y9,Paramètres!$B$3:$C$56,2,FALSE)*Paramètres!$K$13),IF(OR(Y9="",OR($D9="",$D9="NL",$D9="HORS LIGUE")),0,VLOOKUP(IF(OR(Y9="",OR($D9="",$D9="NL",$D9="HORS LIGUE")),"",COUNTIFS($D$5:$D$72,"&lt;&gt;"&amp;"",$D$5:$D$72,"&lt;&gt;"&amp;"NL",$D$5:$D$72,"&lt;&gt;"&amp;"HORS LIGUE",Y$5:Y$72,"&lt;"&amp;Y9)+1),Paramètres!$B$3:$C$56,2,FALSE)*Paramètres!$K$13))</f>
        <v>0</v>
      </c>
      <c r="AA9" s="46"/>
      <c r="AB9" s="2">
        <f>IF(AA$2="Bike &amp; Run",IF(ISNA(VLOOKUP(AA9,Paramètres!$B$3:$C$56,2,FALSE)),0,VLOOKUP(AA9,Paramètres!$B$3:$C$56,2,FALSE)*Paramètres!$K$14),IF(OR(AA9="",OR($D9="",$D9="NL",$D9="HORS LIGUE")),0,VLOOKUP(IF(OR(AA9="",OR($D9="",$D9="NL",$D9="HORS LIGUE")),"",COUNTIFS($D$5:$D$72,"&lt;&gt;"&amp;"",$D$5:$D$72,"&lt;&gt;"&amp;"NL",$D$5:$D$72,"&lt;&gt;"&amp;"HORS LIGUE",AA$5:AA$72,"&lt;"&amp;AA9)+1),Paramètres!$B$3:$C$56,2,FALSE)*Paramètres!$K$14))</f>
        <v>0</v>
      </c>
      <c r="AC9" s="46"/>
      <c r="AD9" s="2">
        <f>IF(AC$2="Bike &amp; Run",IF(ISNA(VLOOKUP(AC9,Paramètres!$B$3:$C$56,2,FALSE)),0,VLOOKUP(AC9,Paramètres!$B$3:$C$56,2,FALSE)*Paramètres!$K$15),IF(OR(AC9="",OR($D9="",$D9="NL",$D9="HORS LIGUE")),0,VLOOKUP(IF(OR(AC9="",OR($D9="",$D9="NL",$D9="HORS LIGUE")),"",COUNTIFS($D$5:$D$72,"&lt;&gt;"&amp;"",$D$5:$D$72,"&lt;&gt;"&amp;"NL",$D$5:$D$72,"&lt;&gt;"&amp;"HORS LIGUE",AC$5:AC$72,"&lt;"&amp;AC9)+1),Paramètres!$B$3:$C$56,2,FALSE)*Paramètres!$K$15))</f>
        <v>0</v>
      </c>
      <c r="AE9" s="46"/>
      <c r="AF9" s="2">
        <f>IF(AE$2="Bike &amp; Run",IF(ISNA(VLOOKUP(AE9,Paramètres!$B$3:$C$56,2,FALSE)),0,VLOOKUP(AE9,Paramètres!$B$3:$C$56,2,FALSE)*Paramètres!$K$16),IF(OR(AE9="",OR($D9="",$D9="NL",$D9="HORS LIGUE")),0,VLOOKUP(IF(OR(AE9="",OR($D9="",$D9="NL",$D9="HORS LIGUE")),"",COUNTIFS($D$5:$D$72,"&lt;&gt;"&amp;"",$D$5:$D$72,"&lt;&gt;"&amp;"NL",$D$5:$D$72,"&lt;&gt;"&amp;"HORS LIGUE",AE$5:AE$72,"&lt;"&amp;AE9)+1),Paramètres!$B$3:$C$56,2,FALSE)*Paramètres!$K$16))</f>
        <v>0</v>
      </c>
      <c r="AG9" s="46"/>
      <c r="AH9" s="2">
        <f>IF(AG$2="Bike &amp; Run",IF(ISNA(VLOOKUP(AG9,Paramètres!$B$3:$C$56,2,FALSE)),0,VLOOKUP(AG9,Paramètres!$B$3:$C$56,2,FALSE)*Paramètres!$K$17),IF(OR(AG9="",OR($D9="",$D9="NL",$D9="HORS LIGUE")),0,VLOOKUP(IF(OR(AG9="",OR($D9="",$D9="NL",$D9="HORS LIGUE")),"",COUNTIFS($D$5:$D$72,"&lt;&gt;"&amp;"",$D$5:$D$72,"&lt;&gt;"&amp;"NL",$D$5:$D$72,"&lt;&gt;"&amp;"HORS LIGUE",AG$5:AG$72,"&lt;"&amp;AG9)+1),Paramètres!$B$3:$C$56,2,FALSE)*Paramètres!$K$17))</f>
        <v>0</v>
      </c>
      <c r="AI9" s="40">
        <f t="shared" si="0"/>
        <v>186</v>
      </c>
      <c r="AJ9" s="3">
        <f t="shared" si="1"/>
        <v>5</v>
      </c>
      <c r="AK9" s="5">
        <f t="shared" si="2"/>
        <v>2</v>
      </c>
      <c r="AL9" s="41">
        <f t="shared" si="3"/>
        <v>186</v>
      </c>
      <c r="AM9" s="33">
        <f t="shared" si="4"/>
        <v>5</v>
      </c>
      <c r="AO9" s="22">
        <f t="shared" si="5"/>
        <v>111</v>
      </c>
      <c r="AP9">
        <f t="shared" si="6"/>
        <v>75</v>
      </c>
      <c r="AQ9">
        <f t="shared" si="7"/>
        <v>0</v>
      </c>
      <c r="AR9">
        <f t="shared" si="8"/>
        <v>0</v>
      </c>
      <c r="AS9">
        <f t="shared" si="9"/>
        <v>0</v>
      </c>
      <c r="AT9">
        <f t="shared" si="10"/>
        <v>0</v>
      </c>
      <c r="AU9">
        <f t="shared" si="11"/>
        <v>0</v>
      </c>
      <c r="AV9">
        <f t="shared" si="12"/>
        <v>0</v>
      </c>
      <c r="AW9">
        <f t="shared" si="13"/>
        <v>0</v>
      </c>
      <c r="AX9">
        <f t="shared" si="14"/>
        <v>0</v>
      </c>
      <c r="AY9">
        <f t="shared" si="15"/>
        <v>0</v>
      </c>
      <c r="AZ9">
        <f t="shared" si="16"/>
        <v>0</v>
      </c>
      <c r="BA9">
        <f t="shared" si="17"/>
        <v>0</v>
      </c>
      <c r="BB9">
        <f t="shared" si="18"/>
        <v>0</v>
      </c>
      <c r="BC9">
        <f t="shared" si="19"/>
        <v>0</v>
      </c>
      <c r="BD9">
        <f t="shared" si="20"/>
        <v>111</v>
      </c>
      <c r="BE9" s="22">
        <f t="shared" ref="BE9:BR9" si="25">BD9+LARGE($AO9:$BC9,BE$4)</f>
        <v>186</v>
      </c>
      <c r="BF9" s="22">
        <f t="shared" si="25"/>
        <v>186</v>
      </c>
      <c r="BG9" s="22">
        <f t="shared" si="25"/>
        <v>186</v>
      </c>
      <c r="BH9" s="22">
        <f t="shared" si="25"/>
        <v>186</v>
      </c>
      <c r="BI9" s="22">
        <f t="shared" si="25"/>
        <v>186</v>
      </c>
      <c r="BJ9" s="22">
        <f t="shared" si="25"/>
        <v>186</v>
      </c>
      <c r="BK9" s="22">
        <f t="shared" si="25"/>
        <v>186</v>
      </c>
      <c r="BL9" s="22">
        <f t="shared" si="25"/>
        <v>186</v>
      </c>
      <c r="BM9" s="22">
        <f t="shared" si="25"/>
        <v>186</v>
      </c>
      <c r="BN9" s="22">
        <f t="shared" si="25"/>
        <v>186</v>
      </c>
      <c r="BO9" s="22">
        <f t="shared" si="25"/>
        <v>186</v>
      </c>
      <c r="BP9" s="22">
        <f t="shared" si="25"/>
        <v>186</v>
      </c>
      <c r="BQ9" s="22">
        <f t="shared" si="25"/>
        <v>186</v>
      </c>
      <c r="BR9" s="22">
        <f t="shared" si="25"/>
        <v>186</v>
      </c>
    </row>
    <row r="10" spans="1:70" ht="16.5">
      <c r="A10" s="73" t="s">
        <v>1505</v>
      </c>
      <c r="B10" s="61" t="str">
        <f>IF(ISNA(VLOOKUP(A10,'Licenciés Jeunes 2023'!A:C,3,0)),"",VLOOKUP(A10,'Licenciés Jeunes 2023'!A:C,3,0))</f>
        <v>SAVORNIN</v>
      </c>
      <c r="C10" s="32" t="str">
        <f>IF(ISNA(VLOOKUP(A10,'Licenciés Jeunes 2023'!A:C,2,0)),"",VLOOKUP(A10,'Licenciés Jeunes 2023'!A:C,2,0))</f>
        <v>ALBERT</v>
      </c>
      <c r="D10" s="32" t="str">
        <f>IF(ISNA(VLOOKUP(A10,'Licenciés Jeunes 2023'!A:F,6,0)),"",VLOOKUP(A10,'Licenciés Jeunes 2023'!A:F,6,0))</f>
        <v>VENDOME TRIATHLON</v>
      </c>
      <c r="E10" s="6">
        <v>5</v>
      </c>
      <c r="F10" s="2">
        <v>122</v>
      </c>
      <c r="G10" s="4">
        <v>9</v>
      </c>
      <c r="H10" s="2">
        <f>IF(G$2="Bike &amp; Run",IF(ISNA(VLOOKUP(G10,Paramètres!$B$3:$C$56,2,FALSE)),0,VLOOKUP(G10,Paramètres!$B$3:$C$56,2,FALSE)*Paramètres!$K$4),IF(OR(G10="",OR($D10="",$D10="NL",$D10="HORS LIGUE")),0,VLOOKUP(IF(OR(G10="",OR($D10="",$D10="NL",$D10="HORS LIGUE")),"",COUNTIFS($D$5:$D$72,"&lt;&gt;"&amp;"",$D$5:$D$72,"&lt;&gt;"&amp;"NL",$D$5:$D$72,"&lt;&gt;"&amp;"HORS LIGUE",G$5:G$72,"&lt;"&amp;G10)+1),Paramètres!$B$3:$C$56,2,FALSE)*Paramètres!$K$4))</f>
        <v>60</v>
      </c>
      <c r="I10" s="36"/>
      <c r="J10" s="2">
        <f>IF(I$2="Bike &amp; Run",IF(ISNA(VLOOKUP(I10,Paramètres!$B$3:$C$56,2,FALSE)),0,VLOOKUP(I10,Paramètres!$B$3:$C$56,2,FALSE)*Paramètres!$K$5),IF(OR(I10="",OR($D10="",$D10="NL",$D10="HORS LIGUE")),0,VLOOKUP(IF(OR(I10="",OR($D10="",$D10="NL",$D10="HORS LIGUE")),"",COUNTIFS($D$5:$D$72,"&lt;&gt;"&amp;"",$D$5:$D$72,"&lt;&gt;"&amp;"NL",$D$5:$D$72,"&lt;&gt;"&amp;"HORS LIGUE",I$5:I$72,"&lt;"&amp;I10)+1),Paramètres!$B$3:$C$56,2,FALSE)*Paramètres!$K$5))</f>
        <v>0</v>
      </c>
      <c r="K10" s="4"/>
      <c r="L10" s="2">
        <f>IF(K$2="Bike &amp; Run",IF(ISNA(VLOOKUP(K10,Paramètres!$B$3:$C$56,2,FALSE)),0,VLOOKUP(K10,Paramètres!$B$3:$C$56,2,FALSE)*Paramètres!$K$6),IF(OR(K10="",OR($D10="",$D10="NL",$D10="HORS LIGUE")),0,VLOOKUP(IF(OR(K10="",OR($D10="",$D10="NL",$D10="HORS LIGUE")),"",COUNTIFS($D$5:$D$72,"&lt;&gt;"&amp;"",$D$5:$D$72,"&lt;&gt;"&amp;"NL",$D$5:$D$72,"&lt;&gt;"&amp;"HORS LIGUE",K$5:K$72,"&lt;"&amp;K10)+1),Paramètres!$B$3:$C$56,2,FALSE)*Paramètres!$K$6))</f>
        <v>0</v>
      </c>
      <c r="M10" s="4"/>
      <c r="N10" s="2">
        <f>IF(M$2="Bike &amp; Run",IF(ISNA(VLOOKUP(M10,Paramètres!$B$3:$C$56,2,FALSE)),0,VLOOKUP(M10,Paramètres!$B$3:$C$56,2,FALSE)*Paramètres!$K$7),IF(OR(M10="",OR($D10="",$D10="NL",$D10="HORS LIGUE")),0,VLOOKUP(IF(OR(M10="",OR($D10="",$D10="NL",$D10="HORS LIGUE")),"",COUNTIFS($D$5:$D$72,"&lt;&gt;"&amp;"",$D$5:$D$72,"&lt;&gt;"&amp;"NL",$D$5:$D$72,"&lt;&gt;"&amp;"HORS LIGUE",M$5:M$72,"&lt;"&amp;M10)+1),Paramètres!$B$3:$C$56,2,FALSE)*Paramètres!$K$7))</f>
        <v>0</v>
      </c>
      <c r="O10" s="46"/>
      <c r="P10" s="2">
        <f>IF(O$2="Bike &amp; Run",IF(ISNA(VLOOKUP(O10,Paramètres!$B$3:$C$56,2,FALSE)),0,VLOOKUP(O10,Paramètres!$B$3:$C$56,2,FALSE)*Paramètres!$K$8),IF(OR(O10="",OR($D10="",$D10="NL",$D10="HORS LIGUE")),0,VLOOKUP(IF(OR(O10="",OR($D10="",$D10="NL",$D10="HORS LIGUE")),"",COUNTIFS($D$5:$D$72,"&lt;&gt;"&amp;"",$D$5:$D$72,"&lt;&gt;"&amp;"NL",$D$5:$D$72,"&lt;&gt;"&amp;"HORS LIGUE",O$5:O$72,"&lt;"&amp;O10)+1),Paramètres!$B$3:$C$56,2,FALSE)*Paramètres!$K$8))</f>
        <v>0</v>
      </c>
      <c r="Q10" s="46"/>
      <c r="R10" s="2">
        <f>IF(Q$2="Bike &amp; Run",IF(ISNA(VLOOKUP(Q10,Paramètres!$B$3:$C$56,2,FALSE)),0,VLOOKUP(Q10,Paramètres!$B$3:$C$56,2,FALSE)*Paramètres!$K$9),IF(OR(Q10="",OR($D10="",$D10="NL",$D10="HORS LIGUE")),0,VLOOKUP(IF(OR(Q10="",OR($D10="",$D10="NL",$D10="HORS LIGUE")),"",COUNTIFS($D$5:$D$72,"&lt;&gt;"&amp;"",$D$5:$D$72,"&lt;&gt;"&amp;"NL",$D$5:$D$72,"&lt;&gt;"&amp;"HORS LIGUE",Q$5:Q$72,"&lt;"&amp;Q10)+1),Paramètres!$B$3:$C$56,2,FALSE)*Paramètres!$K$9))</f>
        <v>0</v>
      </c>
      <c r="S10" s="46"/>
      <c r="T10" s="2">
        <f>IF(S$2="Bike &amp; Run",IF(ISNA(VLOOKUP(S10,Paramètres!$B$3:$C$56,2,FALSE)),0,VLOOKUP(S10,Paramètres!$B$3:$C$56,2,FALSE)*Paramètres!$K$10),IF(OR(S10="",OR($D10="",$D10="NL",$D10="HORS LIGUE")),0,VLOOKUP(IF(OR(S10="",OR($D10="",$D10="NL",$D10="HORS LIGUE")),"",COUNTIFS($D$5:$D$72,"&lt;&gt;"&amp;"",$D$5:$D$72,"&lt;&gt;"&amp;"NL",$D$5:$D$72,"&lt;&gt;"&amp;"HORS LIGUE",S$5:S$72,"&lt;"&amp;S10)+1),Paramètres!$B$3:$C$56,2,FALSE)*Paramètres!$K$10))</f>
        <v>0</v>
      </c>
      <c r="U10" s="46"/>
      <c r="V10" s="2">
        <f>IF(U$2="Bike &amp; Run",IF(ISNA(VLOOKUP(U10,Paramètres!$B$3:$C$56,2,FALSE)),0,VLOOKUP(U10,Paramètres!$B$3:$C$56,2,FALSE)*Paramètres!$K$11),IF(OR(U10="",OR($D10="",$D10="NL",$D10="HORS LIGUE")),0,VLOOKUP(IF(OR(U10="",OR($D10="",$D10="NL",$D10="HORS LIGUE")),"",COUNTIFS($D$5:$D$72,"&lt;&gt;"&amp;"",$D$5:$D$72,"&lt;&gt;"&amp;"NL",$D$5:$D$72,"&lt;&gt;"&amp;"HORS LIGUE",U$5:U$72,"&lt;"&amp;U10)+1),Paramètres!$B$3:$C$56,2,FALSE)*Paramètres!$K$11))</f>
        <v>0</v>
      </c>
      <c r="W10" s="46"/>
      <c r="X10" s="2">
        <f>IF(W$2="Bike &amp; Run",IF(ISNA(VLOOKUP(W10,Paramètres!$B$3:$C$56,2,FALSE)),0,VLOOKUP(W10,Paramètres!$B$3:$C$56,2,FALSE)*Paramètres!$K$12),IF(OR(W10="",OR($D10="",$D10="NL",$D10="HORS LIGUE")),0,VLOOKUP(IF(OR(W10="",OR($D10="",$D10="NL",$D10="HORS LIGUE")),"",COUNTIFS($D$5:$D$72,"&lt;&gt;"&amp;"",$D$5:$D$72,"&lt;&gt;"&amp;"NL",$D$5:$D$72,"&lt;&gt;"&amp;"HORS LIGUE",W$5:W$72,"&lt;"&amp;W10)+1),Paramètres!$B$3:$C$56,2,FALSE)*Paramètres!$K$12))</f>
        <v>0</v>
      </c>
      <c r="Y10" s="46"/>
      <c r="Z10" s="2">
        <f>IF(Y$2="Bike &amp; Run",IF(ISNA(VLOOKUP(Y10,Paramètres!$B$3:$C$56,2,FALSE)),0,VLOOKUP(Y10,Paramètres!$B$3:$C$56,2,FALSE)*Paramètres!$K$13),IF(OR(Y10="",OR($D10="",$D10="NL",$D10="HORS LIGUE")),0,VLOOKUP(IF(OR(Y10="",OR($D10="",$D10="NL",$D10="HORS LIGUE")),"",COUNTIFS($D$5:$D$72,"&lt;&gt;"&amp;"",$D$5:$D$72,"&lt;&gt;"&amp;"NL",$D$5:$D$72,"&lt;&gt;"&amp;"HORS LIGUE",Y$5:Y$72,"&lt;"&amp;Y10)+1),Paramètres!$B$3:$C$56,2,FALSE)*Paramètres!$K$13))</f>
        <v>0</v>
      </c>
      <c r="AA10" s="46"/>
      <c r="AB10" s="2">
        <f>IF(AA$2="Bike &amp; Run",IF(ISNA(VLOOKUP(AA10,Paramètres!$B$3:$C$56,2,FALSE)),0,VLOOKUP(AA10,Paramètres!$B$3:$C$56,2,FALSE)*Paramètres!$K$14),IF(OR(AA10="",OR($D10="",$D10="NL",$D10="HORS LIGUE")),0,VLOOKUP(IF(OR(AA10="",OR($D10="",$D10="NL",$D10="HORS LIGUE")),"",COUNTIFS($D$5:$D$72,"&lt;&gt;"&amp;"",$D$5:$D$72,"&lt;&gt;"&amp;"NL",$D$5:$D$72,"&lt;&gt;"&amp;"HORS LIGUE",AA$5:AA$72,"&lt;"&amp;AA10)+1),Paramètres!$B$3:$C$56,2,FALSE)*Paramètres!$K$14))</f>
        <v>0</v>
      </c>
      <c r="AC10" s="46"/>
      <c r="AD10" s="2">
        <f>IF(AC$2="Bike &amp; Run",IF(ISNA(VLOOKUP(AC10,Paramètres!$B$3:$C$56,2,FALSE)),0,VLOOKUP(AC10,Paramètres!$B$3:$C$56,2,FALSE)*Paramètres!$K$15),IF(OR(AC10="",OR($D10="",$D10="NL",$D10="HORS LIGUE")),0,VLOOKUP(IF(OR(AC10="",OR($D10="",$D10="NL",$D10="HORS LIGUE")),"",COUNTIFS($D$5:$D$72,"&lt;&gt;"&amp;"",$D$5:$D$72,"&lt;&gt;"&amp;"NL",$D$5:$D$72,"&lt;&gt;"&amp;"HORS LIGUE",AC$5:AC$72,"&lt;"&amp;AC10)+1),Paramètres!$B$3:$C$56,2,FALSE)*Paramètres!$K$15))</f>
        <v>0</v>
      </c>
      <c r="AE10" s="46"/>
      <c r="AF10" s="2">
        <f>IF(AE$2="Bike &amp; Run",IF(ISNA(VLOOKUP(AE10,Paramètres!$B$3:$C$56,2,FALSE)),0,VLOOKUP(AE10,Paramètres!$B$3:$C$56,2,FALSE)*Paramètres!$K$16),IF(OR(AE10="",OR($D10="",$D10="NL",$D10="HORS LIGUE")),0,VLOOKUP(IF(OR(AE10="",OR($D10="",$D10="NL",$D10="HORS LIGUE")),"",COUNTIFS($D$5:$D$72,"&lt;&gt;"&amp;"",$D$5:$D$72,"&lt;&gt;"&amp;"NL",$D$5:$D$72,"&lt;&gt;"&amp;"HORS LIGUE",AE$5:AE$72,"&lt;"&amp;AE10)+1),Paramètres!$B$3:$C$56,2,FALSE)*Paramètres!$K$16))</f>
        <v>0</v>
      </c>
      <c r="AG10" s="46"/>
      <c r="AH10" s="2">
        <f>IF(AG$2="Bike &amp; Run",IF(ISNA(VLOOKUP(AG10,Paramètres!$B$3:$C$56,2,FALSE)),0,VLOOKUP(AG10,Paramètres!$B$3:$C$56,2,FALSE)*Paramètres!$K$17),IF(OR(AG10="",OR($D10="",$D10="NL",$D10="HORS LIGUE")),0,VLOOKUP(IF(OR(AG10="",OR($D10="",$D10="NL",$D10="HORS LIGUE")),"",COUNTIFS($D$5:$D$72,"&lt;&gt;"&amp;"",$D$5:$D$72,"&lt;&gt;"&amp;"NL",$D$5:$D$72,"&lt;&gt;"&amp;"HORS LIGUE",AG$5:AG$72,"&lt;"&amp;AG10)+1),Paramètres!$B$3:$C$56,2,FALSE)*Paramètres!$K$17))</f>
        <v>0</v>
      </c>
      <c r="AI10" s="40">
        <f t="shared" si="0"/>
        <v>182</v>
      </c>
      <c r="AJ10" s="3">
        <f t="shared" si="1"/>
        <v>6</v>
      </c>
      <c r="AK10" s="5">
        <f t="shared" si="2"/>
        <v>2</v>
      </c>
      <c r="AL10" s="41">
        <f t="shared" si="3"/>
        <v>182</v>
      </c>
      <c r="AM10" s="33">
        <f t="shared" si="4"/>
        <v>6</v>
      </c>
      <c r="AO10" s="22">
        <f t="shared" si="5"/>
        <v>122</v>
      </c>
      <c r="AP10">
        <f t="shared" si="6"/>
        <v>60</v>
      </c>
      <c r="AQ10">
        <f t="shared" si="7"/>
        <v>0</v>
      </c>
      <c r="AR10">
        <f t="shared" si="8"/>
        <v>0</v>
      </c>
      <c r="AS10">
        <f t="shared" si="9"/>
        <v>0</v>
      </c>
      <c r="AT10">
        <f t="shared" si="10"/>
        <v>0</v>
      </c>
      <c r="AU10">
        <f t="shared" si="11"/>
        <v>0</v>
      </c>
      <c r="AV10">
        <f t="shared" si="12"/>
        <v>0</v>
      </c>
      <c r="AW10">
        <f t="shared" si="13"/>
        <v>0</v>
      </c>
      <c r="AX10">
        <f t="shared" si="14"/>
        <v>0</v>
      </c>
      <c r="AY10">
        <f t="shared" si="15"/>
        <v>0</v>
      </c>
      <c r="AZ10">
        <f t="shared" si="16"/>
        <v>0</v>
      </c>
      <c r="BA10">
        <f t="shared" si="17"/>
        <v>0</v>
      </c>
      <c r="BB10">
        <f t="shared" si="18"/>
        <v>0</v>
      </c>
      <c r="BC10">
        <f t="shared" si="19"/>
        <v>0</v>
      </c>
      <c r="BD10">
        <f t="shared" si="20"/>
        <v>122</v>
      </c>
      <c r="BE10" s="22">
        <f t="shared" ref="BE10:BR10" si="26">BD10+LARGE($AO10:$BC10,BE$4)</f>
        <v>182</v>
      </c>
      <c r="BF10" s="22">
        <f t="shared" si="26"/>
        <v>182</v>
      </c>
      <c r="BG10" s="22">
        <f t="shared" si="26"/>
        <v>182</v>
      </c>
      <c r="BH10" s="22">
        <f t="shared" si="26"/>
        <v>182</v>
      </c>
      <c r="BI10" s="22">
        <f t="shared" si="26"/>
        <v>182</v>
      </c>
      <c r="BJ10" s="22">
        <f t="shared" si="26"/>
        <v>182</v>
      </c>
      <c r="BK10" s="22">
        <f t="shared" si="26"/>
        <v>182</v>
      </c>
      <c r="BL10" s="22">
        <f t="shared" si="26"/>
        <v>182</v>
      </c>
      <c r="BM10" s="22">
        <f t="shared" si="26"/>
        <v>182</v>
      </c>
      <c r="BN10" s="22">
        <f t="shared" si="26"/>
        <v>182</v>
      </c>
      <c r="BO10" s="22">
        <f t="shared" si="26"/>
        <v>182</v>
      </c>
      <c r="BP10" s="22">
        <f t="shared" si="26"/>
        <v>182</v>
      </c>
      <c r="BQ10" s="22">
        <f t="shared" si="26"/>
        <v>182</v>
      </c>
      <c r="BR10" s="22">
        <f t="shared" si="26"/>
        <v>182</v>
      </c>
    </row>
    <row r="11" spans="1:70" ht="16.5">
      <c r="A11" s="73" t="s">
        <v>1544</v>
      </c>
      <c r="B11" s="61" t="str">
        <f>IF(ISNA(VLOOKUP(A11,'Licenciés Jeunes 2023'!A:C,3,0)),"",VLOOKUP(A11,'Licenciés Jeunes 2023'!A:C,3,0))</f>
        <v>LELARGE</v>
      </c>
      <c r="C11" s="32" t="str">
        <f>IF(ISNA(VLOOKUP(A11,'Licenciés Jeunes 2023'!A:C,2,0)),"",VLOOKUP(A11,'Licenciés Jeunes 2023'!A:C,2,0))</f>
        <v>Basile</v>
      </c>
      <c r="D11" s="32" t="str">
        <f>IF(ISNA(VLOOKUP(A11,'Licenciés Jeunes 2023'!A:F,6,0)),"",VLOOKUP(A11,'Licenciés Jeunes 2023'!A:F,6,0))</f>
        <v>GENERATION TRIATHLON BLOIS</v>
      </c>
      <c r="E11" s="6">
        <v>9</v>
      </c>
      <c r="F11" s="2">
        <v>108</v>
      </c>
      <c r="G11" s="4">
        <v>6</v>
      </c>
      <c r="H11" s="2">
        <f>IF(G$2="Bike &amp; Run",IF(ISNA(VLOOKUP(G11,Paramètres!$B$3:$C$56,2,FALSE)),0,VLOOKUP(G11,Paramètres!$B$3:$C$56,2,FALSE)*Paramètres!$K$4),IF(OR(G11="",OR($D11="",$D11="NL",$D11="HORS LIGUE")),0,VLOOKUP(IF(OR(G11="",OR($D11="",$D11="NL",$D11="HORS LIGUE")),"",COUNTIFS($D$5:$D$72,"&lt;&gt;"&amp;"",$D$5:$D$72,"&lt;&gt;"&amp;"NL",$D$5:$D$72,"&lt;&gt;"&amp;"HORS LIGUE",G$5:G$72,"&lt;"&amp;G11)+1),Paramètres!$B$3:$C$56,2,FALSE)*Paramètres!$K$4))</f>
        <v>69</v>
      </c>
      <c r="I11" s="36"/>
      <c r="J11" s="2">
        <f>IF(I$2="Bike &amp; Run",IF(ISNA(VLOOKUP(I11,Paramètres!$B$3:$C$56,2,FALSE)),0,VLOOKUP(I11,Paramètres!$B$3:$C$56,2,FALSE)*Paramètres!$K$5),IF(OR(I11="",OR($D11="",$D11="NL",$D11="HORS LIGUE")),0,VLOOKUP(IF(OR(I11="",OR($D11="",$D11="NL",$D11="HORS LIGUE")),"",COUNTIFS($D$5:$D$72,"&lt;&gt;"&amp;"",$D$5:$D$72,"&lt;&gt;"&amp;"NL",$D$5:$D$72,"&lt;&gt;"&amp;"HORS LIGUE",I$5:I$72,"&lt;"&amp;I11)+1),Paramètres!$B$3:$C$56,2,FALSE)*Paramètres!$K$5))</f>
        <v>0</v>
      </c>
      <c r="K11" s="4"/>
      <c r="L11" s="2">
        <f>IF(K$2="Bike &amp; Run",IF(ISNA(VLOOKUP(K11,Paramètres!$B$3:$C$56,2,FALSE)),0,VLOOKUP(K11,Paramètres!$B$3:$C$56,2,FALSE)*Paramètres!$K$6),IF(OR(K11="",OR($D11="",$D11="NL",$D11="HORS LIGUE")),0,VLOOKUP(IF(OR(K11="",OR($D11="",$D11="NL",$D11="HORS LIGUE")),"",COUNTIFS($D$5:$D$72,"&lt;&gt;"&amp;"",$D$5:$D$72,"&lt;&gt;"&amp;"NL",$D$5:$D$72,"&lt;&gt;"&amp;"HORS LIGUE",K$5:K$72,"&lt;"&amp;K11)+1),Paramètres!$B$3:$C$56,2,FALSE)*Paramètres!$K$6))</f>
        <v>0</v>
      </c>
      <c r="M11" s="4"/>
      <c r="N11" s="2">
        <f>IF(M$2="Bike &amp; Run",IF(ISNA(VLOOKUP(M11,Paramètres!$B$3:$C$56,2,FALSE)),0,VLOOKUP(M11,Paramètres!$B$3:$C$56,2,FALSE)*Paramètres!$K$7),IF(OR(M11="",OR($D11="",$D11="NL",$D11="HORS LIGUE")),0,VLOOKUP(IF(OR(M11="",OR($D11="",$D11="NL",$D11="HORS LIGUE")),"",COUNTIFS($D$5:$D$72,"&lt;&gt;"&amp;"",$D$5:$D$72,"&lt;&gt;"&amp;"NL",$D$5:$D$72,"&lt;&gt;"&amp;"HORS LIGUE",M$5:M$72,"&lt;"&amp;M11)+1),Paramètres!$B$3:$C$56,2,FALSE)*Paramètres!$K$7))</f>
        <v>0</v>
      </c>
      <c r="O11" s="46"/>
      <c r="P11" s="2">
        <f>IF(O$2="Bike &amp; Run",IF(ISNA(VLOOKUP(O11,Paramètres!$B$3:$C$56,2,FALSE)),0,VLOOKUP(O11,Paramètres!$B$3:$C$56,2,FALSE)*Paramètres!$K$8),IF(OR(O11="",OR($D11="",$D11="NL",$D11="HORS LIGUE")),0,VLOOKUP(IF(OR(O11="",OR($D11="",$D11="NL",$D11="HORS LIGUE")),"",COUNTIFS($D$5:$D$72,"&lt;&gt;"&amp;"",$D$5:$D$72,"&lt;&gt;"&amp;"NL",$D$5:$D$72,"&lt;&gt;"&amp;"HORS LIGUE",O$5:O$72,"&lt;"&amp;O11)+1),Paramètres!$B$3:$C$56,2,FALSE)*Paramètres!$K$8))</f>
        <v>0</v>
      </c>
      <c r="Q11" s="46"/>
      <c r="R11" s="2">
        <f>IF(Q$2="Bike &amp; Run",IF(ISNA(VLOOKUP(Q11,Paramètres!$B$3:$C$56,2,FALSE)),0,VLOOKUP(Q11,Paramètres!$B$3:$C$56,2,FALSE)*Paramètres!$K$9),IF(OR(Q11="",OR($D11="",$D11="NL",$D11="HORS LIGUE")),0,VLOOKUP(IF(OR(Q11="",OR($D11="",$D11="NL",$D11="HORS LIGUE")),"",COUNTIFS($D$5:$D$72,"&lt;&gt;"&amp;"",$D$5:$D$72,"&lt;&gt;"&amp;"NL",$D$5:$D$72,"&lt;&gt;"&amp;"HORS LIGUE",Q$5:Q$72,"&lt;"&amp;Q11)+1),Paramètres!$B$3:$C$56,2,FALSE)*Paramètres!$K$9))</f>
        <v>0</v>
      </c>
      <c r="S11" s="46"/>
      <c r="T11" s="2">
        <f>IF(S$2="Bike &amp; Run",IF(ISNA(VLOOKUP(S11,Paramètres!$B$3:$C$56,2,FALSE)),0,VLOOKUP(S11,Paramètres!$B$3:$C$56,2,FALSE)*Paramètres!$K$10),IF(OR(S11="",OR($D11="",$D11="NL",$D11="HORS LIGUE")),0,VLOOKUP(IF(OR(S11="",OR($D11="",$D11="NL",$D11="HORS LIGUE")),"",COUNTIFS($D$5:$D$72,"&lt;&gt;"&amp;"",$D$5:$D$72,"&lt;&gt;"&amp;"NL",$D$5:$D$72,"&lt;&gt;"&amp;"HORS LIGUE",S$5:S$72,"&lt;"&amp;S11)+1),Paramètres!$B$3:$C$56,2,FALSE)*Paramètres!$K$10))</f>
        <v>0</v>
      </c>
      <c r="U11" s="46"/>
      <c r="V11" s="2">
        <f>IF(U$2="Bike &amp; Run",IF(ISNA(VLOOKUP(U11,Paramètres!$B$3:$C$56,2,FALSE)),0,VLOOKUP(U11,Paramètres!$B$3:$C$56,2,FALSE)*Paramètres!$K$11),IF(OR(U11="",OR($D11="",$D11="NL",$D11="HORS LIGUE")),0,VLOOKUP(IF(OR(U11="",OR($D11="",$D11="NL",$D11="HORS LIGUE")),"",COUNTIFS($D$5:$D$72,"&lt;&gt;"&amp;"",$D$5:$D$72,"&lt;&gt;"&amp;"NL",$D$5:$D$72,"&lt;&gt;"&amp;"HORS LIGUE",U$5:U$72,"&lt;"&amp;U11)+1),Paramètres!$B$3:$C$56,2,FALSE)*Paramètres!$K$11))</f>
        <v>0</v>
      </c>
      <c r="W11" s="46"/>
      <c r="X11" s="2">
        <f>IF(W$2="Bike &amp; Run",IF(ISNA(VLOOKUP(W11,Paramètres!$B$3:$C$56,2,FALSE)),0,VLOOKUP(W11,Paramètres!$B$3:$C$56,2,FALSE)*Paramètres!$K$12),IF(OR(W11="",OR($D11="",$D11="NL",$D11="HORS LIGUE")),0,VLOOKUP(IF(OR(W11="",OR($D11="",$D11="NL",$D11="HORS LIGUE")),"",COUNTIFS($D$5:$D$72,"&lt;&gt;"&amp;"",$D$5:$D$72,"&lt;&gt;"&amp;"NL",$D$5:$D$72,"&lt;&gt;"&amp;"HORS LIGUE",W$5:W$72,"&lt;"&amp;W11)+1),Paramètres!$B$3:$C$56,2,FALSE)*Paramètres!$K$12))</f>
        <v>0</v>
      </c>
      <c r="Y11" s="46"/>
      <c r="Z11" s="2">
        <f>IF(Y$2="Bike &amp; Run",IF(ISNA(VLOOKUP(Y11,Paramètres!$B$3:$C$56,2,FALSE)),0,VLOOKUP(Y11,Paramètres!$B$3:$C$56,2,FALSE)*Paramètres!$K$13),IF(OR(Y11="",OR($D11="",$D11="NL",$D11="HORS LIGUE")),0,VLOOKUP(IF(OR(Y11="",OR($D11="",$D11="NL",$D11="HORS LIGUE")),"",COUNTIFS($D$5:$D$72,"&lt;&gt;"&amp;"",$D$5:$D$72,"&lt;&gt;"&amp;"NL",$D$5:$D$72,"&lt;&gt;"&amp;"HORS LIGUE",Y$5:Y$72,"&lt;"&amp;Y11)+1),Paramètres!$B$3:$C$56,2,FALSE)*Paramètres!$K$13))</f>
        <v>0</v>
      </c>
      <c r="AA11" s="46"/>
      <c r="AB11" s="2">
        <f>IF(AA$2="Bike &amp; Run",IF(ISNA(VLOOKUP(AA11,Paramètres!$B$3:$C$56,2,FALSE)),0,VLOOKUP(AA11,Paramètres!$B$3:$C$56,2,FALSE)*Paramètres!$K$14),IF(OR(AA11="",OR($D11="",$D11="NL",$D11="HORS LIGUE")),0,VLOOKUP(IF(OR(AA11="",OR($D11="",$D11="NL",$D11="HORS LIGUE")),"",COUNTIFS($D$5:$D$72,"&lt;&gt;"&amp;"",$D$5:$D$72,"&lt;&gt;"&amp;"NL",$D$5:$D$72,"&lt;&gt;"&amp;"HORS LIGUE",AA$5:AA$72,"&lt;"&amp;AA11)+1),Paramètres!$B$3:$C$56,2,FALSE)*Paramètres!$K$14))</f>
        <v>0</v>
      </c>
      <c r="AC11" s="46"/>
      <c r="AD11" s="2">
        <f>IF(AC$2="Bike &amp; Run",IF(ISNA(VLOOKUP(AC11,Paramètres!$B$3:$C$56,2,FALSE)),0,VLOOKUP(AC11,Paramètres!$B$3:$C$56,2,FALSE)*Paramètres!$K$15),IF(OR(AC11="",OR($D11="",$D11="NL",$D11="HORS LIGUE")),0,VLOOKUP(IF(OR(AC11="",OR($D11="",$D11="NL",$D11="HORS LIGUE")),"",COUNTIFS($D$5:$D$72,"&lt;&gt;"&amp;"",$D$5:$D$72,"&lt;&gt;"&amp;"NL",$D$5:$D$72,"&lt;&gt;"&amp;"HORS LIGUE",AC$5:AC$72,"&lt;"&amp;AC11)+1),Paramètres!$B$3:$C$56,2,FALSE)*Paramètres!$K$15))</f>
        <v>0</v>
      </c>
      <c r="AE11" s="46"/>
      <c r="AF11" s="2">
        <f>IF(AE$2="Bike &amp; Run",IF(ISNA(VLOOKUP(AE11,Paramètres!$B$3:$C$56,2,FALSE)),0,VLOOKUP(AE11,Paramètres!$B$3:$C$56,2,FALSE)*Paramètres!$K$16),IF(OR(AE11="",OR($D11="",$D11="NL",$D11="HORS LIGUE")),0,VLOOKUP(IF(OR(AE11="",OR($D11="",$D11="NL",$D11="HORS LIGUE")),"",COUNTIFS($D$5:$D$72,"&lt;&gt;"&amp;"",$D$5:$D$72,"&lt;&gt;"&amp;"NL",$D$5:$D$72,"&lt;&gt;"&amp;"HORS LIGUE",AE$5:AE$72,"&lt;"&amp;AE11)+1),Paramètres!$B$3:$C$56,2,FALSE)*Paramètres!$K$16))</f>
        <v>0</v>
      </c>
      <c r="AG11" s="46"/>
      <c r="AH11" s="2">
        <f>IF(AG$2="Bike &amp; Run",IF(ISNA(VLOOKUP(AG11,Paramètres!$B$3:$C$56,2,FALSE)),0,VLOOKUP(AG11,Paramètres!$B$3:$C$56,2,FALSE)*Paramètres!$K$17),IF(OR(AG11="",OR($D11="",$D11="NL",$D11="HORS LIGUE")),0,VLOOKUP(IF(OR(AG11="",OR($D11="",$D11="NL",$D11="HORS LIGUE")),"",COUNTIFS($D$5:$D$72,"&lt;&gt;"&amp;"",$D$5:$D$72,"&lt;&gt;"&amp;"NL",$D$5:$D$72,"&lt;&gt;"&amp;"HORS LIGUE",AG$5:AG$72,"&lt;"&amp;AG11)+1),Paramètres!$B$3:$C$56,2,FALSE)*Paramètres!$K$17))</f>
        <v>0</v>
      </c>
      <c r="AI11" s="40">
        <f t="shared" si="0"/>
        <v>177</v>
      </c>
      <c r="AJ11" s="3">
        <f t="shared" si="1"/>
        <v>7</v>
      </c>
      <c r="AK11" s="5">
        <f t="shared" si="2"/>
        <v>2</v>
      </c>
      <c r="AL11" s="41">
        <f t="shared" si="3"/>
        <v>177</v>
      </c>
      <c r="AM11" s="33">
        <f t="shared" si="4"/>
        <v>7</v>
      </c>
      <c r="AO11" s="22">
        <f t="shared" si="5"/>
        <v>108</v>
      </c>
      <c r="AP11">
        <f t="shared" si="6"/>
        <v>69</v>
      </c>
      <c r="AQ11">
        <f t="shared" si="7"/>
        <v>0</v>
      </c>
      <c r="AR11">
        <f t="shared" si="8"/>
        <v>0</v>
      </c>
      <c r="AS11">
        <f t="shared" si="9"/>
        <v>0</v>
      </c>
      <c r="AT11">
        <f t="shared" si="10"/>
        <v>0</v>
      </c>
      <c r="AU11">
        <f t="shared" si="11"/>
        <v>0</v>
      </c>
      <c r="AV11">
        <f t="shared" si="12"/>
        <v>0</v>
      </c>
      <c r="AW11">
        <f t="shared" si="13"/>
        <v>0</v>
      </c>
      <c r="AX11">
        <f t="shared" si="14"/>
        <v>0</v>
      </c>
      <c r="AY11">
        <f t="shared" si="15"/>
        <v>0</v>
      </c>
      <c r="AZ11">
        <f t="shared" si="16"/>
        <v>0</v>
      </c>
      <c r="BA11">
        <f t="shared" si="17"/>
        <v>0</v>
      </c>
      <c r="BB11">
        <f t="shared" si="18"/>
        <v>0</v>
      </c>
      <c r="BC11">
        <f t="shared" si="19"/>
        <v>0</v>
      </c>
      <c r="BD11">
        <f t="shared" si="20"/>
        <v>108</v>
      </c>
      <c r="BE11" s="22">
        <f t="shared" ref="BE11:BR11" si="27">BD11+LARGE($AO11:$BC11,BE$4)</f>
        <v>177</v>
      </c>
      <c r="BF11" s="22">
        <f t="shared" si="27"/>
        <v>177</v>
      </c>
      <c r="BG11" s="22">
        <f t="shared" si="27"/>
        <v>177</v>
      </c>
      <c r="BH11" s="22">
        <f t="shared" si="27"/>
        <v>177</v>
      </c>
      <c r="BI11" s="22">
        <f t="shared" si="27"/>
        <v>177</v>
      </c>
      <c r="BJ11" s="22">
        <f t="shared" si="27"/>
        <v>177</v>
      </c>
      <c r="BK11" s="22">
        <f t="shared" si="27"/>
        <v>177</v>
      </c>
      <c r="BL11" s="22">
        <f t="shared" si="27"/>
        <v>177</v>
      </c>
      <c r="BM11" s="22">
        <f t="shared" si="27"/>
        <v>177</v>
      </c>
      <c r="BN11" s="22">
        <f t="shared" si="27"/>
        <v>177</v>
      </c>
      <c r="BO11" s="22">
        <f t="shared" si="27"/>
        <v>177</v>
      </c>
      <c r="BP11" s="22">
        <f t="shared" si="27"/>
        <v>177</v>
      </c>
      <c r="BQ11" s="22">
        <f t="shared" si="27"/>
        <v>177</v>
      </c>
      <c r="BR11" s="22">
        <f t="shared" si="27"/>
        <v>177</v>
      </c>
    </row>
    <row r="12" spans="1:70" ht="16.5">
      <c r="A12" s="73" t="s">
        <v>1560</v>
      </c>
      <c r="B12" s="61" t="str">
        <f>IF(ISNA(VLOOKUP(A12,'Licenciés Jeunes 2023'!A:C,3,0)),"",VLOOKUP(A12,'Licenciés Jeunes 2023'!A:C,3,0))</f>
        <v>PAIMPARAY</v>
      </c>
      <c r="C12" s="32" t="str">
        <f>IF(ISNA(VLOOKUP(A12,'Licenciés Jeunes 2023'!A:C,2,0)),"",VLOOKUP(A12,'Licenciés Jeunes 2023'!A:C,2,0))</f>
        <v>Axel</v>
      </c>
      <c r="D12" s="32" t="str">
        <f>IF(ISNA(VLOOKUP(A12,'Licenciés Jeunes 2023'!A:F,6,0)),"",VLOOKUP(A12,'Licenciés Jeunes 2023'!A:F,6,0))</f>
        <v>T.C. JOUE LES TOURS</v>
      </c>
      <c r="E12" s="6">
        <v>7</v>
      </c>
      <c r="F12" s="2">
        <v>112</v>
      </c>
      <c r="G12" s="4">
        <v>10</v>
      </c>
      <c r="H12" s="2">
        <f>IF(G$2="Bike &amp; Run",IF(ISNA(VLOOKUP(G12,Paramètres!$B$3:$C$56,2,FALSE)),0,VLOOKUP(G12,Paramètres!$B$3:$C$56,2,FALSE)*Paramètres!$K$4),IF(OR(G12="",OR($D12="",$D12="NL",$D12="HORS LIGUE")),0,VLOOKUP(IF(OR(G12="",OR($D12="",$D12="NL",$D12="HORS LIGUE")),"",COUNTIFS($D$5:$D$72,"&lt;&gt;"&amp;"",$D$5:$D$72,"&lt;&gt;"&amp;"NL",$D$5:$D$72,"&lt;&gt;"&amp;"HORS LIGUE",G$5:G$72,"&lt;"&amp;G12)+1),Paramètres!$B$3:$C$56,2,FALSE)*Paramètres!$K$4))</f>
        <v>57</v>
      </c>
      <c r="I12" s="36"/>
      <c r="J12" s="2">
        <f>IF(I$2="Bike &amp; Run",IF(ISNA(VLOOKUP(I12,Paramètres!$B$3:$C$56,2,FALSE)),0,VLOOKUP(I12,Paramètres!$B$3:$C$56,2,FALSE)*Paramètres!$K$5),IF(OR(I12="",OR($D12="",$D12="NL",$D12="HORS LIGUE")),0,VLOOKUP(IF(OR(I12="",OR($D12="",$D12="NL",$D12="HORS LIGUE")),"",COUNTIFS($D$5:$D$72,"&lt;&gt;"&amp;"",$D$5:$D$72,"&lt;&gt;"&amp;"NL",$D$5:$D$72,"&lt;&gt;"&amp;"HORS LIGUE",I$5:I$72,"&lt;"&amp;I12)+1),Paramètres!$B$3:$C$56,2,FALSE)*Paramètres!$K$5))</f>
        <v>0</v>
      </c>
      <c r="K12" s="4"/>
      <c r="L12" s="2">
        <f>IF(K$2="Bike &amp; Run",IF(ISNA(VLOOKUP(K12,Paramètres!$B$3:$C$56,2,FALSE)),0,VLOOKUP(K12,Paramètres!$B$3:$C$56,2,FALSE)*Paramètres!$K$6),IF(OR(K12="",OR($D12="",$D12="NL",$D12="HORS LIGUE")),0,VLOOKUP(IF(OR(K12="",OR($D12="",$D12="NL",$D12="HORS LIGUE")),"",COUNTIFS($D$5:$D$72,"&lt;&gt;"&amp;"",$D$5:$D$72,"&lt;&gt;"&amp;"NL",$D$5:$D$72,"&lt;&gt;"&amp;"HORS LIGUE",K$5:K$72,"&lt;"&amp;K12)+1),Paramètres!$B$3:$C$56,2,FALSE)*Paramètres!$K$6))</f>
        <v>0</v>
      </c>
      <c r="M12" s="4"/>
      <c r="N12" s="2">
        <f>IF(M$2="Bike &amp; Run",IF(ISNA(VLOOKUP(M12,Paramètres!$B$3:$C$56,2,FALSE)),0,VLOOKUP(M12,Paramètres!$B$3:$C$56,2,FALSE)*Paramètres!$K$7),IF(OR(M12="",OR($D12="",$D12="NL",$D12="HORS LIGUE")),0,VLOOKUP(IF(OR(M12="",OR($D12="",$D12="NL",$D12="HORS LIGUE")),"",COUNTIFS($D$5:$D$72,"&lt;&gt;"&amp;"",$D$5:$D$72,"&lt;&gt;"&amp;"NL",$D$5:$D$72,"&lt;&gt;"&amp;"HORS LIGUE",M$5:M$72,"&lt;"&amp;M12)+1),Paramètres!$B$3:$C$56,2,FALSE)*Paramètres!$K$7))</f>
        <v>0</v>
      </c>
      <c r="O12" s="46"/>
      <c r="P12" s="2">
        <f>IF(O$2="Bike &amp; Run",IF(ISNA(VLOOKUP(O12,Paramètres!$B$3:$C$56,2,FALSE)),0,VLOOKUP(O12,Paramètres!$B$3:$C$56,2,FALSE)*Paramètres!$K$8),IF(OR(O12="",OR($D12="",$D12="NL",$D12="HORS LIGUE")),0,VLOOKUP(IF(OR(O12="",OR($D12="",$D12="NL",$D12="HORS LIGUE")),"",COUNTIFS($D$5:$D$72,"&lt;&gt;"&amp;"",$D$5:$D$72,"&lt;&gt;"&amp;"NL",$D$5:$D$72,"&lt;&gt;"&amp;"HORS LIGUE",O$5:O$72,"&lt;"&amp;O12)+1),Paramètres!$B$3:$C$56,2,FALSE)*Paramètres!$K$8))</f>
        <v>0</v>
      </c>
      <c r="Q12" s="46"/>
      <c r="R12" s="2">
        <f>IF(Q$2="Bike &amp; Run",IF(ISNA(VLOOKUP(Q12,Paramètres!$B$3:$C$56,2,FALSE)),0,VLOOKUP(Q12,Paramètres!$B$3:$C$56,2,FALSE)*Paramètres!$K$9),IF(OR(Q12="",OR($D12="",$D12="NL",$D12="HORS LIGUE")),0,VLOOKUP(IF(OR(Q12="",OR($D12="",$D12="NL",$D12="HORS LIGUE")),"",COUNTIFS($D$5:$D$72,"&lt;&gt;"&amp;"",$D$5:$D$72,"&lt;&gt;"&amp;"NL",$D$5:$D$72,"&lt;&gt;"&amp;"HORS LIGUE",Q$5:Q$72,"&lt;"&amp;Q12)+1),Paramètres!$B$3:$C$56,2,FALSE)*Paramètres!$K$9))</f>
        <v>0</v>
      </c>
      <c r="S12" s="46"/>
      <c r="T12" s="2">
        <f>IF(S$2="Bike &amp; Run",IF(ISNA(VLOOKUP(S12,Paramètres!$B$3:$C$56,2,FALSE)),0,VLOOKUP(S12,Paramètres!$B$3:$C$56,2,FALSE)*Paramètres!$K$10),IF(OR(S12="",OR($D12="",$D12="NL",$D12="HORS LIGUE")),0,VLOOKUP(IF(OR(S12="",OR($D12="",$D12="NL",$D12="HORS LIGUE")),"",COUNTIFS($D$5:$D$72,"&lt;&gt;"&amp;"",$D$5:$D$72,"&lt;&gt;"&amp;"NL",$D$5:$D$72,"&lt;&gt;"&amp;"HORS LIGUE",S$5:S$72,"&lt;"&amp;S12)+1),Paramètres!$B$3:$C$56,2,FALSE)*Paramètres!$K$10))</f>
        <v>0</v>
      </c>
      <c r="U12" s="46"/>
      <c r="V12" s="2">
        <f>IF(U$2="Bike &amp; Run",IF(ISNA(VLOOKUP(U12,Paramètres!$B$3:$C$56,2,FALSE)),0,VLOOKUP(U12,Paramètres!$B$3:$C$56,2,FALSE)*Paramètres!$K$11),IF(OR(U12="",OR($D12="",$D12="NL",$D12="HORS LIGUE")),0,VLOOKUP(IF(OR(U12="",OR($D12="",$D12="NL",$D12="HORS LIGUE")),"",COUNTIFS($D$5:$D$72,"&lt;&gt;"&amp;"",$D$5:$D$72,"&lt;&gt;"&amp;"NL",$D$5:$D$72,"&lt;&gt;"&amp;"HORS LIGUE",U$5:U$72,"&lt;"&amp;U12)+1),Paramètres!$B$3:$C$56,2,FALSE)*Paramètres!$K$11))</f>
        <v>0</v>
      </c>
      <c r="W12" s="46"/>
      <c r="X12" s="2">
        <f>IF(W$2="Bike &amp; Run",IF(ISNA(VLOOKUP(W12,Paramètres!$B$3:$C$56,2,FALSE)),0,VLOOKUP(W12,Paramètres!$B$3:$C$56,2,FALSE)*Paramètres!$K$12),IF(OR(W12="",OR($D12="",$D12="NL",$D12="HORS LIGUE")),0,VLOOKUP(IF(OR(W12="",OR($D12="",$D12="NL",$D12="HORS LIGUE")),"",COUNTIFS($D$5:$D$72,"&lt;&gt;"&amp;"",$D$5:$D$72,"&lt;&gt;"&amp;"NL",$D$5:$D$72,"&lt;&gt;"&amp;"HORS LIGUE",W$5:W$72,"&lt;"&amp;W12)+1),Paramètres!$B$3:$C$56,2,FALSE)*Paramètres!$K$12))</f>
        <v>0</v>
      </c>
      <c r="Y12" s="46"/>
      <c r="Z12" s="2">
        <f>IF(Y$2="Bike &amp; Run",IF(ISNA(VLOOKUP(Y12,Paramètres!$B$3:$C$56,2,FALSE)),0,VLOOKUP(Y12,Paramètres!$B$3:$C$56,2,FALSE)*Paramètres!$K$13),IF(OR(Y12="",OR($D12="",$D12="NL",$D12="HORS LIGUE")),0,VLOOKUP(IF(OR(Y12="",OR($D12="",$D12="NL",$D12="HORS LIGUE")),"",COUNTIFS($D$5:$D$72,"&lt;&gt;"&amp;"",$D$5:$D$72,"&lt;&gt;"&amp;"NL",$D$5:$D$72,"&lt;&gt;"&amp;"HORS LIGUE",Y$5:Y$72,"&lt;"&amp;Y12)+1),Paramètres!$B$3:$C$56,2,FALSE)*Paramètres!$K$13))</f>
        <v>0</v>
      </c>
      <c r="AA12" s="46"/>
      <c r="AB12" s="2">
        <f>IF(AA$2="Bike &amp; Run",IF(ISNA(VLOOKUP(AA12,Paramètres!$B$3:$C$56,2,FALSE)),0,VLOOKUP(AA12,Paramètres!$B$3:$C$56,2,FALSE)*Paramètres!$K$14),IF(OR(AA12="",OR($D12="",$D12="NL",$D12="HORS LIGUE")),0,VLOOKUP(IF(OR(AA12="",OR($D12="",$D12="NL",$D12="HORS LIGUE")),"",COUNTIFS($D$5:$D$72,"&lt;&gt;"&amp;"",$D$5:$D$72,"&lt;&gt;"&amp;"NL",$D$5:$D$72,"&lt;&gt;"&amp;"HORS LIGUE",AA$5:AA$72,"&lt;"&amp;AA12)+1),Paramètres!$B$3:$C$56,2,FALSE)*Paramètres!$K$14))</f>
        <v>0</v>
      </c>
      <c r="AC12" s="46"/>
      <c r="AD12" s="2">
        <f>IF(AC$2="Bike &amp; Run",IF(ISNA(VLOOKUP(AC12,Paramètres!$B$3:$C$56,2,FALSE)),0,VLOOKUP(AC12,Paramètres!$B$3:$C$56,2,FALSE)*Paramètres!$K$15),IF(OR(AC12="",OR($D12="",$D12="NL",$D12="HORS LIGUE")),0,VLOOKUP(IF(OR(AC12="",OR($D12="",$D12="NL",$D12="HORS LIGUE")),"",COUNTIFS($D$5:$D$72,"&lt;&gt;"&amp;"",$D$5:$D$72,"&lt;&gt;"&amp;"NL",$D$5:$D$72,"&lt;&gt;"&amp;"HORS LIGUE",AC$5:AC$72,"&lt;"&amp;AC12)+1),Paramètres!$B$3:$C$56,2,FALSE)*Paramètres!$K$15))</f>
        <v>0</v>
      </c>
      <c r="AE12" s="46"/>
      <c r="AF12" s="2">
        <f>IF(AE$2="Bike &amp; Run",IF(ISNA(VLOOKUP(AE12,Paramètres!$B$3:$C$56,2,FALSE)),0,VLOOKUP(AE12,Paramètres!$B$3:$C$56,2,FALSE)*Paramètres!$K$16),IF(OR(AE12="",OR($D12="",$D12="NL",$D12="HORS LIGUE")),0,VLOOKUP(IF(OR(AE12="",OR($D12="",$D12="NL",$D12="HORS LIGUE")),"",COUNTIFS($D$5:$D$72,"&lt;&gt;"&amp;"",$D$5:$D$72,"&lt;&gt;"&amp;"NL",$D$5:$D$72,"&lt;&gt;"&amp;"HORS LIGUE",AE$5:AE$72,"&lt;"&amp;AE12)+1),Paramètres!$B$3:$C$56,2,FALSE)*Paramètres!$K$16))</f>
        <v>0</v>
      </c>
      <c r="AG12" s="46"/>
      <c r="AH12" s="2">
        <f>IF(AG$2="Bike &amp; Run",IF(ISNA(VLOOKUP(AG12,Paramètres!$B$3:$C$56,2,FALSE)),0,VLOOKUP(AG12,Paramètres!$B$3:$C$56,2,FALSE)*Paramètres!$K$17),IF(OR(AG12="",OR($D12="",$D12="NL",$D12="HORS LIGUE")),0,VLOOKUP(IF(OR(AG12="",OR($D12="",$D12="NL",$D12="HORS LIGUE")),"",COUNTIFS($D$5:$D$72,"&lt;&gt;"&amp;"",$D$5:$D$72,"&lt;&gt;"&amp;"NL",$D$5:$D$72,"&lt;&gt;"&amp;"HORS LIGUE",AG$5:AG$72,"&lt;"&amp;AG12)+1),Paramètres!$B$3:$C$56,2,FALSE)*Paramètres!$K$17))</f>
        <v>0</v>
      </c>
      <c r="AI12" s="40">
        <f t="shared" si="0"/>
        <v>169</v>
      </c>
      <c r="AJ12" s="3">
        <f t="shared" si="1"/>
        <v>8</v>
      </c>
      <c r="AK12" s="5">
        <f t="shared" si="2"/>
        <v>2</v>
      </c>
      <c r="AL12" s="41">
        <f t="shared" si="3"/>
        <v>169</v>
      </c>
      <c r="AM12" s="33">
        <f t="shared" si="4"/>
        <v>8</v>
      </c>
      <c r="AO12" s="22">
        <f t="shared" si="5"/>
        <v>112</v>
      </c>
      <c r="AP12">
        <f t="shared" si="6"/>
        <v>57</v>
      </c>
      <c r="AQ12">
        <f t="shared" si="7"/>
        <v>0</v>
      </c>
      <c r="AR12">
        <f t="shared" si="8"/>
        <v>0</v>
      </c>
      <c r="AS12">
        <f t="shared" si="9"/>
        <v>0</v>
      </c>
      <c r="AT12">
        <f t="shared" si="10"/>
        <v>0</v>
      </c>
      <c r="AU12">
        <f t="shared" si="11"/>
        <v>0</v>
      </c>
      <c r="AV12">
        <f t="shared" si="12"/>
        <v>0</v>
      </c>
      <c r="AW12">
        <f t="shared" si="13"/>
        <v>0</v>
      </c>
      <c r="AX12">
        <f t="shared" si="14"/>
        <v>0</v>
      </c>
      <c r="AY12">
        <f t="shared" si="15"/>
        <v>0</v>
      </c>
      <c r="AZ12">
        <f t="shared" si="16"/>
        <v>0</v>
      </c>
      <c r="BA12">
        <f t="shared" si="17"/>
        <v>0</v>
      </c>
      <c r="BB12">
        <f t="shared" si="18"/>
        <v>0</v>
      </c>
      <c r="BC12">
        <f t="shared" si="19"/>
        <v>0</v>
      </c>
      <c r="BD12">
        <f t="shared" si="20"/>
        <v>112</v>
      </c>
      <c r="BE12" s="22">
        <f t="shared" ref="BE12:BR12" si="28">BD12+LARGE($AO12:$BC12,BE$4)</f>
        <v>169</v>
      </c>
      <c r="BF12" s="22">
        <f t="shared" si="28"/>
        <v>169</v>
      </c>
      <c r="BG12" s="22">
        <f t="shared" si="28"/>
        <v>169</v>
      </c>
      <c r="BH12" s="22">
        <f t="shared" si="28"/>
        <v>169</v>
      </c>
      <c r="BI12" s="22">
        <f t="shared" si="28"/>
        <v>169</v>
      </c>
      <c r="BJ12" s="22">
        <f t="shared" si="28"/>
        <v>169</v>
      </c>
      <c r="BK12" s="22">
        <f t="shared" si="28"/>
        <v>169</v>
      </c>
      <c r="BL12" s="22">
        <f t="shared" si="28"/>
        <v>169</v>
      </c>
      <c r="BM12" s="22">
        <f t="shared" si="28"/>
        <v>169</v>
      </c>
      <c r="BN12" s="22">
        <f t="shared" si="28"/>
        <v>169</v>
      </c>
      <c r="BO12" s="22">
        <f t="shared" si="28"/>
        <v>169</v>
      </c>
      <c r="BP12" s="22">
        <f t="shared" si="28"/>
        <v>169</v>
      </c>
      <c r="BQ12" s="22">
        <f t="shared" si="28"/>
        <v>169</v>
      </c>
      <c r="BR12" s="22">
        <f t="shared" si="28"/>
        <v>169</v>
      </c>
    </row>
    <row r="13" spans="1:70" ht="16.5">
      <c r="A13" s="73" t="s">
        <v>1559</v>
      </c>
      <c r="B13" s="61" t="str">
        <f>IF(ISNA(VLOOKUP(A13,'Licenciés Jeunes 2023'!A:C,3,0)),"",VLOOKUP(A13,'Licenciés Jeunes 2023'!A:C,3,0))</f>
        <v>JOUCQ</v>
      </c>
      <c r="C13" s="32" t="str">
        <f>IF(ISNA(VLOOKUP(A13,'Licenciés Jeunes 2023'!A:C,2,0)),"",VLOOKUP(A13,'Licenciés Jeunes 2023'!A:C,2,0))</f>
        <v>Nathan</v>
      </c>
      <c r="D13" s="32" t="str">
        <f>IF(ISNA(VLOOKUP(A13,'Licenciés Jeunes 2023'!A:F,6,0)),"",VLOOKUP(A13,'Licenciés Jeunes 2023'!A:F,6,0))</f>
        <v>T.C. JOUE LES TOURS</v>
      </c>
      <c r="E13" s="6">
        <v>11</v>
      </c>
      <c r="F13" s="2">
        <v>104</v>
      </c>
      <c r="G13" s="4">
        <v>11</v>
      </c>
      <c r="H13" s="2">
        <f>IF(G$2="Bike &amp; Run",IF(ISNA(VLOOKUP(G13,Paramètres!$B$3:$C$56,2,FALSE)),0,VLOOKUP(G13,Paramètres!$B$3:$C$56,2,FALSE)*Paramètres!$K$4),IF(OR(G13="",OR($D13="",$D13="NL",$D13="HORS LIGUE")),0,VLOOKUP(IF(OR(G13="",OR($D13="",$D13="NL",$D13="HORS LIGUE")),"",COUNTIFS($D$5:$D$72,"&lt;&gt;"&amp;"",$D$5:$D$72,"&lt;&gt;"&amp;"NL",$D$5:$D$72,"&lt;&gt;"&amp;"HORS LIGUE",G$5:G$72,"&lt;"&amp;G13)+1),Paramètres!$B$3:$C$56,2,FALSE)*Paramètres!$K$4))</f>
        <v>54</v>
      </c>
      <c r="I13" s="36"/>
      <c r="J13" s="2">
        <f>IF(I$2="Bike &amp; Run",IF(ISNA(VLOOKUP(I13,Paramètres!$B$3:$C$56,2,FALSE)),0,VLOOKUP(I13,Paramètres!$B$3:$C$56,2,FALSE)*Paramètres!$K$5),IF(OR(I13="",OR($D13="",$D13="NL",$D13="HORS LIGUE")),0,VLOOKUP(IF(OR(I13="",OR($D13="",$D13="NL",$D13="HORS LIGUE")),"",COUNTIFS($D$5:$D$72,"&lt;&gt;"&amp;"",$D$5:$D$72,"&lt;&gt;"&amp;"NL",$D$5:$D$72,"&lt;&gt;"&amp;"HORS LIGUE",I$5:I$72,"&lt;"&amp;I13)+1),Paramètres!$B$3:$C$56,2,FALSE)*Paramètres!$K$5))</f>
        <v>0</v>
      </c>
      <c r="K13" s="4"/>
      <c r="L13" s="2">
        <f>IF(K$2="Bike &amp; Run",IF(ISNA(VLOOKUP(K13,Paramètres!$B$3:$C$56,2,FALSE)),0,VLOOKUP(K13,Paramètres!$B$3:$C$56,2,FALSE)*Paramètres!$K$6),IF(OR(K13="",OR($D13="",$D13="NL",$D13="HORS LIGUE")),0,VLOOKUP(IF(OR(K13="",OR($D13="",$D13="NL",$D13="HORS LIGUE")),"",COUNTIFS($D$5:$D$72,"&lt;&gt;"&amp;"",$D$5:$D$72,"&lt;&gt;"&amp;"NL",$D$5:$D$72,"&lt;&gt;"&amp;"HORS LIGUE",K$5:K$72,"&lt;"&amp;K13)+1),Paramètres!$B$3:$C$56,2,FALSE)*Paramètres!$K$6))</f>
        <v>0</v>
      </c>
      <c r="M13" s="4"/>
      <c r="N13" s="2">
        <f>IF(M$2="Bike &amp; Run",IF(ISNA(VLOOKUP(M13,Paramètres!$B$3:$C$56,2,FALSE)),0,VLOOKUP(M13,Paramètres!$B$3:$C$56,2,FALSE)*Paramètres!$K$7),IF(OR(M13="",OR($D13="",$D13="NL",$D13="HORS LIGUE")),0,VLOOKUP(IF(OR(M13="",OR($D13="",$D13="NL",$D13="HORS LIGUE")),"",COUNTIFS($D$5:$D$72,"&lt;&gt;"&amp;"",$D$5:$D$72,"&lt;&gt;"&amp;"NL",$D$5:$D$72,"&lt;&gt;"&amp;"HORS LIGUE",M$5:M$72,"&lt;"&amp;M13)+1),Paramètres!$B$3:$C$56,2,FALSE)*Paramètres!$K$7))</f>
        <v>0</v>
      </c>
      <c r="O13" s="46"/>
      <c r="P13" s="2">
        <f>IF(O$2="Bike &amp; Run",IF(ISNA(VLOOKUP(O13,Paramètres!$B$3:$C$56,2,FALSE)),0,VLOOKUP(O13,Paramètres!$B$3:$C$56,2,FALSE)*Paramètres!$K$8),IF(OR(O13="",OR($D13="",$D13="NL",$D13="HORS LIGUE")),0,VLOOKUP(IF(OR(O13="",OR($D13="",$D13="NL",$D13="HORS LIGUE")),"",COUNTIFS($D$5:$D$72,"&lt;&gt;"&amp;"",$D$5:$D$72,"&lt;&gt;"&amp;"NL",$D$5:$D$72,"&lt;&gt;"&amp;"HORS LIGUE",O$5:O$72,"&lt;"&amp;O13)+1),Paramètres!$B$3:$C$56,2,FALSE)*Paramètres!$K$8))</f>
        <v>0</v>
      </c>
      <c r="Q13" s="46"/>
      <c r="R13" s="2">
        <f>IF(Q$2="Bike &amp; Run",IF(ISNA(VLOOKUP(Q13,Paramètres!$B$3:$C$56,2,FALSE)),0,VLOOKUP(Q13,Paramètres!$B$3:$C$56,2,FALSE)*Paramètres!$K$9),IF(OR(Q13="",OR($D13="",$D13="NL",$D13="HORS LIGUE")),0,VLOOKUP(IF(OR(Q13="",OR($D13="",$D13="NL",$D13="HORS LIGUE")),"",COUNTIFS($D$5:$D$72,"&lt;&gt;"&amp;"",$D$5:$D$72,"&lt;&gt;"&amp;"NL",$D$5:$D$72,"&lt;&gt;"&amp;"HORS LIGUE",Q$5:Q$72,"&lt;"&amp;Q13)+1),Paramètres!$B$3:$C$56,2,FALSE)*Paramètres!$K$9))</f>
        <v>0</v>
      </c>
      <c r="S13" s="46"/>
      <c r="T13" s="2">
        <f>IF(S$2="Bike &amp; Run",IF(ISNA(VLOOKUP(S13,Paramètres!$B$3:$C$56,2,FALSE)),0,VLOOKUP(S13,Paramètres!$B$3:$C$56,2,FALSE)*Paramètres!$K$10),IF(OR(S13="",OR($D13="",$D13="NL",$D13="HORS LIGUE")),0,VLOOKUP(IF(OR(S13="",OR($D13="",$D13="NL",$D13="HORS LIGUE")),"",COUNTIFS($D$5:$D$72,"&lt;&gt;"&amp;"",$D$5:$D$72,"&lt;&gt;"&amp;"NL",$D$5:$D$72,"&lt;&gt;"&amp;"HORS LIGUE",S$5:S$72,"&lt;"&amp;S13)+1),Paramètres!$B$3:$C$56,2,FALSE)*Paramètres!$K$10))</f>
        <v>0</v>
      </c>
      <c r="U13" s="46"/>
      <c r="V13" s="2">
        <f>IF(U$2="Bike &amp; Run",IF(ISNA(VLOOKUP(U13,Paramètres!$B$3:$C$56,2,FALSE)),0,VLOOKUP(U13,Paramètres!$B$3:$C$56,2,FALSE)*Paramètres!$K$11),IF(OR(U13="",OR($D13="",$D13="NL",$D13="HORS LIGUE")),0,VLOOKUP(IF(OR(U13="",OR($D13="",$D13="NL",$D13="HORS LIGUE")),"",COUNTIFS($D$5:$D$72,"&lt;&gt;"&amp;"",$D$5:$D$72,"&lt;&gt;"&amp;"NL",$D$5:$D$72,"&lt;&gt;"&amp;"HORS LIGUE",U$5:U$72,"&lt;"&amp;U13)+1),Paramètres!$B$3:$C$56,2,FALSE)*Paramètres!$K$11))</f>
        <v>0</v>
      </c>
      <c r="W13" s="46"/>
      <c r="X13" s="2">
        <f>IF(W$2="Bike &amp; Run",IF(ISNA(VLOOKUP(W13,Paramètres!$B$3:$C$56,2,FALSE)),0,VLOOKUP(W13,Paramètres!$B$3:$C$56,2,FALSE)*Paramètres!$K$12),IF(OR(W13="",OR($D13="",$D13="NL",$D13="HORS LIGUE")),0,VLOOKUP(IF(OR(W13="",OR($D13="",$D13="NL",$D13="HORS LIGUE")),"",COUNTIFS($D$5:$D$72,"&lt;&gt;"&amp;"",$D$5:$D$72,"&lt;&gt;"&amp;"NL",$D$5:$D$72,"&lt;&gt;"&amp;"HORS LIGUE",W$5:W$72,"&lt;"&amp;W13)+1),Paramètres!$B$3:$C$56,2,FALSE)*Paramètres!$K$12))</f>
        <v>0</v>
      </c>
      <c r="Y13" s="46"/>
      <c r="Z13" s="2">
        <f>IF(Y$2="Bike &amp; Run",IF(ISNA(VLOOKUP(Y13,Paramètres!$B$3:$C$56,2,FALSE)),0,VLOOKUP(Y13,Paramètres!$B$3:$C$56,2,FALSE)*Paramètres!$K$13),IF(OR(Y13="",OR($D13="",$D13="NL",$D13="HORS LIGUE")),0,VLOOKUP(IF(OR(Y13="",OR($D13="",$D13="NL",$D13="HORS LIGUE")),"",COUNTIFS($D$5:$D$72,"&lt;&gt;"&amp;"",$D$5:$D$72,"&lt;&gt;"&amp;"NL",$D$5:$D$72,"&lt;&gt;"&amp;"HORS LIGUE",Y$5:Y$72,"&lt;"&amp;Y13)+1),Paramètres!$B$3:$C$56,2,FALSE)*Paramètres!$K$13))</f>
        <v>0</v>
      </c>
      <c r="AA13" s="46"/>
      <c r="AB13" s="2">
        <f>IF(AA$2="Bike &amp; Run",IF(ISNA(VLOOKUP(AA13,Paramètres!$B$3:$C$56,2,FALSE)),0,VLOOKUP(AA13,Paramètres!$B$3:$C$56,2,FALSE)*Paramètres!$K$14),IF(OR(AA13="",OR($D13="",$D13="NL",$D13="HORS LIGUE")),0,VLOOKUP(IF(OR(AA13="",OR($D13="",$D13="NL",$D13="HORS LIGUE")),"",COUNTIFS($D$5:$D$72,"&lt;&gt;"&amp;"",$D$5:$D$72,"&lt;&gt;"&amp;"NL",$D$5:$D$72,"&lt;&gt;"&amp;"HORS LIGUE",AA$5:AA$72,"&lt;"&amp;AA13)+1),Paramètres!$B$3:$C$56,2,FALSE)*Paramètres!$K$14))</f>
        <v>0</v>
      </c>
      <c r="AC13" s="46"/>
      <c r="AD13" s="2">
        <f>IF(AC$2="Bike &amp; Run",IF(ISNA(VLOOKUP(AC13,Paramètres!$B$3:$C$56,2,FALSE)),0,VLOOKUP(AC13,Paramètres!$B$3:$C$56,2,FALSE)*Paramètres!$K$15),IF(OR(AC13="",OR($D13="",$D13="NL",$D13="HORS LIGUE")),0,VLOOKUP(IF(OR(AC13="",OR($D13="",$D13="NL",$D13="HORS LIGUE")),"",COUNTIFS($D$5:$D$72,"&lt;&gt;"&amp;"",$D$5:$D$72,"&lt;&gt;"&amp;"NL",$D$5:$D$72,"&lt;&gt;"&amp;"HORS LIGUE",AC$5:AC$72,"&lt;"&amp;AC13)+1),Paramètres!$B$3:$C$56,2,FALSE)*Paramètres!$K$15))</f>
        <v>0</v>
      </c>
      <c r="AE13" s="46"/>
      <c r="AF13" s="2">
        <f>IF(AE$2="Bike &amp; Run",IF(ISNA(VLOOKUP(AE13,Paramètres!$B$3:$C$56,2,FALSE)),0,VLOOKUP(AE13,Paramètres!$B$3:$C$56,2,FALSE)*Paramètres!$K$16),IF(OR(AE13="",OR($D13="",$D13="NL",$D13="HORS LIGUE")),0,VLOOKUP(IF(OR(AE13="",OR($D13="",$D13="NL",$D13="HORS LIGUE")),"",COUNTIFS($D$5:$D$72,"&lt;&gt;"&amp;"",$D$5:$D$72,"&lt;&gt;"&amp;"NL",$D$5:$D$72,"&lt;&gt;"&amp;"HORS LIGUE",AE$5:AE$72,"&lt;"&amp;AE13)+1),Paramètres!$B$3:$C$56,2,FALSE)*Paramètres!$K$16))</f>
        <v>0</v>
      </c>
      <c r="AG13" s="46"/>
      <c r="AH13" s="2">
        <f>IF(AG$2="Bike &amp; Run",IF(ISNA(VLOOKUP(AG13,Paramètres!$B$3:$C$56,2,FALSE)),0,VLOOKUP(AG13,Paramètres!$B$3:$C$56,2,FALSE)*Paramètres!$K$17),IF(OR(AG13="",OR($D13="",$D13="NL",$D13="HORS LIGUE")),0,VLOOKUP(IF(OR(AG13="",OR($D13="",$D13="NL",$D13="HORS LIGUE")),"",COUNTIFS($D$5:$D$72,"&lt;&gt;"&amp;"",$D$5:$D$72,"&lt;&gt;"&amp;"NL",$D$5:$D$72,"&lt;&gt;"&amp;"HORS LIGUE",AG$5:AG$72,"&lt;"&amp;AG13)+1),Paramètres!$B$3:$C$56,2,FALSE)*Paramètres!$K$17))</f>
        <v>0</v>
      </c>
      <c r="AI13" s="40">
        <f t="shared" si="0"/>
        <v>158</v>
      </c>
      <c r="AJ13" s="3">
        <f t="shared" si="1"/>
        <v>9</v>
      </c>
      <c r="AK13" s="5">
        <f t="shared" si="2"/>
        <v>2</v>
      </c>
      <c r="AL13" s="41">
        <f t="shared" si="3"/>
        <v>158</v>
      </c>
      <c r="AM13" s="33">
        <f t="shared" si="4"/>
        <v>9</v>
      </c>
      <c r="AO13" s="22">
        <f t="shared" si="5"/>
        <v>104</v>
      </c>
      <c r="AP13">
        <f t="shared" si="6"/>
        <v>54</v>
      </c>
      <c r="AQ13">
        <f t="shared" si="7"/>
        <v>0</v>
      </c>
      <c r="AR13">
        <f t="shared" si="8"/>
        <v>0</v>
      </c>
      <c r="AS13">
        <f t="shared" si="9"/>
        <v>0</v>
      </c>
      <c r="AT13">
        <f t="shared" si="10"/>
        <v>0</v>
      </c>
      <c r="AU13">
        <f t="shared" si="11"/>
        <v>0</v>
      </c>
      <c r="AV13">
        <f t="shared" si="12"/>
        <v>0</v>
      </c>
      <c r="AW13">
        <f t="shared" si="13"/>
        <v>0</v>
      </c>
      <c r="AX13">
        <f t="shared" si="14"/>
        <v>0</v>
      </c>
      <c r="AY13">
        <f t="shared" si="15"/>
        <v>0</v>
      </c>
      <c r="AZ13">
        <f t="shared" si="16"/>
        <v>0</v>
      </c>
      <c r="BA13">
        <f t="shared" si="17"/>
        <v>0</v>
      </c>
      <c r="BB13">
        <f t="shared" si="18"/>
        <v>0</v>
      </c>
      <c r="BC13">
        <f t="shared" si="19"/>
        <v>0</v>
      </c>
      <c r="BD13">
        <f t="shared" si="20"/>
        <v>104</v>
      </c>
      <c r="BE13" s="22">
        <f t="shared" ref="BE13:BR13" si="29">BD13+LARGE($AO13:$BC13,BE$4)</f>
        <v>158</v>
      </c>
      <c r="BF13" s="22">
        <f t="shared" si="29"/>
        <v>158</v>
      </c>
      <c r="BG13" s="22">
        <f t="shared" si="29"/>
        <v>158</v>
      </c>
      <c r="BH13" s="22">
        <f t="shared" si="29"/>
        <v>158</v>
      </c>
      <c r="BI13" s="22">
        <f t="shared" si="29"/>
        <v>158</v>
      </c>
      <c r="BJ13" s="22">
        <f t="shared" si="29"/>
        <v>158</v>
      </c>
      <c r="BK13" s="22">
        <f t="shared" si="29"/>
        <v>158</v>
      </c>
      <c r="BL13" s="22">
        <f t="shared" si="29"/>
        <v>158</v>
      </c>
      <c r="BM13" s="22">
        <f t="shared" si="29"/>
        <v>158</v>
      </c>
      <c r="BN13" s="22">
        <f t="shared" si="29"/>
        <v>158</v>
      </c>
      <c r="BO13" s="22">
        <f t="shared" si="29"/>
        <v>158</v>
      </c>
      <c r="BP13" s="22">
        <f t="shared" si="29"/>
        <v>158</v>
      </c>
      <c r="BQ13" s="22">
        <f t="shared" si="29"/>
        <v>158</v>
      </c>
      <c r="BR13" s="22">
        <f t="shared" si="29"/>
        <v>158</v>
      </c>
    </row>
    <row r="14" spans="1:70" ht="16.5">
      <c r="A14" s="73" t="s">
        <v>1566</v>
      </c>
      <c r="B14" s="61" t="str">
        <f>IF(ISNA(VLOOKUP(A14,'Licenciés Jeunes 2023'!A:C,3,0)),"",VLOOKUP(A14,'Licenciés Jeunes 2023'!A:C,3,0))</f>
        <v>BOYER</v>
      </c>
      <c r="C14" s="32" t="str">
        <f>IF(ISNA(VLOOKUP(A14,'Licenciés Jeunes 2023'!A:C,2,0)),"",VLOOKUP(A14,'Licenciés Jeunes 2023'!A:C,2,0))</f>
        <v>JULIEN</v>
      </c>
      <c r="D14" s="32" t="str">
        <f>IF(ISNA(VLOOKUP(A14,'Licenciés Jeunes 2023'!A:F,6,0)),"",VLOOKUP(A14,'Licenciés Jeunes 2023'!A:F,6,0))</f>
        <v>VENDOME TRIATHLON</v>
      </c>
      <c r="E14" s="6">
        <v>10</v>
      </c>
      <c r="F14" s="2">
        <v>106</v>
      </c>
      <c r="G14" s="4">
        <v>13</v>
      </c>
      <c r="H14" s="2">
        <f>IF(G$2="Bike &amp; Run",IF(ISNA(VLOOKUP(G14,Paramètres!$B$3:$C$56,2,FALSE)),0,VLOOKUP(G14,Paramètres!$B$3:$C$56,2,FALSE)*Paramètres!$K$4),IF(OR(G14="",OR($D14="",$D14="NL",$D14="HORS LIGUE")),0,VLOOKUP(IF(OR(G14="",OR($D14="",$D14="NL",$D14="HORS LIGUE")),"",COUNTIFS($D$5:$D$72,"&lt;&gt;"&amp;"",$D$5:$D$72,"&lt;&gt;"&amp;"NL",$D$5:$D$72,"&lt;&gt;"&amp;"HORS LIGUE",G$5:G$72,"&lt;"&amp;G14)+1),Paramètres!$B$3:$C$56,2,FALSE)*Paramètres!$K$4))</f>
        <v>48</v>
      </c>
      <c r="I14" s="36"/>
      <c r="J14" s="2">
        <f>IF(I$2="Bike &amp; Run",IF(ISNA(VLOOKUP(I14,Paramètres!$B$3:$C$56,2,FALSE)),0,VLOOKUP(I14,Paramètres!$B$3:$C$56,2,FALSE)*Paramètres!$K$5),IF(OR(I14="",OR($D14="",$D14="NL",$D14="HORS LIGUE")),0,VLOOKUP(IF(OR(I14="",OR($D14="",$D14="NL",$D14="HORS LIGUE")),"",COUNTIFS($D$5:$D$72,"&lt;&gt;"&amp;"",$D$5:$D$72,"&lt;&gt;"&amp;"NL",$D$5:$D$72,"&lt;&gt;"&amp;"HORS LIGUE",I$5:I$72,"&lt;"&amp;I14)+1),Paramètres!$B$3:$C$56,2,FALSE)*Paramètres!$K$5))</f>
        <v>0</v>
      </c>
      <c r="K14" s="4"/>
      <c r="L14" s="2">
        <f>IF(K$2="Bike &amp; Run",IF(ISNA(VLOOKUP(K14,Paramètres!$B$3:$C$56,2,FALSE)),0,VLOOKUP(K14,Paramètres!$B$3:$C$56,2,FALSE)*Paramètres!$K$6),IF(OR(K14="",OR($D14="",$D14="NL",$D14="HORS LIGUE")),0,VLOOKUP(IF(OR(K14="",OR($D14="",$D14="NL",$D14="HORS LIGUE")),"",COUNTIFS($D$5:$D$72,"&lt;&gt;"&amp;"",$D$5:$D$72,"&lt;&gt;"&amp;"NL",$D$5:$D$72,"&lt;&gt;"&amp;"HORS LIGUE",K$5:K$72,"&lt;"&amp;K14)+1),Paramètres!$B$3:$C$56,2,FALSE)*Paramètres!$K$6))</f>
        <v>0</v>
      </c>
      <c r="M14" s="4"/>
      <c r="N14" s="2">
        <f>IF(M$2="Bike &amp; Run",IF(ISNA(VLOOKUP(M14,Paramètres!$B$3:$C$56,2,FALSE)),0,VLOOKUP(M14,Paramètres!$B$3:$C$56,2,FALSE)*Paramètres!$K$7),IF(OR(M14="",OR($D14="",$D14="NL",$D14="HORS LIGUE")),0,VLOOKUP(IF(OR(M14="",OR($D14="",$D14="NL",$D14="HORS LIGUE")),"",COUNTIFS($D$5:$D$72,"&lt;&gt;"&amp;"",$D$5:$D$72,"&lt;&gt;"&amp;"NL",$D$5:$D$72,"&lt;&gt;"&amp;"HORS LIGUE",M$5:M$72,"&lt;"&amp;M14)+1),Paramètres!$B$3:$C$56,2,FALSE)*Paramètres!$K$7))</f>
        <v>0</v>
      </c>
      <c r="O14" s="46"/>
      <c r="P14" s="2">
        <f>IF(O$2="Bike &amp; Run",IF(ISNA(VLOOKUP(O14,Paramètres!$B$3:$C$56,2,FALSE)),0,VLOOKUP(O14,Paramètres!$B$3:$C$56,2,FALSE)*Paramètres!$K$8),IF(OR(O14="",OR($D14="",$D14="NL",$D14="HORS LIGUE")),0,VLOOKUP(IF(OR(O14="",OR($D14="",$D14="NL",$D14="HORS LIGUE")),"",COUNTIFS($D$5:$D$72,"&lt;&gt;"&amp;"",$D$5:$D$72,"&lt;&gt;"&amp;"NL",$D$5:$D$72,"&lt;&gt;"&amp;"HORS LIGUE",O$5:O$72,"&lt;"&amp;O14)+1),Paramètres!$B$3:$C$56,2,FALSE)*Paramètres!$K$8))</f>
        <v>0</v>
      </c>
      <c r="Q14" s="46"/>
      <c r="R14" s="2">
        <f>IF(Q$2="Bike &amp; Run",IF(ISNA(VLOOKUP(Q14,Paramètres!$B$3:$C$56,2,FALSE)),0,VLOOKUP(Q14,Paramètres!$B$3:$C$56,2,FALSE)*Paramètres!$K$9),IF(OR(Q14="",OR($D14="",$D14="NL",$D14="HORS LIGUE")),0,VLOOKUP(IF(OR(Q14="",OR($D14="",$D14="NL",$D14="HORS LIGUE")),"",COUNTIFS($D$5:$D$72,"&lt;&gt;"&amp;"",$D$5:$D$72,"&lt;&gt;"&amp;"NL",$D$5:$D$72,"&lt;&gt;"&amp;"HORS LIGUE",Q$5:Q$72,"&lt;"&amp;Q14)+1),Paramètres!$B$3:$C$56,2,FALSE)*Paramètres!$K$9))</f>
        <v>0</v>
      </c>
      <c r="S14" s="46"/>
      <c r="T14" s="2">
        <f>IF(S$2="Bike &amp; Run",IF(ISNA(VLOOKUP(S14,Paramètres!$B$3:$C$56,2,FALSE)),0,VLOOKUP(S14,Paramètres!$B$3:$C$56,2,FALSE)*Paramètres!$K$10),IF(OR(S14="",OR($D14="",$D14="NL",$D14="HORS LIGUE")),0,VLOOKUP(IF(OR(S14="",OR($D14="",$D14="NL",$D14="HORS LIGUE")),"",COUNTIFS($D$5:$D$72,"&lt;&gt;"&amp;"",$D$5:$D$72,"&lt;&gt;"&amp;"NL",$D$5:$D$72,"&lt;&gt;"&amp;"HORS LIGUE",S$5:S$72,"&lt;"&amp;S14)+1),Paramètres!$B$3:$C$56,2,FALSE)*Paramètres!$K$10))</f>
        <v>0</v>
      </c>
      <c r="U14" s="46"/>
      <c r="V14" s="2">
        <f>IF(U$2="Bike &amp; Run",IF(ISNA(VLOOKUP(U14,Paramètres!$B$3:$C$56,2,FALSE)),0,VLOOKUP(U14,Paramètres!$B$3:$C$56,2,FALSE)*Paramètres!$K$11),IF(OR(U14="",OR($D14="",$D14="NL",$D14="HORS LIGUE")),0,VLOOKUP(IF(OR(U14="",OR($D14="",$D14="NL",$D14="HORS LIGUE")),"",COUNTIFS($D$5:$D$72,"&lt;&gt;"&amp;"",$D$5:$D$72,"&lt;&gt;"&amp;"NL",$D$5:$D$72,"&lt;&gt;"&amp;"HORS LIGUE",U$5:U$72,"&lt;"&amp;U14)+1),Paramètres!$B$3:$C$56,2,FALSE)*Paramètres!$K$11))</f>
        <v>0</v>
      </c>
      <c r="W14" s="46"/>
      <c r="X14" s="2">
        <f>IF(W$2="Bike &amp; Run",IF(ISNA(VLOOKUP(W14,Paramètres!$B$3:$C$56,2,FALSE)),0,VLOOKUP(W14,Paramètres!$B$3:$C$56,2,FALSE)*Paramètres!$K$12),IF(OR(W14="",OR($D14="",$D14="NL",$D14="HORS LIGUE")),0,VLOOKUP(IF(OR(W14="",OR($D14="",$D14="NL",$D14="HORS LIGUE")),"",COUNTIFS($D$5:$D$72,"&lt;&gt;"&amp;"",$D$5:$D$72,"&lt;&gt;"&amp;"NL",$D$5:$D$72,"&lt;&gt;"&amp;"HORS LIGUE",W$5:W$72,"&lt;"&amp;W14)+1),Paramètres!$B$3:$C$56,2,FALSE)*Paramètres!$K$12))</f>
        <v>0</v>
      </c>
      <c r="Y14" s="46"/>
      <c r="Z14" s="2">
        <f>IF(Y$2="Bike &amp; Run",IF(ISNA(VLOOKUP(Y14,Paramètres!$B$3:$C$56,2,FALSE)),0,VLOOKUP(Y14,Paramètres!$B$3:$C$56,2,FALSE)*Paramètres!$K$13),IF(OR(Y14="",OR($D14="",$D14="NL",$D14="HORS LIGUE")),0,VLOOKUP(IF(OR(Y14="",OR($D14="",$D14="NL",$D14="HORS LIGUE")),"",COUNTIFS($D$5:$D$72,"&lt;&gt;"&amp;"",$D$5:$D$72,"&lt;&gt;"&amp;"NL",$D$5:$D$72,"&lt;&gt;"&amp;"HORS LIGUE",Y$5:Y$72,"&lt;"&amp;Y14)+1),Paramètres!$B$3:$C$56,2,FALSE)*Paramètres!$K$13))</f>
        <v>0</v>
      </c>
      <c r="AA14" s="46"/>
      <c r="AB14" s="2">
        <f>IF(AA$2="Bike &amp; Run",IF(ISNA(VLOOKUP(AA14,Paramètres!$B$3:$C$56,2,FALSE)),0,VLOOKUP(AA14,Paramètres!$B$3:$C$56,2,FALSE)*Paramètres!$K$14),IF(OR(AA14="",OR($D14="",$D14="NL",$D14="HORS LIGUE")),0,VLOOKUP(IF(OR(AA14="",OR($D14="",$D14="NL",$D14="HORS LIGUE")),"",COUNTIFS($D$5:$D$72,"&lt;&gt;"&amp;"",$D$5:$D$72,"&lt;&gt;"&amp;"NL",$D$5:$D$72,"&lt;&gt;"&amp;"HORS LIGUE",AA$5:AA$72,"&lt;"&amp;AA14)+1),Paramètres!$B$3:$C$56,2,FALSE)*Paramètres!$K$14))</f>
        <v>0</v>
      </c>
      <c r="AC14" s="46"/>
      <c r="AD14" s="2">
        <f>IF(AC$2="Bike &amp; Run",IF(ISNA(VLOOKUP(AC14,Paramètres!$B$3:$C$56,2,FALSE)),0,VLOOKUP(AC14,Paramètres!$B$3:$C$56,2,FALSE)*Paramètres!$K$15),IF(OR(AC14="",OR($D14="",$D14="NL",$D14="HORS LIGUE")),0,VLOOKUP(IF(OR(AC14="",OR($D14="",$D14="NL",$D14="HORS LIGUE")),"",COUNTIFS($D$5:$D$72,"&lt;&gt;"&amp;"",$D$5:$D$72,"&lt;&gt;"&amp;"NL",$D$5:$D$72,"&lt;&gt;"&amp;"HORS LIGUE",AC$5:AC$72,"&lt;"&amp;AC14)+1),Paramètres!$B$3:$C$56,2,FALSE)*Paramètres!$K$15))</f>
        <v>0</v>
      </c>
      <c r="AE14" s="46"/>
      <c r="AF14" s="2">
        <f>IF(AE$2="Bike &amp; Run",IF(ISNA(VLOOKUP(AE14,Paramètres!$B$3:$C$56,2,FALSE)),0,VLOOKUP(AE14,Paramètres!$B$3:$C$56,2,FALSE)*Paramètres!$K$16),IF(OR(AE14="",OR($D14="",$D14="NL",$D14="HORS LIGUE")),0,VLOOKUP(IF(OR(AE14="",OR($D14="",$D14="NL",$D14="HORS LIGUE")),"",COUNTIFS($D$5:$D$72,"&lt;&gt;"&amp;"",$D$5:$D$72,"&lt;&gt;"&amp;"NL",$D$5:$D$72,"&lt;&gt;"&amp;"HORS LIGUE",AE$5:AE$72,"&lt;"&amp;AE14)+1),Paramètres!$B$3:$C$56,2,FALSE)*Paramètres!$K$16))</f>
        <v>0</v>
      </c>
      <c r="AG14" s="46"/>
      <c r="AH14" s="2">
        <f>IF(AG$2="Bike &amp; Run",IF(ISNA(VLOOKUP(AG14,Paramètres!$B$3:$C$56,2,FALSE)),0,VLOOKUP(AG14,Paramètres!$B$3:$C$56,2,FALSE)*Paramètres!$K$17),IF(OR(AG14="",OR($D14="",$D14="NL",$D14="HORS LIGUE")),0,VLOOKUP(IF(OR(AG14="",OR($D14="",$D14="NL",$D14="HORS LIGUE")),"",COUNTIFS($D$5:$D$72,"&lt;&gt;"&amp;"",$D$5:$D$72,"&lt;&gt;"&amp;"NL",$D$5:$D$72,"&lt;&gt;"&amp;"HORS LIGUE",AG$5:AG$72,"&lt;"&amp;AG14)+1),Paramètres!$B$3:$C$56,2,FALSE)*Paramètres!$K$17))</f>
        <v>0</v>
      </c>
      <c r="AI14" s="40">
        <f t="shared" si="0"/>
        <v>154</v>
      </c>
      <c r="AJ14" s="3">
        <f t="shared" si="1"/>
        <v>10</v>
      </c>
      <c r="AK14" s="5">
        <f t="shared" si="2"/>
        <v>2</v>
      </c>
      <c r="AL14" s="41">
        <f t="shared" si="3"/>
        <v>154</v>
      </c>
      <c r="AM14" s="33">
        <f t="shared" si="4"/>
        <v>10</v>
      </c>
      <c r="AO14" s="22">
        <f t="shared" si="5"/>
        <v>106</v>
      </c>
      <c r="AP14">
        <f t="shared" si="6"/>
        <v>48</v>
      </c>
      <c r="AQ14">
        <f t="shared" si="7"/>
        <v>0</v>
      </c>
      <c r="AR14">
        <f t="shared" si="8"/>
        <v>0</v>
      </c>
      <c r="AS14">
        <f t="shared" si="9"/>
        <v>0</v>
      </c>
      <c r="AT14">
        <f t="shared" si="10"/>
        <v>0</v>
      </c>
      <c r="AU14">
        <f t="shared" si="11"/>
        <v>0</v>
      </c>
      <c r="AV14">
        <f t="shared" si="12"/>
        <v>0</v>
      </c>
      <c r="AW14">
        <f t="shared" si="13"/>
        <v>0</v>
      </c>
      <c r="AX14">
        <f t="shared" si="14"/>
        <v>0</v>
      </c>
      <c r="AY14">
        <f t="shared" si="15"/>
        <v>0</v>
      </c>
      <c r="AZ14">
        <f t="shared" si="16"/>
        <v>0</v>
      </c>
      <c r="BA14">
        <f t="shared" si="17"/>
        <v>0</v>
      </c>
      <c r="BB14">
        <f t="shared" si="18"/>
        <v>0</v>
      </c>
      <c r="BC14">
        <f t="shared" si="19"/>
        <v>0</v>
      </c>
      <c r="BD14">
        <f t="shared" si="20"/>
        <v>106</v>
      </c>
      <c r="BE14" s="22">
        <f t="shared" ref="BE14:BR14" si="30">BD14+LARGE($AO14:$BC14,BE$4)</f>
        <v>154</v>
      </c>
      <c r="BF14" s="22">
        <f t="shared" si="30"/>
        <v>154</v>
      </c>
      <c r="BG14" s="22">
        <f t="shared" si="30"/>
        <v>154</v>
      </c>
      <c r="BH14" s="22">
        <f t="shared" si="30"/>
        <v>154</v>
      </c>
      <c r="BI14" s="22">
        <f t="shared" si="30"/>
        <v>154</v>
      </c>
      <c r="BJ14" s="22">
        <f t="shared" si="30"/>
        <v>154</v>
      </c>
      <c r="BK14" s="22">
        <f t="shared" si="30"/>
        <v>154</v>
      </c>
      <c r="BL14" s="22">
        <f t="shared" si="30"/>
        <v>154</v>
      </c>
      <c r="BM14" s="22">
        <f t="shared" si="30"/>
        <v>154</v>
      </c>
      <c r="BN14" s="22">
        <f t="shared" si="30"/>
        <v>154</v>
      </c>
      <c r="BO14" s="22">
        <f t="shared" si="30"/>
        <v>154</v>
      </c>
      <c r="BP14" s="22">
        <f t="shared" si="30"/>
        <v>154</v>
      </c>
      <c r="BQ14" s="22">
        <f t="shared" si="30"/>
        <v>154</v>
      </c>
      <c r="BR14" s="22">
        <f t="shared" si="30"/>
        <v>154</v>
      </c>
    </row>
    <row r="15" spans="1:70" ht="16.5">
      <c r="A15" s="73" t="s">
        <v>1511</v>
      </c>
      <c r="B15" s="61" t="str">
        <f>IF(ISNA(VLOOKUP(A15,'Licenciés Jeunes 2023'!A:C,3,0)),"",VLOOKUP(A15,'Licenciés Jeunes 2023'!A:C,3,0))</f>
        <v>CRON</v>
      </c>
      <c r="C15" s="32" t="str">
        <f>IF(ISNA(VLOOKUP(A15,'Licenciés Jeunes 2023'!A:C,2,0)),"",VLOOKUP(A15,'Licenciés Jeunes 2023'!A:C,2,0))</f>
        <v>TOM</v>
      </c>
      <c r="D15" s="32" t="str">
        <f>IF(ISNA(VLOOKUP(A15,'Licenciés Jeunes 2023'!A:F,6,0)),"",VLOOKUP(A15,'Licenciés Jeunes 2023'!A:F,6,0))</f>
        <v>T.C. JOUE LES TOURS</v>
      </c>
      <c r="E15" s="6">
        <v>12</v>
      </c>
      <c r="F15" s="2">
        <v>101</v>
      </c>
      <c r="G15" s="4">
        <v>15</v>
      </c>
      <c r="H15" s="2">
        <f>IF(G$2="Bike &amp; Run",IF(ISNA(VLOOKUP(G15,Paramètres!$B$3:$C$56,2,FALSE)),0,VLOOKUP(G15,Paramètres!$B$3:$C$56,2,FALSE)*Paramètres!$K$4),IF(OR(G15="",OR($D15="",$D15="NL",$D15="HORS LIGUE")),0,VLOOKUP(IF(OR(G15="",OR($D15="",$D15="NL",$D15="HORS LIGUE")),"",COUNTIFS($D$5:$D$72,"&lt;&gt;"&amp;"",$D$5:$D$72,"&lt;&gt;"&amp;"NL",$D$5:$D$72,"&lt;&gt;"&amp;"HORS LIGUE",G$5:G$72,"&lt;"&amp;G15)+1),Paramètres!$B$3:$C$56,2,FALSE)*Paramètres!$K$4))</f>
        <v>43.5</v>
      </c>
      <c r="I15" s="36"/>
      <c r="J15" s="2">
        <f>IF(I$2="Bike &amp; Run",IF(ISNA(VLOOKUP(I15,Paramètres!$B$3:$C$56,2,FALSE)),0,VLOOKUP(I15,Paramètres!$B$3:$C$56,2,FALSE)*Paramètres!$K$5),IF(OR(I15="",OR($D15="",$D15="NL",$D15="HORS LIGUE")),0,VLOOKUP(IF(OR(I15="",OR($D15="",$D15="NL",$D15="HORS LIGUE")),"",COUNTIFS($D$5:$D$72,"&lt;&gt;"&amp;"",$D$5:$D$72,"&lt;&gt;"&amp;"NL",$D$5:$D$72,"&lt;&gt;"&amp;"HORS LIGUE",I$5:I$72,"&lt;"&amp;I15)+1),Paramètres!$B$3:$C$56,2,FALSE)*Paramètres!$K$5))</f>
        <v>0</v>
      </c>
      <c r="K15" s="4"/>
      <c r="L15" s="2">
        <f>IF(K$2="Bike &amp; Run",IF(ISNA(VLOOKUP(K15,Paramètres!$B$3:$C$56,2,FALSE)),0,VLOOKUP(K15,Paramètres!$B$3:$C$56,2,FALSE)*Paramètres!$K$6),IF(OR(K15="",OR($D15="",$D15="NL",$D15="HORS LIGUE")),0,VLOOKUP(IF(OR(K15="",OR($D15="",$D15="NL",$D15="HORS LIGUE")),"",COUNTIFS($D$5:$D$72,"&lt;&gt;"&amp;"",$D$5:$D$72,"&lt;&gt;"&amp;"NL",$D$5:$D$72,"&lt;&gt;"&amp;"HORS LIGUE",K$5:K$72,"&lt;"&amp;K15)+1),Paramètres!$B$3:$C$56,2,FALSE)*Paramètres!$K$6))</f>
        <v>0</v>
      </c>
      <c r="M15" s="4"/>
      <c r="N15" s="2">
        <f>IF(M$2="Bike &amp; Run",IF(ISNA(VLOOKUP(M15,Paramètres!$B$3:$C$56,2,FALSE)),0,VLOOKUP(M15,Paramètres!$B$3:$C$56,2,FALSE)*Paramètres!$K$7),IF(OR(M15="",OR($D15="",$D15="NL",$D15="HORS LIGUE")),0,VLOOKUP(IF(OR(M15="",OR($D15="",$D15="NL",$D15="HORS LIGUE")),"",COUNTIFS($D$5:$D$72,"&lt;&gt;"&amp;"",$D$5:$D$72,"&lt;&gt;"&amp;"NL",$D$5:$D$72,"&lt;&gt;"&amp;"HORS LIGUE",M$5:M$72,"&lt;"&amp;M15)+1),Paramètres!$B$3:$C$56,2,FALSE)*Paramètres!$K$7))</f>
        <v>0</v>
      </c>
      <c r="O15" s="46"/>
      <c r="P15" s="2">
        <f>IF(O$2="Bike &amp; Run",IF(ISNA(VLOOKUP(O15,Paramètres!$B$3:$C$56,2,FALSE)),0,VLOOKUP(O15,Paramètres!$B$3:$C$56,2,FALSE)*Paramètres!$K$8),IF(OR(O15="",OR($D15="",$D15="NL",$D15="HORS LIGUE")),0,VLOOKUP(IF(OR(O15="",OR($D15="",$D15="NL",$D15="HORS LIGUE")),"",COUNTIFS($D$5:$D$72,"&lt;&gt;"&amp;"",$D$5:$D$72,"&lt;&gt;"&amp;"NL",$D$5:$D$72,"&lt;&gt;"&amp;"HORS LIGUE",O$5:O$72,"&lt;"&amp;O15)+1),Paramètres!$B$3:$C$56,2,FALSE)*Paramètres!$K$8))</f>
        <v>0</v>
      </c>
      <c r="Q15" s="46"/>
      <c r="R15" s="2">
        <f>IF(Q$2="Bike &amp; Run",IF(ISNA(VLOOKUP(Q15,Paramètres!$B$3:$C$56,2,FALSE)),0,VLOOKUP(Q15,Paramètres!$B$3:$C$56,2,FALSE)*Paramètres!$K$9),IF(OR(Q15="",OR($D15="",$D15="NL",$D15="HORS LIGUE")),0,VLOOKUP(IF(OR(Q15="",OR($D15="",$D15="NL",$D15="HORS LIGUE")),"",COUNTIFS($D$5:$D$72,"&lt;&gt;"&amp;"",$D$5:$D$72,"&lt;&gt;"&amp;"NL",$D$5:$D$72,"&lt;&gt;"&amp;"HORS LIGUE",Q$5:Q$72,"&lt;"&amp;Q15)+1),Paramètres!$B$3:$C$56,2,FALSE)*Paramètres!$K$9))</f>
        <v>0</v>
      </c>
      <c r="S15" s="46"/>
      <c r="T15" s="2">
        <f>IF(S$2="Bike &amp; Run",IF(ISNA(VLOOKUP(S15,Paramètres!$B$3:$C$56,2,FALSE)),0,VLOOKUP(S15,Paramètres!$B$3:$C$56,2,FALSE)*Paramètres!$K$10),IF(OR(S15="",OR($D15="",$D15="NL",$D15="HORS LIGUE")),0,VLOOKUP(IF(OR(S15="",OR($D15="",$D15="NL",$D15="HORS LIGUE")),"",COUNTIFS($D$5:$D$72,"&lt;&gt;"&amp;"",$D$5:$D$72,"&lt;&gt;"&amp;"NL",$D$5:$D$72,"&lt;&gt;"&amp;"HORS LIGUE",S$5:S$72,"&lt;"&amp;S15)+1),Paramètres!$B$3:$C$56,2,FALSE)*Paramètres!$K$10))</f>
        <v>0</v>
      </c>
      <c r="U15" s="46"/>
      <c r="V15" s="2">
        <f>IF(U$2="Bike &amp; Run",IF(ISNA(VLOOKUP(U15,Paramètres!$B$3:$C$56,2,FALSE)),0,VLOOKUP(U15,Paramètres!$B$3:$C$56,2,FALSE)*Paramètres!$K$11),IF(OR(U15="",OR($D15="",$D15="NL",$D15="HORS LIGUE")),0,VLOOKUP(IF(OR(U15="",OR($D15="",$D15="NL",$D15="HORS LIGUE")),"",COUNTIFS($D$5:$D$72,"&lt;&gt;"&amp;"",$D$5:$D$72,"&lt;&gt;"&amp;"NL",$D$5:$D$72,"&lt;&gt;"&amp;"HORS LIGUE",U$5:U$72,"&lt;"&amp;U15)+1),Paramètres!$B$3:$C$56,2,FALSE)*Paramètres!$K$11))</f>
        <v>0</v>
      </c>
      <c r="W15" s="46"/>
      <c r="X15" s="2">
        <f>IF(W$2="Bike &amp; Run",IF(ISNA(VLOOKUP(W15,Paramètres!$B$3:$C$56,2,FALSE)),0,VLOOKUP(W15,Paramètres!$B$3:$C$56,2,FALSE)*Paramètres!$K$12),IF(OR(W15="",OR($D15="",$D15="NL",$D15="HORS LIGUE")),0,VLOOKUP(IF(OR(W15="",OR($D15="",$D15="NL",$D15="HORS LIGUE")),"",COUNTIFS($D$5:$D$72,"&lt;&gt;"&amp;"",$D$5:$D$72,"&lt;&gt;"&amp;"NL",$D$5:$D$72,"&lt;&gt;"&amp;"HORS LIGUE",W$5:W$72,"&lt;"&amp;W15)+1),Paramètres!$B$3:$C$56,2,FALSE)*Paramètres!$K$12))</f>
        <v>0</v>
      </c>
      <c r="Y15" s="46"/>
      <c r="Z15" s="2">
        <f>IF(Y$2="Bike &amp; Run",IF(ISNA(VLOOKUP(Y15,Paramètres!$B$3:$C$56,2,FALSE)),0,VLOOKUP(Y15,Paramètres!$B$3:$C$56,2,FALSE)*Paramètres!$K$13),IF(OR(Y15="",OR($D15="",$D15="NL",$D15="HORS LIGUE")),0,VLOOKUP(IF(OR(Y15="",OR($D15="",$D15="NL",$D15="HORS LIGUE")),"",COUNTIFS($D$5:$D$72,"&lt;&gt;"&amp;"",$D$5:$D$72,"&lt;&gt;"&amp;"NL",$D$5:$D$72,"&lt;&gt;"&amp;"HORS LIGUE",Y$5:Y$72,"&lt;"&amp;Y15)+1),Paramètres!$B$3:$C$56,2,FALSE)*Paramètres!$K$13))</f>
        <v>0</v>
      </c>
      <c r="AA15" s="46"/>
      <c r="AB15" s="2">
        <f>IF(AA$2="Bike &amp; Run",IF(ISNA(VLOOKUP(AA15,Paramètres!$B$3:$C$56,2,FALSE)),0,VLOOKUP(AA15,Paramètres!$B$3:$C$56,2,FALSE)*Paramètres!$K$14),IF(OR(AA15="",OR($D15="",$D15="NL",$D15="HORS LIGUE")),0,VLOOKUP(IF(OR(AA15="",OR($D15="",$D15="NL",$D15="HORS LIGUE")),"",COUNTIFS($D$5:$D$72,"&lt;&gt;"&amp;"",$D$5:$D$72,"&lt;&gt;"&amp;"NL",$D$5:$D$72,"&lt;&gt;"&amp;"HORS LIGUE",AA$5:AA$72,"&lt;"&amp;AA15)+1),Paramètres!$B$3:$C$56,2,FALSE)*Paramètres!$K$14))</f>
        <v>0</v>
      </c>
      <c r="AC15" s="46"/>
      <c r="AD15" s="2">
        <f>IF(AC$2="Bike &amp; Run",IF(ISNA(VLOOKUP(AC15,Paramètres!$B$3:$C$56,2,FALSE)),0,VLOOKUP(AC15,Paramètres!$B$3:$C$56,2,FALSE)*Paramètres!$K$15),IF(OR(AC15="",OR($D15="",$D15="NL",$D15="HORS LIGUE")),0,VLOOKUP(IF(OR(AC15="",OR($D15="",$D15="NL",$D15="HORS LIGUE")),"",COUNTIFS($D$5:$D$72,"&lt;&gt;"&amp;"",$D$5:$D$72,"&lt;&gt;"&amp;"NL",$D$5:$D$72,"&lt;&gt;"&amp;"HORS LIGUE",AC$5:AC$72,"&lt;"&amp;AC15)+1),Paramètres!$B$3:$C$56,2,FALSE)*Paramètres!$K$15))</f>
        <v>0</v>
      </c>
      <c r="AE15" s="46"/>
      <c r="AF15" s="2">
        <f>IF(AE$2="Bike &amp; Run",IF(ISNA(VLOOKUP(AE15,Paramètres!$B$3:$C$56,2,FALSE)),0,VLOOKUP(AE15,Paramètres!$B$3:$C$56,2,FALSE)*Paramètres!$K$16),IF(OR(AE15="",OR($D15="",$D15="NL",$D15="HORS LIGUE")),0,VLOOKUP(IF(OR(AE15="",OR($D15="",$D15="NL",$D15="HORS LIGUE")),"",COUNTIFS($D$5:$D$72,"&lt;&gt;"&amp;"",$D$5:$D$72,"&lt;&gt;"&amp;"NL",$D$5:$D$72,"&lt;&gt;"&amp;"HORS LIGUE",AE$5:AE$72,"&lt;"&amp;AE15)+1),Paramètres!$B$3:$C$56,2,FALSE)*Paramètres!$K$16))</f>
        <v>0</v>
      </c>
      <c r="AG15" s="46"/>
      <c r="AH15" s="2">
        <f>IF(AG$2="Bike &amp; Run",IF(ISNA(VLOOKUP(AG15,Paramètres!$B$3:$C$56,2,FALSE)),0,VLOOKUP(AG15,Paramètres!$B$3:$C$56,2,FALSE)*Paramètres!$K$17),IF(OR(AG15="",OR($D15="",$D15="NL",$D15="HORS LIGUE")),0,VLOOKUP(IF(OR(AG15="",OR($D15="",$D15="NL",$D15="HORS LIGUE")),"",COUNTIFS($D$5:$D$72,"&lt;&gt;"&amp;"",$D$5:$D$72,"&lt;&gt;"&amp;"NL",$D$5:$D$72,"&lt;&gt;"&amp;"HORS LIGUE",AG$5:AG$72,"&lt;"&amp;AG15)+1),Paramètres!$B$3:$C$56,2,FALSE)*Paramètres!$K$17))</f>
        <v>0</v>
      </c>
      <c r="AI15" s="40">
        <f t="shared" si="0"/>
        <v>144.5</v>
      </c>
      <c r="AJ15" s="3">
        <f t="shared" si="1"/>
        <v>11</v>
      </c>
      <c r="AK15" s="5">
        <f t="shared" si="2"/>
        <v>2</v>
      </c>
      <c r="AL15" s="41">
        <f t="shared" si="3"/>
        <v>144.5</v>
      </c>
      <c r="AM15" s="33">
        <f t="shared" si="4"/>
        <v>11</v>
      </c>
      <c r="AO15" s="22">
        <f t="shared" si="5"/>
        <v>101</v>
      </c>
      <c r="AP15">
        <f t="shared" si="6"/>
        <v>43.5</v>
      </c>
      <c r="AQ15">
        <f t="shared" si="7"/>
        <v>0</v>
      </c>
      <c r="AR15">
        <f t="shared" si="8"/>
        <v>0</v>
      </c>
      <c r="AS15">
        <f t="shared" si="9"/>
        <v>0</v>
      </c>
      <c r="AT15">
        <f t="shared" si="10"/>
        <v>0</v>
      </c>
      <c r="AU15">
        <f t="shared" si="11"/>
        <v>0</v>
      </c>
      <c r="AV15">
        <f t="shared" si="12"/>
        <v>0</v>
      </c>
      <c r="AW15">
        <f t="shared" si="13"/>
        <v>0</v>
      </c>
      <c r="AX15">
        <f t="shared" si="14"/>
        <v>0</v>
      </c>
      <c r="AY15">
        <f t="shared" si="15"/>
        <v>0</v>
      </c>
      <c r="AZ15">
        <f t="shared" si="16"/>
        <v>0</v>
      </c>
      <c r="BA15">
        <f t="shared" si="17"/>
        <v>0</v>
      </c>
      <c r="BB15">
        <f t="shared" si="18"/>
        <v>0</v>
      </c>
      <c r="BC15">
        <f t="shared" si="19"/>
        <v>0</v>
      </c>
      <c r="BD15">
        <f t="shared" si="20"/>
        <v>101</v>
      </c>
      <c r="BE15" s="22">
        <f t="shared" ref="BE15:BR15" si="31">BD15+LARGE($AO15:$BC15,BE$4)</f>
        <v>144.5</v>
      </c>
      <c r="BF15" s="22">
        <f t="shared" si="31"/>
        <v>144.5</v>
      </c>
      <c r="BG15" s="22">
        <f t="shared" si="31"/>
        <v>144.5</v>
      </c>
      <c r="BH15" s="22">
        <f t="shared" si="31"/>
        <v>144.5</v>
      </c>
      <c r="BI15" s="22">
        <f t="shared" si="31"/>
        <v>144.5</v>
      </c>
      <c r="BJ15" s="22">
        <f t="shared" si="31"/>
        <v>144.5</v>
      </c>
      <c r="BK15" s="22">
        <f t="shared" si="31"/>
        <v>144.5</v>
      </c>
      <c r="BL15" s="22">
        <f t="shared" si="31"/>
        <v>144.5</v>
      </c>
      <c r="BM15" s="22">
        <f t="shared" si="31"/>
        <v>144.5</v>
      </c>
      <c r="BN15" s="22">
        <f t="shared" si="31"/>
        <v>144.5</v>
      </c>
      <c r="BO15" s="22">
        <f t="shared" si="31"/>
        <v>144.5</v>
      </c>
      <c r="BP15" s="22">
        <f t="shared" si="31"/>
        <v>144.5</v>
      </c>
      <c r="BQ15" s="22">
        <f t="shared" si="31"/>
        <v>144.5</v>
      </c>
      <c r="BR15" s="22">
        <f t="shared" si="31"/>
        <v>144.5</v>
      </c>
    </row>
    <row r="16" spans="1:70" ht="16.5">
      <c r="A16" s="73" t="s">
        <v>1471</v>
      </c>
      <c r="B16" s="61" t="str">
        <f>IF(ISNA(VLOOKUP(A16,'Licenciés Jeunes 2023'!A:C,3,0)),"",VLOOKUP(A16,'Licenciés Jeunes 2023'!A:C,3,0))</f>
        <v>DORANGE</v>
      </c>
      <c r="C16" s="32" t="str">
        <f>IF(ISNA(VLOOKUP(A16,'Licenciés Jeunes 2023'!A:C,2,0)),"",VLOOKUP(A16,'Licenciés Jeunes 2023'!A:C,2,0))</f>
        <v>PIERRE</v>
      </c>
      <c r="D16" s="32" t="str">
        <f>IF(ISNA(VLOOKUP(A16,'Licenciés Jeunes 2023'!A:F,6,0)),"",VLOOKUP(A16,'Licenciés Jeunes 2023'!A:F,6,0))</f>
        <v>C CHARTRES METROPOLE TRIATHLON</v>
      </c>
      <c r="E16" s="6">
        <v>13</v>
      </c>
      <c r="F16" s="2">
        <v>100</v>
      </c>
      <c r="G16" s="4">
        <v>16</v>
      </c>
      <c r="H16" s="2">
        <f>IF(G$2="Bike &amp; Run",IF(ISNA(VLOOKUP(G16,Paramètres!$B$3:$C$56,2,FALSE)),0,VLOOKUP(G16,Paramètres!$B$3:$C$56,2,FALSE)*Paramètres!$K$4),IF(OR(G16="",OR($D16="",$D16="NL",$D16="HORS LIGUE")),0,VLOOKUP(IF(OR(G16="",OR($D16="",$D16="NL",$D16="HORS LIGUE")),"",COUNTIFS($D$5:$D$72,"&lt;&gt;"&amp;"",$D$5:$D$72,"&lt;&gt;"&amp;"NL",$D$5:$D$72,"&lt;&gt;"&amp;"HORS LIGUE",G$5:G$72,"&lt;"&amp;G16)+1),Paramètres!$B$3:$C$56,2,FALSE)*Paramètres!$K$4))</f>
        <v>42</v>
      </c>
      <c r="I16" s="36"/>
      <c r="J16" s="2">
        <f>IF(I$2="Bike &amp; Run",IF(ISNA(VLOOKUP(I16,Paramètres!$B$3:$C$56,2,FALSE)),0,VLOOKUP(I16,Paramètres!$B$3:$C$56,2,FALSE)*Paramètres!$K$5),IF(OR(I16="",OR($D16="",$D16="NL",$D16="HORS LIGUE")),0,VLOOKUP(IF(OR(I16="",OR($D16="",$D16="NL",$D16="HORS LIGUE")),"",COUNTIFS($D$5:$D$72,"&lt;&gt;"&amp;"",$D$5:$D$72,"&lt;&gt;"&amp;"NL",$D$5:$D$72,"&lt;&gt;"&amp;"HORS LIGUE",I$5:I$72,"&lt;"&amp;I16)+1),Paramètres!$B$3:$C$56,2,FALSE)*Paramètres!$K$5))</f>
        <v>0</v>
      </c>
      <c r="K16" s="4"/>
      <c r="L16" s="2">
        <f>IF(K$2="Bike &amp; Run",IF(ISNA(VLOOKUP(K16,Paramètres!$B$3:$C$56,2,FALSE)),0,VLOOKUP(K16,Paramètres!$B$3:$C$56,2,FALSE)*Paramètres!$K$6),IF(OR(K16="",OR($D16="",$D16="NL",$D16="HORS LIGUE")),0,VLOOKUP(IF(OR(K16="",OR($D16="",$D16="NL",$D16="HORS LIGUE")),"",COUNTIFS($D$5:$D$72,"&lt;&gt;"&amp;"",$D$5:$D$72,"&lt;&gt;"&amp;"NL",$D$5:$D$72,"&lt;&gt;"&amp;"HORS LIGUE",K$5:K$72,"&lt;"&amp;K16)+1),Paramètres!$B$3:$C$56,2,FALSE)*Paramètres!$K$6))</f>
        <v>0</v>
      </c>
      <c r="M16" s="4"/>
      <c r="N16" s="2">
        <f>IF(M$2="Bike &amp; Run",IF(ISNA(VLOOKUP(M16,Paramètres!$B$3:$C$56,2,FALSE)),0,VLOOKUP(M16,Paramètres!$B$3:$C$56,2,FALSE)*Paramètres!$K$7),IF(OR(M16="",OR($D16="",$D16="NL",$D16="HORS LIGUE")),0,VLOOKUP(IF(OR(M16="",OR($D16="",$D16="NL",$D16="HORS LIGUE")),"",COUNTIFS($D$5:$D$72,"&lt;&gt;"&amp;"",$D$5:$D$72,"&lt;&gt;"&amp;"NL",$D$5:$D$72,"&lt;&gt;"&amp;"HORS LIGUE",M$5:M$72,"&lt;"&amp;M16)+1),Paramètres!$B$3:$C$56,2,FALSE)*Paramètres!$K$7))</f>
        <v>0</v>
      </c>
      <c r="O16" s="46"/>
      <c r="P16" s="2">
        <f>IF(O$2="Bike &amp; Run",IF(ISNA(VLOOKUP(O16,Paramètres!$B$3:$C$56,2,FALSE)),0,VLOOKUP(O16,Paramètres!$B$3:$C$56,2,FALSE)*Paramètres!$K$8),IF(OR(O16="",OR($D16="",$D16="NL",$D16="HORS LIGUE")),0,VLOOKUP(IF(OR(O16="",OR($D16="",$D16="NL",$D16="HORS LIGUE")),"",COUNTIFS($D$5:$D$72,"&lt;&gt;"&amp;"",$D$5:$D$72,"&lt;&gt;"&amp;"NL",$D$5:$D$72,"&lt;&gt;"&amp;"HORS LIGUE",O$5:O$72,"&lt;"&amp;O16)+1),Paramètres!$B$3:$C$56,2,FALSE)*Paramètres!$K$8))</f>
        <v>0</v>
      </c>
      <c r="Q16" s="46"/>
      <c r="R16" s="2">
        <f>IF(Q$2="Bike &amp; Run",IF(ISNA(VLOOKUP(Q16,Paramètres!$B$3:$C$56,2,FALSE)),0,VLOOKUP(Q16,Paramètres!$B$3:$C$56,2,FALSE)*Paramètres!$K$9),IF(OR(Q16="",OR($D16="",$D16="NL",$D16="HORS LIGUE")),0,VLOOKUP(IF(OR(Q16="",OR($D16="",$D16="NL",$D16="HORS LIGUE")),"",COUNTIFS($D$5:$D$72,"&lt;&gt;"&amp;"",$D$5:$D$72,"&lt;&gt;"&amp;"NL",$D$5:$D$72,"&lt;&gt;"&amp;"HORS LIGUE",Q$5:Q$72,"&lt;"&amp;Q16)+1),Paramètres!$B$3:$C$56,2,FALSE)*Paramètres!$K$9))</f>
        <v>0</v>
      </c>
      <c r="S16" s="46"/>
      <c r="T16" s="2">
        <f>IF(S$2="Bike &amp; Run",IF(ISNA(VLOOKUP(S16,Paramètres!$B$3:$C$56,2,FALSE)),0,VLOOKUP(S16,Paramètres!$B$3:$C$56,2,FALSE)*Paramètres!$K$10),IF(OR(S16="",OR($D16="",$D16="NL",$D16="HORS LIGUE")),0,VLOOKUP(IF(OR(S16="",OR($D16="",$D16="NL",$D16="HORS LIGUE")),"",COUNTIFS($D$5:$D$72,"&lt;&gt;"&amp;"",$D$5:$D$72,"&lt;&gt;"&amp;"NL",$D$5:$D$72,"&lt;&gt;"&amp;"HORS LIGUE",S$5:S$72,"&lt;"&amp;S16)+1),Paramètres!$B$3:$C$56,2,FALSE)*Paramètres!$K$10))</f>
        <v>0</v>
      </c>
      <c r="U16" s="46"/>
      <c r="V16" s="2">
        <f>IF(U$2="Bike &amp; Run",IF(ISNA(VLOOKUP(U16,Paramètres!$B$3:$C$56,2,FALSE)),0,VLOOKUP(U16,Paramètres!$B$3:$C$56,2,FALSE)*Paramètres!$K$11),IF(OR(U16="",OR($D16="",$D16="NL",$D16="HORS LIGUE")),0,VLOOKUP(IF(OR(U16="",OR($D16="",$D16="NL",$D16="HORS LIGUE")),"",COUNTIFS($D$5:$D$72,"&lt;&gt;"&amp;"",$D$5:$D$72,"&lt;&gt;"&amp;"NL",$D$5:$D$72,"&lt;&gt;"&amp;"HORS LIGUE",U$5:U$72,"&lt;"&amp;U16)+1),Paramètres!$B$3:$C$56,2,FALSE)*Paramètres!$K$11))</f>
        <v>0</v>
      </c>
      <c r="W16" s="46"/>
      <c r="X16" s="2">
        <f>IF(W$2="Bike &amp; Run",IF(ISNA(VLOOKUP(W16,Paramètres!$B$3:$C$56,2,FALSE)),0,VLOOKUP(W16,Paramètres!$B$3:$C$56,2,FALSE)*Paramètres!$K$12),IF(OR(W16="",OR($D16="",$D16="NL",$D16="HORS LIGUE")),0,VLOOKUP(IF(OR(W16="",OR($D16="",$D16="NL",$D16="HORS LIGUE")),"",COUNTIFS($D$5:$D$72,"&lt;&gt;"&amp;"",$D$5:$D$72,"&lt;&gt;"&amp;"NL",$D$5:$D$72,"&lt;&gt;"&amp;"HORS LIGUE",W$5:W$72,"&lt;"&amp;W16)+1),Paramètres!$B$3:$C$56,2,FALSE)*Paramètres!$K$12))</f>
        <v>0</v>
      </c>
      <c r="Y16" s="46"/>
      <c r="Z16" s="2">
        <f>IF(Y$2="Bike &amp; Run",IF(ISNA(VLOOKUP(Y16,Paramètres!$B$3:$C$56,2,FALSE)),0,VLOOKUP(Y16,Paramètres!$B$3:$C$56,2,FALSE)*Paramètres!$K$13),IF(OR(Y16="",OR($D16="",$D16="NL",$D16="HORS LIGUE")),0,VLOOKUP(IF(OR(Y16="",OR($D16="",$D16="NL",$D16="HORS LIGUE")),"",COUNTIFS($D$5:$D$72,"&lt;&gt;"&amp;"",$D$5:$D$72,"&lt;&gt;"&amp;"NL",$D$5:$D$72,"&lt;&gt;"&amp;"HORS LIGUE",Y$5:Y$72,"&lt;"&amp;Y16)+1),Paramètres!$B$3:$C$56,2,FALSE)*Paramètres!$K$13))</f>
        <v>0</v>
      </c>
      <c r="AA16" s="46"/>
      <c r="AB16" s="2">
        <f>IF(AA$2="Bike &amp; Run",IF(ISNA(VLOOKUP(AA16,Paramètres!$B$3:$C$56,2,FALSE)),0,VLOOKUP(AA16,Paramètres!$B$3:$C$56,2,FALSE)*Paramètres!$K$14),IF(OR(AA16="",OR($D16="",$D16="NL",$D16="HORS LIGUE")),0,VLOOKUP(IF(OR(AA16="",OR($D16="",$D16="NL",$D16="HORS LIGUE")),"",COUNTIFS($D$5:$D$72,"&lt;&gt;"&amp;"",$D$5:$D$72,"&lt;&gt;"&amp;"NL",$D$5:$D$72,"&lt;&gt;"&amp;"HORS LIGUE",AA$5:AA$72,"&lt;"&amp;AA16)+1),Paramètres!$B$3:$C$56,2,FALSE)*Paramètres!$K$14))</f>
        <v>0</v>
      </c>
      <c r="AC16" s="46"/>
      <c r="AD16" s="2">
        <f>IF(AC$2="Bike &amp; Run",IF(ISNA(VLOOKUP(AC16,Paramètres!$B$3:$C$56,2,FALSE)),0,VLOOKUP(AC16,Paramètres!$B$3:$C$56,2,FALSE)*Paramètres!$K$15),IF(OR(AC16="",OR($D16="",$D16="NL",$D16="HORS LIGUE")),0,VLOOKUP(IF(OR(AC16="",OR($D16="",$D16="NL",$D16="HORS LIGUE")),"",COUNTIFS($D$5:$D$72,"&lt;&gt;"&amp;"",$D$5:$D$72,"&lt;&gt;"&amp;"NL",$D$5:$D$72,"&lt;&gt;"&amp;"HORS LIGUE",AC$5:AC$72,"&lt;"&amp;AC16)+1),Paramètres!$B$3:$C$56,2,FALSE)*Paramètres!$K$15))</f>
        <v>0</v>
      </c>
      <c r="AE16" s="46"/>
      <c r="AF16" s="2">
        <f>IF(AE$2="Bike &amp; Run",IF(ISNA(VLOOKUP(AE16,Paramètres!$B$3:$C$56,2,FALSE)),0,VLOOKUP(AE16,Paramètres!$B$3:$C$56,2,FALSE)*Paramètres!$K$16),IF(OR(AE16="",OR($D16="",$D16="NL",$D16="HORS LIGUE")),0,VLOOKUP(IF(OR(AE16="",OR($D16="",$D16="NL",$D16="HORS LIGUE")),"",COUNTIFS($D$5:$D$72,"&lt;&gt;"&amp;"",$D$5:$D$72,"&lt;&gt;"&amp;"NL",$D$5:$D$72,"&lt;&gt;"&amp;"HORS LIGUE",AE$5:AE$72,"&lt;"&amp;AE16)+1),Paramètres!$B$3:$C$56,2,FALSE)*Paramètres!$K$16))</f>
        <v>0</v>
      </c>
      <c r="AG16" s="46"/>
      <c r="AH16" s="2">
        <f>IF(AG$2="Bike &amp; Run",IF(ISNA(VLOOKUP(AG16,Paramètres!$B$3:$C$56,2,FALSE)),0,VLOOKUP(AG16,Paramètres!$B$3:$C$56,2,FALSE)*Paramètres!$K$17),IF(OR(AG16="",OR($D16="",$D16="NL",$D16="HORS LIGUE")),0,VLOOKUP(IF(OR(AG16="",OR($D16="",$D16="NL",$D16="HORS LIGUE")),"",COUNTIFS($D$5:$D$72,"&lt;&gt;"&amp;"",$D$5:$D$72,"&lt;&gt;"&amp;"NL",$D$5:$D$72,"&lt;&gt;"&amp;"HORS LIGUE",AG$5:AG$72,"&lt;"&amp;AG16)+1),Paramètres!$B$3:$C$56,2,FALSE)*Paramètres!$K$17))</f>
        <v>0</v>
      </c>
      <c r="AI16" s="40">
        <f t="shared" si="0"/>
        <v>142</v>
      </c>
      <c r="AJ16" s="3">
        <f t="shared" si="1"/>
        <v>12</v>
      </c>
      <c r="AK16" s="5">
        <f t="shared" si="2"/>
        <v>2</v>
      </c>
      <c r="AL16" s="41">
        <f t="shared" si="3"/>
        <v>142</v>
      </c>
      <c r="AM16" s="33">
        <f t="shared" si="4"/>
        <v>12</v>
      </c>
      <c r="AO16" s="22">
        <f t="shared" si="5"/>
        <v>100</v>
      </c>
      <c r="AP16">
        <f t="shared" si="6"/>
        <v>42</v>
      </c>
      <c r="AQ16">
        <f t="shared" si="7"/>
        <v>0</v>
      </c>
      <c r="AR16">
        <f t="shared" si="8"/>
        <v>0</v>
      </c>
      <c r="AS16">
        <f t="shared" si="9"/>
        <v>0</v>
      </c>
      <c r="AT16">
        <f t="shared" si="10"/>
        <v>0</v>
      </c>
      <c r="AU16">
        <f t="shared" si="11"/>
        <v>0</v>
      </c>
      <c r="AV16">
        <f t="shared" si="12"/>
        <v>0</v>
      </c>
      <c r="AW16">
        <f t="shared" si="13"/>
        <v>0</v>
      </c>
      <c r="AX16">
        <f t="shared" si="14"/>
        <v>0</v>
      </c>
      <c r="AY16">
        <f t="shared" si="15"/>
        <v>0</v>
      </c>
      <c r="AZ16">
        <f t="shared" si="16"/>
        <v>0</v>
      </c>
      <c r="BA16">
        <f t="shared" si="17"/>
        <v>0</v>
      </c>
      <c r="BB16">
        <f t="shared" si="18"/>
        <v>0</v>
      </c>
      <c r="BC16">
        <f t="shared" si="19"/>
        <v>0</v>
      </c>
      <c r="BD16">
        <f t="shared" si="20"/>
        <v>100</v>
      </c>
      <c r="BE16" s="22">
        <f t="shared" ref="BE16:BR16" si="32">BD16+LARGE($AO16:$BC16,BE$4)</f>
        <v>142</v>
      </c>
      <c r="BF16" s="22">
        <f t="shared" si="32"/>
        <v>142</v>
      </c>
      <c r="BG16" s="22">
        <f t="shared" si="32"/>
        <v>142</v>
      </c>
      <c r="BH16" s="22">
        <f t="shared" si="32"/>
        <v>142</v>
      </c>
      <c r="BI16" s="22">
        <f t="shared" si="32"/>
        <v>142</v>
      </c>
      <c r="BJ16" s="22">
        <f t="shared" si="32"/>
        <v>142</v>
      </c>
      <c r="BK16" s="22">
        <f t="shared" si="32"/>
        <v>142</v>
      </c>
      <c r="BL16" s="22">
        <f t="shared" si="32"/>
        <v>142</v>
      </c>
      <c r="BM16" s="22">
        <f t="shared" si="32"/>
        <v>142</v>
      </c>
      <c r="BN16" s="22">
        <f t="shared" si="32"/>
        <v>142</v>
      </c>
      <c r="BO16" s="22">
        <f t="shared" si="32"/>
        <v>142</v>
      </c>
      <c r="BP16" s="22">
        <f t="shared" si="32"/>
        <v>142</v>
      </c>
      <c r="BQ16" s="22">
        <f t="shared" si="32"/>
        <v>142</v>
      </c>
      <c r="BR16" s="22">
        <f t="shared" si="32"/>
        <v>142</v>
      </c>
    </row>
    <row r="17" spans="1:70" ht="16.5">
      <c r="A17" s="73" t="s">
        <v>1506</v>
      </c>
      <c r="B17" s="61" t="str">
        <f>IF(ISNA(VLOOKUP(A17,'Licenciés Jeunes 2023'!A:C,3,0)),"",VLOOKUP(A17,'Licenciés Jeunes 2023'!A:C,3,0))</f>
        <v>FRAISSE</v>
      </c>
      <c r="C17" s="32" t="str">
        <f>IF(ISNA(VLOOKUP(A17,'Licenciés Jeunes 2023'!A:C,2,0)),"",VLOOKUP(A17,'Licenciés Jeunes 2023'!A:C,2,0))</f>
        <v>Lucas</v>
      </c>
      <c r="D17" s="32" t="str">
        <f>IF(ISNA(VLOOKUP(A17,'Licenciés Jeunes 2023'!A:F,6,0)),"",VLOOKUP(A17,'Licenciés Jeunes 2023'!A:F,6,0))</f>
        <v>BOURGES TRIATHLON</v>
      </c>
      <c r="E17" s="6">
        <v>15</v>
      </c>
      <c r="F17" s="2">
        <v>96</v>
      </c>
      <c r="G17" s="4">
        <v>14</v>
      </c>
      <c r="H17" s="2">
        <f>IF(G$2="Bike &amp; Run",IF(ISNA(VLOOKUP(G17,Paramètres!$B$3:$C$56,2,FALSE)),0,VLOOKUP(G17,Paramètres!$B$3:$C$56,2,FALSE)*Paramètres!$K$4),IF(OR(G17="",OR($D17="",$D17="NL",$D17="HORS LIGUE")),0,VLOOKUP(IF(OR(G17="",OR($D17="",$D17="NL",$D17="HORS LIGUE")),"",COUNTIFS($D$5:$D$72,"&lt;&gt;"&amp;"",$D$5:$D$72,"&lt;&gt;"&amp;"NL",$D$5:$D$72,"&lt;&gt;"&amp;"HORS LIGUE",G$5:G$72,"&lt;"&amp;G17)+1),Paramètres!$B$3:$C$56,2,FALSE)*Paramètres!$K$4))</f>
        <v>45</v>
      </c>
      <c r="I17" s="36"/>
      <c r="J17" s="2">
        <f>IF(I$2="Bike &amp; Run",IF(ISNA(VLOOKUP(I17,Paramètres!$B$3:$C$56,2,FALSE)),0,VLOOKUP(I17,Paramètres!$B$3:$C$56,2,FALSE)*Paramètres!$K$5),IF(OR(I17="",OR($D17="",$D17="NL",$D17="HORS LIGUE")),0,VLOOKUP(IF(OR(I17="",OR($D17="",$D17="NL",$D17="HORS LIGUE")),"",COUNTIFS($D$5:$D$72,"&lt;&gt;"&amp;"",$D$5:$D$72,"&lt;&gt;"&amp;"NL",$D$5:$D$72,"&lt;&gt;"&amp;"HORS LIGUE",I$5:I$72,"&lt;"&amp;I17)+1),Paramètres!$B$3:$C$56,2,FALSE)*Paramètres!$K$5))</f>
        <v>0</v>
      </c>
      <c r="K17" s="4"/>
      <c r="L17" s="2">
        <f>IF(K$2="Bike &amp; Run",IF(ISNA(VLOOKUP(K17,Paramètres!$B$3:$C$56,2,FALSE)),0,VLOOKUP(K17,Paramètres!$B$3:$C$56,2,FALSE)*Paramètres!$K$6),IF(OR(K17="",OR($D17="",$D17="NL",$D17="HORS LIGUE")),0,VLOOKUP(IF(OR(K17="",OR($D17="",$D17="NL",$D17="HORS LIGUE")),"",COUNTIFS($D$5:$D$72,"&lt;&gt;"&amp;"",$D$5:$D$72,"&lt;&gt;"&amp;"NL",$D$5:$D$72,"&lt;&gt;"&amp;"HORS LIGUE",K$5:K$72,"&lt;"&amp;K17)+1),Paramètres!$B$3:$C$56,2,FALSE)*Paramètres!$K$6))</f>
        <v>0</v>
      </c>
      <c r="M17" s="4"/>
      <c r="N17" s="2">
        <f>IF(M$2="Bike &amp; Run",IF(ISNA(VLOOKUP(M17,Paramètres!$B$3:$C$56,2,FALSE)),0,VLOOKUP(M17,Paramètres!$B$3:$C$56,2,FALSE)*Paramètres!$K$7),IF(OR(M17="",OR($D17="",$D17="NL",$D17="HORS LIGUE")),0,VLOOKUP(IF(OR(M17="",OR($D17="",$D17="NL",$D17="HORS LIGUE")),"",COUNTIFS($D$5:$D$72,"&lt;&gt;"&amp;"",$D$5:$D$72,"&lt;&gt;"&amp;"NL",$D$5:$D$72,"&lt;&gt;"&amp;"HORS LIGUE",M$5:M$72,"&lt;"&amp;M17)+1),Paramètres!$B$3:$C$56,2,FALSE)*Paramètres!$K$7))</f>
        <v>0</v>
      </c>
      <c r="O17" s="46"/>
      <c r="P17" s="2">
        <f>IF(O$2="Bike &amp; Run",IF(ISNA(VLOOKUP(O17,Paramètres!$B$3:$C$56,2,FALSE)),0,VLOOKUP(O17,Paramètres!$B$3:$C$56,2,FALSE)*Paramètres!$K$8),IF(OR(O17="",OR($D17="",$D17="NL",$D17="HORS LIGUE")),0,VLOOKUP(IF(OR(O17="",OR($D17="",$D17="NL",$D17="HORS LIGUE")),"",COUNTIFS($D$5:$D$72,"&lt;&gt;"&amp;"",$D$5:$D$72,"&lt;&gt;"&amp;"NL",$D$5:$D$72,"&lt;&gt;"&amp;"HORS LIGUE",O$5:O$72,"&lt;"&amp;O17)+1),Paramètres!$B$3:$C$56,2,FALSE)*Paramètres!$K$8))</f>
        <v>0</v>
      </c>
      <c r="Q17" s="46"/>
      <c r="R17" s="2">
        <f>IF(Q$2="Bike &amp; Run",IF(ISNA(VLOOKUP(Q17,Paramètres!$B$3:$C$56,2,FALSE)),0,VLOOKUP(Q17,Paramètres!$B$3:$C$56,2,FALSE)*Paramètres!$K$9),IF(OR(Q17="",OR($D17="",$D17="NL",$D17="HORS LIGUE")),0,VLOOKUP(IF(OR(Q17="",OR($D17="",$D17="NL",$D17="HORS LIGUE")),"",COUNTIFS($D$5:$D$72,"&lt;&gt;"&amp;"",$D$5:$D$72,"&lt;&gt;"&amp;"NL",$D$5:$D$72,"&lt;&gt;"&amp;"HORS LIGUE",Q$5:Q$72,"&lt;"&amp;Q17)+1),Paramètres!$B$3:$C$56,2,FALSE)*Paramètres!$K$9))</f>
        <v>0</v>
      </c>
      <c r="S17" s="46"/>
      <c r="T17" s="2">
        <f>IF(S$2="Bike &amp; Run",IF(ISNA(VLOOKUP(S17,Paramètres!$B$3:$C$56,2,FALSE)),0,VLOOKUP(S17,Paramètres!$B$3:$C$56,2,FALSE)*Paramètres!$K$10),IF(OR(S17="",OR($D17="",$D17="NL",$D17="HORS LIGUE")),0,VLOOKUP(IF(OR(S17="",OR($D17="",$D17="NL",$D17="HORS LIGUE")),"",COUNTIFS($D$5:$D$72,"&lt;&gt;"&amp;"",$D$5:$D$72,"&lt;&gt;"&amp;"NL",$D$5:$D$72,"&lt;&gt;"&amp;"HORS LIGUE",S$5:S$72,"&lt;"&amp;S17)+1),Paramètres!$B$3:$C$56,2,FALSE)*Paramètres!$K$10))</f>
        <v>0</v>
      </c>
      <c r="U17" s="46"/>
      <c r="V17" s="2">
        <f>IF(U$2="Bike &amp; Run",IF(ISNA(VLOOKUP(U17,Paramètres!$B$3:$C$56,2,FALSE)),0,VLOOKUP(U17,Paramètres!$B$3:$C$56,2,FALSE)*Paramètres!$K$11),IF(OR(U17="",OR($D17="",$D17="NL",$D17="HORS LIGUE")),0,VLOOKUP(IF(OR(U17="",OR($D17="",$D17="NL",$D17="HORS LIGUE")),"",COUNTIFS($D$5:$D$72,"&lt;&gt;"&amp;"",$D$5:$D$72,"&lt;&gt;"&amp;"NL",$D$5:$D$72,"&lt;&gt;"&amp;"HORS LIGUE",U$5:U$72,"&lt;"&amp;U17)+1),Paramètres!$B$3:$C$56,2,FALSE)*Paramètres!$K$11))</f>
        <v>0</v>
      </c>
      <c r="W17" s="46"/>
      <c r="X17" s="2">
        <f>IF(W$2="Bike &amp; Run",IF(ISNA(VLOOKUP(W17,Paramètres!$B$3:$C$56,2,FALSE)),0,VLOOKUP(W17,Paramètres!$B$3:$C$56,2,FALSE)*Paramètres!$K$12),IF(OR(W17="",OR($D17="",$D17="NL",$D17="HORS LIGUE")),0,VLOOKUP(IF(OR(W17="",OR($D17="",$D17="NL",$D17="HORS LIGUE")),"",COUNTIFS($D$5:$D$72,"&lt;&gt;"&amp;"",$D$5:$D$72,"&lt;&gt;"&amp;"NL",$D$5:$D$72,"&lt;&gt;"&amp;"HORS LIGUE",W$5:W$72,"&lt;"&amp;W17)+1),Paramètres!$B$3:$C$56,2,FALSE)*Paramètres!$K$12))</f>
        <v>0</v>
      </c>
      <c r="Y17" s="46"/>
      <c r="Z17" s="2">
        <f>IF(Y$2="Bike &amp; Run",IF(ISNA(VLOOKUP(Y17,Paramètres!$B$3:$C$56,2,FALSE)),0,VLOOKUP(Y17,Paramètres!$B$3:$C$56,2,FALSE)*Paramètres!$K$13),IF(OR(Y17="",OR($D17="",$D17="NL",$D17="HORS LIGUE")),0,VLOOKUP(IF(OR(Y17="",OR($D17="",$D17="NL",$D17="HORS LIGUE")),"",COUNTIFS($D$5:$D$72,"&lt;&gt;"&amp;"",$D$5:$D$72,"&lt;&gt;"&amp;"NL",$D$5:$D$72,"&lt;&gt;"&amp;"HORS LIGUE",Y$5:Y$72,"&lt;"&amp;Y17)+1),Paramètres!$B$3:$C$56,2,FALSE)*Paramètres!$K$13))</f>
        <v>0</v>
      </c>
      <c r="AA17" s="46"/>
      <c r="AB17" s="2">
        <f>IF(AA$2="Bike &amp; Run",IF(ISNA(VLOOKUP(AA17,Paramètres!$B$3:$C$56,2,FALSE)),0,VLOOKUP(AA17,Paramètres!$B$3:$C$56,2,FALSE)*Paramètres!$K$14),IF(OR(AA17="",OR($D17="",$D17="NL",$D17="HORS LIGUE")),0,VLOOKUP(IF(OR(AA17="",OR($D17="",$D17="NL",$D17="HORS LIGUE")),"",COUNTIFS($D$5:$D$72,"&lt;&gt;"&amp;"",$D$5:$D$72,"&lt;&gt;"&amp;"NL",$D$5:$D$72,"&lt;&gt;"&amp;"HORS LIGUE",AA$5:AA$72,"&lt;"&amp;AA17)+1),Paramètres!$B$3:$C$56,2,FALSE)*Paramètres!$K$14))</f>
        <v>0</v>
      </c>
      <c r="AC17" s="46"/>
      <c r="AD17" s="2">
        <f>IF(AC$2="Bike &amp; Run",IF(ISNA(VLOOKUP(AC17,Paramètres!$B$3:$C$56,2,FALSE)),0,VLOOKUP(AC17,Paramètres!$B$3:$C$56,2,FALSE)*Paramètres!$K$15),IF(OR(AC17="",OR($D17="",$D17="NL",$D17="HORS LIGUE")),0,VLOOKUP(IF(OR(AC17="",OR($D17="",$D17="NL",$D17="HORS LIGUE")),"",COUNTIFS($D$5:$D$72,"&lt;&gt;"&amp;"",$D$5:$D$72,"&lt;&gt;"&amp;"NL",$D$5:$D$72,"&lt;&gt;"&amp;"HORS LIGUE",AC$5:AC$72,"&lt;"&amp;AC17)+1),Paramètres!$B$3:$C$56,2,FALSE)*Paramètres!$K$15))</f>
        <v>0</v>
      </c>
      <c r="AE17" s="46"/>
      <c r="AF17" s="2">
        <f>IF(AE$2="Bike &amp; Run",IF(ISNA(VLOOKUP(AE17,Paramètres!$B$3:$C$56,2,FALSE)),0,VLOOKUP(AE17,Paramètres!$B$3:$C$56,2,FALSE)*Paramètres!$K$16),IF(OR(AE17="",OR($D17="",$D17="NL",$D17="HORS LIGUE")),0,VLOOKUP(IF(OR(AE17="",OR($D17="",$D17="NL",$D17="HORS LIGUE")),"",COUNTIFS($D$5:$D$72,"&lt;&gt;"&amp;"",$D$5:$D$72,"&lt;&gt;"&amp;"NL",$D$5:$D$72,"&lt;&gt;"&amp;"HORS LIGUE",AE$5:AE$72,"&lt;"&amp;AE17)+1),Paramètres!$B$3:$C$56,2,FALSE)*Paramètres!$K$16))</f>
        <v>0</v>
      </c>
      <c r="AG17" s="46"/>
      <c r="AH17" s="2">
        <f>IF(AG$2="Bike &amp; Run",IF(ISNA(VLOOKUP(AG17,Paramètres!$B$3:$C$56,2,FALSE)),0,VLOOKUP(AG17,Paramètres!$B$3:$C$56,2,FALSE)*Paramètres!$K$17),IF(OR(AG17="",OR($D17="",$D17="NL",$D17="HORS LIGUE")),0,VLOOKUP(IF(OR(AG17="",OR($D17="",$D17="NL",$D17="HORS LIGUE")),"",COUNTIFS($D$5:$D$72,"&lt;&gt;"&amp;"",$D$5:$D$72,"&lt;&gt;"&amp;"NL",$D$5:$D$72,"&lt;&gt;"&amp;"HORS LIGUE",AG$5:AG$72,"&lt;"&amp;AG17)+1),Paramètres!$B$3:$C$56,2,FALSE)*Paramètres!$K$17))</f>
        <v>0</v>
      </c>
      <c r="AI17" s="40">
        <f t="shared" si="0"/>
        <v>141</v>
      </c>
      <c r="AJ17" s="3">
        <f t="shared" si="1"/>
        <v>13</v>
      </c>
      <c r="AK17" s="5">
        <f t="shared" si="2"/>
        <v>2</v>
      </c>
      <c r="AL17" s="41">
        <f t="shared" si="3"/>
        <v>141</v>
      </c>
      <c r="AM17" s="33">
        <f t="shared" si="4"/>
        <v>13</v>
      </c>
      <c r="AO17" s="22">
        <f t="shared" si="5"/>
        <v>96</v>
      </c>
      <c r="AP17">
        <f t="shared" si="6"/>
        <v>45</v>
      </c>
      <c r="AQ17">
        <f t="shared" si="7"/>
        <v>0</v>
      </c>
      <c r="AR17">
        <f t="shared" si="8"/>
        <v>0</v>
      </c>
      <c r="AS17">
        <f t="shared" si="9"/>
        <v>0</v>
      </c>
      <c r="AT17">
        <f t="shared" si="10"/>
        <v>0</v>
      </c>
      <c r="AU17">
        <f t="shared" si="11"/>
        <v>0</v>
      </c>
      <c r="AV17">
        <f t="shared" si="12"/>
        <v>0</v>
      </c>
      <c r="AW17">
        <f t="shared" si="13"/>
        <v>0</v>
      </c>
      <c r="AX17">
        <f t="shared" si="14"/>
        <v>0</v>
      </c>
      <c r="AY17">
        <f t="shared" si="15"/>
        <v>0</v>
      </c>
      <c r="AZ17">
        <f t="shared" si="16"/>
        <v>0</v>
      </c>
      <c r="BA17">
        <f t="shared" si="17"/>
        <v>0</v>
      </c>
      <c r="BB17">
        <f t="shared" si="18"/>
        <v>0</v>
      </c>
      <c r="BC17">
        <f t="shared" si="19"/>
        <v>0</v>
      </c>
      <c r="BD17">
        <f t="shared" si="20"/>
        <v>96</v>
      </c>
      <c r="BE17" s="22">
        <f t="shared" ref="BE17:BR17" si="33">BD17+LARGE($AO17:$BC17,BE$4)</f>
        <v>141</v>
      </c>
      <c r="BF17" s="22">
        <f t="shared" si="33"/>
        <v>141</v>
      </c>
      <c r="BG17" s="22">
        <f t="shared" si="33"/>
        <v>141</v>
      </c>
      <c r="BH17" s="22">
        <f t="shared" si="33"/>
        <v>141</v>
      </c>
      <c r="BI17" s="22">
        <f t="shared" si="33"/>
        <v>141</v>
      </c>
      <c r="BJ17" s="22">
        <f t="shared" si="33"/>
        <v>141</v>
      </c>
      <c r="BK17" s="22">
        <f t="shared" si="33"/>
        <v>141</v>
      </c>
      <c r="BL17" s="22">
        <f t="shared" si="33"/>
        <v>141</v>
      </c>
      <c r="BM17" s="22">
        <f t="shared" si="33"/>
        <v>141</v>
      </c>
      <c r="BN17" s="22">
        <f t="shared" si="33"/>
        <v>141</v>
      </c>
      <c r="BO17" s="22">
        <f t="shared" si="33"/>
        <v>141</v>
      </c>
      <c r="BP17" s="22">
        <f t="shared" si="33"/>
        <v>141</v>
      </c>
      <c r="BQ17" s="22">
        <f t="shared" si="33"/>
        <v>141</v>
      </c>
      <c r="BR17" s="22">
        <f t="shared" si="33"/>
        <v>141</v>
      </c>
    </row>
    <row r="18" spans="1:70" ht="16.5">
      <c r="A18" s="73" t="s">
        <v>1070</v>
      </c>
      <c r="B18" s="61" t="str">
        <f>IF(ISNA(VLOOKUP(A18,'Licenciés Jeunes 2023'!A:C,3,0)),"",VLOOKUP(A18,'Licenciés Jeunes 2023'!A:C,3,0))</f>
        <v>SAMIN</v>
      </c>
      <c r="C18" s="32" t="str">
        <f>IF(ISNA(VLOOKUP(A18,'Licenciés Jeunes 2023'!A:C,2,0)),"",VLOOKUP(A18,'Licenciés Jeunes 2023'!A:C,2,0))</f>
        <v>Valentin</v>
      </c>
      <c r="D18" s="32" t="str">
        <f>IF(ISNA(VLOOKUP(A18,'Licenciés Jeunes 2023'!A:F,6,0)),"",VLOOKUP(A18,'Licenciés Jeunes 2023'!A:F,6,0))</f>
        <v>T.C. JOUE LES TOURS</v>
      </c>
      <c r="E18" s="6">
        <v>19</v>
      </c>
      <c r="F18" s="2">
        <v>90</v>
      </c>
      <c r="G18" s="4">
        <v>12</v>
      </c>
      <c r="H18" s="2">
        <f>IF(G$2="Bike &amp; Run",IF(ISNA(VLOOKUP(G18,Paramètres!$B$3:$C$56,2,FALSE)),0,VLOOKUP(G18,Paramètres!$B$3:$C$56,2,FALSE)*Paramètres!$K$4),IF(OR(G18="",OR($D18="",$D18="NL",$D18="HORS LIGUE")),0,VLOOKUP(IF(OR(G18="",OR($D18="",$D18="NL",$D18="HORS LIGUE")),"",COUNTIFS($D$5:$D$72,"&lt;&gt;"&amp;"",$D$5:$D$72,"&lt;&gt;"&amp;"NL",$D$5:$D$72,"&lt;&gt;"&amp;"HORS LIGUE",G$5:G$72,"&lt;"&amp;G18)+1),Paramètres!$B$3:$C$56,2,FALSE)*Paramètres!$K$4))</f>
        <v>51</v>
      </c>
      <c r="I18" s="36"/>
      <c r="J18" s="2">
        <f>IF(I$2="Bike &amp; Run",IF(ISNA(VLOOKUP(I18,Paramètres!$B$3:$C$56,2,FALSE)),0,VLOOKUP(I18,Paramètres!$B$3:$C$56,2,FALSE)*Paramètres!$K$5),IF(OR(I18="",OR($D18="",$D18="NL",$D18="HORS LIGUE")),0,VLOOKUP(IF(OR(I18="",OR($D18="",$D18="NL",$D18="HORS LIGUE")),"",COUNTIFS($D$5:$D$72,"&lt;&gt;"&amp;"",$D$5:$D$72,"&lt;&gt;"&amp;"NL",$D$5:$D$72,"&lt;&gt;"&amp;"HORS LIGUE",I$5:I$72,"&lt;"&amp;I18)+1),Paramètres!$B$3:$C$56,2,FALSE)*Paramètres!$K$5))</f>
        <v>0</v>
      </c>
      <c r="K18" s="4"/>
      <c r="L18" s="2">
        <f>IF(K$2="Bike &amp; Run",IF(ISNA(VLOOKUP(K18,Paramètres!$B$3:$C$56,2,FALSE)),0,VLOOKUP(K18,Paramètres!$B$3:$C$56,2,FALSE)*Paramètres!$K$6),IF(OR(K18="",OR($D18="",$D18="NL",$D18="HORS LIGUE")),0,VLOOKUP(IF(OR(K18="",OR($D18="",$D18="NL",$D18="HORS LIGUE")),"",COUNTIFS($D$5:$D$72,"&lt;&gt;"&amp;"",$D$5:$D$72,"&lt;&gt;"&amp;"NL",$D$5:$D$72,"&lt;&gt;"&amp;"HORS LIGUE",K$5:K$72,"&lt;"&amp;K18)+1),Paramètres!$B$3:$C$56,2,FALSE)*Paramètres!$K$6))</f>
        <v>0</v>
      </c>
      <c r="M18" s="4"/>
      <c r="N18" s="2">
        <f>IF(M$2="Bike &amp; Run",IF(ISNA(VLOOKUP(M18,Paramètres!$B$3:$C$56,2,FALSE)),0,VLOOKUP(M18,Paramètres!$B$3:$C$56,2,FALSE)*Paramètres!$K$7),IF(OR(M18="",OR($D18="",$D18="NL",$D18="HORS LIGUE")),0,VLOOKUP(IF(OR(M18="",OR($D18="",$D18="NL",$D18="HORS LIGUE")),"",COUNTIFS($D$5:$D$72,"&lt;&gt;"&amp;"",$D$5:$D$72,"&lt;&gt;"&amp;"NL",$D$5:$D$72,"&lt;&gt;"&amp;"HORS LIGUE",M$5:M$72,"&lt;"&amp;M18)+1),Paramètres!$B$3:$C$56,2,FALSE)*Paramètres!$K$7))</f>
        <v>0</v>
      </c>
      <c r="O18" s="46"/>
      <c r="P18" s="2">
        <f>IF(O$2="Bike &amp; Run",IF(ISNA(VLOOKUP(O18,Paramètres!$B$3:$C$56,2,FALSE)),0,VLOOKUP(O18,Paramètres!$B$3:$C$56,2,FALSE)*Paramètres!$K$8),IF(OR(O18="",OR($D18="",$D18="NL",$D18="HORS LIGUE")),0,VLOOKUP(IF(OR(O18="",OR($D18="",$D18="NL",$D18="HORS LIGUE")),"",COUNTIFS($D$5:$D$72,"&lt;&gt;"&amp;"",$D$5:$D$72,"&lt;&gt;"&amp;"NL",$D$5:$D$72,"&lt;&gt;"&amp;"HORS LIGUE",O$5:O$72,"&lt;"&amp;O18)+1),Paramètres!$B$3:$C$56,2,FALSE)*Paramètres!$K$8))</f>
        <v>0</v>
      </c>
      <c r="Q18" s="46"/>
      <c r="R18" s="2">
        <f>IF(Q$2="Bike &amp; Run",IF(ISNA(VLOOKUP(Q18,Paramètres!$B$3:$C$56,2,FALSE)),0,VLOOKUP(Q18,Paramètres!$B$3:$C$56,2,FALSE)*Paramètres!$K$9),IF(OR(Q18="",OR($D18="",$D18="NL",$D18="HORS LIGUE")),0,VLOOKUP(IF(OR(Q18="",OR($D18="",$D18="NL",$D18="HORS LIGUE")),"",COUNTIFS($D$5:$D$72,"&lt;&gt;"&amp;"",$D$5:$D$72,"&lt;&gt;"&amp;"NL",$D$5:$D$72,"&lt;&gt;"&amp;"HORS LIGUE",Q$5:Q$72,"&lt;"&amp;Q18)+1),Paramètres!$B$3:$C$56,2,FALSE)*Paramètres!$K$9))</f>
        <v>0</v>
      </c>
      <c r="S18" s="46"/>
      <c r="T18" s="2">
        <f>IF(S$2="Bike &amp; Run",IF(ISNA(VLOOKUP(S18,Paramètres!$B$3:$C$56,2,FALSE)),0,VLOOKUP(S18,Paramètres!$B$3:$C$56,2,FALSE)*Paramètres!$K$10),IF(OR(S18="",OR($D18="",$D18="NL",$D18="HORS LIGUE")),0,VLOOKUP(IF(OR(S18="",OR($D18="",$D18="NL",$D18="HORS LIGUE")),"",COUNTIFS($D$5:$D$72,"&lt;&gt;"&amp;"",$D$5:$D$72,"&lt;&gt;"&amp;"NL",$D$5:$D$72,"&lt;&gt;"&amp;"HORS LIGUE",S$5:S$72,"&lt;"&amp;S18)+1),Paramètres!$B$3:$C$56,2,FALSE)*Paramètres!$K$10))</f>
        <v>0</v>
      </c>
      <c r="U18" s="46"/>
      <c r="V18" s="2">
        <f>IF(U$2="Bike &amp; Run",IF(ISNA(VLOOKUP(U18,Paramètres!$B$3:$C$56,2,FALSE)),0,VLOOKUP(U18,Paramètres!$B$3:$C$56,2,FALSE)*Paramètres!$K$11),IF(OR(U18="",OR($D18="",$D18="NL",$D18="HORS LIGUE")),0,VLOOKUP(IF(OR(U18="",OR($D18="",$D18="NL",$D18="HORS LIGUE")),"",COUNTIFS($D$5:$D$72,"&lt;&gt;"&amp;"",$D$5:$D$72,"&lt;&gt;"&amp;"NL",$D$5:$D$72,"&lt;&gt;"&amp;"HORS LIGUE",U$5:U$72,"&lt;"&amp;U18)+1),Paramètres!$B$3:$C$56,2,FALSE)*Paramètres!$K$11))</f>
        <v>0</v>
      </c>
      <c r="W18" s="46"/>
      <c r="X18" s="2">
        <f>IF(W$2="Bike &amp; Run",IF(ISNA(VLOOKUP(W18,Paramètres!$B$3:$C$56,2,FALSE)),0,VLOOKUP(W18,Paramètres!$B$3:$C$56,2,FALSE)*Paramètres!$K$12),IF(OR(W18="",OR($D18="",$D18="NL",$D18="HORS LIGUE")),0,VLOOKUP(IF(OR(W18="",OR($D18="",$D18="NL",$D18="HORS LIGUE")),"",COUNTIFS($D$5:$D$72,"&lt;&gt;"&amp;"",$D$5:$D$72,"&lt;&gt;"&amp;"NL",$D$5:$D$72,"&lt;&gt;"&amp;"HORS LIGUE",W$5:W$72,"&lt;"&amp;W18)+1),Paramètres!$B$3:$C$56,2,FALSE)*Paramètres!$K$12))</f>
        <v>0</v>
      </c>
      <c r="Y18" s="46"/>
      <c r="Z18" s="2">
        <f>IF(Y$2="Bike &amp; Run",IF(ISNA(VLOOKUP(Y18,Paramètres!$B$3:$C$56,2,FALSE)),0,VLOOKUP(Y18,Paramètres!$B$3:$C$56,2,FALSE)*Paramètres!$K$13),IF(OR(Y18="",OR($D18="",$D18="NL",$D18="HORS LIGUE")),0,VLOOKUP(IF(OR(Y18="",OR($D18="",$D18="NL",$D18="HORS LIGUE")),"",COUNTIFS($D$5:$D$72,"&lt;&gt;"&amp;"",$D$5:$D$72,"&lt;&gt;"&amp;"NL",$D$5:$D$72,"&lt;&gt;"&amp;"HORS LIGUE",Y$5:Y$72,"&lt;"&amp;Y18)+1),Paramètres!$B$3:$C$56,2,FALSE)*Paramètres!$K$13))</f>
        <v>0</v>
      </c>
      <c r="AA18" s="46"/>
      <c r="AB18" s="2">
        <f>IF(AA$2="Bike &amp; Run",IF(ISNA(VLOOKUP(AA18,Paramètres!$B$3:$C$56,2,FALSE)),0,VLOOKUP(AA18,Paramètres!$B$3:$C$56,2,FALSE)*Paramètres!$K$14),IF(OR(AA18="",OR($D18="",$D18="NL",$D18="HORS LIGUE")),0,VLOOKUP(IF(OR(AA18="",OR($D18="",$D18="NL",$D18="HORS LIGUE")),"",COUNTIFS($D$5:$D$72,"&lt;&gt;"&amp;"",$D$5:$D$72,"&lt;&gt;"&amp;"NL",$D$5:$D$72,"&lt;&gt;"&amp;"HORS LIGUE",AA$5:AA$72,"&lt;"&amp;AA18)+1),Paramètres!$B$3:$C$56,2,FALSE)*Paramètres!$K$14))</f>
        <v>0</v>
      </c>
      <c r="AC18" s="46"/>
      <c r="AD18" s="2">
        <f>IF(AC$2="Bike &amp; Run",IF(ISNA(VLOOKUP(AC18,Paramètres!$B$3:$C$56,2,FALSE)),0,VLOOKUP(AC18,Paramètres!$B$3:$C$56,2,FALSE)*Paramètres!$K$15),IF(OR(AC18="",OR($D18="",$D18="NL",$D18="HORS LIGUE")),0,VLOOKUP(IF(OR(AC18="",OR($D18="",$D18="NL",$D18="HORS LIGUE")),"",COUNTIFS($D$5:$D$72,"&lt;&gt;"&amp;"",$D$5:$D$72,"&lt;&gt;"&amp;"NL",$D$5:$D$72,"&lt;&gt;"&amp;"HORS LIGUE",AC$5:AC$72,"&lt;"&amp;AC18)+1),Paramètres!$B$3:$C$56,2,FALSE)*Paramètres!$K$15))</f>
        <v>0</v>
      </c>
      <c r="AE18" s="46"/>
      <c r="AF18" s="2">
        <f>IF(AE$2="Bike &amp; Run",IF(ISNA(VLOOKUP(AE18,Paramètres!$B$3:$C$56,2,FALSE)),0,VLOOKUP(AE18,Paramètres!$B$3:$C$56,2,FALSE)*Paramètres!$K$16),IF(OR(AE18="",OR($D18="",$D18="NL",$D18="HORS LIGUE")),0,VLOOKUP(IF(OR(AE18="",OR($D18="",$D18="NL",$D18="HORS LIGUE")),"",COUNTIFS($D$5:$D$72,"&lt;&gt;"&amp;"",$D$5:$D$72,"&lt;&gt;"&amp;"NL",$D$5:$D$72,"&lt;&gt;"&amp;"HORS LIGUE",AE$5:AE$72,"&lt;"&amp;AE18)+1),Paramètres!$B$3:$C$56,2,FALSE)*Paramètres!$K$16))</f>
        <v>0</v>
      </c>
      <c r="AG18" s="46"/>
      <c r="AH18" s="2">
        <f>IF(AG$2="Bike &amp; Run",IF(ISNA(VLOOKUP(AG18,Paramètres!$B$3:$C$56,2,FALSE)),0,VLOOKUP(AG18,Paramètres!$B$3:$C$56,2,FALSE)*Paramètres!$K$17),IF(OR(AG18="",OR($D18="",$D18="NL",$D18="HORS LIGUE")),0,VLOOKUP(IF(OR(AG18="",OR($D18="",$D18="NL",$D18="HORS LIGUE")),"",COUNTIFS($D$5:$D$72,"&lt;&gt;"&amp;"",$D$5:$D$72,"&lt;&gt;"&amp;"NL",$D$5:$D$72,"&lt;&gt;"&amp;"HORS LIGUE",AG$5:AG$72,"&lt;"&amp;AG18)+1),Paramètres!$B$3:$C$56,2,FALSE)*Paramètres!$K$17))</f>
        <v>0</v>
      </c>
      <c r="AI18" s="40">
        <f t="shared" si="0"/>
        <v>141</v>
      </c>
      <c r="AJ18" s="3">
        <f t="shared" si="1"/>
        <v>13</v>
      </c>
      <c r="AK18" s="5">
        <f t="shared" si="2"/>
        <v>2</v>
      </c>
      <c r="AL18" s="41">
        <f t="shared" si="3"/>
        <v>141</v>
      </c>
      <c r="AM18" s="33">
        <f t="shared" si="4"/>
        <v>13</v>
      </c>
      <c r="AO18" s="22">
        <f t="shared" si="5"/>
        <v>90</v>
      </c>
      <c r="AP18">
        <f t="shared" si="6"/>
        <v>51</v>
      </c>
      <c r="AQ18">
        <f t="shared" si="7"/>
        <v>0</v>
      </c>
      <c r="AR18">
        <f t="shared" si="8"/>
        <v>0</v>
      </c>
      <c r="AS18">
        <f t="shared" si="9"/>
        <v>0</v>
      </c>
      <c r="AT18">
        <f t="shared" si="10"/>
        <v>0</v>
      </c>
      <c r="AU18">
        <f t="shared" si="11"/>
        <v>0</v>
      </c>
      <c r="AV18">
        <f t="shared" si="12"/>
        <v>0</v>
      </c>
      <c r="AW18">
        <f t="shared" si="13"/>
        <v>0</v>
      </c>
      <c r="AX18">
        <f t="shared" si="14"/>
        <v>0</v>
      </c>
      <c r="AY18">
        <f t="shared" si="15"/>
        <v>0</v>
      </c>
      <c r="AZ18">
        <f t="shared" si="16"/>
        <v>0</v>
      </c>
      <c r="BA18">
        <f t="shared" si="17"/>
        <v>0</v>
      </c>
      <c r="BB18">
        <f t="shared" si="18"/>
        <v>0</v>
      </c>
      <c r="BC18">
        <f t="shared" si="19"/>
        <v>0</v>
      </c>
      <c r="BD18">
        <f t="shared" si="20"/>
        <v>90</v>
      </c>
      <c r="BE18" s="22">
        <f t="shared" ref="BE18:BR18" si="34">BD18+LARGE($AO18:$BC18,BE$4)</f>
        <v>141</v>
      </c>
      <c r="BF18" s="22">
        <f t="shared" si="34"/>
        <v>141</v>
      </c>
      <c r="BG18" s="22">
        <f t="shared" si="34"/>
        <v>141</v>
      </c>
      <c r="BH18" s="22">
        <f t="shared" si="34"/>
        <v>141</v>
      </c>
      <c r="BI18" s="22">
        <f t="shared" si="34"/>
        <v>141</v>
      </c>
      <c r="BJ18" s="22">
        <f t="shared" si="34"/>
        <v>141</v>
      </c>
      <c r="BK18" s="22">
        <f t="shared" si="34"/>
        <v>141</v>
      </c>
      <c r="BL18" s="22">
        <f t="shared" si="34"/>
        <v>141</v>
      </c>
      <c r="BM18" s="22">
        <f t="shared" si="34"/>
        <v>141</v>
      </c>
      <c r="BN18" s="22">
        <f t="shared" si="34"/>
        <v>141</v>
      </c>
      <c r="BO18" s="22">
        <f t="shared" si="34"/>
        <v>141</v>
      </c>
      <c r="BP18" s="22">
        <f t="shared" si="34"/>
        <v>141</v>
      </c>
      <c r="BQ18" s="22">
        <f t="shared" si="34"/>
        <v>141</v>
      </c>
      <c r="BR18" s="22">
        <f t="shared" si="34"/>
        <v>141</v>
      </c>
    </row>
    <row r="19" spans="1:70" ht="16.5">
      <c r="A19" s="73" t="s">
        <v>740</v>
      </c>
      <c r="B19" s="61" t="str">
        <f>IF(ISNA(VLOOKUP(A19,'Licenciés Jeunes 2023'!A:C,3,0)),"",VLOOKUP(A19,'Licenciés Jeunes 2023'!A:C,3,0))</f>
        <v>DELAHAYE</v>
      </c>
      <c r="C19" s="32" t="str">
        <f>IF(ISNA(VLOOKUP(A19,'Licenciés Jeunes 2023'!A:C,2,0)),"",VLOOKUP(A19,'Licenciés Jeunes 2023'!A:C,2,0))</f>
        <v>ENZO</v>
      </c>
      <c r="D19" s="32" t="str">
        <f>IF(ISNA(VLOOKUP(A19,'Licenciés Jeunes 2023'!A:F,6,0)),"",VLOOKUP(A19,'Licenciés Jeunes 2023'!A:F,6,0))</f>
        <v>TEAM ETT (EXTREME TRIATHLON TRAIL)</v>
      </c>
      <c r="E19" s="6">
        <v>17</v>
      </c>
      <c r="F19" s="2">
        <v>92</v>
      </c>
      <c r="G19" s="4">
        <v>17</v>
      </c>
      <c r="H19" s="2">
        <f>IF(G$2="Bike &amp; Run",IF(ISNA(VLOOKUP(G19,Paramètres!$B$3:$C$56,2,FALSE)),0,VLOOKUP(G19,Paramètres!$B$3:$C$56,2,FALSE)*Paramètres!$K$4),IF(OR(G19="",OR($D19="",$D19="NL",$D19="HORS LIGUE")),0,VLOOKUP(IF(OR(G19="",OR($D19="",$D19="NL",$D19="HORS LIGUE")),"",COUNTIFS($D$5:$D$72,"&lt;&gt;"&amp;"",$D$5:$D$72,"&lt;&gt;"&amp;"NL",$D$5:$D$72,"&lt;&gt;"&amp;"HORS LIGUE",G$5:G$72,"&lt;"&amp;G19)+1),Paramètres!$B$3:$C$56,2,FALSE)*Paramètres!$K$4))</f>
        <v>40.5</v>
      </c>
      <c r="I19" s="36"/>
      <c r="J19" s="2">
        <f>IF(I$2="Bike &amp; Run",IF(ISNA(VLOOKUP(I19,Paramètres!$B$3:$C$56,2,FALSE)),0,VLOOKUP(I19,Paramètres!$B$3:$C$56,2,FALSE)*Paramètres!$K$5),IF(OR(I19="",OR($D19="",$D19="NL",$D19="HORS LIGUE")),0,VLOOKUP(IF(OR(I19="",OR($D19="",$D19="NL",$D19="HORS LIGUE")),"",COUNTIFS($D$5:$D$72,"&lt;&gt;"&amp;"",$D$5:$D$72,"&lt;&gt;"&amp;"NL",$D$5:$D$72,"&lt;&gt;"&amp;"HORS LIGUE",I$5:I$72,"&lt;"&amp;I19)+1),Paramètres!$B$3:$C$56,2,FALSE)*Paramètres!$K$5))</f>
        <v>0</v>
      </c>
      <c r="K19" s="4"/>
      <c r="L19" s="2">
        <f>IF(K$2="Bike &amp; Run",IF(ISNA(VLOOKUP(K19,Paramètres!$B$3:$C$56,2,FALSE)),0,VLOOKUP(K19,Paramètres!$B$3:$C$56,2,FALSE)*Paramètres!$K$6),IF(OR(K19="",OR($D19="",$D19="NL",$D19="HORS LIGUE")),0,VLOOKUP(IF(OR(K19="",OR($D19="",$D19="NL",$D19="HORS LIGUE")),"",COUNTIFS($D$5:$D$72,"&lt;&gt;"&amp;"",$D$5:$D$72,"&lt;&gt;"&amp;"NL",$D$5:$D$72,"&lt;&gt;"&amp;"HORS LIGUE",K$5:K$72,"&lt;"&amp;K19)+1),Paramètres!$B$3:$C$56,2,FALSE)*Paramètres!$K$6))</f>
        <v>0</v>
      </c>
      <c r="M19" s="4"/>
      <c r="N19" s="2">
        <f>IF(M$2="Bike &amp; Run",IF(ISNA(VLOOKUP(M19,Paramètres!$B$3:$C$56,2,FALSE)),0,VLOOKUP(M19,Paramètres!$B$3:$C$56,2,FALSE)*Paramètres!$K$7),IF(OR(M19="",OR($D19="",$D19="NL",$D19="HORS LIGUE")),0,VLOOKUP(IF(OR(M19="",OR($D19="",$D19="NL",$D19="HORS LIGUE")),"",COUNTIFS($D$5:$D$72,"&lt;&gt;"&amp;"",$D$5:$D$72,"&lt;&gt;"&amp;"NL",$D$5:$D$72,"&lt;&gt;"&amp;"HORS LIGUE",M$5:M$72,"&lt;"&amp;M19)+1),Paramètres!$B$3:$C$56,2,FALSE)*Paramètres!$K$7))</f>
        <v>0</v>
      </c>
      <c r="O19" s="46"/>
      <c r="P19" s="2">
        <f>IF(O$2="Bike &amp; Run",IF(ISNA(VLOOKUP(O19,Paramètres!$B$3:$C$56,2,FALSE)),0,VLOOKUP(O19,Paramètres!$B$3:$C$56,2,FALSE)*Paramètres!$K$8),IF(OR(O19="",OR($D19="",$D19="NL",$D19="HORS LIGUE")),0,VLOOKUP(IF(OR(O19="",OR($D19="",$D19="NL",$D19="HORS LIGUE")),"",COUNTIFS($D$5:$D$72,"&lt;&gt;"&amp;"",$D$5:$D$72,"&lt;&gt;"&amp;"NL",$D$5:$D$72,"&lt;&gt;"&amp;"HORS LIGUE",O$5:O$72,"&lt;"&amp;O19)+1),Paramètres!$B$3:$C$56,2,FALSE)*Paramètres!$K$8))</f>
        <v>0</v>
      </c>
      <c r="Q19" s="46"/>
      <c r="R19" s="2">
        <f>IF(Q$2="Bike &amp; Run",IF(ISNA(VLOOKUP(Q19,Paramètres!$B$3:$C$56,2,FALSE)),0,VLOOKUP(Q19,Paramètres!$B$3:$C$56,2,FALSE)*Paramètres!$K$9),IF(OR(Q19="",OR($D19="",$D19="NL",$D19="HORS LIGUE")),0,VLOOKUP(IF(OR(Q19="",OR($D19="",$D19="NL",$D19="HORS LIGUE")),"",COUNTIFS($D$5:$D$72,"&lt;&gt;"&amp;"",$D$5:$D$72,"&lt;&gt;"&amp;"NL",$D$5:$D$72,"&lt;&gt;"&amp;"HORS LIGUE",Q$5:Q$72,"&lt;"&amp;Q19)+1),Paramètres!$B$3:$C$56,2,FALSE)*Paramètres!$K$9))</f>
        <v>0</v>
      </c>
      <c r="S19" s="46"/>
      <c r="T19" s="2">
        <f>IF(S$2="Bike &amp; Run",IF(ISNA(VLOOKUP(S19,Paramètres!$B$3:$C$56,2,FALSE)),0,VLOOKUP(S19,Paramètres!$B$3:$C$56,2,FALSE)*Paramètres!$K$10),IF(OR(S19="",OR($D19="",$D19="NL",$D19="HORS LIGUE")),0,VLOOKUP(IF(OR(S19="",OR($D19="",$D19="NL",$D19="HORS LIGUE")),"",COUNTIFS($D$5:$D$72,"&lt;&gt;"&amp;"",$D$5:$D$72,"&lt;&gt;"&amp;"NL",$D$5:$D$72,"&lt;&gt;"&amp;"HORS LIGUE",S$5:S$72,"&lt;"&amp;S19)+1),Paramètres!$B$3:$C$56,2,FALSE)*Paramètres!$K$10))</f>
        <v>0</v>
      </c>
      <c r="U19" s="46"/>
      <c r="V19" s="2">
        <f>IF(U$2="Bike &amp; Run",IF(ISNA(VLOOKUP(U19,Paramètres!$B$3:$C$56,2,FALSE)),0,VLOOKUP(U19,Paramètres!$B$3:$C$56,2,FALSE)*Paramètres!$K$11),IF(OR(U19="",OR($D19="",$D19="NL",$D19="HORS LIGUE")),0,VLOOKUP(IF(OR(U19="",OR($D19="",$D19="NL",$D19="HORS LIGUE")),"",COUNTIFS($D$5:$D$72,"&lt;&gt;"&amp;"",$D$5:$D$72,"&lt;&gt;"&amp;"NL",$D$5:$D$72,"&lt;&gt;"&amp;"HORS LIGUE",U$5:U$72,"&lt;"&amp;U19)+1),Paramètres!$B$3:$C$56,2,FALSE)*Paramètres!$K$11))</f>
        <v>0</v>
      </c>
      <c r="W19" s="46"/>
      <c r="X19" s="2">
        <f>IF(W$2="Bike &amp; Run",IF(ISNA(VLOOKUP(W19,Paramètres!$B$3:$C$56,2,FALSE)),0,VLOOKUP(W19,Paramètres!$B$3:$C$56,2,FALSE)*Paramètres!$K$12),IF(OR(W19="",OR($D19="",$D19="NL",$D19="HORS LIGUE")),0,VLOOKUP(IF(OR(W19="",OR($D19="",$D19="NL",$D19="HORS LIGUE")),"",COUNTIFS($D$5:$D$72,"&lt;&gt;"&amp;"",$D$5:$D$72,"&lt;&gt;"&amp;"NL",$D$5:$D$72,"&lt;&gt;"&amp;"HORS LIGUE",W$5:W$72,"&lt;"&amp;W19)+1),Paramètres!$B$3:$C$56,2,FALSE)*Paramètres!$K$12))</f>
        <v>0</v>
      </c>
      <c r="Y19" s="46"/>
      <c r="Z19" s="2">
        <f>IF(Y$2="Bike &amp; Run",IF(ISNA(VLOOKUP(Y19,Paramètres!$B$3:$C$56,2,FALSE)),0,VLOOKUP(Y19,Paramètres!$B$3:$C$56,2,FALSE)*Paramètres!$K$13),IF(OR(Y19="",OR($D19="",$D19="NL",$D19="HORS LIGUE")),0,VLOOKUP(IF(OR(Y19="",OR($D19="",$D19="NL",$D19="HORS LIGUE")),"",COUNTIFS($D$5:$D$72,"&lt;&gt;"&amp;"",$D$5:$D$72,"&lt;&gt;"&amp;"NL",$D$5:$D$72,"&lt;&gt;"&amp;"HORS LIGUE",Y$5:Y$72,"&lt;"&amp;Y19)+1),Paramètres!$B$3:$C$56,2,FALSE)*Paramètres!$K$13))</f>
        <v>0</v>
      </c>
      <c r="AA19" s="46"/>
      <c r="AB19" s="2">
        <f>IF(AA$2="Bike &amp; Run",IF(ISNA(VLOOKUP(AA19,Paramètres!$B$3:$C$56,2,FALSE)),0,VLOOKUP(AA19,Paramètres!$B$3:$C$56,2,FALSE)*Paramètres!$K$14),IF(OR(AA19="",OR($D19="",$D19="NL",$D19="HORS LIGUE")),0,VLOOKUP(IF(OR(AA19="",OR($D19="",$D19="NL",$D19="HORS LIGUE")),"",COUNTIFS($D$5:$D$72,"&lt;&gt;"&amp;"",$D$5:$D$72,"&lt;&gt;"&amp;"NL",$D$5:$D$72,"&lt;&gt;"&amp;"HORS LIGUE",AA$5:AA$72,"&lt;"&amp;AA19)+1),Paramètres!$B$3:$C$56,2,FALSE)*Paramètres!$K$14))</f>
        <v>0</v>
      </c>
      <c r="AC19" s="46"/>
      <c r="AD19" s="2">
        <f>IF(AC$2="Bike &amp; Run",IF(ISNA(VLOOKUP(AC19,Paramètres!$B$3:$C$56,2,FALSE)),0,VLOOKUP(AC19,Paramètres!$B$3:$C$56,2,FALSE)*Paramètres!$K$15),IF(OR(AC19="",OR($D19="",$D19="NL",$D19="HORS LIGUE")),0,VLOOKUP(IF(OR(AC19="",OR($D19="",$D19="NL",$D19="HORS LIGUE")),"",COUNTIFS($D$5:$D$72,"&lt;&gt;"&amp;"",$D$5:$D$72,"&lt;&gt;"&amp;"NL",$D$5:$D$72,"&lt;&gt;"&amp;"HORS LIGUE",AC$5:AC$72,"&lt;"&amp;AC19)+1),Paramètres!$B$3:$C$56,2,FALSE)*Paramètres!$K$15))</f>
        <v>0</v>
      </c>
      <c r="AE19" s="46"/>
      <c r="AF19" s="2">
        <f>IF(AE$2="Bike &amp; Run",IF(ISNA(VLOOKUP(AE19,Paramètres!$B$3:$C$56,2,FALSE)),0,VLOOKUP(AE19,Paramètres!$B$3:$C$56,2,FALSE)*Paramètres!$K$16),IF(OR(AE19="",OR($D19="",$D19="NL",$D19="HORS LIGUE")),0,VLOOKUP(IF(OR(AE19="",OR($D19="",$D19="NL",$D19="HORS LIGUE")),"",COUNTIFS($D$5:$D$72,"&lt;&gt;"&amp;"",$D$5:$D$72,"&lt;&gt;"&amp;"NL",$D$5:$D$72,"&lt;&gt;"&amp;"HORS LIGUE",AE$5:AE$72,"&lt;"&amp;AE19)+1),Paramètres!$B$3:$C$56,2,FALSE)*Paramètres!$K$16))</f>
        <v>0</v>
      </c>
      <c r="AG19" s="46"/>
      <c r="AH19" s="2">
        <f>IF(AG$2="Bike &amp; Run",IF(ISNA(VLOOKUP(AG19,Paramètres!$B$3:$C$56,2,FALSE)),0,VLOOKUP(AG19,Paramètres!$B$3:$C$56,2,FALSE)*Paramètres!$K$17),IF(OR(AG19="",OR($D19="",$D19="NL",$D19="HORS LIGUE")),0,VLOOKUP(IF(OR(AG19="",OR($D19="",$D19="NL",$D19="HORS LIGUE")),"",COUNTIFS($D$5:$D$72,"&lt;&gt;"&amp;"",$D$5:$D$72,"&lt;&gt;"&amp;"NL",$D$5:$D$72,"&lt;&gt;"&amp;"HORS LIGUE",AG$5:AG$72,"&lt;"&amp;AG19)+1),Paramètres!$B$3:$C$56,2,FALSE)*Paramètres!$K$17))</f>
        <v>0</v>
      </c>
      <c r="AI19" s="40">
        <f t="shared" si="0"/>
        <v>132.5</v>
      </c>
      <c r="AJ19" s="3">
        <f t="shared" si="1"/>
        <v>15</v>
      </c>
      <c r="AK19" s="5">
        <f t="shared" si="2"/>
        <v>2</v>
      </c>
      <c r="AL19" s="41">
        <f t="shared" si="3"/>
        <v>132.5</v>
      </c>
      <c r="AM19" s="33">
        <f t="shared" si="4"/>
        <v>15</v>
      </c>
      <c r="AO19" s="22">
        <f t="shared" si="5"/>
        <v>92</v>
      </c>
      <c r="AP19">
        <f t="shared" si="6"/>
        <v>40.5</v>
      </c>
      <c r="AQ19">
        <f t="shared" si="7"/>
        <v>0</v>
      </c>
      <c r="AR19">
        <f t="shared" si="8"/>
        <v>0</v>
      </c>
      <c r="AS19">
        <f t="shared" si="9"/>
        <v>0</v>
      </c>
      <c r="AT19">
        <f t="shared" si="10"/>
        <v>0</v>
      </c>
      <c r="AU19">
        <f t="shared" si="11"/>
        <v>0</v>
      </c>
      <c r="AV19">
        <f t="shared" si="12"/>
        <v>0</v>
      </c>
      <c r="AW19">
        <f t="shared" si="13"/>
        <v>0</v>
      </c>
      <c r="AX19">
        <f t="shared" si="14"/>
        <v>0</v>
      </c>
      <c r="AY19">
        <f t="shared" si="15"/>
        <v>0</v>
      </c>
      <c r="AZ19">
        <f t="shared" si="16"/>
        <v>0</v>
      </c>
      <c r="BA19">
        <f t="shared" si="17"/>
        <v>0</v>
      </c>
      <c r="BB19">
        <f t="shared" si="18"/>
        <v>0</v>
      </c>
      <c r="BC19">
        <f t="shared" si="19"/>
        <v>0</v>
      </c>
      <c r="BD19">
        <f t="shared" si="20"/>
        <v>92</v>
      </c>
      <c r="BE19" s="22">
        <f t="shared" ref="BE19:BR19" si="35">BD19+LARGE($AO19:$BC19,BE$4)</f>
        <v>132.5</v>
      </c>
      <c r="BF19" s="22">
        <f t="shared" si="35"/>
        <v>132.5</v>
      </c>
      <c r="BG19" s="22">
        <f t="shared" si="35"/>
        <v>132.5</v>
      </c>
      <c r="BH19" s="22">
        <f t="shared" si="35"/>
        <v>132.5</v>
      </c>
      <c r="BI19" s="22">
        <f t="shared" si="35"/>
        <v>132.5</v>
      </c>
      <c r="BJ19" s="22">
        <f t="shared" si="35"/>
        <v>132.5</v>
      </c>
      <c r="BK19" s="22">
        <f t="shared" si="35"/>
        <v>132.5</v>
      </c>
      <c r="BL19" s="22">
        <f t="shared" si="35"/>
        <v>132.5</v>
      </c>
      <c r="BM19" s="22">
        <f t="shared" si="35"/>
        <v>132.5</v>
      </c>
      <c r="BN19" s="22">
        <f t="shared" si="35"/>
        <v>132.5</v>
      </c>
      <c r="BO19" s="22">
        <f t="shared" si="35"/>
        <v>132.5</v>
      </c>
      <c r="BP19" s="22">
        <f t="shared" si="35"/>
        <v>132.5</v>
      </c>
      <c r="BQ19" s="22">
        <f t="shared" si="35"/>
        <v>132.5</v>
      </c>
      <c r="BR19" s="22">
        <f t="shared" si="35"/>
        <v>132.5</v>
      </c>
    </row>
    <row r="20" spans="1:70" ht="16.5">
      <c r="A20" s="73" t="s">
        <v>1224</v>
      </c>
      <c r="B20" s="61" t="str">
        <f>IF(ISNA(VLOOKUP(A20,'Licenciés Jeunes 2023'!A:C,3,0)),"",VLOOKUP(A20,'Licenciés Jeunes 2023'!A:C,3,0))</f>
        <v>BLANCHE</v>
      </c>
      <c r="C20" s="32" t="str">
        <f>IF(ISNA(VLOOKUP(A20,'Licenciés Jeunes 2023'!A:C,2,0)),"",VLOOKUP(A20,'Licenciés Jeunes 2023'!A:C,2,0))</f>
        <v>Leopold</v>
      </c>
      <c r="D20" s="32" t="str">
        <f>IF(ISNA(VLOOKUP(A20,'Licenciés Jeunes 2023'!A:F,6,0)),"",VLOOKUP(A20,'Licenciés Jeunes 2023'!A:F,6,0))</f>
        <v>SAINT LAURENT NOUAN TRIATHLON</v>
      </c>
      <c r="E20" s="6">
        <v>4</v>
      </c>
      <c r="F20" s="2">
        <v>126</v>
      </c>
      <c r="G20" s="4"/>
      <c r="H20" s="2">
        <f>IF(G$2="Bike &amp; Run",IF(ISNA(VLOOKUP(G20,Paramètres!$B$3:$C$56,2,FALSE)),0,VLOOKUP(G20,Paramètres!$B$3:$C$56,2,FALSE)*Paramètres!$K$4),IF(OR(G20="",OR($D20="",$D20="NL",$D20="HORS LIGUE")),0,VLOOKUP(IF(OR(G20="",OR($D20="",$D20="NL",$D20="HORS LIGUE")),"",COUNTIFS($D$5:$D$72,"&lt;&gt;"&amp;"",$D$5:$D$72,"&lt;&gt;"&amp;"NL",$D$5:$D$72,"&lt;&gt;"&amp;"HORS LIGUE",G$5:G$72,"&lt;"&amp;G20)+1),Paramètres!$B$3:$C$56,2,FALSE)*Paramètres!$K$4))</f>
        <v>0</v>
      </c>
      <c r="I20" s="36"/>
      <c r="J20" s="2">
        <f>IF(I$2="Bike &amp; Run",IF(ISNA(VLOOKUP(I20,Paramètres!$B$3:$C$56,2,FALSE)),0,VLOOKUP(I20,Paramètres!$B$3:$C$56,2,FALSE)*Paramètres!$K$5),IF(OR(I20="",OR($D20="",$D20="NL",$D20="HORS LIGUE")),0,VLOOKUP(IF(OR(I20="",OR($D20="",$D20="NL",$D20="HORS LIGUE")),"",COUNTIFS($D$5:$D$72,"&lt;&gt;"&amp;"",$D$5:$D$72,"&lt;&gt;"&amp;"NL",$D$5:$D$72,"&lt;&gt;"&amp;"HORS LIGUE",I$5:I$72,"&lt;"&amp;I20)+1),Paramètres!$B$3:$C$56,2,FALSE)*Paramètres!$K$5))</f>
        <v>0</v>
      </c>
      <c r="K20" s="4"/>
      <c r="L20" s="2">
        <f>IF(K$2="Bike &amp; Run",IF(ISNA(VLOOKUP(K20,Paramètres!$B$3:$C$56,2,FALSE)),0,VLOOKUP(K20,Paramètres!$B$3:$C$56,2,FALSE)*Paramètres!$K$6),IF(OR(K20="",OR($D20="",$D20="NL",$D20="HORS LIGUE")),0,VLOOKUP(IF(OR(K20="",OR($D20="",$D20="NL",$D20="HORS LIGUE")),"",COUNTIFS($D$5:$D$72,"&lt;&gt;"&amp;"",$D$5:$D$72,"&lt;&gt;"&amp;"NL",$D$5:$D$72,"&lt;&gt;"&amp;"HORS LIGUE",K$5:K$72,"&lt;"&amp;K20)+1),Paramètres!$B$3:$C$56,2,FALSE)*Paramètres!$K$6))</f>
        <v>0</v>
      </c>
      <c r="M20" s="4"/>
      <c r="N20" s="2">
        <f>IF(M$2="Bike &amp; Run",IF(ISNA(VLOOKUP(M20,Paramètres!$B$3:$C$56,2,FALSE)),0,VLOOKUP(M20,Paramètres!$B$3:$C$56,2,FALSE)*Paramètres!$K$7),IF(OR(M20="",OR($D20="",$D20="NL",$D20="HORS LIGUE")),0,VLOOKUP(IF(OR(M20="",OR($D20="",$D20="NL",$D20="HORS LIGUE")),"",COUNTIFS($D$5:$D$72,"&lt;&gt;"&amp;"",$D$5:$D$72,"&lt;&gt;"&amp;"NL",$D$5:$D$72,"&lt;&gt;"&amp;"HORS LIGUE",M$5:M$72,"&lt;"&amp;M20)+1),Paramètres!$B$3:$C$56,2,FALSE)*Paramètres!$K$7))</f>
        <v>0</v>
      </c>
      <c r="O20" s="46"/>
      <c r="P20" s="2">
        <f>IF(O$2="Bike &amp; Run",IF(ISNA(VLOOKUP(O20,Paramètres!$B$3:$C$56,2,FALSE)),0,VLOOKUP(O20,Paramètres!$B$3:$C$56,2,FALSE)*Paramètres!$K$8),IF(OR(O20="",OR($D20="",$D20="NL",$D20="HORS LIGUE")),0,VLOOKUP(IF(OR(O20="",OR($D20="",$D20="NL",$D20="HORS LIGUE")),"",COUNTIFS($D$5:$D$72,"&lt;&gt;"&amp;"",$D$5:$D$72,"&lt;&gt;"&amp;"NL",$D$5:$D$72,"&lt;&gt;"&amp;"HORS LIGUE",O$5:O$72,"&lt;"&amp;O20)+1),Paramètres!$B$3:$C$56,2,FALSE)*Paramètres!$K$8))</f>
        <v>0</v>
      </c>
      <c r="Q20" s="46"/>
      <c r="R20" s="2">
        <f>IF(Q$2="Bike &amp; Run",IF(ISNA(VLOOKUP(Q20,Paramètres!$B$3:$C$56,2,FALSE)),0,VLOOKUP(Q20,Paramètres!$B$3:$C$56,2,FALSE)*Paramètres!$K$9),IF(OR(Q20="",OR($D20="",$D20="NL",$D20="HORS LIGUE")),0,VLOOKUP(IF(OR(Q20="",OR($D20="",$D20="NL",$D20="HORS LIGUE")),"",COUNTIFS($D$5:$D$72,"&lt;&gt;"&amp;"",$D$5:$D$72,"&lt;&gt;"&amp;"NL",$D$5:$D$72,"&lt;&gt;"&amp;"HORS LIGUE",Q$5:Q$72,"&lt;"&amp;Q20)+1),Paramètres!$B$3:$C$56,2,FALSE)*Paramètres!$K$9))</f>
        <v>0</v>
      </c>
      <c r="S20" s="46"/>
      <c r="T20" s="2">
        <f>IF(S$2="Bike &amp; Run",IF(ISNA(VLOOKUP(S20,Paramètres!$B$3:$C$56,2,FALSE)),0,VLOOKUP(S20,Paramètres!$B$3:$C$56,2,FALSE)*Paramètres!$K$10),IF(OR(S20="",OR($D20="",$D20="NL",$D20="HORS LIGUE")),0,VLOOKUP(IF(OR(S20="",OR($D20="",$D20="NL",$D20="HORS LIGUE")),"",COUNTIFS($D$5:$D$72,"&lt;&gt;"&amp;"",$D$5:$D$72,"&lt;&gt;"&amp;"NL",$D$5:$D$72,"&lt;&gt;"&amp;"HORS LIGUE",S$5:S$72,"&lt;"&amp;S20)+1),Paramètres!$B$3:$C$56,2,FALSE)*Paramètres!$K$10))</f>
        <v>0</v>
      </c>
      <c r="U20" s="46"/>
      <c r="V20" s="2">
        <f>IF(U$2="Bike &amp; Run",IF(ISNA(VLOOKUP(U20,Paramètres!$B$3:$C$56,2,FALSE)),0,VLOOKUP(U20,Paramètres!$B$3:$C$56,2,FALSE)*Paramètres!$K$11),IF(OR(U20="",OR($D20="",$D20="NL",$D20="HORS LIGUE")),0,VLOOKUP(IF(OR(U20="",OR($D20="",$D20="NL",$D20="HORS LIGUE")),"",COUNTIFS($D$5:$D$72,"&lt;&gt;"&amp;"",$D$5:$D$72,"&lt;&gt;"&amp;"NL",$D$5:$D$72,"&lt;&gt;"&amp;"HORS LIGUE",U$5:U$72,"&lt;"&amp;U20)+1),Paramètres!$B$3:$C$56,2,FALSE)*Paramètres!$K$11))</f>
        <v>0</v>
      </c>
      <c r="W20" s="46"/>
      <c r="X20" s="2">
        <f>IF(W$2="Bike &amp; Run",IF(ISNA(VLOOKUP(W20,Paramètres!$B$3:$C$56,2,FALSE)),0,VLOOKUP(W20,Paramètres!$B$3:$C$56,2,FALSE)*Paramètres!$K$12),IF(OR(W20="",OR($D20="",$D20="NL",$D20="HORS LIGUE")),0,VLOOKUP(IF(OR(W20="",OR($D20="",$D20="NL",$D20="HORS LIGUE")),"",COUNTIFS($D$5:$D$72,"&lt;&gt;"&amp;"",$D$5:$D$72,"&lt;&gt;"&amp;"NL",$D$5:$D$72,"&lt;&gt;"&amp;"HORS LIGUE",W$5:W$72,"&lt;"&amp;W20)+1),Paramètres!$B$3:$C$56,2,FALSE)*Paramètres!$K$12))</f>
        <v>0</v>
      </c>
      <c r="Y20" s="46"/>
      <c r="Z20" s="2">
        <f>IF(Y$2="Bike &amp; Run",IF(ISNA(VLOOKUP(Y20,Paramètres!$B$3:$C$56,2,FALSE)),0,VLOOKUP(Y20,Paramètres!$B$3:$C$56,2,FALSE)*Paramètres!$K$13),IF(OR(Y20="",OR($D20="",$D20="NL",$D20="HORS LIGUE")),0,VLOOKUP(IF(OR(Y20="",OR($D20="",$D20="NL",$D20="HORS LIGUE")),"",COUNTIFS($D$5:$D$72,"&lt;&gt;"&amp;"",$D$5:$D$72,"&lt;&gt;"&amp;"NL",$D$5:$D$72,"&lt;&gt;"&amp;"HORS LIGUE",Y$5:Y$72,"&lt;"&amp;Y20)+1),Paramètres!$B$3:$C$56,2,FALSE)*Paramètres!$K$13))</f>
        <v>0</v>
      </c>
      <c r="AA20" s="46"/>
      <c r="AB20" s="2">
        <f>IF(AA$2="Bike &amp; Run",IF(ISNA(VLOOKUP(AA20,Paramètres!$B$3:$C$56,2,FALSE)),0,VLOOKUP(AA20,Paramètres!$B$3:$C$56,2,FALSE)*Paramètres!$K$14),IF(OR(AA20="",OR($D20="",$D20="NL",$D20="HORS LIGUE")),0,VLOOKUP(IF(OR(AA20="",OR($D20="",$D20="NL",$D20="HORS LIGUE")),"",COUNTIFS($D$5:$D$72,"&lt;&gt;"&amp;"",$D$5:$D$72,"&lt;&gt;"&amp;"NL",$D$5:$D$72,"&lt;&gt;"&amp;"HORS LIGUE",AA$5:AA$72,"&lt;"&amp;AA20)+1),Paramètres!$B$3:$C$56,2,FALSE)*Paramètres!$K$14))</f>
        <v>0</v>
      </c>
      <c r="AC20" s="46"/>
      <c r="AD20" s="2">
        <f>IF(AC$2="Bike &amp; Run",IF(ISNA(VLOOKUP(AC20,Paramètres!$B$3:$C$56,2,FALSE)),0,VLOOKUP(AC20,Paramètres!$B$3:$C$56,2,FALSE)*Paramètres!$K$15),IF(OR(AC20="",OR($D20="",$D20="NL",$D20="HORS LIGUE")),0,VLOOKUP(IF(OR(AC20="",OR($D20="",$D20="NL",$D20="HORS LIGUE")),"",COUNTIFS($D$5:$D$72,"&lt;&gt;"&amp;"",$D$5:$D$72,"&lt;&gt;"&amp;"NL",$D$5:$D$72,"&lt;&gt;"&amp;"HORS LIGUE",AC$5:AC$72,"&lt;"&amp;AC20)+1),Paramètres!$B$3:$C$56,2,FALSE)*Paramètres!$K$15))</f>
        <v>0</v>
      </c>
      <c r="AE20" s="46"/>
      <c r="AF20" s="2">
        <f>IF(AE$2="Bike &amp; Run",IF(ISNA(VLOOKUP(AE20,Paramètres!$B$3:$C$56,2,FALSE)),0,VLOOKUP(AE20,Paramètres!$B$3:$C$56,2,FALSE)*Paramètres!$K$16),IF(OR(AE20="",OR($D20="",$D20="NL",$D20="HORS LIGUE")),0,VLOOKUP(IF(OR(AE20="",OR($D20="",$D20="NL",$D20="HORS LIGUE")),"",COUNTIFS($D$5:$D$72,"&lt;&gt;"&amp;"",$D$5:$D$72,"&lt;&gt;"&amp;"NL",$D$5:$D$72,"&lt;&gt;"&amp;"HORS LIGUE",AE$5:AE$72,"&lt;"&amp;AE20)+1),Paramètres!$B$3:$C$56,2,FALSE)*Paramètres!$K$16))</f>
        <v>0</v>
      </c>
      <c r="AG20" s="46"/>
      <c r="AH20" s="2">
        <f>IF(AG$2="Bike &amp; Run",IF(ISNA(VLOOKUP(AG20,Paramètres!$B$3:$C$56,2,FALSE)),0,VLOOKUP(AG20,Paramètres!$B$3:$C$56,2,FALSE)*Paramètres!$K$17),IF(OR(AG20="",OR($D20="",$D20="NL",$D20="HORS LIGUE")),0,VLOOKUP(IF(OR(AG20="",OR($D20="",$D20="NL",$D20="HORS LIGUE")),"",COUNTIFS($D$5:$D$72,"&lt;&gt;"&amp;"",$D$5:$D$72,"&lt;&gt;"&amp;"NL",$D$5:$D$72,"&lt;&gt;"&amp;"HORS LIGUE",AG$5:AG$72,"&lt;"&amp;AG20)+1),Paramètres!$B$3:$C$56,2,FALSE)*Paramètres!$K$17))</f>
        <v>0</v>
      </c>
      <c r="AI20" s="40">
        <f t="shared" si="0"/>
        <v>126</v>
      </c>
      <c r="AJ20" s="3">
        <f t="shared" si="1"/>
        <v>16</v>
      </c>
      <c r="AK20" s="5">
        <f t="shared" si="2"/>
        <v>1</v>
      </c>
      <c r="AL20" s="41">
        <f t="shared" si="3"/>
        <v>126</v>
      </c>
      <c r="AM20" s="33">
        <f t="shared" si="4"/>
        <v>16</v>
      </c>
      <c r="AO20" s="22">
        <f t="shared" si="5"/>
        <v>126</v>
      </c>
      <c r="AP20">
        <f t="shared" si="6"/>
        <v>0</v>
      </c>
      <c r="AQ20">
        <f t="shared" si="7"/>
        <v>0</v>
      </c>
      <c r="AR20">
        <f t="shared" si="8"/>
        <v>0</v>
      </c>
      <c r="AS20">
        <f t="shared" si="9"/>
        <v>0</v>
      </c>
      <c r="AT20">
        <f t="shared" si="10"/>
        <v>0</v>
      </c>
      <c r="AU20">
        <f t="shared" si="11"/>
        <v>0</v>
      </c>
      <c r="AV20">
        <f t="shared" si="12"/>
        <v>0</v>
      </c>
      <c r="AW20">
        <f t="shared" si="13"/>
        <v>0</v>
      </c>
      <c r="AX20">
        <f t="shared" si="14"/>
        <v>0</v>
      </c>
      <c r="AY20">
        <f t="shared" si="15"/>
        <v>0</v>
      </c>
      <c r="AZ20">
        <f t="shared" si="16"/>
        <v>0</v>
      </c>
      <c r="BA20">
        <f t="shared" si="17"/>
        <v>0</v>
      </c>
      <c r="BB20">
        <f t="shared" si="18"/>
        <v>0</v>
      </c>
      <c r="BC20">
        <f t="shared" si="19"/>
        <v>0</v>
      </c>
      <c r="BD20">
        <f t="shared" si="20"/>
        <v>126</v>
      </c>
      <c r="BE20" s="22">
        <f t="shared" ref="BE20:BR20" si="36">BD20+LARGE($AO20:$BC20,BE$4)</f>
        <v>126</v>
      </c>
      <c r="BF20" s="22">
        <f t="shared" si="36"/>
        <v>126</v>
      </c>
      <c r="BG20" s="22">
        <f t="shared" si="36"/>
        <v>126</v>
      </c>
      <c r="BH20" s="22">
        <f t="shared" si="36"/>
        <v>126</v>
      </c>
      <c r="BI20" s="22">
        <f t="shared" si="36"/>
        <v>126</v>
      </c>
      <c r="BJ20" s="22">
        <f t="shared" si="36"/>
        <v>126</v>
      </c>
      <c r="BK20" s="22">
        <f t="shared" si="36"/>
        <v>126</v>
      </c>
      <c r="BL20" s="22">
        <f t="shared" si="36"/>
        <v>126</v>
      </c>
      <c r="BM20" s="22">
        <f t="shared" si="36"/>
        <v>126</v>
      </c>
      <c r="BN20" s="22">
        <f t="shared" si="36"/>
        <v>126</v>
      </c>
      <c r="BO20" s="22">
        <f t="shared" si="36"/>
        <v>126</v>
      </c>
      <c r="BP20" s="22">
        <f t="shared" si="36"/>
        <v>126</v>
      </c>
      <c r="BQ20" s="22">
        <f t="shared" si="36"/>
        <v>126</v>
      </c>
      <c r="BR20" s="22">
        <f t="shared" si="36"/>
        <v>126</v>
      </c>
    </row>
    <row r="21" spans="1:70" ht="16.5">
      <c r="A21" s="73" t="s">
        <v>701</v>
      </c>
      <c r="B21" s="61" t="str">
        <f>IF(ISNA(VLOOKUP(A21,'Licenciés Jeunes 2023'!A:C,3,0)),"",VLOOKUP(A21,'Licenciés Jeunes 2023'!A:C,3,0))</f>
        <v>COURTEMANCHE</v>
      </c>
      <c r="C21" s="32" t="str">
        <f>IF(ISNA(VLOOKUP(A21,'Licenciés Jeunes 2023'!A:C,2,0)),"",VLOOKUP(A21,'Licenciés Jeunes 2023'!A:C,2,0))</f>
        <v>Alexian</v>
      </c>
      <c r="D21" s="32" t="str">
        <f>IF(ISNA(VLOOKUP(A21,'Licenciés Jeunes 2023'!A:F,6,0)),"",VLOOKUP(A21,'Licenciés Jeunes 2023'!A:F,6,0))</f>
        <v>VENDOME TRIATHLON</v>
      </c>
      <c r="E21" s="6">
        <v>21</v>
      </c>
      <c r="F21" s="2">
        <v>87</v>
      </c>
      <c r="G21" s="4">
        <v>20</v>
      </c>
      <c r="H21" s="2">
        <f>IF(G$2="Bike &amp; Run",IF(ISNA(VLOOKUP(G21,Paramètres!$B$3:$C$56,2,FALSE)),0,VLOOKUP(G21,Paramètres!$B$3:$C$56,2,FALSE)*Paramètres!$K$4),IF(OR(G21="",OR($D21="",$D21="NL",$D21="HORS LIGUE")),0,VLOOKUP(IF(OR(G21="",OR($D21="",$D21="NL",$D21="HORS LIGUE")),"",COUNTIFS($D$5:$D$72,"&lt;&gt;"&amp;"",$D$5:$D$72,"&lt;&gt;"&amp;"NL",$D$5:$D$72,"&lt;&gt;"&amp;"HORS LIGUE",G$5:G$72,"&lt;"&amp;G21)+1),Paramètres!$B$3:$C$56,2,FALSE)*Paramètres!$K$4))</f>
        <v>36</v>
      </c>
      <c r="I21" s="36"/>
      <c r="J21" s="2">
        <f>IF(I$2="Bike &amp; Run",IF(ISNA(VLOOKUP(I21,Paramètres!$B$3:$C$56,2,FALSE)),0,VLOOKUP(I21,Paramètres!$B$3:$C$56,2,FALSE)*Paramètres!$K$5),IF(OR(I21="",OR($D21="",$D21="NL",$D21="HORS LIGUE")),0,VLOOKUP(IF(OR(I21="",OR($D21="",$D21="NL",$D21="HORS LIGUE")),"",COUNTIFS($D$5:$D$72,"&lt;&gt;"&amp;"",$D$5:$D$72,"&lt;&gt;"&amp;"NL",$D$5:$D$72,"&lt;&gt;"&amp;"HORS LIGUE",I$5:I$72,"&lt;"&amp;I21)+1),Paramètres!$B$3:$C$56,2,FALSE)*Paramètres!$K$5))</f>
        <v>0</v>
      </c>
      <c r="K21" s="4"/>
      <c r="L21" s="2">
        <f>IF(K$2="Bike &amp; Run",IF(ISNA(VLOOKUP(K21,Paramètres!$B$3:$C$56,2,FALSE)),0,VLOOKUP(K21,Paramètres!$B$3:$C$56,2,FALSE)*Paramètres!$K$6),IF(OR(K21="",OR($D21="",$D21="NL",$D21="HORS LIGUE")),0,VLOOKUP(IF(OR(K21="",OR($D21="",$D21="NL",$D21="HORS LIGUE")),"",COUNTIFS($D$5:$D$72,"&lt;&gt;"&amp;"",$D$5:$D$72,"&lt;&gt;"&amp;"NL",$D$5:$D$72,"&lt;&gt;"&amp;"HORS LIGUE",K$5:K$72,"&lt;"&amp;K21)+1),Paramètres!$B$3:$C$56,2,FALSE)*Paramètres!$K$6))</f>
        <v>0</v>
      </c>
      <c r="M21" s="4"/>
      <c r="N21" s="2">
        <f>IF(M$2="Bike &amp; Run",IF(ISNA(VLOOKUP(M21,Paramètres!$B$3:$C$56,2,FALSE)),0,VLOOKUP(M21,Paramètres!$B$3:$C$56,2,FALSE)*Paramètres!$K$7),IF(OR(M21="",OR($D21="",$D21="NL",$D21="HORS LIGUE")),0,VLOOKUP(IF(OR(M21="",OR($D21="",$D21="NL",$D21="HORS LIGUE")),"",COUNTIFS($D$5:$D$72,"&lt;&gt;"&amp;"",$D$5:$D$72,"&lt;&gt;"&amp;"NL",$D$5:$D$72,"&lt;&gt;"&amp;"HORS LIGUE",M$5:M$72,"&lt;"&amp;M21)+1),Paramètres!$B$3:$C$56,2,FALSE)*Paramètres!$K$7))</f>
        <v>0</v>
      </c>
      <c r="O21" s="46"/>
      <c r="P21" s="2">
        <f>IF(O$2="Bike &amp; Run",IF(ISNA(VLOOKUP(O21,Paramètres!$B$3:$C$56,2,FALSE)),0,VLOOKUP(O21,Paramètres!$B$3:$C$56,2,FALSE)*Paramètres!$K$8),IF(OR(O21="",OR($D21="",$D21="NL",$D21="HORS LIGUE")),0,VLOOKUP(IF(OR(O21="",OR($D21="",$D21="NL",$D21="HORS LIGUE")),"",COUNTIFS($D$5:$D$72,"&lt;&gt;"&amp;"",$D$5:$D$72,"&lt;&gt;"&amp;"NL",$D$5:$D$72,"&lt;&gt;"&amp;"HORS LIGUE",O$5:O$72,"&lt;"&amp;O21)+1),Paramètres!$B$3:$C$56,2,FALSE)*Paramètres!$K$8))</f>
        <v>0</v>
      </c>
      <c r="Q21" s="46"/>
      <c r="R21" s="2">
        <f>IF(Q$2="Bike &amp; Run",IF(ISNA(VLOOKUP(Q21,Paramètres!$B$3:$C$56,2,FALSE)),0,VLOOKUP(Q21,Paramètres!$B$3:$C$56,2,FALSE)*Paramètres!$K$9),IF(OR(Q21="",OR($D21="",$D21="NL",$D21="HORS LIGUE")),0,VLOOKUP(IF(OR(Q21="",OR($D21="",$D21="NL",$D21="HORS LIGUE")),"",COUNTIFS($D$5:$D$72,"&lt;&gt;"&amp;"",$D$5:$D$72,"&lt;&gt;"&amp;"NL",$D$5:$D$72,"&lt;&gt;"&amp;"HORS LIGUE",Q$5:Q$72,"&lt;"&amp;Q21)+1),Paramètres!$B$3:$C$56,2,FALSE)*Paramètres!$K$9))</f>
        <v>0</v>
      </c>
      <c r="S21" s="46"/>
      <c r="T21" s="2">
        <f>IF(S$2="Bike &amp; Run",IF(ISNA(VLOOKUP(S21,Paramètres!$B$3:$C$56,2,FALSE)),0,VLOOKUP(S21,Paramètres!$B$3:$C$56,2,FALSE)*Paramètres!$K$10),IF(OR(S21="",OR($D21="",$D21="NL",$D21="HORS LIGUE")),0,VLOOKUP(IF(OR(S21="",OR($D21="",$D21="NL",$D21="HORS LIGUE")),"",COUNTIFS($D$5:$D$72,"&lt;&gt;"&amp;"",$D$5:$D$72,"&lt;&gt;"&amp;"NL",$D$5:$D$72,"&lt;&gt;"&amp;"HORS LIGUE",S$5:S$72,"&lt;"&amp;S21)+1),Paramètres!$B$3:$C$56,2,FALSE)*Paramètres!$K$10))</f>
        <v>0</v>
      </c>
      <c r="U21" s="46"/>
      <c r="V21" s="2">
        <f>IF(U$2="Bike &amp; Run",IF(ISNA(VLOOKUP(U21,Paramètres!$B$3:$C$56,2,FALSE)),0,VLOOKUP(U21,Paramètres!$B$3:$C$56,2,FALSE)*Paramètres!$K$11),IF(OR(U21="",OR($D21="",$D21="NL",$D21="HORS LIGUE")),0,VLOOKUP(IF(OR(U21="",OR($D21="",$D21="NL",$D21="HORS LIGUE")),"",COUNTIFS($D$5:$D$72,"&lt;&gt;"&amp;"",$D$5:$D$72,"&lt;&gt;"&amp;"NL",$D$5:$D$72,"&lt;&gt;"&amp;"HORS LIGUE",U$5:U$72,"&lt;"&amp;U21)+1),Paramètres!$B$3:$C$56,2,FALSE)*Paramètres!$K$11))</f>
        <v>0</v>
      </c>
      <c r="W21" s="46"/>
      <c r="X21" s="2">
        <f>IF(W$2="Bike &amp; Run",IF(ISNA(VLOOKUP(W21,Paramètres!$B$3:$C$56,2,FALSE)),0,VLOOKUP(W21,Paramètres!$B$3:$C$56,2,FALSE)*Paramètres!$K$12),IF(OR(W21="",OR($D21="",$D21="NL",$D21="HORS LIGUE")),0,VLOOKUP(IF(OR(W21="",OR($D21="",$D21="NL",$D21="HORS LIGUE")),"",COUNTIFS($D$5:$D$72,"&lt;&gt;"&amp;"",$D$5:$D$72,"&lt;&gt;"&amp;"NL",$D$5:$D$72,"&lt;&gt;"&amp;"HORS LIGUE",W$5:W$72,"&lt;"&amp;W21)+1),Paramètres!$B$3:$C$56,2,FALSE)*Paramètres!$K$12))</f>
        <v>0</v>
      </c>
      <c r="Y21" s="46"/>
      <c r="Z21" s="2">
        <f>IF(Y$2="Bike &amp; Run",IF(ISNA(VLOOKUP(Y21,Paramètres!$B$3:$C$56,2,FALSE)),0,VLOOKUP(Y21,Paramètres!$B$3:$C$56,2,FALSE)*Paramètres!$K$13),IF(OR(Y21="",OR($D21="",$D21="NL",$D21="HORS LIGUE")),0,VLOOKUP(IF(OR(Y21="",OR($D21="",$D21="NL",$D21="HORS LIGUE")),"",COUNTIFS($D$5:$D$72,"&lt;&gt;"&amp;"",$D$5:$D$72,"&lt;&gt;"&amp;"NL",$D$5:$D$72,"&lt;&gt;"&amp;"HORS LIGUE",Y$5:Y$72,"&lt;"&amp;Y21)+1),Paramètres!$B$3:$C$56,2,FALSE)*Paramètres!$K$13))</f>
        <v>0</v>
      </c>
      <c r="AA21" s="46"/>
      <c r="AB21" s="2">
        <f>IF(AA$2="Bike &amp; Run",IF(ISNA(VLOOKUP(AA21,Paramètres!$B$3:$C$56,2,FALSE)),0,VLOOKUP(AA21,Paramètres!$B$3:$C$56,2,FALSE)*Paramètres!$K$14),IF(OR(AA21="",OR($D21="",$D21="NL",$D21="HORS LIGUE")),0,VLOOKUP(IF(OR(AA21="",OR($D21="",$D21="NL",$D21="HORS LIGUE")),"",COUNTIFS($D$5:$D$72,"&lt;&gt;"&amp;"",$D$5:$D$72,"&lt;&gt;"&amp;"NL",$D$5:$D$72,"&lt;&gt;"&amp;"HORS LIGUE",AA$5:AA$72,"&lt;"&amp;AA21)+1),Paramètres!$B$3:$C$56,2,FALSE)*Paramètres!$K$14))</f>
        <v>0</v>
      </c>
      <c r="AC21" s="46"/>
      <c r="AD21" s="2">
        <f>IF(AC$2="Bike &amp; Run",IF(ISNA(VLOOKUP(AC21,Paramètres!$B$3:$C$56,2,FALSE)),0,VLOOKUP(AC21,Paramètres!$B$3:$C$56,2,FALSE)*Paramètres!$K$15),IF(OR(AC21="",OR($D21="",$D21="NL",$D21="HORS LIGUE")),0,VLOOKUP(IF(OR(AC21="",OR($D21="",$D21="NL",$D21="HORS LIGUE")),"",COUNTIFS($D$5:$D$72,"&lt;&gt;"&amp;"",$D$5:$D$72,"&lt;&gt;"&amp;"NL",$D$5:$D$72,"&lt;&gt;"&amp;"HORS LIGUE",AC$5:AC$72,"&lt;"&amp;AC21)+1),Paramètres!$B$3:$C$56,2,FALSE)*Paramètres!$K$15))</f>
        <v>0</v>
      </c>
      <c r="AE21" s="46"/>
      <c r="AF21" s="2">
        <f>IF(AE$2="Bike &amp; Run",IF(ISNA(VLOOKUP(AE21,Paramètres!$B$3:$C$56,2,FALSE)),0,VLOOKUP(AE21,Paramètres!$B$3:$C$56,2,FALSE)*Paramètres!$K$16),IF(OR(AE21="",OR($D21="",$D21="NL",$D21="HORS LIGUE")),0,VLOOKUP(IF(OR(AE21="",OR($D21="",$D21="NL",$D21="HORS LIGUE")),"",COUNTIFS($D$5:$D$72,"&lt;&gt;"&amp;"",$D$5:$D$72,"&lt;&gt;"&amp;"NL",$D$5:$D$72,"&lt;&gt;"&amp;"HORS LIGUE",AE$5:AE$72,"&lt;"&amp;AE21)+1),Paramètres!$B$3:$C$56,2,FALSE)*Paramètres!$K$16))</f>
        <v>0</v>
      </c>
      <c r="AG21" s="46"/>
      <c r="AH21" s="2">
        <f>IF(AG$2="Bike &amp; Run",IF(ISNA(VLOOKUP(AG21,Paramètres!$B$3:$C$56,2,FALSE)),0,VLOOKUP(AG21,Paramètres!$B$3:$C$56,2,FALSE)*Paramètres!$K$17),IF(OR(AG21="",OR($D21="",$D21="NL",$D21="HORS LIGUE")),0,VLOOKUP(IF(OR(AG21="",OR($D21="",$D21="NL",$D21="HORS LIGUE")),"",COUNTIFS($D$5:$D$72,"&lt;&gt;"&amp;"",$D$5:$D$72,"&lt;&gt;"&amp;"NL",$D$5:$D$72,"&lt;&gt;"&amp;"HORS LIGUE",AG$5:AG$72,"&lt;"&amp;AG21)+1),Paramètres!$B$3:$C$56,2,FALSE)*Paramètres!$K$17))</f>
        <v>0</v>
      </c>
      <c r="AI21" s="40">
        <f t="shared" si="0"/>
        <v>123</v>
      </c>
      <c r="AJ21" s="3">
        <f t="shared" si="1"/>
        <v>17</v>
      </c>
      <c r="AK21" s="5">
        <f t="shared" si="2"/>
        <v>2</v>
      </c>
      <c r="AL21" s="41">
        <f t="shared" si="3"/>
        <v>123</v>
      </c>
      <c r="AM21" s="33">
        <f t="shared" si="4"/>
        <v>17</v>
      </c>
      <c r="AO21" s="22">
        <f t="shared" si="5"/>
        <v>87</v>
      </c>
      <c r="AP21">
        <f t="shared" si="6"/>
        <v>36</v>
      </c>
      <c r="AQ21">
        <f t="shared" si="7"/>
        <v>0</v>
      </c>
      <c r="AR21">
        <f t="shared" si="8"/>
        <v>0</v>
      </c>
      <c r="AS21">
        <f t="shared" si="9"/>
        <v>0</v>
      </c>
      <c r="AT21">
        <f t="shared" si="10"/>
        <v>0</v>
      </c>
      <c r="AU21">
        <f t="shared" si="11"/>
        <v>0</v>
      </c>
      <c r="AV21">
        <f t="shared" si="12"/>
        <v>0</v>
      </c>
      <c r="AW21">
        <f t="shared" si="13"/>
        <v>0</v>
      </c>
      <c r="AX21">
        <f t="shared" si="14"/>
        <v>0</v>
      </c>
      <c r="AY21">
        <f t="shared" si="15"/>
        <v>0</v>
      </c>
      <c r="AZ21">
        <f t="shared" si="16"/>
        <v>0</v>
      </c>
      <c r="BA21">
        <f t="shared" si="17"/>
        <v>0</v>
      </c>
      <c r="BB21">
        <f t="shared" si="18"/>
        <v>0</v>
      </c>
      <c r="BC21">
        <f t="shared" si="19"/>
        <v>0</v>
      </c>
      <c r="BD21">
        <f t="shared" si="20"/>
        <v>87</v>
      </c>
      <c r="BE21" s="22">
        <f t="shared" ref="BE21:BR21" si="37">BD21+LARGE($AO21:$BC21,BE$4)</f>
        <v>123</v>
      </c>
      <c r="BF21" s="22">
        <f t="shared" si="37"/>
        <v>123</v>
      </c>
      <c r="BG21" s="22">
        <f t="shared" si="37"/>
        <v>123</v>
      </c>
      <c r="BH21" s="22">
        <f t="shared" si="37"/>
        <v>123</v>
      </c>
      <c r="BI21" s="22">
        <f t="shared" si="37"/>
        <v>123</v>
      </c>
      <c r="BJ21" s="22">
        <f t="shared" si="37"/>
        <v>123</v>
      </c>
      <c r="BK21" s="22">
        <f t="shared" si="37"/>
        <v>123</v>
      </c>
      <c r="BL21" s="22">
        <f t="shared" si="37"/>
        <v>123</v>
      </c>
      <c r="BM21" s="22">
        <f t="shared" si="37"/>
        <v>123</v>
      </c>
      <c r="BN21" s="22">
        <f t="shared" si="37"/>
        <v>123</v>
      </c>
      <c r="BO21" s="22">
        <f t="shared" si="37"/>
        <v>123</v>
      </c>
      <c r="BP21" s="22">
        <f t="shared" si="37"/>
        <v>123</v>
      </c>
      <c r="BQ21" s="22">
        <f t="shared" si="37"/>
        <v>123</v>
      </c>
      <c r="BR21" s="22">
        <f t="shared" si="37"/>
        <v>123</v>
      </c>
    </row>
    <row r="22" spans="1:70" ht="16.5">
      <c r="A22" s="73" t="s">
        <v>941</v>
      </c>
      <c r="B22" s="61" t="str">
        <f>IF(ISNA(VLOOKUP(A22,'Licenciés Jeunes 2023'!A:C,3,0)),"",VLOOKUP(A22,'Licenciés Jeunes 2023'!A:C,3,0))</f>
        <v>BEAU</v>
      </c>
      <c r="C22" s="32" t="str">
        <f>IF(ISNA(VLOOKUP(A22,'Licenciés Jeunes 2023'!A:C,2,0)),"",VLOOKUP(A22,'Licenciés Jeunes 2023'!A:C,2,0))</f>
        <v>Ethan</v>
      </c>
      <c r="D22" s="32" t="str">
        <f>IF(ISNA(VLOOKUP(A22,'Licenciés Jeunes 2023'!A:F,6,0)),"",VLOOKUP(A22,'Licenciés Jeunes 2023'!A:F,6,0))</f>
        <v>SAINT AVERTIN SPORTS TRIATHLON 37</v>
      </c>
      <c r="E22" s="6">
        <v>23</v>
      </c>
      <c r="F22" s="2">
        <v>84</v>
      </c>
      <c r="G22" s="4">
        <v>18</v>
      </c>
      <c r="H22" s="2">
        <f>IF(G$2="Bike &amp; Run",IF(ISNA(VLOOKUP(G22,Paramètres!$B$3:$C$56,2,FALSE)),0,VLOOKUP(G22,Paramètres!$B$3:$C$56,2,FALSE)*Paramètres!$K$4),IF(OR(G22="",OR($D22="",$D22="NL",$D22="HORS LIGUE")),0,VLOOKUP(IF(OR(G22="",OR($D22="",$D22="NL",$D22="HORS LIGUE")),"",COUNTIFS($D$5:$D$72,"&lt;&gt;"&amp;"",$D$5:$D$72,"&lt;&gt;"&amp;"NL",$D$5:$D$72,"&lt;&gt;"&amp;"HORS LIGUE",G$5:G$72,"&lt;"&amp;G22)+1),Paramètres!$B$3:$C$56,2,FALSE)*Paramètres!$K$4))</f>
        <v>39</v>
      </c>
      <c r="I22" s="36"/>
      <c r="J22" s="2">
        <f>IF(I$2="Bike &amp; Run",IF(ISNA(VLOOKUP(I22,Paramètres!$B$3:$C$56,2,FALSE)),0,VLOOKUP(I22,Paramètres!$B$3:$C$56,2,FALSE)*Paramètres!$K$5),IF(OR(I22="",OR($D22="",$D22="NL",$D22="HORS LIGUE")),0,VLOOKUP(IF(OR(I22="",OR($D22="",$D22="NL",$D22="HORS LIGUE")),"",COUNTIFS($D$5:$D$72,"&lt;&gt;"&amp;"",$D$5:$D$72,"&lt;&gt;"&amp;"NL",$D$5:$D$72,"&lt;&gt;"&amp;"HORS LIGUE",I$5:I$72,"&lt;"&amp;I22)+1),Paramètres!$B$3:$C$56,2,FALSE)*Paramètres!$K$5))</f>
        <v>0</v>
      </c>
      <c r="K22" s="4"/>
      <c r="L22" s="2">
        <f>IF(K$2="Bike &amp; Run",IF(ISNA(VLOOKUP(K22,Paramètres!$B$3:$C$56,2,FALSE)),0,VLOOKUP(K22,Paramètres!$B$3:$C$56,2,FALSE)*Paramètres!$K$6),IF(OR(K22="",OR($D22="",$D22="NL",$D22="HORS LIGUE")),0,VLOOKUP(IF(OR(K22="",OR($D22="",$D22="NL",$D22="HORS LIGUE")),"",COUNTIFS($D$5:$D$72,"&lt;&gt;"&amp;"",$D$5:$D$72,"&lt;&gt;"&amp;"NL",$D$5:$D$72,"&lt;&gt;"&amp;"HORS LIGUE",K$5:K$72,"&lt;"&amp;K22)+1),Paramètres!$B$3:$C$56,2,FALSE)*Paramètres!$K$6))</f>
        <v>0</v>
      </c>
      <c r="M22" s="4"/>
      <c r="N22" s="2">
        <f>IF(M$2="Bike &amp; Run",IF(ISNA(VLOOKUP(M22,Paramètres!$B$3:$C$56,2,FALSE)),0,VLOOKUP(M22,Paramètres!$B$3:$C$56,2,FALSE)*Paramètres!$K$7),IF(OR(M22="",OR($D22="",$D22="NL",$D22="HORS LIGUE")),0,VLOOKUP(IF(OR(M22="",OR($D22="",$D22="NL",$D22="HORS LIGUE")),"",COUNTIFS($D$5:$D$72,"&lt;&gt;"&amp;"",$D$5:$D$72,"&lt;&gt;"&amp;"NL",$D$5:$D$72,"&lt;&gt;"&amp;"HORS LIGUE",M$5:M$72,"&lt;"&amp;M22)+1),Paramètres!$B$3:$C$56,2,FALSE)*Paramètres!$K$7))</f>
        <v>0</v>
      </c>
      <c r="O22" s="46"/>
      <c r="P22" s="2">
        <f>IF(O$2="Bike &amp; Run",IF(ISNA(VLOOKUP(O22,Paramètres!$B$3:$C$56,2,FALSE)),0,VLOOKUP(O22,Paramètres!$B$3:$C$56,2,FALSE)*Paramètres!$K$8),IF(OR(O22="",OR($D22="",$D22="NL",$D22="HORS LIGUE")),0,VLOOKUP(IF(OR(O22="",OR($D22="",$D22="NL",$D22="HORS LIGUE")),"",COUNTIFS($D$5:$D$72,"&lt;&gt;"&amp;"",$D$5:$D$72,"&lt;&gt;"&amp;"NL",$D$5:$D$72,"&lt;&gt;"&amp;"HORS LIGUE",O$5:O$72,"&lt;"&amp;O22)+1),Paramètres!$B$3:$C$56,2,FALSE)*Paramètres!$K$8))</f>
        <v>0</v>
      </c>
      <c r="Q22" s="46"/>
      <c r="R22" s="2">
        <f>IF(Q$2="Bike &amp; Run",IF(ISNA(VLOOKUP(Q22,Paramètres!$B$3:$C$56,2,FALSE)),0,VLOOKUP(Q22,Paramètres!$B$3:$C$56,2,FALSE)*Paramètres!$K$9),IF(OR(Q22="",OR($D22="",$D22="NL",$D22="HORS LIGUE")),0,VLOOKUP(IF(OR(Q22="",OR($D22="",$D22="NL",$D22="HORS LIGUE")),"",COUNTIFS($D$5:$D$72,"&lt;&gt;"&amp;"",$D$5:$D$72,"&lt;&gt;"&amp;"NL",$D$5:$D$72,"&lt;&gt;"&amp;"HORS LIGUE",Q$5:Q$72,"&lt;"&amp;Q22)+1),Paramètres!$B$3:$C$56,2,FALSE)*Paramètres!$K$9))</f>
        <v>0</v>
      </c>
      <c r="S22" s="46"/>
      <c r="T22" s="2">
        <f>IF(S$2="Bike &amp; Run",IF(ISNA(VLOOKUP(S22,Paramètres!$B$3:$C$56,2,FALSE)),0,VLOOKUP(S22,Paramètres!$B$3:$C$56,2,FALSE)*Paramètres!$K$10),IF(OR(S22="",OR($D22="",$D22="NL",$D22="HORS LIGUE")),0,VLOOKUP(IF(OR(S22="",OR($D22="",$D22="NL",$D22="HORS LIGUE")),"",COUNTIFS($D$5:$D$72,"&lt;&gt;"&amp;"",$D$5:$D$72,"&lt;&gt;"&amp;"NL",$D$5:$D$72,"&lt;&gt;"&amp;"HORS LIGUE",S$5:S$72,"&lt;"&amp;S22)+1),Paramètres!$B$3:$C$56,2,FALSE)*Paramètres!$K$10))</f>
        <v>0</v>
      </c>
      <c r="U22" s="46"/>
      <c r="V22" s="2">
        <f>IF(U$2="Bike &amp; Run",IF(ISNA(VLOOKUP(U22,Paramètres!$B$3:$C$56,2,FALSE)),0,VLOOKUP(U22,Paramètres!$B$3:$C$56,2,FALSE)*Paramètres!$K$11),IF(OR(U22="",OR($D22="",$D22="NL",$D22="HORS LIGUE")),0,VLOOKUP(IF(OR(U22="",OR($D22="",$D22="NL",$D22="HORS LIGUE")),"",COUNTIFS($D$5:$D$72,"&lt;&gt;"&amp;"",$D$5:$D$72,"&lt;&gt;"&amp;"NL",$D$5:$D$72,"&lt;&gt;"&amp;"HORS LIGUE",U$5:U$72,"&lt;"&amp;U22)+1),Paramètres!$B$3:$C$56,2,FALSE)*Paramètres!$K$11))</f>
        <v>0</v>
      </c>
      <c r="W22" s="46"/>
      <c r="X22" s="2">
        <f>IF(W$2="Bike &amp; Run",IF(ISNA(VLOOKUP(W22,Paramètres!$B$3:$C$56,2,FALSE)),0,VLOOKUP(W22,Paramètres!$B$3:$C$56,2,FALSE)*Paramètres!$K$12),IF(OR(W22="",OR($D22="",$D22="NL",$D22="HORS LIGUE")),0,VLOOKUP(IF(OR(W22="",OR($D22="",$D22="NL",$D22="HORS LIGUE")),"",COUNTIFS($D$5:$D$72,"&lt;&gt;"&amp;"",$D$5:$D$72,"&lt;&gt;"&amp;"NL",$D$5:$D$72,"&lt;&gt;"&amp;"HORS LIGUE",W$5:W$72,"&lt;"&amp;W22)+1),Paramètres!$B$3:$C$56,2,FALSE)*Paramètres!$K$12))</f>
        <v>0</v>
      </c>
      <c r="Y22" s="46"/>
      <c r="Z22" s="2">
        <f>IF(Y$2="Bike &amp; Run",IF(ISNA(VLOOKUP(Y22,Paramètres!$B$3:$C$56,2,FALSE)),0,VLOOKUP(Y22,Paramètres!$B$3:$C$56,2,FALSE)*Paramètres!$K$13),IF(OR(Y22="",OR($D22="",$D22="NL",$D22="HORS LIGUE")),0,VLOOKUP(IF(OR(Y22="",OR($D22="",$D22="NL",$D22="HORS LIGUE")),"",COUNTIFS($D$5:$D$72,"&lt;&gt;"&amp;"",$D$5:$D$72,"&lt;&gt;"&amp;"NL",$D$5:$D$72,"&lt;&gt;"&amp;"HORS LIGUE",Y$5:Y$72,"&lt;"&amp;Y22)+1),Paramètres!$B$3:$C$56,2,FALSE)*Paramètres!$K$13))</f>
        <v>0</v>
      </c>
      <c r="AA22" s="46"/>
      <c r="AB22" s="2">
        <f>IF(AA$2="Bike &amp; Run",IF(ISNA(VLOOKUP(AA22,Paramètres!$B$3:$C$56,2,FALSE)),0,VLOOKUP(AA22,Paramètres!$B$3:$C$56,2,FALSE)*Paramètres!$K$14),IF(OR(AA22="",OR($D22="",$D22="NL",$D22="HORS LIGUE")),0,VLOOKUP(IF(OR(AA22="",OR($D22="",$D22="NL",$D22="HORS LIGUE")),"",COUNTIFS($D$5:$D$72,"&lt;&gt;"&amp;"",$D$5:$D$72,"&lt;&gt;"&amp;"NL",$D$5:$D$72,"&lt;&gt;"&amp;"HORS LIGUE",AA$5:AA$72,"&lt;"&amp;AA22)+1),Paramètres!$B$3:$C$56,2,FALSE)*Paramètres!$K$14))</f>
        <v>0</v>
      </c>
      <c r="AC22" s="46"/>
      <c r="AD22" s="2">
        <f>IF(AC$2="Bike &amp; Run",IF(ISNA(VLOOKUP(AC22,Paramètres!$B$3:$C$56,2,FALSE)),0,VLOOKUP(AC22,Paramètres!$B$3:$C$56,2,FALSE)*Paramètres!$K$15),IF(OR(AC22="",OR($D22="",$D22="NL",$D22="HORS LIGUE")),0,VLOOKUP(IF(OR(AC22="",OR($D22="",$D22="NL",$D22="HORS LIGUE")),"",COUNTIFS($D$5:$D$72,"&lt;&gt;"&amp;"",$D$5:$D$72,"&lt;&gt;"&amp;"NL",$D$5:$D$72,"&lt;&gt;"&amp;"HORS LIGUE",AC$5:AC$72,"&lt;"&amp;AC22)+1),Paramètres!$B$3:$C$56,2,FALSE)*Paramètres!$K$15))</f>
        <v>0</v>
      </c>
      <c r="AE22" s="46"/>
      <c r="AF22" s="2">
        <f>IF(AE$2="Bike &amp; Run",IF(ISNA(VLOOKUP(AE22,Paramètres!$B$3:$C$56,2,FALSE)),0,VLOOKUP(AE22,Paramètres!$B$3:$C$56,2,FALSE)*Paramètres!$K$16),IF(OR(AE22="",OR($D22="",$D22="NL",$D22="HORS LIGUE")),0,VLOOKUP(IF(OR(AE22="",OR($D22="",$D22="NL",$D22="HORS LIGUE")),"",COUNTIFS($D$5:$D$72,"&lt;&gt;"&amp;"",$D$5:$D$72,"&lt;&gt;"&amp;"NL",$D$5:$D$72,"&lt;&gt;"&amp;"HORS LIGUE",AE$5:AE$72,"&lt;"&amp;AE22)+1),Paramètres!$B$3:$C$56,2,FALSE)*Paramètres!$K$16))</f>
        <v>0</v>
      </c>
      <c r="AG22" s="46"/>
      <c r="AH22" s="2">
        <f>IF(AG$2="Bike &amp; Run",IF(ISNA(VLOOKUP(AG22,Paramètres!$B$3:$C$56,2,FALSE)),0,VLOOKUP(AG22,Paramètres!$B$3:$C$56,2,FALSE)*Paramètres!$K$17),IF(OR(AG22="",OR($D22="",$D22="NL",$D22="HORS LIGUE")),0,VLOOKUP(IF(OR(AG22="",OR($D22="",$D22="NL",$D22="HORS LIGUE")),"",COUNTIFS($D$5:$D$72,"&lt;&gt;"&amp;"",$D$5:$D$72,"&lt;&gt;"&amp;"NL",$D$5:$D$72,"&lt;&gt;"&amp;"HORS LIGUE",AG$5:AG$72,"&lt;"&amp;AG22)+1),Paramètres!$B$3:$C$56,2,FALSE)*Paramètres!$K$17))</f>
        <v>0</v>
      </c>
      <c r="AI22" s="40">
        <f t="shared" si="0"/>
        <v>123</v>
      </c>
      <c r="AJ22" s="3">
        <f t="shared" si="1"/>
        <v>17</v>
      </c>
      <c r="AK22" s="5">
        <f t="shared" si="2"/>
        <v>2</v>
      </c>
      <c r="AL22" s="41">
        <f t="shared" si="3"/>
        <v>123</v>
      </c>
      <c r="AM22" s="33">
        <f t="shared" si="4"/>
        <v>17</v>
      </c>
      <c r="AO22" s="22">
        <f t="shared" si="5"/>
        <v>84</v>
      </c>
      <c r="AP22">
        <f t="shared" si="6"/>
        <v>39</v>
      </c>
      <c r="AQ22">
        <f t="shared" si="7"/>
        <v>0</v>
      </c>
      <c r="AR22">
        <f t="shared" si="8"/>
        <v>0</v>
      </c>
      <c r="AS22">
        <f t="shared" si="9"/>
        <v>0</v>
      </c>
      <c r="AT22">
        <f t="shared" si="10"/>
        <v>0</v>
      </c>
      <c r="AU22">
        <f t="shared" si="11"/>
        <v>0</v>
      </c>
      <c r="AV22">
        <f t="shared" si="12"/>
        <v>0</v>
      </c>
      <c r="AW22">
        <f t="shared" si="13"/>
        <v>0</v>
      </c>
      <c r="AX22">
        <f t="shared" si="14"/>
        <v>0</v>
      </c>
      <c r="AY22">
        <f t="shared" si="15"/>
        <v>0</v>
      </c>
      <c r="AZ22">
        <f t="shared" si="16"/>
        <v>0</v>
      </c>
      <c r="BA22">
        <f t="shared" si="17"/>
        <v>0</v>
      </c>
      <c r="BB22">
        <f t="shared" si="18"/>
        <v>0</v>
      </c>
      <c r="BC22">
        <f t="shared" si="19"/>
        <v>0</v>
      </c>
      <c r="BD22">
        <f t="shared" si="20"/>
        <v>84</v>
      </c>
      <c r="BE22" s="22">
        <f t="shared" ref="BE22:BR22" si="38">BD22+LARGE($AO22:$BC22,BE$4)</f>
        <v>123</v>
      </c>
      <c r="BF22" s="22">
        <f t="shared" si="38"/>
        <v>123</v>
      </c>
      <c r="BG22" s="22">
        <f t="shared" si="38"/>
        <v>123</v>
      </c>
      <c r="BH22" s="22">
        <f t="shared" si="38"/>
        <v>123</v>
      </c>
      <c r="BI22" s="22">
        <f t="shared" si="38"/>
        <v>123</v>
      </c>
      <c r="BJ22" s="22">
        <f t="shared" si="38"/>
        <v>123</v>
      </c>
      <c r="BK22" s="22">
        <f t="shared" si="38"/>
        <v>123</v>
      </c>
      <c r="BL22" s="22">
        <f t="shared" si="38"/>
        <v>123</v>
      </c>
      <c r="BM22" s="22">
        <f t="shared" si="38"/>
        <v>123</v>
      </c>
      <c r="BN22" s="22">
        <f t="shared" si="38"/>
        <v>123</v>
      </c>
      <c r="BO22" s="22">
        <f t="shared" si="38"/>
        <v>123</v>
      </c>
      <c r="BP22" s="22">
        <f t="shared" si="38"/>
        <v>123</v>
      </c>
      <c r="BQ22" s="22">
        <f t="shared" si="38"/>
        <v>123</v>
      </c>
      <c r="BR22" s="22">
        <f t="shared" si="38"/>
        <v>123</v>
      </c>
    </row>
    <row r="23" spans="1:70" ht="16.5">
      <c r="A23" s="73" t="s">
        <v>1407</v>
      </c>
      <c r="B23" s="61" t="str">
        <f>IF(ISNA(VLOOKUP(A23,'Licenciés Jeunes 2023'!A:C,3,0)),"",VLOOKUP(A23,'Licenciés Jeunes 2023'!A:C,3,0))</f>
        <v>CHARRON</v>
      </c>
      <c r="C23" s="32" t="str">
        <f>IF(ISNA(VLOOKUP(A23,'Licenciés Jeunes 2023'!A:C,2,0)),"",VLOOKUP(A23,'Licenciés Jeunes 2023'!A:C,2,0))</f>
        <v>Robinson</v>
      </c>
      <c r="D23" s="32" t="str">
        <f>IF(ISNA(VLOOKUP(A23,'Licenciés Jeunes 2023'!A:F,6,0)),"",VLOOKUP(A23,'Licenciés Jeunes 2023'!A:F,6,0))</f>
        <v>TRIATHLON CLUB CHATEAUROUX METROPOLE 36</v>
      </c>
      <c r="E23" s="6">
        <v>20</v>
      </c>
      <c r="F23" s="2">
        <v>88</v>
      </c>
      <c r="G23" s="4">
        <v>23</v>
      </c>
      <c r="H23" s="2">
        <f>IF(G$2="Bike &amp; Run",IF(ISNA(VLOOKUP(G23,Paramètres!$B$3:$C$56,2,FALSE)),0,VLOOKUP(G23,Paramètres!$B$3:$C$56,2,FALSE)*Paramètres!$K$4),IF(OR(G23="",OR($D23="",$D23="NL",$D23="HORS LIGUE")),0,VLOOKUP(IF(OR(G23="",OR($D23="",$D23="NL",$D23="HORS LIGUE")),"",COUNTIFS($D$5:$D$72,"&lt;&gt;"&amp;"",$D$5:$D$72,"&lt;&gt;"&amp;"NL",$D$5:$D$72,"&lt;&gt;"&amp;"HORS LIGUE",G$5:G$72,"&lt;"&amp;G23)+1),Paramètres!$B$3:$C$56,2,FALSE)*Paramètres!$K$4))</f>
        <v>31.5</v>
      </c>
      <c r="I23" s="36"/>
      <c r="J23" s="2">
        <f>IF(I$2="Bike &amp; Run",IF(ISNA(VLOOKUP(I23,Paramètres!$B$3:$C$56,2,FALSE)),0,VLOOKUP(I23,Paramètres!$B$3:$C$56,2,FALSE)*Paramètres!$K$5),IF(OR(I23="",OR($D23="",$D23="NL",$D23="HORS LIGUE")),0,VLOOKUP(IF(OR(I23="",OR($D23="",$D23="NL",$D23="HORS LIGUE")),"",COUNTIFS($D$5:$D$72,"&lt;&gt;"&amp;"",$D$5:$D$72,"&lt;&gt;"&amp;"NL",$D$5:$D$72,"&lt;&gt;"&amp;"HORS LIGUE",I$5:I$72,"&lt;"&amp;I23)+1),Paramètres!$B$3:$C$56,2,FALSE)*Paramètres!$K$5))</f>
        <v>0</v>
      </c>
      <c r="K23" s="4"/>
      <c r="L23" s="2">
        <f>IF(K$2="Bike &amp; Run",IF(ISNA(VLOOKUP(K23,Paramètres!$B$3:$C$56,2,FALSE)),0,VLOOKUP(K23,Paramètres!$B$3:$C$56,2,FALSE)*Paramètres!$K$6),IF(OR(K23="",OR($D23="",$D23="NL",$D23="HORS LIGUE")),0,VLOOKUP(IF(OR(K23="",OR($D23="",$D23="NL",$D23="HORS LIGUE")),"",COUNTIFS($D$5:$D$72,"&lt;&gt;"&amp;"",$D$5:$D$72,"&lt;&gt;"&amp;"NL",$D$5:$D$72,"&lt;&gt;"&amp;"HORS LIGUE",K$5:K$72,"&lt;"&amp;K23)+1),Paramètres!$B$3:$C$56,2,FALSE)*Paramètres!$K$6))</f>
        <v>0</v>
      </c>
      <c r="M23" s="4"/>
      <c r="N23" s="2">
        <f>IF(M$2="Bike &amp; Run",IF(ISNA(VLOOKUP(M23,Paramètres!$B$3:$C$56,2,FALSE)),0,VLOOKUP(M23,Paramètres!$B$3:$C$56,2,FALSE)*Paramètres!$K$7),IF(OR(M23="",OR($D23="",$D23="NL",$D23="HORS LIGUE")),0,VLOOKUP(IF(OR(M23="",OR($D23="",$D23="NL",$D23="HORS LIGUE")),"",COUNTIFS($D$5:$D$72,"&lt;&gt;"&amp;"",$D$5:$D$72,"&lt;&gt;"&amp;"NL",$D$5:$D$72,"&lt;&gt;"&amp;"HORS LIGUE",M$5:M$72,"&lt;"&amp;M23)+1),Paramètres!$B$3:$C$56,2,FALSE)*Paramètres!$K$7))</f>
        <v>0</v>
      </c>
      <c r="O23" s="46"/>
      <c r="P23" s="2">
        <f>IF(O$2="Bike &amp; Run",IF(ISNA(VLOOKUP(O23,Paramètres!$B$3:$C$56,2,FALSE)),0,VLOOKUP(O23,Paramètres!$B$3:$C$56,2,FALSE)*Paramètres!$K$8),IF(OR(O23="",OR($D23="",$D23="NL",$D23="HORS LIGUE")),0,VLOOKUP(IF(OR(O23="",OR($D23="",$D23="NL",$D23="HORS LIGUE")),"",COUNTIFS($D$5:$D$72,"&lt;&gt;"&amp;"",$D$5:$D$72,"&lt;&gt;"&amp;"NL",$D$5:$D$72,"&lt;&gt;"&amp;"HORS LIGUE",O$5:O$72,"&lt;"&amp;O23)+1),Paramètres!$B$3:$C$56,2,FALSE)*Paramètres!$K$8))</f>
        <v>0</v>
      </c>
      <c r="Q23" s="46"/>
      <c r="R23" s="2">
        <f>IF(Q$2="Bike &amp; Run",IF(ISNA(VLOOKUP(Q23,Paramètres!$B$3:$C$56,2,FALSE)),0,VLOOKUP(Q23,Paramètres!$B$3:$C$56,2,FALSE)*Paramètres!$K$9),IF(OR(Q23="",OR($D23="",$D23="NL",$D23="HORS LIGUE")),0,VLOOKUP(IF(OR(Q23="",OR($D23="",$D23="NL",$D23="HORS LIGUE")),"",COUNTIFS($D$5:$D$72,"&lt;&gt;"&amp;"",$D$5:$D$72,"&lt;&gt;"&amp;"NL",$D$5:$D$72,"&lt;&gt;"&amp;"HORS LIGUE",Q$5:Q$72,"&lt;"&amp;Q23)+1),Paramètres!$B$3:$C$56,2,FALSE)*Paramètres!$K$9))</f>
        <v>0</v>
      </c>
      <c r="S23" s="46"/>
      <c r="T23" s="2">
        <f>IF(S$2="Bike &amp; Run",IF(ISNA(VLOOKUP(S23,Paramètres!$B$3:$C$56,2,FALSE)),0,VLOOKUP(S23,Paramètres!$B$3:$C$56,2,FALSE)*Paramètres!$K$10),IF(OR(S23="",OR($D23="",$D23="NL",$D23="HORS LIGUE")),0,VLOOKUP(IF(OR(S23="",OR($D23="",$D23="NL",$D23="HORS LIGUE")),"",COUNTIFS($D$5:$D$72,"&lt;&gt;"&amp;"",$D$5:$D$72,"&lt;&gt;"&amp;"NL",$D$5:$D$72,"&lt;&gt;"&amp;"HORS LIGUE",S$5:S$72,"&lt;"&amp;S23)+1),Paramètres!$B$3:$C$56,2,FALSE)*Paramètres!$K$10))</f>
        <v>0</v>
      </c>
      <c r="U23" s="46"/>
      <c r="V23" s="2">
        <f>IF(U$2="Bike &amp; Run",IF(ISNA(VLOOKUP(U23,Paramètres!$B$3:$C$56,2,FALSE)),0,VLOOKUP(U23,Paramètres!$B$3:$C$56,2,FALSE)*Paramètres!$K$11),IF(OR(U23="",OR($D23="",$D23="NL",$D23="HORS LIGUE")),0,VLOOKUP(IF(OR(U23="",OR($D23="",$D23="NL",$D23="HORS LIGUE")),"",COUNTIFS($D$5:$D$72,"&lt;&gt;"&amp;"",$D$5:$D$72,"&lt;&gt;"&amp;"NL",$D$5:$D$72,"&lt;&gt;"&amp;"HORS LIGUE",U$5:U$72,"&lt;"&amp;U23)+1),Paramètres!$B$3:$C$56,2,FALSE)*Paramètres!$K$11))</f>
        <v>0</v>
      </c>
      <c r="W23" s="46"/>
      <c r="X23" s="2">
        <f>IF(W$2="Bike &amp; Run",IF(ISNA(VLOOKUP(W23,Paramètres!$B$3:$C$56,2,FALSE)),0,VLOOKUP(W23,Paramètres!$B$3:$C$56,2,FALSE)*Paramètres!$K$12),IF(OR(W23="",OR($D23="",$D23="NL",$D23="HORS LIGUE")),0,VLOOKUP(IF(OR(W23="",OR($D23="",$D23="NL",$D23="HORS LIGUE")),"",COUNTIFS($D$5:$D$72,"&lt;&gt;"&amp;"",$D$5:$D$72,"&lt;&gt;"&amp;"NL",$D$5:$D$72,"&lt;&gt;"&amp;"HORS LIGUE",W$5:W$72,"&lt;"&amp;W23)+1),Paramètres!$B$3:$C$56,2,FALSE)*Paramètres!$K$12))</f>
        <v>0</v>
      </c>
      <c r="Y23" s="46"/>
      <c r="Z23" s="2">
        <f>IF(Y$2="Bike &amp; Run",IF(ISNA(VLOOKUP(Y23,Paramètres!$B$3:$C$56,2,FALSE)),0,VLOOKUP(Y23,Paramètres!$B$3:$C$56,2,FALSE)*Paramètres!$K$13),IF(OR(Y23="",OR($D23="",$D23="NL",$D23="HORS LIGUE")),0,VLOOKUP(IF(OR(Y23="",OR($D23="",$D23="NL",$D23="HORS LIGUE")),"",COUNTIFS($D$5:$D$72,"&lt;&gt;"&amp;"",$D$5:$D$72,"&lt;&gt;"&amp;"NL",$D$5:$D$72,"&lt;&gt;"&amp;"HORS LIGUE",Y$5:Y$72,"&lt;"&amp;Y23)+1),Paramètres!$B$3:$C$56,2,FALSE)*Paramètres!$K$13))</f>
        <v>0</v>
      </c>
      <c r="AA23" s="46"/>
      <c r="AB23" s="2">
        <f>IF(AA$2="Bike &amp; Run",IF(ISNA(VLOOKUP(AA23,Paramètres!$B$3:$C$56,2,FALSE)),0,VLOOKUP(AA23,Paramètres!$B$3:$C$56,2,FALSE)*Paramètres!$K$14),IF(OR(AA23="",OR($D23="",$D23="NL",$D23="HORS LIGUE")),0,VLOOKUP(IF(OR(AA23="",OR($D23="",$D23="NL",$D23="HORS LIGUE")),"",COUNTIFS($D$5:$D$72,"&lt;&gt;"&amp;"",$D$5:$D$72,"&lt;&gt;"&amp;"NL",$D$5:$D$72,"&lt;&gt;"&amp;"HORS LIGUE",AA$5:AA$72,"&lt;"&amp;AA23)+1),Paramètres!$B$3:$C$56,2,FALSE)*Paramètres!$K$14))</f>
        <v>0</v>
      </c>
      <c r="AC23" s="46"/>
      <c r="AD23" s="2">
        <f>IF(AC$2="Bike &amp; Run",IF(ISNA(VLOOKUP(AC23,Paramètres!$B$3:$C$56,2,FALSE)),0,VLOOKUP(AC23,Paramètres!$B$3:$C$56,2,FALSE)*Paramètres!$K$15),IF(OR(AC23="",OR($D23="",$D23="NL",$D23="HORS LIGUE")),0,VLOOKUP(IF(OR(AC23="",OR($D23="",$D23="NL",$D23="HORS LIGUE")),"",COUNTIFS($D$5:$D$72,"&lt;&gt;"&amp;"",$D$5:$D$72,"&lt;&gt;"&amp;"NL",$D$5:$D$72,"&lt;&gt;"&amp;"HORS LIGUE",AC$5:AC$72,"&lt;"&amp;AC23)+1),Paramètres!$B$3:$C$56,2,FALSE)*Paramètres!$K$15))</f>
        <v>0</v>
      </c>
      <c r="AE23" s="46"/>
      <c r="AF23" s="2">
        <f>IF(AE$2="Bike &amp; Run",IF(ISNA(VLOOKUP(AE23,Paramètres!$B$3:$C$56,2,FALSE)),0,VLOOKUP(AE23,Paramètres!$B$3:$C$56,2,FALSE)*Paramètres!$K$16),IF(OR(AE23="",OR($D23="",$D23="NL",$D23="HORS LIGUE")),0,VLOOKUP(IF(OR(AE23="",OR($D23="",$D23="NL",$D23="HORS LIGUE")),"",COUNTIFS($D$5:$D$72,"&lt;&gt;"&amp;"",$D$5:$D$72,"&lt;&gt;"&amp;"NL",$D$5:$D$72,"&lt;&gt;"&amp;"HORS LIGUE",AE$5:AE$72,"&lt;"&amp;AE23)+1),Paramètres!$B$3:$C$56,2,FALSE)*Paramètres!$K$16))</f>
        <v>0</v>
      </c>
      <c r="AG23" s="46"/>
      <c r="AH23" s="2">
        <f>IF(AG$2="Bike &amp; Run",IF(ISNA(VLOOKUP(AG23,Paramètres!$B$3:$C$56,2,FALSE)),0,VLOOKUP(AG23,Paramètres!$B$3:$C$56,2,FALSE)*Paramètres!$K$17),IF(OR(AG23="",OR($D23="",$D23="NL",$D23="HORS LIGUE")),0,VLOOKUP(IF(OR(AG23="",OR($D23="",$D23="NL",$D23="HORS LIGUE")),"",COUNTIFS($D$5:$D$72,"&lt;&gt;"&amp;"",$D$5:$D$72,"&lt;&gt;"&amp;"NL",$D$5:$D$72,"&lt;&gt;"&amp;"HORS LIGUE",AG$5:AG$72,"&lt;"&amp;AG23)+1),Paramètres!$B$3:$C$56,2,FALSE)*Paramètres!$K$17))</f>
        <v>0</v>
      </c>
      <c r="AI23" s="40">
        <f t="shared" si="0"/>
        <v>119.5</v>
      </c>
      <c r="AJ23" s="3">
        <f t="shared" si="1"/>
        <v>19</v>
      </c>
      <c r="AK23" s="5">
        <f t="shared" si="2"/>
        <v>2</v>
      </c>
      <c r="AL23" s="41">
        <f t="shared" si="3"/>
        <v>119.5</v>
      </c>
      <c r="AM23" s="33">
        <f t="shared" si="4"/>
        <v>19</v>
      </c>
      <c r="AO23" s="22">
        <f t="shared" si="5"/>
        <v>88</v>
      </c>
      <c r="AP23">
        <f t="shared" si="6"/>
        <v>31.5</v>
      </c>
      <c r="AQ23">
        <f t="shared" si="7"/>
        <v>0</v>
      </c>
      <c r="AR23">
        <f t="shared" si="8"/>
        <v>0</v>
      </c>
      <c r="AS23">
        <f t="shared" si="9"/>
        <v>0</v>
      </c>
      <c r="AT23">
        <f t="shared" si="10"/>
        <v>0</v>
      </c>
      <c r="AU23">
        <f t="shared" si="11"/>
        <v>0</v>
      </c>
      <c r="AV23">
        <f t="shared" si="12"/>
        <v>0</v>
      </c>
      <c r="AW23">
        <f t="shared" si="13"/>
        <v>0</v>
      </c>
      <c r="AX23">
        <f t="shared" si="14"/>
        <v>0</v>
      </c>
      <c r="AY23">
        <f t="shared" si="15"/>
        <v>0</v>
      </c>
      <c r="AZ23">
        <f t="shared" si="16"/>
        <v>0</v>
      </c>
      <c r="BA23">
        <f t="shared" si="17"/>
        <v>0</v>
      </c>
      <c r="BB23">
        <f t="shared" si="18"/>
        <v>0</v>
      </c>
      <c r="BC23">
        <f t="shared" si="19"/>
        <v>0</v>
      </c>
      <c r="BD23">
        <f t="shared" si="20"/>
        <v>88</v>
      </c>
      <c r="BE23" s="22">
        <f t="shared" ref="BE23:BR23" si="39">BD23+LARGE($AO23:$BC23,BE$4)</f>
        <v>119.5</v>
      </c>
      <c r="BF23" s="22">
        <f t="shared" si="39"/>
        <v>119.5</v>
      </c>
      <c r="BG23" s="22">
        <f t="shared" si="39"/>
        <v>119.5</v>
      </c>
      <c r="BH23" s="22">
        <f t="shared" si="39"/>
        <v>119.5</v>
      </c>
      <c r="BI23" s="22">
        <f t="shared" si="39"/>
        <v>119.5</v>
      </c>
      <c r="BJ23" s="22">
        <f t="shared" si="39"/>
        <v>119.5</v>
      </c>
      <c r="BK23" s="22">
        <f t="shared" si="39"/>
        <v>119.5</v>
      </c>
      <c r="BL23" s="22">
        <f t="shared" si="39"/>
        <v>119.5</v>
      </c>
      <c r="BM23" s="22">
        <f t="shared" si="39"/>
        <v>119.5</v>
      </c>
      <c r="BN23" s="22">
        <f t="shared" si="39"/>
        <v>119.5</v>
      </c>
      <c r="BO23" s="22">
        <f t="shared" si="39"/>
        <v>119.5</v>
      </c>
      <c r="BP23" s="22">
        <f t="shared" si="39"/>
        <v>119.5</v>
      </c>
      <c r="BQ23" s="22">
        <f t="shared" si="39"/>
        <v>119.5</v>
      </c>
      <c r="BR23" s="22">
        <f t="shared" si="39"/>
        <v>119.5</v>
      </c>
    </row>
    <row r="24" spans="1:70" ht="16.5">
      <c r="A24" s="73" t="s">
        <v>1484</v>
      </c>
      <c r="B24" s="61" t="str">
        <f>IF(ISNA(VLOOKUP(A24,'Licenciés Jeunes 2023'!A:C,3,0)),"",VLOOKUP(A24,'Licenciés Jeunes 2023'!A:C,3,0))</f>
        <v>VIEUX</v>
      </c>
      <c r="C24" s="32" t="str">
        <f>IF(ISNA(VLOOKUP(A24,'Licenciés Jeunes 2023'!A:C,2,0)),"",VLOOKUP(A24,'Licenciés Jeunes 2023'!A:C,2,0))</f>
        <v>Valentin</v>
      </c>
      <c r="D24" s="32" t="str">
        <f>IF(ISNA(VLOOKUP(A24,'Licenciés Jeunes 2023'!A:F,6,0)),"",VLOOKUP(A24,'Licenciés Jeunes 2023'!A:F,6,0))</f>
        <v>C CHARTRES METROPOLE TRIATHLON</v>
      </c>
      <c r="E24" s="6">
        <v>26</v>
      </c>
      <c r="F24" s="2">
        <v>74</v>
      </c>
      <c r="G24" s="4">
        <v>22</v>
      </c>
      <c r="H24" s="2">
        <f>IF(G$2="Bike &amp; Run",IF(ISNA(VLOOKUP(G24,Paramètres!$B$3:$C$56,2,FALSE)),0,VLOOKUP(G24,Paramètres!$B$3:$C$56,2,FALSE)*Paramètres!$K$4),IF(OR(G24="",OR($D24="",$D24="NL",$D24="HORS LIGUE")),0,VLOOKUP(IF(OR(G24="",OR($D24="",$D24="NL",$D24="HORS LIGUE")),"",COUNTIFS($D$5:$D$72,"&lt;&gt;"&amp;"",$D$5:$D$72,"&lt;&gt;"&amp;"NL",$D$5:$D$72,"&lt;&gt;"&amp;"HORS LIGUE",G$5:G$72,"&lt;"&amp;G24)+1),Paramètres!$B$3:$C$56,2,FALSE)*Paramètres!$K$4))</f>
        <v>33</v>
      </c>
      <c r="I24" s="36"/>
      <c r="J24" s="2">
        <f>IF(I$2="Bike &amp; Run",IF(ISNA(VLOOKUP(I24,Paramètres!$B$3:$C$56,2,FALSE)),0,VLOOKUP(I24,Paramètres!$B$3:$C$56,2,FALSE)*Paramètres!$K$5),IF(OR(I24="",OR($D24="",$D24="NL",$D24="HORS LIGUE")),0,VLOOKUP(IF(OR(I24="",OR($D24="",$D24="NL",$D24="HORS LIGUE")),"",COUNTIFS($D$5:$D$72,"&lt;&gt;"&amp;"",$D$5:$D$72,"&lt;&gt;"&amp;"NL",$D$5:$D$72,"&lt;&gt;"&amp;"HORS LIGUE",I$5:I$72,"&lt;"&amp;I24)+1),Paramètres!$B$3:$C$56,2,FALSE)*Paramètres!$K$5))</f>
        <v>0</v>
      </c>
      <c r="K24" s="4"/>
      <c r="L24" s="2">
        <f>IF(K$2="Bike &amp; Run",IF(ISNA(VLOOKUP(K24,Paramètres!$B$3:$C$56,2,FALSE)),0,VLOOKUP(K24,Paramètres!$B$3:$C$56,2,FALSE)*Paramètres!$K$6),IF(OR(K24="",OR($D24="",$D24="NL",$D24="HORS LIGUE")),0,VLOOKUP(IF(OR(K24="",OR($D24="",$D24="NL",$D24="HORS LIGUE")),"",COUNTIFS($D$5:$D$72,"&lt;&gt;"&amp;"",$D$5:$D$72,"&lt;&gt;"&amp;"NL",$D$5:$D$72,"&lt;&gt;"&amp;"HORS LIGUE",K$5:K$72,"&lt;"&amp;K24)+1),Paramètres!$B$3:$C$56,2,FALSE)*Paramètres!$K$6))</f>
        <v>0</v>
      </c>
      <c r="M24" s="4"/>
      <c r="N24" s="2">
        <f>IF(M$2="Bike &amp; Run",IF(ISNA(VLOOKUP(M24,Paramètres!$B$3:$C$56,2,FALSE)),0,VLOOKUP(M24,Paramètres!$B$3:$C$56,2,FALSE)*Paramètres!$K$7),IF(OR(M24="",OR($D24="",$D24="NL",$D24="HORS LIGUE")),0,VLOOKUP(IF(OR(M24="",OR($D24="",$D24="NL",$D24="HORS LIGUE")),"",COUNTIFS($D$5:$D$72,"&lt;&gt;"&amp;"",$D$5:$D$72,"&lt;&gt;"&amp;"NL",$D$5:$D$72,"&lt;&gt;"&amp;"HORS LIGUE",M$5:M$72,"&lt;"&amp;M24)+1),Paramètres!$B$3:$C$56,2,FALSE)*Paramètres!$K$7))</f>
        <v>0</v>
      </c>
      <c r="O24" s="46"/>
      <c r="P24" s="2">
        <f>IF(O$2="Bike &amp; Run",IF(ISNA(VLOOKUP(O24,Paramètres!$B$3:$C$56,2,FALSE)),0,VLOOKUP(O24,Paramètres!$B$3:$C$56,2,FALSE)*Paramètres!$K$8),IF(OR(O24="",OR($D24="",$D24="NL",$D24="HORS LIGUE")),0,VLOOKUP(IF(OR(O24="",OR($D24="",$D24="NL",$D24="HORS LIGUE")),"",COUNTIFS($D$5:$D$72,"&lt;&gt;"&amp;"",$D$5:$D$72,"&lt;&gt;"&amp;"NL",$D$5:$D$72,"&lt;&gt;"&amp;"HORS LIGUE",O$5:O$72,"&lt;"&amp;O24)+1),Paramètres!$B$3:$C$56,2,FALSE)*Paramètres!$K$8))</f>
        <v>0</v>
      </c>
      <c r="Q24" s="46"/>
      <c r="R24" s="2">
        <f>IF(Q$2="Bike &amp; Run",IF(ISNA(VLOOKUP(Q24,Paramètres!$B$3:$C$56,2,FALSE)),0,VLOOKUP(Q24,Paramètres!$B$3:$C$56,2,FALSE)*Paramètres!$K$9),IF(OR(Q24="",OR($D24="",$D24="NL",$D24="HORS LIGUE")),0,VLOOKUP(IF(OR(Q24="",OR($D24="",$D24="NL",$D24="HORS LIGUE")),"",COUNTIFS($D$5:$D$72,"&lt;&gt;"&amp;"",$D$5:$D$72,"&lt;&gt;"&amp;"NL",$D$5:$D$72,"&lt;&gt;"&amp;"HORS LIGUE",Q$5:Q$72,"&lt;"&amp;Q24)+1),Paramètres!$B$3:$C$56,2,FALSE)*Paramètres!$K$9))</f>
        <v>0</v>
      </c>
      <c r="S24" s="46"/>
      <c r="T24" s="2">
        <f>IF(S$2="Bike &amp; Run",IF(ISNA(VLOOKUP(S24,Paramètres!$B$3:$C$56,2,FALSE)),0,VLOOKUP(S24,Paramètres!$B$3:$C$56,2,FALSE)*Paramètres!$K$10),IF(OR(S24="",OR($D24="",$D24="NL",$D24="HORS LIGUE")),0,VLOOKUP(IF(OR(S24="",OR($D24="",$D24="NL",$D24="HORS LIGUE")),"",COUNTIFS($D$5:$D$72,"&lt;&gt;"&amp;"",$D$5:$D$72,"&lt;&gt;"&amp;"NL",$D$5:$D$72,"&lt;&gt;"&amp;"HORS LIGUE",S$5:S$72,"&lt;"&amp;S24)+1),Paramètres!$B$3:$C$56,2,FALSE)*Paramètres!$K$10))</f>
        <v>0</v>
      </c>
      <c r="U24" s="46"/>
      <c r="V24" s="2">
        <f>IF(U$2="Bike &amp; Run",IF(ISNA(VLOOKUP(U24,Paramètres!$B$3:$C$56,2,FALSE)),0,VLOOKUP(U24,Paramètres!$B$3:$C$56,2,FALSE)*Paramètres!$K$11),IF(OR(U24="",OR($D24="",$D24="NL",$D24="HORS LIGUE")),0,VLOOKUP(IF(OR(U24="",OR($D24="",$D24="NL",$D24="HORS LIGUE")),"",COUNTIFS($D$5:$D$72,"&lt;&gt;"&amp;"",$D$5:$D$72,"&lt;&gt;"&amp;"NL",$D$5:$D$72,"&lt;&gt;"&amp;"HORS LIGUE",U$5:U$72,"&lt;"&amp;U24)+1),Paramètres!$B$3:$C$56,2,FALSE)*Paramètres!$K$11))</f>
        <v>0</v>
      </c>
      <c r="W24" s="46"/>
      <c r="X24" s="2">
        <f>IF(W$2="Bike &amp; Run",IF(ISNA(VLOOKUP(W24,Paramètres!$B$3:$C$56,2,FALSE)),0,VLOOKUP(W24,Paramètres!$B$3:$C$56,2,FALSE)*Paramètres!$K$12),IF(OR(W24="",OR($D24="",$D24="NL",$D24="HORS LIGUE")),0,VLOOKUP(IF(OR(W24="",OR($D24="",$D24="NL",$D24="HORS LIGUE")),"",COUNTIFS($D$5:$D$72,"&lt;&gt;"&amp;"",$D$5:$D$72,"&lt;&gt;"&amp;"NL",$D$5:$D$72,"&lt;&gt;"&amp;"HORS LIGUE",W$5:W$72,"&lt;"&amp;W24)+1),Paramètres!$B$3:$C$56,2,FALSE)*Paramètres!$K$12))</f>
        <v>0</v>
      </c>
      <c r="Y24" s="46"/>
      <c r="Z24" s="2">
        <f>IF(Y$2="Bike &amp; Run",IF(ISNA(VLOOKUP(Y24,Paramètres!$B$3:$C$56,2,FALSE)),0,VLOOKUP(Y24,Paramètres!$B$3:$C$56,2,FALSE)*Paramètres!$K$13),IF(OR(Y24="",OR($D24="",$D24="NL",$D24="HORS LIGUE")),0,VLOOKUP(IF(OR(Y24="",OR($D24="",$D24="NL",$D24="HORS LIGUE")),"",COUNTIFS($D$5:$D$72,"&lt;&gt;"&amp;"",$D$5:$D$72,"&lt;&gt;"&amp;"NL",$D$5:$D$72,"&lt;&gt;"&amp;"HORS LIGUE",Y$5:Y$72,"&lt;"&amp;Y24)+1),Paramètres!$B$3:$C$56,2,FALSE)*Paramètres!$K$13))</f>
        <v>0</v>
      </c>
      <c r="AA24" s="46"/>
      <c r="AB24" s="2">
        <f>IF(AA$2="Bike &amp; Run",IF(ISNA(VLOOKUP(AA24,Paramètres!$B$3:$C$56,2,FALSE)),0,VLOOKUP(AA24,Paramètres!$B$3:$C$56,2,FALSE)*Paramètres!$K$14),IF(OR(AA24="",OR($D24="",$D24="NL",$D24="HORS LIGUE")),0,VLOOKUP(IF(OR(AA24="",OR($D24="",$D24="NL",$D24="HORS LIGUE")),"",COUNTIFS($D$5:$D$72,"&lt;&gt;"&amp;"",$D$5:$D$72,"&lt;&gt;"&amp;"NL",$D$5:$D$72,"&lt;&gt;"&amp;"HORS LIGUE",AA$5:AA$72,"&lt;"&amp;AA24)+1),Paramètres!$B$3:$C$56,2,FALSE)*Paramètres!$K$14))</f>
        <v>0</v>
      </c>
      <c r="AC24" s="46"/>
      <c r="AD24" s="2">
        <f>IF(AC$2="Bike &amp; Run",IF(ISNA(VLOOKUP(AC24,Paramètres!$B$3:$C$56,2,FALSE)),0,VLOOKUP(AC24,Paramètres!$B$3:$C$56,2,FALSE)*Paramètres!$K$15),IF(OR(AC24="",OR($D24="",$D24="NL",$D24="HORS LIGUE")),0,VLOOKUP(IF(OR(AC24="",OR($D24="",$D24="NL",$D24="HORS LIGUE")),"",COUNTIFS($D$5:$D$72,"&lt;&gt;"&amp;"",$D$5:$D$72,"&lt;&gt;"&amp;"NL",$D$5:$D$72,"&lt;&gt;"&amp;"HORS LIGUE",AC$5:AC$72,"&lt;"&amp;AC24)+1),Paramètres!$B$3:$C$56,2,FALSE)*Paramètres!$K$15))</f>
        <v>0</v>
      </c>
      <c r="AE24" s="46"/>
      <c r="AF24" s="2">
        <f>IF(AE$2="Bike &amp; Run",IF(ISNA(VLOOKUP(AE24,Paramètres!$B$3:$C$56,2,FALSE)),0,VLOOKUP(AE24,Paramètres!$B$3:$C$56,2,FALSE)*Paramètres!$K$16),IF(OR(AE24="",OR($D24="",$D24="NL",$D24="HORS LIGUE")),0,VLOOKUP(IF(OR(AE24="",OR($D24="",$D24="NL",$D24="HORS LIGUE")),"",COUNTIFS($D$5:$D$72,"&lt;&gt;"&amp;"",$D$5:$D$72,"&lt;&gt;"&amp;"NL",$D$5:$D$72,"&lt;&gt;"&amp;"HORS LIGUE",AE$5:AE$72,"&lt;"&amp;AE24)+1),Paramètres!$B$3:$C$56,2,FALSE)*Paramètres!$K$16))</f>
        <v>0</v>
      </c>
      <c r="AG24" s="46"/>
      <c r="AH24" s="2">
        <f>IF(AG$2="Bike &amp; Run",IF(ISNA(VLOOKUP(AG24,Paramètres!$B$3:$C$56,2,FALSE)),0,VLOOKUP(AG24,Paramètres!$B$3:$C$56,2,FALSE)*Paramètres!$K$17),IF(OR(AG24="",OR($D24="",$D24="NL",$D24="HORS LIGUE")),0,VLOOKUP(IF(OR(AG24="",OR($D24="",$D24="NL",$D24="HORS LIGUE")),"",COUNTIFS($D$5:$D$72,"&lt;&gt;"&amp;"",$D$5:$D$72,"&lt;&gt;"&amp;"NL",$D$5:$D$72,"&lt;&gt;"&amp;"HORS LIGUE",AG$5:AG$72,"&lt;"&amp;AG24)+1),Paramètres!$B$3:$C$56,2,FALSE)*Paramètres!$K$17))</f>
        <v>0</v>
      </c>
      <c r="AI24" s="40">
        <f t="shared" si="0"/>
        <v>107</v>
      </c>
      <c r="AJ24" s="3">
        <f t="shared" si="1"/>
        <v>20</v>
      </c>
      <c r="AK24" s="5">
        <f t="shared" si="2"/>
        <v>2</v>
      </c>
      <c r="AL24" s="41">
        <f t="shared" si="3"/>
        <v>107</v>
      </c>
      <c r="AM24" s="33">
        <f t="shared" si="4"/>
        <v>20</v>
      </c>
      <c r="AO24" s="22">
        <f t="shared" si="5"/>
        <v>74</v>
      </c>
      <c r="AP24">
        <f t="shared" si="6"/>
        <v>33</v>
      </c>
      <c r="AQ24">
        <f t="shared" si="7"/>
        <v>0</v>
      </c>
      <c r="AR24">
        <f t="shared" si="8"/>
        <v>0</v>
      </c>
      <c r="AS24">
        <f t="shared" si="9"/>
        <v>0</v>
      </c>
      <c r="AT24">
        <f t="shared" si="10"/>
        <v>0</v>
      </c>
      <c r="AU24">
        <f t="shared" si="11"/>
        <v>0</v>
      </c>
      <c r="AV24">
        <f t="shared" si="12"/>
        <v>0</v>
      </c>
      <c r="AW24">
        <f t="shared" si="13"/>
        <v>0</v>
      </c>
      <c r="AX24">
        <f t="shared" si="14"/>
        <v>0</v>
      </c>
      <c r="AY24">
        <f t="shared" si="15"/>
        <v>0</v>
      </c>
      <c r="AZ24">
        <f t="shared" si="16"/>
        <v>0</v>
      </c>
      <c r="BA24">
        <f t="shared" si="17"/>
        <v>0</v>
      </c>
      <c r="BB24">
        <f t="shared" si="18"/>
        <v>0</v>
      </c>
      <c r="BC24">
        <f t="shared" si="19"/>
        <v>0</v>
      </c>
      <c r="BD24">
        <f t="shared" si="20"/>
        <v>74</v>
      </c>
      <c r="BE24" s="22">
        <f t="shared" ref="BE24:BR24" si="40">BD24+LARGE($AO24:$BC24,BE$4)</f>
        <v>107</v>
      </c>
      <c r="BF24" s="22">
        <f t="shared" si="40"/>
        <v>107</v>
      </c>
      <c r="BG24" s="22">
        <f t="shared" si="40"/>
        <v>107</v>
      </c>
      <c r="BH24" s="22">
        <f t="shared" si="40"/>
        <v>107</v>
      </c>
      <c r="BI24" s="22">
        <f t="shared" si="40"/>
        <v>107</v>
      </c>
      <c r="BJ24" s="22">
        <f t="shared" si="40"/>
        <v>107</v>
      </c>
      <c r="BK24" s="22">
        <f t="shared" si="40"/>
        <v>107</v>
      </c>
      <c r="BL24" s="22">
        <f t="shared" si="40"/>
        <v>107</v>
      </c>
      <c r="BM24" s="22">
        <f t="shared" si="40"/>
        <v>107</v>
      </c>
      <c r="BN24" s="22">
        <f t="shared" si="40"/>
        <v>107</v>
      </c>
      <c r="BO24" s="22">
        <f t="shared" si="40"/>
        <v>107</v>
      </c>
      <c r="BP24" s="22">
        <f t="shared" si="40"/>
        <v>107</v>
      </c>
      <c r="BQ24" s="22">
        <f t="shared" si="40"/>
        <v>107</v>
      </c>
      <c r="BR24" s="22">
        <f t="shared" si="40"/>
        <v>107</v>
      </c>
    </row>
    <row r="25" spans="1:70" ht="16.5">
      <c r="A25" s="73" t="s">
        <v>1142</v>
      </c>
      <c r="B25" s="61" t="str">
        <f>IF(ISNA(VLOOKUP(A25,'Licenciés Jeunes 2023'!A:C,3,0)),"",VLOOKUP(A25,'Licenciés Jeunes 2023'!A:C,3,0))</f>
        <v>COUTY</v>
      </c>
      <c r="C25" s="32" t="str">
        <f>IF(ISNA(VLOOKUP(A25,'Licenciés Jeunes 2023'!A:C,2,0)),"",VLOOKUP(A25,'Licenciés Jeunes 2023'!A:C,2,0))</f>
        <v>Gabin</v>
      </c>
      <c r="D25" s="32" t="str">
        <f>IF(ISNA(VLOOKUP(A25,'Licenciés Jeunes 2023'!A:F,6,0)),"",VLOOKUP(A25,'Licenciés Jeunes 2023'!A:F,6,0))</f>
        <v>GENERATION TRIATHLON BLOIS</v>
      </c>
      <c r="E25" s="6">
        <v>28</v>
      </c>
      <c r="F25" s="2">
        <v>70</v>
      </c>
      <c r="G25" s="4">
        <v>21</v>
      </c>
      <c r="H25" s="2">
        <f>IF(G$2="Bike &amp; Run",IF(ISNA(VLOOKUP(G25,Paramètres!$B$3:$C$56,2,FALSE)),0,VLOOKUP(G25,Paramètres!$B$3:$C$56,2,FALSE)*Paramètres!$K$4),IF(OR(G25="",OR($D25="",$D25="NL",$D25="HORS LIGUE")),0,VLOOKUP(IF(OR(G25="",OR($D25="",$D25="NL",$D25="HORS LIGUE")),"",COUNTIFS($D$5:$D$72,"&lt;&gt;"&amp;"",$D$5:$D$72,"&lt;&gt;"&amp;"NL",$D$5:$D$72,"&lt;&gt;"&amp;"HORS LIGUE",G$5:G$72,"&lt;"&amp;G25)+1),Paramètres!$B$3:$C$56,2,FALSE)*Paramètres!$K$4))</f>
        <v>34.5</v>
      </c>
      <c r="I25" s="36"/>
      <c r="J25" s="2">
        <f>IF(I$2="Bike &amp; Run",IF(ISNA(VLOOKUP(I25,Paramètres!$B$3:$C$56,2,FALSE)),0,VLOOKUP(I25,Paramètres!$B$3:$C$56,2,FALSE)*Paramètres!$K$5),IF(OR(I25="",OR($D25="",$D25="NL",$D25="HORS LIGUE")),0,VLOOKUP(IF(OR(I25="",OR($D25="",$D25="NL",$D25="HORS LIGUE")),"",COUNTIFS($D$5:$D$72,"&lt;&gt;"&amp;"",$D$5:$D$72,"&lt;&gt;"&amp;"NL",$D$5:$D$72,"&lt;&gt;"&amp;"HORS LIGUE",I$5:I$72,"&lt;"&amp;I25)+1),Paramètres!$B$3:$C$56,2,FALSE)*Paramètres!$K$5))</f>
        <v>0</v>
      </c>
      <c r="K25" s="4"/>
      <c r="L25" s="2">
        <f>IF(K$2="Bike &amp; Run",IF(ISNA(VLOOKUP(K25,Paramètres!$B$3:$C$56,2,FALSE)),0,VLOOKUP(K25,Paramètres!$B$3:$C$56,2,FALSE)*Paramètres!$K$6),IF(OR(K25="",OR($D25="",$D25="NL",$D25="HORS LIGUE")),0,VLOOKUP(IF(OR(K25="",OR($D25="",$D25="NL",$D25="HORS LIGUE")),"",COUNTIFS($D$5:$D$72,"&lt;&gt;"&amp;"",$D$5:$D$72,"&lt;&gt;"&amp;"NL",$D$5:$D$72,"&lt;&gt;"&amp;"HORS LIGUE",K$5:K$72,"&lt;"&amp;K25)+1),Paramètres!$B$3:$C$56,2,FALSE)*Paramètres!$K$6))</f>
        <v>0</v>
      </c>
      <c r="M25" s="4"/>
      <c r="N25" s="2">
        <f>IF(M$2="Bike &amp; Run",IF(ISNA(VLOOKUP(M25,Paramètres!$B$3:$C$56,2,FALSE)),0,VLOOKUP(M25,Paramètres!$B$3:$C$56,2,FALSE)*Paramètres!$K$7),IF(OR(M25="",OR($D25="",$D25="NL",$D25="HORS LIGUE")),0,VLOOKUP(IF(OR(M25="",OR($D25="",$D25="NL",$D25="HORS LIGUE")),"",COUNTIFS($D$5:$D$72,"&lt;&gt;"&amp;"",$D$5:$D$72,"&lt;&gt;"&amp;"NL",$D$5:$D$72,"&lt;&gt;"&amp;"HORS LIGUE",M$5:M$72,"&lt;"&amp;M25)+1),Paramètres!$B$3:$C$56,2,FALSE)*Paramètres!$K$7))</f>
        <v>0</v>
      </c>
      <c r="O25" s="46"/>
      <c r="P25" s="2">
        <f>IF(O$2="Bike &amp; Run",IF(ISNA(VLOOKUP(O25,Paramètres!$B$3:$C$56,2,FALSE)),0,VLOOKUP(O25,Paramètres!$B$3:$C$56,2,FALSE)*Paramètres!$K$8),IF(OR(O25="",OR($D25="",$D25="NL",$D25="HORS LIGUE")),0,VLOOKUP(IF(OR(O25="",OR($D25="",$D25="NL",$D25="HORS LIGUE")),"",COUNTIFS($D$5:$D$72,"&lt;&gt;"&amp;"",$D$5:$D$72,"&lt;&gt;"&amp;"NL",$D$5:$D$72,"&lt;&gt;"&amp;"HORS LIGUE",O$5:O$72,"&lt;"&amp;O25)+1),Paramètres!$B$3:$C$56,2,FALSE)*Paramètres!$K$8))</f>
        <v>0</v>
      </c>
      <c r="Q25" s="46"/>
      <c r="R25" s="2">
        <f>IF(Q$2="Bike &amp; Run",IF(ISNA(VLOOKUP(Q25,Paramètres!$B$3:$C$56,2,FALSE)),0,VLOOKUP(Q25,Paramètres!$B$3:$C$56,2,FALSE)*Paramètres!$K$9),IF(OR(Q25="",OR($D25="",$D25="NL",$D25="HORS LIGUE")),0,VLOOKUP(IF(OR(Q25="",OR($D25="",$D25="NL",$D25="HORS LIGUE")),"",COUNTIFS($D$5:$D$72,"&lt;&gt;"&amp;"",$D$5:$D$72,"&lt;&gt;"&amp;"NL",$D$5:$D$72,"&lt;&gt;"&amp;"HORS LIGUE",Q$5:Q$72,"&lt;"&amp;Q25)+1),Paramètres!$B$3:$C$56,2,FALSE)*Paramètres!$K$9))</f>
        <v>0</v>
      </c>
      <c r="S25" s="46"/>
      <c r="T25" s="2">
        <f>IF(S$2="Bike &amp; Run",IF(ISNA(VLOOKUP(S25,Paramètres!$B$3:$C$56,2,FALSE)),0,VLOOKUP(S25,Paramètres!$B$3:$C$56,2,FALSE)*Paramètres!$K$10),IF(OR(S25="",OR($D25="",$D25="NL",$D25="HORS LIGUE")),0,VLOOKUP(IF(OR(S25="",OR($D25="",$D25="NL",$D25="HORS LIGUE")),"",COUNTIFS($D$5:$D$72,"&lt;&gt;"&amp;"",$D$5:$D$72,"&lt;&gt;"&amp;"NL",$D$5:$D$72,"&lt;&gt;"&amp;"HORS LIGUE",S$5:S$72,"&lt;"&amp;S25)+1),Paramètres!$B$3:$C$56,2,FALSE)*Paramètres!$K$10))</f>
        <v>0</v>
      </c>
      <c r="U25" s="46"/>
      <c r="V25" s="2">
        <f>IF(U$2="Bike &amp; Run",IF(ISNA(VLOOKUP(U25,Paramètres!$B$3:$C$56,2,FALSE)),0,VLOOKUP(U25,Paramètres!$B$3:$C$56,2,FALSE)*Paramètres!$K$11),IF(OR(U25="",OR($D25="",$D25="NL",$D25="HORS LIGUE")),0,VLOOKUP(IF(OR(U25="",OR($D25="",$D25="NL",$D25="HORS LIGUE")),"",COUNTIFS($D$5:$D$72,"&lt;&gt;"&amp;"",$D$5:$D$72,"&lt;&gt;"&amp;"NL",$D$5:$D$72,"&lt;&gt;"&amp;"HORS LIGUE",U$5:U$72,"&lt;"&amp;U25)+1),Paramètres!$B$3:$C$56,2,FALSE)*Paramètres!$K$11))</f>
        <v>0</v>
      </c>
      <c r="W25" s="46"/>
      <c r="X25" s="2">
        <f>IF(W$2="Bike &amp; Run",IF(ISNA(VLOOKUP(W25,Paramètres!$B$3:$C$56,2,FALSE)),0,VLOOKUP(W25,Paramètres!$B$3:$C$56,2,FALSE)*Paramètres!$K$12),IF(OR(W25="",OR($D25="",$D25="NL",$D25="HORS LIGUE")),0,VLOOKUP(IF(OR(W25="",OR($D25="",$D25="NL",$D25="HORS LIGUE")),"",COUNTIFS($D$5:$D$72,"&lt;&gt;"&amp;"",$D$5:$D$72,"&lt;&gt;"&amp;"NL",$D$5:$D$72,"&lt;&gt;"&amp;"HORS LIGUE",W$5:W$72,"&lt;"&amp;W25)+1),Paramètres!$B$3:$C$56,2,FALSE)*Paramètres!$K$12))</f>
        <v>0</v>
      </c>
      <c r="Y25" s="46"/>
      <c r="Z25" s="2">
        <f>IF(Y$2="Bike &amp; Run",IF(ISNA(VLOOKUP(Y25,Paramètres!$B$3:$C$56,2,FALSE)),0,VLOOKUP(Y25,Paramètres!$B$3:$C$56,2,FALSE)*Paramètres!$K$13),IF(OR(Y25="",OR($D25="",$D25="NL",$D25="HORS LIGUE")),0,VLOOKUP(IF(OR(Y25="",OR($D25="",$D25="NL",$D25="HORS LIGUE")),"",COUNTIFS($D$5:$D$72,"&lt;&gt;"&amp;"",$D$5:$D$72,"&lt;&gt;"&amp;"NL",$D$5:$D$72,"&lt;&gt;"&amp;"HORS LIGUE",Y$5:Y$72,"&lt;"&amp;Y25)+1),Paramètres!$B$3:$C$56,2,FALSE)*Paramètres!$K$13))</f>
        <v>0</v>
      </c>
      <c r="AA25" s="46"/>
      <c r="AB25" s="2">
        <f>IF(AA$2="Bike &amp; Run",IF(ISNA(VLOOKUP(AA25,Paramètres!$B$3:$C$56,2,FALSE)),0,VLOOKUP(AA25,Paramètres!$B$3:$C$56,2,FALSE)*Paramètres!$K$14),IF(OR(AA25="",OR($D25="",$D25="NL",$D25="HORS LIGUE")),0,VLOOKUP(IF(OR(AA25="",OR($D25="",$D25="NL",$D25="HORS LIGUE")),"",COUNTIFS($D$5:$D$72,"&lt;&gt;"&amp;"",$D$5:$D$72,"&lt;&gt;"&amp;"NL",$D$5:$D$72,"&lt;&gt;"&amp;"HORS LIGUE",AA$5:AA$72,"&lt;"&amp;AA25)+1),Paramètres!$B$3:$C$56,2,FALSE)*Paramètres!$K$14))</f>
        <v>0</v>
      </c>
      <c r="AC25" s="46"/>
      <c r="AD25" s="2">
        <f>IF(AC$2="Bike &amp; Run",IF(ISNA(VLOOKUP(AC25,Paramètres!$B$3:$C$56,2,FALSE)),0,VLOOKUP(AC25,Paramètres!$B$3:$C$56,2,FALSE)*Paramètres!$K$15),IF(OR(AC25="",OR($D25="",$D25="NL",$D25="HORS LIGUE")),0,VLOOKUP(IF(OR(AC25="",OR($D25="",$D25="NL",$D25="HORS LIGUE")),"",COUNTIFS($D$5:$D$72,"&lt;&gt;"&amp;"",$D$5:$D$72,"&lt;&gt;"&amp;"NL",$D$5:$D$72,"&lt;&gt;"&amp;"HORS LIGUE",AC$5:AC$72,"&lt;"&amp;AC25)+1),Paramètres!$B$3:$C$56,2,FALSE)*Paramètres!$K$15))</f>
        <v>0</v>
      </c>
      <c r="AE25" s="46"/>
      <c r="AF25" s="2">
        <f>IF(AE$2="Bike &amp; Run",IF(ISNA(VLOOKUP(AE25,Paramètres!$B$3:$C$56,2,FALSE)),0,VLOOKUP(AE25,Paramètres!$B$3:$C$56,2,FALSE)*Paramètres!$K$16),IF(OR(AE25="",OR($D25="",$D25="NL",$D25="HORS LIGUE")),0,VLOOKUP(IF(OR(AE25="",OR($D25="",$D25="NL",$D25="HORS LIGUE")),"",COUNTIFS($D$5:$D$72,"&lt;&gt;"&amp;"",$D$5:$D$72,"&lt;&gt;"&amp;"NL",$D$5:$D$72,"&lt;&gt;"&amp;"HORS LIGUE",AE$5:AE$72,"&lt;"&amp;AE25)+1),Paramètres!$B$3:$C$56,2,FALSE)*Paramètres!$K$16))</f>
        <v>0</v>
      </c>
      <c r="AG25" s="46"/>
      <c r="AH25" s="2">
        <f>IF(AG$2="Bike &amp; Run",IF(ISNA(VLOOKUP(AG25,Paramètres!$B$3:$C$56,2,FALSE)),0,VLOOKUP(AG25,Paramètres!$B$3:$C$56,2,FALSE)*Paramètres!$K$17),IF(OR(AG25="",OR($D25="",$D25="NL",$D25="HORS LIGUE")),0,VLOOKUP(IF(OR(AG25="",OR($D25="",$D25="NL",$D25="HORS LIGUE")),"",COUNTIFS($D$5:$D$72,"&lt;&gt;"&amp;"",$D$5:$D$72,"&lt;&gt;"&amp;"NL",$D$5:$D$72,"&lt;&gt;"&amp;"HORS LIGUE",AG$5:AG$72,"&lt;"&amp;AG25)+1),Paramètres!$B$3:$C$56,2,FALSE)*Paramètres!$K$17))</f>
        <v>0</v>
      </c>
      <c r="AI25" s="40">
        <f t="shared" si="0"/>
        <v>104.5</v>
      </c>
      <c r="AJ25" s="3">
        <f t="shared" si="1"/>
        <v>21</v>
      </c>
      <c r="AK25" s="5">
        <f t="shared" si="2"/>
        <v>2</v>
      </c>
      <c r="AL25" s="41">
        <f t="shared" si="3"/>
        <v>104.5</v>
      </c>
      <c r="AM25" s="33">
        <f t="shared" si="4"/>
        <v>21</v>
      </c>
      <c r="AO25" s="22">
        <f t="shared" si="5"/>
        <v>70</v>
      </c>
      <c r="AP25">
        <f t="shared" si="6"/>
        <v>34.5</v>
      </c>
      <c r="AQ25">
        <f t="shared" si="7"/>
        <v>0</v>
      </c>
      <c r="AR25">
        <f t="shared" si="8"/>
        <v>0</v>
      </c>
      <c r="AS25">
        <f t="shared" si="9"/>
        <v>0</v>
      </c>
      <c r="AT25">
        <f t="shared" si="10"/>
        <v>0</v>
      </c>
      <c r="AU25">
        <f t="shared" si="11"/>
        <v>0</v>
      </c>
      <c r="AV25">
        <f t="shared" si="12"/>
        <v>0</v>
      </c>
      <c r="AW25">
        <f t="shared" si="13"/>
        <v>0</v>
      </c>
      <c r="AX25">
        <f t="shared" si="14"/>
        <v>0</v>
      </c>
      <c r="AY25">
        <f t="shared" si="15"/>
        <v>0</v>
      </c>
      <c r="AZ25">
        <f t="shared" si="16"/>
        <v>0</v>
      </c>
      <c r="BA25">
        <f t="shared" si="17"/>
        <v>0</v>
      </c>
      <c r="BB25">
        <f t="shared" si="18"/>
        <v>0</v>
      </c>
      <c r="BC25">
        <f t="shared" si="19"/>
        <v>0</v>
      </c>
      <c r="BD25">
        <f t="shared" si="20"/>
        <v>70</v>
      </c>
      <c r="BE25" s="22">
        <f t="shared" ref="BE25:BR25" si="41">BD25+LARGE($AO25:$BC25,BE$4)</f>
        <v>104.5</v>
      </c>
      <c r="BF25" s="22">
        <f t="shared" si="41"/>
        <v>104.5</v>
      </c>
      <c r="BG25" s="22">
        <f t="shared" si="41"/>
        <v>104.5</v>
      </c>
      <c r="BH25" s="22">
        <f t="shared" si="41"/>
        <v>104.5</v>
      </c>
      <c r="BI25" s="22">
        <f t="shared" si="41"/>
        <v>104.5</v>
      </c>
      <c r="BJ25" s="22">
        <f t="shared" si="41"/>
        <v>104.5</v>
      </c>
      <c r="BK25" s="22">
        <f t="shared" si="41"/>
        <v>104.5</v>
      </c>
      <c r="BL25" s="22">
        <f t="shared" si="41"/>
        <v>104.5</v>
      </c>
      <c r="BM25" s="22">
        <f t="shared" si="41"/>
        <v>104.5</v>
      </c>
      <c r="BN25" s="22">
        <f t="shared" si="41"/>
        <v>104.5</v>
      </c>
      <c r="BO25" s="22">
        <f t="shared" si="41"/>
        <v>104.5</v>
      </c>
      <c r="BP25" s="22">
        <f t="shared" si="41"/>
        <v>104.5</v>
      </c>
      <c r="BQ25" s="22">
        <f t="shared" si="41"/>
        <v>104.5</v>
      </c>
      <c r="BR25" s="22">
        <f t="shared" si="41"/>
        <v>104.5</v>
      </c>
    </row>
    <row r="26" spans="1:70" ht="16.5">
      <c r="A26" s="73" t="s">
        <v>1503</v>
      </c>
      <c r="B26" s="61" t="str">
        <f>IF(ISNA(VLOOKUP(A26,'Licenciés Jeunes 2023'!A:C,3,0)),"",VLOOKUP(A26,'Licenciés Jeunes 2023'!A:C,3,0))</f>
        <v>GAILLARD</v>
      </c>
      <c r="C26" s="32" t="str">
        <f>IF(ISNA(VLOOKUP(A26,'Licenciés Jeunes 2023'!A:C,2,0)),"",VLOOKUP(A26,'Licenciés Jeunes 2023'!A:C,2,0))</f>
        <v>Quentin</v>
      </c>
      <c r="D26" s="32" t="str">
        <f>IF(ISNA(VLOOKUP(A26,'Licenciés Jeunes 2023'!A:F,6,0)),"",VLOOKUP(A26,'Licenciés Jeunes 2023'!A:F,6,0))</f>
        <v>VENDOME TRIATHLON</v>
      </c>
      <c r="E26" s="6">
        <v>14</v>
      </c>
      <c r="F26" s="2">
        <v>98</v>
      </c>
      <c r="G26" s="4"/>
      <c r="H26" s="2">
        <f>IF(G$2="Bike &amp; Run",IF(ISNA(VLOOKUP(G26,Paramètres!$B$3:$C$56,2,FALSE)),0,VLOOKUP(G26,Paramètres!$B$3:$C$56,2,FALSE)*Paramètres!$K$4),IF(OR(G26="",OR($D26="",$D26="NL",$D26="HORS LIGUE")),0,VLOOKUP(IF(OR(G26="",OR($D26="",$D26="NL",$D26="HORS LIGUE")),"",COUNTIFS($D$5:$D$72,"&lt;&gt;"&amp;"",$D$5:$D$72,"&lt;&gt;"&amp;"NL",$D$5:$D$72,"&lt;&gt;"&amp;"HORS LIGUE",G$5:G$72,"&lt;"&amp;G26)+1),Paramètres!$B$3:$C$56,2,FALSE)*Paramètres!$K$4))</f>
        <v>0</v>
      </c>
      <c r="I26" s="36"/>
      <c r="J26" s="2">
        <f>IF(I$2="Bike &amp; Run",IF(ISNA(VLOOKUP(I26,Paramètres!$B$3:$C$56,2,FALSE)),0,VLOOKUP(I26,Paramètres!$B$3:$C$56,2,FALSE)*Paramètres!$K$5),IF(OR(I26="",OR($D26="",$D26="NL",$D26="HORS LIGUE")),0,VLOOKUP(IF(OR(I26="",OR($D26="",$D26="NL",$D26="HORS LIGUE")),"",COUNTIFS($D$5:$D$72,"&lt;&gt;"&amp;"",$D$5:$D$72,"&lt;&gt;"&amp;"NL",$D$5:$D$72,"&lt;&gt;"&amp;"HORS LIGUE",I$5:I$72,"&lt;"&amp;I26)+1),Paramètres!$B$3:$C$56,2,FALSE)*Paramètres!$K$5))</f>
        <v>0</v>
      </c>
      <c r="K26" s="4"/>
      <c r="L26" s="2">
        <f>IF(K$2="Bike &amp; Run",IF(ISNA(VLOOKUP(K26,Paramètres!$B$3:$C$56,2,FALSE)),0,VLOOKUP(K26,Paramètres!$B$3:$C$56,2,FALSE)*Paramètres!$K$6),IF(OR(K26="",OR($D26="",$D26="NL",$D26="HORS LIGUE")),0,VLOOKUP(IF(OR(K26="",OR($D26="",$D26="NL",$D26="HORS LIGUE")),"",COUNTIFS($D$5:$D$72,"&lt;&gt;"&amp;"",$D$5:$D$72,"&lt;&gt;"&amp;"NL",$D$5:$D$72,"&lt;&gt;"&amp;"HORS LIGUE",K$5:K$72,"&lt;"&amp;K26)+1),Paramètres!$B$3:$C$56,2,FALSE)*Paramètres!$K$6))</f>
        <v>0</v>
      </c>
      <c r="M26" s="4"/>
      <c r="N26" s="2">
        <f>IF(M$2="Bike &amp; Run",IF(ISNA(VLOOKUP(M26,Paramètres!$B$3:$C$56,2,FALSE)),0,VLOOKUP(M26,Paramètres!$B$3:$C$56,2,FALSE)*Paramètres!$K$7),IF(OR(M26="",OR($D26="",$D26="NL",$D26="HORS LIGUE")),0,VLOOKUP(IF(OR(M26="",OR($D26="",$D26="NL",$D26="HORS LIGUE")),"",COUNTIFS($D$5:$D$72,"&lt;&gt;"&amp;"",$D$5:$D$72,"&lt;&gt;"&amp;"NL",$D$5:$D$72,"&lt;&gt;"&amp;"HORS LIGUE",M$5:M$72,"&lt;"&amp;M26)+1),Paramètres!$B$3:$C$56,2,FALSE)*Paramètres!$K$7))</f>
        <v>0</v>
      </c>
      <c r="O26" s="46"/>
      <c r="P26" s="2">
        <f>IF(O$2="Bike &amp; Run",IF(ISNA(VLOOKUP(O26,Paramètres!$B$3:$C$56,2,FALSE)),0,VLOOKUP(O26,Paramètres!$B$3:$C$56,2,FALSE)*Paramètres!$K$8),IF(OR(O26="",OR($D26="",$D26="NL",$D26="HORS LIGUE")),0,VLOOKUP(IF(OR(O26="",OR($D26="",$D26="NL",$D26="HORS LIGUE")),"",COUNTIFS($D$5:$D$72,"&lt;&gt;"&amp;"",$D$5:$D$72,"&lt;&gt;"&amp;"NL",$D$5:$D$72,"&lt;&gt;"&amp;"HORS LIGUE",O$5:O$72,"&lt;"&amp;O26)+1),Paramètres!$B$3:$C$56,2,FALSE)*Paramètres!$K$8))</f>
        <v>0</v>
      </c>
      <c r="Q26" s="46"/>
      <c r="R26" s="2">
        <f>IF(Q$2="Bike &amp; Run",IF(ISNA(VLOOKUP(Q26,Paramètres!$B$3:$C$56,2,FALSE)),0,VLOOKUP(Q26,Paramètres!$B$3:$C$56,2,FALSE)*Paramètres!$K$9),IF(OR(Q26="",OR($D26="",$D26="NL",$D26="HORS LIGUE")),0,VLOOKUP(IF(OR(Q26="",OR($D26="",$D26="NL",$D26="HORS LIGUE")),"",COUNTIFS($D$5:$D$72,"&lt;&gt;"&amp;"",$D$5:$D$72,"&lt;&gt;"&amp;"NL",$D$5:$D$72,"&lt;&gt;"&amp;"HORS LIGUE",Q$5:Q$72,"&lt;"&amp;Q26)+1),Paramètres!$B$3:$C$56,2,FALSE)*Paramètres!$K$9))</f>
        <v>0</v>
      </c>
      <c r="S26" s="46"/>
      <c r="T26" s="2">
        <f>IF(S$2="Bike &amp; Run",IF(ISNA(VLOOKUP(S26,Paramètres!$B$3:$C$56,2,FALSE)),0,VLOOKUP(S26,Paramètres!$B$3:$C$56,2,FALSE)*Paramètres!$K$10),IF(OR(S26="",OR($D26="",$D26="NL",$D26="HORS LIGUE")),0,VLOOKUP(IF(OR(S26="",OR($D26="",$D26="NL",$D26="HORS LIGUE")),"",COUNTIFS($D$5:$D$72,"&lt;&gt;"&amp;"",$D$5:$D$72,"&lt;&gt;"&amp;"NL",$D$5:$D$72,"&lt;&gt;"&amp;"HORS LIGUE",S$5:S$72,"&lt;"&amp;S26)+1),Paramètres!$B$3:$C$56,2,FALSE)*Paramètres!$K$10))</f>
        <v>0</v>
      </c>
      <c r="U26" s="46"/>
      <c r="V26" s="2">
        <f>IF(U$2="Bike &amp; Run",IF(ISNA(VLOOKUP(U26,Paramètres!$B$3:$C$56,2,FALSE)),0,VLOOKUP(U26,Paramètres!$B$3:$C$56,2,FALSE)*Paramètres!$K$11),IF(OR(U26="",OR($D26="",$D26="NL",$D26="HORS LIGUE")),0,VLOOKUP(IF(OR(U26="",OR($D26="",$D26="NL",$D26="HORS LIGUE")),"",COUNTIFS($D$5:$D$72,"&lt;&gt;"&amp;"",$D$5:$D$72,"&lt;&gt;"&amp;"NL",$D$5:$D$72,"&lt;&gt;"&amp;"HORS LIGUE",U$5:U$72,"&lt;"&amp;U26)+1),Paramètres!$B$3:$C$56,2,FALSE)*Paramètres!$K$11))</f>
        <v>0</v>
      </c>
      <c r="W26" s="46"/>
      <c r="X26" s="2">
        <f>IF(W$2="Bike &amp; Run",IF(ISNA(VLOOKUP(W26,Paramètres!$B$3:$C$56,2,FALSE)),0,VLOOKUP(W26,Paramètres!$B$3:$C$56,2,FALSE)*Paramètres!$K$12),IF(OR(W26="",OR($D26="",$D26="NL",$D26="HORS LIGUE")),0,VLOOKUP(IF(OR(W26="",OR($D26="",$D26="NL",$D26="HORS LIGUE")),"",COUNTIFS($D$5:$D$72,"&lt;&gt;"&amp;"",$D$5:$D$72,"&lt;&gt;"&amp;"NL",$D$5:$D$72,"&lt;&gt;"&amp;"HORS LIGUE",W$5:W$72,"&lt;"&amp;W26)+1),Paramètres!$B$3:$C$56,2,FALSE)*Paramètres!$K$12))</f>
        <v>0</v>
      </c>
      <c r="Y26" s="46"/>
      <c r="Z26" s="2">
        <f>IF(Y$2="Bike &amp; Run",IF(ISNA(VLOOKUP(Y26,Paramètres!$B$3:$C$56,2,FALSE)),0,VLOOKUP(Y26,Paramètres!$B$3:$C$56,2,FALSE)*Paramètres!$K$13),IF(OR(Y26="",OR($D26="",$D26="NL",$D26="HORS LIGUE")),0,VLOOKUP(IF(OR(Y26="",OR($D26="",$D26="NL",$D26="HORS LIGUE")),"",COUNTIFS($D$5:$D$72,"&lt;&gt;"&amp;"",$D$5:$D$72,"&lt;&gt;"&amp;"NL",$D$5:$D$72,"&lt;&gt;"&amp;"HORS LIGUE",Y$5:Y$72,"&lt;"&amp;Y26)+1),Paramètres!$B$3:$C$56,2,FALSE)*Paramètres!$K$13))</f>
        <v>0</v>
      </c>
      <c r="AA26" s="46"/>
      <c r="AB26" s="2">
        <f>IF(AA$2="Bike &amp; Run",IF(ISNA(VLOOKUP(AA26,Paramètres!$B$3:$C$56,2,FALSE)),0,VLOOKUP(AA26,Paramètres!$B$3:$C$56,2,FALSE)*Paramètres!$K$14),IF(OR(AA26="",OR($D26="",$D26="NL",$D26="HORS LIGUE")),0,VLOOKUP(IF(OR(AA26="",OR($D26="",$D26="NL",$D26="HORS LIGUE")),"",COUNTIFS($D$5:$D$72,"&lt;&gt;"&amp;"",$D$5:$D$72,"&lt;&gt;"&amp;"NL",$D$5:$D$72,"&lt;&gt;"&amp;"HORS LIGUE",AA$5:AA$72,"&lt;"&amp;AA26)+1),Paramètres!$B$3:$C$56,2,FALSE)*Paramètres!$K$14))</f>
        <v>0</v>
      </c>
      <c r="AC26" s="46"/>
      <c r="AD26" s="2">
        <f>IF(AC$2="Bike &amp; Run",IF(ISNA(VLOOKUP(AC26,Paramètres!$B$3:$C$56,2,FALSE)),0,VLOOKUP(AC26,Paramètres!$B$3:$C$56,2,FALSE)*Paramètres!$K$15),IF(OR(AC26="",OR($D26="",$D26="NL",$D26="HORS LIGUE")),0,VLOOKUP(IF(OR(AC26="",OR($D26="",$D26="NL",$D26="HORS LIGUE")),"",COUNTIFS($D$5:$D$72,"&lt;&gt;"&amp;"",$D$5:$D$72,"&lt;&gt;"&amp;"NL",$D$5:$D$72,"&lt;&gt;"&amp;"HORS LIGUE",AC$5:AC$72,"&lt;"&amp;AC26)+1),Paramètres!$B$3:$C$56,2,FALSE)*Paramètres!$K$15))</f>
        <v>0</v>
      </c>
      <c r="AE26" s="46"/>
      <c r="AF26" s="2">
        <f>IF(AE$2="Bike &amp; Run",IF(ISNA(VLOOKUP(AE26,Paramètres!$B$3:$C$56,2,FALSE)),0,VLOOKUP(AE26,Paramètres!$B$3:$C$56,2,FALSE)*Paramètres!$K$16),IF(OR(AE26="",OR($D26="",$D26="NL",$D26="HORS LIGUE")),0,VLOOKUP(IF(OR(AE26="",OR($D26="",$D26="NL",$D26="HORS LIGUE")),"",COUNTIFS($D$5:$D$72,"&lt;&gt;"&amp;"",$D$5:$D$72,"&lt;&gt;"&amp;"NL",$D$5:$D$72,"&lt;&gt;"&amp;"HORS LIGUE",AE$5:AE$72,"&lt;"&amp;AE26)+1),Paramètres!$B$3:$C$56,2,FALSE)*Paramètres!$K$16))</f>
        <v>0</v>
      </c>
      <c r="AG26" s="46"/>
      <c r="AH26" s="2">
        <f>IF(AG$2="Bike &amp; Run",IF(ISNA(VLOOKUP(AG26,Paramètres!$B$3:$C$56,2,FALSE)),0,VLOOKUP(AG26,Paramètres!$B$3:$C$56,2,FALSE)*Paramètres!$K$17),IF(OR(AG26="",OR($D26="",$D26="NL",$D26="HORS LIGUE")),0,VLOOKUP(IF(OR(AG26="",OR($D26="",$D26="NL",$D26="HORS LIGUE")),"",COUNTIFS($D$5:$D$72,"&lt;&gt;"&amp;"",$D$5:$D$72,"&lt;&gt;"&amp;"NL",$D$5:$D$72,"&lt;&gt;"&amp;"HORS LIGUE",AG$5:AG$72,"&lt;"&amp;AG26)+1),Paramètres!$B$3:$C$56,2,FALSE)*Paramètres!$K$17))</f>
        <v>0</v>
      </c>
      <c r="AI26" s="40">
        <f t="shared" si="0"/>
        <v>98</v>
      </c>
      <c r="AJ26" s="3">
        <f t="shared" si="1"/>
        <v>22</v>
      </c>
      <c r="AK26" s="5">
        <f t="shared" si="2"/>
        <v>1</v>
      </c>
      <c r="AL26" s="41">
        <f t="shared" si="3"/>
        <v>98</v>
      </c>
      <c r="AM26" s="33">
        <f t="shared" si="4"/>
        <v>22</v>
      </c>
      <c r="AO26" s="22">
        <f t="shared" si="5"/>
        <v>98</v>
      </c>
      <c r="AP26">
        <f t="shared" si="6"/>
        <v>0</v>
      </c>
      <c r="AQ26">
        <f t="shared" si="7"/>
        <v>0</v>
      </c>
      <c r="AR26">
        <f t="shared" si="8"/>
        <v>0</v>
      </c>
      <c r="AS26">
        <f t="shared" si="9"/>
        <v>0</v>
      </c>
      <c r="AT26">
        <f t="shared" si="10"/>
        <v>0</v>
      </c>
      <c r="AU26">
        <f t="shared" si="11"/>
        <v>0</v>
      </c>
      <c r="AV26">
        <f t="shared" si="12"/>
        <v>0</v>
      </c>
      <c r="AW26">
        <f t="shared" si="13"/>
        <v>0</v>
      </c>
      <c r="AX26">
        <f t="shared" si="14"/>
        <v>0</v>
      </c>
      <c r="AY26">
        <f t="shared" si="15"/>
        <v>0</v>
      </c>
      <c r="AZ26">
        <f t="shared" si="16"/>
        <v>0</v>
      </c>
      <c r="BA26">
        <f t="shared" si="17"/>
        <v>0</v>
      </c>
      <c r="BB26">
        <f t="shared" si="18"/>
        <v>0</v>
      </c>
      <c r="BC26">
        <f t="shared" si="19"/>
        <v>0</v>
      </c>
      <c r="BD26">
        <f t="shared" si="20"/>
        <v>98</v>
      </c>
      <c r="BE26" s="22">
        <f t="shared" ref="BE26:BR26" si="42">BD26+LARGE($AO26:$BC26,BE$4)</f>
        <v>98</v>
      </c>
      <c r="BF26" s="22">
        <f t="shared" si="42"/>
        <v>98</v>
      </c>
      <c r="BG26" s="22">
        <f t="shared" si="42"/>
        <v>98</v>
      </c>
      <c r="BH26" s="22">
        <f t="shared" si="42"/>
        <v>98</v>
      </c>
      <c r="BI26" s="22">
        <f t="shared" si="42"/>
        <v>98</v>
      </c>
      <c r="BJ26" s="22">
        <f t="shared" si="42"/>
        <v>98</v>
      </c>
      <c r="BK26" s="22">
        <f t="shared" si="42"/>
        <v>98</v>
      </c>
      <c r="BL26" s="22">
        <f t="shared" si="42"/>
        <v>98</v>
      </c>
      <c r="BM26" s="22">
        <f t="shared" si="42"/>
        <v>98</v>
      </c>
      <c r="BN26" s="22">
        <f t="shared" si="42"/>
        <v>98</v>
      </c>
      <c r="BO26" s="22">
        <f t="shared" si="42"/>
        <v>98</v>
      </c>
      <c r="BP26" s="22">
        <f t="shared" si="42"/>
        <v>98</v>
      </c>
      <c r="BQ26" s="22">
        <f t="shared" si="42"/>
        <v>98</v>
      </c>
      <c r="BR26" s="22">
        <f t="shared" si="42"/>
        <v>98</v>
      </c>
    </row>
    <row r="27" spans="1:70" ht="16.5">
      <c r="A27" s="73" t="s">
        <v>1316</v>
      </c>
      <c r="B27" s="61" t="str">
        <f>IF(ISNA(VLOOKUP(A27,'Licenciés Jeunes 2023'!A:C,3,0)),"",VLOOKUP(A27,'Licenciés Jeunes 2023'!A:C,3,0))</f>
        <v>BILLIOTEL</v>
      </c>
      <c r="C27" s="32" t="str">
        <f>IF(ISNA(VLOOKUP(A27,'Licenciés Jeunes 2023'!A:C,2,0)),"",VLOOKUP(A27,'Licenciés Jeunes 2023'!A:C,2,0))</f>
        <v>Jonathan</v>
      </c>
      <c r="D27" s="32" t="str">
        <f>IF(ISNA(VLOOKUP(A27,'Licenciés Jeunes 2023'!A:F,6,0)),"",VLOOKUP(A27,'Licenciés Jeunes 2023'!A:F,6,0))</f>
        <v>TEAM ETT (EXTREME TRIATHLON TRAIL)</v>
      </c>
      <c r="E27" s="6">
        <v>16</v>
      </c>
      <c r="F27" s="2">
        <v>94</v>
      </c>
      <c r="G27" s="4"/>
      <c r="H27" s="2">
        <f>IF(G$2="Bike &amp; Run",IF(ISNA(VLOOKUP(G27,Paramètres!$B$3:$C$56,2,FALSE)),0,VLOOKUP(G27,Paramètres!$B$3:$C$56,2,FALSE)*Paramètres!$K$4),IF(OR(G27="",OR($D27="",$D27="NL",$D27="HORS LIGUE")),0,VLOOKUP(IF(OR(G27="",OR($D27="",$D27="NL",$D27="HORS LIGUE")),"",COUNTIFS($D$5:$D$72,"&lt;&gt;"&amp;"",$D$5:$D$72,"&lt;&gt;"&amp;"NL",$D$5:$D$72,"&lt;&gt;"&amp;"HORS LIGUE",G$5:G$72,"&lt;"&amp;G27)+1),Paramètres!$B$3:$C$56,2,FALSE)*Paramètres!$K$4))</f>
        <v>0</v>
      </c>
      <c r="I27" s="36"/>
      <c r="J27" s="2">
        <f>IF(I$2="Bike &amp; Run",IF(ISNA(VLOOKUP(I27,Paramètres!$B$3:$C$56,2,FALSE)),0,VLOOKUP(I27,Paramètres!$B$3:$C$56,2,FALSE)*Paramètres!$K$5),IF(OR(I27="",OR($D27="",$D27="NL",$D27="HORS LIGUE")),0,VLOOKUP(IF(OR(I27="",OR($D27="",$D27="NL",$D27="HORS LIGUE")),"",COUNTIFS($D$5:$D$72,"&lt;&gt;"&amp;"",$D$5:$D$72,"&lt;&gt;"&amp;"NL",$D$5:$D$72,"&lt;&gt;"&amp;"HORS LIGUE",I$5:I$72,"&lt;"&amp;I27)+1),Paramètres!$B$3:$C$56,2,FALSE)*Paramètres!$K$5))</f>
        <v>0</v>
      </c>
      <c r="K27" s="4"/>
      <c r="L27" s="2">
        <f>IF(K$2="Bike &amp; Run",IF(ISNA(VLOOKUP(K27,Paramètres!$B$3:$C$56,2,FALSE)),0,VLOOKUP(K27,Paramètres!$B$3:$C$56,2,FALSE)*Paramètres!$K$6),IF(OR(K27="",OR($D27="",$D27="NL",$D27="HORS LIGUE")),0,VLOOKUP(IF(OR(K27="",OR($D27="",$D27="NL",$D27="HORS LIGUE")),"",COUNTIFS($D$5:$D$72,"&lt;&gt;"&amp;"",$D$5:$D$72,"&lt;&gt;"&amp;"NL",$D$5:$D$72,"&lt;&gt;"&amp;"HORS LIGUE",K$5:K$72,"&lt;"&amp;K27)+1),Paramètres!$B$3:$C$56,2,FALSE)*Paramètres!$K$6))</f>
        <v>0</v>
      </c>
      <c r="M27" s="4"/>
      <c r="N27" s="2">
        <f>IF(M$2="Bike &amp; Run",IF(ISNA(VLOOKUP(M27,Paramètres!$B$3:$C$56,2,FALSE)),0,VLOOKUP(M27,Paramètres!$B$3:$C$56,2,FALSE)*Paramètres!$K$7),IF(OR(M27="",OR($D27="",$D27="NL",$D27="HORS LIGUE")),0,VLOOKUP(IF(OR(M27="",OR($D27="",$D27="NL",$D27="HORS LIGUE")),"",COUNTIFS($D$5:$D$72,"&lt;&gt;"&amp;"",$D$5:$D$72,"&lt;&gt;"&amp;"NL",$D$5:$D$72,"&lt;&gt;"&amp;"HORS LIGUE",M$5:M$72,"&lt;"&amp;M27)+1),Paramètres!$B$3:$C$56,2,FALSE)*Paramètres!$K$7))</f>
        <v>0</v>
      </c>
      <c r="O27" s="46"/>
      <c r="P27" s="2">
        <f>IF(O$2="Bike &amp; Run",IF(ISNA(VLOOKUP(O27,Paramètres!$B$3:$C$56,2,FALSE)),0,VLOOKUP(O27,Paramètres!$B$3:$C$56,2,FALSE)*Paramètres!$K$8),IF(OR(O27="",OR($D27="",$D27="NL",$D27="HORS LIGUE")),0,VLOOKUP(IF(OR(O27="",OR($D27="",$D27="NL",$D27="HORS LIGUE")),"",COUNTIFS($D$5:$D$72,"&lt;&gt;"&amp;"",$D$5:$D$72,"&lt;&gt;"&amp;"NL",$D$5:$D$72,"&lt;&gt;"&amp;"HORS LIGUE",O$5:O$72,"&lt;"&amp;O27)+1),Paramètres!$B$3:$C$56,2,FALSE)*Paramètres!$K$8))</f>
        <v>0</v>
      </c>
      <c r="Q27" s="46"/>
      <c r="R27" s="2">
        <f>IF(Q$2="Bike &amp; Run",IF(ISNA(VLOOKUP(Q27,Paramètres!$B$3:$C$56,2,FALSE)),0,VLOOKUP(Q27,Paramètres!$B$3:$C$56,2,FALSE)*Paramètres!$K$9),IF(OR(Q27="",OR($D27="",$D27="NL",$D27="HORS LIGUE")),0,VLOOKUP(IF(OR(Q27="",OR($D27="",$D27="NL",$D27="HORS LIGUE")),"",COUNTIFS($D$5:$D$72,"&lt;&gt;"&amp;"",$D$5:$D$72,"&lt;&gt;"&amp;"NL",$D$5:$D$72,"&lt;&gt;"&amp;"HORS LIGUE",Q$5:Q$72,"&lt;"&amp;Q27)+1),Paramètres!$B$3:$C$56,2,FALSE)*Paramètres!$K$9))</f>
        <v>0</v>
      </c>
      <c r="S27" s="46"/>
      <c r="T27" s="2">
        <f>IF(S$2="Bike &amp; Run",IF(ISNA(VLOOKUP(S27,Paramètres!$B$3:$C$56,2,FALSE)),0,VLOOKUP(S27,Paramètres!$B$3:$C$56,2,FALSE)*Paramètres!$K$10),IF(OR(S27="",OR($D27="",$D27="NL",$D27="HORS LIGUE")),0,VLOOKUP(IF(OR(S27="",OR($D27="",$D27="NL",$D27="HORS LIGUE")),"",COUNTIFS($D$5:$D$72,"&lt;&gt;"&amp;"",$D$5:$D$72,"&lt;&gt;"&amp;"NL",$D$5:$D$72,"&lt;&gt;"&amp;"HORS LIGUE",S$5:S$72,"&lt;"&amp;S27)+1),Paramètres!$B$3:$C$56,2,FALSE)*Paramètres!$K$10))</f>
        <v>0</v>
      </c>
      <c r="U27" s="46"/>
      <c r="V27" s="2">
        <f>IF(U$2="Bike &amp; Run",IF(ISNA(VLOOKUP(U27,Paramètres!$B$3:$C$56,2,FALSE)),0,VLOOKUP(U27,Paramètres!$B$3:$C$56,2,FALSE)*Paramètres!$K$11),IF(OR(U27="",OR($D27="",$D27="NL",$D27="HORS LIGUE")),0,VLOOKUP(IF(OR(U27="",OR($D27="",$D27="NL",$D27="HORS LIGUE")),"",COUNTIFS($D$5:$D$72,"&lt;&gt;"&amp;"",$D$5:$D$72,"&lt;&gt;"&amp;"NL",$D$5:$D$72,"&lt;&gt;"&amp;"HORS LIGUE",U$5:U$72,"&lt;"&amp;U27)+1),Paramètres!$B$3:$C$56,2,FALSE)*Paramètres!$K$11))</f>
        <v>0</v>
      </c>
      <c r="W27" s="46"/>
      <c r="X27" s="2">
        <f>IF(W$2="Bike &amp; Run",IF(ISNA(VLOOKUP(W27,Paramètres!$B$3:$C$56,2,FALSE)),0,VLOOKUP(W27,Paramètres!$B$3:$C$56,2,FALSE)*Paramètres!$K$12),IF(OR(W27="",OR($D27="",$D27="NL",$D27="HORS LIGUE")),0,VLOOKUP(IF(OR(W27="",OR($D27="",$D27="NL",$D27="HORS LIGUE")),"",COUNTIFS($D$5:$D$72,"&lt;&gt;"&amp;"",$D$5:$D$72,"&lt;&gt;"&amp;"NL",$D$5:$D$72,"&lt;&gt;"&amp;"HORS LIGUE",W$5:W$72,"&lt;"&amp;W27)+1),Paramètres!$B$3:$C$56,2,FALSE)*Paramètres!$K$12))</f>
        <v>0</v>
      </c>
      <c r="Y27" s="46"/>
      <c r="Z27" s="2">
        <f>IF(Y$2="Bike &amp; Run",IF(ISNA(VLOOKUP(Y27,Paramètres!$B$3:$C$56,2,FALSE)),0,VLOOKUP(Y27,Paramètres!$B$3:$C$56,2,FALSE)*Paramètres!$K$13),IF(OR(Y27="",OR($D27="",$D27="NL",$D27="HORS LIGUE")),0,VLOOKUP(IF(OR(Y27="",OR($D27="",$D27="NL",$D27="HORS LIGUE")),"",COUNTIFS($D$5:$D$72,"&lt;&gt;"&amp;"",$D$5:$D$72,"&lt;&gt;"&amp;"NL",$D$5:$D$72,"&lt;&gt;"&amp;"HORS LIGUE",Y$5:Y$72,"&lt;"&amp;Y27)+1),Paramètres!$B$3:$C$56,2,FALSE)*Paramètres!$K$13))</f>
        <v>0</v>
      </c>
      <c r="AA27" s="46"/>
      <c r="AB27" s="2">
        <f>IF(AA$2="Bike &amp; Run",IF(ISNA(VLOOKUP(AA27,Paramètres!$B$3:$C$56,2,FALSE)),0,VLOOKUP(AA27,Paramètres!$B$3:$C$56,2,FALSE)*Paramètres!$K$14),IF(OR(AA27="",OR($D27="",$D27="NL",$D27="HORS LIGUE")),0,VLOOKUP(IF(OR(AA27="",OR($D27="",$D27="NL",$D27="HORS LIGUE")),"",COUNTIFS($D$5:$D$72,"&lt;&gt;"&amp;"",$D$5:$D$72,"&lt;&gt;"&amp;"NL",$D$5:$D$72,"&lt;&gt;"&amp;"HORS LIGUE",AA$5:AA$72,"&lt;"&amp;AA27)+1),Paramètres!$B$3:$C$56,2,FALSE)*Paramètres!$K$14))</f>
        <v>0</v>
      </c>
      <c r="AC27" s="46"/>
      <c r="AD27" s="2">
        <f>IF(AC$2="Bike &amp; Run",IF(ISNA(VLOOKUP(AC27,Paramètres!$B$3:$C$56,2,FALSE)),0,VLOOKUP(AC27,Paramètres!$B$3:$C$56,2,FALSE)*Paramètres!$K$15),IF(OR(AC27="",OR($D27="",$D27="NL",$D27="HORS LIGUE")),0,VLOOKUP(IF(OR(AC27="",OR($D27="",$D27="NL",$D27="HORS LIGUE")),"",COUNTIFS($D$5:$D$72,"&lt;&gt;"&amp;"",$D$5:$D$72,"&lt;&gt;"&amp;"NL",$D$5:$D$72,"&lt;&gt;"&amp;"HORS LIGUE",AC$5:AC$72,"&lt;"&amp;AC27)+1),Paramètres!$B$3:$C$56,2,FALSE)*Paramètres!$K$15))</f>
        <v>0</v>
      </c>
      <c r="AE27" s="46"/>
      <c r="AF27" s="2">
        <f>IF(AE$2="Bike &amp; Run",IF(ISNA(VLOOKUP(AE27,Paramètres!$B$3:$C$56,2,FALSE)),0,VLOOKUP(AE27,Paramètres!$B$3:$C$56,2,FALSE)*Paramètres!$K$16),IF(OR(AE27="",OR($D27="",$D27="NL",$D27="HORS LIGUE")),0,VLOOKUP(IF(OR(AE27="",OR($D27="",$D27="NL",$D27="HORS LIGUE")),"",COUNTIFS($D$5:$D$72,"&lt;&gt;"&amp;"",$D$5:$D$72,"&lt;&gt;"&amp;"NL",$D$5:$D$72,"&lt;&gt;"&amp;"HORS LIGUE",AE$5:AE$72,"&lt;"&amp;AE27)+1),Paramètres!$B$3:$C$56,2,FALSE)*Paramètres!$K$16))</f>
        <v>0</v>
      </c>
      <c r="AG27" s="46"/>
      <c r="AH27" s="2">
        <f>IF(AG$2="Bike &amp; Run",IF(ISNA(VLOOKUP(AG27,Paramètres!$B$3:$C$56,2,FALSE)),0,VLOOKUP(AG27,Paramètres!$B$3:$C$56,2,FALSE)*Paramètres!$K$17),IF(OR(AG27="",OR($D27="",$D27="NL",$D27="HORS LIGUE")),0,VLOOKUP(IF(OR(AG27="",OR($D27="",$D27="NL",$D27="HORS LIGUE")),"",COUNTIFS($D$5:$D$72,"&lt;&gt;"&amp;"",$D$5:$D$72,"&lt;&gt;"&amp;"NL",$D$5:$D$72,"&lt;&gt;"&amp;"HORS LIGUE",AG$5:AG$72,"&lt;"&amp;AG27)+1),Paramètres!$B$3:$C$56,2,FALSE)*Paramètres!$K$17))</f>
        <v>0</v>
      </c>
      <c r="AI27" s="40">
        <f t="shared" si="0"/>
        <v>94</v>
      </c>
      <c r="AJ27" s="3">
        <f t="shared" si="1"/>
        <v>23</v>
      </c>
      <c r="AK27" s="5">
        <f t="shared" si="2"/>
        <v>1</v>
      </c>
      <c r="AL27" s="41">
        <f t="shared" si="3"/>
        <v>94</v>
      </c>
      <c r="AM27" s="33">
        <f t="shared" si="4"/>
        <v>23</v>
      </c>
      <c r="AO27" s="22">
        <f t="shared" si="5"/>
        <v>94</v>
      </c>
      <c r="AP27">
        <f t="shared" si="6"/>
        <v>0</v>
      </c>
      <c r="AQ27">
        <f t="shared" si="7"/>
        <v>0</v>
      </c>
      <c r="AR27">
        <f t="shared" si="8"/>
        <v>0</v>
      </c>
      <c r="AS27">
        <f t="shared" si="9"/>
        <v>0</v>
      </c>
      <c r="AT27">
        <f t="shared" si="10"/>
        <v>0</v>
      </c>
      <c r="AU27">
        <f t="shared" si="11"/>
        <v>0</v>
      </c>
      <c r="AV27">
        <f t="shared" si="12"/>
        <v>0</v>
      </c>
      <c r="AW27">
        <f t="shared" si="13"/>
        <v>0</v>
      </c>
      <c r="AX27">
        <f t="shared" si="14"/>
        <v>0</v>
      </c>
      <c r="AY27">
        <f t="shared" si="15"/>
        <v>0</v>
      </c>
      <c r="AZ27">
        <f t="shared" si="16"/>
        <v>0</v>
      </c>
      <c r="BA27">
        <f t="shared" si="17"/>
        <v>0</v>
      </c>
      <c r="BB27">
        <f t="shared" si="18"/>
        <v>0</v>
      </c>
      <c r="BC27">
        <f t="shared" si="19"/>
        <v>0</v>
      </c>
      <c r="BD27">
        <f t="shared" si="20"/>
        <v>94</v>
      </c>
      <c r="BE27" s="22">
        <f t="shared" ref="BE27:BR27" si="43">BD27+LARGE($AO27:$BC27,BE$4)</f>
        <v>94</v>
      </c>
      <c r="BF27" s="22">
        <f t="shared" si="43"/>
        <v>94</v>
      </c>
      <c r="BG27" s="22">
        <f t="shared" si="43"/>
        <v>94</v>
      </c>
      <c r="BH27" s="22">
        <f t="shared" si="43"/>
        <v>94</v>
      </c>
      <c r="BI27" s="22">
        <f t="shared" si="43"/>
        <v>94</v>
      </c>
      <c r="BJ27" s="22">
        <f t="shared" si="43"/>
        <v>94</v>
      </c>
      <c r="BK27" s="22">
        <f t="shared" si="43"/>
        <v>94</v>
      </c>
      <c r="BL27" s="22">
        <f t="shared" si="43"/>
        <v>94</v>
      </c>
      <c r="BM27" s="22">
        <f t="shared" si="43"/>
        <v>94</v>
      </c>
      <c r="BN27" s="22">
        <f t="shared" si="43"/>
        <v>94</v>
      </c>
      <c r="BO27" s="22">
        <f t="shared" si="43"/>
        <v>94</v>
      </c>
      <c r="BP27" s="22">
        <f t="shared" si="43"/>
        <v>94</v>
      </c>
      <c r="BQ27" s="22">
        <f t="shared" si="43"/>
        <v>94</v>
      </c>
      <c r="BR27" s="22">
        <f t="shared" si="43"/>
        <v>94</v>
      </c>
    </row>
    <row r="28" spans="1:70" ht="16.5">
      <c r="A28" s="73" t="s">
        <v>896</v>
      </c>
      <c r="B28" s="61" t="str">
        <f>IF(ISNA(VLOOKUP(A28,'Licenciés Jeunes 2023'!A:C,3,0)),"",VLOOKUP(A28,'Licenciés Jeunes 2023'!A:C,3,0))</f>
        <v>AUBERT</v>
      </c>
      <c r="C28" s="32" t="str">
        <f>IF(ISNA(VLOOKUP(A28,'Licenciés Jeunes 2023'!A:C,2,0)),"",VLOOKUP(A28,'Licenciés Jeunes 2023'!A:C,2,0))</f>
        <v>Arthur</v>
      </c>
      <c r="D28" s="32" t="str">
        <f>IF(ISNA(VLOOKUP(A28,'Licenciés Jeunes 2023'!A:F,6,0)),"",VLOOKUP(A28,'Licenciés Jeunes 2023'!A:F,6,0))</f>
        <v>ASPTT 36 SPORT NATURE</v>
      </c>
      <c r="E28" s="6">
        <v>18</v>
      </c>
      <c r="F28" s="2">
        <v>90</v>
      </c>
      <c r="G28" s="4"/>
      <c r="H28" s="2">
        <f>IF(G$2="Bike &amp; Run",IF(ISNA(VLOOKUP(G28,Paramètres!$B$3:$C$56,2,FALSE)),0,VLOOKUP(G28,Paramètres!$B$3:$C$56,2,FALSE)*Paramètres!$K$4),IF(OR(G28="",OR($D28="",$D28="NL",$D28="HORS LIGUE")),0,VLOOKUP(IF(OR(G28="",OR($D28="",$D28="NL",$D28="HORS LIGUE")),"",COUNTIFS($D$5:$D$72,"&lt;&gt;"&amp;"",$D$5:$D$72,"&lt;&gt;"&amp;"NL",$D$5:$D$72,"&lt;&gt;"&amp;"HORS LIGUE",G$5:G$72,"&lt;"&amp;G28)+1),Paramètres!$B$3:$C$56,2,FALSE)*Paramètres!$K$4))</f>
        <v>0</v>
      </c>
      <c r="I28" s="36"/>
      <c r="J28" s="2">
        <f>IF(I$2="Bike &amp; Run",IF(ISNA(VLOOKUP(I28,Paramètres!$B$3:$C$56,2,FALSE)),0,VLOOKUP(I28,Paramètres!$B$3:$C$56,2,FALSE)*Paramètres!$K$5),IF(OR(I28="",OR($D28="",$D28="NL",$D28="HORS LIGUE")),0,VLOOKUP(IF(OR(I28="",OR($D28="",$D28="NL",$D28="HORS LIGUE")),"",COUNTIFS($D$5:$D$72,"&lt;&gt;"&amp;"",$D$5:$D$72,"&lt;&gt;"&amp;"NL",$D$5:$D$72,"&lt;&gt;"&amp;"HORS LIGUE",I$5:I$72,"&lt;"&amp;I28)+1),Paramètres!$B$3:$C$56,2,FALSE)*Paramètres!$K$5))</f>
        <v>0</v>
      </c>
      <c r="K28" s="4"/>
      <c r="L28" s="2">
        <f>IF(K$2="Bike &amp; Run",IF(ISNA(VLOOKUP(K28,Paramètres!$B$3:$C$56,2,FALSE)),0,VLOOKUP(K28,Paramètres!$B$3:$C$56,2,FALSE)*Paramètres!$K$6),IF(OR(K28="",OR($D28="",$D28="NL",$D28="HORS LIGUE")),0,VLOOKUP(IF(OR(K28="",OR($D28="",$D28="NL",$D28="HORS LIGUE")),"",COUNTIFS($D$5:$D$72,"&lt;&gt;"&amp;"",$D$5:$D$72,"&lt;&gt;"&amp;"NL",$D$5:$D$72,"&lt;&gt;"&amp;"HORS LIGUE",K$5:K$72,"&lt;"&amp;K28)+1),Paramètres!$B$3:$C$56,2,FALSE)*Paramètres!$K$6))</f>
        <v>0</v>
      </c>
      <c r="M28" s="4"/>
      <c r="N28" s="2">
        <f>IF(M$2="Bike &amp; Run",IF(ISNA(VLOOKUP(M28,Paramètres!$B$3:$C$56,2,FALSE)),0,VLOOKUP(M28,Paramètres!$B$3:$C$56,2,FALSE)*Paramètres!$K$7),IF(OR(M28="",OR($D28="",$D28="NL",$D28="HORS LIGUE")),0,VLOOKUP(IF(OR(M28="",OR($D28="",$D28="NL",$D28="HORS LIGUE")),"",COUNTIFS($D$5:$D$72,"&lt;&gt;"&amp;"",$D$5:$D$72,"&lt;&gt;"&amp;"NL",$D$5:$D$72,"&lt;&gt;"&amp;"HORS LIGUE",M$5:M$72,"&lt;"&amp;M28)+1),Paramètres!$B$3:$C$56,2,FALSE)*Paramètres!$K$7))</f>
        <v>0</v>
      </c>
      <c r="O28" s="46"/>
      <c r="P28" s="2">
        <f>IF(O$2="Bike &amp; Run",IF(ISNA(VLOOKUP(O28,Paramètres!$B$3:$C$56,2,FALSE)),0,VLOOKUP(O28,Paramètres!$B$3:$C$56,2,FALSE)*Paramètres!$K$8),IF(OR(O28="",OR($D28="",$D28="NL",$D28="HORS LIGUE")),0,VLOOKUP(IF(OR(O28="",OR($D28="",$D28="NL",$D28="HORS LIGUE")),"",COUNTIFS($D$5:$D$72,"&lt;&gt;"&amp;"",$D$5:$D$72,"&lt;&gt;"&amp;"NL",$D$5:$D$72,"&lt;&gt;"&amp;"HORS LIGUE",O$5:O$72,"&lt;"&amp;O28)+1),Paramètres!$B$3:$C$56,2,FALSE)*Paramètres!$K$8))</f>
        <v>0</v>
      </c>
      <c r="Q28" s="46"/>
      <c r="R28" s="2">
        <f>IF(Q$2="Bike &amp; Run",IF(ISNA(VLOOKUP(Q28,Paramètres!$B$3:$C$56,2,FALSE)),0,VLOOKUP(Q28,Paramètres!$B$3:$C$56,2,FALSE)*Paramètres!$K$9),IF(OR(Q28="",OR($D28="",$D28="NL",$D28="HORS LIGUE")),0,VLOOKUP(IF(OR(Q28="",OR($D28="",$D28="NL",$D28="HORS LIGUE")),"",COUNTIFS($D$5:$D$72,"&lt;&gt;"&amp;"",$D$5:$D$72,"&lt;&gt;"&amp;"NL",$D$5:$D$72,"&lt;&gt;"&amp;"HORS LIGUE",Q$5:Q$72,"&lt;"&amp;Q28)+1),Paramètres!$B$3:$C$56,2,FALSE)*Paramètres!$K$9))</f>
        <v>0</v>
      </c>
      <c r="S28" s="46"/>
      <c r="T28" s="2">
        <f>IF(S$2="Bike &amp; Run",IF(ISNA(VLOOKUP(S28,Paramètres!$B$3:$C$56,2,FALSE)),0,VLOOKUP(S28,Paramètres!$B$3:$C$56,2,FALSE)*Paramètres!$K$10),IF(OR(S28="",OR($D28="",$D28="NL",$D28="HORS LIGUE")),0,VLOOKUP(IF(OR(S28="",OR($D28="",$D28="NL",$D28="HORS LIGUE")),"",COUNTIFS($D$5:$D$72,"&lt;&gt;"&amp;"",$D$5:$D$72,"&lt;&gt;"&amp;"NL",$D$5:$D$72,"&lt;&gt;"&amp;"HORS LIGUE",S$5:S$72,"&lt;"&amp;S28)+1),Paramètres!$B$3:$C$56,2,FALSE)*Paramètres!$K$10))</f>
        <v>0</v>
      </c>
      <c r="U28" s="46"/>
      <c r="V28" s="2">
        <f>IF(U$2="Bike &amp; Run",IF(ISNA(VLOOKUP(U28,Paramètres!$B$3:$C$56,2,FALSE)),0,VLOOKUP(U28,Paramètres!$B$3:$C$56,2,FALSE)*Paramètres!$K$11),IF(OR(U28="",OR($D28="",$D28="NL",$D28="HORS LIGUE")),0,VLOOKUP(IF(OR(U28="",OR($D28="",$D28="NL",$D28="HORS LIGUE")),"",COUNTIFS($D$5:$D$72,"&lt;&gt;"&amp;"",$D$5:$D$72,"&lt;&gt;"&amp;"NL",$D$5:$D$72,"&lt;&gt;"&amp;"HORS LIGUE",U$5:U$72,"&lt;"&amp;U28)+1),Paramètres!$B$3:$C$56,2,FALSE)*Paramètres!$K$11))</f>
        <v>0</v>
      </c>
      <c r="W28" s="46"/>
      <c r="X28" s="2">
        <f>IF(W$2="Bike &amp; Run",IF(ISNA(VLOOKUP(W28,Paramètres!$B$3:$C$56,2,FALSE)),0,VLOOKUP(W28,Paramètres!$B$3:$C$56,2,FALSE)*Paramètres!$K$12),IF(OR(W28="",OR($D28="",$D28="NL",$D28="HORS LIGUE")),0,VLOOKUP(IF(OR(W28="",OR($D28="",$D28="NL",$D28="HORS LIGUE")),"",COUNTIFS($D$5:$D$72,"&lt;&gt;"&amp;"",$D$5:$D$72,"&lt;&gt;"&amp;"NL",$D$5:$D$72,"&lt;&gt;"&amp;"HORS LIGUE",W$5:W$72,"&lt;"&amp;W28)+1),Paramètres!$B$3:$C$56,2,FALSE)*Paramètres!$K$12))</f>
        <v>0</v>
      </c>
      <c r="Y28" s="46"/>
      <c r="Z28" s="2">
        <f>IF(Y$2="Bike &amp; Run",IF(ISNA(VLOOKUP(Y28,Paramètres!$B$3:$C$56,2,FALSE)),0,VLOOKUP(Y28,Paramètres!$B$3:$C$56,2,FALSE)*Paramètres!$K$13),IF(OR(Y28="",OR($D28="",$D28="NL",$D28="HORS LIGUE")),0,VLOOKUP(IF(OR(Y28="",OR($D28="",$D28="NL",$D28="HORS LIGUE")),"",COUNTIFS($D$5:$D$72,"&lt;&gt;"&amp;"",$D$5:$D$72,"&lt;&gt;"&amp;"NL",$D$5:$D$72,"&lt;&gt;"&amp;"HORS LIGUE",Y$5:Y$72,"&lt;"&amp;Y28)+1),Paramètres!$B$3:$C$56,2,FALSE)*Paramètres!$K$13))</f>
        <v>0</v>
      </c>
      <c r="AA28" s="46"/>
      <c r="AB28" s="2">
        <f>IF(AA$2="Bike &amp; Run",IF(ISNA(VLOOKUP(AA28,Paramètres!$B$3:$C$56,2,FALSE)),0,VLOOKUP(AA28,Paramètres!$B$3:$C$56,2,FALSE)*Paramètres!$K$14),IF(OR(AA28="",OR($D28="",$D28="NL",$D28="HORS LIGUE")),0,VLOOKUP(IF(OR(AA28="",OR($D28="",$D28="NL",$D28="HORS LIGUE")),"",COUNTIFS($D$5:$D$72,"&lt;&gt;"&amp;"",$D$5:$D$72,"&lt;&gt;"&amp;"NL",$D$5:$D$72,"&lt;&gt;"&amp;"HORS LIGUE",AA$5:AA$72,"&lt;"&amp;AA28)+1),Paramètres!$B$3:$C$56,2,FALSE)*Paramètres!$K$14))</f>
        <v>0</v>
      </c>
      <c r="AC28" s="46"/>
      <c r="AD28" s="2">
        <f>IF(AC$2="Bike &amp; Run",IF(ISNA(VLOOKUP(AC28,Paramètres!$B$3:$C$56,2,FALSE)),0,VLOOKUP(AC28,Paramètres!$B$3:$C$56,2,FALSE)*Paramètres!$K$15),IF(OR(AC28="",OR($D28="",$D28="NL",$D28="HORS LIGUE")),0,VLOOKUP(IF(OR(AC28="",OR($D28="",$D28="NL",$D28="HORS LIGUE")),"",COUNTIFS($D$5:$D$72,"&lt;&gt;"&amp;"",$D$5:$D$72,"&lt;&gt;"&amp;"NL",$D$5:$D$72,"&lt;&gt;"&amp;"HORS LIGUE",AC$5:AC$72,"&lt;"&amp;AC28)+1),Paramètres!$B$3:$C$56,2,FALSE)*Paramètres!$K$15))</f>
        <v>0</v>
      </c>
      <c r="AE28" s="46"/>
      <c r="AF28" s="2">
        <f>IF(AE$2="Bike &amp; Run",IF(ISNA(VLOOKUP(AE28,Paramètres!$B$3:$C$56,2,FALSE)),0,VLOOKUP(AE28,Paramètres!$B$3:$C$56,2,FALSE)*Paramètres!$K$16),IF(OR(AE28="",OR($D28="",$D28="NL",$D28="HORS LIGUE")),0,VLOOKUP(IF(OR(AE28="",OR($D28="",$D28="NL",$D28="HORS LIGUE")),"",COUNTIFS($D$5:$D$72,"&lt;&gt;"&amp;"",$D$5:$D$72,"&lt;&gt;"&amp;"NL",$D$5:$D$72,"&lt;&gt;"&amp;"HORS LIGUE",AE$5:AE$72,"&lt;"&amp;AE28)+1),Paramètres!$B$3:$C$56,2,FALSE)*Paramètres!$K$16))</f>
        <v>0</v>
      </c>
      <c r="AG28" s="46"/>
      <c r="AH28" s="2">
        <f>IF(AG$2="Bike &amp; Run",IF(ISNA(VLOOKUP(AG28,Paramètres!$B$3:$C$56,2,FALSE)),0,VLOOKUP(AG28,Paramètres!$B$3:$C$56,2,FALSE)*Paramètres!$K$17),IF(OR(AG28="",OR($D28="",$D28="NL",$D28="HORS LIGUE")),0,VLOOKUP(IF(OR(AG28="",OR($D28="",$D28="NL",$D28="HORS LIGUE")),"",COUNTIFS($D$5:$D$72,"&lt;&gt;"&amp;"",$D$5:$D$72,"&lt;&gt;"&amp;"NL",$D$5:$D$72,"&lt;&gt;"&amp;"HORS LIGUE",AG$5:AG$72,"&lt;"&amp;AG28)+1),Paramètres!$B$3:$C$56,2,FALSE)*Paramètres!$K$17))</f>
        <v>0</v>
      </c>
      <c r="AI28" s="40">
        <f t="shared" si="0"/>
        <v>90</v>
      </c>
      <c r="AJ28" s="3">
        <f t="shared" si="1"/>
        <v>24</v>
      </c>
      <c r="AK28" s="5">
        <f t="shared" si="2"/>
        <v>1</v>
      </c>
      <c r="AL28" s="41">
        <f t="shared" si="3"/>
        <v>90</v>
      </c>
      <c r="AM28" s="33">
        <f t="shared" si="4"/>
        <v>24</v>
      </c>
      <c r="AO28" s="22">
        <f t="shared" si="5"/>
        <v>90</v>
      </c>
      <c r="AP28">
        <f t="shared" si="6"/>
        <v>0</v>
      </c>
      <c r="AQ28">
        <f t="shared" si="7"/>
        <v>0</v>
      </c>
      <c r="AR28">
        <f t="shared" si="8"/>
        <v>0</v>
      </c>
      <c r="AS28">
        <f t="shared" si="9"/>
        <v>0</v>
      </c>
      <c r="AT28">
        <f t="shared" si="10"/>
        <v>0</v>
      </c>
      <c r="AU28">
        <f t="shared" si="11"/>
        <v>0</v>
      </c>
      <c r="AV28">
        <f t="shared" si="12"/>
        <v>0</v>
      </c>
      <c r="AW28">
        <f t="shared" si="13"/>
        <v>0</v>
      </c>
      <c r="AX28">
        <f t="shared" si="14"/>
        <v>0</v>
      </c>
      <c r="AY28">
        <f t="shared" si="15"/>
        <v>0</v>
      </c>
      <c r="AZ28">
        <f t="shared" si="16"/>
        <v>0</v>
      </c>
      <c r="BA28">
        <f t="shared" si="17"/>
        <v>0</v>
      </c>
      <c r="BB28">
        <f t="shared" si="18"/>
        <v>0</v>
      </c>
      <c r="BC28">
        <f t="shared" si="19"/>
        <v>0</v>
      </c>
      <c r="BD28">
        <f t="shared" si="20"/>
        <v>90</v>
      </c>
      <c r="BE28" s="22">
        <f t="shared" ref="BE28:BR28" si="44">BD28+LARGE($AO28:$BC28,BE$4)</f>
        <v>90</v>
      </c>
      <c r="BF28" s="22">
        <f t="shared" si="44"/>
        <v>90</v>
      </c>
      <c r="BG28" s="22">
        <f t="shared" si="44"/>
        <v>90</v>
      </c>
      <c r="BH28" s="22">
        <f t="shared" si="44"/>
        <v>90</v>
      </c>
      <c r="BI28" s="22">
        <f t="shared" si="44"/>
        <v>90</v>
      </c>
      <c r="BJ28" s="22">
        <f t="shared" si="44"/>
        <v>90</v>
      </c>
      <c r="BK28" s="22">
        <f t="shared" si="44"/>
        <v>90</v>
      </c>
      <c r="BL28" s="22">
        <f t="shared" si="44"/>
        <v>90</v>
      </c>
      <c r="BM28" s="22">
        <f t="shared" si="44"/>
        <v>90</v>
      </c>
      <c r="BN28" s="22">
        <f t="shared" si="44"/>
        <v>90</v>
      </c>
      <c r="BO28" s="22">
        <f t="shared" si="44"/>
        <v>90</v>
      </c>
      <c r="BP28" s="22">
        <f t="shared" si="44"/>
        <v>90</v>
      </c>
      <c r="BQ28" s="22">
        <f t="shared" si="44"/>
        <v>90</v>
      </c>
      <c r="BR28" s="22">
        <f t="shared" si="44"/>
        <v>90</v>
      </c>
    </row>
    <row r="29" spans="1:70" ht="16.5">
      <c r="A29" s="73" t="s">
        <v>1445</v>
      </c>
      <c r="B29" s="61" t="str">
        <f>IF(ISNA(VLOOKUP(A29,'Licenciés Jeunes 2023'!A:C,3,0)),"",VLOOKUP(A29,'Licenciés Jeunes 2023'!A:C,3,0))</f>
        <v>DALAIGRE</v>
      </c>
      <c r="C29" s="32" t="str">
        <f>IF(ISNA(VLOOKUP(A29,'Licenciés Jeunes 2023'!A:C,2,0)),"",VLOOKUP(A29,'Licenciés Jeunes 2023'!A:C,2,0))</f>
        <v>Nathan</v>
      </c>
      <c r="D29" s="32" t="str">
        <f>IF(ISNA(VLOOKUP(A29,'Licenciés Jeunes 2023'!A:F,6,0)),"",VLOOKUP(A29,'Licenciés Jeunes 2023'!A:F,6,0))</f>
        <v>SAINT LAURENT NOUAN TRIATHLON</v>
      </c>
      <c r="E29" s="6">
        <v>22</v>
      </c>
      <c r="F29" s="2">
        <v>86</v>
      </c>
      <c r="G29" s="4"/>
      <c r="H29" s="2">
        <f>IF(G$2="Bike &amp; Run",IF(ISNA(VLOOKUP(G29,Paramètres!$B$3:$C$56,2,FALSE)),0,VLOOKUP(G29,Paramètres!$B$3:$C$56,2,FALSE)*Paramètres!$K$4),IF(OR(G29="",OR($D29="",$D29="NL",$D29="HORS LIGUE")),0,VLOOKUP(IF(OR(G29="",OR($D29="",$D29="NL",$D29="HORS LIGUE")),"",COUNTIFS($D$5:$D$72,"&lt;&gt;"&amp;"",$D$5:$D$72,"&lt;&gt;"&amp;"NL",$D$5:$D$72,"&lt;&gt;"&amp;"HORS LIGUE",G$5:G$72,"&lt;"&amp;G29)+1),Paramètres!$B$3:$C$56,2,FALSE)*Paramètres!$K$4))</f>
        <v>0</v>
      </c>
      <c r="I29" s="36"/>
      <c r="J29" s="2">
        <f>IF(I$2="Bike &amp; Run",IF(ISNA(VLOOKUP(I29,Paramètres!$B$3:$C$56,2,FALSE)),0,VLOOKUP(I29,Paramètres!$B$3:$C$56,2,FALSE)*Paramètres!$K$5),IF(OR(I29="",OR($D29="",$D29="NL",$D29="HORS LIGUE")),0,VLOOKUP(IF(OR(I29="",OR($D29="",$D29="NL",$D29="HORS LIGUE")),"",COUNTIFS($D$5:$D$72,"&lt;&gt;"&amp;"",$D$5:$D$72,"&lt;&gt;"&amp;"NL",$D$5:$D$72,"&lt;&gt;"&amp;"HORS LIGUE",I$5:I$72,"&lt;"&amp;I29)+1),Paramètres!$B$3:$C$56,2,FALSE)*Paramètres!$K$5))</f>
        <v>0</v>
      </c>
      <c r="K29" s="4"/>
      <c r="L29" s="2">
        <f>IF(K$2="Bike &amp; Run",IF(ISNA(VLOOKUP(K29,Paramètres!$B$3:$C$56,2,FALSE)),0,VLOOKUP(K29,Paramètres!$B$3:$C$56,2,FALSE)*Paramètres!$K$6),IF(OR(K29="",OR($D29="",$D29="NL",$D29="HORS LIGUE")),0,VLOOKUP(IF(OR(K29="",OR($D29="",$D29="NL",$D29="HORS LIGUE")),"",COUNTIFS($D$5:$D$72,"&lt;&gt;"&amp;"",$D$5:$D$72,"&lt;&gt;"&amp;"NL",$D$5:$D$72,"&lt;&gt;"&amp;"HORS LIGUE",K$5:K$72,"&lt;"&amp;K29)+1),Paramètres!$B$3:$C$56,2,FALSE)*Paramètres!$K$6))</f>
        <v>0</v>
      </c>
      <c r="M29" s="4"/>
      <c r="N29" s="2">
        <f>IF(M$2="Bike &amp; Run",IF(ISNA(VLOOKUP(M29,Paramètres!$B$3:$C$56,2,FALSE)),0,VLOOKUP(M29,Paramètres!$B$3:$C$56,2,FALSE)*Paramètres!$K$7),IF(OR(M29="",OR($D29="",$D29="NL",$D29="HORS LIGUE")),0,VLOOKUP(IF(OR(M29="",OR($D29="",$D29="NL",$D29="HORS LIGUE")),"",COUNTIFS($D$5:$D$72,"&lt;&gt;"&amp;"",$D$5:$D$72,"&lt;&gt;"&amp;"NL",$D$5:$D$72,"&lt;&gt;"&amp;"HORS LIGUE",M$5:M$72,"&lt;"&amp;M29)+1),Paramètres!$B$3:$C$56,2,FALSE)*Paramètres!$K$7))</f>
        <v>0</v>
      </c>
      <c r="O29" s="46"/>
      <c r="P29" s="2">
        <f>IF(O$2="Bike &amp; Run",IF(ISNA(VLOOKUP(O29,Paramètres!$B$3:$C$56,2,FALSE)),0,VLOOKUP(O29,Paramètres!$B$3:$C$56,2,FALSE)*Paramètres!$K$8),IF(OR(O29="",OR($D29="",$D29="NL",$D29="HORS LIGUE")),0,VLOOKUP(IF(OR(O29="",OR($D29="",$D29="NL",$D29="HORS LIGUE")),"",COUNTIFS($D$5:$D$72,"&lt;&gt;"&amp;"",$D$5:$D$72,"&lt;&gt;"&amp;"NL",$D$5:$D$72,"&lt;&gt;"&amp;"HORS LIGUE",O$5:O$72,"&lt;"&amp;O29)+1),Paramètres!$B$3:$C$56,2,FALSE)*Paramètres!$K$8))</f>
        <v>0</v>
      </c>
      <c r="Q29" s="46"/>
      <c r="R29" s="2">
        <f>IF(Q$2="Bike &amp; Run",IF(ISNA(VLOOKUP(Q29,Paramètres!$B$3:$C$56,2,FALSE)),0,VLOOKUP(Q29,Paramètres!$B$3:$C$56,2,FALSE)*Paramètres!$K$9),IF(OR(Q29="",OR($D29="",$D29="NL",$D29="HORS LIGUE")),0,VLOOKUP(IF(OR(Q29="",OR($D29="",$D29="NL",$D29="HORS LIGUE")),"",COUNTIFS($D$5:$D$72,"&lt;&gt;"&amp;"",$D$5:$D$72,"&lt;&gt;"&amp;"NL",$D$5:$D$72,"&lt;&gt;"&amp;"HORS LIGUE",Q$5:Q$72,"&lt;"&amp;Q29)+1),Paramètres!$B$3:$C$56,2,FALSE)*Paramètres!$K$9))</f>
        <v>0</v>
      </c>
      <c r="S29" s="46"/>
      <c r="T29" s="2">
        <f>IF(S$2="Bike &amp; Run",IF(ISNA(VLOOKUP(S29,Paramètres!$B$3:$C$56,2,FALSE)),0,VLOOKUP(S29,Paramètres!$B$3:$C$56,2,FALSE)*Paramètres!$K$10),IF(OR(S29="",OR($D29="",$D29="NL",$D29="HORS LIGUE")),0,VLOOKUP(IF(OR(S29="",OR($D29="",$D29="NL",$D29="HORS LIGUE")),"",COUNTIFS($D$5:$D$72,"&lt;&gt;"&amp;"",$D$5:$D$72,"&lt;&gt;"&amp;"NL",$D$5:$D$72,"&lt;&gt;"&amp;"HORS LIGUE",S$5:S$72,"&lt;"&amp;S29)+1),Paramètres!$B$3:$C$56,2,FALSE)*Paramètres!$K$10))</f>
        <v>0</v>
      </c>
      <c r="U29" s="46"/>
      <c r="V29" s="2">
        <f>IF(U$2="Bike &amp; Run",IF(ISNA(VLOOKUP(U29,Paramètres!$B$3:$C$56,2,FALSE)),0,VLOOKUP(U29,Paramètres!$B$3:$C$56,2,FALSE)*Paramètres!$K$11),IF(OR(U29="",OR($D29="",$D29="NL",$D29="HORS LIGUE")),0,VLOOKUP(IF(OR(U29="",OR($D29="",$D29="NL",$D29="HORS LIGUE")),"",COUNTIFS($D$5:$D$72,"&lt;&gt;"&amp;"",$D$5:$D$72,"&lt;&gt;"&amp;"NL",$D$5:$D$72,"&lt;&gt;"&amp;"HORS LIGUE",U$5:U$72,"&lt;"&amp;U29)+1),Paramètres!$B$3:$C$56,2,FALSE)*Paramètres!$K$11))</f>
        <v>0</v>
      </c>
      <c r="W29" s="46"/>
      <c r="X29" s="2">
        <f>IF(W$2="Bike &amp; Run",IF(ISNA(VLOOKUP(W29,Paramètres!$B$3:$C$56,2,FALSE)),0,VLOOKUP(W29,Paramètres!$B$3:$C$56,2,FALSE)*Paramètres!$K$12),IF(OR(W29="",OR($D29="",$D29="NL",$D29="HORS LIGUE")),0,VLOOKUP(IF(OR(W29="",OR($D29="",$D29="NL",$D29="HORS LIGUE")),"",COUNTIFS($D$5:$D$72,"&lt;&gt;"&amp;"",$D$5:$D$72,"&lt;&gt;"&amp;"NL",$D$5:$D$72,"&lt;&gt;"&amp;"HORS LIGUE",W$5:W$72,"&lt;"&amp;W29)+1),Paramètres!$B$3:$C$56,2,FALSE)*Paramètres!$K$12))</f>
        <v>0</v>
      </c>
      <c r="Y29" s="46"/>
      <c r="Z29" s="2">
        <f>IF(Y$2="Bike &amp; Run",IF(ISNA(VLOOKUP(Y29,Paramètres!$B$3:$C$56,2,FALSE)),0,VLOOKUP(Y29,Paramètres!$B$3:$C$56,2,FALSE)*Paramètres!$K$13),IF(OR(Y29="",OR($D29="",$D29="NL",$D29="HORS LIGUE")),0,VLOOKUP(IF(OR(Y29="",OR($D29="",$D29="NL",$D29="HORS LIGUE")),"",COUNTIFS($D$5:$D$72,"&lt;&gt;"&amp;"",$D$5:$D$72,"&lt;&gt;"&amp;"NL",$D$5:$D$72,"&lt;&gt;"&amp;"HORS LIGUE",Y$5:Y$72,"&lt;"&amp;Y29)+1),Paramètres!$B$3:$C$56,2,FALSE)*Paramètres!$K$13))</f>
        <v>0</v>
      </c>
      <c r="AA29" s="46"/>
      <c r="AB29" s="2">
        <f>IF(AA$2="Bike &amp; Run",IF(ISNA(VLOOKUP(AA29,Paramètres!$B$3:$C$56,2,FALSE)),0,VLOOKUP(AA29,Paramètres!$B$3:$C$56,2,FALSE)*Paramètres!$K$14),IF(OR(AA29="",OR($D29="",$D29="NL",$D29="HORS LIGUE")),0,VLOOKUP(IF(OR(AA29="",OR($D29="",$D29="NL",$D29="HORS LIGUE")),"",COUNTIFS($D$5:$D$72,"&lt;&gt;"&amp;"",$D$5:$D$72,"&lt;&gt;"&amp;"NL",$D$5:$D$72,"&lt;&gt;"&amp;"HORS LIGUE",AA$5:AA$72,"&lt;"&amp;AA29)+1),Paramètres!$B$3:$C$56,2,FALSE)*Paramètres!$K$14))</f>
        <v>0</v>
      </c>
      <c r="AC29" s="46"/>
      <c r="AD29" s="2">
        <f>IF(AC$2="Bike &amp; Run",IF(ISNA(VLOOKUP(AC29,Paramètres!$B$3:$C$56,2,FALSE)),0,VLOOKUP(AC29,Paramètres!$B$3:$C$56,2,FALSE)*Paramètres!$K$15),IF(OR(AC29="",OR($D29="",$D29="NL",$D29="HORS LIGUE")),0,VLOOKUP(IF(OR(AC29="",OR($D29="",$D29="NL",$D29="HORS LIGUE")),"",COUNTIFS($D$5:$D$72,"&lt;&gt;"&amp;"",$D$5:$D$72,"&lt;&gt;"&amp;"NL",$D$5:$D$72,"&lt;&gt;"&amp;"HORS LIGUE",AC$5:AC$72,"&lt;"&amp;AC29)+1),Paramètres!$B$3:$C$56,2,FALSE)*Paramètres!$K$15))</f>
        <v>0</v>
      </c>
      <c r="AE29" s="46"/>
      <c r="AF29" s="2">
        <f>IF(AE$2="Bike &amp; Run",IF(ISNA(VLOOKUP(AE29,Paramètres!$B$3:$C$56,2,FALSE)),0,VLOOKUP(AE29,Paramètres!$B$3:$C$56,2,FALSE)*Paramètres!$K$16),IF(OR(AE29="",OR($D29="",$D29="NL",$D29="HORS LIGUE")),0,VLOOKUP(IF(OR(AE29="",OR($D29="",$D29="NL",$D29="HORS LIGUE")),"",COUNTIFS($D$5:$D$72,"&lt;&gt;"&amp;"",$D$5:$D$72,"&lt;&gt;"&amp;"NL",$D$5:$D$72,"&lt;&gt;"&amp;"HORS LIGUE",AE$5:AE$72,"&lt;"&amp;AE29)+1),Paramètres!$B$3:$C$56,2,FALSE)*Paramètres!$K$16))</f>
        <v>0</v>
      </c>
      <c r="AG29" s="46"/>
      <c r="AH29" s="2">
        <f>IF(AG$2="Bike &amp; Run",IF(ISNA(VLOOKUP(AG29,Paramètres!$B$3:$C$56,2,FALSE)),0,VLOOKUP(AG29,Paramètres!$B$3:$C$56,2,FALSE)*Paramètres!$K$17),IF(OR(AG29="",OR($D29="",$D29="NL",$D29="HORS LIGUE")),0,VLOOKUP(IF(OR(AG29="",OR($D29="",$D29="NL",$D29="HORS LIGUE")),"",COUNTIFS($D$5:$D$72,"&lt;&gt;"&amp;"",$D$5:$D$72,"&lt;&gt;"&amp;"NL",$D$5:$D$72,"&lt;&gt;"&amp;"HORS LIGUE",AG$5:AG$72,"&lt;"&amp;AG29)+1),Paramètres!$B$3:$C$56,2,FALSE)*Paramètres!$K$17))</f>
        <v>0</v>
      </c>
      <c r="AI29" s="40">
        <f t="shared" si="0"/>
        <v>86</v>
      </c>
      <c r="AJ29" s="3">
        <f t="shared" si="1"/>
        <v>25</v>
      </c>
      <c r="AK29" s="5">
        <f t="shared" si="2"/>
        <v>1</v>
      </c>
      <c r="AL29" s="41">
        <f t="shared" si="3"/>
        <v>86</v>
      </c>
      <c r="AM29" s="33">
        <f t="shared" si="4"/>
        <v>25</v>
      </c>
      <c r="AO29" s="22">
        <f t="shared" si="5"/>
        <v>86</v>
      </c>
      <c r="AP29">
        <f t="shared" si="6"/>
        <v>0</v>
      </c>
      <c r="AQ29">
        <f t="shared" si="7"/>
        <v>0</v>
      </c>
      <c r="AR29">
        <f t="shared" si="8"/>
        <v>0</v>
      </c>
      <c r="AS29">
        <f t="shared" si="9"/>
        <v>0</v>
      </c>
      <c r="AT29">
        <f t="shared" si="10"/>
        <v>0</v>
      </c>
      <c r="AU29">
        <f t="shared" si="11"/>
        <v>0</v>
      </c>
      <c r="AV29">
        <f t="shared" si="12"/>
        <v>0</v>
      </c>
      <c r="AW29">
        <f t="shared" si="13"/>
        <v>0</v>
      </c>
      <c r="AX29">
        <f t="shared" si="14"/>
        <v>0</v>
      </c>
      <c r="AY29">
        <f t="shared" si="15"/>
        <v>0</v>
      </c>
      <c r="AZ29">
        <f t="shared" si="16"/>
        <v>0</v>
      </c>
      <c r="BA29">
        <f t="shared" si="17"/>
        <v>0</v>
      </c>
      <c r="BB29">
        <f t="shared" si="18"/>
        <v>0</v>
      </c>
      <c r="BC29">
        <f t="shared" si="19"/>
        <v>0</v>
      </c>
      <c r="BD29">
        <f t="shared" si="20"/>
        <v>86</v>
      </c>
      <c r="BE29" s="22">
        <f t="shared" ref="BE29:BR29" si="45">BD29+LARGE($AO29:$BC29,BE$4)</f>
        <v>86</v>
      </c>
      <c r="BF29" s="22">
        <f t="shared" si="45"/>
        <v>86</v>
      </c>
      <c r="BG29" s="22">
        <f t="shared" si="45"/>
        <v>86</v>
      </c>
      <c r="BH29" s="22">
        <f t="shared" si="45"/>
        <v>86</v>
      </c>
      <c r="BI29" s="22">
        <f t="shared" si="45"/>
        <v>86</v>
      </c>
      <c r="BJ29" s="22">
        <f t="shared" si="45"/>
        <v>86</v>
      </c>
      <c r="BK29" s="22">
        <f t="shared" si="45"/>
        <v>86</v>
      </c>
      <c r="BL29" s="22">
        <f t="shared" si="45"/>
        <v>86</v>
      </c>
      <c r="BM29" s="22">
        <f t="shared" si="45"/>
        <v>86</v>
      </c>
      <c r="BN29" s="22">
        <f t="shared" si="45"/>
        <v>86</v>
      </c>
      <c r="BO29" s="22">
        <f t="shared" si="45"/>
        <v>86</v>
      </c>
      <c r="BP29" s="22">
        <f t="shared" si="45"/>
        <v>86</v>
      </c>
      <c r="BQ29" s="22">
        <f t="shared" si="45"/>
        <v>86</v>
      </c>
      <c r="BR29" s="22">
        <f t="shared" si="45"/>
        <v>86</v>
      </c>
    </row>
    <row r="30" spans="1:70" ht="16.5">
      <c r="A30" s="73" t="s">
        <v>1095</v>
      </c>
      <c r="B30" s="61" t="str">
        <f>IF(ISNA(VLOOKUP(A30,'Licenciés Jeunes 2023'!A:C,3,0)),"",VLOOKUP(A30,'Licenciés Jeunes 2023'!A:C,3,0))</f>
        <v>ROCHERIEUX</v>
      </c>
      <c r="C30" s="32" t="str">
        <f>IF(ISNA(VLOOKUP(A30,'Licenciés Jeunes 2023'!A:C,2,0)),"",VLOOKUP(A30,'Licenciés Jeunes 2023'!A:C,2,0))</f>
        <v>MAEL</v>
      </c>
      <c r="D30" s="32" t="str">
        <f>IF(ISNA(VLOOKUP(A30,'Licenciés Jeunes 2023'!A:F,6,0)),"",VLOOKUP(A30,'Licenciés Jeunes 2023'!A:F,6,0))</f>
        <v>C CHARTRES METROPOLE TRIATHLON</v>
      </c>
      <c r="E30" s="6">
        <v>24</v>
      </c>
      <c r="F30" s="2">
        <v>82</v>
      </c>
      <c r="G30" s="4"/>
      <c r="H30" s="2">
        <f>IF(G$2="Bike &amp; Run",IF(ISNA(VLOOKUP(G30,Paramètres!$B$3:$C$56,2,FALSE)),0,VLOOKUP(G30,Paramètres!$B$3:$C$56,2,FALSE)*Paramètres!$K$4),IF(OR(G30="",OR($D30="",$D30="NL",$D30="HORS LIGUE")),0,VLOOKUP(IF(OR(G30="",OR($D30="",$D30="NL",$D30="HORS LIGUE")),"",COUNTIFS($D$5:$D$72,"&lt;&gt;"&amp;"",$D$5:$D$72,"&lt;&gt;"&amp;"NL",$D$5:$D$72,"&lt;&gt;"&amp;"HORS LIGUE",G$5:G$72,"&lt;"&amp;G30)+1),Paramètres!$B$3:$C$56,2,FALSE)*Paramètres!$K$4))</f>
        <v>0</v>
      </c>
      <c r="I30" s="36"/>
      <c r="J30" s="2">
        <f>IF(I$2="Bike &amp; Run",IF(ISNA(VLOOKUP(I30,Paramètres!$B$3:$C$56,2,FALSE)),0,VLOOKUP(I30,Paramètres!$B$3:$C$56,2,FALSE)*Paramètres!$K$5),IF(OR(I30="",OR($D30="",$D30="NL",$D30="HORS LIGUE")),0,VLOOKUP(IF(OR(I30="",OR($D30="",$D30="NL",$D30="HORS LIGUE")),"",COUNTIFS($D$5:$D$72,"&lt;&gt;"&amp;"",$D$5:$D$72,"&lt;&gt;"&amp;"NL",$D$5:$D$72,"&lt;&gt;"&amp;"HORS LIGUE",I$5:I$72,"&lt;"&amp;I30)+1),Paramètres!$B$3:$C$56,2,FALSE)*Paramètres!$K$5))</f>
        <v>0</v>
      </c>
      <c r="K30" s="4"/>
      <c r="L30" s="2">
        <f>IF(K$2="Bike &amp; Run",IF(ISNA(VLOOKUP(K30,Paramètres!$B$3:$C$56,2,FALSE)),0,VLOOKUP(K30,Paramètres!$B$3:$C$56,2,FALSE)*Paramètres!$K$6),IF(OR(K30="",OR($D30="",$D30="NL",$D30="HORS LIGUE")),0,VLOOKUP(IF(OR(K30="",OR($D30="",$D30="NL",$D30="HORS LIGUE")),"",COUNTIFS($D$5:$D$72,"&lt;&gt;"&amp;"",$D$5:$D$72,"&lt;&gt;"&amp;"NL",$D$5:$D$72,"&lt;&gt;"&amp;"HORS LIGUE",K$5:K$72,"&lt;"&amp;K30)+1),Paramètres!$B$3:$C$56,2,FALSE)*Paramètres!$K$6))</f>
        <v>0</v>
      </c>
      <c r="M30" s="4"/>
      <c r="N30" s="2">
        <f>IF(M$2="Bike &amp; Run",IF(ISNA(VLOOKUP(M30,Paramètres!$B$3:$C$56,2,FALSE)),0,VLOOKUP(M30,Paramètres!$B$3:$C$56,2,FALSE)*Paramètres!$K$7),IF(OR(M30="",OR($D30="",$D30="NL",$D30="HORS LIGUE")),0,VLOOKUP(IF(OR(M30="",OR($D30="",$D30="NL",$D30="HORS LIGUE")),"",COUNTIFS($D$5:$D$72,"&lt;&gt;"&amp;"",$D$5:$D$72,"&lt;&gt;"&amp;"NL",$D$5:$D$72,"&lt;&gt;"&amp;"HORS LIGUE",M$5:M$72,"&lt;"&amp;M30)+1),Paramètres!$B$3:$C$56,2,FALSE)*Paramètres!$K$7))</f>
        <v>0</v>
      </c>
      <c r="O30" s="46"/>
      <c r="P30" s="2">
        <f>IF(O$2="Bike &amp; Run",IF(ISNA(VLOOKUP(O30,Paramètres!$B$3:$C$56,2,FALSE)),0,VLOOKUP(O30,Paramètres!$B$3:$C$56,2,FALSE)*Paramètres!$K$8),IF(OR(O30="",OR($D30="",$D30="NL",$D30="HORS LIGUE")),0,VLOOKUP(IF(OR(O30="",OR($D30="",$D30="NL",$D30="HORS LIGUE")),"",COUNTIFS($D$5:$D$72,"&lt;&gt;"&amp;"",$D$5:$D$72,"&lt;&gt;"&amp;"NL",$D$5:$D$72,"&lt;&gt;"&amp;"HORS LIGUE",O$5:O$72,"&lt;"&amp;O30)+1),Paramètres!$B$3:$C$56,2,FALSE)*Paramètres!$K$8))</f>
        <v>0</v>
      </c>
      <c r="Q30" s="46"/>
      <c r="R30" s="2">
        <f>IF(Q$2="Bike &amp; Run",IF(ISNA(VLOOKUP(Q30,Paramètres!$B$3:$C$56,2,FALSE)),0,VLOOKUP(Q30,Paramètres!$B$3:$C$56,2,FALSE)*Paramètres!$K$9),IF(OR(Q30="",OR($D30="",$D30="NL",$D30="HORS LIGUE")),0,VLOOKUP(IF(OR(Q30="",OR($D30="",$D30="NL",$D30="HORS LIGUE")),"",COUNTIFS($D$5:$D$72,"&lt;&gt;"&amp;"",$D$5:$D$72,"&lt;&gt;"&amp;"NL",$D$5:$D$72,"&lt;&gt;"&amp;"HORS LIGUE",Q$5:Q$72,"&lt;"&amp;Q30)+1),Paramètres!$B$3:$C$56,2,FALSE)*Paramètres!$K$9))</f>
        <v>0</v>
      </c>
      <c r="S30" s="46"/>
      <c r="T30" s="2">
        <f>IF(S$2="Bike &amp; Run",IF(ISNA(VLOOKUP(S30,Paramètres!$B$3:$C$56,2,FALSE)),0,VLOOKUP(S30,Paramètres!$B$3:$C$56,2,FALSE)*Paramètres!$K$10),IF(OR(S30="",OR($D30="",$D30="NL",$D30="HORS LIGUE")),0,VLOOKUP(IF(OR(S30="",OR($D30="",$D30="NL",$D30="HORS LIGUE")),"",COUNTIFS($D$5:$D$72,"&lt;&gt;"&amp;"",$D$5:$D$72,"&lt;&gt;"&amp;"NL",$D$5:$D$72,"&lt;&gt;"&amp;"HORS LIGUE",S$5:S$72,"&lt;"&amp;S30)+1),Paramètres!$B$3:$C$56,2,FALSE)*Paramètres!$K$10))</f>
        <v>0</v>
      </c>
      <c r="U30" s="46"/>
      <c r="V30" s="2">
        <f>IF(U$2="Bike &amp; Run",IF(ISNA(VLOOKUP(U30,Paramètres!$B$3:$C$56,2,FALSE)),0,VLOOKUP(U30,Paramètres!$B$3:$C$56,2,FALSE)*Paramètres!$K$11),IF(OR(U30="",OR($D30="",$D30="NL",$D30="HORS LIGUE")),0,VLOOKUP(IF(OR(U30="",OR($D30="",$D30="NL",$D30="HORS LIGUE")),"",COUNTIFS($D$5:$D$72,"&lt;&gt;"&amp;"",$D$5:$D$72,"&lt;&gt;"&amp;"NL",$D$5:$D$72,"&lt;&gt;"&amp;"HORS LIGUE",U$5:U$72,"&lt;"&amp;U30)+1),Paramètres!$B$3:$C$56,2,FALSE)*Paramètres!$K$11))</f>
        <v>0</v>
      </c>
      <c r="W30" s="46"/>
      <c r="X30" s="2">
        <f>IF(W$2="Bike &amp; Run",IF(ISNA(VLOOKUP(W30,Paramètres!$B$3:$C$56,2,FALSE)),0,VLOOKUP(W30,Paramètres!$B$3:$C$56,2,FALSE)*Paramètres!$K$12),IF(OR(W30="",OR($D30="",$D30="NL",$D30="HORS LIGUE")),0,VLOOKUP(IF(OR(W30="",OR($D30="",$D30="NL",$D30="HORS LIGUE")),"",COUNTIFS($D$5:$D$72,"&lt;&gt;"&amp;"",$D$5:$D$72,"&lt;&gt;"&amp;"NL",$D$5:$D$72,"&lt;&gt;"&amp;"HORS LIGUE",W$5:W$72,"&lt;"&amp;W30)+1),Paramètres!$B$3:$C$56,2,FALSE)*Paramètres!$K$12))</f>
        <v>0</v>
      </c>
      <c r="Y30" s="46"/>
      <c r="Z30" s="2">
        <f>IF(Y$2="Bike &amp; Run",IF(ISNA(VLOOKUP(Y30,Paramètres!$B$3:$C$56,2,FALSE)),0,VLOOKUP(Y30,Paramètres!$B$3:$C$56,2,FALSE)*Paramètres!$K$13),IF(OR(Y30="",OR($D30="",$D30="NL",$D30="HORS LIGUE")),0,VLOOKUP(IF(OR(Y30="",OR($D30="",$D30="NL",$D30="HORS LIGUE")),"",COUNTIFS($D$5:$D$72,"&lt;&gt;"&amp;"",$D$5:$D$72,"&lt;&gt;"&amp;"NL",$D$5:$D$72,"&lt;&gt;"&amp;"HORS LIGUE",Y$5:Y$72,"&lt;"&amp;Y30)+1),Paramètres!$B$3:$C$56,2,FALSE)*Paramètres!$K$13))</f>
        <v>0</v>
      </c>
      <c r="AA30" s="46"/>
      <c r="AB30" s="2">
        <f>IF(AA$2="Bike &amp; Run",IF(ISNA(VLOOKUP(AA30,Paramètres!$B$3:$C$56,2,FALSE)),0,VLOOKUP(AA30,Paramètres!$B$3:$C$56,2,FALSE)*Paramètres!$K$14),IF(OR(AA30="",OR($D30="",$D30="NL",$D30="HORS LIGUE")),0,VLOOKUP(IF(OR(AA30="",OR($D30="",$D30="NL",$D30="HORS LIGUE")),"",COUNTIFS($D$5:$D$72,"&lt;&gt;"&amp;"",$D$5:$D$72,"&lt;&gt;"&amp;"NL",$D$5:$D$72,"&lt;&gt;"&amp;"HORS LIGUE",AA$5:AA$72,"&lt;"&amp;AA30)+1),Paramètres!$B$3:$C$56,2,FALSE)*Paramètres!$K$14))</f>
        <v>0</v>
      </c>
      <c r="AC30" s="46"/>
      <c r="AD30" s="2">
        <f>IF(AC$2="Bike &amp; Run",IF(ISNA(VLOOKUP(AC30,Paramètres!$B$3:$C$56,2,FALSE)),0,VLOOKUP(AC30,Paramètres!$B$3:$C$56,2,FALSE)*Paramètres!$K$15),IF(OR(AC30="",OR($D30="",$D30="NL",$D30="HORS LIGUE")),0,VLOOKUP(IF(OR(AC30="",OR($D30="",$D30="NL",$D30="HORS LIGUE")),"",COUNTIFS($D$5:$D$72,"&lt;&gt;"&amp;"",$D$5:$D$72,"&lt;&gt;"&amp;"NL",$D$5:$D$72,"&lt;&gt;"&amp;"HORS LIGUE",AC$5:AC$72,"&lt;"&amp;AC30)+1),Paramètres!$B$3:$C$56,2,FALSE)*Paramètres!$K$15))</f>
        <v>0</v>
      </c>
      <c r="AE30" s="46"/>
      <c r="AF30" s="2">
        <f>IF(AE$2="Bike &amp; Run",IF(ISNA(VLOOKUP(AE30,Paramètres!$B$3:$C$56,2,FALSE)),0,VLOOKUP(AE30,Paramètres!$B$3:$C$56,2,FALSE)*Paramètres!$K$16),IF(OR(AE30="",OR($D30="",$D30="NL",$D30="HORS LIGUE")),0,VLOOKUP(IF(OR(AE30="",OR($D30="",$D30="NL",$D30="HORS LIGUE")),"",COUNTIFS($D$5:$D$72,"&lt;&gt;"&amp;"",$D$5:$D$72,"&lt;&gt;"&amp;"NL",$D$5:$D$72,"&lt;&gt;"&amp;"HORS LIGUE",AE$5:AE$72,"&lt;"&amp;AE30)+1),Paramètres!$B$3:$C$56,2,FALSE)*Paramètres!$K$16))</f>
        <v>0</v>
      </c>
      <c r="AG30" s="46"/>
      <c r="AH30" s="2">
        <f>IF(AG$2="Bike &amp; Run",IF(ISNA(VLOOKUP(AG30,Paramètres!$B$3:$C$56,2,FALSE)),0,VLOOKUP(AG30,Paramètres!$B$3:$C$56,2,FALSE)*Paramètres!$K$17),IF(OR(AG30="",OR($D30="",$D30="NL",$D30="HORS LIGUE")),0,VLOOKUP(IF(OR(AG30="",OR($D30="",$D30="NL",$D30="HORS LIGUE")),"",COUNTIFS($D$5:$D$72,"&lt;&gt;"&amp;"",$D$5:$D$72,"&lt;&gt;"&amp;"NL",$D$5:$D$72,"&lt;&gt;"&amp;"HORS LIGUE",AG$5:AG$72,"&lt;"&amp;AG30)+1),Paramètres!$B$3:$C$56,2,FALSE)*Paramètres!$K$17))</f>
        <v>0</v>
      </c>
      <c r="AI30" s="40">
        <f t="shared" si="0"/>
        <v>82</v>
      </c>
      <c r="AJ30" s="3">
        <f t="shared" si="1"/>
        <v>26</v>
      </c>
      <c r="AK30" s="5">
        <f t="shared" si="2"/>
        <v>1</v>
      </c>
      <c r="AL30" s="41">
        <f t="shared" si="3"/>
        <v>82</v>
      </c>
      <c r="AM30" s="33">
        <f t="shared" si="4"/>
        <v>26</v>
      </c>
      <c r="AO30" s="22">
        <f t="shared" si="5"/>
        <v>82</v>
      </c>
      <c r="AP30">
        <f t="shared" si="6"/>
        <v>0</v>
      </c>
      <c r="AQ30">
        <f t="shared" si="7"/>
        <v>0</v>
      </c>
      <c r="AR30">
        <f t="shared" si="8"/>
        <v>0</v>
      </c>
      <c r="AS30">
        <f t="shared" si="9"/>
        <v>0</v>
      </c>
      <c r="AT30">
        <f t="shared" si="10"/>
        <v>0</v>
      </c>
      <c r="AU30">
        <f t="shared" si="11"/>
        <v>0</v>
      </c>
      <c r="AV30">
        <f t="shared" si="12"/>
        <v>0</v>
      </c>
      <c r="AW30">
        <f t="shared" si="13"/>
        <v>0</v>
      </c>
      <c r="AX30">
        <f t="shared" si="14"/>
        <v>0</v>
      </c>
      <c r="AY30">
        <f t="shared" si="15"/>
        <v>0</v>
      </c>
      <c r="AZ30">
        <f t="shared" si="16"/>
        <v>0</v>
      </c>
      <c r="BA30">
        <f t="shared" si="17"/>
        <v>0</v>
      </c>
      <c r="BB30">
        <f t="shared" si="18"/>
        <v>0</v>
      </c>
      <c r="BC30">
        <f t="shared" si="19"/>
        <v>0</v>
      </c>
      <c r="BD30">
        <f t="shared" si="20"/>
        <v>82</v>
      </c>
      <c r="BE30" s="22">
        <f t="shared" ref="BE30:BR30" si="46">BD30+LARGE($AO30:$BC30,BE$4)</f>
        <v>82</v>
      </c>
      <c r="BF30" s="22">
        <f t="shared" si="46"/>
        <v>82</v>
      </c>
      <c r="BG30" s="22">
        <f t="shared" si="46"/>
        <v>82</v>
      </c>
      <c r="BH30" s="22">
        <f t="shared" si="46"/>
        <v>82</v>
      </c>
      <c r="BI30" s="22">
        <f t="shared" si="46"/>
        <v>82</v>
      </c>
      <c r="BJ30" s="22">
        <f t="shared" si="46"/>
        <v>82</v>
      </c>
      <c r="BK30" s="22">
        <f t="shared" si="46"/>
        <v>82</v>
      </c>
      <c r="BL30" s="22">
        <f t="shared" si="46"/>
        <v>82</v>
      </c>
      <c r="BM30" s="22">
        <f t="shared" si="46"/>
        <v>82</v>
      </c>
      <c r="BN30" s="22">
        <f t="shared" si="46"/>
        <v>82</v>
      </c>
      <c r="BO30" s="22">
        <f t="shared" si="46"/>
        <v>82</v>
      </c>
      <c r="BP30" s="22">
        <f t="shared" si="46"/>
        <v>82</v>
      </c>
      <c r="BQ30" s="22">
        <f t="shared" si="46"/>
        <v>82</v>
      </c>
      <c r="BR30" s="22">
        <f t="shared" si="46"/>
        <v>82</v>
      </c>
    </row>
    <row r="31" spans="1:70" ht="16.5">
      <c r="A31" s="73" t="s">
        <v>1313</v>
      </c>
      <c r="B31" s="61" t="str">
        <f>IF(ISNA(VLOOKUP(A31,'Licenciés Jeunes 2023'!A:C,3,0)),"",VLOOKUP(A31,'Licenciés Jeunes 2023'!A:C,3,0))</f>
        <v>GAILLOT</v>
      </c>
      <c r="C31" s="32" t="str">
        <f>IF(ISNA(VLOOKUP(A31,'Licenciés Jeunes 2023'!A:C,2,0)),"",VLOOKUP(A31,'Licenciés Jeunes 2023'!A:C,2,0))</f>
        <v>Felix</v>
      </c>
      <c r="D31" s="32" t="str">
        <f>IF(ISNA(VLOOKUP(A31,'Licenciés Jeunes 2023'!A:F,6,0)),"",VLOOKUP(A31,'Licenciés Jeunes 2023'!A:F,6,0))</f>
        <v>TEAM ETT (EXTREME TRIATHLON TRAIL)</v>
      </c>
      <c r="E31" s="6">
        <v>25</v>
      </c>
      <c r="F31" s="2">
        <v>81</v>
      </c>
      <c r="G31" s="4"/>
      <c r="H31" s="2">
        <f>IF(G$2="Bike &amp; Run",IF(ISNA(VLOOKUP(G31,Paramètres!$B$3:$C$56,2,FALSE)),0,VLOOKUP(G31,Paramètres!$B$3:$C$56,2,FALSE)*Paramètres!$K$4),IF(OR(G31="",OR($D31="",$D31="NL",$D31="HORS LIGUE")),0,VLOOKUP(IF(OR(G31="",OR($D31="",$D31="NL",$D31="HORS LIGUE")),"",COUNTIFS($D$5:$D$72,"&lt;&gt;"&amp;"",$D$5:$D$72,"&lt;&gt;"&amp;"NL",$D$5:$D$72,"&lt;&gt;"&amp;"HORS LIGUE",G$5:G$72,"&lt;"&amp;G31)+1),Paramètres!$B$3:$C$56,2,FALSE)*Paramètres!$K$4))</f>
        <v>0</v>
      </c>
      <c r="I31" s="36"/>
      <c r="J31" s="2">
        <f>IF(I$2="Bike &amp; Run",IF(ISNA(VLOOKUP(I31,Paramètres!$B$3:$C$56,2,FALSE)),0,VLOOKUP(I31,Paramètres!$B$3:$C$56,2,FALSE)*Paramètres!$K$5),IF(OR(I31="",OR($D31="",$D31="NL",$D31="HORS LIGUE")),0,VLOOKUP(IF(OR(I31="",OR($D31="",$D31="NL",$D31="HORS LIGUE")),"",COUNTIFS($D$5:$D$72,"&lt;&gt;"&amp;"",$D$5:$D$72,"&lt;&gt;"&amp;"NL",$D$5:$D$72,"&lt;&gt;"&amp;"HORS LIGUE",I$5:I$72,"&lt;"&amp;I31)+1),Paramètres!$B$3:$C$56,2,FALSE)*Paramètres!$K$5))</f>
        <v>0</v>
      </c>
      <c r="K31" s="4"/>
      <c r="L31" s="2">
        <f>IF(K$2="Bike &amp; Run",IF(ISNA(VLOOKUP(K31,Paramètres!$B$3:$C$56,2,FALSE)),0,VLOOKUP(K31,Paramètres!$B$3:$C$56,2,FALSE)*Paramètres!$K$6),IF(OR(K31="",OR($D31="",$D31="NL",$D31="HORS LIGUE")),0,VLOOKUP(IF(OR(K31="",OR($D31="",$D31="NL",$D31="HORS LIGUE")),"",COUNTIFS($D$5:$D$72,"&lt;&gt;"&amp;"",$D$5:$D$72,"&lt;&gt;"&amp;"NL",$D$5:$D$72,"&lt;&gt;"&amp;"HORS LIGUE",K$5:K$72,"&lt;"&amp;K31)+1),Paramètres!$B$3:$C$56,2,FALSE)*Paramètres!$K$6))</f>
        <v>0</v>
      </c>
      <c r="M31" s="4"/>
      <c r="N31" s="2">
        <f>IF(M$2="Bike &amp; Run",IF(ISNA(VLOOKUP(M31,Paramètres!$B$3:$C$56,2,FALSE)),0,VLOOKUP(M31,Paramètres!$B$3:$C$56,2,FALSE)*Paramètres!$K$7),IF(OR(M31="",OR($D31="",$D31="NL",$D31="HORS LIGUE")),0,VLOOKUP(IF(OR(M31="",OR($D31="",$D31="NL",$D31="HORS LIGUE")),"",COUNTIFS($D$5:$D$72,"&lt;&gt;"&amp;"",$D$5:$D$72,"&lt;&gt;"&amp;"NL",$D$5:$D$72,"&lt;&gt;"&amp;"HORS LIGUE",M$5:M$72,"&lt;"&amp;M31)+1),Paramètres!$B$3:$C$56,2,FALSE)*Paramètres!$K$7))</f>
        <v>0</v>
      </c>
      <c r="O31" s="46"/>
      <c r="P31" s="2">
        <f>IF(O$2="Bike &amp; Run",IF(ISNA(VLOOKUP(O31,Paramètres!$B$3:$C$56,2,FALSE)),0,VLOOKUP(O31,Paramètres!$B$3:$C$56,2,FALSE)*Paramètres!$K$8),IF(OR(O31="",OR($D31="",$D31="NL",$D31="HORS LIGUE")),0,VLOOKUP(IF(OR(O31="",OR($D31="",$D31="NL",$D31="HORS LIGUE")),"",COUNTIFS($D$5:$D$72,"&lt;&gt;"&amp;"",$D$5:$D$72,"&lt;&gt;"&amp;"NL",$D$5:$D$72,"&lt;&gt;"&amp;"HORS LIGUE",O$5:O$72,"&lt;"&amp;O31)+1),Paramètres!$B$3:$C$56,2,FALSE)*Paramètres!$K$8))</f>
        <v>0</v>
      </c>
      <c r="Q31" s="46"/>
      <c r="R31" s="2">
        <f>IF(Q$2="Bike &amp; Run",IF(ISNA(VLOOKUP(Q31,Paramètres!$B$3:$C$56,2,FALSE)),0,VLOOKUP(Q31,Paramètres!$B$3:$C$56,2,FALSE)*Paramètres!$K$9),IF(OR(Q31="",OR($D31="",$D31="NL",$D31="HORS LIGUE")),0,VLOOKUP(IF(OR(Q31="",OR($D31="",$D31="NL",$D31="HORS LIGUE")),"",COUNTIFS($D$5:$D$72,"&lt;&gt;"&amp;"",$D$5:$D$72,"&lt;&gt;"&amp;"NL",$D$5:$D$72,"&lt;&gt;"&amp;"HORS LIGUE",Q$5:Q$72,"&lt;"&amp;Q31)+1),Paramètres!$B$3:$C$56,2,FALSE)*Paramètres!$K$9))</f>
        <v>0</v>
      </c>
      <c r="S31" s="46"/>
      <c r="T31" s="2">
        <f>IF(S$2="Bike &amp; Run",IF(ISNA(VLOOKUP(S31,Paramètres!$B$3:$C$56,2,FALSE)),0,VLOOKUP(S31,Paramètres!$B$3:$C$56,2,FALSE)*Paramètres!$K$10),IF(OR(S31="",OR($D31="",$D31="NL",$D31="HORS LIGUE")),0,VLOOKUP(IF(OR(S31="",OR($D31="",$D31="NL",$D31="HORS LIGUE")),"",COUNTIFS($D$5:$D$72,"&lt;&gt;"&amp;"",$D$5:$D$72,"&lt;&gt;"&amp;"NL",$D$5:$D$72,"&lt;&gt;"&amp;"HORS LIGUE",S$5:S$72,"&lt;"&amp;S31)+1),Paramètres!$B$3:$C$56,2,FALSE)*Paramètres!$K$10))</f>
        <v>0</v>
      </c>
      <c r="U31" s="46"/>
      <c r="V31" s="2">
        <f>IF(U$2="Bike &amp; Run",IF(ISNA(VLOOKUP(U31,Paramètres!$B$3:$C$56,2,FALSE)),0,VLOOKUP(U31,Paramètres!$B$3:$C$56,2,FALSE)*Paramètres!$K$11),IF(OR(U31="",OR($D31="",$D31="NL",$D31="HORS LIGUE")),0,VLOOKUP(IF(OR(U31="",OR($D31="",$D31="NL",$D31="HORS LIGUE")),"",COUNTIFS($D$5:$D$72,"&lt;&gt;"&amp;"",$D$5:$D$72,"&lt;&gt;"&amp;"NL",$D$5:$D$72,"&lt;&gt;"&amp;"HORS LIGUE",U$5:U$72,"&lt;"&amp;U31)+1),Paramètres!$B$3:$C$56,2,FALSE)*Paramètres!$K$11))</f>
        <v>0</v>
      </c>
      <c r="W31" s="46"/>
      <c r="X31" s="2">
        <f>IF(W$2="Bike &amp; Run",IF(ISNA(VLOOKUP(W31,Paramètres!$B$3:$C$56,2,FALSE)),0,VLOOKUP(W31,Paramètres!$B$3:$C$56,2,FALSE)*Paramètres!$K$12),IF(OR(W31="",OR($D31="",$D31="NL",$D31="HORS LIGUE")),0,VLOOKUP(IF(OR(W31="",OR($D31="",$D31="NL",$D31="HORS LIGUE")),"",COUNTIFS($D$5:$D$72,"&lt;&gt;"&amp;"",$D$5:$D$72,"&lt;&gt;"&amp;"NL",$D$5:$D$72,"&lt;&gt;"&amp;"HORS LIGUE",W$5:W$72,"&lt;"&amp;W31)+1),Paramètres!$B$3:$C$56,2,FALSE)*Paramètres!$K$12))</f>
        <v>0</v>
      </c>
      <c r="Y31" s="46"/>
      <c r="Z31" s="2">
        <f>IF(Y$2="Bike &amp; Run",IF(ISNA(VLOOKUP(Y31,Paramètres!$B$3:$C$56,2,FALSE)),0,VLOOKUP(Y31,Paramètres!$B$3:$C$56,2,FALSE)*Paramètres!$K$13),IF(OR(Y31="",OR($D31="",$D31="NL",$D31="HORS LIGUE")),0,VLOOKUP(IF(OR(Y31="",OR($D31="",$D31="NL",$D31="HORS LIGUE")),"",COUNTIFS($D$5:$D$72,"&lt;&gt;"&amp;"",$D$5:$D$72,"&lt;&gt;"&amp;"NL",$D$5:$D$72,"&lt;&gt;"&amp;"HORS LIGUE",Y$5:Y$72,"&lt;"&amp;Y31)+1),Paramètres!$B$3:$C$56,2,FALSE)*Paramètres!$K$13))</f>
        <v>0</v>
      </c>
      <c r="AA31" s="46"/>
      <c r="AB31" s="2">
        <f>IF(AA$2="Bike &amp; Run",IF(ISNA(VLOOKUP(AA31,Paramètres!$B$3:$C$56,2,FALSE)),0,VLOOKUP(AA31,Paramètres!$B$3:$C$56,2,FALSE)*Paramètres!$K$14),IF(OR(AA31="",OR($D31="",$D31="NL",$D31="HORS LIGUE")),0,VLOOKUP(IF(OR(AA31="",OR($D31="",$D31="NL",$D31="HORS LIGUE")),"",COUNTIFS($D$5:$D$72,"&lt;&gt;"&amp;"",$D$5:$D$72,"&lt;&gt;"&amp;"NL",$D$5:$D$72,"&lt;&gt;"&amp;"HORS LIGUE",AA$5:AA$72,"&lt;"&amp;AA31)+1),Paramètres!$B$3:$C$56,2,FALSE)*Paramètres!$K$14))</f>
        <v>0</v>
      </c>
      <c r="AC31" s="46"/>
      <c r="AD31" s="2">
        <f>IF(AC$2="Bike &amp; Run",IF(ISNA(VLOOKUP(AC31,Paramètres!$B$3:$C$56,2,FALSE)),0,VLOOKUP(AC31,Paramètres!$B$3:$C$56,2,FALSE)*Paramètres!$K$15),IF(OR(AC31="",OR($D31="",$D31="NL",$D31="HORS LIGUE")),0,VLOOKUP(IF(OR(AC31="",OR($D31="",$D31="NL",$D31="HORS LIGUE")),"",COUNTIFS($D$5:$D$72,"&lt;&gt;"&amp;"",$D$5:$D$72,"&lt;&gt;"&amp;"NL",$D$5:$D$72,"&lt;&gt;"&amp;"HORS LIGUE",AC$5:AC$72,"&lt;"&amp;AC31)+1),Paramètres!$B$3:$C$56,2,FALSE)*Paramètres!$K$15))</f>
        <v>0</v>
      </c>
      <c r="AE31" s="46"/>
      <c r="AF31" s="2">
        <f>IF(AE$2="Bike &amp; Run",IF(ISNA(VLOOKUP(AE31,Paramètres!$B$3:$C$56,2,FALSE)),0,VLOOKUP(AE31,Paramètres!$B$3:$C$56,2,FALSE)*Paramètres!$K$16),IF(OR(AE31="",OR($D31="",$D31="NL",$D31="HORS LIGUE")),0,VLOOKUP(IF(OR(AE31="",OR($D31="",$D31="NL",$D31="HORS LIGUE")),"",COUNTIFS($D$5:$D$72,"&lt;&gt;"&amp;"",$D$5:$D$72,"&lt;&gt;"&amp;"NL",$D$5:$D$72,"&lt;&gt;"&amp;"HORS LIGUE",AE$5:AE$72,"&lt;"&amp;AE31)+1),Paramètres!$B$3:$C$56,2,FALSE)*Paramètres!$K$16))</f>
        <v>0</v>
      </c>
      <c r="AG31" s="46"/>
      <c r="AH31" s="2">
        <f>IF(AG$2="Bike &amp; Run",IF(ISNA(VLOOKUP(AG31,Paramètres!$B$3:$C$56,2,FALSE)),0,VLOOKUP(AG31,Paramètres!$B$3:$C$56,2,FALSE)*Paramètres!$K$17),IF(OR(AG31="",OR($D31="",$D31="NL",$D31="HORS LIGUE")),0,VLOOKUP(IF(OR(AG31="",OR($D31="",$D31="NL",$D31="HORS LIGUE")),"",COUNTIFS($D$5:$D$72,"&lt;&gt;"&amp;"",$D$5:$D$72,"&lt;&gt;"&amp;"NL",$D$5:$D$72,"&lt;&gt;"&amp;"HORS LIGUE",AG$5:AG$72,"&lt;"&amp;AG31)+1),Paramètres!$B$3:$C$56,2,FALSE)*Paramètres!$K$17))</f>
        <v>0</v>
      </c>
      <c r="AI31" s="40">
        <f t="shared" si="0"/>
        <v>81</v>
      </c>
      <c r="AJ31" s="3">
        <f t="shared" si="1"/>
        <v>27</v>
      </c>
      <c r="AK31" s="5">
        <f t="shared" si="2"/>
        <v>1</v>
      </c>
      <c r="AL31" s="41">
        <f t="shared" si="3"/>
        <v>81</v>
      </c>
      <c r="AM31" s="33">
        <f t="shared" si="4"/>
        <v>27</v>
      </c>
      <c r="AO31" s="22">
        <f t="shared" si="5"/>
        <v>81</v>
      </c>
      <c r="AP31">
        <f t="shared" si="6"/>
        <v>0</v>
      </c>
      <c r="AQ31">
        <f t="shared" si="7"/>
        <v>0</v>
      </c>
      <c r="AR31">
        <f t="shared" si="8"/>
        <v>0</v>
      </c>
      <c r="AS31">
        <f t="shared" si="9"/>
        <v>0</v>
      </c>
      <c r="AT31">
        <f t="shared" si="10"/>
        <v>0</v>
      </c>
      <c r="AU31">
        <f t="shared" si="11"/>
        <v>0</v>
      </c>
      <c r="AV31">
        <f t="shared" si="12"/>
        <v>0</v>
      </c>
      <c r="AW31">
        <f t="shared" si="13"/>
        <v>0</v>
      </c>
      <c r="AX31">
        <f t="shared" si="14"/>
        <v>0</v>
      </c>
      <c r="AY31">
        <f t="shared" si="15"/>
        <v>0</v>
      </c>
      <c r="AZ31">
        <f t="shared" si="16"/>
        <v>0</v>
      </c>
      <c r="BA31">
        <f t="shared" si="17"/>
        <v>0</v>
      </c>
      <c r="BB31">
        <f t="shared" si="18"/>
        <v>0</v>
      </c>
      <c r="BC31">
        <f t="shared" si="19"/>
        <v>0</v>
      </c>
      <c r="BD31">
        <f t="shared" si="20"/>
        <v>81</v>
      </c>
      <c r="BE31" s="22">
        <f t="shared" ref="BE31:BR31" si="47">BD31+LARGE($AO31:$BC31,BE$4)</f>
        <v>81</v>
      </c>
      <c r="BF31" s="22">
        <f t="shared" si="47"/>
        <v>81</v>
      </c>
      <c r="BG31" s="22">
        <f t="shared" si="47"/>
        <v>81</v>
      </c>
      <c r="BH31" s="22">
        <f t="shared" si="47"/>
        <v>81</v>
      </c>
      <c r="BI31" s="22">
        <f t="shared" si="47"/>
        <v>81</v>
      </c>
      <c r="BJ31" s="22">
        <f t="shared" si="47"/>
        <v>81</v>
      </c>
      <c r="BK31" s="22">
        <f t="shared" si="47"/>
        <v>81</v>
      </c>
      <c r="BL31" s="22">
        <f t="shared" si="47"/>
        <v>81</v>
      </c>
      <c r="BM31" s="22">
        <f t="shared" si="47"/>
        <v>81</v>
      </c>
      <c r="BN31" s="22">
        <f t="shared" si="47"/>
        <v>81</v>
      </c>
      <c r="BO31" s="22">
        <f t="shared" si="47"/>
        <v>81</v>
      </c>
      <c r="BP31" s="22">
        <f t="shared" si="47"/>
        <v>81</v>
      </c>
      <c r="BQ31" s="22">
        <f t="shared" si="47"/>
        <v>81</v>
      </c>
      <c r="BR31" s="22">
        <f t="shared" si="47"/>
        <v>81</v>
      </c>
    </row>
    <row r="32" spans="1:70" ht="16.5">
      <c r="A32" s="73" t="s">
        <v>1380</v>
      </c>
      <c r="B32" s="61" t="str">
        <f>IF(ISNA(VLOOKUP(A32,'Licenciés Jeunes 2023'!A:C,3,0)),"",VLOOKUP(A32,'Licenciés Jeunes 2023'!A:C,3,0))</f>
        <v>CORMERY DARE</v>
      </c>
      <c r="C32" s="32" t="str">
        <f>IF(ISNA(VLOOKUP(A32,'Licenciés Jeunes 2023'!A:C,2,0)),"",VLOOKUP(A32,'Licenciés Jeunes 2023'!A:C,2,0))</f>
        <v>Noe</v>
      </c>
      <c r="D32" s="32" t="str">
        <f>IF(ISNA(VLOOKUP(A32,'Licenciés Jeunes 2023'!A:F,6,0)),"",VLOOKUP(A32,'Licenciés Jeunes 2023'!A:F,6,0))</f>
        <v>SAINT AVERTIN SPORTS TRIATHLON 37</v>
      </c>
      <c r="E32" s="6">
        <v>27</v>
      </c>
      <c r="F32" s="2">
        <v>74</v>
      </c>
      <c r="G32" s="4"/>
      <c r="H32" s="2">
        <f>IF(G$2="Bike &amp; Run",IF(ISNA(VLOOKUP(G32,Paramètres!$B$3:$C$56,2,FALSE)),0,VLOOKUP(G32,Paramètres!$B$3:$C$56,2,FALSE)*Paramètres!$K$4),IF(OR(G32="",OR($D32="",$D32="NL",$D32="HORS LIGUE")),0,VLOOKUP(IF(OR(G32="",OR($D32="",$D32="NL",$D32="HORS LIGUE")),"",COUNTIFS($D$5:$D$72,"&lt;&gt;"&amp;"",$D$5:$D$72,"&lt;&gt;"&amp;"NL",$D$5:$D$72,"&lt;&gt;"&amp;"HORS LIGUE",G$5:G$72,"&lt;"&amp;G32)+1),Paramètres!$B$3:$C$56,2,FALSE)*Paramètres!$K$4))</f>
        <v>0</v>
      </c>
      <c r="I32" s="36"/>
      <c r="J32" s="2">
        <f>IF(I$2="Bike &amp; Run",IF(ISNA(VLOOKUP(I32,Paramètres!$B$3:$C$56,2,FALSE)),0,VLOOKUP(I32,Paramètres!$B$3:$C$56,2,FALSE)*Paramètres!$K$5),IF(OR(I32="",OR($D32="",$D32="NL",$D32="HORS LIGUE")),0,VLOOKUP(IF(OR(I32="",OR($D32="",$D32="NL",$D32="HORS LIGUE")),"",COUNTIFS($D$5:$D$72,"&lt;&gt;"&amp;"",$D$5:$D$72,"&lt;&gt;"&amp;"NL",$D$5:$D$72,"&lt;&gt;"&amp;"HORS LIGUE",I$5:I$72,"&lt;"&amp;I32)+1),Paramètres!$B$3:$C$56,2,FALSE)*Paramètres!$K$5))</f>
        <v>0</v>
      </c>
      <c r="K32" s="4"/>
      <c r="L32" s="2">
        <f>IF(K$2="Bike &amp; Run",IF(ISNA(VLOOKUP(K32,Paramètres!$B$3:$C$56,2,FALSE)),0,VLOOKUP(K32,Paramètres!$B$3:$C$56,2,FALSE)*Paramètres!$K$6),IF(OR(K32="",OR($D32="",$D32="NL",$D32="HORS LIGUE")),0,VLOOKUP(IF(OR(K32="",OR($D32="",$D32="NL",$D32="HORS LIGUE")),"",COUNTIFS($D$5:$D$72,"&lt;&gt;"&amp;"",$D$5:$D$72,"&lt;&gt;"&amp;"NL",$D$5:$D$72,"&lt;&gt;"&amp;"HORS LIGUE",K$5:K$72,"&lt;"&amp;K32)+1),Paramètres!$B$3:$C$56,2,FALSE)*Paramètres!$K$6))</f>
        <v>0</v>
      </c>
      <c r="M32" s="4"/>
      <c r="N32" s="2">
        <f>IF(M$2="Bike &amp; Run",IF(ISNA(VLOOKUP(M32,Paramètres!$B$3:$C$56,2,FALSE)),0,VLOOKUP(M32,Paramètres!$B$3:$C$56,2,FALSE)*Paramètres!$K$7),IF(OR(M32="",OR($D32="",$D32="NL",$D32="HORS LIGUE")),0,VLOOKUP(IF(OR(M32="",OR($D32="",$D32="NL",$D32="HORS LIGUE")),"",COUNTIFS($D$5:$D$72,"&lt;&gt;"&amp;"",$D$5:$D$72,"&lt;&gt;"&amp;"NL",$D$5:$D$72,"&lt;&gt;"&amp;"HORS LIGUE",M$5:M$72,"&lt;"&amp;M32)+1),Paramètres!$B$3:$C$56,2,FALSE)*Paramètres!$K$7))</f>
        <v>0</v>
      </c>
      <c r="O32" s="46"/>
      <c r="P32" s="2">
        <f>IF(O$2="Bike &amp; Run",IF(ISNA(VLOOKUP(O32,Paramètres!$B$3:$C$56,2,FALSE)),0,VLOOKUP(O32,Paramètres!$B$3:$C$56,2,FALSE)*Paramètres!$K$8),IF(OR(O32="",OR($D32="",$D32="NL",$D32="HORS LIGUE")),0,VLOOKUP(IF(OR(O32="",OR($D32="",$D32="NL",$D32="HORS LIGUE")),"",COUNTIFS($D$5:$D$72,"&lt;&gt;"&amp;"",$D$5:$D$72,"&lt;&gt;"&amp;"NL",$D$5:$D$72,"&lt;&gt;"&amp;"HORS LIGUE",O$5:O$72,"&lt;"&amp;O32)+1),Paramètres!$B$3:$C$56,2,FALSE)*Paramètres!$K$8))</f>
        <v>0</v>
      </c>
      <c r="Q32" s="46"/>
      <c r="R32" s="2">
        <f>IF(Q$2="Bike &amp; Run",IF(ISNA(VLOOKUP(Q32,Paramètres!$B$3:$C$56,2,FALSE)),0,VLOOKUP(Q32,Paramètres!$B$3:$C$56,2,FALSE)*Paramètres!$K$9),IF(OR(Q32="",OR($D32="",$D32="NL",$D32="HORS LIGUE")),0,VLOOKUP(IF(OR(Q32="",OR($D32="",$D32="NL",$D32="HORS LIGUE")),"",COUNTIFS($D$5:$D$72,"&lt;&gt;"&amp;"",$D$5:$D$72,"&lt;&gt;"&amp;"NL",$D$5:$D$72,"&lt;&gt;"&amp;"HORS LIGUE",Q$5:Q$72,"&lt;"&amp;Q32)+1),Paramètres!$B$3:$C$56,2,FALSE)*Paramètres!$K$9))</f>
        <v>0</v>
      </c>
      <c r="S32" s="46"/>
      <c r="T32" s="2">
        <f>IF(S$2="Bike &amp; Run",IF(ISNA(VLOOKUP(S32,Paramètres!$B$3:$C$56,2,FALSE)),0,VLOOKUP(S32,Paramètres!$B$3:$C$56,2,FALSE)*Paramètres!$K$10),IF(OR(S32="",OR($D32="",$D32="NL",$D32="HORS LIGUE")),0,VLOOKUP(IF(OR(S32="",OR($D32="",$D32="NL",$D32="HORS LIGUE")),"",COUNTIFS($D$5:$D$72,"&lt;&gt;"&amp;"",$D$5:$D$72,"&lt;&gt;"&amp;"NL",$D$5:$D$72,"&lt;&gt;"&amp;"HORS LIGUE",S$5:S$72,"&lt;"&amp;S32)+1),Paramètres!$B$3:$C$56,2,FALSE)*Paramètres!$K$10))</f>
        <v>0</v>
      </c>
      <c r="U32" s="46"/>
      <c r="V32" s="2">
        <f>IF(U$2="Bike &amp; Run",IF(ISNA(VLOOKUP(U32,Paramètres!$B$3:$C$56,2,FALSE)),0,VLOOKUP(U32,Paramètres!$B$3:$C$56,2,FALSE)*Paramètres!$K$11),IF(OR(U32="",OR($D32="",$D32="NL",$D32="HORS LIGUE")),0,VLOOKUP(IF(OR(U32="",OR($D32="",$D32="NL",$D32="HORS LIGUE")),"",COUNTIFS($D$5:$D$72,"&lt;&gt;"&amp;"",$D$5:$D$72,"&lt;&gt;"&amp;"NL",$D$5:$D$72,"&lt;&gt;"&amp;"HORS LIGUE",U$5:U$72,"&lt;"&amp;U32)+1),Paramètres!$B$3:$C$56,2,FALSE)*Paramètres!$K$11))</f>
        <v>0</v>
      </c>
      <c r="W32" s="46"/>
      <c r="X32" s="2">
        <f>IF(W$2="Bike &amp; Run",IF(ISNA(VLOOKUP(W32,Paramètres!$B$3:$C$56,2,FALSE)),0,VLOOKUP(W32,Paramètres!$B$3:$C$56,2,FALSE)*Paramètres!$K$12),IF(OR(W32="",OR($D32="",$D32="NL",$D32="HORS LIGUE")),0,VLOOKUP(IF(OR(W32="",OR($D32="",$D32="NL",$D32="HORS LIGUE")),"",COUNTIFS($D$5:$D$72,"&lt;&gt;"&amp;"",$D$5:$D$72,"&lt;&gt;"&amp;"NL",$D$5:$D$72,"&lt;&gt;"&amp;"HORS LIGUE",W$5:W$72,"&lt;"&amp;W32)+1),Paramètres!$B$3:$C$56,2,FALSE)*Paramètres!$K$12))</f>
        <v>0</v>
      </c>
      <c r="Y32" s="46"/>
      <c r="Z32" s="2">
        <f>IF(Y$2="Bike &amp; Run",IF(ISNA(VLOOKUP(Y32,Paramètres!$B$3:$C$56,2,FALSE)),0,VLOOKUP(Y32,Paramètres!$B$3:$C$56,2,FALSE)*Paramètres!$K$13),IF(OR(Y32="",OR($D32="",$D32="NL",$D32="HORS LIGUE")),0,VLOOKUP(IF(OR(Y32="",OR($D32="",$D32="NL",$D32="HORS LIGUE")),"",COUNTIFS($D$5:$D$72,"&lt;&gt;"&amp;"",$D$5:$D$72,"&lt;&gt;"&amp;"NL",$D$5:$D$72,"&lt;&gt;"&amp;"HORS LIGUE",Y$5:Y$72,"&lt;"&amp;Y32)+1),Paramètres!$B$3:$C$56,2,FALSE)*Paramètres!$K$13))</f>
        <v>0</v>
      </c>
      <c r="AA32" s="46"/>
      <c r="AB32" s="2">
        <f>IF(AA$2="Bike &amp; Run",IF(ISNA(VLOOKUP(AA32,Paramètres!$B$3:$C$56,2,FALSE)),0,VLOOKUP(AA32,Paramètres!$B$3:$C$56,2,FALSE)*Paramètres!$K$14),IF(OR(AA32="",OR($D32="",$D32="NL",$D32="HORS LIGUE")),0,VLOOKUP(IF(OR(AA32="",OR($D32="",$D32="NL",$D32="HORS LIGUE")),"",COUNTIFS($D$5:$D$72,"&lt;&gt;"&amp;"",$D$5:$D$72,"&lt;&gt;"&amp;"NL",$D$5:$D$72,"&lt;&gt;"&amp;"HORS LIGUE",AA$5:AA$72,"&lt;"&amp;AA32)+1),Paramètres!$B$3:$C$56,2,FALSE)*Paramètres!$K$14))</f>
        <v>0</v>
      </c>
      <c r="AC32" s="46"/>
      <c r="AD32" s="2">
        <f>IF(AC$2="Bike &amp; Run",IF(ISNA(VLOOKUP(AC32,Paramètres!$B$3:$C$56,2,FALSE)),0,VLOOKUP(AC32,Paramètres!$B$3:$C$56,2,FALSE)*Paramètres!$K$15),IF(OR(AC32="",OR($D32="",$D32="NL",$D32="HORS LIGUE")),0,VLOOKUP(IF(OR(AC32="",OR($D32="",$D32="NL",$D32="HORS LIGUE")),"",COUNTIFS($D$5:$D$72,"&lt;&gt;"&amp;"",$D$5:$D$72,"&lt;&gt;"&amp;"NL",$D$5:$D$72,"&lt;&gt;"&amp;"HORS LIGUE",AC$5:AC$72,"&lt;"&amp;AC32)+1),Paramètres!$B$3:$C$56,2,FALSE)*Paramètres!$K$15))</f>
        <v>0</v>
      </c>
      <c r="AE32" s="46"/>
      <c r="AF32" s="2">
        <f>IF(AE$2="Bike &amp; Run",IF(ISNA(VLOOKUP(AE32,Paramètres!$B$3:$C$56,2,FALSE)),0,VLOOKUP(AE32,Paramètres!$B$3:$C$56,2,FALSE)*Paramètres!$K$16),IF(OR(AE32="",OR($D32="",$D32="NL",$D32="HORS LIGUE")),0,VLOOKUP(IF(OR(AE32="",OR($D32="",$D32="NL",$D32="HORS LIGUE")),"",COUNTIFS($D$5:$D$72,"&lt;&gt;"&amp;"",$D$5:$D$72,"&lt;&gt;"&amp;"NL",$D$5:$D$72,"&lt;&gt;"&amp;"HORS LIGUE",AE$5:AE$72,"&lt;"&amp;AE32)+1),Paramètres!$B$3:$C$56,2,FALSE)*Paramètres!$K$16))</f>
        <v>0</v>
      </c>
      <c r="AG32" s="46"/>
      <c r="AH32" s="2">
        <f>IF(AG$2="Bike &amp; Run",IF(ISNA(VLOOKUP(AG32,Paramètres!$B$3:$C$56,2,FALSE)),0,VLOOKUP(AG32,Paramètres!$B$3:$C$56,2,FALSE)*Paramètres!$K$17),IF(OR(AG32="",OR($D32="",$D32="NL",$D32="HORS LIGUE")),0,VLOOKUP(IF(OR(AG32="",OR($D32="",$D32="NL",$D32="HORS LIGUE")),"",COUNTIFS($D$5:$D$72,"&lt;&gt;"&amp;"",$D$5:$D$72,"&lt;&gt;"&amp;"NL",$D$5:$D$72,"&lt;&gt;"&amp;"HORS LIGUE",AG$5:AG$72,"&lt;"&amp;AG32)+1),Paramètres!$B$3:$C$56,2,FALSE)*Paramètres!$K$17))</f>
        <v>0</v>
      </c>
      <c r="AI32" s="40">
        <f t="shared" si="0"/>
        <v>74</v>
      </c>
      <c r="AJ32" s="3">
        <f t="shared" si="1"/>
        <v>28</v>
      </c>
      <c r="AK32" s="5">
        <f t="shared" si="2"/>
        <v>1</v>
      </c>
      <c r="AL32" s="41">
        <f t="shared" si="3"/>
        <v>74</v>
      </c>
      <c r="AM32" s="33">
        <f t="shared" si="4"/>
        <v>28</v>
      </c>
      <c r="AO32" s="22">
        <f t="shared" si="5"/>
        <v>74</v>
      </c>
      <c r="AP32">
        <f t="shared" si="6"/>
        <v>0</v>
      </c>
      <c r="AQ32">
        <f t="shared" si="7"/>
        <v>0</v>
      </c>
      <c r="AR32">
        <f t="shared" si="8"/>
        <v>0</v>
      </c>
      <c r="AS32">
        <f t="shared" si="9"/>
        <v>0</v>
      </c>
      <c r="AT32">
        <f t="shared" si="10"/>
        <v>0</v>
      </c>
      <c r="AU32">
        <f t="shared" si="11"/>
        <v>0</v>
      </c>
      <c r="AV32">
        <f t="shared" si="12"/>
        <v>0</v>
      </c>
      <c r="AW32">
        <f t="shared" si="13"/>
        <v>0</v>
      </c>
      <c r="AX32">
        <f t="shared" si="14"/>
        <v>0</v>
      </c>
      <c r="AY32">
        <f t="shared" si="15"/>
        <v>0</v>
      </c>
      <c r="AZ32">
        <f t="shared" si="16"/>
        <v>0</v>
      </c>
      <c r="BA32">
        <f t="shared" si="17"/>
        <v>0</v>
      </c>
      <c r="BB32">
        <f t="shared" si="18"/>
        <v>0</v>
      </c>
      <c r="BC32">
        <f t="shared" si="19"/>
        <v>0</v>
      </c>
      <c r="BD32">
        <f t="shared" si="20"/>
        <v>74</v>
      </c>
      <c r="BE32" s="22">
        <f t="shared" ref="BE32:BR32" si="48">BD32+LARGE($AO32:$BC32,BE$4)</f>
        <v>74</v>
      </c>
      <c r="BF32" s="22">
        <f t="shared" si="48"/>
        <v>74</v>
      </c>
      <c r="BG32" s="22">
        <f t="shared" si="48"/>
        <v>74</v>
      </c>
      <c r="BH32" s="22">
        <f t="shared" si="48"/>
        <v>74</v>
      </c>
      <c r="BI32" s="22">
        <f t="shared" si="48"/>
        <v>74</v>
      </c>
      <c r="BJ32" s="22">
        <f t="shared" si="48"/>
        <v>74</v>
      </c>
      <c r="BK32" s="22">
        <f t="shared" si="48"/>
        <v>74</v>
      </c>
      <c r="BL32" s="22">
        <f t="shared" si="48"/>
        <v>74</v>
      </c>
      <c r="BM32" s="22">
        <f t="shared" si="48"/>
        <v>74</v>
      </c>
      <c r="BN32" s="22">
        <f t="shared" si="48"/>
        <v>74</v>
      </c>
      <c r="BO32" s="22">
        <f t="shared" si="48"/>
        <v>74</v>
      </c>
      <c r="BP32" s="22">
        <f t="shared" si="48"/>
        <v>74</v>
      </c>
      <c r="BQ32" s="22">
        <f t="shared" si="48"/>
        <v>74</v>
      </c>
      <c r="BR32" s="22">
        <f t="shared" si="48"/>
        <v>74</v>
      </c>
    </row>
    <row r="33" spans="1:70" ht="16.5">
      <c r="A33" s="73" t="s">
        <v>1472</v>
      </c>
      <c r="B33" s="61" t="str">
        <f>IF(ISNA(VLOOKUP(A33,'Licenciés Jeunes 2023'!A:C,3,0)),"",VLOOKUP(A33,'Licenciés Jeunes 2023'!A:C,3,0))</f>
        <v>BAILLEUX</v>
      </c>
      <c r="C33" s="32" t="str">
        <f>IF(ISNA(VLOOKUP(A33,'Licenciés Jeunes 2023'!A:C,2,0)),"",VLOOKUP(A33,'Licenciés Jeunes 2023'!A:C,2,0))</f>
        <v>Leon</v>
      </c>
      <c r="D33" s="32" t="str">
        <f>IF(ISNA(VLOOKUP(A33,'Licenciés Jeunes 2023'!A:F,6,0)),"",VLOOKUP(A33,'Licenciés Jeunes 2023'!A:F,6,0))</f>
        <v>C CHARTRES METROPOLE TRIATHLON</v>
      </c>
      <c r="E33" s="6">
        <v>29</v>
      </c>
      <c r="F33" s="2">
        <v>68</v>
      </c>
      <c r="G33" s="4"/>
      <c r="H33" s="2">
        <f>IF(G$2="Bike &amp; Run",IF(ISNA(VLOOKUP(G33,Paramètres!$B$3:$C$56,2,FALSE)),0,VLOOKUP(G33,Paramètres!$B$3:$C$56,2,FALSE)*Paramètres!$K$4),IF(OR(G33="",OR($D33="",$D33="NL",$D33="HORS LIGUE")),0,VLOOKUP(IF(OR(G33="",OR($D33="",$D33="NL",$D33="HORS LIGUE")),"",COUNTIFS($D$5:$D$72,"&lt;&gt;"&amp;"",$D$5:$D$72,"&lt;&gt;"&amp;"NL",$D$5:$D$72,"&lt;&gt;"&amp;"HORS LIGUE",G$5:G$72,"&lt;"&amp;G33)+1),Paramètres!$B$3:$C$56,2,FALSE)*Paramètres!$K$4))</f>
        <v>0</v>
      </c>
      <c r="I33" s="36"/>
      <c r="J33" s="2">
        <f>IF(I$2="Bike &amp; Run",IF(ISNA(VLOOKUP(I33,Paramètres!$B$3:$C$56,2,FALSE)),0,VLOOKUP(I33,Paramètres!$B$3:$C$56,2,FALSE)*Paramètres!$K$5),IF(OR(I33="",OR($D33="",$D33="NL",$D33="HORS LIGUE")),0,VLOOKUP(IF(OR(I33="",OR($D33="",$D33="NL",$D33="HORS LIGUE")),"",COUNTIFS($D$5:$D$72,"&lt;&gt;"&amp;"",$D$5:$D$72,"&lt;&gt;"&amp;"NL",$D$5:$D$72,"&lt;&gt;"&amp;"HORS LIGUE",I$5:I$72,"&lt;"&amp;I33)+1),Paramètres!$B$3:$C$56,2,FALSE)*Paramètres!$K$5))</f>
        <v>0</v>
      </c>
      <c r="K33" s="4"/>
      <c r="L33" s="2">
        <f>IF(K$2="Bike &amp; Run",IF(ISNA(VLOOKUP(K33,Paramètres!$B$3:$C$56,2,FALSE)),0,VLOOKUP(K33,Paramètres!$B$3:$C$56,2,FALSE)*Paramètres!$K$6),IF(OR(K33="",OR($D33="",$D33="NL",$D33="HORS LIGUE")),0,VLOOKUP(IF(OR(K33="",OR($D33="",$D33="NL",$D33="HORS LIGUE")),"",COUNTIFS($D$5:$D$72,"&lt;&gt;"&amp;"",$D$5:$D$72,"&lt;&gt;"&amp;"NL",$D$5:$D$72,"&lt;&gt;"&amp;"HORS LIGUE",K$5:K$72,"&lt;"&amp;K33)+1),Paramètres!$B$3:$C$56,2,FALSE)*Paramètres!$K$6))</f>
        <v>0</v>
      </c>
      <c r="M33" s="4"/>
      <c r="N33" s="2">
        <f>IF(M$2="Bike &amp; Run",IF(ISNA(VLOOKUP(M33,Paramètres!$B$3:$C$56,2,FALSE)),0,VLOOKUP(M33,Paramètres!$B$3:$C$56,2,FALSE)*Paramètres!$K$7),IF(OR(M33="",OR($D33="",$D33="NL",$D33="HORS LIGUE")),0,VLOOKUP(IF(OR(M33="",OR($D33="",$D33="NL",$D33="HORS LIGUE")),"",COUNTIFS($D$5:$D$72,"&lt;&gt;"&amp;"",$D$5:$D$72,"&lt;&gt;"&amp;"NL",$D$5:$D$72,"&lt;&gt;"&amp;"HORS LIGUE",M$5:M$72,"&lt;"&amp;M33)+1),Paramètres!$B$3:$C$56,2,FALSE)*Paramètres!$K$7))</f>
        <v>0</v>
      </c>
      <c r="O33" s="46"/>
      <c r="P33" s="2">
        <f>IF(O$2="Bike &amp; Run",IF(ISNA(VLOOKUP(O33,Paramètres!$B$3:$C$56,2,FALSE)),0,VLOOKUP(O33,Paramètres!$B$3:$C$56,2,FALSE)*Paramètres!$K$8),IF(OR(O33="",OR($D33="",$D33="NL",$D33="HORS LIGUE")),0,VLOOKUP(IF(OR(O33="",OR($D33="",$D33="NL",$D33="HORS LIGUE")),"",COUNTIFS($D$5:$D$72,"&lt;&gt;"&amp;"",$D$5:$D$72,"&lt;&gt;"&amp;"NL",$D$5:$D$72,"&lt;&gt;"&amp;"HORS LIGUE",O$5:O$72,"&lt;"&amp;O33)+1),Paramètres!$B$3:$C$56,2,FALSE)*Paramètres!$K$8))</f>
        <v>0</v>
      </c>
      <c r="Q33" s="46"/>
      <c r="R33" s="2">
        <f>IF(Q$2="Bike &amp; Run",IF(ISNA(VLOOKUP(Q33,Paramètres!$B$3:$C$56,2,FALSE)),0,VLOOKUP(Q33,Paramètres!$B$3:$C$56,2,FALSE)*Paramètres!$K$9),IF(OR(Q33="",OR($D33="",$D33="NL",$D33="HORS LIGUE")),0,VLOOKUP(IF(OR(Q33="",OR($D33="",$D33="NL",$D33="HORS LIGUE")),"",COUNTIFS($D$5:$D$72,"&lt;&gt;"&amp;"",$D$5:$D$72,"&lt;&gt;"&amp;"NL",$D$5:$D$72,"&lt;&gt;"&amp;"HORS LIGUE",Q$5:Q$72,"&lt;"&amp;Q33)+1),Paramètres!$B$3:$C$56,2,FALSE)*Paramètres!$K$9))</f>
        <v>0</v>
      </c>
      <c r="S33" s="46"/>
      <c r="T33" s="2">
        <f>IF(S$2="Bike &amp; Run",IF(ISNA(VLOOKUP(S33,Paramètres!$B$3:$C$56,2,FALSE)),0,VLOOKUP(S33,Paramètres!$B$3:$C$56,2,FALSE)*Paramètres!$K$10),IF(OR(S33="",OR($D33="",$D33="NL",$D33="HORS LIGUE")),0,VLOOKUP(IF(OR(S33="",OR($D33="",$D33="NL",$D33="HORS LIGUE")),"",COUNTIFS($D$5:$D$72,"&lt;&gt;"&amp;"",$D$5:$D$72,"&lt;&gt;"&amp;"NL",$D$5:$D$72,"&lt;&gt;"&amp;"HORS LIGUE",S$5:S$72,"&lt;"&amp;S33)+1),Paramètres!$B$3:$C$56,2,FALSE)*Paramètres!$K$10))</f>
        <v>0</v>
      </c>
      <c r="U33" s="46"/>
      <c r="V33" s="2">
        <f>IF(U$2="Bike &amp; Run",IF(ISNA(VLOOKUP(U33,Paramètres!$B$3:$C$56,2,FALSE)),0,VLOOKUP(U33,Paramètres!$B$3:$C$56,2,FALSE)*Paramètres!$K$11),IF(OR(U33="",OR($D33="",$D33="NL",$D33="HORS LIGUE")),0,VLOOKUP(IF(OR(U33="",OR($D33="",$D33="NL",$D33="HORS LIGUE")),"",COUNTIFS($D$5:$D$72,"&lt;&gt;"&amp;"",$D$5:$D$72,"&lt;&gt;"&amp;"NL",$D$5:$D$72,"&lt;&gt;"&amp;"HORS LIGUE",U$5:U$72,"&lt;"&amp;U33)+1),Paramètres!$B$3:$C$56,2,FALSE)*Paramètres!$K$11))</f>
        <v>0</v>
      </c>
      <c r="W33" s="46"/>
      <c r="X33" s="2">
        <f>IF(W$2="Bike &amp; Run",IF(ISNA(VLOOKUP(W33,Paramètres!$B$3:$C$56,2,FALSE)),0,VLOOKUP(W33,Paramètres!$B$3:$C$56,2,FALSE)*Paramètres!$K$12),IF(OR(W33="",OR($D33="",$D33="NL",$D33="HORS LIGUE")),0,VLOOKUP(IF(OR(W33="",OR($D33="",$D33="NL",$D33="HORS LIGUE")),"",COUNTIFS($D$5:$D$72,"&lt;&gt;"&amp;"",$D$5:$D$72,"&lt;&gt;"&amp;"NL",$D$5:$D$72,"&lt;&gt;"&amp;"HORS LIGUE",W$5:W$72,"&lt;"&amp;W33)+1),Paramètres!$B$3:$C$56,2,FALSE)*Paramètres!$K$12))</f>
        <v>0</v>
      </c>
      <c r="Y33" s="46"/>
      <c r="Z33" s="2">
        <f>IF(Y$2="Bike &amp; Run",IF(ISNA(VLOOKUP(Y33,Paramètres!$B$3:$C$56,2,FALSE)),0,VLOOKUP(Y33,Paramètres!$B$3:$C$56,2,FALSE)*Paramètres!$K$13),IF(OR(Y33="",OR($D33="",$D33="NL",$D33="HORS LIGUE")),0,VLOOKUP(IF(OR(Y33="",OR($D33="",$D33="NL",$D33="HORS LIGUE")),"",COUNTIFS($D$5:$D$72,"&lt;&gt;"&amp;"",$D$5:$D$72,"&lt;&gt;"&amp;"NL",$D$5:$D$72,"&lt;&gt;"&amp;"HORS LIGUE",Y$5:Y$72,"&lt;"&amp;Y33)+1),Paramètres!$B$3:$C$56,2,FALSE)*Paramètres!$K$13))</f>
        <v>0</v>
      </c>
      <c r="AA33" s="46"/>
      <c r="AB33" s="2">
        <f>IF(AA$2="Bike &amp; Run",IF(ISNA(VLOOKUP(AA33,Paramètres!$B$3:$C$56,2,FALSE)),0,VLOOKUP(AA33,Paramètres!$B$3:$C$56,2,FALSE)*Paramètres!$K$14),IF(OR(AA33="",OR($D33="",$D33="NL",$D33="HORS LIGUE")),0,VLOOKUP(IF(OR(AA33="",OR($D33="",$D33="NL",$D33="HORS LIGUE")),"",COUNTIFS($D$5:$D$72,"&lt;&gt;"&amp;"",$D$5:$D$72,"&lt;&gt;"&amp;"NL",$D$5:$D$72,"&lt;&gt;"&amp;"HORS LIGUE",AA$5:AA$72,"&lt;"&amp;AA33)+1),Paramètres!$B$3:$C$56,2,FALSE)*Paramètres!$K$14))</f>
        <v>0</v>
      </c>
      <c r="AC33" s="46"/>
      <c r="AD33" s="2">
        <f>IF(AC$2="Bike &amp; Run",IF(ISNA(VLOOKUP(AC33,Paramètres!$B$3:$C$56,2,FALSE)),0,VLOOKUP(AC33,Paramètres!$B$3:$C$56,2,FALSE)*Paramètres!$K$15),IF(OR(AC33="",OR($D33="",$D33="NL",$D33="HORS LIGUE")),0,VLOOKUP(IF(OR(AC33="",OR($D33="",$D33="NL",$D33="HORS LIGUE")),"",COUNTIFS($D$5:$D$72,"&lt;&gt;"&amp;"",$D$5:$D$72,"&lt;&gt;"&amp;"NL",$D$5:$D$72,"&lt;&gt;"&amp;"HORS LIGUE",AC$5:AC$72,"&lt;"&amp;AC33)+1),Paramètres!$B$3:$C$56,2,FALSE)*Paramètres!$K$15))</f>
        <v>0</v>
      </c>
      <c r="AE33" s="46"/>
      <c r="AF33" s="2">
        <f>IF(AE$2="Bike &amp; Run",IF(ISNA(VLOOKUP(AE33,Paramètres!$B$3:$C$56,2,FALSE)),0,VLOOKUP(AE33,Paramètres!$B$3:$C$56,2,FALSE)*Paramètres!$K$16),IF(OR(AE33="",OR($D33="",$D33="NL",$D33="HORS LIGUE")),0,VLOOKUP(IF(OR(AE33="",OR($D33="",$D33="NL",$D33="HORS LIGUE")),"",COUNTIFS($D$5:$D$72,"&lt;&gt;"&amp;"",$D$5:$D$72,"&lt;&gt;"&amp;"NL",$D$5:$D$72,"&lt;&gt;"&amp;"HORS LIGUE",AE$5:AE$72,"&lt;"&amp;AE33)+1),Paramètres!$B$3:$C$56,2,FALSE)*Paramètres!$K$16))</f>
        <v>0</v>
      </c>
      <c r="AG33" s="46"/>
      <c r="AH33" s="2">
        <f>IF(AG$2="Bike &amp; Run",IF(ISNA(VLOOKUP(AG33,Paramètres!$B$3:$C$56,2,FALSE)),0,VLOOKUP(AG33,Paramètres!$B$3:$C$56,2,FALSE)*Paramètres!$K$17),IF(OR(AG33="",OR($D33="",$D33="NL",$D33="HORS LIGUE")),0,VLOOKUP(IF(OR(AG33="",OR($D33="",$D33="NL",$D33="HORS LIGUE")),"",COUNTIFS($D$5:$D$72,"&lt;&gt;"&amp;"",$D$5:$D$72,"&lt;&gt;"&amp;"NL",$D$5:$D$72,"&lt;&gt;"&amp;"HORS LIGUE",AG$5:AG$72,"&lt;"&amp;AG33)+1),Paramètres!$B$3:$C$56,2,FALSE)*Paramètres!$K$17))</f>
        <v>0</v>
      </c>
      <c r="AI33" s="40">
        <f t="shared" si="0"/>
        <v>68</v>
      </c>
      <c r="AJ33" s="3">
        <f t="shared" si="1"/>
        <v>29</v>
      </c>
      <c r="AK33" s="5">
        <f t="shared" si="2"/>
        <v>1</v>
      </c>
      <c r="AL33" s="41">
        <f t="shared" si="3"/>
        <v>68</v>
      </c>
      <c r="AM33" s="33">
        <f t="shared" si="4"/>
        <v>29</v>
      </c>
      <c r="AO33" s="22">
        <f t="shared" si="5"/>
        <v>68</v>
      </c>
      <c r="AP33">
        <f t="shared" si="6"/>
        <v>0</v>
      </c>
      <c r="AQ33">
        <f t="shared" si="7"/>
        <v>0</v>
      </c>
      <c r="AR33">
        <f t="shared" si="8"/>
        <v>0</v>
      </c>
      <c r="AS33">
        <f t="shared" si="9"/>
        <v>0</v>
      </c>
      <c r="AT33">
        <f t="shared" si="10"/>
        <v>0</v>
      </c>
      <c r="AU33">
        <f t="shared" si="11"/>
        <v>0</v>
      </c>
      <c r="AV33">
        <f t="shared" si="12"/>
        <v>0</v>
      </c>
      <c r="AW33">
        <f t="shared" si="13"/>
        <v>0</v>
      </c>
      <c r="AX33">
        <f t="shared" si="14"/>
        <v>0</v>
      </c>
      <c r="AY33">
        <f t="shared" si="15"/>
        <v>0</v>
      </c>
      <c r="AZ33">
        <f t="shared" si="16"/>
        <v>0</v>
      </c>
      <c r="BA33">
        <f t="shared" si="17"/>
        <v>0</v>
      </c>
      <c r="BB33">
        <f t="shared" si="18"/>
        <v>0</v>
      </c>
      <c r="BC33">
        <f t="shared" si="19"/>
        <v>0</v>
      </c>
      <c r="BD33">
        <f t="shared" si="20"/>
        <v>68</v>
      </c>
      <c r="BE33" s="22">
        <f t="shared" ref="BE33:BR33" si="49">BD33+LARGE($AO33:$BC33,BE$4)</f>
        <v>68</v>
      </c>
      <c r="BF33" s="22">
        <f t="shared" si="49"/>
        <v>68</v>
      </c>
      <c r="BG33" s="22">
        <f t="shared" si="49"/>
        <v>68</v>
      </c>
      <c r="BH33" s="22">
        <f t="shared" si="49"/>
        <v>68</v>
      </c>
      <c r="BI33" s="22">
        <f t="shared" si="49"/>
        <v>68</v>
      </c>
      <c r="BJ33" s="22">
        <f t="shared" si="49"/>
        <v>68</v>
      </c>
      <c r="BK33" s="22">
        <f t="shared" si="49"/>
        <v>68</v>
      </c>
      <c r="BL33" s="22">
        <f t="shared" si="49"/>
        <v>68</v>
      </c>
      <c r="BM33" s="22">
        <f t="shared" si="49"/>
        <v>68</v>
      </c>
      <c r="BN33" s="22">
        <f t="shared" si="49"/>
        <v>68</v>
      </c>
      <c r="BO33" s="22">
        <f t="shared" si="49"/>
        <v>68</v>
      </c>
      <c r="BP33" s="22">
        <f t="shared" si="49"/>
        <v>68</v>
      </c>
      <c r="BQ33" s="22">
        <f t="shared" si="49"/>
        <v>68</v>
      </c>
      <c r="BR33" s="22">
        <f t="shared" si="49"/>
        <v>68</v>
      </c>
    </row>
    <row r="34" spans="1:70" ht="16.5">
      <c r="A34" s="77" t="s">
        <v>1565</v>
      </c>
      <c r="B34" s="61" t="str">
        <f>IF(ISNA(VLOOKUP(A34,'Licenciés Jeunes 2023'!A:C,3,0)),"",VLOOKUP(A34,'Licenciés Jeunes 2023'!A:C,3,0))</f>
        <v>MERTENS</v>
      </c>
      <c r="C34" s="32" t="str">
        <f>IF(ISNA(VLOOKUP(A34,'Licenciés Jeunes 2023'!A:C,2,0)),"",VLOOKUP(A34,'Licenciés Jeunes 2023'!A:C,2,0))</f>
        <v>Alexis</v>
      </c>
      <c r="D34" s="32" t="str">
        <f>IF(ISNA(VLOOKUP(A34,'Licenciés Jeunes 2023'!A:F,6,0)),"",VLOOKUP(A34,'Licenciés Jeunes 2023'!A:F,6,0))</f>
        <v>SAINT AVERTIN SPORTS TRIATHLON 37</v>
      </c>
      <c r="E34" s="6"/>
      <c r="F34" s="2">
        <f>IF(E$2="Bike &amp; Run",IF(ISNA(VLOOKUP(E34,Paramètres!$B$3:$C$56,2,FALSE)),0,VLOOKUP(E34,Paramètres!$B$3:$C$56,2,FALSE)*Paramètres!$K$3),IF(OR(E34="",OR($D34="",$D34="NL",$D34="HORS LIGUE")),0,VLOOKUP(IF(OR(E34="",OR($D34="",$D34="NL",$D34="HORS LIGUE")),"",COUNTIFS($D$5:$D$72,"&lt;&gt;"&amp;"",$D$5:$D$72,"&lt;&gt;"&amp;"NL",$D$5:$D$72,"&lt;&gt;"&amp;"HORS LIGUE",E$5:E$72,"&lt;"&amp;E34)+1),Paramètres!$B$3:$C$56,2,FALSE)*Paramètres!$K$3))</f>
        <v>0</v>
      </c>
      <c r="G34" s="4">
        <v>7</v>
      </c>
      <c r="H34" s="2">
        <f>IF(G$2="Bike &amp; Run",IF(ISNA(VLOOKUP(G34,Paramètres!$B$3:$C$56,2,FALSE)),0,VLOOKUP(G34,Paramètres!$B$3:$C$56,2,FALSE)*Paramètres!$K$4),IF(OR(G34="",OR($D34="",$D34="NL",$D34="HORS LIGUE")),0,VLOOKUP(IF(OR(G34="",OR($D34="",$D34="NL",$D34="HORS LIGUE")),"",COUNTIFS($D$5:$D$72,"&lt;&gt;"&amp;"",$D$5:$D$72,"&lt;&gt;"&amp;"NL",$D$5:$D$72,"&lt;&gt;"&amp;"HORS LIGUE",G$5:G$72,"&lt;"&amp;G34)+1),Paramètres!$B$3:$C$56,2,FALSE)*Paramètres!$K$4))</f>
        <v>66</v>
      </c>
      <c r="I34" s="36"/>
      <c r="J34" s="2">
        <f>IF(I$2="Bike &amp; Run",IF(ISNA(VLOOKUP(I34,Paramètres!$B$3:$C$56,2,FALSE)),0,VLOOKUP(I34,Paramètres!$B$3:$C$56,2,FALSE)*Paramètres!$K$5),IF(OR(I34="",OR($D34="",$D34="NL",$D34="HORS LIGUE")),0,VLOOKUP(IF(OR(I34="",OR($D34="",$D34="NL",$D34="HORS LIGUE")),"",COUNTIFS($D$5:$D$72,"&lt;&gt;"&amp;"",$D$5:$D$72,"&lt;&gt;"&amp;"NL",$D$5:$D$72,"&lt;&gt;"&amp;"HORS LIGUE",I$5:I$72,"&lt;"&amp;I34)+1),Paramètres!$B$3:$C$56,2,FALSE)*Paramètres!$K$5))</f>
        <v>0</v>
      </c>
      <c r="K34" s="4"/>
      <c r="L34" s="2">
        <f>IF(K$2="Bike &amp; Run",IF(ISNA(VLOOKUP(K34,Paramètres!$B$3:$C$56,2,FALSE)),0,VLOOKUP(K34,Paramètres!$B$3:$C$56,2,FALSE)*Paramètres!$K$6),IF(OR(K34="",OR($D34="",$D34="NL",$D34="HORS LIGUE")),0,VLOOKUP(IF(OR(K34="",OR($D34="",$D34="NL",$D34="HORS LIGUE")),"",COUNTIFS($D$5:$D$72,"&lt;&gt;"&amp;"",$D$5:$D$72,"&lt;&gt;"&amp;"NL",$D$5:$D$72,"&lt;&gt;"&amp;"HORS LIGUE",K$5:K$72,"&lt;"&amp;K34)+1),Paramètres!$B$3:$C$56,2,FALSE)*Paramètres!$K$6))</f>
        <v>0</v>
      </c>
      <c r="M34" s="4"/>
      <c r="N34" s="2">
        <f>IF(M$2="Bike &amp; Run",IF(ISNA(VLOOKUP(M34,Paramètres!$B$3:$C$56,2,FALSE)),0,VLOOKUP(M34,Paramètres!$B$3:$C$56,2,FALSE)*Paramètres!$K$7),IF(OR(M34="",OR($D34="",$D34="NL",$D34="HORS LIGUE")),0,VLOOKUP(IF(OR(M34="",OR($D34="",$D34="NL",$D34="HORS LIGUE")),"",COUNTIFS($D$5:$D$72,"&lt;&gt;"&amp;"",$D$5:$D$72,"&lt;&gt;"&amp;"NL",$D$5:$D$72,"&lt;&gt;"&amp;"HORS LIGUE",M$5:M$72,"&lt;"&amp;M34)+1),Paramètres!$B$3:$C$56,2,FALSE)*Paramètres!$K$7))</f>
        <v>0</v>
      </c>
      <c r="O34" s="46"/>
      <c r="P34" s="2">
        <f>IF(O$2="Bike &amp; Run",IF(ISNA(VLOOKUP(O34,Paramètres!$B$3:$C$56,2,FALSE)),0,VLOOKUP(O34,Paramètres!$B$3:$C$56,2,FALSE)*Paramètres!$K$8),IF(OR(O34="",OR($D34="",$D34="NL",$D34="HORS LIGUE")),0,VLOOKUP(IF(OR(O34="",OR($D34="",$D34="NL",$D34="HORS LIGUE")),"",COUNTIFS($D$5:$D$72,"&lt;&gt;"&amp;"",$D$5:$D$72,"&lt;&gt;"&amp;"NL",$D$5:$D$72,"&lt;&gt;"&amp;"HORS LIGUE",O$5:O$72,"&lt;"&amp;O34)+1),Paramètres!$B$3:$C$56,2,FALSE)*Paramètres!$K$8))</f>
        <v>0</v>
      </c>
      <c r="Q34" s="46"/>
      <c r="R34" s="2">
        <f>IF(Q$2="Bike &amp; Run",IF(ISNA(VLOOKUP(Q34,Paramètres!$B$3:$C$56,2,FALSE)),0,VLOOKUP(Q34,Paramètres!$B$3:$C$56,2,FALSE)*Paramètres!$K$9),IF(OR(Q34="",OR($D34="",$D34="NL",$D34="HORS LIGUE")),0,VLOOKUP(IF(OR(Q34="",OR($D34="",$D34="NL",$D34="HORS LIGUE")),"",COUNTIFS($D$5:$D$72,"&lt;&gt;"&amp;"",$D$5:$D$72,"&lt;&gt;"&amp;"NL",$D$5:$D$72,"&lt;&gt;"&amp;"HORS LIGUE",Q$5:Q$72,"&lt;"&amp;Q34)+1),Paramètres!$B$3:$C$56,2,FALSE)*Paramètres!$K$9))</f>
        <v>0</v>
      </c>
      <c r="S34" s="46"/>
      <c r="T34" s="2">
        <f>IF(S$2="Bike &amp; Run",IF(ISNA(VLOOKUP(S34,Paramètres!$B$3:$C$56,2,FALSE)),0,VLOOKUP(S34,Paramètres!$B$3:$C$56,2,FALSE)*Paramètres!$K$10),IF(OR(S34="",OR($D34="",$D34="NL",$D34="HORS LIGUE")),0,VLOOKUP(IF(OR(S34="",OR($D34="",$D34="NL",$D34="HORS LIGUE")),"",COUNTIFS($D$5:$D$72,"&lt;&gt;"&amp;"",$D$5:$D$72,"&lt;&gt;"&amp;"NL",$D$5:$D$72,"&lt;&gt;"&amp;"HORS LIGUE",S$5:S$72,"&lt;"&amp;S34)+1),Paramètres!$B$3:$C$56,2,FALSE)*Paramètres!$K$10))</f>
        <v>0</v>
      </c>
      <c r="U34" s="46"/>
      <c r="V34" s="2">
        <f>IF(U$2="Bike &amp; Run",IF(ISNA(VLOOKUP(U34,Paramètres!$B$3:$C$56,2,FALSE)),0,VLOOKUP(U34,Paramètres!$B$3:$C$56,2,FALSE)*Paramètres!$K$11),IF(OR(U34="",OR($D34="",$D34="NL",$D34="HORS LIGUE")),0,VLOOKUP(IF(OR(U34="",OR($D34="",$D34="NL",$D34="HORS LIGUE")),"",COUNTIFS($D$5:$D$72,"&lt;&gt;"&amp;"",$D$5:$D$72,"&lt;&gt;"&amp;"NL",$D$5:$D$72,"&lt;&gt;"&amp;"HORS LIGUE",U$5:U$72,"&lt;"&amp;U34)+1),Paramètres!$B$3:$C$56,2,FALSE)*Paramètres!$K$11))</f>
        <v>0</v>
      </c>
      <c r="W34" s="46"/>
      <c r="X34" s="2">
        <f>IF(W$2="Bike &amp; Run",IF(ISNA(VLOOKUP(W34,Paramètres!$B$3:$C$56,2,FALSE)),0,VLOOKUP(W34,Paramètres!$B$3:$C$56,2,FALSE)*Paramètres!$K$12),IF(OR(W34="",OR($D34="",$D34="NL",$D34="HORS LIGUE")),0,VLOOKUP(IF(OR(W34="",OR($D34="",$D34="NL",$D34="HORS LIGUE")),"",COUNTIFS($D$5:$D$72,"&lt;&gt;"&amp;"",$D$5:$D$72,"&lt;&gt;"&amp;"NL",$D$5:$D$72,"&lt;&gt;"&amp;"HORS LIGUE",W$5:W$72,"&lt;"&amp;W34)+1),Paramètres!$B$3:$C$56,2,FALSE)*Paramètres!$K$12))</f>
        <v>0</v>
      </c>
      <c r="Y34" s="46"/>
      <c r="Z34" s="2">
        <f>IF(Y$2="Bike &amp; Run",IF(ISNA(VLOOKUP(Y34,Paramètres!$B$3:$C$56,2,FALSE)),0,VLOOKUP(Y34,Paramètres!$B$3:$C$56,2,FALSE)*Paramètres!$K$13),IF(OR(Y34="",OR($D34="",$D34="NL",$D34="HORS LIGUE")),0,VLOOKUP(IF(OR(Y34="",OR($D34="",$D34="NL",$D34="HORS LIGUE")),"",COUNTIFS($D$5:$D$72,"&lt;&gt;"&amp;"",$D$5:$D$72,"&lt;&gt;"&amp;"NL",$D$5:$D$72,"&lt;&gt;"&amp;"HORS LIGUE",Y$5:Y$72,"&lt;"&amp;Y34)+1),Paramètres!$B$3:$C$56,2,FALSE)*Paramètres!$K$13))</f>
        <v>0</v>
      </c>
      <c r="AA34" s="46"/>
      <c r="AB34" s="2">
        <f>IF(AA$2="Bike &amp; Run",IF(ISNA(VLOOKUP(AA34,Paramètres!$B$3:$C$56,2,FALSE)),0,VLOOKUP(AA34,Paramètres!$B$3:$C$56,2,FALSE)*Paramètres!$K$14),IF(OR(AA34="",OR($D34="",$D34="NL",$D34="HORS LIGUE")),0,VLOOKUP(IF(OR(AA34="",OR($D34="",$D34="NL",$D34="HORS LIGUE")),"",COUNTIFS($D$5:$D$72,"&lt;&gt;"&amp;"",$D$5:$D$72,"&lt;&gt;"&amp;"NL",$D$5:$D$72,"&lt;&gt;"&amp;"HORS LIGUE",AA$5:AA$72,"&lt;"&amp;AA34)+1),Paramètres!$B$3:$C$56,2,FALSE)*Paramètres!$K$14))</f>
        <v>0</v>
      </c>
      <c r="AC34" s="46"/>
      <c r="AD34" s="2">
        <f>IF(AC$2="Bike &amp; Run",IF(ISNA(VLOOKUP(AC34,Paramètres!$B$3:$C$56,2,FALSE)),0,VLOOKUP(AC34,Paramètres!$B$3:$C$56,2,FALSE)*Paramètres!$K$15),IF(OR(AC34="",OR($D34="",$D34="NL",$D34="HORS LIGUE")),0,VLOOKUP(IF(OR(AC34="",OR($D34="",$D34="NL",$D34="HORS LIGUE")),"",COUNTIFS($D$5:$D$72,"&lt;&gt;"&amp;"",$D$5:$D$72,"&lt;&gt;"&amp;"NL",$D$5:$D$72,"&lt;&gt;"&amp;"HORS LIGUE",AC$5:AC$72,"&lt;"&amp;AC34)+1),Paramètres!$B$3:$C$56,2,FALSE)*Paramètres!$K$15))</f>
        <v>0</v>
      </c>
      <c r="AE34" s="46"/>
      <c r="AF34" s="2">
        <f>IF(AE$2="Bike &amp; Run",IF(ISNA(VLOOKUP(AE34,Paramètres!$B$3:$C$56,2,FALSE)),0,VLOOKUP(AE34,Paramètres!$B$3:$C$56,2,FALSE)*Paramètres!$K$16),IF(OR(AE34="",OR($D34="",$D34="NL",$D34="HORS LIGUE")),0,VLOOKUP(IF(OR(AE34="",OR($D34="",$D34="NL",$D34="HORS LIGUE")),"",COUNTIFS($D$5:$D$72,"&lt;&gt;"&amp;"",$D$5:$D$72,"&lt;&gt;"&amp;"NL",$D$5:$D$72,"&lt;&gt;"&amp;"HORS LIGUE",AE$5:AE$72,"&lt;"&amp;AE34)+1),Paramètres!$B$3:$C$56,2,FALSE)*Paramètres!$K$16))</f>
        <v>0</v>
      </c>
      <c r="AG34" s="46"/>
      <c r="AH34" s="2">
        <f>IF(AG$2="Bike &amp; Run",IF(ISNA(VLOOKUP(AG34,Paramètres!$B$3:$C$56,2,FALSE)),0,VLOOKUP(AG34,Paramètres!$B$3:$C$56,2,FALSE)*Paramètres!$K$17),IF(OR(AG34="",OR($D34="",$D34="NL",$D34="HORS LIGUE")),0,VLOOKUP(IF(OR(AG34="",OR($D34="",$D34="NL",$D34="HORS LIGUE")),"",COUNTIFS($D$5:$D$72,"&lt;&gt;"&amp;"",$D$5:$D$72,"&lt;&gt;"&amp;"NL",$D$5:$D$72,"&lt;&gt;"&amp;"HORS LIGUE",AG$5:AG$72,"&lt;"&amp;AG34)+1),Paramètres!$B$3:$C$56,2,FALSE)*Paramètres!$K$17))</f>
        <v>0</v>
      </c>
      <c r="AI34" s="40">
        <f t="shared" si="0"/>
        <v>66</v>
      </c>
      <c r="AJ34" s="3">
        <f t="shared" si="1"/>
        <v>30</v>
      </c>
      <c r="AK34" s="5">
        <f t="shared" si="2"/>
        <v>1</v>
      </c>
      <c r="AL34" s="41">
        <f t="shared" si="3"/>
        <v>66</v>
      </c>
      <c r="AM34" s="33">
        <f t="shared" si="4"/>
        <v>30</v>
      </c>
      <c r="AO34" s="22">
        <f t="shared" si="5"/>
        <v>0</v>
      </c>
      <c r="AP34">
        <f t="shared" si="6"/>
        <v>66</v>
      </c>
      <c r="AQ34">
        <f t="shared" si="7"/>
        <v>0</v>
      </c>
      <c r="AR34">
        <f t="shared" si="8"/>
        <v>0</v>
      </c>
      <c r="AS34">
        <f t="shared" si="9"/>
        <v>0</v>
      </c>
      <c r="AT34">
        <f t="shared" si="10"/>
        <v>0</v>
      </c>
      <c r="AU34">
        <f t="shared" si="11"/>
        <v>0</v>
      </c>
      <c r="AV34">
        <f t="shared" si="12"/>
        <v>0</v>
      </c>
      <c r="AW34">
        <f t="shared" si="13"/>
        <v>0</v>
      </c>
      <c r="AX34">
        <f t="shared" si="14"/>
        <v>0</v>
      </c>
      <c r="AY34">
        <f t="shared" si="15"/>
        <v>0</v>
      </c>
      <c r="AZ34">
        <f t="shared" si="16"/>
        <v>0</v>
      </c>
      <c r="BA34">
        <f t="shared" si="17"/>
        <v>0</v>
      </c>
      <c r="BB34">
        <f t="shared" si="18"/>
        <v>0</v>
      </c>
      <c r="BC34">
        <f t="shared" si="19"/>
        <v>0</v>
      </c>
      <c r="BD34">
        <f t="shared" si="20"/>
        <v>66</v>
      </c>
      <c r="BE34" s="22">
        <f t="shared" ref="BE34:BR34" si="50">BD34+LARGE($AO34:$BC34,BE$4)</f>
        <v>66</v>
      </c>
      <c r="BF34" s="22">
        <f t="shared" si="50"/>
        <v>66</v>
      </c>
      <c r="BG34" s="22">
        <f t="shared" si="50"/>
        <v>66</v>
      </c>
      <c r="BH34" s="22">
        <f t="shared" si="50"/>
        <v>66</v>
      </c>
      <c r="BI34" s="22">
        <f t="shared" si="50"/>
        <v>66</v>
      </c>
      <c r="BJ34" s="22">
        <f t="shared" si="50"/>
        <v>66</v>
      </c>
      <c r="BK34" s="22">
        <f t="shared" si="50"/>
        <v>66</v>
      </c>
      <c r="BL34" s="22">
        <f t="shared" si="50"/>
        <v>66</v>
      </c>
      <c r="BM34" s="22">
        <f t="shared" si="50"/>
        <v>66</v>
      </c>
      <c r="BN34" s="22">
        <f t="shared" si="50"/>
        <v>66</v>
      </c>
      <c r="BO34" s="22">
        <f t="shared" si="50"/>
        <v>66</v>
      </c>
      <c r="BP34" s="22">
        <f t="shared" si="50"/>
        <v>66</v>
      </c>
      <c r="BQ34" s="22">
        <f t="shared" si="50"/>
        <v>66</v>
      </c>
      <c r="BR34" s="22">
        <f t="shared" si="50"/>
        <v>66</v>
      </c>
    </row>
    <row r="35" spans="1:70" ht="16.5">
      <c r="A35" s="73" t="s">
        <v>823</v>
      </c>
      <c r="B35" s="61" t="str">
        <f>IF(ISNA(VLOOKUP(A35,'Licenciés Jeunes 2023'!A:C,3,0)),"",VLOOKUP(A35,'Licenciés Jeunes 2023'!A:C,3,0))</f>
        <v>PAUGOIS</v>
      </c>
      <c r="C35" s="32" t="str">
        <f>IF(ISNA(VLOOKUP(A35,'Licenciés Jeunes 2023'!A:C,2,0)),"",VLOOKUP(A35,'Licenciés Jeunes 2023'!A:C,2,0))</f>
        <v>Marius</v>
      </c>
      <c r="D35" s="32" t="str">
        <f>IF(ISNA(VLOOKUP(A35,'Licenciés Jeunes 2023'!A:F,6,0)),"",VLOOKUP(A35,'Licenciés Jeunes 2023'!A:F,6,0))</f>
        <v>VENDOME TRIATHLON</v>
      </c>
      <c r="E35" s="6"/>
      <c r="F35" s="2">
        <f>IF(E$2="Bike &amp; Run",IF(ISNA(VLOOKUP(E35,Paramètres!$B$3:$C$56,2,FALSE)),0,VLOOKUP(E35,Paramètres!$B$3:$C$56,2,FALSE)*Paramètres!$K$3),IF(OR(E35="",OR($D35="",$D35="NL",$D35="HORS LIGUE")),0,VLOOKUP(IF(OR(E35="",OR($D35="",$D35="NL",$D35="HORS LIGUE")),"",COUNTIFS($D$5:$D$72,"&lt;&gt;"&amp;"",$D$5:$D$72,"&lt;&gt;"&amp;"NL",$D$5:$D$72,"&lt;&gt;"&amp;"HORS LIGUE",E$5:E$72,"&lt;"&amp;E35)+1),Paramètres!$B$3:$C$56,2,FALSE)*Paramètres!$K$3))</f>
        <v>0</v>
      </c>
      <c r="G35" s="4">
        <v>8</v>
      </c>
      <c r="H35" s="2">
        <f>IF(G$2="Bike &amp; Run",IF(ISNA(VLOOKUP(G35,Paramètres!$B$3:$C$56,2,FALSE)),0,VLOOKUP(G35,Paramètres!$B$3:$C$56,2,FALSE)*Paramètres!$K$4),IF(OR(G35="",OR($D35="",$D35="NL",$D35="HORS LIGUE")),0,VLOOKUP(IF(OR(G35="",OR($D35="",$D35="NL",$D35="HORS LIGUE")),"",COUNTIFS($D$5:$D$72,"&lt;&gt;"&amp;"",$D$5:$D$72,"&lt;&gt;"&amp;"NL",$D$5:$D$72,"&lt;&gt;"&amp;"HORS LIGUE",G$5:G$72,"&lt;"&amp;G35)+1),Paramètres!$B$3:$C$56,2,FALSE)*Paramètres!$K$4))</f>
        <v>63</v>
      </c>
      <c r="I35" s="36"/>
      <c r="J35" s="2">
        <f>IF(I$2="Bike &amp; Run",IF(ISNA(VLOOKUP(I35,Paramètres!$B$3:$C$56,2,FALSE)),0,VLOOKUP(I35,Paramètres!$B$3:$C$56,2,FALSE)*Paramètres!$K$5),IF(OR(I35="",OR($D35="",$D35="NL",$D35="HORS LIGUE")),0,VLOOKUP(IF(OR(I35="",OR($D35="",$D35="NL",$D35="HORS LIGUE")),"",COUNTIFS($D$5:$D$72,"&lt;&gt;"&amp;"",$D$5:$D$72,"&lt;&gt;"&amp;"NL",$D$5:$D$72,"&lt;&gt;"&amp;"HORS LIGUE",I$5:I$72,"&lt;"&amp;I35)+1),Paramètres!$B$3:$C$56,2,FALSE)*Paramètres!$K$5))</f>
        <v>0</v>
      </c>
      <c r="K35" s="4"/>
      <c r="L35" s="2">
        <f>IF(K$2="Bike &amp; Run",IF(ISNA(VLOOKUP(K35,Paramètres!$B$3:$C$56,2,FALSE)),0,VLOOKUP(K35,Paramètres!$B$3:$C$56,2,FALSE)*Paramètres!$K$6),IF(OR(K35="",OR($D35="",$D35="NL",$D35="HORS LIGUE")),0,VLOOKUP(IF(OR(K35="",OR($D35="",$D35="NL",$D35="HORS LIGUE")),"",COUNTIFS($D$5:$D$72,"&lt;&gt;"&amp;"",$D$5:$D$72,"&lt;&gt;"&amp;"NL",$D$5:$D$72,"&lt;&gt;"&amp;"HORS LIGUE",K$5:K$72,"&lt;"&amp;K35)+1),Paramètres!$B$3:$C$56,2,FALSE)*Paramètres!$K$6))</f>
        <v>0</v>
      </c>
      <c r="M35" s="4"/>
      <c r="N35" s="2">
        <f>IF(M$2="Bike &amp; Run",IF(ISNA(VLOOKUP(M35,Paramètres!$B$3:$C$56,2,FALSE)),0,VLOOKUP(M35,Paramètres!$B$3:$C$56,2,FALSE)*Paramètres!$K$7),IF(OR(M35="",OR($D35="",$D35="NL",$D35="HORS LIGUE")),0,VLOOKUP(IF(OR(M35="",OR($D35="",$D35="NL",$D35="HORS LIGUE")),"",COUNTIFS($D$5:$D$72,"&lt;&gt;"&amp;"",$D$5:$D$72,"&lt;&gt;"&amp;"NL",$D$5:$D$72,"&lt;&gt;"&amp;"HORS LIGUE",M$5:M$72,"&lt;"&amp;M35)+1),Paramètres!$B$3:$C$56,2,FALSE)*Paramètres!$K$7))</f>
        <v>0</v>
      </c>
      <c r="O35" s="46"/>
      <c r="P35" s="2">
        <f>IF(O$2="Bike &amp; Run",IF(ISNA(VLOOKUP(O35,Paramètres!$B$3:$C$56,2,FALSE)),0,VLOOKUP(O35,Paramètres!$B$3:$C$56,2,FALSE)*Paramètres!$K$8),IF(OR(O35="",OR($D35="",$D35="NL",$D35="HORS LIGUE")),0,VLOOKUP(IF(OR(O35="",OR($D35="",$D35="NL",$D35="HORS LIGUE")),"",COUNTIFS($D$5:$D$72,"&lt;&gt;"&amp;"",$D$5:$D$72,"&lt;&gt;"&amp;"NL",$D$5:$D$72,"&lt;&gt;"&amp;"HORS LIGUE",O$5:O$72,"&lt;"&amp;O35)+1),Paramètres!$B$3:$C$56,2,FALSE)*Paramètres!$K$8))</f>
        <v>0</v>
      </c>
      <c r="Q35" s="46"/>
      <c r="R35" s="2">
        <f>IF(Q$2="Bike &amp; Run",IF(ISNA(VLOOKUP(Q35,Paramètres!$B$3:$C$56,2,FALSE)),0,VLOOKUP(Q35,Paramètres!$B$3:$C$56,2,FALSE)*Paramètres!$K$9),IF(OR(Q35="",OR($D35="",$D35="NL",$D35="HORS LIGUE")),0,VLOOKUP(IF(OR(Q35="",OR($D35="",$D35="NL",$D35="HORS LIGUE")),"",COUNTIFS($D$5:$D$72,"&lt;&gt;"&amp;"",$D$5:$D$72,"&lt;&gt;"&amp;"NL",$D$5:$D$72,"&lt;&gt;"&amp;"HORS LIGUE",Q$5:Q$72,"&lt;"&amp;Q35)+1),Paramètres!$B$3:$C$56,2,FALSE)*Paramètres!$K$9))</f>
        <v>0</v>
      </c>
      <c r="S35" s="46"/>
      <c r="T35" s="2">
        <f>IF(S$2="Bike &amp; Run",IF(ISNA(VLOOKUP(S35,Paramètres!$B$3:$C$56,2,FALSE)),0,VLOOKUP(S35,Paramètres!$B$3:$C$56,2,FALSE)*Paramètres!$K$10),IF(OR(S35="",OR($D35="",$D35="NL",$D35="HORS LIGUE")),0,VLOOKUP(IF(OR(S35="",OR($D35="",$D35="NL",$D35="HORS LIGUE")),"",COUNTIFS($D$5:$D$72,"&lt;&gt;"&amp;"",$D$5:$D$72,"&lt;&gt;"&amp;"NL",$D$5:$D$72,"&lt;&gt;"&amp;"HORS LIGUE",S$5:S$72,"&lt;"&amp;S35)+1),Paramètres!$B$3:$C$56,2,FALSE)*Paramètres!$K$10))</f>
        <v>0</v>
      </c>
      <c r="U35" s="46"/>
      <c r="V35" s="2">
        <f>IF(U$2="Bike &amp; Run",IF(ISNA(VLOOKUP(U35,Paramètres!$B$3:$C$56,2,FALSE)),0,VLOOKUP(U35,Paramètres!$B$3:$C$56,2,FALSE)*Paramètres!$K$11),IF(OR(U35="",OR($D35="",$D35="NL",$D35="HORS LIGUE")),0,VLOOKUP(IF(OR(U35="",OR($D35="",$D35="NL",$D35="HORS LIGUE")),"",COUNTIFS($D$5:$D$72,"&lt;&gt;"&amp;"",$D$5:$D$72,"&lt;&gt;"&amp;"NL",$D$5:$D$72,"&lt;&gt;"&amp;"HORS LIGUE",U$5:U$72,"&lt;"&amp;U35)+1),Paramètres!$B$3:$C$56,2,FALSE)*Paramètres!$K$11))</f>
        <v>0</v>
      </c>
      <c r="W35" s="46"/>
      <c r="X35" s="2">
        <f>IF(W$2="Bike &amp; Run",IF(ISNA(VLOOKUP(W35,Paramètres!$B$3:$C$56,2,FALSE)),0,VLOOKUP(W35,Paramètres!$B$3:$C$56,2,FALSE)*Paramètres!$K$12),IF(OR(W35="",OR($D35="",$D35="NL",$D35="HORS LIGUE")),0,VLOOKUP(IF(OR(W35="",OR($D35="",$D35="NL",$D35="HORS LIGUE")),"",COUNTIFS($D$5:$D$72,"&lt;&gt;"&amp;"",$D$5:$D$72,"&lt;&gt;"&amp;"NL",$D$5:$D$72,"&lt;&gt;"&amp;"HORS LIGUE",W$5:W$72,"&lt;"&amp;W35)+1),Paramètres!$B$3:$C$56,2,FALSE)*Paramètres!$K$12))</f>
        <v>0</v>
      </c>
      <c r="Y35" s="46"/>
      <c r="Z35" s="2">
        <f>IF(Y$2="Bike &amp; Run",IF(ISNA(VLOOKUP(Y35,Paramètres!$B$3:$C$56,2,FALSE)),0,VLOOKUP(Y35,Paramètres!$B$3:$C$56,2,FALSE)*Paramètres!$K$13),IF(OR(Y35="",OR($D35="",$D35="NL",$D35="HORS LIGUE")),0,VLOOKUP(IF(OR(Y35="",OR($D35="",$D35="NL",$D35="HORS LIGUE")),"",COUNTIFS($D$5:$D$72,"&lt;&gt;"&amp;"",$D$5:$D$72,"&lt;&gt;"&amp;"NL",$D$5:$D$72,"&lt;&gt;"&amp;"HORS LIGUE",Y$5:Y$72,"&lt;"&amp;Y35)+1),Paramètres!$B$3:$C$56,2,FALSE)*Paramètres!$K$13))</f>
        <v>0</v>
      </c>
      <c r="AA35" s="46"/>
      <c r="AB35" s="2">
        <f>IF(AA$2="Bike &amp; Run",IF(ISNA(VLOOKUP(AA35,Paramètres!$B$3:$C$56,2,FALSE)),0,VLOOKUP(AA35,Paramètres!$B$3:$C$56,2,FALSE)*Paramètres!$K$14),IF(OR(AA35="",OR($D35="",$D35="NL",$D35="HORS LIGUE")),0,VLOOKUP(IF(OR(AA35="",OR($D35="",$D35="NL",$D35="HORS LIGUE")),"",COUNTIFS($D$5:$D$72,"&lt;&gt;"&amp;"",$D$5:$D$72,"&lt;&gt;"&amp;"NL",$D$5:$D$72,"&lt;&gt;"&amp;"HORS LIGUE",AA$5:AA$72,"&lt;"&amp;AA35)+1),Paramètres!$B$3:$C$56,2,FALSE)*Paramètres!$K$14))</f>
        <v>0</v>
      </c>
      <c r="AC35" s="46"/>
      <c r="AD35" s="2">
        <f>IF(AC$2="Bike &amp; Run",IF(ISNA(VLOOKUP(AC35,Paramètres!$B$3:$C$56,2,FALSE)),0,VLOOKUP(AC35,Paramètres!$B$3:$C$56,2,FALSE)*Paramètres!$K$15),IF(OR(AC35="",OR($D35="",$D35="NL",$D35="HORS LIGUE")),0,VLOOKUP(IF(OR(AC35="",OR($D35="",$D35="NL",$D35="HORS LIGUE")),"",COUNTIFS($D$5:$D$72,"&lt;&gt;"&amp;"",$D$5:$D$72,"&lt;&gt;"&amp;"NL",$D$5:$D$72,"&lt;&gt;"&amp;"HORS LIGUE",AC$5:AC$72,"&lt;"&amp;AC35)+1),Paramètres!$B$3:$C$56,2,FALSE)*Paramètres!$K$15))</f>
        <v>0</v>
      </c>
      <c r="AE35" s="46"/>
      <c r="AF35" s="2">
        <f>IF(AE$2="Bike &amp; Run",IF(ISNA(VLOOKUP(AE35,Paramètres!$B$3:$C$56,2,FALSE)),0,VLOOKUP(AE35,Paramètres!$B$3:$C$56,2,FALSE)*Paramètres!$K$16),IF(OR(AE35="",OR($D35="",$D35="NL",$D35="HORS LIGUE")),0,VLOOKUP(IF(OR(AE35="",OR($D35="",$D35="NL",$D35="HORS LIGUE")),"",COUNTIFS($D$5:$D$72,"&lt;&gt;"&amp;"",$D$5:$D$72,"&lt;&gt;"&amp;"NL",$D$5:$D$72,"&lt;&gt;"&amp;"HORS LIGUE",AE$5:AE$72,"&lt;"&amp;AE35)+1),Paramètres!$B$3:$C$56,2,FALSE)*Paramètres!$K$16))</f>
        <v>0</v>
      </c>
      <c r="AG35" s="46"/>
      <c r="AH35" s="2">
        <f>IF(AG$2="Bike &amp; Run",IF(ISNA(VLOOKUP(AG35,Paramètres!$B$3:$C$56,2,FALSE)),0,VLOOKUP(AG35,Paramètres!$B$3:$C$56,2,FALSE)*Paramètres!$K$17),IF(OR(AG35="",OR($D35="",$D35="NL",$D35="HORS LIGUE")),0,VLOOKUP(IF(OR(AG35="",OR($D35="",$D35="NL",$D35="HORS LIGUE")),"",COUNTIFS($D$5:$D$72,"&lt;&gt;"&amp;"",$D$5:$D$72,"&lt;&gt;"&amp;"NL",$D$5:$D$72,"&lt;&gt;"&amp;"HORS LIGUE",AG$5:AG$72,"&lt;"&amp;AG35)+1),Paramètres!$B$3:$C$56,2,FALSE)*Paramètres!$K$17))</f>
        <v>0</v>
      </c>
      <c r="AI35" s="40">
        <f t="shared" si="0"/>
        <v>63</v>
      </c>
      <c r="AJ35" s="3">
        <f t="shared" si="1"/>
        <v>31</v>
      </c>
      <c r="AK35" s="5">
        <f t="shared" si="2"/>
        <v>1</v>
      </c>
      <c r="AL35" s="41">
        <f t="shared" si="3"/>
        <v>63</v>
      </c>
      <c r="AM35" s="33">
        <f t="shared" si="4"/>
        <v>31</v>
      </c>
      <c r="AO35" s="22">
        <f t="shared" si="5"/>
        <v>0</v>
      </c>
      <c r="AP35">
        <f t="shared" si="6"/>
        <v>63</v>
      </c>
      <c r="AQ35">
        <f t="shared" si="7"/>
        <v>0</v>
      </c>
      <c r="AR35">
        <f t="shared" si="8"/>
        <v>0</v>
      </c>
      <c r="AS35">
        <f t="shared" si="9"/>
        <v>0</v>
      </c>
      <c r="AT35">
        <f t="shared" si="10"/>
        <v>0</v>
      </c>
      <c r="AU35">
        <f t="shared" si="11"/>
        <v>0</v>
      </c>
      <c r="AV35">
        <f t="shared" si="12"/>
        <v>0</v>
      </c>
      <c r="AW35">
        <f t="shared" si="13"/>
        <v>0</v>
      </c>
      <c r="AX35">
        <f t="shared" si="14"/>
        <v>0</v>
      </c>
      <c r="AY35">
        <f t="shared" si="15"/>
        <v>0</v>
      </c>
      <c r="AZ35">
        <f t="shared" si="16"/>
        <v>0</v>
      </c>
      <c r="BA35">
        <f t="shared" si="17"/>
        <v>0</v>
      </c>
      <c r="BB35">
        <f t="shared" si="18"/>
        <v>0</v>
      </c>
      <c r="BC35">
        <f t="shared" si="19"/>
        <v>0</v>
      </c>
      <c r="BD35">
        <f t="shared" si="20"/>
        <v>63</v>
      </c>
      <c r="BE35" s="22">
        <f t="shared" ref="BE35:BR35" si="51">BD35+LARGE($AO35:$BC35,BE$4)</f>
        <v>63</v>
      </c>
      <c r="BF35" s="22">
        <f t="shared" si="51"/>
        <v>63</v>
      </c>
      <c r="BG35" s="22">
        <f t="shared" si="51"/>
        <v>63</v>
      </c>
      <c r="BH35" s="22">
        <f t="shared" si="51"/>
        <v>63</v>
      </c>
      <c r="BI35" s="22">
        <f t="shared" si="51"/>
        <v>63</v>
      </c>
      <c r="BJ35" s="22">
        <f t="shared" si="51"/>
        <v>63</v>
      </c>
      <c r="BK35" s="22">
        <f t="shared" si="51"/>
        <v>63</v>
      </c>
      <c r="BL35" s="22">
        <f t="shared" si="51"/>
        <v>63</v>
      </c>
      <c r="BM35" s="22">
        <f t="shared" si="51"/>
        <v>63</v>
      </c>
      <c r="BN35" s="22">
        <f t="shared" si="51"/>
        <v>63</v>
      </c>
      <c r="BO35" s="22">
        <f t="shared" si="51"/>
        <v>63</v>
      </c>
      <c r="BP35" s="22">
        <f t="shared" si="51"/>
        <v>63</v>
      </c>
      <c r="BQ35" s="22">
        <f t="shared" si="51"/>
        <v>63</v>
      </c>
      <c r="BR35" s="22">
        <f t="shared" si="51"/>
        <v>63</v>
      </c>
    </row>
    <row r="36" spans="1:70" ht="16.5">
      <c r="A36" s="73" t="s">
        <v>766</v>
      </c>
      <c r="B36" s="61" t="str">
        <f>IF(ISNA(VLOOKUP(A36,'Licenciés Jeunes 2023'!A:C,3,0)),"",VLOOKUP(A36,'Licenciés Jeunes 2023'!A:C,3,0))</f>
        <v>IRVING</v>
      </c>
      <c r="C36" s="32" t="str">
        <f>IF(ISNA(VLOOKUP(A36,'Licenciés Jeunes 2023'!A:C,2,0)),"",VLOOKUP(A36,'Licenciés Jeunes 2023'!A:C,2,0))</f>
        <v>AXEL</v>
      </c>
      <c r="D36" s="32" t="str">
        <f>IF(ISNA(VLOOKUP(A36,'Licenciés Jeunes 2023'!A:F,6,0)),"",VLOOKUP(A36,'Licenciés Jeunes 2023'!A:F,6,0))</f>
        <v>SAINT LAURENT NOUAN TRIATHLON</v>
      </c>
      <c r="E36" s="6">
        <v>30</v>
      </c>
      <c r="F36" s="2">
        <v>62</v>
      </c>
      <c r="G36" s="4"/>
      <c r="H36" s="2">
        <f>IF(G$2="Bike &amp; Run",IF(ISNA(VLOOKUP(G36,Paramètres!$B$3:$C$56,2,FALSE)),0,VLOOKUP(G36,Paramètres!$B$3:$C$56,2,FALSE)*Paramètres!$K$4),IF(OR(G36="",OR($D36="",$D36="NL",$D36="HORS LIGUE")),0,VLOOKUP(IF(OR(G36="",OR($D36="",$D36="NL",$D36="HORS LIGUE")),"",COUNTIFS($D$5:$D$72,"&lt;&gt;"&amp;"",$D$5:$D$72,"&lt;&gt;"&amp;"NL",$D$5:$D$72,"&lt;&gt;"&amp;"HORS LIGUE",G$5:G$72,"&lt;"&amp;G36)+1),Paramètres!$B$3:$C$56,2,FALSE)*Paramètres!$K$4))</f>
        <v>0</v>
      </c>
      <c r="I36" s="36"/>
      <c r="J36" s="2">
        <f>IF(I$2="Bike &amp; Run",IF(ISNA(VLOOKUP(I36,Paramètres!$B$3:$C$56,2,FALSE)),0,VLOOKUP(I36,Paramètres!$B$3:$C$56,2,FALSE)*Paramètres!$K$5),IF(OR(I36="",OR($D36="",$D36="NL",$D36="HORS LIGUE")),0,VLOOKUP(IF(OR(I36="",OR($D36="",$D36="NL",$D36="HORS LIGUE")),"",COUNTIFS($D$5:$D$72,"&lt;&gt;"&amp;"",$D$5:$D$72,"&lt;&gt;"&amp;"NL",$D$5:$D$72,"&lt;&gt;"&amp;"HORS LIGUE",I$5:I$72,"&lt;"&amp;I36)+1),Paramètres!$B$3:$C$56,2,FALSE)*Paramètres!$K$5))</f>
        <v>0</v>
      </c>
      <c r="K36" s="4"/>
      <c r="L36" s="2">
        <f>IF(K$2="Bike &amp; Run",IF(ISNA(VLOOKUP(K36,Paramètres!$B$3:$C$56,2,FALSE)),0,VLOOKUP(K36,Paramètres!$B$3:$C$56,2,FALSE)*Paramètres!$K$6),IF(OR(K36="",OR($D36="",$D36="NL",$D36="HORS LIGUE")),0,VLOOKUP(IF(OR(K36="",OR($D36="",$D36="NL",$D36="HORS LIGUE")),"",COUNTIFS($D$5:$D$72,"&lt;&gt;"&amp;"",$D$5:$D$72,"&lt;&gt;"&amp;"NL",$D$5:$D$72,"&lt;&gt;"&amp;"HORS LIGUE",K$5:K$72,"&lt;"&amp;K36)+1),Paramètres!$B$3:$C$56,2,FALSE)*Paramètres!$K$6))</f>
        <v>0</v>
      </c>
      <c r="M36" s="4"/>
      <c r="N36" s="2">
        <f>IF(M$2="Bike &amp; Run",IF(ISNA(VLOOKUP(M36,Paramètres!$B$3:$C$56,2,FALSE)),0,VLOOKUP(M36,Paramètres!$B$3:$C$56,2,FALSE)*Paramètres!$K$7),IF(OR(M36="",OR($D36="",$D36="NL",$D36="HORS LIGUE")),0,VLOOKUP(IF(OR(M36="",OR($D36="",$D36="NL",$D36="HORS LIGUE")),"",COUNTIFS($D$5:$D$72,"&lt;&gt;"&amp;"",$D$5:$D$72,"&lt;&gt;"&amp;"NL",$D$5:$D$72,"&lt;&gt;"&amp;"HORS LIGUE",M$5:M$72,"&lt;"&amp;M36)+1),Paramètres!$B$3:$C$56,2,FALSE)*Paramètres!$K$7))</f>
        <v>0</v>
      </c>
      <c r="O36" s="46"/>
      <c r="P36" s="2">
        <f>IF(O$2="Bike &amp; Run",IF(ISNA(VLOOKUP(O36,Paramètres!$B$3:$C$56,2,FALSE)),0,VLOOKUP(O36,Paramètres!$B$3:$C$56,2,FALSE)*Paramètres!$K$8),IF(OR(O36="",OR($D36="",$D36="NL",$D36="HORS LIGUE")),0,VLOOKUP(IF(OR(O36="",OR($D36="",$D36="NL",$D36="HORS LIGUE")),"",COUNTIFS($D$5:$D$72,"&lt;&gt;"&amp;"",$D$5:$D$72,"&lt;&gt;"&amp;"NL",$D$5:$D$72,"&lt;&gt;"&amp;"HORS LIGUE",O$5:O$72,"&lt;"&amp;O36)+1),Paramètres!$B$3:$C$56,2,FALSE)*Paramètres!$K$8))</f>
        <v>0</v>
      </c>
      <c r="Q36" s="46"/>
      <c r="R36" s="2">
        <f>IF(Q$2="Bike &amp; Run",IF(ISNA(VLOOKUP(Q36,Paramètres!$B$3:$C$56,2,FALSE)),0,VLOOKUP(Q36,Paramètres!$B$3:$C$56,2,FALSE)*Paramètres!$K$9),IF(OR(Q36="",OR($D36="",$D36="NL",$D36="HORS LIGUE")),0,VLOOKUP(IF(OR(Q36="",OR($D36="",$D36="NL",$D36="HORS LIGUE")),"",COUNTIFS($D$5:$D$72,"&lt;&gt;"&amp;"",$D$5:$D$72,"&lt;&gt;"&amp;"NL",$D$5:$D$72,"&lt;&gt;"&amp;"HORS LIGUE",Q$5:Q$72,"&lt;"&amp;Q36)+1),Paramètres!$B$3:$C$56,2,FALSE)*Paramètres!$K$9))</f>
        <v>0</v>
      </c>
      <c r="S36" s="46"/>
      <c r="T36" s="2">
        <f>IF(S$2="Bike &amp; Run",IF(ISNA(VLOOKUP(S36,Paramètres!$B$3:$C$56,2,FALSE)),0,VLOOKUP(S36,Paramètres!$B$3:$C$56,2,FALSE)*Paramètres!$K$10),IF(OR(S36="",OR($D36="",$D36="NL",$D36="HORS LIGUE")),0,VLOOKUP(IF(OR(S36="",OR($D36="",$D36="NL",$D36="HORS LIGUE")),"",COUNTIFS($D$5:$D$72,"&lt;&gt;"&amp;"",$D$5:$D$72,"&lt;&gt;"&amp;"NL",$D$5:$D$72,"&lt;&gt;"&amp;"HORS LIGUE",S$5:S$72,"&lt;"&amp;S36)+1),Paramètres!$B$3:$C$56,2,FALSE)*Paramètres!$K$10))</f>
        <v>0</v>
      </c>
      <c r="U36" s="46"/>
      <c r="V36" s="2">
        <f>IF(U$2="Bike &amp; Run",IF(ISNA(VLOOKUP(U36,Paramètres!$B$3:$C$56,2,FALSE)),0,VLOOKUP(U36,Paramètres!$B$3:$C$56,2,FALSE)*Paramètres!$K$11),IF(OR(U36="",OR($D36="",$D36="NL",$D36="HORS LIGUE")),0,VLOOKUP(IF(OR(U36="",OR($D36="",$D36="NL",$D36="HORS LIGUE")),"",COUNTIFS($D$5:$D$72,"&lt;&gt;"&amp;"",$D$5:$D$72,"&lt;&gt;"&amp;"NL",$D$5:$D$72,"&lt;&gt;"&amp;"HORS LIGUE",U$5:U$72,"&lt;"&amp;U36)+1),Paramètres!$B$3:$C$56,2,FALSE)*Paramètres!$K$11))</f>
        <v>0</v>
      </c>
      <c r="W36" s="46"/>
      <c r="X36" s="2">
        <f>IF(W$2="Bike &amp; Run",IF(ISNA(VLOOKUP(W36,Paramètres!$B$3:$C$56,2,FALSE)),0,VLOOKUP(W36,Paramètres!$B$3:$C$56,2,FALSE)*Paramètres!$K$12),IF(OR(W36="",OR($D36="",$D36="NL",$D36="HORS LIGUE")),0,VLOOKUP(IF(OR(W36="",OR($D36="",$D36="NL",$D36="HORS LIGUE")),"",COUNTIFS($D$5:$D$72,"&lt;&gt;"&amp;"",$D$5:$D$72,"&lt;&gt;"&amp;"NL",$D$5:$D$72,"&lt;&gt;"&amp;"HORS LIGUE",W$5:W$72,"&lt;"&amp;W36)+1),Paramètres!$B$3:$C$56,2,FALSE)*Paramètres!$K$12))</f>
        <v>0</v>
      </c>
      <c r="Y36" s="46"/>
      <c r="Z36" s="2">
        <f>IF(Y$2="Bike &amp; Run",IF(ISNA(VLOOKUP(Y36,Paramètres!$B$3:$C$56,2,FALSE)),0,VLOOKUP(Y36,Paramètres!$B$3:$C$56,2,FALSE)*Paramètres!$K$13),IF(OR(Y36="",OR($D36="",$D36="NL",$D36="HORS LIGUE")),0,VLOOKUP(IF(OR(Y36="",OR($D36="",$D36="NL",$D36="HORS LIGUE")),"",COUNTIFS($D$5:$D$72,"&lt;&gt;"&amp;"",$D$5:$D$72,"&lt;&gt;"&amp;"NL",$D$5:$D$72,"&lt;&gt;"&amp;"HORS LIGUE",Y$5:Y$72,"&lt;"&amp;Y36)+1),Paramètres!$B$3:$C$56,2,FALSE)*Paramètres!$K$13))</f>
        <v>0</v>
      </c>
      <c r="AA36" s="46"/>
      <c r="AB36" s="2">
        <f>IF(AA$2="Bike &amp; Run",IF(ISNA(VLOOKUP(AA36,Paramètres!$B$3:$C$56,2,FALSE)),0,VLOOKUP(AA36,Paramètres!$B$3:$C$56,2,FALSE)*Paramètres!$K$14),IF(OR(AA36="",OR($D36="",$D36="NL",$D36="HORS LIGUE")),0,VLOOKUP(IF(OR(AA36="",OR($D36="",$D36="NL",$D36="HORS LIGUE")),"",COUNTIFS($D$5:$D$72,"&lt;&gt;"&amp;"",$D$5:$D$72,"&lt;&gt;"&amp;"NL",$D$5:$D$72,"&lt;&gt;"&amp;"HORS LIGUE",AA$5:AA$72,"&lt;"&amp;AA36)+1),Paramètres!$B$3:$C$56,2,FALSE)*Paramètres!$K$14))</f>
        <v>0</v>
      </c>
      <c r="AC36" s="46"/>
      <c r="AD36" s="2">
        <f>IF(AC$2="Bike &amp; Run",IF(ISNA(VLOOKUP(AC36,Paramètres!$B$3:$C$56,2,FALSE)),0,VLOOKUP(AC36,Paramètres!$B$3:$C$56,2,FALSE)*Paramètres!$K$15),IF(OR(AC36="",OR($D36="",$D36="NL",$D36="HORS LIGUE")),0,VLOOKUP(IF(OR(AC36="",OR($D36="",$D36="NL",$D36="HORS LIGUE")),"",COUNTIFS($D$5:$D$72,"&lt;&gt;"&amp;"",$D$5:$D$72,"&lt;&gt;"&amp;"NL",$D$5:$D$72,"&lt;&gt;"&amp;"HORS LIGUE",AC$5:AC$72,"&lt;"&amp;AC36)+1),Paramètres!$B$3:$C$56,2,FALSE)*Paramètres!$K$15))</f>
        <v>0</v>
      </c>
      <c r="AE36" s="46"/>
      <c r="AF36" s="2">
        <f>IF(AE$2="Bike &amp; Run",IF(ISNA(VLOOKUP(AE36,Paramètres!$B$3:$C$56,2,FALSE)),0,VLOOKUP(AE36,Paramètres!$B$3:$C$56,2,FALSE)*Paramètres!$K$16),IF(OR(AE36="",OR($D36="",$D36="NL",$D36="HORS LIGUE")),0,VLOOKUP(IF(OR(AE36="",OR($D36="",$D36="NL",$D36="HORS LIGUE")),"",COUNTIFS($D$5:$D$72,"&lt;&gt;"&amp;"",$D$5:$D$72,"&lt;&gt;"&amp;"NL",$D$5:$D$72,"&lt;&gt;"&amp;"HORS LIGUE",AE$5:AE$72,"&lt;"&amp;AE36)+1),Paramètres!$B$3:$C$56,2,FALSE)*Paramètres!$K$16))</f>
        <v>0</v>
      </c>
      <c r="AG36" s="46"/>
      <c r="AH36" s="2">
        <f>IF(AG$2="Bike &amp; Run",IF(ISNA(VLOOKUP(AG36,Paramètres!$B$3:$C$56,2,FALSE)),0,VLOOKUP(AG36,Paramètres!$B$3:$C$56,2,FALSE)*Paramètres!$K$17),IF(OR(AG36="",OR($D36="",$D36="NL",$D36="HORS LIGUE")),0,VLOOKUP(IF(OR(AG36="",OR($D36="",$D36="NL",$D36="HORS LIGUE")),"",COUNTIFS($D$5:$D$72,"&lt;&gt;"&amp;"",$D$5:$D$72,"&lt;&gt;"&amp;"NL",$D$5:$D$72,"&lt;&gt;"&amp;"HORS LIGUE",AG$5:AG$72,"&lt;"&amp;AG36)+1),Paramètres!$B$3:$C$56,2,FALSE)*Paramètres!$K$17))</f>
        <v>0</v>
      </c>
      <c r="AI36" s="40">
        <f t="shared" si="0"/>
        <v>62</v>
      </c>
      <c r="AJ36" s="3">
        <f t="shared" si="1"/>
        <v>32</v>
      </c>
      <c r="AK36" s="5">
        <f t="shared" si="2"/>
        <v>1</v>
      </c>
      <c r="AL36" s="41">
        <f t="shared" si="3"/>
        <v>62</v>
      </c>
      <c r="AM36" s="33">
        <f t="shared" si="4"/>
        <v>32</v>
      </c>
      <c r="AO36" s="22">
        <f t="shared" si="5"/>
        <v>62</v>
      </c>
      <c r="AP36">
        <f t="shared" si="6"/>
        <v>0</v>
      </c>
      <c r="AQ36">
        <f t="shared" si="7"/>
        <v>0</v>
      </c>
      <c r="AR36">
        <f t="shared" si="8"/>
        <v>0</v>
      </c>
      <c r="AS36">
        <f t="shared" si="9"/>
        <v>0</v>
      </c>
      <c r="AT36">
        <f t="shared" si="10"/>
        <v>0</v>
      </c>
      <c r="AU36">
        <f t="shared" si="11"/>
        <v>0</v>
      </c>
      <c r="AV36">
        <f t="shared" si="12"/>
        <v>0</v>
      </c>
      <c r="AW36">
        <f t="shared" si="13"/>
        <v>0</v>
      </c>
      <c r="AX36">
        <f t="shared" si="14"/>
        <v>0</v>
      </c>
      <c r="AY36">
        <f t="shared" si="15"/>
        <v>0</v>
      </c>
      <c r="AZ36">
        <f t="shared" si="16"/>
        <v>0</v>
      </c>
      <c r="BA36">
        <f t="shared" si="17"/>
        <v>0</v>
      </c>
      <c r="BB36">
        <f t="shared" si="18"/>
        <v>0</v>
      </c>
      <c r="BC36">
        <f t="shared" si="19"/>
        <v>0</v>
      </c>
      <c r="BD36">
        <f t="shared" si="20"/>
        <v>62</v>
      </c>
      <c r="BE36" s="22">
        <f t="shared" ref="BE36:BR36" si="52">BD36+LARGE($AO36:$BC36,BE$4)</f>
        <v>62</v>
      </c>
      <c r="BF36" s="22">
        <f t="shared" si="52"/>
        <v>62</v>
      </c>
      <c r="BG36" s="22">
        <f t="shared" si="52"/>
        <v>62</v>
      </c>
      <c r="BH36" s="22">
        <f t="shared" si="52"/>
        <v>62</v>
      </c>
      <c r="BI36" s="22">
        <f t="shared" si="52"/>
        <v>62</v>
      </c>
      <c r="BJ36" s="22">
        <f t="shared" si="52"/>
        <v>62</v>
      </c>
      <c r="BK36" s="22">
        <f t="shared" si="52"/>
        <v>62</v>
      </c>
      <c r="BL36" s="22">
        <f t="shared" si="52"/>
        <v>62</v>
      </c>
      <c r="BM36" s="22">
        <f t="shared" si="52"/>
        <v>62</v>
      </c>
      <c r="BN36" s="22">
        <f t="shared" si="52"/>
        <v>62</v>
      </c>
      <c r="BO36" s="22">
        <f t="shared" si="52"/>
        <v>62</v>
      </c>
      <c r="BP36" s="22">
        <f t="shared" si="52"/>
        <v>62</v>
      </c>
      <c r="BQ36" s="22">
        <f t="shared" si="52"/>
        <v>62</v>
      </c>
      <c r="BR36" s="22">
        <f t="shared" si="52"/>
        <v>62</v>
      </c>
    </row>
    <row r="37" spans="1:70" ht="16.5">
      <c r="A37" s="73" t="s">
        <v>1443</v>
      </c>
      <c r="B37" s="61" t="str">
        <f>IF(ISNA(VLOOKUP(A37,'Licenciés Jeunes 2023'!A:C,3,0)),"",VLOOKUP(A37,'Licenciés Jeunes 2023'!A:C,3,0))</f>
        <v>DELAUNAY</v>
      </c>
      <c r="C37" s="32" t="str">
        <f>IF(ISNA(VLOOKUP(A37,'Licenciés Jeunes 2023'!A:C,2,0)),"",VLOOKUP(A37,'Licenciés Jeunes 2023'!A:C,2,0))</f>
        <v>Clement</v>
      </c>
      <c r="D37" s="32" t="str">
        <f>IF(ISNA(VLOOKUP(A37,'Licenciés Jeunes 2023'!A:F,6,0)),"",VLOOKUP(A37,'Licenciés Jeunes 2023'!A:F,6,0))</f>
        <v>SAINT LAURENT NOUAN TRIATHLON</v>
      </c>
      <c r="E37" s="6">
        <v>31</v>
      </c>
      <c r="F37" s="2">
        <v>61</v>
      </c>
      <c r="G37" s="4"/>
      <c r="H37" s="2">
        <f>IF(G$2="Bike &amp; Run",IF(ISNA(VLOOKUP(G37,Paramètres!$B$3:$C$56,2,FALSE)),0,VLOOKUP(G37,Paramètres!$B$3:$C$56,2,FALSE)*Paramètres!$K$4),IF(OR(G37="",OR($D37="",$D37="NL",$D37="HORS LIGUE")),0,VLOOKUP(IF(OR(G37="",OR($D37="",$D37="NL",$D37="HORS LIGUE")),"",COUNTIFS($D$5:$D$72,"&lt;&gt;"&amp;"",$D$5:$D$72,"&lt;&gt;"&amp;"NL",$D$5:$D$72,"&lt;&gt;"&amp;"HORS LIGUE",G$5:G$72,"&lt;"&amp;G37)+1),Paramètres!$B$3:$C$56,2,FALSE)*Paramètres!$K$4))</f>
        <v>0</v>
      </c>
      <c r="I37" s="36"/>
      <c r="J37" s="2">
        <f>IF(I$2="Bike &amp; Run",IF(ISNA(VLOOKUP(I37,Paramètres!$B$3:$C$56,2,FALSE)),0,VLOOKUP(I37,Paramètres!$B$3:$C$56,2,FALSE)*Paramètres!$K$5),IF(OR(I37="",OR($D37="",$D37="NL",$D37="HORS LIGUE")),0,VLOOKUP(IF(OR(I37="",OR($D37="",$D37="NL",$D37="HORS LIGUE")),"",COUNTIFS($D$5:$D$72,"&lt;&gt;"&amp;"",$D$5:$D$72,"&lt;&gt;"&amp;"NL",$D$5:$D$72,"&lt;&gt;"&amp;"HORS LIGUE",I$5:I$72,"&lt;"&amp;I37)+1),Paramètres!$B$3:$C$56,2,FALSE)*Paramètres!$K$5))</f>
        <v>0</v>
      </c>
      <c r="K37" s="4"/>
      <c r="L37" s="2">
        <f>IF(K$2="Bike &amp; Run",IF(ISNA(VLOOKUP(K37,Paramètres!$B$3:$C$56,2,FALSE)),0,VLOOKUP(K37,Paramètres!$B$3:$C$56,2,FALSE)*Paramètres!$K$6),IF(OR(K37="",OR($D37="",$D37="NL",$D37="HORS LIGUE")),0,VLOOKUP(IF(OR(K37="",OR($D37="",$D37="NL",$D37="HORS LIGUE")),"",COUNTIFS($D$5:$D$72,"&lt;&gt;"&amp;"",$D$5:$D$72,"&lt;&gt;"&amp;"NL",$D$5:$D$72,"&lt;&gt;"&amp;"HORS LIGUE",K$5:K$72,"&lt;"&amp;K37)+1),Paramètres!$B$3:$C$56,2,FALSE)*Paramètres!$K$6))</f>
        <v>0</v>
      </c>
      <c r="M37" s="4"/>
      <c r="N37" s="2">
        <f>IF(M$2="Bike &amp; Run",IF(ISNA(VLOOKUP(M37,Paramètres!$B$3:$C$56,2,FALSE)),0,VLOOKUP(M37,Paramètres!$B$3:$C$56,2,FALSE)*Paramètres!$K$7),IF(OR(M37="",OR($D37="",$D37="NL",$D37="HORS LIGUE")),0,VLOOKUP(IF(OR(M37="",OR($D37="",$D37="NL",$D37="HORS LIGUE")),"",COUNTIFS($D$5:$D$72,"&lt;&gt;"&amp;"",$D$5:$D$72,"&lt;&gt;"&amp;"NL",$D$5:$D$72,"&lt;&gt;"&amp;"HORS LIGUE",M$5:M$72,"&lt;"&amp;M37)+1),Paramètres!$B$3:$C$56,2,FALSE)*Paramètres!$K$7))</f>
        <v>0</v>
      </c>
      <c r="O37" s="46"/>
      <c r="P37" s="2">
        <f>IF(O$2="Bike &amp; Run",IF(ISNA(VLOOKUP(O37,Paramètres!$B$3:$C$56,2,FALSE)),0,VLOOKUP(O37,Paramètres!$B$3:$C$56,2,FALSE)*Paramètres!$K$8),IF(OR(O37="",OR($D37="",$D37="NL",$D37="HORS LIGUE")),0,VLOOKUP(IF(OR(O37="",OR($D37="",$D37="NL",$D37="HORS LIGUE")),"",COUNTIFS($D$5:$D$72,"&lt;&gt;"&amp;"",$D$5:$D$72,"&lt;&gt;"&amp;"NL",$D$5:$D$72,"&lt;&gt;"&amp;"HORS LIGUE",O$5:O$72,"&lt;"&amp;O37)+1),Paramètres!$B$3:$C$56,2,FALSE)*Paramètres!$K$8))</f>
        <v>0</v>
      </c>
      <c r="Q37" s="46"/>
      <c r="R37" s="2">
        <f>IF(Q$2="Bike &amp; Run",IF(ISNA(VLOOKUP(Q37,Paramètres!$B$3:$C$56,2,FALSE)),0,VLOOKUP(Q37,Paramètres!$B$3:$C$56,2,FALSE)*Paramètres!$K$9),IF(OR(Q37="",OR($D37="",$D37="NL",$D37="HORS LIGUE")),0,VLOOKUP(IF(OR(Q37="",OR($D37="",$D37="NL",$D37="HORS LIGUE")),"",COUNTIFS($D$5:$D$72,"&lt;&gt;"&amp;"",$D$5:$D$72,"&lt;&gt;"&amp;"NL",$D$5:$D$72,"&lt;&gt;"&amp;"HORS LIGUE",Q$5:Q$72,"&lt;"&amp;Q37)+1),Paramètres!$B$3:$C$56,2,FALSE)*Paramètres!$K$9))</f>
        <v>0</v>
      </c>
      <c r="S37" s="46"/>
      <c r="T37" s="2">
        <f>IF(S$2="Bike &amp; Run",IF(ISNA(VLOOKUP(S37,Paramètres!$B$3:$C$56,2,FALSE)),0,VLOOKUP(S37,Paramètres!$B$3:$C$56,2,FALSE)*Paramètres!$K$10),IF(OR(S37="",OR($D37="",$D37="NL",$D37="HORS LIGUE")),0,VLOOKUP(IF(OR(S37="",OR($D37="",$D37="NL",$D37="HORS LIGUE")),"",COUNTIFS($D$5:$D$72,"&lt;&gt;"&amp;"",$D$5:$D$72,"&lt;&gt;"&amp;"NL",$D$5:$D$72,"&lt;&gt;"&amp;"HORS LIGUE",S$5:S$72,"&lt;"&amp;S37)+1),Paramètres!$B$3:$C$56,2,FALSE)*Paramètres!$K$10))</f>
        <v>0</v>
      </c>
      <c r="U37" s="46"/>
      <c r="V37" s="2">
        <f>IF(U$2="Bike &amp; Run",IF(ISNA(VLOOKUP(U37,Paramètres!$B$3:$C$56,2,FALSE)),0,VLOOKUP(U37,Paramètres!$B$3:$C$56,2,FALSE)*Paramètres!$K$11),IF(OR(U37="",OR($D37="",$D37="NL",$D37="HORS LIGUE")),0,VLOOKUP(IF(OR(U37="",OR($D37="",$D37="NL",$D37="HORS LIGUE")),"",COUNTIFS($D$5:$D$72,"&lt;&gt;"&amp;"",$D$5:$D$72,"&lt;&gt;"&amp;"NL",$D$5:$D$72,"&lt;&gt;"&amp;"HORS LIGUE",U$5:U$72,"&lt;"&amp;U37)+1),Paramètres!$B$3:$C$56,2,FALSE)*Paramètres!$K$11))</f>
        <v>0</v>
      </c>
      <c r="W37" s="46"/>
      <c r="X37" s="2">
        <f>IF(W$2="Bike &amp; Run",IF(ISNA(VLOOKUP(W37,Paramètres!$B$3:$C$56,2,FALSE)),0,VLOOKUP(W37,Paramètres!$B$3:$C$56,2,FALSE)*Paramètres!$K$12),IF(OR(W37="",OR($D37="",$D37="NL",$D37="HORS LIGUE")),0,VLOOKUP(IF(OR(W37="",OR($D37="",$D37="NL",$D37="HORS LIGUE")),"",COUNTIFS($D$5:$D$72,"&lt;&gt;"&amp;"",$D$5:$D$72,"&lt;&gt;"&amp;"NL",$D$5:$D$72,"&lt;&gt;"&amp;"HORS LIGUE",W$5:W$72,"&lt;"&amp;W37)+1),Paramètres!$B$3:$C$56,2,FALSE)*Paramètres!$K$12))</f>
        <v>0</v>
      </c>
      <c r="Y37" s="46"/>
      <c r="Z37" s="2">
        <f>IF(Y$2="Bike &amp; Run",IF(ISNA(VLOOKUP(Y37,Paramètres!$B$3:$C$56,2,FALSE)),0,VLOOKUP(Y37,Paramètres!$B$3:$C$56,2,FALSE)*Paramètres!$K$13),IF(OR(Y37="",OR($D37="",$D37="NL",$D37="HORS LIGUE")),0,VLOOKUP(IF(OR(Y37="",OR($D37="",$D37="NL",$D37="HORS LIGUE")),"",COUNTIFS($D$5:$D$72,"&lt;&gt;"&amp;"",$D$5:$D$72,"&lt;&gt;"&amp;"NL",$D$5:$D$72,"&lt;&gt;"&amp;"HORS LIGUE",Y$5:Y$72,"&lt;"&amp;Y37)+1),Paramètres!$B$3:$C$56,2,FALSE)*Paramètres!$K$13))</f>
        <v>0</v>
      </c>
      <c r="AA37" s="46"/>
      <c r="AB37" s="2">
        <f>IF(AA$2="Bike &amp; Run",IF(ISNA(VLOOKUP(AA37,Paramètres!$B$3:$C$56,2,FALSE)),0,VLOOKUP(AA37,Paramètres!$B$3:$C$56,2,FALSE)*Paramètres!$K$14),IF(OR(AA37="",OR($D37="",$D37="NL",$D37="HORS LIGUE")),0,VLOOKUP(IF(OR(AA37="",OR($D37="",$D37="NL",$D37="HORS LIGUE")),"",COUNTIFS($D$5:$D$72,"&lt;&gt;"&amp;"",$D$5:$D$72,"&lt;&gt;"&amp;"NL",$D$5:$D$72,"&lt;&gt;"&amp;"HORS LIGUE",AA$5:AA$72,"&lt;"&amp;AA37)+1),Paramètres!$B$3:$C$56,2,FALSE)*Paramètres!$K$14))</f>
        <v>0</v>
      </c>
      <c r="AC37" s="46"/>
      <c r="AD37" s="2">
        <f>IF(AC$2="Bike &amp; Run",IF(ISNA(VLOOKUP(AC37,Paramètres!$B$3:$C$56,2,FALSE)),0,VLOOKUP(AC37,Paramètres!$B$3:$C$56,2,FALSE)*Paramètres!$K$15),IF(OR(AC37="",OR($D37="",$D37="NL",$D37="HORS LIGUE")),0,VLOOKUP(IF(OR(AC37="",OR($D37="",$D37="NL",$D37="HORS LIGUE")),"",COUNTIFS($D$5:$D$72,"&lt;&gt;"&amp;"",$D$5:$D$72,"&lt;&gt;"&amp;"NL",$D$5:$D$72,"&lt;&gt;"&amp;"HORS LIGUE",AC$5:AC$72,"&lt;"&amp;AC37)+1),Paramètres!$B$3:$C$56,2,FALSE)*Paramètres!$K$15))</f>
        <v>0</v>
      </c>
      <c r="AE37" s="46"/>
      <c r="AF37" s="2">
        <f>IF(AE$2="Bike &amp; Run",IF(ISNA(VLOOKUP(AE37,Paramètres!$B$3:$C$56,2,FALSE)),0,VLOOKUP(AE37,Paramètres!$B$3:$C$56,2,FALSE)*Paramètres!$K$16),IF(OR(AE37="",OR($D37="",$D37="NL",$D37="HORS LIGUE")),0,VLOOKUP(IF(OR(AE37="",OR($D37="",$D37="NL",$D37="HORS LIGUE")),"",COUNTIFS($D$5:$D$72,"&lt;&gt;"&amp;"",$D$5:$D$72,"&lt;&gt;"&amp;"NL",$D$5:$D$72,"&lt;&gt;"&amp;"HORS LIGUE",AE$5:AE$72,"&lt;"&amp;AE37)+1),Paramètres!$B$3:$C$56,2,FALSE)*Paramètres!$K$16))</f>
        <v>0</v>
      </c>
      <c r="AG37" s="46"/>
      <c r="AH37" s="2">
        <f>IF(AG$2="Bike &amp; Run",IF(ISNA(VLOOKUP(AG37,Paramètres!$B$3:$C$56,2,FALSE)),0,VLOOKUP(AG37,Paramètres!$B$3:$C$56,2,FALSE)*Paramètres!$K$17),IF(OR(AG37="",OR($D37="",$D37="NL",$D37="HORS LIGUE")),0,VLOOKUP(IF(OR(AG37="",OR($D37="",$D37="NL",$D37="HORS LIGUE")),"",COUNTIFS($D$5:$D$72,"&lt;&gt;"&amp;"",$D$5:$D$72,"&lt;&gt;"&amp;"NL",$D$5:$D$72,"&lt;&gt;"&amp;"HORS LIGUE",AG$5:AG$72,"&lt;"&amp;AG37)+1),Paramètres!$B$3:$C$56,2,FALSE)*Paramètres!$K$17))</f>
        <v>0</v>
      </c>
      <c r="AI37" s="40">
        <f t="shared" ref="AI37:AI68" si="53">F37+H37+J37+L37+N37+P37+R37+T37+V37+X37+Z37+AB37+AD37+AF37+AH37</f>
        <v>61</v>
      </c>
      <c r="AJ37" s="3">
        <f t="shared" ref="AJ37:AJ68" si="54">IF(AI37&lt;&gt;0,RANK(AI37,$AI$5:$AI$72),"")</f>
        <v>33</v>
      </c>
      <c r="AK37" s="5">
        <f t="shared" ref="AK37:AK68" si="55">COUNTA(E37,G37,I37,K37,M37,O37,Q37,S37,U37,W37,Y37,AA37,AC37,AE37,AG37)</f>
        <v>1</v>
      </c>
      <c r="AL37" s="41">
        <f t="shared" ref="AL37:AL72" si="56">HLOOKUP($AL$2,$BD$4:$BR$72,ROW(A37)-3,FALSE)</f>
        <v>61</v>
      </c>
      <c r="AM37" s="33">
        <f t="shared" ref="AM37:AM68" si="57">IF(AL37&lt;&gt;0,RANK(AL37,$AL$5:$AL$72),"")</f>
        <v>33</v>
      </c>
      <c r="AO37" s="22">
        <f t="shared" ref="AO37:AO72" si="58">F37</f>
        <v>61</v>
      </c>
      <c r="AP37">
        <f t="shared" ref="AP37:AP72" si="59">H37</f>
        <v>0</v>
      </c>
      <c r="AQ37">
        <f t="shared" ref="AQ37:AQ72" si="60">J37</f>
        <v>0</v>
      </c>
      <c r="AR37">
        <f t="shared" ref="AR37:AR72" si="61">L37</f>
        <v>0</v>
      </c>
      <c r="AS37">
        <f t="shared" ref="AS37:AS72" si="62">N37</f>
        <v>0</v>
      </c>
      <c r="AT37">
        <f t="shared" ref="AT37:AT72" si="63">P37</f>
        <v>0</v>
      </c>
      <c r="AU37">
        <f t="shared" ref="AU37:AU72" si="64">R37</f>
        <v>0</v>
      </c>
      <c r="AV37">
        <f t="shared" ref="AV37:AV72" si="65">T37</f>
        <v>0</v>
      </c>
      <c r="AW37">
        <f t="shared" ref="AW37:AW72" si="66">V37</f>
        <v>0</v>
      </c>
      <c r="AX37">
        <f t="shared" ref="AX37:AX72" si="67">X37</f>
        <v>0</v>
      </c>
      <c r="AY37">
        <f t="shared" ref="AY37:AY72" si="68">Z37</f>
        <v>0</v>
      </c>
      <c r="AZ37">
        <f t="shared" ref="AZ37:AZ72" si="69">AB37</f>
        <v>0</v>
      </c>
      <c r="BA37">
        <f t="shared" ref="BA37:BA72" si="70">AD37</f>
        <v>0</v>
      </c>
      <c r="BB37">
        <f t="shared" ref="BB37:BB72" si="71">AF37</f>
        <v>0</v>
      </c>
      <c r="BC37">
        <f t="shared" ref="BC37:BC72" si="72">AH37</f>
        <v>0</v>
      </c>
      <c r="BD37">
        <f t="shared" ref="BD37:BD72" si="73">LARGE($AO37:$BC37,BD$4)</f>
        <v>61</v>
      </c>
      <c r="BE37" s="22">
        <f t="shared" ref="BE37:BR37" si="74">BD37+LARGE($AO37:$BC37,BE$4)</f>
        <v>61</v>
      </c>
      <c r="BF37" s="22">
        <f t="shared" si="74"/>
        <v>61</v>
      </c>
      <c r="BG37" s="22">
        <f t="shared" si="74"/>
        <v>61</v>
      </c>
      <c r="BH37" s="22">
        <f t="shared" si="74"/>
        <v>61</v>
      </c>
      <c r="BI37" s="22">
        <f t="shared" si="74"/>
        <v>61</v>
      </c>
      <c r="BJ37" s="22">
        <f t="shared" si="74"/>
        <v>61</v>
      </c>
      <c r="BK37" s="22">
        <f t="shared" si="74"/>
        <v>61</v>
      </c>
      <c r="BL37" s="22">
        <f t="shared" si="74"/>
        <v>61</v>
      </c>
      <c r="BM37" s="22">
        <f t="shared" si="74"/>
        <v>61</v>
      </c>
      <c r="BN37" s="22">
        <f t="shared" si="74"/>
        <v>61</v>
      </c>
      <c r="BO37" s="22">
        <f t="shared" si="74"/>
        <v>61</v>
      </c>
      <c r="BP37" s="22">
        <f t="shared" si="74"/>
        <v>61</v>
      </c>
      <c r="BQ37" s="22">
        <f t="shared" si="74"/>
        <v>61</v>
      </c>
      <c r="BR37" s="22">
        <f t="shared" si="74"/>
        <v>61</v>
      </c>
    </row>
    <row r="38" spans="1:70" ht="16.5">
      <c r="A38" s="73" t="s">
        <v>1206</v>
      </c>
      <c r="B38" s="61" t="str">
        <f>IF(ISNA(VLOOKUP(A38,'Licenciés Jeunes 2023'!A:C,3,0)),"",VLOOKUP(A38,'Licenciés Jeunes 2023'!A:C,3,0))</f>
        <v>DEJA</v>
      </c>
      <c r="C38" s="32" t="str">
        <f>IF(ISNA(VLOOKUP(A38,'Licenciés Jeunes 2023'!A:C,2,0)),"",VLOOKUP(A38,'Licenciés Jeunes 2023'!A:C,2,0))</f>
        <v>David</v>
      </c>
      <c r="D38" s="32" t="str">
        <f>IF(ISNA(VLOOKUP(A38,'Licenciés Jeunes 2023'!A:F,6,0)),"",VLOOKUP(A38,'Licenciés Jeunes 2023'!A:F,6,0))</f>
        <v>J3 SPORTS AMILLY SECTION TRIATHLON</v>
      </c>
      <c r="E38" s="6">
        <v>32</v>
      </c>
      <c r="F38" s="2">
        <v>60</v>
      </c>
      <c r="G38" s="4"/>
      <c r="H38" s="2">
        <f>IF(G$2="Bike &amp; Run",IF(ISNA(VLOOKUP(G38,Paramètres!$B$3:$C$56,2,FALSE)),0,VLOOKUP(G38,Paramètres!$B$3:$C$56,2,FALSE)*Paramètres!$K$4),IF(OR(G38="",OR($D38="",$D38="NL",$D38="HORS LIGUE")),0,VLOOKUP(IF(OR(G38="",OR($D38="",$D38="NL",$D38="HORS LIGUE")),"",COUNTIFS($D$5:$D$72,"&lt;&gt;"&amp;"",$D$5:$D$72,"&lt;&gt;"&amp;"NL",$D$5:$D$72,"&lt;&gt;"&amp;"HORS LIGUE",G$5:G$72,"&lt;"&amp;G38)+1),Paramètres!$B$3:$C$56,2,FALSE)*Paramètres!$K$4))</f>
        <v>0</v>
      </c>
      <c r="I38" s="36"/>
      <c r="J38" s="2">
        <f>IF(I$2="Bike &amp; Run",IF(ISNA(VLOOKUP(I38,Paramètres!$B$3:$C$56,2,FALSE)),0,VLOOKUP(I38,Paramètres!$B$3:$C$56,2,FALSE)*Paramètres!$K$5),IF(OR(I38="",OR($D38="",$D38="NL",$D38="HORS LIGUE")),0,VLOOKUP(IF(OR(I38="",OR($D38="",$D38="NL",$D38="HORS LIGUE")),"",COUNTIFS($D$5:$D$72,"&lt;&gt;"&amp;"",$D$5:$D$72,"&lt;&gt;"&amp;"NL",$D$5:$D$72,"&lt;&gt;"&amp;"HORS LIGUE",I$5:I$72,"&lt;"&amp;I38)+1),Paramètres!$B$3:$C$56,2,FALSE)*Paramètres!$K$5))</f>
        <v>0</v>
      </c>
      <c r="K38" s="4"/>
      <c r="L38" s="2">
        <f>IF(K$2="Bike &amp; Run",IF(ISNA(VLOOKUP(K38,Paramètres!$B$3:$C$56,2,FALSE)),0,VLOOKUP(K38,Paramètres!$B$3:$C$56,2,FALSE)*Paramètres!$K$6),IF(OR(K38="",OR($D38="",$D38="NL",$D38="HORS LIGUE")),0,VLOOKUP(IF(OR(K38="",OR($D38="",$D38="NL",$D38="HORS LIGUE")),"",COUNTIFS($D$5:$D$72,"&lt;&gt;"&amp;"",$D$5:$D$72,"&lt;&gt;"&amp;"NL",$D$5:$D$72,"&lt;&gt;"&amp;"HORS LIGUE",K$5:K$72,"&lt;"&amp;K38)+1),Paramètres!$B$3:$C$56,2,FALSE)*Paramètres!$K$6))</f>
        <v>0</v>
      </c>
      <c r="M38" s="4"/>
      <c r="N38" s="2">
        <f>IF(M$2="Bike &amp; Run",IF(ISNA(VLOOKUP(M38,Paramètres!$B$3:$C$56,2,FALSE)),0,VLOOKUP(M38,Paramètres!$B$3:$C$56,2,FALSE)*Paramètres!$K$7),IF(OR(M38="",OR($D38="",$D38="NL",$D38="HORS LIGUE")),0,VLOOKUP(IF(OR(M38="",OR($D38="",$D38="NL",$D38="HORS LIGUE")),"",COUNTIFS($D$5:$D$72,"&lt;&gt;"&amp;"",$D$5:$D$72,"&lt;&gt;"&amp;"NL",$D$5:$D$72,"&lt;&gt;"&amp;"HORS LIGUE",M$5:M$72,"&lt;"&amp;M38)+1),Paramètres!$B$3:$C$56,2,FALSE)*Paramètres!$K$7))</f>
        <v>0</v>
      </c>
      <c r="O38" s="46"/>
      <c r="P38" s="2">
        <f>IF(O$2="Bike &amp; Run",IF(ISNA(VLOOKUP(O38,Paramètres!$B$3:$C$56,2,FALSE)),0,VLOOKUP(O38,Paramètres!$B$3:$C$56,2,FALSE)*Paramètres!$K$8),IF(OR(O38="",OR($D38="",$D38="NL",$D38="HORS LIGUE")),0,VLOOKUP(IF(OR(O38="",OR($D38="",$D38="NL",$D38="HORS LIGUE")),"",COUNTIFS($D$5:$D$72,"&lt;&gt;"&amp;"",$D$5:$D$72,"&lt;&gt;"&amp;"NL",$D$5:$D$72,"&lt;&gt;"&amp;"HORS LIGUE",O$5:O$72,"&lt;"&amp;O38)+1),Paramètres!$B$3:$C$56,2,FALSE)*Paramètres!$K$8))</f>
        <v>0</v>
      </c>
      <c r="Q38" s="46"/>
      <c r="R38" s="2">
        <f>IF(Q$2="Bike &amp; Run",IF(ISNA(VLOOKUP(Q38,Paramètres!$B$3:$C$56,2,FALSE)),0,VLOOKUP(Q38,Paramètres!$B$3:$C$56,2,FALSE)*Paramètres!$K$9),IF(OR(Q38="",OR($D38="",$D38="NL",$D38="HORS LIGUE")),0,VLOOKUP(IF(OR(Q38="",OR($D38="",$D38="NL",$D38="HORS LIGUE")),"",COUNTIFS($D$5:$D$72,"&lt;&gt;"&amp;"",$D$5:$D$72,"&lt;&gt;"&amp;"NL",$D$5:$D$72,"&lt;&gt;"&amp;"HORS LIGUE",Q$5:Q$72,"&lt;"&amp;Q38)+1),Paramètres!$B$3:$C$56,2,FALSE)*Paramètres!$K$9))</f>
        <v>0</v>
      </c>
      <c r="S38" s="46"/>
      <c r="T38" s="2">
        <f>IF(S$2="Bike &amp; Run",IF(ISNA(VLOOKUP(S38,Paramètres!$B$3:$C$56,2,FALSE)),0,VLOOKUP(S38,Paramètres!$B$3:$C$56,2,FALSE)*Paramètres!$K$10),IF(OR(S38="",OR($D38="",$D38="NL",$D38="HORS LIGUE")),0,VLOOKUP(IF(OR(S38="",OR($D38="",$D38="NL",$D38="HORS LIGUE")),"",COUNTIFS($D$5:$D$72,"&lt;&gt;"&amp;"",$D$5:$D$72,"&lt;&gt;"&amp;"NL",$D$5:$D$72,"&lt;&gt;"&amp;"HORS LIGUE",S$5:S$72,"&lt;"&amp;S38)+1),Paramètres!$B$3:$C$56,2,FALSE)*Paramètres!$K$10))</f>
        <v>0</v>
      </c>
      <c r="U38" s="46"/>
      <c r="V38" s="2">
        <f>IF(U$2="Bike &amp; Run",IF(ISNA(VLOOKUP(U38,Paramètres!$B$3:$C$56,2,FALSE)),0,VLOOKUP(U38,Paramètres!$B$3:$C$56,2,FALSE)*Paramètres!$K$11),IF(OR(U38="",OR($D38="",$D38="NL",$D38="HORS LIGUE")),0,VLOOKUP(IF(OR(U38="",OR($D38="",$D38="NL",$D38="HORS LIGUE")),"",COUNTIFS($D$5:$D$72,"&lt;&gt;"&amp;"",$D$5:$D$72,"&lt;&gt;"&amp;"NL",$D$5:$D$72,"&lt;&gt;"&amp;"HORS LIGUE",U$5:U$72,"&lt;"&amp;U38)+1),Paramètres!$B$3:$C$56,2,FALSE)*Paramètres!$K$11))</f>
        <v>0</v>
      </c>
      <c r="W38" s="46"/>
      <c r="X38" s="2">
        <f>IF(W$2="Bike &amp; Run",IF(ISNA(VLOOKUP(W38,Paramètres!$B$3:$C$56,2,FALSE)),0,VLOOKUP(W38,Paramètres!$B$3:$C$56,2,FALSE)*Paramètres!$K$12),IF(OR(W38="",OR($D38="",$D38="NL",$D38="HORS LIGUE")),0,VLOOKUP(IF(OR(W38="",OR($D38="",$D38="NL",$D38="HORS LIGUE")),"",COUNTIFS($D$5:$D$72,"&lt;&gt;"&amp;"",$D$5:$D$72,"&lt;&gt;"&amp;"NL",$D$5:$D$72,"&lt;&gt;"&amp;"HORS LIGUE",W$5:W$72,"&lt;"&amp;W38)+1),Paramètres!$B$3:$C$56,2,FALSE)*Paramètres!$K$12))</f>
        <v>0</v>
      </c>
      <c r="Y38" s="46"/>
      <c r="Z38" s="2">
        <f>IF(Y$2="Bike &amp; Run",IF(ISNA(VLOOKUP(Y38,Paramètres!$B$3:$C$56,2,FALSE)),0,VLOOKUP(Y38,Paramètres!$B$3:$C$56,2,FALSE)*Paramètres!$K$13),IF(OR(Y38="",OR($D38="",$D38="NL",$D38="HORS LIGUE")),0,VLOOKUP(IF(OR(Y38="",OR($D38="",$D38="NL",$D38="HORS LIGUE")),"",COUNTIFS($D$5:$D$72,"&lt;&gt;"&amp;"",$D$5:$D$72,"&lt;&gt;"&amp;"NL",$D$5:$D$72,"&lt;&gt;"&amp;"HORS LIGUE",Y$5:Y$72,"&lt;"&amp;Y38)+1),Paramètres!$B$3:$C$56,2,FALSE)*Paramètres!$K$13))</f>
        <v>0</v>
      </c>
      <c r="AA38" s="46"/>
      <c r="AB38" s="2">
        <f>IF(AA$2="Bike &amp; Run",IF(ISNA(VLOOKUP(AA38,Paramètres!$B$3:$C$56,2,FALSE)),0,VLOOKUP(AA38,Paramètres!$B$3:$C$56,2,FALSE)*Paramètres!$K$14),IF(OR(AA38="",OR($D38="",$D38="NL",$D38="HORS LIGUE")),0,VLOOKUP(IF(OR(AA38="",OR($D38="",$D38="NL",$D38="HORS LIGUE")),"",COUNTIFS($D$5:$D$72,"&lt;&gt;"&amp;"",$D$5:$D$72,"&lt;&gt;"&amp;"NL",$D$5:$D$72,"&lt;&gt;"&amp;"HORS LIGUE",AA$5:AA$72,"&lt;"&amp;AA38)+1),Paramètres!$B$3:$C$56,2,FALSE)*Paramètres!$K$14))</f>
        <v>0</v>
      </c>
      <c r="AC38" s="46"/>
      <c r="AD38" s="2">
        <f>IF(AC$2="Bike &amp; Run",IF(ISNA(VLOOKUP(AC38,Paramètres!$B$3:$C$56,2,FALSE)),0,VLOOKUP(AC38,Paramètres!$B$3:$C$56,2,FALSE)*Paramètres!$K$15),IF(OR(AC38="",OR($D38="",$D38="NL",$D38="HORS LIGUE")),0,VLOOKUP(IF(OR(AC38="",OR($D38="",$D38="NL",$D38="HORS LIGUE")),"",COUNTIFS($D$5:$D$72,"&lt;&gt;"&amp;"",$D$5:$D$72,"&lt;&gt;"&amp;"NL",$D$5:$D$72,"&lt;&gt;"&amp;"HORS LIGUE",AC$5:AC$72,"&lt;"&amp;AC38)+1),Paramètres!$B$3:$C$56,2,FALSE)*Paramètres!$K$15))</f>
        <v>0</v>
      </c>
      <c r="AE38" s="46"/>
      <c r="AF38" s="2">
        <f>IF(AE$2="Bike &amp; Run",IF(ISNA(VLOOKUP(AE38,Paramètres!$B$3:$C$56,2,FALSE)),0,VLOOKUP(AE38,Paramètres!$B$3:$C$56,2,FALSE)*Paramètres!$K$16),IF(OR(AE38="",OR($D38="",$D38="NL",$D38="HORS LIGUE")),0,VLOOKUP(IF(OR(AE38="",OR($D38="",$D38="NL",$D38="HORS LIGUE")),"",COUNTIFS($D$5:$D$72,"&lt;&gt;"&amp;"",$D$5:$D$72,"&lt;&gt;"&amp;"NL",$D$5:$D$72,"&lt;&gt;"&amp;"HORS LIGUE",AE$5:AE$72,"&lt;"&amp;AE38)+1),Paramètres!$B$3:$C$56,2,FALSE)*Paramètres!$K$16))</f>
        <v>0</v>
      </c>
      <c r="AG38" s="46"/>
      <c r="AH38" s="2">
        <f>IF(AG$2="Bike &amp; Run",IF(ISNA(VLOOKUP(AG38,Paramètres!$B$3:$C$56,2,FALSE)),0,VLOOKUP(AG38,Paramètres!$B$3:$C$56,2,FALSE)*Paramètres!$K$17),IF(OR(AG38="",OR($D38="",$D38="NL",$D38="HORS LIGUE")),0,VLOOKUP(IF(OR(AG38="",OR($D38="",$D38="NL",$D38="HORS LIGUE")),"",COUNTIFS($D$5:$D$72,"&lt;&gt;"&amp;"",$D$5:$D$72,"&lt;&gt;"&amp;"NL",$D$5:$D$72,"&lt;&gt;"&amp;"HORS LIGUE",AG$5:AG$72,"&lt;"&amp;AG38)+1),Paramètres!$B$3:$C$56,2,FALSE)*Paramètres!$K$17))</f>
        <v>0</v>
      </c>
      <c r="AI38" s="40">
        <f t="shared" si="53"/>
        <v>60</v>
      </c>
      <c r="AJ38" s="3">
        <f t="shared" si="54"/>
        <v>34</v>
      </c>
      <c r="AK38" s="5">
        <f t="shared" si="55"/>
        <v>1</v>
      </c>
      <c r="AL38" s="41">
        <f t="shared" si="56"/>
        <v>60</v>
      </c>
      <c r="AM38" s="33">
        <f t="shared" si="57"/>
        <v>34</v>
      </c>
      <c r="AO38" s="22">
        <f t="shared" si="58"/>
        <v>60</v>
      </c>
      <c r="AP38">
        <f t="shared" si="59"/>
        <v>0</v>
      </c>
      <c r="AQ38">
        <f t="shared" si="60"/>
        <v>0</v>
      </c>
      <c r="AR38">
        <f t="shared" si="61"/>
        <v>0</v>
      </c>
      <c r="AS38">
        <f t="shared" si="62"/>
        <v>0</v>
      </c>
      <c r="AT38">
        <f t="shared" si="63"/>
        <v>0</v>
      </c>
      <c r="AU38">
        <f t="shared" si="64"/>
        <v>0</v>
      </c>
      <c r="AV38">
        <f t="shared" si="65"/>
        <v>0</v>
      </c>
      <c r="AW38">
        <f t="shared" si="66"/>
        <v>0</v>
      </c>
      <c r="AX38">
        <f t="shared" si="67"/>
        <v>0</v>
      </c>
      <c r="AY38">
        <f t="shared" si="68"/>
        <v>0</v>
      </c>
      <c r="AZ38">
        <f t="shared" si="69"/>
        <v>0</v>
      </c>
      <c r="BA38">
        <f t="shared" si="70"/>
        <v>0</v>
      </c>
      <c r="BB38">
        <f t="shared" si="71"/>
        <v>0</v>
      </c>
      <c r="BC38">
        <f t="shared" si="72"/>
        <v>0</v>
      </c>
      <c r="BD38">
        <f t="shared" si="73"/>
        <v>60</v>
      </c>
      <c r="BE38" s="22">
        <f t="shared" ref="BE38:BR38" si="75">BD38+LARGE($AO38:$BC38,BE$4)</f>
        <v>60</v>
      </c>
      <c r="BF38" s="22">
        <f t="shared" si="75"/>
        <v>60</v>
      </c>
      <c r="BG38" s="22">
        <f t="shared" si="75"/>
        <v>60</v>
      </c>
      <c r="BH38" s="22">
        <f t="shared" si="75"/>
        <v>60</v>
      </c>
      <c r="BI38" s="22">
        <f t="shared" si="75"/>
        <v>60</v>
      </c>
      <c r="BJ38" s="22">
        <f t="shared" si="75"/>
        <v>60</v>
      </c>
      <c r="BK38" s="22">
        <f t="shared" si="75"/>
        <v>60</v>
      </c>
      <c r="BL38" s="22">
        <f t="shared" si="75"/>
        <v>60</v>
      </c>
      <c r="BM38" s="22">
        <f t="shared" si="75"/>
        <v>60</v>
      </c>
      <c r="BN38" s="22">
        <f t="shared" si="75"/>
        <v>60</v>
      </c>
      <c r="BO38" s="22">
        <f t="shared" si="75"/>
        <v>60</v>
      </c>
      <c r="BP38" s="22">
        <f t="shared" si="75"/>
        <v>60</v>
      </c>
      <c r="BQ38" s="22">
        <f t="shared" si="75"/>
        <v>60</v>
      </c>
      <c r="BR38" s="22">
        <f t="shared" si="75"/>
        <v>60</v>
      </c>
    </row>
    <row r="39" spans="1:70" ht="16.5">
      <c r="A39" s="73" t="s">
        <v>1260</v>
      </c>
      <c r="B39" s="61" t="str">
        <f>IF(ISNA(VLOOKUP(A39,'Licenciés Jeunes 2023'!A:C,3,0)),"",VLOOKUP(A39,'Licenciés Jeunes 2023'!A:C,3,0))</f>
        <v>VOINOT</v>
      </c>
      <c r="C39" s="32" t="str">
        <f>IF(ISNA(VLOOKUP(A39,'Licenciés Jeunes 2023'!A:C,2,0)),"",VLOOKUP(A39,'Licenciés Jeunes 2023'!A:C,2,0))</f>
        <v>Arthur</v>
      </c>
      <c r="D39" s="32" t="str">
        <f>IF(ISNA(VLOOKUP(A39,'Licenciés Jeunes 2023'!A:F,6,0)),"",VLOOKUP(A39,'Licenciés Jeunes 2023'!A:F,6,0))</f>
        <v>GENERATION TRIATHLON BLOIS</v>
      </c>
      <c r="E39" s="6">
        <v>33</v>
      </c>
      <c r="F39" s="2">
        <v>58</v>
      </c>
      <c r="G39" s="4"/>
      <c r="H39" s="2">
        <f>IF(G$2="Bike &amp; Run",IF(ISNA(VLOOKUP(G39,Paramètres!$B$3:$C$56,2,FALSE)),0,VLOOKUP(G39,Paramètres!$B$3:$C$56,2,FALSE)*Paramètres!$K$4),IF(OR(G39="",OR($D39="",$D39="NL",$D39="HORS LIGUE")),0,VLOOKUP(IF(OR(G39="",OR($D39="",$D39="NL",$D39="HORS LIGUE")),"",COUNTIFS($D$5:$D$72,"&lt;&gt;"&amp;"",$D$5:$D$72,"&lt;&gt;"&amp;"NL",$D$5:$D$72,"&lt;&gt;"&amp;"HORS LIGUE",G$5:G$72,"&lt;"&amp;G39)+1),Paramètres!$B$3:$C$56,2,FALSE)*Paramètres!$K$4))</f>
        <v>0</v>
      </c>
      <c r="I39" s="36"/>
      <c r="J39" s="2">
        <f>IF(I$2="Bike &amp; Run",IF(ISNA(VLOOKUP(I39,Paramètres!$B$3:$C$56,2,FALSE)),0,VLOOKUP(I39,Paramètres!$B$3:$C$56,2,FALSE)*Paramètres!$K$5),IF(OR(I39="",OR($D39="",$D39="NL",$D39="HORS LIGUE")),0,VLOOKUP(IF(OR(I39="",OR($D39="",$D39="NL",$D39="HORS LIGUE")),"",COUNTIFS($D$5:$D$72,"&lt;&gt;"&amp;"",$D$5:$D$72,"&lt;&gt;"&amp;"NL",$D$5:$D$72,"&lt;&gt;"&amp;"HORS LIGUE",I$5:I$72,"&lt;"&amp;I39)+1),Paramètres!$B$3:$C$56,2,FALSE)*Paramètres!$K$5))</f>
        <v>0</v>
      </c>
      <c r="K39" s="4"/>
      <c r="L39" s="2">
        <f>IF(K$2="Bike &amp; Run",IF(ISNA(VLOOKUP(K39,Paramètres!$B$3:$C$56,2,FALSE)),0,VLOOKUP(K39,Paramètres!$B$3:$C$56,2,FALSE)*Paramètres!$K$6),IF(OR(K39="",OR($D39="",$D39="NL",$D39="HORS LIGUE")),0,VLOOKUP(IF(OR(K39="",OR($D39="",$D39="NL",$D39="HORS LIGUE")),"",COUNTIFS($D$5:$D$72,"&lt;&gt;"&amp;"",$D$5:$D$72,"&lt;&gt;"&amp;"NL",$D$5:$D$72,"&lt;&gt;"&amp;"HORS LIGUE",K$5:K$72,"&lt;"&amp;K39)+1),Paramètres!$B$3:$C$56,2,FALSE)*Paramètres!$K$6))</f>
        <v>0</v>
      </c>
      <c r="M39" s="4"/>
      <c r="N39" s="2">
        <f>IF(M$2="Bike &amp; Run",IF(ISNA(VLOOKUP(M39,Paramètres!$B$3:$C$56,2,FALSE)),0,VLOOKUP(M39,Paramètres!$B$3:$C$56,2,FALSE)*Paramètres!$K$7),IF(OR(M39="",OR($D39="",$D39="NL",$D39="HORS LIGUE")),0,VLOOKUP(IF(OR(M39="",OR($D39="",$D39="NL",$D39="HORS LIGUE")),"",COUNTIFS($D$5:$D$72,"&lt;&gt;"&amp;"",$D$5:$D$72,"&lt;&gt;"&amp;"NL",$D$5:$D$72,"&lt;&gt;"&amp;"HORS LIGUE",M$5:M$72,"&lt;"&amp;M39)+1),Paramètres!$B$3:$C$56,2,FALSE)*Paramètres!$K$7))</f>
        <v>0</v>
      </c>
      <c r="O39" s="46"/>
      <c r="P39" s="2">
        <f>IF(O$2="Bike &amp; Run",IF(ISNA(VLOOKUP(O39,Paramètres!$B$3:$C$56,2,FALSE)),0,VLOOKUP(O39,Paramètres!$B$3:$C$56,2,FALSE)*Paramètres!$K$8),IF(OR(O39="",OR($D39="",$D39="NL",$D39="HORS LIGUE")),0,VLOOKUP(IF(OR(O39="",OR($D39="",$D39="NL",$D39="HORS LIGUE")),"",COUNTIFS($D$5:$D$72,"&lt;&gt;"&amp;"",$D$5:$D$72,"&lt;&gt;"&amp;"NL",$D$5:$D$72,"&lt;&gt;"&amp;"HORS LIGUE",O$5:O$72,"&lt;"&amp;O39)+1),Paramètres!$B$3:$C$56,2,FALSE)*Paramètres!$K$8))</f>
        <v>0</v>
      </c>
      <c r="Q39" s="46"/>
      <c r="R39" s="2">
        <f>IF(Q$2="Bike &amp; Run",IF(ISNA(VLOOKUP(Q39,Paramètres!$B$3:$C$56,2,FALSE)),0,VLOOKUP(Q39,Paramètres!$B$3:$C$56,2,FALSE)*Paramètres!$K$9),IF(OR(Q39="",OR($D39="",$D39="NL",$D39="HORS LIGUE")),0,VLOOKUP(IF(OR(Q39="",OR($D39="",$D39="NL",$D39="HORS LIGUE")),"",COUNTIFS($D$5:$D$72,"&lt;&gt;"&amp;"",$D$5:$D$72,"&lt;&gt;"&amp;"NL",$D$5:$D$72,"&lt;&gt;"&amp;"HORS LIGUE",Q$5:Q$72,"&lt;"&amp;Q39)+1),Paramètres!$B$3:$C$56,2,FALSE)*Paramètres!$K$9))</f>
        <v>0</v>
      </c>
      <c r="S39" s="46"/>
      <c r="T39" s="2">
        <f>IF(S$2="Bike &amp; Run",IF(ISNA(VLOOKUP(S39,Paramètres!$B$3:$C$56,2,FALSE)),0,VLOOKUP(S39,Paramètres!$B$3:$C$56,2,FALSE)*Paramètres!$K$10),IF(OR(S39="",OR($D39="",$D39="NL",$D39="HORS LIGUE")),0,VLOOKUP(IF(OR(S39="",OR($D39="",$D39="NL",$D39="HORS LIGUE")),"",COUNTIFS($D$5:$D$72,"&lt;&gt;"&amp;"",$D$5:$D$72,"&lt;&gt;"&amp;"NL",$D$5:$D$72,"&lt;&gt;"&amp;"HORS LIGUE",S$5:S$72,"&lt;"&amp;S39)+1),Paramètres!$B$3:$C$56,2,FALSE)*Paramètres!$K$10))</f>
        <v>0</v>
      </c>
      <c r="U39" s="46"/>
      <c r="V39" s="2">
        <f>IF(U$2="Bike &amp; Run",IF(ISNA(VLOOKUP(U39,Paramètres!$B$3:$C$56,2,FALSE)),0,VLOOKUP(U39,Paramètres!$B$3:$C$56,2,FALSE)*Paramètres!$K$11),IF(OR(U39="",OR($D39="",$D39="NL",$D39="HORS LIGUE")),0,VLOOKUP(IF(OR(U39="",OR($D39="",$D39="NL",$D39="HORS LIGUE")),"",COUNTIFS($D$5:$D$72,"&lt;&gt;"&amp;"",$D$5:$D$72,"&lt;&gt;"&amp;"NL",$D$5:$D$72,"&lt;&gt;"&amp;"HORS LIGUE",U$5:U$72,"&lt;"&amp;U39)+1),Paramètres!$B$3:$C$56,2,FALSE)*Paramètres!$K$11))</f>
        <v>0</v>
      </c>
      <c r="W39" s="46"/>
      <c r="X39" s="2">
        <f>IF(W$2="Bike &amp; Run",IF(ISNA(VLOOKUP(W39,Paramètres!$B$3:$C$56,2,FALSE)),0,VLOOKUP(W39,Paramètres!$B$3:$C$56,2,FALSE)*Paramètres!$K$12),IF(OR(W39="",OR($D39="",$D39="NL",$D39="HORS LIGUE")),0,VLOOKUP(IF(OR(W39="",OR($D39="",$D39="NL",$D39="HORS LIGUE")),"",COUNTIFS($D$5:$D$72,"&lt;&gt;"&amp;"",$D$5:$D$72,"&lt;&gt;"&amp;"NL",$D$5:$D$72,"&lt;&gt;"&amp;"HORS LIGUE",W$5:W$72,"&lt;"&amp;W39)+1),Paramètres!$B$3:$C$56,2,FALSE)*Paramètres!$K$12))</f>
        <v>0</v>
      </c>
      <c r="Y39" s="46"/>
      <c r="Z39" s="2">
        <f>IF(Y$2="Bike &amp; Run",IF(ISNA(VLOOKUP(Y39,Paramètres!$B$3:$C$56,2,FALSE)),0,VLOOKUP(Y39,Paramètres!$B$3:$C$56,2,FALSE)*Paramètres!$K$13),IF(OR(Y39="",OR($D39="",$D39="NL",$D39="HORS LIGUE")),0,VLOOKUP(IF(OR(Y39="",OR($D39="",$D39="NL",$D39="HORS LIGUE")),"",COUNTIFS($D$5:$D$72,"&lt;&gt;"&amp;"",$D$5:$D$72,"&lt;&gt;"&amp;"NL",$D$5:$D$72,"&lt;&gt;"&amp;"HORS LIGUE",Y$5:Y$72,"&lt;"&amp;Y39)+1),Paramètres!$B$3:$C$56,2,FALSE)*Paramètres!$K$13))</f>
        <v>0</v>
      </c>
      <c r="AA39" s="46"/>
      <c r="AB39" s="2">
        <f>IF(AA$2="Bike &amp; Run",IF(ISNA(VLOOKUP(AA39,Paramètres!$B$3:$C$56,2,FALSE)),0,VLOOKUP(AA39,Paramètres!$B$3:$C$56,2,FALSE)*Paramètres!$K$14),IF(OR(AA39="",OR($D39="",$D39="NL",$D39="HORS LIGUE")),0,VLOOKUP(IF(OR(AA39="",OR($D39="",$D39="NL",$D39="HORS LIGUE")),"",COUNTIFS($D$5:$D$72,"&lt;&gt;"&amp;"",$D$5:$D$72,"&lt;&gt;"&amp;"NL",$D$5:$D$72,"&lt;&gt;"&amp;"HORS LIGUE",AA$5:AA$72,"&lt;"&amp;AA39)+1),Paramètres!$B$3:$C$56,2,FALSE)*Paramètres!$K$14))</f>
        <v>0</v>
      </c>
      <c r="AC39" s="46"/>
      <c r="AD39" s="2">
        <f>IF(AC$2="Bike &amp; Run",IF(ISNA(VLOOKUP(AC39,Paramètres!$B$3:$C$56,2,FALSE)),0,VLOOKUP(AC39,Paramètres!$B$3:$C$56,2,FALSE)*Paramètres!$K$15),IF(OR(AC39="",OR($D39="",$D39="NL",$D39="HORS LIGUE")),0,VLOOKUP(IF(OR(AC39="",OR($D39="",$D39="NL",$D39="HORS LIGUE")),"",COUNTIFS($D$5:$D$72,"&lt;&gt;"&amp;"",$D$5:$D$72,"&lt;&gt;"&amp;"NL",$D$5:$D$72,"&lt;&gt;"&amp;"HORS LIGUE",AC$5:AC$72,"&lt;"&amp;AC39)+1),Paramètres!$B$3:$C$56,2,FALSE)*Paramètres!$K$15))</f>
        <v>0</v>
      </c>
      <c r="AE39" s="46"/>
      <c r="AF39" s="2">
        <f>IF(AE$2="Bike &amp; Run",IF(ISNA(VLOOKUP(AE39,Paramètres!$B$3:$C$56,2,FALSE)),0,VLOOKUP(AE39,Paramètres!$B$3:$C$56,2,FALSE)*Paramètres!$K$16),IF(OR(AE39="",OR($D39="",$D39="NL",$D39="HORS LIGUE")),0,VLOOKUP(IF(OR(AE39="",OR($D39="",$D39="NL",$D39="HORS LIGUE")),"",COUNTIFS($D$5:$D$72,"&lt;&gt;"&amp;"",$D$5:$D$72,"&lt;&gt;"&amp;"NL",$D$5:$D$72,"&lt;&gt;"&amp;"HORS LIGUE",AE$5:AE$72,"&lt;"&amp;AE39)+1),Paramètres!$B$3:$C$56,2,FALSE)*Paramètres!$K$16))</f>
        <v>0</v>
      </c>
      <c r="AG39" s="46"/>
      <c r="AH39" s="2">
        <f>IF(AG$2="Bike &amp; Run",IF(ISNA(VLOOKUP(AG39,Paramètres!$B$3:$C$56,2,FALSE)),0,VLOOKUP(AG39,Paramètres!$B$3:$C$56,2,FALSE)*Paramètres!$K$17),IF(OR(AG39="",OR($D39="",$D39="NL",$D39="HORS LIGUE")),0,VLOOKUP(IF(OR(AG39="",OR($D39="",$D39="NL",$D39="HORS LIGUE")),"",COUNTIFS($D$5:$D$72,"&lt;&gt;"&amp;"",$D$5:$D$72,"&lt;&gt;"&amp;"NL",$D$5:$D$72,"&lt;&gt;"&amp;"HORS LIGUE",AG$5:AG$72,"&lt;"&amp;AG39)+1),Paramètres!$B$3:$C$56,2,FALSE)*Paramètres!$K$17))</f>
        <v>0</v>
      </c>
      <c r="AI39" s="40">
        <f t="shared" si="53"/>
        <v>58</v>
      </c>
      <c r="AJ39" s="3">
        <f t="shared" si="54"/>
        <v>35</v>
      </c>
      <c r="AK39" s="5">
        <f t="shared" si="55"/>
        <v>1</v>
      </c>
      <c r="AL39" s="41">
        <f t="shared" si="56"/>
        <v>58</v>
      </c>
      <c r="AM39" s="33">
        <f t="shared" si="57"/>
        <v>35</v>
      </c>
      <c r="AO39" s="22">
        <f t="shared" si="58"/>
        <v>58</v>
      </c>
      <c r="AP39">
        <f t="shared" si="59"/>
        <v>0</v>
      </c>
      <c r="AQ39">
        <f t="shared" si="60"/>
        <v>0</v>
      </c>
      <c r="AR39">
        <f t="shared" si="61"/>
        <v>0</v>
      </c>
      <c r="AS39">
        <f t="shared" si="62"/>
        <v>0</v>
      </c>
      <c r="AT39">
        <f t="shared" si="63"/>
        <v>0</v>
      </c>
      <c r="AU39">
        <f t="shared" si="64"/>
        <v>0</v>
      </c>
      <c r="AV39">
        <f t="shared" si="65"/>
        <v>0</v>
      </c>
      <c r="AW39">
        <f t="shared" si="66"/>
        <v>0</v>
      </c>
      <c r="AX39">
        <f t="shared" si="67"/>
        <v>0</v>
      </c>
      <c r="AY39">
        <f t="shared" si="68"/>
        <v>0</v>
      </c>
      <c r="AZ39">
        <f t="shared" si="69"/>
        <v>0</v>
      </c>
      <c r="BA39">
        <f t="shared" si="70"/>
        <v>0</v>
      </c>
      <c r="BB39">
        <f t="shared" si="71"/>
        <v>0</v>
      </c>
      <c r="BC39">
        <f t="shared" si="72"/>
        <v>0</v>
      </c>
      <c r="BD39">
        <f t="shared" si="73"/>
        <v>58</v>
      </c>
      <c r="BE39" s="22">
        <f t="shared" ref="BE39:BR39" si="76">BD39+LARGE($AO39:$BC39,BE$4)</f>
        <v>58</v>
      </c>
      <c r="BF39" s="22">
        <f t="shared" si="76"/>
        <v>58</v>
      </c>
      <c r="BG39" s="22">
        <f t="shared" si="76"/>
        <v>58</v>
      </c>
      <c r="BH39" s="22">
        <f t="shared" si="76"/>
        <v>58</v>
      </c>
      <c r="BI39" s="22">
        <f t="shared" si="76"/>
        <v>58</v>
      </c>
      <c r="BJ39" s="22">
        <f t="shared" si="76"/>
        <v>58</v>
      </c>
      <c r="BK39" s="22">
        <f t="shared" si="76"/>
        <v>58</v>
      </c>
      <c r="BL39" s="22">
        <f t="shared" si="76"/>
        <v>58</v>
      </c>
      <c r="BM39" s="22">
        <f t="shared" si="76"/>
        <v>58</v>
      </c>
      <c r="BN39" s="22">
        <f t="shared" si="76"/>
        <v>58</v>
      </c>
      <c r="BO39" s="22">
        <f t="shared" si="76"/>
        <v>58</v>
      </c>
      <c r="BP39" s="22">
        <f t="shared" si="76"/>
        <v>58</v>
      </c>
      <c r="BQ39" s="22">
        <f t="shared" si="76"/>
        <v>58</v>
      </c>
      <c r="BR39" s="22">
        <f t="shared" si="76"/>
        <v>58</v>
      </c>
    </row>
    <row r="40" spans="1:70" ht="16.5">
      <c r="A40" s="73" t="s">
        <v>871</v>
      </c>
      <c r="B40" s="61" t="str">
        <f>IF(ISNA(VLOOKUP(A40,'Licenciés Jeunes 2023'!A:C,3,0)),"",VLOOKUP(A40,'Licenciés Jeunes 2023'!A:C,3,0))</f>
        <v>SOULARD</v>
      </c>
      <c r="C40" s="32" t="str">
        <f>IF(ISNA(VLOOKUP(A40,'Licenciés Jeunes 2023'!A:C,2,0)),"",VLOOKUP(A40,'Licenciés Jeunes 2023'!A:C,2,0))</f>
        <v>Charlie</v>
      </c>
      <c r="D40" s="32" t="str">
        <f>IF(ISNA(VLOOKUP(A40,'Licenciés Jeunes 2023'!A:F,6,0)),"",VLOOKUP(A40,'Licenciés Jeunes 2023'!A:F,6,0))</f>
        <v>SAINT AVERTIN SPORTS TRIATHLON 37</v>
      </c>
      <c r="E40" s="6"/>
      <c r="F40" s="2">
        <f>IF(E$2="Bike &amp; Run",IF(ISNA(VLOOKUP(E40,Paramètres!$B$3:$C$56,2,FALSE)),0,VLOOKUP(E40,Paramètres!$B$3:$C$56,2,FALSE)*Paramètres!$K$3),IF(OR(E40="",OR($D40="",$D40="NL",$D40="HORS LIGUE")),0,VLOOKUP(IF(OR(E40="",OR($D40="",$D40="NL",$D40="HORS LIGUE")),"",COUNTIFS($D$5:$D$72,"&lt;&gt;"&amp;"",$D$5:$D$72,"&lt;&gt;"&amp;"NL",$D$5:$D$72,"&lt;&gt;"&amp;"HORS LIGUE",E$5:E$72,"&lt;"&amp;E40)+1),Paramètres!$B$3:$C$56,2,FALSE)*Paramètres!$K$3))</f>
        <v>0</v>
      </c>
      <c r="G40" s="4">
        <v>19</v>
      </c>
      <c r="H40" s="2">
        <f>IF(G$2="Bike &amp; Run",IF(ISNA(VLOOKUP(G40,Paramètres!$B$3:$C$56,2,FALSE)),0,VLOOKUP(G40,Paramètres!$B$3:$C$56,2,FALSE)*Paramètres!$K$4),IF(OR(G40="",OR($D40="",$D40="NL",$D40="HORS LIGUE")),0,VLOOKUP(IF(OR(G40="",OR($D40="",$D40="NL",$D40="HORS LIGUE")),"",COUNTIFS($D$5:$D$72,"&lt;&gt;"&amp;"",$D$5:$D$72,"&lt;&gt;"&amp;"NL",$D$5:$D$72,"&lt;&gt;"&amp;"HORS LIGUE",G$5:G$72,"&lt;"&amp;G40)+1),Paramètres!$B$3:$C$56,2,FALSE)*Paramètres!$K$4))</f>
        <v>37.5</v>
      </c>
      <c r="I40" s="36"/>
      <c r="J40" s="2">
        <f>IF(I$2="Bike &amp; Run",IF(ISNA(VLOOKUP(I40,Paramètres!$B$3:$C$56,2,FALSE)),0,VLOOKUP(I40,Paramètres!$B$3:$C$56,2,FALSE)*Paramètres!$K$5),IF(OR(I40="",OR($D40="",$D40="NL",$D40="HORS LIGUE")),0,VLOOKUP(IF(OR(I40="",OR($D40="",$D40="NL",$D40="HORS LIGUE")),"",COUNTIFS($D$5:$D$72,"&lt;&gt;"&amp;"",$D$5:$D$72,"&lt;&gt;"&amp;"NL",$D$5:$D$72,"&lt;&gt;"&amp;"HORS LIGUE",I$5:I$72,"&lt;"&amp;I40)+1),Paramètres!$B$3:$C$56,2,FALSE)*Paramètres!$K$5))</f>
        <v>0</v>
      </c>
      <c r="K40" s="4"/>
      <c r="L40" s="2">
        <f>IF(K$2="Bike &amp; Run",IF(ISNA(VLOOKUP(K40,Paramètres!$B$3:$C$56,2,FALSE)),0,VLOOKUP(K40,Paramètres!$B$3:$C$56,2,FALSE)*Paramètres!$K$6),IF(OR(K40="",OR($D40="",$D40="NL",$D40="HORS LIGUE")),0,VLOOKUP(IF(OR(K40="",OR($D40="",$D40="NL",$D40="HORS LIGUE")),"",COUNTIFS($D$5:$D$72,"&lt;&gt;"&amp;"",$D$5:$D$72,"&lt;&gt;"&amp;"NL",$D$5:$D$72,"&lt;&gt;"&amp;"HORS LIGUE",K$5:K$72,"&lt;"&amp;K40)+1),Paramètres!$B$3:$C$56,2,FALSE)*Paramètres!$K$6))</f>
        <v>0</v>
      </c>
      <c r="M40" s="4"/>
      <c r="N40" s="2">
        <f>IF(M$2="Bike &amp; Run",IF(ISNA(VLOOKUP(M40,Paramètres!$B$3:$C$56,2,FALSE)),0,VLOOKUP(M40,Paramètres!$B$3:$C$56,2,FALSE)*Paramètres!$K$7),IF(OR(M40="",OR($D40="",$D40="NL",$D40="HORS LIGUE")),0,VLOOKUP(IF(OR(M40="",OR($D40="",$D40="NL",$D40="HORS LIGUE")),"",COUNTIFS($D$5:$D$72,"&lt;&gt;"&amp;"",$D$5:$D$72,"&lt;&gt;"&amp;"NL",$D$5:$D$72,"&lt;&gt;"&amp;"HORS LIGUE",M$5:M$72,"&lt;"&amp;M40)+1),Paramètres!$B$3:$C$56,2,FALSE)*Paramètres!$K$7))</f>
        <v>0</v>
      </c>
      <c r="O40" s="46"/>
      <c r="P40" s="2">
        <f>IF(O$2="Bike &amp; Run",IF(ISNA(VLOOKUP(O40,Paramètres!$B$3:$C$56,2,FALSE)),0,VLOOKUP(O40,Paramètres!$B$3:$C$56,2,FALSE)*Paramètres!$K$8),IF(OR(O40="",OR($D40="",$D40="NL",$D40="HORS LIGUE")),0,VLOOKUP(IF(OR(O40="",OR($D40="",$D40="NL",$D40="HORS LIGUE")),"",COUNTIFS($D$5:$D$72,"&lt;&gt;"&amp;"",$D$5:$D$72,"&lt;&gt;"&amp;"NL",$D$5:$D$72,"&lt;&gt;"&amp;"HORS LIGUE",O$5:O$72,"&lt;"&amp;O40)+1),Paramètres!$B$3:$C$56,2,FALSE)*Paramètres!$K$8))</f>
        <v>0</v>
      </c>
      <c r="Q40" s="46"/>
      <c r="R40" s="2">
        <f>IF(Q$2="Bike &amp; Run",IF(ISNA(VLOOKUP(Q40,Paramètres!$B$3:$C$56,2,FALSE)),0,VLOOKUP(Q40,Paramètres!$B$3:$C$56,2,FALSE)*Paramètres!$K$9),IF(OR(Q40="",OR($D40="",$D40="NL",$D40="HORS LIGUE")),0,VLOOKUP(IF(OR(Q40="",OR($D40="",$D40="NL",$D40="HORS LIGUE")),"",COUNTIFS($D$5:$D$72,"&lt;&gt;"&amp;"",$D$5:$D$72,"&lt;&gt;"&amp;"NL",$D$5:$D$72,"&lt;&gt;"&amp;"HORS LIGUE",Q$5:Q$72,"&lt;"&amp;Q40)+1),Paramètres!$B$3:$C$56,2,FALSE)*Paramètres!$K$9))</f>
        <v>0</v>
      </c>
      <c r="S40" s="46"/>
      <c r="T40" s="2">
        <f>IF(S$2="Bike &amp; Run",IF(ISNA(VLOOKUP(S40,Paramètres!$B$3:$C$56,2,FALSE)),0,VLOOKUP(S40,Paramètres!$B$3:$C$56,2,FALSE)*Paramètres!$K$10),IF(OR(S40="",OR($D40="",$D40="NL",$D40="HORS LIGUE")),0,VLOOKUP(IF(OR(S40="",OR($D40="",$D40="NL",$D40="HORS LIGUE")),"",COUNTIFS($D$5:$D$72,"&lt;&gt;"&amp;"",$D$5:$D$72,"&lt;&gt;"&amp;"NL",$D$5:$D$72,"&lt;&gt;"&amp;"HORS LIGUE",S$5:S$72,"&lt;"&amp;S40)+1),Paramètres!$B$3:$C$56,2,FALSE)*Paramètres!$K$10))</f>
        <v>0</v>
      </c>
      <c r="U40" s="46"/>
      <c r="V40" s="2">
        <f>IF(U$2="Bike &amp; Run",IF(ISNA(VLOOKUP(U40,Paramètres!$B$3:$C$56,2,FALSE)),0,VLOOKUP(U40,Paramètres!$B$3:$C$56,2,FALSE)*Paramètres!$K$11),IF(OR(U40="",OR($D40="",$D40="NL",$D40="HORS LIGUE")),0,VLOOKUP(IF(OR(U40="",OR($D40="",$D40="NL",$D40="HORS LIGUE")),"",COUNTIFS($D$5:$D$72,"&lt;&gt;"&amp;"",$D$5:$D$72,"&lt;&gt;"&amp;"NL",$D$5:$D$72,"&lt;&gt;"&amp;"HORS LIGUE",U$5:U$72,"&lt;"&amp;U40)+1),Paramètres!$B$3:$C$56,2,FALSE)*Paramètres!$K$11))</f>
        <v>0</v>
      </c>
      <c r="W40" s="46"/>
      <c r="X40" s="2">
        <f>IF(W$2="Bike &amp; Run",IF(ISNA(VLOOKUP(W40,Paramètres!$B$3:$C$56,2,FALSE)),0,VLOOKUP(W40,Paramètres!$B$3:$C$56,2,FALSE)*Paramètres!$K$12),IF(OR(W40="",OR($D40="",$D40="NL",$D40="HORS LIGUE")),0,VLOOKUP(IF(OR(W40="",OR($D40="",$D40="NL",$D40="HORS LIGUE")),"",COUNTIFS($D$5:$D$72,"&lt;&gt;"&amp;"",$D$5:$D$72,"&lt;&gt;"&amp;"NL",$D$5:$D$72,"&lt;&gt;"&amp;"HORS LIGUE",W$5:W$72,"&lt;"&amp;W40)+1),Paramètres!$B$3:$C$56,2,FALSE)*Paramètres!$K$12))</f>
        <v>0</v>
      </c>
      <c r="Y40" s="46"/>
      <c r="Z40" s="2">
        <f>IF(Y$2="Bike &amp; Run",IF(ISNA(VLOOKUP(Y40,Paramètres!$B$3:$C$56,2,FALSE)),0,VLOOKUP(Y40,Paramètres!$B$3:$C$56,2,FALSE)*Paramètres!$K$13),IF(OR(Y40="",OR($D40="",$D40="NL",$D40="HORS LIGUE")),0,VLOOKUP(IF(OR(Y40="",OR($D40="",$D40="NL",$D40="HORS LIGUE")),"",COUNTIFS($D$5:$D$72,"&lt;&gt;"&amp;"",$D$5:$D$72,"&lt;&gt;"&amp;"NL",$D$5:$D$72,"&lt;&gt;"&amp;"HORS LIGUE",Y$5:Y$72,"&lt;"&amp;Y40)+1),Paramètres!$B$3:$C$56,2,FALSE)*Paramètres!$K$13))</f>
        <v>0</v>
      </c>
      <c r="AA40" s="46"/>
      <c r="AB40" s="2">
        <f>IF(AA$2="Bike &amp; Run",IF(ISNA(VLOOKUP(AA40,Paramètres!$B$3:$C$56,2,FALSE)),0,VLOOKUP(AA40,Paramètres!$B$3:$C$56,2,FALSE)*Paramètres!$K$14),IF(OR(AA40="",OR($D40="",$D40="NL",$D40="HORS LIGUE")),0,VLOOKUP(IF(OR(AA40="",OR($D40="",$D40="NL",$D40="HORS LIGUE")),"",COUNTIFS($D$5:$D$72,"&lt;&gt;"&amp;"",$D$5:$D$72,"&lt;&gt;"&amp;"NL",$D$5:$D$72,"&lt;&gt;"&amp;"HORS LIGUE",AA$5:AA$72,"&lt;"&amp;AA40)+1),Paramètres!$B$3:$C$56,2,FALSE)*Paramètres!$K$14))</f>
        <v>0</v>
      </c>
      <c r="AC40" s="46"/>
      <c r="AD40" s="2">
        <f>IF(AC$2="Bike &amp; Run",IF(ISNA(VLOOKUP(AC40,Paramètres!$B$3:$C$56,2,FALSE)),0,VLOOKUP(AC40,Paramètres!$B$3:$C$56,2,FALSE)*Paramètres!$K$15),IF(OR(AC40="",OR($D40="",$D40="NL",$D40="HORS LIGUE")),0,VLOOKUP(IF(OR(AC40="",OR($D40="",$D40="NL",$D40="HORS LIGUE")),"",COUNTIFS($D$5:$D$72,"&lt;&gt;"&amp;"",$D$5:$D$72,"&lt;&gt;"&amp;"NL",$D$5:$D$72,"&lt;&gt;"&amp;"HORS LIGUE",AC$5:AC$72,"&lt;"&amp;AC40)+1),Paramètres!$B$3:$C$56,2,FALSE)*Paramètres!$K$15))</f>
        <v>0</v>
      </c>
      <c r="AE40" s="46"/>
      <c r="AF40" s="2">
        <f>IF(AE$2="Bike &amp; Run",IF(ISNA(VLOOKUP(AE40,Paramètres!$B$3:$C$56,2,FALSE)),0,VLOOKUP(AE40,Paramètres!$B$3:$C$56,2,FALSE)*Paramètres!$K$16),IF(OR(AE40="",OR($D40="",$D40="NL",$D40="HORS LIGUE")),0,VLOOKUP(IF(OR(AE40="",OR($D40="",$D40="NL",$D40="HORS LIGUE")),"",COUNTIFS($D$5:$D$72,"&lt;&gt;"&amp;"",$D$5:$D$72,"&lt;&gt;"&amp;"NL",$D$5:$D$72,"&lt;&gt;"&amp;"HORS LIGUE",AE$5:AE$72,"&lt;"&amp;AE40)+1),Paramètres!$B$3:$C$56,2,FALSE)*Paramètres!$K$16))</f>
        <v>0</v>
      </c>
      <c r="AG40" s="46"/>
      <c r="AH40" s="2">
        <f>IF(AG$2="Bike &amp; Run",IF(ISNA(VLOOKUP(AG40,Paramètres!$B$3:$C$56,2,FALSE)),0,VLOOKUP(AG40,Paramètres!$B$3:$C$56,2,FALSE)*Paramètres!$K$17),IF(OR(AG40="",OR($D40="",$D40="NL",$D40="HORS LIGUE")),0,VLOOKUP(IF(OR(AG40="",OR($D40="",$D40="NL",$D40="HORS LIGUE")),"",COUNTIFS($D$5:$D$72,"&lt;&gt;"&amp;"",$D$5:$D$72,"&lt;&gt;"&amp;"NL",$D$5:$D$72,"&lt;&gt;"&amp;"HORS LIGUE",AG$5:AG$72,"&lt;"&amp;AG40)+1),Paramètres!$B$3:$C$56,2,FALSE)*Paramètres!$K$17))</f>
        <v>0</v>
      </c>
      <c r="AI40" s="40">
        <f t="shared" si="53"/>
        <v>37.5</v>
      </c>
      <c r="AJ40" s="3">
        <f t="shared" si="54"/>
        <v>36</v>
      </c>
      <c r="AK40" s="5">
        <f t="shared" si="55"/>
        <v>1</v>
      </c>
      <c r="AL40" s="41">
        <f t="shared" si="56"/>
        <v>37.5</v>
      </c>
      <c r="AM40" s="33">
        <f t="shared" si="57"/>
        <v>36</v>
      </c>
      <c r="AO40" s="22">
        <f t="shared" si="58"/>
        <v>0</v>
      </c>
      <c r="AP40">
        <f t="shared" si="59"/>
        <v>37.5</v>
      </c>
      <c r="AQ40">
        <f t="shared" si="60"/>
        <v>0</v>
      </c>
      <c r="AR40">
        <f t="shared" si="61"/>
        <v>0</v>
      </c>
      <c r="AS40">
        <f t="shared" si="62"/>
        <v>0</v>
      </c>
      <c r="AT40">
        <f t="shared" si="63"/>
        <v>0</v>
      </c>
      <c r="AU40">
        <f t="shared" si="64"/>
        <v>0</v>
      </c>
      <c r="AV40">
        <f t="shared" si="65"/>
        <v>0</v>
      </c>
      <c r="AW40">
        <f t="shared" si="66"/>
        <v>0</v>
      </c>
      <c r="AX40">
        <f t="shared" si="67"/>
        <v>0</v>
      </c>
      <c r="AY40">
        <f t="shared" si="68"/>
        <v>0</v>
      </c>
      <c r="AZ40">
        <f t="shared" si="69"/>
        <v>0</v>
      </c>
      <c r="BA40">
        <f t="shared" si="70"/>
        <v>0</v>
      </c>
      <c r="BB40">
        <f t="shared" si="71"/>
        <v>0</v>
      </c>
      <c r="BC40">
        <f t="shared" si="72"/>
        <v>0</v>
      </c>
      <c r="BD40">
        <f t="shared" si="73"/>
        <v>37.5</v>
      </c>
      <c r="BE40" s="22">
        <f t="shared" ref="BE40:BR40" si="77">BD40+LARGE($AO40:$BC40,BE$4)</f>
        <v>37.5</v>
      </c>
      <c r="BF40" s="22">
        <f t="shared" si="77"/>
        <v>37.5</v>
      </c>
      <c r="BG40" s="22">
        <f t="shared" si="77"/>
        <v>37.5</v>
      </c>
      <c r="BH40" s="22">
        <f t="shared" si="77"/>
        <v>37.5</v>
      </c>
      <c r="BI40" s="22">
        <f t="shared" si="77"/>
        <v>37.5</v>
      </c>
      <c r="BJ40" s="22">
        <f t="shared" si="77"/>
        <v>37.5</v>
      </c>
      <c r="BK40" s="22">
        <f t="shared" si="77"/>
        <v>37.5</v>
      </c>
      <c r="BL40" s="22">
        <f t="shared" si="77"/>
        <v>37.5</v>
      </c>
      <c r="BM40" s="22">
        <f t="shared" si="77"/>
        <v>37.5</v>
      </c>
      <c r="BN40" s="22">
        <f t="shared" si="77"/>
        <v>37.5</v>
      </c>
      <c r="BO40" s="22">
        <f t="shared" si="77"/>
        <v>37.5</v>
      </c>
      <c r="BP40" s="22">
        <f t="shared" si="77"/>
        <v>37.5</v>
      </c>
      <c r="BQ40" s="22">
        <f t="shared" si="77"/>
        <v>37.5</v>
      </c>
      <c r="BR40" s="22">
        <f t="shared" si="77"/>
        <v>37.5</v>
      </c>
    </row>
    <row r="41" spans="1:70" ht="16.5">
      <c r="A41" s="73" t="s">
        <v>1184</v>
      </c>
      <c r="B41" s="61" t="str">
        <f>IF(ISNA(VLOOKUP(A41,'Licenciés Jeunes 2023'!A:C,3,0)),"",VLOOKUP(A41,'Licenciés Jeunes 2023'!A:C,3,0))</f>
        <v xml:space="preserve">PERRIAU </v>
      </c>
      <c r="C41" s="32" t="str">
        <f>IF(ISNA(VLOOKUP(A41,'Licenciés Jeunes 2023'!A:C,2,0)),"",VLOOKUP(A41,'Licenciés Jeunes 2023'!A:C,2,0))</f>
        <v>Camille</v>
      </c>
      <c r="D41" s="32" t="str">
        <f>IF(ISNA(VLOOKUP(A41,'Licenciés Jeunes 2023'!A:F,6,0)),"",VLOOKUP(A41,'Licenciés Jeunes 2023'!A:F,6,0))</f>
        <v>ASPTT 36 SPORT NATURE</v>
      </c>
      <c r="E41" s="6"/>
      <c r="F41" s="2">
        <f>IF(E$2="Bike &amp; Run",IF(ISNA(VLOOKUP(E41,Paramètres!$B$3:$C$56,2,FALSE)),0,VLOOKUP(E41,Paramètres!$B$3:$C$56,2,FALSE)*Paramètres!$K$3),IF(OR(E41="",OR($D41="",$D41="NL",$D41="HORS LIGUE")),0,VLOOKUP(IF(OR(E41="",OR($D41="",$D41="NL",$D41="HORS LIGUE")),"",COUNTIFS($D$5:$D$72,"&lt;&gt;"&amp;"",$D$5:$D$72,"&lt;&gt;"&amp;"NL",$D$5:$D$72,"&lt;&gt;"&amp;"HORS LIGUE",E$5:E$72,"&lt;"&amp;E41)+1),Paramètres!$B$3:$C$56,2,FALSE)*Paramètres!$K$3))</f>
        <v>0</v>
      </c>
      <c r="G41" s="4"/>
      <c r="H41" s="2">
        <f>IF(G$2="Bike &amp; Run",IF(ISNA(VLOOKUP(G41,Paramètres!$B$3:$C$56,2,FALSE)),0,VLOOKUP(G41,Paramètres!$B$3:$C$56,2,FALSE)*Paramètres!$K$4),IF(OR(G41="",OR($D41="",$D41="NL",$D41="HORS LIGUE")),0,VLOOKUP(IF(OR(G41="",OR($D41="",$D41="NL",$D41="HORS LIGUE")),"",COUNTIFS($D$5:$D$72,"&lt;&gt;"&amp;"",$D$5:$D$72,"&lt;&gt;"&amp;"NL",$D$5:$D$72,"&lt;&gt;"&amp;"HORS LIGUE",G$5:G$72,"&lt;"&amp;G41)+1),Paramètres!$B$3:$C$56,2,FALSE)*Paramètres!$K$4))</f>
        <v>0</v>
      </c>
      <c r="I41" s="36"/>
      <c r="J41" s="2">
        <f>IF(I$2="Bike &amp; Run",IF(ISNA(VLOOKUP(I41,Paramètres!$B$3:$C$56,2,FALSE)),0,VLOOKUP(I41,Paramètres!$B$3:$C$56,2,FALSE)*Paramètres!$K$5),IF(OR(I41="",OR($D41="",$D41="NL",$D41="HORS LIGUE")),0,VLOOKUP(IF(OR(I41="",OR($D41="",$D41="NL",$D41="HORS LIGUE")),"",COUNTIFS($D$5:$D$72,"&lt;&gt;"&amp;"",$D$5:$D$72,"&lt;&gt;"&amp;"NL",$D$5:$D$72,"&lt;&gt;"&amp;"HORS LIGUE",I$5:I$72,"&lt;"&amp;I41)+1),Paramètres!$B$3:$C$56,2,FALSE)*Paramètres!$K$5))</f>
        <v>0</v>
      </c>
      <c r="K41" s="4"/>
      <c r="L41" s="2">
        <f>IF(K$2="Bike &amp; Run",IF(ISNA(VLOOKUP(K41,Paramètres!$B$3:$C$56,2,FALSE)),0,VLOOKUP(K41,Paramètres!$B$3:$C$56,2,FALSE)*Paramètres!$K$6),IF(OR(K41="",OR($D41="",$D41="NL",$D41="HORS LIGUE")),0,VLOOKUP(IF(OR(K41="",OR($D41="",$D41="NL",$D41="HORS LIGUE")),"",COUNTIFS($D$5:$D$72,"&lt;&gt;"&amp;"",$D$5:$D$72,"&lt;&gt;"&amp;"NL",$D$5:$D$72,"&lt;&gt;"&amp;"HORS LIGUE",K$5:K$72,"&lt;"&amp;K41)+1),Paramètres!$B$3:$C$56,2,FALSE)*Paramètres!$K$6))</f>
        <v>0</v>
      </c>
      <c r="M41" s="4"/>
      <c r="N41" s="2">
        <f>IF(M$2="Bike &amp; Run",IF(ISNA(VLOOKUP(M41,Paramètres!$B$3:$C$56,2,FALSE)),0,VLOOKUP(M41,Paramètres!$B$3:$C$56,2,FALSE)*Paramètres!$K$7),IF(OR(M41="",OR($D41="",$D41="NL",$D41="HORS LIGUE")),0,VLOOKUP(IF(OR(M41="",OR($D41="",$D41="NL",$D41="HORS LIGUE")),"",COUNTIFS($D$5:$D$72,"&lt;&gt;"&amp;"",$D$5:$D$72,"&lt;&gt;"&amp;"NL",$D$5:$D$72,"&lt;&gt;"&amp;"HORS LIGUE",M$5:M$72,"&lt;"&amp;M41)+1),Paramètres!$B$3:$C$56,2,FALSE)*Paramètres!$K$7))</f>
        <v>0</v>
      </c>
      <c r="O41" s="46"/>
      <c r="P41" s="2">
        <f>IF(O$2="Bike &amp; Run",IF(ISNA(VLOOKUP(O41,Paramètres!$B$3:$C$56,2,FALSE)),0,VLOOKUP(O41,Paramètres!$B$3:$C$56,2,FALSE)*Paramètres!$K$8),IF(OR(O41="",OR($D41="",$D41="NL",$D41="HORS LIGUE")),0,VLOOKUP(IF(OR(O41="",OR($D41="",$D41="NL",$D41="HORS LIGUE")),"",COUNTIFS($D$5:$D$72,"&lt;&gt;"&amp;"",$D$5:$D$72,"&lt;&gt;"&amp;"NL",$D$5:$D$72,"&lt;&gt;"&amp;"HORS LIGUE",O$5:O$72,"&lt;"&amp;O41)+1),Paramètres!$B$3:$C$56,2,FALSE)*Paramètres!$K$8))</f>
        <v>0</v>
      </c>
      <c r="Q41" s="46"/>
      <c r="R41" s="2">
        <f>IF(Q$2="Bike &amp; Run",IF(ISNA(VLOOKUP(Q41,Paramètres!$B$3:$C$56,2,FALSE)),0,VLOOKUP(Q41,Paramètres!$B$3:$C$56,2,FALSE)*Paramètres!$K$9),IF(OR(Q41="",OR($D41="",$D41="NL",$D41="HORS LIGUE")),0,VLOOKUP(IF(OR(Q41="",OR($D41="",$D41="NL",$D41="HORS LIGUE")),"",COUNTIFS($D$5:$D$72,"&lt;&gt;"&amp;"",$D$5:$D$72,"&lt;&gt;"&amp;"NL",$D$5:$D$72,"&lt;&gt;"&amp;"HORS LIGUE",Q$5:Q$72,"&lt;"&amp;Q41)+1),Paramètres!$B$3:$C$56,2,FALSE)*Paramètres!$K$9))</f>
        <v>0</v>
      </c>
      <c r="S41" s="46"/>
      <c r="T41" s="2">
        <f>IF(S$2="Bike &amp; Run",IF(ISNA(VLOOKUP(S41,Paramètres!$B$3:$C$56,2,FALSE)),0,VLOOKUP(S41,Paramètres!$B$3:$C$56,2,FALSE)*Paramètres!$K$10),IF(OR(S41="",OR($D41="",$D41="NL",$D41="HORS LIGUE")),0,VLOOKUP(IF(OR(S41="",OR($D41="",$D41="NL",$D41="HORS LIGUE")),"",COUNTIFS($D$5:$D$72,"&lt;&gt;"&amp;"",$D$5:$D$72,"&lt;&gt;"&amp;"NL",$D$5:$D$72,"&lt;&gt;"&amp;"HORS LIGUE",S$5:S$72,"&lt;"&amp;S41)+1),Paramètres!$B$3:$C$56,2,FALSE)*Paramètres!$K$10))</f>
        <v>0</v>
      </c>
      <c r="U41" s="46"/>
      <c r="V41" s="2">
        <f>IF(U$2="Bike &amp; Run",IF(ISNA(VLOOKUP(U41,Paramètres!$B$3:$C$56,2,FALSE)),0,VLOOKUP(U41,Paramètres!$B$3:$C$56,2,FALSE)*Paramètres!$K$11),IF(OR(U41="",OR($D41="",$D41="NL",$D41="HORS LIGUE")),0,VLOOKUP(IF(OR(U41="",OR($D41="",$D41="NL",$D41="HORS LIGUE")),"",COUNTIFS($D$5:$D$72,"&lt;&gt;"&amp;"",$D$5:$D$72,"&lt;&gt;"&amp;"NL",$D$5:$D$72,"&lt;&gt;"&amp;"HORS LIGUE",U$5:U$72,"&lt;"&amp;U41)+1),Paramètres!$B$3:$C$56,2,FALSE)*Paramètres!$K$11))</f>
        <v>0</v>
      </c>
      <c r="W41" s="46"/>
      <c r="X41" s="2">
        <f>IF(W$2="Bike &amp; Run",IF(ISNA(VLOOKUP(W41,Paramètres!$B$3:$C$56,2,FALSE)),0,VLOOKUP(W41,Paramètres!$B$3:$C$56,2,FALSE)*Paramètres!$K$12),IF(OR(W41="",OR($D41="",$D41="NL",$D41="HORS LIGUE")),0,VLOOKUP(IF(OR(W41="",OR($D41="",$D41="NL",$D41="HORS LIGUE")),"",COUNTIFS($D$5:$D$72,"&lt;&gt;"&amp;"",$D$5:$D$72,"&lt;&gt;"&amp;"NL",$D$5:$D$72,"&lt;&gt;"&amp;"HORS LIGUE",W$5:W$72,"&lt;"&amp;W41)+1),Paramètres!$B$3:$C$56,2,FALSE)*Paramètres!$K$12))</f>
        <v>0</v>
      </c>
      <c r="Y41" s="46"/>
      <c r="Z41" s="2">
        <f>IF(Y$2="Bike &amp; Run",IF(ISNA(VLOOKUP(Y41,Paramètres!$B$3:$C$56,2,FALSE)),0,VLOOKUP(Y41,Paramètres!$B$3:$C$56,2,FALSE)*Paramètres!$K$13),IF(OR(Y41="",OR($D41="",$D41="NL",$D41="HORS LIGUE")),0,VLOOKUP(IF(OR(Y41="",OR($D41="",$D41="NL",$D41="HORS LIGUE")),"",COUNTIFS($D$5:$D$72,"&lt;&gt;"&amp;"",$D$5:$D$72,"&lt;&gt;"&amp;"NL",$D$5:$D$72,"&lt;&gt;"&amp;"HORS LIGUE",Y$5:Y$72,"&lt;"&amp;Y41)+1),Paramètres!$B$3:$C$56,2,FALSE)*Paramètres!$K$13))</f>
        <v>0</v>
      </c>
      <c r="AA41" s="46"/>
      <c r="AB41" s="2">
        <f>IF(AA$2="Bike &amp; Run",IF(ISNA(VLOOKUP(AA41,Paramètres!$B$3:$C$56,2,FALSE)),0,VLOOKUP(AA41,Paramètres!$B$3:$C$56,2,FALSE)*Paramètres!$K$14),IF(OR(AA41="",OR($D41="",$D41="NL",$D41="HORS LIGUE")),0,VLOOKUP(IF(OR(AA41="",OR($D41="",$D41="NL",$D41="HORS LIGUE")),"",COUNTIFS($D$5:$D$72,"&lt;&gt;"&amp;"",$D$5:$D$72,"&lt;&gt;"&amp;"NL",$D$5:$D$72,"&lt;&gt;"&amp;"HORS LIGUE",AA$5:AA$72,"&lt;"&amp;AA41)+1),Paramètres!$B$3:$C$56,2,FALSE)*Paramètres!$K$14))</f>
        <v>0</v>
      </c>
      <c r="AC41" s="46"/>
      <c r="AD41" s="2">
        <f>IF(AC$2="Bike &amp; Run",IF(ISNA(VLOOKUP(AC41,Paramètres!$B$3:$C$56,2,FALSE)),0,VLOOKUP(AC41,Paramètres!$B$3:$C$56,2,FALSE)*Paramètres!$K$15),IF(OR(AC41="",OR($D41="",$D41="NL",$D41="HORS LIGUE")),0,VLOOKUP(IF(OR(AC41="",OR($D41="",$D41="NL",$D41="HORS LIGUE")),"",COUNTIFS($D$5:$D$72,"&lt;&gt;"&amp;"",$D$5:$D$72,"&lt;&gt;"&amp;"NL",$D$5:$D$72,"&lt;&gt;"&amp;"HORS LIGUE",AC$5:AC$72,"&lt;"&amp;AC41)+1),Paramètres!$B$3:$C$56,2,FALSE)*Paramètres!$K$15))</f>
        <v>0</v>
      </c>
      <c r="AE41" s="46"/>
      <c r="AF41" s="2">
        <f>IF(AE$2="Bike &amp; Run",IF(ISNA(VLOOKUP(AE41,Paramètres!$B$3:$C$56,2,FALSE)),0,VLOOKUP(AE41,Paramètres!$B$3:$C$56,2,FALSE)*Paramètres!$K$16),IF(OR(AE41="",OR($D41="",$D41="NL",$D41="HORS LIGUE")),0,VLOOKUP(IF(OR(AE41="",OR($D41="",$D41="NL",$D41="HORS LIGUE")),"",COUNTIFS($D$5:$D$72,"&lt;&gt;"&amp;"",$D$5:$D$72,"&lt;&gt;"&amp;"NL",$D$5:$D$72,"&lt;&gt;"&amp;"HORS LIGUE",AE$5:AE$72,"&lt;"&amp;AE41)+1),Paramètres!$B$3:$C$56,2,FALSE)*Paramètres!$K$16))</f>
        <v>0</v>
      </c>
      <c r="AG41" s="46"/>
      <c r="AH41" s="2">
        <f>IF(AG$2="Bike &amp; Run",IF(ISNA(VLOOKUP(AG41,Paramètres!$B$3:$C$56,2,FALSE)),0,VLOOKUP(AG41,Paramètres!$B$3:$C$56,2,FALSE)*Paramètres!$K$17),IF(OR(AG41="",OR($D41="",$D41="NL",$D41="HORS LIGUE")),0,VLOOKUP(IF(OR(AG41="",OR($D41="",$D41="NL",$D41="HORS LIGUE")),"",COUNTIFS($D$5:$D$72,"&lt;&gt;"&amp;"",$D$5:$D$72,"&lt;&gt;"&amp;"NL",$D$5:$D$72,"&lt;&gt;"&amp;"HORS LIGUE",AG$5:AG$72,"&lt;"&amp;AG41)+1),Paramètres!$B$3:$C$56,2,FALSE)*Paramètres!$K$17))</f>
        <v>0</v>
      </c>
      <c r="AI41" s="40">
        <f t="shared" si="53"/>
        <v>0</v>
      </c>
      <c r="AJ41" s="3" t="str">
        <f t="shared" si="54"/>
        <v/>
      </c>
      <c r="AK41" s="5">
        <f t="shared" si="55"/>
        <v>0</v>
      </c>
      <c r="AL41" s="41">
        <f t="shared" si="56"/>
        <v>0</v>
      </c>
      <c r="AM41" s="33" t="str">
        <f t="shared" si="57"/>
        <v/>
      </c>
      <c r="AO41" s="22">
        <f t="shared" si="58"/>
        <v>0</v>
      </c>
      <c r="AP41">
        <f t="shared" si="59"/>
        <v>0</v>
      </c>
      <c r="AQ41">
        <f t="shared" si="60"/>
        <v>0</v>
      </c>
      <c r="AR41">
        <f t="shared" si="61"/>
        <v>0</v>
      </c>
      <c r="AS41">
        <f t="shared" si="62"/>
        <v>0</v>
      </c>
      <c r="AT41">
        <f t="shared" si="63"/>
        <v>0</v>
      </c>
      <c r="AU41">
        <f t="shared" si="64"/>
        <v>0</v>
      </c>
      <c r="AV41">
        <f t="shared" si="65"/>
        <v>0</v>
      </c>
      <c r="AW41">
        <f t="shared" si="66"/>
        <v>0</v>
      </c>
      <c r="AX41">
        <f t="shared" si="67"/>
        <v>0</v>
      </c>
      <c r="AY41">
        <f t="shared" si="68"/>
        <v>0</v>
      </c>
      <c r="AZ41">
        <f t="shared" si="69"/>
        <v>0</v>
      </c>
      <c r="BA41">
        <f t="shared" si="70"/>
        <v>0</v>
      </c>
      <c r="BB41">
        <f t="shared" si="71"/>
        <v>0</v>
      </c>
      <c r="BC41">
        <f t="shared" si="72"/>
        <v>0</v>
      </c>
      <c r="BD41">
        <f t="shared" si="73"/>
        <v>0</v>
      </c>
      <c r="BE41" s="22">
        <f t="shared" ref="BE41:BR41" si="78">BD41+LARGE($AO41:$BC41,BE$4)</f>
        <v>0</v>
      </c>
      <c r="BF41" s="22">
        <f t="shared" si="78"/>
        <v>0</v>
      </c>
      <c r="BG41" s="22">
        <f t="shared" si="78"/>
        <v>0</v>
      </c>
      <c r="BH41" s="22">
        <f t="shared" si="78"/>
        <v>0</v>
      </c>
      <c r="BI41" s="22">
        <f t="shared" si="78"/>
        <v>0</v>
      </c>
      <c r="BJ41" s="22">
        <f t="shared" si="78"/>
        <v>0</v>
      </c>
      <c r="BK41" s="22">
        <f t="shared" si="78"/>
        <v>0</v>
      </c>
      <c r="BL41" s="22">
        <f t="shared" si="78"/>
        <v>0</v>
      </c>
      <c r="BM41" s="22">
        <f t="shared" si="78"/>
        <v>0</v>
      </c>
      <c r="BN41" s="22">
        <f t="shared" si="78"/>
        <v>0</v>
      </c>
      <c r="BO41" s="22">
        <f t="shared" si="78"/>
        <v>0</v>
      </c>
      <c r="BP41" s="22">
        <f t="shared" si="78"/>
        <v>0</v>
      </c>
      <c r="BQ41" s="22">
        <f t="shared" si="78"/>
        <v>0</v>
      </c>
      <c r="BR41" s="22">
        <f t="shared" si="78"/>
        <v>0</v>
      </c>
    </row>
    <row r="42" spans="1:70" ht="16.5">
      <c r="A42" s="73" t="s">
        <v>1193</v>
      </c>
      <c r="B42" s="61" t="str">
        <f>IF(ISNA(VLOOKUP(A42,'Licenciés Jeunes 2023'!A:C,3,0)),"",VLOOKUP(A42,'Licenciés Jeunes 2023'!A:C,3,0))</f>
        <v>CHARLOTTE CLERIA</v>
      </c>
      <c r="C42" s="32" t="str">
        <f>IF(ISNA(VLOOKUP(A42,'Licenciés Jeunes 2023'!A:C,2,0)),"",VLOOKUP(A42,'Licenciés Jeunes 2023'!A:C,2,0))</f>
        <v>Paco</v>
      </c>
      <c r="D42" s="32" t="str">
        <f>IF(ISNA(VLOOKUP(A42,'Licenciés Jeunes 2023'!A:F,6,0)),"",VLOOKUP(A42,'Licenciés Jeunes 2023'!A:F,6,0))</f>
        <v>ASPTT 36 SPORT NATURE</v>
      </c>
      <c r="E42" s="6"/>
      <c r="F42" s="2">
        <f>IF(E$2="Bike &amp; Run",IF(ISNA(VLOOKUP(E42,Paramètres!$B$3:$C$56,2,FALSE)),0,VLOOKUP(E42,Paramètres!$B$3:$C$56,2,FALSE)*Paramètres!$K$3),IF(OR(E42="",OR($D42="",$D42="NL",$D42="HORS LIGUE")),0,VLOOKUP(IF(OR(E42="",OR($D42="",$D42="NL",$D42="HORS LIGUE")),"",COUNTIFS($D$5:$D$72,"&lt;&gt;"&amp;"",$D$5:$D$72,"&lt;&gt;"&amp;"NL",$D$5:$D$72,"&lt;&gt;"&amp;"HORS LIGUE",E$5:E$72,"&lt;"&amp;E42)+1),Paramètres!$B$3:$C$56,2,FALSE)*Paramètres!$K$3))</f>
        <v>0</v>
      </c>
      <c r="G42" s="4"/>
      <c r="H42" s="2">
        <f>IF(G$2="Bike &amp; Run",IF(ISNA(VLOOKUP(G42,Paramètres!$B$3:$C$56,2,FALSE)),0,VLOOKUP(G42,Paramètres!$B$3:$C$56,2,FALSE)*Paramètres!$K$4),IF(OR(G42="",OR($D42="",$D42="NL",$D42="HORS LIGUE")),0,VLOOKUP(IF(OR(G42="",OR($D42="",$D42="NL",$D42="HORS LIGUE")),"",COUNTIFS($D$5:$D$72,"&lt;&gt;"&amp;"",$D$5:$D$72,"&lt;&gt;"&amp;"NL",$D$5:$D$72,"&lt;&gt;"&amp;"HORS LIGUE",G$5:G$72,"&lt;"&amp;G42)+1),Paramètres!$B$3:$C$56,2,FALSE)*Paramètres!$K$4))</f>
        <v>0</v>
      </c>
      <c r="I42" s="36"/>
      <c r="J42" s="2">
        <f>IF(I$2="Bike &amp; Run",IF(ISNA(VLOOKUP(I42,Paramètres!$B$3:$C$56,2,FALSE)),0,VLOOKUP(I42,Paramètres!$B$3:$C$56,2,FALSE)*Paramètres!$K$5),IF(OR(I42="",OR($D42="",$D42="NL",$D42="HORS LIGUE")),0,VLOOKUP(IF(OR(I42="",OR($D42="",$D42="NL",$D42="HORS LIGUE")),"",COUNTIFS($D$5:$D$72,"&lt;&gt;"&amp;"",$D$5:$D$72,"&lt;&gt;"&amp;"NL",$D$5:$D$72,"&lt;&gt;"&amp;"HORS LIGUE",I$5:I$72,"&lt;"&amp;I42)+1),Paramètres!$B$3:$C$56,2,FALSE)*Paramètres!$K$5))</f>
        <v>0</v>
      </c>
      <c r="K42" s="4"/>
      <c r="L42" s="2">
        <f>IF(K$2="Bike &amp; Run",IF(ISNA(VLOOKUP(K42,Paramètres!$B$3:$C$56,2,FALSE)),0,VLOOKUP(K42,Paramètres!$B$3:$C$56,2,FALSE)*Paramètres!$K$6),IF(OR(K42="",OR($D42="",$D42="NL",$D42="HORS LIGUE")),0,VLOOKUP(IF(OR(K42="",OR($D42="",$D42="NL",$D42="HORS LIGUE")),"",COUNTIFS($D$5:$D$72,"&lt;&gt;"&amp;"",$D$5:$D$72,"&lt;&gt;"&amp;"NL",$D$5:$D$72,"&lt;&gt;"&amp;"HORS LIGUE",K$5:K$72,"&lt;"&amp;K42)+1),Paramètres!$B$3:$C$56,2,FALSE)*Paramètres!$K$6))</f>
        <v>0</v>
      </c>
      <c r="M42" s="4"/>
      <c r="N42" s="2">
        <f>IF(M$2="Bike &amp; Run",IF(ISNA(VLOOKUP(M42,Paramètres!$B$3:$C$56,2,FALSE)),0,VLOOKUP(M42,Paramètres!$B$3:$C$56,2,FALSE)*Paramètres!$K$7),IF(OR(M42="",OR($D42="",$D42="NL",$D42="HORS LIGUE")),0,VLOOKUP(IF(OR(M42="",OR($D42="",$D42="NL",$D42="HORS LIGUE")),"",COUNTIFS($D$5:$D$72,"&lt;&gt;"&amp;"",$D$5:$D$72,"&lt;&gt;"&amp;"NL",$D$5:$D$72,"&lt;&gt;"&amp;"HORS LIGUE",M$5:M$72,"&lt;"&amp;M42)+1),Paramètres!$B$3:$C$56,2,FALSE)*Paramètres!$K$7))</f>
        <v>0</v>
      </c>
      <c r="O42" s="46"/>
      <c r="P42" s="2">
        <f>IF(O$2="Bike &amp; Run",IF(ISNA(VLOOKUP(O42,Paramètres!$B$3:$C$56,2,FALSE)),0,VLOOKUP(O42,Paramètres!$B$3:$C$56,2,FALSE)*Paramètres!$K$8),IF(OR(O42="",OR($D42="",$D42="NL",$D42="HORS LIGUE")),0,VLOOKUP(IF(OR(O42="",OR($D42="",$D42="NL",$D42="HORS LIGUE")),"",COUNTIFS($D$5:$D$72,"&lt;&gt;"&amp;"",$D$5:$D$72,"&lt;&gt;"&amp;"NL",$D$5:$D$72,"&lt;&gt;"&amp;"HORS LIGUE",O$5:O$72,"&lt;"&amp;O42)+1),Paramètres!$B$3:$C$56,2,FALSE)*Paramètres!$K$8))</f>
        <v>0</v>
      </c>
      <c r="Q42" s="46"/>
      <c r="R42" s="2">
        <f>IF(Q$2="Bike &amp; Run",IF(ISNA(VLOOKUP(Q42,Paramètres!$B$3:$C$56,2,FALSE)),0,VLOOKUP(Q42,Paramètres!$B$3:$C$56,2,FALSE)*Paramètres!$K$9),IF(OR(Q42="",OR($D42="",$D42="NL",$D42="HORS LIGUE")),0,VLOOKUP(IF(OR(Q42="",OR($D42="",$D42="NL",$D42="HORS LIGUE")),"",COUNTIFS($D$5:$D$72,"&lt;&gt;"&amp;"",$D$5:$D$72,"&lt;&gt;"&amp;"NL",$D$5:$D$72,"&lt;&gt;"&amp;"HORS LIGUE",Q$5:Q$72,"&lt;"&amp;Q42)+1),Paramètres!$B$3:$C$56,2,FALSE)*Paramètres!$K$9))</f>
        <v>0</v>
      </c>
      <c r="S42" s="46"/>
      <c r="T42" s="2">
        <f>IF(S$2="Bike &amp; Run",IF(ISNA(VLOOKUP(S42,Paramètres!$B$3:$C$56,2,FALSE)),0,VLOOKUP(S42,Paramètres!$B$3:$C$56,2,FALSE)*Paramètres!$K$10),IF(OR(S42="",OR($D42="",$D42="NL",$D42="HORS LIGUE")),0,VLOOKUP(IF(OR(S42="",OR($D42="",$D42="NL",$D42="HORS LIGUE")),"",COUNTIFS($D$5:$D$72,"&lt;&gt;"&amp;"",$D$5:$D$72,"&lt;&gt;"&amp;"NL",$D$5:$D$72,"&lt;&gt;"&amp;"HORS LIGUE",S$5:S$72,"&lt;"&amp;S42)+1),Paramètres!$B$3:$C$56,2,FALSE)*Paramètres!$K$10))</f>
        <v>0</v>
      </c>
      <c r="U42" s="46"/>
      <c r="V42" s="2">
        <f>IF(U$2="Bike &amp; Run",IF(ISNA(VLOOKUP(U42,Paramètres!$B$3:$C$56,2,FALSE)),0,VLOOKUP(U42,Paramètres!$B$3:$C$56,2,FALSE)*Paramètres!$K$11),IF(OR(U42="",OR($D42="",$D42="NL",$D42="HORS LIGUE")),0,VLOOKUP(IF(OR(U42="",OR($D42="",$D42="NL",$D42="HORS LIGUE")),"",COUNTIFS($D$5:$D$72,"&lt;&gt;"&amp;"",$D$5:$D$72,"&lt;&gt;"&amp;"NL",$D$5:$D$72,"&lt;&gt;"&amp;"HORS LIGUE",U$5:U$72,"&lt;"&amp;U42)+1),Paramètres!$B$3:$C$56,2,FALSE)*Paramètres!$K$11))</f>
        <v>0</v>
      </c>
      <c r="W42" s="46"/>
      <c r="X42" s="2">
        <f>IF(W$2="Bike &amp; Run",IF(ISNA(VLOOKUP(W42,Paramètres!$B$3:$C$56,2,FALSE)),0,VLOOKUP(W42,Paramètres!$B$3:$C$56,2,FALSE)*Paramètres!$K$12),IF(OR(W42="",OR($D42="",$D42="NL",$D42="HORS LIGUE")),0,VLOOKUP(IF(OR(W42="",OR($D42="",$D42="NL",$D42="HORS LIGUE")),"",COUNTIFS($D$5:$D$72,"&lt;&gt;"&amp;"",$D$5:$D$72,"&lt;&gt;"&amp;"NL",$D$5:$D$72,"&lt;&gt;"&amp;"HORS LIGUE",W$5:W$72,"&lt;"&amp;W42)+1),Paramètres!$B$3:$C$56,2,FALSE)*Paramètres!$K$12))</f>
        <v>0</v>
      </c>
      <c r="Y42" s="46"/>
      <c r="Z42" s="2">
        <f>IF(Y$2="Bike &amp; Run",IF(ISNA(VLOOKUP(Y42,Paramètres!$B$3:$C$56,2,FALSE)),0,VLOOKUP(Y42,Paramètres!$B$3:$C$56,2,FALSE)*Paramètres!$K$13),IF(OR(Y42="",OR($D42="",$D42="NL",$D42="HORS LIGUE")),0,VLOOKUP(IF(OR(Y42="",OR($D42="",$D42="NL",$D42="HORS LIGUE")),"",COUNTIFS($D$5:$D$72,"&lt;&gt;"&amp;"",$D$5:$D$72,"&lt;&gt;"&amp;"NL",$D$5:$D$72,"&lt;&gt;"&amp;"HORS LIGUE",Y$5:Y$72,"&lt;"&amp;Y42)+1),Paramètres!$B$3:$C$56,2,FALSE)*Paramètres!$K$13))</f>
        <v>0</v>
      </c>
      <c r="AA42" s="46"/>
      <c r="AB42" s="2">
        <f>IF(AA$2="Bike &amp; Run",IF(ISNA(VLOOKUP(AA42,Paramètres!$B$3:$C$56,2,FALSE)),0,VLOOKUP(AA42,Paramètres!$B$3:$C$56,2,FALSE)*Paramètres!$K$14),IF(OR(AA42="",OR($D42="",$D42="NL",$D42="HORS LIGUE")),0,VLOOKUP(IF(OR(AA42="",OR($D42="",$D42="NL",$D42="HORS LIGUE")),"",COUNTIFS($D$5:$D$72,"&lt;&gt;"&amp;"",$D$5:$D$72,"&lt;&gt;"&amp;"NL",$D$5:$D$72,"&lt;&gt;"&amp;"HORS LIGUE",AA$5:AA$72,"&lt;"&amp;AA42)+1),Paramètres!$B$3:$C$56,2,FALSE)*Paramètres!$K$14))</f>
        <v>0</v>
      </c>
      <c r="AC42" s="46"/>
      <c r="AD42" s="2">
        <f>IF(AC$2="Bike &amp; Run",IF(ISNA(VLOOKUP(AC42,Paramètres!$B$3:$C$56,2,FALSE)),0,VLOOKUP(AC42,Paramètres!$B$3:$C$56,2,FALSE)*Paramètres!$K$15),IF(OR(AC42="",OR($D42="",$D42="NL",$D42="HORS LIGUE")),0,VLOOKUP(IF(OR(AC42="",OR($D42="",$D42="NL",$D42="HORS LIGUE")),"",COUNTIFS($D$5:$D$72,"&lt;&gt;"&amp;"",$D$5:$D$72,"&lt;&gt;"&amp;"NL",$D$5:$D$72,"&lt;&gt;"&amp;"HORS LIGUE",AC$5:AC$72,"&lt;"&amp;AC42)+1),Paramètres!$B$3:$C$56,2,FALSE)*Paramètres!$K$15))</f>
        <v>0</v>
      </c>
      <c r="AE42" s="46"/>
      <c r="AF42" s="2">
        <f>IF(AE$2="Bike &amp; Run",IF(ISNA(VLOOKUP(AE42,Paramètres!$B$3:$C$56,2,FALSE)),0,VLOOKUP(AE42,Paramètres!$B$3:$C$56,2,FALSE)*Paramètres!$K$16),IF(OR(AE42="",OR($D42="",$D42="NL",$D42="HORS LIGUE")),0,VLOOKUP(IF(OR(AE42="",OR($D42="",$D42="NL",$D42="HORS LIGUE")),"",COUNTIFS($D$5:$D$72,"&lt;&gt;"&amp;"",$D$5:$D$72,"&lt;&gt;"&amp;"NL",$D$5:$D$72,"&lt;&gt;"&amp;"HORS LIGUE",AE$5:AE$72,"&lt;"&amp;AE42)+1),Paramètres!$B$3:$C$56,2,FALSE)*Paramètres!$K$16))</f>
        <v>0</v>
      </c>
      <c r="AG42" s="46"/>
      <c r="AH42" s="2">
        <f>IF(AG$2="Bike &amp; Run",IF(ISNA(VLOOKUP(AG42,Paramètres!$B$3:$C$56,2,FALSE)),0,VLOOKUP(AG42,Paramètres!$B$3:$C$56,2,FALSE)*Paramètres!$K$17),IF(OR(AG42="",OR($D42="",$D42="NL",$D42="HORS LIGUE")),0,VLOOKUP(IF(OR(AG42="",OR($D42="",$D42="NL",$D42="HORS LIGUE")),"",COUNTIFS($D$5:$D$72,"&lt;&gt;"&amp;"",$D$5:$D$72,"&lt;&gt;"&amp;"NL",$D$5:$D$72,"&lt;&gt;"&amp;"HORS LIGUE",AG$5:AG$72,"&lt;"&amp;AG42)+1),Paramètres!$B$3:$C$56,2,FALSE)*Paramètres!$K$17))</f>
        <v>0</v>
      </c>
      <c r="AI42" s="40">
        <f t="shared" si="53"/>
        <v>0</v>
      </c>
      <c r="AJ42" s="3" t="str">
        <f t="shared" si="54"/>
        <v/>
      </c>
      <c r="AK42" s="5">
        <f t="shared" si="55"/>
        <v>0</v>
      </c>
      <c r="AL42" s="41">
        <f t="shared" si="56"/>
        <v>0</v>
      </c>
      <c r="AM42" s="33" t="str">
        <f t="shared" si="57"/>
        <v/>
      </c>
      <c r="AO42" s="22">
        <f t="shared" si="58"/>
        <v>0</v>
      </c>
      <c r="AP42">
        <f t="shared" si="59"/>
        <v>0</v>
      </c>
      <c r="AQ42">
        <f t="shared" si="60"/>
        <v>0</v>
      </c>
      <c r="AR42">
        <f t="shared" si="61"/>
        <v>0</v>
      </c>
      <c r="AS42">
        <f t="shared" si="62"/>
        <v>0</v>
      </c>
      <c r="AT42">
        <f t="shared" si="63"/>
        <v>0</v>
      </c>
      <c r="AU42">
        <f t="shared" si="64"/>
        <v>0</v>
      </c>
      <c r="AV42">
        <f t="shared" si="65"/>
        <v>0</v>
      </c>
      <c r="AW42">
        <f t="shared" si="66"/>
        <v>0</v>
      </c>
      <c r="AX42">
        <f t="shared" si="67"/>
        <v>0</v>
      </c>
      <c r="AY42">
        <f t="shared" si="68"/>
        <v>0</v>
      </c>
      <c r="AZ42">
        <f t="shared" si="69"/>
        <v>0</v>
      </c>
      <c r="BA42">
        <f t="shared" si="70"/>
        <v>0</v>
      </c>
      <c r="BB42">
        <f t="shared" si="71"/>
        <v>0</v>
      </c>
      <c r="BC42">
        <f t="shared" si="72"/>
        <v>0</v>
      </c>
      <c r="BD42">
        <f t="shared" si="73"/>
        <v>0</v>
      </c>
      <c r="BE42" s="22">
        <f t="shared" ref="BE42:BR42" si="79">BD42+LARGE($AO42:$BC42,BE$4)</f>
        <v>0</v>
      </c>
      <c r="BF42" s="22">
        <f t="shared" si="79"/>
        <v>0</v>
      </c>
      <c r="BG42" s="22">
        <f t="shared" si="79"/>
        <v>0</v>
      </c>
      <c r="BH42" s="22">
        <f t="shared" si="79"/>
        <v>0</v>
      </c>
      <c r="BI42" s="22">
        <f t="shared" si="79"/>
        <v>0</v>
      </c>
      <c r="BJ42" s="22">
        <f t="shared" si="79"/>
        <v>0</v>
      </c>
      <c r="BK42" s="22">
        <f t="shared" si="79"/>
        <v>0</v>
      </c>
      <c r="BL42" s="22">
        <f t="shared" si="79"/>
        <v>0</v>
      </c>
      <c r="BM42" s="22">
        <f t="shared" si="79"/>
        <v>0</v>
      </c>
      <c r="BN42" s="22">
        <f t="shared" si="79"/>
        <v>0</v>
      </c>
      <c r="BO42" s="22">
        <f t="shared" si="79"/>
        <v>0</v>
      </c>
      <c r="BP42" s="22">
        <f t="shared" si="79"/>
        <v>0</v>
      </c>
      <c r="BQ42" s="22">
        <f t="shared" si="79"/>
        <v>0</v>
      </c>
      <c r="BR42" s="22">
        <f t="shared" si="79"/>
        <v>0</v>
      </c>
    </row>
    <row r="43" spans="1:70" ht="16.5">
      <c r="A43" s="73" t="s">
        <v>595</v>
      </c>
      <c r="B43" s="61" t="str">
        <f>IF(ISNA(VLOOKUP(A43,'Licenciés Jeunes 2023'!A:C,3,0)),"",VLOOKUP(A43,'Licenciés Jeunes 2023'!A:C,3,0))</f>
        <v>LAUX</v>
      </c>
      <c r="C43" s="32" t="str">
        <f>IF(ISNA(VLOOKUP(A43,'Licenciés Jeunes 2023'!A:C,2,0)),"",VLOOKUP(A43,'Licenciés Jeunes 2023'!A:C,2,0))</f>
        <v>Cyprien</v>
      </c>
      <c r="D43" s="32" t="str">
        <f>IF(ISNA(VLOOKUP(A43,'Licenciés Jeunes 2023'!A:F,6,0)),"",VLOOKUP(A43,'Licenciés Jeunes 2023'!A:F,6,0))</f>
        <v>J3 SPORTS AMILLY SECTION TRIATHLON</v>
      </c>
      <c r="E43" s="6"/>
      <c r="F43" s="2">
        <f>IF(E$2="Bike &amp; Run",IF(ISNA(VLOOKUP(E43,Paramètres!$B$3:$C$56,2,FALSE)),0,VLOOKUP(E43,Paramètres!$B$3:$C$56,2,FALSE)*Paramètres!$K$3),IF(OR(E43="",OR($D43="",$D43="NL",$D43="HORS LIGUE")),0,VLOOKUP(IF(OR(E43="",OR($D43="",$D43="NL",$D43="HORS LIGUE")),"",COUNTIFS($D$5:$D$72,"&lt;&gt;"&amp;"",$D$5:$D$72,"&lt;&gt;"&amp;"NL",$D$5:$D$72,"&lt;&gt;"&amp;"HORS LIGUE",E$5:E$72,"&lt;"&amp;E43)+1),Paramètres!$B$3:$C$56,2,FALSE)*Paramètres!$K$3))</f>
        <v>0</v>
      </c>
      <c r="G43" s="4"/>
      <c r="H43" s="2">
        <f>IF(G$2="Bike &amp; Run",IF(ISNA(VLOOKUP(G43,Paramètres!$B$3:$C$56,2,FALSE)),0,VLOOKUP(G43,Paramètres!$B$3:$C$56,2,FALSE)*Paramètres!$K$4),IF(OR(G43="",OR($D43="",$D43="NL",$D43="HORS LIGUE")),0,VLOOKUP(IF(OR(G43="",OR($D43="",$D43="NL",$D43="HORS LIGUE")),"",COUNTIFS($D$5:$D$72,"&lt;&gt;"&amp;"",$D$5:$D$72,"&lt;&gt;"&amp;"NL",$D$5:$D$72,"&lt;&gt;"&amp;"HORS LIGUE",G$5:G$72,"&lt;"&amp;G43)+1),Paramètres!$B$3:$C$56,2,FALSE)*Paramètres!$K$4))</f>
        <v>0</v>
      </c>
      <c r="I43" s="36"/>
      <c r="J43" s="2">
        <f>IF(I$2="Bike &amp; Run",IF(ISNA(VLOOKUP(I43,Paramètres!$B$3:$C$56,2,FALSE)),0,VLOOKUP(I43,Paramètres!$B$3:$C$56,2,FALSE)*Paramètres!$K$5),IF(OR(I43="",OR($D43="",$D43="NL",$D43="HORS LIGUE")),0,VLOOKUP(IF(OR(I43="",OR($D43="",$D43="NL",$D43="HORS LIGUE")),"",COUNTIFS($D$5:$D$72,"&lt;&gt;"&amp;"",$D$5:$D$72,"&lt;&gt;"&amp;"NL",$D$5:$D$72,"&lt;&gt;"&amp;"HORS LIGUE",I$5:I$72,"&lt;"&amp;I43)+1),Paramètres!$B$3:$C$56,2,FALSE)*Paramètres!$K$5))</f>
        <v>0</v>
      </c>
      <c r="K43" s="4"/>
      <c r="L43" s="2">
        <f>IF(K$2="Bike &amp; Run",IF(ISNA(VLOOKUP(K43,Paramètres!$B$3:$C$56,2,FALSE)),0,VLOOKUP(K43,Paramètres!$B$3:$C$56,2,FALSE)*Paramètres!$K$6),IF(OR(K43="",OR($D43="",$D43="NL",$D43="HORS LIGUE")),0,VLOOKUP(IF(OR(K43="",OR($D43="",$D43="NL",$D43="HORS LIGUE")),"",COUNTIFS($D$5:$D$72,"&lt;&gt;"&amp;"",$D$5:$D$72,"&lt;&gt;"&amp;"NL",$D$5:$D$72,"&lt;&gt;"&amp;"HORS LIGUE",K$5:K$72,"&lt;"&amp;K43)+1),Paramètres!$B$3:$C$56,2,FALSE)*Paramètres!$K$6))</f>
        <v>0</v>
      </c>
      <c r="M43" s="4"/>
      <c r="N43" s="2">
        <f>IF(M$2="Bike &amp; Run",IF(ISNA(VLOOKUP(M43,Paramètres!$B$3:$C$56,2,FALSE)),0,VLOOKUP(M43,Paramètres!$B$3:$C$56,2,FALSE)*Paramètres!$K$7),IF(OR(M43="",OR($D43="",$D43="NL",$D43="HORS LIGUE")),0,VLOOKUP(IF(OR(M43="",OR($D43="",$D43="NL",$D43="HORS LIGUE")),"",COUNTIFS($D$5:$D$72,"&lt;&gt;"&amp;"",$D$5:$D$72,"&lt;&gt;"&amp;"NL",$D$5:$D$72,"&lt;&gt;"&amp;"HORS LIGUE",M$5:M$72,"&lt;"&amp;M43)+1),Paramètres!$B$3:$C$56,2,FALSE)*Paramètres!$K$7))</f>
        <v>0</v>
      </c>
      <c r="O43" s="46"/>
      <c r="P43" s="2">
        <f>IF(O$2="Bike &amp; Run",IF(ISNA(VLOOKUP(O43,Paramètres!$B$3:$C$56,2,FALSE)),0,VLOOKUP(O43,Paramètres!$B$3:$C$56,2,FALSE)*Paramètres!$K$8),IF(OR(O43="",OR($D43="",$D43="NL",$D43="HORS LIGUE")),0,VLOOKUP(IF(OR(O43="",OR($D43="",$D43="NL",$D43="HORS LIGUE")),"",COUNTIFS($D$5:$D$72,"&lt;&gt;"&amp;"",$D$5:$D$72,"&lt;&gt;"&amp;"NL",$D$5:$D$72,"&lt;&gt;"&amp;"HORS LIGUE",O$5:O$72,"&lt;"&amp;O43)+1),Paramètres!$B$3:$C$56,2,FALSE)*Paramètres!$K$8))</f>
        <v>0</v>
      </c>
      <c r="Q43" s="46"/>
      <c r="R43" s="2">
        <f>IF(Q$2="Bike &amp; Run",IF(ISNA(VLOOKUP(Q43,Paramètres!$B$3:$C$56,2,FALSE)),0,VLOOKUP(Q43,Paramètres!$B$3:$C$56,2,FALSE)*Paramètres!$K$9),IF(OR(Q43="",OR($D43="",$D43="NL",$D43="HORS LIGUE")),0,VLOOKUP(IF(OR(Q43="",OR($D43="",$D43="NL",$D43="HORS LIGUE")),"",COUNTIFS($D$5:$D$72,"&lt;&gt;"&amp;"",$D$5:$D$72,"&lt;&gt;"&amp;"NL",$D$5:$D$72,"&lt;&gt;"&amp;"HORS LIGUE",Q$5:Q$72,"&lt;"&amp;Q43)+1),Paramètres!$B$3:$C$56,2,FALSE)*Paramètres!$K$9))</f>
        <v>0</v>
      </c>
      <c r="S43" s="46"/>
      <c r="T43" s="2">
        <f>IF(S$2="Bike &amp; Run",IF(ISNA(VLOOKUP(S43,Paramètres!$B$3:$C$56,2,FALSE)),0,VLOOKUP(S43,Paramètres!$B$3:$C$56,2,FALSE)*Paramètres!$K$10),IF(OR(S43="",OR($D43="",$D43="NL",$D43="HORS LIGUE")),0,VLOOKUP(IF(OR(S43="",OR($D43="",$D43="NL",$D43="HORS LIGUE")),"",COUNTIFS($D$5:$D$72,"&lt;&gt;"&amp;"",$D$5:$D$72,"&lt;&gt;"&amp;"NL",$D$5:$D$72,"&lt;&gt;"&amp;"HORS LIGUE",S$5:S$72,"&lt;"&amp;S43)+1),Paramètres!$B$3:$C$56,2,FALSE)*Paramètres!$K$10))</f>
        <v>0</v>
      </c>
      <c r="U43" s="46"/>
      <c r="V43" s="2">
        <f>IF(U$2="Bike &amp; Run",IF(ISNA(VLOOKUP(U43,Paramètres!$B$3:$C$56,2,FALSE)),0,VLOOKUP(U43,Paramètres!$B$3:$C$56,2,FALSE)*Paramètres!$K$11),IF(OR(U43="",OR($D43="",$D43="NL",$D43="HORS LIGUE")),0,VLOOKUP(IF(OR(U43="",OR($D43="",$D43="NL",$D43="HORS LIGUE")),"",COUNTIFS($D$5:$D$72,"&lt;&gt;"&amp;"",$D$5:$D$72,"&lt;&gt;"&amp;"NL",$D$5:$D$72,"&lt;&gt;"&amp;"HORS LIGUE",U$5:U$72,"&lt;"&amp;U43)+1),Paramètres!$B$3:$C$56,2,FALSE)*Paramètres!$K$11))</f>
        <v>0</v>
      </c>
      <c r="W43" s="46"/>
      <c r="X43" s="2">
        <f>IF(W$2="Bike &amp; Run",IF(ISNA(VLOOKUP(W43,Paramètres!$B$3:$C$56,2,FALSE)),0,VLOOKUP(W43,Paramètres!$B$3:$C$56,2,FALSE)*Paramètres!$K$12),IF(OR(W43="",OR($D43="",$D43="NL",$D43="HORS LIGUE")),0,VLOOKUP(IF(OR(W43="",OR($D43="",$D43="NL",$D43="HORS LIGUE")),"",COUNTIFS($D$5:$D$72,"&lt;&gt;"&amp;"",$D$5:$D$72,"&lt;&gt;"&amp;"NL",$D$5:$D$72,"&lt;&gt;"&amp;"HORS LIGUE",W$5:W$72,"&lt;"&amp;W43)+1),Paramètres!$B$3:$C$56,2,FALSE)*Paramètres!$K$12))</f>
        <v>0</v>
      </c>
      <c r="Y43" s="46"/>
      <c r="Z43" s="2">
        <f>IF(Y$2="Bike &amp; Run",IF(ISNA(VLOOKUP(Y43,Paramètres!$B$3:$C$56,2,FALSE)),0,VLOOKUP(Y43,Paramètres!$B$3:$C$56,2,FALSE)*Paramètres!$K$13),IF(OR(Y43="",OR($D43="",$D43="NL",$D43="HORS LIGUE")),0,VLOOKUP(IF(OR(Y43="",OR($D43="",$D43="NL",$D43="HORS LIGUE")),"",COUNTIFS($D$5:$D$72,"&lt;&gt;"&amp;"",$D$5:$D$72,"&lt;&gt;"&amp;"NL",$D$5:$D$72,"&lt;&gt;"&amp;"HORS LIGUE",Y$5:Y$72,"&lt;"&amp;Y43)+1),Paramètres!$B$3:$C$56,2,FALSE)*Paramètres!$K$13))</f>
        <v>0</v>
      </c>
      <c r="AA43" s="46"/>
      <c r="AB43" s="2">
        <f>IF(AA$2="Bike &amp; Run",IF(ISNA(VLOOKUP(AA43,Paramètres!$B$3:$C$56,2,FALSE)),0,VLOOKUP(AA43,Paramètres!$B$3:$C$56,2,FALSE)*Paramètres!$K$14),IF(OR(AA43="",OR($D43="",$D43="NL",$D43="HORS LIGUE")),0,VLOOKUP(IF(OR(AA43="",OR($D43="",$D43="NL",$D43="HORS LIGUE")),"",COUNTIFS($D$5:$D$72,"&lt;&gt;"&amp;"",$D$5:$D$72,"&lt;&gt;"&amp;"NL",$D$5:$D$72,"&lt;&gt;"&amp;"HORS LIGUE",AA$5:AA$72,"&lt;"&amp;AA43)+1),Paramètres!$B$3:$C$56,2,FALSE)*Paramètres!$K$14))</f>
        <v>0</v>
      </c>
      <c r="AC43" s="46"/>
      <c r="AD43" s="2">
        <f>IF(AC$2="Bike &amp; Run",IF(ISNA(VLOOKUP(AC43,Paramètres!$B$3:$C$56,2,FALSE)),0,VLOOKUP(AC43,Paramètres!$B$3:$C$56,2,FALSE)*Paramètres!$K$15),IF(OR(AC43="",OR($D43="",$D43="NL",$D43="HORS LIGUE")),0,VLOOKUP(IF(OR(AC43="",OR($D43="",$D43="NL",$D43="HORS LIGUE")),"",COUNTIFS($D$5:$D$72,"&lt;&gt;"&amp;"",$D$5:$D$72,"&lt;&gt;"&amp;"NL",$D$5:$D$72,"&lt;&gt;"&amp;"HORS LIGUE",AC$5:AC$72,"&lt;"&amp;AC43)+1),Paramètres!$B$3:$C$56,2,FALSE)*Paramètres!$K$15))</f>
        <v>0</v>
      </c>
      <c r="AE43" s="46"/>
      <c r="AF43" s="2">
        <f>IF(AE$2="Bike &amp; Run",IF(ISNA(VLOOKUP(AE43,Paramètres!$B$3:$C$56,2,FALSE)),0,VLOOKUP(AE43,Paramètres!$B$3:$C$56,2,FALSE)*Paramètres!$K$16),IF(OR(AE43="",OR($D43="",$D43="NL",$D43="HORS LIGUE")),0,VLOOKUP(IF(OR(AE43="",OR($D43="",$D43="NL",$D43="HORS LIGUE")),"",COUNTIFS($D$5:$D$72,"&lt;&gt;"&amp;"",$D$5:$D$72,"&lt;&gt;"&amp;"NL",$D$5:$D$72,"&lt;&gt;"&amp;"HORS LIGUE",AE$5:AE$72,"&lt;"&amp;AE43)+1),Paramètres!$B$3:$C$56,2,FALSE)*Paramètres!$K$16))</f>
        <v>0</v>
      </c>
      <c r="AG43" s="46"/>
      <c r="AH43" s="2">
        <f>IF(AG$2="Bike &amp; Run",IF(ISNA(VLOOKUP(AG43,Paramètres!$B$3:$C$56,2,FALSE)),0,VLOOKUP(AG43,Paramètres!$B$3:$C$56,2,FALSE)*Paramètres!$K$17),IF(OR(AG43="",OR($D43="",$D43="NL",$D43="HORS LIGUE")),0,VLOOKUP(IF(OR(AG43="",OR($D43="",$D43="NL",$D43="HORS LIGUE")),"",COUNTIFS($D$5:$D$72,"&lt;&gt;"&amp;"",$D$5:$D$72,"&lt;&gt;"&amp;"NL",$D$5:$D$72,"&lt;&gt;"&amp;"HORS LIGUE",AG$5:AG$72,"&lt;"&amp;AG43)+1),Paramètres!$B$3:$C$56,2,FALSE)*Paramètres!$K$17))</f>
        <v>0</v>
      </c>
      <c r="AI43" s="40">
        <f t="shared" si="53"/>
        <v>0</v>
      </c>
      <c r="AJ43" s="3" t="str">
        <f t="shared" si="54"/>
        <v/>
      </c>
      <c r="AK43" s="5">
        <f t="shared" si="55"/>
        <v>0</v>
      </c>
      <c r="AL43" s="41">
        <f t="shared" si="56"/>
        <v>0</v>
      </c>
      <c r="AM43" s="33" t="str">
        <f t="shared" si="57"/>
        <v/>
      </c>
      <c r="AO43" s="22">
        <f t="shared" si="58"/>
        <v>0</v>
      </c>
      <c r="AP43">
        <f t="shared" si="59"/>
        <v>0</v>
      </c>
      <c r="AQ43">
        <f t="shared" si="60"/>
        <v>0</v>
      </c>
      <c r="AR43">
        <f t="shared" si="61"/>
        <v>0</v>
      </c>
      <c r="AS43">
        <f t="shared" si="62"/>
        <v>0</v>
      </c>
      <c r="AT43">
        <f t="shared" si="63"/>
        <v>0</v>
      </c>
      <c r="AU43">
        <f t="shared" si="64"/>
        <v>0</v>
      </c>
      <c r="AV43">
        <f t="shared" si="65"/>
        <v>0</v>
      </c>
      <c r="AW43">
        <f t="shared" si="66"/>
        <v>0</v>
      </c>
      <c r="AX43">
        <f t="shared" si="67"/>
        <v>0</v>
      </c>
      <c r="AY43">
        <f t="shared" si="68"/>
        <v>0</v>
      </c>
      <c r="AZ43">
        <f t="shared" si="69"/>
        <v>0</v>
      </c>
      <c r="BA43">
        <f t="shared" si="70"/>
        <v>0</v>
      </c>
      <c r="BB43">
        <f t="shared" si="71"/>
        <v>0</v>
      </c>
      <c r="BC43">
        <f t="shared" si="72"/>
        <v>0</v>
      </c>
      <c r="BD43">
        <f t="shared" si="73"/>
        <v>0</v>
      </c>
      <c r="BE43" s="22">
        <f t="shared" ref="BE43:BR43" si="80">BD43+LARGE($AO43:$BC43,BE$4)</f>
        <v>0</v>
      </c>
      <c r="BF43" s="22">
        <f t="shared" si="80"/>
        <v>0</v>
      </c>
      <c r="BG43" s="22">
        <f t="shared" si="80"/>
        <v>0</v>
      </c>
      <c r="BH43" s="22">
        <f t="shared" si="80"/>
        <v>0</v>
      </c>
      <c r="BI43" s="22">
        <f t="shared" si="80"/>
        <v>0</v>
      </c>
      <c r="BJ43" s="22">
        <f t="shared" si="80"/>
        <v>0</v>
      </c>
      <c r="BK43" s="22">
        <f t="shared" si="80"/>
        <v>0</v>
      </c>
      <c r="BL43" s="22">
        <f t="shared" si="80"/>
        <v>0</v>
      </c>
      <c r="BM43" s="22">
        <f t="shared" si="80"/>
        <v>0</v>
      </c>
      <c r="BN43" s="22">
        <f t="shared" si="80"/>
        <v>0</v>
      </c>
      <c r="BO43" s="22">
        <f t="shared" si="80"/>
        <v>0</v>
      </c>
      <c r="BP43" s="22">
        <f t="shared" si="80"/>
        <v>0</v>
      </c>
      <c r="BQ43" s="22">
        <f t="shared" si="80"/>
        <v>0</v>
      </c>
      <c r="BR43" s="22">
        <f t="shared" si="80"/>
        <v>0</v>
      </c>
    </row>
    <row r="44" spans="1:70" ht="16.5">
      <c r="A44" s="73" t="s">
        <v>601</v>
      </c>
      <c r="B44" s="61" t="str">
        <f>IF(ISNA(VLOOKUP(A44,'Licenciés Jeunes 2023'!A:C,3,0)),"",VLOOKUP(A44,'Licenciés Jeunes 2023'!A:C,3,0))</f>
        <v>LORHO</v>
      </c>
      <c r="C44" s="32" t="str">
        <f>IF(ISNA(VLOOKUP(A44,'Licenciés Jeunes 2023'!A:C,2,0)),"",VLOOKUP(A44,'Licenciés Jeunes 2023'!A:C,2,0))</f>
        <v>Axel</v>
      </c>
      <c r="D44" s="32" t="str">
        <f>IF(ISNA(VLOOKUP(A44,'Licenciés Jeunes 2023'!A:F,6,0)),"",VLOOKUP(A44,'Licenciés Jeunes 2023'!A:F,6,0))</f>
        <v>J3 SPORTS AMILLY SECTION TRIATHLON</v>
      </c>
      <c r="E44" s="6"/>
      <c r="F44" s="2">
        <f>IF(E$2="Bike &amp; Run",IF(ISNA(VLOOKUP(E44,Paramètres!$B$3:$C$56,2,FALSE)),0,VLOOKUP(E44,Paramètres!$B$3:$C$56,2,FALSE)*Paramètres!$K$3),IF(OR(E44="",OR($D44="",$D44="NL",$D44="HORS LIGUE")),0,VLOOKUP(IF(OR(E44="",OR($D44="",$D44="NL",$D44="HORS LIGUE")),"",COUNTIFS($D$5:$D$72,"&lt;&gt;"&amp;"",$D$5:$D$72,"&lt;&gt;"&amp;"NL",$D$5:$D$72,"&lt;&gt;"&amp;"HORS LIGUE",E$5:E$72,"&lt;"&amp;E44)+1),Paramètres!$B$3:$C$56,2,FALSE)*Paramètres!$K$3))</f>
        <v>0</v>
      </c>
      <c r="G44" s="4"/>
      <c r="H44" s="2">
        <f>IF(G$2="Bike &amp; Run",IF(ISNA(VLOOKUP(G44,Paramètres!$B$3:$C$56,2,FALSE)),0,VLOOKUP(G44,Paramètres!$B$3:$C$56,2,FALSE)*Paramètres!$K$4),IF(OR(G44="",OR($D44="",$D44="NL",$D44="HORS LIGUE")),0,VLOOKUP(IF(OR(G44="",OR($D44="",$D44="NL",$D44="HORS LIGUE")),"",COUNTIFS($D$5:$D$72,"&lt;&gt;"&amp;"",$D$5:$D$72,"&lt;&gt;"&amp;"NL",$D$5:$D$72,"&lt;&gt;"&amp;"HORS LIGUE",G$5:G$72,"&lt;"&amp;G44)+1),Paramètres!$B$3:$C$56,2,FALSE)*Paramètres!$K$4))</f>
        <v>0</v>
      </c>
      <c r="I44" s="36"/>
      <c r="J44" s="2">
        <f>IF(I$2="Bike &amp; Run",IF(ISNA(VLOOKUP(I44,Paramètres!$B$3:$C$56,2,FALSE)),0,VLOOKUP(I44,Paramètres!$B$3:$C$56,2,FALSE)*Paramètres!$K$5),IF(OR(I44="",OR($D44="",$D44="NL",$D44="HORS LIGUE")),0,VLOOKUP(IF(OR(I44="",OR($D44="",$D44="NL",$D44="HORS LIGUE")),"",COUNTIFS($D$5:$D$72,"&lt;&gt;"&amp;"",$D$5:$D$72,"&lt;&gt;"&amp;"NL",$D$5:$D$72,"&lt;&gt;"&amp;"HORS LIGUE",I$5:I$72,"&lt;"&amp;I44)+1),Paramètres!$B$3:$C$56,2,FALSE)*Paramètres!$K$5))</f>
        <v>0</v>
      </c>
      <c r="K44" s="4"/>
      <c r="L44" s="2">
        <f>IF(K$2="Bike &amp; Run",IF(ISNA(VLOOKUP(K44,Paramètres!$B$3:$C$56,2,FALSE)),0,VLOOKUP(K44,Paramètres!$B$3:$C$56,2,FALSE)*Paramètres!$K$6),IF(OR(K44="",OR($D44="",$D44="NL",$D44="HORS LIGUE")),0,VLOOKUP(IF(OR(K44="",OR($D44="",$D44="NL",$D44="HORS LIGUE")),"",COUNTIFS($D$5:$D$72,"&lt;&gt;"&amp;"",$D$5:$D$72,"&lt;&gt;"&amp;"NL",$D$5:$D$72,"&lt;&gt;"&amp;"HORS LIGUE",K$5:K$72,"&lt;"&amp;K44)+1),Paramètres!$B$3:$C$56,2,FALSE)*Paramètres!$K$6))</f>
        <v>0</v>
      </c>
      <c r="M44" s="4"/>
      <c r="N44" s="2">
        <f>IF(M$2="Bike &amp; Run",IF(ISNA(VLOOKUP(M44,Paramètres!$B$3:$C$56,2,FALSE)),0,VLOOKUP(M44,Paramètres!$B$3:$C$56,2,FALSE)*Paramètres!$K$7),IF(OR(M44="",OR($D44="",$D44="NL",$D44="HORS LIGUE")),0,VLOOKUP(IF(OR(M44="",OR($D44="",$D44="NL",$D44="HORS LIGUE")),"",COUNTIFS($D$5:$D$72,"&lt;&gt;"&amp;"",$D$5:$D$72,"&lt;&gt;"&amp;"NL",$D$5:$D$72,"&lt;&gt;"&amp;"HORS LIGUE",M$5:M$72,"&lt;"&amp;M44)+1),Paramètres!$B$3:$C$56,2,FALSE)*Paramètres!$K$7))</f>
        <v>0</v>
      </c>
      <c r="O44" s="46"/>
      <c r="P44" s="2">
        <f>IF(O$2="Bike &amp; Run",IF(ISNA(VLOOKUP(O44,Paramètres!$B$3:$C$56,2,FALSE)),0,VLOOKUP(O44,Paramètres!$B$3:$C$56,2,FALSE)*Paramètres!$K$8),IF(OR(O44="",OR($D44="",$D44="NL",$D44="HORS LIGUE")),0,VLOOKUP(IF(OR(O44="",OR($D44="",$D44="NL",$D44="HORS LIGUE")),"",COUNTIFS($D$5:$D$72,"&lt;&gt;"&amp;"",$D$5:$D$72,"&lt;&gt;"&amp;"NL",$D$5:$D$72,"&lt;&gt;"&amp;"HORS LIGUE",O$5:O$72,"&lt;"&amp;O44)+1),Paramètres!$B$3:$C$56,2,FALSE)*Paramètres!$K$8))</f>
        <v>0</v>
      </c>
      <c r="Q44" s="46"/>
      <c r="R44" s="2">
        <f>IF(Q$2="Bike &amp; Run",IF(ISNA(VLOOKUP(Q44,Paramètres!$B$3:$C$56,2,FALSE)),0,VLOOKUP(Q44,Paramètres!$B$3:$C$56,2,FALSE)*Paramètres!$K$9),IF(OR(Q44="",OR($D44="",$D44="NL",$D44="HORS LIGUE")),0,VLOOKUP(IF(OR(Q44="",OR($D44="",$D44="NL",$D44="HORS LIGUE")),"",COUNTIFS($D$5:$D$72,"&lt;&gt;"&amp;"",$D$5:$D$72,"&lt;&gt;"&amp;"NL",$D$5:$D$72,"&lt;&gt;"&amp;"HORS LIGUE",Q$5:Q$72,"&lt;"&amp;Q44)+1),Paramètres!$B$3:$C$56,2,FALSE)*Paramètres!$K$9))</f>
        <v>0</v>
      </c>
      <c r="S44" s="46"/>
      <c r="T44" s="2">
        <f>IF(S$2="Bike &amp; Run",IF(ISNA(VLOOKUP(S44,Paramètres!$B$3:$C$56,2,FALSE)),0,VLOOKUP(S44,Paramètres!$B$3:$C$56,2,FALSE)*Paramètres!$K$10),IF(OR(S44="",OR($D44="",$D44="NL",$D44="HORS LIGUE")),0,VLOOKUP(IF(OR(S44="",OR($D44="",$D44="NL",$D44="HORS LIGUE")),"",COUNTIFS($D$5:$D$72,"&lt;&gt;"&amp;"",$D$5:$D$72,"&lt;&gt;"&amp;"NL",$D$5:$D$72,"&lt;&gt;"&amp;"HORS LIGUE",S$5:S$72,"&lt;"&amp;S44)+1),Paramètres!$B$3:$C$56,2,FALSE)*Paramètres!$K$10))</f>
        <v>0</v>
      </c>
      <c r="U44" s="46"/>
      <c r="V44" s="2">
        <f>IF(U$2="Bike &amp; Run",IF(ISNA(VLOOKUP(U44,Paramètres!$B$3:$C$56,2,FALSE)),0,VLOOKUP(U44,Paramètres!$B$3:$C$56,2,FALSE)*Paramètres!$K$11),IF(OR(U44="",OR($D44="",$D44="NL",$D44="HORS LIGUE")),0,VLOOKUP(IF(OR(U44="",OR($D44="",$D44="NL",$D44="HORS LIGUE")),"",COUNTIFS($D$5:$D$72,"&lt;&gt;"&amp;"",$D$5:$D$72,"&lt;&gt;"&amp;"NL",$D$5:$D$72,"&lt;&gt;"&amp;"HORS LIGUE",U$5:U$72,"&lt;"&amp;U44)+1),Paramètres!$B$3:$C$56,2,FALSE)*Paramètres!$K$11))</f>
        <v>0</v>
      </c>
      <c r="W44" s="46"/>
      <c r="X44" s="2">
        <f>IF(W$2="Bike &amp; Run",IF(ISNA(VLOOKUP(W44,Paramètres!$B$3:$C$56,2,FALSE)),0,VLOOKUP(W44,Paramètres!$B$3:$C$56,2,FALSE)*Paramètres!$K$12),IF(OR(W44="",OR($D44="",$D44="NL",$D44="HORS LIGUE")),0,VLOOKUP(IF(OR(W44="",OR($D44="",$D44="NL",$D44="HORS LIGUE")),"",COUNTIFS($D$5:$D$72,"&lt;&gt;"&amp;"",$D$5:$D$72,"&lt;&gt;"&amp;"NL",$D$5:$D$72,"&lt;&gt;"&amp;"HORS LIGUE",W$5:W$72,"&lt;"&amp;W44)+1),Paramètres!$B$3:$C$56,2,FALSE)*Paramètres!$K$12))</f>
        <v>0</v>
      </c>
      <c r="Y44" s="46"/>
      <c r="Z44" s="2">
        <f>IF(Y$2="Bike &amp; Run",IF(ISNA(VLOOKUP(Y44,Paramètres!$B$3:$C$56,2,FALSE)),0,VLOOKUP(Y44,Paramètres!$B$3:$C$56,2,FALSE)*Paramètres!$K$13),IF(OR(Y44="",OR($D44="",$D44="NL",$D44="HORS LIGUE")),0,VLOOKUP(IF(OR(Y44="",OR($D44="",$D44="NL",$D44="HORS LIGUE")),"",COUNTIFS($D$5:$D$72,"&lt;&gt;"&amp;"",$D$5:$D$72,"&lt;&gt;"&amp;"NL",$D$5:$D$72,"&lt;&gt;"&amp;"HORS LIGUE",Y$5:Y$72,"&lt;"&amp;Y44)+1),Paramètres!$B$3:$C$56,2,FALSE)*Paramètres!$K$13))</f>
        <v>0</v>
      </c>
      <c r="AA44" s="46"/>
      <c r="AB44" s="2">
        <f>IF(AA$2="Bike &amp; Run",IF(ISNA(VLOOKUP(AA44,Paramètres!$B$3:$C$56,2,FALSE)),0,VLOOKUP(AA44,Paramètres!$B$3:$C$56,2,FALSE)*Paramètres!$K$14),IF(OR(AA44="",OR($D44="",$D44="NL",$D44="HORS LIGUE")),0,VLOOKUP(IF(OR(AA44="",OR($D44="",$D44="NL",$D44="HORS LIGUE")),"",COUNTIFS($D$5:$D$72,"&lt;&gt;"&amp;"",$D$5:$D$72,"&lt;&gt;"&amp;"NL",$D$5:$D$72,"&lt;&gt;"&amp;"HORS LIGUE",AA$5:AA$72,"&lt;"&amp;AA44)+1),Paramètres!$B$3:$C$56,2,FALSE)*Paramètres!$K$14))</f>
        <v>0</v>
      </c>
      <c r="AC44" s="46"/>
      <c r="AD44" s="2">
        <f>IF(AC$2="Bike &amp; Run",IF(ISNA(VLOOKUP(AC44,Paramètres!$B$3:$C$56,2,FALSE)),0,VLOOKUP(AC44,Paramètres!$B$3:$C$56,2,FALSE)*Paramètres!$K$15),IF(OR(AC44="",OR($D44="",$D44="NL",$D44="HORS LIGUE")),0,VLOOKUP(IF(OR(AC44="",OR($D44="",$D44="NL",$D44="HORS LIGUE")),"",COUNTIFS($D$5:$D$72,"&lt;&gt;"&amp;"",$D$5:$D$72,"&lt;&gt;"&amp;"NL",$D$5:$D$72,"&lt;&gt;"&amp;"HORS LIGUE",AC$5:AC$72,"&lt;"&amp;AC44)+1),Paramètres!$B$3:$C$56,2,FALSE)*Paramètres!$K$15))</f>
        <v>0</v>
      </c>
      <c r="AE44" s="46"/>
      <c r="AF44" s="2">
        <f>IF(AE$2="Bike &amp; Run",IF(ISNA(VLOOKUP(AE44,Paramètres!$B$3:$C$56,2,FALSE)),0,VLOOKUP(AE44,Paramètres!$B$3:$C$56,2,FALSE)*Paramètres!$K$16),IF(OR(AE44="",OR($D44="",$D44="NL",$D44="HORS LIGUE")),0,VLOOKUP(IF(OR(AE44="",OR($D44="",$D44="NL",$D44="HORS LIGUE")),"",COUNTIFS($D$5:$D$72,"&lt;&gt;"&amp;"",$D$5:$D$72,"&lt;&gt;"&amp;"NL",$D$5:$D$72,"&lt;&gt;"&amp;"HORS LIGUE",AE$5:AE$72,"&lt;"&amp;AE44)+1),Paramètres!$B$3:$C$56,2,FALSE)*Paramètres!$K$16))</f>
        <v>0</v>
      </c>
      <c r="AG44" s="46"/>
      <c r="AH44" s="2">
        <f>IF(AG$2="Bike &amp; Run",IF(ISNA(VLOOKUP(AG44,Paramètres!$B$3:$C$56,2,FALSE)),0,VLOOKUP(AG44,Paramètres!$B$3:$C$56,2,FALSE)*Paramètres!$K$17),IF(OR(AG44="",OR($D44="",$D44="NL",$D44="HORS LIGUE")),0,VLOOKUP(IF(OR(AG44="",OR($D44="",$D44="NL",$D44="HORS LIGUE")),"",COUNTIFS($D$5:$D$72,"&lt;&gt;"&amp;"",$D$5:$D$72,"&lt;&gt;"&amp;"NL",$D$5:$D$72,"&lt;&gt;"&amp;"HORS LIGUE",AG$5:AG$72,"&lt;"&amp;AG44)+1),Paramètres!$B$3:$C$56,2,FALSE)*Paramètres!$K$17))</f>
        <v>0</v>
      </c>
      <c r="AI44" s="40">
        <f t="shared" si="53"/>
        <v>0</v>
      </c>
      <c r="AJ44" s="3" t="str">
        <f t="shared" si="54"/>
        <v/>
      </c>
      <c r="AK44" s="5">
        <f t="shared" si="55"/>
        <v>0</v>
      </c>
      <c r="AL44" s="41">
        <f t="shared" si="56"/>
        <v>0</v>
      </c>
      <c r="AM44" s="33" t="str">
        <f t="shared" si="57"/>
        <v/>
      </c>
      <c r="AO44" s="22">
        <f t="shared" si="58"/>
        <v>0</v>
      </c>
      <c r="AP44">
        <f t="shared" si="59"/>
        <v>0</v>
      </c>
      <c r="AQ44">
        <f t="shared" si="60"/>
        <v>0</v>
      </c>
      <c r="AR44">
        <f t="shared" si="61"/>
        <v>0</v>
      </c>
      <c r="AS44">
        <f t="shared" si="62"/>
        <v>0</v>
      </c>
      <c r="AT44">
        <f t="shared" si="63"/>
        <v>0</v>
      </c>
      <c r="AU44">
        <f t="shared" si="64"/>
        <v>0</v>
      </c>
      <c r="AV44">
        <f t="shared" si="65"/>
        <v>0</v>
      </c>
      <c r="AW44">
        <f t="shared" si="66"/>
        <v>0</v>
      </c>
      <c r="AX44">
        <f t="shared" si="67"/>
        <v>0</v>
      </c>
      <c r="AY44">
        <f t="shared" si="68"/>
        <v>0</v>
      </c>
      <c r="AZ44">
        <f t="shared" si="69"/>
        <v>0</v>
      </c>
      <c r="BA44">
        <f t="shared" si="70"/>
        <v>0</v>
      </c>
      <c r="BB44">
        <f t="shared" si="71"/>
        <v>0</v>
      </c>
      <c r="BC44">
        <f t="shared" si="72"/>
        <v>0</v>
      </c>
      <c r="BD44">
        <f t="shared" si="73"/>
        <v>0</v>
      </c>
      <c r="BE44" s="22">
        <f t="shared" ref="BE44:BR44" si="81">BD44+LARGE($AO44:$BC44,BE$4)</f>
        <v>0</v>
      </c>
      <c r="BF44" s="22">
        <f t="shared" si="81"/>
        <v>0</v>
      </c>
      <c r="BG44" s="22">
        <f t="shared" si="81"/>
        <v>0</v>
      </c>
      <c r="BH44" s="22">
        <f t="shared" si="81"/>
        <v>0</v>
      </c>
      <c r="BI44" s="22">
        <f t="shared" si="81"/>
        <v>0</v>
      </c>
      <c r="BJ44" s="22">
        <f t="shared" si="81"/>
        <v>0</v>
      </c>
      <c r="BK44" s="22">
        <f t="shared" si="81"/>
        <v>0</v>
      </c>
      <c r="BL44" s="22">
        <f t="shared" si="81"/>
        <v>0</v>
      </c>
      <c r="BM44" s="22">
        <f t="shared" si="81"/>
        <v>0</v>
      </c>
      <c r="BN44" s="22">
        <f t="shared" si="81"/>
        <v>0</v>
      </c>
      <c r="BO44" s="22">
        <f t="shared" si="81"/>
        <v>0</v>
      </c>
      <c r="BP44" s="22">
        <f t="shared" si="81"/>
        <v>0</v>
      </c>
      <c r="BQ44" s="22">
        <f t="shared" si="81"/>
        <v>0</v>
      </c>
      <c r="BR44" s="22">
        <f t="shared" si="81"/>
        <v>0</v>
      </c>
    </row>
    <row r="45" spans="1:70" ht="16.5">
      <c r="A45" s="73" t="s">
        <v>1210</v>
      </c>
      <c r="B45" s="61" t="str">
        <f>IF(ISNA(VLOOKUP(A45,'Licenciés Jeunes 2023'!A:C,3,0)),"",VLOOKUP(A45,'Licenciés Jeunes 2023'!A:C,3,0))</f>
        <v>BERTHON</v>
      </c>
      <c r="C45" s="32" t="str">
        <f>IF(ISNA(VLOOKUP(A45,'Licenciés Jeunes 2023'!A:C,2,0)),"",VLOOKUP(A45,'Licenciés Jeunes 2023'!A:C,2,0))</f>
        <v>Mael</v>
      </c>
      <c r="D45" s="32" t="str">
        <f>IF(ISNA(VLOOKUP(A45,'Licenciés Jeunes 2023'!A:F,6,0)),"",VLOOKUP(A45,'Licenciés Jeunes 2023'!A:F,6,0))</f>
        <v>J3 SPORTS AMILLY SECTION TRIATHLON</v>
      </c>
      <c r="E45" s="6"/>
      <c r="F45" s="2">
        <f>IF(E$2="Bike &amp; Run",IF(ISNA(VLOOKUP(E45,Paramètres!$B$3:$C$56,2,FALSE)),0,VLOOKUP(E45,Paramètres!$B$3:$C$56,2,FALSE)*Paramètres!$K$3),IF(OR(E45="",OR($D45="",$D45="NL",$D45="HORS LIGUE")),0,VLOOKUP(IF(OR(E45="",OR($D45="",$D45="NL",$D45="HORS LIGUE")),"",COUNTIFS($D$5:$D$72,"&lt;&gt;"&amp;"",$D$5:$D$72,"&lt;&gt;"&amp;"NL",$D$5:$D$72,"&lt;&gt;"&amp;"HORS LIGUE",E$5:E$72,"&lt;"&amp;E45)+1),Paramètres!$B$3:$C$56,2,FALSE)*Paramètres!$K$3))</f>
        <v>0</v>
      </c>
      <c r="G45" s="4"/>
      <c r="H45" s="2">
        <f>IF(G$2="Bike &amp; Run",IF(ISNA(VLOOKUP(G45,Paramètres!$B$3:$C$56,2,FALSE)),0,VLOOKUP(G45,Paramètres!$B$3:$C$56,2,FALSE)*Paramètres!$K$4),IF(OR(G45="",OR($D45="",$D45="NL",$D45="HORS LIGUE")),0,VLOOKUP(IF(OR(G45="",OR($D45="",$D45="NL",$D45="HORS LIGUE")),"",COUNTIFS($D$5:$D$72,"&lt;&gt;"&amp;"",$D$5:$D$72,"&lt;&gt;"&amp;"NL",$D$5:$D$72,"&lt;&gt;"&amp;"HORS LIGUE",G$5:G$72,"&lt;"&amp;G45)+1),Paramètres!$B$3:$C$56,2,FALSE)*Paramètres!$K$4))</f>
        <v>0</v>
      </c>
      <c r="I45" s="36"/>
      <c r="J45" s="2">
        <f>IF(I$2="Bike &amp; Run",IF(ISNA(VLOOKUP(I45,Paramètres!$B$3:$C$56,2,FALSE)),0,VLOOKUP(I45,Paramètres!$B$3:$C$56,2,FALSE)*Paramètres!$K$5),IF(OR(I45="",OR($D45="",$D45="NL",$D45="HORS LIGUE")),0,VLOOKUP(IF(OR(I45="",OR($D45="",$D45="NL",$D45="HORS LIGUE")),"",COUNTIFS($D$5:$D$72,"&lt;&gt;"&amp;"",$D$5:$D$72,"&lt;&gt;"&amp;"NL",$D$5:$D$72,"&lt;&gt;"&amp;"HORS LIGUE",I$5:I$72,"&lt;"&amp;I45)+1),Paramètres!$B$3:$C$56,2,FALSE)*Paramètres!$K$5))</f>
        <v>0</v>
      </c>
      <c r="K45" s="4"/>
      <c r="L45" s="2">
        <f>IF(K$2="Bike &amp; Run",IF(ISNA(VLOOKUP(K45,Paramètres!$B$3:$C$56,2,FALSE)),0,VLOOKUP(K45,Paramètres!$B$3:$C$56,2,FALSE)*Paramètres!$K$6),IF(OR(K45="",OR($D45="",$D45="NL",$D45="HORS LIGUE")),0,VLOOKUP(IF(OR(K45="",OR($D45="",$D45="NL",$D45="HORS LIGUE")),"",COUNTIFS($D$5:$D$72,"&lt;&gt;"&amp;"",$D$5:$D$72,"&lt;&gt;"&amp;"NL",$D$5:$D$72,"&lt;&gt;"&amp;"HORS LIGUE",K$5:K$72,"&lt;"&amp;K45)+1),Paramètres!$B$3:$C$56,2,FALSE)*Paramètres!$K$6))</f>
        <v>0</v>
      </c>
      <c r="M45" s="4"/>
      <c r="N45" s="2">
        <f>IF(M$2="Bike &amp; Run",IF(ISNA(VLOOKUP(M45,Paramètres!$B$3:$C$56,2,FALSE)),0,VLOOKUP(M45,Paramètres!$B$3:$C$56,2,FALSE)*Paramètres!$K$7),IF(OR(M45="",OR($D45="",$D45="NL",$D45="HORS LIGUE")),0,VLOOKUP(IF(OR(M45="",OR($D45="",$D45="NL",$D45="HORS LIGUE")),"",COUNTIFS($D$5:$D$72,"&lt;&gt;"&amp;"",$D$5:$D$72,"&lt;&gt;"&amp;"NL",$D$5:$D$72,"&lt;&gt;"&amp;"HORS LIGUE",M$5:M$72,"&lt;"&amp;M45)+1),Paramètres!$B$3:$C$56,2,FALSE)*Paramètres!$K$7))</f>
        <v>0</v>
      </c>
      <c r="O45" s="46"/>
      <c r="P45" s="2">
        <f>IF(O$2="Bike &amp; Run",IF(ISNA(VLOOKUP(O45,Paramètres!$B$3:$C$56,2,FALSE)),0,VLOOKUP(O45,Paramètres!$B$3:$C$56,2,FALSE)*Paramètres!$K$8),IF(OR(O45="",OR($D45="",$D45="NL",$D45="HORS LIGUE")),0,VLOOKUP(IF(OR(O45="",OR($D45="",$D45="NL",$D45="HORS LIGUE")),"",COUNTIFS($D$5:$D$72,"&lt;&gt;"&amp;"",$D$5:$D$72,"&lt;&gt;"&amp;"NL",$D$5:$D$72,"&lt;&gt;"&amp;"HORS LIGUE",O$5:O$72,"&lt;"&amp;O45)+1),Paramètres!$B$3:$C$56,2,FALSE)*Paramètres!$K$8))</f>
        <v>0</v>
      </c>
      <c r="Q45" s="46"/>
      <c r="R45" s="2">
        <f>IF(Q$2="Bike &amp; Run",IF(ISNA(VLOOKUP(Q45,Paramètres!$B$3:$C$56,2,FALSE)),0,VLOOKUP(Q45,Paramètres!$B$3:$C$56,2,FALSE)*Paramètres!$K$9),IF(OR(Q45="",OR($D45="",$D45="NL",$D45="HORS LIGUE")),0,VLOOKUP(IF(OR(Q45="",OR($D45="",$D45="NL",$D45="HORS LIGUE")),"",COUNTIFS($D$5:$D$72,"&lt;&gt;"&amp;"",$D$5:$D$72,"&lt;&gt;"&amp;"NL",$D$5:$D$72,"&lt;&gt;"&amp;"HORS LIGUE",Q$5:Q$72,"&lt;"&amp;Q45)+1),Paramètres!$B$3:$C$56,2,FALSE)*Paramètres!$K$9))</f>
        <v>0</v>
      </c>
      <c r="S45" s="46"/>
      <c r="T45" s="2">
        <f>IF(S$2="Bike &amp; Run",IF(ISNA(VLOOKUP(S45,Paramètres!$B$3:$C$56,2,FALSE)),0,VLOOKUP(S45,Paramètres!$B$3:$C$56,2,FALSE)*Paramètres!$K$10),IF(OR(S45="",OR($D45="",$D45="NL",$D45="HORS LIGUE")),0,VLOOKUP(IF(OR(S45="",OR($D45="",$D45="NL",$D45="HORS LIGUE")),"",COUNTIFS($D$5:$D$72,"&lt;&gt;"&amp;"",$D$5:$D$72,"&lt;&gt;"&amp;"NL",$D$5:$D$72,"&lt;&gt;"&amp;"HORS LIGUE",S$5:S$72,"&lt;"&amp;S45)+1),Paramètres!$B$3:$C$56,2,FALSE)*Paramètres!$K$10))</f>
        <v>0</v>
      </c>
      <c r="U45" s="46"/>
      <c r="V45" s="2">
        <f>IF(U$2="Bike &amp; Run",IF(ISNA(VLOOKUP(U45,Paramètres!$B$3:$C$56,2,FALSE)),0,VLOOKUP(U45,Paramètres!$B$3:$C$56,2,FALSE)*Paramètres!$K$11),IF(OR(U45="",OR($D45="",$D45="NL",$D45="HORS LIGUE")),0,VLOOKUP(IF(OR(U45="",OR($D45="",$D45="NL",$D45="HORS LIGUE")),"",COUNTIFS($D$5:$D$72,"&lt;&gt;"&amp;"",$D$5:$D$72,"&lt;&gt;"&amp;"NL",$D$5:$D$72,"&lt;&gt;"&amp;"HORS LIGUE",U$5:U$72,"&lt;"&amp;U45)+1),Paramètres!$B$3:$C$56,2,FALSE)*Paramètres!$K$11))</f>
        <v>0</v>
      </c>
      <c r="W45" s="46"/>
      <c r="X45" s="2">
        <f>IF(W$2="Bike &amp; Run",IF(ISNA(VLOOKUP(W45,Paramètres!$B$3:$C$56,2,FALSE)),0,VLOOKUP(W45,Paramètres!$B$3:$C$56,2,FALSE)*Paramètres!$K$12),IF(OR(W45="",OR($D45="",$D45="NL",$D45="HORS LIGUE")),0,VLOOKUP(IF(OR(W45="",OR($D45="",$D45="NL",$D45="HORS LIGUE")),"",COUNTIFS($D$5:$D$72,"&lt;&gt;"&amp;"",$D$5:$D$72,"&lt;&gt;"&amp;"NL",$D$5:$D$72,"&lt;&gt;"&amp;"HORS LIGUE",W$5:W$72,"&lt;"&amp;W45)+1),Paramètres!$B$3:$C$56,2,FALSE)*Paramètres!$K$12))</f>
        <v>0</v>
      </c>
      <c r="Y45" s="46"/>
      <c r="Z45" s="2">
        <f>IF(Y$2="Bike &amp; Run",IF(ISNA(VLOOKUP(Y45,Paramètres!$B$3:$C$56,2,FALSE)),0,VLOOKUP(Y45,Paramètres!$B$3:$C$56,2,FALSE)*Paramètres!$K$13),IF(OR(Y45="",OR($D45="",$D45="NL",$D45="HORS LIGUE")),0,VLOOKUP(IF(OR(Y45="",OR($D45="",$D45="NL",$D45="HORS LIGUE")),"",COUNTIFS($D$5:$D$72,"&lt;&gt;"&amp;"",$D$5:$D$72,"&lt;&gt;"&amp;"NL",$D$5:$D$72,"&lt;&gt;"&amp;"HORS LIGUE",Y$5:Y$72,"&lt;"&amp;Y45)+1),Paramètres!$B$3:$C$56,2,FALSE)*Paramètres!$K$13))</f>
        <v>0</v>
      </c>
      <c r="AA45" s="46"/>
      <c r="AB45" s="2">
        <f>IF(AA$2="Bike &amp; Run",IF(ISNA(VLOOKUP(AA45,Paramètres!$B$3:$C$56,2,FALSE)),0,VLOOKUP(AA45,Paramètres!$B$3:$C$56,2,FALSE)*Paramètres!$K$14),IF(OR(AA45="",OR($D45="",$D45="NL",$D45="HORS LIGUE")),0,VLOOKUP(IF(OR(AA45="",OR($D45="",$D45="NL",$D45="HORS LIGUE")),"",COUNTIFS($D$5:$D$72,"&lt;&gt;"&amp;"",$D$5:$D$72,"&lt;&gt;"&amp;"NL",$D$5:$D$72,"&lt;&gt;"&amp;"HORS LIGUE",AA$5:AA$72,"&lt;"&amp;AA45)+1),Paramètres!$B$3:$C$56,2,FALSE)*Paramètres!$K$14))</f>
        <v>0</v>
      </c>
      <c r="AC45" s="46"/>
      <c r="AD45" s="2">
        <f>IF(AC$2="Bike &amp; Run",IF(ISNA(VLOOKUP(AC45,Paramètres!$B$3:$C$56,2,FALSE)),0,VLOOKUP(AC45,Paramètres!$B$3:$C$56,2,FALSE)*Paramètres!$K$15),IF(OR(AC45="",OR($D45="",$D45="NL",$D45="HORS LIGUE")),0,VLOOKUP(IF(OR(AC45="",OR($D45="",$D45="NL",$D45="HORS LIGUE")),"",COUNTIFS($D$5:$D$72,"&lt;&gt;"&amp;"",$D$5:$D$72,"&lt;&gt;"&amp;"NL",$D$5:$D$72,"&lt;&gt;"&amp;"HORS LIGUE",AC$5:AC$72,"&lt;"&amp;AC45)+1),Paramètres!$B$3:$C$56,2,FALSE)*Paramètres!$K$15))</f>
        <v>0</v>
      </c>
      <c r="AE45" s="46"/>
      <c r="AF45" s="2">
        <f>IF(AE$2="Bike &amp; Run",IF(ISNA(VLOOKUP(AE45,Paramètres!$B$3:$C$56,2,FALSE)),0,VLOOKUP(AE45,Paramètres!$B$3:$C$56,2,FALSE)*Paramètres!$K$16),IF(OR(AE45="",OR($D45="",$D45="NL",$D45="HORS LIGUE")),0,VLOOKUP(IF(OR(AE45="",OR($D45="",$D45="NL",$D45="HORS LIGUE")),"",COUNTIFS($D$5:$D$72,"&lt;&gt;"&amp;"",$D$5:$D$72,"&lt;&gt;"&amp;"NL",$D$5:$D$72,"&lt;&gt;"&amp;"HORS LIGUE",AE$5:AE$72,"&lt;"&amp;AE45)+1),Paramètres!$B$3:$C$56,2,FALSE)*Paramètres!$K$16))</f>
        <v>0</v>
      </c>
      <c r="AG45" s="46"/>
      <c r="AH45" s="2">
        <f>IF(AG$2="Bike &amp; Run",IF(ISNA(VLOOKUP(AG45,Paramètres!$B$3:$C$56,2,FALSE)),0,VLOOKUP(AG45,Paramètres!$B$3:$C$56,2,FALSE)*Paramètres!$K$17),IF(OR(AG45="",OR($D45="",$D45="NL",$D45="HORS LIGUE")),0,VLOOKUP(IF(OR(AG45="",OR($D45="",$D45="NL",$D45="HORS LIGUE")),"",COUNTIFS($D$5:$D$72,"&lt;&gt;"&amp;"",$D$5:$D$72,"&lt;&gt;"&amp;"NL",$D$5:$D$72,"&lt;&gt;"&amp;"HORS LIGUE",AG$5:AG$72,"&lt;"&amp;AG45)+1),Paramètres!$B$3:$C$56,2,FALSE)*Paramètres!$K$17))</f>
        <v>0</v>
      </c>
      <c r="AI45" s="40">
        <f t="shared" si="53"/>
        <v>0</v>
      </c>
      <c r="AJ45" s="3" t="str">
        <f t="shared" si="54"/>
        <v/>
      </c>
      <c r="AK45" s="5">
        <f t="shared" si="55"/>
        <v>0</v>
      </c>
      <c r="AL45" s="41">
        <f t="shared" si="56"/>
        <v>0</v>
      </c>
      <c r="AM45" s="33" t="str">
        <f t="shared" si="57"/>
        <v/>
      </c>
      <c r="AO45" s="22">
        <f t="shared" si="58"/>
        <v>0</v>
      </c>
      <c r="AP45">
        <f t="shared" si="59"/>
        <v>0</v>
      </c>
      <c r="AQ45">
        <f t="shared" si="60"/>
        <v>0</v>
      </c>
      <c r="AR45">
        <f t="shared" si="61"/>
        <v>0</v>
      </c>
      <c r="AS45">
        <f t="shared" si="62"/>
        <v>0</v>
      </c>
      <c r="AT45">
        <f t="shared" si="63"/>
        <v>0</v>
      </c>
      <c r="AU45">
        <f t="shared" si="64"/>
        <v>0</v>
      </c>
      <c r="AV45">
        <f t="shared" si="65"/>
        <v>0</v>
      </c>
      <c r="AW45">
        <f t="shared" si="66"/>
        <v>0</v>
      </c>
      <c r="AX45">
        <f t="shared" si="67"/>
        <v>0</v>
      </c>
      <c r="AY45">
        <f t="shared" si="68"/>
        <v>0</v>
      </c>
      <c r="AZ45">
        <f t="shared" si="69"/>
        <v>0</v>
      </c>
      <c r="BA45">
        <f t="shared" si="70"/>
        <v>0</v>
      </c>
      <c r="BB45">
        <f t="shared" si="71"/>
        <v>0</v>
      </c>
      <c r="BC45">
        <f t="shared" si="72"/>
        <v>0</v>
      </c>
      <c r="BD45">
        <f t="shared" si="73"/>
        <v>0</v>
      </c>
      <c r="BE45" s="22">
        <f t="shared" ref="BE45:BR45" si="82">BD45+LARGE($AO45:$BC45,BE$4)</f>
        <v>0</v>
      </c>
      <c r="BF45" s="22">
        <f t="shared" si="82"/>
        <v>0</v>
      </c>
      <c r="BG45" s="22">
        <f t="shared" si="82"/>
        <v>0</v>
      </c>
      <c r="BH45" s="22">
        <f t="shared" si="82"/>
        <v>0</v>
      </c>
      <c r="BI45" s="22">
        <f t="shared" si="82"/>
        <v>0</v>
      </c>
      <c r="BJ45" s="22">
        <f t="shared" si="82"/>
        <v>0</v>
      </c>
      <c r="BK45" s="22">
        <f t="shared" si="82"/>
        <v>0</v>
      </c>
      <c r="BL45" s="22">
        <f t="shared" si="82"/>
        <v>0</v>
      </c>
      <c r="BM45" s="22">
        <f t="shared" si="82"/>
        <v>0</v>
      </c>
      <c r="BN45" s="22">
        <f t="shared" si="82"/>
        <v>0</v>
      </c>
      <c r="BO45" s="22">
        <f t="shared" si="82"/>
        <v>0</v>
      </c>
      <c r="BP45" s="22">
        <f t="shared" si="82"/>
        <v>0</v>
      </c>
      <c r="BQ45" s="22">
        <f t="shared" si="82"/>
        <v>0</v>
      </c>
      <c r="BR45" s="22">
        <f t="shared" si="82"/>
        <v>0</v>
      </c>
    </row>
    <row r="46" spans="1:70" ht="16.5">
      <c r="A46" s="73" t="s">
        <v>1212</v>
      </c>
      <c r="B46" s="61" t="str">
        <f>IF(ISNA(VLOOKUP(A46,'Licenciés Jeunes 2023'!A:C,3,0)),"",VLOOKUP(A46,'Licenciés Jeunes 2023'!A:C,3,0))</f>
        <v>GERAULT</v>
      </c>
      <c r="C46" s="32" t="str">
        <f>IF(ISNA(VLOOKUP(A46,'Licenciés Jeunes 2023'!A:C,2,0)),"",VLOOKUP(A46,'Licenciés Jeunes 2023'!A:C,2,0))</f>
        <v>Matheo</v>
      </c>
      <c r="D46" s="32" t="str">
        <f>IF(ISNA(VLOOKUP(A46,'Licenciés Jeunes 2023'!A:F,6,0)),"",VLOOKUP(A46,'Licenciés Jeunes 2023'!A:F,6,0))</f>
        <v>J3 SPORTS AMILLY SECTION TRIATHLON</v>
      </c>
      <c r="E46" s="6"/>
      <c r="F46" s="2">
        <f>IF(E$2="Bike &amp; Run",IF(ISNA(VLOOKUP(E46,Paramètres!$B$3:$C$56,2,FALSE)),0,VLOOKUP(E46,Paramètres!$B$3:$C$56,2,FALSE)*Paramètres!$K$3),IF(OR(E46="",OR($D46="",$D46="NL",$D46="HORS LIGUE")),0,VLOOKUP(IF(OR(E46="",OR($D46="",$D46="NL",$D46="HORS LIGUE")),"",COUNTIFS($D$5:$D$72,"&lt;&gt;"&amp;"",$D$5:$D$72,"&lt;&gt;"&amp;"NL",$D$5:$D$72,"&lt;&gt;"&amp;"HORS LIGUE",E$5:E$72,"&lt;"&amp;E46)+1),Paramètres!$B$3:$C$56,2,FALSE)*Paramètres!$K$3))</f>
        <v>0</v>
      </c>
      <c r="G46" s="4"/>
      <c r="H46" s="2">
        <f>IF(G$2="Bike &amp; Run",IF(ISNA(VLOOKUP(G46,Paramètres!$B$3:$C$56,2,FALSE)),0,VLOOKUP(G46,Paramètres!$B$3:$C$56,2,FALSE)*Paramètres!$K$4),IF(OR(G46="",OR($D46="",$D46="NL",$D46="HORS LIGUE")),0,VLOOKUP(IF(OR(G46="",OR($D46="",$D46="NL",$D46="HORS LIGUE")),"",COUNTIFS($D$5:$D$72,"&lt;&gt;"&amp;"",$D$5:$D$72,"&lt;&gt;"&amp;"NL",$D$5:$D$72,"&lt;&gt;"&amp;"HORS LIGUE",G$5:G$72,"&lt;"&amp;G46)+1),Paramètres!$B$3:$C$56,2,FALSE)*Paramètres!$K$4))</f>
        <v>0</v>
      </c>
      <c r="I46" s="36"/>
      <c r="J46" s="2">
        <f>IF(I$2="Bike &amp; Run",IF(ISNA(VLOOKUP(I46,Paramètres!$B$3:$C$56,2,FALSE)),0,VLOOKUP(I46,Paramètres!$B$3:$C$56,2,FALSE)*Paramètres!$K$5),IF(OR(I46="",OR($D46="",$D46="NL",$D46="HORS LIGUE")),0,VLOOKUP(IF(OR(I46="",OR($D46="",$D46="NL",$D46="HORS LIGUE")),"",COUNTIFS($D$5:$D$72,"&lt;&gt;"&amp;"",$D$5:$D$72,"&lt;&gt;"&amp;"NL",$D$5:$D$72,"&lt;&gt;"&amp;"HORS LIGUE",I$5:I$72,"&lt;"&amp;I46)+1),Paramètres!$B$3:$C$56,2,FALSE)*Paramètres!$K$5))</f>
        <v>0</v>
      </c>
      <c r="K46" s="4"/>
      <c r="L46" s="2">
        <f>IF(K$2="Bike &amp; Run",IF(ISNA(VLOOKUP(K46,Paramètres!$B$3:$C$56,2,FALSE)),0,VLOOKUP(K46,Paramètres!$B$3:$C$56,2,FALSE)*Paramètres!$K$6),IF(OR(K46="",OR($D46="",$D46="NL",$D46="HORS LIGUE")),0,VLOOKUP(IF(OR(K46="",OR($D46="",$D46="NL",$D46="HORS LIGUE")),"",COUNTIFS($D$5:$D$72,"&lt;&gt;"&amp;"",$D$5:$D$72,"&lt;&gt;"&amp;"NL",$D$5:$D$72,"&lt;&gt;"&amp;"HORS LIGUE",K$5:K$72,"&lt;"&amp;K46)+1),Paramètres!$B$3:$C$56,2,FALSE)*Paramètres!$K$6))</f>
        <v>0</v>
      </c>
      <c r="M46" s="4"/>
      <c r="N46" s="2">
        <f>IF(M$2="Bike &amp; Run",IF(ISNA(VLOOKUP(M46,Paramètres!$B$3:$C$56,2,FALSE)),0,VLOOKUP(M46,Paramètres!$B$3:$C$56,2,FALSE)*Paramètres!$K$7),IF(OR(M46="",OR($D46="",$D46="NL",$D46="HORS LIGUE")),0,VLOOKUP(IF(OR(M46="",OR($D46="",$D46="NL",$D46="HORS LIGUE")),"",COUNTIFS($D$5:$D$72,"&lt;&gt;"&amp;"",$D$5:$D$72,"&lt;&gt;"&amp;"NL",$D$5:$D$72,"&lt;&gt;"&amp;"HORS LIGUE",M$5:M$72,"&lt;"&amp;M46)+1),Paramètres!$B$3:$C$56,2,FALSE)*Paramètres!$K$7))</f>
        <v>0</v>
      </c>
      <c r="O46" s="46"/>
      <c r="P46" s="2">
        <f>IF(O$2="Bike &amp; Run",IF(ISNA(VLOOKUP(O46,Paramètres!$B$3:$C$56,2,FALSE)),0,VLOOKUP(O46,Paramètres!$B$3:$C$56,2,FALSE)*Paramètres!$K$8),IF(OR(O46="",OR($D46="",$D46="NL",$D46="HORS LIGUE")),0,VLOOKUP(IF(OR(O46="",OR($D46="",$D46="NL",$D46="HORS LIGUE")),"",COUNTIFS($D$5:$D$72,"&lt;&gt;"&amp;"",$D$5:$D$72,"&lt;&gt;"&amp;"NL",$D$5:$D$72,"&lt;&gt;"&amp;"HORS LIGUE",O$5:O$72,"&lt;"&amp;O46)+1),Paramètres!$B$3:$C$56,2,FALSE)*Paramètres!$K$8))</f>
        <v>0</v>
      </c>
      <c r="Q46" s="46"/>
      <c r="R46" s="2">
        <f>IF(Q$2="Bike &amp; Run",IF(ISNA(VLOOKUP(Q46,Paramètres!$B$3:$C$56,2,FALSE)),0,VLOOKUP(Q46,Paramètres!$B$3:$C$56,2,FALSE)*Paramètres!$K$9),IF(OR(Q46="",OR($D46="",$D46="NL",$D46="HORS LIGUE")),0,VLOOKUP(IF(OR(Q46="",OR($D46="",$D46="NL",$D46="HORS LIGUE")),"",COUNTIFS($D$5:$D$72,"&lt;&gt;"&amp;"",$D$5:$D$72,"&lt;&gt;"&amp;"NL",$D$5:$D$72,"&lt;&gt;"&amp;"HORS LIGUE",Q$5:Q$72,"&lt;"&amp;Q46)+1),Paramètres!$B$3:$C$56,2,FALSE)*Paramètres!$K$9))</f>
        <v>0</v>
      </c>
      <c r="S46" s="46"/>
      <c r="T46" s="2">
        <f>IF(S$2="Bike &amp; Run",IF(ISNA(VLOOKUP(S46,Paramètres!$B$3:$C$56,2,FALSE)),0,VLOOKUP(S46,Paramètres!$B$3:$C$56,2,FALSE)*Paramètres!$K$10),IF(OR(S46="",OR($D46="",$D46="NL",$D46="HORS LIGUE")),0,VLOOKUP(IF(OR(S46="",OR($D46="",$D46="NL",$D46="HORS LIGUE")),"",COUNTIFS($D$5:$D$72,"&lt;&gt;"&amp;"",$D$5:$D$72,"&lt;&gt;"&amp;"NL",$D$5:$D$72,"&lt;&gt;"&amp;"HORS LIGUE",S$5:S$72,"&lt;"&amp;S46)+1),Paramètres!$B$3:$C$56,2,FALSE)*Paramètres!$K$10))</f>
        <v>0</v>
      </c>
      <c r="U46" s="46"/>
      <c r="V46" s="2">
        <f>IF(U$2="Bike &amp; Run",IF(ISNA(VLOOKUP(U46,Paramètres!$B$3:$C$56,2,FALSE)),0,VLOOKUP(U46,Paramètres!$B$3:$C$56,2,FALSE)*Paramètres!$K$11),IF(OR(U46="",OR($D46="",$D46="NL",$D46="HORS LIGUE")),0,VLOOKUP(IF(OR(U46="",OR($D46="",$D46="NL",$D46="HORS LIGUE")),"",COUNTIFS($D$5:$D$72,"&lt;&gt;"&amp;"",$D$5:$D$72,"&lt;&gt;"&amp;"NL",$D$5:$D$72,"&lt;&gt;"&amp;"HORS LIGUE",U$5:U$72,"&lt;"&amp;U46)+1),Paramètres!$B$3:$C$56,2,FALSE)*Paramètres!$K$11))</f>
        <v>0</v>
      </c>
      <c r="W46" s="46"/>
      <c r="X46" s="2">
        <f>IF(W$2="Bike &amp; Run",IF(ISNA(VLOOKUP(W46,Paramètres!$B$3:$C$56,2,FALSE)),0,VLOOKUP(W46,Paramètres!$B$3:$C$56,2,FALSE)*Paramètres!$K$12),IF(OR(W46="",OR($D46="",$D46="NL",$D46="HORS LIGUE")),0,VLOOKUP(IF(OR(W46="",OR($D46="",$D46="NL",$D46="HORS LIGUE")),"",COUNTIFS($D$5:$D$72,"&lt;&gt;"&amp;"",$D$5:$D$72,"&lt;&gt;"&amp;"NL",$D$5:$D$72,"&lt;&gt;"&amp;"HORS LIGUE",W$5:W$72,"&lt;"&amp;W46)+1),Paramètres!$B$3:$C$56,2,FALSE)*Paramètres!$K$12))</f>
        <v>0</v>
      </c>
      <c r="Y46" s="46"/>
      <c r="Z46" s="2">
        <f>IF(Y$2="Bike &amp; Run",IF(ISNA(VLOOKUP(Y46,Paramètres!$B$3:$C$56,2,FALSE)),0,VLOOKUP(Y46,Paramètres!$B$3:$C$56,2,FALSE)*Paramètres!$K$13),IF(OR(Y46="",OR($D46="",$D46="NL",$D46="HORS LIGUE")),0,VLOOKUP(IF(OR(Y46="",OR($D46="",$D46="NL",$D46="HORS LIGUE")),"",COUNTIFS($D$5:$D$72,"&lt;&gt;"&amp;"",$D$5:$D$72,"&lt;&gt;"&amp;"NL",$D$5:$D$72,"&lt;&gt;"&amp;"HORS LIGUE",Y$5:Y$72,"&lt;"&amp;Y46)+1),Paramètres!$B$3:$C$56,2,FALSE)*Paramètres!$K$13))</f>
        <v>0</v>
      </c>
      <c r="AA46" s="46"/>
      <c r="AB46" s="2">
        <f>IF(AA$2="Bike &amp; Run",IF(ISNA(VLOOKUP(AA46,Paramètres!$B$3:$C$56,2,FALSE)),0,VLOOKUP(AA46,Paramètres!$B$3:$C$56,2,FALSE)*Paramètres!$K$14),IF(OR(AA46="",OR($D46="",$D46="NL",$D46="HORS LIGUE")),0,VLOOKUP(IF(OR(AA46="",OR($D46="",$D46="NL",$D46="HORS LIGUE")),"",COUNTIFS($D$5:$D$72,"&lt;&gt;"&amp;"",$D$5:$D$72,"&lt;&gt;"&amp;"NL",$D$5:$D$72,"&lt;&gt;"&amp;"HORS LIGUE",AA$5:AA$72,"&lt;"&amp;AA46)+1),Paramètres!$B$3:$C$56,2,FALSE)*Paramètres!$K$14))</f>
        <v>0</v>
      </c>
      <c r="AC46" s="46"/>
      <c r="AD46" s="2">
        <f>IF(AC$2="Bike &amp; Run",IF(ISNA(VLOOKUP(AC46,Paramètres!$B$3:$C$56,2,FALSE)),0,VLOOKUP(AC46,Paramètres!$B$3:$C$56,2,FALSE)*Paramètres!$K$15),IF(OR(AC46="",OR($D46="",$D46="NL",$D46="HORS LIGUE")),0,VLOOKUP(IF(OR(AC46="",OR($D46="",$D46="NL",$D46="HORS LIGUE")),"",COUNTIFS($D$5:$D$72,"&lt;&gt;"&amp;"",$D$5:$D$72,"&lt;&gt;"&amp;"NL",$D$5:$D$72,"&lt;&gt;"&amp;"HORS LIGUE",AC$5:AC$72,"&lt;"&amp;AC46)+1),Paramètres!$B$3:$C$56,2,FALSE)*Paramètres!$K$15))</f>
        <v>0</v>
      </c>
      <c r="AE46" s="46"/>
      <c r="AF46" s="2">
        <f>IF(AE$2="Bike &amp; Run",IF(ISNA(VLOOKUP(AE46,Paramètres!$B$3:$C$56,2,FALSE)),0,VLOOKUP(AE46,Paramètres!$B$3:$C$56,2,FALSE)*Paramètres!$K$16),IF(OR(AE46="",OR($D46="",$D46="NL",$D46="HORS LIGUE")),0,VLOOKUP(IF(OR(AE46="",OR($D46="",$D46="NL",$D46="HORS LIGUE")),"",COUNTIFS($D$5:$D$72,"&lt;&gt;"&amp;"",$D$5:$D$72,"&lt;&gt;"&amp;"NL",$D$5:$D$72,"&lt;&gt;"&amp;"HORS LIGUE",AE$5:AE$72,"&lt;"&amp;AE46)+1),Paramètres!$B$3:$C$56,2,FALSE)*Paramètres!$K$16))</f>
        <v>0</v>
      </c>
      <c r="AG46" s="46"/>
      <c r="AH46" s="2">
        <f>IF(AG$2="Bike &amp; Run",IF(ISNA(VLOOKUP(AG46,Paramètres!$B$3:$C$56,2,FALSE)),0,VLOOKUP(AG46,Paramètres!$B$3:$C$56,2,FALSE)*Paramètres!$K$17),IF(OR(AG46="",OR($D46="",$D46="NL",$D46="HORS LIGUE")),0,VLOOKUP(IF(OR(AG46="",OR($D46="",$D46="NL",$D46="HORS LIGUE")),"",COUNTIFS($D$5:$D$72,"&lt;&gt;"&amp;"",$D$5:$D$72,"&lt;&gt;"&amp;"NL",$D$5:$D$72,"&lt;&gt;"&amp;"HORS LIGUE",AG$5:AG$72,"&lt;"&amp;AG46)+1),Paramètres!$B$3:$C$56,2,FALSE)*Paramètres!$K$17))</f>
        <v>0</v>
      </c>
      <c r="AI46" s="40">
        <f t="shared" si="53"/>
        <v>0</v>
      </c>
      <c r="AJ46" s="3" t="str">
        <f t="shared" si="54"/>
        <v/>
      </c>
      <c r="AK46" s="5">
        <f t="shared" si="55"/>
        <v>0</v>
      </c>
      <c r="AL46" s="41">
        <f t="shared" si="56"/>
        <v>0</v>
      </c>
      <c r="AM46" s="33" t="str">
        <f t="shared" si="57"/>
        <v/>
      </c>
      <c r="AO46" s="22">
        <f t="shared" si="58"/>
        <v>0</v>
      </c>
      <c r="AP46">
        <f t="shared" si="59"/>
        <v>0</v>
      </c>
      <c r="AQ46">
        <f t="shared" si="60"/>
        <v>0</v>
      </c>
      <c r="AR46">
        <f t="shared" si="61"/>
        <v>0</v>
      </c>
      <c r="AS46">
        <f t="shared" si="62"/>
        <v>0</v>
      </c>
      <c r="AT46">
        <f t="shared" si="63"/>
        <v>0</v>
      </c>
      <c r="AU46">
        <f t="shared" si="64"/>
        <v>0</v>
      </c>
      <c r="AV46">
        <f t="shared" si="65"/>
        <v>0</v>
      </c>
      <c r="AW46">
        <f t="shared" si="66"/>
        <v>0</v>
      </c>
      <c r="AX46">
        <f t="shared" si="67"/>
        <v>0</v>
      </c>
      <c r="AY46">
        <f t="shared" si="68"/>
        <v>0</v>
      </c>
      <c r="AZ46">
        <f t="shared" si="69"/>
        <v>0</v>
      </c>
      <c r="BA46">
        <f t="shared" si="70"/>
        <v>0</v>
      </c>
      <c r="BB46">
        <f t="shared" si="71"/>
        <v>0</v>
      </c>
      <c r="BC46">
        <f t="shared" si="72"/>
        <v>0</v>
      </c>
      <c r="BD46">
        <f t="shared" si="73"/>
        <v>0</v>
      </c>
      <c r="BE46" s="22">
        <f t="shared" ref="BE46:BR46" si="83">BD46+LARGE($AO46:$BC46,BE$4)</f>
        <v>0</v>
      </c>
      <c r="BF46" s="22">
        <f t="shared" si="83"/>
        <v>0</v>
      </c>
      <c r="BG46" s="22">
        <f t="shared" si="83"/>
        <v>0</v>
      </c>
      <c r="BH46" s="22">
        <f t="shared" si="83"/>
        <v>0</v>
      </c>
      <c r="BI46" s="22">
        <f t="shared" si="83"/>
        <v>0</v>
      </c>
      <c r="BJ46" s="22">
        <f t="shared" si="83"/>
        <v>0</v>
      </c>
      <c r="BK46" s="22">
        <f t="shared" si="83"/>
        <v>0</v>
      </c>
      <c r="BL46" s="22">
        <f t="shared" si="83"/>
        <v>0</v>
      </c>
      <c r="BM46" s="22">
        <f t="shared" si="83"/>
        <v>0</v>
      </c>
      <c r="BN46" s="22">
        <f t="shared" si="83"/>
        <v>0</v>
      </c>
      <c r="BO46" s="22">
        <f t="shared" si="83"/>
        <v>0</v>
      </c>
      <c r="BP46" s="22">
        <f t="shared" si="83"/>
        <v>0</v>
      </c>
      <c r="BQ46" s="22">
        <f t="shared" si="83"/>
        <v>0</v>
      </c>
      <c r="BR46" s="22">
        <f t="shared" si="83"/>
        <v>0</v>
      </c>
    </row>
    <row r="47" spans="1:70" ht="16.5">
      <c r="A47" s="73" t="s">
        <v>1218</v>
      </c>
      <c r="B47" s="61" t="str">
        <f>IF(ISNA(VLOOKUP(A47,'Licenciés Jeunes 2023'!A:C,3,0)),"",VLOOKUP(A47,'Licenciés Jeunes 2023'!A:C,3,0))</f>
        <v>ARADAN</v>
      </c>
      <c r="C47" s="32" t="str">
        <f>IF(ISNA(VLOOKUP(A47,'Licenciés Jeunes 2023'!A:C,2,0)),"",VLOOKUP(A47,'Licenciés Jeunes 2023'!A:C,2,0))</f>
        <v>Martin</v>
      </c>
      <c r="D47" s="32" t="str">
        <f>IF(ISNA(VLOOKUP(A47,'Licenciés Jeunes 2023'!A:F,6,0)),"",VLOOKUP(A47,'Licenciés Jeunes 2023'!A:F,6,0))</f>
        <v>ORLEANS ASFAS TRIATHLON</v>
      </c>
      <c r="E47" s="6"/>
      <c r="F47" s="2">
        <f>IF(E$2="Bike &amp; Run",IF(ISNA(VLOOKUP(E47,Paramètres!$B$3:$C$56,2,FALSE)),0,VLOOKUP(E47,Paramètres!$B$3:$C$56,2,FALSE)*Paramètres!$K$3),IF(OR(E47="",OR($D47="",$D47="NL",$D47="HORS LIGUE")),0,VLOOKUP(IF(OR(E47="",OR($D47="",$D47="NL",$D47="HORS LIGUE")),"",COUNTIFS($D$5:$D$72,"&lt;&gt;"&amp;"",$D$5:$D$72,"&lt;&gt;"&amp;"NL",$D$5:$D$72,"&lt;&gt;"&amp;"HORS LIGUE",E$5:E$72,"&lt;"&amp;E47)+1),Paramètres!$B$3:$C$56,2,FALSE)*Paramètres!$K$3))</f>
        <v>0</v>
      </c>
      <c r="G47" s="4"/>
      <c r="H47" s="2">
        <f>IF(G$2="Bike &amp; Run",IF(ISNA(VLOOKUP(G47,Paramètres!$B$3:$C$56,2,FALSE)),0,VLOOKUP(G47,Paramètres!$B$3:$C$56,2,FALSE)*Paramètres!$K$4),IF(OR(G47="",OR($D47="",$D47="NL",$D47="HORS LIGUE")),0,VLOOKUP(IF(OR(G47="",OR($D47="",$D47="NL",$D47="HORS LIGUE")),"",COUNTIFS($D$5:$D$72,"&lt;&gt;"&amp;"",$D$5:$D$72,"&lt;&gt;"&amp;"NL",$D$5:$D$72,"&lt;&gt;"&amp;"HORS LIGUE",G$5:G$72,"&lt;"&amp;G47)+1),Paramètres!$B$3:$C$56,2,FALSE)*Paramètres!$K$4))</f>
        <v>0</v>
      </c>
      <c r="I47" s="36"/>
      <c r="J47" s="2">
        <f>IF(I$2="Bike &amp; Run",IF(ISNA(VLOOKUP(I47,Paramètres!$B$3:$C$56,2,FALSE)),0,VLOOKUP(I47,Paramètres!$B$3:$C$56,2,FALSE)*Paramètres!$K$5),IF(OR(I47="",OR($D47="",$D47="NL",$D47="HORS LIGUE")),0,VLOOKUP(IF(OR(I47="",OR($D47="",$D47="NL",$D47="HORS LIGUE")),"",COUNTIFS($D$5:$D$72,"&lt;&gt;"&amp;"",$D$5:$D$72,"&lt;&gt;"&amp;"NL",$D$5:$D$72,"&lt;&gt;"&amp;"HORS LIGUE",I$5:I$72,"&lt;"&amp;I47)+1),Paramètres!$B$3:$C$56,2,FALSE)*Paramètres!$K$5))</f>
        <v>0</v>
      </c>
      <c r="K47" s="4"/>
      <c r="L47" s="2">
        <f>IF(K$2="Bike &amp; Run",IF(ISNA(VLOOKUP(K47,Paramètres!$B$3:$C$56,2,FALSE)),0,VLOOKUP(K47,Paramètres!$B$3:$C$56,2,FALSE)*Paramètres!$K$6),IF(OR(K47="",OR($D47="",$D47="NL",$D47="HORS LIGUE")),0,VLOOKUP(IF(OR(K47="",OR($D47="",$D47="NL",$D47="HORS LIGUE")),"",COUNTIFS($D$5:$D$72,"&lt;&gt;"&amp;"",$D$5:$D$72,"&lt;&gt;"&amp;"NL",$D$5:$D$72,"&lt;&gt;"&amp;"HORS LIGUE",K$5:K$72,"&lt;"&amp;K47)+1),Paramètres!$B$3:$C$56,2,FALSE)*Paramètres!$K$6))</f>
        <v>0</v>
      </c>
      <c r="M47" s="4"/>
      <c r="N47" s="2">
        <f>IF(M$2="Bike &amp; Run",IF(ISNA(VLOOKUP(M47,Paramètres!$B$3:$C$56,2,FALSE)),0,VLOOKUP(M47,Paramètres!$B$3:$C$56,2,FALSE)*Paramètres!$K$7),IF(OR(M47="",OR($D47="",$D47="NL",$D47="HORS LIGUE")),0,VLOOKUP(IF(OR(M47="",OR($D47="",$D47="NL",$D47="HORS LIGUE")),"",COUNTIFS($D$5:$D$72,"&lt;&gt;"&amp;"",$D$5:$D$72,"&lt;&gt;"&amp;"NL",$D$5:$D$72,"&lt;&gt;"&amp;"HORS LIGUE",M$5:M$72,"&lt;"&amp;M47)+1),Paramètres!$B$3:$C$56,2,FALSE)*Paramètres!$K$7))</f>
        <v>0</v>
      </c>
      <c r="O47" s="46"/>
      <c r="P47" s="2">
        <f>IF(O$2="Bike &amp; Run",IF(ISNA(VLOOKUP(O47,Paramètres!$B$3:$C$56,2,FALSE)),0,VLOOKUP(O47,Paramètres!$B$3:$C$56,2,FALSE)*Paramètres!$K$8),IF(OR(O47="",OR($D47="",$D47="NL",$D47="HORS LIGUE")),0,VLOOKUP(IF(OR(O47="",OR($D47="",$D47="NL",$D47="HORS LIGUE")),"",COUNTIFS($D$5:$D$72,"&lt;&gt;"&amp;"",$D$5:$D$72,"&lt;&gt;"&amp;"NL",$D$5:$D$72,"&lt;&gt;"&amp;"HORS LIGUE",O$5:O$72,"&lt;"&amp;O47)+1),Paramètres!$B$3:$C$56,2,FALSE)*Paramètres!$K$8))</f>
        <v>0</v>
      </c>
      <c r="Q47" s="46"/>
      <c r="R47" s="2">
        <f>IF(Q$2="Bike &amp; Run",IF(ISNA(VLOOKUP(Q47,Paramètres!$B$3:$C$56,2,FALSE)),0,VLOOKUP(Q47,Paramètres!$B$3:$C$56,2,FALSE)*Paramètres!$K$9),IF(OR(Q47="",OR($D47="",$D47="NL",$D47="HORS LIGUE")),0,VLOOKUP(IF(OR(Q47="",OR($D47="",$D47="NL",$D47="HORS LIGUE")),"",COUNTIFS($D$5:$D$72,"&lt;&gt;"&amp;"",$D$5:$D$72,"&lt;&gt;"&amp;"NL",$D$5:$D$72,"&lt;&gt;"&amp;"HORS LIGUE",Q$5:Q$72,"&lt;"&amp;Q47)+1),Paramètres!$B$3:$C$56,2,FALSE)*Paramètres!$K$9))</f>
        <v>0</v>
      </c>
      <c r="S47" s="46"/>
      <c r="T47" s="2">
        <f>IF(S$2="Bike &amp; Run",IF(ISNA(VLOOKUP(S47,Paramètres!$B$3:$C$56,2,FALSE)),0,VLOOKUP(S47,Paramètres!$B$3:$C$56,2,FALSE)*Paramètres!$K$10),IF(OR(S47="",OR($D47="",$D47="NL",$D47="HORS LIGUE")),0,VLOOKUP(IF(OR(S47="",OR($D47="",$D47="NL",$D47="HORS LIGUE")),"",COUNTIFS($D$5:$D$72,"&lt;&gt;"&amp;"",$D$5:$D$72,"&lt;&gt;"&amp;"NL",$D$5:$D$72,"&lt;&gt;"&amp;"HORS LIGUE",S$5:S$72,"&lt;"&amp;S47)+1),Paramètres!$B$3:$C$56,2,FALSE)*Paramètres!$K$10))</f>
        <v>0</v>
      </c>
      <c r="U47" s="46"/>
      <c r="V47" s="2">
        <f>IF(U$2="Bike &amp; Run",IF(ISNA(VLOOKUP(U47,Paramètres!$B$3:$C$56,2,FALSE)),0,VLOOKUP(U47,Paramètres!$B$3:$C$56,2,FALSE)*Paramètres!$K$11),IF(OR(U47="",OR($D47="",$D47="NL",$D47="HORS LIGUE")),0,VLOOKUP(IF(OR(U47="",OR($D47="",$D47="NL",$D47="HORS LIGUE")),"",COUNTIFS($D$5:$D$72,"&lt;&gt;"&amp;"",$D$5:$D$72,"&lt;&gt;"&amp;"NL",$D$5:$D$72,"&lt;&gt;"&amp;"HORS LIGUE",U$5:U$72,"&lt;"&amp;U47)+1),Paramètres!$B$3:$C$56,2,FALSE)*Paramètres!$K$11))</f>
        <v>0</v>
      </c>
      <c r="W47" s="46"/>
      <c r="X47" s="2">
        <f>IF(W$2="Bike &amp; Run",IF(ISNA(VLOOKUP(W47,Paramètres!$B$3:$C$56,2,FALSE)),0,VLOOKUP(W47,Paramètres!$B$3:$C$56,2,FALSE)*Paramètres!$K$12),IF(OR(W47="",OR($D47="",$D47="NL",$D47="HORS LIGUE")),0,VLOOKUP(IF(OR(W47="",OR($D47="",$D47="NL",$D47="HORS LIGUE")),"",COUNTIFS($D$5:$D$72,"&lt;&gt;"&amp;"",$D$5:$D$72,"&lt;&gt;"&amp;"NL",$D$5:$D$72,"&lt;&gt;"&amp;"HORS LIGUE",W$5:W$72,"&lt;"&amp;W47)+1),Paramètres!$B$3:$C$56,2,FALSE)*Paramètres!$K$12))</f>
        <v>0</v>
      </c>
      <c r="Y47" s="46"/>
      <c r="Z47" s="2">
        <f>IF(Y$2="Bike &amp; Run",IF(ISNA(VLOOKUP(Y47,Paramètres!$B$3:$C$56,2,FALSE)),0,VLOOKUP(Y47,Paramètres!$B$3:$C$56,2,FALSE)*Paramètres!$K$13),IF(OR(Y47="",OR($D47="",$D47="NL",$D47="HORS LIGUE")),0,VLOOKUP(IF(OR(Y47="",OR($D47="",$D47="NL",$D47="HORS LIGUE")),"",COUNTIFS($D$5:$D$72,"&lt;&gt;"&amp;"",$D$5:$D$72,"&lt;&gt;"&amp;"NL",$D$5:$D$72,"&lt;&gt;"&amp;"HORS LIGUE",Y$5:Y$72,"&lt;"&amp;Y47)+1),Paramètres!$B$3:$C$56,2,FALSE)*Paramètres!$K$13))</f>
        <v>0</v>
      </c>
      <c r="AA47" s="46"/>
      <c r="AB47" s="2">
        <f>IF(AA$2="Bike &amp; Run",IF(ISNA(VLOOKUP(AA47,Paramètres!$B$3:$C$56,2,FALSE)),0,VLOOKUP(AA47,Paramètres!$B$3:$C$56,2,FALSE)*Paramètres!$K$14),IF(OR(AA47="",OR($D47="",$D47="NL",$D47="HORS LIGUE")),0,VLOOKUP(IF(OR(AA47="",OR($D47="",$D47="NL",$D47="HORS LIGUE")),"",COUNTIFS($D$5:$D$72,"&lt;&gt;"&amp;"",$D$5:$D$72,"&lt;&gt;"&amp;"NL",$D$5:$D$72,"&lt;&gt;"&amp;"HORS LIGUE",AA$5:AA$72,"&lt;"&amp;AA47)+1),Paramètres!$B$3:$C$56,2,FALSE)*Paramètres!$K$14))</f>
        <v>0</v>
      </c>
      <c r="AC47" s="46"/>
      <c r="AD47" s="2">
        <f>IF(AC$2="Bike &amp; Run",IF(ISNA(VLOOKUP(AC47,Paramètres!$B$3:$C$56,2,FALSE)),0,VLOOKUP(AC47,Paramètres!$B$3:$C$56,2,FALSE)*Paramètres!$K$15),IF(OR(AC47="",OR($D47="",$D47="NL",$D47="HORS LIGUE")),0,VLOOKUP(IF(OR(AC47="",OR($D47="",$D47="NL",$D47="HORS LIGUE")),"",COUNTIFS($D$5:$D$72,"&lt;&gt;"&amp;"",$D$5:$D$72,"&lt;&gt;"&amp;"NL",$D$5:$D$72,"&lt;&gt;"&amp;"HORS LIGUE",AC$5:AC$72,"&lt;"&amp;AC47)+1),Paramètres!$B$3:$C$56,2,FALSE)*Paramètres!$K$15))</f>
        <v>0</v>
      </c>
      <c r="AE47" s="46"/>
      <c r="AF47" s="2">
        <f>IF(AE$2="Bike &amp; Run",IF(ISNA(VLOOKUP(AE47,Paramètres!$B$3:$C$56,2,FALSE)),0,VLOOKUP(AE47,Paramètres!$B$3:$C$56,2,FALSE)*Paramètres!$K$16),IF(OR(AE47="",OR($D47="",$D47="NL",$D47="HORS LIGUE")),0,VLOOKUP(IF(OR(AE47="",OR($D47="",$D47="NL",$D47="HORS LIGUE")),"",COUNTIFS($D$5:$D$72,"&lt;&gt;"&amp;"",$D$5:$D$72,"&lt;&gt;"&amp;"NL",$D$5:$D$72,"&lt;&gt;"&amp;"HORS LIGUE",AE$5:AE$72,"&lt;"&amp;AE47)+1),Paramètres!$B$3:$C$56,2,FALSE)*Paramètres!$K$16))</f>
        <v>0</v>
      </c>
      <c r="AG47" s="46"/>
      <c r="AH47" s="2">
        <f>IF(AG$2="Bike &amp; Run",IF(ISNA(VLOOKUP(AG47,Paramètres!$B$3:$C$56,2,FALSE)),0,VLOOKUP(AG47,Paramètres!$B$3:$C$56,2,FALSE)*Paramètres!$K$17),IF(OR(AG47="",OR($D47="",$D47="NL",$D47="HORS LIGUE")),0,VLOOKUP(IF(OR(AG47="",OR($D47="",$D47="NL",$D47="HORS LIGUE")),"",COUNTIFS($D$5:$D$72,"&lt;&gt;"&amp;"",$D$5:$D$72,"&lt;&gt;"&amp;"NL",$D$5:$D$72,"&lt;&gt;"&amp;"HORS LIGUE",AG$5:AG$72,"&lt;"&amp;AG47)+1),Paramètres!$B$3:$C$56,2,FALSE)*Paramètres!$K$17))</f>
        <v>0</v>
      </c>
      <c r="AI47" s="40">
        <f t="shared" si="53"/>
        <v>0</v>
      </c>
      <c r="AJ47" s="3" t="str">
        <f t="shared" si="54"/>
        <v/>
      </c>
      <c r="AK47" s="5">
        <f t="shared" si="55"/>
        <v>0</v>
      </c>
      <c r="AL47" s="41">
        <f t="shared" si="56"/>
        <v>0</v>
      </c>
      <c r="AM47" s="33" t="str">
        <f t="shared" si="57"/>
        <v/>
      </c>
      <c r="AO47" s="22">
        <f t="shared" si="58"/>
        <v>0</v>
      </c>
      <c r="AP47">
        <f t="shared" si="59"/>
        <v>0</v>
      </c>
      <c r="AQ47">
        <f t="shared" si="60"/>
        <v>0</v>
      </c>
      <c r="AR47">
        <f t="shared" si="61"/>
        <v>0</v>
      </c>
      <c r="AS47">
        <f t="shared" si="62"/>
        <v>0</v>
      </c>
      <c r="AT47">
        <f t="shared" si="63"/>
        <v>0</v>
      </c>
      <c r="AU47">
        <f t="shared" si="64"/>
        <v>0</v>
      </c>
      <c r="AV47">
        <f t="shared" si="65"/>
        <v>0</v>
      </c>
      <c r="AW47">
        <f t="shared" si="66"/>
        <v>0</v>
      </c>
      <c r="AX47">
        <f t="shared" si="67"/>
        <v>0</v>
      </c>
      <c r="AY47">
        <f t="shared" si="68"/>
        <v>0</v>
      </c>
      <c r="AZ47">
        <f t="shared" si="69"/>
        <v>0</v>
      </c>
      <c r="BA47">
        <f t="shared" si="70"/>
        <v>0</v>
      </c>
      <c r="BB47">
        <f t="shared" si="71"/>
        <v>0</v>
      </c>
      <c r="BC47">
        <f t="shared" si="72"/>
        <v>0</v>
      </c>
      <c r="BD47">
        <f t="shared" si="73"/>
        <v>0</v>
      </c>
      <c r="BE47" s="22">
        <f t="shared" ref="BE47:BR47" si="84">BD47+LARGE($AO47:$BC47,BE$4)</f>
        <v>0</v>
      </c>
      <c r="BF47" s="22">
        <f t="shared" si="84"/>
        <v>0</v>
      </c>
      <c r="BG47" s="22">
        <f t="shared" si="84"/>
        <v>0</v>
      </c>
      <c r="BH47" s="22">
        <f t="shared" si="84"/>
        <v>0</v>
      </c>
      <c r="BI47" s="22">
        <f t="shared" si="84"/>
        <v>0</v>
      </c>
      <c r="BJ47" s="22">
        <f t="shared" si="84"/>
        <v>0</v>
      </c>
      <c r="BK47" s="22">
        <f t="shared" si="84"/>
        <v>0</v>
      </c>
      <c r="BL47" s="22">
        <f t="shared" si="84"/>
        <v>0</v>
      </c>
      <c r="BM47" s="22">
        <f t="shared" si="84"/>
        <v>0</v>
      </c>
      <c r="BN47" s="22">
        <f t="shared" si="84"/>
        <v>0</v>
      </c>
      <c r="BO47" s="22">
        <f t="shared" si="84"/>
        <v>0</v>
      </c>
      <c r="BP47" s="22">
        <f t="shared" si="84"/>
        <v>0</v>
      </c>
      <c r="BQ47" s="22">
        <f t="shared" si="84"/>
        <v>0</v>
      </c>
      <c r="BR47" s="22">
        <f t="shared" si="84"/>
        <v>0</v>
      </c>
    </row>
    <row r="48" spans="1:70" ht="16.5">
      <c r="A48" s="73" t="s">
        <v>1220</v>
      </c>
      <c r="B48" s="61" t="str">
        <f>IF(ISNA(VLOOKUP(A48,'Licenciés Jeunes 2023'!A:C,3,0)),"",VLOOKUP(A48,'Licenciés Jeunes 2023'!A:C,3,0))</f>
        <v>LE JEUNE</v>
      </c>
      <c r="C48" s="32" t="str">
        <f>IF(ISNA(VLOOKUP(A48,'Licenciés Jeunes 2023'!A:C,2,0)),"",VLOOKUP(A48,'Licenciés Jeunes 2023'!A:C,2,0))</f>
        <v>Aubin</v>
      </c>
      <c r="D48" s="32" t="str">
        <f>IF(ISNA(VLOOKUP(A48,'Licenciés Jeunes 2023'!A:F,6,0)),"",VLOOKUP(A48,'Licenciés Jeunes 2023'!A:F,6,0))</f>
        <v>ORLEANS ASFAS TRIATHLON</v>
      </c>
      <c r="E48" s="6"/>
      <c r="F48" s="2">
        <f>IF(E$2="Bike &amp; Run",IF(ISNA(VLOOKUP(E48,Paramètres!$B$3:$C$56,2,FALSE)),0,VLOOKUP(E48,Paramètres!$B$3:$C$56,2,FALSE)*Paramètres!$K$3),IF(OR(E48="",OR($D48="",$D48="NL",$D48="HORS LIGUE")),0,VLOOKUP(IF(OR(E48="",OR($D48="",$D48="NL",$D48="HORS LIGUE")),"",COUNTIFS($D$5:$D$72,"&lt;&gt;"&amp;"",$D$5:$D$72,"&lt;&gt;"&amp;"NL",$D$5:$D$72,"&lt;&gt;"&amp;"HORS LIGUE",E$5:E$72,"&lt;"&amp;E48)+1),Paramètres!$B$3:$C$56,2,FALSE)*Paramètres!$K$3))</f>
        <v>0</v>
      </c>
      <c r="G48" s="4"/>
      <c r="H48" s="2">
        <f>IF(G$2="Bike &amp; Run",IF(ISNA(VLOOKUP(G48,Paramètres!$B$3:$C$56,2,FALSE)),0,VLOOKUP(G48,Paramètres!$B$3:$C$56,2,FALSE)*Paramètres!$K$4),IF(OR(G48="",OR($D48="",$D48="NL",$D48="HORS LIGUE")),0,VLOOKUP(IF(OR(G48="",OR($D48="",$D48="NL",$D48="HORS LIGUE")),"",COUNTIFS($D$5:$D$72,"&lt;&gt;"&amp;"",$D$5:$D$72,"&lt;&gt;"&amp;"NL",$D$5:$D$72,"&lt;&gt;"&amp;"HORS LIGUE",G$5:G$72,"&lt;"&amp;G48)+1),Paramètres!$B$3:$C$56,2,FALSE)*Paramètres!$K$4))</f>
        <v>0</v>
      </c>
      <c r="I48" s="36"/>
      <c r="J48" s="2">
        <f>IF(I$2="Bike &amp; Run",IF(ISNA(VLOOKUP(I48,Paramètres!$B$3:$C$56,2,FALSE)),0,VLOOKUP(I48,Paramètres!$B$3:$C$56,2,FALSE)*Paramètres!$K$5),IF(OR(I48="",OR($D48="",$D48="NL",$D48="HORS LIGUE")),0,VLOOKUP(IF(OR(I48="",OR($D48="",$D48="NL",$D48="HORS LIGUE")),"",COUNTIFS($D$5:$D$72,"&lt;&gt;"&amp;"",$D$5:$D$72,"&lt;&gt;"&amp;"NL",$D$5:$D$72,"&lt;&gt;"&amp;"HORS LIGUE",I$5:I$72,"&lt;"&amp;I48)+1),Paramètres!$B$3:$C$56,2,FALSE)*Paramètres!$K$5))</f>
        <v>0</v>
      </c>
      <c r="K48" s="4"/>
      <c r="L48" s="2">
        <f>IF(K$2="Bike &amp; Run",IF(ISNA(VLOOKUP(K48,Paramètres!$B$3:$C$56,2,FALSE)),0,VLOOKUP(K48,Paramètres!$B$3:$C$56,2,FALSE)*Paramètres!$K$6),IF(OR(K48="",OR($D48="",$D48="NL",$D48="HORS LIGUE")),0,VLOOKUP(IF(OR(K48="",OR($D48="",$D48="NL",$D48="HORS LIGUE")),"",COUNTIFS($D$5:$D$72,"&lt;&gt;"&amp;"",$D$5:$D$72,"&lt;&gt;"&amp;"NL",$D$5:$D$72,"&lt;&gt;"&amp;"HORS LIGUE",K$5:K$72,"&lt;"&amp;K48)+1),Paramètres!$B$3:$C$56,2,FALSE)*Paramètres!$K$6))</f>
        <v>0</v>
      </c>
      <c r="M48" s="4"/>
      <c r="N48" s="2">
        <f>IF(M$2="Bike &amp; Run",IF(ISNA(VLOOKUP(M48,Paramètres!$B$3:$C$56,2,FALSE)),0,VLOOKUP(M48,Paramètres!$B$3:$C$56,2,FALSE)*Paramètres!$K$7),IF(OR(M48="",OR($D48="",$D48="NL",$D48="HORS LIGUE")),0,VLOOKUP(IF(OR(M48="",OR($D48="",$D48="NL",$D48="HORS LIGUE")),"",COUNTIFS($D$5:$D$72,"&lt;&gt;"&amp;"",$D$5:$D$72,"&lt;&gt;"&amp;"NL",$D$5:$D$72,"&lt;&gt;"&amp;"HORS LIGUE",M$5:M$72,"&lt;"&amp;M48)+1),Paramètres!$B$3:$C$56,2,FALSE)*Paramètres!$K$7))</f>
        <v>0</v>
      </c>
      <c r="O48" s="46"/>
      <c r="P48" s="2">
        <f>IF(O$2="Bike &amp; Run",IF(ISNA(VLOOKUP(O48,Paramètres!$B$3:$C$56,2,FALSE)),0,VLOOKUP(O48,Paramètres!$B$3:$C$56,2,FALSE)*Paramètres!$K$8),IF(OR(O48="",OR($D48="",$D48="NL",$D48="HORS LIGUE")),0,VLOOKUP(IF(OR(O48="",OR($D48="",$D48="NL",$D48="HORS LIGUE")),"",COUNTIFS($D$5:$D$72,"&lt;&gt;"&amp;"",$D$5:$D$72,"&lt;&gt;"&amp;"NL",$D$5:$D$72,"&lt;&gt;"&amp;"HORS LIGUE",O$5:O$72,"&lt;"&amp;O48)+1),Paramètres!$B$3:$C$56,2,FALSE)*Paramètres!$K$8))</f>
        <v>0</v>
      </c>
      <c r="Q48" s="46"/>
      <c r="R48" s="2">
        <f>IF(Q$2="Bike &amp; Run",IF(ISNA(VLOOKUP(Q48,Paramètres!$B$3:$C$56,2,FALSE)),0,VLOOKUP(Q48,Paramètres!$B$3:$C$56,2,FALSE)*Paramètres!$K$9),IF(OR(Q48="",OR($D48="",$D48="NL",$D48="HORS LIGUE")),0,VLOOKUP(IF(OR(Q48="",OR($D48="",$D48="NL",$D48="HORS LIGUE")),"",COUNTIFS($D$5:$D$72,"&lt;&gt;"&amp;"",$D$5:$D$72,"&lt;&gt;"&amp;"NL",$D$5:$D$72,"&lt;&gt;"&amp;"HORS LIGUE",Q$5:Q$72,"&lt;"&amp;Q48)+1),Paramètres!$B$3:$C$56,2,FALSE)*Paramètres!$K$9))</f>
        <v>0</v>
      </c>
      <c r="S48" s="46"/>
      <c r="T48" s="2">
        <f>IF(S$2="Bike &amp; Run",IF(ISNA(VLOOKUP(S48,Paramètres!$B$3:$C$56,2,FALSE)),0,VLOOKUP(S48,Paramètres!$B$3:$C$56,2,FALSE)*Paramètres!$K$10),IF(OR(S48="",OR($D48="",$D48="NL",$D48="HORS LIGUE")),0,VLOOKUP(IF(OR(S48="",OR($D48="",$D48="NL",$D48="HORS LIGUE")),"",COUNTIFS($D$5:$D$72,"&lt;&gt;"&amp;"",$D$5:$D$72,"&lt;&gt;"&amp;"NL",$D$5:$D$72,"&lt;&gt;"&amp;"HORS LIGUE",S$5:S$72,"&lt;"&amp;S48)+1),Paramètres!$B$3:$C$56,2,FALSE)*Paramètres!$K$10))</f>
        <v>0</v>
      </c>
      <c r="U48" s="46"/>
      <c r="V48" s="2">
        <f>IF(U$2="Bike &amp; Run",IF(ISNA(VLOOKUP(U48,Paramètres!$B$3:$C$56,2,FALSE)),0,VLOOKUP(U48,Paramètres!$B$3:$C$56,2,FALSE)*Paramètres!$K$11),IF(OR(U48="",OR($D48="",$D48="NL",$D48="HORS LIGUE")),0,VLOOKUP(IF(OR(U48="",OR($D48="",$D48="NL",$D48="HORS LIGUE")),"",COUNTIFS($D$5:$D$72,"&lt;&gt;"&amp;"",$D$5:$D$72,"&lt;&gt;"&amp;"NL",$D$5:$D$72,"&lt;&gt;"&amp;"HORS LIGUE",U$5:U$72,"&lt;"&amp;U48)+1),Paramètres!$B$3:$C$56,2,FALSE)*Paramètres!$K$11))</f>
        <v>0</v>
      </c>
      <c r="W48" s="46"/>
      <c r="X48" s="2">
        <f>IF(W$2="Bike &amp; Run",IF(ISNA(VLOOKUP(W48,Paramètres!$B$3:$C$56,2,FALSE)),0,VLOOKUP(W48,Paramètres!$B$3:$C$56,2,FALSE)*Paramètres!$K$12),IF(OR(W48="",OR($D48="",$D48="NL",$D48="HORS LIGUE")),0,VLOOKUP(IF(OR(W48="",OR($D48="",$D48="NL",$D48="HORS LIGUE")),"",COUNTIFS($D$5:$D$72,"&lt;&gt;"&amp;"",$D$5:$D$72,"&lt;&gt;"&amp;"NL",$D$5:$D$72,"&lt;&gt;"&amp;"HORS LIGUE",W$5:W$72,"&lt;"&amp;W48)+1),Paramètres!$B$3:$C$56,2,FALSE)*Paramètres!$K$12))</f>
        <v>0</v>
      </c>
      <c r="Y48" s="46"/>
      <c r="Z48" s="2">
        <f>IF(Y$2="Bike &amp; Run",IF(ISNA(VLOOKUP(Y48,Paramètres!$B$3:$C$56,2,FALSE)),0,VLOOKUP(Y48,Paramètres!$B$3:$C$56,2,FALSE)*Paramètres!$K$13),IF(OR(Y48="",OR($D48="",$D48="NL",$D48="HORS LIGUE")),0,VLOOKUP(IF(OR(Y48="",OR($D48="",$D48="NL",$D48="HORS LIGUE")),"",COUNTIFS($D$5:$D$72,"&lt;&gt;"&amp;"",$D$5:$D$72,"&lt;&gt;"&amp;"NL",$D$5:$D$72,"&lt;&gt;"&amp;"HORS LIGUE",Y$5:Y$72,"&lt;"&amp;Y48)+1),Paramètres!$B$3:$C$56,2,FALSE)*Paramètres!$K$13))</f>
        <v>0</v>
      </c>
      <c r="AA48" s="46"/>
      <c r="AB48" s="2">
        <f>IF(AA$2="Bike &amp; Run",IF(ISNA(VLOOKUP(AA48,Paramètres!$B$3:$C$56,2,FALSE)),0,VLOOKUP(AA48,Paramètres!$B$3:$C$56,2,FALSE)*Paramètres!$K$14),IF(OR(AA48="",OR($D48="",$D48="NL",$D48="HORS LIGUE")),0,VLOOKUP(IF(OR(AA48="",OR($D48="",$D48="NL",$D48="HORS LIGUE")),"",COUNTIFS($D$5:$D$72,"&lt;&gt;"&amp;"",$D$5:$D$72,"&lt;&gt;"&amp;"NL",$D$5:$D$72,"&lt;&gt;"&amp;"HORS LIGUE",AA$5:AA$72,"&lt;"&amp;AA48)+1),Paramètres!$B$3:$C$56,2,FALSE)*Paramètres!$K$14))</f>
        <v>0</v>
      </c>
      <c r="AC48" s="46"/>
      <c r="AD48" s="2">
        <f>IF(AC$2="Bike &amp; Run",IF(ISNA(VLOOKUP(AC48,Paramètres!$B$3:$C$56,2,FALSE)),0,VLOOKUP(AC48,Paramètres!$B$3:$C$56,2,FALSE)*Paramètres!$K$15),IF(OR(AC48="",OR($D48="",$D48="NL",$D48="HORS LIGUE")),0,VLOOKUP(IF(OR(AC48="",OR($D48="",$D48="NL",$D48="HORS LIGUE")),"",COUNTIFS($D$5:$D$72,"&lt;&gt;"&amp;"",$D$5:$D$72,"&lt;&gt;"&amp;"NL",$D$5:$D$72,"&lt;&gt;"&amp;"HORS LIGUE",AC$5:AC$72,"&lt;"&amp;AC48)+1),Paramètres!$B$3:$C$56,2,FALSE)*Paramètres!$K$15))</f>
        <v>0</v>
      </c>
      <c r="AE48" s="46"/>
      <c r="AF48" s="2">
        <f>IF(AE$2="Bike &amp; Run",IF(ISNA(VLOOKUP(AE48,Paramètres!$B$3:$C$56,2,FALSE)),0,VLOOKUP(AE48,Paramètres!$B$3:$C$56,2,FALSE)*Paramètres!$K$16),IF(OR(AE48="",OR($D48="",$D48="NL",$D48="HORS LIGUE")),0,VLOOKUP(IF(OR(AE48="",OR($D48="",$D48="NL",$D48="HORS LIGUE")),"",COUNTIFS($D$5:$D$72,"&lt;&gt;"&amp;"",$D$5:$D$72,"&lt;&gt;"&amp;"NL",$D$5:$D$72,"&lt;&gt;"&amp;"HORS LIGUE",AE$5:AE$72,"&lt;"&amp;AE48)+1),Paramètres!$B$3:$C$56,2,FALSE)*Paramètres!$K$16))</f>
        <v>0</v>
      </c>
      <c r="AG48" s="46"/>
      <c r="AH48" s="2">
        <f>IF(AG$2="Bike &amp; Run",IF(ISNA(VLOOKUP(AG48,Paramètres!$B$3:$C$56,2,FALSE)),0,VLOOKUP(AG48,Paramètres!$B$3:$C$56,2,FALSE)*Paramètres!$K$17),IF(OR(AG48="",OR($D48="",$D48="NL",$D48="HORS LIGUE")),0,VLOOKUP(IF(OR(AG48="",OR($D48="",$D48="NL",$D48="HORS LIGUE")),"",COUNTIFS($D$5:$D$72,"&lt;&gt;"&amp;"",$D$5:$D$72,"&lt;&gt;"&amp;"NL",$D$5:$D$72,"&lt;&gt;"&amp;"HORS LIGUE",AG$5:AG$72,"&lt;"&amp;AG48)+1),Paramètres!$B$3:$C$56,2,FALSE)*Paramètres!$K$17))</f>
        <v>0</v>
      </c>
      <c r="AI48" s="40">
        <f t="shared" si="53"/>
        <v>0</v>
      </c>
      <c r="AJ48" s="3" t="str">
        <f t="shared" si="54"/>
        <v/>
      </c>
      <c r="AK48" s="5">
        <f t="shared" si="55"/>
        <v>0</v>
      </c>
      <c r="AL48" s="41">
        <f t="shared" si="56"/>
        <v>0</v>
      </c>
      <c r="AM48" s="33" t="str">
        <f t="shared" si="57"/>
        <v/>
      </c>
      <c r="AO48" s="22">
        <f t="shared" si="58"/>
        <v>0</v>
      </c>
      <c r="AP48">
        <f t="shared" si="59"/>
        <v>0</v>
      </c>
      <c r="AQ48">
        <f t="shared" si="60"/>
        <v>0</v>
      </c>
      <c r="AR48">
        <f t="shared" si="61"/>
        <v>0</v>
      </c>
      <c r="AS48">
        <f t="shared" si="62"/>
        <v>0</v>
      </c>
      <c r="AT48">
        <f t="shared" si="63"/>
        <v>0</v>
      </c>
      <c r="AU48">
        <f t="shared" si="64"/>
        <v>0</v>
      </c>
      <c r="AV48">
        <f t="shared" si="65"/>
        <v>0</v>
      </c>
      <c r="AW48">
        <f t="shared" si="66"/>
        <v>0</v>
      </c>
      <c r="AX48">
        <f t="shared" si="67"/>
        <v>0</v>
      </c>
      <c r="AY48">
        <f t="shared" si="68"/>
        <v>0</v>
      </c>
      <c r="AZ48">
        <f t="shared" si="69"/>
        <v>0</v>
      </c>
      <c r="BA48">
        <f t="shared" si="70"/>
        <v>0</v>
      </c>
      <c r="BB48">
        <f t="shared" si="71"/>
        <v>0</v>
      </c>
      <c r="BC48">
        <f t="shared" si="72"/>
        <v>0</v>
      </c>
      <c r="BD48">
        <f t="shared" si="73"/>
        <v>0</v>
      </c>
      <c r="BE48" s="22">
        <f t="shared" ref="BE48:BR48" si="85">BD48+LARGE($AO48:$BC48,BE$4)</f>
        <v>0</v>
      </c>
      <c r="BF48" s="22">
        <f t="shared" si="85"/>
        <v>0</v>
      </c>
      <c r="BG48" s="22">
        <f t="shared" si="85"/>
        <v>0</v>
      </c>
      <c r="BH48" s="22">
        <f t="shared" si="85"/>
        <v>0</v>
      </c>
      <c r="BI48" s="22">
        <f t="shared" si="85"/>
        <v>0</v>
      </c>
      <c r="BJ48" s="22">
        <f t="shared" si="85"/>
        <v>0</v>
      </c>
      <c r="BK48" s="22">
        <f t="shared" si="85"/>
        <v>0</v>
      </c>
      <c r="BL48" s="22">
        <f t="shared" si="85"/>
        <v>0</v>
      </c>
      <c r="BM48" s="22">
        <f t="shared" si="85"/>
        <v>0</v>
      </c>
      <c r="BN48" s="22">
        <f t="shared" si="85"/>
        <v>0</v>
      </c>
      <c r="BO48" s="22">
        <f t="shared" si="85"/>
        <v>0</v>
      </c>
      <c r="BP48" s="22">
        <f t="shared" si="85"/>
        <v>0</v>
      </c>
      <c r="BQ48" s="22">
        <f t="shared" si="85"/>
        <v>0</v>
      </c>
      <c r="BR48" s="22">
        <f t="shared" si="85"/>
        <v>0</v>
      </c>
    </row>
    <row r="49" spans="1:70" ht="16.5">
      <c r="A49" s="73" t="s">
        <v>630</v>
      </c>
      <c r="B49" s="61" t="str">
        <f>IF(ISNA(VLOOKUP(A49,'Licenciés Jeunes 2023'!A:C,3,0)),"",VLOOKUP(A49,'Licenciés Jeunes 2023'!A:C,3,0))</f>
        <v>POTIER</v>
      </c>
      <c r="C49" s="32" t="str">
        <f>IF(ISNA(VLOOKUP(A49,'Licenciés Jeunes 2023'!A:C,2,0)),"",VLOOKUP(A49,'Licenciés Jeunes 2023'!A:C,2,0))</f>
        <v>Louis</v>
      </c>
      <c r="D49" s="32" t="str">
        <f>IF(ISNA(VLOOKUP(A49,'Licenciés Jeunes 2023'!A:F,6,0)),"",VLOOKUP(A49,'Licenciés Jeunes 2023'!A:F,6,0))</f>
        <v>ORLEANS ASFAS TRIATHLON</v>
      </c>
      <c r="E49" s="6"/>
      <c r="F49" s="2">
        <f>IF(E$2="Bike &amp; Run",IF(ISNA(VLOOKUP(E49,Paramètres!$B$3:$C$56,2,FALSE)),0,VLOOKUP(E49,Paramètres!$B$3:$C$56,2,FALSE)*Paramètres!$K$3),IF(OR(E49="",OR($D49="",$D49="NL",$D49="HORS LIGUE")),0,VLOOKUP(IF(OR(E49="",OR($D49="",$D49="NL",$D49="HORS LIGUE")),"",COUNTIFS($D$5:$D$72,"&lt;&gt;"&amp;"",$D$5:$D$72,"&lt;&gt;"&amp;"NL",$D$5:$D$72,"&lt;&gt;"&amp;"HORS LIGUE",E$5:E$72,"&lt;"&amp;E49)+1),Paramètres!$B$3:$C$56,2,FALSE)*Paramètres!$K$3))</f>
        <v>0</v>
      </c>
      <c r="G49" s="4"/>
      <c r="H49" s="2">
        <f>IF(G$2="Bike &amp; Run",IF(ISNA(VLOOKUP(G49,Paramètres!$B$3:$C$56,2,FALSE)),0,VLOOKUP(G49,Paramètres!$B$3:$C$56,2,FALSE)*Paramètres!$K$4),IF(OR(G49="",OR($D49="",$D49="NL",$D49="HORS LIGUE")),0,VLOOKUP(IF(OR(G49="",OR($D49="",$D49="NL",$D49="HORS LIGUE")),"",COUNTIFS($D$5:$D$72,"&lt;&gt;"&amp;"",$D$5:$D$72,"&lt;&gt;"&amp;"NL",$D$5:$D$72,"&lt;&gt;"&amp;"HORS LIGUE",G$5:G$72,"&lt;"&amp;G49)+1),Paramètres!$B$3:$C$56,2,FALSE)*Paramètres!$K$4))</f>
        <v>0</v>
      </c>
      <c r="I49" s="36"/>
      <c r="J49" s="2">
        <f>IF(I$2="Bike &amp; Run",IF(ISNA(VLOOKUP(I49,Paramètres!$B$3:$C$56,2,FALSE)),0,VLOOKUP(I49,Paramètres!$B$3:$C$56,2,FALSE)*Paramètres!$K$5),IF(OR(I49="",OR($D49="",$D49="NL",$D49="HORS LIGUE")),0,VLOOKUP(IF(OR(I49="",OR($D49="",$D49="NL",$D49="HORS LIGUE")),"",COUNTIFS($D$5:$D$72,"&lt;&gt;"&amp;"",$D$5:$D$72,"&lt;&gt;"&amp;"NL",$D$5:$D$72,"&lt;&gt;"&amp;"HORS LIGUE",I$5:I$72,"&lt;"&amp;I49)+1),Paramètres!$B$3:$C$56,2,FALSE)*Paramètres!$K$5))</f>
        <v>0</v>
      </c>
      <c r="K49" s="4"/>
      <c r="L49" s="2">
        <f>IF(K$2="Bike &amp; Run",IF(ISNA(VLOOKUP(K49,Paramètres!$B$3:$C$56,2,FALSE)),0,VLOOKUP(K49,Paramètres!$B$3:$C$56,2,FALSE)*Paramètres!$K$6),IF(OR(K49="",OR($D49="",$D49="NL",$D49="HORS LIGUE")),0,VLOOKUP(IF(OR(K49="",OR($D49="",$D49="NL",$D49="HORS LIGUE")),"",COUNTIFS($D$5:$D$72,"&lt;&gt;"&amp;"",$D$5:$D$72,"&lt;&gt;"&amp;"NL",$D$5:$D$72,"&lt;&gt;"&amp;"HORS LIGUE",K$5:K$72,"&lt;"&amp;K49)+1),Paramètres!$B$3:$C$56,2,FALSE)*Paramètres!$K$6))</f>
        <v>0</v>
      </c>
      <c r="M49" s="4"/>
      <c r="N49" s="2">
        <f>IF(M$2="Bike &amp; Run",IF(ISNA(VLOOKUP(M49,Paramètres!$B$3:$C$56,2,FALSE)),0,VLOOKUP(M49,Paramètres!$B$3:$C$56,2,FALSE)*Paramètres!$K$7),IF(OR(M49="",OR($D49="",$D49="NL",$D49="HORS LIGUE")),0,VLOOKUP(IF(OR(M49="",OR($D49="",$D49="NL",$D49="HORS LIGUE")),"",COUNTIFS($D$5:$D$72,"&lt;&gt;"&amp;"",$D$5:$D$72,"&lt;&gt;"&amp;"NL",$D$5:$D$72,"&lt;&gt;"&amp;"HORS LIGUE",M$5:M$72,"&lt;"&amp;M49)+1),Paramètres!$B$3:$C$56,2,FALSE)*Paramètres!$K$7))</f>
        <v>0</v>
      </c>
      <c r="O49" s="46"/>
      <c r="P49" s="2">
        <f>IF(O$2="Bike &amp; Run",IF(ISNA(VLOOKUP(O49,Paramètres!$B$3:$C$56,2,FALSE)),0,VLOOKUP(O49,Paramètres!$B$3:$C$56,2,FALSE)*Paramètres!$K$8),IF(OR(O49="",OR($D49="",$D49="NL",$D49="HORS LIGUE")),0,VLOOKUP(IF(OR(O49="",OR($D49="",$D49="NL",$D49="HORS LIGUE")),"",COUNTIFS($D$5:$D$72,"&lt;&gt;"&amp;"",$D$5:$D$72,"&lt;&gt;"&amp;"NL",$D$5:$D$72,"&lt;&gt;"&amp;"HORS LIGUE",O$5:O$72,"&lt;"&amp;O49)+1),Paramètres!$B$3:$C$56,2,FALSE)*Paramètres!$K$8))</f>
        <v>0</v>
      </c>
      <c r="Q49" s="46"/>
      <c r="R49" s="2">
        <f>IF(Q$2="Bike &amp; Run",IF(ISNA(VLOOKUP(Q49,Paramètres!$B$3:$C$56,2,FALSE)),0,VLOOKUP(Q49,Paramètres!$B$3:$C$56,2,FALSE)*Paramètres!$K$9),IF(OR(Q49="",OR($D49="",$D49="NL",$D49="HORS LIGUE")),0,VLOOKUP(IF(OR(Q49="",OR($D49="",$D49="NL",$D49="HORS LIGUE")),"",COUNTIFS($D$5:$D$72,"&lt;&gt;"&amp;"",$D$5:$D$72,"&lt;&gt;"&amp;"NL",$D$5:$D$72,"&lt;&gt;"&amp;"HORS LIGUE",Q$5:Q$72,"&lt;"&amp;Q49)+1),Paramètres!$B$3:$C$56,2,FALSE)*Paramètres!$K$9))</f>
        <v>0</v>
      </c>
      <c r="S49" s="46"/>
      <c r="T49" s="2">
        <f>IF(S$2="Bike &amp; Run",IF(ISNA(VLOOKUP(S49,Paramètres!$B$3:$C$56,2,FALSE)),0,VLOOKUP(S49,Paramètres!$B$3:$C$56,2,FALSE)*Paramètres!$K$10),IF(OR(S49="",OR($D49="",$D49="NL",$D49="HORS LIGUE")),0,VLOOKUP(IF(OR(S49="",OR($D49="",$D49="NL",$D49="HORS LIGUE")),"",COUNTIFS($D$5:$D$72,"&lt;&gt;"&amp;"",$D$5:$D$72,"&lt;&gt;"&amp;"NL",$D$5:$D$72,"&lt;&gt;"&amp;"HORS LIGUE",S$5:S$72,"&lt;"&amp;S49)+1),Paramètres!$B$3:$C$56,2,FALSE)*Paramètres!$K$10))</f>
        <v>0</v>
      </c>
      <c r="U49" s="46"/>
      <c r="V49" s="2">
        <f>IF(U$2="Bike &amp; Run",IF(ISNA(VLOOKUP(U49,Paramètres!$B$3:$C$56,2,FALSE)),0,VLOOKUP(U49,Paramètres!$B$3:$C$56,2,FALSE)*Paramètres!$K$11),IF(OR(U49="",OR($D49="",$D49="NL",$D49="HORS LIGUE")),0,VLOOKUP(IF(OR(U49="",OR($D49="",$D49="NL",$D49="HORS LIGUE")),"",COUNTIFS($D$5:$D$72,"&lt;&gt;"&amp;"",$D$5:$D$72,"&lt;&gt;"&amp;"NL",$D$5:$D$72,"&lt;&gt;"&amp;"HORS LIGUE",U$5:U$72,"&lt;"&amp;U49)+1),Paramètres!$B$3:$C$56,2,FALSE)*Paramètres!$K$11))</f>
        <v>0</v>
      </c>
      <c r="W49" s="46"/>
      <c r="X49" s="2">
        <f>IF(W$2="Bike &amp; Run",IF(ISNA(VLOOKUP(W49,Paramètres!$B$3:$C$56,2,FALSE)),0,VLOOKUP(W49,Paramètres!$B$3:$C$56,2,FALSE)*Paramètres!$K$12),IF(OR(W49="",OR($D49="",$D49="NL",$D49="HORS LIGUE")),0,VLOOKUP(IF(OR(W49="",OR($D49="",$D49="NL",$D49="HORS LIGUE")),"",COUNTIFS($D$5:$D$72,"&lt;&gt;"&amp;"",$D$5:$D$72,"&lt;&gt;"&amp;"NL",$D$5:$D$72,"&lt;&gt;"&amp;"HORS LIGUE",W$5:W$72,"&lt;"&amp;W49)+1),Paramètres!$B$3:$C$56,2,FALSE)*Paramètres!$K$12))</f>
        <v>0</v>
      </c>
      <c r="Y49" s="46"/>
      <c r="Z49" s="2">
        <f>IF(Y$2="Bike &amp; Run",IF(ISNA(VLOOKUP(Y49,Paramètres!$B$3:$C$56,2,FALSE)),0,VLOOKUP(Y49,Paramètres!$B$3:$C$56,2,FALSE)*Paramètres!$K$13),IF(OR(Y49="",OR($D49="",$D49="NL",$D49="HORS LIGUE")),0,VLOOKUP(IF(OR(Y49="",OR($D49="",$D49="NL",$D49="HORS LIGUE")),"",COUNTIFS($D$5:$D$72,"&lt;&gt;"&amp;"",$D$5:$D$72,"&lt;&gt;"&amp;"NL",$D$5:$D$72,"&lt;&gt;"&amp;"HORS LIGUE",Y$5:Y$72,"&lt;"&amp;Y49)+1),Paramètres!$B$3:$C$56,2,FALSE)*Paramètres!$K$13))</f>
        <v>0</v>
      </c>
      <c r="AA49" s="46"/>
      <c r="AB49" s="2">
        <f>IF(AA$2="Bike &amp; Run",IF(ISNA(VLOOKUP(AA49,Paramètres!$B$3:$C$56,2,FALSE)),0,VLOOKUP(AA49,Paramètres!$B$3:$C$56,2,FALSE)*Paramètres!$K$14),IF(OR(AA49="",OR($D49="",$D49="NL",$D49="HORS LIGUE")),0,VLOOKUP(IF(OR(AA49="",OR($D49="",$D49="NL",$D49="HORS LIGUE")),"",COUNTIFS($D$5:$D$72,"&lt;&gt;"&amp;"",$D$5:$D$72,"&lt;&gt;"&amp;"NL",$D$5:$D$72,"&lt;&gt;"&amp;"HORS LIGUE",AA$5:AA$72,"&lt;"&amp;AA49)+1),Paramètres!$B$3:$C$56,2,FALSE)*Paramètres!$K$14))</f>
        <v>0</v>
      </c>
      <c r="AC49" s="46"/>
      <c r="AD49" s="2">
        <f>IF(AC$2="Bike &amp; Run",IF(ISNA(VLOOKUP(AC49,Paramètres!$B$3:$C$56,2,FALSE)),0,VLOOKUP(AC49,Paramètres!$B$3:$C$56,2,FALSE)*Paramètres!$K$15),IF(OR(AC49="",OR($D49="",$D49="NL",$D49="HORS LIGUE")),0,VLOOKUP(IF(OR(AC49="",OR($D49="",$D49="NL",$D49="HORS LIGUE")),"",COUNTIFS($D$5:$D$72,"&lt;&gt;"&amp;"",$D$5:$D$72,"&lt;&gt;"&amp;"NL",$D$5:$D$72,"&lt;&gt;"&amp;"HORS LIGUE",AC$5:AC$72,"&lt;"&amp;AC49)+1),Paramètres!$B$3:$C$56,2,FALSE)*Paramètres!$K$15))</f>
        <v>0</v>
      </c>
      <c r="AE49" s="46"/>
      <c r="AF49" s="2">
        <f>IF(AE$2="Bike &amp; Run",IF(ISNA(VLOOKUP(AE49,Paramètres!$B$3:$C$56,2,FALSE)),0,VLOOKUP(AE49,Paramètres!$B$3:$C$56,2,FALSE)*Paramètres!$K$16),IF(OR(AE49="",OR($D49="",$D49="NL",$D49="HORS LIGUE")),0,VLOOKUP(IF(OR(AE49="",OR($D49="",$D49="NL",$D49="HORS LIGUE")),"",COUNTIFS($D$5:$D$72,"&lt;&gt;"&amp;"",$D$5:$D$72,"&lt;&gt;"&amp;"NL",$D$5:$D$72,"&lt;&gt;"&amp;"HORS LIGUE",AE$5:AE$72,"&lt;"&amp;AE49)+1),Paramètres!$B$3:$C$56,2,FALSE)*Paramètres!$K$16))</f>
        <v>0</v>
      </c>
      <c r="AG49" s="46"/>
      <c r="AH49" s="2">
        <f>IF(AG$2="Bike &amp; Run",IF(ISNA(VLOOKUP(AG49,Paramètres!$B$3:$C$56,2,FALSE)),0,VLOOKUP(AG49,Paramètres!$B$3:$C$56,2,FALSE)*Paramètres!$K$17),IF(OR(AG49="",OR($D49="",$D49="NL",$D49="HORS LIGUE")),0,VLOOKUP(IF(OR(AG49="",OR($D49="",$D49="NL",$D49="HORS LIGUE")),"",COUNTIFS($D$5:$D$72,"&lt;&gt;"&amp;"",$D$5:$D$72,"&lt;&gt;"&amp;"NL",$D$5:$D$72,"&lt;&gt;"&amp;"HORS LIGUE",AG$5:AG$72,"&lt;"&amp;AG49)+1),Paramètres!$B$3:$C$56,2,FALSE)*Paramètres!$K$17))</f>
        <v>0</v>
      </c>
      <c r="AI49" s="40">
        <f t="shared" si="53"/>
        <v>0</v>
      </c>
      <c r="AJ49" s="3" t="str">
        <f t="shared" si="54"/>
        <v/>
      </c>
      <c r="AK49" s="5">
        <f t="shared" si="55"/>
        <v>0</v>
      </c>
      <c r="AL49" s="41">
        <f t="shared" si="56"/>
        <v>0</v>
      </c>
      <c r="AM49" s="33" t="str">
        <f t="shared" si="57"/>
        <v/>
      </c>
      <c r="AO49" s="22">
        <f t="shared" si="58"/>
        <v>0</v>
      </c>
      <c r="AP49">
        <f t="shared" si="59"/>
        <v>0</v>
      </c>
      <c r="AQ49">
        <f t="shared" si="60"/>
        <v>0</v>
      </c>
      <c r="AR49">
        <f t="shared" si="61"/>
        <v>0</v>
      </c>
      <c r="AS49">
        <f t="shared" si="62"/>
        <v>0</v>
      </c>
      <c r="AT49">
        <f t="shared" si="63"/>
        <v>0</v>
      </c>
      <c r="AU49">
        <f t="shared" si="64"/>
        <v>0</v>
      </c>
      <c r="AV49">
        <f t="shared" si="65"/>
        <v>0</v>
      </c>
      <c r="AW49">
        <f t="shared" si="66"/>
        <v>0</v>
      </c>
      <c r="AX49">
        <f t="shared" si="67"/>
        <v>0</v>
      </c>
      <c r="AY49">
        <f t="shared" si="68"/>
        <v>0</v>
      </c>
      <c r="AZ49">
        <f t="shared" si="69"/>
        <v>0</v>
      </c>
      <c r="BA49">
        <f t="shared" si="70"/>
        <v>0</v>
      </c>
      <c r="BB49">
        <f t="shared" si="71"/>
        <v>0</v>
      </c>
      <c r="BC49">
        <f t="shared" si="72"/>
        <v>0</v>
      </c>
      <c r="BD49">
        <f t="shared" si="73"/>
        <v>0</v>
      </c>
      <c r="BE49" s="22">
        <f t="shared" ref="BE49:BR49" si="86">BD49+LARGE($AO49:$BC49,BE$4)</f>
        <v>0</v>
      </c>
      <c r="BF49" s="22">
        <f t="shared" si="86"/>
        <v>0</v>
      </c>
      <c r="BG49" s="22">
        <f t="shared" si="86"/>
        <v>0</v>
      </c>
      <c r="BH49" s="22">
        <f t="shared" si="86"/>
        <v>0</v>
      </c>
      <c r="BI49" s="22">
        <f t="shared" si="86"/>
        <v>0</v>
      </c>
      <c r="BJ49" s="22">
        <f t="shared" si="86"/>
        <v>0</v>
      </c>
      <c r="BK49" s="22">
        <f t="shared" si="86"/>
        <v>0</v>
      </c>
      <c r="BL49" s="22">
        <f t="shared" si="86"/>
        <v>0</v>
      </c>
      <c r="BM49" s="22">
        <f t="shared" si="86"/>
        <v>0</v>
      </c>
      <c r="BN49" s="22">
        <f t="shared" si="86"/>
        <v>0</v>
      </c>
      <c r="BO49" s="22">
        <f t="shared" si="86"/>
        <v>0</v>
      </c>
      <c r="BP49" s="22">
        <f t="shared" si="86"/>
        <v>0</v>
      </c>
      <c r="BQ49" s="22">
        <f t="shared" si="86"/>
        <v>0</v>
      </c>
      <c r="BR49" s="22">
        <f t="shared" si="86"/>
        <v>0</v>
      </c>
    </row>
    <row r="50" spans="1:70" ht="16.5">
      <c r="A50" s="73" t="s">
        <v>1294</v>
      </c>
      <c r="B50" s="61" t="str">
        <f>IF(ISNA(VLOOKUP(A50,'Licenciés Jeunes 2023'!A:C,3,0)),"",VLOOKUP(A50,'Licenciés Jeunes 2023'!A:C,3,0))</f>
        <v>PERON</v>
      </c>
      <c r="C50" s="32" t="str">
        <f>IF(ISNA(VLOOKUP(A50,'Licenciés Jeunes 2023'!A:C,2,0)),"",VLOOKUP(A50,'Licenciés Jeunes 2023'!A:C,2,0))</f>
        <v>Maxence</v>
      </c>
      <c r="D50" s="32" t="str">
        <f>IF(ISNA(VLOOKUP(A50,'Licenciés Jeunes 2023'!A:F,6,0)),"",VLOOKUP(A50,'Licenciés Jeunes 2023'!A:F,6,0))</f>
        <v>SAINT AVERTIN SPORTS TRIATHLON 37</v>
      </c>
      <c r="E50" s="6"/>
      <c r="F50" s="2">
        <f>IF(E$2="Bike &amp; Run",IF(ISNA(VLOOKUP(E50,Paramètres!$B$3:$C$56,2,FALSE)),0,VLOOKUP(E50,Paramètres!$B$3:$C$56,2,FALSE)*Paramètres!$K$3),IF(OR(E50="",OR($D50="",$D50="NL",$D50="HORS LIGUE")),0,VLOOKUP(IF(OR(E50="",OR($D50="",$D50="NL",$D50="HORS LIGUE")),"",COUNTIFS($D$5:$D$72,"&lt;&gt;"&amp;"",$D$5:$D$72,"&lt;&gt;"&amp;"NL",$D$5:$D$72,"&lt;&gt;"&amp;"HORS LIGUE",E$5:E$72,"&lt;"&amp;E50)+1),Paramètres!$B$3:$C$56,2,FALSE)*Paramètres!$K$3))</f>
        <v>0</v>
      </c>
      <c r="G50" s="4"/>
      <c r="H50" s="2">
        <f>IF(G$2="Bike &amp; Run",IF(ISNA(VLOOKUP(G50,Paramètres!$B$3:$C$56,2,FALSE)),0,VLOOKUP(G50,Paramètres!$B$3:$C$56,2,FALSE)*Paramètres!$K$4),IF(OR(G50="",OR($D50="",$D50="NL",$D50="HORS LIGUE")),0,VLOOKUP(IF(OR(G50="",OR($D50="",$D50="NL",$D50="HORS LIGUE")),"",COUNTIFS($D$5:$D$72,"&lt;&gt;"&amp;"",$D$5:$D$72,"&lt;&gt;"&amp;"NL",$D$5:$D$72,"&lt;&gt;"&amp;"HORS LIGUE",G$5:G$72,"&lt;"&amp;G50)+1),Paramètres!$B$3:$C$56,2,FALSE)*Paramètres!$K$4))</f>
        <v>0</v>
      </c>
      <c r="I50" s="36"/>
      <c r="J50" s="2">
        <f>IF(I$2="Bike &amp; Run",IF(ISNA(VLOOKUP(I50,Paramètres!$B$3:$C$56,2,FALSE)),0,VLOOKUP(I50,Paramètres!$B$3:$C$56,2,FALSE)*Paramètres!$K$5),IF(OR(I50="",OR($D50="",$D50="NL",$D50="HORS LIGUE")),0,VLOOKUP(IF(OR(I50="",OR($D50="",$D50="NL",$D50="HORS LIGUE")),"",COUNTIFS($D$5:$D$72,"&lt;&gt;"&amp;"",$D$5:$D$72,"&lt;&gt;"&amp;"NL",$D$5:$D$72,"&lt;&gt;"&amp;"HORS LIGUE",I$5:I$72,"&lt;"&amp;I50)+1),Paramètres!$B$3:$C$56,2,FALSE)*Paramètres!$K$5))</f>
        <v>0</v>
      </c>
      <c r="K50" s="4"/>
      <c r="L50" s="2">
        <f>IF(K$2="Bike &amp; Run",IF(ISNA(VLOOKUP(K50,Paramètres!$B$3:$C$56,2,FALSE)),0,VLOOKUP(K50,Paramètres!$B$3:$C$56,2,FALSE)*Paramètres!$K$6),IF(OR(K50="",OR($D50="",$D50="NL",$D50="HORS LIGUE")),0,VLOOKUP(IF(OR(K50="",OR($D50="",$D50="NL",$D50="HORS LIGUE")),"",COUNTIFS($D$5:$D$72,"&lt;&gt;"&amp;"",$D$5:$D$72,"&lt;&gt;"&amp;"NL",$D$5:$D$72,"&lt;&gt;"&amp;"HORS LIGUE",K$5:K$72,"&lt;"&amp;K50)+1),Paramètres!$B$3:$C$56,2,FALSE)*Paramètres!$K$6))</f>
        <v>0</v>
      </c>
      <c r="M50" s="4"/>
      <c r="N50" s="2">
        <f>IF(M$2="Bike &amp; Run",IF(ISNA(VLOOKUP(M50,Paramètres!$B$3:$C$56,2,FALSE)),0,VLOOKUP(M50,Paramètres!$B$3:$C$56,2,FALSE)*Paramètres!$K$7),IF(OR(M50="",OR($D50="",$D50="NL",$D50="HORS LIGUE")),0,VLOOKUP(IF(OR(M50="",OR($D50="",$D50="NL",$D50="HORS LIGUE")),"",COUNTIFS($D$5:$D$72,"&lt;&gt;"&amp;"",$D$5:$D$72,"&lt;&gt;"&amp;"NL",$D$5:$D$72,"&lt;&gt;"&amp;"HORS LIGUE",M$5:M$72,"&lt;"&amp;M50)+1),Paramètres!$B$3:$C$56,2,FALSE)*Paramètres!$K$7))</f>
        <v>0</v>
      </c>
      <c r="O50" s="46"/>
      <c r="P50" s="2">
        <f>IF(O$2="Bike &amp; Run",IF(ISNA(VLOOKUP(O50,Paramètres!$B$3:$C$56,2,FALSE)),0,VLOOKUP(O50,Paramètres!$B$3:$C$56,2,FALSE)*Paramètres!$K$8),IF(OR(O50="",OR($D50="",$D50="NL",$D50="HORS LIGUE")),0,VLOOKUP(IF(OR(O50="",OR($D50="",$D50="NL",$D50="HORS LIGUE")),"",COUNTIFS($D$5:$D$72,"&lt;&gt;"&amp;"",$D$5:$D$72,"&lt;&gt;"&amp;"NL",$D$5:$D$72,"&lt;&gt;"&amp;"HORS LIGUE",O$5:O$72,"&lt;"&amp;O50)+1),Paramètres!$B$3:$C$56,2,FALSE)*Paramètres!$K$8))</f>
        <v>0</v>
      </c>
      <c r="Q50" s="46"/>
      <c r="R50" s="2">
        <f>IF(Q$2="Bike &amp; Run",IF(ISNA(VLOOKUP(Q50,Paramètres!$B$3:$C$56,2,FALSE)),0,VLOOKUP(Q50,Paramètres!$B$3:$C$56,2,FALSE)*Paramètres!$K$9),IF(OR(Q50="",OR($D50="",$D50="NL",$D50="HORS LIGUE")),0,VLOOKUP(IF(OR(Q50="",OR($D50="",$D50="NL",$D50="HORS LIGUE")),"",COUNTIFS($D$5:$D$72,"&lt;&gt;"&amp;"",$D$5:$D$72,"&lt;&gt;"&amp;"NL",$D$5:$D$72,"&lt;&gt;"&amp;"HORS LIGUE",Q$5:Q$72,"&lt;"&amp;Q50)+1),Paramètres!$B$3:$C$56,2,FALSE)*Paramètres!$K$9))</f>
        <v>0</v>
      </c>
      <c r="S50" s="46"/>
      <c r="T50" s="2">
        <f>IF(S$2="Bike &amp; Run",IF(ISNA(VLOOKUP(S50,Paramètres!$B$3:$C$56,2,FALSE)),0,VLOOKUP(S50,Paramètres!$B$3:$C$56,2,FALSE)*Paramètres!$K$10),IF(OR(S50="",OR($D50="",$D50="NL",$D50="HORS LIGUE")),0,VLOOKUP(IF(OR(S50="",OR($D50="",$D50="NL",$D50="HORS LIGUE")),"",COUNTIFS($D$5:$D$72,"&lt;&gt;"&amp;"",$D$5:$D$72,"&lt;&gt;"&amp;"NL",$D$5:$D$72,"&lt;&gt;"&amp;"HORS LIGUE",S$5:S$72,"&lt;"&amp;S50)+1),Paramètres!$B$3:$C$56,2,FALSE)*Paramètres!$K$10))</f>
        <v>0</v>
      </c>
      <c r="U50" s="46"/>
      <c r="V50" s="2">
        <f>IF(U$2="Bike &amp; Run",IF(ISNA(VLOOKUP(U50,Paramètres!$B$3:$C$56,2,FALSE)),0,VLOOKUP(U50,Paramètres!$B$3:$C$56,2,FALSE)*Paramètres!$K$11),IF(OR(U50="",OR($D50="",$D50="NL",$D50="HORS LIGUE")),0,VLOOKUP(IF(OR(U50="",OR($D50="",$D50="NL",$D50="HORS LIGUE")),"",COUNTIFS($D$5:$D$72,"&lt;&gt;"&amp;"",$D$5:$D$72,"&lt;&gt;"&amp;"NL",$D$5:$D$72,"&lt;&gt;"&amp;"HORS LIGUE",U$5:U$72,"&lt;"&amp;U50)+1),Paramètres!$B$3:$C$56,2,FALSE)*Paramètres!$K$11))</f>
        <v>0</v>
      </c>
      <c r="W50" s="46"/>
      <c r="X50" s="2">
        <f>IF(W$2="Bike &amp; Run",IF(ISNA(VLOOKUP(W50,Paramètres!$B$3:$C$56,2,FALSE)),0,VLOOKUP(W50,Paramètres!$B$3:$C$56,2,FALSE)*Paramètres!$K$12),IF(OR(W50="",OR($D50="",$D50="NL",$D50="HORS LIGUE")),0,VLOOKUP(IF(OR(W50="",OR($D50="",$D50="NL",$D50="HORS LIGUE")),"",COUNTIFS($D$5:$D$72,"&lt;&gt;"&amp;"",$D$5:$D$72,"&lt;&gt;"&amp;"NL",$D$5:$D$72,"&lt;&gt;"&amp;"HORS LIGUE",W$5:W$72,"&lt;"&amp;W50)+1),Paramètres!$B$3:$C$56,2,FALSE)*Paramètres!$K$12))</f>
        <v>0</v>
      </c>
      <c r="Y50" s="46"/>
      <c r="Z50" s="2">
        <f>IF(Y$2="Bike &amp; Run",IF(ISNA(VLOOKUP(Y50,Paramètres!$B$3:$C$56,2,FALSE)),0,VLOOKUP(Y50,Paramètres!$B$3:$C$56,2,FALSE)*Paramètres!$K$13),IF(OR(Y50="",OR($D50="",$D50="NL",$D50="HORS LIGUE")),0,VLOOKUP(IF(OR(Y50="",OR($D50="",$D50="NL",$D50="HORS LIGUE")),"",COUNTIFS($D$5:$D$72,"&lt;&gt;"&amp;"",$D$5:$D$72,"&lt;&gt;"&amp;"NL",$D$5:$D$72,"&lt;&gt;"&amp;"HORS LIGUE",Y$5:Y$72,"&lt;"&amp;Y50)+1),Paramètres!$B$3:$C$56,2,FALSE)*Paramètres!$K$13))</f>
        <v>0</v>
      </c>
      <c r="AA50" s="46"/>
      <c r="AB50" s="2">
        <f>IF(AA$2="Bike &amp; Run",IF(ISNA(VLOOKUP(AA50,Paramètres!$B$3:$C$56,2,FALSE)),0,VLOOKUP(AA50,Paramètres!$B$3:$C$56,2,FALSE)*Paramètres!$K$14),IF(OR(AA50="",OR($D50="",$D50="NL",$D50="HORS LIGUE")),0,VLOOKUP(IF(OR(AA50="",OR($D50="",$D50="NL",$D50="HORS LIGUE")),"",COUNTIFS($D$5:$D$72,"&lt;&gt;"&amp;"",$D$5:$D$72,"&lt;&gt;"&amp;"NL",$D$5:$D$72,"&lt;&gt;"&amp;"HORS LIGUE",AA$5:AA$72,"&lt;"&amp;AA50)+1),Paramètres!$B$3:$C$56,2,FALSE)*Paramètres!$K$14))</f>
        <v>0</v>
      </c>
      <c r="AC50" s="46"/>
      <c r="AD50" s="2">
        <f>IF(AC$2="Bike &amp; Run",IF(ISNA(VLOOKUP(AC50,Paramètres!$B$3:$C$56,2,FALSE)),0,VLOOKUP(AC50,Paramètres!$B$3:$C$56,2,FALSE)*Paramètres!$K$15),IF(OR(AC50="",OR($D50="",$D50="NL",$D50="HORS LIGUE")),0,VLOOKUP(IF(OR(AC50="",OR($D50="",$D50="NL",$D50="HORS LIGUE")),"",COUNTIFS($D$5:$D$72,"&lt;&gt;"&amp;"",$D$5:$D$72,"&lt;&gt;"&amp;"NL",$D$5:$D$72,"&lt;&gt;"&amp;"HORS LIGUE",AC$5:AC$72,"&lt;"&amp;AC50)+1),Paramètres!$B$3:$C$56,2,FALSE)*Paramètres!$K$15))</f>
        <v>0</v>
      </c>
      <c r="AE50" s="46"/>
      <c r="AF50" s="2">
        <f>IF(AE$2="Bike &amp; Run",IF(ISNA(VLOOKUP(AE50,Paramètres!$B$3:$C$56,2,FALSE)),0,VLOOKUP(AE50,Paramètres!$B$3:$C$56,2,FALSE)*Paramètres!$K$16),IF(OR(AE50="",OR($D50="",$D50="NL",$D50="HORS LIGUE")),0,VLOOKUP(IF(OR(AE50="",OR($D50="",$D50="NL",$D50="HORS LIGUE")),"",COUNTIFS($D$5:$D$72,"&lt;&gt;"&amp;"",$D$5:$D$72,"&lt;&gt;"&amp;"NL",$D$5:$D$72,"&lt;&gt;"&amp;"HORS LIGUE",AE$5:AE$72,"&lt;"&amp;AE50)+1),Paramètres!$B$3:$C$56,2,FALSE)*Paramètres!$K$16))</f>
        <v>0</v>
      </c>
      <c r="AG50" s="46"/>
      <c r="AH50" s="2">
        <f>IF(AG$2="Bike &amp; Run",IF(ISNA(VLOOKUP(AG50,Paramètres!$B$3:$C$56,2,FALSE)),0,VLOOKUP(AG50,Paramètres!$B$3:$C$56,2,FALSE)*Paramètres!$K$17),IF(OR(AG50="",OR($D50="",$D50="NL",$D50="HORS LIGUE")),0,VLOOKUP(IF(OR(AG50="",OR($D50="",$D50="NL",$D50="HORS LIGUE")),"",COUNTIFS($D$5:$D$72,"&lt;&gt;"&amp;"",$D$5:$D$72,"&lt;&gt;"&amp;"NL",$D$5:$D$72,"&lt;&gt;"&amp;"HORS LIGUE",AG$5:AG$72,"&lt;"&amp;AG50)+1),Paramètres!$B$3:$C$56,2,FALSE)*Paramètres!$K$17))</f>
        <v>0</v>
      </c>
      <c r="AI50" s="40">
        <f t="shared" si="53"/>
        <v>0</v>
      </c>
      <c r="AJ50" s="3" t="str">
        <f t="shared" si="54"/>
        <v/>
      </c>
      <c r="AK50" s="5">
        <f t="shared" si="55"/>
        <v>0</v>
      </c>
      <c r="AL50" s="41">
        <f t="shared" si="56"/>
        <v>0</v>
      </c>
      <c r="AM50" s="33" t="str">
        <f t="shared" si="57"/>
        <v/>
      </c>
      <c r="AO50" s="22">
        <f t="shared" si="58"/>
        <v>0</v>
      </c>
      <c r="AP50">
        <f t="shared" si="59"/>
        <v>0</v>
      </c>
      <c r="AQ50">
        <f t="shared" si="60"/>
        <v>0</v>
      </c>
      <c r="AR50">
        <f t="shared" si="61"/>
        <v>0</v>
      </c>
      <c r="AS50">
        <f t="shared" si="62"/>
        <v>0</v>
      </c>
      <c r="AT50">
        <f t="shared" si="63"/>
        <v>0</v>
      </c>
      <c r="AU50">
        <f t="shared" si="64"/>
        <v>0</v>
      </c>
      <c r="AV50">
        <f t="shared" si="65"/>
        <v>0</v>
      </c>
      <c r="AW50">
        <f t="shared" si="66"/>
        <v>0</v>
      </c>
      <c r="AX50">
        <f t="shared" si="67"/>
        <v>0</v>
      </c>
      <c r="AY50">
        <f t="shared" si="68"/>
        <v>0</v>
      </c>
      <c r="AZ50">
        <f t="shared" si="69"/>
        <v>0</v>
      </c>
      <c r="BA50">
        <f t="shared" si="70"/>
        <v>0</v>
      </c>
      <c r="BB50">
        <f t="shared" si="71"/>
        <v>0</v>
      </c>
      <c r="BC50">
        <f t="shared" si="72"/>
        <v>0</v>
      </c>
      <c r="BD50">
        <f t="shared" si="73"/>
        <v>0</v>
      </c>
      <c r="BE50" s="22">
        <f t="shared" ref="BE50:BR50" si="87">BD50+LARGE($AO50:$BC50,BE$4)</f>
        <v>0</v>
      </c>
      <c r="BF50" s="22">
        <f t="shared" si="87"/>
        <v>0</v>
      </c>
      <c r="BG50" s="22">
        <f t="shared" si="87"/>
        <v>0</v>
      </c>
      <c r="BH50" s="22">
        <f t="shared" si="87"/>
        <v>0</v>
      </c>
      <c r="BI50" s="22">
        <f t="shared" si="87"/>
        <v>0</v>
      </c>
      <c r="BJ50" s="22">
        <f t="shared" si="87"/>
        <v>0</v>
      </c>
      <c r="BK50" s="22">
        <f t="shared" si="87"/>
        <v>0</v>
      </c>
      <c r="BL50" s="22">
        <f t="shared" si="87"/>
        <v>0</v>
      </c>
      <c r="BM50" s="22">
        <f t="shared" si="87"/>
        <v>0</v>
      </c>
      <c r="BN50" s="22">
        <f t="shared" si="87"/>
        <v>0</v>
      </c>
      <c r="BO50" s="22">
        <f t="shared" si="87"/>
        <v>0</v>
      </c>
      <c r="BP50" s="22">
        <f t="shared" si="87"/>
        <v>0</v>
      </c>
      <c r="BQ50" s="22">
        <f t="shared" si="87"/>
        <v>0</v>
      </c>
      <c r="BR50" s="22">
        <f t="shared" si="87"/>
        <v>0</v>
      </c>
    </row>
    <row r="51" spans="1:70" ht="16.5">
      <c r="A51" s="73" t="s">
        <v>783</v>
      </c>
      <c r="B51" s="61" t="str">
        <f>IF(ISNA(VLOOKUP(A51,'Licenciés Jeunes 2023'!A:C,3,0)),"",VLOOKUP(A51,'Licenciés Jeunes 2023'!A:C,3,0))</f>
        <v>LECOIN</v>
      </c>
      <c r="C51" s="32" t="str">
        <f>IF(ISNA(VLOOKUP(A51,'Licenciés Jeunes 2023'!A:C,2,0)),"",VLOOKUP(A51,'Licenciés Jeunes 2023'!A:C,2,0))</f>
        <v>VIANNEY</v>
      </c>
      <c r="D51" s="32" t="str">
        <f>IF(ISNA(VLOOKUP(A51,'Licenciés Jeunes 2023'!A:F,6,0)),"",VLOOKUP(A51,'Licenciés Jeunes 2023'!A:F,6,0))</f>
        <v>ORLEANS ASFAS TRIATHLON</v>
      </c>
      <c r="E51" s="6"/>
      <c r="F51" s="2">
        <f>IF(E$2="Bike &amp; Run",IF(ISNA(VLOOKUP(E51,Paramètres!$B$3:$C$56,2,FALSE)),0,VLOOKUP(E51,Paramètres!$B$3:$C$56,2,FALSE)*Paramètres!$K$3),IF(OR(E51="",OR($D51="",$D51="NL",$D51="HORS LIGUE")),0,VLOOKUP(IF(OR(E51="",OR($D51="",$D51="NL",$D51="HORS LIGUE")),"",COUNTIFS($D$5:$D$72,"&lt;&gt;"&amp;"",$D$5:$D$72,"&lt;&gt;"&amp;"NL",$D$5:$D$72,"&lt;&gt;"&amp;"HORS LIGUE",E$5:E$72,"&lt;"&amp;E51)+1),Paramètres!$B$3:$C$56,2,FALSE)*Paramètres!$K$3))</f>
        <v>0</v>
      </c>
      <c r="G51" s="4"/>
      <c r="H51" s="2">
        <f>IF(G$2="Bike &amp; Run",IF(ISNA(VLOOKUP(G51,Paramètres!$B$3:$C$56,2,FALSE)),0,VLOOKUP(G51,Paramètres!$B$3:$C$56,2,FALSE)*Paramètres!$K$4),IF(OR(G51="",OR($D51="",$D51="NL",$D51="HORS LIGUE")),0,VLOOKUP(IF(OR(G51="",OR($D51="",$D51="NL",$D51="HORS LIGUE")),"",COUNTIFS($D$5:$D$72,"&lt;&gt;"&amp;"",$D$5:$D$72,"&lt;&gt;"&amp;"NL",$D$5:$D$72,"&lt;&gt;"&amp;"HORS LIGUE",G$5:G$72,"&lt;"&amp;G51)+1),Paramètres!$B$3:$C$56,2,FALSE)*Paramètres!$K$4))</f>
        <v>0</v>
      </c>
      <c r="I51" s="36"/>
      <c r="J51" s="2">
        <f>IF(I$2="Bike &amp; Run",IF(ISNA(VLOOKUP(I51,Paramètres!$B$3:$C$56,2,FALSE)),0,VLOOKUP(I51,Paramètres!$B$3:$C$56,2,FALSE)*Paramètres!$K$5),IF(OR(I51="",OR($D51="",$D51="NL",$D51="HORS LIGUE")),0,VLOOKUP(IF(OR(I51="",OR($D51="",$D51="NL",$D51="HORS LIGUE")),"",COUNTIFS($D$5:$D$72,"&lt;&gt;"&amp;"",$D$5:$D$72,"&lt;&gt;"&amp;"NL",$D$5:$D$72,"&lt;&gt;"&amp;"HORS LIGUE",I$5:I$72,"&lt;"&amp;I51)+1),Paramètres!$B$3:$C$56,2,FALSE)*Paramètres!$K$5))</f>
        <v>0</v>
      </c>
      <c r="K51" s="4"/>
      <c r="L51" s="2">
        <f>IF(K$2="Bike &amp; Run",IF(ISNA(VLOOKUP(K51,Paramètres!$B$3:$C$56,2,FALSE)),0,VLOOKUP(K51,Paramètres!$B$3:$C$56,2,FALSE)*Paramètres!$K$6),IF(OR(K51="",OR($D51="",$D51="NL",$D51="HORS LIGUE")),0,VLOOKUP(IF(OR(K51="",OR($D51="",$D51="NL",$D51="HORS LIGUE")),"",COUNTIFS($D$5:$D$72,"&lt;&gt;"&amp;"",$D$5:$D$72,"&lt;&gt;"&amp;"NL",$D$5:$D$72,"&lt;&gt;"&amp;"HORS LIGUE",K$5:K$72,"&lt;"&amp;K51)+1),Paramètres!$B$3:$C$56,2,FALSE)*Paramètres!$K$6))</f>
        <v>0</v>
      </c>
      <c r="M51" s="4"/>
      <c r="N51" s="2">
        <f>IF(M$2="Bike &amp; Run",IF(ISNA(VLOOKUP(M51,Paramètres!$B$3:$C$56,2,FALSE)),0,VLOOKUP(M51,Paramètres!$B$3:$C$56,2,FALSE)*Paramètres!$K$7),IF(OR(M51="",OR($D51="",$D51="NL",$D51="HORS LIGUE")),0,VLOOKUP(IF(OR(M51="",OR($D51="",$D51="NL",$D51="HORS LIGUE")),"",COUNTIFS($D$5:$D$72,"&lt;&gt;"&amp;"",$D$5:$D$72,"&lt;&gt;"&amp;"NL",$D$5:$D$72,"&lt;&gt;"&amp;"HORS LIGUE",M$5:M$72,"&lt;"&amp;M51)+1),Paramètres!$B$3:$C$56,2,FALSE)*Paramètres!$K$7))</f>
        <v>0</v>
      </c>
      <c r="O51" s="46"/>
      <c r="P51" s="2">
        <f>IF(O$2="Bike &amp; Run",IF(ISNA(VLOOKUP(O51,Paramètres!$B$3:$C$56,2,FALSE)),0,VLOOKUP(O51,Paramètres!$B$3:$C$56,2,FALSE)*Paramètres!$K$8),IF(OR(O51="",OR($D51="",$D51="NL",$D51="HORS LIGUE")),0,VLOOKUP(IF(OR(O51="",OR($D51="",$D51="NL",$D51="HORS LIGUE")),"",COUNTIFS($D$5:$D$72,"&lt;&gt;"&amp;"",$D$5:$D$72,"&lt;&gt;"&amp;"NL",$D$5:$D$72,"&lt;&gt;"&amp;"HORS LIGUE",O$5:O$72,"&lt;"&amp;O51)+1),Paramètres!$B$3:$C$56,2,FALSE)*Paramètres!$K$8))</f>
        <v>0</v>
      </c>
      <c r="Q51" s="46"/>
      <c r="R51" s="2">
        <f>IF(Q$2="Bike &amp; Run",IF(ISNA(VLOOKUP(Q51,Paramètres!$B$3:$C$56,2,FALSE)),0,VLOOKUP(Q51,Paramètres!$B$3:$C$56,2,FALSE)*Paramètres!$K$9),IF(OR(Q51="",OR($D51="",$D51="NL",$D51="HORS LIGUE")),0,VLOOKUP(IF(OR(Q51="",OR($D51="",$D51="NL",$D51="HORS LIGUE")),"",COUNTIFS($D$5:$D$72,"&lt;&gt;"&amp;"",$D$5:$D$72,"&lt;&gt;"&amp;"NL",$D$5:$D$72,"&lt;&gt;"&amp;"HORS LIGUE",Q$5:Q$72,"&lt;"&amp;Q51)+1),Paramètres!$B$3:$C$56,2,FALSE)*Paramètres!$K$9))</f>
        <v>0</v>
      </c>
      <c r="S51" s="46"/>
      <c r="T51" s="2">
        <f>IF(S$2="Bike &amp; Run",IF(ISNA(VLOOKUP(S51,Paramètres!$B$3:$C$56,2,FALSE)),0,VLOOKUP(S51,Paramètres!$B$3:$C$56,2,FALSE)*Paramètres!$K$10),IF(OR(S51="",OR($D51="",$D51="NL",$D51="HORS LIGUE")),0,VLOOKUP(IF(OR(S51="",OR($D51="",$D51="NL",$D51="HORS LIGUE")),"",COUNTIFS($D$5:$D$72,"&lt;&gt;"&amp;"",$D$5:$D$72,"&lt;&gt;"&amp;"NL",$D$5:$D$72,"&lt;&gt;"&amp;"HORS LIGUE",S$5:S$72,"&lt;"&amp;S51)+1),Paramètres!$B$3:$C$56,2,FALSE)*Paramètres!$K$10))</f>
        <v>0</v>
      </c>
      <c r="U51" s="46"/>
      <c r="V51" s="2">
        <f>IF(U$2="Bike &amp; Run",IF(ISNA(VLOOKUP(U51,Paramètres!$B$3:$C$56,2,FALSE)),0,VLOOKUP(U51,Paramètres!$B$3:$C$56,2,FALSE)*Paramètres!$K$11),IF(OR(U51="",OR($D51="",$D51="NL",$D51="HORS LIGUE")),0,VLOOKUP(IF(OR(U51="",OR($D51="",$D51="NL",$D51="HORS LIGUE")),"",COUNTIFS($D$5:$D$72,"&lt;&gt;"&amp;"",$D$5:$D$72,"&lt;&gt;"&amp;"NL",$D$5:$D$72,"&lt;&gt;"&amp;"HORS LIGUE",U$5:U$72,"&lt;"&amp;U51)+1),Paramètres!$B$3:$C$56,2,FALSE)*Paramètres!$K$11))</f>
        <v>0</v>
      </c>
      <c r="W51" s="46"/>
      <c r="X51" s="2">
        <f>IF(W$2="Bike &amp; Run",IF(ISNA(VLOOKUP(W51,Paramètres!$B$3:$C$56,2,FALSE)),0,VLOOKUP(W51,Paramètres!$B$3:$C$56,2,FALSE)*Paramètres!$K$12),IF(OR(W51="",OR($D51="",$D51="NL",$D51="HORS LIGUE")),0,VLOOKUP(IF(OR(W51="",OR($D51="",$D51="NL",$D51="HORS LIGUE")),"",COUNTIFS($D$5:$D$72,"&lt;&gt;"&amp;"",$D$5:$D$72,"&lt;&gt;"&amp;"NL",$D$5:$D$72,"&lt;&gt;"&amp;"HORS LIGUE",W$5:W$72,"&lt;"&amp;W51)+1),Paramètres!$B$3:$C$56,2,FALSE)*Paramètres!$K$12))</f>
        <v>0</v>
      </c>
      <c r="Y51" s="46"/>
      <c r="Z51" s="2">
        <f>IF(Y$2="Bike &amp; Run",IF(ISNA(VLOOKUP(Y51,Paramètres!$B$3:$C$56,2,FALSE)),0,VLOOKUP(Y51,Paramètres!$B$3:$C$56,2,FALSE)*Paramètres!$K$13),IF(OR(Y51="",OR($D51="",$D51="NL",$D51="HORS LIGUE")),0,VLOOKUP(IF(OR(Y51="",OR($D51="",$D51="NL",$D51="HORS LIGUE")),"",COUNTIFS($D$5:$D$72,"&lt;&gt;"&amp;"",$D$5:$D$72,"&lt;&gt;"&amp;"NL",$D$5:$D$72,"&lt;&gt;"&amp;"HORS LIGUE",Y$5:Y$72,"&lt;"&amp;Y51)+1),Paramètres!$B$3:$C$56,2,FALSE)*Paramètres!$K$13))</f>
        <v>0</v>
      </c>
      <c r="AA51" s="46"/>
      <c r="AB51" s="2">
        <f>IF(AA$2="Bike &amp; Run",IF(ISNA(VLOOKUP(AA51,Paramètres!$B$3:$C$56,2,FALSE)),0,VLOOKUP(AA51,Paramètres!$B$3:$C$56,2,FALSE)*Paramètres!$K$14),IF(OR(AA51="",OR($D51="",$D51="NL",$D51="HORS LIGUE")),0,VLOOKUP(IF(OR(AA51="",OR($D51="",$D51="NL",$D51="HORS LIGUE")),"",COUNTIFS($D$5:$D$72,"&lt;&gt;"&amp;"",$D$5:$D$72,"&lt;&gt;"&amp;"NL",$D$5:$D$72,"&lt;&gt;"&amp;"HORS LIGUE",AA$5:AA$72,"&lt;"&amp;AA51)+1),Paramètres!$B$3:$C$56,2,FALSE)*Paramètres!$K$14))</f>
        <v>0</v>
      </c>
      <c r="AC51" s="46"/>
      <c r="AD51" s="2">
        <f>IF(AC$2="Bike &amp; Run",IF(ISNA(VLOOKUP(AC51,Paramètres!$B$3:$C$56,2,FALSE)),0,VLOOKUP(AC51,Paramètres!$B$3:$C$56,2,FALSE)*Paramètres!$K$15),IF(OR(AC51="",OR($D51="",$D51="NL",$D51="HORS LIGUE")),0,VLOOKUP(IF(OR(AC51="",OR($D51="",$D51="NL",$D51="HORS LIGUE")),"",COUNTIFS($D$5:$D$72,"&lt;&gt;"&amp;"",$D$5:$D$72,"&lt;&gt;"&amp;"NL",$D$5:$D$72,"&lt;&gt;"&amp;"HORS LIGUE",AC$5:AC$72,"&lt;"&amp;AC51)+1),Paramètres!$B$3:$C$56,2,FALSE)*Paramètres!$K$15))</f>
        <v>0</v>
      </c>
      <c r="AE51" s="46"/>
      <c r="AF51" s="2">
        <f>IF(AE$2="Bike &amp; Run",IF(ISNA(VLOOKUP(AE51,Paramètres!$B$3:$C$56,2,FALSE)),0,VLOOKUP(AE51,Paramètres!$B$3:$C$56,2,FALSE)*Paramètres!$K$16),IF(OR(AE51="",OR($D51="",$D51="NL",$D51="HORS LIGUE")),0,VLOOKUP(IF(OR(AE51="",OR($D51="",$D51="NL",$D51="HORS LIGUE")),"",COUNTIFS($D$5:$D$72,"&lt;&gt;"&amp;"",$D$5:$D$72,"&lt;&gt;"&amp;"NL",$D$5:$D$72,"&lt;&gt;"&amp;"HORS LIGUE",AE$5:AE$72,"&lt;"&amp;AE51)+1),Paramètres!$B$3:$C$56,2,FALSE)*Paramètres!$K$16))</f>
        <v>0</v>
      </c>
      <c r="AG51" s="46"/>
      <c r="AH51" s="2">
        <f>IF(AG$2="Bike &amp; Run",IF(ISNA(VLOOKUP(AG51,Paramètres!$B$3:$C$56,2,FALSE)),0,VLOOKUP(AG51,Paramètres!$B$3:$C$56,2,FALSE)*Paramètres!$K$17),IF(OR(AG51="",OR($D51="",$D51="NL",$D51="HORS LIGUE")),0,VLOOKUP(IF(OR(AG51="",OR($D51="",$D51="NL",$D51="HORS LIGUE")),"",COUNTIFS($D$5:$D$72,"&lt;&gt;"&amp;"",$D$5:$D$72,"&lt;&gt;"&amp;"NL",$D$5:$D$72,"&lt;&gt;"&amp;"HORS LIGUE",AG$5:AG$72,"&lt;"&amp;AG51)+1),Paramètres!$B$3:$C$56,2,FALSE)*Paramètres!$K$17))</f>
        <v>0</v>
      </c>
      <c r="AI51" s="40">
        <f t="shared" si="53"/>
        <v>0</v>
      </c>
      <c r="AJ51" s="3" t="str">
        <f t="shared" si="54"/>
        <v/>
      </c>
      <c r="AK51" s="5">
        <f t="shared" si="55"/>
        <v>0</v>
      </c>
      <c r="AL51" s="41">
        <f t="shared" si="56"/>
        <v>0</v>
      </c>
      <c r="AM51" s="33" t="str">
        <f t="shared" si="57"/>
        <v/>
      </c>
      <c r="AO51" s="22">
        <f t="shared" si="58"/>
        <v>0</v>
      </c>
      <c r="AP51">
        <f t="shared" si="59"/>
        <v>0</v>
      </c>
      <c r="AQ51">
        <f t="shared" si="60"/>
        <v>0</v>
      </c>
      <c r="AR51">
        <f t="shared" si="61"/>
        <v>0</v>
      </c>
      <c r="AS51">
        <f t="shared" si="62"/>
        <v>0</v>
      </c>
      <c r="AT51">
        <f t="shared" si="63"/>
        <v>0</v>
      </c>
      <c r="AU51">
        <f t="shared" si="64"/>
        <v>0</v>
      </c>
      <c r="AV51">
        <f t="shared" si="65"/>
        <v>0</v>
      </c>
      <c r="AW51">
        <f t="shared" si="66"/>
        <v>0</v>
      </c>
      <c r="AX51">
        <f t="shared" si="67"/>
        <v>0</v>
      </c>
      <c r="AY51">
        <f t="shared" si="68"/>
        <v>0</v>
      </c>
      <c r="AZ51">
        <f t="shared" si="69"/>
        <v>0</v>
      </c>
      <c r="BA51">
        <f t="shared" si="70"/>
        <v>0</v>
      </c>
      <c r="BB51">
        <f t="shared" si="71"/>
        <v>0</v>
      </c>
      <c r="BC51">
        <f t="shared" si="72"/>
        <v>0</v>
      </c>
      <c r="BD51">
        <f t="shared" si="73"/>
        <v>0</v>
      </c>
      <c r="BE51" s="22">
        <f t="shared" ref="BE51:BR51" si="88">BD51+LARGE($AO51:$BC51,BE$4)</f>
        <v>0</v>
      </c>
      <c r="BF51" s="22">
        <f t="shared" si="88"/>
        <v>0</v>
      </c>
      <c r="BG51" s="22">
        <f t="shared" si="88"/>
        <v>0</v>
      </c>
      <c r="BH51" s="22">
        <f t="shared" si="88"/>
        <v>0</v>
      </c>
      <c r="BI51" s="22">
        <f t="shared" si="88"/>
        <v>0</v>
      </c>
      <c r="BJ51" s="22">
        <f t="shared" si="88"/>
        <v>0</v>
      </c>
      <c r="BK51" s="22">
        <f t="shared" si="88"/>
        <v>0</v>
      </c>
      <c r="BL51" s="22">
        <f t="shared" si="88"/>
        <v>0</v>
      </c>
      <c r="BM51" s="22">
        <f t="shared" si="88"/>
        <v>0</v>
      </c>
      <c r="BN51" s="22">
        <f t="shared" si="88"/>
        <v>0</v>
      </c>
      <c r="BO51" s="22">
        <f t="shared" si="88"/>
        <v>0</v>
      </c>
      <c r="BP51" s="22">
        <f t="shared" si="88"/>
        <v>0</v>
      </c>
      <c r="BQ51" s="22">
        <f t="shared" si="88"/>
        <v>0</v>
      </c>
      <c r="BR51" s="22">
        <f t="shared" si="88"/>
        <v>0</v>
      </c>
    </row>
    <row r="52" spans="1:70" ht="16.5">
      <c r="A52" s="73" t="s">
        <v>785</v>
      </c>
      <c r="B52" s="61" t="str">
        <f>IF(ISNA(VLOOKUP(A52,'Licenciés Jeunes 2023'!A:C,3,0)),"",VLOOKUP(A52,'Licenciés Jeunes 2023'!A:C,3,0))</f>
        <v>COLLART</v>
      </c>
      <c r="C52" s="32" t="str">
        <f>IF(ISNA(VLOOKUP(A52,'Licenciés Jeunes 2023'!A:C,2,0)),"",VLOOKUP(A52,'Licenciés Jeunes 2023'!A:C,2,0))</f>
        <v>Alex</v>
      </c>
      <c r="D52" s="32" t="str">
        <f>IF(ISNA(VLOOKUP(A52,'Licenciés Jeunes 2023'!A:F,6,0)),"",VLOOKUP(A52,'Licenciés Jeunes 2023'!A:F,6,0))</f>
        <v>ORLEANS ASFAS TRIATHLON</v>
      </c>
      <c r="E52" s="6"/>
      <c r="F52" s="2">
        <f>IF(E$2="Bike &amp; Run",IF(ISNA(VLOOKUP(E52,Paramètres!$B$3:$C$56,2,FALSE)),0,VLOOKUP(E52,Paramètres!$B$3:$C$56,2,FALSE)*Paramètres!$K$3),IF(OR(E52="",OR($D52="",$D52="NL",$D52="HORS LIGUE")),0,VLOOKUP(IF(OR(E52="",OR($D52="",$D52="NL",$D52="HORS LIGUE")),"",COUNTIFS($D$5:$D$72,"&lt;&gt;"&amp;"",$D$5:$D$72,"&lt;&gt;"&amp;"NL",$D$5:$D$72,"&lt;&gt;"&amp;"HORS LIGUE",E$5:E$72,"&lt;"&amp;E52)+1),Paramètres!$B$3:$C$56,2,FALSE)*Paramètres!$K$3))</f>
        <v>0</v>
      </c>
      <c r="G52" s="4"/>
      <c r="H52" s="2">
        <f>IF(G$2="Bike &amp; Run",IF(ISNA(VLOOKUP(G52,Paramètres!$B$3:$C$56,2,FALSE)),0,VLOOKUP(G52,Paramètres!$B$3:$C$56,2,FALSE)*Paramètres!$K$4),IF(OR(G52="",OR($D52="",$D52="NL",$D52="HORS LIGUE")),0,VLOOKUP(IF(OR(G52="",OR($D52="",$D52="NL",$D52="HORS LIGUE")),"",COUNTIFS($D$5:$D$72,"&lt;&gt;"&amp;"",$D$5:$D$72,"&lt;&gt;"&amp;"NL",$D$5:$D$72,"&lt;&gt;"&amp;"HORS LIGUE",G$5:G$72,"&lt;"&amp;G52)+1),Paramètres!$B$3:$C$56,2,FALSE)*Paramètres!$K$4))</f>
        <v>0</v>
      </c>
      <c r="I52" s="36"/>
      <c r="J52" s="2">
        <f>IF(I$2="Bike &amp; Run",IF(ISNA(VLOOKUP(I52,Paramètres!$B$3:$C$56,2,FALSE)),0,VLOOKUP(I52,Paramètres!$B$3:$C$56,2,FALSE)*Paramètres!$K$5),IF(OR(I52="",OR($D52="",$D52="NL",$D52="HORS LIGUE")),0,VLOOKUP(IF(OR(I52="",OR($D52="",$D52="NL",$D52="HORS LIGUE")),"",COUNTIFS($D$5:$D$72,"&lt;&gt;"&amp;"",$D$5:$D$72,"&lt;&gt;"&amp;"NL",$D$5:$D$72,"&lt;&gt;"&amp;"HORS LIGUE",I$5:I$72,"&lt;"&amp;I52)+1),Paramètres!$B$3:$C$56,2,FALSE)*Paramètres!$K$5))</f>
        <v>0</v>
      </c>
      <c r="K52" s="4"/>
      <c r="L52" s="2">
        <f>IF(K$2="Bike &amp; Run",IF(ISNA(VLOOKUP(K52,Paramètres!$B$3:$C$56,2,FALSE)),0,VLOOKUP(K52,Paramètres!$B$3:$C$56,2,FALSE)*Paramètres!$K$6),IF(OR(K52="",OR($D52="",$D52="NL",$D52="HORS LIGUE")),0,VLOOKUP(IF(OR(K52="",OR($D52="",$D52="NL",$D52="HORS LIGUE")),"",COUNTIFS($D$5:$D$72,"&lt;&gt;"&amp;"",$D$5:$D$72,"&lt;&gt;"&amp;"NL",$D$5:$D$72,"&lt;&gt;"&amp;"HORS LIGUE",K$5:K$72,"&lt;"&amp;K52)+1),Paramètres!$B$3:$C$56,2,FALSE)*Paramètres!$K$6))</f>
        <v>0</v>
      </c>
      <c r="M52" s="4"/>
      <c r="N52" s="2">
        <f>IF(M$2="Bike &amp; Run",IF(ISNA(VLOOKUP(M52,Paramètres!$B$3:$C$56,2,FALSE)),0,VLOOKUP(M52,Paramètres!$B$3:$C$56,2,FALSE)*Paramètres!$K$7),IF(OR(M52="",OR($D52="",$D52="NL",$D52="HORS LIGUE")),0,VLOOKUP(IF(OR(M52="",OR($D52="",$D52="NL",$D52="HORS LIGUE")),"",COUNTIFS($D$5:$D$72,"&lt;&gt;"&amp;"",$D$5:$D$72,"&lt;&gt;"&amp;"NL",$D$5:$D$72,"&lt;&gt;"&amp;"HORS LIGUE",M$5:M$72,"&lt;"&amp;M52)+1),Paramètres!$B$3:$C$56,2,FALSE)*Paramètres!$K$7))</f>
        <v>0</v>
      </c>
      <c r="O52" s="46"/>
      <c r="P52" s="2">
        <f>IF(O$2="Bike &amp; Run",IF(ISNA(VLOOKUP(O52,Paramètres!$B$3:$C$56,2,FALSE)),0,VLOOKUP(O52,Paramètres!$B$3:$C$56,2,FALSE)*Paramètres!$K$8),IF(OR(O52="",OR($D52="",$D52="NL",$D52="HORS LIGUE")),0,VLOOKUP(IF(OR(O52="",OR($D52="",$D52="NL",$D52="HORS LIGUE")),"",COUNTIFS($D$5:$D$72,"&lt;&gt;"&amp;"",$D$5:$D$72,"&lt;&gt;"&amp;"NL",$D$5:$D$72,"&lt;&gt;"&amp;"HORS LIGUE",O$5:O$72,"&lt;"&amp;O52)+1),Paramètres!$B$3:$C$56,2,FALSE)*Paramètres!$K$8))</f>
        <v>0</v>
      </c>
      <c r="Q52" s="46"/>
      <c r="R52" s="2">
        <f>IF(Q$2="Bike &amp; Run",IF(ISNA(VLOOKUP(Q52,Paramètres!$B$3:$C$56,2,FALSE)),0,VLOOKUP(Q52,Paramètres!$B$3:$C$56,2,FALSE)*Paramètres!$K$9),IF(OR(Q52="",OR($D52="",$D52="NL",$D52="HORS LIGUE")),0,VLOOKUP(IF(OR(Q52="",OR($D52="",$D52="NL",$D52="HORS LIGUE")),"",COUNTIFS($D$5:$D$72,"&lt;&gt;"&amp;"",$D$5:$D$72,"&lt;&gt;"&amp;"NL",$D$5:$D$72,"&lt;&gt;"&amp;"HORS LIGUE",Q$5:Q$72,"&lt;"&amp;Q52)+1),Paramètres!$B$3:$C$56,2,FALSE)*Paramètres!$K$9))</f>
        <v>0</v>
      </c>
      <c r="S52" s="46"/>
      <c r="T52" s="2">
        <f>IF(S$2="Bike &amp; Run",IF(ISNA(VLOOKUP(S52,Paramètres!$B$3:$C$56,2,FALSE)),0,VLOOKUP(S52,Paramètres!$B$3:$C$56,2,FALSE)*Paramètres!$K$10),IF(OR(S52="",OR($D52="",$D52="NL",$D52="HORS LIGUE")),0,VLOOKUP(IF(OR(S52="",OR($D52="",$D52="NL",$D52="HORS LIGUE")),"",COUNTIFS($D$5:$D$72,"&lt;&gt;"&amp;"",$D$5:$D$72,"&lt;&gt;"&amp;"NL",$D$5:$D$72,"&lt;&gt;"&amp;"HORS LIGUE",S$5:S$72,"&lt;"&amp;S52)+1),Paramètres!$B$3:$C$56,2,FALSE)*Paramètres!$K$10))</f>
        <v>0</v>
      </c>
      <c r="U52" s="46"/>
      <c r="V52" s="2">
        <f>IF(U$2="Bike &amp; Run",IF(ISNA(VLOOKUP(U52,Paramètres!$B$3:$C$56,2,FALSE)),0,VLOOKUP(U52,Paramètres!$B$3:$C$56,2,FALSE)*Paramètres!$K$11),IF(OR(U52="",OR($D52="",$D52="NL",$D52="HORS LIGUE")),0,VLOOKUP(IF(OR(U52="",OR($D52="",$D52="NL",$D52="HORS LIGUE")),"",COUNTIFS($D$5:$D$72,"&lt;&gt;"&amp;"",$D$5:$D$72,"&lt;&gt;"&amp;"NL",$D$5:$D$72,"&lt;&gt;"&amp;"HORS LIGUE",U$5:U$72,"&lt;"&amp;U52)+1),Paramètres!$B$3:$C$56,2,FALSE)*Paramètres!$K$11))</f>
        <v>0</v>
      </c>
      <c r="W52" s="46"/>
      <c r="X52" s="2">
        <f>IF(W$2="Bike &amp; Run",IF(ISNA(VLOOKUP(W52,Paramètres!$B$3:$C$56,2,FALSE)),0,VLOOKUP(W52,Paramètres!$B$3:$C$56,2,FALSE)*Paramètres!$K$12),IF(OR(W52="",OR($D52="",$D52="NL",$D52="HORS LIGUE")),0,VLOOKUP(IF(OR(W52="",OR($D52="",$D52="NL",$D52="HORS LIGUE")),"",COUNTIFS($D$5:$D$72,"&lt;&gt;"&amp;"",$D$5:$D$72,"&lt;&gt;"&amp;"NL",$D$5:$D$72,"&lt;&gt;"&amp;"HORS LIGUE",W$5:W$72,"&lt;"&amp;W52)+1),Paramètres!$B$3:$C$56,2,FALSE)*Paramètres!$K$12))</f>
        <v>0</v>
      </c>
      <c r="Y52" s="46"/>
      <c r="Z52" s="2">
        <f>IF(Y$2="Bike &amp; Run",IF(ISNA(VLOOKUP(Y52,Paramètres!$B$3:$C$56,2,FALSE)),0,VLOOKUP(Y52,Paramètres!$B$3:$C$56,2,FALSE)*Paramètres!$K$13),IF(OR(Y52="",OR($D52="",$D52="NL",$D52="HORS LIGUE")),0,VLOOKUP(IF(OR(Y52="",OR($D52="",$D52="NL",$D52="HORS LIGUE")),"",COUNTIFS($D$5:$D$72,"&lt;&gt;"&amp;"",$D$5:$D$72,"&lt;&gt;"&amp;"NL",$D$5:$D$72,"&lt;&gt;"&amp;"HORS LIGUE",Y$5:Y$72,"&lt;"&amp;Y52)+1),Paramètres!$B$3:$C$56,2,FALSE)*Paramètres!$K$13))</f>
        <v>0</v>
      </c>
      <c r="AA52" s="46"/>
      <c r="AB52" s="2">
        <f>IF(AA$2="Bike &amp; Run",IF(ISNA(VLOOKUP(AA52,Paramètres!$B$3:$C$56,2,FALSE)),0,VLOOKUP(AA52,Paramètres!$B$3:$C$56,2,FALSE)*Paramètres!$K$14),IF(OR(AA52="",OR($D52="",$D52="NL",$D52="HORS LIGUE")),0,VLOOKUP(IF(OR(AA52="",OR($D52="",$D52="NL",$D52="HORS LIGUE")),"",COUNTIFS($D$5:$D$72,"&lt;&gt;"&amp;"",$D$5:$D$72,"&lt;&gt;"&amp;"NL",$D$5:$D$72,"&lt;&gt;"&amp;"HORS LIGUE",AA$5:AA$72,"&lt;"&amp;AA52)+1),Paramètres!$B$3:$C$56,2,FALSE)*Paramètres!$K$14))</f>
        <v>0</v>
      </c>
      <c r="AC52" s="46"/>
      <c r="AD52" s="2">
        <f>IF(AC$2="Bike &amp; Run",IF(ISNA(VLOOKUP(AC52,Paramètres!$B$3:$C$56,2,FALSE)),0,VLOOKUP(AC52,Paramètres!$B$3:$C$56,2,FALSE)*Paramètres!$K$15),IF(OR(AC52="",OR($D52="",$D52="NL",$D52="HORS LIGUE")),0,VLOOKUP(IF(OR(AC52="",OR($D52="",$D52="NL",$D52="HORS LIGUE")),"",COUNTIFS($D$5:$D$72,"&lt;&gt;"&amp;"",$D$5:$D$72,"&lt;&gt;"&amp;"NL",$D$5:$D$72,"&lt;&gt;"&amp;"HORS LIGUE",AC$5:AC$72,"&lt;"&amp;AC52)+1),Paramètres!$B$3:$C$56,2,FALSE)*Paramètres!$K$15))</f>
        <v>0</v>
      </c>
      <c r="AE52" s="46"/>
      <c r="AF52" s="2">
        <f>IF(AE$2="Bike &amp; Run",IF(ISNA(VLOOKUP(AE52,Paramètres!$B$3:$C$56,2,FALSE)),0,VLOOKUP(AE52,Paramètres!$B$3:$C$56,2,FALSE)*Paramètres!$K$16),IF(OR(AE52="",OR($D52="",$D52="NL",$D52="HORS LIGUE")),0,VLOOKUP(IF(OR(AE52="",OR($D52="",$D52="NL",$D52="HORS LIGUE")),"",COUNTIFS($D$5:$D$72,"&lt;&gt;"&amp;"",$D$5:$D$72,"&lt;&gt;"&amp;"NL",$D$5:$D$72,"&lt;&gt;"&amp;"HORS LIGUE",AE$5:AE$72,"&lt;"&amp;AE52)+1),Paramètres!$B$3:$C$56,2,FALSE)*Paramètres!$K$16))</f>
        <v>0</v>
      </c>
      <c r="AG52" s="46"/>
      <c r="AH52" s="2">
        <f>IF(AG$2="Bike &amp; Run",IF(ISNA(VLOOKUP(AG52,Paramètres!$B$3:$C$56,2,FALSE)),0,VLOOKUP(AG52,Paramètres!$B$3:$C$56,2,FALSE)*Paramètres!$K$17),IF(OR(AG52="",OR($D52="",$D52="NL",$D52="HORS LIGUE")),0,VLOOKUP(IF(OR(AG52="",OR($D52="",$D52="NL",$D52="HORS LIGUE")),"",COUNTIFS($D$5:$D$72,"&lt;&gt;"&amp;"",$D$5:$D$72,"&lt;&gt;"&amp;"NL",$D$5:$D$72,"&lt;&gt;"&amp;"HORS LIGUE",AG$5:AG$72,"&lt;"&amp;AG52)+1),Paramètres!$B$3:$C$56,2,FALSE)*Paramètres!$K$17))</f>
        <v>0</v>
      </c>
      <c r="AI52" s="40">
        <f t="shared" si="53"/>
        <v>0</v>
      </c>
      <c r="AJ52" s="3" t="str">
        <f t="shared" si="54"/>
        <v/>
      </c>
      <c r="AK52" s="5">
        <f t="shared" si="55"/>
        <v>0</v>
      </c>
      <c r="AL52" s="41">
        <f t="shared" si="56"/>
        <v>0</v>
      </c>
      <c r="AM52" s="33" t="str">
        <f t="shared" si="57"/>
        <v/>
      </c>
      <c r="AO52" s="22">
        <f t="shared" si="58"/>
        <v>0</v>
      </c>
      <c r="AP52">
        <f t="shared" si="59"/>
        <v>0</v>
      </c>
      <c r="AQ52">
        <f t="shared" si="60"/>
        <v>0</v>
      </c>
      <c r="AR52">
        <f t="shared" si="61"/>
        <v>0</v>
      </c>
      <c r="AS52">
        <f t="shared" si="62"/>
        <v>0</v>
      </c>
      <c r="AT52">
        <f t="shared" si="63"/>
        <v>0</v>
      </c>
      <c r="AU52">
        <f t="shared" si="64"/>
        <v>0</v>
      </c>
      <c r="AV52">
        <f t="shared" si="65"/>
        <v>0</v>
      </c>
      <c r="AW52">
        <f t="shared" si="66"/>
        <v>0</v>
      </c>
      <c r="AX52">
        <f t="shared" si="67"/>
        <v>0</v>
      </c>
      <c r="AY52">
        <f t="shared" si="68"/>
        <v>0</v>
      </c>
      <c r="AZ52">
        <f t="shared" si="69"/>
        <v>0</v>
      </c>
      <c r="BA52">
        <f t="shared" si="70"/>
        <v>0</v>
      </c>
      <c r="BB52">
        <f t="shared" si="71"/>
        <v>0</v>
      </c>
      <c r="BC52">
        <f t="shared" si="72"/>
        <v>0</v>
      </c>
      <c r="BD52">
        <f t="shared" si="73"/>
        <v>0</v>
      </c>
      <c r="BE52" s="22">
        <f t="shared" ref="BE52:BR52" si="89">BD52+LARGE($AO52:$BC52,BE$4)</f>
        <v>0</v>
      </c>
      <c r="BF52" s="22">
        <f t="shared" si="89"/>
        <v>0</v>
      </c>
      <c r="BG52" s="22">
        <f t="shared" si="89"/>
        <v>0</v>
      </c>
      <c r="BH52" s="22">
        <f t="shared" si="89"/>
        <v>0</v>
      </c>
      <c r="BI52" s="22">
        <f t="shared" si="89"/>
        <v>0</v>
      </c>
      <c r="BJ52" s="22">
        <f t="shared" si="89"/>
        <v>0</v>
      </c>
      <c r="BK52" s="22">
        <f t="shared" si="89"/>
        <v>0</v>
      </c>
      <c r="BL52" s="22">
        <f t="shared" si="89"/>
        <v>0</v>
      </c>
      <c r="BM52" s="22">
        <f t="shared" si="89"/>
        <v>0</v>
      </c>
      <c r="BN52" s="22">
        <f t="shared" si="89"/>
        <v>0</v>
      </c>
      <c r="BO52" s="22">
        <f t="shared" si="89"/>
        <v>0</v>
      </c>
      <c r="BP52" s="22">
        <f t="shared" si="89"/>
        <v>0</v>
      </c>
      <c r="BQ52" s="22">
        <f t="shared" si="89"/>
        <v>0</v>
      </c>
      <c r="BR52" s="22">
        <f t="shared" si="89"/>
        <v>0</v>
      </c>
    </row>
    <row r="53" spans="1:70" ht="16.5">
      <c r="A53" s="73" t="s">
        <v>1332</v>
      </c>
      <c r="B53" s="61" t="str">
        <f>IF(ISNA(VLOOKUP(A53,'Licenciés Jeunes 2023'!A:C,3,0)),"",VLOOKUP(A53,'Licenciés Jeunes 2023'!A:C,3,0))</f>
        <v>LEMEUNIER</v>
      </c>
      <c r="C53" s="32" t="str">
        <f>IF(ISNA(VLOOKUP(A53,'Licenciés Jeunes 2023'!A:C,2,0)),"",VLOOKUP(A53,'Licenciés Jeunes 2023'!A:C,2,0))</f>
        <v>Louise</v>
      </c>
      <c r="D53" s="32" t="str">
        <f>IF(ISNA(VLOOKUP(A53,'Licenciés Jeunes 2023'!A:F,6,0)),"",VLOOKUP(A53,'Licenciés Jeunes 2023'!A:F,6,0))</f>
        <v>ASPTT 36 SPORT NATURE</v>
      </c>
      <c r="E53" s="6"/>
      <c r="F53" s="2">
        <f>IF(E$2="Bike &amp; Run",IF(ISNA(VLOOKUP(E53,Paramètres!$B$3:$C$56,2,FALSE)),0,VLOOKUP(E53,Paramètres!$B$3:$C$56,2,FALSE)*Paramètres!$K$3),IF(OR(E53="",OR($D53="",$D53="NL",$D53="HORS LIGUE")),0,VLOOKUP(IF(OR(E53="",OR($D53="",$D53="NL",$D53="HORS LIGUE")),"",COUNTIFS($D$5:$D$72,"&lt;&gt;"&amp;"",$D$5:$D$72,"&lt;&gt;"&amp;"NL",$D$5:$D$72,"&lt;&gt;"&amp;"HORS LIGUE",E$5:E$72,"&lt;"&amp;E53)+1),Paramètres!$B$3:$C$56,2,FALSE)*Paramètres!$K$3))</f>
        <v>0</v>
      </c>
      <c r="G53" s="4"/>
      <c r="H53" s="2">
        <f>IF(G$2="Bike &amp; Run",IF(ISNA(VLOOKUP(G53,Paramètres!$B$3:$C$56,2,FALSE)),0,VLOOKUP(G53,Paramètres!$B$3:$C$56,2,FALSE)*Paramètres!$K$4),IF(OR(G53="",OR($D53="",$D53="NL",$D53="HORS LIGUE")),0,VLOOKUP(IF(OR(G53="",OR($D53="",$D53="NL",$D53="HORS LIGUE")),"",COUNTIFS($D$5:$D$72,"&lt;&gt;"&amp;"",$D$5:$D$72,"&lt;&gt;"&amp;"NL",$D$5:$D$72,"&lt;&gt;"&amp;"HORS LIGUE",G$5:G$72,"&lt;"&amp;G53)+1),Paramètres!$B$3:$C$56,2,FALSE)*Paramètres!$K$4))</f>
        <v>0</v>
      </c>
      <c r="I53" s="36"/>
      <c r="J53" s="2">
        <f>IF(I$2="Bike &amp; Run",IF(ISNA(VLOOKUP(I53,Paramètres!$B$3:$C$56,2,FALSE)),0,VLOOKUP(I53,Paramètres!$B$3:$C$56,2,FALSE)*Paramètres!$K$5),IF(OR(I53="",OR($D53="",$D53="NL",$D53="HORS LIGUE")),0,VLOOKUP(IF(OR(I53="",OR($D53="",$D53="NL",$D53="HORS LIGUE")),"",COUNTIFS($D$5:$D$72,"&lt;&gt;"&amp;"",$D$5:$D$72,"&lt;&gt;"&amp;"NL",$D$5:$D$72,"&lt;&gt;"&amp;"HORS LIGUE",I$5:I$72,"&lt;"&amp;I53)+1),Paramètres!$B$3:$C$56,2,FALSE)*Paramètres!$K$5))</f>
        <v>0</v>
      </c>
      <c r="K53" s="4"/>
      <c r="L53" s="2">
        <f>IF(K$2="Bike &amp; Run",IF(ISNA(VLOOKUP(K53,Paramètres!$B$3:$C$56,2,FALSE)),0,VLOOKUP(K53,Paramètres!$B$3:$C$56,2,FALSE)*Paramètres!$K$6),IF(OR(K53="",OR($D53="",$D53="NL",$D53="HORS LIGUE")),0,VLOOKUP(IF(OR(K53="",OR($D53="",$D53="NL",$D53="HORS LIGUE")),"",COUNTIFS($D$5:$D$72,"&lt;&gt;"&amp;"",$D$5:$D$72,"&lt;&gt;"&amp;"NL",$D$5:$D$72,"&lt;&gt;"&amp;"HORS LIGUE",K$5:K$72,"&lt;"&amp;K53)+1),Paramètres!$B$3:$C$56,2,FALSE)*Paramètres!$K$6))</f>
        <v>0</v>
      </c>
      <c r="M53" s="4"/>
      <c r="N53" s="2">
        <f>IF(M$2="Bike &amp; Run",IF(ISNA(VLOOKUP(M53,Paramètres!$B$3:$C$56,2,FALSE)),0,VLOOKUP(M53,Paramètres!$B$3:$C$56,2,FALSE)*Paramètres!$K$7),IF(OR(M53="",OR($D53="",$D53="NL",$D53="HORS LIGUE")),0,VLOOKUP(IF(OR(M53="",OR($D53="",$D53="NL",$D53="HORS LIGUE")),"",COUNTIFS($D$5:$D$72,"&lt;&gt;"&amp;"",$D$5:$D$72,"&lt;&gt;"&amp;"NL",$D$5:$D$72,"&lt;&gt;"&amp;"HORS LIGUE",M$5:M$72,"&lt;"&amp;M53)+1),Paramètres!$B$3:$C$56,2,FALSE)*Paramètres!$K$7))</f>
        <v>0</v>
      </c>
      <c r="O53" s="46"/>
      <c r="P53" s="2">
        <f>IF(O$2="Bike &amp; Run",IF(ISNA(VLOOKUP(O53,Paramètres!$B$3:$C$56,2,FALSE)),0,VLOOKUP(O53,Paramètres!$B$3:$C$56,2,FALSE)*Paramètres!$K$8),IF(OR(O53="",OR($D53="",$D53="NL",$D53="HORS LIGUE")),0,VLOOKUP(IF(OR(O53="",OR($D53="",$D53="NL",$D53="HORS LIGUE")),"",COUNTIFS($D$5:$D$72,"&lt;&gt;"&amp;"",$D$5:$D$72,"&lt;&gt;"&amp;"NL",$D$5:$D$72,"&lt;&gt;"&amp;"HORS LIGUE",O$5:O$72,"&lt;"&amp;O53)+1),Paramètres!$B$3:$C$56,2,FALSE)*Paramètres!$K$8))</f>
        <v>0</v>
      </c>
      <c r="Q53" s="46"/>
      <c r="R53" s="2">
        <f>IF(Q$2="Bike &amp; Run",IF(ISNA(VLOOKUP(Q53,Paramètres!$B$3:$C$56,2,FALSE)),0,VLOOKUP(Q53,Paramètres!$B$3:$C$56,2,FALSE)*Paramètres!$K$9),IF(OR(Q53="",OR($D53="",$D53="NL",$D53="HORS LIGUE")),0,VLOOKUP(IF(OR(Q53="",OR($D53="",$D53="NL",$D53="HORS LIGUE")),"",COUNTIFS($D$5:$D$72,"&lt;&gt;"&amp;"",$D$5:$D$72,"&lt;&gt;"&amp;"NL",$D$5:$D$72,"&lt;&gt;"&amp;"HORS LIGUE",Q$5:Q$72,"&lt;"&amp;Q53)+1),Paramètres!$B$3:$C$56,2,FALSE)*Paramètres!$K$9))</f>
        <v>0</v>
      </c>
      <c r="S53" s="46"/>
      <c r="T53" s="2">
        <f>IF(S$2="Bike &amp; Run",IF(ISNA(VLOOKUP(S53,Paramètres!$B$3:$C$56,2,FALSE)),0,VLOOKUP(S53,Paramètres!$B$3:$C$56,2,FALSE)*Paramètres!$K$10),IF(OR(S53="",OR($D53="",$D53="NL",$D53="HORS LIGUE")),0,VLOOKUP(IF(OR(S53="",OR($D53="",$D53="NL",$D53="HORS LIGUE")),"",COUNTIFS($D$5:$D$72,"&lt;&gt;"&amp;"",$D$5:$D$72,"&lt;&gt;"&amp;"NL",$D$5:$D$72,"&lt;&gt;"&amp;"HORS LIGUE",S$5:S$72,"&lt;"&amp;S53)+1),Paramètres!$B$3:$C$56,2,FALSE)*Paramètres!$K$10))</f>
        <v>0</v>
      </c>
      <c r="U53" s="46"/>
      <c r="V53" s="2">
        <f>IF(U$2="Bike &amp; Run",IF(ISNA(VLOOKUP(U53,Paramètres!$B$3:$C$56,2,FALSE)),0,VLOOKUP(U53,Paramètres!$B$3:$C$56,2,FALSE)*Paramètres!$K$11),IF(OR(U53="",OR($D53="",$D53="NL",$D53="HORS LIGUE")),0,VLOOKUP(IF(OR(U53="",OR($D53="",$D53="NL",$D53="HORS LIGUE")),"",COUNTIFS($D$5:$D$72,"&lt;&gt;"&amp;"",$D$5:$D$72,"&lt;&gt;"&amp;"NL",$D$5:$D$72,"&lt;&gt;"&amp;"HORS LIGUE",U$5:U$72,"&lt;"&amp;U53)+1),Paramètres!$B$3:$C$56,2,FALSE)*Paramètres!$K$11))</f>
        <v>0</v>
      </c>
      <c r="W53" s="46"/>
      <c r="X53" s="2">
        <f>IF(W$2="Bike &amp; Run",IF(ISNA(VLOOKUP(W53,Paramètres!$B$3:$C$56,2,FALSE)),0,VLOOKUP(W53,Paramètres!$B$3:$C$56,2,FALSE)*Paramètres!$K$12),IF(OR(W53="",OR($D53="",$D53="NL",$D53="HORS LIGUE")),0,VLOOKUP(IF(OR(W53="",OR($D53="",$D53="NL",$D53="HORS LIGUE")),"",COUNTIFS($D$5:$D$72,"&lt;&gt;"&amp;"",$D$5:$D$72,"&lt;&gt;"&amp;"NL",$D$5:$D$72,"&lt;&gt;"&amp;"HORS LIGUE",W$5:W$72,"&lt;"&amp;W53)+1),Paramètres!$B$3:$C$56,2,FALSE)*Paramètres!$K$12))</f>
        <v>0</v>
      </c>
      <c r="Y53" s="46"/>
      <c r="Z53" s="2">
        <f>IF(Y$2="Bike &amp; Run",IF(ISNA(VLOOKUP(Y53,Paramètres!$B$3:$C$56,2,FALSE)),0,VLOOKUP(Y53,Paramètres!$B$3:$C$56,2,FALSE)*Paramètres!$K$13),IF(OR(Y53="",OR($D53="",$D53="NL",$D53="HORS LIGUE")),0,VLOOKUP(IF(OR(Y53="",OR($D53="",$D53="NL",$D53="HORS LIGUE")),"",COUNTIFS($D$5:$D$72,"&lt;&gt;"&amp;"",$D$5:$D$72,"&lt;&gt;"&amp;"NL",$D$5:$D$72,"&lt;&gt;"&amp;"HORS LIGUE",Y$5:Y$72,"&lt;"&amp;Y53)+1),Paramètres!$B$3:$C$56,2,FALSE)*Paramètres!$K$13))</f>
        <v>0</v>
      </c>
      <c r="AA53" s="46"/>
      <c r="AB53" s="2">
        <f>IF(AA$2="Bike &amp; Run",IF(ISNA(VLOOKUP(AA53,Paramètres!$B$3:$C$56,2,FALSE)),0,VLOOKUP(AA53,Paramètres!$B$3:$C$56,2,FALSE)*Paramètres!$K$14),IF(OR(AA53="",OR($D53="",$D53="NL",$D53="HORS LIGUE")),0,VLOOKUP(IF(OR(AA53="",OR($D53="",$D53="NL",$D53="HORS LIGUE")),"",COUNTIFS($D$5:$D$72,"&lt;&gt;"&amp;"",$D$5:$D$72,"&lt;&gt;"&amp;"NL",$D$5:$D$72,"&lt;&gt;"&amp;"HORS LIGUE",AA$5:AA$72,"&lt;"&amp;AA53)+1),Paramètres!$B$3:$C$56,2,FALSE)*Paramètres!$K$14))</f>
        <v>0</v>
      </c>
      <c r="AC53" s="46"/>
      <c r="AD53" s="2">
        <f>IF(AC$2="Bike &amp; Run",IF(ISNA(VLOOKUP(AC53,Paramètres!$B$3:$C$56,2,FALSE)),0,VLOOKUP(AC53,Paramètres!$B$3:$C$56,2,FALSE)*Paramètres!$K$15),IF(OR(AC53="",OR($D53="",$D53="NL",$D53="HORS LIGUE")),0,VLOOKUP(IF(OR(AC53="",OR($D53="",$D53="NL",$D53="HORS LIGUE")),"",COUNTIFS($D$5:$D$72,"&lt;&gt;"&amp;"",$D$5:$D$72,"&lt;&gt;"&amp;"NL",$D$5:$D$72,"&lt;&gt;"&amp;"HORS LIGUE",AC$5:AC$72,"&lt;"&amp;AC53)+1),Paramètres!$B$3:$C$56,2,FALSE)*Paramètres!$K$15))</f>
        <v>0</v>
      </c>
      <c r="AE53" s="46"/>
      <c r="AF53" s="2">
        <f>IF(AE$2="Bike &amp; Run",IF(ISNA(VLOOKUP(AE53,Paramètres!$B$3:$C$56,2,FALSE)),0,VLOOKUP(AE53,Paramètres!$B$3:$C$56,2,FALSE)*Paramètres!$K$16),IF(OR(AE53="",OR($D53="",$D53="NL",$D53="HORS LIGUE")),0,VLOOKUP(IF(OR(AE53="",OR($D53="",$D53="NL",$D53="HORS LIGUE")),"",COUNTIFS($D$5:$D$72,"&lt;&gt;"&amp;"",$D$5:$D$72,"&lt;&gt;"&amp;"NL",$D$5:$D$72,"&lt;&gt;"&amp;"HORS LIGUE",AE$5:AE$72,"&lt;"&amp;AE53)+1),Paramètres!$B$3:$C$56,2,FALSE)*Paramètres!$K$16))</f>
        <v>0</v>
      </c>
      <c r="AG53" s="46"/>
      <c r="AH53" s="2">
        <f>IF(AG$2="Bike &amp; Run",IF(ISNA(VLOOKUP(AG53,Paramètres!$B$3:$C$56,2,FALSE)),0,VLOOKUP(AG53,Paramètres!$B$3:$C$56,2,FALSE)*Paramètres!$K$17),IF(OR(AG53="",OR($D53="",$D53="NL",$D53="HORS LIGUE")),0,VLOOKUP(IF(OR(AG53="",OR($D53="",$D53="NL",$D53="HORS LIGUE")),"",COUNTIFS($D$5:$D$72,"&lt;&gt;"&amp;"",$D$5:$D$72,"&lt;&gt;"&amp;"NL",$D$5:$D$72,"&lt;&gt;"&amp;"HORS LIGUE",AG$5:AG$72,"&lt;"&amp;AG53)+1),Paramètres!$B$3:$C$56,2,FALSE)*Paramètres!$K$17))</f>
        <v>0</v>
      </c>
      <c r="AI53" s="40">
        <f t="shared" si="53"/>
        <v>0</v>
      </c>
      <c r="AJ53" s="3" t="str">
        <f t="shared" si="54"/>
        <v/>
      </c>
      <c r="AK53" s="5">
        <f t="shared" si="55"/>
        <v>0</v>
      </c>
      <c r="AL53" s="41">
        <f t="shared" si="56"/>
        <v>0</v>
      </c>
      <c r="AM53" s="33" t="str">
        <f t="shared" si="57"/>
        <v/>
      </c>
      <c r="AO53" s="22">
        <f t="shared" si="58"/>
        <v>0</v>
      </c>
      <c r="AP53">
        <f t="shared" si="59"/>
        <v>0</v>
      </c>
      <c r="AQ53">
        <f t="shared" si="60"/>
        <v>0</v>
      </c>
      <c r="AR53">
        <f t="shared" si="61"/>
        <v>0</v>
      </c>
      <c r="AS53">
        <f t="shared" si="62"/>
        <v>0</v>
      </c>
      <c r="AT53">
        <f t="shared" si="63"/>
        <v>0</v>
      </c>
      <c r="AU53">
        <f t="shared" si="64"/>
        <v>0</v>
      </c>
      <c r="AV53">
        <f t="shared" si="65"/>
        <v>0</v>
      </c>
      <c r="AW53">
        <f t="shared" si="66"/>
        <v>0</v>
      </c>
      <c r="AX53">
        <f t="shared" si="67"/>
        <v>0</v>
      </c>
      <c r="AY53">
        <f t="shared" si="68"/>
        <v>0</v>
      </c>
      <c r="AZ53">
        <f t="shared" si="69"/>
        <v>0</v>
      </c>
      <c r="BA53">
        <f t="shared" si="70"/>
        <v>0</v>
      </c>
      <c r="BB53">
        <f t="shared" si="71"/>
        <v>0</v>
      </c>
      <c r="BC53">
        <f t="shared" si="72"/>
        <v>0</v>
      </c>
      <c r="BD53">
        <f t="shared" si="73"/>
        <v>0</v>
      </c>
      <c r="BE53" s="22">
        <f t="shared" ref="BE53:BR53" si="90">BD53+LARGE($AO53:$BC53,BE$4)</f>
        <v>0</v>
      </c>
      <c r="BF53" s="22">
        <f t="shared" si="90"/>
        <v>0</v>
      </c>
      <c r="BG53" s="22">
        <f t="shared" si="90"/>
        <v>0</v>
      </c>
      <c r="BH53" s="22">
        <f t="shared" si="90"/>
        <v>0</v>
      </c>
      <c r="BI53" s="22">
        <f t="shared" si="90"/>
        <v>0</v>
      </c>
      <c r="BJ53" s="22">
        <f t="shared" si="90"/>
        <v>0</v>
      </c>
      <c r="BK53" s="22">
        <f t="shared" si="90"/>
        <v>0</v>
      </c>
      <c r="BL53" s="22">
        <f t="shared" si="90"/>
        <v>0</v>
      </c>
      <c r="BM53" s="22">
        <f t="shared" si="90"/>
        <v>0</v>
      </c>
      <c r="BN53" s="22">
        <f t="shared" si="90"/>
        <v>0</v>
      </c>
      <c r="BO53" s="22">
        <f t="shared" si="90"/>
        <v>0</v>
      </c>
      <c r="BP53" s="22">
        <f t="shared" si="90"/>
        <v>0</v>
      </c>
      <c r="BQ53" s="22">
        <f t="shared" si="90"/>
        <v>0</v>
      </c>
      <c r="BR53" s="22">
        <f t="shared" si="90"/>
        <v>0</v>
      </c>
    </row>
    <row r="54" spans="1:70" ht="16.5">
      <c r="A54" s="73" t="s">
        <v>1340</v>
      </c>
      <c r="B54" s="61" t="str">
        <f>IF(ISNA(VLOOKUP(A54,'Licenciés Jeunes 2023'!A:C,3,0)),"",VLOOKUP(A54,'Licenciés Jeunes 2023'!A:C,3,0))</f>
        <v>BAHI</v>
      </c>
      <c r="C54" s="32" t="str">
        <f>IF(ISNA(VLOOKUP(A54,'Licenciés Jeunes 2023'!A:C,2,0)),"",VLOOKUP(A54,'Licenciés Jeunes 2023'!A:C,2,0))</f>
        <v>Wael</v>
      </c>
      <c r="D54" s="32" t="str">
        <f>IF(ISNA(VLOOKUP(A54,'Licenciés Jeunes 2023'!A:F,6,0)),"",VLOOKUP(A54,'Licenciés Jeunes 2023'!A:F,6,0))</f>
        <v>SAINT AVERTIN SPORTS TRIATHLON 37</v>
      </c>
      <c r="E54" s="6"/>
      <c r="F54" s="2">
        <f>IF(E$2="Bike &amp; Run",IF(ISNA(VLOOKUP(E54,Paramètres!$B$3:$C$56,2,FALSE)),0,VLOOKUP(E54,Paramètres!$B$3:$C$56,2,FALSE)*Paramètres!$K$3),IF(OR(E54="",OR($D54="",$D54="NL",$D54="HORS LIGUE")),0,VLOOKUP(IF(OR(E54="",OR($D54="",$D54="NL",$D54="HORS LIGUE")),"",COUNTIFS($D$5:$D$72,"&lt;&gt;"&amp;"",$D$5:$D$72,"&lt;&gt;"&amp;"NL",$D$5:$D$72,"&lt;&gt;"&amp;"HORS LIGUE",E$5:E$72,"&lt;"&amp;E54)+1),Paramètres!$B$3:$C$56,2,FALSE)*Paramètres!$K$3))</f>
        <v>0</v>
      </c>
      <c r="G54" s="4"/>
      <c r="H54" s="2">
        <f>IF(G$2="Bike &amp; Run",IF(ISNA(VLOOKUP(G54,Paramètres!$B$3:$C$56,2,FALSE)),0,VLOOKUP(G54,Paramètres!$B$3:$C$56,2,FALSE)*Paramètres!$K$4),IF(OR(G54="",OR($D54="",$D54="NL",$D54="HORS LIGUE")),0,VLOOKUP(IF(OR(G54="",OR($D54="",$D54="NL",$D54="HORS LIGUE")),"",COUNTIFS($D$5:$D$72,"&lt;&gt;"&amp;"",$D$5:$D$72,"&lt;&gt;"&amp;"NL",$D$5:$D$72,"&lt;&gt;"&amp;"HORS LIGUE",G$5:G$72,"&lt;"&amp;G54)+1),Paramètres!$B$3:$C$56,2,FALSE)*Paramètres!$K$4))</f>
        <v>0</v>
      </c>
      <c r="I54" s="36"/>
      <c r="J54" s="2">
        <f>IF(I$2="Bike &amp; Run",IF(ISNA(VLOOKUP(I54,Paramètres!$B$3:$C$56,2,FALSE)),0,VLOOKUP(I54,Paramètres!$B$3:$C$56,2,FALSE)*Paramètres!$K$5),IF(OR(I54="",OR($D54="",$D54="NL",$D54="HORS LIGUE")),0,VLOOKUP(IF(OR(I54="",OR($D54="",$D54="NL",$D54="HORS LIGUE")),"",COUNTIFS($D$5:$D$72,"&lt;&gt;"&amp;"",$D$5:$D$72,"&lt;&gt;"&amp;"NL",$D$5:$D$72,"&lt;&gt;"&amp;"HORS LIGUE",I$5:I$72,"&lt;"&amp;I54)+1),Paramètres!$B$3:$C$56,2,FALSE)*Paramètres!$K$5))</f>
        <v>0</v>
      </c>
      <c r="K54" s="4"/>
      <c r="L54" s="2">
        <f>IF(K$2="Bike &amp; Run",IF(ISNA(VLOOKUP(K54,Paramètres!$B$3:$C$56,2,FALSE)),0,VLOOKUP(K54,Paramètres!$B$3:$C$56,2,FALSE)*Paramètres!$K$6),IF(OR(K54="",OR($D54="",$D54="NL",$D54="HORS LIGUE")),0,VLOOKUP(IF(OR(K54="",OR($D54="",$D54="NL",$D54="HORS LIGUE")),"",COUNTIFS($D$5:$D$72,"&lt;&gt;"&amp;"",$D$5:$D$72,"&lt;&gt;"&amp;"NL",$D$5:$D$72,"&lt;&gt;"&amp;"HORS LIGUE",K$5:K$72,"&lt;"&amp;K54)+1),Paramètres!$B$3:$C$56,2,FALSE)*Paramètres!$K$6))</f>
        <v>0</v>
      </c>
      <c r="M54" s="4"/>
      <c r="N54" s="2">
        <f>IF(M$2="Bike &amp; Run",IF(ISNA(VLOOKUP(M54,Paramètres!$B$3:$C$56,2,FALSE)),0,VLOOKUP(M54,Paramètres!$B$3:$C$56,2,FALSE)*Paramètres!$K$7),IF(OR(M54="",OR($D54="",$D54="NL",$D54="HORS LIGUE")),0,VLOOKUP(IF(OR(M54="",OR($D54="",$D54="NL",$D54="HORS LIGUE")),"",COUNTIFS($D$5:$D$72,"&lt;&gt;"&amp;"",$D$5:$D$72,"&lt;&gt;"&amp;"NL",$D$5:$D$72,"&lt;&gt;"&amp;"HORS LIGUE",M$5:M$72,"&lt;"&amp;M54)+1),Paramètres!$B$3:$C$56,2,FALSE)*Paramètres!$K$7))</f>
        <v>0</v>
      </c>
      <c r="O54" s="46"/>
      <c r="P54" s="2">
        <f>IF(O$2="Bike &amp; Run",IF(ISNA(VLOOKUP(O54,Paramètres!$B$3:$C$56,2,FALSE)),0,VLOOKUP(O54,Paramètres!$B$3:$C$56,2,FALSE)*Paramètres!$K$8),IF(OR(O54="",OR($D54="",$D54="NL",$D54="HORS LIGUE")),0,VLOOKUP(IF(OR(O54="",OR($D54="",$D54="NL",$D54="HORS LIGUE")),"",COUNTIFS($D$5:$D$72,"&lt;&gt;"&amp;"",$D$5:$D$72,"&lt;&gt;"&amp;"NL",$D$5:$D$72,"&lt;&gt;"&amp;"HORS LIGUE",O$5:O$72,"&lt;"&amp;O54)+1),Paramètres!$B$3:$C$56,2,FALSE)*Paramètres!$K$8))</f>
        <v>0</v>
      </c>
      <c r="Q54" s="46"/>
      <c r="R54" s="2">
        <f>IF(Q$2="Bike &amp; Run",IF(ISNA(VLOOKUP(Q54,Paramètres!$B$3:$C$56,2,FALSE)),0,VLOOKUP(Q54,Paramètres!$B$3:$C$56,2,FALSE)*Paramètres!$K$9),IF(OR(Q54="",OR($D54="",$D54="NL",$D54="HORS LIGUE")),0,VLOOKUP(IF(OR(Q54="",OR($D54="",$D54="NL",$D54="HORS LIGUE")),"",COUNTIFS($D$5:$D$72,"&lt;&gt;"&amp;"",$D$5:$D$72,"&lt;&gt;"&amp;"NL",$D$5:$D$72,"&lt;&gt;"&amp;"HORS LIGUE",Q$5:Q$72,"&lt;"&amp;Q54)+1),Paramètres!$B$3:$C$56,2,FALSE)*Paramètres!$K$9))</f>
        <v>0</v>
      </c>
      <c r="S54" s="46"/>
      <c r="T54" s="2">
        <f>IF(S$2="Bike &amp; Run",IF(ISNA(VLOOKUP(S54,Paramètres!$B$3:$C$56,2,FALSE)),0,VLOOKUP(S54,Paramètres!$B$3:$C$56,2,FALSE)*Paramètres!$K$10),IF(OR(S54="",OR($D54="",$D54="NL",$D54="HORS LIGUE")),0,VLOOKUP(IF(OR(S54="",OR($D54="",$D54="NL",$D54="HORS LIGUE")),"",COUNTIFS($D$5:$D$72,"&lt;&gt;"&amp;"",$D$5:$D$72,"&lt;&gt;"&amp;"NL",$D$5:$D$72,"&lt;&gt;"&amp;"HORS LIGUE",S$5:S$72,"&lt;"&amp;S54)+1),Paramètres!$B$3:$C$56,2,FALSE)*Paramètres!$K$10))</f>
        <v>0</v>
      </c>
      <c r="U54" s="46"/>
      <c r="V54" s="2">
        <f>IF(U$2="Bike &amp; Run",IF(ISNA(VLOOKUP(U54,Paramètres!$B$3:$C$56,2,FALSE)),0,VLOOKUP(U54,Paramètres!$B$3:$C$56,2,FALSE)*Paramètres!$K$11),IF(OR(U54="",OR($D54="",$D54="NL",$D54="HORS LIGUE")),0,VLOOKUP(IF(OR(U54="",OR($D54="",$D54="NL",$D54="HORS LIGUE")),"",COUNTIFS($D$5:$D$72,"&lt;&gt;"&amp;"",$D$5:$D$72,"&lt;&gt;"&amp;"NL",$D$5:$D$72,"&lt;&gt;"&amp;"HORS LIGUE",U$5:U$72,"&lt;"&amp;U54)+1),Paramètres!$B$3:$C$56,2,FALSE)*Paramètres!$K$11))</f>
        <v>0</v>
      </c>
      <c r="W54" s="46"/>
      <c r="X54" s="2">
        <f>IF(W$2="Bike &amp; Run",IF(ISNA(VLOOKUP(W54,Paramètres!$B$3:$C$56,2,FALSE)),0,VLOOKUP(W54,Paramètres!$B$3:$C$56,2,FALSE)*Paramètres!$K$12),IF(OR(W54="",OR($D54="",$D54="NL",$D54="HORS LIGUE")),0,VLOOKUP(IF(OR(W54="",OR($D54="",$D54="NL",$D54="HORS LIGUE")),"",COUNTIFS($D$5:$D$72,"&lt;&gt;"&amp;"",$D$5:$D$72,"&lt;&gt;"&amp;"NL",$D$5:$D$72,"&lt;&gt;"&amp;"HORS LIGUE",W$5:W$72,"&lt;"&amp;W54)+1),Paramètres!$B$3:$C$56,2,FALSE)*Paramètres!$K$12))</f>
        <v>0</v>
      </c>
      <c r="Y54" s="46"/>
      <c r="Z54" s="2">
        <f>IF(Y$2="Bike &amp; Run",IF(ISNA(VLOOKUP(Y54,Paramètres!$B$3:$C$56,2,FALSE)),0,VLOOKUP(Y54,Paramètres!$B$3:$C$56,2,FALSE)*Paramètres!$K$13),IF(OR(Y54="",OR($D54="",$D54="NL",$D54="HORS LIGUE")),0,VLOOKUP(IF(OR(Y54="",OR($D54="",$D54="NL",$D54="HORS LIGUE")),"",COUNTIFS($D$5:$D$72,"&lt;&gt;"&amp;"",$D$5:$D$72,"&lt;&gt;"&amp;"NL",$D$5:$D$72,"&lt;&gt;"&amp;"HORS LIGUE",Y$5:Y$72,"&lt;"&amp;Y54)+1),Paramètres!$B$3:$C$56,2,FALSE)*Paramètres!$K$13))</f>
        <v>0</v>
      </c>
      <c r="AA54" s="46"/>
      <c r="AB54" s="2">
        <f>IF(AA$2="Bike &amp; Run",IF(ISNA(VLOOKUP(AA54,Paramètres!$B$3:$C$56,2,FALSE)),0,VLOOKUP(AA54,Paramètres!$B$3:$C$56,2,FALSE)*Paramètres!$K$14),IF(OR(AA54="",OR($D54="",$D54="NL",$D54="HORS LIGUE")),0,VLOOKUP(IF(OR(AA54="",OR($D54="",$D54="NL",$D54="HORS LIGUE")),"",COUNTIFS($D$5:$D$72,"&lt;&gt;"&amp;"",$D$5:$D$72,"&lt;&gt;"&amp;"NL",$D$5:$D$72,"&lt;&gt;"&amp;"HORS LIGUE",AA$5:AA$72,"&lt;"&amp;AA54)+1),Paramètres!$B$3:$C$56,2,FALSE)*Paramètres!$K$14))</f>
        <v>0</v>
      </c>
      <c r="AC54" s="46"/>
      <c r="AD54" s="2">
        <f>IF(AC$2="Bike &amp; Run",IF(ISNA(VLOOKUP(AC54,Paramètres!$B$3:$C$56,2,FALSE)),0,VLOOKUP(AC54,Paramètres!$B$3:$C$56,2,FALSE)*Paramètres!$K$15),IF(OR(AC54="",OR($D54="",$D54="NL",$D54="HORS LIGUE")),0,VLOOKUP(IF(OR(AC54="",OR($D54="",$D54="NL",$D54="HORS LIGUE")),"",COUNTIFS($D$5:$D$72,"&lt;&gt;"&amp;"",$D$5:$D$72,"&lt;&gt;"&amp;"NL",$D$5:$D$72,"&lt;&gt;"&amp;"HORS LIGUE",AC$5:AC$72,"&lt;"&amp;AC54)+1),Paramètres!$B$3:$C$56,2,FALSE)*Paramètres!$K$15))</f>
        <v>0</v>
      </c>
      <c r="AE54" s="46"/>
      <c r="AF54" s="2">
        <f>IF(AE$2="Bike &amp; Run",IF(ISNA(VLOOKUP(AE54,Paramètres!$B$3:$C$56,2,FALSE)),0,VLOOKUP(AE54,Paramètres!$B$3:$C$56,2,FALSE)*Paramètres!$K$16),IF(OR(AE54="",OR($D54="",$D54="NL",$D54="HORS LIGUE")),0,VLOOKUP(IF(OR(AE54="",OR($D54="",$D54="NL",$D54="HORS LIGUE")),"",COUNTIFS($D$5:$D$72,"&lt;&gt;"&amp;"",$D$5:$D$72,"&lt;&gt;"&amp;"NL",$D$5:$D$72,"&lt;&gt;"&amp;"HORS LIGUE",AE$5:AE$72,"&lt;"&amp;AE54)+1),Paramètres!$B$3:$C$56,2,FALSE)*Paramètres!$K$16))</f>
        <v>0</v>
      </c>
      <c r="AG54" s="46"/>
      <c r="AH54" s="2">
        <f>IF(AG$2="Bike &amp; Run",IF(ISNA(VLOOKUP(AG54,Paramètres!$B$3:$C$56,2,FALSE)),0,VLOOKUP(AG54,Paramètres!$B$3:$C$56,2,FALSE)*Paramètres!$K$17),IF(OR(AG54="",OR($D54="",$D54="NL",$D54="HORS LIGUE")),0,VLOOKUP(IF(OR(AG54="",OR($D54="",$D54="NL",$D54="HORS LIGUE")),"",COUNTIFS($D$5:$D$72,"&lt;&gt;"&amp;"",$D$5:$D$72,"&lt;&gt;"&amp;"NL",$D$5:$D$72,"&lt;&gt;"&amp;"HORS LIGUE",AG$5:AG$72,"&lt;"&amp;AG54)+1),Paramètres!$B$3:$C$56,2,FALSE)*Paramètres!$K$17))</f>
        <v>0</v>
      </c>
      <c r="AI54" s="40">
        <f t="shared" si="53"/>
        <v>0</v>
      </c>
      <c r="AJ54" s="3" t="str">
        <f t="shared" si="54"/>
        <v/>
      </c>
      <c r="AK54" s="5">
        <f t="shared" si="55"/>
        <v>0</v>
      </c>
      <c r="AL54" s="41">
        <f t="shared" si="56"/>
        <v>0</v>
      </c>
      <c r="AM54" s="33" t="str">
        <f t="shared" si="57"/>
        <v/>
      </c>
      <c r="AO54" s="22">
        <f t="shared" si="58"/>
        <v>0</v>
      </c>
      <c r="AP54">
        <f t="shared" si="59"/>
        <v>0</v>
      </c>
      <c r="AQ54">
        <f t="shared" si="60"/>
        <v>0</v>
      </c>
      <c r="AR54">
        <f t="shared" si="61"/>
        <v>0</v>
      </c>
      <c r="AS54">
        <f t="shared" si="62"/>
        <v>0</v>
      </c>
      <c r="AT54">
        <f t="shared" si="63"/>
        <v>0</v>
      </c>
      <c r="AU54">
        <f t="shared" si="64"/>
        <v>0</v>
      </c>
      <c r="AV54">
        <f t="shared" si="65"/>
        <v>0</v>
      </c>
      <c r="AW54">
        <f t="shared" si="66"/>
        <v>0</v>
      </c>
      <c r="AX54">
        <f t="shared" si="67"/>
        <v>0</v>
      </c>
      <c r="AY54">
        <f t="shared" si="68"/>
        <v>0</v>
      </c>
      <c r="AZ54">
        <f t="shared" si="69"/>
        <v>0</v>
      </c>
      <c r="BA54">
        <f t="shared" si="70"/>
        <v>0</v>
      </c>
      <c r="BB54">
        <f t="shared" si="71"/>
        <v>0</v>
      </c>
      <c r="BC54">
        <f t="shared" si="72"/>
        <v>0</v>
      </c>
      <c r="BD54">
        <f t="shared" si="73"/>
        <v>0</v>
      </c>
      <c r="BE54" s="22">
        <f t="shared" ref="BE54:BR54" si="91">BD54+LARGE($AO54:$BC54,BE$4)</f>
        <v>0</v>
      </c>
      <c r="BF54" s="22">
        <f t="shared" si="91"/>
        <v>0</v>
      </c>
      <c r="BG54" s="22">
        <f t="shared" si="91"/>
        <v>0</v>
      </c>
      <c r="BH54" s="22">
        <f t="shared" si="91"/>
        <v>0</v>
      </c>
      <c r="BI54" s="22">
        <f t="shared" si="91"/>
        <v>0</v>
      </c>
      <c r="BJ54" s="22">
        <f t="shared" si="91"/>
        <v>0</v>
      </c>
      <c r="BK54" s="22">
        <f t="shared" si="91"/>
        <v>0</v>
      </c>
      <c r="BL54" s="22">
        <f t="shared" si="91"/>
        <v>0</v>
      </c>
      <c r="BM54" s="22">
        <f t="shared" si="91"/>
        <v>0</v>
      </c>
      <c r="BN54" s="22">
        <f t="shared" si="91"/>
        <v>0</v>
      </c>
      <c r="BO54" s="22">
        <f t="shared" si="91"/>
        <v>0</v>
      </c>
      <c r="BP54" s="22">
        <f t="shared" si="91"/>
        <v>0</v>
      </c>
      <c r="BQ54" s="22">
        <f t="shared" si="91"/>
        <v>0</v>
      </c>
      <c r="BR54" s="22">
        <f t="shared" si="91"/>
        <v>0</v>
      </c>
    </row>
    <row r="55" spans="1:70" ht="16.5">
      <c r="A55" s="73" t="s">
        <v>1343</v>
      </c>
      <c r="B55" s="61" t="str">
        <f>IF(ISNA(VLOOKUP(A55,'Licenciés Jeunes 2023'!A:C,3,0)),"",VLOOKUP(A55,'Licenciés Jeunes 2023'!A:C,3,0))</f>
        <v>GARNIER</v>
      </c>
      <c r="C55" s="32" t="str">
        <f>IF(ISNA(VLOOKUP(A55,'Licenciés Jeunes 2023'!A:C,2,0)),"",VLOOKUP(A55,'Licenciés Jeunes 2023'!A:C,2,0))</f>
        <v>Malo</v>
      </c>
      <c r="D55" s="32" t="str">
        <f>IF(ISNA(VLOOKUP(A55,'Licenciés Jeunes 2023'!A:F,6,0)),"",VLOOKUP(A55,'Licenciés Jeunes 2023'!A:F,6,0))</f>
        <v>VENDOME TRIATHLON</v>
      </c>
      <c r="E55" s="6"/>
      <c r="F55" s="2">
        <f>IF(E$2="Bike &amp; Run",IF(ISNA(VLOOKUP(E55,Paramètres!$B$3:$C$56,2,FALSE)),0,VLOOKUP(E55,Paramètres!$B$3:$C$56,2,FALSE)*Paramètres!$K$3),IF(OR(E55="",OR($D55="",$D55="NL",$D55="HORS LIGUE")),0,VLOOKUP(IF(OR(E55="",OR($D55="",$D55="NL",$D55="HORS LIGUE")),"",COUNTIFS($D$5:$D$72,"&lt;&gt;"&amp;"",$D$5:$D$72,"&lt;&gt;"&amp;"NL",$D$5:$D$72,"&lt;&gt;"&amp;"HORS LIGUE",E$5:E$72,"&lt;"&amp;E55)+1),Paramètres!$B$3:$C$56,2,FALSE)*Paramètres!$K$3))</f>
        <v>0</v>
      </c>
      <c r="G55" s="4"/>
      <c r="H55" s="2">
        <f>IF(G$2="Bike &amp; Run",IF(ISNA(VLOOKUP(G55,Paramètres!$B$3:$C$56,2,FALSE)),0,VLOOKUP(G55,Paramètres!$B$3:$C$56,2,FALSE)*Paramètres!$K$4),IF(OR(G55="",OR($D55="",$D55="NL",$D55="HORS LIGUE")),0,VLOOKUP(IF(OR(G55="",OR($D55="",$D55="NL",$D55="HORS LIGUE")),"",COUNTIFS($D$5:$D$72,"&lt;&gt;"&amp;"",$D$5:$D$72,"&lt;&gt;"&amp;"NL",$D$5:$D$72,"&lt;&gt;"&amp;"HORS LIGUE",G$5:G$72,"&lt;"&amp;G55)+1),Paramètres!$B$3:$C$56,2,FALSE)*Paramètres!$K$4))</f>
        <v>0</v>
      </c>
      <c r="I55" s="36"/>
      <c r="J55" s="2">
        <f>IF(I$2="Bike &amp; Run",IF(ISNA(VLOOKUP(I55,Paramètres!$B$3:$C$56,2,FALSE)),0,VLOOKUP(I55,Paramètres!$B$3:$C$56,2,FALSE)*Paramètres!$K$5),IF(OR(I55="",OR($D55="",$D55="NL",$D55="HORS LIGUE")),0,VLOOKUP(IF(OR(I55="",OR($D55="",$D55="NL",$D55="HORS LIGUE")),"",COUNTIFS($D$5:$D$72,"&lt;&gt;"&amp;"",$D$5:$D$72,"&lt;&gt;"&amp;"NL",$D$5:$D$72,"&lt;&gt;"&amp;"HORS LIGUE",I$5:I$72,"&lt;"&amp;I55)+1),Paramètres!$B$3:$C$56,2,FALSE)*Paramètres!$K$5))</f>
        <v>0</v>
      </c>
      <c r="K55" s="4"/>
      <c r="L55" s="2">
        <f>IF(K$2="Bike &amp; Run",IF(ISNA(VLOOKUP(K55,Paramètres!$B$3:$C$56,2,FALSE)),0,VLOOKUP(K55,Paramètres!$B$3:$C$56,2,FALSE)*Paramètres!$K$6),IF(OR(K55="",OR($D55="",$D55="NL",$D55="HORS LIGUE")),0,VLOOKUP(IF(OR(K55="",OR($D55="",$D55="NL",$D55="HORS LIGUE")),"",COUNTIFS($D$5:$D$72,"&lt;&gt;"&amp;"",$D$5:$D$72,"&lt;&gt;"&amp;"NL",$D$5:$D$72,"&lt;&gt;"&amp;"HORS LIGUE",K$5:K$72,"&lt;"&amp;K55)+1),Paramètres!$B$3:$C$56,2,FALSE)*Paramètres!$K$6))</f>
        <v>0</v>
      </c>
      <c r="M55" s="4"/>
      <c r="N55" s="2">
        <f>IF(M$2="Bike &amp; Run",IF(ISNA(VLOOKUP(M55,Paramètres!$B$3:$C$56,2,FALSE)),0,VLOOKUP(M55,Paramètres!$B$3:$C$56,2,FALSE)*Paramètres!$K$7),IF(OR(M55="",OR($D55="",$D55="NL",$D55="HORS LIGUE")),0,VLOOKUP(IF(OR(M55="",OR($D55="",$D55="NL",$D55="HORS LIGUE")),"",COUNTIFS($D$5:$D$72,"&lt;&gt;"&amp;"",$D$5:$D$72,"&lt;&gt;"&amp;"NL",$D$5:$D$72,"&lt;&gt;"&amp;"HORS LIGUE",M$5:M$72,"&lt;"&amp;M55)+1),Paramètres!$B$3:$C$56,2,FALSE)*Paramètres!$K$7))</f>
        <v>0</v>
      </c>
      <c r="O55" s="46"/>
      <c r="P55" s="2">
        <f>IF(O$2="Bike &amp; Run",IF(ISNA(VLOOKUP(O55,Paramètres!$B$3:$C$56,2,FALSE)),0,VLOOKUP(O55,Paramètres!$B$3:$C$56,2,FALSE)*Paramètres!$K$8),IF(OR(O55="",OR($D55="",$D55="NL",$D55="HORS LIGUE")),0,VLOOKUP(IF(OR(O55="",OR($D55="",$D55="NL",$D55="HORS LIGUE")),"",COUNTIFS($D$5:$D$72,"&lt;&gt;"&amp;"",$D$5:$D$72,"&lt;&gt;"&amp;"NL",$D$5:$D$72,"&lt;&gt;"&amp;"HORS LIGUE",O$5:O$72,"&lt;"&amp;O55)+1),Paramètres!$B$3:$C$56,2,FALSE)*Paramètres!$K$8))</f>
        <v>0</v>
      </c>
      <c r="Q55" s="46"/>
      <c r="R55" s="2">
        <f>IF(Q$2="Bike &amp; Run",IF(ISNA(VLOOKUP(Q55,Paramètres!$B$3:$C$56,2,FALSE)),0,VLOOKUP(Q55,Paramètres!$B$3:$C$56,2,FALSE)*Paramètres!$K$9),IF(OR(Q55="",OR($D55="",$D55="NL",$D55="HORS LIGUE")),0,VLOOKUP(IF(OR(Q55="",OR($D55="",$D55="NL",$D55="HORS LIGUE")),"",COUNTIFS($D$5:$D$72,"&lt;&gt;"&amp;"",$D$5:$D$72,"&lt;&gt;"&amp;"NL",$D$5:$D$72,"&lt;&gt;"&amp;"HORS LIGUE",Q$5:Q$72,"&lt;"&amp;Q55)+1),Paramètres!$B$3:$C$56,2,FALSE)*Paramètres!$K$9))</f>
        <v>0</v>
      </c>
      <c r="S55" s="46"/>
      <c r="T55" s="2">
        <f>IF(S$2="Bike &amp; Run",IF(ISNA(VLOOKUP(S55,Paramètres!$B$3:$C$56,2,FALSE)),0,VLOOKUP(S55,Paramètres!$B$3:$C$56,2,FALSE)*Paramètres!$K$10),IF(OR(S55="",OR($D55="",$D55="NL",$D55="HORS LIGUE")),0,VLOOKUP(IF(OR(S55="",OR($D55="",$D55="NL",$D55="HORS LIGUE")),"",COUNTIFS($D$5:$D$72,"&lt;&gt;"&amp;"",$D$5:$D$72,"&lt;&gt;"&amp;"NL",$D$5:$D$72,"&lt;&gt;"&amp;"HORS LIGUE",S$5:S$72,"&lt;"&amp;S55)+1),Paramètres!$B$3:$C$56,2,FALSE)*Paramètres!$K$10))</f>
        <v>0</v>
      </c>
      <c r="U55" s="46"/>
      <c r="V55" s="2">
        <f>IF(U$2="Bike &amp; Run",IF(ISNA(VLOOKUP(U55,Paramètres!$B$3:$C$56,2,FALSE)),0,VLOOKUP(U55,Paramètres!$B$3:$C$56,2,FALSE)*Paramètres!$K$11),IF(OR(U55="",OR($D55="",$D55="NL",$D55="HORS LIGUE")),0,VLOOKUP(IF(OR(U55="",OR($D55="",$D55="NL",$D55="HORS LIGUE")),"",COUNTIFS($D$5:$D$72,"&lt;&gt;"&amp;"",$D$5:$D$72,"&lt;&gt;"&amp;"NL",$D$5:$D$72,"&lt;&gt;"&amp;"HORS LIGUE",U$5:U$72,"&lt;"&amp;U55)+1),Paramètres!$B$3:$C$56,2,FALSE)*Paramètres!$K$11))</f>
        <v>0</v>
      </c>
      <c r="W55" s="46"/>
      <c r="X55" s="2">
        <f>IF(W$2="Bike &amp; Run",IF(ISNA(VLOOKUP(W55,Paramètres!$B$3:$C$56,2,FALSE)),0,VLOOKUP(W55,Paramètres!$B$3:$C$56,2,FALSE)*Paramètres!$K$12),IF(OR(W55="",OR($D55="",$D55="NL",$D55="HORS LIGUE")),0,VLOOKUP(IF(OR(W55="",OR($D55="",$D55="NL",$D55="HORS LIGUE")),"",COUNTIFS($D$5:$D$72,"&lt;&gt;"&amp;"",$D$5:$D$72,"&lt;&gt;"&amp;"NL",$D$5:$D$72,"&lt;&gt;"&amp;"HORS LIGUE",W$5:W$72,"&lt;"&amp;W55)+1),Paramètres!$B$3:$C$56,2,FALSE)*Paramètres!$K$12))</f>
        <v>0</v>
      </c>
      <c r="Y55" s="46"/>
      <c r="Z55" s="2">
        <f>IF(Y$2="Bike &amp; Run",IF(ISNA(VLOOKUP(Y55,Paramètres!$B$3:$C$56,2,FALSE)),0,VLOOKUP(Y55,Paramètres!$B$3:$C$56,2,FALSE)*Paramètres!$K$13),IF(OR(Y55="",OR($D55="",$D55="NL",$D55="HORS LIGUE")),0,VLOOKUP(IF(OR(Y55="",OR($D55="",$D55="NL",$D55="HORS LIGUE")),"",COUNTIFS($D$5:$D$72,"&lt;&gt;"&amp;"",$D$5:$D$72,"&lt;&gt;"&amp;"NL",$D$5:$D$72,"&lt;&gt;"&amp;"HORS LIGUE",Y$5:Y$72,"&lt;"&amp;Y55)+1),Paramètres!$B$3:$C$56,2,FALSE)*Paramètres!$K$13))</f>
        <v>0</v>
      </c>
      <c r="AA55" s="46"/>
      <c r="AB55" s="2">
        <f>IF(AA$2="Bike &amp; Run",IF(ISNA(VLOOKUP(AA55,Paramètres!$B$3:$C$56,2,FALSE)),0,VLOOKUP(AA55,Paramètres!$B$3:$C$56,2,FALSE)*Paramètres!$K$14),IF(OR(AA55="",OR($D55="",$D55="NL",$D55="HORS LIGUE")),0,VLOOKUP(IF(OR(AA55="",OR($D55="",$D55="NL",$D55="HORS LIGUE")),"",COUNTIFS($D$5:$D$72,"&lt;&gt;"&amp;"",$D$5:$D$72,"&lt;&gt;"&amp;"NL",$D$5:$D$72,"&lt;&gt;"&amp;"HORS LIGUE",AA$5:AA$72,"&lt;"&amp;AA55)+1),Paramètres!$B$3:$C$56,2,FALSE)*Paramètres!$K$14))</f>
        <v>0</v>
      </c>
      <c r="AC55" s="46"/>
      <c r="AD55" s="2">
        <f>IF(AC$2="Bike &amp; Run",IF(ISNA(VLOOKUP(AC55,Paramètres!$B$3:$C$56,2,FALSE)),0,VLOOKUP(AC55,Paramètres!$B$3:$C$56,2,FALSE)*Paramètres!$K$15),IF(OR(AC55="",OR($D55="",$D55="NL",$D55="HORS LIGUE")),0,VLOOKUP(IF(OR(AC55="",OR($D55="",$D55="NL",$D55="HORS LIGUE")),"",COUNTIFS($D$5:$D$72,"&lt;&gt;"&amp;"",$D$5:$D$72,"&lt;&gt;"&amp;"NL",$D$5:$D$72,"&lt;&gt;"&amp;"HORS LIGUE",AC$5:AC$72,"&lt;"&amp;AC55)+1),Paramètres!$B$3:$C$56,2,FALSE)*Paramètres!$K$15))</f>
        <v>0</v>
      </c>
      <c r="AE55" s="46"/>
      <c r="AF55" s="2">
        <f>IF(AE$2="Bike &amp; Run",IF(ISNA(VLOOKUP(AE55,Paramètres!$B$3:$C$56,2,FALSE)),0,VLOOKUP(AE55,Paramètres!$B$3:$C$56,2,FALSE)*Paramètres!$K$16),IF(OR(AE55="",OR($D55="",$D55="NL",$D55="HORS LIGUE")),0,VLOOKUP(IF(OR(AE55="",OR($D55="",$D55="NL",$D55="HORS LIGUE")),"",COUNTIFS($D$5:$D$72,"&lt;&gt;"&amp;"",$D$5:$D$72,"&lt;&gt;"&amp;"NL",$D$5:$D$72,"&lt;&gt;"&amp;"HORS LIGUE",AE$5:AE$72,"&lt;"&amp;AE55)+1),Paramètres!$B$3:$C$56,2,FALSE)*Paramètres!$K$16))</f>
        <v>0</v>
      </c>
      <c r="AG55" s="46"/>
      <c r="AH55" s="2">
        <f>IF(AG$2="Bike &amp; Run",IF(ISNA(VLOOKUP(AG55,Paramètres!$B$3:$C$56,2,FALSE)),0,VLOOKUP(AG55,Paramètres!$B$3:$C$56,2,FALSE)*Paramètres!$K$17),IF(OR(AG55="",OR($D55="",$D55="NL",$D55="HORS LIGUE")),0,VLOOKUP(IF(OR(AG55="",OR($D55="",$D55="NL",$D55="HORS LIGUE")),"",COUNTIFS($D$5:$D$72,"&lt;&gt;"&amp;"",$D$5:$D$72,"&lt;&gt;"&amp;"NL",$D$5:$D$72,"&lt;&gt;"&amp;"HORS LIGUE",AG$5:AG$72,"&lt;"&amp;AG55)+1),Paramètres!$B$3:$C$56,2,FALSE)*Paramètres!$K$17))</f>
        <v>0</v>
      </c>
      <c r="AI55" s="40">
        <f t="shared" si="53"/>
        <v>0</v>
      </c>
      <c r="AJ55" s="3" t="str">
        <f t="shared" si="54"/>
        <v/>
      </c>
      <c r="AK55" s="5">
        <f t="shared" si="55"/>
        <v>0</v>
      </c>
      <c r="AL55" s="41">
        <f t="shared" si="56"/>
        <v>0</v>
      </c>
      <c r="AM55" s="33" t="str">
        <f t="shared" si="57"/>
        <v/>
      </c>
      <c r="AO55" s="22">
        <f t="shared" si="58"/>
        <v>0</v>
      </c>
      <c r="AP55">
        <f t="shared" si="59"/>
        <v>0</v>
      </c>
      <c r="AQ55">
        <f t="shared" si="60"/>
        <v>0</v>
      </c>
      <c r="AR55">
        <f t="shared" si="61"/>
        <v>0</v>
      </c>
      <c r="AS55">
        <f t="shared" si="62"/>
        <v>0</v>
      </c>
      <c r="AT55">
        <f t="shared" si="63"/>
        <v>0</v>
      </c>
      <c r="AU55">
        <f t="shared" si="64"/>
        <v>0</v>
      </c>
      <c r="AV55">
        <f t="shared" si="65"/>
        <v>0</v>
      </c>
      <c r="AW55">
        <f t="shared" si="66"/>
        <v>0</v>
      </c>
      <c r="AX55">
        <f t="shared" si="67"/>
        <v>0</v>
      </c>
      <c r="AY55">
        <f t="shared" si="68"/>
        <v>0</v>
      </c>
      <c r="AZ55">
        <f t="shared" si="69"/>
        <v>0</v>
      </c>
      <c r="BA55">
        <f t="shared" si="70"/>
        <v>0</v>
      </c>
      <c r="BB55">
        <f t="shared" si="71"/>
        <v>0</v>
      </c>
      <c r="BC55">
        <f t="shared" si="72"/>
        <v>0</v>
      </c>
      <c r="BD55">
        <f t="shared" si="73"/>
        <v>0</v>
      </c>
      <c r="BE55" s="22">
        <f t="shared" ref="BE55:BR55" si="92">BD55+LARGE($AO55:$BC55,BE$4)</f>
        <v>0</v>
      </c>
      <c r="BF55" s="22">
        <f t="shared" si="92"/>
        <v>0</v>
      </c>
      <c r="BG55" s="22">
        <f t="shared" si="92"/>
        <v>0</v>
      </c>
      <c r="BH55" s="22">
        <f t="shared" si="92"/>
        <v>0</v>
      </c>
      <c r="BI55" s="22">
        <f t="shared" si="92"/>
        <v>0</v>
      </c>
      <c r="BJ55" s="22">
        <f t="shared" si="92"/>
        <v>0</v>
      </c>
      <c r="BK55" s="22">
        <f t="shared" si="92"/>
        <v>0</v>
      </c>
      <c r="BL55" s="22">
        <f t="shared" si="92"/>
        <v>0</v>
      </c>
      <c r="BM55" s="22">
        <f t="shared" si="92"/>
        <v>0</v>
      </c>
      <c r="BN55" s="22">
        <f t="shared" si="92"/>
        <v>0</v>
      </c>
      <c r="BO55" s="22">
        <f t="shared" si="92"/>
        <v>0</v>
      </c>
      <c r="BP55" s="22">
        <f t="shared" si="92"/>
        <v>0</v>
      </c>
      <c r="BQ55" s="22">
        <f t="shared" si="92"/>
        <v>0</v>
      </c>
      <c r="BR55" s="22">
        <f t="shared" si="92"/>
        <v>0</v>
      </c>
    </row>
    <row r="56" spans="1:70" ht="16.5">
      <c r="A56" s="73" t="s">
        <v>1346</v>
      </c>
      <c r="B56" s="61" t="str">
        <f>IF(ISNA(VLOOKUP(A56,'Licenciés Jeunes 2023'!A:C,3,0)),"",VLOOKUP(A56,'Licenciés Jeunes 2023'!A:C,3,0))</f>
        <v>BROSSARD</v>
      </c>
      <c r="C56" s="32" t="str">
        <f>IF(ISNA(VLOOKUP(A56,'Licenciés Jeunes 2023'!A:C,2,0)),"",VLOOKUP(A56,'Licenciés Jeunes 2023'!A:C,2,0))</f>
        <v>Lucas</v>
      </c>
      <c r="D56" s="32" t="str">
        <f>IF(ISNA(VLOOKUP(A56,'Licenciés Jeunes 2023'!A:F,6,0)),"",VLOOKUP(A56,'Licenciés Jeunes 2023'!A:F,6,0))</f>
        <v>GENERATION TRIATHLON BLOIS</v>
      </c>
      <c r="E56" s="6"/>
      <c r="F56" s="2">
        <f>IF(E$2="Bike &amp; Run",IF(ISNA(VLOOKUP(E56,Paramètres!$B$3:$C$56,2,FALSE)),0,VLOOKUP(E56,Paramètres!$B$3:$C$56,2,FALSE)*Paramètres!$K$3),IF(OR(E56="",OR($D56="",$D56="NL",$D56="HORS LIGUE")),0,VLOOKUP(IF(OR(E56="",OR($D56="",$D56="NL",$D56="HORS LIGUE")),"",COUNTIFS($D$5:$D$72,"&lt;&gt;"&amp;"",$D$5:$D$72,"&lt;&gt;"&amp;"NL",$D$5:$D$72,"&lt;&gt;"&amp;"HORS LIGUE",E$5:E$72,"&lt;"&amp;E56)+1),Paramètres!$B$3:$C$56,2,FALSE)*Paramètres!$K$3))</f>
        <v>0</v>
      </c>
      <c r="G56" s="4"/>
      <c r="H56" s="2">
        <f>IF(G$2="Bike &amp; Run",IF(ISNA(VLOOKUP(G56,Paramètres!$B$3:$C$56,2,FALSE)),0,VLOOKUP(G56,Paramètres!$B$3:$C$56,2,FALSE)*Paramètres!$K$4),IF(OR(G56="",OR($D56="",$D56="NL",$D56="HORS LIGUE")),0,VLOOKUP(IF(OR(G56="",OR($D56="",$D56="NL",$D56="HORS LIGUE")),"",COUNTIFS($D$5:$D$72,"&lt;&gt;"&amp;"",$D$5:$D$72,"&lt;&gt;"&amp;"NL",$D$5:$D$72,"&lt;&gt;"&amp;"HORS LIGUE",G$5:G$72,"&lt;"&amp;G56)+1),Paramètres!$B$3:$C$56,2,FALSE)*Paramètres!$K$4))</f>
        <v>0</v>
      </c>
      <c r="I56" s="36"/>
      <c r="J56" s="2">
        <f>IF(I$2="Bike &amp; Run",IF(ISNA(VLOOKUP(I56,Paramètres!$B$3:$C$56,2,FALSE)),0,VLOOKUP(I56,Paramètres!$B$3:$C$56,2,FALSE)*Paramètres!$K$5),IF(OR(I56="",OR($D56="",$D56="NL",$D56="HORS LIGUE")),0,VLOOKUP(IF(OR(I56="",OR($D56="",$D56="NL",$D56="HORS LIGUE")),"",COUNTIFS($D$5:$D$72,"&lt;&gt;"&amp;"",$D$5:$D$72,"&lt;&gt;"&amp;"NL",$D$5:$D$72,"&lt;&gt;"&amp;"HORS LIGUE",I$5:I$72,"&lt;"&amp;I56)+1),Paramètres!$B$3:$C$56,2,FALSE)*Paramètres!$K$5))</f>
        <v>0</v>
      </c>
      <c r="K56" s="4"/>
      <c r="L56" s="2">
        <f>IF(K$2="Bike &amp; Run",IF(ISNA(VLOOKUP(K56,Paramètres!$B$3:$C$56,2,FALSE)),0,VLOOKUP(K56,Paramètres!$B$3:$C$56,2,FALSE)*Paramètres!$K$6),IF(OR(K56="",OR($D56="",$D56="NL",$D56="HORS LIGUE")),0,VLOOKUP(IF(OR(K56="",OR($D56="",$D56="NL",$D56="HORS LIGUE")),"",COUNTIFS($D$5:$D$72,"&lt;&gt;"&amp;"",$D$5:$D$72,"&lt;&gt;"&amp;"NL",$D$5:$D$72,"&lt;&gt;"&amp;"HORS LIGUE",K$5:K$72,"&lt;"&amp;K56)+1),Paramètres!$B$3:$C$56,2,FALSE)*Paramètres!$K$6))</f>
        <v>0</v>
      </c>
      <c r="M56" s="4"/>
      <c r="N56" s="2">
        <f>IF(M$2="Bike &amp; Run",IF(ISNA(VLOOKUP(M56,Paramètres!$B$3:$C$56,2,FALSE)),0,VLOOKUP(M56,Paramètres!$B$3:$C$56,2,FALSE)*Paramètres!$K$7),IF(OR(M56="",OR($D56="",$D56="NL",$D56="HORS LIGUE")),0,VLOOKUP(IF(OR(M56="",OR($D56="",$D56="NL",$D56="HORS LIGUE")),"",COUNTIFS($D$5:$D$72,"&lt;&gt;"&amp;"",$D$5:$D$72,"&lt;&gt;"&amp;"NL",$D$5:$D$72,"&lt;&gt;"&amp;"HORS LIGUE",M$5:M$72,"&lt;"&amp;M56)+1),Paramètres!$B$3:$C$56,2,FALSE)*Paramètres!$K$7))</f>
        <v>0</v>
      </c>
      <c r="O56" s="46"/>
      <c r="P56" s="2">
        <f>IF(O$2="Bike &amp; Run",IF(ISNA(VLOOKUP(O56,Paramètres!$B$3:$C$56,2,FALSE)),0,VLOOKUP(O56,Paramètres!$B$3:$C$56,2,FALSE)*Paramètres!$K$8),IF(OR(O56="",OR($D56="",$D56="NL",$D56="HORS LIGUE")),0,VLOOKUP(IF(OR(O56="",OR($D56="",$D56="NL",$D56="HORS LIGUE")),"",COUNTIFS($D$5:$D$72,"&lt;&gt;"&amp;"",$D$5:$D$72,"&lt;&gt;"&amp;"NL",$D$5:$D$72,"&lt;&gt;"&amp;"HORS LIGUE",O$5:O$72,"&lt;"&amp;O56)+1),Paramètres!$B$3:$C$56,2,FALSE)*Paramètres!$K$8))</f>
        <v>0</v>
      </c>
      <c r="Q56" s="46"/>
      <c r="R56" s="2">
        <f>IF(Q$2="Bike &amp; Run",IF(ISNA(VLOOKUP(Q56,Paramètres!$B$3:$C$56,2,FALSE)),0,VLOOKUP(Q56,Paramètres!$B$3:$C$56,2,FALSE)*Paramètres!$K$9),IF(OR(Q56="",OR($D56="",$D56="NL",$D56="HORS LIGUE")),0,VLOOKUP(IF(OR(Q56="",OR($D56="",$D56="NL",$D56="HORS LIGUE")),"",COUNTIFS($D$5:$D$72,"&lt;&gt;"&amp;"",$D$5:$D$72,"&lt;&gt;"&amp;"NL",$D$5:$D$72,"&lt;&gt;"&amp;"HORS LIGUE",Q$5:Q$72,"&lt;"&amp;Q56)+1),Paramètres!$B$3:$C$56,2,FALSE)*Paramètres!$K$9))</f>
        <v>0</v>
      </c>
      <c r="S56" s="46"/>
      <c r="T56" s="2">
        <f>IF(S$2="Bike &amp; Run",IF(ISNA(VLOOKUP(S56,Paramètres!$B$3:$C$56,2,FALSE)),0,VLOOKUP(S56,Paramètres!$B$3:$C$56,2,FALSE)*Paramètres!$K$10),IF(OR(S56="",OR($D56="",$D56="NL",$D56="HORS LIGUE")),0,VLOOKUP(IF(OR(S56="",OR($D56="",$D56="NL",$D56="HORS LIGUE")),"",COUNTIFS($D$5:$D$72,"&lt;&gt;"&amp;"",$D$5:$D$72,"&lt;&gt;"&amp;"NL",$D$5:$D$72,"&lt;&gt;"&amp;"HORS LIGUE",S$5:S$72,"&lt;"&amp;S56)+1),Paramètres!$B$3:$C$56,2,FALSE)*Paramètres!$K$10))</f>
        <v>0</v>
      </c>
      <c r="U56" s="46"/>
      <c r="V56" s="2">
        <f>IF(U$2="Bike &amp; Run",IF(ISNA(VLOOKUP(U56,Paramètres!$B$3:$C$56,2,FALSE)),0,VLOOKUP(U56,Paramètres!$B$3:$C$56,2,FALSE)*Paramètres!$K$11),IF(OR(U56="",OR($D56="",$D56="NL",$D56="HORS LIGUE")),0,VLOOKUP(IF(OR(U56="",OR($D56="",$D56="NL",$D56="HORS LIGUE")),"",COUNTIFS($D$5:$D$72,"&lt;&gt;"&amp;"",$D$5:$D$72,"&lt;&gt;"&amp;"NL",$D$5:$D$72,"&lt;&gt;"&amp;"HORS LIGUE",U$5:U$72,"&lt;"&amp;U56)+1),Paramètres!$B$3:$C$56,2,FALSE)*Paramètres!$K$11))</f>
        <v>0</v>
      </c>
      <c r="W56" s="46"/>
      <c r="X56" s="2">
        <f>IF(W$2="Bike &amp; Run",IF(ISNA(VLOOKUP(W56,Paramètres!$B$3:$C$56,2,FALSE)),0,VLOOKUP(W56,Paramètres!$B$3:$C$56,2,FALSE)*Paramètres!$K$12),IF(OR(W56="",OR($D56="",$D56="NL",$D56="HORS LIGUE")),0,VLOOKUP(IF(OR(W56="",OR($D56="",$D56="NL",$D56="HORS LIGUE")),"",COUNTIFS($D$5:$D$72,"&lt;&gt;"&amp;"",$D$5:$D$72,"&lt;&gt;"&amp;"NL",$D$5:$D$72,"&lt;&gt;"&amp;"HORS LIGUE",W$5:W$72,"&lt;"&amp;W56)+1),Paramètres!$B$3:$C$56,2,FALSE)*Paramètres!$K$12))</f>
        <v>0</v>
      </c>
      <c r="Y56" s="46"/>
      <c r="Z56" s="2">
        <f>IF(Y$2="Bike &amp; Run",IF(ISNA(VLOOKUP(Y56,Paramètres!$B$3:$C$56,2,FALSE)),0,VLOOKUP(Y56,Paramètres!$B$3:$C$56,2,FALSE)*Paramètres!$K$13),IF(OR(Y56="",OR($D56="",$D56="NL",$D56="HORS LIGUE")),0,VLOOKUP(IF(OR(Y56="",OR($D56="",$D56="NL",$D56="HORS LIGUE")),"",COUNTIFS($D$5:$D$72,"&lt;&gt;"&amp;"",$D$5:$D$72,"&lt;&gt;"&amp;"NL",$D$5:$D$72,"&lt;&gt;"&amp;"HORS LIGUE",Y$5:Y$72,"&lt;"&amp;Y56)+1),Paramètres!$B$3:$C$56,2,FALSE)*Paramètres!$K$13))</f>
        <v>0</v>
      </c>
      <c r="AA56" s="46"/>
      <c r="AB56" s="2">
        <f>IF(AA$2="Bike &amp; Run",IF(ISNA(VLOOKUP(AA56,Paramètres!$B$3:$C$56,2,FALSE)),0,VLOOKUP(AA56,Paramètres!$B$3:$C$56,2,FALSE)*Paramètres!$K$14),IF(OR(AA56="",OR($D56="",$D56="NL",$D56="HORS LIGUE")),0,VLOOKUP(IF(OR(AA56="",OR($D56="",$D56="NL",$D56="HORS LIGUE")),"",COUNTIFS($D$5:$D$72,"&lt;&gt;"&amp;"",$D$5:$D$72,"&lt;&gt;"&amp;"NL",$D$5:$D$72,"&lt;&gt;"&amp;"HORS LIGUE",AA$5:AA$72,"&lt;"&amp;AA56)+1),Paramètres!$B$3:$C$56,2,FALSE)*Paramètres!$K$14))</f>
        <v>0</v>
      </c>
      <c r="AC56" s="46"/>
      <c r="AD56" s="2">
        <f>IF(AC$2="Bike &amp; Run",IF(ISNA(VLOOKUP(AC56,Paramètres!$B$3:$C$56,2,FALSE)),0,VLOOKUP(AC56,Paramètres!$B$3:$C$56,2,FALSE)*Paramètres!$K$15),IF(OR(AC56="",OR($D56="",$D56="NL",$D56="HORS LIGUE")),0,VLOOKUP(IF(OR(AC56="",OR($D56="",$D56="NL",$D56="HORS LIGUE")),"",COUNTIFS($D$5:$D$72,"&lt;&gt;"&amp;"",$D$5:$D$72,"&lt;&gt;"&amp;"NL",$D$5:$D$72,"&lt;&gt;"&amp;"HORS LIGUE",AC$5:AC$72,"&lt;"&amp;AC56)+1),Paramètres!$B$3:$C$56,2,FALSE)*Paramètres!$K$15))</f>
        <v>0</v>
      </c>
      <c r="AE56" s="46"/>
      <c r="AF56" s="2">
        <f>IF(AE$2="Bike &amp; Run",IF(ISNA(VLOOKUP(AE56,Paramètres!$B$3:$C$56,2,FALSE)),0,VLOOKUP(AE56,Paramètres!$B$3:$C$56,2,FALSE)*Paramètres!$K$16),IF(OR(AE56="",OR($D56="",$D56="NL",$D56="HORS LIGUE")),0,VLOOKUP(IF(OR(AE56="",OR($D56="",$D56="NL",$D56="HORS LIGUE")),"",COUNTIFS($D$5:$D$72,"&lt;&gt;"&amp;"",$D$5:$D$72,"&lt;&gt;"&amp;"NL",$D$5:$D$72,"&lt;&gt;"&amp;"HORS LIGUE",AE$5:AE$72,"&lt;"&amp;AE56)+1),Paramètres!$B$3:$C$56,2,FALSE)*Paramètres!$K$16))</f>
        <v>0</v>
      </c>
      <c r="AG56" s="46"/>
      <c r="AH56" s="2">
        <f>IF(AG$2="Bike &amp; Run",IF(ISNA(VLOOKUP(AG56,Paramètres!$B$3:$C$56,2,FALSE)),0,VLOOKUP(AG56,Paramètres!$B$3:$C$56,2,FALSE)*Paramètres!$K$17),IF(OR(AG56="",OR($D56="",$D56="NL",$D56="HORS LIGUE")),0,VLOOKUP(IF(OR(AG56="",OR($D56="",$D56="NL",$D56="HORS LIGUE")),"",COUNTIFS($D$5:$D$72,"&lt;&gt;"&amp;"",$D$5:$D$72,"&lt;&gt;"&amp;"NL",$D$5:$D$72,"&lt;&gt;"&amp;"HORS LIGUE",AG$5:AG$72,"&lt;"&amp;AG56)+1),Paramètres!$B$3:$C$56,2,FALSE)*Paramètres!$K$17))</f>
        <v>0</v>
      </c>
      <c r="AI56" s="40">
        <f t="shared" si="53"/>
        <v>0</v>
      </c>
      <c r="AJ56" s="3" t="str">
        <f t="shared" si="54"/>
        <v/>
      </c>
      <c r="AK56" s="5">
        <f t="shared" si="55"/>
        <v>0</v>
      </c>
      <c r="AL56" s="41">
        <f t="shared" si="56"/>
        <v>0</v>
      </c>
      <c r="AM56" s="33" t="str">
        <f t="shared" si="57"/>
        <v/>
      </c>
      <c r="AO56" s="22">
        <f t="shared" si="58"/>
        <v>0</v>
      </c>
      <c r="AP56">
        <f t="shared" si="59"/>
        <v>0</v>
      </c>
      <c r="AQ56">
        <f t="shared" si="60"/>
        <v>0</v>
      </c>
      <c r="AR56">
        <f t="shared" si="61"/>
        <v>0</v>
      </c>
      <c r="AS56">
        <f t="shared" si="62"/>
        <v>0</v>
      </c>
      <c r="AT56">
        <f t="shared" si="63"/>
        <v>0</v>
      </c>
      <c r="AU56">
        <f t="shared" si="64"/>
        <v>0</v>
      </c>
      <c r="AV56">
        <f t="shared" si="65"/>
        <v>0</v>
      </c>
      <c r="AW56">
        <f t="shared" si="66"/>
        <v>0</v>
      </c>
      <c r="AX56">
        <f t="shared" si="67"/>
        <v>0</v>
      </c>
      <c r="AY56">
        <f t="shared" si="68"/>
        <v>0</v>
      </c>
      <c r="AZ56">
        <f t="shared" si="69"/>
        <v>0</v>
      </c>
      <c r="BA56">
        <f t="shared" si="70"/>
        <v>0</v>
      </c>
      <c r="BB56">
        <f t="shared" si="71"/>
        <v>0</v>
      </c>
      <c r="BC56">
        <f t="shared" si="72"/>
        <v>0</v>
      </c>
      <c r="BD56">
        <f t="shared" si="73"/>
        <v>0</v>
      </c>
      <c r="BE56" s="22">
        <f t="shared" ref="BE56:BR56" si="93">BD56+LARGE($AO56:$BC56,BE$4)</f>
        <v>0</v>
      </c>
      <c r="BF56" s="22">
        <f t="shared" si="93"/>
        <v>0</v>
      </c>
      <c r="BG56" s="22">
        <f t="shared" si="93"/>
        <v>0</v>
      </c>
      <c r="BH56" s="22">
        <f t="shared" si="93"/>
        <v>0</v>
      </c>
      <c r="BI56" s="22">
        <f t="shared" si="93"/>
        <v>0</v>
      </c>
      <c r="BJ56" s="22">
        <f t="shared" si="93"/>
        <v>0</v>
      </c>
      <c r="BK56" s="22">
        <f t="shared" si="93"/>
        <v>0</v>
      </c>
      <c r="BL56" s="22">
        <f t="shared" si="93"/>
        <v>0</v>
      </c>
      <c r="BM56" s="22">
        <f t="shared" si="93"/>
        <v>0</v>
      </c>
      <c r="BN56" s="22">
        <f t="shared" si="93"/>
        <v>0</v>
      </c>
      <c r="BO56" s="22">
        <f t="shared" si="93"/>
        <v>0</v>
      </c>
      <c r="BP56" s="22">
        <f t="shared" si="93"/>
        <v>0</v>
      </c>
      <c r="BQ56" s="22">
        <f t="shared" si="93"/>
        <v>0</v>
      </c>
      <c r="BR56" s="22">
        <f t="shared" si="93"/>
        <v>0</v>
      </c>
    </row>
    <row r="57" spans="1:70" ht="16.5">
      <c r="A57" s="73" t="s">
        <v>1355</v>
      </c>
      <c r="B57" s="61" t="str">
        <f>IF(ISNA(VLOOKUP(A57,'Licenciés Jeunes 2023'!A:C,3,0)),"",VLOOKUP(A57,'Licenciés Jeunes 2023'!A:C,3,0))</f>
        <v>LOPES LE QUEREC</v>
      </c>
      <c r="C57" s="32" t="str">
        <f>IF(ISNA(VLOOKUP(A57,'Licenciés Jeunes 2023'!A:C,2,0)),"",VLOOKUP(A57,'Licenciés Jeunes 2023'!A:C,2,0))</f>
        <v>Adam</v>
      </c>
      <c r="D57" s="32" t="str">
        <f>IF(ISNA(VLOOKUP(A57,'Licenciés Jeunes 2023'!A:F,6,0)),"",VLOOKUP(A57,'Licenciés Jeunes 2023'!A:F,6,0))</f>
        <v>C CHARTRES METROPOLE TRIATHLON</v>
      </c>
      <c r="E57" s="6"/>
      <c r="F57" s="2">
        <f>IF(E$2="Bike &amp; Run",IF(ISNA(VLOOKUP(E57,Paramètres!$B$3:$C$56,2,FALSE)),0,VLOOKUP(E57,Paramètres!$B$3:$C$56,2,FALSE)*Paramètres!$K$3),IF(OR(E57="",OR($D57="",$D57="NL",$D57="HORS LIGUE")),0,VLOOKUP(IF(OR(E57="",OR($D57="",$D57="NL",$D57="HORS LIGUE")),"",COUNTIFS($D$5:$D$72,"&lt;&gt;"&amp;"",$D$5:$D$72,"&lt;&gt;"&amp;"NL",$D$5:$D$72,"&lt;&gt;"&amp;"HORS LIGUE",E$5:E$72,"&lt;"&amp;E57)+1),Paramètres!$B$3:$C$56,2,FALSE)*Paramètres!$K$3))</f>
        <v>0</v>
      </c>
      <c r="G57" s="4"/>
      <c r="H57" s="2">
        <f>IF(G$2="Bike &amp; Run",IF(ISNA(VLOOKUP(G57,Paramètres!$B$3:$C$56,2,FALSE)),0,VLOOKUP(G57,Paramètres!$B$3:$C$56,2,FALSE)*Paramètres!$K$4),IF(OR(G57="",OR($D57="",$D57="NL",$D57="HORS LIGUE")),0,VLOOKUP(IF(OR(G57="",OR($D57="",$D57="NL",$D57="HORS LIGUE")),"",COUNTIFS($D$5:$D$72,"&lt;&gt;"&amp;"",$D$5:$D$72,"&lt;&gt;"&amp;"NL",$D$5:$D$72,"&lt;&gt;"&amp;"HORS LIGUE",G$5:G$72,"&lt;"&amp;G57)+1),Paramètres!$B$3:$C$56,2,FALSE)*Paramètres!$K$4))</f>
        <v>0</v>
      </c>
      <c r="I57" s="36"/>
      <c r="J57" s="2">
        <f>IF(I$2="Bike &amp; Run",IF(ISNA(VLOOKUP(I57,Paramètres!$B$3:$C$56,2,FALSE)),0,VLOOKUP(I57,Paramètres!$B$3:$C$56,2,FALSE)*Paramètres!$K$5),IF(OR(I57="",OR($D57="",$D57="NL",$D57="HORS LIGUE")),0,VLOOKUP(IF(OR(I57="",OR($D57="",$D57="NL",$D57="HORS LIGUE")),"",COUNTIFS($D$5:$D$72,"&lt;&gt;"&amp;"",$D$5:$D$72,"&lt;&gt;"&amp;"NL",$D$5:$D$72,"&lt;&gt;"&amp;"HORS LIGUE",I$5:I$72,"&lt;"&amp;I57)+1),Paramètres!$B$3:$C$56,2,FALSE)*Paramètres!$K$5))</f>
        <v>0</v>
      </c>
      <c r="K57" s="4"/>
      <c r="L57" s="2">
        <f>IF(K$2="Bike &amp; Run",IF(ISNA(VLOOKUP(K57,Paramètres!$B$3:$C$56,2,FALSE)),0,VLOOKUP(K57,Paramètres!$B$3:$C$56,2,FALSE)*Paramètres!$K$6),IF(OR(K57="",OR($D57="",$D57="NL",$D57="HORS LIGUE")),0,VLOOKUP(IF(OR(K57="",OR($D57="",$D57="NL",$D57="HORS LIGUE")),"",COUNTIFS($D$5:$D$72,"&lt;&gt;"&amp;"",$D$5:$D$72,"&lt;&gt;"&amp;"NL",$D$5:$D$72,"&lt;&gt;"&amp;"HORS LIGUE",K$5:K$72,"&lt;"&amp;K57)+1),Paramètres!$B$3:$C$56,2,FALSE)*Paramètres!$K$6))</f>
        <v>0</v>
      </c>
      <c r="M57" s="4"/>
      <c r="N57" s="2">
        <f>IF(M$2="Bike &amp; Run",IF(ISNA(VLOOKUP(M57,Paramètres!$B$3:$C$56,2,FALSE)),0,VLOOKUP(M57,Paramètres!$B$3:$C$56,2,FALSE)*Paramètres!$K$7),IF(OR(M57="",OR($D57="",$D57="NL",$D57="HORS LIGUE")),0,VLOOKUP(IF(OR(M57="",OR($D57="",$D57="NL",$D57="HORS LIGUE")),"",COUNTIFS($D$5:$D$72,"&lt;&gt;"&amp;"",$D$5:$D$72,"&lt;&gt;"&amp;"NL",$D$5:$D$72,"&lt;&gt;"&amp;"HORS LIGUE",M$5:M$72,"&lt;"&amp;M57)+1),Paramètres!$B$3:$C$56,2,FALSE)*Paramètres!$K$7))</f>
        <v>0</v>
      </c>
      <c r="O57" s="46"/>
      <c r="P57" s="2">
        <f>IF(O$2="Bike &amp; Run",IF(ISNA(VLOOKUP(O57,Paramètres!$B$3:$C$56,2,FALSE)),0,VLOOKUP(O57,Paramètres!$B$3:$C$56,2,FALSE)*Paramètres!$K$8),IF(OR(O57="",OR($D57="",$D57="NL",$D57="HORS LIGUE")),0,VLOOKUP(IF(OR(O57="",OR($D57="",$D57="NL",$D57="HORS LIGUE")),"",COUNTIFS($D$5:$D$72,"&lt;&gt;"&amp;"",$D$5:$D$72,"&lt;&gt;"&amp;"NL",$D$5:$D$72,"&lt;&gt;"&amp;"HORS LIGUE",O$5:O$72,"&lt;"&amp;O57)+1),Paramètres!$B$3:$C$56,2,FALSE)*Paramètres!$K$8))</f>
        <v>0</v>
      </c>
      <c r="Q57" s="46"/>
      <c r="R57" s="2">
        <f>IF(Q$2="Bike &amp; Run",IF(ISNA(VLOOKUP(Q57,Paramètres!$B$3:$C$56,2,FALSE)),0,VLOOKUP(Q57,Paramètres!$B$3:$C$56,2,FALSE)*Paramètres!$K$9),IF(OR(Q57="",OR($D57="",$D57="NL",$D57="HORS LIGUE")),0,VLOOKUP(IF(OR(Q57="",OR($D57="",$D57="NL",$D57="HORS LIGUE")),"",COUNTIFS($D$5:$D$72,"&lt;&gt;"&amp;"",$D$5:$D$72,"&lt;&gt;"&amp;"NL",$D$5:$D$72,"&lt;&gt;"&amp;"HORS LIGUE",Q$5:Q$72,"&lt;"&amp;Q57)+1),Paramètres!$B$3:$C$56,2,FALSE)*Paramètres!$K$9))</f>
        <v>0</v>
      </c>
      <c r="S57" s="46"/>
      <c r="T57" s="2">
        <f>IF(S$2="Bike &amp; Run",IF(ISNA(VLOOKUP(S57,Paramètres!$B$3:$C$56,2,FALSE)),0,VLOOKUP(S57,Paramètres!$B$3:$C$56,2,FALSE)*Paramètres!$K$10),IF(OR(S57="",OR($D57="",$D57="NL",$D57="HORS LIGUE")),0,VLOOKUP(IF(OR(S57="",OR($D57="",$D57="NL",$D57="HORS LIGUE")),"",COUNTIFS($D$5:$D$72,"&lt;&gt;"&amp;"",$D$5:$D$72,"&lt;&gt;"&amp;"NL",$D$5:$D$72,"&lt;&gt;"&amp;"HORS LIGUE",S$5:S$72,"&lt;"&amp;S57)+1),Paramètres!$B$3:$C$56,2,FALSE)*Paramètres!$K$10))</f>
        <v>0</v>
      </c>
      <c r="U57" s="46"/>
      <c r="V57" s="2">
        <f>IF(U$2="Bike &amp; Run",IF(ISNA(VLOOKUP(U57,Paramètres!$B$3:$C$56,2,FALSE)),0,VLOOKUP(U57,Paramètres!$B$3:$C$56,2,FALSE)*Paramètres!$K$11),IF(OR(U57="",OR($D57="",$D57="NL",$D57="HORS LIGUE")),0,VLOOKUP(IF(OR(U57="",OR($D57="",$D57="NL",$D57="HORS LIGUE")),"",COUNTIFS($D$5:$D$72,"&lt;&gt;"&amp;"",$D$5:$D$72,"&lt;&gt;"&amp;"NL",$D$5:$D$72,"&lt;&gt;"&amp;"HORS LIGUE",U$5:U$72,"&lt;"&amp;U57)+1),Paramètres!$B$3:$C$56,2,FALSE)*Paramètres!$K$11))</f>
        <v>0</v>
      </c>
      <c r="W57" s="46"/>
      <c r="X57" s="2">
        <f>IF(W$2="Bike &amp; Run",IF(ISNA(VLOOKUP(W57,Paramètres!$B$3:$C$56,2,FALSE)),0,VLOOKUP(W57,Paramètres!$B$3:$C$56,2,FALSE)*Paramètres!$K$12),IF(OR(W57="",OR($D57="",$D57="NL",$D57="HORS LIGUE")),0,VLOOKUP(IF(OR(W57="",OR($D57="",$D57="NL",$D57="HORS LIGUE")),"",COUNTIFS($D$5:$D$72,"&lt;&gt;"&amp;"",$D$5:$D$72,"&lt;&gt;"&amp;"NL",$D$5:$D$72,"&lt;&gt;"&amp;"HORS LIGUE",W$5:W$72,"&lt;"&amp;W57)+1),Paramètres!$B$3:$C$56,2,FALSE)*Paramètres!$K$12))</f>
        <v>0</v>
      </c>
      <c r="Y57" s="46"/>
      <c r="Z57" s="2">
        <f>IF(Y$2="Bike &amp; Run",IF(ISNA(VLOOKUP(Y57,Paramètres!$B$3:$C$56,2,FALSE)),0,VLOOKUP(Y57,Paramètres!$B$3:$C$56,2,FALSE)*Paramètres!$K$13),IF(OR(Y57="",OR($D57="",$D57="NL",$D57="HORS LIGUE")),0,VLOOKUP(IF(OR(Y57="",OR($D57="",$D57="NL",$D57="HORS LIGUE")),"",COUNTIFS($D$5:$D$72,"&lt;&gt;"&amp;"",$D$5:$D$72,"&lt;&gt;"&amp;"NL",$D$5:$D$72,"&lt;&gt;"&amp;"HORS LIGUE",Y$5:Y$72,"&lt;"&amp;Y57)+1),Paramètres!$B$3:$C$56,2,FALSE)*Paramètres!$K$13))</f>
        <v>0</v>
      </c>
      <c r="AA57" s="46"/>
      <c r="AB57" s="2">
        <f>IF(AA$2="Bike &amp; Run",IF(ISNA(VLOOKUP(AA57,Paramètres!$B$3:$C$56,2,FALSE)),0,VLOOKUP(AA57,Paramètres!$B$3:$C$56,2,FALSE)*Paramètres!$K$14),IF(OR(AA57="",OR($D57="",$D57="NL",$D57="HORS LIGUE")),0,VLOOKUP(IF(OR(AA57="",OR($D57="",$D57="NL",$D57="HORS LIGUE")),"",COUNTIFS($D$5:$D$72,"&lt;&gt;"&amp;"",$D$5:$D$72,"&lt;&gt;"&amp;"NL",$D$5:$D$72,"&lt;&gt;"&amp;"HORS LIGUE",AA$5:AA$72,"&lt;"&amp;AA57)+1),Paramètres!$B$3:$C$56,2,FALSE)*Paramètres!$K$14))</f>
        <v>0</v>
      </c>
      <c r="AC57" s="46"/>
      <c r="AD57" s="2">
        <f>IF(AC$2="Bike &amp; Run",IF(ISNA(VLOOKUP(AC57,Paramètres!$B$3:$C$56,2,FALSE)),0,VLOOKUP(AC57,Paramètres!$B$3:$C$56,2,FALSE)*Paramètres!$K$15),IF(OR(AC57="",OR($D57="",$D57="NL",$D57="HORS LIGUE")),0,VLOOKUP(IF(OR(AC57="",OR($D57="",$D57="NL",$D57="HORS LIGUE")),"",COUNTIFS($D$5:$D$72,"&lt;&gt;"&amp;"",$D$5:$D$72,"&lt;&gt;"&amp;"NL",$D$5:$D$72,"&lt;&gt;"&amp;"HORS LIGUE",AC$5:AC$72,"&lt;"&amp;AC57)+1),Paramètres!$B$3:$C$56,2,FALSE)*Paramètres!$K$15))</f>
        <v>0</v>
      </c>
      <c r="AE57" s="46"/>
      <c r="AF57" s="2">
        <f>IF(AE$2="Bike &amp; Run",IF(ISNA(VLOOKUP(AE57,Paramètres!$B$3:$C$56,2,FALSE)),0,VLOOKUP(AE57,Paramètres!$B$3:$C$56,2,FALSE)*Paramètres!$K$16),IF(OR(AE57="",OR($D57="",$D57="NL",$D57="HORS LIGUE")),0,VLOOKUP(IF(OR(AE57="",OR($D57="",$D57="NL",$D57="HORS LIGUE")),"",COUNTIFS($D$5:$D$72,"&lt;&gt;"&amp;"",$D$5:$D$72,"&lt;&gt;"&amp;"NL",$D$5:$D$72,"&lt;&gt;"&amp;"HORS LIGUE",AE$5:AE$72,"&lt;"&amp;AE57)+1),Paramètres!$B$3:$C$56,2,FALSE)*Paramètres!$K$16))</f>
        <v>0</v>
      </c>
      <c r="AG57" s="46"/>
      <c r="AH57" s="2">
        <f>IF(AG$2="Bike &amp; Run",IF(ISNA(VLOOKUP(AG57,Paramètres!$B$3:$C$56,2,FALSE)),0,VLOOKUP(AG57,Paramètres!$B$3:$C$56,2,FALSE)*Paramètres!$K$17),IF(OR(AG57="",OR($D57="",$D57="NL",$D57="HORS LIGUE")),0,VLOOKUP(IF(OR(AG57="",OR($D57="",$D57="NL",$D57="HORS LIGUE")),"",COUNTIFS($D$5:$D$72,"&lt;&gt;"&amp;"",$D$5:$D$72,"&lt;&gt;"&amp;"NL",$D$5:$D$72,"&lt;&gt;"&amp;"HORS LIGUE",AG$5:AG$72,"&lt;"&amp;AG57)+1),Paramètres!$B$3:$C$56,2,FALSE)*Paramètres!$K$17))</f>
        <v>0</v>
      </c>
      <c r="AI57" s="40">
        <f t="shared" si="53"/>
        <v>0</v>
      </c>
      <c r="AJ57" s="3" t="str">
        <f t="shared" si="54"/>
        <v/>
      </c>
      <c r="AK57" s="5">
        <f t="shared" si="55"/>
        <v>0</v>
      </c>
      <c r="AL57" s="41">
        <f t="shared" si="56"/>
        <v>0</v>
      </c>
      <c r="AM57" s="33" t="str">
        <f t="shared" si="57"/>
        <v/>
      </c>
      <c r="AO57" s="22">
        <f t="shared" si="58"/>
        <v>0</v>
      </c>
      <c r="AP57">
        <f t="shared" si="59"/>
        <v>0</v>
      </c>
      <c r="AQ57">
        <f t="shared" si="60"/>
        <v>0</v>
      </c>
      <c r="AR57">
        <f t="shared" si="61"/>
        <v>0</v>
      </c>
      <c r="AS57">
        <f t="shared" si="62"/>
        <v>0</v>
      </c>
      <c r="AT57">
        <f t="shared" si="63"/>
        <v>0</v>
      </c>
      <c r="AU57">
        <f t="shared" si="64"/>
        <v>0</v>
      </c>
      <c r="AV57">
        <f t="shared" si="65"/>
        <v>0</v>
      </c>
      <c r="AW57">
        <f t="shared" si="66"/>
        <v>0</v>
      </c>
      <c r="AX57">
        <f t="shared" si="67"/>
        <v>0</v>
      </c>
      <c r="AY57">
        <f t="shared" si="68"/>
        <v>0</v>
      </c>
      <c r="AZ57">
        <f t="shared" si="69"/>
        <v>0</v>
      </c>
      <c r="BA57">
        <f t="shared" si="70"/>
        <v>0</v>
      </c>
      <c r="BB57">
        <f t="shared" si="71"/>
        <v>0</v>
      </c>
      <c r="BC57">
        <f t="shared" si="72"/>
        <v>0</v>
      </c>
      <c r="BD57">
        <f t="shared" si="73"/>
        <v>0</v>
      </c>
      <c r="BE57" s="22">
        <f t="shared" ref="BE57:BR57" si="94">BD57+LARGE($AO57:$BC57,BE$4)</f>
        <v>0</v>
      </c>
      <c r="BF57" s="22">
        <f t="shared" si="94"/>
        <v>0</v>
      </c>
      <c r="BG57" s="22">
        <f t="shared" si="94"/>
        <v>0</v>
      </c>
      <c r="BH57" s="22">
        <f t="shared" si="94"/>
        <v>0</v>
      </c>
      <c r="BI57" s="22">
        <f t="shared" si="94"/>
        <v>0</v>
      </c>
      <c r="BJ57" s="22">
        <f t="shared" si="94"/>
        <v>0</v>
      </c>
      <c r="BK57" s="22">
        <f t="shared" si="94"/>
        <v>0</v>
      </c>
      <c r="BL57" s="22">
        <f t="shared" si="94"/>
        <v>0</v>
      </c>
      <c r="BM57" s="22">
        <f t="shared" si="94"/>
        <v>0</v>
      </c>
      <c r="BN57" s="22">
        <f t="shared" si="94"/>
        <v>0</v>
      </c>
      <c r="BO57" s="22">
        <f t="shared" si="94"/>
        <v>0</v>
      </c>
      <c r="BP57" s="22">
        <f t="shared" si="94"/>
        <v>0</v>
      </c>
      <c r="BQ57" s="22">
        <f t="shared" si="94"/>
        <v>0</v>
      </c>
      <c r="BR57" s="22">
        <f t="shared" si="94"/>
        <v>0</v>
      </c>
    </row>
    <row r="58" spans="1:70" ht="16.5">
      <c r="A58" s="73" t="s">
        <v>1358</v>
      </c>
      <c r="B58" s="61" t="str">
        <f>IF(ISNA(VLOOKUP(A58,'Licenciés Jeunes 2023'!A:C,3,0)),"",VLOOKUP(A58,'Licenciés Jeunes 2023'!A:C,3,0))</f>
        <v>ROUSNAK BRUN</v>
      </c>
      <c r="C58" s="32" t="str">
        <f>IF(ISNA(VLOOKUP(A58,'Licenciés Jeunes 2023'!A:C,2,0)),"",VLOOKUP(A58,'Licenciés Jeunes 2023'!A:C,2,0))</f>
        <v>Clement</v>
      </c>
      <c r="D58" s="32" t="str">
        <f>IF(ISNA(VLOOKUP(A58,'Licenciés Jeunes 2023'!A:F,6,0)),"",VLOOKUP(A58,'Licenciés Jeunes 2023'!A:F,6,0))</f>
        <v>C CHARTRES METROPOLE TRIATHLON</v>
      </c>
      <c r="E58" s="6"/>
      <c r="F58" s="2">
        <f>IF(E$2="Bike &amp; Run",IF(ISNA(VLOOKUP(E58,Paramètres!$B$3:$C$56,2,FALSE)),0,VLOOKUP(E58,Paramètres!$B$3:$C$56,2,FALSE)*Paramètres!$K$3),IF(OR(E58="",OR($D58="",$D58="NL",$D58="HORS LIGUE")),0,VLOOKUP(IF(OR(E58="",OR($D58="",$D58="NL",$D58="HORS LIGUE")),"",COUNTIFS($D$5:$D$72,"&lt;&gt;"&amp;"",$D$5:$D$72,"&lt;&gt;"&amp;"NL",$D$5:$D$72,"&lt;&gt;"&amp;"HORS LIGUE",E$5:E$72,"&lt;"&amp;E58)+1),Paramètres!$B$3:$C$56,2,FALSE)*Paramètres!$K$3))</f>
        <v>0</v>
      </c>
      <c r="G58" s="4"/>
      <c r="H58" s="2">
        <f>IF(G$2="Bike &amp; Run",IF(ISNA(VLOOKUP(G58,Paramètres!$B$3:$C$56,2,FALSE)),0,VLOOKUP(G58,Paramètres!$B$3:$C$56,2,FALSE)*Paramètres!$K$4),IF(OR(G58="",OR($D58="",$D58="NL",$D58="HORS LIGUE")),0,VLOOKUP(IF(OR(G58="",OR($D58="",$D58="NL",$D58="HORS LIGUE")),"",COUNTIFS($D$5:$D$72,"&lt;&gt;"&amp;"",$D$5:$D$72,"&lt;&gt;"&amp;"NL",$D$5:$D$72,"&lt;&gt;"&amp;"HORS LIGUE",G$5:G$72,"&lt;"&amp;G58)+1),Paramètres!$B$3:$C$56,2,FALSE)*Paramètres!$K$4))</f>
        <v>0</v>
      </c>
      <c r="I58" s="36"/>
      <c r="J58" s="2">
        <f>IF(I$2="Bike &amp; Run",IF(ISNA(VLOOKUP(I58,Paramètres!$B$3:$C$56,2,FALSE)),0,VLOOKUP(I58,Paramètres!$B$3:$C$56,2,FALSE)*Paramètres!$K$5),IF(OR(I58="",OR($D58="",$D58="NL",$D58="HORS LIGUE")),0,VLOOKUP(IF(OR(I58="",OR($D58="",$D58="NL",$D58="HORS LIGUE")),"",COUNTIFS($D$5:$D$72,"&lt;&gt;"&amp;"",$D$5:$D$72,"&lt;&gt;"&amp;"NL",$D$5:$D$72,"&lt;&gt;"&amp;"HORS LIGUE",I$5:I$72,"&lt;"&amp;I58)+1),Paramètres!$B$3:$C$56,2,FALSE)*Paramètres!$K$5))</f>
        <v>0</v>
      </c>
      <c r="K58" s="4"/>
      <c r="L58" s="2">
        <f>IF(K$2="Bike &amp; Run",IF(ISNA(VLOOKUP(K58,Paramètres!$B$3:$C$56,2,FALSE)),0,VLOOKUP(K58,Paramètres!$B$3:$C$56,2,FALSE)*Paramètres!$K$6),IF(OR(K58="",OR($D58="",$D58="NL",$D58="HORS LIGUE")),0,VLOOKUP(IF(OR(K58="",OR($D58="",$D58="NL",$D58="HORS LIGUE")),"",COUNTIFS($D$5:$D$72,"&lt;&gt;"&amp;"",$D$5:$D$72,"&lt;&gt;"&amp;"NL",$D$5:$D$72,"&lt;&gt;"&amp;"HORS LIGUE",K$5:K$72,"&lt;"&amp;K58)+1),Paramètres!$B$3:$C$56,2,FALSE)*Paramètres!$K$6))</f>
        <v>0</v>
      </c>
      <c r="M58" s="4"/>
      <c r="N58" s="2">
        <f>IF(M$2="Bike &amp; Run",IF(ISNA(VLOOKUP(M58,Paramètres!$B$3:$C$56,2,FALSE)),0,VLOOKUP(M58,Paramètres!$B$3:$C$56,2,FALSE)*Paramètres!$K$7),IF(OR(M58="",OR($D58="",$D58="NL",$D58="HORS LIGUE")),0,VLOOKUP(IF(OR(M58="",OR($D58="",$D58="NL",$D58="HORS LIGUE")),"",COUNTIFS($D$5:$D$72,"&lt;&gt;"&amp;"",$D$5:$D$72,"&lt;&gt;"&amp;"NL",$D$5:$D$72,"&lt;&gt;"&amp;"HORS LIGUE",M$5:M$72,"&lt;"&amp;M58)+1),Paramètres!$B$3:$C$56,2,FALSE)*Paramètres!$K$7))</f>
        <v>0</v>
      </c>
      <c r="O58" s="46"/>
      <c r="P58" s="2">
        <f>IF(O$2="Bike &amp; Run",IF(ISNA(VLOOKUP(O58,Paramètres!$B$3:$C$56,2,FALSE)),0,VLOOKUP(O58,Paramètres!$B$3:$C$56,2,FALSE)*Paramètres!$K$8),IF(OR(O58="",OR($D58="",$D58="NL",$D58="HORS LIGUE")),0,VLOOKUP(IF(OR(O58="",OR($D58="",$D58="NL",$D58="HORS LIGUE")),"",COUNTIFS($D$5:$D$72,"&lt;&gt;"&amp;"",$D$5:$D$72,"&lt;&gt;"&amp;"NL",$D$5:$D$72,"&lt;&gt;"&amp;"HORS LIGUE",O$5:O$72,"&lt;"&amp;O58)+1),Paramètres!$B$3:$C$56,2,FALSE)*Paramètres!$K$8))</f>
        <v>0</v>
      </c>
      <c r="Q58" s="46"/>
      <c r="R58" s="2">
        <f>IF(Q$2="Bike &amp; Run",IF(ISNA(VLOOKUP(Q58,Paramètres!$B$3:$C$56,2,FALSE)),0,VLOOKUP(Q58,Paramètres!$B$3:$C$56,2,FALSE)*Paramètres!$K$9),IF(OR(Q58="",OR($D58="",$D58="NL",$D58="HORS LIGUE")),0,VLOOKUP(IF(OR(Q58="",OR($D58="",$D58="NL",$D58="HORS LIGUE")),"",COUNTIFS($D$5:$D$72,"&lt;&gt;"&amp;"",$D$5:$D$72,"&lt;&gt;"&amp;"NL",$D$5:$D$72,"&lt;&gt;"&amp;"HORS LIGUE",Q$5:Q$72,"&lt;"&amp;Q58)+1),Paramètres!$B$3:$C$56,2,FALSE)*Paramètres!$K$9))</f>
        <v>0</v>
      </c>
      <c r="S58" s="46"/>
      <c r="T58" s="2">
        <f>IF(S$2="Bike &amp; Run",IF(ISNA(VLOOKUP(S58,Paramètres!$B$3:$C$56,2,FALSE)),0,VLOOKUP(S58,Paramètres!$B$3:$C$56,2,FALSE)*Paramètres!$K$10),IF(OR(S58="",OR($D58="",$D58="NL",$D58="HORS LIGUE")),0,VLOOKUP(IF(OR(S58="",OR($D58="",$D58="NL",$D58="HORS LIGUE")),"",COUNTIFS($D$5:$D$72,"&lt;&gt;"&amp;"",$D$5:$D$72,"&lt;&gt;"&amp;"NL",$D$5:$D$72,"&lt;&gt;"&amp;"HORS LIGUE",S$5:S$72,"&lt;"&amp;S58)+1),Paramètres!$B$3:$C$56,2,FALSE)*Paramètres!$K$10))</f>
        <v>0</v>
      </c>
      <c r="U58" s="46"/>
      <c r="V58" s="2">
        <f>IF(U$2="Bike &amp; Run",IF(ISNA(VLOOKUP(U58,Paramètres!$B$3:$C$56,2,FALSE)),0,VLOOKUP(U58,Paramètres!$B$3:$C$56,2,FALSE)*Paramètres!$K$11),IF(OR(U58="",OR($D58="",$D58="NL",$D58="HORS LIGUE")),0,VLOOKUP(IF(OR(U58="",OR($D58="",$D58="NL",$D58="HORS LIGUE")),"",COUNTIFS($D$5:$D$72,"&lt;&gt;"&amp;"",$D$5:$D$72,"&lt;&gt;"&amp;"NL",$D$5:$D$72,"&lt;&gt;"&amp;"HORS LIGUE",U$5:U$72,"&lt;"&amp;U58)+1),Paramètres!$B$3:$C$56,2,FALSE)*Paramètres!$K$11))</f>
        <v>0</v>
      </c>
      <c r="W58" s="46"/>
      <c r="X58" s="2">
        <f>IF(W$2="Bike &amp; Run",IF(ISNA(VLOOKUP(W58,Paramètres!$B$3:$C$56,2,FALSE)),0,VLOOKUP(W58,Paramètres!$B$3:$C$56,2,FALSE)*Paramètres!$K$12),IF(OR(W58="",OR($D58="",$D58="NL",$D58="HORS LIGUE")),0,VLOOKUP(IF(OR(W58="",OR($D58="",$D58="NL",$D58="HORS LIGUE")),"",COUNTIFS($D$5:$D$72,"&lt;&gt;"&amp;"",$D$5:$D$72,"&lt;&gt;"&amp;"NL",$D$5:$D$72,"&lt;&gt;"&amp;"HORS LIGUE",W$5:W$72,"&lt;"&amp;W58)+1),Paramètres!$B$3:$C$56,2,FALSE)*Paramètres!$K$12))</f>
        <v>0</v>
      </c>
      <c r="Y58" s="46"/>
      <c r="Z58" s="2">
        <f>IF(Y$2="Bike &amp; Run",IF(ISNA(VLOOKUP(Y58,Paramètres!$B$3:$C$56,2,FALSE)),0,VLOOKUP(Y58,Paramètres!$B$3:$C$56,2,FALSE)*Paramètres!$K$13),IF(OR(Y58="",OR($D58="",$D58="NL",$D58="HORS LIGUE")),0,VLOOKUP(IF(OR(Y58="",OR($D58="",$D58="NL",$D58="HORS LIGUE")),"",COUNTIFS($D$5:$D$72,"&lt;&gt;"&amp;"",$D$5:$D$72,"&lt;&gt;"&amp;"NL",$D$5:$D$72,"&lt;&gt;"&amp;"HORS LIGUE",Y$5:Y$72,"&lt;"&amp;Y58)+1),Paramètres!$B$3:$C$56,2,FALSE)*Paramètres!$K$13))</f>
        <v>0</v>
      </c>
      <c r="AA58" s="46"/>
      <c r="AB58" s="2">
        <f>IF(AA$2="Bike &amp; Run",IF(ISNA(VLOOKUP(AA58,Paramètres!$B$3:$C$56,2,FALSE)),0,VLOOKUP(AA58,Paramètres!$B$3:$C$56,2,FALSE)*Paramètres!$K$14),IF(OR(AA58="",OR($D58="",$D58="NL",$D58="HORS LIGUE")),0,VLOOKUP(IF(OR(AA58="",OR($D58="",$D58="NL",$D58="HORS LIGUE")),"",COUNTIFS($D$5:$D$72,"&lt;&gt;"&amp;"",$D$5:$D$72,"&lt;&gt;"&amp;"NL",$D$5:$D$72,"&lt;&gt;"&amp;"HORS LIGUE",AA$5:AA$72,"&lt;"&amp;AA58)+1),Paramètres!$B$3:$C$56,2,FALSE)*Paramètres!$K$14))</f>
        <v>0</v>
      </c>
      <c r="AC58" s="46"/>
      <c r="AD58" s="2">
        <f>IF(AC$2="Bike &amp; Run",IF(ISNA(VLOOKUP(AC58,Paramètres!$B$3:$C$56,2,FALSE)),0,VLOOKUP(AC58,Paramètres!$B$3:$C$56,2,FALSE)*Paramètres!$K$15),IF(OR(AC58="",OR($D58="",$D58="NL",$D58="HORS LIGUE")),0,VLOOKUP(IF(OR(AC58="",OR($D58="",$D58="NL",$D58="HORS LIGUE")),"",COUNTIFS($D$5:$D$72,"&lt;&gt;"&amp;"",$D$5:$D$72,"&lt;&gt;"&amp;"NL",$D$5:$D$72,"&lt;&gt;"&amp;"HORS LIGUE",AC$5:AC$72,"&lt;"&amp;AC58)+1),Paramètres!$B$3:$C$56,2,FALSE)*Paramètres!$K$15))</f>
        <v>0</v>
      </c>
      <c r="AE58" s="46"/>
      <c r="AF58" s="2">
        <f>IF(AE$2="Bike &amp; Run",IF(ISNA(VLOOKUP(AE58,Paramètres!$B$3:$C$56,2,FALSE)),0,VLOOKUP(AE58,Paramètres!$B$3:$C$56,2,FALSE)*Paramètres!$K$16),IF(OR(AE58="",OR($D58="",$D58="NL",$D58="HORS LIGUE")),0,VLOOKUP(IF(OR(AE58="",OR($D58="",$D58="NL",$D58="HORS LIGUE")),"",COUNTIFS($D$5:$D$72,"&lt;&gt;"&amp;"",$D$5:$D$72,"&lt;&gt;"&amp;"NL",$D$5:$D$72,"&lt;&gt;"&amp;"HORS LIGUE",AE$5:AE$72,"&lt;"&amp;AE58)+1),Paramètres!$B$3:$C$56,2,FALSE)*Paramètres!$K$16))</f>
        <v>0</v>
      </c>
      <c r="AG58" s="46"/>
      <c r="AH58" s="2">
        <f>IF(AG$2="Bike &amp; Run",IF(ISNA(VLOOKUP(AG58,Paramètres!$B$3:$C$56,2,FALSE)),0,VLOOKUP(AG58,Paramètres!$B$3:$C$56,2,FALSE)*Paramètres!$K$17),IF(OR(AG58="",OR($D58="",$D58="NL",$D58="HORS LIGUE")),0,VLOOKUP(IF(OR(AG58="",OR($D58="",$D58="NL",$D58="HORS LIGUE")),"",COUNTIFS($D$5:$D$72,"&lt;&gt;"&amp;"",$D$5:$D$72,"&lt;&gt;"&amp;"NL",$D$5:$D$72,"&lt;&gt;"&amp;"HORS LIGUE",AG$5:AG$72,"&lt;"&amp;AG58)+1),Paramètres!$B$3:$C$56,2,FALSE)*Paramètres!$K$17))</f>
        <v>0</v>
      </c>
      <c r="AI58" s="40">
        <f t="shared" si="53"/>
        <v>0</v>
      </c>
      <c r="AJ58" s="3" t="str">
        <f t="shared" si="54"/>
        <v/>
      </c>
      <c r="AK58" s="5">
        <f t="shared" si="55"/>
        <v>0</v>
      </c>
      <c r="AL58" s="41">
        <f t="shared" si="56"/>
        <v>0</v>
      </c>
      <c r="AM58" s="33" t="str">
        <f t="shared" si="57"/>
        <v/>
      </c>
      <c r="AO58" s="22">
        <f t="shared" si="58"/>
        <v>0</v>
      </c>
      <c r="AP58">
        <f t="shared" si="59"/>
        <v>0</v>
      </c>
      <c r="AQ58">
        <f t="shared" si="60"/>
        <v>0</v>
      </c>
      <c r="AR58">
        <f t="shared" si="61"/>
        <v>0</v>
      </c>
      <c r="AS58">
        <f t="shared" si="62"/>
        <v>0</v>
      </c>
      <c r="AT58">
        <f t="shared" si="63"/>
        <v>0</v>
      </c>
      <c r="AU58">
        <f t="shared" si="64"/>
        <v>0</v>
      </c>
      <c r="AV58">
        <f t="shared" si="65"/>
        <v>0</v>
      </c>
      <c r="AW58">
        <f t="shared" si="66"/>
        <v>0</v>
      </c>
      <c r="AX58">
        <f t="shared" si="67"/>
        <v>0</v>
      </c>
      <c r="AY58">
        <f t="shared" si="68"/>
        <v>0</v>
      </c>
      <c r="AZ58">
        <f t="shared" si="69"/>
        <v>0</v>
      </c>
      <c r="BA58">
        <f t="shared" si="70"/>
        <v>0</v>
      </c>
      <c r="BB58">
        <f t="shared" si="71"/>
        <v>0</v>
      </c>
      <c r="BC58">
        <f t="shared" si="72"/>
        <v>0</v>
      </c>
      <c r="BD58">
        <f t="shared" si="73"/>
        <v>0</v>
      </c>
      <c r="BE58" s="22">
        <f t="shared" ref="BE58:BR58" si="95">BD58+LARGE($AO58:$BC58,BE$4)</f>
        <v>0</v>
      </c>
      <c r="BF58" s="22">
        <f t="shared" si="95"/>
        <v>0</v>
      </c>
      <c r="BG58" s="22">
        <f t="shared" si="95"/>
        <v>0</v>
      </c>
      <c r="BH58" s="22">
        <f t="shared" si="95"/>
        <v>0</v>
      </c>
      <c r="BI58" s="22">
        <f t="shared" si="95"/>
        <v>0</v>
      </c>
      <c r="BJ58" s="22">
        <f t="shared" si="95"/>
        <v>0</v>
      </c>
      <c r="BK58" s="22">
        <f t="shared" si="95"/>
        <v>0</v>
      </c>
      <c r="BL58" s="22">
        <f t="shared" si="95"/>
        <v>0</v>
      </c>
      <c r="BM58" s="22">
        <f t="shared" si="95"/>
        <v>0</v>
      </c>
      <c r="BN58" s="22">
        <f t="shared" si="95"/>
        <v>0</v>
      </c>
      <c r="BO58" s="22">
        <f t="shared" si="95"/>
        <v>0</v>
      </c>
      <c r="BP58" s="22">
        <f t="shared" si="95"/>
        <v>0</v>
      </c>
      <c r="BQ58" s="22">
        <f t="shared" si="95"/>
        <v>0</v>
      </c>
      <c r="BR58" s="22">
        <f t="shared" si="95"/>
        <v>0</v>
      </c>
    </row>
    <row r="59" spans="1:70" ht="16.5">
      <c r="A59" s="73" t="s">
        <v>1375</v>
      </c>
      <c r="B59" s="61" t="str">
        <f>IF(ISNA(VLOOKUP(A59,'Licenciés Jeunes 2023'!A:C,3,0)),"",VLOOKUP(A59,'Licenciés Jeunes 2023'!A:C,3,0))</f>
        <v>ROBERT</v>
      </c>
      <c r="C59" s="32" t="str">
        <f>IF(ISNA(VLOOKUP(A59,'Licenciés Jeunes 2023'!A:C,2,0)),"",VLOOKUP(A59,'Licenciés Jeunes 2023'!A:C,2,0))</f>
        <v>Mahe</v>
      </c>
      <c r="D59" s="32" t="str">
        <f>IF(ISNA(VLOOKUP(A59,'Licenciés Jeunes 2023'!A:F,6,0)),"",VLOOKUP(A59,'Licenciés Jeunes 2023'!A:F,6,0))</f>
        <v>BOURGES TRIATHLON</v>
      </c>
      <c r="E59" s="6"/>
      <c r="F59" s="2">
        <f>IF(E$2="Bike &amp; Run",IF(ISNA(VLOOKUP(E59,Paramètres!$B$3:$C$56,2,FALSE)),0,VLOOKUP(E59,Paramètres!$B$3:$C$56,2,FALSE)*Paramètres!$K$3),IF(OR(E59="",OR($D59="",$D59="NL",$D59="HORS LIGUE")),0,VLOOKUP(IF(OR(E59="",OR($D59="",$D59="NL",$D59="HORS LIGUE")),"",COUNTIFS($D$5:$D$72,"&lt;&gt;"&amp;"",$D$5:$D$72,"&lt;&gt;"&amp;"NL",$D$5:$D$72,"&lt;&gt;"&amp;"HORS LIGUE",E$5:E$72,"&lt;"&amp;E59)+1),Paramètres!$B$3:$C$56,2,FALSE)*Paramètres!$K$3))</f>
        <v>0</v>
      </c>
      <c r="G59" s="4"/>
      <c r="H59" s="2">
        <f>IF(G$2="Bike &amp; Run",IF(ISNA(VLOOKUP(G59,Paramètres!$B$3:$C$56,2,FALSE)),0,VLOOKUP(G59,Paramètres!$B$3:$C$56,2,FALSE)*Paramètres!$K$4),IF(OR(G59="",OR($D59="",$D59="NL",$D59="HORS LIGUE")),0,VLOOKUP(IF(OR(G59="",OR($D59="",$D59="NL",$D59="HORS LIGUE")),"",COUNTIFS($D$5:$D$72,"&lt;&gt;"&amp;"",$D$5:$D$72,"&lt;&gt;"&amp;"NL",$D$5:$D$72,"&lt;&gt;"&amp;"HORS LIGUE",G$5:G$72,"&lt;"&amp;G59)+1),Paramètres!$B$3:$C$56,2,FALSE)*Paramètres!$K$4))</f>
        <v>0</v>
      </c>
      <c r="I59" s="36"/>
      <c r="J59" s="2">
        <f>IF(I$2="Bike &amp; Run",IF(ISNA(VLOOKUP(I59,Paramètres!$B$3:$C$56,2,FALSE)),0,VLOOKUP(I59,Paramètres!$B$3:$C$56,2,FALSE)*Paramètres!$K$5),IF(OR(I59="",OR($D59="",$D59="NL",$D59="HORS LIGUE")),0,VLOOKUP(IF(OR(I59="",OR($D59="",$D59="NL",$D59="HORS LIGUE")),"",COUNTIFS($D$5:$D$72,"&lt;&gt;"&amp;"",$D$5:$D$72,"&lt;&gt;"&amp;"NL",$D$5:$D$72,"&lt;&gt;"&amp;"HORS LIGUE",I$5:I$72,"&lt;"&amp;I59)+1),Paramètres!$B$3:$C$56,2,FALSE)*Paramètres!$K$5))</f>
        <v>0</v>
      </c>
      <c r="K59" s="4"/>
      <c r="L59" s="2">
        <f>IF(K$2="Bike &amp; Run",IF(ISNA(VLOOKUP(K59,Paramètres!$B$3:$C$56,2,FALSE)),0,VLOOKUP(K59,Paramètres!$B$3:$C$56,2,FALSE)*Paramètres!$K$6),IF(OR(K59="",OR($D59="",$D59="NL",$D59="HORS LIGUE")),0,VLOOKUP(IF(OR(K59="",OR($D59="",$D59="NL",$D59="HORS LIGUE")),"",COUNTIFS($D$5:$D$72,"&lt;&gt;"&amp;"",$D$5:$D$72,"&lt;&gt;"&amp;"NL",$D$5:$D$72,"&lt;&gt;"&amp;"HORS LIGUE",K$5:K$72,"&lt;"&amp;K59)+1),Paramètres!$B$3:$C$56,2,FALSE)*Paramètres!$K$6))</f>
        <v>0</v>
      </c>
      <c r="M59" s="4"/>
      <c r="N59" s="2">
        <f>IF(M$2="Bike &amp; Run",IF(ISNA(VLOOKUP(M59,Paramètres!$B$3:$C$56,2,FALSE)),0,VLOOKUP(M59,Paramètres!$B$3:$C$56,2,FALSE)*Paramètres!$K$7),IF(OR(M59="",OR($D59="",$D59="NL",$D59="HORS LIGUE")),0,VLOOKUP(IF(OR(M59="",OR($D59="",$D59="NL",$D59="HORS LIGUE")),"",COUNTIFS($D$5:$D$72,"&lt;&gt;"&amp;"",$D$5:$D$72,"&lt;&gt;"&amp;"NL",$D$5:$D$72,"&lt;&gt;"&amp;"HORS LIGUE",M$5:M$72,"&lt;"&amp;M59)+1),Paramètres!$B$3:$C$56,2,FALSE)*Paramètres!$K$7))</f>
        <v>0</v>
      </c>
      <c r="O59" s="46"/>
      <c r="P59" s="2">
        <f>IF(O$2="Bike &amp; Run",IF(ISNA(VLOOKUP(O59,Paramètres!$B$3:$C$56,2,FALSE)),0,VLOOKUP(O59,Paramètres!$B$3:$C$56,2,FALSE)*Paramètres!$K$8),IF(OR(O59="",OR($D59="",$D59="NL",$D59="HORS LIGUE")),0,VLOOKUP(IF(OR(O59="",OR($D59="",$D59="NL",$D59="HORS LIGUE")),"",COUNTIFS($D$5:$D$72,"&lt;&gt;"&amp;"",$D$5:$D$72,"&lt;&gt;"&amp;"NL",$D$5:$D$72,"&lt;&gt;"&amp;"HORS LIGUE",O$5:O$72,"&lt;"&amp;O59)+1),Paramètres!$B$3:$C$56,2,FALSE)*Paramètres!$K$8))</f>
        <v>0</v>
      </c>
      <c r="Q59" s="46"/>
      <c r="R59" s="2">
        <f>IF(Q$2="Bike &amp; Run",IF(ISNA(VLOOKUP(Q59,Paramètres!$B$3:$C$56,2,FALSE)),0,VLOOKUP(Q59,Paramètres!$B$3:$C$56,2,FALSE)*Paramètres!$K$9),IF(OR(Q59="",OR($D59="",$D59="NL",$D59="HORS LIGUE")),0,VLOOKUP(IF(OR(Q59="",OR($D59="",$D59="NL",$D59="HORS LIGUE")),"",COUNTIFS($D$5:$D$72,"&lt;&gt;"&amp;"",$D$5:$D$72,"&lt;&gt;"&amp;"NL",$D$5:$D$72,"&lt;&gt;"&amp;"HORS LIGUE",Q$5:Q$72,"&lt;"&amp;Q59)+1),Paramètres!$B$3:$C$56,2,FALSE)*Paramètres!$K$9))</f>
        <v>0</v>
      </c>
      <c r="S59" s="46"/>
      <c r="T59" s="2">
        <f>IF(S$2="Bike &amp; Run",IF(ISNA(VLOOKUP(S59,Paramètres!$B$3:$C$56,2,FALSE)),0,VLOOKUP(S59,Paramètres!$B$3:$C$56,2,FALSE)*Paramètres!$K$10),IF(OR(S59="",OR($D59="",$D59="NL",$D59="HORS LIGUE")),0,VLOOKUP(IF(OR(S59="",OR($D59="",$D59="NL",$D59="HORS LIGUE")),"",COUNTIFS($D$5:$D$72,"&lt;&gt;"&amp;"",$D$5:$D$72,"&lt;&gt;"&amp;"NL",$D$5:$D$72,"&lt;&gt;"&amp;"HORS LIGUE",S$5:S$72,"&lt;"&amp;S59)+1),Paramètres!$B$3:$C$56,2,FALSE)*Paramètres!$K$10))</f>
        <v>0</v>
      </c>
      <c r="U59" s="46"/>
      <c r="V59" s="2">
        <f>IF(U$2="Bike &amp; Run",IF(ISNA(VLOOKUP(U59,Paramètres!$B$3:$C$56,2,FALSE)),0,VLOOKUP(U59,Paramètres!$B$3:$C$56,2,FALSE)*Paramètres!$K$11),IF(OR(U59="",OR($D59="",$D59="NL",$D59="HORS LIGUE")),0,VLOOKUP(IF(OR(U59="",OR($D59="",$D59="NL",$D59="HORS LIGUE")),"",COUNTIFS($D$5:$D$72,"&lt;&gt;"&amp;"",$D$5:$D$72,"&lt;&gt;"&amp;"NL",$D$5:$D$72,"&lt;&gt;"&amp;"HORS LIGUE",U$5:U$72,"&lt;"&amp;U59)+1),Paramètres!$B$3:$C$56,2,FALSE)*Paramètres!$K$11))</f>
        <v>0</v>
      </c>
      <c r="W59" s="46"/>
      <c r="X59" s="2">
        <f>IF(W$2="Bike &amp; Run",IF(ISNA(VLOOKUP(W59,Paramètres!$B$3:$C$56,2,FALSE)),0,VLOOKUP(W59,Paramètres!$B$3:$C$56,2,FALSE)*Paramètres!$K$12),IF(OR(W59="",OR($D59="",$D59="NL",$D59="HORS LIGUE")),0,VLOOKUP(IF(OR(W59="",OR($D59="",$D59="NL",$D59="HORS LIGUE")),"",COUNTIFS($D$5:$D$72,"&lt;&gt;"&amp;"",$D$5:$D$72,"&lt;&gt;"&amp;"NL",$D$5:$D$72,"&lt;&gt;"&amp;"HORS LIGUE",W$5:W$72,"&lt;"&amp;W59)+1),Paramètres!$B$3:$C$56,2,FALSE)*Paramètres!$K$12))</f>
        <v>0</v>
      </c>
      <c r="Y59" s="46"/>
      <c r="Z59" s="2">
        <f>IF(Y$2="Bike &amp; Run",IF(ISNA(VLOOKUP(Y59,Paramètres!$B$3:$C$56,2,FALSE)),0,VLOOKUP(Y59,Paramètres!$B$3:$C$56,2,FALSE)*Paramètres!$K$13),IF(OR(Y59="",OR($D59="",$D59="NL",$D59="HORS LIGUE")),0,VLOOKUP(IF(OR(Y59="",OR($D59="",$D59="NL",$D59="HORS LIGUE")),"",COUNTIFS($D$5:$D$72,"&lt;&gt;"&amp;"",$D$5:$D$72,"&lt;&gt;"&amp;"NL",$D$5:$D$72,"&lt;&gt;"&amp;"HORS LIGUE",Y$5:Y$72,"&lt;"&amp;Y59)+1),Paramètres!$B$3:$C$56,2,FALSE)*Paramètres!$K$13))</f>
        <v>0</v>
      </c>
      <c r="AA59" s="46"/>
      <c r="AB59" s="2">
        <f>IF(AA$2="Bike &amp; Run",IF(ISNA(VLOOKUP(AA59,Paramètres!$B$3:$C$56,2,FALSE)),0,VLOOKUP(AA59,Paramètres!$B$3:$C$56,2,FALSE)*Paramètres!$K$14),IF(OR(AA59="",OR($D59="",$D59="NL",$D59="HORS LIGUE")),0,VLOOKUP(IF(OR(AA59="",OR($D59="",$D59="NL",$D59="HORS LIGUE")),"",COUNTIFS($D$5:$D$72,"&lt;&gt;"&amp;"",$D$5:$D$72,"&lt;&gt;"&amp;"NL",$D$5:$D$72,"&lt;&gt;"&amp;"HORS LIGUE",AA$5:AA$72,"&lt;"&amp;AA59)+1),Paramètres!$B$3:$C$56,2,FALSE)*Paramètres!$K$14))</f>
        <v>0</v>
      </c>
      <c r="AC59" s="46"/>
      <c r="AD59" s="2">
        <f>IF(AC$2="Bike &amp; Run",IF(ISNA(VLOOKUP(AC59,Paramètres!$B$3:$C$56,2,FALSE)),0,VLOOKUP(AC59,Paramètres!$B$3:$C$56,2,FALSE)*Paramètres!$K$15),IF(OR(AC59="",OR($D59="",$D59="NL",$D59="HORS LIGUE")),0,VLOOKUP(IF(OR(AC59="",OR($D59="",$D59="NL",$D59="HORS LIGUE")),"",COUNTIFS($D$5:$D$72,"&lt;&gt;"&amp;"",$D$5:$D$72,"&lt;&gt;"&amp;"NL",$D$5:$D$72,"&lt;&gt;"&amp;"HORS LIGUE",AC$5:AC$72,"&lt;"&amp;AC59)+1),Paramètres!$B$3:$C$56,2,FALSE)*Paramètres!$K$15))</f>
        <v>0</v>
      </c>
      <c r="AE59" s="46"/>
      <c r="AF59" s="2">
        <f>IF(AE$2="Bike &amp; Run",IF(ISNA(VLOOKUP(AE59,Paramètres!$B$3:$C$56,2,FALSE)),0,VLOOKUP(AE59,Paramètres!$B$3:$C$56,2,FALSE)*Paramètres!$K$16),IF(OR(AE59="",OR($D59="",$D59="NL",$D59="HORS LIGUE")),0,VLOOKUP(IF(OR(AE59="",OR($D59="",$D59="NL",$D59="HORS LIGUE")),"",COUNTIFS($D$5:$D$72,"&lt;&gt;"&amp;"",$D$5:$D$72,"&lt;&gt;"&amp;"NL",$D$5:$D$72,"&lt;&gt;"&amp;"HORS LIGUE",AE$5:AE$72,"&lt;"&amp;AE59)+1),Paramètres!$B$3:$C$56,2,FALSE)*Paramètres!$K$16))</f>
        <v>0</v>
      </c>
      <c r="AG59" s="46"/>
      <c r="AH59" s="2">
        <f>IF(AG$2="Bike &amp; Run",IF(ISNA(VLOOKUP(AG59,Paramètres!$B$3:$C$56,2,FALSE)),0,VLOOKUP(AG59,Paramètres!$B$3:$C$56,2,FALSE)*Paramètres!$K$17),IF(OR(AG59="",OR($D59="",$D59="NL",$D59="HORS LIGUE")),0,VLOOKUP(IF(OR(AG59="",OR($D59="",$D59="NL",$D59="HORS LIGUE")),"",COUNTIFS($D$5:$D$72,"&lt;&gt;"&amp;"",$D$5:$D$72,"&lt;&gt;"&amp;"NL",$D$5:$D$72,"&lt;&gt;"&amp;"HORS LIGUE",AG$5:AG$72,"&lt;"&amp;AG59)+1),Paramètres!$B$3:$C$56,2,FALSE)*Paramètres!$K$17))</f>
        <v>0</v>
      </c>
      <c r="AI59" s="40">
        <f t="shared" si="53"/>
        <v>0</v>
      </c>
      <c r="AJ59" s="3" t="str">
        <f t="shared" si="54"/>
        <v/>
      </c>
      <c r="AK59" s="5">
        <f t="shared" si="55"/>
        <v>0</v>
      </c>
      <c r="AL59" s="41">
        <f t="shared" si="56"/>
        <v>0</v>
      </c>
      <c r="AM59" s="33" t="str">
        <f t="shared" si="57"/>
        <v/>
      </c>
      <c r="AO59" s="22">
        <f t="shared" si="58"/>
        <v>0</v>
      </c>
      <c r="AP59">
        <f t="shared" si="59"/>
        <v>0</v>
      </c>
      <c r="AQ59">
        <f t="shared" si="60"/>
        <v>0</v>
      </c>
      <c r="AR59">
        <f t="shared" si="61"/>
        <v>0</v>
      </c>
      <c r="AS59">
        <f t="shared" si="62"/>
        <v>0</v>
      </c>
      <c r="AT59">
        <f t="shared" si="63"/>
        <v>0</v>
      </c>
      <c r="AU59">
        <f t="shared" si="64"/>
        <v>0</v>
      </c>
      <c r="AV59">
        <f t="shared" si="65"/>
        <v>0</v>
      </c>
      <c r="AW59">
        <f t="shared" si="66"/>
        <v>0</v>
      </c>
      <c r="AX59">
        <f t="shared" si="67"/>
        <v>0</v>
      </c>
      <c r="AY59">
        <f t="shared" si="68"/>
        <v>0</v>
      </c>
      <c r="AZ59">
        <f t="shared" si="69"/>
        <v>0</v>
      </c>
      <c r="BA59">
        <f t="shared" si="70"/>
        <v>0</v>
      </c>
      <c r="BB59">
        <f t="shared" si="71"/>
        <v>0</v>
      </c>
      <c r="BC59">
        <f t="shared" si="72"/>
        <v>0</v>
      </c>
      <c r="BD59">
        <f t="shared" si="73"/>
        <v>0</v>
      </c>
      <c r="BE59" s="22">
        <f t="shared" ref="BE59:BR59" si="96">BD59+LARGE($AO59:$BC59,BE$4)</f>
        <v>0</v>
      </c>
      <c r="BF59" s="22">
        <f t="shared" si="96"/>
        <v>0</v>
      </c>
      <c r="BG59" s="22">
        <f t="shared" si="96"/>
        <v>0</v>
      </c>
      <c r="BH59" s="22">
        <f t="shared" si="96"/>
        <v>0</v>
      </c>
      <c r="BI59" s="22">
        <f t="shared" si="96"/>
        <v>0</v>
      </c>
      <c r="BJ59" s="22">
        <f t="shared" si="96"/>
        <v>0</v>
      </c>
      <c r="BK59" s="22">
        <f t="shared" si="96"/>
        <v>0</v>
      </c>
      <c r="BL59" s="22">
        <f t="shared" si="96"/>
        <v>0</v>
      </c>
      <c r="BM59" s="22">
        <f t="shared" si="96"/>
        <v>0</v>
      </c>
      <c r="BN59" s="22">
        <f t="shared" si="96"/>
        <v>0</v>
      </c>
      <c r="BO59" s="22">
        <f t="shared" si="96"/>
        <v>0</v>
      </c>
      <c r="BP59" s="22">
        <f t="shared" si="96"/>
        <v>0</v>
      </c>
      <c r="BQ59" s="22">
        <f t="shared" si="96"/>
        <v>0</v>
      </c>
      <c r="BR59" s="22">
        <f t="shared" si="96"/>
        <v>0</v>
      </c>
    </row>
    <row r="60" spans="1:70" ht="16.5">
      <c r="A60" s="73" t="s">
        <v>1420</v>
      </c>
      <c r="B60" s="61" t="str">
        <f>IF(ISNA(VLOOKUP(A60,'Licenciés Jeunes 2023'!A:C,3,0)),"",VLOOKUP(A60,'Licenciés Jeunes 2023'!A:C,3,0))</f>
        <v>PINTO  DELCROIX</v>
      </c>
      <c r="C60" s="32" t="str">
        <f>IF(ISNA(VLOOKUP(A60,'Licenciés Jeunes 2023'!A:C,2,0)),"",VLOOKUP(A60,'Licenciés Jeunes 2023'!A:C,2,0))</f>
        <v>Edgar</v>
      </c>
      <c r="D60" s="32" t="str">
        <f>IF(ISNA(VLOOKUP(A60,'Licenciés Jeunes 2023'!A:F,6,0)),"",VLOOKUP(A60,'Licenciés Jeunes 2023'!A:F,6,0))</f>
        <v>ORLEANS ASFAS TRIATHLON</v>
      </c>
      <c r="E60" s="6"/>
      <c r="F60" s="2">
        <f>IF(E$2="Bike &amp; Run",IF(ISNA(VLOOKUP(E60,Paramètres!$B$3:$C$56,2,FALSE)),0,VLOOKUP(E60,Paramètres!$B$3:$C$56,2,FALSE)*Paramètres!$K$3),IF(OR(E60="",OR($D60="",$D60="NL",$D60="HORS LIGUE")),0,VLOOKUP(IF(OR(E60="",OR($D60="",$D60="NL",$D60="HORS LIGUE")),"",COUNTIFS($D$5:$D$72,"&lt;&gt;"&amp;"",$D$5:$D$72,"&lt;&gt;"&amp;"NL",$D$5:$D$72,"&lt;&gt;"&amp;"HORS LIGUE",E$5:E$72,"&lt;"&amp;E60)+1),Paramètres!$B$3:$C$56,2,FALSE)*Paramètres!$K$3))</f>
        <v>0</v>
      </c>
      <c r="G60" s="4"/>
      <c r="H60" s="2">
        <f>IF(G$2="Bike &amp; Run",IF(ISNA(VLOOKUP(G60,Paramètres!$B$3:$C$56,2,FALSE)),0,VLOOKUP(G60,Paramètres!$B$3:$C$56,2,FALSE)*Paramètres!$K$4),IF(OR(G60="",OR($D60="",$D60="NL",$D60="HORS LIGUE")),0,VLOOKUP(IF(OR(G60="",OR($D60="",$D60="NL",$D60="HORS LIGUE")),"",COUNTIFS($D$5:$D$72,"&lt;&gt;"&amp;"",$D$5:$D$72,"&lt;&gt;"&amp;"NL",$D$5:$D$72,"&lt;&gt;"&amp;"HORS LIGUE",G$5:G$72,"&lt;"&amp;G60)+1),Paramètres!$B$3:$C$56,2,FALSE)*Paramètres!$K$4))</f>
        <v>0</v>
      </c>
      <c r="I60" s="36"/>
      <c r="J60" s="2">
        <f>IF(I$2="Bike &amp; Run",IF(ISNA(VLOOKUP(I60,Paramètres!$B$3:$C$56,2,FALSE)),0,VLOOKUP(I60,Paramètres!$B$3:$C$56,2,FALSE)*Paramètres!$K$5),IF(OR(I60="",OR($D60="",$D60="NL",$D60="HORS LIGUE")),0,VLOOKUP(IF(OR(I60="",OR($D60="",$D60="NL",$D60="HORS LIGUE")),"",COUNTIFS($D$5:$D$72,"&lt;&gt;"&amp;"",$D$5:$D$72,"&lt;&gt;"&amp;"NL",$D$5:$D$72,"&lt;&gt;"&amp;"HORS LIGUE",I$5:I$72,"&lt;"&amp;I60)+1),Paramètres!$B$3:$C$56,2,FALSE)*Paramètres!$K$5))</f>
        <v>0</v>
      </c>
      <c r="K60" s="4"/>
      <c r="L60" s="2">
        <f>IF(K$2="Bike &amp; Run",IF(ISNA(VLOOKUP(K60,Paramètres!$B$3:$C$56,2,FALSE)),0,VLOOKUP(K60,Paramètres!$B$3:$C$56,2,FALSE)*Paramètres!$K$6),IF(OR(K60="",OR($D60="",$D60="NL",$D60="HORS LIGUE")),0,VLOOKUP(IF(OR(K60="",OR($D60="",$D60="NL",$D60="HORS LIGUE")),"",COUNTIFS($D$5:$D$72,"&lt;&gt;"&amp;"",$D$5:$D$72,"&lt;&gt;"&amp;"NL",$D$5:$D$72,"&lt;&gt;"&amp;"HORS LIGUE",K$5:K$72,"&lt;"&amp;K60)+1),Paramètres!$B$3:$C$56,2,FALSE)*Paramètres!$K$6))</f>
        <v>0</v>
      </c>
      <c r="M60" s="4"/>
      <c r="N60" s="2">
        <f>IF(M$2="Bike &amp; Run",IF(ISNA(VLOOKUP(M60,Paramètres!$B$3:$C$56,2,FALSE)),0,VLOOKUP(M60,Paramètres!$B$3:$C$56,2,FALSE)*Paramètres!$K$7),IF(OR(M60="",OR($D60="",$D60="NL",$D60="HORS LIGUE")),0,VLOOKUP(IF(OR(M60="",OR($D60="",$D60="NL",$D60="HORS LIGUE")),"",COUNTIFS($D$5:$D$72,"&lt;&gt;"&amp;"",$D$5:$D$72,"&lt;&gt;"&amp;"NL",$D$5:$D$72,"&lt;&gt;"&amp;"HORS LIGUE",M$5:M$72,"&lt;"&amp;M60)+1),Paramètres!$B$3:$C$56,2,FALSE)*Paramètres!$K$7))</f>
        <v>0</v>
      </c>
      <c r="O60" s="46"/>
      <c r="P60" s="2">
        <f>IF(O$2="Bike &amp; Run",IF(ISNA(VLOOKUP(O60,Paramètres!$B$3:$C$56,2,FALSE)),0,VLOOKUP(O60,Paramètres!$B$3:$C$56,2,FALSE)*Paramètres!$K$8),IF(OR(O60="",OR($D60="",$D60="NL",$D60="HORS LIGUE")),0,VLOOKUP(IF(OR(O60="",OR($D60="",$D60="NL",$D60="HORS LIGUE")),"",COUNTIFS($D$5:$D$72,"&lt;&gt;"&amp;"",$D$5:$D$72,"&lt;&gt;"&amp;"NL",$D$5:$D$72,"&lt;&gt;"&amp;"HORS LIGUE",O$5:O$72,"&lt;"&amp;O60)+1),Paramètres!$B$3:$C$56,2,FALSE)*Paramètres!$K$8))</f>
        <v>0</v>
      </c>
      <c r="Q60" s="46"/>
      <c r="R60" s="2">
        <f>IF(Q$2="Bike &amp; Run",IF(ISNA(VLOOKUP(Q60,Paramètres!$B$3:$C$56,2,FALSE)),0,VLOOKUP(Q60,Paramètres!$B$3:$C$56,2,FALSE)*Paramètres!$K$9),IF(OR(Q60="",OR($D60="",$D60="NL",$D60="HORS LIGUE")),0,VLOOKUP(IF(OR(Q60="",OR($D60="",$D60="NL",$D60="HORS LIGUE")),"",COUNTIFS($D$5:$D$72,"&lt;&gt;"&amp;"",$D$5:$D$72,"&lt;&gt;"&amp;"NL",$D$5:$D$72,"&lt;&gt;"&amp;"HORS LIGUE",Q$5:Q$72,"&lt;"&amp;Q60)+1),Paramètres!$B$3:$C$56,2,FALSE)*Paramètres!$K$9))</f>
        <v>0</v>
      </c>
      <c r="S60" s="46"/>
      <c r="T60" s="2">
        <f>IF(S$2="Bike &amp; Run",IF(ISNA(VLOOKUP(S60,Paramètres!$B$3:$C$56,2,FALSE)),0,VLOOKUP(S60,Paramètres!$B$3:$C$56,2,FALSE)*Paramètres!$K$10),IF(OR(S60="",OR($D60="",$D60="NL",$D60="HORS LIGUE")),0,VLOOKUP(IF(OR(S60="",OR($D60="",$D60="NL",$D60="HORS LIGUE")),"",COUNTIFS($D$5:$D$72,"&lt;&gt;"&amp;"",$D$5:$D$72,"&lt;&gt;"&amp;"NL",$D$5:$D$72,"&lt;&gt;"&amp;"HORS LIGUE",S$5:S$72,"&lt;"&amp;S60)+1),Paramètres!$B$3:$C$56,2,FALSE)*Paramètres!$K$10))</f>
        <v>0</v>
      </c>
      <c r="U60" s="46"/>
      <c r="V60" s="2">
        <f>IF(U$2="Bike &amp; Run",IF(ISNA(VLOOKUP(U60,Paramètres!$B$3:$C$56,2,FALSE)),0,VLOOKUP(U60,Paramètres!$B$3:$C$56,2,FALSE)*Paramètres!$K$11),IF(OR(U60="",OR($D60="",$D60="NL",$D60="HORS LIGUE")),0,VLOOKUP(IF(OR(U60="",OR($D60="",$D60="NL",$D60="HORS LIGUE")),"",COUNTIFS($D$5:$D$72,"&lt;&gt;"&amp;"",$D$5:$D$72,"&lt;&gt;"&amp;"NL",$D$5:$D$72,"&lt;&gt;"&amp;"HORS LIGUE",U$5:U$72,"&lt;"&amp;U60)+1),Paramètres!$B$3:$C$56,2,FALSE)*Paramètres!$K$11))</f>
        <v>0</v>
      </c>
      <c r="W60" s="46"/>
      <c r="X60" s="2">
        <f>IF(W$2="Bike &amp; Run",IF(ISNA(VLOOKUP(W60,Paramètres!$B$3:$C$56,2,FALSE)),0,VLOOKUP(W60,Paramètres!$B$3:$C$56,2,FALSE)*Paramètres!$K$12),IF(OR(W60="",OR($D60="",$D60="NL",$D60="HORS LIGUE")),0,VLOOKUP(IF(OR(W60="",OR($D60="",$D60="NL",$D60="HORS LIGUE")),"",COUNTIFS($D$5:$D$72,"&lt;&gt;"&amp;"",$D$5:$D$72,"&lt;&gt;"&amp;"NL",$D$5:$D$72,"&lt;&gt;"&amp;"HORS LIGUE",W$5:W$72,"&lt;"&amp;W60)+1),Paramètres!$B$3:$C$56,2,FALSE)*Paramètres!$K$12))</f>
        <v>0</v>
      </c>
      <c r="Y60" s="46"/>
      <c r="Z60" s="2">
        <f>IF(Y$2="Bike &amp; Run",IF(ISNA(VLOOKUP(Y60,Paramètres!$B$3:$C$56,2,FALSE)),0,VLOOKUP(Y60,Paramètres!$B$3:$C$56,2,FALSE)*Paramètres!$K$13),IF(OR(Y60="",OR($D60="",$D60="NL",$D60="HORS LIGUE")),0,VLOOKUP(IF(OR(Y60="",OR($D60="",$D60="NL",$D60="HORS LIGUE")),"",COUNTIFS($D$5:$D$72,"&lt;&gt;"&amp;"",$D$5:$D$72,"&lt;&gt;"&amp;"NL",$D$5:$D$72,"&lt;&gt;"&amp;"HORS LIGUE",Y$5:Y$72,"&lt;"&amp;Y60)+1),Paramètres!$B$3:$C$56,2,FALSE)*Paramètres!$K$13))</f>
        <v>0</v>
      </c>
      <c r="AA60" s="46"/>
      <c r="AB60" s="2">
        <f>IF(AA$2="Bike &amp; Run",IF(ISNA(VLOOKUP(AA60,Paramètres!$B$3:$C$56,2,FALSE)),0,VLOOKUP(AA60,Paramètres!$B$3:$C$56,2,FALSE)*Paramètres!$K$14),IF(OR(AA60="",OR($D60="",$D60="NL",$D60="HORS LIGUE")),0,VLOOKUP(IF(OR(AA60="",OR($D60="",$D60="NL",$D60="HORS LIGUE")),"",COUNTIFS($D$5:$D$72,"&lt;&gt;"&amp;"",$D$5:$D$72,"&lt;&gt;"&amp;"NL",$D$5:$D$72,"&lt;&gt;"&amp;"HORS LIGUE",AA$5:AA$72,"&lt;"&amp;AA60)+1),Paramètres!$B$3:$C$56,2,FALSE)*Paramètres!$K$14))</f>
        <v>0</v>
      </c>
      <c r="AC60" s="46"/>
      <c r="AD60" s="2">
        <f>IF(AC$2="Bike &amp; Run",IF(ISNA(VLOOKUP(AC60,Paramètres!$B$3:$C$56,2,FALSE)),0,VLOOKUP(AC60,Paramètres!$B$3:$C$56,2,FALSE)*Paramètres!$K$15),IF(OR(AC60="",OR($D60="",$D60="NL",$D60="HORS LIGUE")),0,VLOOKUP(IF(OR(AC60="",OR($D60="",$D60="NL",$D60="HORS LIGUE")),"",COUNTIFS($D$5:$D$72,"&lt;&gt;"&amp;"",$D$5:$D$72,"&lt;&gt;"&amp;"NL",$D$5:$D$72,"&lt;&gt;"&amp;"HORS LIGUE",AC$5:AC$72,"&lt;"&amp;AC60)+1),Paramètres!$B$3:$C$56,2,FALSE)*Paramètres!$K$15))</f>
        <v>0</v>
      </c>
      <c r="AE60" s="46"/>
      <c r="AF60" s="2">
        <f>IF(AE$2="Bike &amp; Run",IF(ISNA(VLOOKUP(AE60,Paramètres!$B$3:$C$56,2,FALSE)),0,VLOOKUP(AE60,Paramètres!$B$3:$C$56,2,FALSE)*Paramètres!$K$16),IF(OR(AE60="",OR($D60="",$D60="NL",$D60="HORS LIGUE")),0,VLOOKUP(IF(OR(AE60="",OR($D60="",$D60="NL",$D60="HORS LIGUE")),"",COUNTIFS($D$5:$D$72,"&lt;&gt;"&amp;"",$D$5:$D$72,"&lt;&gt;"&amp;"NL",$D$5:$D$72,"&lt;&gt;"&amp;"HORS LIGUE",AE$5:AE$72,"&lt;"&amp;AE60)+1),Paramètres!$B$3:$C$56,2,FALSE)*Paramètres!$K$16))</f>
        <v>0</v>
      </c>
      <c r="AG60" s="46"/>
      <c r="AH60" s="2">
        <f>IF(AG$2="Bike &amp; Run",IF(ISNA(VLOOKUP(AG60,Paramètres!$B$3:$C$56,2,FALSE)),0,VLOOKUP(AG60,Paramètres!$B$3:$C$56,2,FALSE)*Paramètres!$K$17),IF(OR(AG60="",OR($D60="",$D60="NL",$D60="HORS LIGUE")),0,VLOOKUP(IF(OR(AG60="",OR($D60="",$D60="NL",$D60="HORS LIGUE")),"",COUNTIFS($D$5:$D$72,"&lt;&gt;"&amp;"",$D$5:$D$72,"&lt;&gt;"&amp;"NL",$D$5:$D$72,"&lt;&gt;"&amp;"HORS LIGUE",AG$5:AG$72,"&lt;"&amp;AG60)+1),Paramètres!$B$3:$C$56,2,FALSE)*Paramètres!$K$17))</f>
        <v>0</v>
      </c>
      <c r="AI60" s="40">
        <f t="shared" si="53"/>
        <v>0</v>
      </c>
      <c r="AJ60" s="3" t="str">
        <f t="shared" si="54"/>
        <v/>
      </c>
      <c r="AK60" s="5">
        <f t="shared" si="55"/>
        <v>0</v>
      </c>
      <c r="AL60" s="41">
        <f t="shared" si="56"/>
        <v>0</v>
      </c>
      <c r="AM60" s="33" t="str">
        <f t="shared" si="57"/>
        <v/>
      </c>
      <c r="AO60" s="22">
        <f t="shared" si="58"/>
        <v>0</v>
      </c>
      <c r="AP60">
        <f t="shared" si="59"/>
        <v>0</v>
      </c>
      <c r="AQ60">
        <f t="shared" si="60"/>
        <v>0</v>
      </c>
      <c r="AR60">
        <f t="shared" si="61"/>
        <v>0</v>
      </c>
      <c r="AS60">
        <f t="shared" si="62"/>
        <v>0</v>
      </c>
      <c r="AT60">
        <f t="shared" si="63"/>
        <v>0</v>
      </c>
      <c r="AU60">
        <f t="shared" si="64"/>
        <v>0</v>
      </c>
      <c r="AV60">
        <f t="shared" si="65"/>
        <v>0</v>
      </c>
      <c r="AW60">
        <f t="shared" si="66"/>
        <v>0</v>
      </c>
      <c r="AX60">
        <f t="shared" si="67"/>
        <v>0</v>
      </c>
      <c r="AY60">
        <f t="shared" si="68"/>
        <v>0</v>
      </c>
      <c r="AZ60">
        <f t="shared" si="69"/>
        <v>0</v>
      </c>
      <c r="BA60">
        <f t="shared" si="70"/>
        <v>0</v>
      </c>
      <c r="BB60">
        <f t="shared" si="71"/>
        <v>0</v>
      </c>
      <c r="BC60">
        <f t="shared" si="72"/>
        <v>0</v>
      </c>
      <c r="BD60">
        <f t="shared" si="73"/>
        <v>0</v>
      </c>
      <c r="BE60" s="22">
        <f t="shared" ref="BE60:BR60" si="97">BD60+LARGE($AO60:$BC60,BE$4)</f>
        <v>0</v>
      </c>
      <c r="BF60" s="22">
        <f t="shared" si="97"/>
        <v>0</v>
      </c>
      <c r="BG60" s="22">
        <f t="shared" si="97"/>
        <v>0</v>
      </c>
      <c r="BH60" s="22">
        <f t="shared" si="97"/>
        <v>0</v>
      </c>
      <c r="BI60" s="22">
        <f t="shared" si="97"/>
        <v>0</v>
      </c>
      <c r="BJ60" s="22">
        <f t="shared" si="97"/>
        <v>0</v>
      </c>
      <c r="BK60" s="22">
        <f t="shared" si="97"/>
        <v>0</v>
      </c>
      <c r="BL60" s="22">
        <f t="shared" si="97"/>
        <v>0</v>
      </c>
      <c r="BM60" s="22">
        <f t="shared" si="97"/>
        <v>0</v>
      </c>
      <c r="BN60" s="22">
        <f t="shared" si="97"/>
        <v>0</v>
      </c>
      <c r="BO60" s="22">
        <f t="shared" si="97"/>
        <v>0</v>
      </c>
      <c r="BP60" s="22">
        <f t="shared" si="97"/>
        <v>0</v>
      </c>
      <c r="BQ60" s="22">
        <f t="shared" si="97"/>
        <v>0</v>
      </c>
      <c r="BR60" s="22">
        <f t="shared" si="97"/>
        <v>0</v>
      </c>
    </row>
    <row r="61" spans="1:70" ht="16.5">
      <c r="A61" s="73" t="s">
        <v>1170</v>
      </c>
      <c r="B61" s="61" t="str">
        <f>IF(ISNA(VLOOKUP(A61,'Licenciés Jeunes 2023'!A:C,3,0)),"",VLOOKUP(A61,'Licenciés Jeunes 2023'!A:C,3,0))</f>
        <v>POUPOT</v>
      </c>
      <c r="C61" s="32" t="str">
        <f>IF(ISNA(VLOOKUP(A61,'Licenciés Jeunes 2023'!A:C,2,0)),"",VLOOKUP(A61,'Licenciés Jeunes 2023'!A:C,2,0))</f>
        <v>Stanislas</v>
      </c>
      <c r="D61" s="32" t="str">
        <f>IF(ISNA(VLOOKUP(A61,'Licenciés Jeunes 2023'!A:F,6,0)),"",VLOOKUP(A61,'Licenciés Jeunes 2023'!A:F,6,0))</f>
        <v>SAINT LAURENT NOUAN TRIATHLON</v>
      </c>
      <c r="E61" s="6"/>
      <c r="F61" s="2">
        <f>IF(E$2="Bike &amp; Run",IF(ISNA(VLOOKUP(E61,Paramètres!$B$3:$C$56,2,FALSE)),0,VLOOKUP(E61,Paramètres!$B$3:$C$56,2,FALSE)*Paramètres!$K$3),IF(OR(E61="",OR($D61="",$D61="NL",$D61="HORS LIGUE")),0,VLOOKUP(IF(OR(E61="",OR($D61="",$D61="NL",$D61="HORS LIGUE")),"",COUNTIFS($D$5:$D$72,"&lt;&gt;"&amp;"",$D$5:$D$72,"&lt;&gt;"&amp;"NL",$D$5:$D$72,"&lt;&gt;"&amp;"HORS LIGUE",E$5:E$72,"&lt;"&amp;E61)+1),Paramètres!$B$3:$C$56,2,FALSE)*Paramètres!$K$3))</f>
        <v>0</v>
      </c>
      <c r="G61" s="4"/>
      <c r="H61" s="2">
        <f>IF(G$2="Bike &amp; Run",IF(ISNA(VLOOKUP(G61,Paramètres!$B$3:$C$56,2,FALSE)),0,VLOOKUP(G61,Paramètres!$B$3:$C$56,2,FALSE)*Paramètres!$K$4),IF(OR(G61="",OR($D61="",$D61="NL",$D61="HORS LIGUE")),0,VLOOKUP(IF(OR(G61="",OR($D61="",$D61="NL",$D61="HORS LIGUE")),"",COUNTIFS($D$5:$D$72,"&lt;&gt;"&amp;"",$D$5:$D$72,"&lt;&gt;"&amp;"NL",$D$5:$D$72,"&lt;&gt;"&amp;"HORS LIGUE",G$5:G$72,"&lt;"&amp;G61)+1),Paramètres!$B$3:$C$56,2,FALSE)*Paramètres!$K$4))</f>
        <v>0</v>
      </c>
      <c r="I61" s="36"/>
      <c r="J61" s="2">
        <f>IF(I$2="Bike &amp; Run",IF(ISNA(VLOOKUP(I61,Paramètres!$B$3:$C$56,2,FALSE)),0,VLOOKUP(I61,Paramètres!$B$3:$C$56,2,FALSE)*Paramètres!$K$5),IF(OR(I61="",OR($D61="",$D61="NL",$D61="HORS LIGUE")),0,VLOOKUP(IF(OR(I61="",OR($D61="",$D61="NL",$D61="HORS LIGUE")),"",COUNTIFS($D$5:$D$72,"&lt;&gt;"&amp;"",$D$5:$D$72,"&lt;&gt;"&amp;"NL",$D$5:$D$72,"&lt;&gt;"&amp;"HORS LIGUE",I$5:I$72,"&lt;"&amp;I61)+1),Paramètres!$B$3:$C$56,2,FALSE)*Paramètres!$K$5))</f>
        <v>0</v>
      </c>
      <c r="K61" s="4"/>
      <c r="L61" s="2">
        <f>IF(K$2="Bike &amp; Run",IF(ISNA(VLOOKUP(K61,Paramètres!$B$3:$C$56,2,FALSE)),0,VLOOKUP(K61,Paramètres!$B$3:$C$56,2,FALSE)*Paramètres!$K$6),IF(OR(K61="",OR($D61="",$D61="NL",$D61="HORS LIGUE")),0,VLOOKUP(IF(OR(K61="",OR($D61="",$D61="NL",$D61="HORS LIGUE")),"",COUNTIFS($D$5:$D$72,"&lt;&gt;"&amp;"",$D$5:$D$72,"&lt;&gt;"&amp;"NL",$D$5:$D$72,"&lt;&gt;"&amp;"HORS LIGUE",K$5:K$72,"&lt;"&amp;K61)+1),Paramètres!$B$3:$C$56,2,FALSE)*Paramètres!$K$6))</f>
        <v>0</v>
      </c>
      <c r="M61" s="4"/>
      <c r="N61" s="2">
        <f>IF(M$2="Bike &amp; Run",IF(ISNA(VLOOKUP(M61,Paramètres!$B$3:$C$56,2,FALSE)),0,VLOOKUP(M61,Paramètres!$B$3:$C$56,2,FALSE)*Paramètres!$K$7),IF(OR(M61="",OR($D61="",$D61="NL",$D61="HORS LIGUE")),0,VLOOKUP(IF(OR(M61="",OR($D61="",$D61="NL",$D61="HORS LIGUE")),"",COUNTIFS($D$5:$D$72,"&lt;&gt;"&amp;"",$D$5:$D$72,"&lt;&gt;"&amp;"NL",$D$5:$D$72,"&lt;&gt;"&amp;"HORS LIGUE",M$5:M$72,"&lt;"&amp;M61)+1),Paramètres!$B$3:$C$56,2,FALSE)*Paramètres!$K$7))</f>
        <v>0</v>
      </c>
      <c r="O61" s="46"/>
      <c r="P61" s="2">
        <f>IF(O$2="Bike &amp; Run",IF(ISNA(VLOOKUP(O61,Paramètres!$B$3:$C$56,2,FALSE)),0,VLOOKUP(O61,Paramètres!$B$3:$C$56,2,FALSE)*Paramètres!$K$8),IF(OR(O61="",OR($D61="",$D61="NL",$D61="HORS LIGUE")),0,VLOOKUP(IF(OR(O61="",OR($D61="",$D61="NL",$D61="HORS LIGUE")),"",COUNTIFS($D$5:$D$72,"&lt;&gt;"&amp;"",$D$5:$D$72,"&lt;&gt;"&amp;"NL",$D$5:$D$72,"&lt;&gt;"&amp;"HORS LIGUE",O$5:O$72,"&lt;"&amp;O61)+1),Paramètres!$B$3:$C$56,2,FALSE)*Paramètres!$K$8))</f>
        <v>0</v>
      </c>
      <c r="Q61" s="46"/>
      <c r="R61" s="2">
        <f>IF(Q$2="Bike &amp; Run",IF(ISNA(VLOOKUP(Q61,Paramètres!$B$3:$C$56,2,FALSE)),0,VLOOKUP(Q61,Paramètres!$B$3:$C$56,2,FALSE)*Paramètres!$K$9),IF(OR(Q61="",OR($D61="",$D61="NL",$D61="HORS LIGUE")),0,VLOOKUP(IF(OR(Q61="",OR($D61="",$D61="NL",$D61="HORS LIGUE")),"",COUNTIFS($D$5:$D$72,"&lt;&gt;"&amp;"",$D$5:$D$72,"&lt;&gt;"&amp;"NL",$D$5:$D$72,"&lt;&gt;"&amp;"HORS LIGUE",Q$5:Q$72,"&lt;"&amp;Q61)+1),Paramètres!$B$3:$C$56,2,FALSE)*Paramètres!$K$9))</f>
        <v>0</v>
      </c>
      <c r="S61" s="46"/>
      <c r="T61" s="2">
        <f>IF(S$2="Bike &amp; Run",IF(ISNA(VLOOKUP(S61,Paramètres!$B$3:$C$56,2,FALSE)),0,VLOOKUP(S61,Paramètres!$B$3:$C$56,2,FALSE)*Paramètres!$K$10),IF(OR(S61="",OR($D61="",$D61="NL",$D61="HORS LIGUE")),0,VLOOKUP(IF(OR(S61="",OR($D61="",$D61="NL",$D61="HORS LIGUE")),"",COUNTIFS($D$5:$D$72,"&lt;&gt;"&amp;"",$D$5:$D$72,"&lt;&gt;"&amp;"NL",$D$5:$D$72,"&lt;&gt;"&amp;"HORS LIGUE",S$5:S$72,"&lt;"&amp;S61)+1),Paramètres!$B$3:$C$56,2,FALSE)*Paramètres!$K$10))</f>
        <v>0</v>
      </c>
      <c r="U61" s="46"/>
      <c r="V61" s="2">
        <f>IF(U$2="Bike &amp; Run",IF(ISNA(VLOOKUP(U61,Paramètres!$B$3:$C$56,2,FALSE)),0,VLOOKUP(U61,Paramètres!$B$3:$C$56,2,FALSE)*Paramètres!$K$11),IF(OR(U61="",OR($D61="",$D61="NL",$D61="HORS LIGUE")),0,VLOOKUP(IF(OR(U61="",OR($D61="",$D61="NL",$D61="HORS LIGUE")),"",COUNTIFS($D$5:$D$72,"&lt;&gt;"&amp;"",$D$5:$D$72,"&lt;&gt;"&amp;"NL",$D$5:$D$72,"&lt;&gt;"&amp;"HORS LIGUE",U$5:U$72,"&lt;"&amp;U61)+1),Paramètres!$B$3:$C$56,2,FALSE)*Paramètres!$K$11))</f>
        <v>0</v>
      </c>
      <c r="W61" s="46"/>
      <c r="X61" s="2">
        <f>IF(W$2="Bike &amp; Run",IF(ISNA(VLOOKUP(W61,Paramètres!$B$3:$C$56,2,FALSE)),0,VLOOKUP(W61,Paramètres!$B$3:$C$56,2,FALSE)*Paramètres!$K$12),IF(OR(W61="",OR($D61="",$D61="NL",$D61="HORS LIGUE")),0,VLOOKUP(IF(OR(W61="",OR($D61="",$D61="NL",$D61="HORS LIGUE")),"",COUNTIFS($D$5:$D$72,"&lt;&gt;"&amp;"",$D$5:$D$72,"&lt;&gt;"&amp;"NL",$D$5:$D$72,"&lt;&gt;"&amp;"HORS LIGUE",W$5:W$72,"&lt;"&amp;W61)+1),Paramètres!$B$3:$C$56,2,FALSE)*Paramètres!$K$12))</f>
        <v>0</v>
      </c>
      <c r="Y61" s="46"/>
      <c r="Z61" s="2">
        <f>IF(Y$2="Bike &amp; Run",IF(ISNA(VLOOKUP(Y61,Paramètres!$B$3:$C$56,2,FALSE)),0,VLOOKUP(Y61,Paramètres!$B$3:$C$56,2,FALSE)*Paramètres!$K$13),IF(OR(Y61="",OR($D61="",$D61="NL",$D61="HORS LIGUE")),0,VLOOKUP(IF(OR(Y61="",OR($D61="",$D61="NL",$D61="HORS LIGUE")),"",COUNTIFS($D$5:$D$72,"&lt;&gt;"&amp;"",$D$5:$D$72,"&lt;&gt;"&amp;"NL",$D$5:$D$72,"&lt;&gt;"&amp;"HORS LIGUE",Y$5:Y$72,"&lt;"&amp;Y61)+1),Paramètres!$B$3:$C$56,2,FALSE)*Paramètres!$K$13))</f>
        <v>0</v>
      </c>
      <c r="AA61" s="46"/>
      <c r="AB61" s="2">
        <f>IF(AA$2="Bike &amp; Run",IF(ISNA(VLOOKUP(AA61,Paramètres!$B$3:$C$56,2,FALSE)),0,VLOOKUP(AA61,Paramètres!$B$3:$C$56,2,FALSE)*Paramètres!$K$14),IF(OR(AA61="",OR($D61="",$D61="NL",$D61="HORS LIGUE")),0,VLOOKUP(IF(OR(AA61="",OR($D61="",$D61="NL",$D61="HORS LIGUE")),"",COUNTIFS($D$5:$D$72,"&lt;&gt;"&amp;"",$D$5:$D$72,"&lt;&gt;"&amp;"NL",$D$5:$D$72,"&lt;&gt;"&amp;"HORS LIGUE",AA$5:AA$72,"&lt;"&amp;AA61)+1),Paramètres!$B$3:$C$56,2,FALSE)*Paramètres!$K$14))</f>
        <v>0</v>
      </c>
      <c r="AC61" s="46"/>
      <c r="AD61" s="2">
        <f>IF(AC$2="Bike &amp; Run",IF(ISNA(VLOOKUP(AC61,Paramètres!$B$3:$C$56,2,FALSE)),0,VLOOKUP(AC61,Paramètres!$B$3:$C$56,2,FALSE)*Paramètres!$K$15),IF(OR(AC61="",OR($D61="",$D61="NL",$D61="HORS LIGUE")),0,VLOOKUP(IF(OR(AC61="",OR($D61="",$D61="NL",$D61="HORS LIGUE")),"",COUNTIFS($D$5:$D$72,"&lt;&gt;"&amp;"",$D$5:$D$72,"&lt;&gt;"&amp;"NL",$D$5:$D$72,"&lt;&gt;"&amp;"HORS LIGUE",AC$5:AC$72,"&lt;"&amp;AC61)+1),Paramètres!$B$3:$C$56,2,FALSE)*Paramètres!$K$15))</f>
        <v>0</v>
      </c>
      <c r="AE61" s="46"/>
      <c r="AF61" s="2">
        <f>IF(AE$2="Bike &amp; Run",IF(ISNA(VLOOKUP(AE61,Paramètres!$B$3:$C$56,2,FALSE)),0,VLOOKUP(AE61,Paramètres!$B$3:$C$56,2,FALSE)*Paramètres!$K$16),IF(OR(AE61="",OR($D61="",$D61="NL",$D61="HORS LIGUE")),0,VLOOKUP(IF(OR(AE61="",OR($D61="",$D61="NL",$D61="HORS LIGUE")),"",COUNTIFS($D$5:$D$72,"&lt;&gt;"&amp;"",$D$5:$D$72,"&lt;&gt;"&amp;"NL",$D$5:$D$72,"&lt;&gt;"&amp;"HORS LIGUE",AE$5:AE$72,"&lt;"&amp;AE61)+1),Paramètres!$B$3:$C$56,2,FALSE)*Paramètres!$K$16))</f>
        <v>0</v>
      </c>
      <c r="AG61" s="46"/>
      <c r="AH61" s="2">
        <f>IF(AG$2="Bike &amp; Run",IF(ISNA(VLOOKUP(AG61,Paramètres!$B$3:$C$56,2,FALSE)),0,VLOOKUP(AG61,Paramètres!$B$3:$C$56,2,FALSE)*Paramètres!$K$17),IF(OR(AG61="",OR($D61="",$D61="NL",$D61="HORS LIGUE")),0,VLOOKUP(IF(OR(AG61="",OR($D61="",$D61="NL",$D61="HORS LIGUE")),"",COUNTIFS($D$5:$D$72,"&lt;&gt;"&amp;"",$D$5:$D$72,"&lt;&gt;"&amp;"NL",$D$5:$D$72,"&lt;&gt;"&amp;"HORS LIGUE",AG$5:AG$72,"&lt;"&amp;AG61)+1),Paramètres!$B$3:$C$56,2,FALSE)*Paramètres!$K$17))</f>
        <v>0</v>
      </c>
      <c r="AI61" s="40">
        <f t="shared" si="53"/>
        <v>0</v>
      </c>
      <c r="AJ61" s="3" t="str">
        <f t="shared" si="54"/>
        <v/>
      </c>
      <c r="AK61" s="5">
        <f t="shared" si="55"/>
        <v>0</v>
      </c>
      <c r="AL61" s="41">
        <f t="shared" si="56"/>
        <v>0</v>
      </c>
      <c r="AM61" s="33" t="str">
        <f t="shared" si="57"/>
        <v/>
      </c>
      <c r="AO61" s="22">
        <f t="shared" si="58"/>
        <v>0</v>
      </c>
      <c r="AP61">
        <f t="shared" si="59"/>
        <v>0</v>
      </c>
      <c r="AQ61">
        <f t="shared" si="60"/>
        <v>0</v>
      </c>
      <c r="AR61">
        <f t="shared" si="61"/>
        <v>0</v>
      </c>
      <c r="AS61">
        <f t="shared" si="62"/>
        <v>0</v>
      </c>
      <c r="AT61">
        <f t="shared" si="63"/>
        <v>0</v>
      </c>
      <c r="AU61">
        <f t="shared" si="64"/>
        <v>0</v>
      </c>
      <c r="AV61">
        <f t="shared" si="65"/>
        <v>0</v>
      </c>
      <c r="AW61">
        <f t="shared" si="66"/>
        <v>0</v>
      </c>
      <c r="AX61">
        <f t="shared" si="67"/>
        <v>0</v>
      </c>
      <c r="AY61">
        <f t="shared" si="68"/>
        <v>0</v>
      </c>
      <c r="AZ61">
        <f t="shared" si="69"/>
        <v>0</v>
      </c>
      <c r="BA61">
        <f t="shared" si="70"/>
        <v>0</v>
      </c>
      <c r="BB61">
        <f t="shared" si="71"/>
        <v>0</v>
      </c>
      <c r="BC61">
        <f t="shared" si="72"/>
        <v>0</v>
      </c>
      <c r="BD61">
        <f t="shared" si="73"/>
        <v>0</v>
      </c>
      <c r="BE61" s="22">
        <f t="shared" ref="BE61:BR61" si="98">BD61+LARGE($AO61:$BC61,BE$4)</f>
        <v>0</v>
      </c>
      <c r="BF61" s="22">
        <f t="shared" si="98"/>
        <v>0</v>
      </c>
      <c r="BG61" s="22">
        <f t="shared" si="98"/>
        <v>0</v>
      </c>
      <c r="BH61" s="22">
        <f t="shared" si="98"/>
        <v>0</v>
      </c>
      <c r="BI61" s="22">
        <f t="shared" si="98"/>
        <v>0</v>
      </c>
      <c r="BJ61" s="22">
        <f t="shared" si="98"/>
        <v>0</v>
      </c>
      <c r="BK61" s="22">
        <f t="shared" si="98"/>
        <v>0</v>
      </c>
      <c r="BL61" s="22">
        <f t="shared" si="98"/>
        <v>0</v>
      </c>
      <c r="BM61" s="22">
        <f t="shared" si="98"/>
        <v>0</v>
      </c>
      <c r="BN61" s="22">
        <f t="shared" si="98"/>
        <v>0</v>
      </c>
      <c r="BO61" s="22">
        <f t="shared" si="98"/>
        <v>0</v>
      </c>
      <c r="BP61" s="22">
        <f t="shared" si="98"/>
        <v>0</v>
      </c>
      <c r="BQ61" s="22">
        <f t="shared" si="98"/>
        <v>0</v>
      </c>
      <c r="BR61" s="22">
        <f t="shared" si="98"/>
        <v>0</v>
      </c>
    </row>
    <row r="62" spans="1:70" ht="16.5">
      <c r="A62" s="73" t="s">
        <v>982</v>
      </c>
      <c r="B62" s="61" t="str">
        <f>IF(ISNA(VLOOKUP(A62,'Licenciés Jeunes 2023'!A:C,3,0)),"",VLOOKUP(A62,'Licenciés Jeunes 2023'!A:C,3,0))</f>
        <v>DECHANET</v>
      </c>
      <c r="C62" s="32" t="str">
        <f>IF(ISNA(VLOOKUP(A62,'Licenciés Jeunes 2023'!A:C,2,0)),"",VLOOKUP(A62,'Licenciés Jeunes 2023'!A:C,2,0))</f>
        <v>Bastien</v>
      </c>
      <c r="D62" s="32" t="str">
        <f>IF(ISNA(VLOOKUP(A62,'Licenciés Jeunes 2023'!A:F,6,0)),"",VLOOKUP(A62,'Licenciés Jeunes 2023'!A:F,6,0))</f>
        <v>SAINT LAURENT NOUAN TRIATHLON</v>
      </c>
      <c r="E62" s="6"/>
      <c r="F62" s="2">
        <f>IF(E$2="Bike &amp; Run",IF(ISNA(VLOOKUP(E62,Paramètres!$B$3:$C$56,2,FALSE)),0,VLOOKUP(E62,Paramètres!$B$3:$C$56,2,FALSE)*Paramètres!$K$3),IF(OR(E62="",OR($D62="",$D62="NL",$D62="HORS LIGUE")),0,VLOOKUP(IF(OR(E62="",OR($D62="",$D62="NL",$D62="HORS LIGUE")),"",COUNTIFS($D$5:$D$72,"&lt;&gt;"&amp;"",$D$5:$D$72,"&lt;&gt;"&amp;"NL",$D$5:$D$72,"&lt;&gt;"&amp;"HORS LIGUE",E$5:E$72,"&lt;"&amp;E62)+1),Paramètres!$B$3:$C$56,2,FALSE)*Paramètres!$K$3))</f>
        <v>0</v>
      </c>
      <c r="G62" s="4"/>
      <c r="H62" s="2">
        <f>IF(G$2="Bike &amp; Run",IF(ISNA(VLOOKUP(G62,Paramètres!$B$3:$C$56,2,FALSE)),0,VLOOKUP(G62,Paramètres!$B$3:$C$56,2,FALSE)*Paramètres!$K$4),IF(OR(G62="",OR($D62="",$D62="NL",$D62="HORS LIGUE")),0,VLOOKUP(IF(OR(G62="",OR($D62="",$D62="NL",$D62="HORS LIGUE")),"",COUNTIFS($D$5:$D$72,"&lt;&gt;"&amp;"",$D$5:$D$72,"&lt;&gt;"&amp;"NL",$D$5:$D$72,"&lt;&gt;"&amp;"HORS LIGUE",G$5:G$72,"&lt;"&amp;G62)+1),Paramètres!$B$3:$C$56,2,FALSE)*Paramètres!$K$4))</f>
        <v>0</v>
      </c>
      <c r="I62" s="36"/>
      <c r="J62" s="2">
        <f>IF(I$2="Bike &amp; Run",IF(ISNA(VLOOKUP(I62,Paramètres!$B$3:$C$56,2,FALSE)),0,VLOOKUP(I62,Paramètres!$B$3:$C$56,2,FALSE)*Paramètres!$K$5),IF(OR(I62="",OR($D62="",$D62="NL",$D62="HORS LIGUE")),0,VLOOKUP(IF(OR(I62="",OR($D62="",$D62="NL",$D62="HORS LIGUE")),"",COUNTIFS($D$5:$D$72,"&lt;&gt;"&amp;"",$D$5:$D$72,"&lt;&gt;"&amp;"NL",$D$5:$D$72,"&lt;&gt;"&amp;"HORS LIGUE",I$5:I$72,"&lt;"&amp;I62)+1),Paramètres!$B$3:$C$56,2,FALSE)*Paramètres!$K$5))</f>
        <v>0</v>
      </c>
      <c r="K62" s="4"/>
      <c r="L62" s="2">
        <f>IF(K$2="Bike &amp; Run",IF(ISNA(VLOOKUP(K62,Paramètres!$B$3:$C$56,2,FALSE)),0,VLOOKUP(K62,Paramètres!$B$3:$C$56,2,FALSE)*Paramètres!$K$6),IF(OR(K62="",OR($D62="",$D62="NL",$D62="HORS LIGUE")),0,VLOOKUP(IF(OR(K62="",OR($D62="",$D62="NL",$D62="HORS LIGUE")),"",COUNTIFS($D$5:$D$72,"&lt;&gt;"&amp;"",$D$5:$D$72,"&lt;&gt;"&amp;"NL",$D$5:$D$72,"&lt;&gt;"&amp;"HORS LIGUE",K$5:K$72,"&lt;"&amp;K62)+1),Paramètres!$B$3:$C$56,2,FALSE)*Paramètres!$K$6))</f>
        <v>0</v>
      </c>
      <c r="M62" s="4"/>
      <c r="N62" s="2">
        <f>IF(M$2="Bike &amp; Run",IF(ISNA(VLOOKUP(M62,Paramètres!$B$3:$C$56,2,FALSE)),0,VLOOKUP(M62,Paramètres!$B$3:$C$56,2,FALSE)*Paramètres!$K$7),IF(OR(M62="",OR($D62="",$D62="NL",$D62="HORS LIGUE")),0,VLOOKUP(IF(OR(M62="",OR($D62="",$D62="NL",$D62="HORS LIGUE")),"",COUNTIFS($D$5:$D$72,"&lt;&gt;"&amp;"",$D$5:$D$72,"&lt;&gt;"&amp;"NL",$D$5:$D$72,"&lt;&gt;"&amp;"HORS LIGUE",M$5:M$72,"&lt;"&amp;M62)+1),Paramètres!$B$3:$C$56,2,FALSE)*Paramètres!$K$7))</f>
        <v>0</v>
      </c>
      <c r="O62" s="46"/>
      <c r="P62" s="2">
        <f>IF(O$2="Bike &amp; Run",IF(ISNA(VLOOKUP(O62,Paramètres!$B$3:$C$56,2,FALSE)),0,VLOOKUP(O62,Paramètres!$B$3:$C$56,2,FALSE)*Paramètres!$K$8),IF(OR(O62="",OR($D62="",$D62="NL",$D62="HORS LIGUE")),0,VLOOKUP(IF(OR(O62="",OR($D62="",$D62="NL",$D62="HORS LIGUE")),"",COUNTIFS($D$5:$D$72,"&lt;&gt;"&amp;"",$D$5:$D$72,"&lt;&gt;"&amp;"NL",$D$5:$D$72,"&lt;&gt;"&amp;"HORS LIGUE",O$5:O$72,"&lt;"&amp;O62)+1),Paramètres!$B$3:$C$56,2,FALSE)*Paramètres!$K$8))</f>
        <v>0</v>
      </c>
      <c r="Q62" s="46"/>
      <c r="R62" s="2">
        <f>IF(Q$2="Bike &amp; Run",IF(ISNA(VLOOKUP(Q62,Paramètres!$B$3:$C$56,2,FALSE)),0,VLOOKUP(Q62,Paramètres!$B$3:$C$56,2,FALSE)*Paramètres!$K$9),IF(OR(Q62="",OR($D62="",$D62="NL",$D62="HORS LIGUE")),0,VLOOKUP(IF(OR(Q62="",OR($D62="",$D62="NL",$D62="HORS LIGUE")),"",COUNTIFS($D$5:$D$72,"&lt;&gt;"&amp;"",$D$5:$D$72,"&lt;&gt;"&amp;"NL",$D$5:$D$72,"&lt;&gt;"&amp;"HORS LIGUE",Q$5:Q$72,"&lt;"&amp;Q62)+1),Paramètres!$B$3:$C$56,2,FALSE)*Paramètres!$K$9))</f>
        <v>0</v>
      </c>
      <c r="S62" s="46"/>
      <c r="T62" s="2">
        <f>IF(S$2="Bike &amp; Run",IF(ISNA(VLOOKUP(S62,Paramètres!$B$3:$C$56,2,FALSE)),0,VLOOKUP(S62,Paramètres!$B$3:$C$56,2,FALSE)*Paramètres!$K$10),IF(OR(S62="",OR($D62="",$D62="NL",$D62="HORS LIGUE")),0,VLOOKUP(IF(OR(S62="",OR($D62="",$D62="NL",$D62="HORS LIGUE")),"",COUNTIFS($D$5:$D$72,"&lt;&gt;"&amp;"",$D$5:$D$72,"&lt;&gt;"&amp;"NL",$D$5:$D$72,"&lt;&gt;"&amp;"HORS LIGUE",S$5:S$72,"&lt;"&amp;S62)+1),Paramètres!$B$3:$C$56,2,FALSE)*Paramètres!$K$10))</f>
        <v>0</v>
      </c>
      <c r="U62" s="46"/>
      <c r="V62" s="2">
        <f>IF(U$2="Bike &amp; Run",IF(ISNA(VLOOKUP(U62,Paramètres!$B$3:$C$56,2,FALSE)),0,VLOOKUP(U62,Paramètres!$B$3:$C$56,2,FALSE)*Paramètres!$K$11),IF(OR(U62="",OR($D62="",$D62="NL",$D62="HORS LIGUE")),0,VLOOKUP(IF(OR(U62="",OR($D62="",$D62="NL",$D62="HORS LIGUE")),"",COUNTIFS($D$5:$D$72,"&lt;&gt;"&amp;"",$D$5:$D$72,"&lt;&gt;"&amp;"NL",$D$5:$D$72,"&lt;&gt;"&amp;"HORS LIGUE",U$5:U$72,"&lt;"&amp;U62)+1),Paramètres!$B$3:$C$56,2,FALSE)*Paramètres!$K$11))</f>
        <v>0</v>
      </c>
      <c r="W62" s="46"/>
      <c r="X62" s="2">
        <f>IF(W$2="Bike &amp; Run",IF(ISNA(VLOOKUP(W62,Paramètres!$B$3:$C$56,2,FALSE)),0,VLOOKUP(W62,Paramètres!$B$3:$C$56,2,FALSE)*Paramètres!$K$12),IF(OR(W62="",OR($D62="",$D62="NL",$D62="HORS LIGUE")),0,VLOOKUP(IF(OR(W62="",OR($D62="",$D62="NL",$D62="HORS LIGUE")),"",COUNTIFS($D$5:$D$72,"&lt;&gt;"&amp;"",$D$5:$D$72,"&lt;&gt;"&amp;"NL",$D$5:$D$72,"&lt;&gt;"&amp;"HORS LIGUE",W$5:W$72,"&lt;"&amp;W62)+1),Paramètres!$B$3:$C$56,2,FALSE)*Paramètres!$K$12))</f>
        <v>0</v>
      </c>
      <c r="Y62" s="46"/>
      <c r="Z62" s="2">
        <f>IF(Y$2="Bike &amp; Run",IF(ISNA(VLOOKUP(Y62,Paramètres!$B$3:$C$56,2,FALSE)),0,VLOOKUP(Y62,Paramètres!$B$3:$C$56,2,FALSE)*Paramètres!$K$13),IF(OR(Y62="",OR($D62="",$D62="NL",$D62="HORS LIGUE")),0,VLOOKUP(IF(OR(Y62="",OR($D62="",$D62="NL",$D62="HORS LIGUE")),"",COUNTIFS($D$5:$D$72,"&lt;&gt;"&amp;"",$D$5:$D$72,"&lt;&gt;"&amp;"NL",$D$5:$D$72,"&lt;&gt;"&amp;"HORS LIGUE",Y$5:Y$72,"&lt;"&amp;Y62)+1),Paramètres!$B$3:$C$56,2,FALSE)*Paramètres!$K$13))</f>
        <v>0</v>
      </c>
      <c r="AA62" s="46"/>
      <c r="AB62" s="2">
        <f>IF(AA$2="Bike &amp; Run",IF(ISNA(VLOOKUP(AA62,Paramètres!$B$3:$C$56,2,FALSE)),0,VLOOKUP(AA62,Paramètres!$B$3:$C$56,2,FALSE)*Paramètres!$K$14),IF(OR(AA62="",OR($D62="",$D62="NL",$D62="HORS LIGUE")),0,VLOOKUP(IF(OR(AA62="",OR($D62="",$D62="NL",$D62="HORS LIGUE")),"",COUNTIFS($D$5:$D$72,"&lt;&gt;"&amp;"",$D$5:$D$72,"&lt;&gt;"&amp;"NL",$D$5:$D$72,"&lt;&gt;"&amp;"HORS LIGUE",AA$5:AA$72,"&lt;"&amp;AA62)+1),Paramètres!$B$3:$C$56,2,FALSE)*Paramètres!$K$14))</f>
        <v>0</v>
      </c>
      <c r="AC62" s="46"/>
      <c r="AD62" s="2">
        <f>IF(AC$2="Bike &amp; Run",IF(ISNA(VLOOKUP(AC62,Paramètres!$B$3:$C$56,2,FALSE)),0,VLOOKUP(AC62,Paramètres!$B$3:$C$56,2,FALSE)*Paramètres!$K$15),IF(OR(AC62="",OR($D62="",$D62="NL",$D62="HORS LIGUE")),0,VLOOKUP(IF(OR(AC62="",OR($D62="",$D62="NL",$D62="HORS LIGUE")),"",COUNTIFS($D$5:$D$72,"&lt;&gt;"&amp;"",$D$5:$D$72,"&lt;&gt;"&amp;"NL",$D$5:$D$72,"&lt;&gt;"&amp;"HORS LIGUE",AC$5:AC$72,"&lt;"&amp;AC62)+1),Paramètres!$B$3:$C$56,2,FALSE)*Paramètres!$K$15))</f>
        <v>0</v>
      </c>
      <c r="AE62" s="46"/>
      <c r="AF62" s="2">
        <f>IF(AE$2="Bike &amp; Run",IF(ISNA(VLOOKUP(AE62,Paramètres!$B$3:$C$56,2,FALSE)),0,VLOOKUP(AE62,Paramètres!$B$3:$C$56,2,FALSE)*Paramètres!$K$16),IF(OR(AE62="",OR($D62="",$D62="NL",$D62="HORS LIGUE")),0,VLOOKUP(IF(OR(AE62="",OR($D62="",$D62="NL",$D62="HORS LIGUE")),"",COUNTIFS($D$5:$D$72,"&lt;&gt;"&amp;"",$D$5:$D$72,"&lt;&gt;"&amp;"NL",$D$5:$D$72,"&lt;&gt;"&amp;"HORS LIGUE",AE$5:AE$72,"&lt;"&amp;AE62)+1),Paramètres!$B$3:$C$56,2,FALSE)*Paramètres!$K$16))</f>
        <v>0</v>
      </c>
      <c r="AG62" s="46"/>
      <c r="AH62" s="2">
        <f>IF(AG$2="Bike &amp; Run",IF(ISNA(VLOOKUP(AG62,Paramètres!$B$3:$C$56,2,FALSE)),0,VLOOKUP(AG62,Paramètres!$B$3:$C$56,2,FALSE)*Paramètres!$K$17),IF(OR(AG62="",OR($D62="",$D62="NL",$D62="HORS LIGUE")),0,VLOOKUP(IF(OR(AG62="",OR($D62="",$D62="NL",$D62="HORS LIGUE")),"",COUNTIFS($D$5:$D$72,"&lt;&gt;"&amp;"",$D$5:$D$72,"&lt;&gt;"&amp;"NL",$D$5:$D$72,"&lt;&gt;"&amp;"HORS LIGUE",AG$5:AG$72,"&lt;"&amp;AG62)+1),Paramètres!$B$3:$C$56,2,FALSE)*Paramètres!$K$17))</f>
        <v>0</v>
      </c>
      <c r="AI62" s="40">
        <f t="shared" si="53"/>
        <v>0</v>
      </c>
      <c r="AJ62" s="3" t="str">
        <f t="shared" si="54"/>
        <v/>
      </c>
      <c r="AK62" s="5">
        <f t="shared" si="55"/>
        <v>0</v>
      </c>
      <c r="AL62" s="41">
        <f t="shared" si="56"/>
        <v>0</v>
      </c>
      <c r="AM62" s="33" t="str">
        <f t="shared" si="57"/>
        <v/>
      </c>
      <c r="AO62" s="22">
        <f t="shared" si="58"/>
        <v>0</v>
      </c>
      <c r="AP62">
        <f t="shared" si="59"/>
        <v>0</v>
      </c>
      <c r="AQ62">
        <f t="shared" si="60"/>
        <v>0</v>
      </c>
      <c r="AR62">
        <f t="shared" si="61"/>
        <v>0</v>
      </c>
      <c r="AS62">
        <f t="shared" si="62"/>
        <v>0</v>
      </c>
      <c r="AT62">
        <f t="shared" si="63"/>
        <v>0</v>
      </c>
      <c r="AU62">
        <f t="shared" si="64"/>
        <v>0</v>
      </c>
      <c r="AV62">
        <f t="shared" si="65"/>
        <v>0</v>
      </c>
      <c r="AW62">
        <f t="shared" si="66"/>
        <v>0</v>
      </c>
      <c r="AX62">
        <f t="shared" si="67"/>
        <v>0</v>
      </c>
      <c r="AY62">
        <f t="shared" si="68"/>
        <v>0</v>
      </c>
      <c r="AZ62">
        <f t="shared" si="69"/>
        <v>0</v>
      </c>
      <c r="BA62">
        <f t="shared" si="70"/>
        <v>0</v>
      </c>
      <c r="BB62">
        <f t="shared" si="71"/>
        <v>0</v>
      </c>
      <c r="BC62">
        <f t="shared" si="72"/>
        <v>0</v>
      </c>
      <c r="BD62">
        <f t="shared" si="73"/>
        <v>0</v>
      </c>
      <c r="BE62" s="22">
        <f t="shared" ref="BE62:BR62" si="99">BD62+LARGE($AO62:$BC62,BE$4)</f>
        <v>0</v>
      </c>
      <c r="BF62" s="22">
        <f t="shared" si="99"/>
        <v>0</v>
      </c>
      <c r="BG62" s="22">
        <f t="shared" si="99"/>
        <v>0</v>
      </c>
      <c r="BH62" s="22">
        <f t="shared" si="99"/>
        <v>0</v>
      </c>
      <c r="BI62" s="22">
        <f t="shared" si="99"/>
        <v>0</v>
      </c>
      <c r="BJ62" s="22">
        <f t="shared" si="99"/>
        <v>0</v>
      </c>
      <c r="BK62" s="22">
        <f t="shared" si="99"/>
        <v>0</v>
      </c>
      <c r="BL62" s="22">
        <f t="shared" si="99"/>
        <v>0</v>
      </c>
      <c r="BM62" s="22">
        <f t="shared" si="99"/>
        <v>0</v>
      </c>
      <c r="BN62" s="22">
        <f t="shared" si="99"/>
        <v>0</v>
      </c>
      <c r="BO62" s="22">
        <f t="shared" si="99"/>
        <v>0</v>
      </c>
      <c r="BP62" s="22">
        <f t="shared" si="99"/>
        <v>0</v>
      </c>
      <c r="BQ62" s="22">
        <f t="shared" si="99"/>
        <v>0</v>
      </c>
      <c r="BR62" s="22">
        <f t="shared" si="99"/>
        <v>0</v>
      </c>
    </row>
    <row r="63" spans="1:70" ht="16.5">
      <c r="A63" s="73" t="s">
        <v>1449</v>
      </c>
      <c r="B63" s="61" t="str">
        <f>IF(ISNA(VLOOKUP(A63,'Licenciés Jeunes 2023'!A:C,3,0)),"",VLOOKUP(A63,'Licenciés Jeunes 2023'!A:C,3,0))</f>
        <v>POIRSON</v>
      </c>
      <c r="C63" s="32" t="str">
        <f>IF(ISNA(VLOOKUP(A63,'Licenciés Jeunes 2023'!A:C,2,0)),"",VLOOKUP(A63,'Licenciés Jeunes 2023'!A:C,2,0))</f>
        <v>Neo</v>
      </c>
      <c r="D63" s="32" t="str">
        <f>IF(ISNA(VLOOKUP(A63,'Licenciés Jeunes 2023'!A:F,6,0)),"",VLOOKUP(A63,'Licenciés Jeunes 2023'!A:F,6,0))</f>
        <v>SAINT LAURENT NOUAN TRIATHLON</v>
      </c>
      <c r="E63" s="6"/>
      <c r="F63" s="2">
        <f>IF(E$2="Bike &amp; Run",IF(ISNA(VLOOKUP(E63,Paramètres!$B$3:$C$56,2,FALSE)),0,VLOOKUP(E63,Paramètres!$B$3:$C$56,2,FALSE)*Paramètres!$K$3),IF(OR(E63="",OR($D63="",$D63="NL",$D63="HORS LIGUE")),0,VLOOKUP(IF(OR(E63="",OR($D63="",$D63="NL",$D63="HORS LIGUE")),"",COUNTIFS($D$5:$D$72,"&lt;&gt;"&amp;"",$D$5:$D$72,"&lt;&gt;"&amp;"NL",$D$5:$D$72,"&lt;&gt;"&amp;"HORS LIGUE",E$5:E$72,"&lt;"&amp;E63)+1),Paramètres!$B$3:$C$56,2,FALSE)*Paramètres!$K$3))</f>
        <v>0</v>
      </c>
      <c r="G63" s="4"/>
      <c r="H63" s="2">
        <f>IF(G$2="Bike &amp; Run",IF(ISNA(VLOOKUP(G63,Paramètres!$B$3:$C$56,2,FALSE)),0,VLOOKUP(G63,Paramètres!$B$3:$C$56,2,FALSE)*Paramètres!$K$4),IF(OR(G63="",OR($D63="",$D63="NL",$D63="HORS LIGUE")),0,VLOOKUP(IF(OR(G63="",OR($D63="",$D63="NL",$D63="HORS LIGUE")),"",COUNTIFS($D$5:$D$72,"&lt;&gt;"&amp;"",$D$5:$D$72,"&lt;&gt;"&amp;"NL",$D$5:$D$72,"&lt;&gt;"&amp;"HORS LIGUE",G$5:G$72,"&lt;"&amp;G63)+1),Paramètres!$B$3:$C$56,2,FALSE)*Paramètres!$K$4))</f>
        <v>0</v>
      </c>
      <c r="I63" s="36"/>
      <c r="J63" s="2">
        <f>IF(I$2="Bike &amp; Run",IF(ISNA(VLOOKUP(I63,Paramètres!$B$3:$C$56,2,FALSE)),0,VLOOKUP(I63,Paramètres!$B$3:$C$56,2,FALSE)*Paramètres!$K$5),IF(OR(I63="",OR($D63="",$D63="NL",$D63="HORS LIGUE")),0,VLOOKUP(IF(OR(I63="",OR($D63="",$D63="NL",$D63="HORS LIGUE")),"",COUNTIFS($D$5:$D$72,"&lt;&gt;"&amp;"",$D$5:$D$72,"&lt;&gt;"&amp;"NL",$D$5:$D$72,"&lt;&gt;"&amp;"HORS LIGUE",I$5:I$72,"&lt;"&amp;I63)+1),Paramètres!$B$3:$C$56,2,FALSE)*Paramètres!$K$5))</f>
        <v>0</v>
      </c>
      <c r="K63" s="4"/>
      <c r="L63" s="2">
        <f>IF(K$2="Bike &amp; Run",IF(ISNA(VLOOKUP(K63,Paramètres!$B$3:$C$56,2,FALSE)),0,VLOOKUP(K63,Paramètres!$B$3:$C$56,2,FALSE)*Paramètres!$K$6),IF(OR(K63="",OR($D63="",$D63="NL",$D63="HORS LIGUE")),0,VLOOKUP(IF(OR(K63="",OR($D63="",$D63="NL",$D63="HORS LIGUE")),"",COUNTIFS($D$5:$D$72,"&lt;&gt;"&amp;"",$D$5:$D$72,"&lt;&gt;"&amp;"NL",$D$5:$D$72,"&lt;&gt;"&amp;"HORS LIGUE",K$5:K$72,"&lt;"&amp;K63)+1),Paramètres!$B$3:$C$56,2,FALSE)*Paramètres!$K$6))</f>
        <v>0</v>
      </c>
      <c r="M63" s="4"/>
      <c r="N63" s="2">
        <f>IF(M$2="Bike &amp; Run",IF(ISNA(VLOOKUP(M63,Paramètres!$B$3:$C$56,2,FALSE)),0,VLOOKUP(M63,Paramètres!$B$3:$C$56,2,FALSE)*Paramètres!$K$7),IF(OR(M63="",OR($D63="",$D63="NL",$D63="HORS LIGUE")),0,VLOOKUP(IF(OR(M63="",OR($D63="",$D63="NL",$D63="HORS LIGUE")),"",COUNTIFS($D$5:$D$72,"&lt;&gt;"&amp;"",$D$5:$D$72,"&lt;&gt;"&amp;"NL",$D$5:$D$72,"&lt;&gt;"&amp;"HORS LIGUE",M$5:M$72,"&lt;"&amp;M63)+1),Paramètres!$B$3:$C$56,2,FALSE)*Paramètres!$K$7))</f>
        <v>0</v>
      </c>
      <c r="O63" s="46"/>
      <c r="P63" s="2">
        <f>IF(O$2="Bike &amp; Run",IF(ISNA(VLOOKUP(O63,Paramètres!$B$3:$C$56,2,FALSE)),0,VLOOKUP(O63,Paramètres!$B$3:$C$56,2,FALSE)*Paramètres!$K$8),IF(OR(O63="",OR($D63="",$D63="NL",$D63="HORS LIGUE")),0,VLOOKUP(IF(OR(O63="",OR($D63="",$D63="NL",$D63="HORS LIGUE")),"",COUNTIFS($D$5:$D$72,"&lt;&gt;"&amp;"",$D$5:$D$72,"&lt;&gt;"&amp;"NL",$D$5:$D$72,"&lt;&gt;"&amp;"HORS LIGUE",O$5:O$72,"&lt;"&amp;O63)+1),Paramètres!$B$3:$C$56,2,FALSE)*Paramètres!$K$8))</f>
        <v>0</v>
      </c>
      <c r="Q63" s="46"/>
      <c r="R63" s="2">
        <f>IF(Q$2="Bike &amp; Run",IF(ISNA(VLOOKUP(Q63,Paramètres!$B$3:$C$56,2,FALSE)),0,VLOOKUP(Q63,Paramètres!$B$3:$C$56,2,FALSE)*Paramètres!$K$9),IF(OR(Q63="",OR($D63="",$D63="NL",$D63="HORS LIGUE")),0,VLOOKUP(IF(OR(Q63="",OR($D63="",$D63="NL",$D63="HORS LIGUE")),"",COUNTIFS($D$5:$D$72,"&lt;&gt;"&amp;"",$D$5:$D$72,"&lt;&gt;"&amp;"NL",$D$5:$D$72,"&lt;&gt;"&amp;"HORS LIGUE",Q$5:Q$72,"&lt;"&amp;Q63)+1),Paramètres!$B$3:$C$56,2,FALSE)*Paramètres!$K$9))</f>
        <v>0</v>
      </c>
      <c r="S63" s="46"/>
      <c r="T63" s="2">
        <f>IF(S$2="Bike &amp; Run",IF(ISNA(VLOOKUP(S63,Paramètres!$B$3:$C$56,2,FALSE)),0,VLOOKUP(S63,Paramètres!$B$3:$C$56,2,FALSE)*Paramètres!$K$10),IF(OR(S63="",OR($D63="",$D63="NL",$D63="HORS LIGUE")),0,VLOOKUP(IF(OR(S63="",OR($D63="",$D63="NL",$D63="HORS LIGUE")),"",COUNTIFS($D$5:$D$72,"&lt;&gt;"&amp;"",$D$5:$D$72,"&lt;&gt;"&amp;"NL",$D$5:$D$72,"&lt;&gt;"&amp;"HORS LIGUE",S$5:S$72,"&lt;"&amp;S63)+1),Paramètres!$B$3:$C$56,2,FALSE)*Paramètres!$K$10))</f>
        <v>0</v>
      </c>
      <c r="U63" s="46"/>
      <c r="V63" s="2">
        <f>IF(U$2="Bike &amp; Run",IF(ISNA(VLOOKUP(U63,Paramètres!$B$3:$C$56,2,FALSE)),0,VLOOKUP(U63,Paramètres!$B$3:$C$56,2,FALSE)*Paramètres!$K$11),IF(OR(U63="",OR($D63="",$D63="NL",$D63="HORS LIGUE")),0,VLOOKUP(IF(OR(U63="",OR($D63="",$D63="NL",$D63="HORS LIGUE")),"",COUNTIFS($D$5:$D$72,"&lt;&gt;"&amp;"",$D$5:$D$72,"&lt;&gt;"&amp;"NL",$D$5:$D$72,"&lt;&gt;"&amp;"HORS LIGUE",U$5:U$72,"&lt;"&amp;U63)+1),Paramètres!$B$3:$C$56,2,FALSE)*Paramètres!$K$11))</f>
        <v>0</v>
      </c>
      <c r="W63" s="46"/>
      <c r="X63" s="2">
        <f>IF(W$2="Bike &amp; Run",IF(ISNA(VLOOKUP(W63,Paramètres!$B$3:$C$56,2,FALSE)),0,VLOOKUP(W63,Paramètres!$B$3:$C$56,2,FALSE)*Paramètres!$K$12),IF(OR(W63="",OR($D63="",$D63="NL",$D63="HORS LIGUE")),0,VLOOKUP(IF(OR(W63="",OR($D63="",$D63="NL",$D63="HORS LIGUE")),"",COUNTIFS($D$5:$D$72,"&lt;&gt;"&amp;"",$D$5:$D$72,"&lt;&gt;"&amp;"NL",$D$5:$D$72,"&lt;&gt;"&amp;"HORS LIGUE",W$5:W$72,"&lt;"&amp;W63)+1),Paramètres!$B$3:$C$56,2,FALSE)*Paramètres!$K$12))</f>
        <v>0</v>
      </c>
      <c r="Y63" s="46"/>
      <c r="Z63" s="2">
        <f>IF(Y$2="Bike &amp; Run",IF(ISNA(VLOOKUP(Y63,Paramètres!$B$3:$C$56,2,FALSE)),0,VLOOKUP(Y63,Paramètres!$B$3:$C$56,2,FALSE)*Paramètres!$K$13),IF(OR(Y63="",OR($D63="",$D63="NL",$D63="HORS LIGUE")),0,VLOOKUP(IF(OR(Y63="",OR($D63="",$D63="NL",$D63="HORS LIGUE")),"",COUNTIFS($D$5:$D$72,"&lt;&gt;"&amp;"",$D$5:$D$72,"&lt;&gt;"&amp;"NL",$D$5:$D$72,"&lt;&gt;"&amp;"HORS LIGUE",Y$5:Y$72,"&lt;"&amp;Y63)+1),Paramètres!$B$3:$C$56,2,FALSE)*Paramètres!$K$13))</f>
        <v>0</v>
      </c>
      <c r="AA63" s="46"/>
      <c r="AB63" s="2">
        <f>IF(AA$2="Bike &amp; Run",IF(ISNA(VLOOKUP(AA63,Paramètres!$B$3:$C$56,2,FALSE)),0,VLOOKUP(AA63,Paramètres!$B$3:$C$56,2,FALSE)*Paramètres!$K$14),IF(OR(AA63="",OR($D63="",$D63="NL",$D63="HORS LIGUE")),0,VLOOKUP(IF(OR(AA63="",OR($D63="",$D63="NL",$D63="HORS LIGUE")),"",COUNTIFS($D$5:$D$72,"&lt;&gt;"&amp;"",$D$5:$D$72,"&lt;&gt;"&amp;"NL",$D$5:$D$72,"&lt;&gt;"&amp;"HORS LIGUE",AA$5:AA$72,"&lt;"&amp;AA63)+1),Paramètres!$B$3:$C$56,2,FALSE)*Paramètres!$K$14))</f>
        <v>0</v>
      </c>
      <c r="AC63" s="46"/>
      <c r="AD63" s="2">
        <f>IF(AC$2="Bike &amp; Run",IF(ISNA(VLOOKUP(AC63,Paramètres!$B$3:$C$56,2,FALSE)),0,VLOOKUP(AC63,Paramètres!$B$3:$C$56,2,FALSE)*Paramètres!$K$15),IF(OR(AC63="",OR($D63="",$D63="NL",$D63="HORS LIGUE")),0,VLOOKUP(IF(OR(AC63="",OR($D63="",$D63="NL",$D63="HORS LIGUE")),"",COUNTIFS($D$5:$D$72,"&lt;&gt;"&amp;"",$D$5:$D$72,"&lt;&gt;"&amp;"NL",$D$5:$D$72,"&lt;&gt;"&amp;"HORS LIGUE",AC$5:AC$72,"&lt;"&amp;AC63)+1),Paramètres!$B$3:$C$56,2,FALSE)*Paramètres!$K$15))</f>
        <v>0</v>
      </c>
      <c r="AE63" s="46"/>
      <c r="AF63" s="2">
        <f>IF(AE$2="Bike &amp; Run",IF(ISNA(VLOOKUP(AE63,Paramètres!$B$3:$C$56,2,FALSE)),0,VLOOKUP(AE63,Paramètres!$B$3:$C$56,2,FALSE)*Paramètres!$K$16),IF(OR(AE63="",OR($D63="",$D63="NL",$D63="HORS LIGUE")),0,VLOOKUP(IF(OR(AE63="",OR($D63="",$D63="NL",$D63="HORS LIGUE")),"",COUNTIFS($D$5:$D$72,"&lt;&gt;"&amp;"",$D$5:$D$72,"&lt;&gt;"&amp;"NL",$D$5:$D$72,"&lt;&gt;"&amp;"HORS LIGUE",AE$5:AE$72,"&lt;"&amp;AE63)+1),Paramètres!$B$3:$C$56,2,FALSE)*Paramètres!$K$16))</f>
        <v>0</v>
      </c>
      <c r="AG63" s="46"/>
      <c r="AH63" s="2">
        <f>IF(AG$2="Bike &amp; Run",IF(ISNA(VLOOKUP(AG63,Paramètres!$B$3:$C$56,2,FALSE)),0,VLOOKUP(AG63,Paramètres!$B$3:$C$56,2,FALSE)*Paramètres!$K$17),IF(OR(AG63="",OR($D63="",$D63="NL",$D63="HORS LIGUE")),0,VLOOKUP(IF(OR(AG63="",OR($D63="",$D63="NL",$D63="HORS LIGUE")),"",COUNTIFS($D$5:$D$72,"&lt;&gt;"&amp;"",$D$5:$D$72,"&lt;&gt;"&amp;"NL",$D$5:$D$72,"&lt;&gt;"&amp;"HORS LIGUE",AG$5:AG$72,"&lt;"&amp;AG63)+1),Paramètres!$B$3:$C$56,2,FALSE)*Paramètres!$K$17))</f>
        <v>0</v>
      </c>
      <c r="AI63" s="40">
        <f t="shared" si="53"/>
        <v>0</v>
      </c>
      <c r="AJ63" s="3" t="str">
        <f t="shared" si="54"/>
        <v/>
      </c>
      <c r="AK63" s="5">
        <f t="shared" si="55"/>
        <v>0</v>
      </c>
      <c r="AL63" s="41">
        <f t="shared" si="56"/>
        <v>0</v>
      </c>
      <c r="AM63" s="33" t="str">
        <f t="shared" si="57"/>
        <v/>
      </c>
      <c r="AO63" s="22">
        <f t="shared" si="58"/>
        <v>0</v>
      </c>
      <c r="AP63">
        <f t="shared" si="59"/>
        <v>0</v>
      </c>
      <c r="AQ63">
        <f t="shared" si="60"/>
        <v>0</v>
      </c>
      <c r="AR63">
        <f t="shared" si="61"/>
        <v>0</v>
      </c>
      <c r="AS63">
        <f t="shared" si="62"/>
        <v>0</v>
      </c>
      <c r="AT63">
        <f t="shared" si="63"/>
        <v>0</v>
      </c>
      <c r="AU63">
        <f t="shared" si="64"/>
        <v>0</v>
      </c>
      <c r="AV63">
        <f t="shared" si="65"/>
        <v>0</v>
      </c>
      <c r="AW63">
        <f t="shared" si="66"/>
        <v>0</v>
      </c>
      <c r="AX63">
        <f t="shared" si="67"/>
        <v>0</v>
      </c>
      <c r="AY63">
        <f t="shared" si="68"/>
        <v>0</v>
      </c>
      <c r="AZ63">
        <f t="shared" si="69"/>
        <v>0</v>
      </c>
      <c r="BA63">
        <f t="shared" si="70"/>
        <v>0</v>
      </c>
      <c r="BB63">
        <f t="shared" si="71"/>
        <v>0</v>
      </c>
      <c r="BC63">
        <f t="shared" si="72"/>
        <v>0</v>
      </c>
      <c r="BD63">
        <f t="shared" si="73"/>
        <v>0</v>
      </c>
      <c r="BE63" s="22">
        <f t="shared" ref="BE63:BR63" si="100">BD63+LARGE($AO63:$BC63,BE$4)</f>
        <v>0</v>
      </c>
      <c r="BF63" s="22">
        <f t="shared" si="100"/>
        <v>0</v>
      </c>
      <c r="BG63" s="22">
        <f t="shared" si="100"/>
        <v>0</v>
      </c>
      <c r="BH63" s="22">
        <f t="shared" si="100"/>
        <v>0</v>
      </c>
      <c r="BI63" s="22">
        <f t="shared" si="100"/>
        <v>0</v>
      </c>
      <c r="BJ63" s="22">
        <f t="shared" si="100"/>
        <v>0</v>
      </c>
      <c r="BK63" s="22">
        <f t="shared" si="100"/>
        <v>0</v>
      </c>
      <c r="BL63" s="22">
        <f t="shared" si="100"/>
        <v>0</v>
      </c>
      <c r="BM63" s="22">
        <f t="shared" si="100"/>
        <v>0</v>
      </c>
      <c r="BN63" s="22">
        <f t="shared" si="100"/>
        <v>0</v>
      </c>
      <c r="BO63" s="22">
        <f t="shared" si="100"/>
        <v>0</v>
      </c>
      <c r="BP63" s="22">
        <f t="shared" si="100"/>
        <v>0</v>
      </c>
      <c r="BQ63" s="22">
        <f t="shared" si="100"/>
        <v>0</v>
      </c>
      <c r="BR63" s="22">
        <f t="shared" si="100"/>
        <v>0</v>
      </c>
    </row>
    <row r="64" spans="1:70" ht="16.5">
      <c r="A64" s="73" t="s">
        <v>762</v>
      </c>
      <c r="B64" s="61" t="str">
        <f>IF(ISNA(VLOOKUP(A64,'Licenciés Jeunes 2023'!A:C,3,0)),"",VLOOKUP(A64,'Licenciés Jeunes 2023'!A:C,3,0))</f>
        <v>FOUBERT</v>
      </c>
      <c r="C64" s="32" t="str">
        <f>IF(ISNA(VLOOKUP(A64,'Licenciés Jeunes 2023'!A:C,2,0)),"",VLOOKUP(A64,'Licenciés Jeunes 2023'!A:C,2,0))</f>
        <v>Jules</v>
      </c>
      <c r="D64" s="32" t="str">
        <f>IF(ISNA(VLOOKUP(A64,'Licenciés Jeunes 2023'!A:F,6,0)),"",VLOOKUP(A64,'Licenciés Jeunes 2023'!A:F,6,0))</f>
        <v>SAINT LAURENT NOUAN TRIATHLON</v>
      </c>
      <c r="E64" s="6"/>
      <c r="F64" s="2">
        <f>IF(E$2="Bike &amp; Run",IF(ISNA(VLOOKUP(E64,Paramètres!$B$3:$C$56,2,FALSE)),0,VLOOKUP(E64,Paramètres!$B$3:$C$56,2,FALSE)*Paramètres!$K$3),IF(OR(E64="",OR($D64="",$D64="NL",$D64="HORS LIGUE")),0,VLOOKUP(IF(OR(E64="",OR($D64="",$D64="NL",$D64="HORS LIGUE")),"",COUNTIFS($D$5:$D$72,"&lt;&gt;"&amp;"",$D$5:$D$72,"&lt;&gt;"&amp;"NL",$D$5:$D$72,"&lt;&gt;"&amp;"HORS LIGUE",E$5:E$72,"&lt;"&amp;E64)+1),Paramètres!$B$3:$C$56,2,FALSE)*Paramètres!$K$3))</f>
        <v>0</v>
      </c>
      <c r="G64" s="4"/>
      <c r="H64" s="2">
        <f>IF(G$2="Bike &amp; Run",IF(ISNA(VLOOKUP(G64,Paramètres!$B$3:$C$56,2,FALSE)),0,VLOOKUP(G64,Paramètres!$B$3:$C$56,2,FALSE)*Paramètres!$K$4),IF(OR(G64="",OR($D64="",$D64="NL",$D64="HORS LIGUE")),0,VLOOKUP(IF(OR(G64="",OR($D64="",$D64="NL",$D64="HORS LIGUE")),"",COUNTIFS($D$5:$D$72,"&lt;&gt;"&amp;"",$D$5:$D$72,"&lt;&gt;"&amp;"NL",$D$5:$D$72,"&lt;&gt;"&amp;"HORS LIGUE",G$5:G$72,"&lt;"&amp;G64)+1),Paramètres!$B$3:$C$56,2,FALSE)*Paramètres!$K$4))</f>
        <v>0</v>
      </c>
      <c r="I64" s="36"/>
      <c r="J64" s="2">
        <f>IF(I$2="Bike &amp; Run",IF(ISNA(VLOOKUP(I64,Paramètres!$B$3:$C$56,2,FALSE)),0,VLOOKUP(I64,Paramètres!$B$3:$C$56,2,FALSE)*Paramètres!$K$5),IF(OR(I64="",OR($D64="",$D64="NL",$D64="HORS LIGUE")),0,VLOOKUP(IF(OR(I64="",OR($D64="",$D64="NL",$D64="HORS LIGUE")),"",COUNTIFS($D$5:$D$72,"&lt;&gt;"&amp;"",$D$5:$D$72,"&lt;&gt;"&amp;"NL",$D$5:$D$72,"&lt;&gt;"&amp;"HORS LIGUE",I$5:I$72,"&lt;"&amp;I64)+1),Paramètres!$B$3:$C$56,2,FALSE)*Paramètres!$K$5))</f>
        <v>0</v>
      </c>
      <c r="K64" s="4"/>
      <c r="L64" s="2">
        <f>IF(K$2="Bike &amp; Run",IF(ISNA(VLOOKUP(K64,Paramètres!$B$3:$C$56,2,FALSE)),0,VLOOKUP(K64,Paramètres!$B$3:$C$56,2,FALSE)*Paramètres!$K$6),IF(OR(K64="",OR($D64="",$D64="NL",$D64="HORS LIGUE")),0,VLOOKUP(IF(OR(K64="",OR($D64="",$D64="NL",$D64="HORS LIGUE")),"",COUNTIFS($D$5:$D$72,"&lt;&gt;"&amp;"",$D$5:$D$72,"&lt;&gt;"&amp;"NL",$D$5:$D$72,"&lt;&gt;"&amp;"HORS LIGUE",K$5:K$72,"&lt;"&amp;K64)+1),Paramètres!$B$3:$C$56,2,FALSE)*Paramètres!$K$6))</f>
        <v>0</v>
      </c>
      <c r="M64" s="4"/>
      <c r="N64" s="2">
        <f>IF(M$2="Bike &amp; Run",IF(ISNA(VLOOKUP(M64,Paramètres!$B$3:$C$56,2,FALSE)),0,VLOOKUP(M64,Paramètres!$B$3:$C$56,2,FALSE)*Paramètres!$K$7),IF(OR(M64="",OR($D64="",$D64="NL",$D64="HORS LIGUE")),0,VLOOKUP(IF(OR(M64="",OR($D64="",$D64="NL",$D64="HORS LIGUE")),"",COUNTIFS($D$5:$D$72,"&lt;&gt;"&amp;"",$D$5:$D$72,"&lt;&gt;"&amp;"NL",$D$5:$D$72,"&lt;&gt;"&amp;"HORS LIGUE",M$5:M$72,"&lt;"&amp;M64)+1),Paramètres!$B$3:$C$56,2,FALSE)*Paramètres!$K$7))</f>
        <v>0</v>
      </c>
      <c r="O64" s="46"/>
      <c r="P64" s="2">
        <f>IF(O$2="Bike &amp; Run",IF(ISNA(VLOOKUP(O64,Paramètres!$B$3:$C$56,2,FALSE)),0,VLOOKUP(O64,Paramètres!$B$3:$C$56,2,FALSE)*Paramètres!$K$8),IF(OR(O64="",OR($D64="",$D64="NL",$D64="HORS LIGUE")),0,VLOOKUP(IF(OR(O64="",OR($D64="",$D64="NL",$D64="HORS LIGUE")),"",COUNTIFS($D$5:$D$72,"&lt;&gt;"&amp;"",$D$5:$D$72,"&lt;&gt;"&amp;"NL",$D$5:$D$72,"&lt;&gt;"&amp;"HORS LIGUE",O$5:O$72,"&lt;"&amp;O64)+1),Paramètres!$B$3:$C$56,2,FALSE)*Paramètres!$K$8))</f>
        <v>0</v>
      </c>
      <c r="Q64" s="46"/>
      <c r="R64" s="2">
        <f>IF(Q$2="Bike &amp; Run",IF(ISNA(VLOOKUP(Q64,Paramètres!$B$3:$C$56,2,FALSE)),0,VLOOKUP(Q64,Paramètres!$B$3:$C$56,2,FALSE)*Paramètres!$K$9),IF(OR(Q64="",OR($D64="",$D64="NL",$D64="HORS LIGUE")),0,VLOOKUP(IF(OR(Q64="",OR($D64="",$D64="NL",$D64="HORS LIGUE")),"",COUNTIFS($D$5:$D$72,"&lt;&gt;"&amp;"",$D$5:$D$72,"&lt;&gt;"&amp;"NL",$D$5:$D$72,"&lt;&gt;"&amp;"HORS LIGUE",Q$5:Q$72,"&lt;"&amp;Q64)+1),Paramètres!$B$3:$C$56,2,FALSE)*Paramètres!$K$9))</f>
        <v>0</v>
      </c>
      <c r="S64" s="46"/>
      <c r="T64" s="2">
        <f>IF(S$2="Bike &amp; Run",IF(ISNA(VLOOKUP(S64,Paramètres!$B$3:$C$56,2,FALSE)),0,VLOOKUP(S64,Paramètres!$B$3:$C$56,2,FALSE)*Paramètres!$K$10),IF(OR(S64="",OR($D64="",$D64="NL",$D64="HORS LIGUE")),0,VLOOKUP(IF(OR(S64="",OR($D64="",$D64="NL",$D64="HORS LIGUE")),"",COUNTIFS($D$5:$D$72,"&lt;&gt;"&amp;"",$D$5:$D$72,"&lt;&gt;"&amp;"NL",$D$5:$D$72,"&lt;&gt;"&amp;"HORS LIGUE",S$5:S$72,"&lt;"&amp;S64)+1),Paramètres!$B$3:$C$56,2,FALSE)*Paramètres!$K$10))</f>
        <v>0</v>
      </c>
      <c r="U64" s="46"/>
      <c r="V64" s="2">
        <f>IF(U$2="Bike &amp; Run",IF(ISNA(VLOOKUP(U64,Paramètres!$B$3:$C$56,2,FALSE)),0,VLOOKUP(U64,Paramètres!$B$3:$C$56,2,FALSE)*Paramètres!$K$11),IF(OR(U64="",OR($D64="",$D64="NL",$D64="HORS LIGUE")),0,VLOOKUP(IF(OR(U64="",OR($D64="",$D64="NL",$D64="HORS LIGUE")),"",COUNTIFS($D$5:$D$72,"&lt;&gt;"&amp;"",$D$5:$D$72,"&lt;&gt;"&amp;"NL",$D$5:$D$72,"&lt;&gt;"&amp;"HORS LIGUE",U$5:U$72,"&lt;"&amp;U64)+1),Paramètres!$B$3:$C$56,2,FALSE)*Paramètres!$K$11))</f>
        <v>0</v>
      </c>
      <c r="W64" s="46"/>
      <c r="X64" s="2">
        <f>IF(W$2="Bike &amp; Run",IF(ISNA(VLOOKUP(W64,Paramètres!$B$3:$C$56,2,FALSE)),0,VLOOKUP(W64,Paramètres!$B$3:$C$56,2,FALSE)*Paramètres!$K$12),IF(OR(W64="",OR($D64="",$D64="NL",$D64="HORS LIGUE")),0,VLOOKUP(IF(OR(W64="",OR($D64="",$D64="NL",$D64="HORS LIGUE")),"",COUNTIFS($D$5:$D$72,"&lt;&gt;"&amp;"",$D$5:$D$72,"&lt;&gt;"&amp;"NL",$D$5:$D$72,"&lt;&gt;"&amp;"HORS LIGUE",W$5:W$72,"&lt;"&amp;W64)+1),Paramètres!$B$3:$C$56,2,FALSE)*Paramètres!$K$12))</f>
        <v>0</v>
      </c>
      <c r="Y64" s="46"/>
      <c r="Z64" s="2">
        <f>IF(Y$2="Bike &amp; Run",IF(ISNA(VLOOKUP(Y64,Paramètres!$B$3:$C$56,2,FALSE)),0,VLOOKUP(Y64,Paramètres!$B$3:$C$56,2,FALSE)*Paramètres!$K$13),IF(OR(Y64="",OR($D64="",$D64="NL",$D64="HORS LIGUE")),0,VLOOKUP(IF(OR(Y64="",OR($D64="",$D64="NL",$D64="HORS LIGUE")),"",COUNTIFS($D$5:$D$72,"&lt;&gt;"&amp;"",$D$5:$D$72,"&lt;&gt;"&amp;"NL",$D$5:$D$72,"&lt;&gt;"&amp;"HORS LIGUE",Y$5:Y$72,"&lt;"&amp;Y64)+1),Paramètres!$B$3:$C$56,2,FALSE)*Paramètres!$K$13))</f>
        <v>0</v>
      </c>
      <c r="AA64" s="46"/>
      <c r="AB64" s="2">
        <f>IF(AA$2="Bike &amp; Run",IF(ISNA(VLOOKUP(AA64,Paramètres!$B$3:$C$56,2,FALSE)),0,VLOOKUP(AA64,Paramètres!$B$3:$C$56,2,FALSE)*Paramètres!$K$14),IF(OR(AA64="",OR($D64="",$D64="NL",$D64="HORS LIGUE")),0,VLOOKUP(IF(OR(AA64="",OR($D64="",$D64="NL",$D64="HORS LIGUE")),"",COUNTIFS($D$5:$D$72,"&lt;&gt;"&amp;"",$D$5:$D$72,"&lt;&gt;"&amp;"NL",$D$5:$D$72,"&lt;&gt;"&amp;"HORS LIGUE",AA$5:AA$72,"&lt;"&amp;AA64)+1),Paramètres!$B$3:$C$56,2,FALSE)*Paramètres!$K$14))</f>
        <v>0</v>
      </c>
      <c r="AC64" s="46"/>
      <c r="AD64" s="2">
        <f>IF(AC$2="Bike &amp; Run",IF(ISNA(VLOOKUP(AC64,Paramètres!$B$3:$C$56,2,FALSE)),0,VLOOKUP(AC64,Paramètres!$B$3:$C$56,2,FALSE)*Paramètres!$K$15),IF(OR(AC64="",OR($D64="",$D64="NL",$D64="HORS LIGUE")),0,VLOOKUP(IF(OR(AC64="",OR($D64="",$D64="NL",$D64="HORS LIGUE")),"",COUNTIFS($D$5:$D$72,"&lt;&gt;"&amp;"",$D$5:$D$72,"&lt;&gt;"&amp;"NL",$D$5:$D$72,"&lt;&gt;"&amp;"HORS LIGUE",AC$5:AC$72,"&lt;"&amp;AC64)+1),Paramètres!$B$3:$C$56,2,FALSE)*Paramètres!$K$15))</f>
        <v>0</v>
      </c>
      <c r="AE64" s="46"/>
      <c r="AF64" s="2">
        <f>IF(AE$2="Bike &amp; Run",IF(ISNA(VLOOKUP(AE64,Paramètres!$B$3:$C$56,2,FALSE)),0,VLOOKUP(AE64,Paramètres!$B$3:$C$56,2,FALSE)*Paramètres!$K$16),IF(OR(AE64="",OR($D64="",$D64="NL",$D64="HORS LIGUE")),0,VLOOKUP(IF(OR(AE64="",OR($D64="",$D64="NL",$D64="HORS LIGUE")),"",COUNTIFS($D$5:$D$72,"&lt;&gt;"&amp;"",$D$5:$D$72,"&lt;&gt;"&amp;"NL",$D$5:$D$72,"&lt;&gt;"&amp;"HORS LIGUE",AE$5:AE$72,"&lt;"&amp;AE64)+1),Paramètres!$B$3:$C$56,2,FALSE)*Paramètres!$K$16))</f>
        <v>0</v>
      </c>
      <c r="AG64" s="46"/>
      <c r="AH64" s="2">
        <f>IF(AG$2="Bike &amp; Run",IF(ISNA(VLOOKUP(AG64,Paramètres!$B$3:$C$56,2,FALSE)),0,VLOOKUP(AG64,Paramètres!$B$3:$C$56,2,FALSE)*Paramètres!$K$17),IF(OR(AG64="",OR($D64="",$D64="NL",$D64="HORS LIGUE")),0,VLOOKUP(IF(OR(AG64="",OR($D64="",$D64="NL",$D64="HORS LIGUE")),"",COUNTIFS($D$5:$D$72,"&lt;&gt;"&amp;"",$D$5:$D$72,"&lt;&gt;"&amp;"NL",$D$5:$D$72,"&lt;&gt;"&amp;"HORS LIGUE",AG$5:AG$72,"&lt;"&amp;AG64)+1),Paramètres!$B$3:$C$56,2,FALSE)*Paramètres!$K$17))</f>
        <v>0</v>
      </c>
      <c r="AI64" s="40">
        <f t="shared" si="53"/>
        <v>0</v>
      </c>
      <c r="AJ64" s="3" t="str">
        <f t="shared" si="54"/>
        <v/>
      </c>
      <c r="AK64" s="5">
        <f t="shared" si="55"/>
        <v>0</v>
      </c>
      <c r="AL64" s="41">
        <f t="shared" si="56"/>
        <v>0</v>
      </c>
      <c r="AM64" s="33" t="str">
        <f t="shared" si="57"/>
        <v/>
      </c>
      <c r="AO64" s="22">
        <f t="shared" si="58"/>
        <v>0</v>
      </c>
      <c r="AP64">
        <f t="shared" si="59"/>
        <v>0</v>
      </c>
      <c r="AQ64">
        <f t="shared" si="60"/>
        <v>0</v>
      </c>
      <c r="AR64">
        <f t="shared" si="61"/>
        <v>0</v>
      </c>
      <c r="AS64">
        <f t="shared" si="62"/>
        <v>0</v>
      </c>
      <c r="AT64">
        <f t="shared" si="63"/>
        <v>0</v>
      </c>
      <c r="AU64">
        <f t="shared" si="64"/>
        <v>0</v>
      </c>
      <c r="AV64">
        <f t="shared" si="65"/>
        <v>0</v>
      </c>
      <c r="AW64">
        <f t="shared" si="66"/>
        <v>0</v>
      </c>
      <c r="AX64">
        <f t="shared" si="67"/>
        <v>0</v>
      </c>
      <c r="AY64">
        <f t="shared" si="68"/>
        <v>0</v>
      </c>
      <c r="AZ64">
        <f t="shared" si="69"/>
        <v>0</v>
      </c>
      <c r="BA64">
        <f t="shared" si="70"/>
        <v>0</v>
      </c>
      <c r="BB64">
        <f t="shared" si="71"/>
        <v>0</v>
      </c>
      <c r="BC64">
        <f t="shared" si="72"/>
        <v>0</v>
      </c>
      <c r="BD64">
        <f t="shared" si="73"/>
        <v>0</v>
      </c>
      <c r="BE64" s="22">
        <f t="shared" ref="BE64:BR64" si="101">BD64+LARGE($AO64:$BC64,BE$4)</f>
        <v>0</v>
      </c>
      <c r="BF64" s="22">
        <f t="shared" si="101"/>
        <v>0</v>
      </c>
      <c r="BG64" s="22">
        <f t="shared" si="101"/>
        <v>0</v>
      </c>
      <c r="BH64" s="22">
        <f t="shared" si="101"/>
        <v>0</v>
      </c>
      <c r="BI64" s="22">
        <f t="shared" si="101"/>
        <v>0</v>
      </c>
      <c r="BJ64" s="22">
        <f t="shared" si="101"/>
        <v>0</v>
      </c>
      <c r="BK64" s="22">
        <f t="shared" si="101"/>
        <v>0</v>
      </c>
      <c r="BL64" s="22">
        <f t="shared" si="101"/>
        <v>0</v>
      </c>
      <c r="BM64" s="22">
        <f t="shared" si="101"/>
        <v>0</v>
      </c>
      <c r="BN64" s="22">
        <f t="shared" si="101"/>
        <v>0</v>
      </c>
      <c r="BO64" s="22">
        <f t="shared" si="101"/>
        <v>0</v>
      </c>
      <c r="BP64" s="22">
        <f t="shared" si="101"/>
        <v>0</v>
      </c>
      <c r="BQ64" s="22">
        <f t="shared" si="101"/>
        <v>0</v>
      </c>
      <c r="BR64" s="22">
        <f t="shared" si="101"/>
        <v>0</v>
      </c>
    </row>
    <row r="65" spans="1:70" ht="16.5">
      <c r="A65" s="73" t="s">
        <v>1453</v>
      </c>
      <c r="B65" s="61" t="str">
        <f>IF(ISNA(VLOOKUP(A65,'Licenciés Jeunes 2023'!A:C,3,0)),"",VLOOKUP(A65,'Licenciés Jeunes 2023'!A:C,3,0))</f>
        <v>ZEMO</v>
      </c>
      <c r="C65" s="32" t="str">
        <f>IF(ISNA(VLOOKUP(A65,'Licenciés Jeunes 2023'!A:C,2,0)),"",VLOOKUP(A65,'Licenciés Jeunes 2023'!A:C,2,0))</f>
        <v>EWEN</v>
      </c>
      <c r="D65" s="32" t="str">
        <f>IF(ISNA(VLOOKUP(A65,'Licenciés Jeunes 2023'!A:F,6,0)),"",VLOOKUP(A65,'Licenciés Jeunes 2023'!A:F,6,0))</f>
        <v>SAINT LAURENT NOUAN TRIATHLON</v>
      </c>
      <c r="E65" s="6"/>
      <c r="F65" s="2">
        <f>IF(E$2="Bike &amp; Run",IF(ISNA(VLOOKUP(E65,Paramètres!$B$3:$C$56,2,FALSE)),0,VLOOKUP(E65,Paramètres!$B$3:$C$56,2,FALSE)*Paramètres!$K$3),IF(OR(E65="",OR($D65="",$D65="NL",$D65="HORS LIGUE")),0,VLOOKUP(IF(OR(E65="",OR($D65="",$D65="NL",$D65="HORS LIGUE")),"",COUNTIFS($D$5:$D$72,"&lt;&gt;"&amp;"",$D$5:$D$72,"&lt;&gt;"&amp;"NL",$D$5:$D$72,"&lt;&gt;"&amp;"HORS LIGUE",E$5:E$72,"&lt;"&amp;E65)+1),Paramètres!$B$3:$C$56,2,FALSE)*Paramètres!$K$3))</f>
        <v>0</v>
      </c>
      <c r="G65" s="4"/>
      <c r="H65" s="2">
        <f>IF(G$2="Bike &amp; Run",IF(ISNA(VLOOKUP(G65,Paramètres!$B$3:$C$56,2,FALSE)),0,VLOOKUP(G65,Paramètres!$B$3:$C$56,2,FALSE)*Paramètres!$K$4),IF(OR(G65="",OR($D65="",$D65="NL",$D65="HORS LIGUE")),0,VLOOKUP(IF(OR(G65="",OR($D65="",$D65="NL",$D65="HORS LIGUE")),"",COUNTIFS($D$5:$D$72,"&lt;&gt;"&amp;"",$D$5:$D$72,"&lt;&gt;"&amp;"NL",$D$5:$D$72,"&lt;&gt;"&amp;"HORS LIGUE",G$5:G$72,"&lt;"&amp;G65)+1),Paramètres!$B$3:$C$56,2,FALSE)*Paramètres!$K$4))</f>
        <v>0</v>
      </c>
      <c r="I65" s="36"/>
      <c r="J65" s="2">
        <f>IF(I$2="Bike &amp; Run",IF(ISNA(VLOOKUP(I65,Paramètres!$B$3:$C$56,2,FALSE)),0,VLOOKUP(I65,Paramètres!$B$3:$C$56,2,FALSE)*Paramètres!$K$5),IF(OR(I65="",OR($D65="",$D65="NL",$D65="HORS LIGUE")),0,VLOOKUP(IF(OR(I65="",OR($D65="",$D65="NL",$D65="HORS LIGUE")),"",COUNTIFS($D$5:$D$72,"&lt;&gt;"&amp;"",$D$5:$D$72,"&lt;&gt;"&amp;"NL",$D$5:$D$72,"&lt;&gt;"&amp;"HORS LIGUE",I$5:I$72,"&lt;"&amp;I65)+1),Paramètres!$B$3:$C$56,2,FALSE)*Paramètres!$K$5))</f>
        <v>0</v>
      </c>
      <c r="K65" s="4"/>
      <c r="L65" s="2">
        <f>IF(K$2="Bike &amp; Run",IF(ISNA(VLOOKUP(K65,Paramètres!$B$3:$C$56,2,FALSE)),0,VLOOKUP(K65,Paramètres!$B$3:$C$56,2,FALSE)*Paramètres!$K$6),IF(OR(K65="",OR($D65="",$D65="NL",$D65="HORS LIGUE")),0,VLOOKUP(IF(OR(K65="",OR($D65="",$D65="NL",$D65="HORS LIGUE")),"",COUNTIFS($D$5:$D$72,"&lt;&gt;"&amp;"",$D$5:$D$72,"&lt;&gt;"&amp;"NL",$D$5:$D$72,"&lt;&gt;"&amp;"HORS LIGUE",K$5:K$72,"&lt;"&amp;K65)+1),Paramètres!$B$3:$C$56,2,FALSE)*Paramètres!$K$6))</f>
        <v>0</v>
      </c>
      <c r="M65" s="4"/>
      <c r="N65" s="2">
        <f>IF(M$2="Bike &amp; Run",IF(ISNA(VLOOKUP(M65,Paramètres!$B$3:$C$56,2,FALSE)),0,VLOOKUP(M65,Paramètres!$B$3:$C$56,2,FALSE)*Paramètres!$K$7),IF(OR(M65="",OR($D65="",$D65="NL",$D65="HORS LIGUE")),0,VLOOKUP(IF(OR(M65="",OR($D65="",$D65="NL",$D65="HORS LIGUE")),"",COUNTIFS($D$5:$D$72,"&lt;&gt;"&amp;"",$D$5:$D$72,"&lt;&gt;"&amp;"NL",$D$5:$D$72,"&lt;&gt;"&amp;"HORS LIGUE",M$5:M$72,"&lt;"&amp;M65)+1),Paramètres!$B$3:$C$56,2,FALSE)*Paramètres!$K$7))</f>
        <v>0</v>
      </c>
      <c r="O65" s="46"/>
      <c r="P65" s="2">
        <f>IF(O$2="Bike &amp; Run",IF(ISNA(VLOOKUP(O65,Paramètres!$B$3:$C$56,2,FALSE)),0,VLOOKUP(O65,Paramètres!$B$3:$C$56,2,FALSE)*Paramètres!$K$8),IF(OR(O65="",OR($D65="",$D65="NL",$D65="HORS LIGUE")),0,VLOOKUP(IF(OR(O65="",OR($D65="",$D65="NL",$D65="HORS LIGUE")),"",COUNTIFS($D$5:$D$72,"&lt;&gt;"&amp;"",$D$5:$D$72,"&lt;&gt;"&amp;"NL",$D$5:$D$72,"&lt;&gt;"&amp;"HORS LIGUE",O$5:O$72,"&lt;"&amp;O65)+1),Paramètres!$B$3:$C$56,2,FALSE)*Paramètres!$K$8))</f>
        <v>0</v>
      </c>
      <c r="Q65" s="46"/>
      <c r="R65" s="2">
        <f>IF(Q$2="Bike &amp; Run",IF(ISNA(VLOOKUP(Q65,Paramètres!$B$3:$C$56,2,FALSE)),0,VLOOKUP(Q65,Paramètres!$B$3:$C$56,2,FALSE)*Paramètres!$K$9),IF(OR(Q65="",OR($D65="",$D65="NL",$D65="HORS LIGUE")),0,VLOOKUP(IF(OR(Q65="",OR($D65="",$D65="NL",$D65="HORS LIGUE")),"",COUNTIFS($D$5:$D$72,"&lt;&gt;"&amp;"",$D$5:$D$72,"&lt;&gt;"&amp;"NL",$D$5:$D$72,"&lt;&gt;"&amp;"HORS LIGUE",Q$5:Q$72,"&lt;"&amp;Q65)+1),Paramètres!$B$3:$C$56,2,FALSE)*Paramètres!$K$9))</f>
        <v>0</v>
      </c>
      <c r="S65" s="46"/>
      <c r="T65" s="2">
        <f>IF(S$2="Bike &amp; Run",IF(ISNA(VLOOKUP(S65,Paramètres!$B$3:$C$56,2,FALSE)),0,VLOOKUP(S65,Paramètres!$B$3:$C$56,2,FALSE)*Paramètres!$K$10),IF(OR(S65="",OR($D65="",$D65="NL",$D65="HORS LIGUE")),0,VLOOKUP(IF(OR(S65="",OR($D65="",$D65="NL",$D65="HORS LIGUE")),"",COUNTIFS($D$5:$D$72,"&lt;&gt;"&amp;"",$D$5:$D$72,"&lt;&gt;"&amp;"NL",$D$5:$D$72,"&lt;&gt;"&amp;"HORS LIGUE",S$5:S$72,"&lt;"&amp;S65)+1),Paramètres!$B$3:$C$56,2,FALSE)*Paramètres!$K$10))</f>
        <v>0</v>
      </c>
      <c r="U65" s="46"/>
      <c r="V65" s="2">
        <f>IF(U$2="Bike &amp; Run",IF(ISNA(VLOOKUP(U65,Paramètres!$B$3:$C$56,2,FALSE)),0,VLOOKUP(U65,Paramètres!$B$3:$C$56,2,FALSE)*Paramètres!$K$11),IF(OR(U65="",OR($D65="",$D65="NL",$D65="HORS LIGUE")),0,VLOOKUP(IF(OR(U65="",OR($D65="",$D65="NL",$D65="HORS LIGUE")),"",COUNTIFS($D$5:$D$72,"&lt;&gt;"&amp;"",$D$5:$D$72,"&lt;&gt;"&amp;"NL",$D$5:$D$72,"&lt;&gt;"&amp;"HORS LIGUE",U$5:U$72,"&lt;"&amp;U65)+1),Paramètres!$B$3:$C$56,2,FALSE)*Paramètres!$K$11))</f>
        <v>0</v>
      </c>
      <c r="W65" s="46"/>
      <c r="X65" s="2">
        <f>IF(W$2="Bike &amp; Run",IF(ISNA(VLOOKUP(W65,Paramètres!$B$3:$C$56,2,FALSE)),0,VLOOKUP(W65,Paramètres!$B$3:$C$56,2,FALSE)*Paramètres!$K$12),IF(OR(W65="",OR($D65="",$D65="NL",$D65="HORS LIGUE")),0,VLOOKUP(IF(OR(W65="",OR($D65="",$D65="NL",$D65="HORS LIGUE")),"",COUNTIFS($D$5:$D$72,"&lt;&gt;"&amp;"",$D$5:$D$72,"&lt;&gt;"&amp;"NL",$D$5:$D$72,"&lt;&gt;"&amp;"HORS LIGUE",W$5:W$72,"&lt;"&amp;W65)+1),Paramètres!$B$3:$C$56,2,FALSE)*Paramètres!$K$12))</f>
        <v>0</v>
      </c>
      <c r="Y65" s="46"/>
      <c r="Z65" s="2">
        <f>IF(Y$2="Bike &amp; Run",IF(ISNA(VLOOKUP(Y65,Paramètres!$B$3:$C$56,2,FALSE)),0,VLOOKUP(Y65,Paramètres!$B$3:$C$56,2,FALSE)*Paramètres!$K$13),IF(OR(Y65="",OR($D65="",$D65="NL",$D65="HORS LIGUE")),0,VLOOKUP(IF(OR(Y65="",OR($D65="",$D65="NL",$D65="HORS LIGUE")),"",COUNTIFS($D$5:$D$72,"&lt;&gt;"&amp;"",$D$5:$D$72,"&lt;&gt;"&amp;"NL",$D$5:$D$72,"&lt;&gt;"&amp;"HORS LIGUE",Y$5:Y$72,"&lt;"&amp;Y65)+1),Paramètres!$B$3:$C$56,2,FALSE)*Paramètres!$K$13))</f>
        <v>0</v>
      </c>
      <c r="AA65" s="46"/>
      <c r="AB65" s="2">
        <f>IF(AA$2="Bike &amp; Run",IF(ISNA(VLOOKUP(AA65,Paramètres!$B$3:$C$56,2,FALSE)),0,VLOOKUP(AA65,Paramètres!$B$3:$C$56,2,FALSE)*Paramètres!$K$14),IF(OR(AA65="",OR($D65="",$D65="NL",$D65="HORS LIGUE")),0,VLOOKUP(IF(OR(AA65="",OR($D65="",$D65="NL",$D65="HORS LIGUE")),"",COUNTIFS($D$5:$D$72,"&lt;&gt;"&amp;"",$D$5:$D$72,"&lt;&gt;"&amp;"NL",$D$5:$D$72,"&lt;&gt;"&amp;"HORS LIGUE",AA$5:AA$72,"&lt;"&amp;AA65)+1),Paramètres!$B$3:$C$56,2,FALSE)*Paramètres!$K$14))</f>
        <v>0</v>
      </c>
      <c r="AC65" s="46"/>
      <c r="AD65" s="2">
        <f>IF(AC$2="Bike &amp; Run",IF(ISNA(VLOOKUP(AC65,Paramètres!$B$3:$C$56,2,FALSE)),0,VLOOKUP(AC65,Paramètres!$B$3:$C$56,2,FALSE)*Paramètres!$K$15),IF(OR(AC65="",OR($D65="",$D65="NL",$D65="HORS LIGUE")),0,VLOOKUP(IF(OR(AC65="",OR($D65="",$D65="NL",$D65="HORS LIGUE")),"",COUNTIFS($D$5:$D$72,"&lt;&gt;"&amp;"",$D$5:$D$72,"&lt;&gt;"&amp;"NL",$D$5:$D$72,"&lt;&gt;"&amp;"HORS LIGUE",AC$5:AC$72,"&lt;"&amp;AC65)+1),Paramètres!$B$3:$C$56,2,FALSE)*Paramètres!$K$15))</f>
        <v>0</v>
      </c>
      <c r="AE65" s="46"/>
      <c r="AF65" s="2">
        <f>IF(AE$2="Bike &amp; Run",IF(ISNA(VLOOKUP(AE65,Paramètres!$B$3:$C$56,2,FALSE)),0,VLOOKUP(AE65,Paramètres!$B$3:$C$56,2,FALSE)*Paramètres!$K$16),IF(OR(AE65="",OR($D65="",$D65="NL",$D65="HORS LIGUE")),0,VLOOKUP(IF(OR(AE65="",OR($D65="",$D65="NL",$D65="HORS LIGUE")),"",COUNTIFS($D$5:$D$72,"&lt;&gt;"&amp;"",$D$5:$D$72,"&lt;&gt;"&amp;"NL",$D$5:$D$72,"&lt;&gt;"&amp;"HORS LIGUE",AE$5:AE$72,"&lt;"&amp;AE65)+1),Paramètres!$B$3:$C$56,2,FALSE)*Paramètres!$K$16))</f>
        <v>0</v>
      </c>
      <c r="AG65" s="46"/>
      <c r="AH65" s="2">
        <f>IF(AG$2="Bike &amp; Run",IF(ISNA(VLOOKUP(AG65,Paramètres!$B$3:$C$56,2,FALSE)),0,VLOOKUP(AG65,Paramètres!$B$3:$C$56,2,FALSE)*Paramètres!$K$17),IF(OR(AG65="",OR($D65="",$D65="NL",$D65="HORS LIGUE")),0,VLOOKUP(IF(OR(AG65="",OR($D65="",$D65="NL",$D65="HORS LIGUE")),"",COUNTIFS($D$5:$D$72,"&lt;&gt;"&amp;"",$D$5:$D$72,"&lt;&gt;"&amp;"NL",$D$5:$D$72,"&lt;&gt;"&amp;"HORS LIGUE",AG$5:AG$72,"&lt;"&amp;AG65)+1),Paramètres!$B$3:$C$56,2,FALSE)*Paramètres!$K$17))</f>
        <v>0</v>
      </c>
      <c r="AI65" s="40">
        <f t="shared" si="53"/>
        <v>0</v>
      </c>
      <c r="AJ65" s="3" t="str">
        <f t="shared" si="54"/>
        <v/>
      </c>
      <c r="AK65" s="5">
        <f t="shared" si="55"/>
        <v>0</v>
      </c>
      <c r="AL65" s="41">
        <f t="shared" si="56"/>
        <v>0</v>
      </c>
      <c r="AM65" s="33" t="str">
        <f t="shared" si="57"/>
        <v/>
      </c>
      <c r="AO65" s="22">
        <f t="shared" si="58"/>
        <v>0</v>
      </c>
      <c r="AP65">
        <f t="shared" si="59"/>
        <v>0</v>
      </c>
      <c r="AQ65">
        <f t="shared" si="60"/>
        <v>0</v>
      </c>
      <c r="AR65">
        <f t="shared" si="61"/>
        <v>0</v>
      </c>
      <c r="AS65">
        <f t="shared" si="62"/>
        <v>0</v>
      </c>
      <c r="AT65">
        <f t="shared" si="63"/>
        <v>0</v>
      </c>
      <c r="AU65">
        <f t="shared" si="64"/>
        <v>0</v>
      </c>
      <c r="AV65">
        <f t="shared" si="65"/>
        <v>0</v>
      </c>
      <c r="AW65">
        <f t="shared" si="66"/>
        <v>0</v>
      </c>
      <c r="AX65">
        <f t="shared" si="67"/>
        <v>0</v>
      </c>
      <c r="AY65">
        <f t="shared" si="68"/>
        <v>0</v>
      </c>
      <c r="AZ65">
        <f t="shared" si="69"/>
        <v>0</v>
      </c>
      <c r="BA65">
        <f t="shared" si="70"/>
        <v>0</v>
      </c>
      <c r="BB65">
        <f t="shared" si="71"/>
        <v>0</v>
      </c>
      <c r="BC65">
        <f t="shared" si="72"/>
        <v>0</v>
      </c>
      <c r="BD65">
        <f t="shared" si="73"/>
        <v>0</v>
      </c>
      <c r="BE65" s="22">
        <f t="shared" ref="BE65:BR65" si="102">BD65+LARGE($AO65:$BC65,BE$4)</f>
        <v>0</v>
      </c>
      <c r="BF65" s="22">
        <f t="shared" si="102"/>
        <v>0</v>
      </c>
      <c r="BG65" s="22">
        <f t="shared" si="102"/>
        <v>0</v>
      </c>
      <c r="BH65" s="22">
        <f t="shared" si="102"/>
        <v>0</v>
      </c>
      <c r="BI65" s="22">
        <f t="shared" si="102"/>
        <v>0</v>
      </c>
      <c r="BJ65" s="22">
        <f t="shared" si="102"/>
        <v>0</v>
      </c>
      <c r="BK65" s="22">
        <f t="shared" si="102"/>
        <v>0</v>
      </c>
      <c r="BL65" s="22">
        <f t="shared" si="102"/>
        <v>0</v>
      </c>
      <c r="BM65" s="22">
        <f t="shared" si="102"/>
        <v>0</v>
      </c>
      <c r="BN65" s="22">
        <f t="shared" si="102"/>
        <v>0</v>
      </c>
      <c r="BO65" s="22">
        <f t="shared" si="102"/>
        <v>0</v>
      </c>
      <c r="BP65" s="22">
        <f t="shared" si="102"/>
        <v>0</v>
      </c>
      <c r="BQ65" s="22">
        <f t="shared" si="102"/>
        <v>0</v>
      </c>
      <c r="BR65" s="22">
        <f t="shared" si="102"/>
        <v>0</v>
      </c>
    </row>
    <row r="66" spans="1:70" ht="16.5">
      <c r="A66" s="73" t="s">
        <v>1457</v>
      </c>
      <c r="B66" s="61" t="str">
        <f>IF(ISNA(VLOOKUP(A66,'Licenciés Jeunes 2023'!A:C,3,0)),"",VLOOKUP(A66,'Licenciés Jeunes 2023'!A:C,3,0))</f>
        <v>CHARLET</v>
      </c>
      <c r="C66" s="32" t="str">
        <f>IF(ISNA(VLOOKUP(A66,'Licenciés Jeunes 2023'!A:C,2,0)),"",VLOOKUP(A66,'Licenciés Jeunes 2023'!A:C,2,0))</f>
        <v>Mathieu</v>
      </c>
      <c r="D66" s="32" t="str">
        <f>IF(ISNA(VLOOKUP(A66,'Licenciés Jeunes 2023'!A:F,6,0)),"",VLOOKUP(A66,'Licenciés Jeunes 2023'!A:F,6,0))</f>
        <v>ORLEANS ASFAS TRIATHLON</v>
      </c>
      <c r="E66" s="6"/>
      <c r="F66" s="2">
        <f>IF(E$2="Bike &amp; Run",IF(ISNA(VLOOKUP(E66,Paramètres!$B$3:$C$56,2,FALSE)),0,VLOOKUP(E66,Paramètres!$B$3:$C$56,2,FALSE)*Paramètres!$K$3),IF(OR(E66="",OR($D66="",$D66="NL",$D66="HORS LIGUE")),0,VLOOKUP(IF(OR(E66="",OR($D66="",$D66="NL",$D66="HORS LIGUE")),"",COUNTIFS($D$5:$D$72,"&lt;&gt;"&amp;"",$D$5:$D$72,"&lt;&gt;"&amp;"NL",$D$5:$D$72,"&lt;&gt;"&amp;"HORS LIGUE",E$5:E$72,"&lt;"&amp;E66)+1),Paramètres!$B$3:$C$56,2,FALSE)*Paramètres!$K$3))</f>
        <v>0</v>
      </c>
      <c r="G66" s="4"/>
      <c r="H66" s="2">
        <f>IF(G$2="Bike &amp; Run",IF(ISNA(VLOOKUP(G66,Paramètres!$B$3:$C$56,2,FALSE)),0,VLOOKUP(G66,Paramètres!$B$3:$C$56,2,FALSE)*Paramètres!$K$4),IF(OR(G66="",OR($D66="",$D66="NL",$D66="HORS LIGUE")),0,VLOOKUP(IF(OR(G66="",OR($D66="",$D66="NL",$D66="HORS LIGUE")),"",COUNTIFS($D$5:$D$72,"&lt;&gt;"&amp;"",$D$5:$D$72,"&lt;&gt;"&amp;"NL",$D$5:$D$72,"&lt;&gt;"&amp;"HORS LIGUE",G$5:G$72,"&lt;"&amp;G66)+1),Paramètres!$B$3:$C$56,2,FALSE)*Paramètres!$K$4))</f>
        <v>0</v>
      </c>
      <c r="I66" s="36"/>
      <c r="J66" s="2">
        <f>IF(I$2="Bike &amp; Run",IF(ISNA(VLOOKUP(I66,Paramètres!$B$3:$C$56,2,FALSE)),0,VLOOKUP(I66,Paramètres!$B$3:$C$56,2,FALSE)*Paramètres!$K$5),IF(OR(I66="",OR($D66="",$D66="NL",$D66="HORS LIGUE")),0,VLOOKUP(IF(OR(I66="",OR($D66="",$D66="NL",$D66="HORS LIGUE")),"",COUNTIFS($D$5:$D$72,"&lt;&gt;"&amp;"",$D$5:$D$72,"&lt;&gt;"&amp;"NL",$D$5:$D$72,"&lt;&gt;"&amp;"HORS LIGUE",I$5:I$72,"&lt;"&amp;I66)+1),Paramètres!$B$3:$C$56,2,FALSE)*Paramètres!$K$5))</f>
        <v>0</v>
      </c>
      <c r="K66" s="4"/>
      <c r="L66" s="2">
        <f>IF(K$2="Bike &amp; Run",IF(ISNA(VLOOKUP(K66,Paramètres!$B$3:$C$56,2,FALSE)),0,VLOOKUP(K66,Paramètres!$B$3:$C$56,2,FALSE)*Paramètres!$K$6),IF(OR(K66="",OR($D66="",$D66="NL",$D66="HORS LIGUE")),0,VLOOKUP(IF(OR(K66="",OR($D66="",$D66="NL",$D66="HORS LIGUE")),"",COUNTIFS($D$5:$D$72,"&lt;&gt;"&amp;"",$D$5:$D$72,"&lt;&gt;"&amp;"NL",$D$5:$D$72,"&lt;&gt;"&amp;"HORS LIGUE",K$5:K$72,"&lt;"&amp;K66)+1),Paramètres!$B$3:$C$56,2,FALSE)*Paramètres!$K$6))</f>
        <v>0</v>
      </c>
      <c r="M66" s="4"/>
      <c r="N66" s="2">
        <f>IF(M$2="Bike &amp; Run",IF(ISNA(VLOOKUP(M66,Paramètres!$B$3:$C$56,2,FALSE)),0,VLOOKUP(M66,Paramètres!$B$3:$C$56,2,FALSE)*Paramètres!$K$7),IF(OR(M66="",OR($D66="",$D66="NL",$D66="HORS LIGUE")),0,VLOOKUP(IF(OR(M66="",OR($D66="",$D66="NL",$D66="HORS LIGUE")),"",COUNTIFS($D$5:$D$72,"&lt;&gt;"&amp;"",$D$5:$D$72,"&lt;&gt;"&amp;"NL",$D$5:$D$72,"&lt;&gt;"&amp;"HORS LIGUE",M$5:M$72,"&lt;"&amp;M66)+1),Paramètres!$B$3:$C$56,2,FALSE)*Paramètres!$K$7))</f>
        <v>0</v>
      </c>
      <c r="O66" s="46"/>
      <c r="P66" s="2">
        <f>IF(O$2="Bike &amp; Run",IF(ISNA(VLOOKUP(O66,Paramètres!$B$3:$C$56,2,FALSE)),0,VLOOKUP(O66,Paramètres!$B$3:$C$56,2,FALSE)*Paramètres!$K$8),IF(OR(O66="",OR($D66="",$D66="NL",$D66="HORS LIGUE")),0,VLOOKUP(IF(OR(O66="",OR($D66="",$D66="NL",$D66="HORS LIGUE")),"",COUNTIFS($D$5:$D$72,"&lt;&gt;"&amp;"",$D$5:$D$72,"&lt;&gt;"&amp;"NL",$D$5:$D$72,"&lt;&gt;"&amp;"HORS LIGUE",O$5:O$72,"&lt;"&amp;O66)+1),Paramètres!$B$3:$C$56,2,FALSE)*Paramètres!$K$8))</f>
        <v>0</v>
      </c>
      <c r="Q66" s="46"/>
      <c r="R66" s="2">
        <f>IF(Q$2="Bike &amp; Run",IF(ISNA(VLOOKUP(Q66,Paramètres!$B$3:$C$56,2,FALSE)),0,VLOOKUP(Q66,Paramètres!$B$3:$C$56,2,FALSE)*Paramètres!$K$9),IF(OR(Q66="",OR($D66="",$D66="NL",$D66="HORS LIGUE")),0,VLOOKUP(IF(OR(Q66="",OR($D66="",$D66="NL",$D66="HORS LIGUE")),"",COUNTIFS($D$5:$D$72,"&lt;&gt;"&amp;"",$D$5:$D$72,"&lt;&gt;"&amp;"NL",$D$5:$D$72,"&lt;&gt;"&amp;"HORS LIGUE",Q$5:Q$72,"&lt;"&amp;Q66)+1),Paramètres!$B$3:$C$56,2,FALSE)*Paramètres!$K$9))</f>
        <v>0</v>
      </c>
      <c r="S66" s="46"/>
      <c r="T66" s="2">
        <f>IF(S$2="Bike &amp; Run",IF(ISNA(VLOOKUP(S66,Paramètres!$B$3:$C$56,2,FALSE)),0,VLOOKUP(S66,Paramètres!$B$3:$C$56,2,FALSE)*Paramètres!$K$10),IF(OR(S66="",OR($D66="",$D66="NL",$D66="HORS LIGUE")),0,VLOOKUP(IF(OR(S66="",OR($D66="",$D66="NL",$D66="HORS LIGUE")),"",COUNTIFS($D$5:$D$72,"&lt;&gt;"&amp;"",$D$5:$D$72,"&lt;&gt;"&amp;"NL",$D$5:$D$72,"&lt;&gt;"&amp;"HORS LIGUE",S$5:S$72,"&lt;"&amp;S66)+1),Paramètres!$B$3:$C$56,2,FALSE)*Paramètres!$K$10))</f>
        <v>0</v>
      </c>
      <c r="U66" s="46"/>
      <c r="V66" s="2">
        <f>IF(U$2="Bike &amp; Run",IF(ISNA(VLOOKUP(U66,Paramètres!$B$3:$C$56,2,FALSE)),0,VLOOKUP(U66,Paramètres!$B$3:$C$56,2,FALSE)*Paramètres!$K$11),IF(OR(U66="",OR($D66="",$D66="NL",$D66="HORS LIGUE")),0,VLOOKUP(IF(OR(U66="",OR($D66="",$D66="NL",$D66="HORS LIGUE")),"",COUNTIFS($D$5:$D$72,"&lt;&gt;"&amp;"",$D$5:$D$72,"&lt;&gt;"&amp;"NL",$D$5:$D$72,"&lt;&gt;"&amp;"HORS LIGUE",U$5:U$72,"&lt;"&amp;U66)+1),Paramètres!$B$3:$C$56,2,FALSE)*Paramètres!$K$11))</f>
        <v>0</v>
      </c>
      <c r="W66" s="46"/>
      <c r="X66" s="2">
        <f>IF(W$2="Bike &amp; Run",IF(ISNA(VLOOKUP(W66,Paramètres!$B$3:$C$56,2,FALSE)),0,VLOOKUP(W66,Paramètres!$B$3:$C$56,2,FALSE)*Paramètres!$K$12),IF(OR(W66="",OR($D66="",$D66="NL",$D66="HORS LIGUE")),0,VLOOKUP(IF(OR(W66="",OR($D66="",$D66="NL",$D66="HORS LIGUE")),"",COUNTIFS($D$5:$D$72,"&lt;&gt;"&amp;"",$D$5:$D$72,"&lt;&gt;"&amp;"NL",$D$5:$D$72,"&lt;&gt;"&amp;"HORS LIGUE",W$5:W$72,"&lt;"&amp;W66)+1),Paramètres!$B$3:$C$56,2,FALSE)*Paramètres!$K$12))</f>
        <v>0</v>
      </c>
      <c r="Y66" s="46"/>
      <c r="Z66" s="2">
        <f>IF(Y$2="Bike &amp; Run",IF(ISNA(VLOOKUP(Y66,Paramètres!$B$3:$C$56,2,FALSE)),0,VLOOKUP(Y66,Paramètres!$B$3:$C$56,2,FALSE)*Paramètres!$K$13),IF(OR(Y66="",OR($D66="",$D66="NL",$D66="HORS LIGUE")),0,VLOOKUP(IF(OR(Y66="",OR($D66="",$D66="NL",$D66="HORS LIGUE")),"",COUNTIFS($D$5:$D$72,"&lt;&gt;"&amp;"",$D$5:$D$72,"&lt;&gt;"&amp;"NL",$D$5:$D$72,"&lt;&gt;"&amp;"HORS LIGUE",Y$5:Y$72,"&lt;"&amp;Y66)+1),Paramètres!$B$3:$C$56,2,FALSE)*Paramètres!$K$13))</f>
        <v>0</v>
      </c>
      <c r="AA66" s="46"/>
      <c r="AB66" s="2">
        <f>IF(AA$2="Bike &amp; Run",IF(ISNA(VLOOKUP(AA66,Paramètres!$B$3:$C$56,2,FALSE)),0,VLOOKUP(AA66,Paramètres!$B$3:$C$56,2,FALSE)*Paramètres!$K$14),IF(OR(AA66="",OR($D66="",$D66="NL",$D66="HORS LIGUE")),0,VLOOKUP(IF(OR(AA66="",OR($D66="",$D66="NL",$D66="HORS LIGUE")),"",COUNTIFS($D$5:$D$72,"&lt;&gt;"&amp;"",$D$5:$D$72,"&lt;&gt;"&amp;"NL",$D$5:$D$72,"&lt;&gt;"&amp;"HORS LIGUE",AA$5:AA$72,"&lt;"&amp;AA66)+1),Paramètres!$B$3:$C$56,2,FALSE)*Paramètres!$K$14))</f>
        <v>0</v>
      </c>
      <c r="AC66" s="46"/>
      <c r="AD66" s="2">
        <f>IF(AC$2="Bike &amp; Run",IF(ISNA(VLOOKUP(AC66,Paramètres!$B$3:$C$56,2,FALSE)),0,VLOOKUP(AC66,Paramètres!$B$3:$C$56,2,FALSE)*Paramètres!$K$15),IF(OR(AC66="",OR($D66="",$D66="NL",$D66="HORS LIGUE")),0,VLOOKUP(IF(OR(AC66="",OR($D66="",$D66="NL",$D66="HORS LIGUE")),"",COUNTIFS($D$5:$D$72,"&lt;&gt;"&amp;"",$D$5:$D$72,"&lt;&gt;"&amp;"NL",$D$5:$D$72,"&lt;&gt;"&amp;"HORS LIGUE",AC$5:AC$72,"&lt;"&amp;AC66)+1),Paramètres!$B$3:$C$56,2,FALSE)*Paramètres!$K$15))</f>
        <v>0</v>
      </c>
      <c r="AE66" s="46"/>
      <c r="AF66" s="2">
        <f>IF(AE$2="Bike &amp; Run",IF(ISNA(VLOOKUP(AE66,Paramètres!$B$3:$C$56,2,FALSE)),0,VLOOKUP(AE66,Paramètres!$B$3:$C$56,2,FALSE)*Paramètres!$K$16),IF(OR(AE66="",OR($D66="",$D66="NL",$D66="HORS LIGUE")),0,VLOOKUP(IF(OR(AE66="",OR($D66="",$D66="NL",$D66="HORS LIGUE")),"",COUNTIFS($D$5:$D$72,"&lt;&gt;"&amp;"",$D$5:$D$72,"&lt;&gt;"&amp;"NL",$D$5:$D$72,"&lt;&gt;"&amp;"HORS LIGUE",AE$5:AE$72,"&lt;"&amp;AE66)+1),Paramètres!$B$3:$C$56,2,FALSE)*Paramètres!$K$16))</f>
        <v>0</v>
      </c>
      <c r="AG66" s="46"/>
      <c r="AH66" s="2">
        <f>IF(AG$2="Bike &amp; Run",IF(ISNA(VLOOKUP(AG66,Paramètres!$B$3:$C$56,2,FALSE)),0,VLOOKUP(AG66,Paramètres!$B$3:$C$56,2,FALSE)*Paramètres!$K$17),IF(OR(AG66="",OR($D66="",$D66="NL",$D66="HORS LIGUE")),0,VLOOKUP(IF(OR(AG66="",OR($D66="",$D66="NL",$D66="HORS LIGUE")),"",COUNTIFS($D$5:$D$72,"&lt;&gt;"&amp;"",$D$5:$D$72,"&lt;&gt;"&amp;"NL",$D$5:$D$72,"&lt;&gt;"&amp;"HORS LIGUE",AG$5:AG$72,"&lt;"&amp;AG66)+1),Paramètres!$B$3:$C$56,2,FALSE)*Paramètres!$K$17))</f>
        <v>0</v>
      </c>
      <c r="AI66" s="40">
        <f t="shared" si="53"/>
        <v>0</v>
      </c>
      <c r="AJ66" s="3" t="str">
        <f t="shared" si="54"/>
        <v/>
      </c>
      <c r="AK66" s="5">
        <f t="shared" si="55"/>
        <v>0</v>
      </c>
      <c r="AL66" s="41">
        <f t="shared" si="56"/>
        <v>0</v>
      </c>
      <c r="AM66" s="33" t="str">
        <f t="shared" si="57"/>
        <v/>
      </c>
      <c r="AO66" s="22">
        <f t="shared" si="58"/>
        <v>0</v>
      </c>
      <c r="AP66">
        <f t="shared" si="59"/>
        <v>0</v>
      </c>
      <c r="AQ66">
        <f t="shared" si="60"/>
        <v>0</v>
      </c>
      <c r="AR66">
        <f t="shared" si="61"/>
        <v>0</v>
      </c>
      <c r="AS66">
        <f t="shared" si="62"/>
        <v>0</v>
      </c>
      <c r="AT66">
        <f t="shared" si="63"/>
        <v>0</v>
      </c>
      <c r="AU66">
        <f t="shared" si="64"/>
        <v>0</v>
      </c>
      <c r="AV66">
        <f t="shared" si="65"/>
        <v>0</v>
      </c>
      <c r="AW66">
        <f t="shared" si="66"/>
        <v>0</v>
      </c>
      <c r="AX66">
        <f t="shared" si="67"/>
        <v>0</v>
      </c>
      <c r="AY66">
        <f t="shared" si="68"/>
        <v>0</v>
      </c>
      <c r="AZ66">
        <f t="shared" si="69"/>
        <v>0</v>
      </c>
      <c r="BA66">
        <f t="shared" si="70"/>
        <v>0</v>
      </c>
      <c r="BB66">
        <f t="shared" si="71"/>
        <v>0</v>
      </c>
      <c r="BC66">
        <f t="shared" si="72"/>
        <v>0</v>
      </c>
      <c r="BD66">
        <f t="shared" si="73"/>
        <v>0</v>
      </c>
      <c r="BE66" s="22">
        <f t="shared" ref="BE66:BR66" si="103">BD66+LARGE($AO66:$BC66,BE$4)</f>
        <v>0</v>
      </c>
      <c r="BF66" s="22">
        <f t="shared" si="103"/>
        <v>0</v>
      </c>
      <c r="BG66" s="22">
        <f t="shared" si="103"/>
        <v>0</v>
      </c>
      <c r="BH66" s="22">
        <f t="shared" si="103"/>
        <v>0</v>
      </c>
      <c r="BI66" s="22">
        <f t="shared" si="103"/>
        <v>0</v>
      </c>
      <c r="BJ66" s="22">
        <f t="shared" si="103"/>
        <v>0</v>
      </c>
      <c r="BK66" s="22">
        <f t="shared" si="103"/>
        <v>0</v>
      </c>
      <c r="BL66" s="22">
        <f t="shared" si="103"/>
        <v>0</v>
      </c>
      <c r="BM66" s="22">
        <f t="shared" si="103"/>
        <v>0</v>
      </c>
      <c r="BN66" s="22">
        <f t="shared" si="103"/>
        <v>0</v>
      </c>
      <c r="BO66" s="22">
        <f t="shared" si="103"/>
        <v>0</v>
      </c>
      <c r="BP66" s="22">
        <f t="shared" si="103"/>
        <v>0</v>
      </c>
      <c r="BQ66" s="22">
        <f t="shared" si="103"/>
        <v>0</v>
      </c>
      <c r="BR66" s="22">
        <f t="shared" si="103"/>
        <v>0</v>
      </c>
    </row>
    <row r="67" spans="1:70" ht="16.5">
      <c r="A67" s="73" t="s">
        <v>846</v>
      </c>
      <c r="B67" s="61" t="str">
        <f>IF(ISNA(VLOOKUP(A67,'Licenciés Jeunes 2023'!A:C,3,0)),"",VLOOKUP(A67,'Licenciés Jeunes 2023'!A:C,3,0))</f>
        <v>DELRIEUX</v>
      </c>
      <c r="C67" s="32" t="str">
        <f>IF(ISNA(VLOOKUP(A67,'Licenciés Jeunes 2023'!A:C,2,0)),"",VLOOKUP(A67,'Licenciés Jeunes 2023'!A:C,2,0))</f>
        <v>Tristan</v>
      </c>
      <c r="D67" s="32" t="str">
        <f>IF(ISNA(VLOOKUP(A67,'Licenciés Jeunes 2023'!A:F,6,0)),"",VLOOKUP(A67,'Licenciés Jeunes 2023'!A:F,6,0))</f>
        <v>C CHARTRES METROPOLE TRIATHLON</v>
      </c>
      <c r="E67" s="6"/>
      <c r="F67" s="2">
        <f>IF(E$2="Bike &amp; Run",IF(ISNA(VLOOKUP(E67,Paramètres!$B$3:$C$56,2,FALSE)),0,VLOOKUP(E67,Paramètres!$B$3:$C$56,2,FALSE)*Paramètres!$K$3),IF(OR(E67="",OR($D67="",$D67="NL",$D67="HORS LIGUE")),0,VLOOKUP(IF(OR(E67="",OR($D67="",$D67="NL",$D67="HORS LIGUE")),"",COUNTIFS($D$5:$D$72,"&lt;&gt;"&amp;"",$D$5:$D$72,"&lt;&gt;"&amp;"NL",$D$5:$D$72,"&lt;&gt;"&amp;"HORS LIGUE",E$5:E$72,"&lt;"&amp;E67)+1),Paramètres!$B$3:$C$56,2,FALSE)*Paramètres!$K$3))</f>
        <v>0</v>
      </c>
      <c r="G67" s="4"/>
      <c r="H67" s="2">
        <f>IF(G$2="Bike &amp; Run",IF(ISNA(VLOOKUP(G67,Paramètres!$B$3:$C$56,2,FALSE)),0,VLOOKUP(G67,Paramètres!$B$3:$C$56,2,FALSE)*Paramètres!$K$4),IF(OR(G67="",OR($D67="",$D67="NL",$D67="HORS LIGUE")),0,VLOOKUP(IF(OR(G67="",OR($D67="",$D67="NL",$D67="HORS LIGUE")),"",COUNTIFS($D$5:$D$72,"&lt;&gt;"&amp;"",$D$5:$D$72,"&lt;&gt;"&amp;"NL",$D$5:$D$72,"&lt;&gt;"&amp;"HORS LIGUE",G$5:G$72,"&lt;"&amp;G67)+1),Paramètres!$B$3:$C$56,2,FALSE)*Paramètres!$K$4))</f>
        <v>0</v>
      </c>
      <c r="I67" s="36"/>
      <c r="J67" s="2">
        <f>IF(I$2="Bike &amp; Run",IF(ISNA(VLOOKUP(I67,Paramètres!$B$3:$C$56,2,FALSE)),0,VLOOKUP(I67,Paramètres!$B$3:$C$56,2,FALSE)*Paramètres!$K$5),IF(OR(I67="",OR($D67="",$D67="NL",$D67="HORS LIGUE")),0,VLOOKUP(IF(OR(I67="",OR($D67="",$D67="NL",$D67="HORS LIGUE")),"",COUNTIFS($D$5:$D$72,"&lt;&gt;"&amp;"",$D$5:$D$72,"&lt;&gt;"&amp;"NL",$D$5:$D$72,"&lt;&gt;"&amp;"HORS LIGUE",I$5:I$72,"&lt;"&amp;I67)+1),Paramètres!$B$3:$C$56,2,FALSE)*Paramètres!$K$5))</f>
        <v>0</v>
      </c>
      <c r="K67" s="4"/>
      <c r="L67" s="2">
        <f>IF(K$2="Bike &amp; Run",IF(ISNA(VLOOKUP(K67,Paramètres!$B$3:$C$56,2,FALSE)),0,VLOOKUP(K67,Paramètres!$B$3:$C$56,2,FALSE)*Paramètres!$K$6),IF(OR(K67="",OR($D67="",$D67="NL",$D67="HORS LIGUE")),0,VLOOKUP(IF(OR(K67="",OR($D67="",$D67="NL",$D67="HORS LIGUE")),"",COUNTIFS($D$5:$D$72,"&lt;&gt;"&amp;"",$D$5:$D$72,"&lt;&gt;"&amp;"NL",$D$5:$D$72,"&lt;&gt;"&amp;"HORS LIGUE",K$5:K$72,"&lt;"&amp;K67)+1),Paramètres!$B$3:$C$56,2,FALSE)*Paramètres!$K$6))</f>
        <v>0</v>
      </c>
      <c r="M67" s="4"/>
      <c r="N67" s="2">
        <f>IF(M$2="Bike &amp; Run",IF(ISNA(VLOOKUP(M67,Paramètres!$B$3:$C$56,2,FALSE)),0,VLOOKUP(M67,Paramètres!$B$3:$C$56,2,FALSE)*Paramètres!$K$7),IF(OR(M67="",OR($D67="",$D67="NL",$D67="HORS LIGUE")),0,VLOOKUP(IF(OR(M67="",OR($D67="",$D67="NL",$D67="HORS LIGUE")),"",COUNTIFS($D$5:$D$72,"&lt;&gt;"&amp;"",$D$5:$D$72,"&lt;&gt;"&amp;"NL",$D$5:$D$72,"&lt;&gt;"&amp;"HORS LIGUE",M$5:M$72,"&lt;"&amp;M67)+1),Paramètres!$B$3:$C$56,2,FALSE)*Paramètres!$K$7))</f>
        <v>0</v>
      </c>
      <c r="O67" s="46"/>
      <c r="P67" s="2">
        <f>IF(O$2="Bike &amp; Run",IF(ISNA(VLOOKUP(O67,Paramètres!$B$3:$C$56,2,FALSE)),0,VLOOKUP(O67,Paramètres!$B$3:$C$56,2,FALSE)*Paramètres!$K$8),IF(OR(O67="",OR($D67="",$D67="NL",$D67="HORS LIGUE")),0,VLOOKUP(IF(OR(O67="",OR($D67="",$D67="NL",$D67="HORS LIGUE")),"",COUNTIFS($D$5:$D$72,"&lt;&gt;"&amp;"",$D$5:$D$72,"&lt;&gt;"&amp;"NL",$D$5:$D$72,"&lt;&gt;"&amp;"HORS LIGUE",O$5:O$72,"&lt;"&amp;O67)+1),Paramètres!$B$3:$C$56,2,FALSE)*Paramètres!$K$8))</f>
        <v>0</v>
      </c>
      <c r="Q67" s="46"/>
      <c r="R67" s="2">
        <f>IF(Q$2="Bike &amp; Run",IF(ISNA(VLOOKUP(Q67,Paramètres!$B$3:$C$56,2,FALSE)),0,VLOOKUP(Q67,Paramètres!$B$3:$C$56,2,FALSE)*Paramètres!$K$9),IF(OR(Q67="",OR($D67="",$D67="NL",$D67="HORS LIGUE")),0,VLOOKUP(IF(OR(Q67="",OR($D67="",$D67="NL",$D67="HORS LIGUE")),"",COUNTIFS($D$5:$D$72,"&lt;&gt;"&amp;"",$D$5:$D$72,"&lt;&gt;"&amp;"NL",$D$5:$D$72,"&lt;&gt;"&amp;"HORS LIGUE",Q$5:Q$72,"&lt;"&amp;Q67)+1),Paramètres!$B$3:$C$56,2,FALSE)*Paramètres!$K$9))</f>
        <v>0</v>
      </c>
      <c r="S67" s="46"/>
      <c r="T67" s="2">
        <f>IF(S$2="Bike &amp; Run",IF(ISNA(VLOOKUP(S67,Paramètres!$B$3:$C$56,2,FALSE)),0,VLOOKUP(S67,Paramètres!$B$3:$C$56,2,FALSE)*Paramètres!$K$10),IF(OR(S67="",OR($D67="",$D67="NL",$D67="HORS LIGUE")),0,VLOOKUP(IF(OR(S67="",OR($D67="",$D67="NL",$D67="HORS LIGUE")),"",COUNTIFS($D$5:$D$72,"&lt;&gt;"&amp;"",$D$5:$D$72,"&lt;&gt;"&amp;"NL",$D$5:$D$72,"&lt;&gt;"&amp;"HORS LIGUE",S$5:S$72,"&lt;"&amp;S67)+1),Paramètres!$B$3:$C$56,2,FALSE)*Paramètres!$K$10))</f>
        <v>0</v>
      </c>
      <c r="U67" s="46"/>
      <c r="V67" s="2">
        <f>IF(U$2="Bike &amp; Run",IF(ISNA(VLOOKUP(U67,Paramètres!$B$3:$C$56,2,FALSE)),0,VLOOKUP(U67,Paramètres!$B$3:$C$56,2,FALSE)*Paramètres!$K$11),IF(OR(U67="",OR($D67="",$D67="NL",$D67="HORS LIGUE")),0,VLOOKUP(IF(OR(U67="",OR($D67="",$D67="NL",$D67="HORS LIGUE")),"",COUNTIFS($D$5:$D$72,"&lt;&gt;"&amp;"",$D$5:$D$72,"&lt;&gt;"&amp;"NL",$D$5:$D$72,"&lt;&gt;"&amp;"HORS LIGUE",U$5:U$72,"&lt;"&amp;U67)+1),Paramètres!$B$3:$C$56,2,FALSE)*Paramètres!$K$11))</f>
        <v>0</v>
      </c>
      <c r="W67" s="46"/>
      <c r="X67" s="2">
        <f>IF(W$2="Bike &amp; Run",IF(ISNA(VLOOKUP(W67,Paramètres!$B$3:$C$56,2,FALSE)),0,VLOOKUP(W67,Paramètres!$B$3:$C$56,2,FALSE)*Paramètres!$K$12),IF(OR(W67="",OR($D67="",$D67="NL",$D67="HORS LIGUE")),0,VLOOKUP(IF(OR(W67="",OR($D67="",$D67="NL",$D67="HORS LIGUE")),"",COUNTIFS($D$5:$D$72,"&lt;&gt;"&amp;"",$D$5:$D$72,"&lt;&gt;"&amp;"NL",$D$5:$D$72,"&lt;&gt;"&amp;"HORS LIGUE",W$5:W$72,"&lt;"&amp;W67)+1),Paramètres!$B$3:$C$56,2,FALSE)*Paramètres!$K$12))</f>
        <v>0</v>
      </c>
      <c r="Y67" s="46"/>
      <c r="Z67" s="2">
        <f>IF(Y$2="Bike &amp; Run",IF(ISNA(VLOOKUP(Y67,Paramètres!$B$3:$C$56,2,FALSE)),0,VLOOKUP(Y67,Paramètres!$B$3:$C$56,2,FALSE)*Paramètres!$K$13),IF(OR(Y67="",OR($D67="",$D67="NL",$D67="HORS LIGUE")),0,VLOOKUP(IF(OR(Y67="",OR($D67="",$D67="NL",$D67="HORS LIGUE")),"",COUNTIFS($D$5:$D$72,"&lt;&gt;"&amp;"",$D$5:$D$72,"&lt;&gt;"&amp;"NL",$D$5:$D$72,"&lt;&gt;"&amp;"HORS LIGUE",Y$5:Y$72,"&lt;"&amp;Y67)+1),Paramètres!$B$3:$C$56,2,FALSE)*Paramètres!$K$13))</f>
        <v>0</v>
      </c>
      <c r="AA67" s="46"/>
      <c r="AB67" s="2">
        <f>IF(AA$2="Bike &amp; Run",IF(ISNA(VLOOKUP(AA67,Paramètres!$B$3:$C$56,2,FALSE)),0,VLOOKUP(AA67,Paramètres!$B$3:$C$56,2,FALSE)*Paramètres!$K$14),IF(OR(AA67="",OR($D67="",$D67="NL",$D67="HORS LIGUE")),0,VLOOKUP(IF(OR(AA67="",OR($D67="",$D67="NL",$D67="HORS LIGUE")),"",COUNTIFS($D$5:$D$72,"&lt;&gt;"&amp;"",$D$5:$D$72,"&lt;&gt;"&amp;"NL",$D$5:$D$72,"&lt;&gt;"&amp;"HORS LIGUE",AA$5:AA$72,"&lt;"&amp;AA67)+1),Paramètres!$B$3:$C$56,2,FALSE)*Paramètres!$K$14))</f>
        <v>0</v>
      </c>
      <c r="AC67" s="46"/>
      <c r="AD67" s="2">
        <f>IF(AC$2="Bike &amp; Run",IF(ISNA(VLOOKUP(AC67,Paramètres!$B$3:$C$56,2,FALSE)),0,VLOOKUP(AC67,Paramètres!$B$3:$C$56,2,FALSE)*Paramètres!$K$15),IF(OR(AC67="",OR($D67="",$D67="NL",$D67="HORS LIGUE")),0,VLOOKUP(IF(OR(AC67="",OR($D67="",$D67="NL",$D67="HORS LIGUE")),"",COUNTIFS($D$5:$D$72,"&lt;&gt;"&amp;"",$D$5:$D$72,"&lt;&gt;"&amp;"NL",$D$5:$D$72,"&lt;&gt;"&amp;"HORS LIGUE",AC$5:AC$72,"&lt;"&amp;AC67)+1),Paramètres!$B$3:$C$56,2,FALSE)*Paramètres!$K$15))</f>
        <v>0</v>
      </c>
      <c r="AE67" s="46"/>
      <c r="AF67" s="2">
        <f>IF(AE$2="Bike &amp; Run",IF(ISNA(VLOOKUP(AE67,Paramètres!$B$3:$C$56,2,FALSE)),0,VLOOKUP(AE67,Paramètres!$B$3:$C$56,2,FALSE)*Paramètres!$K$16),IF(OR(AE67="",OR($D67="",$D67="NL",$D67="HORS LIGUE")),0,VLOOKUP(IF(OR(AE67="",OR($D67="",$D67="NL",$D67="HORS LIGUE")),"",COUNTIFS($D$5:$D$72,"&lt;&gt;"&amp;"",$D$5:$D$72,"&lt;&gt;"&amp;"NL",$D$5:$D$72,"&lt;&gt;"&amp;"HORS LIGUE",AE$5:AE$72,"&lt;"&amp;AE67)+1),Paramètres!$B$3:$C$56,2,FALSE)*Paramètres!$K$16))</f>
        <v>0</v>
      </c>
      <c r="AG67" s="46"/>
      <c r="AH67" s="2">
        <f>IF(AG$2="Bike &amp; Run",IF(ISNA(VLOOKUP(AG67,Paramètres!$B$3:$C$56,2,FALSE)),0,VLOOKUP(AG67,Paramètres!$B$3:$C$56,2,FALSE)*Paramètres!$K$17),IF(OR(AG67="",OR($D67="",$D67="NL",$D67="HORS LIGUE")),0,VLOOKUP(IF(OR(AG67="",OR($D67="",$D67="NL",$D67="HORS LIGUE")),"",COUNTIFS($D$5:$D$72,"&lt;&gt;"&amp;"",$D$5:$D$72,"&lt;&gt;"&amp;"NL",$D$5:$D$72,"&lt;&gt;"&amp;"HORS LIGUE",AG$5:AG$72,"&lt;"&amp;AG67)+1),Paramètres!$B$3:$C$56,2,FALSE)*Paramètres!$K$17))</f>
        <v>0</v>
      </c>
      <c r="AI67" s="40">
        <f t="shared" si="53"/>
        <v>0</v>
      </c>
      <c r="AJ67" s="3" t="str">
        <f t="shared" si="54"/>
        <v/>
      </c>
      <c r="AK67" s="5">
        <f t="shared" si="55"/>
        <v>0</v>
      </c>
      <c r="AL67" s="41">
        <f t="shared" si="56"/>
        <v>0</v>
      </c>
      <c r="AM67" s="33" t="str">
        <f t="shared" si="57"/>
        <v/>
      </c>
      <c r="AO67" s="22">
        <f t="shared" si="58"/>
        <v>0</v>
      </c>
      <c r="AP67">
        <f t="shared" si="59"/>
        <v>0</v>
      </c>
      <c r="AQ67">
        <f t="shared" si="60"/>
        <v>0</v>
      </c>
      <c r="AR67">
        <f t="shared" si="61"/>
        <v>0</v>
      </c>
      <c r="AS67">
        <f t="shared" si="62"/>
        <v>0</v>
      </c>
      <c r="AT67">
        <f t="shared" si="63"/>
        <v>0</v>
      </c>
      <c r="AU67">
        <f t="shared" si="64"/>
        <v>0</v>
      </c>
      <c r="AV67">
        <f t="shared" si="65"/>
        <v>0</v>
      </c>
      <c r="AW67">
        <f t="shared" si="66"/>
        <v>0</v>
      </c>
      <c r="AX67">
        <f t="shared" si="67"/>
        <v>0</v>
      </c>
      <c r="AY67">
        <f t="shared" si="68"/>
        <v>0</v>
      </c>
      <c r="AZ67">
        <f t="shared" si="69"/>
        <v>0</v>
      </c>
      <c r="BA67">
        <f t="shared" si="70"/>
        <v>0</v>
      </c>
      <c r="BB67">
        <f t="shared" si="71"/>
        <v>0</v>
      </c>
      <c r="BC67">
        <f t="shared" si="72"/>
        <v>0</v>
      </c>
      <c r="BD67">
        <f t="shared" si="73"/>
        <v>0</v>
      </c>
      <c r="BE67" s="22">
        <f t="shared" ref="BE67:BR67" si="104">BD67+LARGE($AO67:$BC67,BE$4)</f>
        <v>0</v>
      </c>
      <c r="BF67" s="22">
        <f t="shared" si="104"/>
        <v>0</v>
      </c>
      <c r="BG67" s="22">
        <f t="shared" si="104"/>
        <v>0</v>
      </c>
      <c r="BH67" s="22">
        <f t="shared" si="104"/>
        <v>0</v>
      </c>
      <c r="BI67" s="22">
        <f t="shared" si="104"/>
        <v>0</v>
      </c>
      <c r="BJ67" s="22">
        <f t="shared" si="104"/>
        <v>0</v>
      </c>
      <c r="BK67" s="22">
        <f t="shared" si="104"/>
        <v>0</v>
      </c>
      <c r="BL67" s="22">
        <f t="shared" si="104"/>
        <v>0</v>
      </c>
      <c r="BM67" s="22">
        <f t="shared" si="104"/>
        <v>0</v>
      </c>
      <c r="BN67" s="22">
        <f t="shared" si="104"/>
        <v>0</v>
      </c>
      <c r="BO67" s="22">
        <f t="shared" si="104"/>
        <v>0</v>
      </c>
      <c r="BP67" s="22">
        <f t="shared" si="104"/>
        <v>0</v>
      </c>
      <c r="BQ67" s="22">
        <f t="shared" si="104"/>
        <v>0</v>
      </c>
      <c r="BR67" s="22">
        <f t="shared" si="104"/>
        <v>0</v>
      </c>
    </row>
    <row r="68" spans="1:70" ht="16.5">
      <c r="A68" s="73" t="s">
        <v>1477</v>
      </c>
      <c r="B68" s="61" t="str">
        <f>IF(ISNA(VLOOKUP(A68,'Licenciés Jeunes 2023'!A:C,3,0)),"",VLOOKUP(A68,'Licenciés Jeunes 2023'!A:C,3,0))</f>
        <v>CALANGE</v>
      </c>
      <c r="C68" s="32" t="str">
        <f>IF(ISNA(VLOOKUP(A68,'Licenciés Jeunes 2023'!A:C,2,0)),"",VLOOKUP(A68,'Licenciés Jeunes 2023'!A:C,2,0))</f>
        <v>Sebastien</v>
      </c>
      <c r="D68" s="32" t="str">
        <f>IF(ISNA(VLOOKUP(A68,'Licenciés Jeunes 2023'!A:F,6,0)),"",VLOOKUP(A68,'Licenciés Jeunes 2023'!A:F,6,0))</f>
        <v>C CHARTRES METROPOLE TRIATHLON</v>
      </c>
      <c r="E68" s="6"/>
      <c r="F68" s="2">
        <f>IF(E$2="Bike &amp; Run",IF(ISNA(VLOOKUP(E68,Paramètres!$B$3:$C$56,2,FALSE)),0,VLOOKUP(E68,Paramètres!$B$3:$C$56,2,FALSE)*Paramètres!$K$3),IF(OR(E68="",OR($D68="",$D68="NL",$D68="HORS LIGUE")),0,VLOOKUP(IF(OR(E68="",OR($D68="",$D68="NL",$D68="HORS LIGUE")),"",COUNTIFS($D$5:$D$72,"&lt;&gt;"&amp;"",$D$5:$D$72,"&lt;&gt;"&amp;"NL",$D$5:$D$72,"&lt;&gt;"&amp;"HORS LIGUE",E$5:E$72,"&lt;"&amp;E68)+1),Paramètres!$B$3:$C$56,2,FALSE)*Paramètres!$K$3))</f>
        <v>0</v>
      </c>
      <c r="G68" s="4"/>
      <c r="H68" s="2">
        <f>IF(G$2="Bike &amp; Run",IF(ISNA(VLOOKUP(G68,Paramètres!$B$3:$C$56,2,FALSE)),0,VLOOKUP(G68,Paramètres!$B$3:$C$56,2,FALSE)*Paramètres!$K$4),IF(OR(G68="",OR($D68="",$D68="NL",$D68="HORS LIGUE")),0,VLOOKUP(IF(OR(G68="",OR($D68="",$D68="NL",$D68="HORS LIGUE")),"",COUNTIFS($D$5:$D$72,"&lt;&gt;"&amp;"",$D$5:$D$72,"&lt;&gt;"&amp;"NL",$D$5:$D$72,"&lt;&gt;"&amp;"HORS LIGUE",G$5:G$72,"&lt;"&amp;G68)+1),Paramètres!$B$3:$C$56,2,FALSE)*Paramètres!$K$4))</f>
        <v>0</v>
      </c>
      <c r="I68" s="36"/>
      <c r="J68" s="2">
        <f>IF(I$2="Bike &amp; Run",IF(ISNA(VLOOKUP(I68,Paramètres!$B$3:$C$56,2,FALSE)),0,VLOOKUP(I68,Paramètres!$B$3:$C$56,2,FALSE)*Paramètres!$K$5),IF(OR(I68="",OR($D68="",$D68="NL",$D68="HORS LIGUE")),0,VLOOKUP(IF(OR(I68="",OR($D68="",$D68="NL",$D68="HORS LIGUE")),"",COUNTIFS($D$5:$D$72,"&lt;&gt;"&amp;"",$D$5:$D$72,"&lt;&gt;"&amp;"NL",$D$5:$D$72,"&lt;&gt;"&amp;"HORS LIGUE",I$5:I$72,"&lt;"&amp;I68)+1),Paramètres!$B$3:$C$56,2,FALSE)*Paramètres!$K$5))</f>
        <v>0</v>
      </c>
      <c r="K68" s="4"/>
      <c r="L68" s="2">
        <f>IF(K$2="Bike &amp; Run",IF(ISNA(VLOOKUP(K68,Paramètres!$B$3:$C$56,2,FALSE)),0,VLOOKUP(K68,Paramètres!$B$3:$C$56,2,FALSE)*Paramètres!$K$6),IF(OR(K68="",OR($D68="",$D68="NL",$D68="HORS LIGUE")),0,VLOOKUP(IF(OR(K68="",OR($D68="",$D68="NL",$D68="HORS LIGUE")),"",COUNTIFS($D$5:$D$72,"&lt;&gt;"&amp;"",$D$5:$D$72,"&lt;&gt;"&amp;"NL",$D$5:$D$72,"&lt;&gt;"&amp;"HORS LIGUE",K$5:K$72,"&lt;"&amp;K68)+1),Paramètres!$B$3:$C$56,2,FALSE)*Paramètres!$K$6))</f>
        <v>0</v>
      </c>
      <c r="M68" s="4"/>
      <c r="N68" s="2">
        <f>IF(M$2="Bike &amp; Run",IF(ISNA(VLOOKUP(M68,Paramètres!$B$3:$C$56,2,FALSE)),0,VLOOKUP(M68,Paramètres!$B$3:$C$56,2,FALSE)*Paramètres!$K$7),IF(OR(M68="",OR($D68="",$D68="NL",$D68="HORS LIGUE")),0,VLOOKUP(IF(OR(M68="",OR($D68="",$D68="NL",$D68="HORS LIGUE")),"",COUNTIFS($D$5:$D$72,"&lt;&gt;"&amp;"",$D$5:$D$72,"&lt;&gt;"&amp;"NL",$D$5:$D$72,"&lt;&gt;"&amp;"HORS LIGUE",M$5:M$72,"&lt;"&amp;M68)+1),Paramètres!$B$3:$C$56,2,FALSE)*Paramètres!$K$7))</f>
        <v>0</v>
      </c>
      <c r="O68" s="46"/>
      <c r="P68" s="2">
        <f>IF(O$2="Bike &amp; Run",IF(ISNA(VLOOKUP(O68,Paramètres!$B$3:$C$56,2,FALSE)),0,VLOOKUP(O68,Paramètres!$B$3:$C$56,2,FALSE)*Paramètres!$K$8),IF(OR(O68="",OR($D68="",$D68="NL",$D68="HORS LIGUE")),0,VLOOKUP(IF(OR(O68="",OR($D68="",$D68="NL",$D68="HORS LIGUE")),"",COUNTIFS($D$5:$D$72,"&lt;&gt;"&amp;"",$D$5:$D$72,"&lt;&gt;"&amp;"NL",$D$5:$D$72,"&lt;&gt;"&amp;"HORS LIGUE",O$5:O$72,"&lt;"&amp;O68)+1),Paramètres!$B$3:$C$56,2,FALSE)*Paramètres!$K$8))</f>
        <v>0</v>
      </c>
      <c r="Q68" s="46"/>
      <c r="R68" s="2">
        <f>IF(Q$2="Bike &amp; Run",IF(ISNA(VLOOKUP(Q68,Paramètres!$B$3:$C$56,2,FALSE)),0,VLOOKUP(Q68,Paramètres!$B$3:$C$56,2,FALSE)*Paramètres!$K$9),IF(OR(Q68="",OR($D68="",$D68="NL",$D68="HORS LIGUE")),0,VLOOKUP(IF(OR(Q68="",OR($D68="",$D68="NL",$D68="HORS LIGUE")),"",COUNTIFS($D$5:$D$72,"&lt;&gt;"&amp;"",$D$5:$D$72,"&lt;&gt;"&amp;"NL",$D$5:$D$72,"&lt;&gt;"&amp;"HORS LIGUE",Q$5:Q$72,"&lt;"&amp;Q68)+1),Paramètres!$B$3:$C$56,2,FALSE)*Paramètres!$K$9))</f>
        <v>0</v>
      </c>
      <c r="S68" s="46"/>
      <c r="T68" s="2">
        <f>IF(S$2="Bike &amp; Run",IF(ISNA(VLOOKUP(S68,Paramètres!$B$3:$C$56,2,FALSE)),0,VLOOKUP(S68,Paramètres!$B$3:$C$56,2,FALSE)*Paramètres!$K$10),IF(OR(S68="",OR($D68="",$D68="NL",$D68="HORS LIGUE")),0,VLOOKUP(IF(OR(S68="",OR($D68="",$D68="NL",$D68="HORS LIGUE")),"",COUNTIFS($D$5:$D$72,"&lt;&gt;"&amp;"",$D$5:$D$72,"&lt;&gt;"&amp;"NL",$D$5:$D$72,"&lt;&gt;"&amp;"HORS LIGUE",S$5:S$72,"&lt;"&amp;S68)+1),Paramètres!$B$3:$C$56,2,FALSE)*Paramètres!$K$10))</f>
        <v>0</v>
      </c>
      <c r="U68" s="46"/>
      <c r="V68" s="2">
        <f>IF(U$2="Bike &amp; Run",IF(ISNA(VLOOKUP(U68,Paramètres!$B$3:$C$56,2,FALSE)),0,VLOOKUP(U68,Paramètres!$B$3:$C$56,2,FALSE)*Paramètres!$K$11),IF(OR(U68="",OR($D68="",$D68="NL",$D68="HORS LIGUE")),0,VLOOKUP(IF(OR(U68="",OR($D68="",$D68="NL",$D68="HORS LIGUE")),"",COUNTIFS($D$5:$D$72,"&lt;&gt;"&amp;"",$D$5:$D$72,"&lt;&gt;"&amp;"NL",$D$5:$D$72,"&lt;&gt;"&amp;"HORS LIGUE",U$5:U$72,"&lt;"&amp;U68)+1),Paramètres!$B$3:$C$56,2,FALSE)*Paramètres!$K$11))</f>
        <v>0</v>
      </c>
      <c r="W68" s="46"/>
      <c r="X68" s="2">
        <f>IF(W$2="Bike &amp; Run",IF(ISNA(VLOOKUP(W68,Paramètres!$B$3:$C$56,2,FALSE)),0,VLOOKUP(W68,Paramètres!$B$3:$C$56,2,FALSE)*Paramètres!$K$12),IF(OR(W68="",OR($D68="",$D68="NL",$D68="HORS LIGUE")),0,VLOOKUP(IF(OR(W68="",OR($D68="",$D68="NL",$D68="HORS LIGUE")),"",COUNTIFS($D$5:$D$72,"&lt;&gt;"&amp;"",$D$5:$D$72,"&lt;&gt;"&amp;"NL",$D$5:$D$72,"&lt;&gt;"&amp;"HORS LIGUE",W$5:W$72,"&lt;"&amp;W68)+1),Paramètres!$B$3:$C$56,2,FALSE)*Paramètres!$K$12))</f>
        <v>0</v>
      </c>
      <c r="Y68" s="46"/>
      <c r="Z68" s="2">
        <f>IF(Y$2="Bike &amp; Run",IF(ISNA(VLOOKUP(Y68,Paramètres!$B$3:$C$56,2,FALSE)),0,VLOOKUP(Y68,Paramètres!$B$3:$C$56,2,FALSE)*Paramètres!$K$13),IF(OR(Y68="",OR($D68="",$D68="NL",$D68="HORS LIGUE")),0,VLOOKUP(IF(OR(Y68="",OR($D68="",$D68="NL",$D68="HORS LIGUE")),"",COUNTIFS($D$5:$D$72,"&lt;&gt;"&amp;"",$D$5:$D$72,"&lt;&gt;"&amp;"NL",$D$5:$D$72,"&lt;&gt;"&amp;"HORS LIGUE",Y$5:Y$72,"&lt;"&amp;Y68)+1),Paramètres!$B$3:$C$56,2,FALSE)*Paramètres!$K$13))</f>
        <v>0</v>
      </c>
      <c r="AA68" s="46"/>
      <c r="AB68" s="2">
        <f>IF(AA$2="Bike &amp; Run",IF(ISNA(VLOOKUP(AA68,Paramètres!$B$3:$C$56,2,FALSE)),0,VLOOKUP(AA68,Paramètres!$B$3:$C$56,2,FALSE)*Paramètres!$K$14),IF(OR(AA68="",OR($D68="",$D68="NL",$D68="HORS LIGUE")),0,VLOOKUP(IF(OR(AA68="",OR($D68="",$D68="NL",$D68="HORS LIGUE")),"",COUNTIFS($D$5:$D$72,"&lt;&gt;"&amp;"",$D$5:$D$72,"&lt;&gt;"&amp;"NL",$D$5:$D$72,"&lt;&gt;"&amp;"HORS LIGUE",AA$5:AA$72,"&lt;"&amp;AA68)+1),Paramètres!$B$3:$C$56,2,FALSE)*Paramètres!$K$14))</f>
        <v>0</v>
      </c>
      <c r="AC68" s="46"/>
      <c r="AD68" s="2">
        <f>IF(AC$2="Bike &amp; Run",IF(ISNA(VLOOKUP(AC68,Paramètres!$B$3:$C$56,2,FALSE)),0,VLOOKUP(AC68,Paramètres!$B$3:$C$56,2,FALSE)*Paramètres!$K$15),IF(OR(AC68="",OR($D68="",$D68="NL",$D68="HORS LIGUE")),0,VLOOKUP(IF(OR(AC68="",OR($D68="",$D68="NL",$D68="HORS LIGUE")),"",COUNTIFS($D$5:$D$72,"&lt;&gt;"&amp;"",$D$5:$D$72,"&lt;&gt;"&amp;"NL",$D$5:$D$72,"&lt;&gt;"&amp;"HORS LIGUE",AC$5:AC$72,"&lt;"&amp;AC68)+1),Paramètres!$B$3:$C$56,2,FALSE)*Paramètres!$K$15))</f>
        <v>0</v>
      </c>
      <c r="AE68" s="46"/>
      <c r="AF68" s="2">
        <f>IF(AE$2="Bike &amp; Run",IF(ISNA(VLOOKUP(AE68,Paramètres!$B$3:$C$56,2,FALSE)),0,VLOOKUP(AE68,Paramètres!$B$3:$C$56,2,FALSE)*Paramètres!$K$16),IF(OR(AE68="",OR($D68="",$D68="NL",$D68="HORS LIGUE")),0,VLOOKUP(IF(OR(AE68="",OR($D68="",$D68="NL",$D68="HORS LIGUE")),"",COUNTIFS($D$5:$D$72,"&lt;&gt;"&amp;"",$D$5:$D$72,"&lt;&gt;"&amp;"NL",$D$5:$D$72,"&lt;&gt;"&amp;"HORS LIGUE",AE$5:AE$72,"&lt;"&amp;AE68)+1),Paramètres!$B$3:$C$56,2,FALSE)*Paramètres!$K$16))</f>
        <v>0</v>
      </c>
      <c r="AG68" s="46"/>
      <c r="AH68" s="2">
        <f>IF(AG$2="Bike &amp; Run",IF(ISNA(VLOOKUP(AG68,Paramètres!$B$3:$C$56,2,FALSE)),0,VLOOKUP(AG68,Paramètres!$B$3:$C$56,2,FALSE)*Paramètres!$K$17),IF(OR(AG68="",OR($D68="",$D68="NL",$D68="HORS LIGUE")),0,VLOOKUP(IF(OR(AG68="",OR($D68="",$D68="NL",$D68="HORS LIGUE")),"",COUNTIFS($D$5:$D$72,"&lt;&gt;"&amp;"",$D$5:$D$72,"&lt;&gt;"&amp;"NL",$D$5:$D$72,"&lt;&gt;"&amp;"HORS LIGUE",AG$5:AG$72,"&lt;"&amp;AG68)+1),Paramètres!$B$3:$C$56,2,FALSE)*Paramètres!$K$17))</f>
        <v>0</v>
      </c>
      <c r="AI68" s="40">
        <f t="shared" si="53"/>
        <v>0</v>
      </c>
      <c r="AJ68" s="3" t="str">
        <f t="shared" si="54"/>
        <v/>
      </c>
      <c r="AK68" s="5">
        <f t="shared" si="55"/>
        <v>0</v>
      </c>
      <c r="AL68" s="41">
        <f t="shared" si="56"/>
        <v>0</v>
      </c>
      <c r="AM68" s="33" t="str">
        <f t="shared" si="57"/>
        <v/>
      </c>
      <c r="AO68" s="22">
        <f t="shared" si="58"/>
        <v>0</v>
      </c>
      <c r="AP68">
        <f t="shared" si="59"/>
        <v>0</v>
      </c>
      <c r="AQ68">
        <f t="shared" si="60"/>
        <v>0</v>
      </c>
      <c r="AR68">
        <f t="shared" si="61"/>
        <v>0</v>
      </c>
      <c r="AS68">
        <f t="shared" si="62"/>
        <v>0</v>
      </c>
      <c r="AT68">
        <f t="shared" si="63"/>
        <v>0</v>
      </c>
      <c r="AU68">
        <f t="shared" si="64"/>
        <v>0</v>
      </c>
      <c r="AV68">
        <f t="shared" si="65"/>
        <v>0</v>
      </c>
      <c r="AW68">
        <f t="shared" si="66"/>
        <v>0</v>
      </c>
      <c r="AX68">
        <f t="shared" si="67"/>
        <v>0</v>
      </c>
      <c r="AY68">
        <f t="shared" si="68"/>
        <v>0</v>
      </c>
      <c r="AZ68">
        <f t="shared" si="69"/>
        <v>0</v>
      </c>
      <c r="BA68">
        <f t="shared" si="70"/>
        <v>0</v>
      </c>
      <c r="BB68">
        <f t="shared" si="71"/>
        <v>0</v>
      </c>
      <c r="BC68">
        <f t="shared" si="72"/>
        <v>0</v>
      </c>
      <c r="BD68">
        <f t="shared" si="73"/>
        <v>0</v>
      </c>
      <c r="BE68" s="22">
        <f t="shared" ref="BE68:BR68" si="105">BD68+LARGE($AO68:$BC68,BE$4)</f>
        <v>0</v>
      </c>
      <c r="BF68" s="22">
        <f t="shared" si="105"/>
        <v>0</v>
      </c>
      <c r="BG68" s="22">
        <f t="shared" si="105"/>
        <v>0</v>
      </c>
      <c r="BH68" s="22">
        <f t="shared" si="105"/>
        <v>0</v>
      </c>
      <c r="BI68" s="22">
        <f t="shared" si="105"/>
        <v>0</v>
      </c>
      <c r="BJ68" s="22">
        <f t="shared" si="105"/>
        <v>0</v>
      </c>
      <c r="BK68" s="22">
        <f t="shared" si="105"/>
        <v>0</v>
      </c>
      <c r="BL68" s="22">
        <f t="shared" si="105"/>
        <v>0</v>
      </c>
      <c r="BM68" s="22">
        <f t="shared" si="105"/>
        <v>0</v>
      </c>
      <c r="BN68" s="22">
        <f t="shared" si="105"/>
        <v>0</v>
      </c>
      <c r="BO68" s="22">
        <f t="shared" si="105"/>
        <v>0</v>
      </c>
      <c r="BP68" s="22">
        <f t="shared" si="105"/>
        <v>0</v>
      </c>
      <c r="BQ68" s="22">
        <f t="shared" si="105"/>
        <v>0</v>
      </c>
      <c r="BR68" s="22">
        <f t="shared" si="105"/>
        <v>0</v>
      </c>
    </row>
    <row r="69" spans="1:70" ht="16.5">
      <c r="A69" s="73" t="s">
        <v>1032</v>
      </c>
      <c r="B69" s="61" t="str">
        <f>IF(ISNA(VLOOKUP(A69,'Licenciés Jeunes 2023'!A:C,3,0)),"",VLOOKUP(A69,'Licenciés Jeunes 2023'!A:C,3,0))</f>
        <v>CORNILLEAU</v>
      </c>
      <c r="C69" s="32" t="str">
        <f>IF(ISNA(VLOOKUP(A69,'Licenciés Jeunes 2023'!A:C,2,0)),"",VLOOKUP(A69,'Licenciés Jeunes 2023'!A:C,2,0))</f>
        <v>Clement</v>
      </c>
      <c r="D69" s="32" t="str">
        <f>IF(ISNA(VLOOKUP(A69,'Licenciés Jeunes 2023'!A:F,6,0)),"",VLOOKUP(A69,'Licenciés Jeunes 2023'!A:F,6,0))</f>
        <v>T.C. JOUE LES TOURS</v>
      </c>
      <c r="E69" s="6"/>
      <c r="F69" s="2">
        <f>IF(E$2="Bike &amp; Run",IF(ISNA(VLOOKUP(E69,Paramètres!$B$3:$C$56,2,FALSE)),0,VLOOKUP(E69,Paramètres!$B$3:$C$56,2,FALSE)*Paramètres!$K$3),IF(OR(E69="",OR($D69="",$D69="NL",$D69="HORS LIGUE")),0,VLOOKUP(IF(OR(E69="",OR($D69="",$D69="NL",$D69="HORS LIGUE")),"",COUNTIFS($D$5:$D$72,"&lt;&gt;"&amp;"",$D$5:$D$72,"&lt;&gt;"&amp;"NL",$D$5:$D$72,"&lt;&gt;"&amp;"HORS LIGUE",E$5:E$72,"&lt;"&amp;E69)+1),Paramètres!$B$3:$C$56,2,FALSE)*Paramètres!$K$3))</f>
        <v>0</v>
      </c>
      <c r="G69" s="4"/>
      <c r="H69" s="2">
        <f>IF(G$2="Bike &amp; Run",IF(ISNA(VLOOKUP(G69,Paramètres!$B$3:$C$56,2,FALSE)),0,VLOOKUP(G69,Paramètres!$B$3:$C$56,2,FALSE)*Paramètres!$K$4),IF(OR(G69="",OR($D69="",$D69="NL",$D69="HORS LIGUE")),0,VLOOKUP(IF(OR(G69="",OR($D69="",$D69="NL",$D69="HORS LIGUE")),"",COUNTIFS($D$5:$D$72,"&lt;&gt;"&amp;"",$D$5:$D$72,"&lt;&gt;"&amp;"NL",$D$5:$D$72,"&lt;&gt;"&amp;"HORS LIGUE",G$5:G$72,"&lt;"&amp;G69)+1),Paramètres!$B$3:$C$56,2,FALSE)*Paramètres!$K$4))</f>
        <v>0</v>
      </c>
      <c r="I69" s="36"/>
      <c r="J69" s="2">
        <f>IF(I$2="Bike &amp; Run",IF(ISNA(VLOOKUP(I69,Paramètres!$B$3:$C$56,2,FALSE)),0,VLOOKUP(I69,Paramètres!$B$3:$C$56,2,FALSE)*Paramètres!$K$5),IF(OR(I69="",OR($D69="",$D69="NL",$D69="HORS LIGUE")),0,VLOOKUP(IF(OR(I69="",OR($D69="",$D69="NL",$D69="HORS LIGUE")),"",COUNTIFS($D$5:$D$72,"&lt;&gt;"&amp;"",$D$5:$D$72,"&lt;&gt;"&amp;"NL",$D$5:$D$72,"&lt;&gt;"&amp;"HORS LIGUE",I$5:I$72,"&lt;"&amp;I69)+1),Paramètres!$B$3:$C$56,2,FALSE)*Paramètres!$K$5))</f>
        <v>0</v>
      </c>
      <c r="K69" s="4"/>
      <c r="L69" s="2">
        <f>IF(K$2="Bike &amp; Run",IF(ISNA(VLOOKUP(K69,Paramètres!$B$3:$C$56,2,FALSE)),0,VLOOKUP(K69,Paramètres!$B$3:$C$56,2,FALSE)*Paramètres!$K$6),IF(OR(K69="",OR($D69="",$D69="NL",$D69="HORS LIGUE")),0,VLOOKUP(IF(OR(K69="",OR($D69="",$D69="NL",$D69="HORS LIGUE")),"",COUNTIFS($D$5:$D$72,"&lt;&gt;"&amp;"",$D$5:$D$72,"&lt;&gt;"&amp;"NL",$D$5:$D$72,"&lt;&gt;"&amp;"HORS LIGUE",K$5:K$72,"&lt;"&amp;K69)+1),Paramètres!$B$3:$C$56,2,FALSE)*Paramètres!$K$6))</f>
        <v>0</v>
      </c>
      <c r="M69" s="4"/>
      <c r="N69" s="2">
        <f>IF(M$2="Bike &amp; Run",IF(ISNA(VLOOKUP(M69,Paramètres!$B$3:$C$56,2,FALSE)),0,VLOOKUP(M69,Paramètres!$B$3:$C$56,2,FALSE)*Paramètres!$K$7),IF(OR(M69="",OR($D69="",$D69="NL",$D69="HORS LIGUE")),0,VLOOKUP(IF(OR(M69="",OR($D69="",$D69="NL",$D69="HORS LIGUE")),"",COUNTIFS($D$5:$D$72,"&lt;&gt;"&amp;"",$D$5:$D$72,"&lt;&gt;"&amp;"NL",$D$5:$D$72,"&lt;&gt;"&amp;"HORS LIGUE",M$5:M$72,"&lt;"&amp;M69)+1),Paramètres!$B$3:$C$56,2,FALSE)*Paramètres!$K$7))</f>
        <v>0</v>
      </c>
      <c r="O69" s="46"/>
      <c r="P69" s="2">
        <f>IF(O$2="Bike &amp; Run",IF(ISNA(VLOOKUP(O69,Paramètres!$B$3:$C$56,2,FALSE)),0,VLOOKUP(O69,Paramètres!$B$3:$C$56,2,FALSE)*Paramètres!$K$8),IF(OR(O69="",OR($D69="",$D69="NL",$D69="HORS LIGUE")),0,VLOOKUP(IF(OR(O69="",OR($D69="",$D69="NL",$D69="HORS LIGUE")),"",COUNTIFS($D$5:$D$72,"&lt;&gt;"&amp;"",$D$5:$D$72,"&lt;&gt;"&amp;"NL",$D$5:$D$72,"&lt;&gt;"&amp;"HORS LIGUE",O$5:O$72,"&lt;"&amp;O69)+1),Paramètres!$B$3:$C$56,2,FALSE)*Paramètres!$K$8))</f>
        <v>0</v>
      </c>
      <c r="Q69" s="46"/>
      <c r="R69" s="2">
        <f>IF(Q$2="Bike &amp; Run",IF(ISNA(VLOOKUP(Q69,Paramètres!$B$3:$C$56,2,FALSE)),0,VLOOKUP(Q69,Paramètres!$B$3:$C$56,2,FALSE)*Paramètres!$K$9),IF(OR(Q69="",OR($D69="",$D69="NL",$D69="HORS LIGUE")),0,VLOOKUP(IF(OR(Q69="",OR($D69="",$D69="NL",$D69="HORS LIGUE")),"",COUNTIFS($D$5:$D$72,"&lt;&gt;"&amp;"",$D$5:$D$72,"&lt;&gt;"&amp;"NL",$D$5:$D$72,"&lt;&gt;"&amp;"HORS LIGUE",Q$5:Q$72,"&lt;"&amp;Q69)+1),Paramètres!$B$3:$C$56,2,FALSE)*Paramètres!$K$9))</f>
        <v>0</v>
      </c>
      <c r="S69" s="46"/>
      <c r="T69" s="2">
        <f>IF(S$2="Bike &amp; Run",IF(ISNA(VLOOKUP(S69,Paramètres!$B$3:$C$56,2,FALSE)),0,VLOOKUP(S69,Paramètres!$B$3:$C$56,2,FALSE)*Paramètres!$K$10),IF(OR(S69="",OR($D69="",$D69="NL",$D69="HORS LIGUE")),0,VLOOKUP(IF(OR(S69="",OR($D69="",$D69="NL",$D69="HORS LIGUE")),"",COUNTIFS($D$5:$D$72,"&lt;&gt;"&amp;"",$D$5:$D$72,"&lt;&gt;"&amp;"NL",$D$5:$D$72,"&lt;&gt;"&amp;"HORS LIGUE",S$5:S$72,"&lt;"&amp;S69)+1),Paramètres!$B$3:$C$56,2,FALSE)*Paramètres!$K$10))</f>
        <v>0</v>
      </c>
      <c r="U69" s="46"/>
      <c r="V69" s="2">
        <f>IF(U$2="Bike &amp; Run",IF(ISNA(VLOOKUP(U69,Paramètres!$B$3:$C$56,2,FALSE)),0,VLOOKUP(U69,Paramètres!$B$3:$C$56,2,FALSE)*Paramètres!$K$11),IF(OR(U69="",OR($D69="",$D69="NL",$D69="HORS LIGUE")),0,VLOOKUP(IF(OR(U69="",OR($D69="",$D69="NL",$D69="HORS LIGUE")),"",COUNTIFS($D$5:$D$72,"&lt;&gt;"&amp;"",$D$5:$D$72,"&lt;&gt;"&amp;"NL",$D$5:$D$72,"&lt;&gt;"&amp;"HORS LIGUE",U$5:U$72,"&lt;"&amp;U69)+1),Paramètres!$B$3:$C$56,2,FALSE)*Paramètres!$K$11))</f>
        <v>0</v>
      </c>
      <c r="W69" s="46"/>
      <c r="X69" s="2">
        <f>IF(W$2="Bike &amp; Run",IF(ISNA(VLOOKUP(W69,Paramètres!$B$3:$C$56,2,FALSE)),0,VLOOKUP(W69,Paramètres!$B$3:$C$56,2,FALSE)*Paramètres!$K$12),IF(OR(W69="",OR($D69="",$D69="NL",$D69="HORS LIGUE")),0,VLOOKUP(IF(OR(W69="",OR($D69="",$D69="NL",$D69="HORS LIGUE")),"",COUNTIFS($D$5:$D$72,"&lt;&gt;"&amp;"",$D$5:$D$72,"&lt;&gt;"&amp;"NL",$D$5:$D$72,"&lt;&gt;"&amp;"HORS LIGUE",W$5:W$72,"&lt;"&amp;W69)+1),Paramètres!$B$3:$C$56,2,FALSE)*Paramètres!$K$12))</f>
        <v>0</v>
      </c>
      <c r="Y69" s="46"/>
      <c r="Z69" s="2">
        <f>IF(Y$2="Bike &amp; Run",IF(ISNA(VLOOKUP(Y69,Paramètres!$B$3:$C$56,2,FALSE)),0,VLOOKUP(Y69,Paramètres!$B$3:$C$56,2,FALSE)*Paramètres!$K$13),IF(OR(Y69="",OR($D69="",$D69="NL",$D69="HORS LIGUE")),0,VLOOKUP(IF(OR(Y69="",OR($D69="",$D69="NL",$D69="HORS LIGUE")),"",COUNTIFS($D$5:$D$72,"&lt;&gt;"&amp;"",$D$5:$D$72,"&lt;&gt;"&amp;"NL",$D$5:$D$72,"&lt;&gt;"&amp;"HORS LIGUE",Y$5:Y$72,"&lt;"&amp;Y69)+1),Paramètres!$B$3:$C$56,2,FALSE)*Paramètres!$K$13))</f>
        <v>0</v>
      </c>
      <c r="AA69" s="46"/>
      <c r="AB69" s="2">
        <f>IF(AA$2="Bike &amp; Run",IF(ISNA(VLOOKUP(AA69,Paramètres!$B$3:$C$56,2,FALSE)),0,VLOOKUP(AA69,Paramètres!$B$3:$C$56,2,FALSE)*Paramètres!$K$14),IF(OR(AA69="",OR($D69="",$D69="NL",$D69="HORS LIGUE")),0,VLOOKUP(IF(OR(AA69="",OR($D69="",$D69="NL",$D69="HORS LIGUE")),"",COUNTIFS($D$5:$D$72,"&lt;&gt;"&amp;"",$D$5:$D$72,"&lt;&gt;"&amp;"NL",$D$5:$D$72,"&lt;&gt;"&amp;"HORS LIGUE",AA$5:AA$72,"&lt;"&amp;AA69)+1),Paramètres!$B$3:$C$56,2,FALSE)*Paramètres!$K$14))</f>
        <v>0</v>
      </c>
      <c r="AC69" s="46"/>
      <c r="AD69" s="2">
        <f>IF(AC$2="Bike &amp; Run",IF(ISNA(VLOOKUP(AC69,Paramètres!$B$3:$C$56,2,FALSE)),0,VLOOKUP(AC69,Paramètres!$B$3:$C$56,2,FALSE)*Paramètres!$K$15),IF(OR(AC69="",OR($D69="",$D69="NL",$D69="HORS LIGUE")),0,VLOOKUP(IF(OR(AC69="",OR($D69="",$D69="NL",$D69="HORS LIGUE")),"",COUNTIFS($D$5:$D$72,"&lt;&gt;"&amp;"",$D$5:$D$72,"&lt;&gt;"&amp;"NL",$D$5:$D$72,"&lt;&gt;"&amp;"HORS LIGUE",AC$5:AC$72,"&lt;"&amp;AC69)+1),Paramètres!$B$3:$C$56,2,FALSE)*Paramètres!$K$15))</f>
        <v>0</v>
      </c>
      <c r="AE69" s="46"/>
      <c r="AF69" s="2">
        <f>IF(AE$2="Bike &amp; Run",IF(ISNA(VLOOKUP(AE69,Paramètres!$B$3:$C$56,2,FALSE)),0,VLOOKUP(AE69,Paramètres!$B$3:$C$56,2,FALSE)*Paramètres!$K$16),IF(OR(AE69="",OR($D69="",$D69="NL",$D69="HORS LIGUE")),0,VLOOKUP(IF(OR(AE69="",OR($D69="",$D69="NL",$D69="HORS LIGUE")),"",COUNTIFS($D$5:$D$72,"&lt;&gt;"&amp;"",$D$5:$D$72,"&lt;&gt;"&amp;"NL",$D$5:$D$72,"&lt;&gt;"&amp;"HORS LIGUE",AE$5:AE$72,"&lt;"&amp;AE69)+1),Paramètres!$B$3:$C$56,2,FALSE)*Paramètres!$K$16))</f>
        <v>0</v>
      </c>
      <c r="AG69" s="46"/>
      <c r="AH69" s="2">
        <f>IF(AG$2="Bike &amp; Run",IF(ISNA(VLOOKUP(AG69,Paramètres!$B$3:$C$56,2,FALSE)),0,VLOOKUP(AG69,Paramètres!$B$3:$C$56,2,FALSE)*Paramètres!$K$17),IF(OR(AG69="",OR($D69="",$D69="NL",$D69="HORS LIGUE")),0,VLOOKUP(IF(OR(AG69="",OR($D69="",$D69="NL",$D69="HORS LIGUE")),"",COUNTIFS($D$5:$D$72,"&lt;&gt;"&amp;"",$D$5:$D$72,"&lt;&gt;"&amp;"NL",$D$5:$D$72,"&lt;&gt;"&amp;"HORS LIGUE",AG$5:AG$72,"&lt;"&amp;AG69)+1),Paramètres!$B$3:$C$56,2,FALSE)*Paramètres!$K$17))</f>
        <v>0</v>
      </c>
      <c r="AI69" s="40">
        <f t="shared" ref="AI69:AI100" si="106">F69+H69+J69+L69+N69+P69+R69+T69+V69+X69+Z69+AB69+AD69+AF69+AH69</f>
        <v>0</v>
      </c>
      <c r="AJ69" s="3" t="str">
        <f t="shared" ref="AJ69:AJ100" si="107">IF(AI69&lt;&gt;0,RANK(AI69,$AI$5:$AI$72),"")</f>
        <v/>
      </c>
      <c r="AK69" s="5">
        <f t="shared" ref="AK69:AK100" si="108">COUNTA(E69,G69,I69,K69,M69,O69,Q69,S69,U69,W69,Y69,AA69,AC69,AE69,AG69)</f>
        <v>0</v>
      </c>
      <c r="AL69" s="41">
        <f t="shared" si="56"/>
        <v>0</v>
      </c>
      <c r="AM69" s="33" t="str">
        <f t="shared" ref="AM69:AM100" si="109">IF(AL69&lt;&gt;0,RANK(AL69,$AL$5:$AL$72),"")</f>
        <v/>
      </c>
      <c r="AO69" s="22">
        <f t="shared" si="58"/>
        <v>0</v>
      </c>
      <c r="AP69">
        <f t="shared" si="59"/>
        <v>0</v>
      </c>
      <c r="AQ69">
        <f t="shared" si="60"/>
        <v>0</v>
      </c>
      <c r="AR69">
        <f t="shared" si="61"/>
        <v>0</v>
      </c>
      <c r="AS69">
        <f t="shared" si="62"/>
        <v>0</v>
      </c>
      <c r="AT69">
        <f t="shared" si="63"/>
        <v>0</v>
      </c>
      <c r="AU69">
        <f t="shared" si="64"/>
        <v>0</v>
      </c>
      <c r="AV69">
        <f t="shared" si="65"/>
        <v>0</v>
      </c>
      <c r="AW69">
        <f t="shared" si="66"/>
        <v>0</v>
      </c>
      <c r="AX69">
        <f t="shared" si="67"/>
        <v>0</v>
      </c>
      <c r="AY69">
        <f t="shared" si="68"/>
        <v>0</v>
      </c>
      <c r="AZ69">
        <f t="shared" si="69"/>
        <v>0</v>
      </c>
      <c r="BA69">
        <f t="shared" si="70"/>
        <v>0</v>
      </c>
      <c r="BB69">
        <f t="shared" si="71"/>
        <v>0</v>
      </c>
      <c r="BC69">
        <f t="shared" si="72"/>
        <v>0</v>
      </c>
      <c r="BD69">
        <f t="shared" si="73"/>
        <v>0</v>
      </c>
      <c r="BE69" s="22">
        <f t="shared" ref="BE69:BR69" si="110">BD69+LARGE($AO69:$BC69,BE$4)</f>
        <v>0</v>
      </c>
      <c r="BF69" s="22">
        <f t="shared" si="110"/>
        <v>0</v>
      </c>
      <c r="BG69" s="22">
        <f t="shared" si="110"/>
        <v>0</v>
      </c>
      <c r="BH69" s="22">
        <f t="shared" si="110"/>
        <v>0</v>
      </c>
      <c r="BI69" s="22">
        <f t="shared" si="110"/>
        <v>0</v>
      </c>
      <c r="BJ69" s="22">
        <f t="shared" si="110"/>
        <v>0</v>
      </c>
      <c r="BK69" s="22">
        <f t="shared" si="110"/>
        <v>0</v>
      </c>
      <c r="BL69" s="22">
        <f t="shared" si="110"/>
        <v>0</v>
      </c>
      <c r="BM69" s="22">
        <f t="shared" si="110"/>
        <v>0</v>
      </c>
      <c r="BN69" s="22">
        <f t="shared" si="110"/>
        <v>0</v>
      </c>
      <c r="BO69" s="22">
        <f t="shared" si="110"/>
        <v>0</v>
      </c>
      <c r="BP69" s="22">
        <f t="shared" si="110"/>
        <v>0</v>
      </c>
      <c r="BQ69" s="22">
        <f t="shared" si="110"/>
        <v>0</v>
      </c>
      <c r="BR69" s="22">
        <f t="shared" si="110"/>
        <v>0</v>
      </c>
    </row>
    <row r="70" spans="1:70" ht="16.5">
      <c r="A70" s="73" t="s">
        <v>1533</v>
      </c>
      <c r="B70" s="61" t="str">
        <f>IF(ISNA(VLOOKUP(A70,'Licenciés Jeunes 2023'!A:C,3,0)),"",VLOOKUP(A70,'Licenciés Jeunes 2023'!A:C,3,0))</f>
        <v>REMONT</v>
      </c>
      <c r="C70" s="32" t="str">
        <f>IF(ISNA(VLOOKUP(A70,'Licenciés Jeunes 2023'!A:C,2,0)),"",VLOOKUP(A70,'Licenciés Jeunes 2023'!A:C,2,0))</f>
        <v>Leon</v>
      </c>
      <c r="D70" s="32" t="str">
        <f>IF(ISNA(VLOOKUP(A70,'Licenciés Jeunes 2023'!A:F,6,0)),"",VLOOKUP(A70,'Licenciés Jeunes 2023'!A:F,6,0))</f>
        <v>T.C. JOUE LES TOURS</v>
      </c>
      <c r="E70" s="6"/>
      <c r="F70" s="2">
        <f>IF(E$2="Bike &amp; Run",IF(ISNA(VLOOKUP(E70,Paramètres!$B$3:$C$56,2,FALSE)),0,VLOOKUP(E70,Paramètres!$B$3:$C$56,2,FALSE)*Paramètres!$K$3),IF(OR(E70="",OR($D70="",$D70="NL",$D70="HORS LIGUE")),0,VLOOKUP(IF(OR(E70="",OR($D70="",$D70="NL",$D70="HORS LIGUE")),"",COUNTIFS($D$5:$D$72,"&lt;&gt;"&amp;"",$D$5:$D$72,"&lt;&gt;"&amp;"NL",$D$5:$D$72,"&lt;&gt;"&amp;"HORS LIGUE",E$5:E$72,"&lt;"&amp;E70)+1),Paramètres!$B$3:$C$56,2,FALSE)*Paramètres!$K$3))</f>
        <v>0</v>
      </c>
      <c r="G70" s="4"/>
      <c r="H70" s="2">
        <f>IF(G$2="Bike &amp; Run",IF(ISNA(VLOOKUP(G70,Paramètres!$B$3:$C$56,2,FALSE)),0,VLOOKUP(G70,Paramètres!$B$3:$C$56,2,FALSE)*Paramètres!$K$4),IF(OR(G70="",OR($D70="",$D70="NL",$D70="HORS LIGUE")),0,VLOOKUP(IF(OR(G70="",OR($D70="",$D70="NL",$D70="HORS LIGUE")),"",COUNTIFS($D$5:$D$72,"&lt;&gt;"&amp;"",$D$5:$D$72,"&lt;&gt;"&amp;"NL",$D$5:$D$72,"&lt;&gt;"&amp;"HORS LIGUE",G$5:G$72,"&lt;"&amp;G70)+1),Paramètres!$B$3:$C$56,2,FALSE)*Paramètres!$K$4))</f>
        <v>0</v>
      </c>
      <c r="I70" s="36"/>
      <c r="J70" s="2">
        <f>IF(I$2="Bike &amp; Run",IF(ISNA(VLOOKUP(I70,Paramètres!$B$3:$C$56,2,FALSE)),0,VLOOKUP(I70,Paramètres!$B$3:$C$56,2,FALSE)*Paramètres!$K$5),IF(OR(I70="",OR($D70="",$D70="NL",$D70="HORS LIGUE")),0,VLOOKUP(IF(OR(I70="",OR($D70="",$D70="NL",$D70="HORS LIGUE")),"",COUNTIFS($D$5:$D$72,"&lt;&gt;"&amp;"",$D$5:$D$72,"&lt;&gt;"&amp;"NL",$D$5:$D$72,"&lt;&gt;"&amp;"HORS LIGUE",I$5:I$72,"&lt;"&amp;I70)+1),Paramètres!$B$3:$C$56,2,FALSE)*Paramètres!$K$5))</f>
        <v>0</v>
      </c>
      <c r="K70" s="4"/>
      <c r="L70" s="2">
        <f>IF(K$2="Bike &amp; Run",IF(ISNA(VLOOKUP(K70,Paramètres!$B$3:$C$56,2,FALSE)),0,VLOOKUP(K70,Paramètres!$B$3:$C$56,2,FALSE)*Paramètres!$K$6),IF(OR(K70="",OR($D70="",$D70="NL",$D70="HORS LIGUE")),0,VLOOKUP(IF(OR(K70="",OR($D70="",$D70="NL",$D70="HORS LIGUE")),"",COUNTIFS($D$5:$D$72,"&lt;&gt;"&amp;"",$D$5:$D$72,"&lt;&gt;"&amp;"NL",$D$5:$D$72,"&lt;&gt;"&amp;"HORS LIGUE",K$5:K$72,"&lt;"&amp;K70)+1),Paramètres!$B$3:$C$56,2,FALSE)*Paramètres!$K$6))</f>
        <v>0</v>
      </c>
      <c r="M70" s="4"/>
      <c r="N70" s="2">
        <f>IF(M$2="Bike &amp; Run",IF(ISNA(VLOOKUP(M70,Paramètres!$B$3:$C$56,2,FALSE)),0,VLOOKUP(M70,Paramètres!$B$3:$C$56,2,FALSE)*Paramètres!$K$7),IF(OR(M70="",OR($D70="",$D70="NL",$D70="HORS LIGUE")),0,VLOOKUP(IF(OR(M70="",OR($D70="",$D70="NL",$D70="HORS LIGUE")),"",COUNTIFS($D$5:$D$72,"&lt;&gt;"&amp;"",$D$5:$D$72,"&lt;&gt;"&amp;"NL",$D$5:$D$72,"&lt;&gt;"&amp;"HORS LIGUE",M$5:M$72,"&lt;"&amp;M70)+1),Paramètres!$B$3:$C$56,2,FALSE)*Paramètres!$K$7))</f>
        <v>0</v>
      </c>
      <c r="O70" s="46"/>
      <c r="P70" s="2">
        <f>IF(O$2="Bike &amp; Run",IF(ISNA(VLOOKUP(O70,Paramètres!$B$3:$C$56,2,FALSE)),0,VLOOKUP(O70,Paramètres!$B$3:$C$56,2,FALSE)*Paramètres!$K$8),IF(OR(O70="",OR($D70="",$D70="NL",$D70="HORS LIGUE")),0,VLOOKUP(IF(OR(O70="",OR($D70="",$D70="NL",$D70="HORS LIGUE")),"",COUNTIFS($D$5:$D$72,"&lt;&gt;"&amp;"",$D$5:$D$72,"&lt;&gt;"&amp;"NL",$D$5:$D$72,"&lt;&gt;"&amp;"HORS LIGUE",O$5:O$72,"&lt;"&amp;O70)+1),Paramètres!$B$3:$C$56,2,FALSE)*Paramètres!$K$8))</f>
        <v>0</v>
      </c>
      <c r="Q70" s="46"/>
      <c r="R70" s="2">
        <f>IF(Q$2="Bike &amp; Run",IF(ISNA(VLOOKUP(Q70,Paramètres!$B$3:$C$56,2,FALSE)),0,VLOOKUP(Q70,Paramètres!$B$3:$C$56,2,FALSE)*Paramètres!$K$9),IF(OR(Q70="",OR($D70="",$D70="NL",$D70="HORS LIGUE")),0,VLOOKUP(IF(OR(Q70="",OR($D70="",$D70="NL",$D70="HORS LIGUE")),"",COUNTIFS($D$5:$D$72,"&lt;&gt;"&amp;"",$D$5:$D$72,"&lt;&gt;"&amp;"NL",$D$5:$D$72,"&lt;&gt;"&amp;"HORS LIGUE",Q$5:Q$72,"&lt;"&amp;Q70)+1),Paramètres!$B$3:$C$56,2,FALSE)*Paramètres!$K$9))</f>
        <v>0</v>
      </c>
      <c r="S70" s="46"/>
      <c r="T70" s="2">
        <f>IF(S$2="Bike &amp; Run",IF(ISNA(VLOOKUP(S70,Paramètres!$B$3:$C$56,2,FALSE)),0,VLOOKUP(S70,Paramètres!$B$3:$C$56,2,FALSE)*Paramètres!$K$10),IF(OR(S70="",OR($D70="",$D70="NL",$D70="HORS LIGUE")),0,VLOOKUP(IF(OR(S70="",OR($D70="",$D70="NL",$D70="HORS LIGUE")),"",COUNTIFS($D$5:$D$72,"&lt;&gt;"&amp;"",$D$5:$D$72,"&lt;&gt;"&amp;"NL",$D$5:$D$72,"&lt;&gt;"&amp;"HORS LIGUE",S$5:S$72,"&lt;"&amp;S70)+1),Paramètres!$B$3:$C$56,2,FALSE)*Paramètres!$K$10))</f>
        <v>0</v>
      </c>
      <c r="U70" s="46"/>
      <c r="V70" s="2">
        <f>IF(U$2="Bike &amp; Run",IF(ISNA(VLOOKUP(U70,Paramètres!$B$3:$C$56,2,FALSE)),0,VLOOKUP(U70,Paramètres!$B$3:$C$56,2,FALSE)*Paramètres!$K$11),IF(OR(U70="",OR($D70="",$D70="NL",$D70="HORS LIGUE")),0,VLOOKUP(IF(OR(U70="",OR($D70="",$D70="NL",$D70="HORS LIGUE")),"",COUNTIFS($D$5:$D$72,"&lt;&gt;"&amp;"",$D$5:$D$72,"&lt;&gt;"&amp;"NL",$D$5:$D$72,"&lt;&gt;"&amp;"HORS LIGUE",U$5:U$72,"&lt;"&amp;U70)+1),Paramètres!$B$3:$C$56,2,FALSE)*Paramètres!$K$11))</f>
        <v>0</v>
      </c>
      <c r="W70" s="46"/>
      <c r="X70" s="2">
        <f>IF(W$2="Bike &amp; Run",IF(ISNA(VLOOKUP(W70,Paramètres!$B$3:$C$56,2,FALSE)),0,VLOOKUP(W70,Paramètres!$B$3:$C$56,2,FALSE)*Paramètres!$K$12),IF(OR(W70="",OR($D70="",$D70="NL",$D70="HORS LIGUE")),0,VLOOKUP(IF(OR(W70="",OR($D70="",$D70="NL",$D70="HORS LIGUE")),"",COUNTIFS($D$5:$D$72,"&lt;&gt;"&amp;"",$D$5:$D$72,"&lt;&gt;"&amp;"NL",$D$5:$D$72,"&lt;&gt;"&amp;"HORS LIGUE",W$5:W$72,"&lt;"&amp;W70)+1),Paramètres!$B$3:$C$56,2,FALSE)*Paramètres!$K$12))</f>
        <v>0</v>
      </c>
      <c r="Y70" s="46"/>
      <c r="Z70" s="2">
        <f>IF(Y$2="Bike &amp; Run",IF(ISNA(VLOOKUP(Y70,Paramètres!$B$3:$C$56,2,FALSE)),0,VLOOKUP(Y70,Paramètres!$B$3:$C$56,2,FALSE)*Paramètres!$K$13),IF(OR(Y70="",OR($D70="",$D70="NL",$D70="HORS LIGUE")),0,VLOOKUP(IF(OR(Y70="",OR($D70="",$D70="NL",$D70="HORS LIGUE")),"",COUNTIFS($D$5:$D$72,"&lt;&gt;"&amp;"",$D$5:$D$72,"&lt;&gt;"&amp;"NL",$D$5:$D$72,"&lt;&gt;"&amp;"HORS LIGUE",Y$5:Y$72,"&lt;"&amp;Y70)+1),Paramètres!$B$3:$C$56,2,FALSE)*Paramètres!$K$13))</f>
        <v>0</v>
      </c>
      <c r="AA70" s="46"/>
      <c r="AB70" s="2">
        <f>IF(AA$2="Bike &amp; Run",IF(ISNA(VLOOKUP(AA70,Paramètres!$B$3:$C$56,2,FALSE)),0,VLOOKUP(AA70,Paramètres!$B$3:$C$56,2,FALSE)*Paramètres!$K$14),IF(OR(AA70="",OR($D70="",$D70="NL",$D70="HORS LIGUE")),0,VLOOKUP(IF(OR(AA70="",OR($D70="",$D70="NL",$D70="HORS LIGUE")),"",COUNTIFS($D$5:$D$72,"&lt;&gt;"&amp;"",$D$5:$D$72,"&lt;&gt;"&amp;"NL",$D$5:$D$72,"&lt;&gt;"&amp;"HORS LIGUE",AA$5:AA$72,"&lt;"&amp;AA70)+1),Paramètres!$B$3:$C$56,2,FALSE)*Paramètres!$K$14))</f>
        <v>0</v>
      </c>
      <c r="AC70" s="46"/>
      <c r="AD70" s="2">
        <f>IF(AC$2="Bike &amp; Run",IF(ISNA(VLOOKUP(AC70,Paramètres!$B$3:$C$56,2,FALSE)),0,VLOOKUP(AC70,Paramètres!$B$3:$C$56,2,FALSE)*Paramètres!$K$15),IF(OR(AC70="",OR($D70="",$D70="NL",$D70="HORS LIGUE")),0,VLOOKUP(IF(OR(AC70="",OR($D70="",$D70="NL",$D70="HORS LIGUE")),"",COUNTIFS($D$5:$D$72,"&lt;&gt;"&amp;"",$D$5:$D$72,"&lt;&gt;"&amp;"NL",$D$5:$D$72,"&lt;&gt;"&amp;"HORS LIGUE",AC$5:AC$72,"&lt;"&amp;AC70)+1),Paramètres!$B$3:$C$56,2,FALSE)*Paramètres!$K$15))</f>
        <v>0</v>
      </c>
      <c r="AE70" s="46"/>
      <c r="AF70" s="2">
        <f>IF(AE$2="Bike &amp; Run",IF(ISNA(VLOOKUP(AE70,Paramètres!$B$3:$C$56,2,FALSE)),0,VLOOKUP(AE70,Paramètres!$B$3:$C$56,2,FALSE)*Paramètres!$K$16),IF(OR(AE70="",OR($D70="",$D70="NL",$D70="HORS LIGUE")),0,VLOOKUP(IF(OR(AE70="",OR($D70="",$D70="NL",$D70="HORS LIGUE")),"",COUNTIFS($D$5:$D$72,"&lt;&gt;"&amp;"",$D$5:$D$72,"&lt;&gt;"&amp;"NL",$D$5:$D$72,"&lt;&gt;"&amp;"HORS LIGUE",AE$5:AE$72,"&lt;"&amp;AE70)+1),Paramètres!$B$3:$C$56,2,FALSE)*Paramètres!$K$16))</f>
        <v>0</v>
      </c>
      <c r="AG70" s="46"/>
      <c r="AH70" s="2">
        <f>IF(AG$2="Bike &amp; Run",IF(ISNA(VLOOKUP(AG70,Paramètres!$B$3:$C$56,2,FALSE)),0,VLOOKUP(AG70,Paramètres!$B$3:$C$56,2,FALSE)*Paramètres!$K$17),IF(OR(AG70="",OR($D70="",$D70="NL",$D70="HORS LIGUE")),0,VLOOKUP(IF(OR(AG70="",OR($D70="",$D70="NL",$D70="HORS LIGUE")),"",COUNTIFS($D$5:$D$72,"&lt;&gt;"&amp;"",$D$5:$D$72,"&lt;&gt;"&amp;"NL",$D$5:$D$72,"&lt;&gt;"&amp;"HORS LIGUE",AG$5:AG$72,"&lt;"&amp;AG70)+1),Paramètres!$B$3:$C$56,2,FALSE)*Paramètres!$K$17))</f>
        <v>0</v>
      </c>
      <c r="AI70" s="40">
        <f t="shared" si="106"/>
        <v>0</v>
      </c>
      <c r="AJ70" s="3" t="str">
        <f t="shared" si="107"/>
        <v/>
      </c>
      <c r="AK70" s="5">
        <f t="shared" si="108"/>
        <v>0</v>
      </c>
      <c r="AL70" s="41">
        <f t="shared" si="56"/>
        <v>0</v>
      </c>
      <c r="AM70" s="33" t="str">
        <f t="shared" si="109"/>
        <v/>
      </c>
      <c r="AO70" s="22">
        <f t="shared" si="58"/>
        <v>0</v>
      </c>
      <c r="AP70">
        <f t="shared" si="59"/>
        <v>0</v>
      </c>
      <c r="AQ70">
        <f t="shared" si="60"/>
        <v>0</v>
      </c>
      <c r="AR70">
        <f t="shared" si="61"/>
        <v>0</v>
      </c>
      <c r="AS70">
        <f t="shared" si="62"/>
        <v>0</v>
      </c>
      <c r="AT70">
        <f t="shared" si="63"/>
        <v>0</v>
      </c>
      <c r="AU70">
        <f t="shared" si="64"/>
        <v>0</v>
      </c>
      <c r="AV70">
        <f t="shared" si="65"/>
        <v>0</v>
      </c>
      <c r="AW70">
        <f t="shared" si="66"/>
        <v>0</v>
      </c>
      <c r="AX70">
        <f t="shared" si="67"/>
        <v>0</v>
      </c>
      <c r="AY70">
        <f t="shared" si="68"/>
        <v>0</v>
      </c>
      <c r="AZ70">
        <f t="shared" si="69"/>
        <v>0</v>
      </c>
      <c r="BA70">
        <f t="shared" si="70"/>
        <v>0</v>
      </c>
      <c r="BB70">
        <f t="shared" si="71"/>
        <v>0</v>
      </c>
      <c r="BC70">
        <f t="shared" si="72"/>
        <v>0</v>
      </c>
      <c r="BD70">
        <f t="shared" si="73"/>
        <v>0</v>
      </c>
      <c r="BE70" s="22">
        <f t="shared" ref="BE70:BR70" si="111">BD70+LARGE($AO70:$BC70,BE$4)</f>
        <v>0</v>
      </c>
      <c r="BF70" s="22">
        <f t="shared" si="111"/>
        <v>0</v>
      </c>
      <c r="BG70" s="22">
        <f t="shared" si="111"/>
        <v>0</v>
      </c>
      <c r="BH70" s="22">
        <f t="shared" si="111"/>
        <v>0</v>
      </c>
      <c r="BI70" s="22">
        <f t="shared" si="111"/>
        <v>0</v>
      </c>
      <c r="BJ70" s="22">
        <f t="shared" si="111"/>
        <v>0</v>
      </c>
      <c r="BK70" s="22">
        <f t="shared" si="111"/>
        <v>0</v>
      </c>
      <c r="BL70" s="22">
        <f t="shared" si="111"/>
        <v>0</v>
      </c>
      <c r="BM70" s="22">
        <f t="shared" si="111"/>
        <v>0</v>
      </c>
      <c r="BN70" s="22">
        <f t="shared" si="111"/>
        <v>0</v>
      </c>
      <c r="BO70" s="22">
        <f t="shared" si="111"/>
        <v>0</v>
      </c>
      <c r="BP70" s="22">
        <f t="shared" si="111"/>
        <v>0</v>
      </c>
      <c r="BQ70" s="22">
        <f t="shared" si="111"/>
        <v>0</v>
      </c>
      <c r="BR70" s="22">
        <f t="shared" si="111"/>
        <v>0</v>
      </c>
    </row>
    <row r="71" spans="1:70" ht="16.5">
      <c r="A71" s="73" t="s">
        <v>1550</v>
      </c>
      <c r="B71" s="61" t="str">
        <f>IF(ISNA(VLOOKUP(A71,'Licenciés Jeunes 2023'!A:C,3,0)),"",VLOOKUP(A71,'Licenciés Jeunes 2023'!A:C,3,0))</f>
        <v>DESOUCHE</v>
      </c>
      <c r="C71" s="32" t="str">
        <f>IF(ISNA(VLOOKUP(A71,'Licenciés Jeunes 2023'!A:C,2,0)),"",VLOOKUP(A71,'Licenciés Jeunes 2023'!A:C,2,0))</f>
        <v>Rafael</v>
      </c>
      <c r="D71" s="32" t="str">
        <f>IF(ISNA(VLOOKUP(A71,'Licenciés Jeunes 2023'!A:F,6,0)),"",VLOOKUP(A71,'Licenciés Jeunes 2023'!A:F,6,0))</f>
        <v>T.C. JOUE LES TOURS</v>
      </c>
      <c r="E71" s="6"/>
      <c r="F71" s="2">
        <f>IF(E$2="Bike &amp; Run",IF(ISNA(VLOOKUP(E71,Paramètres!$B$3:$C$56,2,FALSE)),0,VLOOKUP(E71,Paramètres!$B$3:$C$56,2,FALSE)*Paramètres!$K$3),IF(OR(E71="",OR($D71="",$D71="NL",$D71="HORS LIGUE")),0,VLOOKUP(IF(OR(E71="",OR($D71="",$D71="NL",$D71="HORS LIGUE")),"",COUNTIFS($D$5:$D$72,"&lt;&gt;"&amp;"",$D$5:$D$72,"&lt;&gt;"&amp;"NL",$D$5:$D$72,"&lt;&gt;"&amp;"HORS LIGUE",E$5:E$72,"&lt;"&amp;E71)+1),Paramètres!$B$3:$C$56,2,FALSE)*Paramètres!$K$3))</f>
        <v>0</v>
      </c>
      <c r="G71" s="4"/>
      <c r="H71" s="2">
        <f>IF(G$2="Bike &amp; Run",IF(ISNA(VLOOKUP(G71,Paramètres!$B$3:$C$56,2,FALSE)),0,VLOOKUP(G71,Paramètres!$B$3:$C$56,2,FALSE)*Paramètres!$K$4),IF(OR(G71="",OR($D71="",$D71="NL",$D71="HORS LIGUE")),0,VLOOKUP(IF(OR(G71="",OR($D71="",$D71="NL",$D71="HORS LIGUE")),"",COUNTIFS($D$5:$D$72,"&lt;&gt;"&amp;"",$D$5:$D$72,"&lt;&gt;"&amp;"NL",$D$5:$D$72,"&lt;&gt;"&amp;"HORS LIGUE",G$5:G$72,"&lt;"&amp;G71)+1),Paramètres!$B$3:$C$56,2,FALSE)*Paramètres!$K$4))</f>
        <v>0</v>
      </c>
      <c r="I71" s="36"/>
      <c r="J71" s="2">
        <f>IF(I$2="Bike &amp; Run",IF(ISNA(VLOOKUP(I71,Paramètres!$B$3:$C$56,2,FALSE)),0,VLOOKUP(I71,Paramètres!$B$3:$C$56,2,FALSE)*Paramètres!$K$5),IF(OR(I71="",OR($D71="",$D71="NL",$D71="HORS LIGUE")),0,VLOOKUP(IF(OR(I71="",OR($D71="",$D71="NL",$D71="HORS LIGUE")),"",COUNTIFS($D$5:$D$72,"&lt;&gt;"&amp;"",$D$5:$D$72,"&lt;&gt;"&amp;"NL",$D$5:$D$72,"&lt;&gt;"&amp;"HORS LIGUE",I$5:I$72,"&lt;"&amp;I71)+1),Paramètres!$B$3:$C$56,2,FALSE)*Paramètres!$K$5))</f>
        <v>0</v>
      </c>
      <c r="K71" s="4"/>
      <c r="L71" s="2">
        <f>IF(K$2="Bike &amp; Run",IF(ISNA(VLOOKUP(K71,Paramètres!$B$3:$C$56,2,FALSE)),0,VLOOKUP(K71,Paramètres!$B$3:$C$56,2,FALSE)*Paramètres!$K$6),IF(OR(K71="",OR($D71="",$D71="NL",$D71="HORS LIGUE")),0,VLOOKUP(IF(OR(K71="",OR($D71="",$D71="NL",$D71="HORS LIGUE")),"",COUNTIFS($D$5:$D$72,"&lt;&gt;"&amp;"",$D$5:$D$72,"&lt;&gt;"&amp;"NL",$D$5:$D$72,"&lt;&gt;"&amp;"HORS LIGUE",K$5:K$72,"&lt;"&amp;K71)+1),Paramètres!$B$3:$C$56,2,FALSE)*Paramètres!$K$6))</f>
        <v>0</v>
      </c>
      <c r="M71" s="4"/>
      <c r="N71" s="2">
        <f>IF(M$2="Bike &amp; Run",IF(ISNA(VLOOKUP(M71,Paramètres!$B$3:$C$56,2,FALSE)),0,VLOOKUP(M71,Paramètres!$B$3:$C$56,2,FALSE)*Paramètres!$K$7),IF(OR(M71="",OR($D71="",$D71="NL",$D71="HORS LIGUE")),0,VLOOKUP(IF(OR(M71="",OR($D71="",$D71="NL",$D71="HORS LIGUE")),"",COUNTIFS($D$5:$D$72,"&lt;&gt;"&amp;"",$D$5:$D$72,"&lt;&gt;"&amp;"NL",$D$5:$D$72,"&lt;&gt;"&amp;"HORS LIGUE",M$5:M$72,"&lt;"&amp;M71)+1),Paramètres!$B$3:$C$56,2,FALSE)*Paramètres!$K$7))</f>
        <v>0</v>
      </c>
      <c r="O71" s="46"/>
      <c r="P71" s="2">
        <f>IF(O$2="Bike &amp; Run",IF(ISNA(VLOOKUP(O71,Paramètres!$B$3:$C$56,2,FALSE)),0,VLOOKUP(O71,Paramètres!$B$3:$C$56,2,FALSE)*Paramètres!$K$8),IF(OR(O71="",OR($D71="",$D71="NL",$D71="HORS LIGUE")),0,VLOOKUP(IF(OR(O71="",OR($D71="",$D71="NL",$D71="HORS LIGUE")),"",COUNTIFS($D$5:$D$72,"&lt;&gt;"&amp;"",$D$5:$D$72,"&lt;&gt;"&amp;"NL",$D$5:$D$72,"&lt;&gt;"&amp;"HORS LIGUE",O$5:O$72,"&lt;"&amp;O71)+1),Paramètres!$B$3:$C$56,2,FALSE)*Paramètres!$K$8))</f>
        <v>0</v>
      </c>
      <c r="Q71" s="46"/>
      <c r="R71" s="2">
        <f>IF(Q$2="Bike &amp; Run",IF(ISNA(VLOOKUP(Q71,Paramètres!$B$3:$C$56,2,FALSE)),0,VLOOKUP(Q71,Paramètres!$B$3:$C$56,2,FALSE)*Paramètres!$K$9),IF(OR(Q71="",OR($D71="",$D71="NL",$D71="HORS LIGUE")),0,VLOOKUP(IF(OR(Q71="",OR($D71="",$D71="NL",$D71="HORS LIGUE")),"",COUNTIFS($D$5:$D$72,"&lt;&gt;"&amp;"",$D$5:$D$72,"&lt;&gt;"&amp;"NL",$D$5:$D$72,"&lt;&gt;"&amp;"HORS LIGUE",Q$5:Q$72,"&lt;"&amp;Q71)+1),Paramètres!$B$3:$C$56,2,FALSE)*Paramètres!$K$9))</f>
        <v>0</v>
      </c>
      <c r="S71" s="46"/>
      <c r="T71" s="2">
        <f>IF(S$2="Bike &amp; Run",IF(ISNA(VLOOKUP(S71,Paramètres!$B$3:$C$56,2,FALSE)),0,VLOOKUP(S71,Paramètres!$B$3:$C$56,2,FALSE)*Paramètres!$K$10),IF(OR(S71="",OR($D71="",$D71="NL",$D71="HORS LIGUE")),0,VLOOKUP(IF(OR(S71="",OR($D71="",$D71="NL",$D71="HORS LIGUE")),"",COUNTIFS($D$5:$D$72,"&lt;&gt;"&amp;"",$D$5:$D$72,"&lt;&gt;"&amp;"NL",$D$5:$D$72,"&lt;&gt;"&amp;"HORS LIGUE",S$5:S$72,"&lt;"&amp;S71)+1),Paramètres!$B$3:$C$56,2,FALSE)*Paramètres!$K$10))</f>
        <v>0</v>
      </c>
      <c r="U71" s="46"/>
      <c r="V71" s="2">
        <f>IF(U$2="Bike &amp; Run",IF(ISNA(VLOOKUP(U71,Paramètres!$B$3:$C$56,2,FALSE)),0,VLOOKUP(U71,Paramètres!$B$3:$C$56,2,FALSE)*Paramètres!$K$11),IF(OR(U71="",OR($D71="",$D71="NL",$D71="HORS LIGUE")),0,VLOOKUP(IF(OR(U71="",OR($D71="",$D71="NL",$D71="HORS LIGUE")),"",COUNTIFS($D$5:$D$72,"&lt;&gt;"&amp;"",$D$5:$D$72,"&lt;&gt;"&amp;"NL",$D$5:$D$72,"&lt;&gt;"&amp;"HORS LIGUE",U$5:U$72,"&lt;"&amp;U71)+1),Paramètres!$B$3:$C$56,2,FALSE)*Paramètres!$K$11))</f>
        <v>0</v>
      </c>
      <c r="W71" s="46"/>
      <c r="X71" s="2">
        <f>IF(W$2="Bike &amp; Run",IF(ISNA(VLOOKUP(W71,Paramètres!$B$3:$C$56,2,FALSE)),0,VLOOKUP(W71,Paramètres!$B$3:$C$56,2,FALSE)*Paramètres!$K$12),IF(OR(W71="",OR($D71="",$D71="NL",$D71="HORS LIGUE")),0,VLOOKUP(IF(OR(W71="",OR($D71="",$D71="NL",$D71="HORS LIGUE")),"",COUNTIFS($D$5:$D$72,"&lt;&gt;"&amp;"",$D$5:$D$72,"&lt;&gt;"&amp;"NL",$D$5:$D$72,"&lt;&gt;"&amp;"HORS LIGUE",W$5:W$72,"&lt;"&amp;W71)+1),Paramètres!$B$3:$C$56,2,FALSE)*Paramètres!$K$12))</f>
        <v>0</v>
      </c>
      <c r="Y71" s="46"/>
      <c r="Z71" s="2">
        <f>IF(Y$2="Bike &amp; Run",IF(ISNA(VLOOKUP(Y71,Paramètres!$B$3:$C$56,2,FALSE)),0,VLOOKUP(Y71,Paramètres!$B$3:$C$56,2,FALSE)*Paramètres!$K$13),IF(OR(Y71="",OR($D71="",$D71="NL",$D71="HORS LIGUE")),0,VLOOKUP(IF(OR(Y71="",OR($D71="",$D71="NL",$D71="HORS LIGUE")),"",COUNTIFS($D$5:$D$72,"&lt;&gt;"&amp;"",$D$5:$D$72,"&lt;&gt;"&amp;"NL",$D$5:$D$72,"&lt;&gt;"&amp;"HORS LIGUE",Y$5:Y$72,"&lt;"&amp;Y71)+1),Paramètres!$B$3:$C$56,2,FALSE)*Paramètres!$K$13))</f>
        <v>0</v>
      </c>
      <c r="AA71" s="46"/>
      <c r="AB71" s="2">
        <f>IF(AA$2="Bike &amp; Run",IF(ISNA(VLOOKUP(AA71,Paramètres!$B$3:$C$56,2,FALSE)),0,VLOOKUP(AA71,Paramètres!$B$3:$C$56,2,FALSE)*Paramètres!$K$14),IF(OR(AA71="",OR($D71="",$D71="NL",$D71="HORS LIGUE")),0,VLOOKUP(IF(OR(AA71="",OR($D71="",$D71="NL",$D71="HORS LIGUE")),"",COUNTIFS($D$5:$D$72,"&lt;&gt;"&amp;"",$D$5:$D$72,"&lt;&gt;"&amp;"NL",$D$5:$D$72,"&lt;&gt;"&amp;"HORS LIGUE",AA$5:AA$72,"&lt;"&amp;AA71)+1),Paramètres!$B$3:$C$56,2,FALSE)*Paramètres!$K$14))</f>
        <v>0</v>
      </c>
      <c r="AC71" s="46"/>
      <c r="AD71" s="2">
        <f>IF(AC$2="Bike &amp; Run",IF(ISNA(VLOOKUP(AC71,Paramètres!$B$3:$C$56,2,FALSE)),0,VLOOKUP(AC71,Paramètres!$B$3:$C$56,2,FALSE)*Paramètres!$K$15),IF(OR(AC71="",OR($D71="",$D71="NL",$D71="HORS LIGUE")),0,VLOOKUP(IF(OR(AC71="",OR($D71="",$D71="NL",$D71="HORS LIGUE")),"",COUNTIFS($D$5:$D$72,"&lt;&gt;"&amp;"",$D$5:$D$72,"&lt;&gt;"&amp;"NL",$D$5:$D$72,"&lt;&gt;"&amp;"HORS LIGUE",AC$5:AC$72,"&lt;"&amp;AC71)+1),Paramètres!$B$3:$C$56,2,FALSE)*Paramètres!$K$15))</f>
        <v>0</v>
      </c>
      <c r="AE71" s="46"/>
      <c r="AF71" s="2">
        <f>IF(AE$2="Bike &amp; Run",IF(ISNA(VLOOKUP(AE71,Paramètres!$B$3:$C$56,2,FALSE)),0,VLOOKUP(AE71,Paramètres!$B$3:$C$56,2,FALSE)*Paramètres!$K$16),IF(OR(AE71="",OR($D71="",$D71="NL",$D71="HORS LIGUE")),0,VLOOKUP(IF(OR(AE71="",OR($D71="",$D71="NL",$D71="HORS LIGUE")),"",COUNTIFS($D$5:$D$72,"&lt;&gt;"&amp;"",$D$5:$D$72,"&lt;&gt;"&amp;"NL",$D$5:$D$72,"&lt;&gt;"&amp;"HORS LIGUE",AE$5:AE$72,"&lt;"&amp;AE71)+1),Paramètres!$B$3:$C$56,2,FALSE)*Paramètres!$K$16))</f>
        <v>0</v>
      </c>
      <c r="AG71" s="46"/>
      <c r="AH71" s="2">
        <f>IF(AG$2="Bike &amp; Run",IF(ISNA(VLOOKUP(AG71,Paramètres!$B$3:$C$56,2,FALSE)),0,VLOOKUP(AG71,Paramètres!$B$3:$C$56,2,FALSE)*Paramètres!$K$17),IF(OR(AG71="",OR($D71="",$D71="NL",$D71="HORS LIGUE")),0,VLOOKUP(IF(OR(AG71="",OR($D71="",$D71="NL",$D71="HORS LIGUE")),"",COUNTIFS($D$5:$D$72,"&lt;&gt;"&amp;"",$D$5:$D$72,"&lt;&gt;"&amp;"NL",$D$5:$D$72,"&lt;&gt;"&amp;"HORS LIGUE",AG$5:AG$72,"&lt;"&amp;AG71)+1),Paramètres!$B$3:$C$56,2,FALSE)*Paramètres!$K$17))</f>
        <v>0</v>
      </c>
      <c r="AI71" s="40">
        <f t="shared" si="106"/>
        <v>0</v>
      </c>
      <c r="AJ71" s="3" t="str">
        <f t="shared" si="107"/>
        <v/>
      </c>
      <c r="AK71" s="5">
        <f t="shared" si="108"/>
        <v>0</v>
      </c>
      <c r="AL71" s="41">
        <f t="shared" si="56"/>
        <v>0</v>
      </c>
      <c r="AM71" s="33" t="str">
        <f t="shared" si="109"/>
        <v/>
      </c>
      <c r="AO71" s="22">
        <f t="shared" si="58"/>
        <v>0</v>
      </c>
      <c r="AP71">
        <f t="shared" si="59"/>
        <v>0</v>
      </c>
      <c r="AQ71">
        <f t="shared" si="60"/>
        <v>0</v>
      </c>
      <c r="AR71">
        <f t="shared" si="61"/>
        <v>0</v>
      </c>
      <c r="AS71">
        <f t="shared" si="62"/>
        <v>0</v>
      </c>
      <c r="AT71">
        <f t="shared" si="63"/>
        <v>0</v>
      </c>
      <c r="AU71">
        <f t="shared" si="64"/>
        <v>0</v>
      </c>
      <c r="AV71">
        <f t="shared" si="65"/>
        <v>0</v>
      </c>
      <c r="AW71">
        <f t="shared" si="66"/>
        <v>0</v>
      </c>
      <c r="AX71">
        <f t="shared" si="67"/>
        <v>0</v>
      </c>
      <c r="AY71">
        <f t="shared" si="68"/>
        <v>0</v>
      </c>
      <c r="AZ71">
        <f t="shared" si="69"/>
        <v>0</v>
      </c>
      <c r="BA71">
        <f t="shared" si="70"/>
        <v>0</v>
      </c>
      <c r="BB71">
        <f t="shared" si="71"/>
        <v>0</v>
      </c>
      <c r="BC71">
        <f t="shared" si="72"/>
        <v>0</v>
      </c>
      <c r="BD71">
        <f t="shared" si="73"/>
        <v>0</v>
      </c>
      <c r="BE71" s="22">
        <f t="shared" ref="BE71:BR71" si="112">BD71+LARGE($AO71:$BC71,BE$4)</f>
        <v>0</v>
      </c>
      <c r="BF71" s="22">
        <f t="shared" si="112"/>
        <v>0</v>
      </c>
      <c r="BG71" s="22">
        <f t="shared" si="112"/>
        <v>0</v>
      </c>
      <c r="BH71" s="22">
        <f t="shared" si="112"/>
        <v>0</v>
      </c>
      <c r="BI71" s="22">
        <f t="shared" si="112"/>
        <v>0</v>
      </c>
      <c r="BJ71" s="22">
        <f t="shared" si="112"/>
        <v>0</v>
      </c>
      <c r="BK71" s="22">
        <f t="shared" si="112"/>
        <v>0</v>
      </c>
      <c r="BL71" s="22">
        <f t="shared" si="112"/>
        <v>0</v>
      </c>
      <c r="BM71" s="22">
        <f t="shared" si="112"/>
        <v>0</v>
      </c>
      <c r="BN71" s="22">
        <f t="shared" si="112"/>
        <v>0</v>
      </c>
      <c r="BO71" s="22">
        <f t="shared" si="112"/>
        <v>0</v>
      </c>
      <c r="BP71" s="22">
        <f t="shared" si="112"/>
        <v>0</v>
      </c>
      <c r="BQ71" s="22">
        <f t="shared" si="112"/>
        <v>0</v>
      </c>
      <c r="BR71" s="22">
        <f t="shared" si="112"/>
        <v>0</v>
      </c>
    </row>
    <row r="72" spans="1:70" ht="16.5">
      <c r="A72" s="73"/>
      <c r="B72" s="61" t="str">
        <f>IF(ISNA(VLOOKUP(A72,'Licenciés Jeunes 2023'!A:C,3,0)),"",VLOOKUP(A72,'Licenciés Jeunes 2023'!A:C,3,0))</f>
        <v/>
      </c>
      <c r="C72" s="32" t="str">
        <f>IF(ISNA(VLOOKUP(A72,'Licenciés Jeunes 2023'!A:C,2,0)),"",VLOOKUP(A72,'Licenciés Jeunes 2023'!A:C,2,0))</f>
        <v/>
      </c>
      <c r="D72" s="32" t="str">
        <f>IF(ISNA(VLOOKUP(A72,'Licenciés Jeunes 2023'!A:F,6,0)),"",VLOOKUP(A72,'Licenciés Jeunes 2023'!A:F,6,0))</f>
        <v/>
      </c>
      <c r="E72" s="6"/>
      <c r="F72" s="2">
        <f>IF(E$2="Bike &amp; Run",IF(ISNA(VLOOKUP(E72,Paramètres!$B$3:$C$56,2,FALSE)),0,VLOOKUP(E72,Paramètres!$B$3:$C$56,2,FALSE)*Paramètres!$K$3),IF(OR(E72="",OR($D72="",$D72="NL",$D72="HORS LIGUE")),0,VLOOKUP(IF(OR(E72="",OR($D72="",$D72="NL",$D72="HORS LIGUE")),"",COUNTIFS($D$5:$D$72,"&lt;&gt;"&amp;"",$D$5:$D$72,"&lt;&gt;"&amp;"NL",$D$5:$D$72,"&lt;&gt;"&amp;"HORS LIGUE",E$5:E$72,"&lt;"&amp;E72)+1),Paramètres!$B$3:$C$56,2,FALSE)*Paramètres!$K$3))</f>
        <v>0</v>
      </c>
      <c r="G72" s="4"/>
      <c r="H72" s="2">
        <f>IF(G$2="Bike &amp; Run",IF(ISNA(VLOOKUP(G72,Paramètres!$B$3:$C$56,2,FALSE)),0,VLOOKUP(G72,Paramètres!$B$3:$C$56,2,FALSE)*Paramètres!$K$4),IF(OR(G72="",OR($D72="",$D72="NL",$D72="HORS LIGUE")),0,VLOOKUP(IF(OR(G72="",OR($D72="",$D72="NL",$D72="HORS LIGUE")),"",COUNTIFS($D$5:$D$72,"&lt;&gt;"&amp;"",$D$5:$D$72,"&lt;&gt;"&amp;"NL",$D$5:$D$72,"&lt;&gt;"&amp;"HORS LIGUE",G$5:G$72,"&lt;"&amp;G72)+1),Paramètres!$B$3:$C$56,2,FALSE)*Paramètres!$K$4))</f>
        <v>0</v>
      </c>
      <c r="I72" s="36"/>
      <c r="J72" s="2">
        <f>IF(I$2="Bike &amp; Run",IF(ISNA(VLOOKUP(I72,Paramètres!$B$3:$C$56,2,FALSE)),0,VLOOKUP(I72,Paramètres!$B$3:$C$56,2,FALSE)*Paramètres!$K$5),IF(OR(I72="",OR($D72="",$D72="NL",$D72="HORS LIGUE")),0,VLOOKUP(IF(OR(I72="",OR($D72="",$D72="NL",$D72="HORS LIGUE")),"",COUNTIFS($D$5:$D$72,"&lt;&gt;"&amp;"",$D$5:$D$72,"&lt;&gt;"&amp;"NL",$D$5:$D$72,"&lt;&gt;"&amp;"HORS LIGUE",I$5:I$72,"&lt;"&amp;I72)+1),Paramètres!$B$3:$C$56,2,FALSE)*Paramètres!$K$5))</f>
        <v>0</v>
      </c>
      <c r="K72" s="4"/>
      <c r="L72" s="2">
        <f>IF(K$2="Bike &amp; Run",IF(ISNA(VLOOKUP(K72,Paramètres!$B$3:$C$56,2,FALSE)),0,VLOOKUP(K72,Paramètres!$B$3:$C$56,2,FALSE)*Paramètres!$K$6),IF(OR(K72="",OR($D72="",$D72="NL",$D72="HORS LIGUE")),0,VLOOKUP(IF(OR(K72="",OR($D72="",$D72="NL",$D72="HORS LIGUE")),"",COUNTIFS($D$5:$D$72,"&lt;&gt;"&amp;"",$D$5:$D$72,"&lt;&gt;"&amp;"NL",$D$5:$D$72,"&lt;&gt;"&amp;"HORS LIGUE",K$5:K$72,"&lt;"&amp;K72)+1),Paramètres!$B$3:$C$56,2,FALSE)*Paramètres!$K$6))</f>
        <v>0</v>
      </c>
      <c r="M72" s="4"/>
      <c r="N72" s="2">
        <f>IF(M$2="Bike &amp; Run",IF(ISNA(VLOOKUP(M72,Paramètres!$B$3:$C$56,2,FALSE)),0,VLOOKUP(M72,Paramètres!$B$3:$C$56,2,FALSE)*Paramètres!$K$7),IF(OR(M72="",OR($D72="",$D72="NL",$D72="HORS LIGUE")),0,VLOOKUP(IF(OR(M72="",OR($D72="",$D72="NL",$D72="HORS LIGUE")),"",COUNTIFS($D$5:$D$72,"&lt;&gt;"&amp;"",$D$5:$D$72,"&lt;&gt;"&amp;"NL",$D$5:$D$72,"&lt;&gt;"&amp;"HORS LIGUE",M$5:M$72,"&lt;"&amp;M72)+1),Paramètres!$B$3:$C$56,2,FALSE)*Paramètres!$K$7))</f>
        <v>0</v>
      </c>
      <c r="O72" s="46"/>
      <c r="P72" s="2">
        <f>IF(O$2="Bike &amp; Run",IF(ISNA(VLOOKUP(O72,Paramètres!$B$3:$C$56,2,FALSE)),0,VLOOKUP(O72,Paramètres!$B$3:$C$56,2,FALSE)*Paramètres!$K$8),IF(OR(O72="",OR($D72="",$D72="NL",$D72="HORS LIGUE")),0,VLOOKUP(IF(OR(O72="",OR($D72="",$D72="NL",$D72="HORS LIGUE")),"",COUNTIFS($D$5:$D$72,"&lt;&gt;"&amp;"",$D$5:$D$72,"&lt;&gt;"&amp;"NL",$D$5:$D$72,"&lt;&gt;"&amp;"HORS LIGUE",O$5:O$72,"&lt;"&amp;O72)+1),Paramètres!$B$3:$C$56,2,FALSE)*Paramètres!$K$8))</f>
        <v>0</v>
      </c>
      <c r="Q72" s="46"/>
      <c r="R72" s="2">
        <f>IF(Q$2="Bike &amp; Run",IF(ISNA(VLOOKUP(Q72,Paramètres!$B$3:$C$56,2,FALSE)),0,VLOOKUP(Q72,Paramètres!$B$3:$C$56,2,FALSE)*Paramètres!$K$9),IF(OR(Q72="",OR($D72="",$D72="NL",$D72="HORS LIGUE")),0,VLOOKUP(IF(OR(Q72="",OR($D72="",$D72="NL",$D72="HORS LIGUE")),"",COUNTIFS($D$5:$D$72,"&lt;&gt;"&amp;"",$D$5:$D$72,"&lt;&gt;"&amp;"NL",$D$5:$D$72,"&lt;&gt;"&amp;"HORS LIGUE",Q$5:Q$72,"&lt;"&amp;Q72)+1),Paramètres!$B$3:$C$56,2,FALSE)*Paramètres!$K$9))</f>
        <v>0</v>
      </c>
      <c r="S72" s="46"/>
      <c r="T72" s="2">
        <f>IF(S$2="Bike &amp; Run",IF(ISNA(VLOOKUP(S72,Paramètres!$B$3:$C$56,2,FALSE)),0,VLOOKUP(S72,Paramètres!$B$3:$C$56,2,FALSE)*Paramètres!$K$10),IF(OR(S72="",OR($D72="",$D72="NL",$D72="HORS LIGUE")),0,VLOOKUP(IF(OR(S72="",OR($D72="",$D72="NL",$D72="HORS LIGUE")),"",COUNTIFS($D$5:$D$72,"&lt;&gt;"&amp;"",$D$5:$D$72,"&lt;&gt;"&amp;"NL",$D$5:$D$72,"&lt;&gt;"&amp;"HORS LIGUE",S$5:S$72,"&lt;"&amp;S72)+1),Paramètres!$B$3:$C$56,2,FALSE)*Paramètres!$K$10))</f>
        <v>0</v>
      </c>
      <c r="U72" s="46"/>
      <c r="V72" s="2">
        <f>IF(U$2="Bike &amp; Run",IF(ISNA(VLOOKUP(U72,Paramètres!$B$3:$C$56,2,FALSE)),0,VLOOKUP(U72,Paramètres!$B$3:$C$56,2,FALSE)*Paramètres!$K$11),IF(OR(U72="",OR($D72="",$D72="NL",$D72="HORS LIGUE")),0,VLOOKUP(IF(OR(U72="",OR($D72="",$D72="NL",$D72="HORS LIGUE")),"",COUNTIFS($D$5:$D$72,"&lt;&gt;"&amp;"",$D$5:$D$72,"&lt;&gt;"&amp;"NL",$D$5:$D$72,"&lt;&gt;"&amp;"HORS LIGUE",U$5:U$72,"&lt;"&amp;U72)+1),Paramètres!$B$3:$C$56,2,FALSE)*Paramètres!$K$11))</f>
        <v>0</v>
      </c>
      <c r="W72" s="46"/>
      <c r="X72" s="2">
        <f>IF(W$2="Bike &amp; Run",IF(ISNA(VLOOKUP(W72,Paramètres!$B$3:$C$56,2,FALSE)),0,VLOOKUP(W72,Paramètres!$B$3:$C$56,2,FALSE)*Paramètres!$K$12),IF(OR(W72="",OR($D72="",$D72="NL",$D72="HORS LIGUE")),0,VLOOKUP(IF(OR(W72="",OR($D72="",$D72="NL",$D72="HORS LIGUE")),"",COUNTIFS($D$5:$D$72,"&lt;&gt;"&amp;"",$D$5:$D$72,"&lt;&gt;"&amp;"NL",$D$5:$D$72,"&lt;&gt;"&amp;"HORS LIGUE",W$5:W$72,"&lt;"&amp;W72)+1),Paramètres!$B$3:$C$56,2,FALSE)*Paramètres!$K$12))</f>
        <v>0</v>
      </c>
      <c r="Y72" s="46"/>
      <c r="Z72" s="2">
        <f>IF(Y$2="Bike &amp; Run",IF(ISNA(VLOOKUP(Y72,Paramètres!$B$3:$C$56,2,FALSE)),0,VLOOKUP(Y72,Paramètres!$B$3:$C$56,2,FALSE)*Paramètres!$K$13),IF(OR(Y72="",OR($D72="",$D72="NL",$D72="HORS LIGUE")),0,VLOOKUP(IF(OR(Y72="",OR($D72="",$D72="NL",$D72="HORS LIGUE")),"",COUNTIFS($D$5:$D$72,"&lt;&gt;"&amp;"",$D$5:$D$72,"&lt;&gt;"&amp;"NL",$D$5:$D$72,"&lt;&gt;"&amp;"HORS LIGUE",Y$5:Y$72,"&lt;"&amp;Y72)+1),Paramètres!$B$3:$C$56,2,FALSE)*Paramètres!$K$13))</f>
        <v>0</v>
      </c>
      <c r="AA72" s="46"/>
      <c r="AB72" s="2">
        <f>IF(AA$2="Bike &amp; Run",IF(ISNA(VLOOKUP(AA72,Paramètres!$B$3:$C$56,2,FALSE)),0,VLOOKUP(AA72,Paramètres!$B$3:$C$56,2,FALSE)*Paramètres!$K$14),IF(OR(AA72="",OR($D72="",$D72="NL",$D72="HORS LIGUE")),0,VLOOKUP(IF(OR(AA72="",OR($D72="",$D72="NL",$D72="HORS LIGUE")),"",COUNTIFS($D$5:$D$72,"&lt;&gt;"&amp;"",$D$5:$D$72,"&lt;&gt;"&amp;"NL",$D$5:$D$72,"&lt;&gt;"&amp;"HORS LIGUE",AA$5:AA$72,"&lt;"&amp;AA72)+1),Paramètres!$B$3:$C$56,2,FALSE)*Paramètres!$K$14))</f>
        <v>0</v>
      </c>
      <c r="AC72" s="46"/>
      <c r="AD72" s="2">
        <f>IF(AC$2="Bike &amp; Run",IF(ISNA(VLOOKUP(AC72,Paramètres!$B$3:$C$56,2,FALSE)),0,VLOOKUP(AC72,Paramètres!$B$3:$C$56,2,FALSE)*Paramètres!$K$15),IF(OR(AC72="",OR($D72="",$D72="NL",$D72="HORS LIGUE")),0,VLOOKUP(IF(OR(AC72="",OR($D72="",$D72="NL",$D72="HORS LIGUE")),"",COUNTIFS($D$5:$D$72,"&lt;&gt;"&amp;"",$D$5:$D$72,"&lt;&gt;"&amp;"NL",$D$5:$D$72,"&lt;&gt;"&amp;"HORS LIGUE",AC$5:AC$72,"&lt;"&amp;AC72)+1),Paramètres!$B$3:$C$56,2,FALSE)*Paramètres!$K$15))</f>
        <v>0</v>
      </c>
      <c r="AE72" s="46"/>
      <c r="AF72" s="2">
        <f>IF(AE$2="Bike &amp; Run",IF(ISNA(VLOOKUP(AE72,Paramètres!$B$3:$C$56,2,FALSE)),0,VLOOKUP(AE72,Paramètres!$B$3:$C$56,2,FALSE)*Paramètres!$K$16),IF(OR(AE72="",OR($D72="",$D72="NL",$D72="HORS LIGUE")),0,VLOOKUP(IF(OR(AE72="",OR($D72="",$D72="NL",$D72="HORS LIGUE")),"",COUNTIFS($D$5:$D$72,"&lt;&gt;"&amp;"",$D$5:$D$72,"&lt;&gt;"&amp;"NL",$D$5:$D$72,"&lt;&gt;"&amp;"HORS LIGUE",AE$5:AE$72,"&lt;"&amp;AE72)+1),Paramètres!$B$3:$C$56,2,FALSE)*Paramètres!$K$16))</f>
        <v>0</v>
      </c>
      <c r="AG72" s="46"/>
      <c r="AH72" s="2">
        <f>IF(AG$2="Bike &amp; Run",IF(ISNA(VLOOKUP(AG72,Paramètres!$B$3:$C$56,2,FALSE)),0,VLOOKUP(AG72,Paramètres!$B$3:$C$56,2,FALSE)*Paramètres!$K$17),IF(OR(AG72="",OR($D72="",$D72="NL",$D72="HORS LIGUE")),0,VLOOKUP(IF(OR(AG72="",OR($D72="",$D72="NL",$D72="HORS LIGUE")),"",COUNTIFS($D$5:$D$72,"&lt;&gt;"&amp;"",$D$5:$D$72,"&lt;&gt;"&amp;"NL",$D$5:$D$72,"&lt;&gt;"&amp;"HORS LIGUE",AG$5:AG$72,"&lt;"&amp;AG72)+1),Paramètres!$B$3:$C$56,2,FALSE)*Paramètres!$K$17))</f>
        <v>0</v>
      </c>
      <c r="AI72" s="40">
        <f t="shared" si="106"/>
        <v>0</v>
      </c>
      <c r="AJ72" s="3" t="str">
        <f t="shared" si="107"/>
        <v/>
      </c>
      <c r="AK72" s="5">
        <f t="shared" si="108"/>
        <v>0</v>
      </c>
      <c r="AL72" s="41">
        <f t="shared" si="56"/>
        <v>0</v>
      </c>
      <c r="AM72" s="33" t="str">
        <f t="shared" si="109"/>
        <v/>
      </c>
      <c r="AO72" s="22">
        <f t="shared" si="58"/>
        <v>0</v>
      </c>
      <c r="AP72">
        <f t="shared" si="59"/>
        <v>0</v>
      </c>
      <c r="AQ72">
        <f t="shared" si="60"/>
        <v>0</v>
      </c>
      <c r="AR72">
        <f t="shared" si="61"/>
        <v>0</v>
      </c>
      <c r="AS72">
        <f t="shared" si="62"/>
        <v>0</v>
      </c>
      <c r="AT72">
        <f t="shared" si="63"/>
        <v>0</v>
      </c>
      <c r="AU72">
        <f t="shared" si="64"/>
        <v>0</v>
      </c>
      <c r="AV72">
        <f t="shared" si="65"/>
        <v>0</v>
      </c>
      <c r="AW72">
        <f t="shared" si="66"/>
        <v>0</v>
      </c>
      <c r="AX72">
        <f t="shared" si="67"/>
        <v>0</v>
      </c>
      <c r="AY72">
        <f t="shared" si="68"/>
        <v>0</v>
      </c>
      <c r="AZ72">
        <f t="shared" si="69"/>
        <v>0</v>
      </c>
      <c r="BA72">
        <f t="shared" si="70"/>
        <v>0</v>
      </c>
      <c r="BB72">
        <f t="shared" si="71"/>
        <v>0</v>
      </c>
      <c r="BC72">
        <f t="shared" si="72"/>
        <v>0</v>
      </c>
      <c r="BD72">
        <f t="shared" si="73"/>
        <v>0</v>
      </c>
      <c r="BE72" s="22">
        <f t="shared" ref="BE72:BR72" si="113">BD72+LARGE($AO72:$BC72,BE$4)</f>
        <v>0</v>
      </c>
      <c r="BF72" s="22">
        <f t="shared" si="113"/>
        <v>0</v>
      </c>
      <c r="BG72" s="22">
        <f t="shared" si="113"/>
        <v>0</v>
      </c>
      <c r="BH72" s="22">
        <f t="shared" si="113"/>
        <v>0</v>
      </c>
      <c r="BI72" s="22">
        <f t="shared" si="113"/>
        <v>0</v>
      </c>
      <c r="BJ72" s="22">
        <f t="shared" si="113"/>
        <v>0</v>
      </c>
      <c r="BK72" s="22">
        <f t="shared" si="113"/>
        <v>0</v>
      </c>
      <c r="BL72" s="22">
        <f t="shared" si="113"/>
        <v>0</v>
      </c>
      <c r="BM72" s="22">
        <f t="shared" si="113"/>
        <v>0</v>
      </c>
      <c r="BN72" s="22">
        <f t="shared" si="113"/>
        <v>0</v>
      </c>
      <c r="BO72" s="22">
        <f t="shared" si="113"/>
        <v>0</v>
      </c>
      <c r="BP72" s="22">
        <f t="shared" si="113"/>
        <v>0</v>
      </c>
      <c r="BQ72" s="22">
        <f t="shared" si="113"/>
        <v>0</v>
      </c>
      <c r="BR72" s="22">
        <f t="shared" si="113"/>
        <v>0</v>
      </c>
    </row>
    <row r="73" spans="1:70" ht="16.5">
      <c r="A73" s="14"/>
      <c r="B73" s="61" t="str">
        <f>IF(ISNA(VLOOKUP(A73,'Licenciés Jeunes 2023'!A:C,3,0)),"",VLOOKUP(A73,'Licenciés Jeunes 2023'!A:C,3,0))</f>
        <v/>
      </c>
      <c r="C73" s="32" t="str">
        <f>IF(ISNA(VLOOKUP(A73,'Licenciés Jeunes 2023'!A:C,2,0)),"",VLOOKUP(A73,'Licenciés Jeunes 2023'!A:C,2,0))</f>
        <v/>
      </c>
      <c r="D73" s="32" t="str">
        <f>IF(ISNA(VLOOKUP(A73,'Licenciés Jeunes 2023'!A:F,6,0)),"",VLOOKUP(A73,'Licenciés Jeunes 2023'!A:F,6,0))</f>
        <v/>
      </c>
      <c r="E73" s="6"/>
      <c r="F73" s="2">
        <f>IF(E$2="Bike &amp; Run",IF(ISNA(VLOOKUP(E73,Paramètres!$B$3:$C$56,2,FALSE)),0,VLOOKUP(E73,Paramètres!$B$3:$C$56,2,FALSE)*Paramètres!$K$3),IF(OR(E73="",OR($D73="",$D73="NL",$D73="HORS LIGUE")),0,VLOOKUP(IF(OR(E73="",OR($D73="",$D73="NL",$D73="HORS LIGUE")),"",COUNTIFS($D$5:$D$72,"&lt;&gt;"&amp;"",$D$5:$D$72,"&lt;&gt;"&amp;"NL",$D$5:$D$72,"&lt;&gt;"&amp;"HORS LIGUE",E$5:E$72,"&lt;"&amp;E73)+1),Paramètres!$B$3:$C$56,2,FALSE)*Paramètres!$K$3))</f>
        <v>0</v>
      </c>
      <c r="G73" s="4"/>
      <c r="H73" s="2">
        <f>IF(G$2="Bike &amp; Run",IF(ISNA(VLOOKUP(G73,Paramètres!$B$3:$C$56,2,FALSE)),0,VLOOKUP(G73,Paramètres!$B$3:$C$56,2,FALSE)*Paramètres!$K$4),IF(OR(G73="",OR($D73="",$D73="NL",$D73="HORS LIGUE")),0,VLOOKUP(IF(OR(G73="",OR($D73="",$D73="NL",$D73="HORS LIGUE")),"",COUNTIFS($D$5:$D$72,"&lt;&gt;"&amp;"",$D$5:$D$72,"&lt;&gt;"&amp;"NL",$D$5:$D$72,"&lt;&gt;"&amp;"HORS LIGUE",G$5:G$72,"&lt;"&amp;G73)+1),Paramètres!$B$3:$C$56,2,FALSE)*Paramètres!$K$4))</f>
        <v>0</v>
      </c>
      <c r="I73" s="36"/>
      <c r="J73" s="2">
        <f>IF(I$2="Bike &amp; Run",IF(ISNA(VLOOKUP(I73,Paramètres!$B$3:$C$56,2,FALSE)),0,VLOOKUP(I73,Paramètres!$B$3:$C$56,2,FALSE)*Paramètres!$K$5),IF(OR(I73="",OR($D73="",$D73="NL",$D73="HORS LIGUE")),0,VLOOKUP(IF(OR(I73="",OR($D73="",$D73="NL",$D73="HORS LIGUE")),"",COUNTIFS($D$5:$D$72,"&lt;&gt;"&amp;"",$D$5:$D$72,"&lt;&gt;"&amp;"NL",$D$5:$D$72,"&lt;&gt;"&amp;"HORS LIGUE",I$5:I$72,"&lt;"&amp;I73)+1),Paramètres!$B$3:$C$56,2,FALSE)*Paramètres!$K$5))</f>
        <v>0</v>
      </c>
      <c r="K73" s="4"/>
      <c r="L73" s="2">
        <f>IF(K$2="Bike &amp; Run",IF(ISNA(VLOOKUP(K73,Paramètres!$B$3:$C$56,2,FALSE)),0,VLOOKUP(K73,Paramètres!$B$3:$C$56,2,FALSE)*Paramètres!$K$6),IF(OR(K73="",OR($D73="",$D73="NL",$D73="HORS LIGUE")),0,VLOOKUP(IF(OR(K73="",OR($D73="",$D73="NL",$D73="HORS LIGUE")),"",COUNTIFS($D$5:$D$72,"&lt;&gt;"&amp;"",$D$5:$D$72,"&lt;&gt;"&amp;"NL",$D$5:$D$72,"&lt;&gt;"&amp;"HORS LIGUE",K$5:K$72,"&lt;"&amp;K73)+1),Paramètres!$B$3:$C$56,2,FALSE)*Paramètres!$K$6))</f>
        <v>0</v>
      </c>
      <c r="M73" s="4"/>
      <c r="N73" s="2">
        <f>IF(M$2="Bike &amp; Run",IF(ISNA(VLOOKUP(M73,Paramètres!$B$3:$C$56,2,FALSE)),0,VLOOKUP(M73,Paramètres!$B$3:$C$56,2,FALSE)*Paramètres!$K$7),IF(OR(M73="",OR($D73="",$D73="NL",$D73="HORS LIGUE")),0,VLOOKUP(IF(OR(M73="",OR($D73="",$D73="NL",$D73="HORS LIGUE")),"",COUNTIFS($D$5:$D$72,"&lt;&gt;"&amp;"",$D$5:$D$72,"&lt;&gt;"&amp;"NL",$D$5:$D$72,"&lt;&gt;"&amp;"HORS LIGUE",M$5:M$72,"&lt;"&amp;M73)+1),Paramètres!$B$3:$C$56,2,FALSE)*Paramètres!$K$7))</f>
        <v>0</v>
      </c>
      <c r="O73" s="46"/>
      <c r="P73" s="2">
        <f>IF(O$2="Bike &amp; Run",IF(ISNA(VLOOKUP(O73,Paramètres!$B$3:$C$56,2,FALSE)),0,VLOOKUP(O73,Paramètres!$B$3:$C$56,2,FALSE)*Paramètres!$K$8),IF(OR(O73="",OR($D73="",$D73="NL",$D73="HORS LIGUE")),0,VLOOKUP(IF(OR(O73="",OR($D73="",$D73="NL",$D73="HORS LIGUE")),"",COUNTIFS($D$5:$D$72,"&lt;&gt;"&amp;"",$D$5:$D$72,"&lt;&gt;"&amp;"NL",$D$5:$D$72,"&lt;&gt;"&amp;"HORS LIGUE",O$5:O$72,"&lt;"&amp;O73)+1),Paramètres!$B$3:$C$56,2,FALSE)*Paramètres!$K$8))</f>
        <v>0</v>
      </c>
      <c r="Q73" s="46"/>
      <c r="R73" s="2">
        <f>IF(Q$2="Bike &amp; Run",IF(ISNA(VLOOKUP(Q73,Paramètres!$B$3:$C$56,2,FALSE)),0,VLOOKUP(Q73,Paramètres!$B$3:$C$56,2,FALSE)*Paramètres!$K$9),IF(OR(Q73="",OR($D73="",$D73="NL",$D73="HORS LIGUE")),0,VLOOKUP(IF(OR(Q73="",OR($D73="",$D73="NL",$D73="HORS LIGUE")),"",COUNTIFS($D$5:$D$72,"&lt;&gt;"&amp;"",$D$5:$D$72,"&lt;&gt;"&amp;"NL",$D$5:$D$72,"&lt;&gt;"&amp;"HORS LIGUE",Q$5:Q$72,"&lt;"&amp;Q73)+1),Paramètres!$B$3:$C$56,2,FALSE)*Paramètres!$K$9))</f>
        <v>0</v>
      </c>
      <c r="S73" s="46"/>
      <c r="T73" s="2">
        <f>IF(S$2="Bike &amp; Run",IF(ISNA(VLOOKUP(S73,Paramètres!$B$3:$C$56,2,FALSE)),0,VLOOKUP(S73,Paramètres!$B$3:$C$56,2,FALSE)*Paramètres!$K$10),IF(OR(S73="",OR($D73="",$D73="NL",$D73="HORS LIGUE")),0,VLOOKUP(IF(OR(S73="",OR($D73="",$D73="NL",$D73="HORS LIGUE")),"",COUNTIFS($D$5:$D$72,"&lt;&gt;"&amp;"",$D$5:$D$72,"&lt;&gt;"&amp;"NL",$D$5:$D$72,"&lt;&gt;"&amp;"HORS LIGUE",S$5:S$72,"&lt;"&amp;S73)+1),Paramètres!$B$3:$C$56,2,FALSE)*Paramètres!$K$10))</f>
        <v>0</v>
      </c>
      <c r="U73" s="46"/>
      <c r="V73" s="2">
        <f>IF(U$2="Bike &amp; Run",IF(ISNA(VLOOKUP(U73,Paramètres!$B$3:$C$56,2,FALSE)),0,VLOOKUP(U73,Paramètres!$B$3:$C$56,2,FALSE)*Paramètres!$K$11),IF(OR(U73="",OR($D73="",$D73="NL",$D73="HORS LIGUE")),0,VLOOKUP(IF(OR(U73="",OR($D73="",$D73="NL",$D73="HORS LIGUE")),"",COUNTIFS($D$5:$D$72,"&lt;&gt;"&amp;"",$D$5:$D$72,"&lt;&gt;"&amp;"NL",$D$5:$D$72,"&lt;&gt;"&amp;"HORS LIGUE",U$5:U$72,"&lt;"&amp;U73)+1),Paramètres!$B$3:$C$56,2,FALSE)*Paramètres!$K$11))</f>
        <v>0</v>
      </c>
      <c r="W73" s="46"/>
      <c r="X73" s="2">
        <f>IF(W$2="Bike &amp; Run",IF(ISNA(VLOOKUP(W73,Paramètres!$B$3:$C$56,2,FALSE)),0,VLOOKUP(W73,Paramètres!$B$3:$C$56,2,FALSE)*Paramètres!$K$12),IF(OR(W73="",OR($D73="",$D73="NL",$D73="HORS LIGUE")),0,VLOOKUP(IF(OR(W73="",OR($D73="",$D73="NL",$D73="HORS LIGUE")),"",COUNTIFS($D$5:$D$72,"&lt;&gt;"&amp;"",$D$5:$D$72,"&lt;&gt;"&amp;"NL",$D$5:$D$72,"&lt;&gt;"&amp;"HORS LIGUE",W$5:W$72,"&lt;"&amp;W73)+1),Paramètres!$B$3:$C$56,2,FALSE)*Paramètres!$K$12))</f>
        <v>0</v>
      </c>
      <c r="Y73" s="46"/>
      <c r="Z73" s="2">
        <f>IF(Y$2="Bike &amp; Run",IF(ISNA(VLOOKUP(Y73,Paramètres!$B$3:$C$56,2,FALSE)),0,VLOOKUP(Y73,Paramètres!$B$3:$C$56,2,FALSE)*Paramètres!$K$13),IF(OR(Y73="",OR($D73="",$D73="NL",$D73="HORS LIGUE")),0,VLOOKUP(IF(OR(Y73="",OR($D73="",$D73="NL",$D73="HORS LIGUE")),"",COUNTIFS($D$5:$D$72,"&lt;&gt;"&amp;"",$D$5:$D$72,"&lt;&gt;"&amp;"NL",$D$5:$D$72,"&lt;&gt;"&amp;"HORS LIGUE",Y$5:Y$72,"&lt;"&amp;Y73)+1),Paramètres!$B$3:$C$56,2,FALSE)*Paramètres!$K$13))</f>
        <v>0</v>
      </c>
      <c r="AA73" s="46"/>
      <c r="AB73" s="2">
        <f>IF(AA$2="Bike &amp; Run",IF(ISNA(VLOOKUP(AA73,Paramètres!$B$3:$C$56,2,FALSE)),0,VLOOKUP(AA73,Paramètres!$B$3:$C$56,2,FALSE)*Paramètres!$K$14),IF(OR(AA73="",OR($D73="",$D73="NL",$D73="HORS LIGUE")),0,VLOOKUP(IF(OR(AA73="",OR($D73="",$D73="NL",$D73="HORS LIGUE")),"",COUNTIFS($D$5:$D$72,"&lt;&gt;"&amp;"",$D$5:$D$72,"&lt;&gt;"&amp;"NL",$D$5:$D$72,"&lt;&gt;"&amp;"HORS LIGUE",AA$5:AA$72,"&lt;"&amp;AA73)+1),Paramètres!$B$3:$C$56,2,FALSE)*Paramètres!$K$14))</f>
        <v>0</v>
      </c>
      <c r="AC73" s="46"/>
      <c r="AD73" s="2">
        <f>IF(AC$2="Bike &amp; Run",IF(ISNA(VLOOKUP(AC73,Paramètres!$B$3:$C$56,2,FALSE)),0,VLOOKUP(AC73,Paramètres!$B$3:$C$56,2,FALSE)*Paramètres!$K$15),IF(OR(AC73="",OR($D73="",$D73="NL",$D73="HORS LIGUE")),0,VLOOKUP(IF(OR(AC73="",OR($D73="",$D73="NL",$D73="HORS LIGUE")),"",COUNTIFS($D$5:$D$72,"&lt;&gt;"&amp;"",$D$5:$D$72,"&lt;&gt;"&amp;"NL",$D$5:$D$72,"&lt;&gt;"&amp;"HORS LIGUE",AC$5:AC$72,"&lt;"&amp;AC73)+1),Paramètres!$B$3:$C$56,2,FALSE)*Paramètres!$K$15))</f>
        <v>0</v>
      </c>
      <c r="AE73" s="46"/>
      <c r="AF73" s="2">
        <f>IF(AE$2="Bike &amp; Run",IF(ISNA(VLOOKUP(AE73,Paramètres!$B$3:$C$56,2,FALSE)),0,VLOOKUP(AE73,Paramètres!$B$3:$C$56,2,FALSE)*Paramètres!$K$16),IF(OR(AE73="",OR($D73="",$D73="NL",$D73="HORS LIGUE")),0,VLOOKUP(IF(OR(AE73="",OR($D73="",$D73="NL",$D73="HORS LIGUE")),"",COUNTIFS($D$5:$D$72,"&lt;&gt;"&amp;"",$D$5:$D$72,"&lt;&gt;"&amp;"NL",$D$5:$D$72,"&lt;&gt;"&amp;"HORS LIGUE",AE$5:AE$72,"&lt;"&amp;AE73)+1),Paramètres!$B$3:$C$56,2,FALSE)*Paramètres!$K$16))</f>
        <v>0</v>
      </c>
      <c r="AG73" s="46"/>
      <c r="AH73" s="2">
        <f>IF(AG$2="Bike &amp; Run",IF(ISNA(VLOOKUP(AG73,Paramètres!$B$3:$C$56,2,FALSE)),0,VLOOKUP(AG73,Paramètres!$B$3:$C$56,2,FALSE)*Paramètres!$K$17),IF(OR(AG73="",OR($D73="",$D73="NL",$D73="HORS LIGUE")),0,VLOOKUP(IF(OR(AG73="",OR($D73="",$D73="NL",$D73="HORS LIGUE")),"",COUNTIFS($D$5:$D$72,"&lt;&gt;"&amp;"",$D$5:$D$72,"&lt;&gt;"&amp;"NL",$D$5:$D$72,"&lt;&gt;"&amp;"HORS LIGUE",AG$5:AG$72,"&lt;"&amp;AG73)+1),Paramètres!$B$3:$C$56,2,FALSE)*Paramètres!$K$17))</f>
        <v>0</v>
      </c>
      <c r="AI73" s="40">
        <f t="shared" si="106"/>
        <v>0</v>
      </c>
      <c r="AJ73" s="3" t="str">
        <f t="shared" si="107"/>
        <v/>
      </c>
      <c r="AK73" s="5">
        <f t="shared" si="108"/>
        <v>0</v>
      </c>
      <c r="AL73" s="41">
        <f>HLOOKUP($AL$2,$BD$4:$BR$72,ROW(A72)-3,FALSE)</f>
        <v>0</v>
      </c>
      <c r="AM73" s="33" t="str">
        <f t="shared" si="109"/>
        <v/>
      </c>
    </row>
    <row r="74" spans="1:70" ht="16.5">
      <c r="A74" s="14"/>
      <c r="B74" s="61" t="str">
        <f>IF(ISNA(VLOOKUP(A74,'Licenciés Jeunes 2023'!A:C,3,0)),"",VLOOKUP(A74,'Licenciés Jeunes 2023'!A:C,3,0))</f>
        <v/>
      </c>
      <c r="C74" s="32" t="str">
        <f>IF(ISNA(VLOOKUP(A74,'Licenciés Jeunes 2023'!A:C,2,0)),"",VLOOKUP(A74,'Licenciés Jeunes 2023'!A:C,2,0))</f>
        <v/>
      </c>
      <c r="D74" s="32" t="str">
        <f>IF(ISNA(VLOOKUP(A74,'Licenciés Jeunes 2023'!A:F,6,0)),"",VLOOKUP(A74,'Licenciés Jeunes 2023'!A:F,6,0))</f>
        <v/>
      </c>
      <c r="E74" s="6"/>
      <c r="F74" s="2">
        <f>IF(E$2="Bike &amp; Run",IF(ISNA(VLOOKUP(E74,Paramètres!$B$3:$C$56,2,FALSE)),0,VLOOKUP(E74,Paramètres!$B$3:$C$56,2,FALSE)*Paramètres!$K$3),IF(OR(E74="",OR($D74="",$D74="NL",$D74="HORS LIGUE")),0,VLOOKUP(IF(OR(E74="",OR($D74="",$D74="NL",$D74="HORS LIGUE")),"",COUNTIFS($D$5:$D$72,"&lt;&gt;"&amp;"",$D$5:$D$72,"&lt;&gt;"&amp;"NL",$D$5:$D$72,"&lt;&gt;"&amp;"HORS LIGUE",E$5:E$72,"&lt;"&amp;E74)+1),Paramètres!$B$3:$C$56,2,FALSE)*Paramètres!$K$3))</f>
        <v>0</v>
      </c>
      <c r="G74" s="4"/>
      <c r="H74" s="2">
        <f>IF(G$2="Bike &amp; Run",IF(ISNA(VLOOKUP(G74,Paramètres!$B$3:$C$56,2,FALSE)),0,VLOOKUP(G74,Paramètres!$B$3:$C$56,2,FALSE)*Paramètres!$K$4),IF(OR(G74="",OR($D74="",$D74="NL",$D74="HORS LIGUE")),0,VLOOKUP(IF(OR(G74="",OR($D74="",$D74="NL",$D74="HORS LIGUE")),"",COUNTIFS($D$5:$D$72,"&lt;&gt;"&amp;"",$D$5:$D$72,"&lt;&gt;"&amp;"NL",$D$5:$D$72,"&lt;&gt;"&amp;"HORS LIGUE",G$5:G$72,"&lt;"&amp;G74)+1),Paramètres!$B$3:$C$56,2,FALSE)*Paramètres!$K$4))</f>
        <v>0</v>
      </c>
      <c r="I74" s="36"/>
      <c r="J74" s="2">
        <f>IF(I$2="Bike &amp; Run",IF(ISNA(VLOOKUP(I74,Paramètres!$B$3:$C$56,2,FALSE)),0,VLOOKUP(I74,Paramètres!$B$3:$C$56,2,FALSE)*Paramètres!$K$5),IF(OR(I74="",OR($D74="",$D74="NL",$D74="HORS LIGUE")),0,VLOOKUP(IF(OR(I74="",OR($D74="",$D74="NL",$D74="HORS LIGUE")),"",COUNTIFS($D$5:$D$72,"&lt;&gt;"&amp;"",$D$5:$D$72,"&lt;&gt;"&amp;"NL",$D$5:$D$72,"&lt;&gt;"&amp;"HORS LIGUE",I$5:I$72,"&lt;"&amp;I74)+1),Paramètres!$B$3:$C$56,2,FALSE)*Paramètres!$K$5))</f>
        <v>0</v>
      </c>
      <c r="K74" s="4"/>
      <c r="L74" s="2">
        <f>IF(K$2="Bike &amp; Run",IF(ISNA(VLOOKUP(K74,Paramètres!$B$3:$C$56,2,FALSE)),0,VLOOKUP(K74,Paramètres!$B$3:$C$56,2,FALSE)*Paramètres!$K$6),IF(OR(K74="",OR($D74="",$D74="NL",$D74="HORS LIGUE")),0,VLOOKUP(IF(OR(K74="",OR($D74="",$D74="NL",$D74="HORS LIGUE")),"",COUNTIFS($D$5:$D$72,"&lt;&gt;"&amp;"",$D$5:$D$72,"&lt;&gt;"&amp;"NL",$D$5:$D$72,"&lt;&gt;"&amp;"HORS LIGUE",K$5:K$72,"&lt;"&amp;K74)+1),Paramètres!$B$3:$C$56,2,FALSE)*Paramètres!$K$6))</f>
        <v>0</v>
      </c>
      <c r="M74" s="4"/>
      <c r="N74" s="2">
        <f>IF(M$2="Bike &amp; Run",IF(ISNA(VLOOKUP(M74,Paramètres!$B$3:$C$56,2,FALSE)),0,VLOOKUP(M74,Paramètres!$B$3:$C$56,2,FALSE)*Paramètres!$K$7),IF(OR(M74="",OR($D74="",$D74="NL",$D74="HORS LIGUE")),0,VLOOKUP(IF(OR(M74="",OR($D74="",$D74="NL",$D74="HORS LIGUE")),"",COUNTIFS($D$5:$D$72,"&lt;&gt;"&amp;"",$D$5:$D$72,"&lt;&gt;"&amp;"NL",$D$5:$D$72,"&lt;&gt;"&amp;"HORS LIGUE",M$5:M$72,"&lt;"&amp;M74)+1),Paramètres!$B$3:$C$56,2,FALSE)*Paramètres!$K$7))</f>
        <v>0</v>
      </c>
      <c r="O74" s="46"/>
      <c r="P74" s="2">
        <f>IF(O$2="Bike &amp; Run",IF(ISNA(VLOOKUP(O74,Paramètres!$B$3:$C$56,2,FALSE)),0,VLOOKUP(O74,Paramètres!$B$3:$C$56,2,FALSE)*Paramètres!$K$8),IF(OR(O74="",OR($D74="",$D74="NL",$D74="HORS LIGUE")),0,VLOOKUP(IF(OR(O74="",OR($D74="",$D74="NL",$D74="HORS LIGUE")),"",COUNTIFS($D$5:$D$72,"&lt;&gt;"&amp;"",$D$5:$D$72,"&lt;&gt;"&amp;"NL",$D$5:$D$72,"&lt;&gt;"&amp;"HORS LIGUE",O$5:O$72,"&lt;"&amp;O74)+1),Paramètres!$B$3:$C$56,2,FALSE)*Paramètres!$K$8))</f>
        <v>0</v>
      </c>
      <c r="Q74" s="46"/>
      <c r="R74" s="2">
        <f>IF(Q$2="Bike &amp; Run",IF(ISNA(VLOOKUP(Q74,Paramètres!$B$3:$C$56,2,FALSE)),0,VLOOKUP(Q74,Paramètres!$B$3:$C$56,2,FALSE)*Paramètres!$K$9),IF(OR(Q74="",OR($D74="",$D74="NL",$D74="HORS LIGUE")),0,VLOOKUP(IF(OR(Q74="",OR($D74="",$D74="NL",$D74="HORS LIGUE")),"",COUNTIFS($D$5:$D$72,"&lt;&gt;"&amp;"",$D$5:$D$72,"&lt;&gt;"&amp;"NL",$D$5:$D$72,"&lt;&gt;"&amp;"HORS LIGUE",Q$5:Q$72,"&lt;"&amp;Q74)+1),Paramètres!$B$3:$C$56,2,FALSE)*Paramètres!$K$9))</f>
        <v>0</v>
      </c>
      <c r="S74" s="46"/>
      <c r="T74" s="2">
        <f>IF(S$2="Bike &amp; Run",IF(ISNA(VLOOKUP(S74,Paramètres!$B$3:$C$56,2,FALSE)),0,VLOOKUP(S74,Paramètres!$B$3:$C$56,2,FALSE)*Paramètres!$K$10),IF(OR(S74="",OR($D74="",$D74="NL",$D74="HORS LIGUE")),0,VLOOKUP(IF(OR(S74="",OR($D74="",$D74="NL",$D74="HORS LIGUE")),"",COUNTIFS($D$5:$D$72,"&lt;&gt;"&amp;"",$D$5:$D$72,"&lt;&gt;"&amp;"NL",$D$5:$D$72,"&lt;&gt;"&amp;"HORS LIGUE",S$5:S$72,"&lt;"&amp;S74)+1),Paramètres!$B$3:$C$56,2,FALSE)*Paramètres!$K$10))</f>
        <v>0</v>
      </c>
      <c r="U74" s="46"/>
      <c r="V74" s="2">
        <f>IF(U$2="Bike &amp; Run",IF(ISNA(VLOOKUP(U74,Paramètres!$B$3:$C$56,2,FALSE)),0,VLOOKUP(U74,Paramètres!$B$3:$C$56,2,FALSE)*Paramètres!$K$11),IF(OR(U74="",OR($D74="",$D74="NL",$D74="HORS LIGUE")),0,VLOOKUP(IF(OR(U74="",OR($D74="",$D74="NL",$D74="HORS LIGUE")),"",COUNTIFS($D$5:$D$72,"&lt;&gt;"&amp;"",$D$5:$D$72,"&lt;&gt;"&amp;"NL",$D$5:$D$72,"&lt;&gt;"&amp;"HORS LIGUE",U$5:U$72,"&lt;"&amp;U74)+1),Paramètres!$B$3:$C$56,2,FALSE)*Paramètres!$K$11))</f>
        <v>0</v>
      </c>
      <c r="W74" s="46"/>
      <c r="X74" s="2">
        <f>IF(W$2="Bike &amp; Run",IF(ISNA(VLOOKUP(W74,Paramètres!$B$3:$C$56,2,FALSE)),0,VLOOKUP(W74,Paramètres!$B$3:$C$56,2,FALSE)*Paramètres!$K$12),IF(OR(W74="",OR($D74="",$D74="NL",$D74="HORS LIGUE")),0,VLOOKUP(IF(OR(W74="",OR($D74="",$D74="NL",$D74="HORS LIGUE")),"",COUNTIFS($D$5:$D$72,"&lt;&gt;"&amp;"",$D$5:$D$72,"&lt;&gt;"&amp;"NL",$D$5:$D$72,"&lt;&gt;"&amp;"HORS LIGUE",W$5:W$72,"&lt;"&amp;W74)+1),Paramètres!$B$3:$C$56,2,FALSE)*Paramètres!$K$12))</f>
        <v>0</v>
      </c>
      <c r="Y74" s="46"/>
      <c r="Z74" s="2">
        <f>IF(Y$2="Bike &amp; Run",IF(ISNA(VLOOKUP(Y74,Paramètres!$B$3:$C$56,2,FALSE)),0,VLOOKUP(Y74,Paramètres!$B$3:$C$56,2,FALSE)*Paramètres!$K$13),IF(OR(Y74="",OR($D74="",$D74="NL",$D74="HORS LIGUE")),0,VLOOKUP(IF(OR(Y74="",OR($D74="",$D74="NL",$D74="HORS LIGUE")),"",COUNTIFS($D$5:$D$72,"&lt;&gt;"&amp;"",$D$5:$D$72,"&lt;&gt;"&amp;"NL",$D$5:$D$72,"&lt;&gt;"&amp;"HORS LIGUE",Y$5:Y$72,"&lt;"&amp;Y74)+1),Paramètres!$B$3:$C$56,2,FALSE)*Paramètres!$K$13))</f>
        <v>0</v>
      </c>
      <c r="AA74" s="46"/>
      <c r="AB74" s="2">
        <f>IF(AA$2="Bike &amp; Run",IF(ISNA(VLOOKUP(AA74,Paramètres!$B$3:$C$56,2,FALSE)),0,VLOOKUP(AA74,Paramètres!$B$3:$C$56,2,FALSE)*Paramètres!$K$14),IF(OR(AA74="",OR($D74="",$D74="NL",$D74="HORS LIGUE")),0,VLOOKUP(IF(OR(AA74="",OR($D74="",$D74="NL",$D74="HORS LIGUE")),"",COUNTIFS($D$5:$D$72,"&lt;&gt;"&amp;"",$D$5:$D$72,"&lt;&gt;"&amp;"NL",$D$5:$D$72,"&lt;&gt;"&amp;"HORS LIGUE",AA$5:AA$72,"&lt;"&amp;AA74)+1),Paramètres!$B$3:$C$56,2,FALSE)*Paramètres!$K$14))</f>
        <v>0</v>
      </c>
      <c r="AC74" s="46"/>
      <c r="AD74" s="2">
        <f>IF(AC$2="Bike &amp; Run",IF(ISNA(VLOOKUP(AC74,Paramètres!$B$3:$C$56,2,FALSE)),0,VLOOKUP(AC74,Paramètres!$B$3:$C$56,2,FALSE)*Paramètres!$K$15),IF(OR(AC74="",OR($D74="",$D74="NL",$D74="HORS LIGUE")),0,VLOOKUP(IF(OR(AC74="",OR($D74="",$D74="NL",$D74="HORS LIGUE")),"",COUNTIFS($D$5:$D$72,"&lt;&gt;"&amp;"",$D$5:$D$72,"&lt;&gt;"&amp;"NL",$D$5:$D$72,"&lt;&gt;"&amp;"HORS LIGUE",AC$5:AC$72,"&lt;"&amp;AC74)+1),Paramètres!$B$3:$C$56,2,FALSE)*Paramètres!$K$15))</f>
        <v>0</v>
      </c>
      <c r="AE74" s="46"/>
      <c r="AF74" s="2">
        <f>IF(AE$2="Bike &amp; Run",IF(ISNA(VLOOKUP(AE74,Paramètres!$B$3:$C$56,2,FALSE)),0,VLOOKUP(AE74,Paramètres!$B$3:$C$56,2,FALSE)*Paramètres!$K$16),IF(OR(AE74="",OR($D74="",$D74="NL",$D74="HORS LIGUE")),0,VLOOKUP(IF(OR(AE74="",OR($D74="",$D74="NL",$D74="HORS LIGUE")),"",COUNTIFS($D$5:$D$72,"&lt;&gt;"&amp;"",$D$5:$D$72,"&lt;&gt;"&amp;"NL",$D$5:$D$72,"&lt;&gt;"&amp;"HORS LIGUE",AE$5:AE$72,"&lt;"&amp;AE74)+1),Paramètres!$B$3:$C$56,2,FALSE)*Paramètres!$K$16))</f>
        <v>0</v>
      </c>
      <c r="AG74" s="46"/>
      <c r="AH74" s="2">
        <f>IF(AG$2="Bike &amp; Run",IF(ISNA(VLOOKUP(AG74,Paramètres!$B$3:$C$56,2,FALSE)),0,VLOOKUP(AG74,Paramètres!$B$3:$C$56,2,FALSE)*Paramètres!$K$17),IF(OR(AG74="",OR($D74="",$D74="NL",$D74="HORS LIGUE")),0,VLOOKUP(IF(OR(AG74="",OR($D74="",$D74="NL",$D74="HORS LIGUE")),"",COUNTIFS($D$5:$D$72,"&lt;&gt;"&amp;"",$D$5:$D$72,"&lt;&gt;"&amp;"NL",$D$5:$D$72,"&lt;&gt;"&amp;"HORS LIGUE",AG$5:AG$72,"&lt;"&amp;AG74)+1),Paramètres!$B$3:$C$56,2,FALSE)*Paramètres!$K$17))</f>
        <v>0</v>
      </c>
      <c r="AI74" s="40">
        <f t="shared" si="106"/>
        <v>0</v>
      </c>
      <c r="AJ74" s="3" t="str">
        <f t="shared" si="107"/>
        <v/>
      </c>
      <c r="AK74" s="5">
        <f t="shared" si="108"/>
        <v>0</v>
      </c>
      <c r="AL74" s="41">
        <f>HLOOKUP($AL$2,$BD$4:$BR$72,ROW(A72)-3,FALSE)</f>
        <v>0</v>
      </c>
      <c r="AM74" s="33" t="str">
        <f t="shared" si="109"/>
        <v/>
      </c>
    </row>
    <row r="75" spans="1:70" ht="16.5">
      <c r="A75" s="14"/>
      <c r="B75" s="61" t="str">
        <f>IF(ISNA(VLOOKUP(A75,'Licenciés Jeunes 2023'!A:C,3,0)),"",VLOOKUP(A75,'Licenciés Jeunes 2023'!A:C,3,0))</f>
        <v/>
      </c>
      <c r="C75" s="32" t="str">
        <f>IF(ISNA(VLOOKUP(A75,'Licenciés Jeunes 2023'!A:C,2,0)),"",VLOOKUP(A75,'Licenciés Jeunes 2023'!A:C,2,0))</f>
        <v/>
      </c>
      <c r="D75" s="32" t="str">
        <f>IF(ISNA(VLOOKUP(A75,'Licenciés Jeunes 2023'!A:F,6,0)),"",VLOOKUP(A75,'Licenciés Jeunes 2023'!A:F,6,0))</f>
        <v/>
      </c>
      <c r="E75" s="6"/>
      <c r="F75" s="2">
        <f>IF(E$2="Bike &amp; Run",IF(ISNA(VLOOKUP(E75,Paramètres!$B$3:$C$56,2,FALSE)),0,VLOOKUP(E75,Paramètres!$B$3:$C$56,2,FALSE)*Paramètres!$K$3),IF(OR(E75="",OR($D75="",$D75="NL",$D75="HORS LIGUE")),0,VLOOKUP(IF(OR(E75="",OR($D75="",$D75="NL",$D75="HORS LIGUE")),"",COUNTIFS($D$5:$D$72,"&lt;&gt;"&amp;"",$D$5:$D$72,"&lt;&gt;"&amp;"NL",$D$5:$D$72,"&lt;&gt;"&amp;"HORS LIGUE",E$5:E$72,"&lt;"&amp;E75)+1),Paramètres!$B$3:$C$56,2,FALSE)*Paramètres!$K$3))</f>
        <v>0</v>
      </c>
      <c r="G75" s="4"/>
      <c r="H75" s="2">
        <f>IF(G$2="Bike &amp; Run",IF(ISNA(VLOOKUP(G75,Paramètres!$B$3:$C$56,2,FALSE)),0,VLOOKUP(G75,Paramètres!$B$3:$C$56,2,FALSE)*Paramètres!$K$4),IF(OR(G75="",OR($D75="",$D75="NL",$D75="HORS LIGUE")),0,VLOOKUP(IF(OR(G75="",OR($D75="",$D75="NL",$D75="HORS LIGUE")),"",COUNTIFS($D$5:$D$72,"&lt;&gt;"&amp;"",$D$5:$D$72,"&lt;&gt;"&amp;"NL",$D$5:$D$72,"&lt;&gt;"&amp;"HORS LIGUE",G$5:G$72,"&lt;"&amp;G75)+1),Paramètres!$B$3:$C$56,2,FALSE)*Paramètres!$K$4))</f>
        <v>0</v>
      </c>
      <c r="I75" s="36"/>
      <c r="J75" s="2">
        <f>IF(I$2="Bike &amp; Run",IF(ISNA(VLOOKUP(I75,Paramètres!$B$3:$C$56,2,FALSE)),0,VLOOKUP(I75,Paramètres!$B$3:$C$56,2,FALSE)*Paramètres!$K$5),IF(OR(I75="",OR($D75="",$D75="NL",$D75="HORS LIGUE")),0,VLOOKUP(IF(OR(I75="",OR($D75="",$D75="NL",$D75="HORS LIGUE")),"",COUNTIFS($D$5:$D$72,"&lt;&gt;"&amp;"",$D$5:$D$72,"&lt;&gt;"&amp;"NL",$D$5:$D$72,"&lt;&gt;"&amp;"HORS LIGUE",I$5:I$72,"&lt;"&amp;I75)+1),Paramètres!$B$3:$C$56,2,FALSE)*Paramètres!$K$5))</f>
        <v>0</v>
      </c>
      <c r="K75" s="4"/>
      <c r="L75" s="2">
        <f>IF(K$2="Bike &amp; Run",IF(ISNA(VLOOKUP(K75,Paramètres!$B$3:$C$56,2,FALSE)),0,VLOOKUP(K75,Paramètres!$B$3:$C$56,2,FALSE)*Paramètres!$K$6),IF(OR(K75="",OR($D75="",$D75="NL",$D75="HORS LIGUE")),0,VLOOKUP(IF(OR(K75="",OR($D75="",$D75="NL",$D75="HORS LIGUE")),"",COUNTIFS($D$5:$D$72,"&lt;&gt;"&amp;"",$D$5:$D$72,"&lt;&gt;"&amp;"NL",$D$5:$D$72,"&lt;&gt;"&amp;"HORS LIGUE",K$5:K$72,"&lt;"&amp;K75)+1),Paramètres!$B$3:$C$56,2,FALSE)*Paramètres!$K$6))</f>
        <v>0</v>
      </c>
      <c r="M75" s="4"/>
      <c r="N75" s="2">
        <f>IF(M$2="Bike &amp; Run",IF(ISNA(VLOOKUP(M75,Paramètres!$B$3:$C$56,2,FALSE)),0,VLOOKUP(M75,Paramètres!$B$3:$C$56,2,FALSE)*Paramètres!$K$7),IF(OR(M75="",OR($D75="",$D75="NL",$D75="HORS LIGUE")),0,VLOOKUP(IF(OR(M75="",OR($D75="",$D75="NL",$D75="HORS LIGUE")),"",COUNTIFS($D$5:$D$72,"&lt;&gt;"&amp;"",$D$5:$D$72,"&lt;&gt;"&amp;"NL",$D$5:$D$72,"&lt;&gt;"&amp;"HORS LIGUE",M$5:M$72,"&lt;"&amp;M75)+1),Paramètres!$B$3:$C$56,2,FALSE)*Paramètres!$K$7))</f>
        <v>0</v>
      </c>
      <c r="O75" s="46"/>
      <c r="P75" s="2">
        <f>IF(O$2="Bike &amp; Run",IF(ISNA(VLOOKUP(O75,Paramètres!$B$3:$C$56,2,FALSE)),0,VLOOKUP(O75,Paramètres!$B$3:$C$56,2,FALSE)*Paramètres!$K$8),IF(OR(O75="",OR($D75="",$D75="NL",$D75="HORS LIGUE")),0,VLOOKUP(IF(OR(O75="",OR($D75="",$D75="NL",$D75="HORS LIGUE")),"",COUNTIFS($D$5:$D$72,"&lt;&gt;"&amp;"",$D$5:$D$72,"&lt;&gt;"&amp;"NL",$D$5:$D$72,"&lt;&gt;"&amp;"HORS LIGUE",O$5:O$72,"&lt;"&amp;O75)+1),Paramètres!$B$3:$C$56,2,FALSE)*Paramètres!$K$8))</f>
        <v>0</v>
      </c>
      <c r="Q75" s="46"/>
      <c r="R75" s="2">
        <f>IF(Q$2="Bike &amp; Run",IF(ISNA(VLOOKUP(Q75,Paramètres!$B$3:$C$56,2,FALSE)),0,VLOOKUP(Q75,Paramètres!$B$3:$C$56,2,FALSE)*Paramètres!$K$9),IF(OR(Q75="",OR($D75="",$D75="NL",$D75="HORS LIGUE")),0,VLOOKUP(IF(OR(Q75="",OR($D75="",$D75="NL",$D75="HORS LIGUE")),"",COUNTIFS($D$5:$D$72,"&lt;&gt;"&amp;"",$D$5:$D$72,"&lt;&gt;"&amp;"NL",$D$5:$D$72,"&lt;&gt;"&amp;"HORS LIGUE",Q$5:Q$72,"&lt;"&amp;Q75)+1),Paramètres!$B$3:$C$56,2,FALSE)*Paramètres!$K$9))</f>
        <v>0</v>
      </c>
      <c r="S75" s="46"/>
      <c r="T75" s="2">
        <f>IF(S$2="Bike &amp; Run",IF(ISNA(VLOOKUP(S75,Paramètres!$B$3:$C$56,2,FALSE)),0,VLOOKUP(S75,Paramètres!$B$3:$C$56,2,FALSE)*Paramètres!$K$10),IF(OR(S75="",OR($D75="",$D75="NL",$D75="HORS LIGUE")),0,VLOOKUP(IF(OR(S75="",OR($D75="",$D75="NL",$D75="HORS LIGUE")),"",COUNTIFS($D$5:$D$72,"&lt;&gt;"&amp;"",$D$5:$D$72,"&lt;&gt;"&amp;"NL",$D$5:$D$72,"&lt;&gt;"&amp;"HORS LIGUE",S$5:S$72,"&lt;"&amp;S75)+1),Paramètres!$B$3:$C$56,2,FALSE)*Paramètres!$K$10))</f>
        <v>0</v>
      </c>
      <c r="U75" s="46"/>
      <c r="V75" s="2">
        <f>IF(U$2="Bike &amp; Run",IF(ISNA(VLOOKUP(U75,Paramètres!$B$3:$C$56,2,FALSE)),0,VLOOKUP(U75,Paramètres!$B$3:$C$56,2,FALSE)*Paramètres!$K$11),IF(OR(U75="",OR($D75="",$D75="NL",$D75="HORS LIGUE")),0,VLOOKUP(IF(OR(U75="",OR($D75="",$D75="NL",$D75="HORS LIGUE")),"",COUNTIFS($D$5:$D$72,"&lt;&gt;"&amp;"",$D$5:$D$72,"&lt;&gt;"&amp;"NL",$D$5:$D$72,"&lt;&gt;"&amp;"HORS LIGUE",U$5:U$72,"&lt;"&amp;U75)+1),Paramètres!$B$3:$C$56,2,FALSE)*Paramètres!$K$11))</f>
        <v>0</v>
      </c>
      <c r="W75" s="46"/>
      <c r="X75" s="2">
        <f>IF(W$2="Bike &amp; Run",IF(ISNA(VLOOKUP(W75,Paramètres!$B$3:$C$56,2,FALSE)),0,VLOOKUP(W75,Paramètres!$B$3:$C$56,2,FALSE)*Paramètres!$K$12),IF(OR(W75="",OR($D75="",$D75="NL",$D75="HORS LIGUE")),0,VLOOKUP(IF(OR(W75="",OR($D75="",$D75="NL",$D75="HORS LIGUE")),"",COUNTIFS($D$5:$D$72,"&lt;&gt;"&amp;"",$D$5:$D$72,"&lt;&gt;"&amp;"NL",$D$5:$D$72,"&lt;&gt;"&amp;"HORS LIGUE",W$5:W$72,"&lt;"&amp;W75)+1),Paramètres!$B$3:$C$56,2,FALSE)*Paramètres!$K$12))</f>
        <v>0</v>
      </c>
      <c r="Y75" s="46"/>
      <c r="Z75" s="2">
        <f>IF(Y$2="Bike &amp; Run",IF(ISNA(VLOOKUP(Y75,Paramètres!$B$3:$C$56,2,FALSE)),0,VLOOKUP(Y75,Paramètres!$B$3:$C$56,2,FALSE)*Paramètres!$K$13),IF(OR(Y75="",OR($D75="",$D75="NL",$D75="HORS LIGUE")),0,VLOOKUP(IF(OR(Y75="",OR($D75="",$D75="NL",$D75="HORS LIGUE")),"",COUNTIFS($D$5:$D$72,"&lt;&gt;"&amp;"",$D$5:$D$72,"&lt;&gt;"&amp;"NL",$D$5:$D$72,"&lt;&gt;"&amp;"HORS LIGUE",Y$5:Y$72,"&lt;"&amp;Y75)+1),Paramètres!$B$3:$C$56,2,FALSE)*Paramètres!$K$13))</f>
        <v>0</v>
      </c>
      <c r="AA75" s="46"/>
      <c r="AB75" s="2">
        <f>IF(AA$2="Bike &amp; Run",IF(ISNA(VLOOKUP(AA75,Paramètres!$B$3:$C$56,2,FALSE)),0,VLOOKUP(AA75,Paramètres!$B$3:$C$56,2,FALSE)*Paramètres!$K$14),IF(OR(AA75="",OR($D75="",$D75="NL",$D75="HORS LIGUE")),0,VLOOKUP(IF(OR(AA75="",OR($D75="",$D75="NL",$D75="HORS LIGUE")),"",COUNTIFS($D$5:$D$72,"&lt;&gt;"&amp;"",$D$5:$D$72,"&lt;&gt;"&amp;"NL",$D$5:$D$72,"&lt;&gt;"&amp;"HORS LIGUE",AA$5:AA$72,"&lt;"&amp;AA75)+1),Paramètres!$B$3:$C$56,2,FALSE)*Paramètres!$K$14))</f>
        <v>0</v>
      </c>
      <c r="AC75" s="46"/>
      <c r="AD75" s="2">
        <f>IF(AC$2="Bike &amp; Run",IF(ISNA(VLOOKUP(AC75,Paramètres!$B$3:$C$56,2,FALSE)),0,VLOOKUP(AC75,Paramètres!$B$3:$C$56,2,FALSE)*Paramètres!$K$15),IF(OR(AC75="",OR($D75="",$D75="NL",$D75="HORS LIGUE")),0,VLOOKUP(IF(OR(AC75="",OR($D75="",$D75="NL",$D75="HORS LIGUE")),"",COUNTIFS($D$5:$D$72,"&lt;&gt;"&amp;"",$D$5:$D$72,"&lt;&gt;"&amp;"NL",$D$5:$D$72,"&lt;&gt;"&amp;"HORS LIGUE",AC$5:AC$72,"&lt;"&amp;AC75)+1),Paramètres!$B$3:$C$56,2,FALSE)*Paramètres!$K$15))</f>
        <v>0</v>
      </c>
      <c r="AE75" s="46"/>
      <c r="AF75" s="2">
        <f>IF(AE$2="Bike &amp; Run",IF(ISNA(VLOOKUP(AE75,Paramètres!$B$3:$C$56,2,FALSE)),0,VLOOKUP(AE75,Paramètres!$B$3:$C$56,2,FALSE)*Paramètres!$K$16),IF(OR(AE75="",OR($D75="",$D75="NL",$D75="HORS LIGUE")),0,VLOOKUP(IF(OR(AE75="",OR($D75="",$D75="NL",$D75="HORS LIGUE")),"",COUNTIFS($D$5:$D$72,"&lt;&gt;"&amp;"",$D$5:$D$72,"&lt;&gt;"&amp;"NL",$D$5:$D$72,"&lt;&gt;"&amp;"HORS LIGUE",AE$5:AE$72,"&lt;"&amp;AE75)+1),Paramètres!$B$3:$C$56,2,FALSE)*Paramètres!$K$16))</f>
        <v>0</v>
      </c>
      <c r="AG75" s="46"/>
      <c r="AH75" s="2">
        <f>IF(AG$2="Bike &amp; Run",IF(ISNA(VLOOKUP(AG75,Paramètres!$B$3:$C$56,2,FALSE)),0,VLOOKUP(AG75,Paramètres!$B$3:$C$56,2,FALSE)*Paramètres!$K$17),IF(OR(AG75="",OR($D75="",$D75="NL",$D75="HORS LIGUE")),0,VLOOKUP(IF(OR(AG75="",OR($D75="",$D75="NL",$D75="HORS LIGUE")),"",COUNTIFS($D$5:$D$72,"&lt;&gt;"&amp;"",$D$5:$D$72,"&lt;&gt;"&amp;"NL",$D$5:$D$72,"&lt;&gt;"&amp;"HORS LIGUE",AG$5:AG$72,"&lt;"&amp;AG75)+1),Paramètres!$B$3:$C$56,2,FALSE)*Paramètres!$K$17))</f>
        <v>0</v>
      </c>
      <c r="AI75" s="40">
        <f t="shared" si="106"/>
        <v>0</v>
      </c>
      <c r="AJ75" s="3" t="str">
        <f t="shared" si="107"/>
        <v/>
      </c>
      <c r="AK75" s="5">
        <f t="shared" si="108"/>
        <v>0</v>
      </c>
      <c r="AL75" s="41">
        <f>HLOOKUP($AL$2,$BD$4:$BR$72,ROW(A72)-3,FALSE)</f>
        <v>0</v>
      </c>
      <c r="AM75" s="33" t="str">
        <f t="shared" si="109"/>
        <v/>
      </c>
    </row>
    <row r="76" spans="1:70" ht="16.5">
      <c r="A76" s="14"/>
      <c r="B76" s="61" t="str">
        <f>IF(ISNA(VLOOKUP(A76,'Licenciés Jeunes 2023'!A:C,3,0)),"",VLOOKUP(A76,'Licenciés Jeunes 2023'!A:C,3,0))</f>
        <v/>
      </c>
      <c r="C76" s="32" t="str">
        <f>IF(ISNA(VLOOKUP(A76,'Licenciés Jeunes 2023'!A:C,2,0)),"",VLOOKUP(A76,'Licenciés Jeunes 2023'!A:C,2,0))</f>
        <v/>
      </c>
      <c r="D76" s="32" t="str">
        <f>IF(ISNA(VLOOKUP(A76,'Licenciés Jeunes 2023'!A:F,6,0)),"",VLOOKUP(A76,'Licenciés Jeunes 2023'!A:F,6,0))</f>
        <v/>
      </c>
      <c r="E76" s="6"/>
      <c r="F76" s="2">
        <f>IF(E$2="Bike &amp; Run",IF(ISNA(VLOOKUP(E76,Paramètres!$B$3:$C$56,2,FALSE)),0,VLOOKUP(E76,Paramètres!$B$3:$C$56,2,FALSE)*Paramètres!$K$3),IF(OR(E76="",OR($D76="",$D76="NL",$D76="HORS LIGUE")),0,VLOOKUP(IF(OR(E76="",OR($D76="",$D76="NL",$D76="HORS LIGUE")),"",COUNTIFS($D$5:$D$72,"&lt;&gt;"&amp;"",$D$5:$D$72,"&lt;&gt;"&amp;"NL",$D$5:$D$72,"&lt;&gt;"&amp;"HORS LIGUE",E$5:E$72,"&lt;"&amp;E76)+1),Paramètres!$B$3:$C$56,2,FALSE)*Paramètres!$K$3))</f>
        <v>0</v>
      </c>
      <c r="G76" s="4"/>
      <c r="H76" s="2">
        <f>IF(G$2="Bike &amp; Run",IF(ISNA(VLOOKUP(G76,Paramètres!$B$3:$C$56,2,FALSE)),0,VLOOKUP(G76,Paramètres!$B$3:$C$56,2,FALSE)*Paramètres!$K$4),IF(OR(G76="",OR($D76="",$D76="NL",$D76="HORS LIGUE")),0,VLOOKUP(IF(OR(G76="",OR($D76="",$D76="NL",$D76="HORS LIGUE")),"",COUNTIFS($D$5:$D$72,"&lt;&gt;"&amp;"",$D$5:$D$72,"&lt;&gt;"&amp;"NL",$D$5:$D$72,"&lt;&gt;"&amp;"HORS LIGUE",G$5:G$72,"&lt;"&amp;G76)+1),Paramètres!$B$3:$C$56,2,FALSE)*Paramètres!$K$4))</f>
        <v>0</v>
      </c>
      <c r="I76" s="36"/>
      <c r="J76" s="2">
        <f>IF(I$2="Bike &amp; Run",IF(ISNA(VLOOKUP(I76,Paramètres!$B$3:$C$56,2,FALSE)),0,VLOOKUP(I76,Paramètres!$B$3:$C$56,2,FALSE)*Paramètres!$K$5),IF(OR(I76="",OR($D76="",$D76="NL",$D76="HORS LIGUE")),0,VLOOKUP(IF(OR(I76="",OR($D76="",$D76="NL",$D76="HORS LIGUE")),"",COUNTIFS($D$5:$D$72,"&lt;&gt;"&amp;"",$D$5:$D$72,"&lt;&gt;"&amp;"NL",$D$5:$D$72,"&lt;&gt;"&amp;"HORS LIGUE",I$5:I$72,"&lt;"&amp;I76)+1),Paramètres!$B$3:$C$56,2,FALSE)*Paramètres!$K$5))</f>
        <v>0</v>
      </c>
      <c r="K76" s="4"/>
      <c r="L76" s="2">
        <f>IF(K$2="Bike &amp; Run",IF(ISNA(VLOOKUP(K76,Paramètres!$B$3:$C$56,2,FALSE)),0,VLOOKUP(K76,Paramètres!$B$3:$C$56,2,FALSE)*Paramètres!$K$6),IF(OR(K76="",OR($D76="",$D76="NL",$D76="HORS LIGUE")),0,VLOOKUP(IF(OR(K76="",OR($D76="",$D76="NL",$D76="HORS LIGUE")),"",COUNTIFS($D$5:$D$72,"&lt;&gt;"&amp;"",$D$5:$D$72,"&lt;&gt;"&amp;"NL",$D$5:$D$72,"&lt;&gt;"&amp;"HORS LIGUE",K$5:K$72,"&lt;"&amp;K76)+1),Paramètres!$B$3:$C$56,2,FALSE)*Paramètres!$K$6))</f>
        <v>0</v>
      </c>
      <c r="M76" s="4"/>
      <c r="N76" s="2">
        <f>IF(M$2="Bike &amp; Run",IF(ISNA(VLOOKUP(M76,Paramètres!$B$3:$C$56,2,FALSE)),0,VLOOKUP(M76,Paramètres!$B$3:$C$56,2,FALSE)*Paramètres!$K$7),IF(OR(M76="",OR($D76="",$D76="NL",$D76="HORS LIGUE")),0,VLOOKUP(IF(OR(M76="",OR($D76="",$D76="NL",$D76="HORS LIGUE")),"",COUNTIFS($D$5:$D$72,"&lt;&gt;"&amp;"",$D$5:$D$72,"&lt;&gt;"&amp;"NL",$D$5:$D$72,"&lt;&gt;"&amp;"HORS LIGUE",M$5:M$72,"&lt;"&amp;M76)+1),Paramètres!$B$3:$C$56,2,FALSE)*Paramètres!$K$7))</f>
        <v>0</v>
      </c>
      <c r="O76" s="46"/>
      <c r="P76" s="2">
        <f>IF(O$2="Bike &amp; Run",IF(ISNA(VLOOKUP(O76,Paramètres!$B$3:$C$56,2,FALSE)),0,VLOOKUP(O76,Paramètres!$B$3:$C$56,2,FALSE)*Paramètres!$K$8),IF(OR(O76="",OR($D76="",$D76="NL",$D76="HORS LIGUE")),0,VLOOKUP(IF(OR(O76="",OR($D76="",$D76="NL",$D76="HORS LIGUE")),"",COUNTIFS($D$5:$D$72,"&lt;&gt;"&amp;"",$D$5:$D$72,"&lt;&gt;"&amp;"NL",$D$5:$D$72,"&lt;&gt;"&amp;"HORS LIGUE",O$5:O$72,"&lt;"&amp;O76)+1),Paramètres!$B$3:$C$56,2,FALSE)*Paramètres!$K$8))</f>
        <v>0</v>
      </c>
      <c r="Q76" s="46"/>
      <c r="R76" s="2">
        <f>IF(Q$2="Bike &amp; Run",IF(ISNA(VLOOKUP(Q76,Paramètres!$B$3:$C$56,2,FALSE)),0,VLOOKUP(Q76,Paramètres!$B$3:$C$56,2,FALSE)*Paramètres!$K$9),IF(OR(Q76="",OR($D76="",$D76="NL",$D76="HORS LIGUE")),0,VLOOKUP(IF(OR(Q76="",OR($D76="",$D76="NL",$D76="HORS LIGUE")),"",COUNTIFS($D$5:$D$72,"&lt;&gt;"&amp;"",$D$5:$D$72,"&lt;&gt;"&amp;"NL",$D$5:$D$72,"&lt;&gt;"&amp;"HORS LIGUE",Q$5:Q$72,"&lt;"&amp;Q76)+1),Paramètres!$B$3:$C$56,2,FALSE)*Paramètres!$K$9))</f>
        <v>0</v>
      </c>
      <c r="S76" s="46"/>
      <c r="T76" s="2">
        <f>IF(S$2="Bike &amp; Run",IF(ISNA(VLOOKUP(S76,Paramètres!$B$3:$C$56,2,FALSE)),0,VLOOKUP(S76,Paramètres!$B$3:$C$56,2,FALSE)*Paramètres!$K$10),IF(OR(S76="",OR($D76="",$D76="NL",$D76="HORS LIGUE")),0,VLOOKUP(IF(OR(S76="",OR($D76="",$D76="NL",$D76="HORS LIGUE")),"",COUNTIFS($D$5:$D$72,"&lt;&gt;"&amp;"",$D$5:$D$72,"&lt;&gt;"&amp;"NL",$D$5:$D$72,"&lt;&gt;"&amp;"HORS LIGUE",S$5:S$72,"&lt;"&amp;S76)+1),Paramètres!$B$3:$C$56,2,FALSE)*Paramètres!$K$10))</f>
        <v>0</v>
      </c>
      <c r="U76" s="46"/>
      <c r="V76" s="2">
        <f>IF(U$2="Bike &amp; Run",IF(ISNA(VLOOKUP(U76,Paramètres!$B$3:$C$56,2,FALSE)),0,VLOOKUP(U76,Paramètres!$B$3:$C$56,2,FALSE)*Paramètres!$K$11),IF(OR(U76="",OR($D76="",$D76="NL",$D76="HORS LIGUE")),0,VLOOKUP(IF(OR(U76="",OR($D76="",$D76="NL",$D76="HORS LIGUE")),"",COUNTIFS($D$5:$D$72,"&lt;&gt;"&amp;"",$D$5:$D$72,"&lt;&gt;"&amp;"NL",$D$5:$D$72,"&lt;&gt;"&amp;"HORS LIGUE",U$5:U$72,"&lt;"&amp;U76)+1),Paramètres!$B$3:$C$56,2,FALSE)*Paramètres!$K$11))</f>
        <v>0</v>
      </c>
      <c r="W76" s="46"/>
      <c r="X76" s="2">
        <f>IF(W$2="Bike &amp; Run",IF(ISNA(VLOOKUP(W76,Paramètres!$B$3:$C$56,2,FALSE)),0,VLOOKUP(W76,Paramètres!$B$3:$C$56,2,FALSE)*Paramètres!$K$12),IF(OR(W76="",OR($D76="",$D76="NL",$D76="HORS LIGUE")),0,VLOOKUP(IF(OR(W76="",OR($D76="",$D76="NL",$D76="HORS LIGUE")),"",COUNTIFS($D$5:$D$72,"&lt;&gt;"&amp;"",$D$5:$D$72,"&lt;&gt;"&amp;"NL",$D$5:$D$72,"&lt;&gt;"&amp;"HORS LIGUE",W$5:W$72,"&lt;"&amp;W76)+1),Paramètres!$B$3:$C$56,2,FALSE)*Paramètres!$K$12))</f>
        <v>0</v>
      </c>
      <c r="Y76" s="46"/>
      <c r="Z76" s="2">
        <f>IF(Y$2="Bike &amp; Run",IF(ISNA(VLOOKUP(Y76,Paramètres!$B$3:$C$56,2,FALSE)),0,VLOOKUP(Y76,Paramètres!$B$3:$C$56,2,FALSE)*Paramètres!$K$13),IF(OR(Y76="",OR($D76="",$D76="NL",$D76="HORS LIGUE")),0,VLOOKUP(IF(OR(Y76="",OR($D76="",$D76="NL",$D76="HORS LIGUE")),"",COUNTIFS($D$5:$D$72,"&lt;&gt;"&amp;"",$D$5:$D$72,"&lt;&gt;"&amp;"NL",$D$5:$D$72,"&lt;&gt;"&amp;"HORS LIGUE",Y$5:Y$72,"&lt;"&amp;Y76)+1),Paramètres!$B$3:$C$56,2,FALSE)*Paramètres!$K$13))</f>
        <v>0</v>
      </c>
      <c r="AA76" s="46"/>
      <c r="AB76" s="2">
        <f>IF(AA$2="Bike &amp; Run",IF(ISNA(VLOOKUP(AA76,Paramètres!$B$3:$C$56,2,FALSE)),0,VLOOKUP(AA76,Paramètres!$B$3:$C$56,2,FALSE)*Paramètres!$K$14),IF(OR(AA76="",OR($D76="",$D76="NL",$D76="HORS LIGUE")),0,VLOOKUP(IF(OR(AA76="",OR($D76="",$D76="NL",$D76="HORS LIGUE")),"",COUNTIFS($D$5:$D$72,"&lt;&gt;"&amp;"",$D$5:$D$72,"&lt;&gt;"&amp;"NL",$D$5:$D$72,"&lt;&gt;"&amp;"HORS LIGUE",AA$5:AA$72,"&lt;"&amp;AA76)+1),Paramètres!$B$3:$C$56,2,FALSE)*Paramètres!$K$14))</f>
        <v>0</v>
      </c>
      <c r="AC76" s="46"/>
      <c r="AD76" s="2">
        <f>IF(AC$2="Bike &amp; Run",IF(ISNA(VLOOKUP(AC76,Paramètres!$B$3:$C$56,2,FALSE)),0,VLOOKUP(AC76,Paramètres!$B$3:$C$56,2,FALSE)*Paramètres!$K$15),IF(OR(AC76="",OR($D76="",$D76="NL",$D76="HORS LIGUE")),0,VLOOKUP(IF(OR(AC76="",OR($D76="",$D76="NL",$D76="HORS LIGUE")),"",COUNTIFS($D$5:$D$72,"&lt;&gt;"&amp;"",$D$5:$D$72,"&lt;&gt;"&amp;"NL",$D$5:$D$72,"&lt;&gt;"&amp;"HORS LIGUE",AC$5:AC$72,"&lt;"&amp;AC76)+1),Paramètres!$B$3:$C$56,2,FALSE)*Paramètres!$K$15))</f>
        <v>0</v>
      </c>
      <c r="AE76" s="46"/>
      <c r="AF76" s="2">
        <f>IF(AE$2="Bike &amp; Run",IF(ISNA(VLOOKUP(AE76,Paramètres!$B$3:$C$56,2,FALSE)),0,VLOOKUP(AE76,Paramètres!$B$3:$C$56,2,FALSE)*Paramètres!$K$16),IF(OR(AE76="",OR($D76="",$D76="NL",$D76="HORS LIGUE")),0,VLOOKUP(IF(OR(AE76="",OR($D76="",$D76="NL",$D76="HORS LIGUE")),"",COUNTIFS($D$5:$D$72,"&lt;&gt;"&amp;"",$D$5:$D$72,"&lt;&gt;"&amp;"NL",$D$5:$D$72,"&lt;&gt;"&amp;"HORS LIGUE",AE$5:AE$72,"&lt;"&amp;AE76)+1),Paramètres!$B$3:$C$56,2,FALSE)*Paramètres!$K$16))</f>
        <v>0</v>
      </c>
      <c r="AG76" s="46"/>
      <c r="AH76" s="2">
        <f>IF(AG$2="Bike &amp; Run",IF(ISNA(VLOOKUP(AG76,Paramètres!$B$3:$C$56,2,FALSE)),0,VLOOKUP(AG76,Paramètres!$B$3:$C$56,2,FALSE)*Paramètres!$K$17),IF(OR(AG76="",OR($D76="",$D76="NL",$D76="HORS LIGUE")),0,VLOOKUP(IF(OR(AG76="",OR($D76="",$D76="NL",$D76="HORS LIGUE")),"",COUNTIFS($D$5:$D$72,"&lt;&gt;"&amp;"",$D$5:$D$72,"&lt;&gt;"&amp;"NL",$D$5:$D$72,"&lt;&gt;"&amp;"HORS LIGUE",AG$5:AG$72,"&lt;"&amp;AG76)+1),Paramètres!$B$3:$C$56,2,FALSE)*Paramètres!$K$17))</f>
        <v>0</v>
      </c>
      <c r="AI76" s="40">
        <f t="shared" si="106"/>
        <v>0</v>
      </c>
      <c r="AJ76" s="3" t="str">
        <f t="shared" si="107"/>
        <v/>
      </c>
      <c r="AK76" s="5">
        <f t="shared" si="108"/>
        <v>0</v>
      </c>
      <c r="AL76" s="41">
        <f>HLOOKUP($AL$2,$BD$4:$BR$72,ROW(A72)-3,FALSE)</f>
        <v>0</v>
      </c>
      <c r="AM76" s="33" t="str">
        <f t="shared" si="109"/>
        <v/>
      </c>
    </row>
    <row r="77" spans="1:70" ht="16.5">
      <c r="A77" s="14"/>
      <c r="B77" s="61" t="str">
        <f>IF(ISNA(VLOOKUP(A77,'Licenciés Jeunes 2023'!A:C,3,0)),"",VLOOKUP(A77,'Licenciés Jeunes 2023'!A:C,3,0))</f>
        <v/>
      </c>
      <c r="C77" s="32" t="str">
        <f>IF(ISNA(VLOOKUP(A77,'Licenciés Jeunes 2023'!A:C,2,0)),"",VLOOKUP(A77,'Licenciés Jeunes 2023'!A:C,2,0))</f>
        <v/>
      </c>
      <c r="D77" s="32" t="str">
        <f>IF(ISNA(VLOOKUP(A77,'Licenciés Jeunes 2023'!A:F,6,0)),"",VLOOKUP(A77,'Licenciés Jeunes 2023'!A:F,6,0))</f>
        <v/>
      </c>
      <c r="E77" s="6"/>
      <c r="F77" s="2">
        <f>IF(E$2="Bike &amp; Run",IF(ISNA(VLOOKUP(E77,Paramètres!$B$3:$C$56,2,FALSE)),0,VLOOKUP(E77,Paramètres!$B$3:$C$56,2,FALSE)*Paramètres!$K$3),IF(OR(E77="",OR($D77="",$D77="NL",$D77="HORS LIGUE")),0,VLOOKUP(IF(OR(E77="",OR($D77="",$D77="NL",$D77="HORS LIGUE")),"",COUNTIFS($D$5:$D$72,"&lt;&gt;"&amp;"",$D$5:$D$72,"&lt;&gt;"&amp;"NL",$D$5:$D$72,"&lt;&gt;"&amp;"HORS LIGUE",E$5:E$72,"&lt;"&amp;E77)+1),Paramètres!$B$3:$C$56,2,FALSE)*Paramètres!$K$3))</f>
        <v>0</v>
      </c>
      <c r="G77" s="4"/>
      <c r="H77" s="2">
        <f>IF(G$2="Bike &amp; Run",IF(ISNA(VLOOKUP(G77,Paramètres!$B$3:$C$56,2,FALSE)),0,VLOOKUP(G77,Paramètres!$B$3:$C$56,2,FALSE)*Paramètres!$K$4),IF(OR(G77="",OR($D77="",$D77="NL",$D77="HORS LIGUE")),0,VLOOKUP(IF(OR(G77="",OR($D77="",$D77="NL",$D77="HORS LIGUE")),"",COUNTIFS($D$5:$D$72,"&lt;&gt;"&amp;"",$D$5:$D$72,"&lt;&gt;"&amp;"NL",$D$5:$D$72,"&lt;&gt;"&amp;"HORS LIGUE",G$5:G$72,"&lt;"&amp;G77)+1),Paramètres!$B$3:$C$56,2,FALSE)*Paramètres!$K$4))</f>
        <v>0</v>
      </c>
      <c r="I77" s="36"/>
      <c r="J77" s="2">
        <f>IF(I$2="Bike &amp; Run",IF(ISNA(VLOOKUP(I77,Paramètres!$B$3:$C$56,2,FALSE)),0,VLOOKUP(I77,Paramètres!$B$3:$C$56,2,FALSE)*Paramètres!$K$5),IF(OR(I77="",OR($D77="",$D77="NL",$D77="HORS LIGUE")),0,VLOOKUP(IF(OR(I77="",OR($D77="",$D77="NL",$D77="HORS LIGUE")),"",COUNTIFS($D$5:$D$72,"&lt;&gt;"&amp;"",$D$5:$D$72,"&lt;&gt;"&amp;"NL",$D$5:$D$72,"&lt;&gt;"&amp;"HORS LIGUE",I$5:I$72,"&lt;"&amp;I77)+1),Paramètres!$B$3:$C$56,2,FALSE)*Paramètres!$K$5))</f>
        <v>0</v>
      </c>
      <c r="K77" s="4"/>
      <c r="L77" s="2">
        <f>IF(K$2="Bike &amp; Run",IF(ISNA(VLOOKUP(K77,Paramètres!$B$3:$C$56,2,FALSE)),0,VLOOKUP(K77,Paramètres!$B$3:$C$56,2,FALSE)*Paramètres!$K$6),IF(OR(K77="",OR($D77="",$D77="NL",$D77="HORS LIGUE")),0,VLOOKUP(IF(OR(K77="",OR($D77="",$D77="NL",$D77="HORS LIGUE")),"",COUNTIFS($D$5:$D$72,"&lt;&gt;"&amp;"",$D$5:$D$72,"&lt;&gt;"&amp;"NL",$D$5:$D$72,"&lt;&gt;"&amp;"HORS LIGUE",K$5:K$72,"&lt;"&amp;K77)+1),Paramètres!$B$3:$C$56,2,FALSE)*Paramètres!$K$6))</f>
        <v>0</v>
      </c>
      <c r="M77" s="4"/>
      <c r="N77" s="2">
        <f>IF(M$2="Bike &amp; Run",IF(ISNA(VLOOKUP(M77,Paramètres!$B$3:$C$56,2,FALSE)),0,VLOOKUP(M77,Paramètres!$B$3:$C$56,2,FALSE)*Paramètres!$K$7),IF(OR(M77="",OR($D77="",$D77="NL",$D77="HORS LIGUE")),0,VLOOKUP(IF(OR(M77="",OR($D77="",$D77="NL",$D77="HORS LIGUE")),"",COUNTIFS($D$5:$D$72,"&lt;&gt;"&amp;"",$D$5:$D$72,"&lt;&gt;"&amp;"NL",$D$5:$D$72,"&lt;&gt;"&amp;"HORS LIGUE",M$5:M$72,"&lt;"&amp;M77)+1),Paramètres!$B$3:$C$56,2,FALSE)*Paramètres!$K$7))</f>
        <v>0</v>
      </c>
      <c r="O77" s="46"/>
      <c r="P77" s="2">
        <f>IF(O$2="Bike &amp; Run",IF(ISNA(VLOOKUP(O77,Paramètres!$B$3:$C$56,2,FALSE)),0,VLOOKUP(O77,Paramètres!$B$3:$C$56,2,FALSE)*Paramètres!$K$8),IF(OR(O77="",OR($D77="",$D77="NL",$D77="HORS LIGUE")),0,VLOOKUP(IF(OR(O77="",OR($D77="",$D77="NL",$D77="HORS LIGUE")),"",COUNTIFS($D$5:$D$72,"&lt;&gt;"&amp;"",$D$5:$D$72,"&lt;&gt;"&amp;"NL",$D$5:$D$72,"&lt;&gt;"&amp;"HORS LIGUE",O$5:O$72,"&lt;"&amp;O77)+1),Paramètres!$B$3:$C$56,2,FALSE)*Paramètres!$K$8))</f>
        <v>0</v>
      </c>
      <c r="Q77" s="46"/>
      <c r="R77" s="2">
        <f>IF(Q$2="Bike &amp; Run",IF(ISNA(VLOOKUP(Q77,Paramètres!$B$3:$C$56,2,FALSE)),0,VLOOKUP(Q77,Paramètres!$B$3:$C$56,2,FALSE)*Paramètres!$K$9),IF(OR(Q77="",OR($D77="",$D77="NL",$D77="HORS LIGUE")),0,VLOOKUP(IF(OR(Q77="",OR($D77="",$D77="NL",$D77="HORS LIGUE")),"",COUNTIFS($D$5:$D$72,"&lt;&gt;"&amp;"",$D$5:$D$72,"&lt;&gt;"&amp;"NL",$D$5:$D$72,"&lt;&gt;"&amp;"HORS LIGUE",Q$5:Q$72,"&lt;"&amp;Q77)+1),Paramètres!$B$3:$C$56,2,FALSE)*Paramètres!$K$9))</f>
        <v>0</v>
      </c>
      <c r="S77" s="46"/>
      <c r="T77" s="2">
        <f>IF(S$2="Bike &amp; Run",IF(ISNA(VLOOKUP(S77,Paramètres!$B$3:$C$56,2,FALSE)),0,VLOOKUP(S77,Paramètres!$B$3:$C$56,2,FALSE)*Paramètres!$K$10),IF(OR(S77="",OR($D77="",$D77="NL",$D77="HORS LIGUE")),0,VLOOKUP(IF(OR(S77="",OR($D77="",$D77="NL",$D77="HORS LIGUE")),"",COUNTIFS($D$5:$D$72,"&lt;&gt;"&amp;"",$D$5:$D$72,"&lt;&gt;"&amp;"NL",$D$5:$D$72,"&lt;&gt;"&amp;"HORS LIGUE",S$5:S$72,"&lt;"&amp;S77)+1),Paramètres!$B$3:$C$56,2,FALSE)*Paramètres!$K$10))</f>
        <v>0</v>
      </c>
      <c r="U77" s="46"/>
      <c r="V77" s="2">
        <f>IF(U$2="Bike &amp; Run",IF(ISNA(VLOOKUP(U77,Paramètres!$B$3:$C$56,2,FALSE)),0,VLOOKUP(U77,Paramètres!$B$3:$C$56,2,FALSE)*Paramètres!$K$11),IF(OR(U77="",OR($D77="",$D77="NL",$D77="HORS LIGUE")),0,VLOOKUP(IF(OR(U77="",OR($D77="",$D77="NL",$D77="HORS LIGUE")),"",COUNTIFS($D$5:$D$72,"&lt;&gt;"&amp;"",$D$5:$D$72,"&lt;&gt;"&amp;"NL",$D$5:$D$72,"&lt;&gt;"&amp;"HORS LIGUE",U$5:U$72,"&lt;"&amp;U77)+1),Paramètres!$B$3:$C$56,2,FALSE)*Paramètres!$K$11))</f>
        <v>0</v>
      </c>
      <c r="W77" s="46"/>
      <c r="X77" s="2">
        <f>IF(W$2="Bike &amp; Run",IF(ISNA(VLOOKUP(W77,Paramètres!$B$3:$C$56,2,FALSE)),0,VLOOKUP(W77,Paramètres!$B$3:$C$56,2,FALSE)*Paramètres!$K$12),IF(OR(W77="",OR($D77="",$D77="NL",$D77="HORS LIGUE")),0,VLOOKUP(IF(OR(W77="",OR($D77="",$D77="NL",$D77="HORS LIGUE")),"",COUNTIFS($D$5:$D$72,"&lt;&gt;"&amp;"",$D$5:$D$72,"&lt;&gt;"&amp;"NL",$D$5:$D$72,"&lt;&gt;"&amp;"HORS LIGUE",W$5:W$72,"&lt;"&amp;W77)+1),Paramètres!$B$3:$C$56,2,FALSE)*Paramètres!$K$12))</f>
        <v>0</v>
      </c>
      <c r="Y77" s="46"/>
      <c r="Z77" s="2">
        <f>IF(Y$2="Bike &amp; Run",IF(ISNA(VLOOKUP(Y77,Paramètres!$B$3:$C$56,2,FALSE)),0,VLOOKUP(Y77,Paramètres!$B$3:$C$56,2,FALSE)*Paramètres!$K$13),IF(OR(Y77="",OR($D77="",$D77="NL",$D77="HORS LIGUE")),0,VLOOKUP(IF(OR(Y77="",OR($D77="",$D77="NL",$D77="HORS LIGUE")),"",COUNTIFS($D$5:$D$72,"&lt;&gt;"&amp;"",$D$5:$D$72,"&lt;&gt;"&amp;"NL",$D$5:$D$72,"&lt;&gt;"&amp;"HORS LIGUE",Y$5:Y$72,"&lt;"&amp;Y77)+1),Paramètres!$B$3:$C$56,2,FALSE)*Paramètres!$K$13))</f>
        <v>0</v>
      </c>
      <c r="AA77" s="46"/>
      <c r="AB77" s="2">
        <f>IF(AA$2="Bike &amp; Run",IF(ISNA(VLOOKUP(AA77,Paramètres!$B$3:$C$56,2,FALSE)),0,VLOOKUP(AA77,Paramètres!$B$3:$C$56,2,FALSE)*Paramètres!$K$14),IF(OR(AA77="",OR($D77="",$D77="NL",$D77="HORS LIGUE")),0,VLOOKUP(IF(OR(AA77="",OR($D77="",$D77="NL",$D77="HORS LIGUE")),"",COUNTIFS($D$5:$D$72,"&lt;&gt;"&amp;"",$D$5:$D$72,"&lt;&gt;"&amp;"NL",$D$5:$D$72,"&lt;&gt;"&amp;"HORS LIGUE",AA$5:AA$72,"&lt;"&amp;AA77)+1),Paramètres!$B$3:$C$56,2,FALSE)*Paramètres!$K$14))</f>
        <v>0</v>
      </c>
      <c r="AC77" s="46"/>
      <c r="AD77" s="2">
        <f>IF(AC$2="Bike &amp; Run",IF(ISNA(VLOOKUP(AC77,Paramètres!$B$3:$C$56,2,FALSE)),0,VLOOKUP(AC77,Paramètres!$B$3:$C$56,2,FALSE)*Paramètres!$K$15),IF(OR(AC77="",OR($D77="",$D77="NL",$D77="HORS LIGUE")),0,VLOOKUP(IF(OR(AC77="",OR($D77="",$D77="NL",$D77="HORS LIGUE")),"",COUNTIFS($D$5:$D$72,"&lt;&gt;"&amp;"",$D$5:$D$72,"&lt;&gt;"&amp;"NL",$D$5:$D$72,"&lt;&gt;"&amp;"HORS LIGUE",AC$5:AC$72,"&lt;"&amp;AC77)+1),Paramètres!$B$3:$C$56,2,FALSE)*Paramètres!$K$15))</f>
        <v>0</v>
      </c>
      <c r="AE77" s="46"/>
      <c r="AF77" s="2">
        <f>IF(AE$2="Bike &amp; Run",IF(ISNA(VLOOKUP(AE77,Paramètres!$B$3:$C$56,2,FALSE)),0,VLOOKUP(AE77,Paramètres!$B$3:$C$56,2,FALSE)*Paramètres!$K$16),IF(OR(AE77="",OR($D77="",$D77="NL",$D77="HORS LIGUE")),0,VLOOKUP(IF(OR(AE77="",OR($D77="",$D77="NL",$D77="HORS LIGUE")),"",COUNTIFS($D$5:$D$72,"&lt;&gt;"&amp;"",$D$5:$D$72,"&lt;&gt;"&amp;"NL",$D$5:$D$72,"&lt;&gt;"&amp;"HORS LIGUE",AE$5:AE$72,"&lt;"&amp;AE77)+1),Paramètres!$B$3:$C$56,2,FALSE)*Paramètres!$K$16))</f>
        <v>0</v>
      </c>
      <c r="AG77" s="46"/>
      <c r="AH77" s="2">
        <f>IF(AG$2="Bike &amp; Run",IF(ISNA(VLOOKUP(AG77,Paramètres!$B$3:$C$56,2,FALSE)),0,VLOOKUP(AG77,Paramètres!$B$3:$C$56,2,FALSE)*Paramètres!$K$17),IF(OR(AG77="",OR($D77="",$D77="NL",$D77="HORS LIGUE")),0,VLOOKUP(IF(OR(AG77="",OR($D77="",$D77="NL",$D77="HORS LIGUE")),"",COUNTIFS($D$5:$D$72,"&lt;&gt;"&amp;"",$D$5:$D$72,"&lt;&gt;"&amp;"NL",$D$5:$D$72,"&lt;&gt;"&amp;"HORS LIGUE",AG$5:AG$72,"&lt;"&amp;AG77)+1),Paramètres!$B$3:$C$56,2,FALSE)*Paramètres!$K$17))</f>
        <v>0</v>
      </c>
      <c r="AI77" s="40">
        <f t="shared" si="106"/>
        <v>0</v>
      </c>
      <c r="AJ77" s="3" t="str">
        <f t="shared" si="107"/>
        <v/>
      </c>
      <c r="AK77" s="5">
        <f t="shared" si="108"/>
        <v>0</v>
      </c>
      <c r="AL77" s="41">
        <f>HLOOKUP($AL$2,$BD$4:$BR$72,ROW(A72)-3,FALSE)</f>
        <v>0</v>
      </c>
      <c r="AM77" s="33" t="str">
        <f t="shared" si="109"/>
        <v/>
      </c>
    </row>
    <row r="78" spans="1:70" ht="16.5">
      <c r="A78" s="14"/>
      <c r="B78" s="61" t="str">
        <f>IF(ISNA(VLOOKUP(A78,'Licenciés Jeunes 2023'!A:C,3,0)),"",VLOOKUP(A78,'Licenciés Jeunes 2023'!A:C,3,0))</f>
        <v/>
      </c>
      <c r="C78" s="32" t="str">
        <f>IF(ISNA(VLOOKUP(A78,'Licenciés Jeunes 2023'!A:C,2,0)),"",VLOOKUP(A78,'Licenciés Jeunes 2023'!A:C,2,0))</f>
        <v/>
      </c>
      <c r="D78" s="32" t="str">
        <f>IF(ISNA(VLOOKUP(A78,'Licenciés Jeunes 2023'!A:F,6,0)),"",VLOOKUP(A78,'Licenciés Jeunes 2023'!A:F,6,0))</f>
        <v/>
      </c>
      <c r="E78" s="6"/>
      <c r="F78" s="2">
        <f>IF(E$2="Bike &amp; Run",IF(ISNA(VLOOKUP(E78,Paramètres!$B$3:$C$56,2,FALSE)),0,VLOOKUP(E78,Paramètres!$B$3:$C$56,2,FALSE)*Paramètres!$K$3),IF(OR(E78="",OR($D78="",$D78="NL",$D78="HORS LIGUE")),0,VLOOKUP(IF(OR(E78="",OR($D78="",$D78="NL",$D78="HORS LIGUE")),"",COUNTIFS($D$5:$D$72,"&lt;&gt;"&amp;"",$D$5:$D$72,"&lt;&gt;"&amp;"NL",$D$5:$D$72,"&lt;&gt;"&amp;"HORS LIGUE",E$5:E$72,"&lt;"&amp;E78)+1),Paramètres!$B$3:$C$56,2,FALSE)*Paramètres!$K$3))</f>
        <v>0</v>
      </c>
      <c r="G78" s="4"/>
      <c r="H78" s="2">
        <f>IF(G$2="Bike &amp; Run",IF(ISNA(VLOOKUP(G78,Paramètres!$B$3:$C$56,2,FALSE)),0,VLOOKUP(G78,Paramètres!$B$3:$C$56,2,FALSE)*Paramètres!$K$4),IF(OR(G78="",OR($D78="",$D78="NL",$D78="HORS LIGUE")),0,VLOOKUP(IF(OR(G78="",OR($D78="",$D78="NL",$D78="HORS LIGUE")),"",COUNTIFS($D$5:$D$72,"&lt;&gt;"&amp;"",$D$5:$D$72,"&lt;&gt;"&amp;"NL",$D$5:$D$72,"&lt;&gt;"&amp;"HORS LIGUE",G$5:G$72,"&lt;"&amp;G78)+1),Paramètres!$B$3:$C$56,2,FALSE)*Paramètres!$K$4))</f>
        <v>0</v>
      </c>
      <c r="I78" s="36"/>
      <c r="J78" s="2">
        <f>IF(I$2="Bike &amp; Run",IF(ISNA(VLOOKUP(I78,Paramètres!$B$3:$C$56,2,FALSE)),0,VLOOKUP(I78,Paramètres!$B$3:$C$56,2,FALSE)*Paramètres!$K$5),IF(OR(I78="",OR($D78="",$D78="NL",$D78="HORS LIGUE")),0,VLOOKUP(IF(OR(I78="",OR($D78="",$D78="NL",$D78="HORS LIGUE")),"",COUNTIFS($D$5:$D$72,"&lt;&gt;"&amp;"",$D$5:$D$72,"&lt;&gt;"&amp;"NL",$D$5:$D$72,"&lt;&gt;"&amp;"HORS LIGUE",I$5:I$72,"&lt;"&amp;I78)+1),Paramètres!$B$3:$C$56,2,FALSE)*Paramètres!$K$5))</f>
        <v>0</v>
      </c>
      <c r="K78" s="4"/>
      <c r="L78" s="2">
        <f>IF(K$2="Bike &amp; Run",IF(ISNA(VLOOKUP(K78,Paramètres!$B$3:$C$56,2,FALSE)),0,VLOOKUP(K78,Paramètres!$B$3:$C$56,2,FALSE)*Paramètres!$K$6),IF(OR(K78="",OR($D78="",$D78="NL",$D78="HORS LIGUE")),0,VLOOKUP(IF(OR(K78="",OR($D78="",$D78="NL",$D78="HORS LIGUE")),"",COUNTIFS($D$5:$D$72,"&lt;&gt;"&amp;"",$D$5:$D$72,"&lt;&gt;"&amp;"NL",$D$5:$D$72,"&lt;&gt;"&amp;"HORS LIGUE",K$5:K$72,"&lt;"&amp;K78)+1),Paramètres!$B$3:$C$56,2,FALSE)*Paramètres!$K$6))</f>
        <v>0</v>
      </c>
      <c r="M78" s="4"/>
      <c r="N78" s="2">
        <f>IF(M$2="Bike &amp; Run",IF(ISNA(VLOOKUP(M78,Paramètres!$B$3:$C$56,2,FALSE)),0,VLOOKUP(M78,Paramètres!$B$3:$C$56,2,FALSE)*Paramètres!$K$7),IF(OR(M78="",OR($D78="",$D78="NL",$D78="HORS LIGUE")),0,VLOOKUP(IF(OR(M78="",OR($D78="",$D78="NL",$D78="HORS LIGUE")),"",COUNTIFS($D$5:$D$72,"&lt;&gt;"&amp;"",$D$5:$D$72,"&lt;&gt;"&amp;"NL",$D$5:$D$72,"&lt;&gt;"&amp;"HORS LIGUE",M$5:M$72,"&lt;"&amp;M78)+1),Paramètres!$B$3:$C$56,2,FALSE)*Paramètres!$K$7))</f>
        <v>0</v>
      </c>
      <c r="O78" s="46"/>
      <c r="P78" s="2">
        <f>IF(O$2="Bike &amp; Run",IF(ISNA(VLOOKUP(O78,Paramètres!$B$3:$C$56,2,FALSE)),0,VLOOKUP(O78,Paramètres!$B$3:$C$56,2,FALSE)*Paramètres!$K$8),IF(OR(O78="",OR($D78="",$D78="NL",$D78="HORS LIGUE")),0,VLOOKUP(IF(OR(O78="",OR($D78="",$D78="NL",$D78="HORS LIGUE")),"",COUNTIFS($D$5:$D$72,"&lt;&gt;"&amp;"",$D$5:$D$72,"&lt;&gt;"&amp;"NL",$D$5:$D$72,"&lt;&gt;"&amp;"HORS LIGUE",O$5:O$72,"&lt;"&amp;O78)+1),Paramètres!$B$3:$C$56,2,FALSE)*Paramètres!$K$8))</f>
        <v>0</v>
      </c>
      <c r="Q78" s="46"/>
      <c r="R78" s="2">
        <f>IF(Q$2="Bike &amp; Run",IF(ISNA(VLOOKUP(Q78,Paramètres!$B$3:$C$56,2,FALSE)),0,VLOOKUP(Q78,Paramètres!$B$3:$C$56,2,FALSE)*Paramètres!$K$9),IF(OR(Q78="",OR($D78="",$D78="NL",$D78="HORS LIGUE")),0,VLOOKUP(IF(OR(Q78="",OR($D78="",$D78="NL",$D78="HORS LIGUE")),"",COUNTIFS($D$5:$D$72,"&lt;&gt;"&amp;"",$D$5:$D$72,"&lt;&gt;"&amp;"NL",$D$5:$D$72,"&lt;&gt;"&amp;"HORS LIGUE",Q$5:Q$72,"&lt;"&amp;Q78)+1),Paramètres!$B$3:$C$56,2,FALSE)*Paramètres!$K$9))</f>
        <v>0</v>
      </c>
      <c r="S78" s="46"/>
      <c r="T78" s="2">
        <f>IF(S$2="Bike &amp; Run",IF(ISNA(VLOOKUP(S78,Paramètres!$B$3:$C$56,2,FALSE)),0,VLOOKUP(S78,Paramètres!$B$3:$C$56,2,FALSE)*Paramètres!$K$10),IF(OR(S78="",OR($D78="",$D78="NL",$D78="HORS LIGUE")),0,VLOOKUP(IF(OR(S78="",OR($D78="",$D78="NL",$D78="HORS LIGUE")),"",COUNTIFS($D$5:$D$72,"&lt;&gt;"&amp;"",$D$5:$D$72,"&lt;&gt;"&amp;"NL",$D$5:$D$72,"&lt;&gt;"&amp;"HORS LIGUE",S$5:S$72,"&lt;"&amp;S78)+1),Paramètres!$B$3:$C$56,2,FALSE)*Paramètres!$K$10))</f>
        <v>0</v>
      </c>
      <c r="U78" s="46"/>
      <c r="V78" s="2">
        <f>IF(U$2="Bike &amp; Run",IF(ISNA(VLOOKUP(U78,Paramètres!$B$3:$C$56,2,FALSE)),0,VLOOKUP(U78,Paramètres!$B$3:$C$56,2,FALSE)*Paramètres!$K$11),IF(OR(U78="",OR($D78="",$D78="NL",$D78="HORS LIGUE")),0,VLOOKUP(IF(OR(U78="",OR($D78="",$D78="NL",$D78="HORS LIGUE")),"",COUNTIFS($D$5:$D$72,"&lt;&gt;"&amp;"",$D$5:$D$72,"&lt;&gt;"&amp;"NL",$D$5:$D$72,"&lt;&gt;"&amp;"HORS LIGUE",U$5:U$72,"&lt;"&amp;U78)+1),Paramètres!$B$3:$C$56,2,FALSE)*Paramètres!$K$11))</f>
        <v>0</v>
      </c>
      <c r="W78" s="46"/>
      <c r="X78" s="2">
        <f>IF(W$2="Bike &amp; Run",IF(ISNA(VLOOKUP(W78,Paramètres!$B$3:$C$56,2,FALSE)),0,VLOOKUP(W78,Paramètres!$B$3:$C$56,2,FALSE)*Paramètres!$K$12),IF(OR(W78="",OR($D78="",$D78="NL",$D78="HORS LIGUE")),0,VLOOKUP(IF(OR(W78="",OR($D78="",$D78="NL",$D78="HORS LIGUE")),"",COUNTIFS($D$5:$D$72,"&lt;&gt;"&amp;"",$D$5:$D$72,"&lt;&gt;"&amp;"NL",$D$5:$D$72,"&lt;&gt;"&amp;"HORS LIGUE",W$5:W$72,"&lt;"&amp;W78)+1),Paramètres!$B$3:$C$56,2,FALSE)*Paramètres!$K$12))</f>
        <v>0</v>
      </c>
      <c r="Y78" s="46"/>
      <c r="Z78" s="2">
        <f>IF(Y$2="Bike &amp; Run",IF(ISNA(VLOOKUP(Y78,Paramètres!$B$3:$C$56,2,FALSE)),0,VLOOKUP(Y78,Paramètres!$B$3:$C$56,2,FALSE)*Paramètres!$K$13),IF(OR(Y78="",OR($D78="",$D78="NL",$D78="HORS LIGUE")),0,VLOOKUP(IF(OR(Y78="",OR($D78="",$D78="NL",$D78="HORS LIGUE")),"",COUNTIFS($D$5:$D$72,"&lt;&gt;"&amp;"",$D$5:$D$72,"&lt;&gt;"&amp;"NL",$D$5:$D$72,"&lt;&gt;"&amp;"HORS LIGUE",Y$5:Y$72,"&lt;"&amp;Y78)+1),Paramètres!$B$3:$C$56,2,FALSE)*Paramètres!$K$13))</f>
        <v>0</v>
      </c>
      <c r="AA78" s="46"/>
      <c r="AB78" s="2">
        <f>IF(AA$2="Bike &amp; Run",IF(ISNA(VLOOKUP(AA78,Paramètres!$B$3:$C$56,2,FALSE)),0,VLOOKUP(AA78,Paramètres!$B$3:$C$56,2,FALSE)*Paramètres!$K$14),IF(OR(AA78="",OR($D78="",$D78="NL",$D78="HORS LIGUE")),0,VLOOKUP(IF(OR(AA78="",OR($D78="",$D78="NL",$D78="HORS LIGUE")),"",COUNTIFS($D$5:$D$72,"&lt;&gt;"&amp;"",$D$5:$D$72,"&lt;&gt;"&amp;"NL",$D$5:$D$72,"&lt;&gt;"&amp;"HORS LIGUE",AA$5:AA$72,"&lt;"&amp;AA78)+1),Paramètres!$B$3:$C$56,2,FALSE)*Paramètres!$K$14))</f>
        <v>0</v>
      </c>
      <c r="AC78" s="46"/>
      <c r="AD78" s="2">
        <f>IF(AC$2="Bike &amp; Run",IF(ISNA(VLOOKUP(AC78,Paramètres!$B$3:$C$56,2,FALSE)),0,VLOOKUP(AC78,Paramètres!$B$3:$C$56,2,FALSE)*Paramètres!$K$15),IF(OR(AC78="",OR($D78="",$D78="NL",$D78="HORS LIGUE")),0,VLOOKUP(IF(OR(AC78="",OR($D78="",$D78="NL",$D78="HORS LIGUE")),"",COUNTIFS($D$5:$D$72,"&lt;&gt;"&amp;"",$D$5:$D$72,"&lt;&gt;"&amp;"NL",$D$5:$D$72,"&lt;&gt;"&amp;"HORS LIGUE",AC$5:AC$72,"&lt;"&amp;AC78)+1),Paramètres!$B$3:$C$56,2,FALSE)*Paramètres!$K$15))</f>
        <v>0</v>
      </c>
      <c r="AE78" s="46"/>
      <c r="AF78" s="2">
        <f>IF(AE$2="Bike &amp; Run",IF(ISNA(VLOOKUP(AE78,Paramètres!$B$3:$C$56,2,FALSE)),0,VLOOKUP(AE78,Paramètres!$B$3:$C$56,2,FALSE)*Paramètres!$K$16),IF(OR(AE78="",OR($D78="",$D78="NL",$D78="HORS LIGUE")),0,VLOOKUP(IF(OR(AE78="",OR($D78="",$D78="NL",$D78="HORS LIGUE")),"",COUNTIFS($D$5:$D$72,"&lt;&gt;"&amp;"",$D$5:$D$72,"&lt;&gt;"&amp;"NL",$D$5:$D$72,"&lt;&gt;"&amp;"HORS LIGUE",AE$5:AE$72,"&lt;"&amp;AE78)+1),Paramètres!$B$3:$C$56,2,FALSE)*Paramètres!$K$16))</f>
        <v>0</v>
      </c>
      <c r="AG78" s="46"/>
      <c r="AH78" s="2">
        <f>IF(AG$2="Bike &amp; Run",IF(ISNA(VLOOKUP(AG78,Paramètres!$B$3:$C$56,2,FALSE)),0,VLOOKUP(AG78,Paramètres!$B$3:$C$56,2,FALSE)*Paramètres!$K$17),IF(OR(AG78="",OR($D78="",$D78="NL",$D78="HORS LIGUE")),0,VLOOKUP(IF(OR(AG78="",OR($D78="",$D78="NL",$D78="HORS LIGUE")),"",COUNTIFS($D$5:$D$72,"&lt;&gt;"&amp;"",$D$5:$D$72,"&lt;&gt;"&amp;"NL",$D$5:$D$72,"&lt;&gt;"&amp;"HORS LIGUE",AG$5:AG$72,"&lt;"&amp;AG78)+1),Paramètres!$B$3:$C$56,2,FALSE)*Paramètres!$K$17))</f>
        <v>0</v>
      </c>
      <c r="AI78" s="40">
        <f t="shared" si="106"/>
        <v>0</v>
      </c>
      <c r="AJ78" s="3" t="str">
        <f t="shared" si="107"/>
        <v/>
      </c>
      <c r="AK78" s="5">
        <f t="shared" si="108"/>
        <v>0</v>
      </c>
      <c r="AL78" s="41">
        <f>HLOOKUP($AL$2,$BD$4:$BR$72,ROW(A72)-3,FALSE)</f>
        <v>0</v>
      </c>
      <c r="AM78" s="33" t="str">
        <f t="shared" si="109"/>
        <v/>
      </c>
    </row>
    <row r="79" spans="1:70" ht="16.5">
      <c r="A79" s="14"/>
      <c r="B79" s="61" t="str">
        <f>IF(ISNA(VLOOKUP(A79,'Licenciés Jeunes 2023'!A:C,3,0)),"",VLOOKUP(A79,'Licenciés Jeunes 2023'!A:C,3,0))</f>
        <v/>
      </c>
      <c r="C79" s="32" t="str">
        <f>IF(ISNA(VLOOKUP(A79,'Licenciés Jeunes 2023'!A:C,2,0)),"",VLOOKUP(A79,'Licenciés Jeunes 2023'!A:C,2,0))</f>
        <v/>
      </c>
      <c r="D79" s="32" t="str">
        <f>IF(ISNA(VLOOKUP(A79,'Licenciés Jeunes 2023'!A:F,6,0)),"",VLOOKUP(A79,'Licenciés Jeunes 2023'!A:F,6,0))</f>
        <v/>
      </c>
      <c r="E79" s="6"/>
      <c r="F79" s="2">
        <f>IF(E$2="Bike &amp; Run",IF(ISNA(VLOOKUP(E79,Paramètres!$B$3:$C$56,2,FALSE)),0,VLOOKUP(E79,Paramètres!$B$3:$C$56,2,FALSE)*Paramètres!$K$3),IF(OR(E79="",OR($D79="",$D79="NL",$D79="HORS LIGUE")),0,VLOOKUP(IF(OR(E79="",OR($D79="",$D79="NL",$D79="HORS LIGUE")),"",COUNTIFS($D$5:$D$72,"&lt;&gt;"&amp;"",$D$5:$D$72,"&lt;&gt;"&amp;"NL",$D$5:$D$72,"&lt;&gt;"&amp;"HORS LIGUE",E$5:E$72,"&lt;"&amp;E79)+1),Paramètres!$B$3:$C$56,2,FALSE)*Paramètres!$K$3))</f>
        <v>0</v>
      </c>
      <c r="G79" s="4"/>
      <c r="H79" s="2">
        <f>IF(G$2="Bike &amp; Run",IF(ISNA(VLOOKUP(G79,Paramètres!$B$3:$C$56,2,FALSE)),0,VLOOKUP(G79,Paramètres!$B$3:$C$56,2,FALSE)*Paramètres!$K$4),IF(OR(G79="",OR($D79="",$D79="NL",$D79="HORS LIGUE")),0,VLOOKUP(IF(OR(G79="",OR($D79="",$D79="NL",$D79="HORS LIGUE")),"",COUNTIFS($D$5:$D$72,"&lt;&gt;"&amp;"",$D$5:$D$72,"&lt;&gt;"&amp;"NL",$D$5:$D$72,"&lt;&gt;"&amp;"HORS LIGUE",G$5:G$72,"&lt;"&amp;G79)+1),Paramètres!$B$3:$C$56,2,FALSE)*Paramètres!$K$4))</f>
        <v>0</v>
      </c>
      <c r="I79" s="36"/>
      <c r="J79" s="2">
        <f>IF(I$2="Bike &amp; Run",IF(ISNA(VLOOKUP(I79,Paramètres!$B$3:$C$56,2,FALSE)),0,VLOOKUP(I79,Paramètres!$B$3:$C$56,2,FALSE)*Paramètres!$K$5),IF(OR(I79="",OR($D79="",$D79="NL",$D79="HORS LIGUE")),0,VLOOKUP(IF(OR(I79="",OR($D79="",$D79="NL",$D79="HORS LIGUE")),"",COUNTIFS($D$5:$D$72,"&lt;&gt;"&amp;"",$D$5:$D$72,"&lt;&gt;"&amp;"NL",$D$5:$D$72,"&lt;&gt;"&amp;"HORS LIGUE",I$5:I$72,"&lt;"&amp;I79)+1),Paramètres!$B$3:$C$56,2,FALSE)*Paramètres!$K$5))</f>
        <v>0</v>
      </c>
      <c r="K79" s="4"/>
      <c r="L79" s="2">
        <f>IF(K$2="Bike &amp; Run",IF(ISNA(VLOOKUP(K79,Paramètres!$B$3:$C$56,2,FALSE)),0,VLOOKUP(K79,Paramètres!$B$3:$C$56,2,FALSE)*Paramètres!$K$6),IF(OR(K79="",OR($D79="",$D79="NL",$D79="HORS LIGUE")),0,VLOOKUP(IF(OR(K79="",OR($D79="",$D79="NL",$D79="HORS LIGUE")),"",COUNTIFS($D$5:$D$72,"&lt;&gt;"&amp;"",$D$5:$D$72,"&lt;&gt;"&amp;"NL",$D$5:$D$72,"&lt;&gt;"&amp;"HORS LIGUE",K$5:K$72,"&lt;"&amp;K79)+1),Paramètres!$B$3:$C$56,2,FALSE)*Paramètres!$K$6))</f>
        <v>0</v>
      </c>
      <c r="M79" s="4"/>
      <c r="N79" s="2">
        <f>IF(M$2="Bike &amp; Run",IF(ISNA(VLOOKUP(M79,Paramètres!$B$3:$C$56,2,FALSE)),0,VLOOKUP(M79,Paramètres!$B$3:$C$56,2,FALSE)*Paramètres!$K$7),IF(OR(M79="",OR($D79="",$D79="NL",$D79="HORS LIGUE")),0,VLOOKUP(IF(OR(M79="",OR($D79="",$D79="NL",$D79="HORS LIGUE")),"",COUNTIFS($D$5:$D$72,"&lt;&gt;"&amp;"",$D$5:$D$72,"&lt;&gt;"&amp;"NL",$D$5:$D$72,"&lt;&gt;"&amp;"HORS LIGUE",M$5:M$72,"&lt;"&amp;M79)+1),Paramètres!$B$3:$C$56,2,FALSE)*Paramètres!$K$7))</f>
        <v>0</v>
      </c>
      <c r="O79" s="46"/>
      <c r="P79" s="2">
        <f>IF(O$2="Bike &amp; Run",IF(ISNA(VLOOKUP(O79,Paramètres!$B$3:$C$56,2,FALSE)),0,VLOOKUP(O79,Paramètres!$B$3:$C$56,2,FALSE)*Paramètres!$K$8),IF(OR(O79="",OR($D79="",$D79="NL",$D79="HORS LIGUE")),0,VLOOKUP(IF(OR(O79="",OR($D79="",$D79="NL",$D79="HORS LIGUE")),"",COUNTIFS($D$5:$D$72,"&lt;&gt;"&amp;"",$D$5:$D$72,"&lt;&gt;"&amp;"NL",$D$5:$D$72,"&lt;&gt;"&amp;"HORS LIGUE",O$5:O$72,"&lt;"&amp;O79)+1),Paramètres!$B$3:$C$56,2,FALSE)*Paramètres!$K$8))</f>
        <v>0</v>
      </c>
      <c r="Q79" s="46"/>
      <c r="R79" s="2">
        <f>IF(Q$2="Bike &amp; Run",IF(ISNA(VLOOKUP(Q79,Paramètres!$B$3:$C$56,2,FALSE)),0,VLOOKUP(Q79,Paramètres!$B$3:$C$56,2,FALSE)*Paramètres!$K$9),IF(OR(Q79="",OR($D79="",$D79="NL",$D79="HORS LIGUE")),0,VLOOKUP(IF(OR(Q79="",OR($D79="",$D79="NL",$D79="HORS LIGUE")),"",COUNTIFS($D$5:$D$72,"&lt;&gt;"&amp;"",$D$5:$D$72,"&lt;&gt;"&amp;"NL",$D$5:$D$72,"&lt;&gt;"&amp;"HORS LIGUE",Q$5:Q$72,"&lt;"&amp;Q79)+1),Paramètres!$B$3:$C$56,2,FALSE)*Paramètres!$K$9))</f>
        <v>0</v>
      </c>
      <c r="S79" s="46"/>
      <c r="T79" s="2">
        <f>IF(S$2="Bike &amp; Run",IF(ISNA(VLOOKUP(S79,Paramètres!$B$3:$C$56,2,FALSE)),0,VLOOKUP(S79,Paramètres!$B$3:$C$56,2,FALSE)*Paramètres!$K$10),IF(OR(S79="",OR($D79="",$D79="NL",$D79="HORS LIGUE")),0,VLOOKUP(IF(OR(S79="",OR($D79="",$D79="NL",$D79="HORS LIGUE")),"",COUNTIFS($D$5:$D$72,"&lt;&gt;"&amp;"",$D$5:$D$72,"&lt;&gt;"&amp;"NL",$D$5:$D$72,"&lt;&gt;"&amp;"HORS LIGUE",S$5:S$72,"&lt;"&amp;S79)+1),Paramètres!$B$3:$C$56,2,FALSE)*Paramètres!$K$10))</f>
        <v>0</v>
      </c>
      <c r="U79" s="46"/>
      <c r="V79" s="2">
        <f>IF(U$2="Bike &amp; Run",IF(ISNA(VLOOKUP(U79,Paramètres!$B$3:$C$56,2,FALSE)),0,VLOOKUP(U79,Paramètres!$B$3:$C$56,2,FALSE)*Paramètres!$K$11),IF(OR(U79="",OR($D79="",$D79="NL",$D79="HORS LIGUE")),0,VLOOKUP(IF(OR(U79="",OR($D79="",$D79="NL",$D79="HORS LIGUE")),"",COUNTIFS($D$5:$D$72,"&lt;&gt;"&amp;"",$D$5:$D$72,"&lt;&gt;"&amp;"NL",$D$5:$D$72,"&lt;&gt;"&amp;"HORS LIGUE",U$5:U$72,"&lt;"&amp;U79)+1),Paramètres!$B$3:$C$56,2,FALSE)*Paramètres!$K$11))</f>
        <v>0</v>
      </c>
      <c r="W79" s="46"/>
      <c r="X79" s="2">
        <f>IF(W$2="Bike &amp; Run",IF(ISNA(VLOOKUP(W79,Paramètres!$B$3:$C$56,2,FALSE)),0,VLOOKUP(W79,Paramètres!$B$3:$C$56,2,FALSE)*Paramètres!$K$12),IF(OR(W79="",OR($D79="",$D79="NL",$D79="HORS LIGUE")),0,VLOOKUP(IF(OR(W79="",OR($D79="",$D79="NL",$D79="HORS LIGUE")),"",COUNTIFS($D$5:$D$72,"&lt;&gt;"&amp;"",$D$5:$D$72,"&lt;&gt;"&amp;"NL",$D$5:$D$72,"&lt;&gt;"&amp;"HORS LIGUE",W$5:W$72,"&lt;"&amp;W79)+1),Paramètres!$B$3:$C$56,2,FALSE)*Paramètres!$K$12))</f>
        <v>0</v>
      </c>
      <c r="Y79" s="46"/>
      <c r="Z79" s="2">
        <f>IF(Y$2="Bike &amp; Run",IF(ISNA(VLOOKUP(Y79,Paramètres!$B$3:$C$56,2,FALSE)),0,VLOOKUP(Y79,Paramètres!$B$3:$C$56,2,FALSE)*Paramètres!$K$13),IF(OR(Y79="",OR($D79="",$D79="NL",$D79="HORS LIGUE")),0,VLOOKUP(IF(OR(Y79="",OR($D79="",$D79="NL",$D79="HORS LIGUE")),"",COUNTIFS($D$5:$D$72,"&lt;&gt;"&amp;"",$D$5:$D$72,"&lt;&gt;"&amp;"NL",$D$5:$D$72,"&lt;&gt;"&amp;"HORS LIGUE",Y$5:Y$72,"&lt;"&amp;Y79)+1),Paramètres!$B$3:$C$56,2,FALSE)*Paramètres!$K$13))</f>
        <v>0</v>
      </c>
      <c r="AA79" s="46"/>
      <c r="AB79" s="2">
        <f>IF(AA$2="Bike &amp; Run",IF(ISNA(VLOOKUP(AA79,Paramètres!$B$3:$C$56,2,FALSE)),0,VLOOKUP(AA79,Paramètres!$B$3:$C$56,2,FALSE)*Paramètres!$K$14),IF(OR(AA79="",OR($D79="",$D79="NL",$D79="HORS LIGUE")),0,VLOOKUP(IF(OR(AA79="",OR($D79="",$D79="NL",$D79="HORS LIGUE")),"",COUNTIFS($D$5:$D$72,"&lt;&gt;"&amp;"",$D$5:$D$72,"&lt;&gt;"&amp;"NL",$D$5:$D$72,"&lt;&gt;"&amp;"HORS LIGUE",AA$5:AA$72,"&lt;"&amp;AA79)+1),Paramètres!$B$3:$C$56,2,FALSE)*Paramètres!$K$14))</f>
        <v>0</v>
      </c>
      <c r="AC79" s="46"/>
      <c r="AD79" s="2">
        <f>IF(AC$2="Bike &amp; Run",IF(ISNA(VLOOKUP(AC79,Paramètres!$B$3:$C$56,2,FALSE)),0,VLOOKUP(AC79,Paramètres!$B$3:$C$56,2,FALSE)*Paramètres!$K$15),IF(OR(AC79="",OR($D79="",$D79="NL",$D79="HORS LIGUE")),0,VLOOKUP(IF(OR(AC79="",OR($D79="",$D79="NL",$D79="HORS LIGUE")),"",COUNTIFS($D$5:$D$72,"&lt;&gt;"&amp;"",$D$5:$D$72,"&lt;&gt;"&amp;"NL",$D$5:$D$72,"&lt;&gt;"&amp;"HORS LIGUE",AC$5:AC$72,"&lt;"&amp;AC79)+1),Paramètres!$B$3:$C$56,2,FALSE)*Paramètres!$K$15))</f>
        <v>0</v>
      </c>
      <c r="AE79" s="46"/>
      <c r="AF79" s="2">
        <f>IF(AE$2="Bike &amp; Run",IF(ISNA(VLOOKUP(AE79,Paramètres!$B$3:$C$56,2,FALSE)),0,VLOOKUP(AE79,Paramètres!$B$3:$C$56,2,FALSE)*Paramètres!$K$16),IF(OR(AE79="",OR($D79="",$D79="NL",$D79="HORS LIGUE")),0,VLOOKUP(IF(OR(AE79="",OR($D79="",$D79="NL",$D79="HORS LIGUE")),"",COUNTIFS($D$5:$D$72,"&lt;&gt;"&amp;"",$D$5:$D$72,"&lt;&gt;"&amp;"NL",$D$5:$D$72,"&lt;&gt;"&amp;"HORS LIGUE",AE$5:AE$72,"&lt;"&amp;AE79)+1),Paramètres!$B$3:$C$56,2,FALSE)*Paramètres!$K$16))</f>
        <v>0</v>
      </c>
      <c r="AG79" s="46"/>
      <c r="AH79" s="2">
        <f>IF(AG$2="Bike &amp; Run",IF(ISNA(VLOOKUP(AG79,Paramètres!$B$3:$C$56,2,FALSE)),0,VLOOKUP(AG79,Paramètres!$B$3:$C$56,2,FALSE)*Paramètres!$K$17),IF(OR(AG79="",OR($D79="",$D79="NL",$D79="HORS LIGUE")),0,VLOOKUP(IF(OR(AG79="",OR($D79="",$D79="NL",$D79="HORS LIGUE")),"",COUNTIFS($D$5:$D$72,"&lt;&gt;"&amp;"",$D$5:$D$72,"&lt;&gt;"&amp;"NL",$D$5:$D$72,"&lt;&gt;"&amp;"HORS LIGUE",AG$5:AG$72,"&lt;"&amp;AG79)+1),Paramètres!$B$3:$C$56,2,FALSE)*Paramètres!$K$17))</f>
        <v>0</v>
      </c>
      <c r="AI79" s="40">
        <f t="shared" si="106"/>
        <v>0</v>
      </c>
      <c r="AJ79" s="3" t="str">
        <f t="shared" si="107"/>
        <v/>
      </c>
      <c r="AK79" s="5">
        <f t="shared" si="108"/>
        <v>0</v>
      </c>
      <c r="AL79" s="41">
        <f>HLOOKUP($AL$2,$BD$4:$BR$72,ROW(A72)-3,FALSE)</f>
        <v>0</v>
      </c>
      <c r="AM79" s="33" t="str">
        <f t="shared" si="109"/>
        <v/>
      </c>
    </row>
    <row r="80" spans="1:70" ht="16.5">
      <c r="A80" s="14"/>
      <c r="B80" s="61" t="str">
        <f>IF(ISNA(VLOOKUP(A80,'Licenciés Jeunes 2023'!A:C,3,0)),"",VLOOKUP(A80,'Licenciés Jeunes 2023'!A:C,3,0))</f>
        <v/>
      </c>
      <c r="C80" s="32" t="str">
        <f>IF(ISNA(VLOOKUP(A80,'Licenciés Jeunes 2023'!A:C,2,0)),"",VLOOKUP(A80,'Licenciés Jeunes 2023'!A:C,2,0))</f>
        <v/>
      </c>
      <c r="D80" s="32" t="str">
        <f>IF(ISNA(VLOOKUP(A80,'Licenciés Jeunes 2023'!A:F,6,0)),"",VLOOKUP(A80,'Licenciés Jeunes 2023'!A:F,6,0))</f>
        <v/>
      </c>
      <c r="E80" s="6"/>
      <c r="F80" s="2">
        <f>IF(E$2="Bike &amp; Run",IF(ISNA(VLOOKUP(E80,Paramètres!$B$3:$C$56,2,FALSE)),0,VLOOKUP(E80,Paramètres!$B$3:$C$56,2,FALSE)*Paramètres!$K$3),IF(OR(E80="",OR($D80="",$D80="NL",$D80="HORS LIGUE")),0,VLOOKUP(IF(OR(E80="",OR($D80="",$D80="NL",$D80="HORS LIGUE")),"",COUNTIFS($D$5:$D$72,"&lt;&gt;"&amp;"",$D$5:$D$72,"&lt;&gt;"&amp;"NL",$D$5:$D$72,"&lt;&gt;"&amp;"HORS LIGUE",E$5:E$72,"&lt;"&amp;E80)+1),Paramètres!$B$3:$C$56,2,FALSE)*Paramètres!$K$3))</f>
        <v>0</v>
      </c>
      <c r="G80" s="4"/>
      <c r="H80" s="2">
        <f>IF(G$2="Bike &amp; Run",IF(ISNA(VLOOKUP(G80,Paramètres!$B$3:$C$56,2,FALSE)),0,VLOOKUP(G80,Paramètres!$B$3:$C$56,2,FALSE)*Paramètres!$K$4),IF(OR(G80="",OR($D80="",$D80="NL",$D80="HORS LIGUE")),0,VLOOKUP(IF(OR(G80="",OR($D80="",$D80="NL",$D80="HORS LIGUE")),"",COUNTIFS($D$5:$D$72,"&lt;&gt;"&amp;"",$D$5:$D$72,"&lt;&gt;"&amp;"NL",$D$5:$D$72,"&lt;&gt;"&amp;"HORS LIGUE",G$5:G$72,"&lt;"&amp;G80)+1),Paramètres!$B$3:$C$56,2,FALSE)*Paramètres!$K$4))</f>
        <v>0</v>
      </c>
      <c r="I80" s="36"/>
      <c r="J80" s="2">
        <f>IF(I$2="Bike &amp; Run",IF(ISNA(VLOOKUP(I80,Paramètres!$B$3:$C$56,2,FALSE)),0,VLOOKUP(I80,Paramètres!$B$3:$C$56,2,FALSE)*Paramètres!$K$5),IF(OR(I80="",OR($D80="",$D80="NL",$D80="HORS LIGUE")),0,VLOOKUP(IF(OR(I80="",OR($D80="",$D80="NL",$D80="HORS LIGUE")),"",COUNTIFS($D$5:$D$72,"&lt;&gt;"&amp;"",$D$5:$D$72,"&lt;&gt;"&amp;"NL",$D$5:$D$72,"&lt;&gt;"&amp;"HORS LIGUE",I$5:I$72,"&lt;"&amp;I80)+1),Paramètres!$B$3:$C$56,2,FALSE)*Paramètres!$K$5))</f>
        <v>0</v>
      </c>
      <c r="K80" s="4"/>
      <c r="L80" s="2">
        <f>IF(K$2="Bike &amp; Run",IF(ISNA(VLOOKUP(K80,Paramètres!$B$3:$C$56,2,FALSE)),0,VLOOKUP(K80,Paramètres!$B$3:$C$56,2,FALSE)*Paramètres!$K$6),IF(OR(K80="",OR($D80="",$D80="NL",$D80="HORS LIGUE")),0,VLOOKUP(IF(OR(K80="",OR($D80="",$D80="NL",$D80="HORS LIGUE")),"",COUNTIFS($D$5:$D$72,"&lt;&gt;"&amp;"",$D$5:$D$72,"&lt;&gt;"&amp;"NL",$D$5:$D$72,"&lt;&gt;"&amp;"HORS LIGUE",K$5:K$72,"&lt;"&amp;K80)+1),Paramètres!$B$3:$C$56,2,FALSE)*Paramètres!$K$6))</f>
        <v>0</v>
      </c>
      <c r="M80" s="4"/>
      <c r="N80" s="2">
        <f>IF(M$2="Bike &amp; Run",IF(ISNA(VLOOKUP(M80,Paramètres!$B$3:$C$56,2,FALSE)),0,VLOOKUP(M80,Paramètres!$B$3:$C$56,2,FALSE)*Paramètres!$K$7),IF(OR(M80="",OR($D80="",$D80="NL",$D80="HORS LIGUE")),0,VLOOKUP(IF(OR(M80="",OR($D80="",$D80="NL",$D80="HORS LIGUE")),"",COUNTIFS($D$5:$D$72,"&lt;&gt;"&amp;"",$D$5:$D$72,"&lt;&gt;"&amp;"NL",$D$5:$D$72,"&lt;&gt;"&amp;"HORS LIGUE",M$5:M$72,"&lt;"&amp;M80)+1),Paramètres!$B$3:$C$56,2,FALSE)*Paramètres!$K$7))</f>
        <v>0</v>
      </c>
      <c r="O80" s="46"/>
      <c r="P80" s="2">
        <f>IF(O$2="Bike &amp; Run",IF(ISNA(VLOOKUP(O80,Paramètres!$B$3:$C$56,2,FALSE)),0,VLOOKUP(O80,Paramètres!$B$3:$C$56,2,FALSE)*Paramètres!$K$8),IF(OR(O80="",OR($D80="",$D80="NL",$D80="HORS LIGUE")),0,VLOOKUP(IF(OR(O80="",OR($D80="",$D80="NL",$D80="HORS LIGUE")),"",COUNTIFS($D$5:$D$72,"&lt;&gt;"&amp;"",$D$5:$D$72,"&lt;&gt;"&amp;"NL",$D$5:$D$72,"&lt;&gt;"&amp;"HORS LIGUE",O$5:O$72,"&lt;"&amp;O80)+1),Paramètres!$B$3:$C$56,2,FALSE)*Paramètres!$K$8))</f>
        <v>0</v>
      </c>
      <c r="Q80" s="46"/>
      <c r="R80" s="2">
        <f>IF(Q$2="Bike &amp; Run",IF(ISNA(VLOOKUP(Q80,Paramètres!$B$3:$C$56,2,FALSE)),0,VLOOKUP(Q80,Paramètres!$B$3:$C$56,2,FALSE)*Paramètres!$K$9),IF(OR(Q80="",OR($D80="",$D80="NL",$D80="HORS LIGUE")),0,VLOOKUP(IF(OR(Q80="",OR($D80="",$D80="NL",$D80="HORS LIGUE")),"",COUNTIFS($D$5:$D$72,"&lt;&gt;"&amp;"",$D$5:$D$72,"&lt;&gt;"&amp;"NL",$D$5:$D$72,"&lt;&gt;"&amp;"HORS LIGUE",Q$5:Q$72,"&lt;"&amp;Q80)+1),Paramètres!$B$3:$C$56,2,FALSE)*Paramètres!$K$9))</f>
        <v>0</v>
      </c>
      <c r="S80" s="46"/>
      <c r="T80" s="2">
        <f>IF(S$2="Bike &amp; Run",IF(ISNA(VLOOKUP(S80,Paramètres!$B$3:$C$56,2,FALSE)),0,VLOOKUP(S80,Paramètres!$B$3:$C$56,2,FALSE)*Paramètres!$K$10),IF(OR(S80="",OR($D80="",$D80="NL",$D80="HORS LIGUE")),0,VLOOKUP(IF(OR(S80="",OR($D80="",$D80="NL",$D80="HORS LIGUE")),"",COUNTIFS($D$5:$D$72,"&lt;&gt;"&amp;"",$D$5:$D$72,"&lt;&gt;"&amp;"NL",$D$5:$D$72,"&lt;&gt;"&amp;"HORS LIGUE",S$5:S$72,"&lt;"&amp;S80)+1),Paramètres!$B$3:$C$56,2,FALSE)*Paramètres!$K$10))</f>
        <v>0</v>
      </c>
      <c r="U80" s="46"/>
      <c r="V80" s="2">
        <f>IF(U$2="Bike &amp; Run",IF(ISNA(VLOOKUP(U80,Paramètres!$B$3:$C$56,2,FALSE)),0,VLOOKUP(U80,Paramètres!$B$3:$C$56,2,FALSE)*Paramètres!$K$11),IF(OR(U80="",OR($D80="",$D80="NL",$D80="HORS LIGUE")),0,VLOOKUP(IF(OR(U80="",OR($D80="",$D80="NL",$D80="HORS LIGUE")),"",COUNTIFS($D$5:$D$72,"&lt;&gt;"&amp;"",$D$5:$D$72,"&lt;&gt;"&amp;"NL",$D$5:$D$72,"&lt;&gt;"&amp;"HORS LIGUE",U$5:U$72,"&lt;"&amp;U80)+1),Paramètres!$B$3:$C$56,2,FALSE)*Paramètres!$K$11))</f>
        <v>0</v>
      </c>
      <c r="W80" s="46"/>
      <c r="X80" s="2">
        <f>IF(W$2="Bike &amp; Run",IF(ISNA(VLOOKUP(W80,Paramètres!$B$3:$C$56,2,FALSE)),0,VLOOKUP(W80,Paramètres!$B$3:$C$56,2,FALSE)*Paramètres!$K$12),IF(OR(W80="",OR($D80="",$D80="NL",$D80="HORS LIGUE")),0,VLOOKUP(IF(OR(W80="",OR($D80="",$D80="NL",$D80="HORS LIGUE")),"",COUNTIFS($D$5:$D$72,"&lt;&gt;"&amp;"",$D$5:$D$72,"&lt;&gt;"&amp;"NL",$D$5:$D$72,"&lt;&gt;"&amp;"HORS LIGUE",W$5:W$72,"&lt;"&amp;W80)+1),Paramètres!$B$3:$C$56,2,FALSE)*Paramètres!$K$12))</f>
        <v>0</v>
      </c>
      <c r="Y80" s="46"/>
      <c r="Z80" s="2">
        <f>IF(Y$2="Bike &amp; Run",IF(ISNA(VLOOKUP(Y80,Paramètres!$B$3:$C$56,2,FALSE)),0,VLOOKUP(Y80,Paramètres!$B$3:$C$56,2,FALSE)*Paramètres!$K$13),IF(OR(Y80="",OR($D80="",$D80="NL",$D80="HORS LIGUE")),0,VLOOKUP(IF(OR(Y80="",OR($D80="",$D80="NL",$D80="HORS LIGUE")),"",COUNTIFS($D$5:$D$72,"&lt;&gt;"&amp;"",$D$5:$D$72,"&lt;&gt;"&amp;"NL",$D$5:$D$72,"&lt;&gt;"&amp;"HORS LIGUE",Y$5:Y$72,"&lt;"&amp;Y80)+1),Paramètres!$B$3:$C$56,2,FALSE)*Paramètres!$K$13))</f>
        <v>0</v>
      </c>
      <c r="AA80" s="46"/>
      <c r="AB80" s="2">
        <f>IF(AA$2="Bike &amp; Run",IF(ISNA(VLOOKUP(AA80,Paramètres!$B$3:$C$56,2,FALSE)),0,VLOOKUP(AA80,Paramètres!$B$3:$C$56,2,FALSE)*Paramètres!$K$14),IF(OR(AA80="",OR($D80="",$D80="NL",$D80="HORS LIGUE")),0,VLOOKUP(IF(OR(AA80="",OR($D80="",$D80="NL",$D80="HORS LIGUE")),"",COUNTIFS($D$5:$D$72,"&lt;&gt;"&amp;"",$D$5:$D$72,"&lt;&gt;"&amp;"NL",$D$5:$D$72,"&lt;&gt;"&amp;"HORS LIGUE",AA$5:AA$72,"&lt;"&amp;AA80)+1),Paramètres!$B$3:$C$56,2,FALSE)*Paramètres!$K$14))</f>
        <v>0</v>
      </c>
      <c r="AC80" s="46"/>
      <c r="AD80" s="2">
        <f>IF(AC$2="Bike &amp; Run",IF(ISNA(VLOOKUP(AC80,Paramètres!$B$3:$C$56,2,FALSE)),0,VLOOKUP(AC80,Paramètres!$B$3:$C$56,2,FALSE)*Paramètres!$K$15),IF(OR(AC80="",OR($D80="",$D80="NL",$D80="HORS LIGUE")),0,VLOOKUP(IF(OR(AC80="",OR($D80="",$D80="NL",$D80="HORS LIGUE")),"",COUNTIFS($D$5:$D$72,"&lt;&gt;"&amp;"",$D$5:$D$72,"&lt;&gt;"&amp;"NL",$D$5:$D$72,"&lt;&gt;"&amp;"HORS LIGUE",AC$5:AC$72,"&lt;"&amp;AC80)+1),Paramètres!$B$3:$C$56,2,FALSE)*Paramètres!$K$15))</f>
        <v>0</v>
      </c>
      <c r="AE80" s="46"/>
      <c r="AF80" s="2">
        <f>IF(AE$2="Bike &amp; Run",IF(ISNA(VLOOKUP(AE80,Paramètres!$B$3:$C$56,2,FALSE)),0,VLOOKUP(AE80,Paramètres!$B$3:$C$56,2,FALSE)*Paramètres!$K$16),IF(OR(AE80="",OR($D80="",$D80="NL",$D80="HORS LIGUE")),0,VLOOKUP(IF(OR(AE80="",OR($D80="",$D80="NL",$D80="HORS LIGUE")),"",COUNTIFS($D$5:$D$72,"&lt;&gt;"&amp;"",$D$5:$D$72,"&lt;&gt;"&amp;"NL",$D$5:$D$72,"&lt;&gt;"&amp;"HORS LIGUE",AE$5:AE$72,"&lt;"&amp;AE80)+1),Paramètres!$B$3:$C$56,2,FALSE)*Paramètres!$K$16))</f>
        <v>0</v>
      </c>
      <c r="AG80" s="46"/>
      <c r="AH80" s="2">
        <f>IF(AG$2="Bike &amp; Run",IF(ISNA(VLOOKUP(AG80,Paramètres!$B$3:$C$56,2,FALSE)),0,VLOOKUP(AG80,Paramètres!$B$3:$C$56,2,FALSE)*Paramètres!$K$17),IF(OR(AG80="",OR($D80="",$D80="NL",$D80="HORS LIGUE")),0,VLOOKUP(IF(OR(AG80="",OR($D80="",$D80="NL",$D80="HORS LIGUE")),"",COUNTIFS($D$5:$D$72,"&lt;&gt;"&amp;"",$D$5:$D$72,"&lt;&gt;"&amp;"NL",$D$5:$D$72,"&lt;&gt;"&amp;"HORS LIGUE",AG$5:AG$72,"&lt;"&amp;AG80)+1),Paramètres!$B$3:$C$56,2,FALSE)*Paramètres!$K$17))</f>
        <v>0</v>
      </c>
      <c r="AI80" s="40">
        <f t="shared" si="106"/>
        <v>0</v>
      </c>
      <c r="AJ80" s="3" t="str">
        <f t="shared" si="107"/>
        <v/>
      </c>
      <c r="AK80" s="5">
        <f t="shared" si="108"/>
        <v>0</v>
      </c>
      <c r="AL80" s="41">
        <f>HLOOKUP($AL$2,$BD$4:$BR$72,ROW(A72)-3,FALSE)</f>
        <v>0</v>
      </c>
      <c r="AM80" s="33" t="str">
        <f t="shared" si="109"/>
        <v/>
      </c>
    </row>
    <row r="81" spans="1:39" ht="16.5">
      <c r="A81" s="14"/>
      <c r="B81" s="61" t="str">
        <f>IF(ISNA(VLOOKUP(A81,'Licenciés Jeunes 2023'!A:C,3,0)),"",VLOOKUP(A81,'Licenciés Jeunes 2023'!A:C,3,0))</f>
        <v/>
      </c>
      <c r="C81" s="32" t="str">
        <f>IF(ISNA(VLOOKUP(A81,'Licenciés Jeunes 2023'!A:C,2,0)),"",VLOOKUP(A81,'Licenciés Jeunes 2023'!A:C,2,0))</f>
        <v/>
      </c>
      <c r="D81" s="32" t="str">
        <f>IF(ISNA(VLOOKUP(A81,'Licenciés Jeunes 2023'!A:F,6,0)),"",VLOOKUP(A81,'Licenciés Jeunes 2023'!A:F,6,0))</f>
        <v/>
      </c>
      <c r="E81" s="6"/>
      <c r="F81" s="2">
        <f>IF(E$2="Bike &amp; Run",IF(ISNA(VLOOKUP(E81,Paramètres!$B$3:$C$56,2,FALSE)),0,VLOOKUP(E81,Paramètres!$B$3:$C$56,2,FALSE)*Paramètres!$K$3),IF(OR(E81="",OR($D81="",$D81="NL",$D81="HORS LIGUE")),0,VLOOKUP(IF(OR(E81="",OR($D81="",$D81="NL",$D81="HORS LIGUE")),"",COUNTIFS($D$5:$D$72,"&lt;&gt;"&amp;"",$D$5:$D$72,"&lt;&gt;"&amp;"NL",$D$5:$D$72,"&lt;&gt;"&amp;"HORS LIGUE",E$5:E$72,"&lt;"&amp;E81)+1),Paramètres!$B$3:$C$56,2,FALSE)*Paramètres!$K$3))</f>
        <v>0</v>
      </c>
      <c r="G81" s="4"/>
      <c r="H81" s="2">
        <f>IF(G$2="Bike &amp; Run",IF(ISNA(VLOOKUP(G81,Paramètres!$B$3:$C$56,2,FALSE)),0,VLOOKUP(G81,Paramètres!$B$3:$C$56,2,FALSE)*Paramètres!$K$4),IF(OR(G81="",OR($D81="",$D81="NL",$D81="HORS LIGUE")),0,VLOOKUP(IF(OR(G81="",OR($D81="",$D81="NL",$D81="HORS LIGUE")),"",COUNTIFS($D$5:$D$72,"&lt;&gt;"&amp;"",$D$5:$D$72,"&lt;&gt;"&amp;"NL",$D$5:$D$72,"&lt;&gt;"&amp;"HORS LIGUE",G$5:G$72,"&lt;"&amp;G81)+1),Paramètres!$B$3:$C$56,2,FALSE)*Paramètres!$K$4))</f>
        <v>0</v>
      </c>
      <c r="I81" s="36"/>
      <c r="J81" s="2">
        <f>IF(I$2="Bike &amp; Run",IF(ISNA(VLOOKUP(I81,Paramètres!$B$3:$C$56,2,FALSE)),0,VLOOKUP(I81,Paramètres!$B$3:$C$56,2,FALSE)*Paramètres!$K$5),IF(OR(I81="",OR($D81="",$D81="NL",$D81="HORS LIGUE")),0,VLOOKUP(IF(OR(I81="",OR($D81="",$D81="NL",$D81="HORS LIGUE")),"",COUNTIFS($D$5:$D$72,"&lt;&gt;"&amp;"",$D$5:$D$72,"&lt;&gt;"&amp;"NL",$D$5:$D$72,"&lt;&gt;"&amp;"HORS LIGUE",I$5:I$72,"&lt;"&amp;I81)+1),Paramètres!$B$3:$C$56,2,FALSE)*Paramètres!$K$5))</f>
        <v>0</v>
      </c>
      <c r="K81" s="4"/>
      <c r="L81" s="2">
        <f>IF(K$2="Bike &amp; Run",IF(ISNA(VLOOKUP(K81,Paramètres!$B$3:$C$56,2,FALSE)),0,VLOOKUP(K81,Paramètres!$B$3:$C$56,2,FALSE)*Paramètres!$K$6),IF(OR(K81="",OR($D81="",$D81="NL",$D81="HORS LIGUE")),0,VLOOKUP(IF(OR(K81="",OR($D81="",$D81="NL",$D81="HORS LIGUE")),"",COUNTIFS($D$5:$D$72,"&lt;&gt;"&amp;"",$D$5:$D$72,"&lt;&gt;"&amp;"NL",$D$5:$D$72,"&lt;&gt;"&amp;"HORS LIGUE",K$5:K$72,"&lt;"&amp;K81)+1),Paramètres!$B$3:$C$56,2,FALSE)*Paramètres!$K$6))</f>
        <v>0</v>
      </c>
      <c r="M81" s="4"/>
      <c r="N81" s="2">
        <f>IF(M$2="Bike &amp; Run",IF(ISNA(VLOOKUP(M81,Paramètres!$B$3:$C$56,2,FALSE)),0,VLOOKUP(M81,Paramètres!$B$3:$C$56,2,FALSE)*Paramètres!$K$7),IF(OR(M81="",OR($D81="",$D81="NL",$D81="HORS LIGUE")),0,VLOOKUP(IF(OR(M81="",OR($D81="",$D81="NL",$D81="HORS LIGUE")),"",COUNTIFS($D$5:$D$72,"&lt;&gt;"&amp;"",$D$5:$D$72,"&lt;&gt;"&amp;"NL",$D$5:$D$72,"&lt;&gt;"&amp;"HORS LIGUE",M$5:M$72,"&lt;"&amp;M81)+1),Paramètres!$B$3:$C$56,2,FALSE)*Paramètres!$K$7))</f>
        <v>0</v>
      </c>
      <c r="O81" s="46"/>
      <c r="P81" s="2">
        <f>IF(O$2="Bike &amp; Run",IF(ISNA(VLOOKUP(O81,Paramètres!$B$3:$C$56,2,FALSE)),0,VLOOKUP(O81,Paramètres!$B$3:$C$56,2,FALSE)*Paramètres!$K$8),IF(OR(O81="",OR($D81="",$D81="NL",$D81="HORS LIGUE")),0,VLOOKUP(IF(OR(O81="",OR($D81="",$D81="NL",$D81="HORS LIGUE")),"",COUNTIFS($D$5:$D$72,"&lt;&gt;"&amp;"",$D$5:$D$72,"&lt;&gt;"&amp;"NL",$D$5:$D$72,"&lt;&gt;"&amp;"HORS LIGUE",O$5:O$72,"&lt;"&amp;O81)+1),Paramètres!$B$3:$C$56,2,FALSE)*Paramètres!$K$8))</f>
        <v>0</v>
      </c>
      <c r="Q81" s="46"/>
      <c r="R81" s="2">
        <f>IF(Q$2="Bike &amp; Run",IF(ISNA(VLOOKUP(Q81,Paramètres!$B$3:$C$56,2,FALSE)),0,VLOOKUP(Q81,Paramètres!$B$3:$C$56,2,FALSE)*Paramètres!$K$9),IF(OR(Q81="",OR($D81="",$D81="NL",$D81="HORS LIGUE")),0,VLOOKUP(IF(OR(Q81="",OR($D81="",$D81="NL",$D81="HORS LIGUE")),"",COUNTIFS($D$5:$D$72,"&lt;&gt;"&amp;"",$D$5:$D$72,"&lt;&gt;"&amp;"NL",$D$5:$D$72,"&lt;&gt;"&amp;"HORS LIGUE",Q$5:Q$72,"&lt;"&amp;Q81)+1),Paramètres!$B$3:$C$56,2,FALSE)*Paramètres!$K$9))</f>
        <v>0</v>
      </c>
      <c r="S81" s="46"/>
      <c r="T81" s="2">
        <f>IF(S$2="Bike &amp; Run",IF(ISNA(VLOOKUP(S81,Paramètres!$B$3:$C$56,2,FALSE)),0,VLOOKUP(S81,Paramètres!$B$3:$C$56,2,FALSE)*Paramètres!$K$10),IF(OR(S81="",OR($D81="",$D81="NL",$D81="HORS LIGUE")),0,VLOOKUP(IF(OR(S81="",OR($D81="",$D81="NL",$D81="HORS LIGUE")),"",COUNTIFS($D$5:$D$72,"&lt;&gt;"&amp;"",$D$5:$D$72,"&lt;&gt;"&amp;"NL",$D$5:$D$72,"&lt;&gt;"&amp;"HORS LIGUE",S$5:S$72,"&lt;"&amp;S81)+1),Paramètres!$B$3:$C$56,2,FALSE)*Paramètres!$K$10))</f>
        <v>0</v>
      </c>
      <c r="U81" s="46"/>
      <c r="V81" s="2">
        <f>IF(U$2="Bike &amp; Run",IF(ISNA(VLOOKUP(U81,Paramètres!$B$3:$C$56,2,FALSE)),0,VLOOKUP(U81,Paramètres!$B$3:$C$56,2,FALSE)*Paramètres!$K$11),IF(OR(U81="",OR($D81="",$D81="NL",$D81="HORS LIGUE")),0,VLOOKUP(IF(OR(U81="",OR($D81="",$D81="NL",$D81="HORS LIGUE")),"",COUNTIFS($D$5:$D$72,"&lt;&gt;"&amp;"",$D$5:$D$72,"&lt;&gt;"&amp;"NL",$D$5:$D$72,"&lt;&gt;"&amp;"HORS LIGUE",U$5:U$72,"&lt;"&amp;U81)+1),Paramètres!$B$3:$C$56,2,FALSE)*Paramètres!$K$11))</f>
        <v>0</v>
      </c>
      <c r="W81" s="46"/>
      <c r="X81" s="2">
        <f>IF(W$2="Bike &amp; Run",IF(ISNA(VLOOKUP(W81,Paramètres!$B$3:$C$56,2,FALSE)),0,VLOOKUP(W81,Paramètres!$B$3:$C$56,2,FALSE)*Paramètres!$K$12),IF(OR(W81="",OR($D81="",$D81="NL",$D81="HORS LIGUE")),0,VLOOKUP(IF(OR(W81="",OR($D81="",$D81="NL",$D81="HORS LIGUE")),"",COUNTIFS($D$5:$D$72,"&lt;&gt;"&amp;"",$D$5:$D$72,"&lt;&gt;"&amp;"NL",$D$5:$D$72,"&lt;&gt;"&amp;"HORS LIGUE",W$5:W$72,"&lt;"&amp;W81)+1),Paramètres!$B$3:$C$56,2,FALSE)*Paramètres!$K$12))</f>
        <v>0</v>
      </c>
      <c r="Y81" s="46"/>
      <c r="Z81" s="2">
        <f>IF(Y$2="Bike &amp; Run",IF(ISNA(VLOOKUP(Y81,Paramètres!$B$3:$C$56,2,FALSE)),0,VLOOKUP(Y81,Paramètres!$B$3:$C$56,2,FALSE)*Paramètres!$K$13),IF(OR(Y81="",OR($D81="",$D81="NL",$D81="HORS LIGUE")),0,VLOOKUP(IF(OR(Y81="",OR($D81="",$D81="NL",$D81="HORS LIGUE")),"",COUNTIFS($D$5:$D$72,"&lt;&gt;"&amp;"",$D$5:$D$72,"&lt;&gt;"&amp;"NL",$D$5:$D$72,"&lt;&gt;"&amp;"HORS LIGUE",Y$5:Y$72,"&lt;"&amp;Y81)+1),Paramètres!$B$3:$C$56,2,FALSE)*Paramètres!$K$13))</f>
        <v>0</v>
      </c>
      <c r="AA81" s="46"/>
      <c r="AB81" s="2">
        <f>IF(AA$2="Bike &amp; Run",IF(ISNA(VLOOKUP(AA81,Paramètres!$B$3:$C$56,2,FALSE)),0,VLOOKUP(AA81,Paramètres!$B$3:$C$56,2,FALSE)*Paramètres!$K$14),IF(OR(AA81="",OR($D81="",$D81="NL",$D81="HORS LIGUE")),0,VLOOKUP(IF(OR(AA81="",OR($D81="",$D81="NL",$D81="HORS LIGUE")),"",COUNTIFS($D$5:$D$72,"&lt;&gt;"&amp;"",$D$5:$D$72,"&lt;&gt;"&amp;"NL",$D$5:$D$72,"&lt;&gt;"&amp;"HORS LIGUE",AA$5:AA$72,"&lt;"&amp;AA81)+1),Paramètres!$B$3:$C$56,2,FALSE)*Paramètres!$K$14))</f>
        <v>0</v>
      </c>
      <c r="AC81" s="46"/>
      <c r="AD81" s="2">
        <f>IF(AC$2="Bike &amp; Run",IF(ISNA(VLOOKUP(AC81,Paramètres!$B$3:$C$56,2,FALSE)),0,VLOOKUP(AC81,Paramètres!$B$3:$C$56,2,FALSE)*Paramètres!$K$15),IF(OR(AC81="",OR($D81="",$D81="NL",$D81="HORS LIGUE")),0,VLOOKUP(IF(OR(AC81="",OR($D81="",$D81="NL",$D81="HORS LIGUE")),"",COUNTIFS($D$5:$D$72,"&lt;&gt;"&amp;"",$D$5:$D$72,"&lt;&gt;"&amp;"NL",$D$5:$D$72,"&lt;&gt;"&amp;"HORS LIGUE",AC$5:AC$72,"&lt;"&amp;AC81)+1),Paramètres!$B$3:$C$56,2,FALSE)*Paramètres!$K$15))</f>
        <v>0</v>
      </c>
      <c r="AE81" s="46"/>
      <c r="AF81" s="2">
        <f>IF(AE$2="Bike &amp; Run",IF(ISNA(VLOOKUP(AE81,Paramètres!$B$3:$C$56,2,FALSE)),0,VLOOKUP(AE81,Paramètres!$B$3:$C$56,2,FALSE)*Paramètres!$K$16),IF(OR(AE81="",OR($D81="",$D81="NL",$D81="HORS LIGUE")),0,VLOOKUP(IF(OR(AE81="",OR($D81="",$D81="NL",$D81="HORS LIGUE")),"",COUNTIFS($D$5:$D$72,"&lt;&gt;"&amp;"",$D$5:$D$72,"&lt;&gt;"&amp;"NL",$D$5:$D$72,"&lt;&gt;"&amp;"HORS LIGUE",AE$5:AE$72,"&lt;"&amp;AE81)+1),Paramètres!$B$3:$C$56,2,FALSE)*Paramètres!$K$16))</f>
        <v>0</v>
      </c>
      <c r="AG81" s="46"/>
      <c r="AH81" s="2">
        <f>IF(AG$2="Bike &amp; Run",IF(ISNA(VLOOKUP(AG81,Paramètres!$B$3:$C$56,2,FALSE)),0,VLOOKUP(AG81,Paramètres!$B$3:$C$56,2,FALSE)*Paramètres!$K$17),IF(OR(AG81="",OR($D81="",$D81="NL",$D81="HORS LIGUE")),0,VLOOKUP(IF(OR(AG81="",OR($D81="",$D81="NL",$D81="HORS LIGUE")),"",COUNTIFS($D$5:$D$72,"&lt;&gt;"&amp;"",$D$5:$D$72,"&lt;&gt;"&amp;"NL",$D$5:$D$72,"&lt;&gt;"&amp;"HORS LIGUE",AG$5:AG$72,"&lt;"&amp;AG81)+1),Paramètres!$B$3:$C$56,2,FALSE)*Paramètres!$K$17))</f>
        <v>0</v>
      </c>
      <c r="AI81" s="40">
        <f t="shared" si="106"/>
        <v>0</v>
      </c>
      <c r="AJ81" s="3" t="str">
        <f t="shared" si="107"/>
        <v/>
      </c>
      <c r="AK81" s="5">
        <f t="shared" si="108"/>
        <v>0</v>
      </c>
      <c r="AL81" s="41">
        <f>HLOOKUP($AL$2,$BD$4:$BR$72,ROW(A72)-3,FALSE)</f>
        <v>0</v>
      </c>
      <c r="AM81" s="33" t="str">
        <f t="shared" si="109"/>
        <v/>
      </c>
    </row>
    <row r="82" spans="1:39" ht="16.5">
      <c r="A82" s="14"/>
      <c r="B82" s="61" t="str">
        <f>IF(ISNA(VLOOKUP(A82,'Licenciés Jeunes 2023'!A:C,3,0)),"",VLOOKUP(A82,'Licenciés Jeunes 2023'!A:C,3,0))</f>
        <v/>
      </c>
      <c r="C82" s="32" t="str">
        <f>IF(ISNA(VLOOKUP(A82,'Licenciés Jeunes 2023'!A:C,2,0)),"",VLOOKUP(A82,'Licenciés Jeunes 2023'!A:C,2,0))</f>
        <v/>
      </c>
      <c r="D82" s="32" t="str">
        <f>IF(ISNA(VLOOKUP(A82,'Licenciés Jeunes 2023'!A:F,6,0)),"",VLOOKUP(A82,'Licenciés Jeunes 2023'!A:F,6,0))</f>
        <v/>
      </c>
      <c r="E82" s="6"/>
      <c r="F82" s="2">
        <f>IF(E$2="Bike &amp; Run",IF(ISNA(VLOOKUP(E82,Paramètres!$B$3:$C$56,2,FALSE)),0,VLOOKUP(E82,Paramètres!$B$3:$C$56,2,FALSE)*Paramètres!$K$3),IF(OR(E82="",OR($D82="",$D82="NL",$D82="HORS LIGUE")),0,VLOOKUP(IF(OR(E82="",OR($D82="",$D82="NL",$D82="HORS LIGUE")),"",COUNTIFS($D$5:$D$72,"&lt;&gt;"&amp;"",$D$5:$D$72,"&lt;&gt;"&amp;"NL",$D$5:$D$72,"&lt;&gt;"&amp;"HORS LIGUE",E$5:E$72,"&lt;"&amp;E82)+1),Paramètres!$B$3:$C$56,2,FALSE)*Paramètres!$K$3))</f>
        <v>0</v>
      </c>
      <c r="G82" s="4"/>
      <c r="H82" s="2">
        <f>IF(G$2="Bike &amp; Run",IF(ISNA(VLOOKUP(G82,Paramètres!$B$3:$C$56,2,FALSE)),0,VLOOKUP(G82,Paramètres!$B$3:$C$56,2,FALSE)*Paramètres!$K$4),IF(OR(G82="",OR($D82="",$D82="NL",$D82="HORS LIGUE")),0,VLOOKUP(IF(OR(G82="",OR($D82="",$D82="NL",$D82="HORS LIGUE")),"",COUNTIFS($D$5:$D$72,"&lt;&gt;"&amp;"",$D$5:$D$72,"&lt;&gt;"&amp;"NL",$D$5:$D$72,"&lt;&gt;"&amp;"HORS LIGUE",G$5:G$72,"&lt;"&amp;G82)+1),Paramètres!$B$3:$C$56,2,FALSE)*Paramètres!$K$4))</f>
        <v>0</v>
      </c>
      <c r="I82" s="36"/>
      <c r="J82" s="2">
        <f>IF(I$2="Bike &amp; Run",IF(ISNA(VLOOKUP(I82,Paramètres!$B$3:$C$56,2,FALSE)),0,VLOOKUP(I82,Paramètres!$B$3:$C$56,2,FALSE)*Paramètres!$K$5),IF(OR(I82="",OR($D82="",$D82="NL",$D82="HORS LIGUE")),0,VLOOKUP(IF(OR(I82="",OR($D82="",$D82="NL",$D82="HORS LIGUE")),"",COUNTIFS($D$5:$D$72,"&lt;&gt;"&amp;"",$D$5:$D$72,"&lt;&gt;"&amp;"NL",$D$5:$D$72,"&lt;&gt;"&amp;"HORS LIGUE",I$5:I$72,"&lt;"&amp;I82)+1),Paramètres!$B$3:$C$56,2,FALSE)*Paramètres!$K$5))</f>
        <v>0</v>
      </c>
      <c r="K82" s="4"/>
      <c r="L82" s="2">
        <f>IF(K$2="Bike &amp; Run",IF(ISNA(VLOOKUP(K82,Paramètres!$B$3:$C$56,2,FALSE)),0,VLOOKUP(K82,Paramètres!$B$3:$C$56,2,FALSE)*Paramètres!$K$6),IF(OR(K82="",OR($D82="",$D82="NL",$D82="HORS LIGUE")),0,VLOOKUP(IF(OR(K82="",OR($D82="",$D82="NL",$D82="HORS LIGUE")),"",COUNTIFS($D$5:$D$72,"&lt;&gt;"&amp;"",$D$5:$D$72,"&lt;&gt;"&amp;"NL",$D$5:$D$72,"&lt;&gt;"&amp;"HORS LIGUE",K$5:K$72,"&lt;"&amp;K82)+1),Paramètres!$B$3:$C$56,2,FALSE)*Paramètres!$K$6))</f>
        <v>0</v>
      </c>
      <c r="M82" s="4"/>
      <c r="N82" s="2">
        <f>IF(M$2="Bike &amp; Run",IF(ISNA(VLOOKUP(M82,Paramètres!$B$3:$C$56,2,FALSE)),0,VLOOKUP(M82,Paramètres!$B$3:$C$56,2,FALSE)*Paramètres!$K$7),IF(OR(M82="",OR($D82="",$D82="NL",$D82="HORS LIGUE")),0,VLOOKUP(IF(OR(M82="",OR($D82="",$D82="NL",$D82="HORS LIGUE")),"",COUNTIFS($D$5:$D$72,"&lt;&gt;"&amp;"",$D$5:$D$72,"&lt;&gt;"&amp;"NL",$D$5:$D$72,"&lt;&gt;"&amp;"HORS LIGUE",M$5:M$72,"&lt;"&amp;M82)+1),Paramètres!$B$3:$C$56,2,FALSE)*Paramètres!$K$7))</f>
        <v>0</v>
      </c>
      <c r="O82" s="46"/>
      <c r="P82" s="2">
        <f>IF(O$2="Bike &amp; Run",IF(ISNA(VLOOKUP(O82,Paramètres!$B$3:$C$56,2,FALSE)),0,VLOOKUP(O82,Paramètres!$B$3:$C$56,2,FALSE)*Paramètres!$K$8),IF(OR(O82="",OR($D82="",$D82="NL",$D82="HORS LIGUE")),0,VLOOKUP(IF(OR(O82="",OR($D82="",$D82="NL",$D82="HORS LIGUE")),"",COUNTIFS($D$5:$D$72,"&lt;&gt;"&amp;"",$D$5:$D$72,"&lt;&gt;"&amp;"NL",$D$5:$D$72,"&lt;&gt;"&amp;"HORS LIGUE",O$5:O$72,"&lt;"&amp;O82)+1),Paramètres!$B$3:$C$56,2,FALSE)*Paramètres!$K$8))</f>
        <v>0</v>
      </c>
      <c r="Q82" s="46"/>
      <c r="R82" s="2">
        <f>IF(Q$2="Bike &amp; Run",IF(ISNA(VLOOKUP(Q82,Paramètres!$B$3:$C$56,2,FALSE)),0,VLOOKUP(Q82,Paramètres!$B$3:$C$56,2,FALSE)*Paramètres!$K$9),IF(OR(Q82="",OR($D82="",$D82="NL",$D82="HORS LIGUE")),0,VLOOKUP(IF(OR(Q82="",OR($D82="",$D82="NL",$D82="HORS LIGUE")),"",COUNTIFS($D$5:$D$72,"&lt;&gt;"&amp;"",$D$5:$D$72,"&lt;&gt;"&amp;"NL",$D$5:$D$72,"&lt;&gt;"&amp;"HORS LIGUE",Q$5:Q$72,"&lt;"&amp;Q82)+1),Paramètres!$B$3:$C$56,2,FALSE)*Paramètres!$K$9))</f>
        <v>0</v>
      </c>
      <c r="S82" s="46"/>
      <c r="T82" s="2">
        <f>IF(S$2="Bike &amp; Run",IF(ISNA(VLOOKUP(S82,Paramètres!$B$3:$C$56,2,FALSE)),0,VLOOKUP(S82,Paramètres!$B$3:$C$56,2,FALSE)*Paramètres!$K$10),IF(OR(S82="",OR($D82="",$D82="NL",$D82="HORS LIGUE")),0,VLOOKUP(IF(OR(S82="",OR($D82="",$D82="NL",$D82="HORS LIGUE")),"",COUNTIFS($D$5:$D$72,"&lt;&gt;"&amp;"",$D$5:$D$72,"&lt;&gt;"&amp;"NL",$D$5:$D$72,"&lt;&gt;"&amp;"HORS LIGUE",S$5:S$72,"&lt;"&amp;S82)+1),Paramètres!$B$3:$C$56,2,FALSE)*Paramètres!$K$10))</f>
        <v>0</v>
      </c>
      <c r="U82" s="46"/>
      <c r="V82" s="2">
        <f>IF(U$2="Bike &amp; Run",IF(ISNA(VLOOKUP(U82,Paramètres!$B$3:$C$56,2,FALSE)),0,VLOOKUP(U82,Paramètres!$B$3:$C$56,2,FALSE)*Paramètres!$K$11),IF(OR(U82="",OR($D82="",$D82="NL",$D82="HORS LIGUE")),0,VLOOKUP(IF(OR(U82="",OR($D82="",$D82="NL",$D82="HORS LIGUE")),"",COUNTIFS($D$5:$D$72,"&lt;&gt;"&amp;"",$D$5:$D$72,"&lt;&gt;"&amp;"NL",$D$5:$D$72,"&lt;&gt;"&amp;"HORS LIGUE",U$5:U$72,"&lt;"&amp;U82)+1),Paramètres!$B$3:$C$56,2,FALSE)*Paramètres!$K$11))</f>
        <v>0</v>
      </c>
      <c r="W82" s="46"/>
      <c r="X82" s="2">
        <f>IF(W$2="Bike &amp; Run",IF(ISNA(VLOOKUP(W82,Paramètres!$B$3:$C$56,2,FALSE)),0,VLOOKUP(W82,Paramètres!$B$3:$C$56,2,FALSE)*Paramètres!$K$12),IF(OR(W82="",OR($D82="",$D82="NL",$D82="HORS LIGUE")),0,VLOOKUP(IF(OR(W82="",OR($D82="",$D82="NL",$D82="HORS LIGUE")),"",COUNTIFS($D$5:$D$72,"&lt;&gt;"&amp;"",$D$5:$D$72,"&lt;&gt;"&amp;"NL",$D$5:$D$72,"&lt;&gt;"&amp;"HORS LIGUE",W$5:W$72,"&lt;"&amp;W82)+1),Paramètres!$B$3:$C$56,2,FALSE)*Paramètres!$K$12))</f>
        <v>0</v>
      </c>
      <c r="Y82" s="46"/>
      <c r="Z82" s="2">
        <f>IF(Y$2="Bike &amp; Run",IF(ISNA(VLOOKUP(Y82,Paramètres!$B$3:$C$56,2,FALSE)),0,VLOOKUP(Y82,Paramètres!$B$3:$C$56,2,FALSE)*Paramètres!$K$13),IF(OR(Y82="",OR($D82="",$D82="NL",$D82="HORS LIGUE")),0,VLOOKUP(IF(OR(Y82="",OR($D82="",$D82="NL",$D82="HORS LIGUE")),"",COUNTIFS($D$5:$D$72,"&lt;&gt;"&amp;"",$D$5:$D$72,"&lt;&gt;"&amp;"NL",$D$5:$D$72,"&lt;&gt;"&amp;"HORS LIGUE",Y$5:Y$72,"&lt;"&amp;Y82)+1),Paramètres!$B$3:$C$56,2,FALSE)*Paramètres!$K$13))</f>
        <v>0</v>
      </c>
      <c r="AA82" s="46"/>
      <c r="AB82" s="2">
        <f>IF(AA$2="Bike &amp; Run",IF(ISNA(VLOOKUP(AA82,Paramètres!$B$3:$C$56,2,FALSE)),0,VLOOKUP(AA82,Paramètres!$B$3:$C$56,2,FALSE)*Paramètres!$K$14),IF(OR(AA82="",OR($D82="",$D82="NL",$D82="HORS LIGUE")),0,VLOOKUP(IF(OR(AA82="",OR($D82="",$D82="NL",$D82="HORS LIGUE")),"",COUNTIFS($D$5:$D$72,"&lt;&gt;"&amp;"",$D$5:$D$72,"&lt;&gt;"&amp;"NL",$D$5:$D$72,"&lt;&gt;"&amp;"HORS LIGUE",AA$5:AA$72,"&lt;"&amp;AA82)+1),Paramètres!$B$3:$C$56,2,FALSE)*Paramètres!$K$14))</f>
        <v>0</v>
      </c>
      <c r="AC82" s="46"/>
      <c r="AD82" s="2">
        <f>IF(AC$2="Bike &amp; Run",IF(ISNA(VLOOKUP(AC82,Paramètres!$B$3:$C$56,2,FALSE)),0,VLOOKUP(AC82,Paramètres!$B$3:$C$56,2,FALSE)*Paramètres!$K$15),IF(OR(AC82="",OR($D82="",$D82="NL",$D82="HORS LIGUE")),0,VLOOKUP(IF(OR(AC82="",OR($D82="",$D82="NL",$D82="HORS LIGUE")),"",COUNTIFS($D$5:$D$72,"&lt;&gt;"&amp;"",$D$5:$D$72,"&lt;&gt;"&amp;"NL",$D$5:$D$72,"&lt;&gt;"&amp;"HORS LIGUE",AC$5:AC$72,"&lt;"&amp;AC82)+1),Paramètres!$B$3:$C$56,2,FALSE)*Paramètres!$K$15))</f>
        <v>0</v>
      </c>
      <c r="AE82" s="46"/>
      <c r="AF82" s="2">
        <f>IF(AE$2="Bike &amp; Run",IF(ISNA(VLOOKUP(AE82,Paramètres!$B$3:$C$56,2,FALSE)),0,VLOOKUP(AE82,Paramètres!$B$3:$C$56,2,FALSE)*Paramètres!$K$16),IF(OR(AE82="",OR($D82="",$D82="NL",$D82="HORS LIGUE")),0,VLOOKUP(IF(OR(AE82="",OR($D82="",$D82="NL",$D82="HORS LIGUE")),"",COUNTIFS($D$5:$D$72,"&lt;&gt;"&amp;"",$D$5:$D$72,"&lt;&gt;"&amp;"NL",$D$5:$D$72,"&lt;&gt;"&amp;"HORS LIGUE",AE$5:AE$72,"&lt;"&amp;AE82)+1),Paramètres!$B$3:$C$56,2,FALSE)*Paramètres!$K$16))</f>
        <v>0</v>
      </c>
      <c r="AG82" s="46"/>
      <c r="AH82" s="2">
        <f>IF(AG$2="Bike &amp; Run",IF(ISNA(VLOOKUP(AG82,Paramètres!$B$3:$C$56,2,FALSE)),0,VLOOKUP(AG82,Paramètres!$B$3:$C$56,2,FALSE)*Paramètres!$K$17),IF(OR(AG82="",OR($D82="",$D82="NL",$D82="HORS LIGUE")),0,VLOOKUP(IF(OR(AG82="",OR($D82="",$D82="NL",$D82="HORS LIGUE")),"",COUNTIFS($D$5:$D$72,"&lt;&gt;"&amp;"",$D$5:$D$72,"&lt;&gt;"&amp;"NL",$D$5:$D$72,"&lt;&gt;"&amp;"HORS LIGUE",AG$5:AG$72,"&lt;"&amp;AG82)+1),Paramètres!$B$3:$C$56,2,FALSE)*Paramètres!$K$17))</f>
        <v>0</v>
      </c>
      <c r="AI82" s="40">
        <f t="shared" si="106"/>
        <v>0</v>
      </c>
      <c r="AJ82" s="3" t="str">
        <f t="shared" si="107"/>
        <v/>
      </c>
      <c r="AK82" s="5">
        <f t="shared" si="108"/>
        <v>0</v>
      </c>
      <c r="AL82" s="41">
        <f>HLOOKUP($AL$2,$BD$4:$BR$72,ROW(A72)-3,FALSE)</f>
        <v>0</v>
      </c>
      <c r="AM82" s="33" t="str">
        <f t="shared" si="109"/>
        <v/>
      </c>
    </row>
    <row r="83" spans="1:39" ht="16.5">
      <c r="A83" s="14"/>
      <c r="B83" s="61" t="str">
        <f>IF(ISNA(VLOOKUP(A83,'Licenciés Jeunes 2023'!A:C,3,0)),"",VLOOKUP(A83,'Licenciés Jeunes 2023'!A:C,3,0))</f>
        <v/>
      </c>
      <c r="C83" s="32" t="str">
        <f>IF(ISNA(VLOOKUP(A83,'Licenciés Jeunes 2023'!A:C,2,0)),"",VLOOKUP(A83,'Licenciés Jeunes 2023'!A:C,2,0))</f>
        <v/>
      </c>
      <c r="D83" s="32" t="str">
        <f>IF(ISNA(VLOOKUP(A83,'Licenciés Jeunes 2023'!A:F,6,0)),"",VLOOKUP(A83,'Licenciés Jeunes 2023'!A:F,6,0))</f>
        <v/>
      </c>
      <c r="E83" s="6"/>
      <c r="F83" s="2">
        <f>IF(E$2="Bike &amp; Run",IF(ISNA(VLOOKUP(E83,Paramètres!$B$3:$C$56,2,FALSE)),0,VLOOKUP(E83,Paramètres!$B$3:$C$56,2,FALSE)*Paramètres!$K$3),IF(OR(E83="",OR($D83="",$D83="NL",$D83="HORS LIGUE")),0,VLOOKUP(IF(OR(E83="",OR($D83="",$D83="NL",$D83="HORS LIGUE")),"",COUNTIFS($D$5:$D$72,"&lt;&gt;"&amp;"",$D$5:$D$72,"&lt;&gt;"&amp;"NL",$D$5:$D$72,"&lt;&gt;"&amp;"HORS LIGUE",E$5:E$72,"&lt;"&amp;E83)+1),Paramètres!$B$3:$C$56,2,FALSE)*Paramètres!$K$3))</f>
        <v>0</v>
      </c>
      <c r="G83" s="4"/>
      <c r="H83" s="2">
        <f>IF(G$2="Bike &amp; Run",IF(ISNA(VLOOKUP(G83,Paramètres!$B$3:$C$56,2,FALSE)),0,VLOOKUP(G83,Paramètres!$B$3:$C$56,2,FALSE)*Paramètres!$K$4),IF(OR(G83="",OR($D83="",$D83="NL",$D83="HORS LIGUE")),0,VLOOKUP(IF(OR(G83="",OR($D83="",$D83="NL",$D83="HORS LIGUE")),"",COUNTIFS($D$5:$D$72,"&lt;&gt;"&amp;"",$D$5:$D$72,"&lt;&gt;"&amp;"NL",$D$5:$D$72,"&lt;&gt;"&amp;"HORS LIGUE",G$5:G$72,"&lt;"&amp;G83)+1),Paramètres!$B$3:$C$56,2,FALSE)*Paramètres!$K$4))</f>
        <v>0</v>
      </c>
      <c r="I83" s="36"/>
      <c r="J83" s="2">
        <f>IF(I$2="Bike &amp; Run",IF(ISNA(VLOOKUP(I83,Paramètres!$B$3:$C$56,2,FALSE)),0,VLOOKUP(I83,Paramètres!$B$3:$C$56,2,FALSE)*Paramètres!$K$5),IF(OR(I83="",OR($D83="",$D83="NL",$D83="HORS LIGUE")),0,VLOOKUP(IF(OR(I83="",OR($D83="",$D83="NL",$D83="HORS LIGUE")),"",COUNTIFS($D$5:$D$72,"&lt;&gt;"&amp;"",$D$5:$D$72,"&lt;&gt;"&amp;"NL",$D$5:$D$72,"&lt;&gt;"&amp;"HORS LIGUE",I$5:I$72,"&lt;"&amp;I83)+1),Paramètres!$B$3:$C$56,2,FALSE)*Paramètres!$K$5))</f>
        <v>0</v>
      </c>
      <c r="K83" s="4"/>
      <c r="L83" s="2">
        <f>IF(K$2="Bike &amp; Run",IF(ISNA(VLOOKUP(K83,Paramètres!$B$3:$C$56,2,FALSE)),0,VLOOKUP(K83,Paramètres!$B$3:$C$56,2,FALSE)*Paramètres!$K$6),IF(OR(K83="",OR($D83="",$D83="NL",$D83="HORS LIGUE")),0,VLOOKUP(IF(OR(K83="",OR($D83="",$D83="NL",$D83="HORS LIGUE")),"",COUNTIFS($D$5:$D$72,"&lt;&gt;"&amp;"",$D$5:$D$72,"&lt;&gt;"&amp;"NL",$D$5:$D$72,"&lt;&gt;"&amp;"HORS LIGUE",K$5:K$72,"&lt;"&amp;K83)+1),Paramètres!$B$3:$C$56,2,FALSE)*Paramètres!$K$6))</f>
        <v>0</v>
      </c>
      <c r="M83" s="4"/>
      <c r="N83" s="2">
        <f>IF(M$2="Bike &amp; Run",IF(ISNA(VLOOKUP(M83,Paramètres!$B$3:$C$56,2,FALSE)),0,VLOOKUP(M83,Paramètres!$B$3:$C$56,2,FALSE)*Paramètres!$K$7),IF(OR(M83="",OR($D83="",$D83="NL",$D83="HORS LIGUE")),0,VLOOKUP(IF(OR(M83="",OR($D83="",$D83="NL",$D83="HORS LIGUE")),"",COUNTIFS($D$5:$D$72,"&lt;&gt;"&amp;"",$D$5:$D$72,"&lt;&gt;"&amp;"NL",$D$5:$D$72,"&lt;&gt;"&amp;"HORS LIGUE",M$5:M$72,"&lt;"&amp;M83)+1),Paramètres!$B$3:$C$56,2,FALSE)*Paramètres!$K$7))</f>
        <v>0</v>
      </c>
      <c r="O83" s="46"/>
      <c r="P83" s="2">
        <f>IF(O$2="Bike &amp; Run",IF(ISNA(VLOOKUP(O83,Paramètres!$B$3:$C$56,2,FALSE)),0,VLOOKUP(O83,Paramètres!$B$3:$C$56,2,FALSE)*Paramètres!$K$8),IF(OR(O83="",OR($D83="",$D83="NL",$D83="HORS LIGUE")),0,VLOOKUP(IF(OR(O83="",OR($D83="",$D83="NL",$D83="HORS LIGUE")),"",COUNTIFS($D$5:$D$72,"&lt;&gt;"&amp;"",$D$5:$D$72,"&lt;&gt;"&amp;"NL",$D$5:$D$72,"&lt;&gt;"&amp;"HORS LIGUE",O$5:O$72,"&lt;"&amp;O83)+1),Paramètres!$B$3:$C$56,2,FALSE)*Paramètres!$K$8))</f>
        <v>0</v>
      </c>
      <c r="Q83" s="46"/>
      <c r="R83" s="2">
        <f>IF(Q$2="Bike &amp; Run",IF(ISNA(VLOOKUP(Q83,Paramètres!$B$3:$C$56,2,FALSE)),0,VLOOKUP(Q83,Paramètres!$B$3:$C$56,2,FALSE)*Paramètres!$K$9),IF(OR(Q83="",OR($D83="",$D83="NL",$D83="HORS LIGUE")),0,VLOOKUP(IF(OR(Q83="",OR($D83="",$D83="NL",$D83="HORS LIGUE")),"",COUNTIFS($D$5:$D$72,"&lt;&gt;"&amp;"",$D$5:$D$72,"&lt;&gt;"&amp;"NL",$D$5:$D$72,"&lt;&gt;"&amp;"HORS LIGUE",Q$5:Q$72,"&lt;"&amp;Q83)+1),Paramètres!$B$3:$C$56,2,FALSE)*Paramètres!$K$9))</f>
        <v>0</v>
      </c>
      <c r="S83" s="46"/>
      <c r="T83" s="2">
        <f>IF(S$2="Bike &amp; Run",IF(ISNA(VLOOKUP(S83,Paramètres!$B$3:$C$56,2,FALSE)),0,VLOOKUP(S83,Paramètres!$B$3:$C$56,2,FALSE)*Paramètres!$K$10),IF(OR(S83="",OR($D83="",$D83="NL",$D83="HORS LIGUE")),0,VLOOKUP(IF(OR(S83="",OR($D83="",$D83="NL",$D83="HORS LIGUE")),"",COUNTIFS($D$5:$D$72,"&lt;&gt;"&amp;"",$D$5:$D$72,"&lt;&gt;"&amp;"NL",$D$5:$D$72,"&lt;&gt;"&amp;"HORS LIGUE",S$5:S$72,"&lt;"&amp;S83)+1),Paramètres!$B$3:$C$56,2,FALSE)*Paramètres!$K$10))</f>
        <v>0</v>
      </c>
      <c r="U83" s="46"/>
      <c r="V83" s="2">
        <f>IF(U$2="Bike &amp; Run",IF(ISNA(VLOOKUP(U83,Paramètres!$B$3:$C$56,2,FALSE)),0,VLOOKUP(U83,Paramètres!$B$3:$C$56,2,FALSE)*Paramètres!$K$11),IF(OR(U83="",OR($D83="",$D83="NL",$D83="HORS LIGUE")),0,VLOOKUP(IF(OR(U83="",OR($D83="",$D83="NL",$D83="HORS LIGUE")),"",COUNTIFS($D$5:$D$72,"&lt;&gt;"&amp;"",$D$5:$D$72,"&lt;&gt;"&amp;"NL",$D$5:$D$72,"&lt;&gt;"&amp;"HORS LIGUE",U$5:U$72,"&lt;"&amp;U83)+1),Paramètres!$B$3:$C$56,2,FALSE)*Paramètres!$K$11))</f>
        <v>0</v>
      </c>
      <c r="W83" s="46"/>
      <c r="X83" s="2">
        <f>IF(W$2="Bike &amp; Run",IF(ISNA(VLOOKUP(W83,Paramètres!$B$3:$C$56,2,FALSE)),0,VLOOKUP(W83,Paramètres!$B$3:$C$56,2,FALSE)*Paramètres!$K$12),IF(OR(W83="",OR($D83="",$D83="NL",$D83="HORS LIGUE")),0,VLOOKUP(IF(OR(W83="",OR($D83="",$D83="NL",$D83="HORS LIGUE")),"",COUNTIFS($D$5:$D$72,"&lt;&gt;"&amp;"",$D$5:$D$72,"&lt;&gt;"&amp;"NL",$D$5:$D$72,"&lt;&gt;"&amp;"HORS LIGUE",W$5:W$72,"&lt;"&amp;W83)+1),Paramètres!$B$3:$C$56,2,FALSE)*Paramètres!$K$12))</f>
        <v>0</v>
      </c>
      <c r="Y83" s="46"/>
      <c r="Z83" s="2">
        <f>IF(Y$2="Bike &amp; Run",IF(ISNA(VLOOKUP(Y83,Paramètres!$B$3:$C$56,2,FALSE)),0,VLOOKUP(Y83,Paramètres!$B$3:$C$56,2,FALSE)*Paramètres!$K$13),IF(OR(Y83="",OR($D83="",$D83="NL",$D83="HORS LIGUE")),0,VLOOKUP(IF(OR(Y83="",OR($D83="",$D83="NL",$D83="HORS LIGUE")),"",COUNTIFS($D$5:$D$72,"&lt;&gt;"&amp;"",$D$5:$D$72,"&lt;&gt;"&amp;"NL",$D$5:$D$72,"&lt;&gt;"&amp;"HORS LIGUE",Y$5:Y$72,"&lt;"&amp;Y83)+1),Paramètres!$B$3:$C$56,2,FALSE)*Paramètres!$K$13))</f>
        <v>0</v>
      </c>
      <c r="AA83" s="46"/>
      <c r="AB83" s="2">
        <f>IF(AA$2="Bike &amp; Run",IF(ISNA(VLOOKUP(AA83,Paramètres!$B$3:$C$56,2,FALSE)),0,VLOOKUP(AA83,Paramètres!$B$3:$C$56,2,FALSE)*Paramètres!$K$14),IF(OR(AA83="",OR($D83="",$D83="NL",$D83="HORS LIGUE")),0,VLOOKUP(IF(OR(AA83="",OR($D83="",$D83="NL",$D83="HORS LIGUE")),"",COUNTIFS($D$5:$D$72,"&lt;&gt;"&amp;"",$D$5:$D$72,"&lt;&gt;"&amp;"NL",$D$5:$D$72,"&lt;&gt;"&amp;"HORS LIGUE",AA$5:AA$72,"&lt;"&amp;AA83)+1),Paramètres!$B$3:$C$56,2,FALSE)*Paramètres!$K$14))</f>
        <v>0</v>
      </c>
      <c r="AC83" s="46"/>
      <c r="AD83" s="2">
        <f>IF(AC$2="Bike &amp; Run",IF(ISNA(VLOOKUP(AC83,Paramètres!$B$3:$C$56,2,FALSE)),0,VLOOKUP(AC83,Paramètres!$B$3:$C$56,2,FALSE)*Paramètres!$K$15),IF(OR(AC83="",OR($D83="",$D83="NL",$D83="HORS LIGUE")),0,VLOOKUP(IF(OR(AC83="",OR($D83="",$D83="NL",$D83="HORS LIGUE")),"",COUNTIFS($D$5:$D$72,"&lt;&gt;"&amp;"",$D$5:$D$72,"&lt;&gt;"&amp;"NL",$D$5:$D$72,"&lt;&gt;"&amp;"HORS LIGUE",AC$5:AC$72,"&lt;"&amp;AC83)+1),Paramètres!$B$3:$C$56,2,FALSE)*Paramètres!$K$15))</f>
        <v>0</v>
      </c>
      <c r="AE83" s="46"/>
      <c r="AF83" s="2">
        <f>IF(AE$2="Bike &amp; Run",IF(ISNA(VLOOKUP(AE83,Paramètres!$B$3:$C$56,2,FALSE)),0,VLOOKUP(AE83,Paramètres!$B$3:$C$56,2,FALSE)*Paramètres!$K$16),IF(OR(AE83="",OR($D83="",$D83="NL",$D83="HORS LIGUE")),0,VLOOKUP(IF(OR(AE83="",OR($D83="",$D83="NL",$D83="HORS LIGUE")),"",COUNTIFS($D$5:$D$72,"&lt;&gt;"&amp;"",$D$5:$D$72,"&lt;&gt;"&amp;"NL",$D$5:$D$72,"&lt;&gt;"&amp;"HORS LIGUE",AE$5:AE$72,"&lt;"&amp;AE83)+1),Paramètres!$B$3:$C$56,2,FALSE)*Paramètres!$K$16))</f>
        <v>0</v>
      </c>
      <c r="AG83" s="46"/>
      <c r="AH83" s="2">
        <f>IF(AG$2="Bike &amp; Run",IF(ISNA(VLOOKUP(AG83,Paramètres!$B$3:$C$56,2,FALSE)),0,VLOOKUP(AG83,Paramètres!$B$3:$C$56,2,FALSE)*Paramètres!$K$17),IF(OR(AG83="",OR($D83="",$D83="NL",$D83="HORS LIGUE")),0,VLOOKUP(IF(OR(AG83="",OR($D83="",$D83="NL",$D83="HORS LIGUE")),"",COUNTIFS($D$5:$D$72,"&lt;&gt;"&amp;"",$D$5:$D$72,"&lt;&gt;"&amp;"NL",$D$5:$D$72,"&lt;&gt;"&amp;"HORS LIGUE",AG$5:AG$72,"&lt;"&amp;AG83)+1),Paramètres!$B$3:$C$56,2,FALSE)*Paramètres!$K$17))</f>
        <v>0</v>
      </c>
      <c r="AI83" s="40">
        <f t="shared" si="106"/>
        <v>0</v>
      </c>
      <c r="AJ83" s="3" t="str">
        <f t="shared" si="107"/>
        <v/>
      </c>
      <c r="AK83" s="5">
        <f t="shared" si="108"/>
        <v>0</v>
      </c>
      <c r="AL83" s="41">
        <f>HLOOKUP($AL$2,$BD$4:$BR$72,ROW(A72)-3,FALSE)</f>
        <v>0</v>
      </c>
      <c r="AM83" s="33" t="str">
        <f t="shared" si="109"/>
        <v/>
      </c>
    </row>
    <row r="84" spans="1:39" ht="16.5">
      <c r="A84" s="14"/>
      <c r="B84" s="61" t="str">
        <f>IF(ISNA(VLOOKUP(A84,'Licenciés Jeunes 2023'!A:C,3,0)),"",VLOOKUP(A84,'Licenciés Jeunes 2023'!A:C,3,0))</f>
        <v/>
      </c>
      <c r="C84" s="32" t="str">
        <f>IF(ISNA(VLOOKUP(A84,'Licenciés Jeunes 2023'!A:C,2,0)),"",VLOOKUP(A84,'Licenciés Jeunes 2023'!A:C,2,0))</f>
        <v/>
      </c>
      <c r="D84" s="32" t="str">
        <f>IF(ISNA(VLOOKUP(A84,'Licenciés Jeunes 2023'!A:F,6,0)),"",VLOOKUP(A84,'Licenciés Jeunes 2023'!A:F,6,0))</f>
        <v/>
      </c>
      <c r="E84" s="6"/>
      <c r="F84" s="2">
        <f>IF(E$2="Bike &amp; Run",IF(ISNA(VLOOKUP(E84,Paramètres!$B$3:$C$56,2,FALSE)),0,VLOOKUP(E84,Paramètres!$B$3:$C$56,2,FALSE)*Paramètres!$K$3),IF(OR(E84="",OR($D84="",$D84="NL",$D84="HORS LIGUE")),0,VLOOKUP(IF(OR(E84="",OR($D84="",$D84="NL",$D84="HORS LIGUE")),"",COUNTIFS($D$5:$D$72,"&lt;&gt;"&amp;"",$D$5:$D$72,"&lt;&gt;"&amp;"NL",$D$5:$D$72,"&lt;&gt;"&amp;"HORS LIGUE",E$5:E$72,"&lt;"&amp;E84)+1),Paramètres!$B$3:$C$56,2,FALSE)*Paramètres!$K$3))</f>
        <v>0</v>
      </c>
      <c r="G84" s="4"/>
      <c r="H84" s="2">
        <f>IF(G$2="Bike &amp; Run",IF(ISNA(VLOOKUP(G84,Paramètres!$B$3:$C$56,2,FALSE)),0,VLOOKUP(G84,Paramètres!$B$3:$C$56,2,FALSE)*Paramètres!$K$4),IF(OR(G84="",OR($D84="",$D84="NL",$D84="HORS LIGUE")),0,VLOOKUP(IF(OR(G84="",OR($D84="",$D84="NL",$D84="HORS LIGUE")),"",COUNTIFS($D$5:$D$72,"&lt;&gt;"&amp;"",$D$5:$D$72,"&lt;&gt;"&amp;"NL",$D$5:$D$72,"&lt;&gt;"&amp;"HORS LIGUE",G$5:G$72,"&lt;"&amp;G84)+1),Paramètres!$B$3:$C$56,2,FALSE)*Paramètres!$K$4))</f>
        <v>0</v>
      </c>
      <c r="I84" s="36"/>
      <c r="J84" s="2">
        <f>IF(I$2="Bike &amp; Run",IF(ISNA(VLOOKUP(I84,Paramètres!$B$3:$C$56,2,FALSE)),0,VLOOKUP(I84,Paramètres!$B$3:$C$56,2,FALSE)*Paramètres!$K$5),IF(OR(I84="",OR($D84="",$D84="NL",$D84="HORS LIGUE")),0,VLOOKUP(IF(OR(I84="",OR($D84="",$D84="NL",$D84="HORS LIGUE")),"",COUNTIFS($D$5:$D$72,"&lt;&gt;"&amp;"",$D$5:$D$72,"&lt;&gt;"&amp;"NL",$D$5:$D$72,"&lt;&gt;"&amp;"HORS LIGUE",I$5:I$72,"&lt;"&amp;I84)+1),Paramètres!$B$3:$C$56,2,FALSE)*Paramètres!$K$5))</f>
        <v>0</v>
      </c>
      <c r="K84" s="4"/>
      <c r="L84" s="2">
        <f>IF(K$2="Bike &amp; Run",IF(ISNA(VLOOKUP(K84,Paramètres!$B$3:$C$56,2,FALSE)),0,VLOOKUP(K84,Paramètres!$B$3:$C$56,2,FALSE)*Paramètres!$K$6),IF(OR(K84="",OR($D84="",$D84="NL",$D84="HORS LIGUE")),0,VLOOKUP(IF(OR(K84="",OR($D84="",$D84="NL",$D84="HORS LIGUE")),"",COUNTIFS($D$5:$D$72,"&lt;&gt;"&amp;"",$D$5:$D$72,"&lt;&gt;"&amp;"NL",$D$5:$D$72,"&lt;&gt;"&amp;"HORS LIGUE",K$5:K$72,"&lt;"&amp;K84)+1),Paramètres!$B$3:$C$56,2,FALSE)*Paramètres!$K$6))</f>
        <v>0</v>
      </c>
      <c r="M84" s="4"/>
      <c r="N84" s="2">
        <f>IF(M$2="Bike &amp; Run",IF(ISNA(VLOOKUP(M84,Paramètres!$B$3:$C$56,2,FALSE)),0,VLOOKUP(M84,Paramètres!$B$3:$C$56,2,FALSE)*Paramètres!$K$7),IF(OR(M84="",OR($D84="",$D84="NL",$D84="HORS LIGUE")),0,VLOOKUP(IF(OR(M84="",OR($D84="",$D84="NL",$D84="HORS LIGUE")),"",COUNTIFS($D$5:$D$72,"&lt;&gt;"&amp;"",$D$5:$D$72,"&lt;&gt;"&amp;"NL",$D$5:$D$72,"&lt;&gt;"&amp;"HORS LIGUE",M$5:M$72,"&lt;"&amp;M84)+1),Paramètres!$B$3:$C$56,2,FALSE)*Paramètres!$K$7))</f>
        <v>0</v>
      </c>
      <c r="O84" s="46"/>
      <c r="P84" s="2">
        <f>IF(O$2="Bike &amp; Run",IF(ISNA(VLOOKUP(O84,Paramètres!$B$3:$C$56,2,FALSE)),0,VLOOKUP(O84,Paramètres!$B$3:$C$56,2,FALSE)*Paramètres!$K$8),IF(OR(O84="",OR($D84="",$D84="NL",$D84="HORS LIGUE")),0,VLOOKUP(IF(OR(O84="",OR($D84="",$D84="NL",$D84="HORS LIGUE")),"",COUNTIFS($D$5:$D$72,"&lt;&gt;"&amp;"",$D$5:$D$72,"&lt;&gt;"&amp;"NL",$D$5:$D$72,"&lt;&gt;"&amp;"HORS LIGUE",O$5:O$72,"&lt;"&amp;O84)+1),Paramètres!$B$3:$C$56,2,FALSE)*Paramètres!$K$8))</f>
        <v>0</v>
      </c>
      <c r="Q84" s="46"/>
      <c r="R84" s="2">
        <f>IF(Q$2="Bike &amp; Run",IF(ISNA(VLOOKUP(Q84,Paramètres!$B$3:$C$56,2,FALSE)),0,VLOOKUP(Q84,Paramètres!$B$3:$C$56,2,FALSE)*Paramètres!$K$9),IF(OR(Q84="",OR($D84="",$D84="NL",$D84="HORS LIGUE")),0,VLOOKUP(IF(OR(Q84="",OR($D84="",$D84="NL",$D84="HORS LIGUE")),"",COUNTIFS($D$5:$D$72,"&lt;&gt;"&amp;"",$D$5:$D$72,"&lt;&gt;"&amp;"NL",$D$5:$D$72,"&lt;&gt;"&amp;"HORS LIGUE",Q$5:Q$72,"&lt;"&amp;Q84)+1),Paramètres!$B$3:$C$56,2,FALSE)*Paramètres!$K$9))</f>
        <v>0</v>
      </c>
      <c r="S84" s="46"/>
      <c r="T84" s="2">
        <f>IF(S$2="Bike &amp; Run",IF(ISNA(VLOOKUP(S84,Paramètres!$B$3:$C$56,2,FALSE)),0,VLOOKUP(S84,Paramètres!$B$3:$C$56,2,FALSE)*Paramètres!$K$10),IF(OR(S84="",OR($D84="",$D84="NL",$D84="HORS LIGUE")),0,VLOOKUP(IF(OR(S84="",OR($D84="",$D84="NL",$D84="HORS LIGUE")),"",COUNTIFS($D$5:$D$72,"&lt;&gt;"&amp;"",$D$5:$D$72,"&lt;&gt;"&amp;"NL",$D$5:$D$72,"&lt;&gt;"&amp;"HORS LIGUE",S$5:S$72,"&lt;"&amp;S84)+1),Paramètres!$B$3:$C$56,2,FALSE)*Paramètres!$K$10))</f>
        <v>0</v>
      </c>
      <c r="U84" s="46"/>
      <c r="V84" s="2">
        <f>IF(U$2="Bike &amp; Run",IF(ISNA(VLOOKUP(U84,Paramètres!$B$3:$C$56,2,FALSE)),0,VLOOKUP(U84,Paramètres!$B$3:$C$56,2,FALSE)*Paramètres!$K$11),IF(OR(U84="",OR($D84="",$D84="NL",$D84="HORS LIGUE")),0,VLOOKUP(IF(OR(U84="",OR($D84="",$D84="NL",$D84="HORS LIGUE")),"",COUNTIFS($D$5:$D$72,"&lt;&gt;"&amp;"",$D$5:$D$72,"&lt;&gt;"&amp;"NL",$D$5:$D$72,"&lt;&gt;"&amp;"HORS LIGUE",U$5:U$72,"&lt;"&amp;U84)+1),Paramètres!$B$3:$C$56,2,FALSE)*Paramètres!$K$11))</f>
        <v>0</v>
      </c>
      <c r="W84" s="46"/>
      <c r="X84" s="2">
        <f>IF(W$2="Bike &amp; Run",IF(ISNA(VLOOKUP(W84,Paramètres!$B$3:$C$56,2,FALSE)),0,VLOOKUP(W84,Paramètres!$B$3:$C$56,2,FALSE)*Paramètres!$K$12),IF(OR(W84="",OR($D84="",$D84="NL",$D84="HORS LIGUE")),0,VLOOKUP(IF(OR(W84="",OR($D84="",$D84="NL",$D84="HORS LIGUE")),"",COUNTIFS($D$5:$D$72,"&lt;&gt;"&amp;"",$D$5:$D$72,"&lt;&gt;"&amp;"NL",$D$5:$D$72,"&lt;&gt;"&amp;"HORS LIGUE",W$5:W$72,"&lt;"&amp;W84)+1),Paramètres!$B$3:$C$56,2,FALSE)*Paramètres!$K$12))</f>
        <v>0</v>
      </c>
      <c r="Y84" s="46"/>
      <c r="Z84" s="2">
        <f>IF(Y$2="Bike &amp; Run",IF(ISNA(VLOOKUP(Y84,Paramètres!$B$3:$C$56,2,FALSE)),0,VLOOKUP(Y84,Paramètres!$B$3:$C$56,2,FALSE)*Paramètres!$K$13),IF(OR(Y84="",OR($D84="",$D84="NL",$D84="HORS LIGUE")),0,VLOOKUP(IF(OR(Y84="",OR($D84="",$D84="NL",$D84="HORS LIGUE")),"",COUNTIFS($D$5:$D$72,"&lt;&gt;"&amp;"",$D$5:$D$72,"&lt;&gt;"&amp;"NL",$D$5:$D$72,"&lt;&gt;"&amp;"HORS LIGUE",Y$5:Y$72,"&lt;"&amp;Y84)+1),Paramètres!$B$3:$C$56,2,FALSE)*Paramètres!$K$13))</f>
        <v>0</v>
      </c>
      <c r="AA84" s="46"/>
      <c r="AB84" s="2">
        <f>IF(AA$2="Bike &amp; Run",IF(ISNA(VLOOKUP(AA84,Paramètres!$B$3:$C$56,2,FALSE)),0,VLOOKUP(AA84,Paramètres!$B$3:$C$56,2,FALSE)*Paramètres!$K$14),IF(OR(AA84="",OR($D84="",$D84="NL",$D84="HORS LIGUE")),0,VLOOKUP(IF(OR(AA84="",OR($D84="",$D84="NL",$D84="HORS LIGUE")),"",COUNTIFS($D$5:$D$72,"&lt;&gt;"&amp;"",$D$5:$D$72,"&lt;&gt;"&amp;"NL",$D$5:$D$72,"&lt;&gt;"&amp;"HORS LIGUE",AA$5:AA$72,"&lt;"&amp;AA84)+1),Paramètres!$B$3:$C$56,2,FALSE)*Paramètres!$K$14))</f>
        <v>0</v>
      </c>
      <c r="AC84" s="46"/>
      <c r="AD84" s="2">
        <f>IF(AC$2="Bike &amp; Run",IF(ISNA(VLOOKUP(AC84,Paramètres!$B$3:$C$56,2,FALSE)),0,VLOOKUP(AC84,Paramètres!$B$3:$C$56,2,FALSE)*Paramètres!$K$15),IF(OR(AC84="",OR($D84="",$D84="NL",$D84="HORS LIGUE")),0,VLOOKUP(IF(OR(AC84="",OR($D84="",$D84="NL",$D84="HORS LIGUE")),"",COUNTIFS($D$5:$D$72,"&lt;&gt;"&amp;"",$D$5:$D$72,"&lt;&gt;"&amp;"NL",$D$5:$D$72,"&lt;&gt;"&amp;"HORS LIGUE",AC$5:AC$72,"&lt;"&amp;AC84)+1),Paramètres!$B$3:$C$56,2,FALSE)*Paramètres!$K$15))</f>
        <v>0</v>
      </c>
      <c r="AE84" s="46"/>
      <c r="AF84" s="2">
        <f>IF(AE$2="Bike &amp; Run",IF(ISNA(VLOOKUP(AE84,Paramètres!$B$3:$C$56,2,FALSE)),0,VLOOKUP(AE84,Paramètres!$B$3:$C$56,2,FALSE)*Paramètres!$K$16),IF(OR(AE84="",OR($D84="",$D84="NL",$D84="HORS LIGUE")),0,VLOOKUP(IF(OR(AE84="",OR($D84="",$D84="NL",$D84="HORS LIGUE")),"",COUNTIFS($D$5:$D$72,"&lt;&gt;"&amp;"",$D$5:$D$72,"&lt;&gt;"&amp;"NL",$D$5:$D$72,"&lt;&gt;"&amp;"HORS LIGUE",AE$5:AE$72,"&lt;"&amp;AE84)+1),Paramètres!$B$3:$C$56,2,FALSE)*Paramètres!$K$16))</f>
        <v>0</v>
      </c>
      <c r="AG84" s="46"/>
      <c r="AH84" s="2">
        <f>IF(AG$2="Bike &amp; Run",IF(ISNA(VLOOKUP(AG84,Paramètres!$B$3:$C$56,2,FALSE)),0,VLOOKUP(AG84,Paramètres!$B$3:$C$56,2,FALSE)*Paramètres!$K$17),IF(OR(AG84="",OR($D84="",$D84="NL",$D84="HORS LIGUE")),0,VLOOKUP(IF(OR(AG84="",OR($D84="",$D84="NL",$D84="HORS LIGUE")),"",COUNTIFS($D$5:$D$72,"&lt;&gt;"&amp;"",$D$5:$D$72,"&lt;&gt;"&amp;"NL",$D$5:$D$72,"&lt;&gt;"&amp;"HORS LIGUE",AG$5:AG$72,"&lt;"&amp;AG84)+1),Paramètres!$B$3:$C$56,2,FALSE)*Paramètres!$K$17))</f>
        <v>0</v>
      </c>
      <c r="AI84" s="40">
        <f t="shared" si="106"/>
        <v>0</v>
      </c>
      <c r="AJ84" s="3" t="str">
        <f t="shared" si="107"/>
        <v/>
      </c>
      <c r="AK84" s="5">
        <f t="shared" si="108"/>
        <v>0</v>
      </c>
      <c r="AL84" s="41">
        <f>HLOOKUP($AL$2,$BD$4:$BR$72,ROW(A72)-3,FALSE)</f>
        <v>0</v>
      </c>
      <c r="AM84" s="33" t="str">
        <f t="shared" si="109"/>
        <v/>
      </c>
    </row>
    <row r="85" spans="1:39" ht="16.5">
      <c r="A85" s="14"/>
      <c r="B85" s="61" t="str">
        <f>IF(ISNA(VLOOKUP(A85,'Licenciés Jeunes 2023'!A:C,3,0)),"",VLOOKUP(A85,'Licenciés Jeunes 2023'!A:C,3,0))</f>
        <v/>
      </c>
      <c r="C85" s="32" t="str">
        <f>IF(ISNA(VLOOKUP(A85,'Licenciés Jeunes 2023'!A:C,2,0)),"",VLOOKUP(A85,'Licenciés Jeunes 2023'!A:C,2,0))</f>
        <v/>
      </c>
      <c r="D85" s="32" t="str">
        <f>IF(ISNA(VLOOKUP(A85,'Licenciés Jeunes 2023'!A:F,6,0)),"",VLOOKUP(A85,'Licenciés Jeunes 2023'!A:F,6,0))</f>
        <v/>
      </c>
      <c r="E85" s="6"/>
      <c r="F85" s="2">
        <f>IF(E$2="Bike &amp; Run",IF(ISNA(VLOOKUP(E85,Paramètres!$B$3:$C$56,2,FALSE)),0,VLOOKUP(E85,Paramètres!$B$3:$C$56,2,FALSE)*Paramètres!$K$3),IF(OR(E85="",OR($D85="",$D85="NL",$D85="HORS LIGUE")),0,VLOOKUP(IF(OR(E85="",OR($D85="",$D85="NL",$D85="HORS LIGUE")),"",COUNTIFS($D$5:$D$72,"&lt;&gt;"&amp;"",$D$5:$D$72,"&lt;&gt;"&amp;"NL",$D$5:$D$72,"&lt;&gt;"&amp;"HORS LIGUE",E$5:E$72,"&lt;"&amp;E85)+1),Paramètres!$B$3:$C$56,2,FALSE)*Paramètres!$K$3))</f>
        <v>0</v>
      </c>
      <c r="G85" s="4"/>
      <c r="H85" s="2">
        <f>IF(G$2="Bike &amp; Run",IF(ISNA(VLOOKUP(G85,Paramètres!$B$3:$C$56,2,FALSE)),0,VLOOKUP(G85,Paramètres!$B$3:$C$56,2,FALSE)*Paramètres!$K$4),IF(OR(G85="",OR($D85="",$D85="NL",$D85="HORS LIGUE")),0,VLOOKUP(IF(OR(G85="",OR($D85="",$D85="NL",$D85="HORS LIGUE")),"",COUNTIFS($D$5:$D$72,"&lt;&gt;"&amp;"",$D$5:$D$72,"&lt;&gt;"&amp;"NL",$D$5:$D$72,"&lt;&gt;"&amp;"HORS LIGUE",G$5:G$72,"&lt;"&amp;G85)+1),Paramètres!$B$3:$C$56,2,FALSE)*Paramètres!$K$4))</f>
        <v>0</v>
      </c>
      <c r="I85" s="36"/>
      <c r="J85" s="2">
        <f>IF(I$2="Bike &amp; Run",IF(ISNA(VLOOKUP(I85,Paramètres!$B$3:$C$56,2,FALSE)),0,VLOOKUP(I85,Paramètres!$B$3:$C$56,2,FALSE)*Paramètres!$K$5),IF(OR(I85="",OR($D85="",$D85="NL",$D85="HORS LIGUE")),0,VLOOKUP(IF(OR(I85="",OR($D85="",$D85="NL",$D85="HORS LIGUE")),"",COUNTIFS($D$5:$D$72,"&lt;&gt;"&amp;"",$D$5:$D$72,"&lt;&gt;"&amp;"NL",$D$5:$D$72,"&lt;&gt;"&amp;"HORS LIGUE",I$5:I$72,"&lt;"&amp;I85)+1),Paramètres!$B$3:$C$56,2,FALSE)*Paramètres!$K$5))</f>
        <v>0</v>
      </c>
      <c r="K85" s="4"/>
      <c r="L85" s="2">
        <f>IF(K$2="Bike &amp; Run",IF(ISNA(VLOOKUP(K85,Paramètres!$B$3:$C$56,2,FALSE)),0,VLOOKUP(K85,Paramètres!$B$3:$C$56,2,FALSE)*Paramètres!$K$6),IF(OR(K85="",OR($D85="",$D85="NL",$D85="HORS LIGUE")),0,VLOOKUP(IF(OR(K85="",OR($D85="",$D85="NL",$D85="HORS LIGUE")),"",COUNTIFS($D$5:$D$72,"&lt;&gt;"&amp;"",$D$5:$D$72,"&lt;&gt;"&amp;"NL",$D$5:$D$72,"&lt;&gt;"&amp;"HORS LIGUE",K$5:K$72,"&lt;"&amp;K85)+1),Paramètres!$B$3:$C$56,2,FALSE)*Paramètres!$K$6))</f>
        <v>0</v>
      </c>
      <c r="M85" s="4"/>
      <c r="N85" s="2">
        <f>IF(M$2="Bike &amp; Run",IF(ISNA(VLOOKUP(M85,Paramètres!$B$3:$C$56,2,FALSE)),0,VLOOKUP(M85,Paramètres!$B$3:$C$56,2,FALSE)*Paramètres!$K$7),IF(OR(M85="",OR($D85="",$D85="NL",$D85="HORS LIGUE")),0,VLOOKUP(IF(OR(M85="",OR($D85="",$D85="NL",$D85="HORS LIGUE")),"",COUNTIFS($D$5:$D$72,"&lt;&gt;"&amp;"",$D$5:$D$72,"&lt;&gt;"&amp;"NL",$D$5:$D$72,"&lt;&gt;"&amp;"HORS LIGUE",M$5:M$72,"&lt;"&amp;M85)+1),Paramètres!$B$3:$C$56,2,FALSE)*Paramètres!$K$7))</f>
        <v>0</v>
      </c>
      <c r="O85" s="46"/>
      <c r="P85" s="2">
        <f>IF(O$2="Bike &amp; Run",IF(ISNA(VLOOKUP(O85,Paramètres!$B$3:$C$56,2,FALSE)),0,VLOOKUP(O85,Paramètres!$B$3:$C$56,2,FALSE)*Paramètres!$K$8),IF(OR(O85="",OR($D85="",$D85="NL",$D85="HORS LIGUE")),0,VLOOKUP(IF(OR(O85="",OR($D85="",$D85="NL",$D85="HORS LIGUE")),"",COUNTIFS($D$5:$D$72,"&lt;&gt;"&amp;"",$D$5:$D$72,"&lt;&gt;"&amp;"NL",$D$5:$D$72,"&lt;&gt;"&amp;"HORS LIGUE",O$5:O$72,"&lt;"&amp;O85)+1),Paramètres!$B$3:$C$56,2,FALSE)*Paramètres!$K$8))</f>
        <v>0</v>
      </c>
      <c r="Q85" s="46"/>
      <c r="R85" s="2">
        <f>IF(Q$2="Bike &amp; Run",IF(ISNA(VLOOKUP(Q85,Paramètres!$B$3:$C$56,2,FALSE)),0,VLOOKUP(Q85,Paramètres!$B$3:$C$56,2,FALSE)*Paramètres!$K$9),IF(OR(Q85="",OR($D85="",$D85="NL",$D85="HORS LIGUE")),0,VLOOKUP(IF(OR(Q85="",OR($D85="",$D85="NL",$D85="HORS LIGUE")),"",COUNTIFS($D$5:$D$72,"&lt;&gt;"&amp;"",$D$5:$D$72,"&lt;&gt;"&amp;"NL",$D$5:$D$72,"&lt;&gt;"&amp;"HORS LIGUE",Q$5:Q$72,"&lt;"&amp;Q85)+1),Paramètres!$B$3:$C$56,2,FALSE)*Paramètres!$K$9))</f>
        <v>0</v>
      </c>
      <c r="S85" s="46"/>
      <c r="T85" s="2">
        <f>IF(S$2="Bike &amp; Run",IF(ISNA(VLOOKUP(S85,Paramètres!$B$3:$C$56,2,FALSE)),0,VLOOKUP(S85,Paramètres!$B$3:$C$56,2,FALSE)*Paramètres!$K$10),IF(OR(S85="",OR($D85="",$D85="NL",$D85="HORS LIGUE")),0,VLOOKUP(IF(OR(S85="",OR($D85="",$D85="NL",$D85="HORS LIGUE")),"",COUNTIFS($D$5:$D$72,"&lt;&gt;"&amp;"",$D$5:$D$72,"&lt;&gt;"&amp;"NL",$D$5:$D$72,"&lt;&gt;"&amp;"HORS LIGUE",S$5:S$72,"&lt;"&amp;S85)+1),Paramètres!$B$3:$C$56,2,FALSE)*Paramètres!$K$10))</f>
        <v>0</v>
      </c>
      <c r="U85" s="46"/>
      <c r="V85" s="2">
        <f>IF(U$2="Bike &amp; Run",IF(ISNA(VLOOKUP(U85,Paramètres!$B$3:$C$56,2,FALSE)),0,VLOOKUP(U85,Paramètres!$B$3:$C$56,2,FALSE)*Paramètres!$K$11),IF(OR(U85="",OR($D85="",$D85="NL",$D85="HORS LIGUE")),0,VLOOKUP(IF(OR(U85="",OR($D85="",$D85="NL",$D85="HORS LIGUE")),"",COUNTIFS($D$5:$D$72,"&lt;&gt;"&amp;"",$D$5:$D$72,"&lt;&gt;"&amp;"NL",$D$5:$D$72,"&lt;&gt;"&amp;"HORS LIGUE",U$5:U$72,"&lt;"&amp;U85)+1),Paramètres!$B$3:$C$56,2,FALSE)*Paramètres!$K$11))</f>
        <v>0</v>
      </c>
      <c r="W85" s="46"/>
      <c r="X85" s="2">
        <f>IF(W$2="Bike &amp; Run",IF(ISNA(VLOOKUP(W85,Paramètres!$B$3:$C$56,2,FALSE)),0,VLOOKUP(W85,Paramètres!$B$3:$C$56,2,FALSE)*Paramètres!$K$12),IF(OR(W85="",OR($D85="",$D85="NL",$D85="HORS LIGUE")),0,VLOOKUP(IF(OR(W85="",OR($D85="",$D85="NL",$D85="HORS LIGUE")),"",COUNTIFS($D$5:$D$72,"&lt;&gt;"&amp;"",$D$5:$D$72,"&lt;&gt;"&amp;"NL",$D$5:$D$72,"&lt;&gt;"&amp;"HORS LIGUE",W$5:W$72,"&lt;"&amp;W85)+1),Paramètres!$B$3:$C$56,2,FALSE)*Paramètres!$K$12))</f>
        <v>0</v>
      </c>
      <c r="Y85" s="46"/>
      <c r="Z85" s="2">
        <f>IF(Y$2="Bike &amp; Run",IF(ISNA(VLOOKUP(Y85,Paramètres!$B$3:$C$56,2,FALSE)),0,VLOOKUP(Y85,Paramètres!$B$3:$C$56,2,FALSE)*Paramètres!$K$13),IF(OR(Y85="",OR($D85="",$D85="NL",$D85="HORS LIGUE")),0,VLOOKUP(IF(OR(Y85="",OR($D85="",$D85="NL",$D85="HORS LIGUE")),"",COUNTIFS($D$5:$D$72,"&lt;&gt;"&amp;"",$D$5:$D$72,"&lt;&gt;"&amp;"NL",$D$5:$D$72,"&lt;&gt;"&amp;"HORS LIGUE",Y$5:Y$72,"&lt;"&amp;Y85)+1),Paramètres!$B$3:$C$56,2,FALSE)*Paramètres!$K$13))</f>
        <v>0</v>
      </c>
      <c r="AA85" s="46"/>
      <c r="AB85" s="2">
        <f>IF(AA$2="Bike &amp; Run",IF(ISNA(VLOOKUP(AA85,Paramètres!$B$3:$C$56,2,FALSE)),0,VLOOKUP(AA85,Paramètres!$B$3:$C$56,2,FALSE)*Paramètres!$K$14),IF(OR(AA85="",OR($D85="",$D85="NL",$D85="HORS LIGUE")),0,VLOOKUP(IF(OR(AA85="",OR($D85="",$D85="NL",$D85="HORS LIGUE")),"",COUNTIFS($D$5:$D$72,"&lt;&gt;"&amp;"",$D$5:$D$72,"&lt;&gt;"&amp;"NL",$D$5:$D$72,"&lt;&gt;"&amp;"HORS LIGUE",AA$5:AA$72,"&lt;"&amp;AA85)+1),Paramètres!$B$3:$C$56,2,FALSE)*Paramètres!$K$14))</f>
        <v>0</v>
      </c>
      <c r="AC85" s="46"/>
      <c r="AD85" s="2">
        <f>IF(AC$2="Bike &amp; Run",IF(ISNA(VLOOKUP(AC85,Paramètres!$B$3:$C$56,2,FALSE)),0,VLOOKUP(AC85,Paramètres!$B$3:$C$56,2,FALSE)*Paramètres!$K$15),IF(OR(AC85="",OR($D85="",$D85="NL",$D85="HORS LIGUE")),0,VLOOKUP(IF(OR(AC85="",OR($D85="",$D85="NL",$D85="HORS LIGUE")),"",COUNTIFS($D$5:$D$72,"&lt;&gt;"&amp;"",$D$5:$D$72,"&lt;&gt;"&amp;"NL",$D$5:$D$72,"&lt;&gt;"&amp;"HORS LIGUE",AC$5:AC$72,"&lt;"&amp;AC85)+1),Paramètres!$B$3:$C$56,2,FALSE)*Paramètres!$K$15))</f>
        <v>0</v>
      </c>
      <c r="AE85" s="46"/>
      <c r="AF85" s="2">
        <f>IF(AE$2="Bike &amp; Run",IF(ISNA(VLOOKUP(AE85,Paramètres!$B$3:$C$56,2,FALSE)),0,VLOOKUP(AE85,Paramètres!$B$3:$C$56,2,FALSE)*Paramètres!$K$16),IF(OR(AE85="",OR($D85="",$D85="NL",$D85="HORS LIGUE")),0,VLOOKUP(IF(OR(AE85="",OR($D85="",$D85="NL",$D85="HORS LIGUE")),"",COUNTIFS($D$5:$D$72,"&lt;&gt;"&amp;"",$D$5:$D$72,"&lt;&gt;"&amp;"NL",$D$5:$D$72,"&lt;&gt;"&amp;"HORS LIGUE",AE$5:AE$72,"&lt;"&amp;AE85)+1),Paramètres!$B$3:$C$56,2,FALSE)*Paramètres!$K$16))</f>
        <v>0</v>
      </c>
      <c r="AG85" s="46"/>
      <c r="AH85" s="2">
        <f>IF(AG$2="Bike &amp; Run",IF(ISNA(VLOOKUP(AG85,Paramètres!$B$3:$C$56,2,FALSE)),0,VLOOKUP(AG85,Paramètres!$B$3:$C$56,2,FALSE)*Paramètres!$K$17),IF(OR(AG85="",OR($D85="",$D85="NL",$D85="HORS LIGUE")),0,VLOOKUP(IF(OR(AG85="",OR($D85="",$D85="NL",$D85="HORS LIGUE")),"",COUNTIFS($D$5:$D$72,"&lt;&gt;"&amp;"",$D$5:$D$72,"&lt;&gt;"&amp;"NL",$D$5:$D$72,"&lt;&gt;"&amp;"HORS LIGUE",AG$5:AG$72,"&lt;"&amp;AG85)+1),Paramètres!$B$3:$C$56,2,FALSE)*Paramètres!$K$17))</f>
        <v>0</v>
      </c>
      <c r="AI85" s="40">
        <f t="shared" si="106"/>
        <v>0</v>
      </c>
      <c r="AJ85" s="3" t="str">
        <f t="shared" si="107"/>
        <v/>
      </c>
      <c r="AK85" s="5">
        <f t="shared" si="108"/>
        <v>0</v>
      </c>
      <c r="AL85" s="41">
        <f>HLOOKUP($AL$2,$BD$4:$BR$72,ROW(A72)-3,FALSE)</f>
        <v>0</v>
      </c>
      <c r="AM85" s="33" t="str">
        <f t="shared" si="109"/>
        <v/>
      </c>
    </row>
    <row r="86" spans="1:39" ht="16.5">
      <c r="A86" s="14"/>
      <c r="B86" s="61" t="str">
        <f>IF(ISNA(VLOOKUP(A86,'Licenciés Jeunes 2023'!A:C,3,0)),"",VLOOKUP(A86,'Licenciés Jeunes 2023'!A:C,3,0))</f>
        <v/>
      </c>
      <c r="C86" s="32" t="str">
        <f>IF(ISNA(VLOOKUP(A86,'Licenciés Jeunes 2023'!A:C,2,0)),"",VLOOKUP(A86,'Licenciés Jeunes 2023'!A:C,2,0))</f>
        <v/>
      </c>
      <c r="D86" s="32" t="str">
        <f>IF(ISNA(VLOOKUP(A86,'Licenciés Jeunes 2023'!A:F,6,0)),"",VLOOKUP(A86,'Licenciés Jeunes 2023'!A:F,6,0))</f>
        <v/>
      </c>
      <c r="E86" s="6"/>
      <c r="F86" s="2">
        <f>IF(E$2="Bike &amp; Run",IF(ISNA(VLOOKUP(E86,Paramètres!$B$3:$C$56,2,FALSE)),0,VLOOKUP(E86,Paramètres!$B$3:$C$56,2,FALSE)*Paramètres!$K$3),IF(OR(E86="",OR($D86="",$D86="NL",$D86="HORS LIGUE")),0,VLOOKUP(IF(OR(E86="",OR($D86="",$D86="NL",$D86="HORS LIGUE")),"",COUNTIFS($D$5:$D$72,"&lt;&gt;"&amp;"",$D$5:$D$72,"&lt;&gt;"&amp;"NL",$D$5:$D$72,"&lt;&gt;"&amp;"HORS LIGUE",E$5:E$72,"&lt;"&amp;E86)+1),Paramètres!$B$3:$C$56,2,FALSE)*Paramètres!$K$3))</f>
        <v>0</v>
      </c>
      <c r="G86" s="4"/>
      <c r="H86" s="2">
        <f>IF(G$2="Bike &amp; Run",IF(ISNA(VLOOKUP(G86,Paramètres!$B$3:$C$56,2,FALSE)),0,VLOOKUP(G86,Paramètres!$B$3:$C$56,2,FALSE)*Paramètres!$K$4),IF(OR(G86="",OR($D86="",$D86="NL",$D86="HORS LIGUE")),0,VLOOKUP(IF(OR(G86="",OR($D86="",$D86="NL",$D86="HORS LIGUE")),"",COUNTIFS($D$5:$D$72,"&lt;&gt;"&amp;"",$D$5:$D$72,"&lt;&gt;"&amp;"NL",$D$5:$D$72,"&lt;&gt;"&amp;"HORS LIGUE",G$5:G$72,"&lt;"&amp;G86)+1),Paramètres!$B$3:$C$56,2,FALSE)*Paramètres!$K$4))</f>
        <v>0</v>
      </c>
      <c r="I86" s="36"/>
      <c r="J86" s="2">
        <f>IF(I$2="Bike &amp; Run",IF(ISNA(VLOOKUP(I86,Paramètres!$B$3:$C$56,2,FALSE)),0,VLOOKUP(I86,Paramètres!$B$3:$C$56,2,FALSE)*Paramètres!$K$5),IF(OR(I86="",OR($D86="",$D86="NL",$D86="HORS LIGUE")),0,VLOOKUP(IF(OR(I86="",OR($D86="",$D86="NL",$D86="HORS LIGUE")),"",COUNTIFS($D$5:$D$72,"&lt;&gt;"&amp;"",$D$5:$D$72,"&lt;&gt;"&amp;"NL",$D$5:$D$72,"&lt;&gt;"&amp;"HORS LIGUE",I$5:I$72,"&lt;"&amp;I86)+1),Paramètres!$B$3:$C$56,2,FALSE)*Paramètres!$K$5))</f>
        <v>0</v>
      </c>
      <c r="K86" s="4"/>
      <c r="L86" s="2">
        <f>IF(K$2="Bike &amp; Run",IF(ISNA(VLOOKUP(K86,Paramètres!$B$3:$C$56,2,FALSE)),0,VLOOKUP(K86,Paramètres!$B$3:$C$56,2,FALSE)*Paramètres!$K$6),IF(OR(K86="",OR($D86="",$D86="NL",$D86="HORS LIGUE")),0,VLOOKUP(IF(OR(K86="",OR($D86="",$D86="NL",$D86="HORS LIGUE")),"",COUNTIFS($D$5:$D$72,"&lt;&gt;"&amp;"",$D$5:$D$72,"&lt;&gt;"&amp;"NL",$D$5:$D$72,"&lt;&gt;"&amp;"HORS LIGUE",K$5:K$72,"&lt;"&amp;K86)+1),Paramètres!$B$3:$C$56,2,FALSE)*Paramètres!$K$6))</f>
        <v>0</v>
      </c>
      <c r="M86" s="4"/>
      <c r="N86" s="2">
        <f>IF(M$2="Bike &amp; Run",IF(ISNA(VLOOKUP(M86,Paramètres!$B$3:$C$56,2,FALSE)),0,VLOOKUP(M86,Paramètres!$B$3:$C$56,2,FALSE)*Paramètres!$K$7),IF(OR(M86="",OR($D86="",$D86="NL",$D86="HORS LIGUE")),0,VLOOKUP(IF(OR(M86="",OR($D86="",$D86="NL",$D86="HORS LIGUE")),"",COUNTIFS($D$5:$D$72,"&lt;&gt;"&amp;"",$D$5:$D$72,"&lt;&gt;"&amp;"NL",$D$5:$D$72,"&lt;&gt;"&amp;"HORS LIGUE",M$5:M$72,"&lt;"&amp;M86)+1),Paramètres!$B$3:$C$56,2,FALSE)*Paramètres!$K$7))</f>
        <v>0</v>
      </c>
      <c r="O86" s="46"/>
      <c r="P86" s="2">
        <f>IF(O$2="Bike &amp; Run",IF(ISNA(VLOOKUP(O86,Paramètres!$B$3:$C$56,2,FALSE)),0,VLOOKUP(O86,Paramètres!$B$3:$C$56,2,FALSE)*Paramètres!$K$8),IF(OR(O86="",OR($D86="",$D86="NL",$D86="HORS LIGUE")),0,VLOOKUP(IF(OR(O86="",OR($D86="",$D86="NL",$D86="HORS LIGUE")),"",COUNTIFS($D$5:$D$72,"&lt;&gt;"&amp;"",$D$5:$D$72,"&lt;&gt;"&amp;"NL",$D$5:$D$72,"&lt;&gt;"&amp;"HORS LIGUE",O$5:O$72,"&lt;"&amp;O86)+1),Paramètres!$B$3:$C$56,2,FALSE)*Paramètres!$K$8))</f>
        <v>0</v>
      </c>
      <c r="Q86" s="46"/>
      <c r="R86" s="2">
        <f>IF(Q$2="Bike &amp; Run",IF(ISNA(VLOOKUP(Q86,Paramètres!$B$3:$C$56,2,FALSE)),0,VLOOKUP(Q86,Paramètres!$B$3:$C$56,2,FALSE)*Paramètres!$K$9),IF(OR(Q86="",OR($D86="",$D86="NL",$D86="HORS LIGUE")),0,VLOOKUP(IF(OR(Q86="",OR($D86="",$D86="NL",$D86="HORS LIGUE")),"",COUNTIFS($D$5:$D$72,"&lt;&gt;"&amp;"",$D$5:$D$72,"&lt;&gt;"&amp;"NL",$D$5:$D$72,"&lt;&gt;"&amp;"HORS LIGUE",Q$5:Q$72,"&lt;"&amp;Q86)+1),Paramètres!$B$3:$C$56,2,FALSE)*Paramètres!$K$9))</f>
        <v>0</v>
      </c>
      <c r="S86" s="46"/>
      <c r="T86" s="2">
        <f>IF(S$2="Bike &amp; Run",IF(ISNA(VLOOKUP(S86,Paramètres!$B$3:$C$56,2,FALSE)),0,VLOOKUP(S86,Paramètres!$B$3:$C$56,2,FALSE)*Paramètres!$K$10),IF(OR(S86="",OR($D86="",$D86="NL",$D86="HORS LIGUE")),0,VLOOKUP(IF(OR(S86="",OR($D86="",$D86="NL",$D86="HORS LIGUE")),"",COUNTIFS($D$5:$D$72,"&lt;&gt;"&amp;"",$D$5:$D$72,"&lt;&gt;"&amp;"NL",$D$5:$D$72,"&lt;&gt;"&amp;"HORS LIGUE",S$5:S$72,"&lt;"&amp;S86)+1),Paramètres!$B$3:$C$56,2,FALSE)*Paramètres!$K$10))</f>
        <v>0</v>
      </c>
      <c r="U86" s="46"/>
      <c r="V86" s="2">
        <f>IF(U$2="Bike &amp; Run",IF(ISNA(VLOOKUP(U86,Paramètres!$B$3:$C$56,2,FALSE)),0,VLOOKUP(U86,Paramètres!$B$3:$C$56,2,FALSE)*Paramètres!$K$11),IF(OR(U86="",OR($D86="",$D86="NL",$D86="HORS LIGUE")),0,VLOOKUP(IF(OR(U86="",OR($D86="",$D86="NL",$D86="HORS LIGUE")),"",COUNTIFS($D$5:$D$72,"&lt;&gt;"&amp;"",$D$5:$D$72,"&lt;&gt;"&amp;"NL",$D$5:$D$72,"&lt;&gt;"&amp;"HORS LIGUE",U$5:U$72,"&lt;"&amp;U86)+1),Paramètres!$B$3:$C$56,2,FALSE)*Paramètres!$K$11))</f>
        <v>0</v>
      </c>
      <c r="W86" s="46"/>
      <c r="X86" s="2">
        <f>IF(W$2="Bike &amp; Run",IF(ISNA(VLOOKUP(W86,Paramètres!$B$3:$C$56,2,FALSE)),0,VLOOKUP(W86,Paramètres!$B$3:$C$56,2,FALSE)*Paramètres!$K$12),IF(OR(W86="",OR($D86="",$D86="NL",$D86="HORS LIGUE")),0,VLOOKUP(IF(OR(W86="",OR($D86="",$D86="NL",$D86="HORS LIGUE")),"",COUNTIFS($D$5:$D$72,"&lt;&gt;"&amp;"",$D$5:$D$72,"&lt;&gt;"&amp;"NL",$D$5:$D$72,"&lt;&gt;"&amp;"HORS LIGUE",W$5:W$72,"&lt;"&amp;W86)+1),Paramètres!$B$3:$C$56,2,FALSE)*Paramètres!$K$12))</f>
        <v>0</v>
      </c>
      <c r="Y86" s="46"/>
      <c r="Z86" s="2">
        <f>IF(Y$2="Bike &amp; Run",IF(ISNA(VLOOKUP(Y86,Paramètres!$B$3:$C$56,2,FALSE)),0,VLOOKUP(Y86,Paramètres!$B$3:$C$56,2,FALSE)*Paramètres!$K$13),IF(OR(Y86="",OR($D86="",$D86="NL",$D86="HORS LIGUE")),0,VLOOKUP(IF(OR(Y86="",OR($D86="",$D86="NL",$D86="HORS LIGUE")),"",COUNTIFS($D$5:$D$72,"&lt;&gt;"&amp;"",$D$5:$D$72,"&lt;&gt;"&amp;"NL",$D$5:$D$72,"&lt;&gt;"&amp;"HORS LIGUE",Y$5:Y$72,"&lt;"&amp;Y86)+1),Paramètres!$B$3:$C$56,2,FALSE)*Paramètres!$K$13))</f>
        <v>0</v>
      </c>
      <c r="AA86" s="46"/>
      <c r="AB86" s="2">
        <f>IF(AA$2="Bike &amp; Run",IF(ISNA(VLOOKUP(AA86,Paramètres!$B$3:$C$56,2,FALSE)),0,VLOOKUP(AA86,Paramètres!$B$3:$C$56,2,FALSE)*Paramètres!$K$14),IF(OR(AA86="",OR($D86="",$D86="NL",$D86="HORS LIGUE")),0,VLOOKUP(IF(OR(AA86="",OR($D86="",$D86="NL",$D86="HORS LIGUE")),"",COUNTIFS($D$5:$D$72,"&lt;&gt;"&amp;"",$D$5:$D$72,"&lt;&gt;"&amp;"NL",$D$5:$D$72,"&lt;&gt;"&amp;"HORS LIGUE",AA$5:AA$72,"&lt;"&amp;AA86)+1),Paramètres!$B$3:$C$56,2,FALSE)*Paramètres!$K$14))</f>
        <v>0</v>
      </c>
      <c r="AC86" s="46"/>
      <c r="AD86" s="2">
        <f>IF(AC$2="Bike &amp; Run",IF(ISNA(VLOOKUP(AC86,Paramètres!$B$3:$C$56,2,FALSE)),0,VLOOKUP(AC86,Paramètres!$B$3:$C$56,2,FALSE)*Paramètres!$K$15),IF(OR(AC86="",OR($D86="",$D86="NL",$D86="HORS LIGUE")),0,VLOOKUP(IF(OR(AC86="",OR($D86="",$D86="NL",$D86="HORS LIGUE")),"",COUNTIFS($D$5:$D$72,"&lt;&gt;"&amp;"",$D$5:$D$72,"&lt;&gt;"&amp;"NL",$D$5:$D$72,"&lt;&gt;"&amp;"HORS LIGUE",AC$5:AC$72,"&lt;"&amp;AC86)+1),Paramètres!$B$3:$C$56,2,FALSE)*Paramètres!$K$15))</f>
        <v>0</v>
      </c>
      <c r="AE86" s="46"/>
      <c r="AF86" s="2">
        <f>IF(AE$2="Bike &amp; Run",IF(ISNA(VLOOKUP(AE86,Paramètres!$B$3:$C$56,2,FALSE)),0,VLOOKUP(AE86,Paramètres!$B$3:$C$56,2,FALSE)*Paramètres!$K$16),IF(OR(AE86="",OR($D86="",$D86="NL",$D86="HORS LIGUE")),0,VLOOKUP(IF(OR(AE86="",OR($D86="",$D86="NL",$D86="HORS LIGUE")),"",COUNTIFS($D$5:$D$72,"&lt;&gt;"&amp;"",$D$5:$D$72,"&lt;&gt;"&amp;"NL",$D$5:$D$72,"&lt;&gt;"&amp;"HORS LIGUE",AE$5:AE$72,"&lt;"&amp;AE86)+1),Paramètres!$B$3:$C$56,2,FALSE)*Paramètres!$K$16))</f>
        <v>0</v>
      </c>
      <c r="AG86" s="46"/>
      <c r="AH86" s="2">
        <f>IF(AG$2="Bike &amp; Run",IF(ISNA(VLOOKUP(AG86,Paramètres!$B$3:$C$56,2,FALSE)),0,VLOOKUP(AG86,Paramètres!$B$3:$C$56,2,FALSE)*Paramètres!$K$17),IF(OR(AG86="",OR($D86="",$D86="NL",$D86="HORS LIGUE")),0,VLOOKUP(IF(OR(AG86="",OR($D86="",$D86="NL",$D86="HORS LIGUE")),"",COUNTIFS($D$5:$D$72,"&lt;&gt;"&amp;"",$D$5:$D$72,"&lt;&gt;"&amp;"NL",$D$5:$D$72,"&lt;&gt;"&amp;"HORS LIGUE",AG$5:AG$72,"&lt;"&amp;AG86)+1),Paramètres!$B$3:$C$56,2,FALSE)*Paramètres!$K$17))</f>
        <v>0</v>
      </c>
      <c r="AI86" s="40">
        <f t="shared" si="106"/>
        <v>0</v>
      </c>
      <c r="AJ86" s="3" t="str">
        <f t="shared" si="107"/>
        <v/>
      </c>
      <c r="AK86" s="5">
        <f t="shared" si="108"/>
        <v>0</v>
      </c>
      <c r="AL86" s="41">
        <f>HLOOKUP($AL$2,$BD$4:$BR$72,ROW(A72)-3,FALSE)</f>
        <v>0</v>
      </c>
      <c r="AM86" s="33" t="str">
        <f t="shared" si="109"/>
        <v/>
      </c>
    </row>
    <row r="87" spans="1:39" ht="16.5">
      <c r="A87" s="14"/>
      <c r="B87" s="61" t="str">
        <f>IF(ISNA(VLOOKUP(A87,'Licenciés Jeunes 2023'!A:C,3,0)),"",VLOOKUP(A87,'Licenciés Jeunes 2023'!A:C,3,0))</f>
        <v/>
      </c>
      <c r="C87" s="32" t="str">
        <f>IF(ISNA(VLOOKUP(A87,'Licenciés Jeunes 2023'!A:C,2,0)),"",VLOOKUP(A87,'Licenciés Jeunes 2023'!A:C,2,0))</f>
        <v/>
      </c>
      <c r="D87" s="32" t="str">
        <f>IF(ISNA(VLOOKUP(A87,'Licenciés Jeunes 2023'!A:F,6,0)),"",VLOOKUP(A87,'Licenciés Jeunes 2023'!A:F,6,0))</f>
        <v/>
      </c>
      <c r="E87" s="6"/>
      <c r="F87" s="2">
        <f>IF(E$2="Bike &amp; Run",IF(ISNA(VLOOKUP(E87,Paramètres!$B$3:$C$56,2,FALSE)),0,VLOOKUP(E87,Paramètres!$B$3:$C$56,2,FALSE)*Paramètres!$K$3),IF(OR(E87="",OR($D87="",$D87="NL",$D87="HORS LIGUE")),0,VLOOKUP(IF(OR(E87="",OR($D87="",$D87="NL",$D87="HORS LIGUE")),"",COUNTIFS($D$5:$D$72,"&lt;&gt;"&amp;"",$D$5:$D$72,"&lt;&gt;"&amp;"NL",$D$5:$D$72,"&lt;&gt;"&amp;"HORS LIGUE",E$5:E$72,"&lt;"&amp;E87)+1),Paramètres!$B$3:$C$56,2,FALSE)*Paramètres!$K$3))</f>
        <v>0</v>
      </c>
      <c r="G87" s="4"/>
      <c r="H87" s="2">
        <f>IF(G$2="Bike &amp; Run",IF(ISNA(VLOOKUP(G87,Paramètres!$B$3:$C$56,2,FALSE)),0,VLOOKUP(G87,Paramètres!$B$3:$C$56,2,FALSE)*Paramètres!$K$4),IF(OR(G87="",OR($D87="",$D87="NL",$D87="HORS LIGUE")),0,VLOOKUP(IF(OR(G87="",OR($D87="",$D87="NL",$D87="HORS LIGUE")),"",COUNTIFS($D$5:$D$72,"&lt;&gt;"&amp;"",$D$5:$D$72,"&lt;&gt;"&amp;"NL",$D$5:$D$72,"&lt;&gt;"&amp;"HORS LIGUE",G$5:G$72,"&lt;"&amp;G87)+1),Paramètres!$B$3:$C$56,2,FALSE)*Paramètres!$K$4))</f>
        <v>0</v>
      </c>
      <c r="I87" s="36"/>
      <c r="J87" s="2">
        <f>IF(I$2="Bike &amp; Run",IF(ISNA(VLOOKUP(I87,Paramètres!$B$3:$C$56,2,FALSE)),0,VLOOKUP(I87,Paramètres!$B$3:$C$56,2,FALSE)*Paramètres!$K$5),IF(OR(I87="",OR($D87="",$D87="NL",$D87="HORS LIGUE")),0,VLOOKUP(IF(OR(I87="",OR($D87="",$D87="NL",$D87="HORS LIGUE")),"",COUNTIFS($D$5:$D$72,"&lt;&gt;"&amp;"",$D$5:$D$72,"&lt;&gt;"&amp;"NL",$D$5:$D$72,"&lt;&gt;"&amp;"HORS LIGUE",I$5:I$72,"&lt;"&amp;I87)+1),Paramètres!$B$3:$C$56,2,FALSE)*Paramètres!$K$5))</f>
        <v>0</v>
      </c>
      <c r="K87" s="4"/>
      <c r="L87" s="2">
        <f>IF(K$2="Bike &amp; Run",IF(ISNA(VLOOKUP(K87,Paramètres!$B$3:$C$56,2,FALSE)),0,VLOOKUP(K87,Paramètres!$B$3:$C$56,2,FALSE)*Paramètres!$K$6),IF(OR(K87="",OR($D87="",$D87="NL",$D87="HORS LIGUE")),0,VLOOKUP(IF(OR(K87="",OR($D87="",$D87="NL",$D87="HORS LIGUE")),"",COUNTIFS($D$5:$D$72,"&lt;&gt;"&amp;"",$D$5:$D$72,"&lt;&gt;"&amp;"NL",$D$5:$D$72,"&lt;&gt;"&amp;"HORS LIGUE",K$5:K$72,"&lt;"&amp;K87)+1),Paramètres!$B$3:$C$56,2,FALSE)*Paramètres!$K$6))</f>
        <v>0</v>
      </c>
      <c r="M87" s="4"/>
      <c r="N87" s="2">
        <f>IF(M$2="Bike &amp; Run",IF(ISNA(VLOOKUP(M87,Paramètres!$B$3:$C$56,2,FALSE)),0,VLOOKUP(M87,Paramètres!$B$3:$C$56,2,FALSE)*Paramètres!$K$7),IF(OR(M87="",OR($D87="",$D87="NL",$D87="HORS LIGUE")),0,VLOOKUP(IF(OR(M87="",OR($D87="",$D87="NL",$D87="HORS LIGUE")),"",COUNTIFS($D$5:$D$72,"&lt;&gt;"&amp;"",$D$5:$D$72,"&lt;&gt;"&amp;"NL",$D$5:$D$72,"&lt;&gt;"&amp;"HORS LIGUE",M$5:M$72,"&lt;"&amp;M87)+1),Paramètres!$B$3:$C$56,2,FALSE)*Paramètres!$K$7))</f>
        <v>0</v>
      </c>
      <c r="O87" s="46"/>
      <c r="P87" s="2">
        <f>IF(O$2="Bike &amp; Run",IF(ISNA(VLOOKUP(O87,Paramètres!$B$3:$C$56,2,FALSE)),0,VLOOKUP(O87,Paramètres!$B$3:$C$56,2,FALSE)*Paramètres!$K$8),IF(OR(O87="",OR($D87="",$D87="NL",$D87="HORS LIGUE")),0,VLOOKUP(IF(OR(O87="",OR($D87="",$D87="NL",$D87="HORS LIGUE")),"",COUNTIFS($D$5:$D$72,"&lt;&gt;"&amp;"",$D$5:$D$72,"&lt;&gt;"&amp;"NL",$D$5:$D$72,"&lt;&gt;"&amp;"HORS LIGUE",O$5:O$72,"&lt;"&amp;O87)+1),Paramètres!$B$3:$C$56,2,FALSE)*Paramètres!$K$8))</f>
        <v>0</v>
      </c>
      <c r="Q87" s="46"/>
      <c r="R87" s="2">
        <f>IF(Q$2="Bike &amp; Run",IF(ISNA(VLOOKUP(Q87,Paramètres!$B$3:$C$56,2,FALSE)),0,VLOOKUP(Q87,Paramètres!$B$3:$C$56,2,FALSE)*Paramètres!$K$9),IF(OR(Q87="",OR($D87="",$D87="NL",$D87="HORS LIGUE")),0,VLOOKUP(IF(OR(Q87="",OR($D87="",$D87="NL",$D87="HORS LIGUE")),"",COUNTIFS($D$5:$D$72,"&lt;&gt;"&amp;"",$D$5:$D$72,"&lt;&gt;"&amp;"NL",$D$5:$D$72,"&lt;&gt;"&amp;"HORS LIGUE",Q$5:Q$72,"&lt;"&amp;Q87)+1),Paramètres!$B$3:$C$56,2,FALSE)*Paramètres!$K$9))</f>
        <v>0</v>
      </c>
      <c r="S87" s="46"/>
      <c r="T87" s="2">
        <f>IF(S$2="Bike &amp; Run",IF(ISNA(VLOOKUP(S87,Paramètres!$B$3:$C$56,2,FALSE)),0,VLOOKUP(S87,Paramètres!$B$3:$C$56,2,FALSE)*Paramètres!$K$10),IF(OR(S87="",OR($D87="",$D87="NL",$D87="HORS LIGUE")),0,VLOOKUP(IF(OR(S87="",OR($D87="",$D87="NL",$D87="HORS LIGUE")),"",COUNTIFS($D$5:$D$72,"&lt;&gt;"&amp;"",$D$5:$D$72,"&lt;&gt;"&amp;"NL",$D$5:$D$72,"&lt;&gt;"&amp;"HORS LIGUE",S$5:S$72,"&lt;"&amp;S87)+1),Paramètres!$B$3:$C$56,2,FALSE)*Paramètres!$K$10))</f>
        <v>0</v>
      </c>
      <c r="U87" s="46"/>
      <c r="V87" s="2">
        <f>IF(U$2="Bike &amp; Run",IF(ISNA(VLOOKUP(U87,Paramètres!$B$3:$C$56,2,FALSE)),0,VLOOKUP(U87,Paramètres!$B$3:$C$56,2,FALSE)*Paramètres!$K$11),IF(OR(U87="",OR($D87="",$D87="NL",$D87="HORS LIGUE")),0,VLOOKUP(IF(OR(U87="",OR($D87="",$D87="NL",$D87="HORS LIGUE")),"",COUNTIFS($D$5:$D$72,"&lt;&gt;"&amp;"",$D$5:$D$72,"&lt;&gt;"&amp;"NL",$D$5:$D$72,"&lt;&gt;"&amp;"HORS LIGUE",U$5:U$72,"&lt;"&amp;U87)+1),Paramètres!$B$3:$C$56,2,FALSE)*Paramètres!$K$11))</f>
        <v>0</v>
      </c>
      <c r="W87" s="46"/>
      <c r="X87" s="2">
        <f>IF(W$2="Bike &amp; Run",IF(ISNA(VLOOKUP(W87,Paramètres!$B$3:$C$56,2,FALSE)),0,VLOOKUP(W87,Paramètres!$B$3:$C$56,2,FALSE)*Paramètres!$K$12),IF(OR(W87="",OR($D87="",$D87="NL",$D87="HORS LIGUE")),0,VLOOKUP(IF(OR(W87="",OR($D87="",$D87="NL",$D87="HORS LIGUE")),"",COUNTIFS($D$5:$D$72,"&lt;&gt;"&amp;"",$D$5:$D$72,"&lt;&gt;"&amp;"NL",$D$5:$D$72,"&lt;&gt;"&amp;"HORS LIGUE",W$5:W$72,"&lt;"&amp;W87)+1),Paramètres!$B$3:$C$56,2,FALSE)*Paramètres!$K$12))</f>
        <v>0</v>
      </c>
      <c r="Y87" s="46"/>
      <c r="Z87" s="2">
        <f>IF(Y$2="Bike &amp; Run",IF(ISNA(VLOOKUP(Y87,Paramètres!$B$3:$C$56,2,FALSE)),0,VLOOKUP(Y87,Paramètres!$B$3:$C$56,2,FALSE)*Paramètres!$K$13),IF(OR(Y87="",OR($D87="",$D87="NL",$D87="HORS LIGUE")),0,VLOOKUP(IF(OR(Y87="",OR($D87="",$D87="NL",$D87="HORS LIGUE")),"",COUNTIFS($D$5:$D$72,"&lt;&gt;"&amp;"",$D$5:$D$72,"&lt;&gt;"&amp;"NL",$D$5:$D$72,"&lt;&gt;"&amp;"HORS LIGUE",Y$5:Y$72,"&lt;"&amp;Y87)+1),Paramètres!$B$3:$C$56,2,FALSE)*Paramètres!$K$13))</f>
        <v>0</v>
      </c>
      <c r="AA87" s="46"/>
      <c r="AB87" s="2">
        <f>IF(AA$2="Bike &amp; Run",IF(ISNA(VLOOKUP(AA87,Paramètres!$B$3:$C$56,2,FALSE)),0,VLOOKUP(AA87,Paramètres!$B$3:$C$56,2,FALSE)*Paramètres!$K$14),IF(OR(AA87="",OR($D87="",$D87="NL",$D87="HORS LIGUE")),0,VLOOKUP(IF(OR(AA87="",OR($D87="",$D87="NL",$D87="HORS LIGUE")),"",COUNTIFS($D$5:$D$72,"&lt;&gt;"&amp;"",$D$5:$D$72,"&lt;&gt;"&amp;"NL",$D$5:$D$72,"&lt;&gt;"&amp;"HORS LIGUE",AA$5:AA$72,"&lt;"&amp;AA87)+1),Paramètres!$B$3:$C$56,2,FALSE)*Paramètres!$K$14))</f>
        <v>0</v>
      </c>
      <c r="AC87" s="46"/>
      <c r="AD87" s="2">
        <f>IF(AC$2="Bike &amp; Run",IF(ISNA(VLOOKUP(AC87,Paramètres!$B$3:$C$56,2,FALSE)),0,VLOOKUP(AC87,Paramètres!$B$3:$C$56,2,FALSE)*Paramètres!$K$15),IF(OR(AC87="",OR($D87="",$D87="NL",$D87="HORS LIGUE")),0,VLOOKUP(IF(OR(AC87="",OR($D87="",$D87="NL",$D87="HORS LIGUE")),"",COUNTIFS($D$5:$D$72,"&lt;&gt;"&amp;"",$D$5:$D$72,"&lt;&gt;"&amp;"NL",$D$5:$D$72,"&lt;&gt;"&amp;"HORS LIGUE",AC$5:AC$72,"&lt;"&amp;AC87)+1),Paramètres!$B$3:$C$56,2,FALSE)*Paramètres!$K$15))</f>
        <v>0</v>
      </c>
      <c r="AE87" s="46"/>
      <c r="AF87" s="2">
        <f>IF(AE$2="Bike &amp; Run",IF(ISNA(VLOOKUP(AE87,Paramètres!$B$3:$C$56,2,FALSE)),0,VLOOKUP(AE87,Paramètres!$B$3:$C$56,2,FALSE)*Paramètres!$K$16),IF(OR(AE87="",OR($D87="",$D87="NL",$D87="HORS LIGUE")),0,VLOOKUP(IF(OR(AE87="",OR($D87="",$D87="NL",$D87="HORS LIGUE")),"",COUNTIFS($D$5:$D$72,"&lt;&gt;"&amp;"",$D$5:$D$72,"&lt;&gt;"&amp;"NL",$D$5:$D$72,"&lt;&gt;"&amp;"HORS LIGUE",AE$5:AE$72,"&lt;"&amp;AE87)+1),Paramètres!$B$3:$C$56,2,FALSE)*Paramètres!$K$16))</f>
        <v>0</v>
      </c>
      <c r="AG87" s="46"/>
      <c r="AH87" s="2">
        <f>IF(AG$2="Bike &amp; Run",IF(ISNA(VLOOKUP(AG87,Paramètres!$B$3:$C$56,2,FALSE)),0,VLOOKUP(AG87,Paramètres!$B$3:$C$56,2,FALSE)*Paramètres!$K$17),IF(OR(AG87="",OR($D87="",$D87="NL",$D87="HORS LIGUE")),0,VLOOKUP(IF(OR(AG87="",OR($D87="",$D87="NL",$D87="HORS LIGUE")),"",COUNTIFS($D$5:$D$72,"&lt;&gt;"&amp;"",$D$5:$D$72,"&lt;&gt;"&amp;"NL",$D$5:$D$72,"&lt;&gt;"&amp;"HORS LIGUE",AG$5:AG$72,"&lt;"&amp;AG87)+1),Paramètres!$B$3:$C$56,2,FALSE)*Paramètres!$K$17))</f>
        <v>0</v>
      </c>
      <c r="AI87" s="40">
        <f t="shared" si="106"/>
        <v>0</v>
      </c>
      <c r="AJ87" s="3" t="str">
        <f t="shared" si="107"/>
        <v/>
      </c>
      <c r="AK87" s="5">
        <f t="shared" si="108"/>
        <v>0</v>
      </c>
      <c r="AL87" s="41">
        <f>HLOOKUP($AL$2,$BD$4:$BR$72,ROW(A72)-3,FALSE)</f>
        <v>0</v>
      </c>
      <c r="AM87" s="33" t="str">
        <f t="shared" si="109"/>
        <v/>
      </c>
    </row>
    <row r="88" spans="1:39" ht="16.5">
      <c r="A88" s="14"/>
      <c r="B88" s="61" t="str">
        <f>IF(ISNA(VLOOKUP(A88,'Licenciés Jeunes 2023'!A:C,3,0)),"",VLOOKUP(A88,'Licenciés Jeunes 2023'!A:C,3,0))</f>
        <v/>
      </c>
      <c r="C88" s="32" t="str">
        <f>IF(ISNA(VLOOKUP(A88,'Licenciés Jeunes 2023'!A:C,2,0)),"",VLOOKUP(A88,'Licenciés Jeunes 2023'!A:C,2,0))</f>
        <v/>
      </c>
      <c r="D88" s="32" t="str">
        <f>IF(ISNA(VLOOKUP(A88,'Licenciés Jeunes 2023'!A:F,6,0)),"",VLOOKUP(A88,'Licenciés Jeunes 2023'!A:F,6,0))</f>
        <v/>
      </c>
      <c r="E88" s="6"/>
      <c r="F88" s="2">
        <f>IF(E$2="Bike &amp; Run",IF(ISNA(VLOOKUP(E88,Paramètres!$B$3:$C$56,2,FALSE)),0,VLOOKUP(E88,Paramètres!$B$3:$C$56,2,FALSE)*Paramètres!$K$3),IF(OR(E88="",OR($D88="",$D88="NL",$D88="HORS LIGUE")),0,VLOOKUP(IF(OR(E88="",OR($D88="",$D88="NL",$D88="HORS LIGUE")),"",COUNTIFS($D$5:$D$72,"&lt;&gt;"&amp;"",$D$5:$D$72,"&lt;&gt;"&amp;"NL",$D$5:$D$72,"&lt;&gt;"&amp;"HORS LIGUE",E$5:E$72,"&lt;"&amp;E88)+1),Paramètres!$B$3:$C$56,2,FALSE)*Paramètres!$K$3))</f>
        <v>0</v>
      </c>
      <c r="G88" s="4"/>
      <c r="H88" s="2">
        <f>IF(G$2="Bike &amp; Run",IF(ISNA(VLOOKUP(G88,Paramètres!$B$3:$C$56,2,FALSE)),0,VLOOKUP(G88,Paramètres!$B$3:$C$56,2,FALSE)*Paramètres!$K$4),IF(OR(G88="",OR($D88="",$D88="NL",$D88="HORS LIGUE")),0,VLOOKUP(IF(OR(G88="",OR($D88="",$D88="NL",$D88="HORS LIGUE")),"",COUNTIFS($D$5:$D$72,"&lt;&gt;"&amp;"",$D$5:$D$72,"&lt;&gt;"&amp;"NL",$D$5:$D$72,"&lt;&gt;"&amp;"HORS LIGUE",G$5:G$72,"&lt;"&amp;G88)+1),Paramètres!$B$3:$C$56,2,FALSE)*Paramètres!$K$4))</f>
        <v>0</v>
      </c>
      <c r="I88" s="36"/>
      <c r="J88" s="2">
        <f>IF(I$2="Bike &amp; Run",IF(ISNA(VLOOKUP(I88,Paramètres!$B$3:$C$56,2,FALSE)),0,VLOOKUP(I88,Paramètres!$B$3:$C$56,2,FALSE)*Paramètres!$K$5),IF(OR(I88="",OR($D88="",$D88="NL",$D88="HORS LIGUE")),0,VLOOKUP(IF(OR(I88="",OR($D88="",$D88="NL",$D88="HORS LIGUE")),"",COUNTIFS($D$5:$D$72,"&lt;&gt;"&amp;"",$D$5:$D$72,"&lt;&gt;"&amp;"NL",$D$5:$D$72,"&lt;&gt;"&amp;"HORS LIGUE",I$5:I$72,"&lt;"&amp;I88)+1),Paramètres!$B$3:$C$56,2,FALSE)*Paramètres!$K$5))</f>
        <v>0</v>
      </c>
      <c r="K88" s="4"/>
      <c r="L88" s="2">
        <f>IF(K$2="Bike &amp; Run",IF(ISNA(VLOOKUP(K88,Paramètres!$B$3:$C$56,2,FALSE)),0,VLOOKUP(K88,Paramètres!$B$3:$C$56,2,FALSE)*Paramètres!$K$6),IF(OR(K88="",OR($D88="",$D88="NL",$D88="HORS LIGUE")),0,VLOOKUP(IF(OR(K88="",OR($D88="",$D88="NL",$D88="HORS LIGUE")),"",COUNTIFS($D$5:$D$72,"&lt;&gt;"&amp;"",$D$5:$D$72,"&lt;&gt;"&amp;"NL",$D$5:$D$72,"&lt;&gt;"&amp;"HORS LIGUE",K$5:K$72,"&lt;"&amp;K88)+1),Paramètres!$B$3:$C$56,2,FALSE)*Paramètres!$K$6))</f>
        <v>0</v>
      </c>
      <c r="M88" s="4"/>
      <c r="N88" s="2">
        <f>IF(M$2="Bike &amp; Run",IF(ISNA(VLOOKUP(M88,Paramètres!$B$3:$C$56,2,FALSE)),0,VLOOKUP(M88,Paramètres!$B$3:$C$56,2,FALSE)*Paramètres!$K$7),IF(OR(M88="",OR($D88="",$D88="NL",$D88="HORS LIGUE")),0,VLOOKUP(IF(OR(M88="",OR($D88="",$D88="NL",$D88="HORS LIGUE")),"",COUNTIFS($D$5:$D$72,"&lt;&gt;"&amp;"",$D$5:$D$72,"&lt;&gt;"&amp;"NL",$D$5:$D$72,"&lt;&gt;"&amp;"HORS LIGUE",M$5:M$72,"&lt;"&amp;M88)+1),Paramètres!$B$3:$C$56,2,FALSE)*Paramètres!$K$7))</f>
        <v>0</v>
      </c>
      <c r="O88" s="46"/>
      <c r="P88" s="2">
        <f>IF(O$2="Bike &amp; Run",IF(ISNA(VLOOKUP(O88,Paramètres!$B$3:$C$56,2,FALSE)),0,VLOOKUP(O88,Paramètres!$B$3:$C$56,2,FALSE)*Paramètres!$K$8),IF(OR(O88="",OR($D88="",$D88="NL",$D88="HORS LIGUE")),0,VLOOKUP(IF(OR(O88="",OR($D88="",$D88="NL",$D88="HORS LIGUE")),"",COUNTIFS($D$5:$D$72,"&lt;&gt;"&amp;"",$D$5:$D$72,"&lt;&gt;"&amp;"NL",$D$5:$D$72,"&lt;&gt;"&amp;"HORS LIGUE",O$5:O$72,"&lt;"&amp;O88)+1),Paramètres!$B$3:$C$56,2,FALSE)*Paramètres!$K$8))</f>
        <v>0</v>
      </c>
      <c r="Q88" s="46"/>
      <c r="R88" s="2">
        <f>IF(Q$2="Bike &amp; Run",IF(ISNA(VLOOKUP(Q88,Paramètres!$B$3:$C$56,2,FALSE)),0,VLOOKUP(Q88,Paramètres!$B$3:$C$56,2,FALSE)*Paramètres!$K$9),IF(OR(Q88="",OR($D88="",$D88="NL",$D88="HORS LIGUE")),0,VLOOKUP(IF(OR(Q88="",OR($D88="",$D88="NL",$D88="HORS LIGUE")),"",COUNTIFS($D$5:$D$72,"&lt;&gt;"&amp;"",$D$5:$D$72,"&lt;&gt;"&amp;"NL",$D$5:$D$72,"&lt;&gt;"&amp;"HORS LIGUE",Q$5:Q$72,"&lt;"&amp;Q88)+1),Paramètres!$B$3:$C$56,2,FALSE)*Paramètres!$K$9))</f>
        <v>0</v>
      </c>
      <c r="S88" s="46"/>
      <c r="T88" s="2">
        <f>IF(S$2="Bike &amp; Run",IF(ISNA(VLOOKUP(S88,Paramètres!$B$3:$C$56,2,FALSE)),0,VLOOKUP(S88,Paramètres!$B$3:$C$56,2,FALSE)*Paramètres!$K$10),IF(OR(S88="",OR($D88="",$D88="NL",$D88="HORS LIGUE")),0,VLOOKUP(IF(OR(S88="",OR($D88="",$D88="NL",$D88="HORS LIGUE")),"",COUNTIFS($D$5:$D$72,"&lt;&gt;"&amp;"",$D$5:$D$72,"&lt;&gt;"&amp;"NL",$D$5:$D$72,"&lt;&gt;"&amp;"HORS LIGUE",S$5:S$72,"&lt;"&amp;S88)+1),Paramètres!$B$3:$C$56,2,FALSE)*Paramètres!$K$10))</f>
        <v>0</v>
      </c>
      <c r="U88" s="46"/>
      <c r="V88" s="2">
        <f>IF(U$2="Bike &amp; Run",IF(ISNA(VLOOKUP(U88,Paramètres!$B$3:$C$56,2,FALSE)),0,VLOOKUP(U88,Paramètres!$B$3:$C$56,2,FALSE)*Paramètres!$K$11),IF(OR(U88="",OR($D88="",$D88="NL",$D88="HORS LIGUE")),0,VLOOKUP(IF(OR(U88="",OR($D88="",$D88="NL",$D88="HORS LIGUE")),"",COUNTIFS($D$5:$D$72,"&lt;&gt;"&amp;"",$D$5:$D$72,"&lt;&gt;"&amp;"NL",$D$5:$D$72,"&lt;&gt;"&amp;"HORS LIGUE",U$5:U$72,"&lt;"&amp;U88)+1),Paramètres!$B$3:$C$56,2,FALSE)*Paramètres!$K$11))</f>
        <v>0</v>
      </c>
      <c r="W88" s="46"/>
      <c r="X88" s="2">
        <f>IF(W$2="Bike &amp; Run",IF(ISNA(VLOOKUP(W88,Paramètres!$B$3:$C$56,2,FALSE)),0,VLOOKUP(W88,Paramètres!$B$3:$C$56,2,FALSE)*Paramètres!$K$12),IF(OR(W88="",OR($D88="",$D88="NL",$D88="HORS LIGUE")),0,VLOOKUP(IF(OR(W88="",OR($D88="",$D88="NL",$D88="HORS LIGUE")),"",COUNTIFS($D$5:$D$72,"&lt;&gt;"&amp;"",$D$5:$D$72,"&lt;&gt;"&amp;"NL",$D$5:$D$72,"&lt;&gt;"&amp;"HORS LIGUE",W$5:W$72,"&lt;"&amp;W88)+1),Paramètres!$B$3:$C$56,2,FALSE)*Paramètres!$K$12))</f>
        <v>0</v>
      </c>
      <c r="Y88" s="46"/>
      <c r="Z88" s="2">
        <f>IF(Y$2="Bike &amp; Run",IF(ISNA(VLOOKUP(Y88,Paramètres!$B$3:$C$56,2,FALSE)),0,VLOOKUP(Y88,Paramètres!$B$3:$C$56,2,FALSE)*Paramètres!$K$13),IF(OR(Y88="",OR($D88="",$D88="NL",$D88="HORS LIGUE")),0,VLOOKUP(IF(OR(Y88="",OR($D88="",$D88="NL",$D88="HORS LIGUE")),"",COUNTIFS($D$5:$D$72,"&lt;&gt;"&amp;"",$D$5:$D$72,"&lt;&gt;"&amp;"NL",$D$5:$D$72,"&lt;&gt;"&amp;"HORS LIGUE",Y$5:Y$72,"&lt;"&amp;Y88)+1),Paramètres!$B$3:$C$56,2,FALSE)*Paramètres!$K$13))</f>
        <v>0</v>
      </c>
      <c r="AA88" s="46"/>
      <c r="AB88" s="2">
        <f>IF(AA$2="Bike &amp; Run",IF(ISNA(VLOOKUP(AA88,Paramètres!$B$3:$C$56,2,FALSE)),0,VLOOKUP(AA88,Paramètres!$B$3:$C$56,2,FALSE)*Paramètres!$K$14),IF(OR(AA88="",OR($D88="",$D88="NL",$D88="HORS LIGUE")),0,VLOOKUP(IF(OR(AA88="",OR($D88="",$D88="NL",$D88="HORS LIGUE")),"",COUNTIFS($D$5:$D$72,"&lt;&gt;"&amp;"",$D$5:$D$72,"&lt;&gt;"&amp;"NL",$D$5:$D$72,"&lt;&gt;"&amp;"HORS LIGUE",AA$5:AA$72,"&lt;"&amp;AA88)+1),Paramètres!$B$3:$C$56,2,FALSE)*Paramètres!$K$14))</f>
        <v>0</v>
      </c>
      <c r="AC88" s="46"/>
      <c r="AD88" s="2">
        <f>IF(AC$2="Bike &amp; Run",IF(ISNA(VLOOKUP(AC88,Paramètres!$B$3:$C$56,2,FALSE)),0,VLOOKUP(AC88,Paramètres!$B$3:$C$56,2,FALSE)*Paramètres!$K$15),IF(OR(AC88="",OR($D88="",$D88="NL",$D88="HORS LIGUE")),0,VLOOKUP(IF(OR(AC88="",OR($D88="",$D88="NL",$D88="HORS LIGUE")),"",COUNTIFS($D$5:$D$72,"&lt;&gt;"&amp;"",$D$5:$D$72,"&lt;&gt;"&amp;"NL",$D$5:$D$72,"&lt;&gt;"&amp;"HORS LIGUE",AC$5:AC$72,"&lt;"&amp;AC88)+1),Paramètres!$B$3:$C$56,2,FALSE)*Paramètres!$K$15))</f>
        <v>0</v>
      </c>
      <c r="AE88" s="46"/>
      <c r="AF88" s="2">
        <f>IF(AE$2="Bike &amp; Run",IF(ISNA(VLOOKUP(AE88,Paramètres!$B$3:$C$56,2,FALSE)),0,VLOOKUP(AE88,Paramètres!$B$3:$C$56,2,FALSE)*Paramètres!$K$16),IF(OR(AE88="",OR($D88="",$D88="NL",$D88="HORS LIGUE")),0,VLOOKUP(IF(OR(AE88="",OR($D88="",$D88="NL",$D88="HORS LIGUE")),"",COUNTIFS($D$5:$D$72,"&lt;&gt;"&amp;"",$D$5:$D$72,"&lt;&gt;"&amp;"NL",$D$5:$D$72,"&lt;&gt;"&amp;"HORS LIGUE",AE$5:AE$72,"&lt;"&amp;AE88)+1),Paramètres!$B$3:$C$56,2,FALSE)*Paramètres!$K$16))</f>
        <v>0</v>
      </c>
      <c r="AG88" s="46"/>
      <c r="AH88" s="2">
        <f>IF(AG$2="Bike &amp; Run",IF(ISNA(VLOOKUP(AG88,Paramètres!$B$3:$C$56,2,FALSE)),0,VLOOKUP(AG88,Paramètres!$B$3:$C$56,2,FALSE)*Paramètres!$K$17),IF(OR(AG88="",OR($D88="",$D88="NL",$D88="HORS LIGUE")),0,VLOOKUP(IF(OR(AG88="",OR($D88="",$D88="NL",$D88="HORS LIGUE")),"",COUNTIFS($D$5:$D$72,"&lt;&gt;"&amp;"",$D$5:$D$72,"&lt;&gt;"&amp;"NL",$D$5:$D$72,"&lt;&gt;"&amp;"HORS LIGUE",AG$5:AG$72,"&lt;"&amp;AG88)+1),Paramètres!$B$3:$C$56,2,FALSE)*Paramètres!$K$17))</f>
        <v>0</v>
      </c>
      <c r="AI88" s="40">
        <f t="shared" si="106"/>
        <v>0</v>
      </c>
      <c r="AJ88" s="3" t="str">
        <f t="shared" si="107"/>
        <v/>
      </c>
      <c r="AK88" s="5">
        <f t="shared" si="108"/>
        <v>0</v>
      </c>
      <c r="AL88" s="41">
        <f>HLOOKUP($AL$2,$BD$4:$BR$72,ROW(A72)-3,FALSE)</f>
        <v>0</v>
      </c>
      <c r="AM88" s="33" t="str">
        <f t="shared" si="109"/>
        <v/>
      </c>
    </row>
    <row r="89" spans="1:39" ht="16.5">
      <c r="A89" s="14"/>
      <c r="B89" s="61" t="str">
        <f>IF(ISNA(VLOOKUP(A89,'Licenciés Jeunes 2023'!A:C,3,0)),"",VLOOKUP(A89,'Licenciés Jeunes 2023'!A:C,3,0))</f>
        <v/>
      </c>
      <c r="C89" s="32" t="str">
        <f>IF(ISNA(VLOOKUP(A89,'Licenciés Jeunes 2023'!A:C,2,0)),"",VLOOKUP(A89,'Licenciés Jeunes 2023'!A:C,2,0))</f>
        <v/>
      </c>
      <c r="D89" s="32" t="str">
        <f>IF(ISNA(VLOOKUP(A89,'Licenciés Jeunes 2023'!A:F,6,0)),"",VLOOKUP(A89,'Licenciés Jeunes 2023'!A:F,6,0))</f>
        <v/>
      </c>
      <c r="E89" s="6"/>
      <c r="F89" s="2">
        <f>IF(E$2="Bike &amp; Run",IF(ISNA(VLOOKUP(E89,Paramètres!$B$3:$C$56,2,FALSE)),0,VLOOKUP(E89,Paramètres!$B$3:$C$56,2,FALSE)*Paramètres!$K$3),IF(OR(E89="",OR($D89="",$D89="NL",$D89="HORS LIGUE")),0,VLOOKUP(IF(OR(E89="",OR($D89="",$D89="NL",$D89="HORS LIGUE")),"",COUNTIFS($D$5:$D$72,"&lt;&gt;"&amp;"",$D$5:$D$72,"&lt;&gt;"&amp;"NL",$D$5:$D$72,"&lt;&gt;"&amp;"HORS LIGUE",E$5:E$72,"&lt;"&amp;E89)+1),Paramètres!$B$3:$C$56,2,FALSE)*Paramètres!$K$3))</f>
        <v>0</v>
      </c>
      <c r="G89" s="4"/>
      <c r="H89" s="2">
        <f>IF(G$2="Bike &amp; Run",IF(ISNA(VLOOKUP(G89,Paramètres!$B$3:$C$56,2,FALSE)),0,VLOOKUP(G89,Paramètres!$B$3:$C$56,2,FALSE)*Paramètres!$K$4),IF(OR(G89="",OR($D89="",$D89="NL",$D89="HORS LIGUE")),0,VLOOKUP(IF(OR(G89="",OR($D89="",$D89="NL",$D89="HORS LIGUE")),"",COUNTIFS($D$5:$D$72,"&lt;&gt;"&amp;"",$D$5:$D$72,"&lt;&gt;"&amp;"NL",$D$5:$D$72,"&lt;&gt;"&amp;"HORS LIGUE",G$5:G$72,"&lt;"&amp;G89)+1),Paramètres!$B$3:$C$56,2,FALSE)*Paramètres!$K$4))</f>
        <v>0</v>
      </c>
      <c r="I89" s="36"/>
      <c r="J89" s="2">
        <f>IF(I$2="Bike &amp; Run",IF(ISNA(VLOOKUP(I89,Paramètres!$B$3:$C$56,2,FALSE)),0,VLOOKUP(I89,Paramètres!$B$3:$C$56,2,FALSE)*Paramètres!$K$5),IF(OR(I89="",OR($D89="",$D89="NL",$D89="HORS LIGUE")),0,VLOOKUP(IF(OR(I89="",OR($D89="",$D89="NL",$D89="HORS LIGUE")),"",COUNTIFS($D$5:$D$72,"&lt;&gt;"&amp;"",$D$5:$D$72,"&lt;&gt;"&amp;"NL",$D$5:$D$72,"&lt;&gt;"&amp;"HORS LIGUE",I$5:I$72,"&lt;"&amp;I89)+1),Paramètres!$B$3:$C$56,2,FALSE)*Paramètres!$K$5))</f>
        <v>0</v>
      </c>
      <c r="K89" s="4"/>
      <c r="L89" s="2">
        <f>IF(K$2="Bike &amp; Run",IF(ISNA(VLOOKUP(K89,Paramètres!$B$3:$C$56,2,FALSE)),0,VLOOKUP(K89,Paramètres!$B$3:$C$56,2,FALSE)*Paramètres!$K$6),IF(OR(K89="",OR($D89="",$D89="NL",$D89="HORS LIGUE")),0,VLOOKUP(IF(OR(K89="",OR($D89="",$D89="NL",$D89="HORS LIGUE")),"",COUNTIFS($D$5:$D$72,"&lt;&gt;"&amp;"",$D$5:$D$72,"&lt;&gt;"&amp;"NL",$D$5:$D$72,"&lt;&gt;"&amp;"HORS LIGUE",K$5:K$72,"&lt;"&amp;K89)+1),Paramètres!$B$3:$C$56,2,FALSE)*Paramètres!$K$6))</f>
        <v>0</v>
      </c>
      <c r="M89" s="4"/>
      <c r="N89" s="2">
        <f>IF(M$2="Bike &amp; Run",IF(ISNA(VLOOKUP(M89,Paramètres!$B$3:$C$56,2,FALSE)),0,VLOOKUP(M89,Paramètres!$B$3:$C$56,2,FALSE)*Paramètres!$K$7),IF(OR(M89="",OR($D89="",$D89="NL",$D89="HORS LIGUE")),0,VLOOKUP(IF(OR(M89="",OR($D89="",$D89="NL",$D89="HORS LIGUE")),"",COUNTIFS($D$5:$D$72,"&lt;&gt;"&amp;"",$D$5:$D$72,"&lt;&gt;"&amp;"NL",$D$5:$D$72,"&lt;&gt;"&amp;"HORS LIGUE",M$5:M$72,"&lt;"&amp;M89)+1),Paramètres!$B$3:$C$56,2,FALSE)*Paramètres!$K$7))</f>
        <v>0</v>
      </c>
      <c r="O89" s="46"/>
      <c r="P89" s="2">
        <f>IF(O$2="Bike &amp; Run",IF(ISNA(VLOOKUP(O89,Paramètres!$B$3:$C$56,2,FALSE)),0,VLOOKUP(O89,Paramètres!$B$3:$C$56,2,FALSE)*Paramètres!$K$8),IF(OR(O89="",OR($D89="",$D89="NL",$D89="HORS LIGUE")),0,VLOOKUP(IF(OR(O89="",OR($D89="",$D89="NL",$D89="HORS LIGUE")),"",COUNTIFS($D$5:$D$72,"&lt;&gt;"&amp;"",$D$5:$D$72,"&lt;&gt;"&amp;"NL",$D$5:$D$72,"&lt;&gt;"&amp;"HORS LIGUE",O$5:O$72,"&lt;"&amp;O89)+1),Paramètres!$B$3:$C$56,2,FALSE)*Paramètres!$K$8))</f>
        <v>0</v>
      </c>
      <c r="Q89" s="46"/>
      <c r="R89" s="2">
        <f>IF(Q$2="Bike &amp; Run",IF(ISNA(VLOOKUP(Q89,Paramètres!$B$3:$C$56,2,FALSE)),0,VLOOKUP(Q89,Paramètres!$B$3:$C$56,2,FALSE)*Paramètres!$K$9),IF(OR(Q89="",OR($D89="",$D89="NL",$D89="HORS LIGUE")),0,VLOOKUP(IF(OR(Q89="",OR($D89="",$D89="NL",$D89="HORS LIGUE")),"",COUNTIFS($D$5:$D$72,"&lt;&gt;"&amp;"",$D$5:$D$72,"&lt;&gt;"&amp;"NL",$D$5:$D$72,"&lt;&gt;"&amp;"HORS LIGUE",Q$5:Q$72,"&lt;"&amp;Q89)+1),Paramètres!$B$3:$C$56,2,FALSE)*Paramètres!$K$9))</f>
        <v>0</v>
      </c>
      <c r="S89" s="46"/>
      <c r="T89" s="2">
        <f>IF(S$2="Bike &amp; Run",IF(ISNA(VLOOKUP(S89,Paramètres!$B$3:$C$56,2,FALSE)),0,VLOOKUP(S89,Paramètres!$B$3:$C$56,2,FALSE)*Paramètres!$K$10),IF(OR(S89="",OR($D89="",$D89="NL",$D89="HORS LIGUE")),0,VLOOKUP(IF(OR(S89="",OR($D89="",$D89="NL",$D89="HORS LIGUE")),"",COUNTIFS($D$5:$D$72,"&lt;&gt;"&amp;"",$D$5:$D$72,"&lt;&gt;"&amp;"NL",$D$5:$D$72,"&lt;&gt;"&amp;"HORS LIGUE",S$5:S$72,"&lt;"&amp;S89)+1),Paramètres!$B$3:$C$56,2,FALSE)*Paramètres!$K$10))</f>
        <v>0</v>
      </c>
      <c r="U89" s="46"/>
      <c r="V89" s="2">
        <f>IF(U$2="Bike &amp; Run",IF(ISNA(VLOOKUP(U89,Paramètres!$B$3:$C$56,2,FALSE)),0,VLOOKUP(U89,Paramètres!$B$3:$C$56,2,FALSE)*Paramètres!$K$11),IF(OR(U89="",OR($D89="",$D89="NL",$D89="HORS LIGUE")),0,VLOOKUP(IF(OR(U89="",OR($D89="",$D89="NL",$D89="HORS LIGUE")),"",COUNTIFS($D$5:$D$72,"&lt;&gt;"&amp;"",$D$5:$D$72,"&lt;&gt;"&amp;"NL",$D$5:$D$72,"&lt;&gt;"&amp;"HORS LIGUE",U$5:U$72,"&lt;"&amp;U89)+1),Paramètres!$B$3:$C$56,2,FALSE)*Paramètres!$K$11))</f>
        <v>0</v>
      </c>
      <c r="W89" s="46"/>
      <c r="X89" s="2">
        <f>IF(W$2="Bike &amp; Run",IF(ISNA(VLOOKUP(W89,Paramètres!$B$3:$C$56,2,FALSE)),0,VLOOKUP(W89,Paramètres!$B$3:$C$56,2,FALSE)*Paramètres!$K$12),IF(OR(W89="",OR($D89="",$D89="NL",$D89="HORS LIGUE")),0,VLOOKUP(IF(OR(W89="",OR($D89="",$D89="NL",$D89="HORS LIGUE")),"",COUNTIFS($D$5:$D$72,"&lt;&gt;"&amp;"",$D$5:$D$72,"&lt;&gt;"&amp;"NL",$D$5:$D$72,"&lt;&gt;"&amp;"HORS LIGUE",W$5:W$72,"&lt;"&amp;W89)+1),Paramètres!$B$3:$C$56,2,FALSE)*Paramètres!$K$12))</f>
        <v>0</v>
      </c>
      <c r="Y89" s="46"/>
      <c r="Z89" s="2">
        <f>IF(Y$2="Bike &amp; Run",IF(ISNA(VLOOKUP(Y89,Paramètres!$B$3:$C$56,2,FALSE)),0,VLOOKUP(Y89,Paramètres!$B$3:$C$56,2,FALSE)*Paramètres!$K$13),IF(OR(Y89="",OR($D89="",$D89="NL",$D89="HORS LIGUE")),0,VLOOKUP(IF(OR(Y89="",OR($D89="",$D89="NL",$D89="HORS LIGUE")),"",COUNTIFS($D$5:$D$72,"&lt;&gt;"&amp;"",$D$5:$D$72,"&lt;&gt;"&amp;"NL",$D$5:$D$72,"&lt;&gt;"&amp;"HORS LIGUE",Y$5:Y$72,"&lt;"&amp;Y89)+1),Paramètres!$B$3:$C$56,2,FALSE)*Paramètres!$K$13))</f>
        <v>0</v>
      </c>
      <c r="AA89" s="46"/>
      <c r="AB89" s="2">
        <f>IF(AA$2="Bike &amp; Run",IF(ISNA(VLOOKUP(AA89,Paramètres!$B$3:$C$56,2,FALSE)),0,VLOOKUP(AA89,Paramètres!$B$3:$C$56,2,FALSE)*Paramètres!$K$14),IF(OR(AA89="",OR($D89="",$D89="NL",$D89="HORS LIGUE")),0,VLOOKUP(IF(OR(AA89="",OR($D89="",$D89="NL",$D89="HORS LIGUE")),"",COUNTIFS($D$5:$D$72,"&lt;&gt;"&amp;"",$D$5:$D$72,"&lt;&gt;"&amp;"NL",$D$5:$D$72,"&lt;&gt;"&amp;"HORS LIGUE",AA$5:AA$72,"&lt;"&amp;AA89)+1),Paramètres!$B$3:$C$56,2,FALSE)*Paramètres!$K$14))</f>
        <v>0</v>
      </c>
      <c r="AC89" s="46"/>
      <c r="AD89" s="2">
        <f>IF(AC$2="Bike &amp; Run",IF(ISNA(VLOOKUP(AC89,Paramètres!$B$3:$C$56,2,FALSE)),0,VLOOKUP(AC89,Paramètres!$B$3:$C$56,2,FALSE)*Paramètres!$K$15),IF(OR(AC89="",OR($D89="",$D89="NL",$D89="HORS LIGUE")),0,VLOOKUP(IF(OR(AC89="",OR($D89="",$D89="NL",$D89="HORS LIGUE")),"",COUNTIFS($D$5:$D$72,"&lt;&gt;"&amp;"",$D$5:$D$72,"&lt;&gt;"&amp;"NL",$D$5:$D$72,"&lt;&gt;"&amp;"HORS LIGUE",AC$5:AC$72,"&lt;"&amp;AC89)+1),Paramètres!$B$3:$C$56,2,FALSE)*Paramètres!$K$15))</f>
        <v>0</v>
      </c>
      <c r="AE89" s="46"/>
      <c r="AF89" s="2">
        <f>IF(AE$2="Bike &amp; Run",IF(ISNA(VLOOKUP(AE89,Paramètres!$B$3:$C$56,2,FALSE)),0,VLOOKUP(AE89,Paramètres!$B$3:$C$56,2,FALSE)*Paramètres!$K$16),IF(OR(AE89="",OR($D89="",$D89="NL",$D89="HORS LIGUE")),0,VLOOKUP(IF(OR(AE89="",OR($D89="",$D89="NL",$D89="HORS LIGUE")),"",COUNTIFS($D$5:$D$72,"&lt;&gt;"&amp;"",$D$5:$D$72,"&lt;&gt;"&amp;"NL",$D$5:$D$72,"&lt;&gt;"&amp;"HORS LIGUE",AE$5:AE$72,"&lt;"&amp;AE89)+1),Paramètres!$B$3:$C$56,2,FALSE)*Paramètres!$K$16))</f>
        <v>0</v>
      </c>
      <c r="AG89" s="46"/>
      <c r="AH89" s="2">
        <f>IF(AG$2="Bike &amp; Run",IF(ISNA(VLOOKUP(AG89,Paramètres!$B$3:$C$56,2,FALSE)),0,VLOOKUP(AG89,Paramètres!$B$3:$C$56,2,FALSE)*Paramètres!$K$17),IF(OR(AG89="",OR($D89="",$D89="NL",$D89="HORS LIGUE")),0,VLOOKUP(IF(OR(AG89="",OR($D89="",$D89="NL",$D89="HORS LIGUE")),"",COUNTIFS($D$5:$D$72,"&lt;&gt;"&amp;"",$D$5:$D$72,"&lt;&gt;"&amp;"NL",$D$5:$D$72,"&lt;&gt;"&amp;"HORS LIGUE",AG$5:AG$72,"&lt;"&amp;AG89)+1),Paramètres!$B$3:$C$56,2,FALSE)*Paramètres!$K$17))</f>
        <v>0</v>
      </c>
      <c r="AI89" s="40">
        <f t="shared" si="106"/>
        <v>0</v>
      </c>
      <c r="AJ89" s="3" t="str">
        <f t="shared" si="107"/>
        <v/>
      </c>
      <c r="AK89" s="5">
        <f t="shared" si="108"/>
        <v>0</v>
      </c>
      <c r="AL89" s="41">
        <f>HLOOKUP($AL$2,$BD$4:$BR$72,ROW(A72)-3,FALSE)</f>
        <v>0</v>
      </c>
      <c r="AM89" s="33" t="str">
        <f t="shared" si="109"/>
        <v/>
      </c>
    </row>
    <row r="90" spans="1:39" ht="16.5">
      <c r="A90" s="14"/>
      <c r="B90" s="61" t="str">
        <f>IF(ISNA(VLOOKUP(A90,'Licenciés Jeunes 2023'!A:C,3,0)),"",VLOOKUP(A90,'Licenciés Jeunes 2023'!A:C,3,0))</f>
        <v/>
      </c>
      <c r="C90" s="32" t="str">
        <f>IF(ISNA(VLOOKUP(A90,'Licenciés Jeunes 2023'!A:C,2,0)),"",VLOOKUP(A90,'Licenciés Jeunes 2023'!A:C,2,0))</f>
        <v/>
      </c>
      <c r="D90" s="32" t="str">
        <f>IF(ISNA(VLOOKUP(A90,'Licenciés Jeunes 2023'!A:F,6,0)),"",VLOOKUP(A90,'Licenciés Jeunes 2023'!A:F,6,0))</f>
        <v/>
      </c>
      <c r="E90" s="6"/>
      <c r="F90" s="2">
        <f>IF(E$2="Bike &amp; Run",IF(ISNA(VLOOKUP(E90,Paramètres!$B$3:$C$56,2,FALSE)),0,VLOOKUP(E90,Paramètres!$B$3:$C$56,2,FALSE)*Paramètres!$K$3),IF(OR(E90="",OR($D90="",$D90="NL",$D90="HORS LIGUE")),0,VLOOKUP(IF(OR(E90="",OR($D90="",$D90="NL",$D90="HORS LIGUE")),"",COUNTIFS($D$5:$D$72,"&lt;&gt;"&amp;"",$D$5:$D$72,"&lt;&gt;"&amp;"NL",$D$5:$D$72,"&lt;&gt;"&amp;"HORS LIGUE",E$5:E$72,"&lt;"&amp;E90)+1),Paramètres!$B$3:$C$56,2,FALSE)*Paramètres!$K$3))</f>
        <v>0</v>
      </c>
      <c r="G90" s="4"/>
      <c r="H90" s="2">
        <f>IF(G$2="Bike &amp; Run",IF(ISNA(VLOOKUP(G90,Paramètres!$B$3:$C$56,2,FALSE)),0,VLOOKUP(G90,Paramètres!$B$3:$C$56,2,FALSE)*Paramètres!$K$4),IF(OR(G90="",OR($D90="",$D90="NL",$D90="HORS LIGUE")),0,VLOOKUP(IF(OR(G90="",OR($D90="",$D90="NL",$D90="HORS LIGUE")),"",COUNTIFS($D$5:$D$72,"&lt;&gt;"&amp;"",$D$5:$D$72,"&lt;&gt;"&amp;"NL",$D$5:$D$72,"&lt;&gt;"&amp;"HORS LIGUE",G$5:G$72,"&lt;"&amp;G90)+1),Paramètres!$B$3:$C$56,2,FALSE)*Paramètres!$K$4))</f>
        <v>0</v>
      </c>
      <c r="I90" s="36"/>
      <c r="J90" s="2">
        <f>IF(I$2="Bike &amp; Run",IF(ISNA(VLOOKUP(I90,Paramètres!$B$3:$C$56,2,FALSE)),0,VLOOKUP(I90,Paramètres!$B$3:$C$56,2,FALSE)*Paramètres!$K$5),IF(OR(I90="",OR($D90="",$D90="NL",$D90="HORS LIGUE")),0,VLOOKUP(IF(OR(I90="",OR($D90="",$D90="NL",$D90="HORS LIGUE")),"",COUNTIFS($D$5:$D$72,"&lt;&gt;"&amp;"",$D$5:$D$72,"&lt;&gt;"&amp;"NL",$D$5:$D$72,"&lt;&gt;"&amp;"HORS LIGUE",I$5:I$72,"&lt;"&amp;I90)+1),Paramètres!$B$3:$C$56,2,FALSE)*Paramètres!$K$5))</f>
        <v>0</v>
      </c>
      <c r="K90" s="4"/>
      <c r="L90" s="2">
        <f>IF(K$2="Bike &amp; Run",IF(ISNA(VLOOKUP(K90,Paramètres!$B$3:$C$56,2,FALSE)),0,VLOOKUP(K90,Paramètres!$B$3:$C$56,2,FALSE)*Paramètres!$K$6),IF(OR(K90="",OR($D90="",$D90="NL",$D90="HORS LIGUE")),0,VLOOKUP(IF(OR(K90="",OR($D90="",$D90="NL",$D90="HORS LIGUE")),"",COUNTIFS($D$5:$D$72,"&lt;&gt;"&amp;"",$D$5:$D$72,"&lt;&gt;"&amp;"NL",$D$5:$D$72,"&lt;&gt;"&amp;"HORS LIGUE",K$5:K$72,"&lt;"&amp;K90)+1),Paramètres!$B$3:$C$56,2,FALSE)*Paramètres!$K$6))</f>
        <v>0</v>
      </c>
      <c r="M90" s="4"/>
      <c r="N90" s="2">
        <f>IF(M$2="Bike &amp; Run",IF(ISNA(VLOOKUP(M90,Paramètres!$B$3:$C$56,2,FALSE)),0,VLOOKUP(M90,Paramètres!$B$3:$C$56,2,FALSE)*Paramètres!$K$7),IF(OR(M90="",OR($D90="",$D90="NL",$D90="HORS LIGUE")),0,VLOOKUP(IF(OR(M90="",OR($D90="",$D90="NL",$D90="HORS LIGUE")),"",COUNTIFS($D$5:$D$72,"&lt;&gt;"&amp;"",$D$5:$D$72,"&lt;&gt;"&amp;"NL",$D$5:$D$72,"&lt;&gt;"&amp;"HORS LIGUE",M$5:M$72,"&lt;"&amp;M90)+1),Paramètres!$B$3:$C$56,2,FALSE)*Paramètres!$K$7))</f>
        <v>0</v>
      </c>
      <c r="O90" s="46"/>
      <c r="P90" s="2">
        <f>IF(O$2="Bike &amp; Run",IF(ISNA(VLOOKUP(O90,Paramètres!$B$3:$C$56,2,FALSE)),0,VLOOKUP(O90,Paramètres!$B$3:$C$56,2,FALSE)*Paramètres!$K$8),IF(OR(O90="",OR($D90="",$D90="NL",$D90="HORS LIGUE")),0,VLOOKUP(IF(OR(O90="",OR($D90="",$D90="NL",$D90="HORS LIGUE")),"",COUNTIFS($D$5:$D$72,"&lt;&gt;"&amp;"",$D$5:$D$72,"&lt;&gt;"&amp;"NL",$D$5:$D$72,"&lt;&gt;"&amp;"HORS LIGUE",O$5:O$72,"&lt;"&amp;O90)+1),Paramètres!$B$3:$C$56,2,FALSE)*Paramètres!$K$8))</f>
        <v>0</v>
      </c>
      <c r="Q90" s="46"/>
      <c r="R90" s="2">
        <f>IF(Q$2="Bike &amp; Run",IF(ISNA(VLOOKUP(Q90,Paramètres!$B$3:$C$56,2,FALSE)),0,VLOOKUP(Q90,Paramètres!$B$3:$C$56,2,FALSE)*Paramètres!$K$9),IF(OR(Q90="",OR($D90="",$D90="NL",$D90="HORS LIGUE")),0,VLOOKUP(IF(OR(Q90="",OR($D90="",$D90="NL",$D90="HORS LIGUE")),"",COUNTIFS($D$5:$D$72,"&lt;&gt;"&amp;"",$D$5:$D$72,"&lt;&gt;"&amp;"NL",$D$5:$D$72,"&lt;&gt;"&amp;"HORS LIGUE",Q$5:Q$72,"&lt;"&amp;Q90)+1),Paramètres!$B$3:$C$56,2,FALSE)*Paramètres!$K$9))</f>
        <v>0</v>
      </c>
      <c r="S90" s="46"/>
      <c r="T90" s="2">
        <f>IF(S$2="Bike &amp; Run",IF(ISNA(VLOOKUP(S90,Paramètres!$B$3:$C$56,2,FALSE)),0,VLOOKUP(S90,Paramètres!$B$3:$C$56,2,FALSE)*Paramètres!$K$10),IF(OR(S90="",OR($D90="",$D90="NL",$D90="HORS LIGUE")),0,VLOOKUP(IF(OR(S90="",OR($D90="",$D90="NL",$D90="HORS LIGUE")),"",COUNTIFS($D$5:$D$72,"&lt;&gt;"&amp;"",$D$5:$D$72,"&lt;&gt;"&amp;"NL",$D$5:$D$72,"&lt;&gt;"&amp;"HORS LIGUE",S$5:S$72,"&lt;"&amp;S90)+1),Paramètres!$B$3:$C$56,2,FALSE)*Paramètres!$K$10))</f>
        <v>0</v>
      </c>
      <c r="U90" s="46"/>
      <c r="V90" s="2">
        <f>IF(U$2="Bike &amp; Run",IF(ISNA(VLOOKUP(U90,Paramètres!$B$3:$C$56,2,FALSE)),0,VLOOKUP(U90,Paramètres!$B$3:$C$56,2,FALSE)*Paramètres!$K$11),IF(OR(U90="",OR($D90="",$D90="NL",$D90="HORS LIGUE")),0,VLOOKUP(IF(OR(U90="",OR($D90="",$D90="NL",$D90="HORS LIGUE")),"",COUNTIFS($D$5:$D$72,"&lt;&gt;"&amp;"",$D$5:$D$72,"&lt;&gt;"&amp;"NL",$D$5:$D$72,"&lt;&gt;"&amp;"HORS LIGUE",U$5:U$72,"&lt;"&amp;U90)+1),Paramètres!$B$3:$C$56,2,FALSE)*Paramètres!$K$11))</f>
        <v>0</v>
      </c>
      <c r="W90" s="46"/>
      <c r="X90" s="2">
        <f>IF(W$2="Bike &amp; Run",IF(ISNA(VLOOKUP(W90,Paramètres!$B$3:$C$56,2,FALSE)),0,VLOOKUP(W90,Paramètres!$B$3:$C$56,2,FALSE)*Paramètres!$K$12),IF(OR(W90="",OR($D90="",$D90="NL",$D90="HORS LIGUE")),0,VLOOKUP(IF(OR(W90="",OR($D90="",$D90="NL",$D90="HORS LIGUE")),"",COUNTIFS($D$5:$D$72,"&lt;&gt;"&amp;"",$D$5:$D$72,"&lt;&gt;"&amp;"NL",$D$5:$D$72,"&lt;&gt;"&amp;"HORS LIGUE",W$5:W$72,"&lt;"&amp;W90)+1),Paramètres!$B$3:$C$56,2,FALSE)*Paramètres!$K$12))</f>
        <v>0</v>
      </c>
      <c r="Y90" s="46"/>
      <c r="Z90" s="2">
        <f>IF(Y$2="Bike &amp; Run",IF(ISNA(VLOOKUP(Y90,Paramètres!$B$3:$C$56,2,FALSE)),0,VLOOKUP(Y90,Paramètres!$B$3:$C$56,2,FALSE)*Paramètres!$K$13),IF(OR(Y90="",OR($D90="",$D90="NL",$D90="HORS LIGUE")),0,VLOOKUP(IF(OR(Y90="",OR($D90="",$D90="NL",$D90="HORS LIGUE")),"",COUNTIFS($D$5:$D$72,"&lt;&gt;"&amp;"",$D$5:$D$72,"&lt;&gt;"&amp;"NL",$D$5:$D$72,"&lt;&gt;"&amp;"HORS LIGUE",Y$5:Y$72,"&lt;"&amp;Y90)+1),Paramètres!$B$3:$C$56,2,FALSE)*Paramètres!$K$13))</f>
        <v>0</v>
      </c>
      <c r="AA90" s="46"/>
      <c r="AB90" s="2">
        <f>IF(AA$2="Bike &amp; Run",IF(ISNA(VLOOKUP(AA90,Paramètres!$B$3:$C$56,2,FALSE)),0,VLOOKUP(AA90,Paramètres!$B$3:$C$56,2,FALSE)*Paramètres!$K$14),IF(OR(AA90="",OR($D90="",$D90="NL",$D90="HORS LIGUE")),0,VLOOKUP(IF(OR(AA90="",OR($D90="",$D90="NL",$D90="HORS LIGUE")),"",COUNTIFS($D$5:$D$72,"&lt;&gt;"&amp;"",$D$5:$D$72,"&lt;&gt;"&amp;"NL",$D$5:$D$72,"&lt;&gt;"&amp;"HORS LIGUE",AA$5:AA$72,"&lt;"&amp;AA90)+1),Paramètres!$B$3:$C$56,2,FALSE)*Paramètres!$K$14))</f>
        <v>0</v>
      </c>
      <c r="AC90" s="46"/>
      <c r="AD90" s="2">
        <f>IF(AC$2="Bike &amp; Run",IF(ISNA(VLOOKUP(AC90,Paramètres!$B$3:$C$56,2,FALSE)),0,VLOOKUP(AC90,Paramètres!$B$3:$C$56,2,FALSE)*Paramètres!$K$15),IF(OR(AC90="",OR($D90="",$D90="NL",$D90="HORS LIGUE")),0,VLOOKUP(IF(OR(AC90="",OR($D90="",$D90="NL",$D90="HORS LIGUE")),"",COUNTIFS($D$5:$D$72,"&lt;&gt;"&amp;"",$D$5:$D$72,"&lt;&gt;"&amp;"NL",$D$5:$D$72,"&lt;&gt;"&amp;"HORS LIGUE",AC$5:AC$72,"&lt;"&amp;AC90)+1),Paramètres!$B$3:$C$56,2,FALSE)*Paramètres!$K$15))</f>
        <v>0</v>
      </c>
      <c r="AE90" s="46"/>
      <c r="AF90" s="2">
        <f>IF(AE$2="Bike &amp; Run",IF(ISNA(VLOOKUP(AE90,Paramètres!$B$3:$C$56,2,FALSE)),0,VLOOKUP(AE90,Paramètres!$B$3:$C$56,2,FALSE)*Paramètres!$K$16),IF(OR(AE90="",OR($D90="",$D90="NL",$D90="HORS LIGUE")),0,VLOOKUP(IF(OR(AE90="",OR($D90="",$D90="NL",$D90="HORS LIGUE")),"",COUNTIFS($D$5:$D$72,"&lt;&gt;"&amp;"",$D$5:$D$72,"&lt;&gt;"&amp;"NL",$D$5:$D$72,"&lt;&gt;"&amp;"HORS LIGUE",AE$5:AE$72,"&lt;"&amp;AE90)+1),Paramètres!$B$3:$C$56,2,FALSE)*Paramètres!$K$16))</f>
        <v>0</v>
      </c>
      <c r="AG90" s="46"/>
      <c r="AH90" s="2">
        <f>IF(AG$2="Bike &amp; Run",IF(ISNA(VLOOKUP(AG90,Paramètres!$B$3:$C$56,2,FALSE)),0,VLOOKUP(AG90,Paramètres!$B$3:$C$56,2,FALSE)*Paramètres!$K$17),IF(OR(AG90="",OR($D90="",$D90="NL",$D90="HORS LIGUE")),0,VLOOKUP(IF(OR(AG90="",OR($D90="",$D90="NL",$D90="HORS LIGUE")),"",COUNTIFS($D$5:$D$72,"&lt;&gt;"&amp;"",$D$5:$D$72,"&lt;&gt;"&amp;"NL",$D$5:$D$72,"&lt;&gt;"&amp;"HORS LIGUE",AG$5:AG$72,"&lt;"&amp;AG90)+1),Paramètres!$B$3:$C$56,2,FALSE)*Paramètres!$K$17))</f>
        <v>0</v>
      </c>
      <c r="AI90" s="40">
        <f t="shared" si="106"/>
        <v>0</v>
      </c>
      <c r="AJ90" s="3" t="str">
        <f t="shared" si="107"/>
        <v/>
      </c>
      <c r="AK90" s="5">
        <f t="shared" si="108"/>
        <v>0</v>
      </c>
      <c r="AL90" s="41">
        <f t="shared" ref="AL90:AL121" si="114">HLOOKUP($AL$2,$BD$4:$BR$72,ROW(A72)-3,FALSE)</f>
        <v>0</v>
      </c>
      <c r="AM90" s="33" t="str">
        <f t="shared" si="109"/>
        <v/>
      </c>
    </row>
    <row r="91" spans="1:39" ht="16.5">
      <c r="A91" s="14"/>
      <c r="B91" s="61" t="str">
        <f>IF(ISNA(VLOOKUP(A91,'Licenciés Jeunes 2023'!A:C,3,0)),"",VLOOKUP(A91,'Licenciés Jeunes 2023'!A:C,3,0))</f>
        <v/>
      </c>
      <c r="C91" s="32" t="str">
        <f>IF(ISNA(VLOOKUP(A91,'Licenciés Jeunes 2023'!A:C,2,0)),"",VLOOKUP(A91,'Licenciés Jeunes 2023'!A:C,2,0))</f>
        <v/>
      </c>
      <c r="D91" s="32" t="str">
        <f>IF(ISNA(VLOOKUP(A91,'Licenciés Jeunes 2023'!A:F,6,0)),"",VLOOKUP(A91,'Licenciés Jeunes 2023'!A:F,6,0))</f>
        <v/>
      </c>
      <c r="E91" s="6"/>
      <c r="F91" s="2">
        <f>IF(E$2="Bike &amp; Run",IF(ISNA(VLOOKUP(E91,Paramètres!$B$3:$C$56,2,FALSE)),0,VLOOKUP(E91,Paramètres!$B$3:$C$56,2,FALSE)*Paramètres!$K$3),IF(OR(E91="",OR($D91="",$D91="NL",$D91="HORS LIGUE")),0,VLOOKUP(IF(OR(E91="",OR($D91="",$D91="NL",$D91="HORS LIGUE")),"",COUNTIFS($D$5:$D$72,"&lt;&gt;"&amp;"",$D$5:$D$72,"&lt;&gt;"&amp;"NL",$D$5:$D$72,"&lt;&gt;"&amp;"HORS LIGUE",E$5:E$72,"&lt;"&amp;E91)+1),Paramètres!$B$3:$C$56,2,FALSE)*Paramètres!$K$3))</f>
        <v>0</v>
      </c>
      <c r="G91" s="4"/>
      <c r="H91" s="2">
        <f>IF(G$2="Bike &amp; Run",IF(ISNA(VLOOKUP(G91,Paramètres!$B$3:$C$56,2,FALSE)),0,VLOOKUP(G91,Paramètres!$B$3:$C$56,2,FALSE)*Paramètres!$K$4),IF(OR(G91="",OR($D91="",$D91="NL",$D91="HORS LIGUE")),0,VLOOKUP(IF(OR(G91="",OR($D91="",$D91="NL",$D91="HORS LIGUE")),"",COUNTIFS($D$5:$D$72,"&lt;&gt;"&amp;"",$D$5:$D$72,"&lt;&gt;"&amp;"NL",$D$5:$D$72,"&lt;&gt;"&amp;"HORS LIGUE",G$5:G$72,"&lt;"&amp;G91)+1),Paramètres!$B$3:$C$56,2,FALSE)*Paramètres!$K$4))</f>
        <v>0</v>
      </c>
      <c r="I91" s="36"/>
      <c r="J91" s="2">
        <f>IF(I$2="Bike &amp; Run",IF(ISNA(VLOOKUP(I91,Paramètres!$B$3:$C$56,2,FALSE)),0,VLOOKUP(I91,Paramètres!$B$3:$C$56,2,FALSE)*Paramètres!$K$5),IF(OR(I91="",OR($D91="",$D91="NL",$D91="HORS LIGUE")),0,VLOOKUP(IF(OR(I91="",OR($D91="",$D91="NL",$D91="HORS LIGUE")),"",COUNTIFS($D$5:$D$72,"&lt;&gt;"&amp;"",$D$5:$D$72,"&lt;&gt;"&amp;"NL",$D$5:$D$72,"&lt;&gt;"&amp;"HORS LIGUE",I$5:I$72,"&lt;"&amp;I91)+1),Paramètres!$B$3:$C$56,2,FALSE)*Paramètres!$K$5))</f>
        <v>0</v>
      </c>
      <c r="K91" s="4"/>
      <c r="L91" s="2">
        <f>IF(K$2="Bike &amp; Run",IF(ISNA(VLOOKUP(K91,Paramètres!$B$3:$C$56,2,FALSE)),0,VLOOKUP(K91,Paramètres!$B$3:$C$56,2,FALSE)*Paramètres!$K$6),IF(OR(K91="",OR($D91="",$D91="NL",$D91="HORS LIGUE")),0,VLOOKUP(IF(OR(K91="",OR($D91="",$D91="NL",$D91="HORS LIGUE")),"",COUNTIFS($D$5:$D$72,"&lt;&gt;"&amp;"",$D$5:$D$72,"&lt;&gt;"&amp;"NL",$D$5:$D$72,"&lt;&gt;"&amp;"HORS LIGUE",K$5:K$72,"&lt;"&amp;K91)+1),Paramètres!$B$3:$C$56,2,FALSE)*Paramètres!$K$6))</f>
        <v>0</v>
      </c>
      <c r="M91" s="4"/>
      <c r="N91" s="2">
        <f>IF(M$2="Bike &amp; Run",IF(ISNA(VLOOKUP(M91,Paramètres!$B$3:$C$56,2,FALSE)),0,VLOOKUP(M91,Paramètres!$B$3:$C$56,2,FALSE)*Paramètres!$K$7),IF(OR(M91="",OR($D91="",$D91="NL",$D91="HORS LIGUE")),0,VLOOKUP(IF(OR(M91="",OR($D91="",$D91="NL",$D91="HORS LIGUE")),"",COUNTIFS($D$5:$D$72,"&lt;&gt;"&amp;"",$D$5:$D$72,"&lt;&gt;"&amp;"NL",$D$5:$D$72,"&lt;&gt;"&amp;"HORS LIGUE",M$5:M$72,"&lt;"&amp;M91)+1),Paramètres!$B$3:$C$56,2,FALSE)*Paramètres!$K$7))</f>
        <v>0</v>
      </c>
      <c r="O91" s="46"/>
      <c r="P91" s="2">
        <f>IF(O$2="Bike &amp; Run",IF(ISNA(VLOOKUP(O91,Paramètres!$B$3:$C$56,2,FALSE)),0,VLOOKUP(O91,Paramètres!$B$3:$C$56,2,FALSE)*Paramètres!$K$8),IF(OR(O91="",OR($D91="",$D91="NL",$D91="HORS LIGUE")),0,VLOOKUP(IF(OR(O91="",OR($D91="",$D91="NL",$D91="HORS LIGUE")),"",COUNTIFS($D$5:$D$72,"&lt;&gt;"&amp;"",$D$5:$D$72,"&lt;&gt;"&amp;"NL",$D$5:$D$72,"&lt;&gt;"&amp;"HORS LIGUE",O$5:O$72,"&lt;"&amp;O91)+1),Paramètres!$B$3:$C$56,2,FALSE)*Paramètres!$K$8))</f>
        <v>0</v>
      </c>
      <c r="Q91" s="46"/>
      <c r="R91" s="2">
        <f>IF(Q$2="Bike &amp; Run",IF(ISNA(VLOOKUP(Q91,Paramètres!$B$3:$C$56,2,FALSE)),0,VLOOKUP(Q91,Paramètres!$B$3:$C$56,2,FALSE)*Paramètres!$K$9),IF(OR(Q91="",OR($D91="",$D91="NL",$D91="HORS LIGUE")),0,VLOOKUP(IF(OR(Q91="",OR($D91="",$D91="NL",$D91="HORS LIGUE")),"",COUNTIFS($D$5:$D$72,"&lt;&gt;"&amp;"",$D$5:$D$72,"&lt;&gt;"&amp;"NL",$D$5:$D$72,"&lt;&gt;"&amp;"HORS LIGUE",Q$5:Q$72,"&lt;"&amp;Q91)+1),Paramètres!$B$3:$C$56,2,FALSE)*Paramètres!$K$9))</f>
        <v>0</v>
      </c>
      <c r="S91" s="46"/>
      <c r="T91" s="2">
        <f>IF(S$2="Bike &amp; Run",IF(ISNA(VLOOKUP(S91,Paramètres!$B$3:$C$56,2,FALSE)),0,VLOOKUP(S91,Paramètres!$B$3:$C$56,2,FALSE)*Paramètres!$K$10),IF(OR(S91="",OR($D91="",$D91="NL",$D91="HORS LIGUE")),0,VLOOKUP(IF(OR(S91="",OR($D91="",$D91="NL",$D91="HORS LIGUE")),"",COUNTIFS($D$5:$D$72,"&lt;&gt;"&amp;"",$D$5:$D$72,"&lt;&gt;"&amp;"NL",$D$5:$D$72,"&lt;&gt;"&amp;"HORS LIGUE",S$5:S$72,"&lt;"&amp;S91)+1),Paramètres!$B$3:$C$56,2,FALSE)*Paramètres!$K$10))</f>
        <v>0</v>
      </c>
      <c r="U91" s="46"/>
      <c r="V91" s="2">
        <f>IF(U$2="Bike &amp; Run",IF(ISNA(VLOOKUP(U91,Paramètres!$B$3:$C$56,2,FALSE)),0,VLOOKUP(U91,Paramètres!$B$3:$C$56,2,FALSE)*Paramètres!$K$11),IF(OR(U91="",OR($D91="",$D91="NL",$D91="HORS LIGUE")),0,VLOOKUP(IF(OR(U91="",OR($D91="",$D91="NL",$D91="HORS LIGUE")),"",COUNTIFS($D$5:$D$72,"&lt;&gt;"&amp;"",$D$5:$D$72,"&lt;&gt;"&amp;"NL",$D$5:$D$72,"&lt;&gt;"&amp;"HORS LIGUE",U$5:U$72,"&lt;"&amp;U91)+1),Paramètres!$B$3:$C$56,2,FALSE)*Paramètres!$K$11))</f>
        <v>0</v>
      </c>
      <c r="W91" s="46"/>
      <c r="X91" s="2">
        <f>IF(W$2="Bike &amp; Run",IF(ISNA(VLOOKUP(W91,Paramètres!$B$3:$C$56,2,FALSE)),0,VLOOKUP(W91,Paramètres!$B$3:$C$56,2,FALSE)*Paramètres!$K$12),IF(OR(W91="",OR($D91="",$D91="NL",$D91="HORS LIGUE")),0,VLOOKUP(IF(OR(W91="",OR($D91="",$D91="NL",$D91="HORS LIGUE")),"",COUNTIFS($D$5:$D$72,"&lt;&gt;"&amp;"",$D$5:$D$72,"&lt;&gt;"&amp;"NL",$D$5:$D$72,"&lt;&gt;"&amp;"HORS LIGUE",W$5:W$72,"&lt;"&amp;W91)+1),Paramètres!$B$3:$C$56,2,FALSE)*Paramètres!$K$12))</f>
        <v>0</v>
      </c>
      <c r="Y91" s="46"/>
      <c r="Z91" s="2">
        <f>IF(Y$2="Bike &amp; Run",IF(ISNA(VLOOKUP(Y91,Paramètres!$B$3:$C$56,2,FALSE)),0,VLOOKUP(Y91,Paramètres!$B$3:$C$56,2,FALSE)*Paramètres!$K$13),IF(OR(Y91="",OR($D91="",$D91="NL",$D91="HORS LIGUE")),0,VLOOKUP(IF(OR(Y91="",OR($D91="",$D91="NL",$D91="HORS LIGUE")),"",COUNTIFS($D$5:$D$72,"&lt;&gt;"&amp;"",$D$5:$D$72,"&lt;&gt;"&amp;"NL",$D$5:$D$72,"&lt;&gt;"&amp;"HORS LIGUE",Y$5:Y$72,"&lt;"&amp;Y91)+1),Paramètres!$B$3:$C$56,2,FALSE)*Paramètres!$K$13))</f>
        <v>0</v>
      </c>
      <c r="AA91" s="46"/>
      <c r="AB91" s="2">
        <f>IF(AA$2="Bike &amp; Run",IF(ISNA(VLOOKUP(AA91,Paramètres!$B$3:$C$56,2,FALSE)),0,VLOOKUP(AA91,Paramètres!$B$3:$C$56,2,FALSE)*Paramètres!$K$14),IF(OR(AA91="",OR($D91="",$D91="NL",$D91="HORS LIGUE")),0,VLOOKUP(IF(OR(AA91="",OR($D91="",$D91="NL",$D91="HORS LIGUE")),"",COUNTIFS($D$5:$D$72,"&lt;&gt;"&amp;"",$D$5:$D$72,"&lt;&gt;"&amp;"NL",$D$5:$D$72,"&lt;&gt;"&amp;"HORS LIGUE",AA$5:AA$72,"&lt;"&amp;AA91)+1),Paramètres!$B$3:$C$56,2,FALSE)*Paramètres!$K$14))</f>
        <v>0</v>
      </c>
      <c r="AC91" s="46"/>
      <c r="AD91" s="2">
        <f>IF(AC$2="Bike &amp; Run",IF(ISNA(VLOOKUP(AC91,Paramètres!$B$3:$C$56,2,FALSE)),0,VLOOKUP(AC91,Paramètres!$B$3:$C$56,2,FALSE)*Paramètres!$K$15),IF(OR(AC91="",OR($D91="",$D91="NL",$D91="HORS LIGUE")),0,VLOOKUP(IF(OR(AC91="",OR($D91="",$D91="NL",$D91="HORS LIGUE")),"",COUNTIFS($D$5:$D$72,"&lt;&gt;"&amp;"",$D$5:$D$72,"&lt;&gt;"&amp;"NL",$D$5:$D$72,"&lt;&gt;"&amp;"HORS LIGUE",AC$5:AC$72,"&lt;"&amp;AC91)+1),Paramètres!$B$3:$C$56,2,FALSE)*Paramètres!$K$15))</f>
        <v>0</v>
      </c>
      <c r="AE91" s="46"/>
      <c r="AF91" s="2">
        <f>IF(AE$2="Bike &amp; Run",IF(ISNA(VLOOKUP(AE91,Paramètres!$B$3:$C$56,2,FALSE)),0,VLOOKUP(AE91,Paramètres!$B$3:$C$56,2,FALSE)*Paramètres!$K$16),IF(OR(AE91="",OR($D91="",$D91="NL",$D91="HORS LIGUE")),0,VLOOKUP(IF(OR(AE91="",OR($D91="",$D91="NL",$D91="HORS LIGUE")),"",COUNTIFS($D$5:$D$72,"&lt;&gt;"&amp;"",$D$5:$D$72,"&lt;&gt;"&amp;"NL",$D$5:$D$72,"&lt;&gt;"&amp;"HORS LIGUE",AE$5:AE$72,"&lt;"&amp;AE91)+1),Paramètres!$B$3:$C$56,2,FALSE)*Paramètres!$K$16))</f>
        <v>0</v>
      </c>
      <c r="AG91" s="46"/>
      <c r="AH91" s="2">
        <f>IF(AG$2="Bike &amp; Run",IF(ISNA(VLOOKUP(AG91,Paramètres!$B$3:$C$56,2,FALSE)),0,VLOOKUP(AG91,Paramètres!$B$3:$C$56,2,FALSE)*Paramètres!$K$17),IF(OR(AG91="",OR($D91="",$D91="NL",$D91="HORS LIGUE")),0,VLOOKUP(IF(OR(AG91="",OR($D91="",$D91="NL",$D91="HORS LIGUE")),"",COUNTIFS($D$5:$D$72,"&lt;&gt;"&amp;"",$D$5:$D$72,"&lt;&gt;"&amp;"NL",$D$5:$D$72,"&lt;&gt;"&amp;"HORS LIGUE",AG$5:AG$72,"&lt;"&amp;AG91)+1),Paramètres!$B$3:$C$56,2,FALSE)*Paramètres!$K$17))</f>
        <v>0</v>
      </c>
      <c r="AI91" s="40">
        <f t="shared" si="106"/>
        <v>0</v>
      </c>
      <c r="AJ91" s="3" t="str">
        <f t="shared" si="107"/>
        <v/>
      </c>
      <c r="AK91" s="5">
        <f t="shared" si="108"/>
        <v>0</v>
      </c>
      <c r="AL91" s="41" t="e">
        <f t="shared" si="114"/>
        <v>#REF!</v>
      </c>
      <c r="AM91" s="33" t="e">
        <f t="shared" si="109"/>
        <v>#REF!</v>
      </c>
    </row>
    <row r="92" spans="1:39" ht="16.5">
      <c r="A92" s="14"/>
      <c r="B92" s="61" t="str">
        <f>IF(ISNA(VLOOKUP(A92,'Licenciés Jeunes 2023'!A:C,3,0)),"",VLOOKUP(A92,'Licenciés Jeunes 2023'!A:C,3,0))</f>
        <v/>
      </c>
      <c r="C92" s="32" t="str">
        <f>IF(ISNA(VLOOKUP(A92,'Licenciés Jeunes 2023'!A:C,2,0)),"",VLOOKUP(A92,'Licenciés Jeunes 2023'!A:C,2,0))</f>
        <v/>
      </c>
      <c r="D92" s="32" t="str">
        <f>IF(ISNA(VLOOKUP(A92,'Licenciés Jeunes 2023'!A:F,6,0)),"",VLOOKUP(A92,'Licenciés Jeunes 2023'!A:F,6,0))</f>
        <v/>
      </c>
      <c r="E92" s="6"/>
      <c r="F92" s="2">
        <f>IF(E$2="Bike &amp; Run",IF(ISNA(VLOOKUP(E92,Paramètres!$B$3:$C$56,2,FALSE)),0,VLOOKUP(E92,Paramètres!$B$3:$C$56,2,FALSE)*Paramètres!$K$3),IF(OR(E92="",OR($D92="",$D92="NL",$D92="HORS LIGUE")),0,VLOOKUP(IF(OR(E92="",OR($D92="",$D92="NL",$D92="HORS LIGUE")),"",COUNTIFS($D$5:$D$72,"&lt;&gt;"&amp;"",$D$5:$D$72,"&lt;&gt;"&amp;"NL",$D$5:$D$72,"&lt;&gt;"&amp;"HORS LIGUE",E$5:E$72,"&lt;"&amp;E92)+1),Paramètres!$B$3:$C$56,2,FALSE)*Paramètres!$K$3))</f>
        <v>0</v>
      </c>
      <c r="G92" s="4"/>
      <c r="H92" s="2">
        <f>IF(G$2="Bike &amp; Run",IF(ISNA(VLOOKUP(G92,Paramètres!$B$3:$C$56,2,FALSE)),0,VLOOKUP(G92,Paramètres!$B$3:$C$56,2,FALSE)*Paramètres!$K$4),IF(OR(G92="",OR($D92="",$D92="NL",$D92="HORS LIGUE")),0,VLOOKUP(IF(OR(G92="",OR($D92="",$D92="NL",$D92="HORS LIGUE")),"",COUNTIFS($D$5:$D$72,"&lt;&gt;"&amp;"",$D$5:$D$72,"&lt;&gt;"&amp;"NL",$D$5:$D$72,"&lt;&gt;"&amp;"HORS LIGUE",G$5:G$72,"&lt;"&amp;G92)+1),Paramètres!$B$3:$C$56,2,FALSE)*Paramètres!$K$4))</f>
        <v>0</v>
      </c>
      <c r="I92" s="36"/>
      <c r="J92" s="2">
        <f>IF(I$2="Bike &amp; Run",IF(ISNA(VLOOKUP(I92,Paramètres!$B$3:$C$56,2,FALSE)),0,VLOOKUP(I92,Paramètres!$B$3:$C$56,2,FALSE)*Paramètres!$K$5),IF(OR(I92="",OR($D92="",$D92="NL",$D92="HORS LIGUE")),0,VLOOKUP(IF(OR(I92="",OR($D92="",$D92="NL",$D92="HORS LIGUE")),"",COUNTIFS($D$5:$D$72,"&lt;&gt;"&amp;"",$D$5:$D$72,"&lt;&gt;"&amp;"NL",$D$5:$D$72,"&lt;&gt;"&amp;"HORS LIGUE",I$5:I$72,"&lt;"&amp;I92)+1),Paramètres!$B$3:$C$56,2,FALSE)*Paramètres!$K$5))</f>
        <v>0</v>
      </c>
      <c r="K92" s="4"/>
      <c r="L92" s="2">
        <f>IF(K$2="Bike &amp; Run",IF(ISNA(VLOOKUP(K92,Paramètres!$B$3:$C$56,2,FALSE)),0,VLOOKUP(K92,Paramètres!$B$3:$C$56,2,FALSE)*Paramètres!$K$6),IF(OR(K92="",OR($D92="",$D92="NL",$D92="HORS LIGUE")),0,VLOOKUP(IF(OR(K92="",OR($D92="",$D92="NL",$D92="HORS LIGUE")),"",COUNTIFS($D$5:$D$72,"&lt;&gt;"&amp;"",$D$5:$D$72,"&lt;&gt;"&amp;"NL",$D$5:$D$72,"&lt;&gt;"&amp;"HORS LIGUE",K$5:K$72,"&lt;"&amp;K92)+1),Paramètres!$B$3:$C$56,2,FALSE)*Paramètres!$K$6))</f>
        <v>0</v>
      </c>
      <c r="M92" s="4"/>
      <c r="N92" s="2">
        <f>IF(M$2="Bike &amp; Run",IF(ISNA(VLOOKUP(M92,Paramètres!$B$3:$C$56,2,FALSE)),0,VLOOKUP(M92,Paramètres!$B$3:$C$56,2,FALSE)*Paramètres!$K$7),IF(OR(M92="",OR($D92="",$D92="NL",$D92="HORS LIGUE")),0,VLOOKUP(IF(OR(M92="",OR($D92="",$D92="NL",$D92="HORS LIGUE")),"",COUNTIFS($D$5:$D$72,"&lt;&gt;"&amp;"",$D$5:$D$72,"&lt;&gt;"&amp;"NL",$D$5:$D$72,"&lt;&gt;"&amp;"HORS LIGUE",M$5:M$72,"&lt;"&amp;M92)+1),Paramètres!$B$3:$C$56,2,FALSE)*Paramètres!$K$7))</f>
        <v>0</v>
      </c>
      <c r="O92" s="46"/>
      <c r="P92" s="2">
        <f>IF(O$2="Bike &amp; Run",IF(ISNA(VLOOKUP(O92,Paramètres!$B$3:$C$56,2,FALSE)),0,VLOOKUP(O92,Paramètres!$B$3:$C$56,2,FALSE)*Paramètres!$K$8),IF(OR(O92="",OR($D92="",$D92="NL",$D92="HORS LIGUE")),0,VLOOKUP(IF(OR(O92="",OR($D92="",$D92="NL",$D92="HORS LIGUE")),"",COUNTIFS($D$5:$D$72,"&lt;&gt;"&amp;"",$D$5:$D$72,"&lt;&gt;"&amp;"NL",$D$5:$D$72,"&lt;&gt;"&amp;"HORS LIGUE",O$5:O$72,"&lt;"&amp;O92)+1),Paramètres!$B$3:$C$56,2,FALSE)*Paramètres!$K$8))</f>
        <v>0</v>
      </c>
      <c r="Q92" s="46"/>
      <c r="R92" s="2">
        <f>IF(Q$2="Bike &amp; Run",IF(ISNA(VLOOKUP(Q92,Paramètres!$B$3:$C$56,2,FALSE)),0,VLOOKUP(Q92,Paramètres!$B$3:$C$56,2,FALSE)*Paramètres!$K$9),IF(OR(Q92="",OR($D92="",$D92="NL",$D92="HORS LIGUE")),0,VLOOKUP(IF(OR(Q92="",OR($D92="",$D92="NL",$D92="HORS LIGUE")),"",COUNTIFS($D$5:$D$72,"&lt;&gt;"&amp;"",$D$5:$D$72,"&lt;&gt;"&amp;"NL",$D$5:$D$72,"&lt;&gt;"&amp;"HORS LIGUE",Q$5:Q$72,"&lt;"&amp;Q92)+1),Paramètres!$B$3:$C$56,2,FALSE)*Paramètres!$K$9))</f>
        <v>0</v>
      </c>
      <c r="S92" s="46"/>
      <c r="T92" s="2">
        <f>IF(S$2="Bike &amp; Run",IF(ISNA(VLOOKUP(S92,Paramètres!$B$3:$C$56,2,FALSE)),0,VLOOKUP(S92,Paramètres!$B$3:$C$56,2,FALSE)*Paramètres!$K$10),IF(OR(S92="",OR($D92="",$D92="NL",$D92="HORS LIGUE")),0,VLOOKUP(IF(OR(S92="",OR($D92="",$D92="NL",$D92="HORS LIGUE")),"",COUNTIFS($D$5:$D$72,"&lt;&gt;"&amp;"",$D$5:$D$72,"&lt;&gt;"&amp;"NL",$D$5:$D$72,"&lt;&gt;"&amp;"HORS LIGUE",S$5:S$72,"&lt;"&amp;S92)+1),Paramètres!$B$3:$C$56,2,FALSE)*Paramètres!$K$10))</f>
        <v>0</v>
      </c>
      <c r="U92" s="46"/>
      <c r="V92" s="2">
        <f>IF(U$2="Bike &amp; Run",IF(ISNA(VLOOKUP(U92,Paramètres!$B$3:$C$56,2,FALSE)),0,VLOOKUP(U92,Paramètres!$B$3:$C$56,2,FALSE)*Paramètres!$K$11),IF(OR(U92="",OR($D92="",$D92="NL",$D92="HORS LIGUE")),0,VLOOKUP(IF(OR(U92="",OR($D92="",$D92="NL",$D92="HORS LIGUE")),"",COUNTIFS($D$5:$D$72,"&lt;&gt;"&amp;"",$D$5:$D$72,"&lt;&gt;"&amp;"NL",$D$5:$D$72,"&lt;&gt;"&amp;"HORS LIGUE",U$5:U$72,"&lt;"&amp;U92)+1),Paramètres!$B$3:$C$56,2,FALSE)*Paramètres!$K$11))</f>
        <v>0</v>
      </c>
      <c r="W92" s="46"/>
      <c r="X92" s="2">
        <f>IF(W$2="Bike &amp; Run",IF(ISNA(VLOOKUP(W92,Paramètres!$B$3:$C$56,2,FALSE)),0,VLOOKUP(W92,Paramètres!$B$3:$C$56,2,FALSE)*Paramètres!$K$12),IF(OR(W92="",OR($D92="",$D92="NL",$D92="HORS LIGUE")),0,VLOOKUP(IF(OR(W92="",OR($D92="",$D92="NL",$D92="HORS LIGUE")),"",COUNTIFS($D$5:$D$72,"&lt;&gt;"&amp;"",$D$5:$D$72,"&lt;&gt;"&amp;"NL",$D$5:$D$72,"&lt;&gt;"&amp;"HORS LIGUE",W$5:W$72,"&lt;"&amp;W92)+1),Paramètres!$B$3:$C$56,2,FALSE)*Paramètres!$K$12))</f>
        <v>0</v>
      </c>
      <c r="Y92" s="46"/>
      <c r="Z92" s="2">
        <f>IF(Y$2="Bike &amp; Run",IF(ISNA(VLOOKUP(Y92,Paramètres!$B$3:$C$56,2,FALSE)),0,VLOOKUP(Y92,Paramètres!$B$3:$C$56,2,FALSE)*Paramètres!$K$13),IF(OR(Y92="",OR($D92="",$D92="NL",$D92="HORS LIGUE")),0,VLOOKUP(IF(OR(Y92="",OR($D92="",$D92="NL",$D92="HORS LIGUE")),"",COUNTIFS($D$5:$D$72,"&lt;&gt;"&amp;"",$D$5:$D$72,"&lt;&gt;"&amp;"NL",$D$5:$D$72,"&lt;&gt;"&amp;"HORS LIGUE",Y$5:Y$72,"&lt;"&amp;Y92)+1),Paramètres!$B$3:$C$56,2,FALSE)*Paramètres!$K$13))</f>
        <v>0</v>
      </c>
      <c r="AA92" s="46"/>
      <c r="AB92" s="2">
        <f>IF(AA$2="Bike &amp; Run",IF(ISNA(VLOOKUP(AA92,Paramètres!$B$3:$C$56,2,FALSE)),0,VLOOKUP(AA92,Paramètres!$B$3:$C$56,2,FALSE)*Paramètres!$K$14),IF(OR(AA92="",OR($D92="",$D92="NL",$D92="HORS LIGUE")),0,VLOOKUP(IF(OR(AA92="",OR($D92="",$D92="NL",$D92="HORS LIGUE")),"",COUNTIFS($D$5:$D$72,"&lt;&gt;"&amp;"",$D$5:$D$72,"&lt;&gt;"&amp;"NL",$D$5:$D$72,"&lt;&gt;"&amp;"HORS LIGUE",AA$5:AA$72,"&lt;"&amp;AA92)+1),Paramètres!$B$3:$C$56,2,FALSE)*Paramètres!$K$14))</f>
        <v>0</v>
      </c>
      <c r="AC92" s="46"/>
      <c r="AD92" s="2">
        <f>IF(AC$2="Bike &amp; Run",IF(ISNA(VLOOKUP(AC92,Paramètres!$B$3:$C$56,2,FALSE)),0,VLOOKUP(AC92,Paramètres!$B$3:$C$56,2,FALSE)*Paramètres!$K$15),IF(OR(AC92="",OR($D92="",$D92="NL",$D92="HORS LIGUE")),0,VLOOKUP(IF(OR(AC92="",OR($D92="",$D92="NL",$D92="HORS LIGUE")),"",COUNTIFS($D$5:$D$72,"&lt;&gt;"&amp;"",$D$5:$D$72,"&lt;&gt;"&amp;"NL",$D$5:$D$72,"&lt;&gt;"&amp;"HORS LIGUE",AC$5:AC$72,"&lt;"&amp;AC92)+1),Paramètres!$B$3:$C$56,2,FALSE)*Paramètres!$K$15))</f>
        <v>0</v>
      </c>
      <c r="AE92" s="46"/>
      <c r="AF92" s="2">
        <f>IF(AE$2="Bike &amp; Run",IF(ISNA(VLOOKUP(AE92,Paramètres!$B$3:$C$56,2,FALSE)),0,VLOOKUP(AE92,Paramètres!$B$3:$C$56,2,FALSE)*Paramètres!$K$16),IF(OR(AE92="",OR($D92="",$D92="NL",$D92="HORS LIGUE")),0,VLOOKUP(IF(OR(AE92="",OR($D92="",$D92="NL",$D92="HORS LIGUE")),"",COUNTIFS($D$5:$D$72,"&lt;&gt;"&amp;"",$D$5:$D$72,"&lt;&gt;"&amp;"NL",$D$5:$D$72,"&lt;&gt;"&amp;"HORS LIGUE",AE$5:AE$72,"&lt;"&amp;AE92)+1),Paramètres!$B$3:$C$56,2,FALSE)*Paramètres!$K$16))</f>
        <v>0</v>
      </c>
      <c r="AG92" s="46"/>
      <c r="AH92" s="2">
        <f>IF(AG$2="Bike &amp; Run",IF(ISNA(VLOOKUP(AG92,Paramètres!$B$3:$C$56,2,FALSE)),0,VLOOKUP(AG92,Paramètres!$B$3:$C$56,2,FALSE)*Paramètres!$K$17),IF(OR(AG92="",OR($D92="",$D92="NL",$D92="HORS LIGUE")),0,VLOOKUP(IF(OR(AG92="",OR($D92="",$D92="NL",$D92="HORS LIGUE")),"",COUNTIFS($D$5:$D$72,"&lt;&gt;"&amp;"",$D$5:$D$72,"&lt;&gt;"&amp;"NL",$D$5:$D$72,"&lt;&gt;"&amp;"HORS LIGUE",AG$5:AG$72,"&lt;"&amp;AG92)+1),Paramètres!$B$3:$C$56,2,FALSE)*Paramètres!$K$17))</f>
        <v>0</v>
      </c>
      <c r="AI92" s="40">
        <f t="shared" si="106"/>
        <v>0</v>
      </c>
      <c r="AJ92" s="3" t="str">
        <f t="shared" si="107"/>
        <v/>
      </c>
      <c r="AK92" s="5">
        <f t="shared" si="108"/>
        <v>0</v>
      </c>
      <c r="AL92" s="41" t="e">
        <f t="shared" si="114"/>
        <v>#REF!</v>
      </c>
      <c r="AM92" s="33" t="e">
        <f t="shared" si="109"/>
        <v>#REF!</v>
      </c>
    </row>
    <row r="93" spans="1:39" ht="16.5">
      <c r="A93" s="14"/>
      <c r="B93" s="61" t="str">
        <f>IF(ISNA(VLOOKUP(A93,'Licenciés Jeunes 2023'!A:C,3,0)),"",VLOOKUP(A93,'Licenciés Jeunes 2023'!A:C,3,0))</f>
        <v/>
      </c>
      <c r="C93" s="32" t="str">
        <f>IF(ISNA(VLOOKUP(A93,'Licenciés Jeunes 2023'!A:C,2,0)),"",VLOOKUP(A93,'Licenciés Jeunes 2023'!A:C,2,0))</f>
        <v/>
      </c>
      <c r="D93" s="32" t="str">
        <f>IF(ISNA(VLOOKUP(A93,'Licenciés Jeunes 2023'!A:F,6,0)),"",VLOOKUP(A93,'Licenciés Jeunes 2023'!A:F,6,0))</f>
        <v/>
      </c>
      <c r="E93" s="6"/>
      <c r="F93" s="2">
        <f>IF(E$2="Bike &amp; Run",IF(ISNA(VLOOKUP(E93,Paramètres!$B$3:$C$56,2,FALSE)),0,VLOOKUP(E93,Paramètres!$B$3:$C$56,2,FALSE)*Paramètres!$K$3),IF(OR(E93="",OR($D93="",$D93="NL",$D93="HORS LIGUE")),0,VLOOKUP(IF(OR(E93="",OR($D93="",$D93="NL",$D93="HORS LIGUE")),"",COUNTIFS($D$5:$D$72,"&lt;&gt;"&amp;"",$D$5:$D$72,"&lt;&gt;"&amp;"NL",$D$5:$D$72,"&lt;&gt;"&amp;"HORS LIGUE",E$5:E$72,"&lt;"&amp;E93)+1),Paramètres!$B$3:$C$56,2,FALSE)*Paramètres!$K$3))</f>
        <v>0</v>
      </c>
      <c r="G93" s="4"/>
      <c r="H93" s="2">
        <f>IF(G$2="Bike &amp; Run",IF(ISNA(VLOOKUP(G93,Paramètres!$B$3:$C$56,2,FALSE)),0,VLOOKUP(G93,Paramètres!$B$3:$C$56,2,FALSE)*Paramètres!$K$4),IF(OR(G93="",OR($D93="",$D93="NL",$D93="HORS LIGUE")),0,VLOOKUP(IF(OR(G93="",OR($D93="",$D93="NL",$D93="HORS LIGUE")),"",COUNTIFS($D$5:$D$72,"&lt;&gt;"&amp;"",$D$5:$D$72,"&lt;&gt;"&amp;"NL",$D$5:$D$72,"&lt;&gt;"&amp;"HORS LIGUE",G$5:G$72,"&lt;"&amp;G93)+1),Paramètres!$B$3:$C$56,2,FALSE)*Paramètres!$K$4))</f>
        <v>0</v>
      </c>
      <c r="I93" s="36"/>
      <c r="J93" s="2">
        <f>IF(I$2="Bike &amp; Run",IF(ISNA(VLOOKUP(I93,Paramètres!$B$3:$C$56,2,FALSE)),0,VLOOKUP(I93,Paramètres!$B$3:$C$56,2,FALSE)*Paramètres!$K$5),IF(OR(I93="",OR($D93="",$D93="NL",$D93="HORS LIGUE")),0,VLOOKUP(IF(OR(I93="",OR($D93="",$D93="NL",$D93="HORS LIGUE")),"",COUNTIFS($D$5:$D$72,"&lt;&gt;"&amp;"",$D$5:$D$72,"&lt;&gt;"&amp;"NL",$D$5:$D$72,"&lt;&gt;"&amp;"HORS LIGUE",I$5:I$72,"&lt;"&amp;I93)+1),Paramètres!$B$3:$C$56,2,FALSE)*Paramètres!$K$5))</f>
        <v>0</v>
      </c>
      <c r="K93" s="4"/>
      <c r="L93" s="2">
        <f>IF(K$2="Bike &amp; Run",IF(ISNA(VLOOKUP(K93,Paramètres!$B$3:$C$56,2,FALSE)),0,VLOOKUP(K93,Paramètres!$B$3:$C$56,2,FALSE)*Paramètres!$K$6),IF(OR(K93="",OR($D93="",$D93="NL",$D93="HORS LIGUE")),0,VLOOKUP(IF(OR(K93="",OR($D93="",$D93="NL",$D93="HORS LIGUE")),"",COUNTIFS($D$5:$D$72,"&lt;&gt;"&amp;"",$D$5:$D$72,"&lt;&gt;"&amp;"NL",$D$5:$D$72,"&lt;&gt;"&amp;"HORS LIGUE",K$5:K$72,"&lt;"&amp;K93)+1),Paramètres!$B$3:$C$56,2,FALSE)*Paramètres!$K$6))</f>
        <v>0</v>
      </c>
      <c r="M93" s="4"/>
      <c r="N93" s="2">
        <f>IF(M$2="Bike &amp; Run",IF(ISNA(VLOOKUP(M93,Paramètres!$B$3:$C$56,2,FALSE)),0,VLOOKUP(M93,Paramètres!$B$3:$C$56,2,FALSE)*Paramètres!$K$7),IF(OR(M93="",OR($D93="",$D93="NL",$D93="HORS LIGUE")),0,VLOOKUP(IF(OR(M93="",OR($D93="",$D93="NL",$D93="HORS LIGUE")),"",COUNTIFS($D$5:$D$72,"&lt;&gt;"&amp;"",$D$5:$D$72,"&lt;&gt;"&amp;"NL",$D$5:$D$72,"&lt;&gt;"&amp;"HORS LIGUE",M$5:M$72,"&lt;"&amp;M93)+1),Paramètres!$B$3:$C$56,2,FALSE)*Paramètres!$K$7))</f>
        <v>0</v>
      </c>
      <c r="O93" s="46"/>
      <c r="P93" s="2">
        <f>IF(O$2="Bike &amp; Run",IF(ISNA(VLOOKUP(O93,Paramètres!$B$3:$C$56,2,FALSE)),0,VLOOKUP(O93,Paramètres!$B$3:$C$56,2,FALSE)*Paramètres!$K$8),IF(OR(O93="",OR($D93="",$D93="NL",$D93="HORS LIGUE")),0,VLOOKUP(IF(OR(O93="",OR($D93="",$D93="NL",$D93="HORS LIGUE")),"",COUNTIFS($D$5:$D$72,"&lt;&gt;"&amp;"",$D$5:$D$72,"&lt;&gt;"&amp;"NL",$D$5:$D$72,"&lt;&gt;"&amp;"HORS LIGUE",O$5:O$72,"&lt;"&amp;O93)+1),Paramètres!$B$3:$C$56,2,FALSE)*Paramètres!$K$8))</f>
        <v>0</v>
      </c>
      <c r="Q93" s="46"/>
      <c r="R93" s="2">
        <f>IF(Q$2="Bike &amp; Run",IF(ISNA(VLOOKUP(Q93,Paramètres!$B$3:$C$56,2,FALSE)),0,VLOOKUP(Q93,Paramètres!$B$3:$C$56,2,FALSE)*Paramètres!$K$9),IF(OR(Q93="",OR($D93="",$D93="NL",$D93="HORS LIGUE")),0,VLOOKUP(IF(OR(Q93="",OR($D93="",$D93="NL",$D93="HORS LIGUE")),"",COUNTIFS($D$5:$D$72,"&lt;&gt;"&amp;"",$D$5:$D$72,"&lt;&gt;"&amp;"NL",$D$5:$D$72,"&lt;&gt;"&amp;"HORS LIGUE",Q$5:Q$72,"&lt;"&amp;Q93)+1),Paramètres!$B$3:$C$56,2,FALSE)*Paramètres!$K$9))</f>
        <v>0</v>
      </c>
      <c r="S93" s="46"/>
      <c r="T93" s="2">
        <f>IF(S$2="Bike &amp; Run",IF(ISNA(VLOOKUP(S93,Paramètres!$B$3:$C$56,2,FALSE)),0,VLOOKUP(S93,Paramètres!$B$3:$C$56,2,FALSE)*Paramètres!$K$10),IF(OR(S93="",OR($D93="",$D93="NL",$D93="HORS LIGUE")),0,VLOOKUP(IF(OR(S93="",OR($D93="",$D93="NL",$D93="HORS LIGUE")),"",COUNTIFS($D$5:$D$72,"&lt;&gt;"&amp;"",$D$5:$D$72,"&lt;&gt;"&amp;"NL",$D$5:$D$72,"&lt;&gt;"&amp;"HORS LIGUE",S$5:S$72,"&lt;"&amp;S93)+1),Paramètres!$B$3:$C$56,2,FALSE)*Paramètres!$K$10))</f>
        <v>0</v>
      </c>
      <c r="U93" s="46"/>
      <c r="V93" s="2">
        <f>IF(U$2="Bike &amp; Run",IF(ISNA(VLOOKUP(U93,Paramètres!$B$3:$C$56,2,FALSE)),0,VLOOKUP(U93,Paramètres!$B$3:$C$56,2,FALSE)*Paramètres!$K$11),IF(OR(U93="",OR($D93="",$D93="NL",$D93="HORS LIGUE")),0,VLOOKUP(IF(OR(U93="",OR($D93="",$D93="NL",$D93="HORS LIGUE")),"",COUNTIFS($D$5:$D$72,"&lt;&gt;"&amp;"",$D$5:$D$72,"&lt;&gt;"&amp;"NL",$D$5:$D$72,"&lt;&gt;"&amp;"HORS LIGUE",U$5:U$72,"&lt;"&amp;U93)+1),Paramètres!$B$3:$C$56,2,FALSE)*Paramètres!$K$11))</f>
        <v>0</v>
      </c>
      <c r="W93" s="46"/>
      <c r="X93" s="2">
        <f>IF(W$2="Bike &amp; Run",IF(ISNA(VLOOKUP(W93,Paramètres!$B$3:$C$56,2,FALSE)),0,VLOOKUP(W93,Paramètres!$B$3:$C$56,2,FALSE)*Paramètres!$K$12),IF(OR(W93="",OR($D93="",$D93="NL",$D93="HORS LIGUE")),0,VLOOKUP(IF(OR(W93="",OR($D93="",$D93="NL",$D93="HORS LIGUE")),"",COUNTIFS($D$5:$D$72,"&lt;&gt;"&amp;"",$D$5:$D$72,"&lt;&gt;"&amp;"NL",$D$5:$D$72,"&lt;&gt;"&amp;"HORS LIGUE",W$5:W$72,"&lt;"&amp;W93)+1),Paramètres!$B$3:$C$56,2,FALSE)*Paramètres!$K$12))</f>
        <v>0</v>
      </c>
      <c r="Y93" s="46"/>
      <c r="Z93" s="2">
        <f>IF(Y$2="Bike &amp; Run",IF(ISNA(VLOOKUP(Y93,Paramètres!$B$3:$C$56,2,FALSE)),0,VLOOKUP(Y93,Paramètres!$B$3:$C$56,2,FALSE)*Paramètres!$K$13),IF(OR(Y93="",OR($D93="",$D93="NL",$D93="HORS LIGUE")),0,VLOOKUP(IF(OR(Y93="",OR($D93="",$D93="NL",$D93="HORS LIGUE")),"",COUNTIFS($D$5:$D$72,"&lt;&gt;"&amp;"",$D$5:$D$72,"&lt;&gt;"&amp;"NL",$D$5:$D$72,"&lt;&gt;"&amp;"HORS LIGUE",Y$5:Y$72,"&lt;"&amp;Y93)+1),Paramètres!$B$3:$C$56,2,FALSE)*Paramètres!$K$13))</f>
        <v>0</v>
      </c>
      <c r="AA93" s="46"/>
      <c r="AB93" s="2">
        <f>IF(AA$2="Bike &amp; Run",IF(ISNA(VLOOKUP(AA93,Paramètres!$B$3:$C$56,2,FALSE)),0,VLOOKUP(AA93,Paramètres!$B$3:$C$56,2,FALSE)*Paramètres!$K$14),IF(OR(AA93="",OR($D93="",$D93="NL",$D93="HORS LIGUE")),0,VLOOKUP(IF(OR(AA93="",OR($D93="",$D93="NL",$D93="HORS LIGUE")),"",COUNTIFS($D$5:$D$72,"&lt;&gt;"&amp;"",$D$5:$D$72,"&lt;&gt;"&amp;"NL",$D$5:$D$72,"&lt;&gt;"&amp;"HORS LIGUE",AA$5:AA$72,"&lt;"&amp;AA93)+1),Paramètres!$B$3:$C$56,2,FALSE)*Paramètres!$K$14))</f>
        <v>0</v>
      </c>
      <c r="AC93" s="46"/>
      <c r="AD93" s="2">
        <f>IF(AC$2="Bike &amp; Run",IF(ISNA(VLOOKUP(AC93,Paramètres!$B$3:$C$56,2,FALSE)),0,VLOOKUP(AC93,Paramètres!$B$3:$C$56,2,FALSE)*Paramètres!$K$15),IF(OR(AC93="",OR($D93="",$D93="NL",$D93="HORS LIGUE")),0,VLOOKUP(IF(OR(AC93="",OR($D93="",$D93="NL",$D93="HORS LIGUE")),"",COUNTIFS($D$5:$D$72,"&lt;&gt;"&amp;"",$D$5:$D$72,"&lt;&gt;"&amp;"NL",$D$5:$D$72,"&lt;&gt;"&amp;"HORS LIGUE",AC$5:AC$72,"&lt;"&amp;AC93)+1),Paramètres!$B$3:$C$56,2,FALSE)*Paramètres!$K$15))</f>
        <v>0</v>
      </c>
      <c r="AE93" s="46"/>
      <c r="AF93" s="2">
        <f>IF(AE$2="Bike &amp; Run",IF(ISNA(VLOOKUP(AE93,Paramètres!$B$3:$C$56,2,FALSE)),0,VLOOKUP(AE93,Paramètres!$B$3:$C$56,2,FALSE)*Paramètres!$K$16),IF(OR(AE93="",OR($D93="",$D93="NL",$D93="HORS LIGUE")),0,VLOOKUP(IF(OR(AE93="",OR($D93="",$D93="NL",$D93="HORS LIGUE")),"",COUNTIFS($D$5:$D$72,"&lt;&gt;"&amp;"",$D$5:$D$72,"&lt;&gt;"&amp;"NL",$D$5:$D$72,"&lt;&gt;"&amp;"HORS LIGUE",AE$5:AE$72,"&lt;"&amp;AE93)+1),Paramètres!$B$3:$C$56,2,FALSE)*Paramètres!$K$16))</f>
        <v>0</v>
      </c>
      <c r="AG93" s="46"/>
      <c r="AH93" s="2">
        <f>IF(AG$2="Bike &amp; Run",IF(ISNA(VLOOKUP(AG93,Paramètres!$B$3:$C$56,2,FALSE)),0,VLOOKUP(AG93,Paramètres!$B$3:$C$56,2,FALSE)*Paramètres!$K$17),IF(OR(AG93="",OR($D93="",$D93="NL",$D93="HORS LIGUE")),0,VLOOKUP(IF(OR(AG93="",OR($D93="",$D93="NL",$D93="HORS LIGUE")),"",COUNTIFS($D$5:$D$72,"&lt;&gt;"&amp;"",$D$5:$D$72,"&lt;&gt;"&amp;"NL",$D$5:$D$72,"&lt;&gt;"&amp;"HORS LIGUE",AG$5:AG$72,"&lt;"&amp;AG93)+1),Paramètres!$B$3:$C$56,2,FALSE)*Paramètres!$K$17))</f>
        <v>0</v>
      </c>
      <c r="AI93" s="40">
        <f t="shared" si="106"/>
        <v>0</v>
      </c>
      <c r="AJ93" s="3" t="str">
        <f t="shared" si="107"/>
        <v/>
      </c>
      <c r="AK93" s="5">
        <f t="shared" si="108"/>
        <v>0</v>
      </c>
      <c r="AL93" s="41" t="e">
        <f t="shared" si="114"/>
        <v>#REF!</v>
      </c>
      <c r="AM93" s="33" t="e">
        <f t="shared" si="109"/>
        <v>#REF!</v>
      </c>
    </row>
    <row r="94" spans="1:39" ht="16.5">
      <c r="A94" s="14"/>
      <c r="B94" s="61" t="str">
        <f>IF(ISNA(VLOOKUP(A94,'Licenciés Jeunes 2023'!A:C,3,0)),"",VLOOKUP(A94,'Licenciés Jeunes 2023'!A:C,3,0))</f>
        <v/>
      </c>
      <c r="C94" s="32" t="str">
        <f>IF(ISNA(VLOOKUP(A94,'Licenciés Jeunes 2023'!A:C,2,0)),"",VLOOKUP(A94,'Licenciés Jeunes 2023'!A:C,2,0))</f>
        <v/>
      </c>
      <c r="D94" s="32" t="str">
        <f>IF(ISNA(VLOOKUP(A94,'Licenciés Jeunes 2023'!A:F,6,0)),"",VLOOKUP(A94,'Licenciés Jeunes 2023'!A:F,6,0))</f>
        <v/>
      </c>
      <c r="E94" s="6"/>
      <c r="F94" s="2">
        <f>IF(E$2="Bike &amp; Run",IF(ISNA(VLOOKUP(E94,Paramètres!$B$3:$C$56,2,FALSE)),0,VLOOKUP(E94,Paramètres!$B$3:$C$56,2,FALSE)*Paramètres!$K$3),IF(OR(E94="",OR($D94="",$D94="NL",$D94="HORS LIGUE")),0,VLOOKUP(IF(OR(E94="",OR($D94="",$D94="NL",$D94="HORS LIGUE")),"",COUNTIFS($D$5:$D$72,"&lt;&gt;"&amp;"",$D$5:$D$72,"&lt;&gt;"&amp;"NL",$D$5:$D$72,"&lt;&gt;"&amp;"HORS LIGUE",E$5:E$72,"&lt;"&amp;E94)+1),Paramètres!$B$3:$C$56,2,FALSE)*Paramètres!$K$3))</f>
        <v>0</v>
      </c>
      <c r="G94" s="4"/>
      <c r="H94" s="2">
        <f>IF(G$2="Bike &amp; Run",IF(ISNA(VLOOKUP(G94,Paramètres!$B$3:$C$56,2,FALSE)),0,VLOOKUP(G94,Paramètres!$B$3:$C$56,2,FALSE)*Paramètres!$K$4),IF(OR(G94="",OR($D94="",$D94="NL",$D94="HORS LIGUE")),0,VLOOKUP(IF(OR(G94="",OR($D94="",$D94="NL",$D94="HORS LIGUE")),"",COUNTIFS($D$5:$D$72,"&lt;&gt;"&amp;"",$D$5:$D$72,"&lt;&gt;"&amp;"NL",$D$5:$D$72,"&lt;&gt;"&amp;"HORS LIGUE",G$5:G$72,"&lt;"&amp;G94)+1),Paramètres!$B$3:$C$56,2,FALSE)*Paramètres!$K$4))</f>
        <v>0</v>
      </c>
      <c r="I94" s="36"/>
      <c r="J94" s="2">
        <f>IF(I$2="Bike &amp; Run",IF(ISNA(VLOOKUP(I94,Paramètres!$B$3:$C$56,2,FALSE)),0,VLOOKUP(I94,Paramètres!$B$3:$C$56,2,FALSE)*Paramètres!$K$5),IF(OR(I94="",OR($D94="",$D94="NL",$D94="HORS LIGUE")),0,VLOOKUP(IF(OR(I94="",OR($D94="",$D94="NL",$D94="HORS LIGUE")),"",COUNTIFS($D$5:$D$72,"&lt;&gt;"&amp;"",$D$5:$D$72,"&lt;&gt;"&amp;"NL",$D$5:$D$72,"&lt;&gt;"&amp;"HORS LIGUE",I$5:I$72,"&lt;"&amp;I94)+1),Paramètres!$B$3:$C$56,2,FALSE)*Paramètres!$K$5))</f>
        <v>0</v>
      </c>
      <c r="K94" s="4"/>
      <c r="L94" s="2">
        <f>IF(K$2="Bike &amp; Run",IF(ISNA(VLOOKUP(K94,Paramètres!$B$3:$C$56,2,FALSE)),0,VLOOKUP(K94,Paramètres!$B$3:$C$56,2,FALSE)*Paramètres!$K$6),IF(OR(K94="",OR($D94="",$D94="NL",$D94="HORS LIGUE")),0,VLOOKUP(IF(OR(K94="",OR($D94="",$D94="NL",$D94="HORS LIGUE")),"",COUNTIFS($D$5:$D$72,"&lt;&gt;"&amp;"",$D$5:$D$72,"&lt;&gt;"&amp;"NL",$D$5:$D$72,"&lt;&gt;"&amp;"HORS LIGUE",K$5:K$72,"&lt;"&amp;K94)+1),Paramètres!$B$3:$C$56,2,FALSE)*Paramètres!$K$6))</f>
        <v>0</v>
      </c>
      <c r="M94" s="4"/>
      <c r="N94" s="2">
        <f>IF(M$2="Bike &amp; Run",IF(ISNA(VLOOKUP(M94,Paramètres!$B$3:$C$56,2,FALSE)),0,VLOOKUP(M94,Paramètres!$B$3:$C$56,2,FALSE)*Paramètres!$K$7),IF(OR(M94="",OR($D94="",$D94="NL",$D94="HORS LIGUE")),0,VLOOKUP(IF(OR(M94="",OR($D94="",$D94="NL",$D94="HORS LIGUE")),"",COUNTIFS($D$5:$D$72,"&lt;&gt;"&amp;"",$D$5:$D$72,"&lt;&gt;"&amp;"NL",$D$5:$D$72,"&lt;&gt;"&amp;"HORS LIGUE",M$5:M$72,"&lt;"&amp;M94)+1),Paramètres!$B$3:$C$56,2,FALSE)*Paramètres!$K$7))</f>
        <v>0</v>
      </c>
      <c r="O94" s="46"/>
      <c r="P94" s="2">
        <f>IF(O$2="Bike &amp; Run",IF(ISNA(VLOOKUP(O94,Paramètres!$B$3:$C$56,2,FALSE)),0,VLOOKUP(O94,Paramètres!$B$3:$C$56,2,FALSE)*Paramètres!$K$8),IF(OR(O94="",OR($D94="",$D94="NL",$D94="HORS LIGUE")),0,VLOOKUP(IF(OR(O94="",OR($D94="",$D94="NL",$D94="HORS LIGUE")),"",COUNTIFS($D$5:$D$72,"&lt;&gt;"&amp;"",$D$5:$D$72,"&lt;&gt;"&amp;"NL",$D$5:$D$72,"&lt;&gt;"&amp;"HORS LIGUE",O$5:O$72,"&lt;"&amp;O94)+1),Paramètres!$B$3:$C$56,2,FALSE)*Paramètres!$K$8))</f>
        <v>0</v>
      </c>
      <c r="Q94" s="46"/>
      <c r="R94" s="2">
        <f>IF(Q$2="Bike &amp; Run",IF(ISNA(VLOOKUP(Q94,Paramètres!$B$3:$C$56,2,FALSE)),0,VLOOKUP(Q94,Paramètres!$B$3:$C$56,2,FALSE)*Paramètres!$K$9),IF(OR(Q94="",OR($D94="",$D94="NL",$D94="HORS LIGUE")),0,VLOOKUP(IF(OR(Q94="",OR($D94="",$D94="NL",$D94="HORS LIGUE")),"",COUNTIFS($D$5:$D$72,"&lt;&gt;"&amp;"",$D$5:$D$72,"&lt;&gt;"&amp;"NL",$D$5:$D$72,"&lt;&gt;"&amp;"HORS LIGUE",Q$5:Q$72,"&lt;"&amp;Q94)+1),Paramètres!$B$3:$C$56,2,FALSE)*Paramètres!$K$9))</f>
        <v>0</v>
      </c>
      <c r="S94" s="46"/>
      <c r="T94" s="2">
        <f>IF(S$2="Bike &amp; Run",IF(ISNA(VLOOKUP(S94,Paramètres!$B$3:$C$56,2,FALSE)),0,VLOOKUP(S94,Paramètres!$B$3:$C$56,2,FALSE)*Paramètres!$K$10),IF(OR(S94="",OR($D94="",$D94="NL",$D94="HORS LIGUE")),0,VLOOKUP(IF(OR(S94="",OR($D94="",$D94="NL",$D94="HORS LIGUE")),"",COUNTIFS($D$5:$D$72,"&lt;&gt;"&amp;"",$D$5:$D$72,"&lt;&gt;"&amp;"NL",$D$5:$D$72,"&lt;&gt;"&amp;"HORS LIGUE",S$5:S$72,"&lt;"&amp;S94)+1),Paramètres!$B$3:$C$56,2,FALSE)*Paramètres!$K$10))</f>
        <v>0</v>
      </c>
      <c r="U94" s="46"/>
      <c r="V94" s="2">
        <f>IF(U$2="Bike &amp; Run",IF(ISNA(VLOOKUP(U94,Paramètres!$B$3:$C$56,2,FALSE)),0,VLOOKUP(U94,Paramètres!$B$3:$C$56,2,FALSE)*Paramètres!$K$11),IF(OR(U94="",OR($D94="",$D94="NL",$D94="HORS LIGUE")),0,VLOOKUP(IF(OR(U94="",OR($D94="",$D94="NL",$D94="HORS LIGUE")),"",COUNTIFS($D$5:$D$72,"&lt;&gt;"&amp;"",$D$5:$D$72,"&lt;&gt;"&amp;"NL",$D$5:$D$72,"&lt;&gt;"&amp;"HORS LIGUE",U$5:U$72,"&lt;"&amp;U94)+1),Paramètres!$B$3:$C$56,2,FALSE)*Paramètres!$K$11))</f>
        <v>0</v>
      </c>
      <c r="W94" s="46"/>
      <c r="X94" s="2">
        <f>IF(W$2="Bike &amp; Run",IF(ISNA(VLOOKUP(W94,Paramètres!$B$3:$C$56,2,FALSE)),0,VLOOKUP(W94,Paramètres!$B$3:$C$56,2,FALSE)*Paramètres!$K$12),IF(OR(W94="",OR($D94="",$D94="NL",$D94="HORS LIGUE")),0,VLOOKUP(IF(OR(W94="",OR($D94="",$D94="NL",$D94="HORS LIGUE")),"",COUNTIFS($D$5:$D$72,"&lt;&gt;"&amp;"",$D$5:$D$72,"&lt;&gt;"&amp;"NL",$D$5:$D$72,"&lt;&gt;"&amp;"HORS LIGUE",W$5:W$72,"&lt;"&amp;W94)+1),Paramètres!$B$3:$C$56,2,FALSE)*Paramètres!$K$12))</f>
        <v>0</v>
      </c>
      <c r="Y94" s="46"/>
      <c r="Z94" s="2">
        <f>IF(Y$2="Bike &amp; Run",IF(ISNA(VLOOKUP(Y94,Paramètres!$B$3:$C$56,2,FALSE)),0,VLOOKUP(Y94,Paramètres!$B$3:$C$56,2,FALSE)*Paramètres!$K$13),IF(OR(Y94="",OR($D94="",$D94="NL",$D94="HORS LIGUE")),0,VLOOKUP(IF(OR(Y94="",OR($D94="",$D94="NL",$D94="HORS LIGUE")),"",COUNTIFS($D$5:$D$72,"&lt;&gt;"&amp;"",$D$5:$D$72,"&lt;&gt;"&amp;"NL",$D$5:$D$72,"&lt;&gt;"&amp;"HORS LIGUE",Y$5:Y$72,"&lt;"&amp;Y94)+1),Paramètres!$B$3:$C$56,2,FALSE)*Paramètres!$K$13))</f>
        <v>0</v>
      </c>
      <c r="AA94" s="46"/>
      <c r="AB94" s="2">
        <f>IF(AA$2="Bike &amp; Run",IF(ISNA(VLOOKUP(AA94,Paramètres!$B$3:$C$56,2,FALSE)),0,VLOOKUP(AA94,Paramètres!$B$3:$C$56,2,FALSE)*Paramètres!$K$14),IF(OR(AA94="",OR($D94="",$D94="NL",$D94="HORS LIGUE")),0,VLOOKUP(IF(OR(AA94="",OR($D94="",$D94="NL",$D94="HORS LIGUE")),"",COUNTIFS($D$5:$D$72,"&lt;&gt;"&amp;"",$D$5:$D$72,"&lt;&gt;"&amp;"NL",$D$5:$D$72,"&lt;&gt;"&amp;"HORS LIGUE",AA$5:AA$72,"&lt;"&amp;AA94)+1),Paramètres!$B$3:$C$56,2,FALSE)*Paramètres!$K$14))</f>
        <v>0</v>
      </c>
      <c r="AC94" s="46"/>
      <c r="AD94" s="2">
        <f>IF(AC$2="Bike &amp; Run",IF(ISNA(VLOOKUP(AC94,Paramètres!$B$3:$C$56,2,FALSE)),0,VLOOKUP(AC94,Paramètres!$B$3:$C$56,2,FALSE)*Paramètres!$K$15),IF(OR(AC94="",OR($D94="",$D94="NL",$D94="HORS LIGUE")),0,VLOOKUP(IF(OR(AC94="",OR($D94="",$D94="NL",$D94="HORS LIGUE")),"",COUNTIFS($D$5:$D$72,"&lt;&gt;"&amp;"",$D$5:$D$72,"&lt;&gt;"&amp;"NL",$D$5:$D$72,"&lt;&gt;"&amp;"HORS LIGUE",AC$5:AC$72,"&lt;"&amp;AC94)+1),Paramètres!$B$3:$C$56,2,FALSE)*Paramètres!$K$15))</f>
        <v>0</v>
      </c>
      <c r="AE94" s="46"/>
      <c r="AF94" s="2">
        <f>IF(AE$2="Bike &amp; Run",IF(ISNA(VLOOKUP(AE94,Paramètres!$B$3:$C$56,2,FALSE)),0,VLOOKUP(AE94,Paramètres!$B$3:$C$56,2,FALSE)*Paramètres!$K$16),IF(OR(AE94="",OR($D94="",$D94="NL",$D94="HORS LIGUE")),0,VLOOKUP(IF(OR(AE94="",OR($D94="",$D94="NL",$D94="HORS LIGUE")),"",COUNTIFS($D$5:$D$72,"&lt;&gt;"&amp;"",$D$5:$D$72,"&lt;&gt;"&amp;"NL",$D$5:$D$72,"&lt;&gt;"&amp;"HORS LIGUE",AE$5:AE$72,"&lt;"&amp;AE94)+1),Paramètres!$B$3:$C$56,2,FALSE)*Paramètres!$K$16))</f>
        <v>0</v>
      </c>
      <c r="AG94" s="46"/>
      <c r="AH94" s="2">
        <f>IF(AG$2="Bike &amp; Run",IF(ISNA(VLOOKUP(AG94,Paramètres!$B$3:$C$56,2,FALSE)),0,VLOOKUP(AG94,Paramètres!$B$3:$C$56,2,FALSE)*Paramètres!$K$17),IF(OR(AG94="",OR($D94="",$D94="NL",$D94="HORS LIGUE")),0,VLOOKUP(IF(OR(AG94="",OR($D94="",$D94="NL",$D94="HORS LIGUE")),"",COUNTIFS($D$5:$D$72,"&lt;&gt;"&amp;"",$D$5:$D$72,"&lt;&gt;"&amp;"NL",$D$5:$D$72,"&lt;&gt;"&amp;"HORS LIGUE",AG$5:AG$72,"&lt;"&amp;AG94)+1),Paramètres!$B$3:$C$56,2,FALSE)*Paramètres!$K$17))</f>
        <v>0</v>
      </c>
      <c r="AI94" s="40">
        <f t="shared" si="106"/>
        <v>0</v>
      </c>
      <c r="AJ94" s="3" t="str">
        <f t="shared" si="107"/>
        <v/>
      </c>
      <c r="AK94" s="5">
        <f t="shared" si="108"/>
        <v>0</v>
      </c>
      <c r="AL94" s="41" t="e">
        <f t="shared" si="114"/>
        <v>#REF!</v>
      </c>
      <c r="AM94" s="33" t="e">
        <f t="shared" si="109"/>
        <v>#REF!</v>
      </c>
    </row>
    <row r="95" spans="1:39" ht="16.5">
      <c r="A95" s="14"/>
      <c r="B95" s="61" t="str">
        <f>IF(ISNA(VLOOKUP(A95,'Licenciés Jeunes 2023'!A:C,3,0)),"",VLOOKUP(A95,'Licenciés Jeunes 2023'!A:C,3,0))</f>
        <v/>
      </c>
      <c r="C95" s="32" t="str">
        <f>IF(ISNA(VLOOKUP(A95,'Licenciés Jeunes 2023'!A:C,2,0)),"",VLOOKUP(A95,'Licenciés Jeunes 2023'!A:C,2,0))</f>
        <v/>
      </c>
      <c r="D95" s="32" t="str">
        <f>IF(ISNA(VLOOKUP(A95,'Licenciés Jeunes 2023'!A:F,6,0)),"",VLOOKUP(A95,'Licenciés Jeunes 2023'!A:F,6,0))</f>
        <v/>
      </c>
      <c r="E95" s="6"/>
      <c r="F95" s="2">
        <f>IF(E$2="Bike &amp; Run",IF(ISNA(VLOOKUP(E95,Paramètres!$B$3:$C$56,2,FALSE)),0,VLOOKUP(E95,Paramètres!$B$3:$C$56,2,FALSE)*Paramètres!$K$3),IF(OR(E95="",OR($D95="",$D95="NL",$D95="HORS LIGUE")),0,VLOOKUP(IF(OR(E95="",OR($D95="",$D95="NL",$D95="HORS LIGUE")),"",COUNTIFS($D$5:$D$72,"&lt;&gt;"&amp;"",$D$5:$D$72,"&lt;&gt;"&amp;"NL",$D$5:$D$72,"&lt;&gt;"&amp;"HORS LIGUE",E$5:E$72,"&lt;"&amp;E95)+1),Paramètres!$B$3:$C$56,2,FALSE)*Paramètres!$K$3))</f>
        <v>0</v>
      </c>
      <c r="G95" s="4"/>
      <c r="H95" s="2">
        <f>IF(G$2="Bike &amp; Run",IF(ISNA(VLOOKUP(G95,Paramètres!$B$3:$C$56,2,FALSE)),0,VLOOKUP(G95,Paramètres!$B$3:$C$56,2,FALSE)*Paramètres!$K$4),IF(OR(G95="",OR($D95="",$D95="NL",$D95="HORS LIGUE")),0,VLOOKUP(IF(OR(G95="",OR($D95="",$D95="NL",$D95="HORS LIGUE")),"",COUNTIFS($D$5:$D$72,"&lt;&gt;"&amp;"",$D$5:$D$72,"&lt;&gt;"&amp;"NL",$D$5:$D$72,"&lt;&gt;"&amp;"HORS LIGUE",G$5:G$72,"&lt;"&amp;G95)+1),Paramètres!$B$3:$C$56,2,FALSE)*Paramètres!$K$4))</f>
        <v>0</v>
      </c>
      <c r="I95" s="36"/>
      <c r="J95" s="2">
        <f>IF(I$2="Bike &amp; Run",IF(ISNA(VLOOKUP(I95,Paramètres!$B$3:$C$56,2,FALSE)),0,VLOOKUP(I95,Paramètres!$B$3:$C$56,2,FALSE)*Paramètres!$K$5),IF(OR(I95="",OR($D95="",$D95="NL",$D95="HORS LIGUE")),0,VLOOKUP(IF(OR(I95="",OR($D95="",$D95="NL",$D95="HORS LIGUE")),"",COUNTIFS($D$5:$D$72,"&lt;&gt;"&amp;"",$D$5:$D$72,"&lt;&gt;"&amp;"NL",$D$5:$D$72,"&lt;&gt;"&amp;"HORS LIGUE",I$5:I$72,"&lt;"&amp;I95)+1),Paramètres!$B$3:$C$56,2,FALSE)*Paramètres!$K$5))</f>
        <v>0</v>
      </c>
      <c r="K95" s="4"/>
      <c r="L95" s="2">
        <f>IF(K$2="Bike &amp; Run",IF(ISNA(VLOOKUP(K95,Paramètres!$B$3:$C$56,2,FALSE)),0,VLOOKUP(K95,Paramètres!$B$3:$C$56,2,FALSE)*Paramètres!$K$6),IF(OR(K95="",OR($D95="",$D95="NL",$D95="HORS LIGUE")),0,VLOOKUP(IF(OR(K95="",OR($D95="",$D95="NL",$D95="HORS LIGUE")),"",COUNTIFS($D$5:$D$72,"&lt;&gt;"&amp;"",$D$5:$D$72,"&lt;&gt;"&amp;"NL",$D$5:$D$72,"&lt;&gt;"&amp;"HORS LIGUE",K$5:K$72,"&lt;"&amp;K95)+1),Paramètres!$B$3:$C$56,2,FALSE)*Paramètres!$K$6))</f>
        <v>0</v>
      </c>
      <c r="M95" s="4"/>
      <c r="N95" s="2">
        <f>IF(M$2="Bike &amp; Run",IF(ISNA(VLOOKUP(M95,Paramètres!$B$3:$C$56,2,FALSE)),0,VLOOKUP(M95,Paramètres!$B$3:$C$56,2,FALSE)*Paramètres!$K$7),IF(OR(M95="",OR($D95="",$D95="NL",$D95="HORS LIGUE")),0,VLOOKUP(IF(OR(M95="",OR($D95="",$D95="NL",$D95="HORS LIGUE")),"",COUNTIFS($D$5:$D$72,"&lt;&gt;"&amp;"",$D$5:$D$72,"&lt;&gt;"&amp;"NL",$D$5:$D$72,"&lt;&gt;"&amp;"HORS LIGUE",M$5:M$72,"&lt;"&amp;M95)+1),Paramètres!$B$3:$C$56,2,FALSE)*Paramètres!$K$7))</f>
        <v>0</v>
      </c>
      <c r="O95" s="46"/>
      <c r="P95" s="2">
        <f>IF(O$2="Bike &amp; Run",IF(ISNA(VLOOKUP(O95,Paramètres!$B$3:$C$56,2,FALSE)),0,VLOOKUP(O95,Paramètres!$B$3:$C$56,2,FALSE)*Paramètres!$K$8),IF(OR(O95="",OR($D95="",$D95="NL",$D95="HORS LIGUE")),0,VLOOKUP(IF(OR(O95="",OR($D95="",$D95="NL",$D95="HORS LIGUE")),"",COUNTIFS($D$5:$D$72,"&lt;&gt;"&amp;"",$D$5:$D$72,"&lt;&gt;"&amp;"NL",$D$5:$D$72,"&lt;&gt;"&amp;"HORS LIGUE",O$5:O$72,"&lt;"&amp;O95)+1),Paramètres!$B$3:$C$56,2,FALSE)*Paramètres!$K$8))</f>
        <v>0</v>
      </c>
      <c r="Q95" s="46"/>
      <c r="R95" s="2">
        <f>IF(Q$2="Bike &amp; Run",IF(ISNA(VLOOKUP(Q95,Paramètres!$B$3:$C$56,2,FALSE)),0,VLOOKUP(Q95,Paramètres!$B$3:$C$56,2,FALSE)*Paramètres!$K$9),IF(OR(Q95="",OR($D95="",$D95="NL",$D95="HORS LIGUE")),0,VLOOKUP(IF(OR(Q95="",OR($D95="",$D95="NL",$D95="HORS LIGUE")),"",COUNTIFS($D$5:$D$72,"&lt;&gt;"&amp;"",$D$5:$D$72,"&lt;&gt;"&amp;"NL",$D$5:$D$72,"&lt;&gt;"&amp;"HORS LIGUE",Q$5:Q$72,"&lt;"&amp;Q95)+1),Paramètres!$B$3:$C$56,2,FALSE)*Paramètres!$K$9))</f>
        <v>0</v>
      </c>
      <c r="S95" s="46"/>
      <c r="T95" s="2">
        <f>IF(S$2="Bike &amp; Run",IF(ISNA(VLOOKUP(S95,Paramètres!$B$3:$C$56,2,FALSE)),0,VLOOKUP(S95,Paramètres!$B$3:$C$56,2,FALSE)*Paramètres!$K$10),IF(OR(S95="",OR($D95="",$D95="NL",$D95="HORS LIGUE")),0,VLOOKUP(IF(OR(S95="",OR($D95="",$D95="NL",$D95="HORS LIGUE")),"",COUNTIFS($D$5:$D$72,"&lt;&gt;"&amp;"",$D$5:$D$72,"&lt;&gt;"&amp;"NL",$D$5:$D$72,"&lt;&gt;"&amp;"HORS LIGUE",S$5:S$72,"&lt;"&amp;S95)+1),Paramètres!$B$3:$C$56,2,FALSE)*Paramètres!$K$10))</f>
        <v>0</v>
      </c>
      <c r="U95" s="46"/>
      <c r="V95" s="2">
        <f>IF(U$2="Bike &amp; Run",IF(ISNA(VLOOKUP(U95,Paramètres!$B$3:$C$56,2,FALSE)),0,VLOOKUP(U95,Paramètres!$B$3:$C$56,2,FALSE)*Paramètres!$K$11),IF(OR(U95="",OR($D95="",$D95="NL",$D95="HORS LIGUE")),0,VLOOKUP(IF(OR(U95="",OR($D95="",$D95="NL",$D95="HORS LIGUE")),"",COUNTIFS($D$5:$D$72,"&lt;&gt;"&amp;"",$D$5:$D$72,"&lt;&gt;"&amp;"NL",$D$5:$D$72,"&lt;&gt;"&amp;"HORS LIGUE",U$5:U$72,"&lt;"&amp;U95)+1),Paramètres!$B$3:$C$56,2,FALSE)*Paramètres!$K$11))</f>
        <v>0</v>
      </c>
      <c r="W95" s="46"/>
      <c r="X95" s="2">
        <f>IF(W$2="Bike &amp; Run",IF(ISNA(VLOOKUP(W95,Paramètres!$B$3:$C$56,2,FALSE)),0,VLOOKUP(W95,Paramètres!$B$3:$C$56,2,FALSE)*Paramètres!$K$12),IF(OR(W95="",OR($D95="",$D95="NL",$D95="HORS LIGUE")),0,VLOOKUP(IF(OR(W95="",OR($D95="",$D95="NL",$D95="HORS LIGUE")),"",COUNTIFS($D$5:$D$72,"&lt;&gt;"&amp;"",$D$5:$D$72,"&lt;&gt;"&amp;"NL",$D$5:$D$72,"&lt;&gt;"&amp;"HORS LIGUE",W$5:W$72,"&lt;"&amp;W95)+1),Paramètres!$B$3:$C$56,2,FALSE)*Paramètres!$K$12))</f>
        <v>0</v>
      </c>
      <c r="Y95" s="46"/>
      <c r="Z95" s="2">
        <f>IF(Y$2="Bike &amp; Run",IF(ISNA(VLOOKUP(Y95,Paramètres!$B$3:$C$56,2,FALSE)),0,VLOOKUP(Y95,Paramètres!$B$3:$C$56,2,FALSE)*Paramètres!$K$13),IF(OR(Y95="",OR($D95="",$D95="NL",$D95="HORS LIGUE")),0,VLOOKUP(IF(OR(Y95="",OR($D95="",$D95="NL",$D95="HORS LIGUE")),"",COUNTIFS($D$5:$D$72,"&lt;&gt;"&amp;"",$D$5:$D$72,"&lt;&gt;"&amp;"NL",$D$5:$D$72,"&lt;&gt;"&amp;"HORS LIGUE",Y$5:Y$72,"&lt;"&amp;Y95)+1),Paramètres!$B$3:$C$56,2,FALSE)*Paramètres!$K$13))</f>
        <v>0</v>
      </c>
      <c r="AA95" s="46"/>
      <c r="AB95" s="2">
        <f>IF(AA$2="Bike &amp; Run",IF(ISNA(VLOOKUP(AA95,Paramètres!$B$3:$C$56,2,FALSE)),0,VLOOKUP(AA95,Paramètres!$B$3:$C$56,2,FALSE)*Paramètres!$K$14),IF(OR(AA95="",OR($D95="",$D95="NL",$D95="HORS LIGUE")),0,VLOOKUP(IF(OR(AA95="",OR($D95="",$D95="NL",$D95="HORS LIGUE")),"",COUNTIFS($D$5:$D$72,"&lt;&gt;"&amp;"",$D$5:$D$72,"&lt;&gt;"&amp;"NL",$D$5:$D$72,"&lt;&gt;"&amp;"HORS LIGUE",AA$5:AA$72,"&lt;"&amp;AA95)+1),Paramètres!$B$3:$C$56,2,FALSE)*Paramètres!$K$14))</f>
        <v>0</v>
      </c>
      <c r="AC95" s="46"/>
      <c r="AD95" s="2">
        <f>IF(AC$2="Bike &amp; Run",IF(ISNA(VLOOKUP(AC95,Paramètres!$B$3:$C$56,2,FALSE)),0,VLOOKUP(AC95,Paramètres!$B$3:$C$56,2,FALSE)*Paramètres!$K$15),IF(OR(AC95="",OR($D95="",$D95="NL",$D95="HORS LIGUE")),0,VLOOKUP(IF(OR(AC95="",OR($D95="",$D95="NL",$D95="HORS LIGUE")),"",COUNTIFS($D$5:$D$72,"&lt;&gt;"&amp;"",$D$5:$D$72,"&lt;&gt;"&amp;"NL",$D$5:$D$72,"&lt;&gt;"&amp;"HORS LIGUE",AC$5:AC$72,"&lt;"&amp;AC95)+1),Paramètres!$B$3:$C$56,2,FALSE)*Paramètres!$K$15))</f>
        <v>0</v>
      </c>
      <c r="AE95" s="46"/>
      <c r="AF95" s="2">
        <f>IF(AE$2="Bike &amp; Run",IF(ISNA(VLOOKUP(AE95,Paramètres!$B$3:$C$56,2,FALSE)),0,VLOOKUP(AE95,Paramètres!$B$3:$C$56,2,FALSE)*Paramètres!$K$16),IF(OR(AE95="",OR($D95="",$D95="NL",$D95="HORS LIGUE")),0,VLOOKUP(IF(OR(AE95="",OR($D95="",$D95="NL",$D95="HORS LIGUE")),"",COUNTIFS($D$5:$D$72,"&lt;&gt;"&amp;"",$D$5:$D$72,"&lt;&gt;"&amp;"NL",$D$5:$D$72,"&lt;&gt;"&amp;"HORS LIGUE",AE$5:AE$72,"&lt;"&amp;AE95)+1),Paramètres!$B$3:$C$56,2,FALSE)*Paramètres!$K$16))</f>
        <v>0</v>
      </c>
      <c r="AG95" s="46"/>
      <c r="AH95" s="2">
        <f>IF(AG$2="Bike &amp; Run",IF(ISNA(VLOOKUP(AG95,Paramètres!$B$3:$C$56,2,FALSE)),0,VLOOKUP(AG95,Paramètres!$B$3:$C$56,2,FALSE)*Paramètres!$K$17),IF(OR(AG95="",OR($D95="",$D95="NL",$D95="HORS LIGUE")),0,VLOOKUP(IF(OR(AG95="",OR($D95="",$D95="NL",$D95="HORS LIGUE")),"",COUNTIFS($D$5:$D$72,"&lt;&gt;"&amp;"",$D$5:$D$72,"&lt;&gt;"&amp;"NL",$D$5:$D$72,"&lt;&gt;"&amp;"HORS LIGUE",AG$5:AG$72,"&lt;"&amp;AG95)+1),Paramètres!$B$3:$C$56,2,FALSE)*Paramètres!$K$17))</f>
        <v>0</v>
      </c>
      <c r="AI95" s="40">
        <f t="shared" si="106"/>
        <v>0</v>
      </c>
      <c r="AJ95" s="3" t="str">
        <f t="shared" si="107"/>
        <v/>
      </c>
      <c r="AK95" s="5">
        <f t="shared" si="108"/>
        <v>0</v>
      </c>
      <c r="AL95" s="41" t="e">
        <f t="shared" si="114"/>
        <v>#REF!</v>
      </c>
      <c r="AM95" s="33" t="e">
        <f t="shared" si="109"/>
        <v>#REF!</v>
      </c>
    </row>
    <row r="96" spans="1:39" ht="16.5">
      <c r="A96" s="14"/>
      <c r="B96" s="61" t="str">
        <f>IF(ISNA(VLOOKUP(A96,'Licenciés Jeunes 2023'!A:C,3,0)),"",VLOOKUP(A96,'Licenciés Jeunes 2023'!A:C,3,0))</f>
        <v/>
      </c>
      <c r="C96" s="32" t="str">
        <f>IF(ISNA(VLOOKUP(A96,'Licenciés Jeunes 2023'!A:C,2,0)),"",VLOOKUP(A96,'Licenciés Jeunes 2023'!A:C,2,0))</f>
        <v/>
      </c>
      <c r="D96" s="32" t="str">
        <f>IF(ISNA(VLOOKUP(A96,'Licenciés Jeunes 2023'!A:F,6,0)),"",VLOOKUP(A96,'Licenciés Jeunes 2023'!A:F,6,0))</f>
        <v/>
      </c>
      <c r="E96" s="6"/>
      <c r="F96" s="2">
        <f>IF(E$2="Bike &amp; Run",IF(ISNA(VLOOKUP(E96,Paramètres!$B$3:$C$56,2,FALSE)),0,VLOOKUP(E96,Paramètres!$B$3:$C$56,2,FALSE)*Paramètres!$K$3),IF(OR(E96="",OR($D96="",$D96="NL",$D96="HORS LIGUE")),0,VLOOKUP(IF(OR(E96="",OR($D96="",$D96="NL",$D96="HORS LIGUE")),"",COUNTIFS($D$5:$D$72,"&lt;&gt;"&amp;"",$D$5:$D$72,"&lt;&gt;"&amp;"NL",$D$5:$D$72,"&lt;&gt;"&amp;"HORS LIGUE",E$5:E$72,"&lt;"&amp;E96)+1),Paramètres!$B$3:$C$56,2,FALSE)*Paramètres!$K$3))</f>
        <v>0</v>
      </c>
      <c r="G96" s="4"/>
      <c r="H96" s="2">
        <f>IF(G$2="Bike &amp; Run",IF(ISNA(VLOOKUP(G96,Paramètres!$B$3:$C$56,2,FALSE)),0,VLOOKUP(G96,Paramètres!$B$3:$C$56,2,FALSE)*Paramètres!$K$4),IF(OR(G96="",OR($D96="",$D96="NL",$D96="HORS LIGUE")),0,VLOOKUP(IF(OR(G96="",OR($D96="",$D96="NL",$D96="HORS LIGUE")),"",COUNTIFS($D$5:$D$72,"&lt;&gt;"&amp;"",$D$5:$D$72,"&lt;&gt;"&amp;"NL",$D$5:$D$72,"&lt;&gt;"&amp;"HORS LIGUE",G$5:G$72,"&lt;"&amp;G96)+1),Paramètres!$B$3:$C$56,2,FALSE)*Paramètres!$K$4))</f>
        <v>0</v>
      </c>
      <c r="I96" s="36"/>
      <c r="J96" s="2">
        <f>IF(I$2="Bike &amp; Run",IF(ISNA(VLOOKUP(I96,Paramètres!$B$3:$C$56,2,FALSE)),0,VLOOKUP(I96,Paramètres!$B$3:$C$56,2,FALSE)*Paramètres!$K$5),IF(OR(I96="",OR($D96="",$D96="NL",$D96="HORS LIGUE")),0,VLOOKUP(IF(OR(I96="",OR($D96="",$D96="NL",$D96="HORS LIGUE")),"",COUNTIFS($D$5:$D$72,"&lt;&gt;"&amp;"",$D$5:$D$72,"&lt;&gt;"&amp;"NL",$D$5:$D$72,"&lt;&gt;"&amp;"HORS LIGUE",I$5:I$72,"&lt;"&amp;I96)+1),Paramètres!$B$3:$C$56,2,FALSE)*Paramètres!$K$5))</f>
        <v>0</v>
      </c>
      <c r="K96" s="4"/>
      <c r="L96" s="2">
        <f>IF(K$2="Bike &amp; Run",IF(ISNA(VLOOKUP(K96,Paramètres!$B$3:$C$56,2,FALSE)),0,VLOOKUP(K96,Paramètres!$B$3:$C$56,2,FALSE)*Paramètres!$K$6),IF(OR(K96="",OR($D96="",$D96="NL",$D96="HORS LIGUE")),0,VLOOKUP(IF(OR(K96="",OR($D96="",$D96="NL",$D96="HORS LIGUE")),"",COUNTIFS($D$5:$D$72,"&lt;&gt;"&amp;"",$D$5:$D$72,"&lt;&gt;"&amp;"NL",$D$5:$D$72,"&lt;&gt;"&amp;"HORS LIGUE",K$5:K$72,"&lt;"&amp;K96)+1),Paramètres!$B$3:$C$56,2,FALSE)*Paramètres!$K$6))</f>
        <v>0</v>
      </c>
      <c r="M96" s="4"/>
      <c r="N96" s="2">
        <f>IF(M$2="Bike &amp; Run",IF(ISNA(VLOOKUP(M96,Paramètres!$B$3:$C$56,2,FALSE)),0,VLOOKUP(M96,Paramètres!$B$3:$C$56,2,FALSE)*Paramètres!$K$7),IF(OR(M96="",OR($D96="",$D96="NL",$D96="HORS LIGUE")),0,VLOOKUP(IF(OR(M96="",OR($D96="",$D96="NL",$D96="HORS LIGUE")),"",COUNTIFS($D$5:$D$72,"&lt;&gt;"&amp;"",$D$5:$D$72,"&lt;&gt;"&amp;"NL",$D$5:$D$72,"&lt;&gt;"&amp;"HORS LIGUE",M$5:M$72,"&lt;"&amp;M96)+1),Paramètres!$B$3:$C$56,2,FALSE)*Paramètres!$K$7))</f>
        <v>0</v>
      </c>
      <c r="O96" s="46"/>
      <c r="P96" s="2">
        <f>IF(O$2="Bike &amp; Run",IF(ISNA(VLOOKUP(O96,Paramètres!$B$3:$C$56,2,FALSE)),0,VLOOKUP(O96,Paramètres!$B$3:$C$56,2,FALSE)*Paramètres!$K$8),IF(OR(O96="",OR($D96="",$D96="NL",$D96="HORS LIGUE")),0,VLOOKUP(IF(OR(O96="",OR($D96="",$D96="NL",$D96="HORS LIGUE")),"",COUNTIFS($D$5:$D$72,"&lt;&gt;"&amp;"",$D$5:$D$72,"&lt;&gt;"&amp;"NL",$D$5:$D$72,"&lt;&gt;"&amp;"HORS LIGUE",O$5:O$72,"&lt;"&amp;O96)+1),Paramètres!$B$3:$C$56,2,FALSE)*Paramètres!$K$8))</f>
        <v>0</v>
      </c>
      <c r="Q96" s="46"/>
      <c r="R96" s="2">
        <f>IF(Q$2="Bike &amp; Run",IF(ISNA(VLOOKUP(Q96,Paramètres!$B$3:$C$56,2,FALSE)),0,VLOOKUP(Q96,Paramètres!$B$3:$C$56,2,FALSE)*Paramètres!$K$9),IF(OR(Q96="",OR($D96="",$D96="NL",$D96="HORS LIGUE")),0,VLOOKUP(IF(OR(Q96="",OR($D96="",$D96="NL",$D96="HORS LIGUE")),"",COUNTIFS($D$5:$D$72,"&lt;&gt;"&amp;"",$D$5:$D$72,"&lt;&gt;"&amp;"NL",$D$5:$D$72,"&lt;&gt;"&amp;"HORS LIGUE",Q$5:Q$72,"&lt;"&amp;Q96)+1),Paramètres!$B$3:$C$56,2,FALSE)*Paramètres!$K$9))</f>
        <v>0</v>
      </c>
      <c r="S96" s="46"/>
      <c r="T96" s="2">
        <f>IF(S$2="Bike &amp; Run",IF(ISNA(VLOOKUP(S96,Paramètres!$B$3:$C$56,2,FALSE)),0,VLOOKUP(S96,Paramètres!$B$3:$C$56,2,FALSE)*Paramètres!$K$10),IF(OR(S96="",OR($D96="",$D96="NL",$D96="HORS LIGUE")),0,VLOOKUP(IF(OR(S96="",OR($D96="",$D96="NL",$D96="HORS LIGUE")),"",COUNTIFS($D$5:$D$72,"&lt;&gt;"&amp;"",$D$5:$D$72,"&lt;&gt;"&amp;"NL",$D$5:$D$72,"&lt;&gt;"&amp;"HORS LIGUE",S$5:S$72,"&lt;"&amp;S96)+1),Paramètres!$B$3:$C$56,2,FALSE)*Paramètres!$K$10))</f>
        <v>0</v>
      </c>
      <c r="U96" s="46"/>
      <c r="V96" s="2">
        <f>IF(U$2="Bike &amp; Run",IF(ISNA(VLOOKUP(U96,Paramètres!$B$3:$C$56,2,FALSE)),0,VLOOKUP(U96,Paramètres!$B$3:$C$56,2,FALSE)*Paramètres!$K$11),IF(OR(U96="",OR($D96="",$D96="NL",$D96="HORS LIGUE")),0,VLOOKUP(IF(OR(U96="",OR($D96="",$D96="NL",$D96="HORS LIGUE")),"",COUNTIFS($D$5:$D$72,"&lt;&gt;"&amp;"",$D$5:$D$72,"&lt;&gt;"&amp;"NL",$D$5:$D$72,"&lt;&gt;"&amp;"HORS LIGUE",U$5:U$72,"&lt;"&amp;U96)+1),Paramètres!$B$3:$C$56,2,FALSE)*Paramètres!$K$11))</f>
        <v>0</v>
      </c>
      <c r="W96" s="46"/>
      <c r="X96" s="2">
        <f>IF(W$2="Bike &amp; Run",IF(ISNA(VLOOKUP(W96,Paramètres!$B$3:$C$56,2,FALSE)),0,VLOOKUP(W96,Paramètres!$B$3:$C$56,2,FALSE)*Paramètres!$K$12),IF(OR(W96="",OR($D96="",$D96="NL",$D96="HORS LIGUE")),0,VLOOKUP(IF(OR(W96="",OR($D96="",$D96="NL",$D96="HORS LIGUE")),"",COUNTIFS($D$5:$D$72,"&lt;&gt;"&amp;"",$D$5:$D$72,"&lt;&gt;"&amp;"NL",$D$5:$D$72,"&lt;&gt;"&amp;"HORS LIGUE",W$5:W$72,"&lt;"&amp;W96)+1),Paramètres!$B$3:$C$56,2,FALSE)*Paramètres!$K$12))</f>
        <v>0</v>
      </c>
      <c r="Y96" s="46"/>
      <c r="Z96" s="2">
        <f>IF(Y$2="Bike &amp; Run",IF(ISNA(VLOOKUP(Y96,Paramètres!$B$3:$C$56,2,FALSE)),0,VLOOKUP(Y96,Paramètres!$B$3:$C$56,2,FALSE)*Paramètres!$K$13),IF(OR(Y96="",OR($D96="",$D96="NL",$D96="HORS LIGUE")),0,VLOOKUP(IF(OR(Y96="",OR($D96="",$D96="NL",$D96="HORS LIGUE")),"",COUNTIFS($D$5:$D$72,"&lt;&gt;"&amp;"",$D$5:$D$72,"&lt;&gt;"&amp;"NL",$D$5:$D$72,"&lt;&gt;"&amp;"HORS LIGUE",Y$5:Y$72,"&lt;"&amp;Y96)+1),Paramètres!$B$3:$C$56,2,FALSE)*Paramètres!$K$13))</f>
        <v>0</v>
      </c>
      <c r="AA96" s="46"/>
      <c r="AB96" s="2">
        <f>IF(AA$2="Bike &amp; Run",IF(ISNA(VLOOKUP(AA96,Paramètres!$B$3:$C$56,2,FALSE)),0,VLOOKUP(AA96,Paramètres!$B$3:$C$56,2,FALSE)*Paramètres!$K$14),IF(OR(AA96="",OR($D96="",$D96="NL",$D96="HORS LIGUE")),0,VLOOKUP(IF(OR(AA96="",OR($D96="",$D96="NL",$D96="HORS LIGUE")),"",COUNTIFS($D$5:$D$72,"&lt;&gt;"&amp;"",$D$5:$D$72,"&lt;&gt;"&amp;"NL",$D$5:$D$72,"&lt;&gt;"&amp;"HORS LIGUE",AA$5:AA$72,"&lt;"&amp;AA96)+1),Paramètres!$B$3:$C$56,2,FALSE)*Paramètres!$K$14))</f>
        <v>0</v>
      </c>
      <c r="AC96" s="46"/>
      <c r="AD96" s="2">
        <f>IF(AC$2="Bike &amp; Run",IF(ISNA(VLOOKUP(AC96,Paramètres!$B$3:$C$56,2,FALSE)),0,VLOOKUP(AC96,Paramètres!$B$3:$C$56,2,FALSE)*Paramètres!$K$15),IF(OR(AC96="",OR($D96="",$D96="NL",$D96="HORS LIGUE")),0,VLOOKUP(IF(OR(AC96="",OR($D96="",$D96="NL",$D96="HORS LIGUE")),"",COUNTIFS($D$5:$D$72,"&lt;&gt;"&amp;"",$D$5:$D$72,"&lt;&gt;"&amp;"NL",$D$5:$D$72,"&lt;&gt;"&amp;"HORS LIGUE",AC$5:AC$72,"&lt;"&amp;AC96)+1),Paramètres!$B$3:$C$56,2,FALSE)*Paramètres!$K$15))</f>
        <v>0</v>
      </c>
      <c r="AE96" s="46"/>
      <c r="AF96" s="2">
        <f>IF(AE$2="Bike &amp; Run",IF(ISNA(VLOOKUP(AE96,Paramètres!$B$3:$C$56,2,FALSE)),0,VLOOKUP(AE96,Paramètres!$B$3:$C$56,2,FALSE)*Paramètres!$K$16),IF(OR(AE96="",OR($D96="",$D96="NL",$D96="HORS LIGUE")),0,VLOOKUP(IF(OR(AE96="",OR($D96="",$D96="NL",$D96="HORS LIGUE")),"",COUNTIFS($D$5:$D$72,"&lt;&gt;"&amp;"",$D$5:$D$72,"&lt;&gt;"&amp;"NL",$D$5:$D$72,"&lt;&gt;"&amp;"HORS LIGUE",AE$5:AE$72,"&lt;"&amp;AE96)+1),Paramètres!$B$3:$C$56,2,FALSE)*Paramètres!$K$16))</f>
        <v>0</v>
      </c>
      <c r="AG96" s="46"/>
      <c r="AH96" s="2">
        <f>IF(AG$2="Bike &amp; Run",IF(ISNA(VLOOKUP(AG96,Paramètres!$B$3:$C$56,2,FALSE)),0,VLOOKUP(AG96,Paramètres!$B$3:$C$56,2,FALSE)*Paramètres!$K$17),IF(OR(AG96="",OR($D96="",$D96="NL",$D96="HORS LIGUE")),0,VLOOKUP(IF(OR(AG96="",OR($D96="",$D96="NL",$D96="HORS LIGUE")),"",COUNTIFS($D$5:$D$72,"&lt;&gt;"&amp;"",$D$5:$D$72,"&lt;&gt;"&amp;"NL",$D$5:$D$72,"&lt;&gt;"&amp;"HORS LIGUE",AG$5:AG$72,"&lt;"&amp;AG96)+1),Paramètres!$B$3:$C$56,2,FALSE)*Paramètres!$K$17))</f>
        <v>0</v>
      </c>
      <c r="AI96" s="40">
        <f t="shared" si="106"/>
        <v>0</v>
      </c>
      <c r="AJ96" s="3" t="str">
        <f t="shared" si="107"/>
        <v/>
      </c>
      <c r="AK96" s="5">
        <f t="shared" si="108"/>
        <v>0</v>
      </c>
      <c r="AL96" s="41" t="e">
        <f t="shared" si="114"/>
        <v>#REF!</v>
      </c>
      <c r="AM96" s="33" t="e">
        <f t="shared" si="109"/>
        <v>#REF!</v>
      </c>
    </row>
    <row r="97" spans="1:39" ht="16.5">
      <c r="A97" s="14"/>
      <c r="B97" s="61" t="str">
        <f>IF(ISNA(VLOOKUP(A97,'Licenciés Jeunes 2023'!A:C,3,0)),"",VLOOKUP(A97,'Licenciés Jeunes 2023'!A:C,3,0))</f>
        <v/>
      </c>
      <c r="C97" s="32" t="str">
        <f>IF(ISNA(VLOOKUP(A97,'Licenciés Jeunes 2023'!A:C,2,0)),"",VLOOKUP(A97,'Licenciés Jeunes 2023'!A:C,2,0))</f>
        <v/>
      </c>
      <c r="D97" s="32" t="str">
        <f>IF(ISNA(VLOOKUP(A97,'Licenciés Jeunes 2023'!A:F,6,0)),"",VLOOKUP(A97,'Licenciés Jeunes 2023'!A:F,6,0))</f>
        <v/>
      </c>
      <c r="E97" s="6"/>
      <c r="F97" s="2">
        <f>IF(E$2="Bike &amp; Run",IF(ISNA(VLOOKUP(E97,Paramètres!$B$3:$C$56,2,FALSE)),0,VLOOKUP(E97,Paramètres!$B$3:$C$56,2,FALSE)*Paramètres!$K$3),IF(OR(E97="",OR($D97="",$D97="NL",$D97="HORS LIGUE")),0,VLOOKUP(IF(OR(E97="",OR($D97="",$D97="NL",$D97="HORS LIGUE")),"",COUNTIFS($D$5:$D$72,"&lt;&gt;"&amp;"",$D$5:$D$72,"&lt;&gt;"&amp;"NL",$D$5:$D$72,"&lt;&gt;"&amp;"HORS LIGUE",E$5:E$72,"&lt;"&amp;E97)+1),Paramètres!$B$3:$C$56,2,FALSE)*Paramètres!$K$3))</f>
        <v>0</v>
      </c>
      <c r="G97" s="4"/>
      <c r="H97" s="2">
        <f>IF(G$2="Bike &amp; Run",IF(ISNA(VLOOKUP(G97,Paramètres!$B$3:$C$56,2,FALSE)),0,VLOOKUP(G97,Paramètres!$B$3:$C$56,2,FALSE)*Paramètres!$K$4),IF(OR(G97="",OR($D97="",$D97="NL",$D97="HORS LIGUE")),0,VLOOKUP(IF(OR(G97="",OR($D97="",$D97="NL",$D97="HORS LIGUE")),"",COUNTIFS($D$5:$D$72,"&lt;&gt;"&amp;"",$D$5:$D$72,"&lt;&gt;"&amp;"NL",$D$5:$D$72,"&lt;&gt;"&amp;"HORS LIGUE",G$5:G$72,"&lt;"&amp;G97)+1),Paramètres!$B$3:$C$56,2,FALSE)*Paramètres!$K$4))</f>
        <v>0</v>
      </c>
      <c r="I97" s="36"/>
      <c r="J97" s="2">
        <f>IF(I$2="Bike &amp; Run",IF(ISNA(VLOOKUP(I97,Paramètres!$B$3:$C$56,2,FALSE)),0,VLOOKUP(I97,Paramètres!$B$3:$C$56,2,FALSE)*Paramètres!$K$5),IF(OR(I97="",OR($D97="",$D97="NL",$D97="HORS LIGUE")),0,VLOOKUP(IF(OR(I97="",OR($D97="",$D97="NL",$D97="HORS LIGUE")),"",COUNTIFS($D$5:$D$72,"&lt;&gt;"&amp;"",$D$5:$D$72,"&lt;&gt;"&amp;"NL",$D$5:$D$72,"&lt;&gt;"&amp;"HORS LIGUE",I$5:I$72,"&lt;"&amp;I97)+1),Paramètres!$B$3:$C$56,2,FALSE)*Paramètres!$K$5))</f>
        <v>0</v>
      </c>
      <c r="K97" s="4"/>
      <c r="L97" s="2">
        <f>IF(K$2="Bike &amp; Run",IF(ISNA(VLOOKUP(K97,Paramètres!$B$3:$C$56,2,FALSE)),0,VLOOKUP(K97,Paramètres!$B$3:$C$56,2,FALSE)*Paramètres!$K$6),IF(OR(K97="",OR($D97="",$D97="NL",$D97="HORS LIGUE")),0,VLOOKUP(IF(OR(K97="",OR($D97="",$D97="NL",$D97="HORS LIGUE")),"",COUNTIFS($D$5:$D$72,"&lt;&gt;"&amp;"",$D$5:$D$72,"&lt;&gt;"&amp;"NL",$D$5:$D$72,"&lt;&gt;"&amp;"HORS LIGUE",K$5:K$72,"&lt;"&amp;K97)+1),Paramètres!$B$3:$C$56,2,FALSE)*Paramètres!$K$6))</f>
        <v>0</v>
      </c>
      <c r="M97" s="4"/>
      <c r="N97" s="2">
        <f>IF(M$2="Bike &amp; Run",IF(ISNA(VLOOKUP(M97,Paramètres!$B$3:$C$56,2,FALSE)),0,VLOOKUP(M97,Paramètres!$B$3:$C$56,2,FALSE)*Paramètres!$K$7),IF(OR(M97="",OR($D97="",$D97="NL",$D97="HORS LIGUE")),0,VLOOKUP(IF(OR(M97="",OR($D97="",$D97="NL",$D97="HORS LIGUE")),"",COUNTIFS($D$5:$D$72,"&lt;&gt;"&amp;"",$D$5:$D$72,"&lt;&gt;"&amp;"NL",$D$5:$D$72,"&lt;&gt;"&amp;"HORS LIGUE",M$5:M$72,"&lt;"&amp;M97)+1),Paramètres!$B$3:$C$56,2,FALSE)*Paramètres!$K$7))</f>
        <v>0</v>
      </c>
      <c r="O97" s="46"/>
      <c r="P97" s="2">
        <f>IF(O$2="Bike &amp; Run",IF(ISNA(VLOOKUP(O97,Paramètres!$B$3:$C$56,2,FALSE)),0,VLOOKUP(O97,Paramètres!$B$3:$C$56,2,FALSE)*Paramètres!$K$8),IF(OR(O97="",OR($D97="",$D97="NL",$D97="HORS LIGUE")),0,VLOOKUP(IF(OR(O97="",OR($D97="",$D97="NL",$D97="HORS LIGUE")),"",COUNTIFS($D$5:$D$72,"&lt;&gt;"&amp;"",$D$5:$D$72,"&lt;&gt;"&amp;"NL",$D$5:$D$72,"&lt;&gt;"&amp;"HORS LIGUE",O$5:O$72,"&lt;"&amp;O97)+1),Paramètres!$B$3:$C$56,2,FALSE)*Paramètres!$K$8))</f>
        <v>0</v>
      </c>
      <c r="Q97" s="46"/>
      <c r="R97" s="2">
        <f>IF(Q$2="Bike &amp; Run",IF(ISNA(VLOOKUP(Q97,Paramètres!$B$3:$C$56,2,FALSE)),0,VLOOKUP(Q97,Paramètres!$B$3:$C$56,2,FALSE)*Paramètres!$K$9),IF(OR(Q97="",OR($D97="",$D97="NL",$D97="HORS LIGUE")),0,VLOOKUP(IF(OR(Q97="",OR($D97="",$D97="NL",$D97="HORS LIGUE")),"",COUNTIFS($D$5:$D$72,"&lt;&gt;"&amp;"",$D$5:$D$72,"&lt;&gt;"&amp;"NL",$D$5:$D$72,"&lt;&gt;"&amp;"HORS LIGUE",Q$5:Q$72,"&lt;"&amp;Q97)+1),Paramètres!$B$3:$C$56,2,FALSE)*Paramètres!$K$9))</f>
        <v>0</v>
      </c>
      <c r="S97" s="46"/>
      <c r="T97" s="2">
        <f>IF(S$2="Bike &amp; Run",IF(ISNA(VLOOKUP(S97,Paramètres!$B$3:$C$56,2,FALSE)),0,VLOOKUP(S97,Paramètres!$B$3:$C$56,2,FALSE)*Paramètres!$K$10),IF(OR(S97="",OR($D97="",$D97="NL",$D97="HORS LIGUE")),0,VLOOKUP(IF(OR(S97="",OR($D97="",$D97="NL",$D97="HORS LIGUE")),"",COUNTIFS($D$5:$D$72,"&lt;&gt;"&amp;"",$D$5:$D$72,"&lt;&gt;"&amp;"NL",$D$5:$D$72,"&lt;&gt;"&amp;"HORS LIGUE",S$5:S$72,"&lt;"&amp;S97)+1),Paramètres!$B$3:$C$56,2,FALSE)*Paramètres!$K$10))</f>
        <v>0</v>
      </c>
      <c r="U97" s="46"/>
      <c r="V97" s="2">
        <f>IF(U$2="Bike &amp; Run",IF(ISNA(VLOOKUP(U97,Paramètres!$B$3:$C$56,2,FALSE)),0,VLOOKUP(U97,Paramètres!$B$3:$C$56,2,FALSE)*Paramètres!$K$11),IF(OR(U97="",OR($D97="",$D97="NL",$D97="HORS LIGUE")),0,VLOOKUP(IF(OR(U97="",OR($D97="",$D97="NL",$D97="HORS LIGUE")),"",COUNTIFS($D$5:$D$72,"&lt;&gt;"&amp;"",$D$5:$D$72,"&lt;&gt;"&amp;"NL",$D$5:$D$72,"&lt;&gt;"&amp;"HORS LIGUE",U$5:U$72,"&lt;"&amp;U97)+1),Paramètres!$B$3:$C$56,2,FALSE)*Paramètres!$K$11))</f>
        <v>0</v>
      </c>
      <c r="W97" s="46"/>
      <c r="X97" s="2">
        <f>IF(W$2="Bike &amp; Run",IF(ISNA(VLOOKUP(W97,Paramètres!$B$3:$C$56,2,FALSE)),0,VLOOKUP(W97,Paramètres!$B$3:$C$56,2,FALSE)*Paramètres!$K$12),IF(OR(W97="",OR($D97="",$D97="NL",$D97="HORS LIGUE")),0,VLOOKUP(IF(OR(W97="",OR($D97="",$D97="NL",$D97="HORS LIGUE")),"",COUNTIFS($D$5:$D$72,"&lt;&gt;"&amp;"",$D$5:$D$72,"&lt;&gt;"&amp;"NL",$D$5:$D$72,"&lt;&gt;"&amp;"HORS LIGUE",W$5:W$72,"&lt;"&amp;W97)+1),Paramètres!$B$3:$C$56,2,FALSE)*Paramètres!$K$12))</f>
        <v>0</v>
      </c>
      <c r="Y97" s="46"/>
      <c r="Z97" s="2">
        <f>IF(Y$2="Bike &amp; Run",IF(ISNA(VLOOKUP(Y97,Paramètres!$B$3:$C$56,2,FALSE)),0,VLOOKUP(Y97,Paramètres!$B$3:$C$56,2,FALSE)*Paramètres!$K$13),IF(OR(Y97="",OR($D97="",$D97="NL",$D97="HORS LIGUE")),0,VLOOKUP(IF(OR(Y97="",OR($D97="",$D97="NL",$D97="HORS LIGUE")),"",COUNTIFS($D$5:$D$72,"&lt;&gt;"&amp;"",$D$5:$D$72,"&lt;&gt;"&amp;"NL",$D$5:$D$72,"&lt;&gt;"&amp;"HORS LIGUE",Y$5:Y$72,"&lt;"&amp;Y97)+1),Paramètres!$B$3:$C$56,2,FALSE)*Paramètres!$K$13))</f>
        <v>0</v>
      </c>
      <c r="AA97" s="46"/>
      <c r="AB97" s="2">
        <f>IF(AA$2="Bike &amp; Run",IF(ISNA(VLOOKUP(AA97,Paramètres!$B$3:$C$56,2,FALSE)),0,VLOOKUP(AA97,Paramètres!$B$3:$C$56,2,FALSE)*Paramètres!$K$14),IF(OR(AA97="",OR($D97="",$D97="NL",$D97="HORS LIGUE")),0,VLOOKUP(IF(OR(AA97="",OR($D97="",$D97="NL",$D97="HORS LIGUE")),"",COUNTIFS($D$5:$D$72,"&lt;&gt;"&amp;"",$D$5:$D$72,"&lt;&gt;"&amp;"NL",$D$5:$D$72,"&lt;&gt;"&amp;"HORS LIGUE",AA$5:AA$72,"&lt;"&amp;AA97)+1),Paramètres!$B$3:$C$56,2,FALSE)*Paramètres!$K$14))</f>
        <v>0</v>
      </c>
      <c r="AC97" s="46"/>
      <c r="AD97" s="2">
        <f>IF(AC$2="Bike &amp; Run",IF(ISNA(VLOOKUP(AC97,Paramètres!$B$3:$C$56,2,FALSE)),0,VLOOKUP(AC97,Paramètres!$B$3:$C$56,2,FALSE)*Paramètres!$K$15),IF(OR(AC97="",OR($D97="",$D97="NL",$D97="HORS LIGUE")),0,VLOOKUP(IF(OR(AC97="",OR($D97="",$D97="NL",$D97="HORS LIGUE")),"",COUNTIFS($D$5:$D$72,"&lt;&gt;"&amp;"",$D$5:$D$72,"&lt;&gt;"&amp;"NL",$D$5:$D$72,"&lt;&gt;"&amp;"HORS LIGUE",AC$5:AC$72,"&lt;"&amp;AC97)+1),Paramètres!$B$3:$C$56,2,FALSE)*Paramètres!$K$15))</f>
        <v>0</v>
      </c>
      <c r="AE97" s="46"/>
      <c r="AF97" s="2">
        <f>IF(AE$2="Bike &amp; Run",IF(ISNA(VLOOKUP(AE97,Paramètres!$B$3:$C$56,2,FALSE)),0,VLOOKUP(AE97,Paramètres!$B$3:$C$56,2,FALSE)*Paramètres!$K$16),IF(OR(AE97="",OR($D97="",$D97="NL",$D97="HORS LIGUE")),0,VLOOKUP(IF(OR(AE97="",OR($D97="",$D97="NL",$D97="HORS LIGUE")),"",COUNTIFS($D$5:$D$72,"&lt;&gt;"&amp;"",$D$5:$D$72,"&lt;&gt;"&amp;"NL",$D$5:$D$72,"&lt;&gt;"&amp;"HORS LIGUE",AE$5:AE$72,"&lt;"&amp;AE97)+1),Paramètres!$B$3:$C$56,2,FALSE)*Paramètres!$K$16))</f>
        <v>0</v>
      </c>
      <c r="AG97" s="46"/>
      <c r="AH97" s="2">
        <f>IF(AG$2="Bike &amp; Run",IF(ISNA(VLOOKUP(AG97,Paramètres!$B$3:$C$56,2,FALSE)),0,VLOOKUP(AG97,Paramètres!$B$3:$C$56,2,FALSE)*Paramètres!$K$17),IF(OR(AG97="",OR($D97="",$D97="NL",$D97="HORS LIGUE")),0,VLOOKUP(IF(OR(AG97="",OR($D97="",$D97="NL",$D97="HORS LIGUE")),"",COUNTIFS($D$5:$D$72,"&lt;&gt;"&amp;"",$D$5:$D$72,"&lt;&gt;"&amp;"NL",$D$5:$D$72,"&lt;&gt;"&amp;"HORS LIGUE",AG$5:AG$72,"&lt;"&amp;AG97)+1),Paramètres!$B$3:$C$56,2,FALSE)*Paramètres!$K$17))</f>
        <v>0</v>
      </c>
      <c r="AI97" s="40">
        <f t="shared" si="106"/>
        <v>0</v>
      </c>
      <c r="AJ97" s="3" t="str">
        <f t="shared" si="107"/>
        <v/>
      </c>
      <c r="AK97" s="5">
        <f t="shared" si="108"/>
        <v>0</v>
      </c>
      <c r="AL97" s="41" t="e">
        <f t="shared" si="114"/>
        <v>#REF!</v>
      </c>
      <c r="AM97" s="33" t="e">
        <f t="shared" si="109"/>
        <v>#REF!</v>
      </c>
    </row>
    <row r="98" spans="1:39" ht="16.5">
      <c r="A98" s="14"/>
      <c r="B98" s="61" t="str">
        <f>IF(ISNA(VLOOKUP(A98,'Licenciés Jeunes 2023'!A:C,3,0)),"",VLOOKUP(A98,'Licenciés Jeunes 2023'!A:C,3,0))</f>
        <v/>
      </c>
      <c r="C98" s="32" t="str">
        <f>IF(ISNA(VLOOKUP(A98,'Licenciés Jeunes 2023'!A:C,2,0)),"",VLOOKUP(A98,'Licenciés Jeunes 2023'!A:C,2,0))</f>
        <v/>
      </c>
      <c r="D98" s="32" t="str">
        <f>IF(ISNA(VLOOKUP(A98,'Licenciés Jeunes 2023'!A:F,6,0)),"",VLOOKUP(A98,'Licenciés Jeunes 2023'!A:F,6,0))</f>
        <v/>
      </c>
      <c r="E98" s="6"/>
      <c r="F98" s="2">
        <f>IF(E$2="Bike &amp; Run",IF(ISNA(VLOOKUP(E98,Paramètres!$B$3:$C$56,2,FALSE)),0,VLOOKUP(E98,Paramètres!$B$3:$C$56,2,FALSE)*Paramètres!$K$3),IF(OR(E98="",OR($D98="",$D98="NL",$D98="HORS LIGUE")),0,VLOOKUP(IF(OR(E98="",OR($D98="",$D98="NL",$D98="HORS LIGUE")),"",COUNTIFS($D$5:$D$72,"&lt;&gt;"&amp;"",$D$5:$D$72,"&lt;&gt;"&amp;"NL",$D$5:$D$72,"&lt;&gt;"&amp;"HORS LIGUE",E$5:E$72,"&lt;"&amp;E98)+1),Paramètres!$B$3:$C$56,2,FALSE)*Paramètres!$K$3))</f>
        <v>0</v>
      </c>
      <c r="G98" s="4"/>
      <c r="H98" s="2">
        <f>IF(G$2="Bike &amp; Run",IF(ISNA(VLOOKUP(G98,Paramètres!$B$3:$C$56,2,FALSE)),0,VLOOKUP(G98,Paramètres!$B$3:$C$56,2,FALSE)*Paramètres!$K$4),IF(OR(G98="",OR($D98="",$D98="NL",$D98="HORS LIGUE")),0,VLOOKUP(IF(OR(G98="",OR($D98="",$D98="NL",$D98="HORS LIGUE")),"",COUNTIFS($D$5:$D$72,"&lt;&gt;"&amp;"",$D$5:$D$72,"&lt;&gt;"&amp;"NL",$D$5:$D$72,"&lt;&gt;"&amp;"HORS LIGUE",G$5:G$72,"&lt;"&amp;G98)+1),Paramètres!$B$3:$C$56,2,FALSE)*Paramètres!$K$4))</f>
        <v>0</v>
      </c>
      <c r="I98" s="36"/>
      <c r="J98" s="2">
        <f>IF(I$2="Bike &amp; Run",IF(ISNA(VLOOKUP(I98,Paramètres!$B$3:$C$56,2,FALSE)),0,VLOOKUP(I98,Paramètres!$B$3:$C$56,2,FALSE)*Paramètres!$K$5),IF(OR(I98="",OR($D98="",$D98="NL",$D98="HORS LIGUE")),0,VLOOKUP(IF(OR(I98="",OR($D98="",$D98="NL",$D98="HORS LIGUE")),"",COUNTIFS($D$5:$D$72,"&lt;&gt;"&amp;"",$D$5:$D$72,"&lt;&gt;"&amp;"NL",$D$5:$D$72,"&lt;&gt;"&amp;"HORS LIGUE",I$5:I$72,"&lt;"&amp;I98)+1),Paramètres!$B$3:$C$56,2,FALSE)*Paramètres!$K$5))</f>
        <v>0</v>
      </c>
      <c r="K98" s="4"/>
      <c r="L98" s="2">
        <f>IF(K$2="Bike &amp; Run",IF(ISNA(VLOOKUP(K98,Paramètres!$B$3:$C$56,2,FALSE)),0,VLOOKUP(K98,Paramètres!$B$3:$C$56,2,FALSE)*Paramètres!$K$6),IF(OR(K98="",OR($D98="",$D98="NL",$D98="HORS LIGUE")),0,VLOOKUP(IF(OR(K98="",OR($D98="",$D98="NL",$D98="HORS LIGUE")),"",COUNTIFS($D$5:$D$72,"&lt;&gt;"&amp;"",$D$5:$D$72,"&lt;&gt;"&amp;"NL",$D$5:$D$72,"&lt;&gt;"&amp;"HORS LIGUE",K$5:K$72,"&lt;"&amp;K98)+1),Paramètres!$B$3:$C$56,2,FALSE)*Paramètres!$K$6))</f>
        <v>0</v>
      </c>
      <c r="M98" s="4"/>
      <c r="N98" s="2">
        <f>IF(M$2="Bike &amp; Run",IF(ISNA(VLOOKUP(M98,Paramètres!$B$3:$C$56,2,FALSE)),0,VLOOKUP(M98,Paramètres!$B$3:$C$56,2,FALSE)*Paramètres!$K$7),IF(OR(M98="",OR($D98="",$D98="NL",$D98="HORS LIGUE")),0,VLOOKUP(IF(OR(M98="",OR($D98="",$D98="NL",$D98="HORS LIGUE")),"",COUNTIFS($D$5:$D$72,"&lt;&gt;"&amp;"",$D$5:$D$72,"&lt;&gt;"&amp;"NL",$D$5:$D$72,"&lt;&gt;"&amp;"HORS LIGUE",M$5:M$72,"&lt;"&amp;M98)+1),Paramètres!$B$3:$C$56,2,FALSE)*Paramètres!$K$7))</f>
        <v>0</v>
      </c>
      <c r="O98" s="46"/>
      <c r="P98" s="2">
        <f>IF(O$2="Bike &amp; Run",IF(ISNA(VLOOKUP(O98,Paramètres!$B$3:$C$56,2,FALSE)),0,VLOOKUP(O98,Paramètres!$B$3:$C$56,2,FALSE)*Paramètres!$K$8),IF(OR(O98="",OR($D98="",$D98="NL",$D98="HORS LIGUE")),0,VLOOKUP(IF(OR(O98="",OR($D98="",$D98="NL",$D98="HORS LIGUE")),"",COUNTIFS($D$5:$D$72,"&lt;&gt;"&amp;"",$D$5:$D$72,"&lt;&gt;"&amp;"NL",$D$5:$D$72,"&lt;&gt;"&amp;"HORS LIGUE",O$5:O$72,"&lt;"&amp;O98)+1),Paramètres!$B$3:$C$56,2,FALSE)*Paramètres!$K$8))</f>
        <v>0</v>
      </c>
      <c r="Q98" s="46"/>
      <c r="R98" s="2">
        <f>IF(Q$2="Bike &amp; Run",IF(ISNA(VLOOKUP(Q98,Paramètres!$B$3:$C$56,2,FALSE)),0,VLOOKUP(Q98,Paramètres!$B$3:$C$56,2,FALSE)*Paramètres!$K$9),IF(OR(Q98="",OR($D98="",$D98="NL",$D98="HORS LIGUE")),0,VLOOKUP(IF(OR(Q98="",OR($D98="",$D98="NL",$D98="HORS LIGUE")),"",COUNTIFS($D$5:$D$72,"&lt;&gt;"&amp;"",$D$5:$D$72,"&lt;&gt;"&amp;"NL",$D$5:$D$72,"&lt;&gt;"&amp;"HORS LIGUE",Q$5:Q$72,"&lt;"&amp;Q98)+1),Paramètres!$B$3:$C$56,2,FALSE)*Paramètres!$K$9))</f>
        <v>0</v>
      </c>
      <c r="S98" s="46"/>
      <c r="T98" s="2">
        <f>IF(S$2="Bike &amp; Run",IF(ISNA(VLOOKUP(S98,Paramètres!$B$3:$C$56,2,FALSE)),0,VLOOKUP(S98,Paramètres!$B$3:$C$56,2,FALSE)*Paramètres!$K$10),IF(OR(S98="",OR($D98="",$D98="NL",$D98="HORS LIGUE")),0,VLOOKUP(IF(OR(S98="",OR($D98="",$D98="NL",$D98="HORS LIGUE")),"",COUNTIFS($D$5:$D$72,"&lt;&gt;"&amp;"",$D$5:$D$72,"&lt;&gt;"&amp;"NL",$D$5:$D$72,"&lt;&gt;"&amp;"HORS LIGUE",S$5:S$72,"&lt;"&amp;S98)+1),Paramètres!$B$3:$C$56,2,FALSE)*Paramètres!$K$10))</f>
        <v>0</v>
      </c>
      <c r="U98" s="46"/>
      <c r="V98" s="2">
        <f>IF(U$2="Bike &amp; Run",IF(ISNA(VLOOKUP(U98,Paramètres!$B$3:$C$56,2,FALSE)),0,VLOOKUP(U98,Paramètres!$B$3:$C$56,2,FALSE)*Paramètres!$K$11),IF(OR(U98="",OR($D98="",$D98="NL",$D98="HORS LIGUE")),0,VLOOKUP(IF(OR(U98="",OR($D98="",$D98="NL",$D98="HORS LIGUE")),"",COUNTIFS($D$5:$D$72,"&lt;&gt;"&amp;"",$D$5:$D$72,"&lt;&gt;"&amp;"NL",$D$5:$D$72,"&lt;&gt;"&amp;"HORS LIGUE",U$5:U$72,"&lt;"&amp;U98)+1),Paramètres!$B$3:$C$56,2,FALSE)*Paramètres!$K$11))</f>
        <v>0</v>
      </c>
      <c r="W98" s="46"/>
      <c r="X98" s="2">
        <f>IF(W$2="Bike &amp; Run",IF(ISNA(VLOOKUP(W98,Paramètres!$B$3:$C$56,2,FALSE)),0,VLOOKUP(W98,Paramètres!$B$3:$C$56,2,FALSE)*Paramètres!$K$12),IF(OR(W98="",OR($D98="",$D98="NL",$D98="HORS LIGUE")),0,VLOOKUP(IF(OR(W98="",OR($D98="",$D98="NL",$D98="HORS LIGUE")),"",COUNTIFS($D$5:$D$72,"&lt;&gt;"&amp;"",$D$5:$D$72,"&lt;&gt;"&amp;"NL",$D$5:$D$72,"&lt;&gt;"&amp;"HORS LIGUE",W$5:W$72,"&lt;"&amp;W98)+1),Paramètres!$B$3:$C$56,2,FALSE)*Paramètres!$K$12))</f>
        <v>0</v>
      </c>
      <c r="Y98" s="46"/>
      <c r="Z98" s="2">
        <f>IF(Y$2="Bike &amp; Run",IF(ISNA(VLOOKUP(Y98,Paramètres!$B$3:$C$56,2,FALSE)),0,VLOOKUP(Y98,Paramètres!$B$3:$C$56,2,FALSE)*Paramètres!$K$13),IF(OR(Y98="",OR($D98="",$D98="NL",$D98="HORS LIGUE")),0,VLOOKUP(IF(OR(Y98="",OR($D98="",$D98="NL",$D98="HORS LIGUE")),"",COUNTIFS($D$5:$D$72,"&lt;&gt;"&amp;"",$D$5:$D$72,"&lt;&gt;"&amp;"NL",$D$5:$D$72,"&lt;&gt;"&amp;"HORS LIGUE",Y$5:Y$72,"&lt;"&amp;Y98)+1),Paramètres!$B$3:$C$56,2,FALSE)*Paramètres!$K$13))</f>
        <v>0</v>
      </c>
      <c r="AA98" s="46"/>
      <c r="AB98" s="2">
        <f>IF(AA$2="Bike &amp; Run",IF(ISNA(VLOOKUP(AA98,Paramètres!$B$3:$C$56,2,FALSE)),0,VLOOKUP(AA98,Paramètres!$B$3:$C$56,2,FALSE)*Paramètres!$K$14),IF(OR(AA98="",OR($D98="",$D98="NL",$D98="HORS LIGUE")),0,VLOOKUP(IF(OR(AA98="",OR($D98="",$D98="NL",$D98="HORS LIGUE")),"",COUNTIFS($D$5:$D$72,"&lt;&gt;"&amp;"",$D$5:$D$72,"&lt;&gt;"&amp;"NL",$D$5:$D$72,"&lt;&gt;"&amp;"HORS LIGUE",AA$5:AA$72,"&lt;"&amp;AA98)+1),Paramètres!$B$3:$C$56,2,FALSE)*Paramètres!$K$14))</f>
        <v>0</v>
      </c>
      <c r="AC98" s="46"/>
      <c r="AD98" s="2">
        <f>IF(AC$2="Bike &amp; Run",IF(ISNA(VLOOKUP(AC98,Paramètres!$B$3:$C$56,2,FALSE)),0,VLOOKUP(AC98,Paramètres!$B$3:$C$56,2,FALSE)*Paramètres!$K$15),IF(OR(AC98="",OR($D98="",$D98="NL",$D98="HORS LIGUE")),0,VLOOKUP(IF(OR(AC98="",OR($D98="",$D98="NL",$D98="HORS LIGUE")),"",COUNTIFS($D$5:$D$72,"&lt;&gt;"&amp;"",$D$5:$D$72,"&lt;&gt;"&amp;"NL",$D$5:$D$72,"&lt;&gt;"&amp;"HORS LIGUE",AC$5:AC$72,"&lt;"&amp;AC98)+1),Paramètres!$B$3:$C$56,2,FALSE)*Paramètres!$K$15))</f>
        <v>0</v>
      </c>
      <c r="AE98" s="46"/>
      <c r="AF98" s="2">
        <f>IF(AE$2="Bike &amp; Run",IF(ISNA(VLOOKUP(AE98,Paramètres!$B$3:$C$56,2,FALSE)),0,VLOOKUP(AE98,Paramètres!$B$3:$C$56,2,FALSE)*Paramètres!$K$16),IF(OR(AE98="",OR($D98="",$D98="NL",$D98="HORS LIGUE")),0,VLOOKUP(IF(OR(AE98="",OR($D98="",$D98="NL",$D98="HORS LIGUE")),"",COUNTIFS($D$5:$D$72,"&lt;&gt;"&amp;"",$D$5:$D$72,"&lt;&gt;"&amp;"NL",$D$5:$D$72,"&lt;&gt;"&amp;"HORS LIGUE",AE$5:AE$72,"&lt;"&amp;AE98)+1),Paramètres!$B$3:$C$56,2,FALSE)*Paramètres!$K$16))</f>
        <v>0</v>
      </c>
      <c r="AG98" s="46"/>
      <c r="AH98" s="2">
        <f>IF(AG$2="Bike &amp; Run",IF(ISNA(VLOOKUP(AG98,Paramètres!$B$3:$C$56,2,FALSE)),0,VLOOKUP(AG98,Paramètres!$B$3:$C$56,2,FALSE)*Paramètres!$K$17),IF(OR(AG98="",OR($D98="",$D98="NL",$D98="HORS LIGUE")),0,VLOOKUP(IF(OR(AG98="",OR($D98="",$D98="NL",$D98="HORS LIGUE")),"",COUNTIFS($D$5:$D$72,"&lt;&gt;"&amp;"",$D$5:$D$72,"&lt;&gt;"&amp;"NL",$D$5:$D$72,"&lt;&gt;"&amp;"HORS LIGUE",AG$5:AG$72,"&lt;"&amp;AG98)+1),Paramètres!$B$3:$C$56,2,FALSE)*Paramètres!$K$17))</f>
        <v>0</v>
      </c>
      <c r="AI98" s="40">
        <f t="shared" si="106"/>
        <v>0</v>
      </c>
      <c r="AJ98" s="3" t="str">
        <f t="shared" si="107"/>
        <v/>
      </c>
      <c r="AK98" s="5">
        <f t="shared" si="108"/>
        <v>0</v>
      </c>
      <c r="AL98" s="41" t="e">
        <f t="shared" si="114"/>
        <v>#REF!</v>
      </c>
      <c r="AM98" s="33" t="e">
        <f t="shared" si="109"/>
        <v>#REF!</v>
      </c>
    </row>
    <row r="99" spans="1:39" ht="16.5">
      <c r="A99" s="14"/>
      <c r="B99" s="61" t="str">
        <f>IF(ISNA(VLOOKUP(A99,'Licenciés Jeunes 2023'!A:C,3,0)),"",VLOOKUP(A99,'Licenciés Jeunes 2023'!A:C,3,0))</f>
        <v/>
      </c>
      <c r="C99" s="32" t="str">
        <f>IF(ISNA(VLOOKUP(A99,'Licenciés Jeunes 2023'!A:C,2,0)),"",VLOOKUP(A99,'Licenciés Jeunes 2023'!A:C,2,0))</f>
        <v/>
      </c>
      <c r="D99" s="32" t="str">
        <f>IF(ISNA(VLOOKUP(A99,'Licenciés Jeunes 2023'!A:F,6,0)),"",VLOOKUP(A99,'Licenciés Jeunes 2023'!A:F,6,0))</f>
        <v/>
      </c>
      <c r="E99" s="6"/>
      <c r="F99" s="2">
        <f>IF(E$2="Bike &amp; Run",IF(ISNA(VLOOKUP(E99,Paramètres!$B$3:$C$56,2,FALSE)),0,VLOOKUP(E99,Paramètres!$B$3:$C$56,2,FALSE)*Paramètres!$K$3),IF(OR(E99="",OR($D99="",$D99="NL",$D99="HORS LIGUE")),0,VLOOKUP(IF(OR(E99="",OR($D99="",$D99="NL",$D99="HORS LIGUE")),"",COUNTIFS($D$5:$D$72,"&lt;&gt;"&amp;"",$D$5:$D$72,"&lt;&gt;"&amp;"NL",$D$5:$D$72,"&lt;&gt;"&amp;"HORS LIGUE",E$5:E$72,"&lt;"&amp;E99)+1),Paramètres!$B$3:$C$56,2,FALSE)*Paramètres!$K$3))</f>
        <v>0</v>
      </c>
      <c r="G99" s="4"/>
      <c r="H99" s="2">
        <f>IF(G$2="Bike &amp; Run",IF(ISNA(VLOOKUP(G99,Paramètres!$B$3:$C$56,2,FALSE)),0,VLOOKUP(G99,Paramètres!$B$3:$C$56,2,FALSE)*Paramètres!$K$4),IF(OR(G99="",OR($D99="",$D99="NL",$D99="HORS LIGUE")),0,VLOOKUP(IF(OR(G99="",OR($D99="",$D99="NL",$D99="HORS LIGUE")),"",COUNTIFS($D$5:$D$72,"&lt;&gt;"&amp;"",$D$5:$D$72,"&lt;&gt;"&amp;"NL",$D$5:$D$72,"&lt;&gt;"&amp;"HORS LIGUE",G$5:G$72,"&lt;"&amp;G99)+1),Paramètres!$B$3:$C$56,2,FALSE)*Paramètres!$K$4))</f>
        <v>0</v>
      </c>
      <c r="I99" s="36"/>
      <c r="J99" s="2">
        <f>IF(I$2="Bike &amp; Run",IF(ISNA(VLOOKUP(I99,Paramètres!$B$3:$C$56,2,FALSE)),0,VLOOKUP(I99,Paramètres!$B$3:$C$56,2,FALSE)*Paramètres!$K$5),IF(OR(I99="",OR($D99="",$D99="NL",$D99="HORS LIGUE")),0,VLOOKUP(IF(OR(I99="",OR($D99="",$D99="NL",$D99="HORS LIGUE")),"",COUNTIFS($D$5:$D$72,"&lt;&gt;"&amp;"",$D$5:$D$72,"&lt;&gt;"&amp;"NL",$D$5:$D$72,"&lt;&gt;"&amp;"HORS LIGUE",I$5:I$72,"&lt;"&amp;I99)+1),Paramètres!$B$3:$C$56,2,FALSE)*Paramètres!$K$5))</f>
        <v>0</v>
      </c>
      <c r="K99" s="4"/>
      <c r="L99" s="2">
        <f>IF(K$2="Bike &amp; Run",IF(ISNA(VLOOKUP(K99,Paramètres!$B$3:$C$56,2,FALSE)),0,VLOOKUP(K99,Paramètres!$B$3:$C$56,2,FALSE)*Paramètres!$K$6),IF(OR(K99="",OR($D99="",$D99="NL",$D99="HORS LIGUE")),0,VLOOKUP(IF(OR(K99="",OR($D99="",$D99="NL",$D99="HORS LIGUE")),"",COUNTIFS($D$5:$D$72,"&lt;&gt;"&amp;"",$D$5:$D$72,"&lt;&gt;"&amp;"NL",$D$5:$D$72,"&lt;&gt;"&amp;"HORS LIGUE",K$5:K$72,"&lt;"&amp;K99)+1),Paramètres!$B$3:$C$56,2,FALSE)*Paramètres!$K$6))</f>
        <v>0</v>
      </c>
      <c r="M99" s="4"/>
      <c r="N99" s="2">
        <f>IF(M$2="Bike &amp; Run",IF(ISNA(VLOOKUP(M99,Paramètres!$B$3:$C$56,2,FALSE)),0,VLOOKUP(M99,Paramètres!$B$3:$C$56,2,FALSE)*Paramètres!$K$7),IF(OR(M99="",OR($D99="",$D99="NL",$D99="HORS LIGUE")),0,VLOOKUP(IF(OR(M99="",OR($D99="",$D99="NL",$D99="HORS LIGUE")),"",COUNTIFS($D$5:$D$72,"&lt;&gt;"&amp;"",$D$5:$D$72,"&lt;&gt;"&amp;"NL",$D$5:$D$72,"&lt;&gt;"&amp;"HORS LIGUE",M$5:M$72,"&lt;"&amp;M99)+1),Paramètres!$B$3:$C$56,2,FALSE)*Paramètres!$K$7))</f>
        <v>0</v>
      </c>
      <c r="O99" s="46"/>
      <c r="P99" s="2">
        <f>IF(O$2="Bike &amp; Run",IF(ISNA(VLOOKUP(O99,Paramètres!$B$3:$C$56,2,FALSE)),0,VLOOKUP(O99,Paramètres!$B$3:$C$56,2,FALSE)*Paramètres!$K$8),IF(OR(O99="",OR($D99="",$D99="NL",$D99="HORS LIGUE")),0,VLOOKUP(IF(OR(O99="",OR($D99="",$D99="NL",$D99="HORS LIGUE")),"",COUNTIFS($D$5:$D$72,"&lt;&gt;"&amp;"",$D$5:$D$72,"&lt;&gt;"&amp;"NL",$D$5:$D$72,"&lt;&gt;"&amp;"HORS LIGUE",O$5:O$72,"&lt;"&amp;O99)+1),Paramètres!$B$3:$C$56,2,FALSE)*Paramètres!$K$8))</f>
        <v>0</v>
      </c>
      <c r="Q99" s="46"/>
      <c r="R99" s="2">
        <f>IF(Q$2="Bike &amp; Run",IF(ISNA(VLOOKUP(Q99,Paramètres!$B$3:$C$56,2,FALSE)),0,VLOOKUP(Q99,Paramètres!$B$3:$C$56,2,FALSE)*Paramètres!$K$9),IF(OR(Q99="",OR($D99="",$D99="NL",$D99="HORS LIGUE")),0,VLOOKUP(IF(OR(Q99="",OR($D99="",$D99="NL",$D99="HORS LIGUE")),"",COUNTIFS($D$5:$D$72,"&lt;&gt;"&amp;"",$D$5:$D$72,"&lt;&gt;"&amp;"NL",$D$5:$D$72,"&lt;&gt;"&amp;"HORS LIGUE",Q$5:Q$72,"&lt;"&amp;Q99)+1),Paramètres!$B$3:$C$56,2,FALSE)*Paramètres!$K$9))</f>
        <v>0</v>
      </c>
      <c r="S99" s="46"/>
      <c r="T99" s="2">
        <f>IF(S$2="Bike &amp; Run",IF(ISNA(VLOOKUP(S99,Paramètres!$B$3:$C$56,2,FALSE)),0,VLOOKUP(S99,Paramètres!$B$3:$C$56,2,FALSE)*Paramètres!$K$10),IF(OR(S99="",OR($D99="",$D99="NL",$D99="HORS LIGUE")),0,VLOOKUP(IF(OR(S99="",OR($D99="",$D99="NL",$D99="HORS LIGUE")),"",COUNTIFS($D$5:$D$72,"&lt;&gt;"&amp;"",$D$5:$D$72,"&lt;&gt;"&amp;"NL",$D$5:$D$72,"&lt;&gt;"&amp;"HORS LIGUE",S$5:S$72,"&lt;"&amp;S99)+1),Paramètres!$B$3:$C$56,2,FALSE)*Paramètres!$K$10))</f>
        <v>0</v>
      </c>
      <c r="U99" s="46"/>
      <c r="V99" s="2">
        <f>IF(U$2="Bike &amp; Run",IF(ISNA(VLOOKUP(U99,Paramètres!$B$3:$C$56,2,FALSE)),0,VLOOKUP(U99,Paramètres!$B$3:$C$56,2,FALSE)*Paramètres!$K$11),IF(OR(U99="",OR($D99="",$D99="NL",$D99="HORS LIGUE")),0,VLOOKUP(IF(OR(U99="",OR($D99="",$D99="NL",$D99="HORS LIGUE")),"",COUNTIFS($D$5:$D$72,"&lt;&gt;"&amp;"",$D$5:$D$72,"&lt;&gt;"&amp;"NL",$D$5:$D$72,"&lt;&gt;"&amp;"HORS LIGUE",U$5:U$72,"&lt;"&amp;U99)+1),Paramètres!$B$3:$C$56,2,FALSE)*Paramètres!$K$11))</f>
        <v>0</v>
      </c>
      <c r="W99" s="46"/>
      <c r="X99" s="2">
        <f>IF(W$2="Bike &amp; Run",IF(ISNA(VLOOKUP(W99,Paramètres!$B$3:$C$56,2,FALSE)),0,VLOOKUP(W99,Paramètres!$B$3:$C$56,2,FALSE)*Paramètres!$K$12),IF(OR(W99="",OR($D99="",$D99="NL",$D99="HORS LIGUE")),0,VLOOKUP(IF(OR(W99="",OR($D99="",$D99="NL",$D99="HORS LIGUE")),"",COUNTIFS($D$5:$D$72,"&lt;&gt;"&amp;"",$D$5:$D$72,"&lt;&gt;"&amp;"NL",$D$5:$D$72,"&lt;&gt;"&amp;"HORS LIGUE",W$5:W$72,"&lt;"&amp;W99)+1),Paramètres!$B$3:$C$56,2,FALSE)*Paramètres!$K$12))</f>
        <v>0</v>
      </c>
      <c r="Y99" s="46"/>
      <c r="Z99" s="2">
        <f>IF(Y$2="Bike &amp; Run",IF(ISNA(VLOOKUP(Y99,Paramètres!$B$3:$C$56,2,FALSE)),0,VLOOKUP(Y99,Paramètres!$B$3:$C$56,2,FALSE)*Paramètres!$K$13),IF(OR(Y99="",OR($D99="",$D99="NL",$D99="HORS LIGUE")),0,VLOOKUP(IF(OR(Y99="",OR($D99="",$D99="NL",$D99="HORS LIGUE")),"",COUNTIFS($D$5:$D$72,"&lt;&gt;"&amp;"",$D$5:$D$72,"&lt;&gt;"&amp;"NL",$D$5:$D$72,"&lt;&gt;"&amp;"HORS LIGUE",Y$5:Y$72,"&lt;"&amp;Y99)+1),Paramètres!$B$3:$C$56,2,FALSE)*Paramètres!$K$13))</f>
        <v>0</v>
      </c>
      <c r="AA99" s="46"/>
      <c r="AB99" s="2">
        <f>IF(AA$2="Bike &amp; Run",IF(ISNA(VLOOKUP(AA99,Paramètres!$B$3:$C$56,2,FALSE)),0,VLOOKUP(AA99,Paramètres!$B$3:$C$56,2,FALSE)*Paramètres!$K$14),IF(OR(AA99="",OR($D99="",$D99="NL",$D99="HORS LIGUE")),0,VLOOKUP(IF(OR(AA99="",OR($D99="",$D99="NL",$D99="HORS LIGUE")),"",COUNTIFS($D$5:$D$72,"&lt;&gt;"&amp;"",$D$5:$D$72,"&lt;&gt;"&amp;"NL",$D$5:$D$72,"&lt;&gt;"&amp;"HORS LIGUE",AA$5:AA$72,"&lt;"&amp;AA99)+1),Paramètres!$B$3:$C$56,2,FALSE)*Paramètres!$K$14))</f>
        <v>0</v>
      </c>
      <c r="AC99" s="46"/>
      <c r="AD99" s="2">
        <f>IF(AC$2="Bike &amp; Run",IF(ISNA(VLOOKUP(AC99,Paramètres!$B$3:$C$56,2,FALSE)),0,VLOOKUP(AC99,Paramètres!$B$3:$C$56,2,FALSE)*Paramètres!$K$15),IF(OR(AC99="",OR($D99="",$D99="NL",$D99="HORS LIGUE")),0,VLOOKUP(IF(OR(AC99="",OR($D99="",$D99="NL",$D99="HORS LIGUE")),"",COUNTIFS($D$5:$D$72,"&lt;&gt;"&amp;"",$D$5:$D$72,"&lt;&gt;"&amp;"NL",$D$5:$D$72,"&lt;&gt;"&amp;"HORS LIGUE",AC$5:AC$72,"&lt;"&amp;AC99)+1),Paramètres!$B$3:$C$56,2,FALSE)*Paramètres!$K$15))</f>
        <v>0</v>
      </c>
      <c r="AE99" s="46"/>
      <c r="AF99" s="2">
        <f>IF(AE$2="Bike &amp; Run",IF(ISNA(VLOOKUP(AE99,Paramètres!$B$3:$C$56,2,FALSE)),0,VLOOKUP(AE99,Paramètres!$B$3:$C$56,2,FALSE)*Paramètres!$K$16),IF(OR(AE99="",OR($D99="",$D99="NL",$D99="HORS LIGUE")),0,VLOOKUP(IF(OR(AE99="",OR($D99="",$D99="NL",$D99="HORS LIGUE")),"",COUNTIFS($D$5:$D$72,"&lt;&gt;"&amp;"",$D$5:$D$72,"&lt;&gt;"&amp;"NL",$D$5:$D$72,"&lt;&gt;"&amp;"HORS LIGUE",AE$5:AE$72,"&lt;"&amp;AE99)+1),Paramètres!$B$3:$C$56,2,FALSE)*Paramètres!$K$16))</f>
        <v>0</v>
      </c>
      <c r="AG99" s="46"/>
      <c r="AH99" s="2">
        <f>IF(AG$2="Bike &amp; Run",IF(ISNA(VLOOKUP(AG99,Paramètres!$B$3:$C$56,2,FALSE)),0,VLOOKUP(AG99,Paramètres!$B$3:$C$56,2,FALSE)*Paramètres!$K$17),IF(OR(AG99="",OR($D99="",$D99="NL",$D99="HORS LIGUE")),0,VLOOKUP(IF(OR(AG99="",OR($D99="",$D99="NL",$D99="HORS LIGUE")),"",COUNTIFS($D$5:$D$72,"&lt;&gt;"&amp;"",$D$5:$D$72,"&lt;&gt;"&amp;"NL",$D$5:$D$72,"&lt;&gt;"&amp;"HORS LIGUE",AG$5:AG$72,"&lt;"&amp;AG99)+1),Paramètres!$B$3:$C$56,2,FALSE)*Paramètres!$K$17))</f>
        <v>0</v>
      </c>
      <c r="AI99" s="40">
        <f t="shared" si="106"/>
        <v>0</v>
      </c>
      <c r="AJ99" s="3" t="str">
        <f t="shared" si="107"/>
        <v/>
      </c>
      <c r="AK99" s="5">
        <f t="shared" si="108"/>
        <v>0</v>
      </c>
      <c r="AL99" s="41" t="e">
        <f t="shared" si="114"/>
        <v>#REF!</v>
      </c>
      <c r="AM99" s="33" t="e">
        <f t="shared" si="109"/>
        <v>#REF!</v>
      </c>
    </row>
    <row r="100" spans="1:39" ht="16.5">
      <c r="A100" s="14"/>
      <c r="B100" s="61" t="str">
        <f>IF(ISNA(VLOOKUP(A100,'Licenciés Jeunes 2023'!A:C,3,0)),"",VLOOKUP(A100,'Licenciés Jeunes 2023'!A:C,3,0))</f>
        <v/>
      </c>
      <c r="C100" s="32" t="str">
        <f>IF(ISNA(VLOOKUP(A100,'Licenciés Jeunes 2023'!A:C,2,0)),"",VLOOKUP(A100,'Licenciés Jeunes 2023'!A:C,2,0))</f>
        <v/>
      </c>
      <c r="D100" s="32" t="str">
        <f>IF(ISNA(VLOOKUP(A100,'Licenciés Jeunes 2023'!A:F,6,0)),"",VLOOKUP(A100,'Licenciés Jeunes 2023'!A:F,6,0))</f>
        <v/>
      </c>
      <c r="E100" s="6"/>
      <c r="F100" s="2">
        <f>IF(E$2="Bike &amp; Run",IF(ISNA(VLOOKUP(E100,Paramètres!$B$3:$C$56,2,FALSE)),0,VLOOKUP(E100,Paramètres!$B$3:$C$56,2,FALSE)*Paramètres!$K$3),IF(OR(E100="",OR($D100="",$D100="NL",$D100="HORS LIGUE")),0,VLOOKUP(IF(OR(E100="",OR($D100="",$D100="NL",$D100="HORS LIGUE")),"",COUNTIFS($D$5:$D$72,"&lt;&gt;"&amp;"",$D$5:$D$72,"&lt;&gt;"&amp;"NL",$D$5:$D$72,"&lt;&gt;"&amp;"HORS LIGUE",E$5:E$72,"&lt;"&amp;E100)+1),Paramètres!$B$3:$C$56,2,FALSE)*Paramètres!$K$3))</f>
        <v>0</v>
      </c>
      <c r="G100" s="4"/>
      <c r="H100" s="2">
        <f>IF(G$2="Bike &amp; Run",IF(ISNA(VLOOKUP(G100,Paramètres!$B$3:$C$56,2,FALSE)),0,VLOOKUP(G100,Paramètres!$B$3:$C$56,2,FALSE)*Paramètres!$K$4),IF(OR(G100="",OR($D100="",$D100="NL",$D100="HORS LIGUE")),0,VLOOKUP(IF(OR(G100="",OR($D100="",$D100="NL",$D100="HORS LIGUE")),"",COUNTIFS($D$5:$D$72,"&lt;&gt;"&amp;"",$D$5:$D$72,"&lt;&gt;"&amp;"NL",$D$5:$D$72,"&lt;&gt;"&amp;"HORS LIGUE",G$5:G$72,"&lt;"&amp;G100)+1),Paramètres!$B$3:$C$56,2,FALSE)*Paramètres!$K$4))</f>
        <v>0</v>
      </c>
      <c r="I100" s="36"/>
      <c r="J100" s="2">
        <f>IF(I$2="Bike &amp; Run",IF(ISNA(VLOOKUP(I100,Paramètres!$B$3:$C$56,2,FALSE)),0,VLOOKUP(I100,Paramètres!$B$3:$C$56,2,FALSE)*Paramètres!$K$5),IF(OR(I100="",OR($D100="",$D100="NL",$D100="HORS LIGUE")),0,VLOOKUP(IF(OR(I100="",OR($D100="",$D100="NL",$D100="HORS LIGUE")),"",COUNTIFS($D$5:$D$72,"&lt;&gt;"&amp;"",$D$5:$D$72,"&lt;&gt;"&amp;"NL",$D$5:$D$72,"&lt;&gt;"&amp;"HORS LIGUE",I$5:I$72,"&lt;"&amp;I100)+1),Paramètres!$B$3:$C$56,2,FALSE)*Paramètres!$K$5))</f>
        <v>0</v>
      </c>
      <c r="K100" s="4"/>
      <c r="L100" s="2">
        <f>IF(K$2="Bike &amp; Run",IF(ISNA(VLOOKUP(K100,Paramètres!$B$3:$C$56,2,FALSE)),0,VLOOKUP(K100,Paramètres!$B$3:$C$56,2,FALSE)*Paramètres!$K$6),IF(OR(K100="",OR($D100="",$D100="NL",$D100="HORS LIGUE")),0,VLOOKUP(IF(OR(K100="",OR($D100="",$D100="NL",$D100="HORS LIGUE")),"",COUNTIFS($D$5:$D$72,"&lt;&gt;"&amp;"",$D$5:$D$72,"&lt;&gt;"&amp;"NL",$D$5:$D$72,"&lt;&gt;"&amp;"HORS LIGUE",K$5:K$72,"&lt;"&amp;K100)+1),Paramètres!$B$3:$C$56,2,FALSE)*Paramètres!$K$6))</f>
        <v>0</v>
      </c>
      <c r="M100" s="4"/>
      <c r="N100" s="2">
        <f>IF(M$2="Bike &amp; Run",IF(ISNA(VLOOKUP(M100,Paramètres!$B$3:$C$56,2,FALSE)),0,VLOOKUP(M100,Paramètres!$B$3:$C$56,2,FALSE)*Paramètres!$K$7),IF(OR(M100="",OR($D100="",$D100="NL",$D100="HORS LIGUE")),0,VLOOKUP(IF(OR(M100="",OR($D100="",$D100="NL",$D100="HORS LIGUE")),"",COUNTIFS($D$5:$D$72,"&lt;&gt;"&amp;"",$D$5:$D$72,"&lt;&gt;"&amp;"NL",$D$5:$D$72,"&lt;&gt;"&amp;"HORS LIGUE",M$5:M$72,"&lt;"&amp;M100)+1),Paramètres!$B$3:$C$56,2,FALSE)*Paramètres!$K$7))</f>
        <v>0</v>
      </c>
      <c r="O100" s="46"/>
      <c r="P100" s="2">
        <f>IF(O$2="Bike &amp; Run",IF(ISNA(VLOOKUP(O100,Paramètres!$B$3:$C$56,2,FALSE)),0,VLOOKUP(O100,Paramètres!$B$3:$C$56,2,FALSE)*Paramètres!$K$8),IF(OR(O100="",OR($D100="",$D100="NL",$D100="HORS LIGUE")),0,VLOOKUP(IF(OR(O100="",OR($D100="",$D100="NL",$D100="HORS LIGUE")),"",COUNTIFS($D$5:$D$72,"&lt;&gt;"&amp;"",$D$5:$D$72,"&lt;&gt;"&amp;"NL",$D$5:$D$72,"&lt;&gt;"&amp;"HORS LIGUE",O$5:O$72,"&lt;"&amp;O100)+1),Paramètres!$B$3:$C$56,2,FALSE)*Paramètres!$K$8))</f>
        <v>0</v>
      </c>
      <c r="Q100" s="46"/>
      <c r="R100" s="2">
        <f>IF(Q$2="Bike &amp; Run",IF(ISNA(VLOOKUP(Q100,Paramètres!$B$3:$C$56,2,FALSE)),0,VLOOKUP(Q100,Paramètres!$B$3:$C$56,2,FALSE)*Paramètres!$K$9),IF(OR(Q100="",OR($D100="",$D100="NL",$D100="HORS LIGUE")),0,VLOOKUP(IF(OR(Q100="",OR($D100="",$D100="NL",$D100="HORS LIGUE")),"",COUNTIFS($D$5:$D$72,"&lt;&gt;"&amp;"",$D$5:$D$72,"&lt;&gt;"&amp;"NL",$D$5:$D$72,"&lt;&gt;"&amp;"HORS LIGUE",Q$5:Q$72,"&lt;"&amp;Q100)+1),Paramètres!$B$3:$C$56,2,FALSE)*Paramètres!$K$9))</f>
        <v>0</v>
      </c>
      <c r="S100" s="46"/>
      <c r="T100" s="2">
        <f>IF(S$2="Bike &amp; Run",IF(ISNA(VLOOKUP(S100,Paramètres!$B$3:$C$56,2,FALSE)),0,VLOOKUP(S100,Paramètres!$B$3:$C$56,2,FALSE)*Paramètres!$K$10),IF(OR(S100="",OR($D100="",$D100="NL",$D100="HORS LIGUE")),0,VLOOKUP(IF(OR(S100="",OR($D100="",$D100="NL",$D100="HORS LIGUE")),"",COUNTIFS($D$5:$D$72,"&lt;&gt;"&amp;"",$D$5:$D$72,"&lt;&gt;"&amp;"NL",$D$5:$D$72,"&lt;&gt;"&amp;"HORS LIGUE",S$5:S$72,"&lt;"&amp;S100)+1),Paramètres!$B$3:$C$56,2,FALSE)*Paramètres!$K$10))</f>
        <v>0</v>
      </c>
      <c r="U100" s="46"/>
      <c r="V100" s="2">
        <f>IF(U$2="Bike &amp; Run",IF(ISNA(VLOOKUP(U100,Paramètres!$B$3:$C$56,2,FALSE)),0,VLOOKUP(U100,Paramètres!$B$3:$C$56,2,FALSE)*Paramètres!$K$11),IF(OR(U100="",OR($D100="",$D100="NL",$D100="HORS LIGUE")),0,VLOOKUP(IF(OR(U100="",OR($D100="",$D100="NL",$D100="HORS LIGUE")),"",COUNTIFS($D$5:$D$72,"&lt;&gt;"&amp;"",$D$5:$D$72,"&lt;&gt;"&amp;"NL",$D$5:$D$72,"&lt;&gt;"&amp;"HORS LIGUE",U$5:U$72,"&lt;"&amp;U100)+1),Paramètres!$B$3:$C$56,2,FALSE)*Paramètres!$K$11))</f>
        <v>0</v>
      </c>
      <c r="W100" s="46"/>
      <c r="X100" s="2">
        <f>IF(W$2="Bike &amp; Run",IF(ISNA(VLOOKUP(W100,Paramètres!$B$3:$C$56,2,FALSE)),0,VLOOKUP(W100,Paramètres!$B$3:$C$56,2,FALSE)*Paramètres!$K$12),IF(OR(W100="",OR($D100="",$D100="NL",$D100="HORS LIGUE")),0,VLOOKUP(IF(OR(W100="",OR($D100="",$D100="NL",$D100="HORS LIGUE")),"",COUNTIFS($D$5:$D$72,"&lt;&gt;"&amp;"",$D$5:$D$72,"&lt;&gt;"&amp;"NL",$D$5:$D$72,"&lt;&gt;"&amp;"HORS LIGUE",W$5:W$72,"&lt;"&amp;W100)+1),Paramètres!$B$3:$C$56,2,FALSE)*Paramètres!$K$12))</f>
        <v>0</v>
      </c>
      <c r="Y100" s="46"/>
      <c r="Z100" s="2">
        <f>IF(Y$2="Bike &amp; Run",IF(ISNA(VLOOKUP(Y100,Paramètres!$B$3:$C$56,2,FALSE)),0,VLOOKUP(Y100,Paramètres!$B$3:$C$56,2,FALSE)*Paramètres!$K$13),IF(OR(Y100="",OR($D100="",$D100="NL",$D100="HORS LIGUE")),0,VLOOKUP(IF(OR(Y100="",OR($D100="",$D100="NL",$D100="HORS LIGUE")),"",COUNTIFS($D$5:$D$72,"&lt;&gt;"&amp;"",$D$5:$D$72,"&lt;&gt;"&amp;"NL",$D$5:$D$72,"&lt;&gt;"&amp;"HORS LIGUE",Y$5:Y$72,"&lt;"&amp;Y100)+1),Paramètres!$B$3:$C$56,2,FALSE)*Paramètres!$K$13))</f>
        <v>0</v>
      </c>
      <c r="AA100" s="46"/>
      <c r="AB100" s="2">
        <f>IF(AA$2="Bike &amp; Run",IF(ISNA(VLOOKUP(AA100,Paramètres!$B$3:$C$56,2,FALSE)),0,VLOOKUP(AA100,Paramètres!$B$3:$C$56,2,FALSE)*Paramètres!$K$14),IF(OR(AA100="",OR($D100="",$D100="NL",$D100="HORS LIGUE")),0,VLOOKUP(IF(OR(AA100="",OR($D100="",$D100="NL",$D100="HORS LIGUE")),"",COUNTIFS($D$5:$D$72,"&lt;&gt;"&amp;"",$D$5:$D$72,"&lt;&gt;"&amp;"NL",$D$5:$D$72,"&lt;&gt;"&amp;"HORS LIGUE",AA$5:AA$72,"&lt;"&amp;AA100)+1),Paramètres!$B$3:$C$56,2,FALSE)*Paramètres!$K$14))</f>
        <v>0</v>
      </c>
      <c r="AC100" s="46"/>
      <c r="AD100" s="2">
        <f>IF(AC$2="Bike &amp; Run",IF(ISNA(VLOOKUP(AC100,Paramètres!$B$3:$C$56,2,FALSE)),0,VLOOKUP(AC100,Paramètres!$B$3:$C$56,2,FALSE)*Paramètres!$K$15),IF(OR(AC100="",OR($D100="",$D100="NL",$D100="HORS LIGUE")),0,VLOOKUP(IF(OR(AC100="",OR($D100="",$D100="NL",$D100="HORS LIGUE")),"",COUNTIFS($D$5:$D$72,"&lt;&gt;"&amp;"",$D$5:$D$72,"&lt;&gt;"&amp;"NL",$D$5:$D$72,"&lt;&gt;"&amp;"HORS LIGUE",AC$5:AC$72,"&lt;"&amp;AC100)+1),Paramètres!$B$3:$C$56,2,FALSE)*Paramètres!$K$15))</f>
        <v>0</v>
      </c>
      <c r="AE100" s="46"/>
      <c r="AF100" s="2">
        <f>IF(AE$2="Bike &amp; Run",IF(ISNA(VLOOKUP(AE100,Paramètres!$B$3:$C$56,2,FALSE)),0,VLOOKUP(AE100,Paramètres!$B$3:$C$56,2,FALSE)*Paramètres!$K$16),IF(OR(AE100="",OR($D100="",$D100="NL",$D100="HORS LIGUE")),0,VLOOKUP(IF(OR(AE100="",OR($D100="",$D100="NL",$D100="HORS LIGUE")),"",COUNTIFS($D$5:$D$72,"&lt;&gt;"&amp;"",$D$5:$D$72,"&lt;&gt;"&amp;"NL",$D$5:$D$72,"&lt;&gt;"&amp;"HORS LIGUE",AE$5:AE$72,"&lt;"&amp;AE100)+1),Paramètres!$B$3:$C$56,2,FALSE)*Paramètres!$K$16))</f>
        <v>0</v>
      </c>
      <c r="AG100" s="46"/>
      <c r="AH100" s="2">
        <f>IF(AG$2="Bike &amp; Run",IF(ISNA(VLOOKUP(AG100,Paramètres!$B$3:$C$56,2,FALSE)),0,VLOOKUP(AG100,Paramètres!$B$3:$C$56,2,FALSE)*Paramètres!$K$17),IF(OR(AG100="",OR($D100="",$D100="NL",$D100="HORS LIGUE")),0,VLOOKUP(IF(OR(AG100="",OR($D100="",$D100="NL",$D100="HORS LIGUE")),"",COUNTIFS($D$5:$D$72,"&lt;&gt;"&amp;"",$D$5:$D$72,"&lt;&gt;"&amp;"NL",$D$5:$D$72,"&lt;&gt;"&amp;"HORS LIGUE",AG$5:AG$72,"&lt;"&amp;AG100)+1),Paramètres!$B$3:$C$56,2,FALSE)*Paramètres!$K$17))</f>
        <v>0</v>
      </c>
      <c r="AI100" s="40">
        <f t="shared" si="106"/>
        <v>0</v>
      </c>
      <c r="AJ100" s="3" t="str">
        <f t="shared" si="107"/>
        <v/>
      </c>
      <c r="AK100" s="5">
        <f t="shared" si="108"/>
        <v>0</v>
      </c>
      <c r="AL100" s="41" t="e">
        <f t="shared" si="114"/>
        <v>#REF!</v>
      </c>
      <c r="AM100" s="33" t="e">
        <f t="shared" si="109"/>
        <v>#REF!</v>
      </c>
    </row>
    <row r="101" spans="1:39" ht="16.5">
      <c r="A101" s="14"/>
      <c r="B101" s="61" t="str">
        <f>IF(ISNA(VLOOKUP(A101,'Licenciés Jeunes 2023'!A:C,3,0)),"",VLOOKUP(A101,'Licenciés Jeunes 2023'!A:C,3,0))</f>
        <v/>
      </c>
      <c r="C101" s="32" t="str">
        <f>IF(ISNA(VLOOKUP(A101,'Licenciés Jeunes 2023'!A:C,2,0)),"",VLOOKUP(A101,'Licenciés Jeunes 2023'!A:C,2,0))</f>
        <v/>
      </c>
      <c r="D101" s="32" t="str">
        <f>IF(ISNA(VLOOKUP(A101,'Licenciés Jeunes 2023'!A:F,6,0)),"",VLOOKUP(A101,'Licenciés Jeunes 2023'!A:F,6,0))</f>
        <v/>
      </c>
      <c r="E101" s="6"/>
      <c r="F101" s="2">
        <f>IF(E$2="Bike &amp; Run",IF(ISNA(VLOOKUP(E101,Paramètres!$B$3:$C$56,2,FALSE)),0,VLOOKUP(E101,Paramètres!$B$3:$C$56,2,FALSE)*Paramètres!$K$3),IF(OR(E101="",OR($D101="",$D101="NL",$D101="HORS LIGUE")),0,VLOOKUP(IF(OR(E101="",OR($D101="",$D101="NL",$D101="HORS LIGUE")),"",COUNTIFS($D$5:$D$72,"&lt;&gt;"&amp;"",$D$5:$D$72,"&lt;&gt;"&amp;"NL",$D$5:$D$72,"&lt;&gt;"&amp;"HORS LIGUE",E$5:E$72,"&lt;"&amp;E101)+1),Paramètres!$B$3:$C$56,2,FALSE)*Paramètres!$K$3))</f>
        <v>0</v>
      </c>
      <c r="G101" s="4"/>
      <c r="H101" s="2">
        <f>IF(G$2="Bike &amp; Run",IF(ISNA(VLOOKUP(G101,Paramètres!$B$3:$C$56,2,FALSE)),0,VLOOKUP(G101,Paramètres!$B$3:$C$56,2,FALSE)*Paramètres!$K$4),IF(OR(G101="",OR($D101="",$D101="NL",$D101="HORS LIGUE")),0,VLOOKUP(IF(OR(G101="",OR($D101="",$D101="NL",$D101="HORS LIGUE")),"",COUNTIFS($D$5:$D$72,"&lt;&gt;"&amp;"",$D$5:$D$72,"&lt;&gt;"&amp;"NL",$D$5:$D$72,"&lt;&gt;"&amp;"HORS LIGUE",G$5:G$72,"&lt;"&amp;G101)+1),Paramètres!$B$3:$C$56,2,FALSE)*Paramètres!$K$4))</f>
        <v>0</v>
      </c>
      <c r="I101" s="36"/>
      <c r="J101" s="2">
        <f>IF(I$2="Bike &amp; Run",IF(ISNA(VLOOKUP(I101,Paramètres!$B$3:$C$56,2,FALSE)),0,VLOOKUP(I101,Paramètres!$B$3:$C$56,2,FALSE)*Paramètres!$K$5),IF(OR(I101="",OR($D101="",$D101="NL",$D101="HORS LIGUE")),0,VLOOKUP(IF(OR(I101="",OR($D101="",$D101="NL",$D101="HORS LIGUE")),"",COUNTIFS($D$5:$D$72,"&lt;&gt;"&amp;"",$D$5:$D$72,"&lt;&gt;"&amp;"NL",$D$5:$D$72,"&lt;&gt;"&amp;"HORS LIGUE",I$5:I$72,"&lt;"&amp;I101)+1),Paramètres!$B$3:$C$56,2,FALSE)*Paramètres!$K$5))</f>
        <v>0</v>
      </c>
      <c r="K101" s="4"/>
      <c r="L101" s="2">
        <f>IF(K$2="Bike &amp; Run",IF(ISNA(VLOOKUP(K101,Paramètres!$B$3:$C$56,2,FALSE)),0,VLOOKUP(K101,Paramètres!$B$3:$C$56,2,FALSE)*Paramètres!$K$6),IF(OR(K101="",OR($D101="",$D101="NL",$D101="HORS LIGUE")),0,VLOOKUP(IF(OR(K101="",OR($D101="",$D101="NL",$D101="HORS LIGUE")),"",COUNTIFS($D$5:$D$72,"&lt;&gt;"&amp;"",$D$5:$D$72,"&lt;&gt;"&amp;"NL",$D$5:$D$72,"&lt;&gt;"&amp;"HORS LIGUE",K$5:K$72,"&lt;"&amp;K101)+1),Paramètres!$B$3:$C$56,2,FALSE)*Paramètres!$K$6))</f>
        <v>0</v>
      </c>
      <c r="M101" s="4"/>
      <c r="N101" s="2">
        <f>IF(M$2="Bike &amp; Run",IF(ISNA(VLOOKUP(M101,Paramètres!$B$3:$C$56,2,FALSE)),0,VLOOKUP(M101,Paramètres!$B$3:$C$56,2,FALSE)*Paramètres!$K$7),IF(OR(M101="",OR($D101="",$D101="NL",$D101="HORS LIGUE")),0,VLOOKUP(IF(OR(M101="",OR($D101="",$D101="NL",$D101="HORS LIGUE")),"",COUNTIFS($D$5:$D$72,"&lt;&gt;"&amp;"",$D$5:$D$72,"&lt;&gt;"&amp;"NL",$D$5:$D$72,"&lt;&gt;"&amp;"HORS LIGUE",M$5:M$72,"&lt;"&amp;M101)+1),Paramètres!$B$3:$C$56,2,FALSE)*Paramètres!$K$7))</f>
        <v>0</v>
      </c>
      <c r="O101" s="46"/>
      <c r="P101" s="2">
        <f>IF(O$2="Bike &amp; Run",IF(ISNA(VLOOKUP(O101,Paramètres!$B$3:$C$56,2,FALSE)),0,VLOOKUP(O101,Paramètres!$B$3:$C$56,2,FALSE)*Paramètres!$K$8),IF(OR(O101="",OR($D101="",$D101="NL",$D101="HORS LIGUE")),0,VLOOKUP(IF(OR(O101="",OR($D101="",$D101="NL",$D101="HORS LIGUE")),"",COUNTIFS($D$5:$D$72,"&lt;&gt;"&amp;"",$D$5:$D$72,"&lt;&gt;"&amp;"NL",$D$5:$D$72,"&lt;&gt;"&amp;"HORS LIGUE",O$5:O$72,"&lt;"&amp;O101)+1),Paramètres!$B$3:$C$56,2,FALSE)*Paramètres!$K$8))</f>
        <v>0</v>
      </c>
      <c r="Q101" s="46"/>
      <c r="R101" s="2">
        <f>IF(Q$2="Bike &amp; Run",IF(ISNA(VLOOKUP(Q101,Paramètres!$B$3:$C$56,2,FALSE)),0,VLOOKUP(Q101,Paramètres!$B$3:$C$56,2,FALSE)*Paramètres!$K$9),IF(OR(Q101="",OR($D101="",$D101="NL",$D101="HORS LIGUE")),0,VLOOKUP(IF(OR(Q101="",OR($D101="",$D101="NL",$D101="HORS LIGUE")),"",COUNTIFS($D$5:$D$72,"&lt;&gt;"&amp;"",$D$5:$D$72,"&lt;&gt;"&amp;"NL",$D$5:$D$72,"&lt;&gt;"&amp;"HORS LIGUE",Q$5:Q$72,"&lt;"&amp;Q101)+1),Paramètres!$B$3:$C$56,2,FALSE)*Paramètres!$K$9))</f>
        <v>0</v>
      </c>
      <c r="S101" s="46"/>
      <c r="T101" s="2">
        <f>IF(S$2="Bike &amp; Run",IF(ISNA(VLOOKUP(S101,Paramètres!$B$3:$C$56,2,FALSE)),0,VLOOKUP(S101,Paramètres!$B$3:$C$56,2,FALSE)*Paramètres!$K$10),IF(OR(S101="",OR($D101="",$D101="NL",$D101="HORS LIGUE")),0,VLOOKUP(IF(OR(S101="",OR($D101="",$D101="NL",$D101="HORS LIGUE")),"",COUNTIFS($D$5:$D$72,"&lt;&gt;"&amp;"",$D$5:$D$72,"&lt;&gt;"&amp;"NL",$D$5:$D$72,"&lt;&gt;"&amp;"HORS LIGUE",S$5:S$72,"&lt;"&amp;S101)+1),Paramètres!$B$3:$C$56,2,FALSE)*Paramètres!$K$10))</f>
        <v>0</v>
      </c>
      <c r="U101" s="46"/>
      <c r="V101" s="2">
        <f>IF(U$2="Bike &amp; Run",IF(ISNA(VLOOKUP(U101,Paramètres!$B$3:$C$56,2,FALSE)),0,VLOOKUP(U101,Paramètres!$B$3:$C$56,2,FALSE)*Paramètres!$K$11),IF(OR(U101="",OR($D101="",$D101="NL",$D101="HORS LIGUE")),0,VLOOKUP(IF(OR(U101="",OR($D101="",$D101="NL",$D101="HORS LIGUE")),"",COUNTIFS($D$5:$D$72,"&lt;&gt;"&amp;"",$D$5:$D$72,"&lt;&gt;"&amp;"NL",$D$5:$D$72,"&lt;&gt;"&amp;"HORS LIGUE",U$5:U$72,"&lt;"&amp;U101)+1),Paramètres!$B$3:$C$56,2,FALSE)*Paramètres!$K$11))</f>
        <v>0</v>
      </c>
      <c r="W101" s="46"/>
      <c r="X101" s="2">
        <f>IF(W$2="Bike &amp; Run",IF(ISNA(VLOOKUP(W101,Paramètres!$B$3:$C$56,2,FALSE)),0,VLOOKUP(W101,Paramètres!$B$3:$C$56,2,FALSE)*Paramètres!$K$12),IF(OR(W101="",OR($D101="",$D101="NL",$D101="HORS LIGUE")),0,VLOOKUP(IF(OR(W101="",OR($D101="",$D101="NL",$D101="HORS LIGUE")),"",COUNTIFS($D$5:$D$72,"&lt;&gt;"&amp;"",$D$5:$D$72,"&lt;&gt;"&amp;"NL",$D$5:$D$72,"&lt;&gt;"&amp;"HORS LIGUE",W$5:W$72,"&lt;"&amp;W101)+1),Paramètres!$B$3:$C$56,2,FALSE)*Paramètres!$K$12))</f>
        <v>0</v>
      </c>
      <c r="Y101" s="46"/>
      <c r="Z101" s="2">
        <f>IF(Y$2="Bike &amp; Run",IF(ISNA(VLOOKUP(Y101,Paramètres!$B$3:$C$56,2,FALSE)),0,VLOOKUP(Y101,Paramètres!$B$3:$C$56,2,FALSE)*Paramètres!$K$13),IF(OR(Y101="",OR($D101="",$D101="NL",$D101="HORS LIGUE")),0,VLOOKUP(IF(OR(Y101="",OR($D101="",$D101="NL",$D101="HORS LIGUE")),"",COUNTIFS($D$5:$D$72,"&lt;&gt;"&amp;"",$D$5:$D$72,"&lt;&gt;"&amp;"NL",$D$5:$D$72,"&lt;&gt;"&amp;"HORS LIGUE",Y$5:Y$72,"&lt;"&amp;Y101)+1),Paramètres!$B$3:$C$56,2,FALSE)*Paramètres!$K$13))</f>
        <v>0</v>
      </c>
      <c r="AA101" s="46"/>
      <c r="AB101" s="2">
        <f>IF(AA$2="Bike &amp; Run",IF(ISNA(VLOOKUP(AA101,Paramètres!$B$3:$C$56,2,FALSE)),0,VLOOKUP(AA101,Paramètres!$B$3:$C$56,2,FALSE)*Paramètres!$K$14),IF(OR(AA101="",OR($D101="",$D101="NL",$D101="HORS LIGUE")),0,VLOOKUP(IF(OR(AA101="",OR($D101="",$D101="NL",$D101="HORS LIGUE")),"",COUNTIFS($D$5:$D$72,"&lt;&gt;"&amp;"",$D$5:$D$72,"&lt;&gt;"&amp;"NL",$D$5:$D$72,"&lt;&gt;"&amp;"HORS LIGUE",AA$5:AA$72,"&lt;"&amp;AA101)+1),Paramètres!$B$3:$C$56,2,FALSE)*Paramètres!$K$14))</f>
        <v>0</v>
      </c>
      <c r="AC101" s="46"/>
      <c r="AD101" s="2">
        <f>IF(AC$2="Bike &amp; Run",IF(ISNA(VLOOKUP(AC101,Paramètres!$B$3:$C$56,2,FALSE)),0,VLOOKUP(AC101,Paramètres!$B$3:$C$56,2,FALSE)*Paramètres!$K$15),IF(OR(AC101="",OR($D101="",$D101="NL",$D101="HORS LIGUE")),0,VLOOKUP(IF(OR(AC101="",OR($D101="",$D101="NL",$D101="HORS LIGUE")),"",COUNTIFS($D$5:$D$72,"&lt;&gt;"&amp;"",$D$5:$D$72,"&lt;&gt;"&amp;"NL",$D$5:$D$72,"&lt;&gt;"&amp;"HORS LIGUE",AC$5:AC$72,"&lt;"&amp;AC101)+1),Paramètres!$B$3:$C$56,2,FALSE)*Paramètres!$K$15))</f>
        <v>0</v>
      </c>
      <c r="AE101" s="46"/>
      <c r="AF101" s="2">
        <f>IF(AE$2="Bike &amp; Run",IF(ISNA(VLOOKUP(AE101,Paramètres!$B$3:$C$56,2,FALSE)),0,VLOOKUP(AE101,Paramètres!$B$3:$C$56,2,FALSE)*Paramètres!$K$16),IF(OR(AE101="",OR($D101="",$D101="NL",$D101="HORS LIGUE")),0,VLOOKUP(IF(OR(AE101="",OR($D101="",$D101="NL",$D101="HORS LIGUE")),"",COUNTIFS($D$5:$D$72,"&lt;&gt;"&amp;"",$D$5:$D$72,"&lt;&gt;"&amp;"NL",$D$5:$D$72,"&lt;&gt;"&amp;"HORS LIGUE",AE$5:AE$72,"&lt;"&amp;AE101)+1),Paramètres!$B$3:$C$56,2,FALSE)*Paramètres!$K$16))</f>
        <v>0</v>
      </c>
      <c r="AG101" s="46"/>
      <c r="AH101" s="2">
        <f>IF(AG$2="Bike &amp; Run",IF(ISNA(VLOOKUP(AG101,Paramètres!$B$3:$C$56,2,FALSE)),0,VLOOKUP(AG101,Paramètres!$B$3:$C$56,2,FALSE)*Paramètres!$K$17),IF(OR(AG101="",OR($D101="",$D101="NL",$D101="HORS LIGUE")),0,VLOOKUP(IF(OR(AG101="",OR($D101="",$D101="NL",$D101="HORS LIGUE")),"",COUNTIFS($D$5:$D$72,"&lt;&gt;"&amp;"",$D$5:$D$72,"&lt;&gt;"&amp;"NL",$D$5:$D$72,"&lt;&gt;"&amp;"HORS LIGUE",AG$5:AG$72,"&lt;"&amp;AG101)+1),Paramètres!$B$3:$C$56,2,FALSE)*Paramètres!$K$17))</f>
        <v>0</v>
      </c>
      <c r="AI101" s="40">
        <f t="shared" ref="AI101:AI132" si="115">F101+H101+J101+L101+N101+P101+R101+T101+V101+X101+Z101+AB101+AD101+AF101+AH101</f>
        <v>0</v>
      </c>
      <c r="AJ101" s="3" t="str">
        <f t="shared" ref="AJ101:AJ132" si="116">IF(AI101&lt;&gt;0,RANK(AI101,$AI$5:$AI$72),"")</f>
        <v/>
      </c>
      <c r="AK101" s="5">
        <f t="shared" ref="AK101:AK132" si="117">COUNTA(E101,G101,I101,K101,M101,O101,Q101,S101,U101,W101,Y101,AA101,AC101,AE101,AG101)</f>
        <v>0</v>
      </c>
      <c r="AL101" s="41" t="e">
        <f t="shared" si="114"/>
        <v>#REF!</v>
      </c>
      <c r="AM101" s="33" t="e">
        <f t="shared" ref="AM101:AM132" si="118">IF(AL101&lt;&gt;0,RANK(AL101,$AL$5:$AL$72),"")</f>
        <v>#REF!</v>
      </c>
    </row>
    <row r="102" spans="1:39" ht="16.5">
      <c r="A102" s="14"/>
      <c r="B102" s="61" t="str">
        <f>IF(ISNA(VLOOKUP(A102,'Licenciés Jeunes 2023'!A:C,3,0)),"",VLOOKUP(A102,'Licenciés Jeunes 2023'!A:C,3,0))</f>
        <v/>
      </c>
      <c r="C102" s="32" t="str">
        <f>IF(ISNA(VLOOKUP(A102,'Licenciés Jeunes 2023'!A:C,2,0)),"",VLOOKUP(A102,'Licenciés Jeunes 2023'!A:C,2,0))</f>
        <v/>
      </c>
      <c r="D102" s="32" t="str">
        <f>IF(ISNA(VLOOKUP(A102,'Licenciés Jeunes 2023'!A:F,6,0)),"",VLOOKUP(A102,'Licenciés Jeunes 2023'!A:F,6,0))</f>
        <v/>
      </c>
      <c r="E102" s="6"/>
      <c r="F102" s="2">
        <f>IF(E$2="Bike &amp; Run",IF(ISNA(VLOOKUP(E102,Paramètres!$B$3:$C$56,2,FALSE)),0,VLOOKUP(E102,Paramètres!$B$3:$C$56,2,FALSE)*Paramètres!$K$3),IF(OR(E102="",OR($D102="",$D102="NL",$D102="HORS LIGUE")),0,VLOOKUP(IF(OR(E102="",OR($D102="",$D102="NL",$D102="HORS LIGUE")),"",COUNTIFS($D$5:$D$72,"&lt;&gt;"&amp;"",$D$5:$D$72,"&lt;&gt;"&amp;"NL",$D$5:$D$72,"&lt;&gt;"&amp;"HORS LIGUE",E$5:E$72,"&lt;"&amp;E102)+1),Paramètres!$B$3:$C$56,2,FALSE)*Paramètres!$K$3))</f>
        <v>0</v>
      </c>
      <c r="G102" s="4"/>
      <c r="H102" s="2">
        <f>IF(G$2="Bike &amp; Run",IF(ISNA(VLOOKUP(G102,Paramètres!$B$3:$C$56,2,FALSE)),0,VLOOKUP(G102,Paramètres!$B$3:$C$56,2,FALSE)*Paramètres!$K$4),IF(OR(G102="",OR($D102="",$D102="NL",$D102="HORS LIGUE")),0,VLOOKUP(IF(OR(G102="",OR($D102="",$D102="NL",$D102="HORS LIGUE")),"",COUNTIFS($D$5:$D$72,"&lt;&gt;"&amp;"",$D$5:$D$72,"&lt;&gt;"&amp;"NL",$D$5:$D$72,"&lt;&gt;"&amp;"HORS LIGUE",G$5:G$72,"&lt;"&amp;G102)+1),Paramètres!$B$3:$C$56,2,FALSE)*Paramètres!$K$4))</f>
        <v>0</v>
      </c>
      <c r="I102" s="36"/>
      <c r="J102" s="2">
        <f>IF(I$2="Bike &amp; Run",IF(ISNA(VLOOKUP(I102,Paramètres!$B$3:$C$56,2,FALSE)),0,VLOOKUP(I102,Paramètres!$B$3:$C$56,2,FALSE)*Paramètres!$K$5),IF(OR(I102="",OR($D102="",$D102="NL",$D102="HORS LIGUE")),0,VLOOKUP(IF(OR(I102="",OR($D102="",$D102="NL",$D102="HORS LIGUE")),"",COUNTIFS($D$5:$D$72,"&lt;&gt;"&amp;"",$D$5:$D$72,"&lt;&gt;"&amp;"NL",$D$5:$D$72,"&lt;&gt;"&amp;"HORS LIGUE",I$5:I$72,"&lt;"&amp;I102)+1),Paramètres!$B$3:$C$56,2,FALSE)*Paramètres!$K$5))</f>
        <v>0</v>
      </c>
      <c r="K102" s="4"/>
      <c r="L102" s="2">
        <f>IF(K$2="Bike &amp; Run",IF(ISNA(VLOOKUP(K102,Paramètres!$B$3:$C$56,2,FALSE)),0,VLOOKUP(K102,Paramètres!$B$3:$C$56,2,FALSE)*Paramètres!$K$6),IF(OR(K102="",OR($D102="",$D102="NL",$D102="HORS LIGUE")),0,VLOOKUP(IF(OR(K102="",OR($D102="",$D102="NL",$D102="HORS LIGUE")),"",COUNTIFS($D$5:$D$72,"&lt;&gt;"&amp;"",$D$5:$D$72,"&lt;&gt;"&amp;"NL",$D$5:$D$72,"&lt;&gt;"&amp;"HORS LIGUE",K$5:K$72,"&lt;"&amp;K102)+1),Paramètres!$B$3:$C$56,2,FALSE)*Paramètres!$K$6))</f>
        <v>0</v>
      </c>
      <c r="M102" s="4"/>
      <c r="N102" s="2">
        <f>IF(M$2="Bike &amp; Run",IF(ISNA(VLOOKUP(M102,Paramètres!$B$3:$C$56,2,FALSE)),0,VLOOKUP(M102,Paramètres!$B$3:$C$56,2,FALSE)*Paramètres!$K$7),IF(OR(M102="",OR($D102="",$D102="NL",$D102="HORS LIGUE")),0,VLOOKUP(IF(OR(M102="",OR($D102="",$D102="NL",$D102="HORS LIGUE")),"",COUNTIFS($D$5:$D$72,"&lt;&gt;"&amp;"",$D$5:$D$72,"&lt;&gt;"&amp;"NL",$D$5:$D$72,"&lt;&gt;"&amp;"HORS LIGUE",M$5:M$72,"&lt;"&amp;M102)+1),Paramètres!$B$3:$C$56,2,FALSE)*Paramètres!$K$7))</f>
        <v>0</v>
      </c>
      <c r="O102" s="46"/>
      <c r="P102" s="2">
        <f>IF(O$2="Bike &amp; Run",IF(ISNA(VLOOKUP(O102,Paramètres!$B$3:$C$56,2,FALSE)),0,VLOOKUP(O102,Paramètres!$B$3:$C$56,2,FALSE)*Paramètres!$K$8),IF(OR(O102="",OR($D102="",$D102="NL",$D102="HORS LIGUE")),0,VLOOKUP(IF(OR(O102="",OR($D102="",$D102="NL",$D102="HORS LIGUE")),"",COUNTIFS($D$5:$D$72,"&lt;&gt;"&amp;"",$D$5:$D$72,"&lt;&gt;"&amp;"NL",$D$5:$D$72,"&lt;&gt;"&amp;"HORS LIGUE",O$5:O$72,"&lt;"&amp;O102)+1),Paramètres!$B$3:$C$56,2,FALSE)*Paramètres!$K$8))</f>
        <v>0</v>
      </c>
      <c r="Q102" s="46"/>
      <c r="R102" s="2">
        <f>IF(Q$2="Bike &amp; Run",IF(ISNA(VLOOKUP(Q102,Paramètres!$B$3:$C$56,2,FALSE)),0,VLOOKUP(Q102,Paramètres!$B$3:$C$56,2,FALSE)*Paramètres!$K$9),IF(OR(Q102="",OR($D102="",$D102="NL",$D102="HORS LIGUE")),0,VLOOKUP(IF(OR(Q102="",OR($D102="",$D102="NL",$D102="HORS LIGUE")),"",COUNTIFS($D$5:$D$72,"&lt;&gt;"&amp;"",$D$5:$D$72,"&lt;&gt;"&amp;"NL",$D$5:$D$72,"&lt;&gt;"&amp;"HORS LIGUE",Q$5:Q$72,"&lt;"&amp;Q102)+1),Paramètres!$B$3:$C$56,2,FALSE)*Paramètres!$K$9))</f>
        <v>0</v>
      </c>
      <c r="S102" s="46"/>
      <c r="T102" s="2">
        <f>IF(S$2="Bike &amp; Run",IF(ISNA(VLOOKUP(S102,Paramètres!$B$3:$C$56,2,FALSE)),0,VLOOKUP(S102,Paramètres!$B$3:$C$56,2,FALSE)*Paramètres!$K$10),IF(OR(S102="",OR($D102="",$D102="NL",$D102="HORS LIGUE")),0,VLOOKUP(IF(OR(S102="",OR($D102="",$D102="NL",$D102="HORS LIGUE")),"",COUNTIFS($D$5:$D$72,"&lt;&gt;"&amp;"",$D$5:$D$72,"&lt;&gt;"&amp;"NL",$D$5:$D$72,"&lt;&gt;"&amp;"HORS LIGUE",S$5:S$72,"&lt;"&amp;S102)+1),Paramètres!$B$3:$C$56,2,FALSE)*Paramètres!$K$10))</f>
        <v>0</v>
      </c>
      <c r="U102" s="46"/>
      <c r="V102" s="2">
        <f>IF(U$2="Bike &amp; Run",IF(ISNA(VLOOKUP(U102,Paramètres!$B$3:$C$56,2,FALSE)),0,VLOOKUP(U102,Paramètres!$B$3:$C$56,2,FALSE)*Paramètres!$K$11),IF(OR(U102="",OR($D102="",$D102="NL",$D102="HORS LIGUE")),0,VLOOKUP(IF(OR(U102="",OR($D102="",$D102="NL",$D102="HORS LIGUE")),"",COUNTIFS($D$5:$D$72,"&lt;&gt;"&amp;"",$D$5:$D$72,"&lt;&gt;"&amp;"NL",$D$5:$D$72,"&lt;&gt;"&amp;"HORS LIGUE",U$5:U$72,"&lt;"&amp;U102)+1),Paramètres!$B$3:$C$56,2,FALSE)*Paramètres!$K$11))</f>
        <v>0</v>
      </c>
      <c r="W102" s="46"/>
      <c r="X102" s="2">
        <f>IF(W$2="Bike &amp; Run",IF(ISNA(VLOOKUP(W102,Paramètres!$B$3:$C$56,2,FALSE)),0,VLOOKUP(W102,Paramètres!$B$3:$C$56,2,FALSE)*Paramètres!$K$12),IF(OR(W102="",OR($D102="",$D102="NL",$D102="HORS LIGUE")),0,VLOOKUP(IF(OR(W102="",OR($D102="",$D102="NL",$D102="HORS LIGUE")),"",COUNTIFS($D$5:$D$72,"&lt;&gt;"&amp;"",$D$5:$D$72,"&lt;&gt;"&amp;"NL",$D$5:$D$72,"&lt;&gt;"&amp;"HORS LIGUE",W$5:W$72,"&lt;"&amp;W102)+1),Paramètres!$B$3:$C$56,2,FALSE)*Paramètres!$K$12))</f>
        <v>0</v>
      </c>
      <c r="Y102" s="46"/>
      <c r="Z102" s="2">
        <f>IF(Y$2="Bike &amp; Run",IF(ISNA(VLOOKUP(Y102,Paramètres!$B$3:$C$56,2,FALSE)),0,VLOOKUP(Y102,Paramètres!$B$3:$C$56,2,FALSE)*Paramètres!$K$13),IF(OR(Y102="",OR($D102="",$D102="NL",$D102="HORS LIGUE")),0,VLOOKUP(IF(OR(Y102="",OR($D102="",$D102="NL",$D102="HORS LIGUE")),"",COUNTIFS($D$5:$D$72,"&lt;&gt;"&amp;"",$D$5:$D$72,"&lt;&gt;"&amp;"NL",$D$5:$D$72,"&lt;&gt;"&amp;"HORS LIGUE",Y$5:Y$72,"&lt;"&amp;Y102)+1),Paramètres!$B$3:$C$56,2,FALSE)*Paramètres!$K$13))</f>
        <v>0</v>
      </c>
      <c r="AA102" s="46"/>
      <c r="AB102" s="2">
        <f>IF(AA$2="Bike &amp; Run",IF(ISNA(VLOOKUP(AA102,Paramètres!$B$3:$C$56,2,FALSE)),0,VLOOKUP(AA102,Paramètres!$B$3:$C$56,2,FALSE)*Paramètres!$K$14),IF(OR(AA102="",OR($D102="",$D102="NL",$D102="HORS LIGUE")),0,VLOOKUP(IF(OR(AA102="",OR($D102="",$D102="NL",$D102="HORS LIGUE")),"",COUNTIFS($D$5:$D$72,"&lt;&gt;"&amp;"",$D$5:$D$72,"&lt;&gt;"&amp;"NL",$D$5:$D$72,"&lt;&gt;"&amp;"HORS LIGUE",AA$5:AA$72,"&lt;"&amp;AA102)+1),Paramètres!$B$3:$C$56,2,FALSE)*Paramètres!$K$14))</f>
        <v>0</v>
      </c>
      <c r="AC102" s="46"/>
      <c r="AD102" s="2">
        <f>IF(AC$2="Bike &amp; Run",IF(ISNA(VLOOKUP(AC102,Paramètres!$B$3:$C$56,2,FALSE)),0,VLOOKUP(AC102,Paramètres!$B$3:$C$56,2,FALSE)*Paramètres!$K$15),IF(OR(AC102="",OR($D102="",$D102="NL",$D102="HORS LIGUE")),0,VLOOKUP(IF(OR(AC102="",OR($D102="",$D102="NL",$D102="HORS LIGUE")),"",COUNTIFS($D$5:$D$72,"&lt;&gt;"&amp;"",$D$5:$D$72,"&lt;&gt;"&amp;"NL",$D$5:$D$72,"&lt;&gt;"&amp;"HORS LIGUE",AC$5:AC$72,"&lt;"&amp;AC102)+1),Paramètres!$B$3:$C$56,2,FALSE)*Paramètres!$K$15))</f>
        <v>0</v>
      </c>
      <c r="AE102" s="46"/>
      <c r="AF102" s="2">
        <f>IF(AE$2="Bike &amp; Run",IF(ISNA(VLOOKUP(AE102,Paramètres!$B$3:$C$56,2,FALSE)),0,VLOOKUP(AE102,Paramètres!$B$3:$C$56,2,FALSE)*Paramètres!$K$16),IF(OR(AE102="",OR($D102="",$D102="NL",$D102="HORS LIGUE")),0,VLOOKUP(IF(OR(AE102="",OR($D102="",$D102="NL",$D102="HORS LIGUE")),"",COUNTIFS($D$5:$D$72,"&lt;&gt;"&amp;"",$D$5:$D$72,"&lt;&gt;"&amp;"NL",$D$5:$D$72,"&lt;&gt;"&amp;"HORS LIGUE",AE$5:AE$72,"&lt;"&amp;AE102)+1),Paramètres!$B$3:$C$56,2,FALSE)*Paramètres!$K$16))</f>
        <v>0</v>
      </c>
      <c r="AG102" s="46"/>
      <c r="AH102" s="2">
        <f>IF(AG$2="Bike &amp; Run",IF(ISNA(VLOOKUP(AG102,Paramètres!$B$3:$C$56,2,FALSE)),0,VLOOKUP(AG102,Paramètres!$B$3:$C$56,2,FALSE)*Paramètres!$K$17),IF(OR(AG102="",OR($D102="",$D102="NL",$D102="HORS LIGUE")),0,VLOOKUP(IF(OR(AG102="",OR($D102="",$D102="NL",$D102="HORS LIGUE")),"",COUNTIFS($D$5:$D$72,"&lt;&gt;"&amp;"",$D$5:$D$72,"&lt;&gt;"&amp;"NL",$D$5:$D$72,"&lt;&gt;"&amp;"HORS LIGUE",AG$5:AG$72,"&lt;"&amp;AG102)+1),Paramètres!$B$3:$C$56,2,FALSE)*Paramètres!$K$17))</f>
        <v>0</v>
      </c>
      <c r="AI102" s="40">
        <f t="shared" si="115"/>
        <v>0</v>
      </c>
      <c r="AJ102" s="3" t="str">
        <f t="shared" si="116"/>
        <v/>
      </c>
      <c r="AK102" s="5">
        <f t="shared" si="117"/>
        <v>0</v>
      </c>
      <c r="AL102" s="41" t="e">
        <f t="shared" si="114"/>
        <v>#REF!</v>
      </c>
      <c r="AM102" s="33" t="e">
        <f t="shared" si="118"/>
        <v>#REF!</v>
      </c>
    </row>
    <row r="103" spans="1:39" ht="16.5">
      <c r="A103" s="14"/>
      <c r="B103" s="61" t="str">
        <f>IF(ISNA(VLOOKUP(A103,'Licenciés Jeunes 2023'!A:C,3,0)),"",VLOOKUP(A103,'Licenciés Jeunes 2023'!A:C,3,0))</f>
        <v/>
      </c>
      <c r="C103" s="32" t="str">
        <f>IF(ISNA(VLOOKUP(A103,'Licenciés Jeunes 2023'!A:C,2,0)),"",VLOOKUP(A103,'Licenciés Jeunes 2023'!A:C,2,0))</f>
        <v/>
      </c>
      <c r="D103" s="32" t="str">
        <f>IF(ISNA(VLOOKUP(A103,'Licenciés Jeunes 2023'!A:F,6,0)),"",VLOOKUP(A103,'Licenciés Jeunes 2023'!A:F,6,0))</f>
        <v/>
      </c>
      <c r="E103" s="6"/>
      <c r="F103" s="2">
        <f>IF(E$2="Bike &amp; Run",IF(ISNA(VLOOKUP(E103,Paramètres!$B$3:$C$56,2,FALSE)),0,VLOOKUP(E103,Paramètres!$B$3:$C$56,2,FALSE)*Paramètres!$K$3),IF(OR(E103="",OR($D103="",$D103="NL",$D103="HORS LIGUE")),0,VLOOKUP(IF(OR(E103="",OR($D103="",$D103="NL",$D103="HORS LIGUE")),"",COUNTIFS($D$5:$D$72,"&lt;&gt;"&amp;"",$D$5:$D$72,"&lt;&gt;"&amp;"NL",$D$5:$D$72,"&lt;&gt;"&amp;"HORS LIGUE",E$5:E$72,"&lt;"&amp;E103)+1),Paramètres!$B$3:$C$56,2,FALSE)*Paramètres!$K$3))</f>
        <v>0</v>
      </c>
      <c r="G103" s="4"/>
      <c r="H103" s="2">
        <f>IF(G$2="Bike &amp; Run",IF(ISNA(VLOOKUP(G103,Paramètres!$B$3:$C$56,2,FALSE)),0,VLOOKUP(G103,Paramètres!$B$3:$C$56,2,FALSE)*Paramètres!$K$4),IF(OR(G103="",OR($D103="",$D103="NL",$D103="HORS LIGUE")),0,VLOOKUP(IF(OR(G103="",OR($D103="",$D103="NL",$D103="HORS LIGUE")),"",COUNTIFS($D$5:$D$72,"&lt;&gt;"&amp;"",$D$5:$D$72,"&lt;&gt;"&amp;"NL",$D$5:$D$72,"&lt;&gt;"&amp;"HORS LIGUE",G$5:G$72,"&lt;"&amp;G103)+1),Paramètres!$B$3:$C$56,2,FALSE)*Paramètres!$K$4))</f>
        <v>0</v>
      </c>
      <c r="I103" s="36"/>
      <c r="J103" s="2">
        <f>IF(I$2="Bike &amp; Run",IF(ISNA(VLOOKUP(I103,Paramètres!$B$3:$C$56,2,FALSE)),0,VLOOKUP(I103,Paramètres!$B$3:$C$56,2,FALSE)*Paramètres!$K$5),IF(OR(I103="",OR($D103="",$D103="NL",$D103="HORS LIGUE")),0,VLOOKUP(IF(OR(I103="",OR($D103="",$D103="NL",$D103="HORS LIGUE")),"",COUNTIFS($D$5:$D$72,"&lt;&gt;"&amp;"",$D$5:$D$72,"&lt;&gt;"&amp;"NL",$D$5:$D$72,"&lt;&gt;"&amp;"HORS LIGUE",I$5:I$72,"&lt;"&amp;I103)+1),Paramètres!$B$3:$C$56,2,FALSE)*Paramètres!$K$5))</f>
        <v>0</v>
      </c>
      <c r="K103" s="4"/>
      <c r="L103" s="2">
        <f>IF(K$2="Bike &amp; Run",IF(ISNA(VLOOKUP(K103,Paramètres!$B$3:$C$56,2,FALSE)),0,VLOOKUP(K103,Paramètres!$B$3:$C$56,2,FALSE)*Paramètres!$K$6),IF(OR(K103="",OR($D103="",$D103="NL",$D103="HORS LIGUE")),0,VLOOKUP(IF(OR(K103="",OR($D103="",$D103="NL",$D103="HORS LIGUE")),"",COUNTIFS($D$5:$D$72,"&lt;&gt;"&amp;"",$D$5:$D$72,"&lt;&gt;"&amp;"NL",$D$5:$D$72,"&lt;&gt;"&amp;"HORS LIGUE",K$5:K$72,"&lt;"&amp;K103)+1),Paramètres!$B$3:$C$56,2,FALSE)*Paramètres!$K$6))</f>
        <v>0</v>
      </c>
      <c r="M103" s="4"/>
      <c r="N103" s="2">
        <f>IF(M$2="Bike &amp; Run",IF(ISNA(VLOOKUP(M103,Paramètres!$B$3:$C$56,2,FALSE)),0,VLOOKUP(M103,Paramètres!$B$3:$C$56,2,FALSE)*Paramètres!$K$7),IF(OR(M103="",OR($D103="",$D103="NL",$D103="HORS LIGUE")),0,VLOOKUP(IF(OR(M103="",OR($D103="",$D103="NL",$D103="HORS LIGUE")),"",COUNTIFS($D$5:$D$72,"&lt;&gt;"&amp;"",$D$5:$D$72,"&lt;&gt;"&amp;"NL",$D$5:$D$72,"&lt;&gt;"&amp;"HORS LIGUE",M$5:M$72,"&lt;"&amp;M103)+1),Paramètres!$B$3:$C$56,2,FALSE)*Paramètres!$K$7))</f>
        <v>0</v>
      </c>
      <c r="O103" s="46"/>
      <c r="P103" s="2">
        <f>IF(O$2="Bike &amp; Run",IF(ISNA(VLOOKUP(O103,Paramètres!$B$3:$C$56,2,FALSE)),0,VLOOKUP(O103,Paramètres!$B$3:$C$56,2,FALSE)*Paramètres!$K$8),IF(OR(O103="",OR($D103="",$D103="NL",$D103="HORS LIGUE")),0,VLOOKUP(IF(OR(O103="",OR($D103="",$D103="NL",$D103="HORS LIGUE")),"",COUNTIFS($D$5:$D$72,"&lt;&gt;"&amp;"",$D$5:$D$72,"&lt;&gt;"&amp;"NL",$D$5:$D$72,"&lt;&gt;"&amp;"HORS LIGUE",O$5:O$72,"&lt;"&amp;O103)+1),Paramètres!$B$3:$C$56,2,FALSE)*Paramètres!$K$8))</f>
        <v>0</v>
      </c>
      <c r="Q103" s="46"/>
      <c r="R103" s="2">
        <f>IF(Q$2="Bike &amp; Run",IF(ISNA(VLOOKUP(Q103,Paramètres!$B$3:$C$56,2,FALSE)),0,VLOOKUP(Q103,Paramètres!$B$3:$C$56,2,FALSE)*Paramètres!$K$9),IF(OR(Q103="",OR($D103="",$D103="NL",$D103="HORS LIGUE")),0,VLOOKUP(IF(OR(Q103="",OR($D103="",$D103="NL",$D103="HORS LIGUE")),"",COUNTIFS($D$5:$D$72,"&lt;&gt;"&amp;"",$D$5:$D$72,"&lt;&gt;"&amp;"NL",$D$5:$D$72,"&lt;&gt;"&amp;"HORS LIGUE",Q$5:Q$72,"&lt;"&amp;Q103)+1),Paramètres!$B$3:$C$56,2,FALSE)*Paramètres!$K$9))</f>
        <v>0</v>
      </c>
      <c r="S103" s="46"/>
      <c r="T103" s="2">
        <f>IF(S$2="Bike &amp; Run",IF(ISNA(VLOOKUP(S103,Paramètres!$B$3:$C$56,2,FALSE)),0,VLOOKUP(S103,Paramètres!$B$3:$C$56,2,FALSE)*Paramètres!$K$10),IF(OR(S103="",OR($D103="",$D103="NL",$D103="HORS LIGUE")),0,VLOOKUP(IF(OR(S103="",OR($D103="",$D103="NL",$D103="HORS LIGUE")),"",COUNTIFS($D$5:$D$72,"&lt;&gt;"&amp;"",$D$5:$D$72,"&lt;&gt;"&amp;"NL",$D$5:$D$72,"&lt;&gt;"&amp;"HORS LIGUE",S$5:S$72,"&lt;"&amp;S103)+1),Paramètres!$B$3:$C$56,2,FALSE)*Paramètres!$K$10))</f>
        <v>0</v>
      </c>
      <c r="U103" s="46"/>
      <c r="V103" s="2">
        <f>IF(U$2="Bike &amp; Run",IF(ISNA(VLOOKUP(U103,Paramètres!$B$3:$C$56,2,FALSE)),0,VLOOKUP(U103,Paramètres!$B$3:$C$56,2,FALSE)*Paramètres!$K$11),IF(OR(U103="",OR($D103="",$D103="NL",$D103="HORS LIGUE")),0,VLOOKUP(IF(OR(U103="",OR($D103="",$D103="NL",$D103="HORS LIGUE")),"",COUNTIFS($D$5:$D$72,"&lt;&gt;"&amp;"",$D$5:$D$72,"&lt;&gt;"&amp;"NL",$D$5:$D$72,"&lt;&gt;"&amp;"HORS LIGUE",U$5:U$72,"&lt;"&amp;U103)+1),Paramètres!$B$3:$C$56,2,FALSE)*Paramètres!$K$11))</f>
        <v>0</v>
      </c>
      <c r="W103" s="46"/>
      <c r="X103" s="2">
        <f>IF(W$2="Bike &amp; Run",IF(ISNA(VLOOKUP(W103,Paramètres!$B$3:$C$56,2,FALSE)),0,VLOOKUP(W103,Paramètres!$B$3:$C$56,2,FALSE)*Paramètres!$K$12),IF(OR(W103="",OR($D103="",$D103="NL",$D103="HORS LIGUE")),0,VLOOKUP(IF(OR(W103="",OR($D103="",$D103="NL",$D103="HORS LIGUE")),"",COUNTIFS($D$5:$D$72,"&lt;&gt;"&amp;"",$D$5:$D$72,"&lt;&gt;"&amp;"NL",$D$5:$D$72,"&lt;&gt;"&amp;"HORS LIGUE",W$5:W$72,"&lt;"&amp;W103)+1),Paramètres!$B$3:$C$56,2,FALSE)*Paramètres!$K$12))</f>
        <v>0</v>
      </c>
      <c r="Y103" s="46"/>
      <c r="Z103" s="2">
        <f>IF(Y$2="Bike &amp; Run",IF(ISNA(VLOOKUP(Y103,Paramètres!$B$3:$C$56,2,FALSE)),0,VLOOKUP(Y103,Paramètres!$B$3:$C$56,2,FALSE)*Paramètres!$K$13),IF(OR(Y103="",OR($D103="",$D103="NL",$D103="HORS LIGUE")),0,VLOOKUP(IF(OR(Y103="",OR($D103="",$D103="NL",$D103="HORS LIGUE")),"",COUNTIFS($D$5:$D$72,"&lt;&gt;"&amp;"",$D$5:$D$72,"&lt;&gt;"&amp;"NL",$D$5:$D$72,"&lt;&gt;"&amp;"HORS LIGUE",Y$5:Y$72,"&lt;"&amp;Y103)+1),Paramètres!$B$3:$C$56,2,FALSE)*Paramètres!$K$13))</f>
        <v>0</v>
      </c>
      <c r="AA103" s="46"/>
      <c r="AB103" s="2">
        <f>IF(AA$2="Bike &amp; Run",IF(ISNA(VLOOKUP(AA103,Paramètres!$B$3:$C$56,2,FALSE)),0,VLOOKUP(AA103,Paramètres!$B$3:$C$56,2,FALSE)*Paramètres!$K$14),IF(OR(AA103="",OR($D103="",$D103="NL",$D103="HORS LIGUE")),0,VLOOKUP(IF(OR(AA103="",OR($D103="",$D103="NL",$D103="HORS LIGUE")),"",COUNTIFS($D$5:$D$72,"&lt;&gt;"&amp;"",$D$5:$D$72,"&lt;&gt;"&amp;"NL",$D$5:$D$72,"&lt;&gt;"&amp;"HORS LIGUE",AA$5:AA$72,"&lt;"&amp;AA103)+1),Paramètres!$B$3:$C$56,2,FALSE)*Paramètres!$K$14))</f>
        <v>0</v>
      </c>
      <c r="AC103" s="46"/>
      <c r="AD103" s="2">
        <f>IF(AC$2="Bike &amp; Run",IF(ISNA(VLOOKUP(AC103,Paramètres!$B$3:$C$56,2,FALSE)),0,VLOOKUP(AC103,Paramètres!$B$3:$C$56,2,FALSE)*Paramètres!$K$15),IF(OR(AC103="",OR($D103="",$D103="NL",$D103="HORS LIGUE")),0,VLOOKUP(IF(OR(AC103="",OR($D103="",$D103="NL",$D103="HORS LIGUE")),"",COUNTIFS($D$5:$D$72,"&lt;&gt;"&amp;"",$D$5:$D$72,"&lt;&gt;"&amp;"NL",$D$5:$D$72,"&lt;&gt;"&amp;"HORS LIGUE",AC$5:AC$72,"&lt;"&amp;AC103)+1),Paramètres!$B$3:$C$56,2,FALSE)*Paramètres!$K$15))</f>
        <v>0</v>
      </c>
      <c r="AE103" s="46"/>
      <c r="AF103" s="2">
        <f>IF(AE$2="Bike &amp; Run",IF(ISNA(VLOOKUP(AE103,Paramètres!$B$3:$C$56,2,FALSE)),0,VLOOKUP(AE103,Paramètres!$B$3:$C$56,2,FALSE)*Paramètres!$K$16),IF(OR(AE103="",OR($D103="",$D103="NL",$D103="HORS LIGUE")),0,VLOOKUP(IF(OR(AE103="",OR($D103="",$D103="NL",$D103="HORS LIGUE")),"",COUNTIFS($D$5:$D$72,"&lt;&gt;"&amp;"",$D$5:$D$72,"&lt;&gt;"&amp;"NL",$D$5:$D$72,"&lt;&gt;"&amp;"HORS LIGUE",AE$5:AE$72,"&lt;"&amp;AE103)+1),Paramètres!$B$3:$C$56,2,FALSE)*Paramètres!$K$16))</f>
        <v>0</v>
      </c>
      <c r="AG103" s="46"/>
      <c r="AH103" s="2">
        <f>IF(AG$2="Bike &amp; Run",IF(ISNA(VLOOKUP(AG103,Paramètres!$B$3:$C$56,2,FALSE)),0,VLOOKUP(AG103,Paramètres!$B$3:$C$56,2,FALSE)*Paramètres!$K$17),IF(OR(AG103="",OR($D103="",$D103="NL",$D103="HORS LIGUE")),0,VLOOKUP(IF(OR(AG103="",OR($D103="",$D103="NL",$D103="HORS LIGUE")),"",COUNTIFS($D$5:$D$72,"&lt;&gt;"&amp;"",$D$5:$D$72,"&lt;&gt;"&amp;"NL",$D$5:$D$72,"&lt;&gt;"&amp;"HORS LIGUE",AG$5:AG$72,"&lt;"&amp;AG103)+1),Paramètres!$B$3:$C$56,2,FALSE)*Paramètres!$K$17))</f>
        <v>0</v>
      </c>
      <c r="AI103" s="40">
        <f t="shared" si="115"/>
        <v>0</v>
      </c>
      <c r="AJ103" s="3" t="str">
        <f t="shared" si="116"/>
        <v/>
      </c>
      <c r="AK103" s="5">
        <f t="shared" si="117"/>
        <v>0</v>
      </c>
      <c r="AL103" s="41" t="e">
        <f t="shared" si="114"/>
        <v>#REF!</v>
      </c>
      <c r="AM103" s="33" t="e">
        <f t="shared" si="118"/>
        <v>#REF!</v>
      </c>
    </row>
    <row r="104" spans="1:39" ht="16.5">
      <c r="A104" s="14"/>
      <c r="B104" s="61" t="str">
        <f>IF(ISNA(VLOOKUP(A104,'Licenciés Jeunes 2023'!A:C,3,0)),"",VLOOKUP(A104,'Licenciés Jeunes 2023'!A:C,3,0))</f>
        <v/>
      </c>
      <c r="C104" s="32" t="str">
        <f>IF(ISNA(VLOOKUP(A104,'Licenciés Jeunes 2023'!A:C,2,0)),"",VLOOKUP(A104,'Licenciés Jeunes 2023'!A:C,2,0))</f>
        <v/>
      </c>
      <c r="D104" s="32" t="str">
        <f>IF(ISNA(VLOOKUP(A104,'Licenciés Jeunes 2023'!A:F,6,0)),"",VLOOKUP(A104,'Licenciés Jeunes 2023'!A:F,6,0))</f>
        <v/>
      </c>
      <c r="E104" s="6"/>
      <c r="F104" s="2">
        <f>IF(E$2="Bike &amp; Run",IF(ISNA(VLOOKUP(E104,Paramètres!$B$3:$C$56,2,FALSE)),0,VLOOKUP(E104,Paramètres!$B$3:$C$56,2,FALSE)*Paramètres!$K$3),IF(OR(E104="",OR($D104="",$D104="NL",$D104="HORS LIGUE")),0,VLOOKUP(IF(OR(E104="",OR($D104="",$D104="NL",$D104="HORS LIGUE")),"",COUNTIFS($D$5:$D$72,"&lt;&gt;"&amp;"",$D$5:$D$72,"&lt;&gt;"&amp;"NL",$D$5:$D$72,"&lt;&gt;"&amp;"HORS LIGUE",E$5:E$72,"&lt;"&amp;E104)+1),Paramètres!$B$3:$C$56,2,FALSE)*Paramètres!$K$3))</f>
        <v>0</v>
      </c>
      <c r="G104" s="4"/>
      <c r="H104" s="2">
        <f>IF(G$2="Bike &amp; Run",IF(ISNA(VLOOKUP(G104,Paramètres!$B$3:$C$56,2,FALSE)),0,VLOOKUP(G104,Paramètres!$B$3:$C$56,2,FALSE)*Paramètres!$K$4),IF(OR(G104="",OR($D104="",$D104="NL",$D104="HORS LIGUE")),0,VLOOKUP(IF(OR(G104="",OR($D104="",$D104="NL",$D104="HORS LIGUE")),"",COUNTIFS($D$5:$D$72,"&lt;&gt;"&amp;"",$D$5:$D$72,"&lt;&gt;"&amp;"NL",$D$5:$D$72,"&lt;&gt;"&amp;"HORS LIGUE",G$5:G$72,"&lt;"&amp;G104)+1),Paramètres!$B$3:$C$56,2,FALSE)*Paramètres!$K$4))</f>
        <v>0</v>
      </c>
      <c r="I104" s="36"/>
      <c r="J104" s="2">
        <f>IF(I$2="Bike &amp; Run",IF(ISNA(VLOOKUP(I104,Paramètres!$B$3:$C$56,2,FALSE)),0,VLOOKUP(I104,Paramètres!$B$3:$C$56,2,FALSE)*Paramètres!$K$5),IF(OR(I104="",OR($D104="",$D104="NL",$D104="HORS LIGUE")),0,VLOOKUP(IF(OR(I104="",OR($D104="",$D104="NL",$D104="HORS LIGUE")),"",COUNTIFS($D$5:$D$72,"&lt;&gt;"&amp;"",$D$5:$D$72,"&lt;&gt;"&amp;"NL",$D$5:$D$72,"&lt;&gt;"&amp;"HORS LIGUE",I$5:I$72,"&lt;"&amp;I104)+1),Paramètres!$B$3:$C$56,2,FALSE)*Paramètres!$K$5))</f>
        <v>0</v>
      </c>
      <c r="K104" s="4"/>
      <c r="L104" s="2">
        <f>IF(K$2="Bike &amp; Run",IF(ISNA(VLOOKUP(K104,Paramètres!$B$3:$C$56,2,FALSE)),0,VLOOKUP(K104,Paramètres!$B$3:$C$56,2,FALSE)*Paramètres!$K$6),IF(OR(K104="",OR($D104="",$D104="NL",$D104="HORS LIGUE")),0,VLOOKUP(IF(OR(K104="",OR($D104="",$D104="NL",$D104="HORS LIGUE")),"",COUNTIFS($D$5:$D$72,"&lt;&gt;"&amp;"",$D$5:$D$72,"&lt;&gt;"&amp;"NL",$D$5:$D$72,"&lt;&gt;"&amp;"HORS LIGUE",K$5:K$72,"&lt;"&amp;K104)+1),Paramètres!$B$3:$C$56,2,FALSE)*Paramètres!$K$6))</f>
        <v>0</v>
      </c>
      <c r="M104" s="4"/>
      <c r="N104" s="2">
        <f>IF(M$2="Bike &amp; Run",IF(ISNA(VLOOKUP(M104,Paramètres!$B$3:$C$56,2,FALSE)),0,VLOOKUP(M104,Paramètres!$B$3:$C$56,2,FALSE)*Paramètres!$K$7),IF(OR(M104="",OR($D104="",$D104="NL",$D104="HORS LIGUE")),0,VLOOKUP(IF(OR(M104="",OR($D104="",$D104="NL",$D104="HORS LIGUE")),"",COUNTIFS($D$5:$D$72,"&lt;&gt;"&amp;"",$D$5:$D$72,"&lt;&gt;"&amp;"NL",$D$5:$D$72,"&lt;&gt;"&amp;"HORS LIGUE",M$5:M$72,"&lt;"&amp;M104)+1),Paramètres!$B$3:$C$56,2,FALSE)*Paramètres!$K$7))</f>
        <v>0</v>
      </c>
      <c r="O104" s="46"/>
      <c r="P104" s="2">
        <f>IF(O$2="Bike &amp; Run",IF(ISNA(VLOOKUP(O104,Paramètres!$B$3:$C$56,2,FALSE)),0,VLOOKUP(O104,Paramètres!$B$3:$C$56,2,FALSE)*Paramètres!$K$8),IF(OR(O104="",OR($D104="",$D104="NL",$D104="HORS LIGUE")),0,VLOOKUP(IF(OR(O104="",OR($D104="",$D104="NL",$D104="HORS LIGUE")),"",COUNTIFS($D$5:$D$72,"&lt;&gt;"&amp;"",$D$5:$D$72,"&lt;&gt;"&amp;"NL",$D$5:$D$72,"&lt;&gt;"&amp;"HORS LIGUE",O$5:O$72,"&lt;"&amp;O104)+1),Paramètres!$B$3:$C$56,2,FALSE)*Paramètres!$K$8))</f>
        <v>0</v>
      </c>
      <c r="Q104" s="46"/>
      <c r="R104" s="2">
        <f>IF(Q$2="Bike &amp; Run",IF(ISNA(VLOOKUP(Q104,Paramètres!$B$3:$C$56,2,FALSE)),0,VLOOKUP(Q104,Paramètres!$B$3:$C$56,2,FALSE)*Paramètres!$K$9),IF(OR(Q104="",OR($D104="",$D104="NL",$D104="HORS LIGUE")),0,VLOOKUP(IF(OR(Q104="",OR($D104="",$D104="NL",$D104="HORS LIGUE")),"",COUNTIFS($D$5:$D$72,"&lt;&gt;"&amp;"",$D$5:$D$72,"&lt;&gt;"&amp;"NL",$D$5:$D$72,"&lt;&gt;"&amp;"HORS LIGUE",Q$5:Q$72,"&lt;"&amp;Q104)+1),Paramètres!$B$3:$C$56,2,FALSE)*Paramètres!$K$9))</f>
        <v>0</v>
      </c>
      <c r="S104" s="46"/>
      <c r="T104" s="2">
        <f>IF(S$2="Bike &amp; Run",IF(ISNA(VLOOKUP(S104,Paramètres!$B$3:$C$56,2,FALSE)),0,VLOOKUP(S104,Paramètres!$B$3:$C$56,2,FALSE)*Paramètres!$K$10),IF(OR(S104="",OR($D104="",$D104="NL",$D104="HORS LIGUE")),0,VLOOKUP(IF(OR(S104="",OR($D104="",$D104="NL",$D104="HORS LIGUE")),"",COUNTIFS($D$5:$D$72,"&lt;&gt;"&amp;"",$D$5:$D$72,"&lt;&gt;"&amp;"NL",$D$5:$D$72,"&lt;&gt;"&amp;"HORS LIGUE",S$5:S$72,"&lt;"&amp;S104)+1),Paramètres!$B$3:$C$56,2,FALSE)*Paramètres!$K$10))</f>
        <v>0</v>
      </c>
      <c r="U104" s="46"/>
      <c r="V104" s="2">
        <f>IF(U$2="Bike &amp; Run",IF(ISNA(VLOOKUP(U104,Paramètres!$B$3:$C$56,2,FALSE)),0,VLOOKUP(U104,Paramètres!$B$3:$C$56,2,FALSE)*Paramètres!$K$11),IF(OR(U104="",OR($D104="",$D104="NL",$D104="HORS LIGUE")),0,VLOOKUP(IF(OR(U104="",OR($D104="",$D104="NL",$D104="HORS LIGUE")),"",COUNTIFS($D$5:$D$72,"&lt;&gt;"&amp;"",$D$5:$D$72,"&lt;&gt;"&amp;"NL",$D$5:$D$72,"&lt;&gt;"&amp;"HORS LIGUE",U$5:U$72,"&lt;"&amp;U104)+1),Paramètres!$B$3:$C$56,2,FALSE)*Paramètres!$K$11))</f>
        <v>0</v>
      </c>
      <c r="W104" s="46"/>
      <c r="X104" s="2">
        <f>IF(W$2="Bike &amp; Run",IF(ISNA(VLOOKUP(W104,Paramètres!$B$3:$C$56,2,FALSE)),0,VLOOKUP(W104,Paramètres!$B$3:$C$56,2,FALSE)*Paramètres!$K$12),IF(OR(W104="",OR($D104="",$D104="NL",$D104="HORS LIGUE")),0,VLOOKUP(IF(OR(W104="",OR($D104="",$D104="NL",$D104="HORS LIGUE")),"",COUNTIFS($D$5:$D$72,"&lt;&gt;"&amp;"",$D$5:$D$72,"&lt;&gt;"&amp;"NL",$D$5:$D$72,"&lt;&gt;"&amp;"HORS LIGUE",W$5:W$72,"&lt;"&amp;W104)+1),Paramètres!$B$3:$C$56,2,FALSE)*Paramètres!$K$12))</f>
        <v>0</v>
      </c>
      <c r="Y104" s="46"/>
      <c r="Z104" s="2">
        <f>IF(Y$2="Bike &amp; Run",IF(ISNA(VLOOKUP(Y104,Paramètres!$B$3:$C$56,2,FALSE)),0,VLOOKUP(Y104,Paramètres!$B$3:$C$56,2,FALSE)*Paramètres!$K$13),IF(OR(Y104="",OR($D104="",$D104="NL",$D104="HORS LIGUE")),0,VLOOKUP(IF(OR(Y104="",OR($D104="",$D104="NL",$D104="HORS LIGUE")),"",COUNTIFS($D$5:$D$72,"&lt;&gt;"&amp;"",$D$5:$D$72,"&lt;&gt;"&amp;"NL",$D$5:$D$72,"&lt;&gt;"&amp;"HORS LIGUE",Y$5:Y$72,"&lt;"&amp;Y104)+1),Paramètres!$B$3:$C$56,2,FALSE)*Paramètres!$K$13))</f>
        <v>0</v>
      </c>
      <c r="AA104" s="46"/>
      <c r="AB104" s="2">
        <f>IF(AA$2="Bike &amp; Run",IF(ISNA(VLOOKUP(AA104,Paramètres!$B$3:$C$56,2,FALSE)),0,VLOOKUP(AA104,Paramètres!$B$3:$C$56,2,FALSE)*Paramètres!$K$14),IF(OR(AA104="",OR($D104="",$D104="NL",$D104="HORS LIGUE")),0,VLOOKUP(IF(OR(AA104="",OR($D104="",$D104="NL",$D104="HORS LIGUE")),"",COUNTIFS($D$5:$D$72,"&lt;&gt;"&amp;"",$D$5:$D$72,"&lt;&gt;"&amp;"NL",$D$5:$D$72,"&lt;&gt;"&amp;"HORS LIGUE",AA$5:AA$72,"&lt;"&amp;AA104)+1),Paramètres!$B$3:$C$56,2,FALSE)*Paramètres!$K$14))</f>
        <v>0</v>
      </c>
      <c r="AC104" s="46"/>
      <c r="AD104" s="2">
        <f>IF(AC$2="Bike &amp; Run",IF(ISNA(VLOOKUP(AC104,Paramètres!$B$3:$C$56,2,FALSE)),0,VLOOKUP(AC104,Paramètres!$B$3:$C$56,2,FALSE)*Paramètres!$K$15),IF(OR(AC104="",OR($D104="",$D104="NL",$D104="HORS LIGUE")),0,VLOOKUP(IF(OR(AC104="",OR($D104="",$D104="NL",$D104="HORS LIGUE")),"",COUNTIFS($D$5:$D$72,"&lt;&gt;"&amp;"",$D$5:$D$72,"&lt;&gt;"&amp;"NL",$D$5:$D$72,"&lt;&gt;"&amp;"HORS LIGUE",AC$5:AC$72,"&lt;"&amp;AC104)+1),Paramètres!$B$3:$C$56,2,FALSE)*Paramètres!$K$15))</f>
        <v>0</v>
      </c>
      <c r="AE104" s="46"/>
      <c r="AF104" s="2">
        <f>IF(AE$2="Bike &amp; Run",IF(ISNA(VLOOKUP(AE104,Paramètres!$B$3:$C$56,2,FALSE)),0,VLOOKUP(AE104,Paramètres!$B$3:$C$56,2,FALSE)*Paramètres!$K$16),IF(OR(AE104="",OR($D104="",$D104="NL",$D104="HORS LIGUE")),0,VLOOKUP(IF(OR(AE104="",OR($D104="",$D104="NL",$D104="HORS LIGUE")),"",COUNTIFS($D$5:$D$72,"&lt;&gt;"&amp;"",$D$5:$D$72,"&lt;&gt;"&amp;"NL",$D$5:$D$72,"&lt;&gt;"&amp;"HORS LIGUE",AE$5:AE$72,"&lt;"&amp;AE104)+1),Paramètres!$B$3:$C$56,2,FALSE)*Paramètres!$K$16))</f>
        <v>0</v>
      </c>
      <c r="AG104" s="46"/>
      <c r="AH104" s="2">
        <f>IF(AG$2="Bike &amp; Run",IF(ISNA(VLOOKUP(AG104,Paramètres!$B$3:$C$56,2,FALSE)),0,VLOOKUP(AG104,Paramètres!$B$3:$C$56,2,FALSE)*Paramètres!$K$17),IF(OR(AG104="",OR($D104="",$D104="NL",$D104="HORS LIGUE")),0,VLOOKUP(IF(OR(AG104="",OR($D104="",$D104="NL",$D104="HORS LIGUE")),"",COUNTIFS($D$5:$D$72,"&lt;&gt;"&amp;"",$D$5:$D$72,"&lt;&gt;"&amp;"NL",$D$5:$D$72,"&lt;&gt;"&amp;"HORS LIGUE",AG$5:AG$72,"&lt;"&amp;AG104)+1),Paramètres!$B$3:$C$56,2,FALSE)*Paramètres!$K$17))</f>
        <v>0</v>
      </c>
      <c r="AI104" s="40">
        <f t="shared" si="115"/>
        <v>0</v>
      </c>
      <c r="AJ104" s="3" t="str">
        <f t="shared" si="116"/>
        <v/>
      </c>
      <c r="AK104" s="5">
        <f t="shared" si="117"/>
        <v>0</v>
      </c>
      <c r="AL104" s="41" t="e">
        <f t="shared" si="114"/>
        <v>#REF!</v>
      </c>
      <c r="AM104" s="33" t="e">
        <f t="shared" si="118"/>
        <v>#REF!</v>
      </c>
    </row>
    <row r="105" spans="1:39" ht="16.5">
      <c r="A105" s="14"/>
      <c r="B105" s="61" t="str">
        <f>IF(ISNA(VLOOKUP(A105,'Licenciés Jeunes 2023'!A:C,3,0)),"",VLOOKUP(A105,'Licenciés Jeunes 2023'!A:C,3,0))</f>
        <v/>
      </c>
      <c r="C105" s="32" t="str">
        <f>IF(ISNA(VLOOKUP(A105,'Licenciés Jeunes 2023'!A:C,2,0)),"",VLOOKUP(A105,'Licenciés Jeunes 2023'!A:C,2,0))</f>
        <v/>
      </c>
      <c r="D105" s="32" t="str">
        <f>IF(ISNA(VLOOKUP(A105,'Licenciés Jeunes 2023'!A:F,6,0)),"",VLOOKUP(A105,'Licenciés Jeunes 2023'!A:F,6,0))</f>
        <v/>
      </c>
      <c r="E105" s="6"/>
      <c r="F105" s="2">
        <f>IF(E$2="Bike &amp; Run",IF(ISNA(VLOOKUP(E105,Paramètres!$B$3:$C$56,2,FALSE)),0,VLOOKUP(E105,Paramètres!$B$3:$C$56,2,FALSE)*Paramètres!$K$3),IF(OR(E105="",OR($D105="",$D105="NL",$D105="HORS LIGUE")),0,VLOOKUP(IF(OR(E105="",OR($D105="",$D105="NL",$D105="HORS LIGUE")),"",COUNTIFS($D$5:$D$72,"&lt;&gt;"&amp;"",$D$5:$D$72,"&lt;&gt;"&amp;"NL",$D$5:$D$72,"&lt;&gt;"&amp;"HORS LIGUE",E$5:E$72,"&lt;"&amp;E105)+1),Paramètres!$B$3:$C$56,2,FALSE)*Paramètres!$K$3))</f>
        <v>0</v>
      </c>
      <c r="G105" s="4"/>
      <c r="H105" s="2">
        <f>IF(G$2="Bike &amp; Run",IF(ISNA(VLOOKUP(G105,Paramètres!$B$3:$C$56,2,FALSE)),0,VLOOKUP(G105,Paramètres!$B$3:$C$56,2,FALSE)*Paramètres!$K$4),IF(OR(G105="",OR($D105="",$D105="NL",$D105="HORS LIGUE")),0,VLOOKUP(IF(OR(G105="",OR($D105="",$D105="NL",$D105="HORS LIGUE")),"",COUNTIFS($D$5:$D$72,"&lt;&gt;"&amp;"",$D$5:$D$72,"&lt;&gt;"&amp;"NL",$D$5:$D$72,"&lt;&gt;"&amp;"HORS LIGUE",G$5:G$72,"&lt;"&amp;G105)+1),Paramètres!$B$3:$C$56,2,FALSE)*Paramètres!$K$4))</f>
        <v>0</v>
      </c>
      <c r="I105" s="36"/>
      <c r="J105" s="2">
        <f>IF(I$2="Bike &amp; Run",IF(ISNA(VLOOKUP(I105,Paramètres!$B$3:$C$56,2,FALSE)),0,VLOOKUP(I105,Paramètres!$B$3:$C$56,2,FALSE)*Paramètres!$K$5),IF(OR(I105="",OR($D105="",$D105="NL",$D105="HORS LIGUE")),0,VLOOKUP(IF(OR(I105="",OR($D105="",$D105="NL",$D105="HORS LIGUE")),"",COUNTIFS($D$5:$D$72,"&lt;&gt;"&amp;"",$D$5:$D$72,"&lt;&gt;"&amp;"NL",$D$5:$D$72,"&lt;&gt;"&amp;"HORS LIGUE",I$5:I$72,"&lt;"&amp;I105)+1),Paramètres!$B$3:$C$56,2,FALSE)*Paramètres!$K$5))</f>
        <v>0</v>
      </c>
      <c r="K105" s="4"/>
      <c r="L105" s="2">
        <f>IF(K$2="Bike &amp; Run",IF(ISNA(VLOOKUP(K105,Paramètres!$B$3:$C$56,2,FALSE)),0,VLOOKUP(K105,Paramètres!$B$3:$C$56,2,FALSE)*Paramètres!$K$6),IF(OR(K105="",OR($D105="",$D105="NL",$D105="HORS LIGUE")),0,VLOOKUP(IF(OR(K105="",OR($D105="",$D105="NL",$D105="HORS LIGUE")),"",COUNTIFS($D$5:$D$72,"&lt;&gt;"&amp;"",$D$5:$D$72,"&lt;&gt;"&amp;"NL",$D$5:$D$72,"&lt;&gt;"&amp;"HORS LIGUE",K$5:K$72,"&lt;"&amp;K105)+1),Paramètres!$B$3:$C$56,2,FALSE)*Paramètres!$K$6))</f>
        <v>0</v>
      </c>
      <c r="M105" s="4"/>
      <c r="N105" s="2">
        <f>IF(M$2="Bike &amp; Run",IF(ISNA(VLOOKUP(M105,Paramètres!$B$3:$C$56,2,FALSE)),0,VLOOKUP(M105,Paramètres!$B$3:$C$56,2,FALSE)*Paramètres!$K$7),IF(OR(M105="",OR($D105="",$D105="NL",$D105="HORS LIGUE")),0,VLOOKUP(IF(OR(M105="",OR($D105="",$D105="NL",$D105="HORS LIGUE")),"",COUNTIFS($D$5:$D$72,"&lt;&gt;"&amp;"",$D$5:$D$72,"&lt;&gt;"&amp;"NL",$D$5:$D$72,"&lt;&gt;"&amp;"HORS LIGUE",M$5:M$72,"&lt;"&amp;M105)+1),Paramètres!$B$3:$C$56,2,FALSE)*Paramètres!$K$7))</f>
        <v>0</v>
      </c>
      <c r="O105" s="46"/>
      <c r="P105" s="2">
        <f>IF(O$2="Bike &amp; Run",IF(ISNA(VLOOKUP(O105,Paramètres!$B$3:$C$56,2,FALSE)),0,VLOOKUP(O105,Paramètres!$B$3:$C$56,2,FALSE)*Paramètres!$K$8),IF(OR(O105="",OR($D105="",$D105="NL",$D105="HORS LIGUE")),0,VLOOKUP(IF(OR(O105="",OR($D105="",$D105="NL",$D105="HORS LIGUE")),"",COUNTIFS($D$5:$D$72,"&lt;&gt;"&amp;"",$D$5:$D$72,"&lt;&gt;"&amp;"NL",$D$5:$D$72,"&lt;&gt;"&amp;"HORS LIGUE",O$5:O$72,"&lt;"&amp;O105)+1),Paramètres!$B$3:$C$56,2,FALSE)*Paramètres!$K$8))</f>
        <v>0</v>
      </c>
      <c r="Q105" s="46"/>
      <c r="R105" s="2">
        <f>IF(Q$2="Bike &amp; Run",IF(ISNA(VLOOKUP(Q105,Paramètres!$B$3:$C$56,2,FALSE)),0,VLOOKUP(Q105,Paramètres!$B$3:$C$56,2,FALSE)*Paramètres!$K$9),IF(OR(Q105="",OR($D105="",$D105="NL",$D105="HORS LIGUE")),0,VLOOKUP(IF(OR(Q105="",OR($D105="",$D105="NL",$D105="HORS LIGUE")),"",COUNTIFS($D$5:$D$72,"&lt;&gt;"&amp;"",$D$5:$D$72,"&lt;&gt;"&amp;"NL",$D$5:$D$72,"&lt;&gt;"&amp;"HORS LIGUE",Q$5:Q$72,"&lt;"&amp;Q105)+1),Paramètres!$B$3:$C$56,2,FALSE)*Paramètres!$K$9))</f>
        <v>0</v>
      </c>
      <c r="S105" s="46"/>
      <c r="T105" s="2">
        <f>IF(S$2="Bike &amp; Run",IF(ISNA(VLOOKUP(S105,Paramètres!$B$3:$C$56,2,FALSE)),0,VLOOKUP(S105,Paramètres!$B$3:$C$56,2,FALSE)*Paramètres!$K$10),IF(OR(S105="",OR($D105="",$D105="NL",$D105="HORS LIGUE")),0,VLOOKUP(IF(OR(S105="",OR($D105="",$D105="NL",$D105="HORS LIGUE")),"",COUNTIFS($D$5:$D$72,"&lt;&gt;"&amp;"",$D$5:$D$72,"&lt;&gt;"&amp;"NL",$D$5:$D$72,"&lt;&gt;"&amp;"HORS LIGUE",S$5:S$72,"&lt;"&amp;S105)+1),Paramètres!$B$3:$C$56,2,FALSE)*Paramètres!$K$10))</f>
        <v>0</v>
      </c>
      <c r="U105" s="46"/>
      <c r="V105" s="2">
        <f>IF(U$2="Bike &amp; Run",IF(ISNA(VLOOKUP(U105,Paramètres!$B$3:$C$56,2,FALSE)),0,VLOOKUP(U105,Paramètres!$B$3:$C$56,2,FALSE)*Paramètres!$K$11),IF(OR(U105="",OR($D105="",$D105="NL",$D105="HORS LIGUE")),0,VLOOKUP(IF(OR(U105="",OR($D105="",$D105="NL",$D105="HORS LIGUE")),"",COUNTIFS($D$5:$D$72,"&lt;&gt;"&amp;"",$D$5:$D$72,"&lt;&gt;"&amp;"NL",$D$5:$D$72,"&lt;&gt;"&amp;"HORS LIGUE",U$5:U$72,"&lt;"&amp;U105)+1),Paramètres!$B$3:$C$56,2,FALSE)*Paramètres!$K$11))</f>
        <v>0</v>
      </c>
      <c r="W105" s="46"/>
      <c r="X105" s="2">
        <f>IF(W$2="Bike &amp; Run",IF(ISNA(VLOOKUP(W105,Paramètres!$B$3:$C$56,2,FALSE)),0,VLOOKUP(W105,Paramètres!$B$3:$C$56,2,FALSE)*Paramètres!$K$12),IF(OR(W105="",OR($D105="",$D105="NL",$D105="HORS LIGUE")),0,VLOOKUP(IF(OR(W105="",OR($D105="",$D105="NL",$D105="HORS LIGUE")),"",COUNTIFS($D$5:$D$72,"&lt;&gt;"&amp;"",$D$5:$D$72,"&lt;&gt;"&amp;"NL",$D$5:$D$72,"&lt;&gt;"&amp;"HORS LIGUE",W$5:W$72,"&lt;"&amp;W105)+1),Paramètres!$B$3:$C$56,2,FALSE)*Paramètres!$K$12))</f>
        <v>0</v>
      </c>
      <c r="Y105" s="46"/>
      <c r="Z105" s="2">
        <f>IF(Y$2="Bike &amp; Run",IF(ISNA(VLOOKUP(Y105,Paramètres!$B$3:$C$56,2,FALSE)),0,VLOOKUP(Y105,Paramètres!$B$3:$C$56,2,FALSE)*Paramètres!$K$13),IF(OR(Y105="",OR($D105="",$D105="NL",$D105="HORS LIGUE")),0,VLOOKUP(IF(OR(Y105="",OR($D105="",$D105="NL",$D105="HORS LIGUE")),"",COUNTIFS($D$5:$D$72,"&lt;&gt;"&amp;"",$D$5:$D$72,"&lt;&gt;"&amp;"NL",$D$5:$D$72,"&lt;&gt;"&amp;"HORS LIGUE",Y$5:Y$72,"&lt;"&amp;Y105)+1),Paramètres!$B$3:$C$56,2,FALSE)*Paramètres!$K$13))</f>
        <v>0</v>
      </c>
      <c r="AA105" s="46"/>
      <c r="AB105" s="2">
        <f>IF(AA$2="Bike &amp; Run",IF(ISNA(VLOOKUP(AA105,Paramètres!$B$3:$C$56,2,FALSE)),0,VLOOKUP(AA105,Paramètres!$B$3:$C$56,2,FALSE)*Paramètres!$K$14),IF(OR(AA105="",OR($D105="",$D105="NL",$D105="HORS LIGUE")),0,VLOOKUP(IF(OR(AA105="",OR($D105="",$D105="NL",$D105="HORS LIGUE")),"",COUNTIFS($D$5:$D$72,"&lt;&gt;"&amp;"",$D$5:$D$72,"&lt;&gt;"&amp;"NL",$D$5:$D$72,"&lt;&gt;"&amp;"HORS LIGUE",AA$5:AA$72,"&lt;"&amp;AA105)+1),Paramètres!$B$3:$C$56,2,FALSE)*Paramètres!$K$14))</f>
        <v>0</v>
      </c>
      <c r="AC105" s="46"/>
      <c r="AD105" s="2">
        <f>IF(AC$2="Bike &amp; Run",IF(ISNA(VLOOKUP(AC105,Paramètres!$B$3:$C$56,2,FALSE)),0,VLOOKUP(AC105,Paramètres!$B$3:$C$56,2,FALSE)*Paramètres!$K$15),IF(OR(AC105="",OR($D105="",$D105="NL",$D105="HORS LIGUE")),0,VLOOKUP(IF(OR(AC105="",OR($D105="",$D105="NL",$D105="HORS LIGUE")),"",COUNTIFS($D$5:$D$72,"&lt;&gt;"&amp;"",$D$5:$D$72,"&lt;&gt;"&amp;"NL",$D$5:$D$72,"&lt;&gt;"&amp;"HORS LIGUE",AC$5:AC$72,"&lt;"&amp;AC105)+1),Paramètres!$B$3:$C$56,2,FALSE)*Paramètres!$K$15))</f>
        <v>0</v>
      </c>
      <c r="AE105" s="46"/>
      <c r="AF105" s="2">
        <f>IF(AE$2="Bike &amp; Run",IF(ISNA(VLOOKUP(AE105,Paramètres!$B$3:$C$56,2,FALSE)),0,VLOOKUP(AE105,Paramètres!$B$3:$C$56,2,FALSE)*Paramètres!$K$16),IF(OR(AE105="",OR($D105="",$D105="NL",$D105="HORS LIGUE")),0,VLOOKUP(IF(OR(AE105="",OR($D105="",$D105="NL",$D105="HORS LIGUE")),"",COUNTIFS($D$5:$D$72,"&lt;&gt;"&amp;"",$D$5:$D$72,"&lt;&gt;"&amp;"NL",$D$5:$D$72,"&lt;&gt;"&amp;"HORS LIGUE",AE$5:AE$72,"&lt;"&amp;AE105)+1),Paramètres!$B$3:$C$56,2,FALSE)*Paramètres!$K$16))</f>
        <v>0</v>
      </c>
      <c r="AG105" s="46"/>
      <c r="AH105" s="2">
        <f>IF(AG$2="Bike &amp; Run",IF(ISNA(VLOOKUP(AG105,Paramètres!$B$3:$C$56,2,FALSE)),0,VLOOKUP(AG105,Paramètres!$B$3:$C$56,2,FALSE)*Paramètres!$K$17),IF(OR(AG105="",OR($D105="",$D105="NL",$D105="HORS LIGUE")),0,VLOOKUP(IF(OR(AG105="",OR($D105="",$D105="NL",$D105="HORS LIGUE")),"",COUNTIFS($D$5:$D$72,"&lt;&gt;"&amp;"",$D$5:$D$72,"&lt;&gt;"&amp;"NL",$D$5:$D$72,"&lt;&gt;"&amp;"HORS LIGUE",AG$5:AG$72,"&lt;"&amp;AG105)+1),Paramètres!$B$3:$C$56,2,FALSE)*Paramètres!$K$17))</f>
        <v>0</v>
      </c>
      <c r="AI105" s="40">
        <f t="shared" si="115"/>
        <v>0</v>
      </c>
      <c r="AJ105" s="3" t="str">
        <f t="shared" si="116"/>
        <v/>
      </c>
      <c r="AK105" s="5">
        <f t="shared" si="117"/>
        <v>0</v>
      </c>
      <c r="AL105" s="41" t="e">
        <f t="shared" si="114"/>
        <v>#REF!</v>
      </c>
      <c r="AM105" s="33" t="e">
        <f t="shared" si="118"/>
        <v>#REF!</v>
      </c>
    </row>
    <row r="106" spans="1:39" ht="16.5">
      <c r="A106" s="14"/>
      <c r="B106" s="61" t="str">
        <f>IF(ISNA(VLOOKUP(A106,'Licenciés Jeunes 2023'!A:C,3,0)),"",VLOOKUP(A106,'Licenciés Jeunes 2023'!A:C,3,0))</f>
        <v/>
      </c>
      <c r="C106" s="32" t="str">
        <f>IF(ISNA(VLOOKUP(A106,'Licenciés Jeunes 2023'!A:C,2,0)),"",VLOOKUP(A106,'Licenciés Jeunes 2023'!A:C,2,0))</f>
        <v/>
      </c>
      <c r="D106" s="32" t="str">
        <f>IF(ISNA(VLOOKUP(A106,'Licenciés Jeunes 2023'!A:F,6,0)),"",VLOOKUP(A106,'Licenciés Jeunes 2023'!A:F,6,0))</f>
        <v/>
      </c>
      <c r="E106" s="6"/>
      <c r="F106" s="2">
        <f>IF(E$2="Bike &amp; Run",IF(ISNA(VLOOKUP(E106,Paramètres!$B$3:$C$56,2,FALSE)),0,VLOOKUP(E106,Paramètres!$B$3:$C$56,2,FALSE)*Paramètres!$K$3),IF(OR(E106="",OR($D106="",$D106="NL",$D106="HORS LIGUE")),0,VLOOKUP(IF(OR(E106="",OR($D106="",$D106="NL",$D106="HORS LIGUE")),"",COUNTIFS($D$5:$D$72,"&lt;&gt;"&amp;"",$D$5:$D$72,"&lt;&gt;"&amp;"NL",$D$5:$D$72,"&lt;&gt;"&amp;"HORS LIGUE",E$5:E$72,"&lt;"&amp;E106)+1),Paramètres!$B$3:$C$56,2,FALSE)*Paramètres!$K$3))</f>
        <v>0</v>
      </c>
      <c r="G106" s="4"/>
      <c r="H106" s="2">
        <f>IF(G$2="Bike &amp; Run",IF(ISNA(VLOOKUP(G106,Paramètres!$B$3:$C$56,2,FALSE)),0,VLOOKUP(G106,Paramètres!$B$3:$C$56,2,FALSE)*Paramètres!$K$4),IF(OR(G106="",OR($D106="",$D106="NL",$D106="HORS LIGUE")),0,VLOOKUP(IF(OR(G106="",OR($D106="",$D106="NL",$D106="HORS LIGUE")),"",COUNTIFS($D$5:$D$72,"&lt;&gt;"&amp;"",$D$5:$D$72,"&lt;&gt;"&amp;"NL",$D$5:$D$72,"&lt;&gt;"&amp;"HORS LIGUE",G$5:G$72,"&lt;"&amp;G106)+1),Paramètres!$B$3:$C$56,2,FALSE)*Paramètres!$K$4))</f>
        <v>0</v>
      </c>
      <c r="I106" s="36"/>
      <c r="J106" s="2">
        <f>IF(I$2="Bike &amp; Run",IF(ISNA(VLOOKUP(I106,Paramètres!$B$3:$C$56,2,FALSE)),0,VLOOKUP(I106,Paramètres!$B$3:$C$56,2,FALSE)*Paramètres!$K$5),IF(OR(I106="",OR($D106="",$D106="NL",$D106="HORS LIGUE")),0,VLOOKUP(IF(OR(I106="",OR($D106="",$D106="NL",$D106="HORS LIGUE")),"",COUNTIFS($D$5:$D$72,"&lt;&gt;"&amp;"",$D$5:$D$72,"&lt;&gt;"&amp;"NL",$D$5:$D$72,"&lt;&gt;"&amp;"HORS LIGUE",I$5:I$72,"&lt;"&amp;I106)+1),Paramètres!$B$3:$C$56,2,FALSE)*Paramètres!$K$5))</f>
        <v>0</v>
      </c>
      <c r="K106" s="4"/>
      <c r="L106" s="2">
        <f>IF(K$2="Bike &amp; Run",IF(ISNA(VLOOKUP(K106,Paramètres!$B$3:$C$56,2,FALSE)),0,VLOOKUP(K106,Paramètres!$B$3:$C$56,2,FALSE)*Paramètres!$K$6),IF(OR(K106="",OR($D106="",$D106="NL",$D106="HORS LIGUE")),0,VLOOKUP(IF(OR(K106="",OR($D106="",$D106="NL",$D106="HORS LIGUE")),"",COUNTIFS($D$5:$D$72,"&lt;&gt;"&amp;"",$D$5:$D$72,"&lt;&gt;"&amp;"NL",$D$5:$D$72,"&lt;&gt;"&amp;"HORS LIGUE",K$5:K$72,"&lt;"&amp;K106)+1),Paramètres!$B$3:$C$56,2,FALSE)*Paramètres!$K$6))</f>
        <v>0</v>
      </c>
      <c r="M106" s="4"/>
      <c r="N106" s="2">
        <f>IF(M$2="Bike &amp; Run",IF(ISNA(VLOOKUP(M106,Paramètres!$B$3:$C$56,2,FALSE)),0,VLOOKUP(M106,Paramètres!$B$3:$C$56,2,FALSE)*Paramètres!$K$7),IF(OR(M106="",OR($D106="",$D106="NL",$D106="HORS LIGUE")),0,VLOOKUP(IF(OR(M106="",OR($D106="",$D106="NL",$D106="HORS LIGUE")),"",COUNTIFS($D$5:$D$72,"&lt;&gt;"&amp;"",$D$5:$D$72,"&lt;&gt;"&amp;"NL",$D$5:$D$72,"&lt;&gt;"&amp;"HORS LIGUE",M$5:M$72,"&lt;"&amp;M106)+1),Paramètres!$B$3:$C$56,2,FALSE)*Paramètres!$K$7))</f>
        <v>0</v>
      </c>
      <c r="O106" s="46"/>
      <c r="P106" s="2">
        <f>IF(O$2="Bike &amp; Run",IF(ISNA(VLOOKUP(O106,Paramètres!$B$3:$C$56,2,FALSE)),0,VLOOKUP(O106,Paramètres!$B$3:$C$56,2,FALSE)*Paramètres!$K$8),IF(OR(O106="",OR($D106="",$D106="NL",$D106="HORS LIGUE")),0,VLOOKUP(IF(OR(O106="",OR($D106="",$D106="NL",$D106="HORS LIGUE")),"",COUNTIFS($D$5:$D$72,"&lt;&gt;"&amp;"",$D$5:$D$72,"&lt;&gt;"&amp;"NL",$D$5:$D$72,"&lt;&gt;"&amp;"HORS LIGUE",O$5:O$72,"&lt;"&amp;O106)+1),Paramètres!$B$3:$C$56,2,FALSE)*Paramètres!$K$8))</f>
        <v>0</v>
      </c>
      <c r="Q106" s="46"/>
      <c r="R106" s="2">
        <f>IF(Q$2="Bike &amp; Run",IF(ISNA(VLOOKUP(Q106,Paramètres!$B$3:$C$56,2,FALSE)),0,VLOOKUP(Q106,Paramètres!$B$3:$C$56,2,FALSE)*Paramètres!$K$9),IF(OR(Q106="",OR($D106="",$D106="NL",$D106="HORS LIGUE")),0,VLOOKUP(IF(OR(Q106="",OR($D106="",$D106="NL",$D106="HORS LIGUE")),"",COUNTIFS($D$5:$D$72,"&lt;&gt;"&amp;"",$D$5:$D$72,"&lt;&gt;"&amp;"NL",$D$5:$D$72,"&lt;&gt;"&amp;"HORS LIGUE",Q$5:Q$72,"&lt;"&amp;Q106)+1),Paramètres!$B$3:$C$56,2,FALSE)*Paramètres!$K$9))</f>
        <v>0</v>
      </c>
      <c r="S106" s="46"/>
      <c r="T106" s="2">
        <f>IF(S$2="Bike &amp; Run",IF(ISNA(VLOOKUP(S106,Paramètres!$B$3:$C$56,2,FALSE)),0,VLOOKUP(S106,Paramètres!$B$3:$C$56,2,FALSE)*Paramètres!$K$10),IF(OR(S106="",OR($D106="",$D106="NL",$D106="HORS LIGUE")),0,VLOOKUP(IF(OR(S106="",OR($D106="",$D106="NL",$D106="HORS LIGUE")),"",COUNTIFS($D$5:$D$72,"&lt;&gt;"&amp;"",$D$5:$D$72,"&lt;&gt;"&amp;"NL",$D$5:$D$72,"&lt;&gt;"&amp;"HORS LIGUE",S$5:S$72,"&lt;"&amp;S106)+1),Paramètres!$B$3:$C$56,2,FALSE)*Paramètres!$K$10))</f>
        <v>0</v>
      </c>
      <c r="U106" s="46"/>
      <c r="V106" s="2">
        <f>IF(U$2="Bike &amp; Run",IF(ISNA(VLOOKUP(U106,Paramètres!$B$3:$C$56,2,FALSE)),0,VLOOKUP(U106,Paramètres!$B$3:$C$56,2,FALSE)*Paramètres!$K$11),IF(OR(U106="",OR($D106="",$D106="NL",$D106="HORS LIGUE")),0,VLOOKUP(IF(OR(U106="",OR($D106="",$D106="NL",$D106="HORS LIGUE")),"",COUNTIFS($D$5:$D$72,"&lt;&gt;"&amp;"",$D$5:$D$72,"&lt;&gt;"&amp;"NL",$D$5:$D$72,"&lt;&gt;"&amp;"HORS LIGUE",U$5:U$72,"&lt;"&amp;U106)+1),Paramètres!$B$3:$C$56,2,FALSE)*Paramètres!$K$11))</f>
        <v>0</v>
      </c>
      <c r="W106" s="46"/>
      <c r="X106" s="2">
        <f>IF(W$2="Bike &amp; Run",IF(ISNA(VLOOKUP(W106,Paramètres!$B$3:$C$56,2,FALSE)),0,VLOOKUP(W106,Paramètres!$B$3:$C$56,2,FALSE)*Paramètres!$K$12),IF(OR(W106="",OR($D106="",$D106="NL",$D106="HORS LIGUE")),0,VLOOKUP(IF(OR(W106="",OR($D106="",$D106="NL",$D106="HORS LIGUE")),"",COUNTIFS($D$5:$D$72,"&lt;&gt;"&amp;"",$D$5:$D$72,"&lt;&gt;"&amp;"NL",$D$5:$D$72,"&lt;&gt;"&amp;"HORS LIGUE",W$5:W$72,"&lt;"&amp;W106)+1),Paramètres!$B$3:$C$56,2,FALSE)*Paramètres!$K$12))</f>
        <v>0</v>
      </c>
      <c r="Y106" s="46"/>
      <c r="Z106" s="2">
        <f>IF(Y$2="Bike &amp; Run",IF(ISNA(VLOOKUP(Y106,Paramètres!$B$3:$C$56,2,FALSE)),0,VLOOKUP(Y106,Paramètres!$B$3:$C$56,2,FALSE)*Paramètres!$K$13),IF(OR(Y106="",OR($D106="",$D106="NL",$D106="HORS LIGUE")),0,VLOOKUP(IF(OR(Y106="",OR($D106="",$D106="NL",$D106="HORS LIGUE")),"",COUNTIFS($D$5:$D$72,"&lt;&gt;"&amp;"",$D$5:$D$72,"&lt;&gt;"&amp;"NL",$D$5:$D$72,"&lt;&gt;"&amp;"HORS LIGUE",Y$5:Y$72,"&lt;"&amp;Y106)+1),Paramètres!$B$3:$C$56,2,FALSE)*Paramètres!$K$13))</f>
        <v>0</v>
      </c>
      <c r="AA106" s="46"/>
      <c r="AB106" s="2">
        <f>IF(AA$2="Bike &amp; Run",IF(ISNA(VLOOKUP(AA106,Paramètres!$B$3:$C$56,2,FALSE)),0,VLOOKUP(AA106,Paramètres!$B$3:$C$56,2,FALSE)*Paramètres!$K$14),IF(OR(AA106="",OR($D106="",$D106="NL",$D106="HORS LIGUE")),0,VLOOKUP(IF(OR(AA106="",OR($D106="",$D106="NL",$D106="HORS LIGUE")),"",COUNTIFS($D$5:$D$72,"&lt;&gt;"&amp;"",$D$5:$D$72,"&lt;&gt;"&amp;"NL",$D$5:$D$72,"&lt;&gt;"&amp;"HORS LIGUE",AA$5:AA$72,"&lt;"&amp;AA106)+1),Paramètres!$B$3:$C$56,2,FALSE)*Paramètres!$K$14))</f>
        <v>0</v>
      </c>
      <c r="AC106" s="46"/>
      <c r="AD106" s="2">
        <f>IF(AC$2="Bike &amp; Run",IF(ISNA(VLOOKUP(AC106,Paramètres!$B$3:$C$56,2,FALSE)),0,VLOOKUP(AC106,Paramètres!$B$3:$C$56,2,FALSE)*Paramètres!$K$15),IF(OR(AC106="",OR($D106="",$D106="NL",$D106="HORS LIGUE")),0,VLOOKUP(IF(OR(AC106="",OR($D106="",$D106="NL",$D106="HORS LIGUE")),"",COUNTIFS($D$5:$D$72,"&lt;&gt;"&amp;"",$D$5:$D$72,"&lt;&gt;"&amp;"NL",$D$5:$D$72,"&lt;&gt;"&amp;"HORS LIGUE",AC$5:AC$72,"&lt;"&amp;AC106)+1),Paramètres!$B$3:$C$56,2,FALSE)*Paramètres!$K$15))</f>
        <v>0</v>
      </c>
      <c r="AE106" s="46"/>
      <c r="AF106" s="2">
        <f>IF(AE$2="Bike &amp; Run",IF(ISNA(VLOOKUP(AE106,Paramètres!$B$3:$C$56,2,FALSE)),0,VLOOKUP(AE106,Paramètres!$B$3:$C$56,2,FALSE)*Paramètres!$K$16),IF(OR(AE106="",OR($D106="",$D106="NL",$D106="HORS LIGUE")),0,VLOOKUP(IF(OR(AE106="",OR($D106="",$D106="NL",$D106="HORS LIGUE")),"",COUNTIFS($D$5:$D$72,"&lt;&gt;"&amp;"",$D$5:$D$72,"&lt;&gt;"&amp;"NL",$D$5:$D$72,"&lt;&gt;"&amp;"HORS LIGUE",AE$5:AE$72,"&lt;"&amp;AE106)+1),Paramètres!$B$3:$C$56,2,FALSE)*Paramètres!$K$16))</f>
        <v>0</v>
      </c>
      <c r="AG106" s="46"/>
      <c r="AH106" s="2">
        <f>IF(AG$2="Bike &amp; Run",IF(ISNA(VLOOKUP(AG106,Paramètres!$B$3:$C$56,2,FALSE)),0,VLOOKUP(AG106,Paramètres!$B$3:$C$56,2,FALSE)*Paramètres!$K$17),IF(OR(AG106="",OR($D106="",$D106="NL",$D106="HORS LIGUE")),0,VLOOKUP(IF(OR(AG106="",OR($D106="",$D106="NL",$D106="HORS LIGUE")),"",COUNTIFS($D$5:$D$72,"&lt;&gt;"&amp;"",$D$5:$D$72,"&lt;&gt;"&amp;"NL",$D$5:$D$72,"&lt;&gt;"&amp;"HORS LIGUE",AG$5:AG$72,"&lt;"&amp;AG106)+1),Paramètres!$B$3:$C$56,2,FALSE)*Paramètres!$K$17))</f>
        <v>0</v>
      </c>
      <c r="AI106" s="40">
        <f t="shared" si="115"/>
        <v>0</v>
      </c>
      <c r="AJ106" s="3" t="str">
        <f t="shared" si="116"/>
        <v/>
      </c>
      <c r="AK106" s="5">
        <f t="shared" si="117"/>
        <v>0</v>
      </c>
      <c r="AL106" s="41" t="e">
        <f t="shared" si="114"/>
        <v>#REF!</v>
      </c>
      <c r="AM106" s="33" t="e">
        <f t="shared" si="118"/>
        <v>#REF!</v>
      </c>
    </row>
    <row r="107" spans="1:39" ht="16.5">
      <c r="A107" s="14"/>
      <c r="B107" s="61" t="str">
        <f>IF(ISNA(VLOOKUP(A107,'Licenciés Jeunes 2023'!A:C,3,0)),"",VLOOKUP(A107,'Licenciés Jeunes 2023'!A:C,3,0))</f>
        <v/>
      </c>
      <c r="C107" s="32" t="str">
        <f>IF(ISNA(VLOOKUP(A107,'Licenciés Jeunes 2023'!A:C,2,0)),"",VLOOKUP(A107,'Licenciés Jeunes 2023'!A:C,2,0))</f>
        <v/>
      </c>
      <c r="D107" s="32" t="str">
        <f>IF(ISNA(VLOOKUP(A107,'Licenciés Jeunes 2023'!A:F,6,0)),"",VLOOKUP(A107,'Licenciés Jeunes 2023'!A:F,6,0))</f>
        <v/>
      </c>
      <c r="E107" s="6"/>
      <c r="F107" s="2">
        <f>IF(E$2="Bike &amp; Run",IF(ISNA(VLOOKUP(E107,Paramètres!$B$3:$C$56,2,FALSE)),0,VLOOKUP(E107,Paramètres!$B$3:$C$56,2,FALSE)*Paramètres!$K$3),IF(OR(E107="",OR($D107="",$D107="NL",$D107="HORS LIGUE")),0,VLOOKUP(IF(OR(E107="",OR($D107="",$D107="NL",$D107="HORS LIGUE")),"",COUNTIFS($D$5:$D$72,"&lt;&gt;"&amp;"",$D$5:$D$72,"&lt;&gt;"&amp;"NL",$D$5:$D$72,"&lt;&gt;"&amp;"HORS LIGUE",E$5:E$72,"&lt;"&amp;E107)+1),Paramètres!$B$3:$C$56,2,FALSE)*Paramètres!$K$3))</f>
        <v>0</v>
      </c>
      <c r="G107" s="4"/>
      <c r="H107" s="2">
        <f>IF(G$2="Bike &amp; Run",IF(ISNA(VLOOKUP(G107,Paramètres!$B$3:$C$56,2,FALSE)),0,VLOOKUP(G107,Paramètres!$B$3:$C$56,2,FALSE)*Paramètres!$K$4),IF(OR(G107="",OR($D107="",$D107="NL",$D107="HORS LIGUE")),0,VLOOKUP(IF(OR(G107="",OR($D107="",$D107="NL",$D107="HORS LIGUE")),"",COUNTIFS($D$5:$D$72,"&lt;&gt;"&amp;"",$D$5:$D$72,"&lt;&gt;"&amp;"NL",$D$5:$D$72,"&lt;&gt;"&amp;"HORS LIGUE",G$5:G$72,"&lt;"&amp;G107)+1),Paramètres!$B$3:$C$56,2,FALSE)*Paramètres!$K$4))</f>
        <v>0</v>
      </c>
      <c r="I107" s="36"/>
      <c r="J107" s="2">
        <f>IF(I$2="Bike &amp; Run",IF(ISNA(VLOOKUP(I107,Paramètres!$B$3:$C$56,2,FALSE)),0,VLOOKUP(I107,Paramètres!$B$3:$C$56,2,FALSE)*Paramètres!$K$5),IF(OR(I107="",OR($D107="",$D107="NL",$D107="HORS LIGUE")),0,VLOOKUP(IF(OR(I107="",OR($D107="",$D107="NL",$D107="HORS LIGUE")),"",COUNTIFS($D$5:$D$72,"&lt;&gt;"&amp;"",$D$5:$D$72,"&lt;&gt;"&amp;"NL",$D$5:$D$72,"&lt;&gt;"&amp;"HORS LIGUE",I$5:I$72,"&lt;"&amp;I107)+1),Paramètres!$B$3:$C$56,2,FALSE)*Paramètres!$K$5))</f>
        <v>0</v>
      </c>
      <c r="K107" s="4"/>
      <c r="L107" s="2">
        <f>IF(K$2="Bike &amp; Run",IF(ISNA(VLOOKUP(K107,Paramètres!$B$3:$C$56,2,FALSE)),0,VLOOKUP(K107,Paramètres!$B$3:$C$56,2,FALSE)*Paramètres!$K$6),IF(OR(K107="",OR($D107="",$D107="NL",$D107="HORS LIGUE")),0,VLOOKUP(IF(OR(K107="",OR($D107="",$D107="NL",$D107="HORS LIGUE")),"",COUNTIFS($D$5:$D$72,"&lt;&gt;"&amp;"",$D$5:$D$72,"&lt;&gt;"&amp;"NL",$D$5:$D$72,"&lt;&gt;"&amp;"HORS LIGUE",K$5:K$72,"&lt;"&amp;K107)+1),Paramètres!$B$3:$C$56,2,FALSE)*Paramètres!$K$6))</f>
        <v>0</v>
      </c>
      <c r="M107" s="4"/>
      <c r="N107" s="2">
        <f>IF(M$2="Bike &amp; Run",IF(ISNA(VLOOKUP(M107,Paramètres!$B$3:$C$56,2,FALSE)),0,VLOOKUP(M107,Paramètres!$B$3:$C$56,2,FALSE)*Paramètres!$K$7),IF(OR(M107="",OR($D107="",$D107="NL",$D107="HORS LIGUE")),0,VLOOKUP(IF(OR(M107="",OR($D107="",$D107="NL",$D107="HORS LIGUE")),"",COUNTIFS($D$5:$D$72,"&lt;&gt;"&amp;"",$D$5:$D$72,"&lt;&gt;"&amp;"NL",$D$5:$D$72,"&lt;&gt;"&amp;"HORS LIGUE",M$5:M$72,"&lt;"&amp;M107)+1),Paramètres!$B$3:$C$56,2,FALSE)*Paramètres!$K$7))</f>
        <v>0</v>
      </c>
      <c r="O107" s="46"/>
      <c r="P107" s="2">
        <f>IF(O$2="Bike &amp; Run",IF(ISNA(VLOOKUP(O107,Paramètres!$B$3:$C$56,2,FALSE)),0,VLOOKUP(O107,Paramètres!$B$3:$C$56,2,FALSE)*Paramètres!$K$8),IF(OR(O107="",OR($D107="",$D107="NL",$D107="HORS LIGUE")),0,VLOOKUP(IF(OR(O107="",OR($D107="",$D107="NL",$D107="HORS LIGUE")),"",COUNTIFS($D$5:$D$72,"&lt;&gt;"&amp;"",$D$5:$D$72,"&lt;&gt;"&amp;"NL",$D$5:$D$72,"&lt;&gt;"&amp;"HORS LIGUE",O$5:O$72,"&lt;"&amp;O107)+1),Paramètres!$B$3:$C$56,2,FALSE)*Paramètres!$K$8))</f>
        <v>0</v>
      </c>
      <c r="Q107" s="46"/>
      <c r="R107" s="2">
        <f>IF(Q$2="Bike &amp; Run",IF(ISNA(VLOOKUP(Q107,Paramètres!$B$3:$C$56,2,FALSE)),0,VLOOKUP(Q107,Paramètres!$B$3:$C$56,2,FALSE)*Paramètres!$K$9),IF(OR(Q107="",OR($D107="",$D107="NL",$D107="HORS LIGUE")),0,VLOOKUP(IF(OR(Q107="",OR($D107="",$D107="NL",$D107="HORS LIGUE")),"",COUNTIFS($D$5:$D$72,"&lt;&gt;"&amp;"",$D$5:$D$72,"&lt;&gt;"&amp;"NL",$D$5:$D$72,"&lt;&gt;"&amp;"HORS LIGUE",Q$5:Q$72,"&lt;"&amp;Q107)+1),Paramètres!$B$3:$C$56,2,FALSE)*Paramètres!$K$9))</f>
        <v>0</v>
      </c>
      <c r="S107" s="46"/>
      <c r="T107" s="2">
        <f>IF(S$2="Bike &amp; Run",IF(ISNA(VLOOKUP(S107,Paramètres!$B$3:$C$56,2,FALSE)),0,VLOOKUP(S107,Paramètres!$B$3:$C$56,2,FALSE)*Paramètres!$K$10),IF(OR(S107="",OR($D107="",$D107="NL",$D107="HORS LIGUE")),0,VLOOKUP(IF(OR(S107="",OR($D107="",$D107="NL",$D107="HORS LIGUE")),"",COUNTIFS($D$5:$D$72,"&lt;&gt;"&amp;"",$D$5:$D$72,"&lt;&gt;"&amp;"NL",$D$5:$D$72,"&lt;&gt;"&amp;"HORS LIGUE",S$5:S$72,"&lt;"&amp;S107)+1),Paramètres!$B$3:$C$56,2,FALSE)*Paramètres!$K$10))</f>
        <v>0</v>
      </c>
      <c r="U107" s="46"/>
      <c r="V107" s="2">
        <f>IF(U$2="Bike &amp; Run",IF(ISNA(VLOOKUP(U107,Paramètres!$B$3:$C$56,2,FALSE)),0,VLOOKUP(U107,Paramètres!$B$3:$C$56,2,FALSE)*Paramètres!$K$11),IF(OR(U107="",OR($D107="",$D107="NL",$D107="HORS LIGUE")),0,VLOOKUP(IF(OR(U107="",OR($D107="",$D107="NL",$D107="HORS LIGUE")),"",COUNTIFS($D$5:$D$72,"&lt;&gt;"&amp;"",$D$5:$D$72,"&lt;&gt;"&amp;"NL",$D$5:$D$72,"&lt;&gt;"&amp;"HORS LIGUE",U$5:U$72,"&lt;"&amp;U107)+1),Paramètres!$B$3:$C$56,2,FALSE)*Paramètres!$K$11))</f>
        <v>0</v>
      </c>
      <c r="W107" s="46"/>
      <c r="X107" s="2">
        <f>IF(W$2="Bike &amp; Run",IF(ISNA(VLOOKUP(W107,Paramètres!$B$3:$C$56,2,FALSE)),0,VLOOKUP(W107,Paramètres!$B$3:$C$56,2,FALSE)*Paramètres!$K$12),IF(OR(W107="",OR($D107="",$D107="NL",$D107="HORS LIGUE")),0,VLOOKUP(IF(OR(W107="",OR($D107="",$D107="NL",$D107="HORS LIGUE")),"",COUNTIFS($D$5:$D$72,"&lt;&gt;"&amp;"",$D$5:$D$72,"&lt;&gt;"&amp;"NL",$D$5:$D$72,"&lt;&gt;"&amp;"HORS LIGUE",W$5:W$72,"&lt;"&amp;W107)+1),Paramètres!$B$3:$C$56,2,FALSE)*Paramètres!$K$12))</f>
        <v>0</v>
      </c>
      <c r="Y107" s="46"/>
      <c r="Z107" s="2">
        <f>IF(Y$2="Bike &amp; Run",IF(ISNA(VLOOKUP(Y107,Paramètres!$B$3:$C$56,2,FALSE)),0,VLOOKUP(Y107,Paramètres!$B$3:$C$56,2,FALSE)*Paramètres!$K$13),IF(OR(Y107="",OR($D107="",$D107="NL",$D107="HORS LIGUE")),0,VLOOKUP(IF(OR(Y107="",OR($D107="",$D107="NL",$D107="HORS LIGUE")),"",COUNTIFS($D$5:$D$72,"&lt;&gt;"&amp;"",$D$5:$D$72,"&lt;&gt;"&amp;"NL",$D$5:$D$72,"&lt;&gt;"&amp;"HORS LIGUE",Y$5:Y$72,"&lt;"&amp;Y107)+1),Paramètres!$B$3:$C$56,2,FALSE)*Paramètres!$K$13))</f>
        <v>0</v>
      </c>
      <c r="AA107" s="46"/>
      <c r="AB107" s="2">
        <f>IF(AA$2="Bike &amp; Run",IF(ISNA(VLOOKUP(AA107,Paramètres!$B$3:$C$56,2,FALSE)),0,VLOOKUP(AA107,Paramètres!$B$3:$C$56,2,FALSE)*Paramètres!$K$14),IF(OR(AA107="",OR($D107="",$D107="NL",$D107="HORS LIGUE")),0,VLOOKUP(IF(OR(AA107="",OR($D107="",$D107="NL",$D107="HORS LIGUE")),"",COUNTIFS($D$5:$D$72,"&lt;&gt;"&amp;"",$D$5:$D$72,"&lt;&gt;"&amp;"NL",$D$5:$D$72,"&lt;&gt;"&amp;"HORS LIGUE",AA$5:AA$72,"&lt;"&amp;AA107)+1),Paramètres!$B$3:$C$56,2,FALSE)*Paramètres!$K$14))</f>
        <v>0</v>
      </c>
      <c r="AC107" s="46"/>
      <c r="AD107" s="2">
        <f>IF(AC$2="Bike &amp; Run",IF(ISNA(VLOOKUP(AC107,Paramètres!$B$3:$C$56,2,FALSE)),0,VLOOKUP(AC107,Paramètres!$B$3:$C$56,2,FALSE)*Paramètres!$K$15),IF(OR(AC107="",OR($D107="",$D107="NL",$D107="HORS LIGUE")),0,VLOOKUP(IF(OR(AC107="",OR($D107="",$D107="NL",$D107="HORS LIGUE")),"",COUNTIFS($D$5:$D$72,"&lt;&gt;"&amp;"",$D$5:$D$72,"&lt;&gt;"&amp;"NL",$D$5:$D$72,"&lt;&gt;"&amp;"HORS LIGUE",AC$5:AC$72,"&lt;"&amp;AC107)+1),Paramètres!$B$3:$C$56,2,FALSE)*Paramètres!$K$15))</f>
        <v>0</v>
      </c>
      <c r="AE107" s="46"/>
      <c r="AF107" s="2">
        <f>IF(AE$2="Bike &amp; Run",IF(ISNA(VLOOKUP(AE107,Paramètres!$B$3:$C$56,2,FALSE)),0,VLOOKUP(AE107,Paramètres!$B$3:$C$56,2,FALSE)*Paramètres!$K$16),IF(OR(AE107="",OR($D107="",$D107="NL",$D107="HORS LIGUE")),0,VLOOKUP(IF(OR(AE107="",OR($D107="",$D107="NL",$D107="HORS LIGUE")),"",COUNTIFS($D$5:$D$72,"&lt;&gt;"&amp;"",$D$5:$D$72,"&lt;&gt;"&amp;"NL",$D$5:$D$72,"&lt;&gt;"&amp;"HORS LIGUE",AE$5:AE$72,"&lt;"&amp;AE107)+1),Paramètres!$B$3:$C$56,2,FALSE)*Paramètres!$K$16))</f>
        <v>0</v>
      </c>
      <c r="AG107" s="46"/>
      <c r="AH107" s="2">
        <f>IF(AG$2="Bike &amp; Run",IF(ISNA(VLOOKUP(AG107,Paramètres!$B$3:$C$56,2,FALSE)),0,VLOOKUP(AG107,Paramètres!$B$3:$C$56,2,FALSE)*Paramètres!$K$17),IF(OR(AG107="",OR($D107="",$D107="NL",$D107="HORS LIGUE")),0,VLOOKUP(IF(OR(AG107="",OR($D107="",$D107="NL",$D107="HORS LIGUE")),"",COUNTIFS($D$5:$D$72,"&lt;&gt;"&amp;"",$D$5:$D$72,"&lt;&gt;"&amp;"NL",$D$5:$D$72,"&lt;&gt;"&amp;"HORS LIGUE",AG$5:AG$72,"&lt;"&amp;AG107)+1),Paramètres!$B$3:$C$56,2,FALSE)*Paramètres!$K$17))</f>
        <v>0</v>
      </c>
      <c r="AI107" s="40">
        <f t="shared" si="115"/>
        <v>0</v>
      </c>
      <c r="AJ107" s="3" t="str">
        <f t="shared" si="116"/>
        <v/>
      </c>
      <c r="AK107" s="5">
        <f t="shared" si="117"/>
        <v>0</v>
      </c>
      <c r="AL107" s="41" t="e">
        <f t="shared" si="114"/>
        <v>#REF!</v>
      </c>
      <c r="AM107" s="33" t="e">
        <f t="shared" si="118"/>
        <v>#REF!</v>
      </c>
    </row>
    <row r="108" spans="1:39" ht="16.5">
      <c r="A108" s="14"/>
      <c r="B108" s="61" t="str">
        <f>IF(ISNA(VLOOKUP(A108,'Licenciés Jeunes 2023'!A:C,3,0)),"",VLOOKUP(A108,'Licenciés Jeunes 2023'!A:C,3,0))</f>
        <v/>
      </c>
      <c r="C108" s="32" t="str">
        <f>IF(ISNA(VLOOKUP(A108,'Licenciés Jeunes 2023'!A:C,2,0)),"",VLOOKUP(A108,'Licenciés Jeunes 2023'!A:C,2,0))</f>
        <v/>
      </c>
      <c r="D108" s="32" t="str">
        <f>IF(ISNA(VLOOKUP(A108,'Licenciés Jeunes 2023'!A:F,6,0)),"",VLOOKUP(A108,'Licenciés Jeunes 2023'!A:F,6,0))</f>
        <v/>
      </c>
      <c r="E108" s="6"/>
      <c r="F108" s="2">
        <f>IF(E$2="Bike &amp; Run",IF(ISNA(VLOOKUP(E108,Paramètres!$B$3:$C$56,2,FALSE)),0,VLOOKUP(E108,Paramètres!$B$3:$C$56,2,FALSE)*Paramètres!$K$3),IF(OR(E108="",OR($D108="",$D108="NL",$D108="HORS LIGUE")),0,VLOOKUP(IF(OR(E108="",OR($D108="",$D108="NL",$D108="HORS LIGUE")),"",COUNTIFS($D$5:$D$72,"&lt;&gt;"&amp;"",$D$5:$D$72,"&lt;&gt;"&amp;"NL",$D$5:$D$72,"&lt;&gt;"&amp;"HORS LIGUE",E$5:E$72,"&lt;"&amp;E108)+1),Paramètres!$B$3:$C$56,2,FALSE)*Paramètres!$K$3))</f>
        <v>0</v>
      </c>
      <c r="G108" s="4"/>
      <c r="H108" s="2">
        <f>IF(G$2="Bike &amp; Run",IF(ISNA(VLOOKUP(G108,Paramètres!$B$3:$C$56,2,FALSE)),0,VLOOKUP(G108,Paramètres!$B$3:$C$56,2,FALSE)*Paramètres!$K$4),IF(OR(G108="",OR($D108="",$D108="NL",$D108="HORS LIGUE")),0,VLOOKUP(IF(OR(G108="",OR($D108="",$D108="NL",$D108="HORS LIGUE")),"",COUNTIFS($D$5:$D$72,"&lt;&gt;"&amp;"",$D$5:$D$72,"&lt;&gt;"&amp;"NL",$D$5:$D$72,"&lt;&gt;"&amp;"HORS LIGUE",G$5:G$72,"&lt;"&amp;G108)+1),Paramètres!$B$3:$C$56,2,FALSE)*Paramètres!$K$4))</f>
        <v>0</v>
      </c>
      <c r="I108" s="36"/>
      <c r="J108" s="2">
        <f>IF(I$2="Bike &amp; Run",IF(ISNA(VLOOKUP(I108,Paramètres!$B$3:$C$56,2,FALSE)),0,VLOOKUP(I108,Paramètres!$B$3:$C$56,2,FALSE)*Paramètres!$K$5),IF(OR(I108="",OR($D108="",$D108="NL",$D108="HORS LIGUE")),0,VLOOKUP(IF(OR(I108="",OR($D108="",$D108="NL",$D108="HORS LIGUE")),"",COUNTIFS($D$5:$D$72,"&lt;&gt;"&amp;"",$D$5:$D$72,"&lt;&gt;"&amp;"NL",$D$5:$D$72,"&lt;&gt;"&amp;"HORS LIGUE",I$5:I$72,"&lt;"&amp;I108)+1),Paramètres!$B$3:$C$56,2,FALSE)*Paramètres!$K$5))</f>
        <v>0</v>
      </c>
      <c r="K108" s="4"/>
      <c r="L108" s="2">
        <f>IF(K$2="Bike &amp; Run",IF(ISNA(VLOOKUP(K108,Paramètres!$B$3:$C$56,2,FALSE)),0,VLOOKUP(K108,Paramètres!$B$3:$C$56,2,FALSE)*Paramètres!$K$6),IF(OR(K108="",OR($D108="",$D108="NL",$D108="HORS LIGUE")),0,VLOOKUP(IF(OR(K108="",OR($D108="",$D108="NL",$D108="HORS LIGUE")),"",COUNTIFS($D$5:$D$72,"&lt;&gt;"&amp;"",$D$5:$D$72,"&lt;&gt;"&amp;"NL",$D$5:$D$72,"&lt;&gt;"&amp;"HORS LIGUE",K$5:K$72,"&lt;"&amp;K108)+1),Paramètres!$B$3:$C$56,2,FALSE)*Paramètres!$K$6))</f>
        <v>0</v>
      </c>
      <c r="M108" s="4"/>
      <c r="N108" s="2">
        <f>IF(M$2="Bike &amp; Run",IF(ISNA(VLOOKUP(M108,Paramètres!$B$3:$C$56,2,FALSE)),0,VLOOKUP(M108,Paramètres!$B$3:$C$56,2,FALSE)*Paramètres!$K$7),IF(OR(M108="",OR($D108="",$D108="NL",$D108="HORS LIGUE")),0,VLOOKUP(IF(OR(M108="",OR($D108="",$D108="NL",$D108="HORS LIGUE")),"",COUNTIFS($D$5:$D$72,"&lt;&gt;"&amp;"",$D$5:$D$72,"&lt;&gt;"&amp;"NL",$D$5:$D$72,"&lt;&gt;"&amp;"HORS LIGUE",M$5:M$72,"&lt;"&amp;M108)+1),Paramètres!$B$3:$C$56,2,FALSE)*Paramètres!$K$7))</f>
        <v>0</v>
      </c>
      <c r="O108" s="46"/>
      <c r="P108" s="2">
        <f>IF(O$2="Bike &amp; Run",IF(ISNA(VLOOKUP(O108,Paramètres!$B$3:$C$56,2,FALSE)),0,VLOOKUP(O108,Paramètres!$B$3:$C$56,2,FALSE)*Paramètres!$K$8),IF(OR(O108="",OR($D108="",$D108="NL",$D108="HORS LIGUE")),0,VLOOKUP(IF(OR(O108="",OR($D108="",$D108="NL",$D108="HORS LIGUE")),"",COUNTIFS($D$5:$D$72,"&lt;&gt;"&amp;"",$D$5:$D$72,"&lt;&gt;"&amp;"NL",$D$5:$D$72,"&lt;&gt;"&amp;"HORS LIGUE",O$5:O$72,"&lt;"&amp;O108)+1),Paramètres!$B$3:$C$56,2,FALSE)*Paramètres!$K$8))</f>
        <v>0</v>
      </c>
      <c r="Q108" s="46"/>
      <c r="R108" s="2">
        <f>IF(Q$2="Bike &amp; Run",IF(ISNA(VLOOKUP(Q108,Paramètres!$B$3:$C$56,2,FALSE)),0,VLOOKUP(Q108,Paramètres!$B$3:$C$56,2,FALSE)*Paramètres!$K$9),IF(OR(Q108="",OR($D108="",$D108="NL",$D108="HORS LIGUE")),0,VLOOKUP(IF(OR(Q108="",OR($D108="",$D108="NL",$D108="HORS LIGUE")),"",COUNTIFS($D$5:$D$72,"&lt;&gt;"&amp;"",$D$5:$D$72,"&lt;&gt;"&amp;"NL",$D$5:$D$72,"&lt;&gt;"&amp;"HORS LIGUE",Q$5:Q$72,"&lt;"&amp;Q108)+1),Paramètres!$B$3:$C$56,2,FALSE)*Paramètres!$K$9))</f>
        <v>0</v>
      </c>
      <c r="S108" s="46"/>
      <c r="T108" s="2">
        <f>IF(S$2="Bike &amp; Run",IF(ISNA(VLOOKUP(S108,Paramètres!$B$3:$C$56,2,FALSE)),0,VLOOKUP(S108,Paramètres!$B$3:$C$56,2,FALSE)*Paramètres!$K$10),IF(OR(S108="",OR($D108="",$D108="NL",$D108="HORS LIGUE")),0,VLOOKUP(IF(OR(S108="",OR($D108="",$D108="NL",$D108="HORS LIGUE")),"",COUNTIFS($D$5:$D$72,"&lt;&gt;"&amp;"",$D$5:$D$72,"&lt;&gt;"&amp;"NL",$D$5:$D$72,"&lt;&gt;"&amp;"HORS LIGUE",S$5:S$72,"&lt;"&amp;S108)+1),Paramètres!$B$3:$C$56,2,FALSE)*Paramètres!$K$10))</f>
        <v>0</v>
      </c>
      <c r="U108" s="46"/>
      <c r="V108" s="2">
        <f>IF(U$2="Bike &amp; Run",IF(ISNA(VLOOKUP(U108,Paramètres!$B$3:$C$56,2,FALSE)),0,VLOOKUP(U108,Paramètres!$B$3:$C$56,2,FALSE)*Paramètres!$K$11),IF(OR(U108="",OR($D108="",$D108="NL",$D108="HORS LIGUE")),0,VLOOKUP(IF(OR(U108="",OR($D108="",$D108="NL",$D108="HORS LIGUE")),"",COUNTIFS($D$5:$D$72,"&lt;&gt;"&amp;"",$D$5:$D$72,"&lt;&gt;"&amp;"NL",$D$5:$D$72,"&lt;&gt;"&amp;"HORS LIGUE",U$5:U$72,"&lt;"&amp;U108)+1),Paramètres!$B$3:$C$56,2,FALSE)*Paramètres!$K$11))</f>
        <v>0</v>
      </c>
      <c r="W108" s="46"/>
      <c r="X108" s="2">
        <f>IF(W$2="Bike &amp; Run",IF(ISNA(VLOOKUP(W108,Paramètres!$B$3:$C$56,2,FALSE)),0,VLOOKUP(W108,Paramètres!$B$3:$C$56,2,FALSE)*Paramètres!$K$12),IF(OR(W108="",OR($D108="",$D108="NL",$D108="HORS LIGUE")),0,VLOOKUP(IF(OR(W108="",OR($D108="",$D108="NL",$D108="HORS LIGUE")),"",COUNTIFS($D$5:$D$72,"&lt;&gt;"&amp;"",$D$5:$D$72,"&lt;&gt;"&amp;"NL",$D$5:$D$72,"&lt;&gt;"&amp;"HORS LIGUE",W$5:W$72,"&lt;"&amp;W108)+1),Paramètres!$B$3:$C$56,2,FALSE)*Paramètres!$K$12))</f>
        <v>0</v>
      </c>
      <c r="Y108" s="46"/>
      <c r="Z108" s="2">
        <f>IF(Y$2="Bike &amp; Run",IF(ISNA(VLOOKUP(Y108,Paramètres!$B$3:$C$56,2,FALSE)),0,VLOOKUP(Y108,Paramètres!$B$3:$C$56,2,FALSE)*Paramètres!$K$13),IF(OR(Y108="",OR($D108="",$D108="NL",$D108="HORS LIGUE")),0,VLOOKUP(IF(OR(Y108="",OR($D108="",$D108="NL",$D108="HORS LIGUE")),"",COUNTIFS($D$5:$D$72,"&lt;&gt;"&amp;"",$D$5:$D$72,"&lt;&gt;"&amp;"NL",$D$5:$D$72,"&lt;&gt;"&amp;"HORS LIGUE",Y$5:Y$72,"&lt;"&amp;Y108)+1),Paramètres!$B$3:$C$56,2,FALSE)*Paramètres!$K$13))</f>
        <v>0</v>
      </c>
      <c r="AA108" s="46"/>
      <c r="AB108" s="2">
        <f>IF(AA$2="Bike &amp; Run",IF(ISNA(VLOOKUP(AA108,Paramètres!$B$3:$C$56,2,FALSE)),0,VLOOKUP(AA108,Paramètres!$B$3:$C$56,2,FALSE)*Paramètres!$K$14),IF(OR(AA108="",OR($D108="",$D108="NL",$D108="HORS LIGUE")),0,VLOOKUP(IF(OR(AA108="",OR($D108="",$D108="NL",$D108="HORS LIGUE")),"",COUNTIFS($D$5:$D$72,"&lt;&gt;"&amp;"",$D$5:$D$72,"&lt;&gt;"&amp;"NL",$D$5:$D$72,"&lt;&gt;"&amp;"HORS LIGUE",AA$5:AA$72,"&lt;"&amp;AA108)+1),Paramètres!$B$3:$C$56,2,FALSE)*Paramètres!$K$14))</f>
        <v>0</v>
      </c>
      <c r="AC108" s="46"/>
      <c r="AD108" s="2">
        <f>IF(AC$2="Bike &amp; Run",IF(ISNA(VLOOKUP(AC108,Paramètres!$B$3:$C$56,2,FALSE)),0,VLOOKUP(AC108,Paramètres!$B$3:$C$56,2,FALSE)*Paramètres!$K$15),IF(OR(AC108="",OR($D108="",$D108="NL",$D108="HORS LIGUE")),0,VLOOKUP(IF(OR(AC108="",OR($D108="",$D108="NL",$D108="HORS LIGUE")),"",COUNTIFS($D$5:$D$72,"&lt;&gt;"&amp;"",$D$5:$D$72,"&lt;&gt;"&amp;"NL",$D$5:$D$72,"&lt;&gt;"&amp;"HORS LIGUE",AC$5:AC$72,"&lt;"&amp;AC108)+1),Paramètres!$B$3:$C$56,2,FALSE)*Paramètres!$K$15))</f>
        <v>0</v>
      </c>
      <c r="AE108" s="46"/>
      <c r="AF108" s="2">
        <f>IF(AE$2="Bike &amp; Run",IF(ISNA(VLOOKUP(AE108,Paramètres!$B$3:$C$56,2,FALSE)),0,VLOOKUP(AE108,Paramètres!$B$3:$C$56,2,FALSE)*Paramètres!$K$16),IF(OR(AE108="",OR($D108="",$D108="NL",$D108="HORS LIGUE")),0,VLOOKUP(IF(OR(AE108="",OR($D108="",$D108="NL",$D108="HORS LIGUE")),"",COUNTIFS($D$5:$D$72,"&lt;&gt;"&amp;"",$D$5:$D$72,"&lt;&gt;"&amp;"NL",$D$5:$D$72,"&lt;&gt;"&amp;"HORS LIGUE",AE$5:AE$72,"&lt;"&amp;AE108)+1),Paramètres!$B$3:$C$56,2,FALSE)*Paramètres!$K$16))</f>
        <v>0</v>
      </c>
      <c r="AG108" s="46"/>
      <c r="AH108" s="2">
        <f>IF(AG$2="Bike &amp; Run",IF(ISNA(VLOOKUP(AG108,Paramètres!$B$3:$C$56,2,FALSE)),0,VLOOKUP(AG108,Paramètres!$B$3:$C$56,2,FALSE)*Paramètres!$K$17),IF(OR(AG108="",OR($D108="",$D108="NL",$D108="HORS LIGUE")),0,VLOOKUP(IF(OR(AG108="",OR($D108="",$D108="NL",$D108="HORS LIGUE")),"",COUNTIFS($D$5:$D$72,"&lt;&gt;"&amp;"",$D$5:$D$72,"&lt;&gt;"&amp;"NL",$D$5:$D$72,"&lt;&gt;"&amp;"HORS LIGUE",AG$5:AG$72,"&lt;"&amp;AG108)+1),Paramètres!$B$3:$C$56,2,FALSE)*Paramètres!$K$17))</f>
        <v>0</v>
      </c>
      <c r="AI108" s="40">
        <f t="shared" si="115"/>
        <v>0</v>
      </c>
      <c r="AJ108" s="3" t="str">
        <f t="shared" si="116"/>
        <v/>
      </c>
      <c r="AK108" s="5">
        <f t="shared" si="117"/>
        <v>0</v>
      </c>
      <c r="AL108" s="41" t="e">
        <f t="shared" si="114"/>
        <v>#REF!</v>
      </c>
      <c r="AM108" s="33" t="e">
        <f t="shared" si="118"/>
        <v>#REF!</v>
      </c>
    </row>
    <row r="109" spans="1:39" ht="16.5">
      <c r="A109" s="14"/>
      <c r="B109" s="61" t="str">
        <f>IF(ISNA(VLOOKUP(A109,'Licenciés Jeunes 2023'!A:C,3,0)),"",VLOOKUP(A109,'Licenciés Jeunes 2023'!A:C,3,0))</f>
        <v/>
      </c>
      <c r="C109" s="32" t="str">
        <f>IF(ISNA(VLOOKUP(A109,'Licenciés Jeunes 2023'!A:C,2,0)),"",VLOOKUP(A109,'Licenciés Jeunes 2023'!A:C,2,0))</f>
        <v/>
      </c>
      <c r="D109" s="32" t="str">
        <f>IF(ISNA(VLOOKUP(A109,'Licenciés Jeunes 2023'!A:F,6,0)),"",VLOOKUP(A109,'Licenciés Jeunes 2023'!A:F,6,0))</f>
        <v/>
      </c>
      <c r="E109" s="6"/>
      <c r="F109" s="2">
        <f>IF(E$2="Bike &amp; Run",IF(ISNA(VLOOKUP(E109,Paramètres!$B$3:$C$56,2,FALSE)),0,VLOOKUP(E109,Paramètres!$B$3:$C$56,2,FALSE)*Paramètres!$K$3),IF(OR(E109="",OR($D109="",$D109="NL",$D109="HORS LIGUE")),0,VLOOKUP(IF(OR(E109="",OR($D109="",$D109="NL",$D109="HORS LIGUE")),"",COUNTIFS($D$5:$D$72,"&lt;&gt;"&amp;"",$D$5:$D$72,"&lt;&gt;"&amp;"NL",$D$5:$D$72,"&lt;&gt;"&amp;"HORS LIGUE",E$5:E$72,"&lt;"&amp;E109)+1),Paramètres!$B$3:$C$56,2,FALSE)*Paramètres!$K$3))</f>
        <v>0</v>
      </c>
      <c r="G109" s="4"/>
      <c r="H109" s="2">
        <f>IF(G$2="Bike &amp; Run",IF(ISNA(VLOOKUP(G109,Paramètres!$B$3:$C$56,2,FALSE)),0,VLOOKUP(G109,Paramètres!$B$3:$C$56,2,FALSE)*Paramètres!$K$4),IF(OR(G109="",OR($D109="",$D109="NL",$D109="HORS LIGUE")),0,VLOOKUP(IF(OR(G109="",OR($D109="",$D109="NL",$D109="HORS LIGUE")),"",COUNTIFS($D$5:$D$72,"&lt;&gt;"&amp;"",$D$5:$D$72,"&lt;&gt;"&amp;"NL",$D$5:$D$72,"&lt;&gt;"&amp;"HORS LIGUE",G$5:G$72,"&lt;"&amp;G109)+1),Paramètres!$B$3:$C$56,2,FALSE)*Paramètres!$K$4))</f>
        <v>0</v>
      </c>
      <c r="I109" s="36"/>
      <c r="J109" s="2">
        <f>IF(I$2="Bike &amp; Run",IF(ISNA(VLOOKUP(I109,Paramètres!$B$3:$C$56,2,FALSE)),0,VLOOKUP(I109,Paramètres!$B$3:$C$56,2,FALSE)*Paramètres!$K$5),IF(OR(I109="",OR($D109="",$D109="NL",$D109="HORS LIGUE")),0,VLOOKUP(IF(OR(I109="",OR($D109="",$D109="NL",$D109="HORS LIGUE")),"",COUNTIFS($D$5:$D$72,"&lt;&gt;"&amp;"",$D$5:$D$72,"&lt;&gt;"&amp;"NL",$D$5:$D$72,"&lt;&gt;"&amp;"HORS LIGUE",I$5:I$72,"&lt;"&amp;I109)+1),Paramètres!$B$3:$C$56,2,FALSE)*Paramètres!$K$5))</f>
        <v>0</v>
      </c>
      <c r="K109" s="4"/>
      <c r="L109" s="2">
        <f>IF(K$2="Bike &amp; Run",IF(ISNA(VLOOKUP(K109,Paramètres!$B$3:$C$56,2,FALSE)),0,VLOOKUP(K109,Paramètres!$B$3:$C$56,2,FALSE)*Paramètres!$K$6),IF(OR(K109="",OR($D109="",$D109="NL",$D109="HORS LIGUE")),0,VLOOKUP(IF(OR(K109="",OR($D109="",$D109="NL",$D109="HORS LIGUE")),"",COUNTIFS($D$5:$D$72,"&lt;&gt;"&amp;"",$D$5:$D$72,"&lt;&gt;"&amp;"NL",$D$5:$D$72,"&lt;&gt;"&amp;"HORS LIGUE",K$5:K$72,"&lt;"&amp;K109)+1),Paramètres!$B$3:$C$56,2,FALSE)*Paramètres!$K$6))</f>
        <v>0</v>
      </c>
      <c r="M109" s="4"/>
      <c r="N109" s="2">
        <f>IF(M$2="Bike &amp; Run",IF(ISNA(VLOOKUP(M109,Paramètres!$B$3:$C$56,2,FALSE)),0,VLOOKUP(M109,Paramètres!$B$3:$C$56,2,FALSE)*Paramètres!$K$7),IF(OR(M109="",OR($D109="",$D109="NL",$D109="HORS LIGUE")),0,VLOOKUP(IF(OR(M109="",OR($D109="",$D109="NL",$D109="HORS LIGUE")),"",COUNTIFS($D$5:$D$72,"&lt;&gt;"&amp;"",$D$5:$D$72,"&lt;&gt;"&amp;"NL",$D$5:$D$72,"&lt;&gt;"&amp;"HORS LIGUE",M$5:M$72,"&lt;"&amp;M109)+1),Paramètres!$B$3:$C$56,2,FALSE)*Paramètres!$K$7))</f>
        <v>0</v>
      </c>
      <c r="O109" s="46"/>
      <c r="P109" s="2">
        <f>IF(O$2="Bike &amp; Run",IF(ISNA(VLOOKUP(O109,Paramètres!$B$3:$C$56,2,FALSE)),0,VLOOKUP(O109,Paramètres!$B$3:$C$56,2,FALSE)*Paramètres!$K$8),IF(OR(O109="",OR($D109="",$D109="NL",$D109="HORS LIGUE")),0,VLOOKUP(IF(OR(O109="",OR($D109="",$D109="NL",$D109="HORS LIGUE")),"",COUNTIFS($D$5:$D$72,"&lt;&gt;"&amp;"",$D$5:$D$72,"&lt;&gt;"&amp;"NL",$D$5:$D$72,"&lt;&gt;"&amp;"HORS LIGUE",O$5:O$72,"&lt;"&amp;O109)+1),Paramètres!$B$3:$C$56,2,FALSE)*Paramètres!$K$8))</f>
        <v>0</v>
      </c>
      <c r="Q109" s="46"/>
      <c r="R109" s="2">
        <f>IF(Q$2="Bike &amp; Run",IF(ISNA(VLOOKUP(Q109,Paramètres!$B$3:$C$56,2,FALSE)),0,VLOOKUP(Q109,Paramètres!$B$3:$C$56,2,FALSE)*Paramètres!$K$9),IF(OR(Q109="",OR($D109="",$D109="NL",$D109="HORS LIGUE")),0,VLOOKUP(IF(OR(Q109="",OR($D109="",$D109="NL",$D109="HORS LIGUE")),"",COUNTIFS($D$5:$D$72,"&lt;&gt;"&amp;"",$D$5:$D$72,"&lt;&gt;"&amp;"NL",$D$5:$D$72,"&lt;&gt;"&amp;"HORS LIGUE",Q$5:Q$72,"&lt;"&amp;Q109)+1),Paramètres!$B$3:$C$56,2,FALSE)*Paramètres!$K$9))</f>
        <v>0</v>
      </c>
      <c r="S109" s="46"/>
      <c r="T109" s="2">
        <f>IF(S$2="Bike &amp; Run",IF(ISNA(VLOOKUP(S109,Paramètres!$B$3:$C$56,2,FALSE)),0,VLOOKUP(S109,Paramètres!$B$3:$C$56,2,FALSE)*Paramètres!$K$10),IF(OR(S109="",OR($D109="",$D109="NL",$D109="HORS LIGUE")),0,VLOOKUP(IF(OR(S109="",OR($D109="",$D109="NL",$D109="HORS LIGUE")),"",COUNTIFS($D$5:$D$72,"&lt;&gt;"&amp;"",$D$5:$D$72,"&lt;&gt;"&amp;"NL",$D$5:$D$72,"&lt;&gt;"&amp;"HORS LIGUE",S$5:S$72,"&lt;"&amp;S109)+1),Paramètres!$B$3:$C$56,2,FALSE)*Paramètres!$K$10))</f>
        <v>0</v>
      </c>
      <c r="U109" s="46"/>
      <c r="V109" s="2">
        <f>IF(U$2="Bike &amp; Run",IF(ISNA(VLOOKUP(U109,Paramètres!$B$3:$C$56,2,FALSE)),0,VLOOKUP(U109,Paramètres!$B$3:$C$56,2,FALSE)*Paramètres!$K$11),IF(OR(U109="",OR($D109="",$D109="NL",$D109="HORS LIGUE")),0,VLOOKUP(IF(OR(U109="",OR($D109="",$D109="NL",$D109="HORS LIGUE")),"",COUNTIFS($D$5:$D$72,"&lt;&gt;"&amp;"",$D$5:$D$72,"&lt;&gt;"&amp;"NL",$D$5:$D$72,"&lt;&gt;"&amp;"HORS LIGUE",U$5:U$72,"&lt;"&amp;U109)+1),Paramètres!$B$3:$C$56,2,FALSE)*Paramètres!$K$11))</f>
        <v>0</v>
      </c>
      <c r="W109" s="46"/>
      <c r="X109" s="2">
        <f>IF(W$2="Bike &amp; Run",IF(ISNA(VLOOKUP(W109,Paramètres!$B$3:$C$56,2,FALSE)),0,VLOOKUP(W109,Paramètres!$B$3:$C$56,2,FALSE)*Paramètres!$K$12),IF(OR(W109="",OR($D109="",$D109="NL",$D109="HORS LIGUE")),0,VLOOKUP(IF(OR(W109="",OR($D109="",$D109="NL",$D109="HORS LIGUE")),"",COUNTIFS($D$5:$D$72,"&lt;&gt;"&amp;"",$D$5:$D$72,"&lt;&gt;"&amp;"NL",$D$5:$D$72,"&lt;&gt;"&amp;"HORS LIGUE",W$5:W$72,"&lt;"&amp;W109)+1),Paramètres!$B$3:$C$56,2,FALSE)*Paramètres!$K$12))</f>
        <v>0</v>
      </c>
      <c r="Y109" s="46"/>
      <c r="Z109" s="2">
        <f>IF(Y$2="Bike &amp; Run",IF(ISNA(VLOOKUP(Y109,Paramètres!$B$3:$C$56,2,FALSE)),0,VLOOKUP(Y109,Paramètres!$B$3:$C$56,2,FALSE)*Paramètres!$K$13),IF(OR(Y109="",OR($D109="",$D109="NL",$D109="HORS LIGUE")),0,VLOOKUP(IF(OR(Y109="",OR($D109="",$D109="NL",$D109="HORS LIGUE")),"",COUNTIFS($D$5:$D$72,"&lt;&gt;"&amp;"",$D$5:$D$72,"&lt;&gt;"&amp;"NL",$D$5:$D$72,"&lt;&gt;"&amp;"HORS LIGUE",Y$5:Y$72,"&lt;"&amp;Y109)+1),Paramètres!$B$3:$C$56,2,FALSE)*Paramètres!$K$13))</f>
        <v>0</v>
      </c>
      <c r="AA109" s="46"/>
      <c r="AB109" s="2">
        <f>IF(AA$2="Bike &amp; Run",IF(ISNA(VLOOKUP(AA109,Paramètres!$B$3:$C$56,2,FALSE)),0,VLOOKUP(AA109,Paramètres!$B$3:$C$56,2,FALSE)*Paramètres!$K$14),IF(OR(AA109="",OR($D109="",$D109="NL",$D109="HORS LIGUE")),0,VLOOKUP(IF(OR(AA109="",OR($D109="",$D109="NL",$D109="HORS LIGUE")),"",COUNTIFS($D$5:$D$72,"&lt;&gt;"&amp;"",$D$5:$D$72,"&lt;&gt;"&amp;"NL",$D$5:$D$72,"&lt;&gt;"&amp;"HORS LIGUE",AA$5:AA$72,"&lt;"&amp;AA109)+1),Paramètres!$B$3:$C$56,2,FALSE)*Paramètres!$K$14))</f>
        <v>0</v>
      </c>
      <c r="AC109" s="46"/>
      <c r="AD109" s="2">
        <f>IF(AC$2="Bike &amp; Run",IF(ISNA(VLOOKUP(AC109,Paramètres!$B$3:$C$56,2,FALSE)),0,VLOOKUP(AC109,Paramètres!$B$3:$C$56,2,FALSE)*Paramètres!$K$15),IF(OR(AC109="",OR($D109="",$D109="NL",$D109="HORS LIGUE")),0,VLOOKUP(IF(OR(AC109="",OR($D109="",$D109="NL",$D109="HORS LIGUE")),"",COUNTIFS($D$5:$D$72,"&lt;&gt;"&amp;"",$D$5:$D$72,"&lt;&gt;"&amp;"NL",$D$5:$D$72,"&lt;&gt;"&amp;"HORS LIGUE",AC$5:AC$72,"&lt;"&amp;AC109)+1),Paramètres!$B$3:$C$56,2,FALSE)*Paramètres!$K$15))</f>
        <v>0</v>
      </c>
      <c r="AE109" s="46"/>
      <c r="AF109" s="2">
        <f>IF(AE$2="Bike &amp; Run",IF(ISNA(VLOOKUP(AE109,Paramètres!$B$3:$C$56,2,FALSE)),0,VLOOKUP(AE109,Paramètres!$B$3:$C$56,2,FALSE)*Paramètres!$K$16),IF(OR(AE109="",OR($D109="",$D109="NL",$D109="HORS LIGUE")),0,VLOOKUP(IF(OR(AE109="",OR($D109="",$D109="NL",$D109="HORS LIGUE")),"",COUNTIFS($D$5:$D$72,"&lt;&gt;"&amp;"",$D$5:$D$72,"&lt;&gt;"&amp;"NL",$D$5:$D$72,"&lt;&gt;"&amp;"HORS LIGUE",AE$5:AE$72,"&lt;"&amp;AE109)+1),Paramètres!$B$3:$C$56,2,FALSE)*Paramètres!$K$16))</f>
        <v>0</v>
      </c>
      <c r="AG109" s="46"/>
      <c r="AH109" s="2">
        <f>IF(AG$2="Bike &amp; Run",IF(ISNA(VLOOKUP(AG109,Paramètres!$B$3:$C$56,2,FALSE)),0,VLOOKUP(AG109,Paramètres!$B$3:$C$56,2,FALSE)*Paramètres!$K$17),IF(OR(AG109="",OR($D109="",$D109="NL",$D109="HORS LIGUE")),0,VLOOKUP(IF(OR(AG109="",OR($D109="",$D109="NL",$D109="HORS LIGUE")),"",COUNTIFS($D$5:$D$72,"&lt;&gt;"&amp;"",$D$5:$D$72,"&lt;&gt;"&amp;"NL",$D$5:$D$72,"&lt;&gt;"&amp;"HORS LIGUE",AG$5:AG$72,"&lt;"&amp;AG109)+1),Paramètres!$B$3:$C$56,2,FALSE)*Paramètres!$K$17))</f>
        <v>0</v>
      </c>
      <c r="AI109" s="40">
        <f t="shared" si="115"/>
        <v>0</v>
      </c>
      <c r="AJ109" s="3" t="str">
        <f t="shared" si="116"/>
        <v/>
      </c>
      <c r="AK109" s="5">
        <f t="shared" si="117"/>
        <v>0</v>
      </c>
      <c r="AL109" s="41" t="e">
        <f t="shared" si="114"/>
        <v>#REF!</v>
      </c>
      <c r="AM109" s="33" t="e">
        <f t="shared" si="118"/>
        <v>#REF!</v>
      </c>
    </row>
    <row r="110" spans="1:39" ht="16.5">
      <c r="A110" s="14"/>
      <c r="B110" s="61" t="str">
        <f>IF(ISNA(VLOOKUP(A110,'Licenciés Jeunes 2023'!A:C,3,0)),"",VLOOKUP(A110,'Licenciés Jeunes 2023'!A:C,3,0))</f>
        <v/>
      </c>
      <c r="C110" s="32" t="str">
        <f>IF(ISNA(VLOOKUP(A110,'Licenciés Jeunes 2023'!A:C,2,0)),"",VLOOKUP(A110,'Licenciés Jeunes 2023'!A:C,2,0))</f>
        <v/>
      </c>
      <c r="D110" s="32" t="str">
        <f>IF(ISNA(VLOOKUP(A110,'Licenciés Jeunes 2023'!A:F,6,0)),"",VLOOKUP(A110,'Licenciés Jeunes 2023'!A:F,6,0))</f>
        <v/>
      </c>
      <c r="E110" s="6"/>
      <c r="F110" s="2">
        <f>IF(E$2="Bike &amp; Run",IF(ISNA(VLOOKUP(E110,Paramètres!$B$3:$C$56,2,FALSE)),0,VLOOKUP(E110,Paramètres!$B$3:$C$56,2,FALSE)*Paramètres!$K$3),IF(OR(E110="",OR($D110="",$D110="NL",$D110="HORS LIGUE")),0,VLOOKUP(IF(OR(E110="",OR($D110="",$D110="NL",$D110="HORS LIGUE")),"",COUNTIFS($D$5:$D$72,"&lt;&gt;"&amp;"",$D$5:$D$72,"&lt;&gt;"&amp;"NL",$D$5:$D$72,"&lt;&gt;"&amp;"HORS LIGUE",E$5:E$72,"&lt;"&amp;E110)+1),Paramètres!$B$3:$C$56,2,FALSE)*Paramètres!$K$3))</f>
        <v>0</v>
      </c>
      <c r="G110" s="4"/>
      <c r="H110" s="2">
        <f>IF(G$2="Bike &amp; Run",IF(ISNA(VLOOKUP(G110,Paramètres!$B$3:$C$56,2,FALSE)),0,VLOOKUP(G110,Paramètres!$B$3:$C$56,2,FALSE)*Paramètres!$K$4),IF(OR(G110="",OR($D110="",$D110="NL",$D110="HORS LIGUE")),0,VLOOKUP(IF(OR(G110="",OR($D110="",$D110="NL",$D110="HORS LIGUE")),"",COUNTIFS($D$5:$D$72,"&lt;&gt;"&amp;"",$D$5:$D$72,"&lt;&gt;"&amp;"NL",$D$5:$D$72,"&lt;&gt;"&amp;"HORS LIGUE",G$5:G$72,"&lt;"&amp;G110)+1),Paramètres!$B$3:$C$56,2,FALSE)*Paramètres!$K$4))</f>
        <v>0</v>
      </c>
      <c r="I110" s="36"/>
      <c r="J110" s="2">
        <f>IF(I$2="Bike &amp; Run",IF(ISNA(VLOOKUP(I110,Paramètres!$B$3:$C$56,2,FALSE)),0,VLOOKUP(I110,Paramètres!$B$3:$C$56,2,FALSE)*Paramètres!$K$5),IF(OR(I110="",OR($D110="",$D110="NL",$D110="HORS LIGUE")),0,VLOOKUP(IF(OR(I110="",OR($D110="",$D110="NL",$D110="HORS LIGUE")),"",COUNTIFS($D$5:$D$72,"&lt;&gt;"&amp;"",$D$5:$D$72,"&lt;&gt;"&amp;"NL",$D$5:$D$72,"&lt;&gt;"&amp;"HORS LIGUE",I$5:I$72,"&lt;"&amp;I110)+1),Paramètres!$B$3:$C$56,2,FALSE)*Paramètres!$K$5))</f>
        <v>0</v>
      </c>
      <c r="K110" s="4"/>
      <c r="L110" s="2">
        <f>IF(K$2="Bike &amp; Run",IF(ISNA(VLOOKUP(K110,Paramètres!$B$3:$C$56,2,FALSE)),0,VLOOKUP(K110,Paramètres!$B$3:$C$56,2,FALSE)*Paramètres!$K$6),IF(OR(K110="",OR($D110="",$D110="NL",$D110="HORS LIGUE")),0,VLOOKUP(IF(OR(K110="",OR($D110="",$D110="NL",$D110="HORS LIGUE")),"",COUNTIFS($D$5:$D$72,"&lt;&gt;"&amp;"",$D$5:$D$72,"&lt;&gt;"&amp;"NL",$D$5:$D$72,"&lt;&gt;"&amp;"HORS LIGUE",K$5:K$72,"&lt;"&amp;K110)+1),Paramètres!$B$3:$C$56,2,FALSE)*Paramètres!$K$6))</f>
        <v>0</v>
      </c>
      <c r="M110" s="4"/>
      <c r="N110" s="2">
        <f>IF(M$2="Bike &amp; Run",IF(ISNA(VLOOKUP(M110,Paramètres!$B$3:$C$56,2,FALSE)),0,VLOOKUP(M110,Paramètres!$B$3:$C$56,2,FALSE)*Paramètres!$K$7),IF(OR(M110="",OR($D110="",$D110="NL",$D110="HORS LIGUE")),0,VLOOKUP(IF(OR(M110="",OR($D110="",$D110="NL",$D110="HORS LIGUE")),"",COUNTIFS($D$5:$D$72,"&lt;&gt;"&amp;"",$D$5:$D$72,"&lt;&gt;"&amp;"NL",$D$5:$D$72,"&lt;&gt;"&amp;"HORS LIGUE",M$5:M$72,"&lt;"&amp;M110)+1),Paramètres!$B$3:$C$56,2,FALSE)*Paramètres!$K$7))</f>
        <v>0</v>
      </c>
      <c r="O110" s="46"/>
      <c r="P110" s="2">
        <f>IF(O$2="Bike &amp; Run",IF(ISNA(VLOOKUP(O110,Paramètres!$B$3:$C$56,2,FALSE)),0,VLOOKUP(O110,Paramètres!$B$3:$C$56,2,FALSE)*Paramètres!$K$8),IF(OR(O110="",OR($D110="",$D110="NL",$D110="HORS LIGUE")),0,VLOOKUP(IF(OR(O110="",OR($D110="",$D110="NL",$D110="HORS LIGUE")),"",COUNTIFS($D$5:$D$72,"&lt;&gt;"&amp;"",$D$5:$D$72,"&lt;&gt;"&amp;"NL",$D$5:$D$72,"&lt;&gt;"&amp;"HORS LIGUE",O$5:O$72,"&lt;"&amp;O110)+1),Paramètres!$B$3:$C$56,2,FALSE)*Paramètres!$K$8))</f>
        <v>0</v>
      </c>
      <c r="Q110" s="46"/>
      <c r="R110" s="2">
        <f>IF(Q$2="Bike &amp; Run",IF(ISNA(VLOOKUP(Q110,Paramètres!$B$3:$C$56,2,FALSE)),0,VLOOKUP(Q110,Paramètres!$B$3:$C$56,2,FALSE)*Paramètres!$K$9),IF(OR(Q110="",OR($D110="",$D110="NL",$D110="HORS LIGUE")),0,VLOOKUP(IF(OR(Q110="",OR($D110="",$D110="NL",$D110="HORS LIGUE")),"",COUNTIFS($D$5:$D$72,"&lt;&gt;"&amp;"",$D$5:$D$72,"&lt;&gt;"&amp;"NL",$D$5:$D$72,"&lt;&gt;"&amp;"HORS LIGUE",Q$5:Q$72,"&lt;"&amp;Q110)+1),Paramètres!$B$3:$C$56,2,FALSE)*Paramètres!$K$9))</f>
        <v>0</v>
      </c>
      <c r="S110" s="46"/>
      <c r="T110" s="2">
        <f>IF(S$2="Bike &amp; Run",IF(ISNA(VLOOKUP(S110,Paramètres!$B$3:$C$56,2,FALSE)),0,VLOOKUP(S110,Paramètres!$B$3:$C$56,2,FALSE)*Paramètres!$K$10),IF(OR(S110="",OR($D110="",$D110="NL",$D110="HORS LIGUE")),0,VLOOKUP(IF(OR(S110="",OR($D110="",$D110="NL",$D110="HORS LIGUE")),"",COUNTIFS($D$5:$D$72,"&lt;&gt;"&amp;"",$D$5:$D$72,"&lt;&gt;"&amp;"NL",$D$5:$D$72,"&lt;&gt;"&amp;"HORS LIGUE",S$5:S$72,"&lt;"&amp;S110)+1),Paramètres!$B$3:$C$56,2,FALSE)*Paramètres!$K$10))</f>
        <v>0</v>
      </c>
      <c r="U110" s="46"/>
      <c r="V110" s="2">
        <f>IF(U$2="Bike &amp; Run",IF(ISNA(VLOOKUP(U110,Paramètres!$B$3:$C$56,2,FALSE)),0,VLOOKUP(U110,Paramètres!$B$3:$C$56,2,FALSE)*Paramètres!$K$11),IF(OR(U110="",OR($D110="",$D110="NL",$D110="HORS LIGUE")),0,VLOOKUP(IF(OR(U110="",OR($D110="",$D110="NL",$D110="HORS LIGUE")),"",COUNTIFS($D$5:$D$72,"&lt;&gt;"&amp;"",$D$5:$D$72,"&lt;&gt;"&amp;"NL",$D$5:$D$72,"&lt;&gt;"&amp;"HORS LIGUE",U$5:U$72,"&lt;"&amp;U110)+1),Paramètres!$B$3:$C$56,2,FALSE)*Paramètres!$K$11))</f>
        <v>0</v>
      </c>
      <c r="W110" s="46"/>
      <c r="X110" s="2">
        <f>IF(W$2="Bike &amp; Run",IF(ISNA(VLOOKUP(W110,Paramètres!$B$3:$C$56,2,FALSE)),0,VLOOKUP(W110,Paramètres!$B$3:$C$56,2,FALSE)*Paramètres!$K$12),IF(OR(W110="",OR($D110="",$D110="NL",$D110="HORS LIGUE")),0,VLOOKUP(IF(OR(W110="",OR($D110="",$D110="NL",$D110="HORS LIGUE")),"",COUNTIFS($D$5:$D$72,"&lt;&gt;"&amp;"",$D$5:$D$72,"&lt;&gt;"&amp;"NL",$D$5:$D$72,"&lt;&gt;"&amp;"HORS LIGUE",W$5:W$72,"&lt;"&amp;W110)+1),Paramètres!$B$3:$C$56,2,FALSE)*Paramètres!$K$12))</f>
        <v>0</v>
      </c>
      <c r="Y110" s="46"/>
      <c r="Z110" s="2">
        <f>IF(Y$2="Bike &amp; Run",IF(ISNA(VLOOKUP(Y110,Paramètres!$B$3:$C$56,2,FALSE)),0,VLOOKUP(Y110,Paramètres!$B$3:$C$56,2,FALSE)*Paramètres!$K$13),IF(OR(Y110="",OR($D110="",$D110="NL",$D110="HORS LIGUE")),0,VLOOKUP(IF(OR(Y110="",OR($D110="",$D110="NL",$D110="HORS LIGUE")),"",COUNTIFS($D$5:$D$72,"&lt;&gt;"&amp;"",$D$5:$D$72,"&lt;&gt;"&amp;"NL",$D$5:$D$72,"&lt;&gt;"&amp;"HORS LIGUE",Y$5:Y$72,"&lt;"&amp;Y110)+1),Paramètres!$B$3:$C$56,2,FALSE)*Paramètres!$K$13))</f>
        <v>0</v>
      </c>
      <c r="AA110" s="46"/>
      <c r="AB110" s="2">
        <f>IF(AA$2="Bike &amp; Run",IF(ISNA(VLOOKUP(AA110,Paramètres!$B$3:$C$56,2,FALSE)),0,VLOOKUP(AA110,Paramètres!$B$3:$C$56,2,FALSE)*Paramètres!$K$14),IF(OR(AA110="",OR($D110="",$D110="NL",$D110="HORS LIGUE")),0,VLOOKUP(IF(OR(AA110="",OR($D110="",$D110="NL",$D110="HORS LIGUE")),"",COUNTIFS($D$5:$D$72,"&lt;&gt;"&amp;"",$D$5:$D$72,"&lt;&gt;"&amp;"NL",$D$5:$D$72,"&lt;&gt;"&amp;"HORS LIGUE",AA$5:AA$72,"&lt;"&amp;AA110)+1),Paramètres!$B$3:$C$56,2,FALSE)*Paramètres!$K$14))</f>
        <v>0</v>
      </c>
      <c r="AC110" s="46"/>
      <c r="AD110" s="2">
        <f>IF(AC$2="Bike &amp; Run",IF(ISNA(VLOOKUP(AC110,Paramètres!$B$3:$C$56,2,FALSE)),0,VLOOKUP(AC110,Paramètres!$B$3:$C$56,2,FALSE)*Paramètres!$K$15),IF(OR(AC110="",OR($D110="",$D110="NL",$D110="HORS LIGUE")),0,VLOOKUP(IF(OR(AC110="",OR($D110="",$D110="NL",$D110="HORS LIGUE")),"",COUNTIFS($D$5:$D$72,"&lt;&gt;"&amp;"",$D$5:$D$72,"&lt;&gt;"&amp;"NL",$D$5:$D$72,"&lt;&gt;"&amp;"HORS LIGUE",AC$5:AC$72,"&lt;"&amp;AC110)+1),Paramètres!$B$3:$C$56,2,FALSE)*Paramètres!$K$15))</f>
        <v>0</v>
      </c>
      <c r="AE110" s="46"/>
      <c r="AF110" s="2">
        <f>IF(AE$2="Bike &amp; Run",IF(ISNA(VLOOKUP(AE110,Paramètres!$B$3:$C$56,2,FALSE)),0,VLOOKUP(AE110,Paramètres!$B$3:$C$56,2,FALSE)*Paramètres!$K$16),IF(OR(AE110="",OR($D110="",$D110="NL",$D110="HORS LIGUE")),0,VLOOKUP(IF(OR(AE110="",OR($D110="",$D110="NL",$D110="HORS LIGUE")),"",COUNTIFS($D$5:$D$72,"&lt;&gt;"&amp;"",$D$5:$D$72,"&lt;&gt;"&amp;"NL",$D$5:$D$72,"&lt;&gt;"&amp;"HORS LIGUE",AE$5:AE$72,"&lt;"&amp;AE110)+1),Paramètres!$B$3:$C$56,2,FALSE)*Paramètres!$K$16))</f>
        <v>0</v>
      </c>
      <c r="AG110" s="46"/>
      <c r="AH110" s="2">
        <f>IF(AG$2="Bike &amp; Run",IF(ISNA(VLOOKUP(AG110,Paramètres!$B$3:$C$56,2,FALSE)),0,VLOOKUP(AG110,Paramètres!$B$3:$C$56,2,FALSE)*Paramètres!$K$17),IF(OR(AG110="",OR($D110="",$D110="NL",$D110="HORS LIGUE")),0,VLOOKUP(IF(OR(AG110="",OR($D110="",$D110="NL",$D110="HORS LIGUE")),"",COUNTIFS($D$5:$D$72,"&lt;&gt;"&amp;"",$D$5:$D$72,"&lt;&gt;"&amp;"NL",$D$5:$D$72,"&lt;&gt;"&amp;"HORS LIGUE",AG$5:AG$72,"&lt;"&amp;AG110)+1),Paramètres!$B$3:$C$56,2,FALSE)*Paramètres!$K$17))</f>
        <v>0</v>
      </c>
      <c r="AI110" s="40">
        <f t="shared" si="115"/>
        <v>0</v>
      </c>
      <c r="AJ110" s="3" t="str">
        <f t="shared" si="116"/>
        <v/>
      </c>
      <c r="AK110" s="5">
        <f t="shared" si="117"/>
        <v>0</v>
      </c>
      <c r="AL110" s="41" t="e">
        <f t="shared" si="114"/>
        <v>#REF!</v>
      </c>
      <c r="AM110" s="33" t="e">
        <f t="shared" si="118"/>
        <v>#REF!</v>
      </c>
    </row>
    <row r="111" spans="1:39" ht="16.5">
      <c r="A111" s="14"/>
      <c r="B111" s="61" t="str">
        <f>IF(ISNA(VLOOKUP(A111,'Licenciés Jeunes 2023'!A:C,3,0)),"",VLOOKUP(A111,'Licenciés Jeunes 2023'!A:C,3,0))</f>
        <v/>
      </c>
      <c r="C111" s="32" t="str">
        <f>IF(ISNA(VLOOKUP(A111,'Licenciés Jeunes 2023'!A:C,2,0)),"",VLOOKUP(A111,'Licenciés Jeunes 2023'!A:C,2,0))</f>
        <v/>
      </c>
      <c r="D111" s="32" t="str">
        <f>IF(ISNA(VLOOKUP(A111,'Licenciés Jeunes 2023'!A:F,6,0)),"",VLOOKUP(A111,'Licenciés Jeunes 2023'!A:F,6,0))</f>
        <v/>
      </c>
      <c r="E111" s="6"/>
      <c r="F111" s="2">
        <f>IF(E$2="Bike &amp; Run",IF(ISNA(VLOOKUP(E111,Paramètres!$B$3:$C$56,2,FALSE)),0,VLOOKUP(E111,Paramètres!$B$3:$C$56,2,FALSE)*Paramètres!$K$3),IF(OR(E111="",OR($D111="",$D111="NL",$D111="HORS LIGUE")),0,VLOOKUP(IF(OR(E111="",OR($D111="",$D111="NL",$D111="HORS LIGUE")),"",COUNTIFS($D$5:$D$72,"&lt;&gt;"&amp;"",$D$5:$D$72,"&lt;&gt;"&amp;"NL",$D$5:$D$72,"&lt;&gt;"&amp;"HORS LIGUE",E$5:E$72,"&lt;"&amp;E111)+1),Paramètres!$B$3:$C$56,2,FALSE)*Paramètres!$K$3))</f>
        <v>0</v>
      </c>
      <c r="G111" s="4"/>
      <c r="H111" s="2">
        <f>IF(G$2="Bike &amp; Run",IF(ISNA(VLOOKUP(G111,Paramètres!$B$3:$C$56,2,FALSE)),0,VLOOKUP(G111,Paramètres!$B$3:$C$56,2,FALSE)*Paramètres!$K$4),IF(OR(G111="",OR($D111="",$D111="NL",$D111="HORS LIGUE")),0,VLOOKUP(IF(OR(G111="",OR($D111="",$D111="NL",$D111="HORS LIGUE")),"",COUNTIFS($D$5:$D$72,"&lt;&gt;"&amp;"",$D$5:$D$72,"&lt;&gt;"&amp;"NL",$D$5:$D$72,"&lt;&gt;"&amp;"HORS LIGUE",G$5:G$72,"&lt;"&amp;G111)+1),Paramètres!$B$3:$C$56,2,FALSE)*Paramètres!$K$4))</f>
        <v>0</v>
      </c>
      <c r="I111" s="36"/>
      <c r="J111" s="2">
        <f>IF(I$2="Bike &amp; Run",IF(ISNA(VLOOKUP(I111,Paramètres!$B$3:$C$56,2,FALSE)),0,VLOOKUP(I111,Paramètres!$B$3:$C$56,2,FALSE)*Paramètres!$K$5),IF(OR(I111="",OR($D111="",$D111="NL",$D111="HORS LIGUE")),0,VLOOKUP(IF(OR(I111="",OR($D111="",$D111="NL",$D111="HORS LIGUE")),"",COUNTIFS($D$5:$D$72,"&lt;&gt;"&amp;"",$D$5:$D$72,"&lt;&gt;"&amp;"NL",$D$5:$D$72,"&lt;&gt;"&amp;"HORS LIGUE",I$5:I$72,"&lt;"&amp;I111)+1),Paramètres!$B$3:$C$56,2,FALSE)*Paramètres!$K$5))</f>
        <v>0</v>
      </c>
      <c r="K111" s="4"/>
      <c r="L111" s="2">
        <f>IF(K$2="Bike &amp; Run",IF(ISNA(VLOOKUP(K111,Paramètres!$B$3:$C$56,2,FALSE)),0,VLOOKUP(K111,Paramètres!$B$3:$C$56,2,FALSE)*Paramètres!$K$6),IF(OR(K111="",OR($D111="",$D111="NL",$D111="HORS LIGUE")),0,VLOOKUP(IF(OR(K111="",OR($D111="",$D111="NL",$D111="HORS LIGUE")),"",COUNTIFS($D$5:$D$72,"&lt;&gt;"&amp;"",$D$5:$D$72,"&lt;&gt;"&amp;"NL",$D$5:$D$72,"&lt;&gt;"&amp;"HORS LIGUE",K$5:K$72,"&lt;"&amp;K111)+1),Paramètres!$B$3:$C$56,2,FALSE)*Paramètres!$K$6))</f>
        <v>0</v>
      </c>
      <c r="M111" s="4"/>
      <c r="N111" s="2">
        <f>IF(M$2="Bike &amp; Run",IF(ISNA(VLOOKUP(M111,Paramètres!$B$3:$C$56,2,FALSE)),0,VLOOKUP(M111,Paramètres!$B$3:$C$56,2,FALSE)*Paramètres!$K$7),IF(OR(M111="",OR($D111="",$D111="NL",$D111="HORS LIGUE")),0,VLOOKUP(IF(OR(M111="",OR($D111="",$D111="NL",$D111="HORS LIGUE")),"",COUNTIFS($D$5:$D$72,"&lt;&gt;"&amp;"",$D$5:$D$72,"&lt;&gt;"&amp;"NL",$D$5:$D$72,"&lt;&gt;"&amp;"HORS LIGUE",M$5:M$72,"&lt;"&amp;M111)+1),Paramètres!$B$3:$C$56,2,FALSE)*Paramètres!$K$7))</f>
        <v>0</v>
      </c>
      <c r="O111" s="46"/>
      <c r="P111" s="2">
        <f>IF(O$2="Bike &amp; Run",IF(ISNA(VLOOKUP(O111,Paramètres!$B$3:$C$56,2,FALSE)),0,VLOOKUP(O111,Paramètres!$B$3:$C$56,2,FALSE)*Paramètres!$K$8),IF(OR(O111="",OR($D111="",$D111="NL",$D111="HORS LIGUE")),0,VLOOKUP(IF(OR(O111="",OR($D111="",$D111="NL",$D111="HORS LIGUE")),"",COUNTIFS($D$5:$D$72,"&lt;&gt;"&amp;"",$D$5:$D$72,"&lt;&gt;"&amp;"NL",$D$5:$D$72,"&lt;&gt;"&amp;"HORS LIGUE",O$5:O$72,"&lt;"&amp;O111)+1),Paramètres!$B$3:$C$56,2,FALSE)*Paramètres!$K$8))</f>
        <v>0</v>
      </c>
      <c r="Q111" s="46"/>
      <c r="R111" s="2">
        <f>IF(Q$2="Bike &amp; Run",IF(ISNA(VLOOKUP(Q111,Paramètres!$B$3:$C$56,2,FALSE)),0,VLOOKUP(Q111,Paramètres!$B$3:$C$56,2,FALSE)*Paramètres!$K$9),IF(OR(Q111="",OR($D111="",$D111="NL",$D111="HORS LIGUE")),0,VLOOKUP(IF(OR(Q111="",OR($D111="",$D111="NL",$D111="HORS LIGUE")),"",COUNTIFS($D$5:$D$72,"&lt;&gt;"&amp;"",$D$5:$D$72,"&lt;&gt;"&amp;"NL",$D$5:$D$72,"&lt;&gt;"&amp;"HORS LIGUE",Q$5:Q$72,"&lt;"&amp;Q111)+1),Paramètres!$B$3:$C$56,2,FALSE)*Paramètres!$K$9))</f>
        <v>0</v>
      </c>
      <c r="S111" s="46"/>
      <c r="T111" s="2">
        <f>IF(S$2="Bike &amp; Run",IF(ISNA(VLOOKUP(S111,Paramètres!$B$3:$C$56,2,FALSE)),0,VLOOKUP(S111,Paramètres!$B$3:$C$56,2,FALSE)*Paramètres!$K$10),IF(OR(S111="",OR($D111="",$D111="NL",$D111="HORS LIGUE")),0,VLOOKUP(IF(OR(S111="",OR($D111="",$D111="NL",$D111="HORS LIGUE")),"",COUNTIFS($D$5:$D$72,"&lt;&gt;"&amp;"",$D$5:$D$72,"&lt;&gt;"&amp;"NL",$D$5:$D$72,"&lt;&gt;"&amp;"HORS LIGUE",S$5:S$72,"&lt;"&amp;S111)+1),Paramètres!$B$3:$C$56,2,FALSE)*Paramètres!$K$10))</f>
        <v>0</v>
      </c>
      <c r="U111" s="46"/>
      <c r="V111" s="2">
        <f>IF(U$2="Bike &amp; Run",IF(ISNA(VLOOKUP(U111,Paramètres!$B$3:$C$56,2,FALSE)),0,VLOOKUP(U111,Paramètres!$B$3:$C$56,2,FALSE)*Paramètres!$K$11),IF(OR(U111="",OR($D111="",$D111="NL",$D111="HORS LIGUE")),0,VLOOKUP(IF(OR(U111="",OR($D111="",$D111="NL",$D111="HORS LIGUE")),"",COUNTIFS($D$5:$D$72,"&lt;&gt;"&amp;"",$D$5:$D$72,"&lt;&gt;"&amp;"NL",$D$5:$D$72,"&lt;&gt;"&amp;"HORS LIGUE",U$5:U$72,"&lt;"&amp;U111)+1),Paramètres!$B$3:$C$56,2,FALSE)*Paramètres!$K$11))</f>
        <v>0</v>
      </c>
      <c r="W111" s="46"/>
      <c r="X111" s="2">
        <f>IF(W$2="Bike &amp; Run",IF(ISNA(VLOOKUP(W111,Paramètres!$B$3:$C$56,2,FALSE)),0,VLOOKUP(W111,Paramètres!$B$3:$C$56,2,FALSE)*Paramètres!$K$12),IF(OR(W111="",OR($D111="",$D111="NL",$D111="HORS LIGUE")),0,VLOOKUP(IF(OR(W111="",OR($D111="",$D111="NL",$D111="HORS LIGUE")),"",COUNTIFS($D$5:$D$72,"&lt;&gt;"&amp;"",$D$5:$D$72,"&lt;&gt;"&amp;"NL",$D$5:$D$72,"&lt;&gt;"&amp;"HORS LIGUE",W$5:W$72,"&lt;"&amp;W111)+1),Paramètres!$B$3:$C$56,2,FALSE)*Paramètres!$K$12))</f>
        <v>0</v>
      </c>
      <c r="Y111" s="46"/>
      <c r="Z111" s="2">
        <f>IF(Y$2="Bike &amp; Run",IF(ISNA(VLOOKUP(Y111,Paramètres!$B$3:$C$56,2,FALSE)),0,VLOOKUP(Y111,Paramètres!$B$3:$C$56,2,FALSE)*Paramètres!$K$13),IF(OR(Y111="",OR($D111="",$D111="NL",$D111="HORS LIGUE")),0,VLOOKUP(IF(OR(Y111="",OR($D111="",$D111="NL",$D111="HORS LIGUE")),"",COUNTIFS($D$5:$D$72,"&lt;&gt;"&amp;"",$D$5:$D$72,"&lt;&gt;"&amp;"NL",$D$5:$D$72,"&lt;&gt;"&amp;"HORS LIGUE",Y$5:Y$72,"&lt;"&amp;Y111)+1),Paramètres!$B$3:$C$56,2,FALSE)*Paramètres!$K$13))</f>
        <v>0</v>
      </c>
      <c r="AA111" s="46"/>
      <c r="AB111" s="2">
        <f>IF(AA$2="Bike &amp; Run",IF(ISNA(VLOOKUP(AA111,Paramètres!$B$3:$C$56,2,FALSE)),0,VLOOKUP(AA111,Paramètres!$B$3:$C$56,2,FALSE)*Paramètres!$K$14),IF(OR(AA111="",OR($D111="",$D111="NL",$D111="HORS LIGUE")),0,VLOOKUP(IF(OR(AA111="",OR($D111="",$D111="NL",$D111="HORS LIGUE")),"",COUNTIFS($D$5:$D$72,"&lt;&gt;"&amp;"",$D$5:$D$72,"&lt;&gt;"&amp;"NL",$D$5:$D$72,"&lt;&gt;"&amp;"HORS LIGUE",AA$5:AA$72,"&lt;"&amp;AA111)+1),Paramètres!$B$3:$C$56,2,FALSE)*Paramètres!$K$14))</f>
        <v>0</v>
      </c>
      <c r="AC111" s="46"/>
      <c r="AD111" s="2">
        <f>IF(AC$2="Bike &amp; Run",IF(ISNA(VLOOKUP(AC111,Paramètres!$B$3:$C$56,2,FALSE)),0,VLOOKUP(AC111,Paramètres!$B$3:$C$56,2,FALSE)*Paramètres!$K$15),IF(OR(AC111="",OR($D111="",$D111="NL",$D111="HORS LIGUE")),0,VLOOKUP(IF(OR(AC111="",OR($D111="",$D111="NL",$D111="HORS LIGUE")),"",COUNTIFS($D$5:$D$72,"&lt;&gt;"&amp;"",$D$5:$D$72,"&lt;&gt;"&amp;"NL",$D$5:$D$72,"&lt;&gt;"&amp;"HORS LIGUE",AC$5:AC$72,"&lt;"&amp;AC111)+1),Paramètres!$B$3:$C$56,2,FALSE)*Paramètres!$K$15))</f>
        <v>0</v>
      </c>
      <c r="AE111" s="46"/>
      <c r="AF111" s="2">
        <f>IF(AE$2="Bike &amp; Run",IF(ISNA(VLOOKUP(AE111,Paramètres!$B$3:$C$56,2,FALSE)),0,VLOOKUP(AE111,Paramètres!$B$3:$C$56,2,FALSE)*Paramètres!$K$16),IF(OR(AE111="",OR($D111="",$D111="NL",$D111="HORS LIGUE")),0,VLOOKUP(IF(OR(AE111="",OR($D111="",$D111="NL",$D111="HORS LIGUE")),"",COUNTIFS($D$5:$D$72,"&lt;&gt;"&amp;"",$D$5:$D$72,"&lt;&gt;"&amp;"NL",$D$5:$D$72,"&lt;&gt;"&amp;"HORS LIGUE",AE$5:AE$72,"&lt;"&amp;AE111)+1),Paramètres!$B$3:$C$56,2,FALSE)*Paramètres!$K$16))</f>
        <v>0</v>
      </c>
      <c r="AG111" s="46"/>
      <c r="AH111" s="2">
        <f>IF(AG$2="Bike &amp; Run",IF(ISNA(VLOOKUP(AG111,Paramètres!$B$3:$C$56,2,FALSE)),0,VLOOKUP(AG111,Paramètres!$B$3:$C$56,2,FALSE)*Paramètres!$K$17),IF(OR(AG111="",OR($D111="",$D111="NL",$D111="HORS LIGUE")),0,VLOOKUP(IF(OR(AG111="",OR($D111="",$D111="NL",$D111="HORS LIGUE")),"",COUNTIFS($D$5:$D$72,"&lt;&gt;"&amp;"",$D$5:$D$72,"&lt;&gt;"&amp;"NL",$D$5:$D$72,"&lt;&gt;"&amp;"HORS LIGUE",AG$5:AG$72,"&lt;"&amp;AG111)+1),Paramètres!$B$3:$C$56,2,FALSE)*Paramètres!$K$17))</f>
        <v>0</v>
      </c>
      <c r="AI111" s="40">
        <f t="shared" si="115"/>
        <v>0</v>
      </c>
      <c r="AJ111" s="3" t="str">
        <f t="shared" si="116"/>
        <v/>
      </c>
      <c r="AK111" s="5">
        <f t="shared" si="117"/>
        <v>0</v>
      </c>
      <c r="AL111" s="41" t="e">
        <f t="shared" si="114"/>
        <v>#REF!</v>
      </c>
      <c r="AM111" s="33" t="e">
        <f t="shared" si="118"/>
        <v>#REF!</v>
      </c>
    </row>
    <row r="112" spans="1:39" ht="16.5">
      <c r="A112" s="14"/>
      <c r="B112" s="61" t="str">
        <f>IF(ISNA(VLOOKUP(A112,'Licenciés Jeunes 2023'!A:C,3,0)),"",VLOOKUP(A112,'Licenciés Jeunes 2023'!A:C,3,0))</f>
        <v/>
      </c>
      <c r="C112" s="32" t="str">
        <f>IF(ISNA(VLOOKUP(A112,'Licenciés Jeunes 2023'!A:C,2,0)),"",VLOOKUP(A112,'Licenciés Jeunes 2023'!A:C,2,0))</f>
        <v/>
      </c>
      <c r="D112" s="32" t="str">
        <f>IF(ISNA(VLOOKUP(A112,'Licenciés Jeunes 2023'!A:F,6,0)),"",VLOOKUP(A112,'Licenciés Jeunes 2023'!A:F,6,0))</f>
        <v/>
      </c>
      <c r="E112" s="6"/>
      <c r="F112" s="2">
        <f>IF(E$2="Bike &amp; Run",IF(ISNA(VLOOKUP(E112,Paramètres!$B$3:$C$56,2,FALSE)),0,VLOOKUP(E112,Paramètres!$B$3:$C$56,2,FALSE)*Paramètres!$K$3),IF(OR(E112="",OR($D112="",$D112="NL",$D112="HORS LIGUE")),0,VLOOKUP(IF(OR(E112="",OR($D112="",$D112="NL",$D112="HORS LIGUE")),"",COUNTIFS($D$5:$D$72,"&lt;&gt;"&amp;"",$D$5:$D$72,"&lt;&gt;"&amp;"NL",$D$5:$D$72,"&lt;&gt;"&amp;"HORS LIGUE",E$5:E$72,"&lt;"&amp;E112)+1),Paramètres!$B$3:$C$56,2,FALSE)*Paramètres!$K$3))</f>
        <v>0</v>
      </c>
      <c r="G112" s="4"/>
      <c r="H112" s="2">
        <f>IF(G$2="Bike &amp; Run",IF(ISNA(VLOOKUP(G112,Paramètres!$B$3:$C$56,2,FALSE)),0,VLOOKUP(G112,Paramètres!$B$3:$C$56,2,FALSE)*Paramètres!$K$4),IF(OR(G112="",OR($D112="",$D112="NL",$D112="HORS LIGUE")),0,VLOOKUP(IF(OR(G112="",OR($D112="",$D112="NL",$D112="HORS LIGUE")),"",COUNTIFS($D$5:$D$72,"&lt;&gt;"&amp;"",$D$5:$D$72,"&lt;&gt;"&amp;"NL",$D$5:$D$72,"&lt;&gt;"&amp;"HORS LIGUE",G$5:G$72,"&lt;"&amp;G112)+1),Paramètres!$B$3:$C$56,2,FALSE)*Paramètres!$K$4))</f>
        <v>0</v>
      </c>
      <c r="I112" s="36"/>
      <c r="J112" s="2">
        <f>IF(I$2="Bike &amp; Run",IF(ISNA(VLOOKUP(I112,Paramètres!$B$3:$C$56,2,FALSE)),0,VLOOKUP(I112,Paramètres!$B$3:$C$56,2,FALSE)*Paramètres!$K$5),IF(OR(I112="",OR($D112="",$D112="NL",$D112="HORS LIGUE")),0,VLOOKUP(IF(OR(I112="",OR($D112="",$D112="NL",$D112="HORS LIGUE")),"",COUNTIFS($D$5:$D$72,"&lt;&gt;"&amp;"",$D$5:$D$72,"&lt;&gt;"&amp;"NL",$D$5:$D$72,"&lt;&gt;"&amp;"HORS LIGUE",I$5:I$72,"&lt;"&amp;I112)+1),Paramètres!$B$3:$C$56,2,FALSE)*Paramètres!$K$5))</f>
        <v>0</v>
      </c>
      <c r="K112" s="4"/>
      <c r="L112" s="2">
        <f>IF(K$2="Bike &amp; Run",IF(ISNA(VLOOKUP(K112,Paramètres!$B$3:$C$56,2,FALSE)),0,VLOOKUP(K112,Paramètres!$B$3:$C$56,2,FALSE)*Paramètres!$K$6),IF(OR(K112="",OR($D112="",$D112="NL",$D112="HORS LIGUE")),0,VLOOKUP(IF(OR(K112="",OR($D112="",$D112="NL",$D112="HORS LIGUE")),"",COUNTIFS($D$5:$D$72,"&lt;&gt;"&amp;"",$D$5:$D$72,"&lt;&gt;"&amp;"NL",$D$5:$D$72,"&lt;&gt;"&amp;"HORS LIGUE",K$5:K$72,"&lt;"&amp;K112)+1),Paramètres!$B$3:$C$56,2,FALSE)*Paramètres!$K$6))</f>
        <v>0</v>
      </c>
      <c r="M112" s="4"/>
      <c r="N112" s="2">
        <f>IF(M$2="Bike &amp; Run",IF(ISNA(VLOOKUP(M112,Paramètres!$B$3:$C$56,2,FALSE)),0,VLOOKUP(M112,Paramètres!$B$3:$C$56,2,FALSE)*Paramètres!$K$7),IF(OR(M112="",OR($D112="",$D112="NL",$D112="HORS LIGUE")),0,VLOOKUP(IF(OR(M112="",OR($D112="",$D112="NL",$D112="HORS LIGUE")),"",COUNTIFS($D$5:$D$72,"&lt;&gt;"&amp;"",$D$5:$D$72,"&lt;&gt;"&amp;"NL",$D$5:$D$72,"&lt;&gt;"&amp;"HORS LIGUE",M$5:M$72,"&lt;"&amp;M112)+1),Paramètres!$B$3:$C$56,2,FALSE)*Paramètres!$K$7))</f>
        <v>0</v>
      </c>
      <c r="O112" s="46"/>
      <c r="P112" s="2">
        <f>IF(O$2="Bike &amp; Run",IF(ISNA(VLOOKUP(O112,Paramètres!$B$3:$C$56,2,FALSE)),0,VLOOKUP(O112,Paramètres!$B$3:$C$56,2,FALSE)*Paramètres!$K$8),IF(OR(O112="",OR($D112="",$D112="NL",$D112="HORS LIGUE")),0,VLOOKUP(IF(OR(O112="",OR($D112="",$D112="NL",$D112="HORS LIGUE")),"",COUNTIFS($D$5:$D$72,"&lt;&gt;"&amp;"",$D$5:$D$72,"&lt;&gt;"&amp;"NL",$D$5:$D$72,"&lt;&gt;"&amp;"HORS LIGUE",O$5:O$72,"&lt;"&amp;O112)+1),Paramètres!$B$3:$C$56,2,FALSE)*Paramètres!$K$8))</f>
        <v>0</v>
      </c>
      <c r="Q112" s="46"/>
      <c r="R112" s="2">
        <f>IF(Q$2="Bike &amp; Run",IF(ISNA(VLOOKUP(Q112,Paramètres!$B$3:$C$56,2,FALSE)),0,VLOOKUP(Q112,Paramètres!$B$3:$C$56,2,FALSE)*Paramètres!$K$9),IF(OR(Q112="",OR($D112="",$D112="NL",$D112="HORS LIGUE")),0,VLOOKUP(IF(OR(Q112="",OR($D112="",$D112="NL",$D112="HORS LIGUE")),"",COUNTIFS($D$5:$D$72,"&lt;&gt;"&amp;"",$D$5:$D$72,"&lt;&gt;"&amp;"NL",$D$5:$D$72,"&lt;&gt;"&amp;"HORS LIGUE",Q$5:Q$72,"&lt;"&amp;Q112)+1),Paramètres!$B$3:$C$56,2,FALSE)*Paramètres!$K$9))</f>
        <v>0</v>
      </c>
      <c r="S112" s="46"/>
      <c r="T112" s="2">
        <f>IF(S$2="Bike &amp; Run",IF(ISNA(VLOOKUP(S112,Paramètres!$B$3:$C$56,2,FALSE)),0,VLOOKUP(S112,Paramètres!$B$3:$C$56,2,FALSE)*Paramètres!$K$10),IF(OR(S112="",OR($D112="",$D112="NL",$D112="HORS LIGUE")),0,VLOOKUP(IF(OR(S112="",OR($D112="",$D112="NL",$D112="HORS LIGUE")),"",COUNTIFS($D$5:$D$72,"&lt;&gt;"&amp;"",$D$5:$D$72,"&lt;&gt;"&amp;"NL",$D$5:$D$72,"&lt;&gt;"&amp;"HORS LIGUE",S$5:S$72,"&lt;"&amp;S112)+1),Paramètres!$B$3:$C$56,2,FALSE)*Paramètres!$K$10))</f>
        <v>0</v>
      </c>
      <c r="U112" s="46"/>
      <c r="V112" s="2">
        <f>IF(U$2="Bike &amp; Run",IF(ISNA(VLOOKUP(U112,Paramètres!$B$3:$C$56,2,FALSE)),0,VLOOKUP(U112,Paramètres!$B$3:$C$56,2,FALSE)*Paramètres!$K$11),IF(OR(U112="",OR($D112="",$D112="NL",$D112="HORS LIGUE")),0,VLOOKUP(IF(OR(U112="",OR($D112="",$D112="NL",$D112="HORS LIGUE")),"",COUNTIFS($D$5:$D$72,"&lt;&gt;"&amp;"",$D$5:$D$72,"&lt;&gt;"&amp;"NL",$D$5:$D$72,"&lt;&gt;"&amp;"HORS LIGUE",U$5:U$72,"&lt;"&amp;U112)+1),Paramètres!$B$3:$C$56,2,FALSE)*Paramètres!$K$11))</f>
        <v>0</v>
      </c>
      <c r="W112" s="46"/>
      <c r="X112" s="2">
        <f>IF(W$2="Bike &amp; Run",IF(ISNA(VLOOKUP(W112,Paramètres!$B$3:$C$56,2,FALSE)),0,VLOOKUP(W112,Paramètres!$B$3:$C$56,2,FALSE)*Paramètres!$K$12),IF(OR(W112="",OR($D112="",$D112="NL",$D112="HORS LIGUE")),0,VLOOKUP(IF(OR(W112="",OR($D112="",$D112="NL",$D112="HORS LIGUE")),"",COUNTIFS($D$5:$D$72,"&lt;&gt;"&amp;"",$D$5:$D$72,"&lt;&gt;"&amp;"NL",$D$5:$D$72,"&lt;&gt;"&amp;"HORS LIGUE",W$5:W$72,"&lt;"&amp;W112)+1),Paramètres!$B$3:$C$56,2,FALSE)*Paramètres!$K$12))</f>
        <v>0</v>
      </c>
      <c r="Y112" s="46"/>
      <c r="Z112" s="2">
        <f>IF(Y$2="Bike &amp; Run",IF(ISNA(VLOOKUP(Y112,Paramètres!$B$3:$C$56,2,FALSE)),0,VLOOKUP(Y112,Paramètres!$B$3:$C$56,2,FALSE)*Paramètres!$K$13),IF(OR(Y112="",OR($D112="",$D112="NL",$D112="HORS LIGUE")),0,VLOOKUP(IF(OR(Y112="",OR($D112="",$D112="NL",$D112="HORS LIGUE")),"",COUNTIFS($D$5:$D$72,"&lt;&gt;"&amp;"",$D$5:$D$72,"&lt;&gt;"&amp;"NL",$D$5:$D$72,"&lt;&gt;"&amp;"HORS LIGUE",Y$5:Y$72,"&lt;"&amp;Y112)+1),Paramètres!$B$3:$C$56,2,FALSE)*Paramètres!$K$13))</f>
        <v>0</v>
      </c>
      <c r="AA112" s="46"/>
      <c r="AB112" s="2">
        <f>IF(AA$2="Bike &amp; Run",IF(ISNA(VLOOKUP(AA112,Paramètres!$B$3:$C$56,2,FALSE)),0,VLOOKUP(AA112,Paramètres!$B$3:$C$56,2,FALSE)*Paramètres!$K$14),IF(OR(AA112="",OR($D112="",$D112="NL",$D112="HORS LIGUE")),0,VLOOKUP(IF(OR(AA112="",OR($D112="",$D112="NL",$D112="HORS LIGUE")),"",COUNTIFS($D$5:$D$72,"&lt;&gt;"&amp;"",$D$5:$D$72,"&lt;&gt;"&amp;"NL",$D$5:$D$72,"&lt;&gt;"&amp;"HORS LIGUE",AA$5:AA$72,"&lt;"&amp;AA112)+1),Paramètres!$B$3:$C$56,2,FALSE)*Paramètres!$K$14))</f>
        <v>0</v>
      </c>
      <c r="AC112" s="46"/>
      <c r="AD112" s="2">
        <f>IF(AC$2="Bike &amp; Run",IF(ISNA(VLOOKUP(AC112,Paramètres!$B$3:$C$56,2,FALSE)),0,VLOOKUP(AC112,Paramètres!$B$3:$C$56,2,FALSE)*Paramètres!$K$15),IF(OR(AC112="",OR($D112="",$D112="NL",$D112="HORS LIGUE")),0,VLOOKUP(IF(OR(AC112="",OR($D112="",$D112="NL",$D112="HORS LIGUE")),"",COUNTIFS($D$5:$D$72,"&lt;&gt;"&amp;"",$D$5:$D$72,"&lt;&gt;"&amp;"NL",$D$5:$D$72,"&lt;&gt;"&amp;"HORS LIGUE",AC$5:AC$72,"&lt;"&amp;AC112)+1),Paramètres!$B$3:$C$56,2,FALSE)*Paramètres!$K$15))</f>
        <v>0</v>
      </c>
      <c r="AE112" s="46"/>
      <c r="AF112" s="2">
        <f>IF(AE$2="Bike &amp; Run",IF(ISNA(VLOOKUP(AE112,Paramètres!$B$3:$C$56,2,FALSE)),0,VLOOKUP(AE112,Paramètres!$B$3:$C$56,2,FALSE)*Paramètres!$K$16),IF(OR(AE112="",OR($D112="",$D112="NL",$D112="HORS LIGUE")),0,VLOOKUP(IF(OR(AE112="",OR($D112="",$D112="NL",$D112="HORS LIGUE")),"",COUNTIFS($D$5:$D$72,"&lt;&gt;"&amp;"",$D$5:$D$72,"&lt;&gt;"&amp;"NL",$D$5:$D$72,"&lt;&gt;"&amp;"HORS LIGUE",AE$5:AE$72,"&lt;"&amp;AE112)+1),Paramètres!$B$3:$C$56,2,FALSE)*Paramètres!$K$16))</f>
        <v>0</v>
      </c>
      <c r="AG112" s="46"/>
      <c r="AH112" s="2">
        <f>IF(AG$2="Bike &amp; Run",IF(ISNA(VLOOKUP(AG112,Paramètres!$B$3:$C$56,2,FALSE)),0,VLOOKUP(AG112,Paramètres!$B$3:$C$56,2,FALSE)*Paramètres!$K$17),IF(OR(AG112="",OR($D112="",$D112="NL",$D112="HORS LIGUE")),0,VLOOKUP(IF(OR(AG112="",OR($D112="",$D112="NL",$D112="HORS LIGUE")),"",COUNTIFS($D$5:$D$72,"&lt;&gt;"&amp;"",$D$5:$D$72,"&lt;&gt;"&amp;"NL",$D$5:$D$72,"&lt;&gt;"&amp;"HORS LIGUE",AG$5:AG$72,"&lt;"&amp;AG112)+1),Paramètres!$B$3:$C$56,2,FALSE)*Paramètres!$K$17))</f>
        <v>0</v>
      </c>
      <c r="AI112" s="40">
        <f t="shared" si="115"/>
        <v>0</v>
      </c>
      <c r="AJ112" s="3" t="str">
        <f t="shared" si="116"/>
        <v/>
      </c>
      <c r="AK112" s="5">
        <f t="shared" si="117"/>
        <v>0</v>
      </c>
      <c r="AL112" s="41" t="e">
        <f t="shared" si="114"/>
        <v>#REF!</v>
      </c>
      <c r="AM112" s="33" t="e">
        <f t="shared" si="118"/>
        <v>#REF!</v>
      </c>
    </row>
    <row r="113" spans="1:39" ht="16.5">
      <c r="A113" s="14"/>
      <c r="B113" s="61" t="str">
        <f>IF(ISNA(VLOOKUP(A113,'Licenciés Jeunes 2023'!A:C,3,0)),"",VLOOKUP(A113,'Licenciés Jeunes 2023'!A:C,3,0))</f>
        <v/>
      </c>
      <c r="C113" s="32" t="str">
        <f>IF(ISNA(VLOOKUP(A113,'Licenciés Jeunes 2023'!A:C,2,0)),"",VLOOKUP(A113,'Licenciés Jeunes 2023'!A:C,2,0))</f>
        <v/>
      </c>
      <c r="D113" s="32" t="str">
        <f>IF(ISNA(VLOOKUP(A113,'Licenciés Jeunes 2023'!A:F,6,0)),"",VLOOKUP(A113,'Licenciés Jeunes 2023'!A:F,6,0))</f>
        <v/>
      </c>
      <c r="E113" s="6"/>
      <c r="F113" s="2">
        <f>IF(E$2="Bike &amp; Run",IF(ISNA(VLOOKUP(E113,Paramètres!$B$3:$C$56,2,FALSE)),0,VLOOKUP(E113,Paramètres!$B$3:$C$56,2,FALSE)*Paramètres!$K$3),IF(OR(E113="",OR($D113="",$D113="NL",$D113="HORS LIGUE")),0,VLOOKUP(IF(OR(E113="",OR($D113="",$D113="NL",$D113="HORS LIGUE")),"",COUNTIFS($D$5:$D$72,"&lt;&gt;"&amp;"",$D$5:$D$72,"&lt;&gt;"&amp;"NL",$D$5:$D$72,"&lt;&gt;"&amp;"HORS LIGUE",E$5:E$72,"&lt;"&amp;E113)+1),Paramètres!$B$3:$C$56,2,FALSE)*Paramètres!$K$3))</f>
        <v>0</v>
      </c>
      <c r="G113" s="4"/>
      <c r="H113" s="2">
        <f>IF(G$2="Bike &amp; Run",IF(ISNA(VLOOKUP(G113,Paramètres!$B$3:$C$56,2,FALSE)),0,VLOOKUP(G113,Paramètres!$B$3:$C$56,2,FALSE)*Paramètres!$K$4),IF(OR(G113="",OR($D113="",$D113="NL",$D113="HORS LIGUE")),0,VLOOKUP(IF(OR(G113="",OR($D113="",$D113="NL",$D113="HORS LIGUE")),"",COUNTIFS($D$5:$D$72,"&lt;&gt;"&amp;"",$D$5:$D$72,"&lt;&gt;"&amp;"NL",$D$5:$D$72,"&lt;&gt;"&amp;"HORS LIGUE",G$5:G$72,"&lt;"&amp;G113)+1),Paramètres!$B$3:$C$56,2,FALSE)*Paramètres!$K$4))</f>
        <v>0</v>
      </c>
      <c r="I113" s="36"/>
      <c r="J113" s="2">
        <f>IF(I$2="Bike &amp; Run",IF(ISNA(VLOOKUP(I113,Paramètres!$B$3:$C$56,2,FALSE)),0,VLOOKUP(I113,Paramètres!$B$3:$C$56,2,FALSE)*Paramètres!$K$5),IF(OR(I113="",OR($D113="",$D113="NL",$D113="HORS LIGUE")),0,VLOOKUP(IF(OR(I113="",OR($D113="",$D113="NL",$D113="HORS LIGUE")),"",COUNTIFS($D$5:$D$72,"&lt;&gt;"&amp;"",$D$5:$D$72,"&lt;&gt;"&amp;"NL",$D$5:$D$72,"&lt;&gt;"&amp;"HORS LIGUE",I$5:I$72,"&lt;"&amp;I113)+1),Paramètres!$B$3:$C$56,2,FALSE)*Paramètres!$K$5))</f>
        <v>0</v>
      </c>
      <c r="K113" s="4"/>
      <c r="L113" s="2">
        <f>IF(K$2="Bike &amp; Run",IF(ISNA(VLOOKUP(K113,Paramètres!$B$3:$C$56,2,FALSE)),0,VLOOKUP(K113,Paramètres!$B$3:$C$56,2,FALSE)*Paramètres!$K$6),IF(OR(K113="",OR($D113="",$D113="NL",$D113="HORS LIGUE")),0,VLOOKUP(IF(OR(K113="",OR($D113="",$D113="NL",$D113="HORS LIGUE")),"",COUNTIFS($D$5:$D$72,"&lt;&gt;"&amp;"",$D$5:$D$72,"&lt;&gt;"&amp;"NL",$D$5:$D$72,"&lt;&gt;"&amp;"HORS LIGUE",K$5:K$72,"&lt;"&amp;K113)+1),Paramètres!$B$3:$C$56,2,FALSE)*Paramètres!$K$6))</f>
        <v>0</v>
      </c>
      <c r="M113" s="4"/>
      <c r="N113" s="2">
        <f>IF(M$2="Bike &amp; Run",IF(ISNA(VLOOKUP(M113,Paramètres!$B$3:$C$56,2,FALSE)),0,VLOOKUP(M113,Paramètres!$B$3:$C$56,2,FALSE)*Paramètres!$K$7),IF(OR(M113="",OR($D113="",$D113="NL",$D113="HORS LIGUE")),0,VLOOKUP(IF(OR(M113="",OR($D113="",$D113="NL",$D113="HORS LIGUE")),"",COUNTIFS($D$5:$D$72,"&lt;&gt;"&amp;"",$D$5:$D$72,"&lt;&gt;"&amp;"NL",$D$5:$D$72,"&lt;&gt;"&amp;"HORS LIGUE",M$5:M$72,"&lt;"&amp;M113)+1),Paramètres!$B$3:$C$56,2,FALSE)*Paramètres!$K$7))</f>
        <v>0</v>
      </c>
      <c r="O113" s="46"/>
      <c r="P113" s="2">
        <f>IF(O$2="Bike &amp; Run",IF(ISNA(VLOOKUP(O113,Paramètres!$B$3:$C$56,2,FALSE)),0,VLOOKUP(O113,Paramètres!$B$3:$C$56,2,FALSE)*Paramètres!$K$8),IF(OR(O113="",OR($D113="",$D113="NL",$D113="HORS LIGUE")),0,VLOOKUP(IF(OR(O113="",OR($D113="",$D113="NL",$D113="HORS LIGUE")),"",COUNTIFS($D$5:$D$72,"&lt;&gt;"&amp;"",$D$5:$D$72,"&lt;&gt;"&amp;"NL",$D$5:$D$72,"&lt;&gt;"&amp;"HORS LIGUE",O$5:O$72,"&lt;"&amp;O113)+1),Paramètres!$B$3:$C$56,2,FALSE)*Paramètres!$K$8))</f>
        <v>0</v>
      </c>
      <c r="Q113" s="46"/>
      <c r="R113" s="2">
        <f>IF(Q$2="Bike &amp; Run",IF(ISNA(VLOOKUP(Q113,Paramètres!$B$3:$C$56,2,FALSE)),0,VLOOKUP(Q113,Paramètres!$B$3:$C$56,2,FALSE)*Paramètres!$K$9),IF(OR(Q113="",OR($D113="",$D113="NL",$D113="HORS LIGUE")),0,VLOOKUP(IF(OR(Q113="",OR($D113="",$D113="NL",$D113="HORS LIGUE")),"",COUNTIFS($D$5:$D$72,"&lt;&gt;"&amp;"",$D$5:$D$72,"&lt;&gt;"&amp;"NL",$D$5:$D$72,"&lt;&gt;"&amp;"HORS LIGUE",Q$5:Q$72,"&lt;"&amp;Q113)+1),Paramètres!$B$3:$C$56,2,FALSE)*Paramètres!$K$9))</f>
        <v>0</v>
      </c>
      <c r="S113" s="46"/>
      <c r="T113" s="2">
        <f>IF(S$2="Bike &amp; Run",IF(ISNA(VLOOKUP(S113,Paramètres!$B$3:$C$56,2,FALSE)),0,VLOOKUP(S113,Paramètres!$B$3:$C$56,2,FALSE)*Paramètres!$K$10),IF(OR(S113="",OR($D113="",$D113="NL",$D113="HORS LIGUE")),0,VLOOKUP(IF(OR(S113="",OR($D113="",$D113="NL",$D113="HORS LIGUE")),"",COUNTIFS($D$5:$D$72,"&lt;&gt;"&amp;"",$D$5:$D$72,"&lt;&gt;"&amp;"NL",$D$5:$D$72,"&lt;&gt;"&amp;"HORS LIGUE",S$5:S$72,"&lt;"&amp;S113)+1),Paramètres!$B$3:$C$56,2,FALSE)*Paramètres!$K$10))</f>
        <v>0</v>
      </c>
      <c r="U113" s="46"/>
      <c r="V113" s="2">
        <f>IF(U$2="Bike &amp; Run",IF(ISNA(VLOOKUP(U113,Paramètres!$B$3:$C$56,2,FALSE)),0,VLOOKUP(U113,Paramètres!$B$3:$C$56,2,FALSE)*Paramètres!$K$11),IF(OR(U113="",OR($D113="",$D113="NL",$D113="HORS LIGUE")),0,VLOOKUP(IF(OR(U113="",OR($D113="",$D113="NL",$D113="HORS LIGUE")),"",COUNTIFS($D$5:$D$72,"&lt;&gt;"&amp;"",$D$5:$D$72,"&lt;&gt;"&amp;"NL",$D$5:$D$72,"&lt;&gt;"&amp;"HORS LIGUE",U$5:U$72,"&lt;"&amp;U113)+1),Paramètres!$B$3:$C$56,2,FALSE)*Paramètres!$K$11))</f>
        <v>0</v>
      </c>
      <c r="W113" s="46"/>
      <c r="X113" s="2">
        <f>IF(W$2="Bike &amp; Run",IF(ISNA(VLOOKUP(W113,Paramètres!$B$3:$C$56,2,FALSE)),0,VLOOKUP(W113,Paramètres!$B$3:$C$56,2,FALSE)*Paramètres!$K$12),IF(OR(W113="",OR($D113="",$D113="NL",$D113="HORS LIGUE")),0,VLOOKUP(IF(OR(W113="",OR($D113="",$D113="NL",$D113="HORS LIGUE")),"",COUNTIFS($D$5:$D$72,"&lt;&gt;"&amp;"",$D$5:$D$72,"&lt;&gt;"&amp;"NL",$D$5:$D$72,"&lt;&gt;"&amp;"HORS LIGUE",W$5:W$72,"&lt;"&amp;W113)+1),Paramètres!$B$3:$C$56,2,FALSE)*Paramètres!$K$12))</f>
        <v>0</v>
      </c>
      <c r="Y113" s="46"/>
      <c r="Z113" s="2">
        <f>IF(Y$2="Bike &amp; Run",IF(ISNA(VLOOKUP(Y113,Paramètres!$B$3:$C$56,2,FALSE)),0,VLOOKUP(Y113,Paramètres!$B$3:$C$56,2,FALSE)*Paramètres!$K$13),IF(OR(Y113="",OR($D113="",$D113="NL",$D113="HORS LIGUE")),0,VLOOKUP(IF(OR(Y113="",OR($D113="",$D113="NL",$D113="HORS LIGUE")),"",COUNTIFS($D$5:$D$72,"&lt;&gt;"&amp;"",$D$5:$D$72,"&lt;&gt;"&amp;"NL",$D$5:$D$72,"&lt;&gt;"&amp;"HORS LIGUE",Y$5:Y$72,"&lt;"&amp;Y113)+1),Paramètres!$B$3:$C$56,2,FALSE)*Paramètres!$K$13))</f>
        <v>0</v>
      </c>
      <c r="AA113" s="46"/>
      <c r="AB113" s="2">
        <f>IF(AA$2="Bike &amp; Run",IF(ISNA(VLOOKUP(AA113,Paramètres!$B$3:$C$56,2,FALSE)),0,VLOOKUP(AA113,Paramètres!$B$3:$C$56,2,FALSE)*Paramètres!$K$14),IF(OR(AA113="",OR($D113="",$D113="NL",$D113="HORS LIGUE")),0,VLOOKUP(IF(OR(AA113="",OR($D113="",$D113="NL",$D113="HORS LIGUE")),"",COUNTIFS($D$5:$D$72,"&lt;&gt;"&amp;"",$D$5:$D$72,"&lt;&gt;"&amp;"NL",$D$5:$D$72,"&lt;&gt;"&amp;"HORS LIGUE",AA$5:AA$72,"&lt;"&amp;AA113)+1),Paramètres!$B$3:$C$56,2,FALSE)*Paramètres!$K$14))</f>
        <v>0</v>
      </c>
      <c r="AC113" s="46"/>
      <c r="AD113" s="2">
        <f>IF(AC$2="Bike &amp; Run",IF(ISNA(VLOOKUP(AC113,Paramètres!$B$3:$C$56,2,FALSE)),0,VLOOKUP(AC113,Paramètres!$B$3:$C$56,2,FALSE)*Paramètres!$K$15),IF(OR(AC113="",OR($D113="",$D113="NL",$D113="HORS LIGUE")),0,VLOOKUP(IF(OR(AC113="",OR($D113="",$D113="NL",$D113="HORS LIGUE")),"",COUNTIFS($D$5:$D$72,"&lt;&gt;"&amp;"",$D$5:$D$72,"&lt;&gt;"&amp;"NL",$D$5:$D$72,"&lt;&gt;"&amp;"HORS LIGUE",AC$5:AC$72,"&lt;"&amp;AC113)+1),Paramètres!$B$3:$C$56,2,FALSE)*Paramètres!$K$15))</f>
        <v>0</v>
      </c>
      <c r="AE113" s="46"/>
      <c r="AF113" s="2">
        <f>IF(AE$2="Bike &amp; Run",IF(ISNA(VLOOKUP(AE113,Paramètres!$B$3:$C$56,2,FALSE)),0,VLOOKUP(AE113,Paramètres!$B$3:$C$56,2,FALSE)*Paramètres!$K$16),IF(OR(AE113="",OR($D113="",$D113="NL",$D113="HORS LIGUE")),0,VLOOKUP(IF(OR(AE113="",OR($D113="",$D113="NL",$D113="HORS LIGUE")),"",COUNTIFS($D$5:$D$72,"&lt;&gt;"&amp;"",$D$5:$D$72,"&lt;&gt;"&amp;"NL",$D$5:$D$72,"&lt;&gt;"&amp;"HORS LIGUE",AE$5:AE$72,"&lt;"&amp;AE113)+1),Paramètres!$B$3:$C$56,2,FALSE)*Paramètres!$K$16))</f>
        <v>0</v>
      </c>
      <c r="AG113" s="46"/>
      <c r="AH113" s="2">
        <f>IF(AG$2="Bike &amp; Run",IF(ISNA(VLOOKUP(AG113,Paramètres!$B$3:$C$56,2,FALSE)),0,VLOOKUP(AG113,Paramètres!$B$3:$C$56,2,FALSE)*Paramètres!$K$17),IF(OR(AG113="",OR($D113="",$D113="NL",$D113="HORS LIGUE")),0,VLOOKUP(IF(OR(AG113="",OR($D113="",$D113="NL",$D113="HORS LIGUE")),"",COUNTIFS($D$5:$D$72,"&lt;&gt;"&amp;"",$D$5:$D$72,"&lt;&gt;"&amp;"NL",$D$5:$D$72,"&lt;&gt;"&amp;"HORS LIGUE",AG$5:AG$72,"&lt;"&amp;AG113)+1),Paramètres!$B$3:$C$56,2,FALSE)*Paramètres!$K$17))</f>
        <v>0</v>
      </c>
      <c r="AI113" s="40">
        <f t="shared" si="115"/>
        <v>0</v>
      </c>
      <c r="AJ113" s="3" t="str">
        <f t="shared" si="116"/>
        <v/>
      </c>
      <c r="AK113" s="5">
        <f t="shared" si="117"/>
        <v>0</v>
      </c>
      <c r="AL113" s="41" t="e">
        <f t="shared" si="114"/>
        <v>#REF!</v>
      </c>
      <c r="AM113" s="33" t="e">
        <f t="shared" si="118"/>
        <v>#REF!</v>
      </c>
    </row>
    <row r="114" spans="1:39" ht="16.5">
      <c r="A114" s="14"/>
      <c r="B114" s="61" t="str">
        <f>IF(ISNA(VLOOKUP(A114,'Licenciés Jeunes 2023'!A:C,3,0)),"",VLOOKUP(A114,'Licenciés Jeunes 2023'!A:C,3,0))</f>
        <v/>
      </c>
      <c r="C114" s="32" t="str">
        <f>IF(ISNA(VLOOKUP(A114,'Licenciés Jeunes 2023'!A:C,2,0)),"",VLOOKUP(A114,'Licenciés Jeunes 2023'!A:C,2,0))</f>
        <v/>
      </c>
      <c r="D114" s="32" t="str">
        <f>IF(ISNA(VLOOKUP(A114,'Licenciés Jeunes 2023'!A:F,6,0)),"",VLOOKUP(A114,'Licenciés Jeunes 2023'!A:F,6,0))</f>
        <v/>
      </c>
      <c r="E114" s="6"/>
      <c r="F114" s="2">
        <f>IF(E$2="Bike &amp; Run",IF(ISNA(VLOOKUP(E114,Paramètres!$B$3:$C$56,2,FALSE)),0,VLOOKUP(E114,Paramètres!$B$3:$C$56,2,FALSE)*Paramètres!$K$3),IF(OR(E114="",OR($D114="",$D114="NL",$D114="HORS LIGUE")),0,VLOOKUP(IF(OR(E114="",OR($D114="",$D114="NL",$D114="HORS LIGUE")),"",COUNTIFS($D$5:$D$72,"&lt;&gt;"&amp;"",$D$5:$D$72,"&lt;&gt;"&amp;"NL",$D$5:$D$72,"&lt;&gt;"&amp;"HORS LIGUE",E$5:E$72,"&lt;"&amp;E114)+1),Paramètres!$B$3:$C$56,2,FALSE)*Paramètres!$K$3))</f>
        <v>0</v>
      </c>
      <c r="G114" s="4"/>
      <c r="H114" s="2">
        <f>IF(G$2="Bike &amp; Run",IF(ISNA(VLOOKUP(G114,Paramètres!$B$3:$C$56,2,FALSE)),0,VLOOKUP(G114,Paramètres!$B$3:$C$56,2,FALSE)*Paramètres!$K$4),IF(OR(G114="",OR($D114="",$D114="NL",$D114="HORS LIGUE")),0,VLOOKUP(IF(OR(G114="",OR($D114="",$D114="NL",$D114="HORS LIGUE")),"",COUNTIFS($D$5:$D$72,"&lt;&gt;"&amp;"",$D$5:$D$72,"&lt;&gt;"&amp;"NL",$D$5:$D$72,"&lt;&gt;"&amp;"HORS LIGUE",G$5:G$72,"&lt;"&amp;G114)+1),Paramètres!$B$3:$C$56,2,FALSE)*Paramètres!$K$4))</f>
        <v>0</v>
      </c>
      <c r="I114" s="36"/>
      <c r="J114" s="2">
        <f>IF(I$2="Bike &amp; Run",IF(ISNA(VLOOKUP(I114,Paramètres!$B$3:$C$56,2,FALSE)),0,VLOOKUP(I114,Paramètres!$B$3:$C$56,2,FALSE)*Paramètres!$K$5),IF(OR(I114="",OR($D114="",$D114="NL",$D114="HORS LIGUE")),0,VLOOKUP(IF(OR(I114="",OR($D114="",$D114="NL",$D114="HORS LIGUE")),"",COUNTIFS($D$5:$D$72,"&lt;&gt;"&amp;"",$D$5:$D$72,"&lt;&gt;"&amp;"NL",$D$5:$D$72,"&lt;&gt;"&amp;"HORS LIGUE",I$5:I$72,"&lt;"&amp;I114)+1),Paramètres!$B$3:$C$56,2,FALSE)*Paramètres!$K$5))</f>
        <v>0</v>
      </c>
      <c r="K114" s="4"/>
      <c r="L114" s="2">
        <f>IF(K$2="Bike &amp; Run",IF(ISNA(VLOOKUP(K114,Paramètres!$B$3:$C$56,2,FALSE)),0,VLOOKUP(K114,Paramètres!$B$3:$C$56,2,FALSE)*Paramètres!$K$6),IF(OR(K114="",OR($D114="",$D114="NL",$D114="HORS LIGUE")),0,VLOOKUP(IF(OR(K114="",OR($D114="",$D114="NL",$D114="HORS LIGUE")),"",COUNTIFS($D$5:$D$72,"&lt;&gt;"&amp;"",$D$5:$D$72,"&lt;&gt;"&amp;"NL",$D$5:$D$72,"&lt;&gt;"&amp;"HORS LIGUE",K$5:K$72,"&lt;"&amp;K114)+1),Paramètres!$B$3:$C$56,2,FALSE)*Paramètres!$K$6))</f>
        <v>0</v>
      </c>
      <c r="M114" s="4"/>
      <c r="N114" s="2">
        <f>IF(M$2="Bike &amp; Run",IF(ISNA(VLOOKUP(M114,Paramètres!$B$3:$C$56,2,FALSE)),0,VLOOKUP(M114,Paramètres!$B$3:$C$56,2,FALSE)*Paramètres!$K$7),IF(OR(M114="",OR($D114="",$D114="NL",$D114="HORS LIGUE")),0,VLOOKUP(IF(OR(M114="",OR($D114="",$D114="NL",$D114="HORS LIGUE")),"",COUNTIFS($D$5:$D$72,"&lt;&gt;"&amp;"",$D$5:$D$72,"&lt;&gt;"&amp;"NL",$D$5:$D$72,"&lt;&gt;"&amp;"HORS LIGUE",M$5:M$72,"&lt;"&amp;M114)+1),Paramètres!$B$3:$C$56,2,FALSE)*Paramètres!$K$7))</f>
        <v>0</v>
      </c>
      <c r="O114" s="46"/>
      <c r="P114" s="2">
        <f>IF(O$2="Bike &amp; Run",IF(ISNA(VLOOKUP(O114,Paramètres!$B$3:$C$56,2,FALSE)),0,VLOOKUP(O114,Paramètres!$B$3:$C$56,2,FALSE)*Paramètres!$K$8),IF(OR(O114="",OR($D114="",$D114="NL",$D114="HORS LIGUE")),0,VLOOKUP(IF(OR(O114="",OR($D114="",$D114="NL",$D114="HORS LIGUE")),"",COUNTIFS($D$5:$D$72,"&lt;&gt;"&amp;"",$D$5:$D$72,"&lt;&gt;"&amp;"NL",$D$5:$D$72,"&lt;&gt;"&amp;"HORS LIGUE",O$5:O$72,"&lt;"&amp;O114)+1),Paramètres!$B$3:$C$56,2,FALSE)*Paramètres!$K$8))</f>
        <v>0</v>
      </c>
      <c r="Q114" s="46"/>
      <c r="R114" s="2">
        <f>IF(Q$2="Bike &amp; Run",IF(ISNA(VLOOKUP(Q114,Paramètres!$B$3:$C$56,2,FALSE)),0,VLOOKUP(Q114,Paramètres!$B$3:$C$56,2,FALSE)*Paramètres!$K$9),IF(OR(Q114="",OR($D114="",$D114="NL",$D114="HORS LIGUE")),0,VLOOKUP(IF(OR(Q114="",OR($D114="",$D114="NL",$D114="HORS LIGUE")),"",COUNTIFS($D$5:$D$72,"&lt;&gt;"&amp;"",$D$5:$D$72,"&lt;&gt;"&amp;"NL",$D$5:$D$72,"&lt;&gt;"&amp;"HORS LIGUE",Q$5:Q$72,"&lt;"&amp;Q114)+1),Paramètres!$B$3:$C$56,2,FALSE)*Paramètres!$K$9))</f>
        <v>0</v>
      </c>
      <c r="S114" s="46"/>
      <c r="T114" s="2">
        <f>IF(S$2="Bike &amp; Run",IF(ISNA(VLOOKUP(S114,Paramètres!$B$3:$C$56,2,FALSE)),0,VLOOKUP(S114,Paramètres!$B$3:$C$56,2,FALSE)*Paramètres!$K$10),IF(OR(S114="",OR($D114="",$D114="NL",$D114="HORS LIGUE")),0,VLOOKUP(IF(OR(S114="",OR($D114="",$D114="NL",$D114="HORS LIGUE")),"",COUNTIFS($D$5:$D$72,"&lt;&gt;"&amp;"",$D$5:$D$72,"&lt;&gt;"&amp;"NL",$D$5:$D$72,"&lt;&gt;"&amp;"HORS LIGUE",S$5:S$72,"&lt;"&amp;S114)+1),Paramètres!$B$3:$C$56,2,FALSE)*Paramètres!$K$10))</f>
        <v>0</v>
      </c>
      <c r="U114" s="46"/>
      <c r="V114" s="2">
        <f>IF(U$2="Bike &amp; Run",IF(ISNA(VLOOKUP(U114,Paramètres!$B$3:$C$56,2,FALSE)),0,VLOOKUP(U114,Paramètres!$B$3:$C$56,2,FALSE)*Paramètres!$K$11),IF(OR(U114="",OR($D114="",$D114="NL",$D114="HORS LIGUE")),0,VLOOKUP(IF(OR(U114="",OR($D114="",$D114="NL",$D114="HORS LIGUE")),"",COUNTIFS($D$5:$D$72,"&lt;&gt;"&amp;"",$D$5:$D$72,"&lt;&gt;"&amp;"NL",$D$5:$D$72,"&lt;&gt;"&amp;"HORS LIGUE",U$5:U$72,"&lt;"&amp;U114)+1),Paramètres!$B$3:$C$56,2,FALSE)*Paramètres!$K$11))</f>
        <v>0</v>
      </c>
      <c r="W114" s="46"/>
      <c r="X114" s="2">
        <f>IF(W$2="Bike &amp; Run",IF(ISNA(VLOOKUP(W114,Paramètres!$B$3:$C$56,2,FALSE)),0,VLOOKUP(W114,Paramètres!$B$3:$C$56,2,FALSE)*Paramètres!$K$12),IF(OR(W114="",OR($D114="",$D114="NL",$D114="HORS LIGUE")),0,VLOOKUP(IF(OR(W114="",OR($D114="",$D114="NL",$D114="HORS LIGUE")),"",COUNTIFS($D$5:$D$72,"&lt;&gt;"&amp;"",$D$5:$D$72,"&lt;&gt;"&amp;"NL",$D$5:$D$72,"&lt;&gt;"&amp;"HORS LIGUE",W$5:W$72,"&lt;"&amp;W114)+1),Paramètres!$B$3:$C$56,2,FALSE)*Paramètres!$K$12))</f>
        <v>0</v>
      </c>
      <c r="Y114" s="46"/>
      <c r="Z114" s="2">
        <f>IF(Y$2="Bike &amp; Run",IF(ISNA(VLOOKUP(Y114,Paramètres!$B$3:$C$56,2,FALSE)),0,VLOOKUP(Y114,Paramètres!$B$3:$C$56,2,FALSE)*Paramètres!$K$13),IF(OR(Y114="",OR($D114="",$D114="NL",$D114="HORS LIGUE")),0,VLOOKUP(IF(OR(Y114="",OR($D114="",$D114="NL",$D114="HORS LIGUE")),"",COUNTIFS($D$5:$D$72,"&lt;&gt;"&amp;"",$D$5:$D$72,"&lt;&gt;"&amp;"NL",$D$5:$D$72,"&lt;&gt;"&amp;"HORS LIGUE",Y$5:Y$72,"&lt;"&amp;Y114)+1),Paramètres!$B$3:$C$56,2,FALSE)*Paramètres!$K$13))</f>
        <v>0</v>
      </c>
      <c r="AA114" s="46"/>
      <c r="AB114" s="2">
        <f>IF(AA$2="Bike &amp; Run",IF(ISNA(VLOOKUP(AA114,Paramètres!$B$3:$C$56,2,FALSE)),0,VLOOKUP(AA114,Paramètres!$B$3:$C$56,2,FALSE)*Paramètres!$K$14),IF(OR(AA114="",OR($D114="",$D114="NL",$D114="HORS LIGUE")),0,VLOOKUP(IF(OR(AA114="",OR($D114="",$D114="NL",$D114="HORS LIGUE")),"",COUNTIFS($D$5:$D$72,"&lt;&gt;"&amp;"",$D$5:$D$72,"&lt;&gt;"&amp;"NL",$D$5:$D$72,"&lt;&gt;"&amp;"HORS LIGUE",AA$5:AA$72,"&lt;"&amp;AA114)+1),Paramètres!$B$3:$C$56,2,FALSE)*Paramètres!$K$14))</f>
        <v>0</v>
      </c>
      <c r="AC114" s="46"/>
      <c r="AD114" s="2">
        <f>IF(AC$2="Bike &amp; Run",IF(ISNA(VLOOKUP(AC114,Paramètres!$B$3:$C$56,2,FALSE)),0,VLOOKUP(AC114,Paramètres!$B$3:$C$56,2,FALSE)*Paramètres!$K$15),IF(OR(AC114="",OR($D114="",$D114="NL",$D114="HORS LIGUE")),0,VLOOKUP(IF(OR(AC114="",OR($D114="",$D114="NL",$D114="HORS LIGUE")),"",COUNTIFS($D$5:$D$72,"&lt;&gt;"&amp;"",$D$5:$D$72,"&lt;&gt;"&amp;"NL",$D$5:$D$72,"&lt;&gt;"&amp;"HORS LIGUE",AC$5:AC$72,"&lt;"&amp;AC114)+1),Paramètres!$B$3:$C$56,2,FALSE)*Paramètres!$K$15))</f>
        <v>0</v>
      </c>
      <c r="AE114" s="46"/>
      <c r="AF114" s="2">
        <f>IF(AE$2="Bike &amp; Run",IF(ISNA(VLOOKUP(AE114,Paramètres!$B$3:$C$56,2,FALSE)),0,VLOOKUP(AE114,Paramètres!$B$3:$C$56,2,FALSE)*Paramètres!$K$16),IF(OR(AE114="",OR($D114="",$D114="NL",$D114="HORS LIGUE")),0,VLOOKUP(IF(OR(AE114="",OR($D114="",$D114="NL",$D114="HORS LIGUE")),"",COUNTIFS($D$5:$D$72,"&lt;&gt;"&amp;"",$D$5:$D$72,"&lt;&gt;"&amp;"NL",$D$5:$D$72,"&lt;&gt;"&amp;"HORS LIGUE",AE$5:AE$72,"&lt;"&amp;AE114)+1),Paramètres!$B$3:$C$56,2,FALSE)*Paramètres!$K$16))</f>
        <v>0</v>
      </c>
      <c r="AG114" s="46"/>
      <c r="AH114" s="2">
        <f>IF(AG$2="Bike &amp; Run",IF(ISNA(VLOOKUP(AG114,Paramètres!$B$3:$C$56,2,FALSE)),0,VLOOKUP(AG114,Paramètres!$B$3:$C$56,2,FALSE)*Paramètres!$K$17),IF(OR(AG114="",OR($D114="",$D114="NL",$D114="HORS LIGUE")),0,VLOOKUP(IF(OR(AG114="",OR($D114="",$D114="NL",$D114="HORS LIGUE")),"",COUNTIFS($D$5:$D$72,"&lt;&gt;"&amp;"",$D$5:$D$72,"&lt;&gt;"&amp;"NL",$D$5:$D$72,"&lt;&gt;"&amp;"HORS LIGUE",AG$5:AG$72,"&lt;"&amp;AG114)+1),Paramètres!$B$3:$C$56,2,FALSE)*Paramètres!$K$17))</f>
        <v>0</v>
      </c>
      <c r="AI114" s="40">
        <f t="shared" si="115"/>
        <v>0</v>
      </c>
      <c r="AJ114" s="3" t="str">
        <f t="shared" si="116"/>
        <v/>
      </c>
      <c r="AK114" s="5">
        <f t="shared" si="117"/>
        <v>0</v>
      </c>
      <c r="AL114" s="41" t="e">
        <f t="shared" si="114"/>
        <v>#REF!</v>
      </c>
      <c r="AM114" s="33" t="e">
        <f t="shared" si="118"/>
        <v>#REF!</v>
      </c>
    </row>
    <row r="115" spans="1:39" ht="16.5">
      <c r="A115" s="14"/>
      <c r="B115" s="61" t="str">
        <f>IF(ISNA(VLOOKUP(A115,'Licenciés Jeunes 2023'!A:C,3,0)),"",VLOOKUP(A115,'Licenciés Jeunes 2023'!A:C,3,0))</f>
        <v/>
      </c>
      <c r="C115" s="32" t="str">
        <f>IF(ISNA(VLOOKUP(A115,'Licenciés Jeunes 2023'!A:C,2,0)),"",VLOOKUP(A115,'Licenciés Jeunes 2023'!A:C,2,0))</f>
        <v/>
      </c>
      <c r="D115" s="32" t="str">
        <f>IF(ISNA(VLOOKUP(A115,'Licenciés Jeunes 2023'!A:F,6,0)),"",VLOOKUP(A115,'Licenciés Jeunes 2023'!A:F,6,0))</f>
        <v/>
      </c>
      <c r="E115" s="6"/>
      <c r="F115" s="2">
        <f>IF(E$2="Bike &amp; Run",IF(ISNA(VLOOKUP(E115,Paramètres!$B$3:$C$56,2,FALSE)),0,VLOOKUP(E115,Paramètres!$B$3:$C$56,2,FALSE)*Paramètres!$K$3),IF(OR(E115="",OR($D115="",$D115="NL",$D115="HORS LIGUE")),0,VLOOKUP(IF(OR(E115="",OR($D115="",$D115="NL",$D115="HORS LIGUE")),"",COUNTIFS($D$5:$D$72,"&lt;&gt;"&amp;"",$D$5:$D$72,"&lt;&gt;"&amp;"NL",$D$5:$D$72,"&lt;&gt;"&amp;"HORS LIGUE",E$5:E$72,"&lt;"&amp;E115)+1),Paramètres!$B$3:$C$56,2,FALSE)*Paramètres!$K$3))</f>
        <v>0</v>
      </c>
      <c r="G115" s="4"/>
      <c r="H115" s="2">
        <f>IF(G$2="Bike &amp; Run",IF(ISNA(VLOOKUP(G115,Paramètres!$B$3:$C$56,2,FALSE)),0,VLOOKUP(G115,Paramètres!$B$3:$C$56,2,FALSE)*Paramètres!$K$4),IF(OR(G115="",OR($D115="",$D115="NL",$D115="HORS LIGUE")),0,VLOOKUP(IF(OR(G115="",OR($D115="",$D115="NL",$D115="HORS LIGUE")),"",COUNTIFS($D$5:$D$72,"&lt;&gt;"&amp;"",$D$5:$D$72,"&lt;&gt;"&amp;"NL",$D$5:$D$72,"&lt;&gt;"&amp;"HORS LIGUE",G$5:G$72,"&lt;"&amp;G115)+1),Paramètres!$B$3:$C$56,2,FALSE)*Paramètres!$K$4))</f>
        <v>0</v>
      </c>
      <c r="I115" s="36"/>
      <c r="J115" s="2">
        <f>IF(I$2="Bike &amp; Run",IF(ISNA(VLOOKUP(I115,Paramètres!$B$3:$C$56,2,FALSE)),0,VLOOKUP(I115,Paramètres!$B$3:$C$56,2,FALSE)*Paramètres!$K$5),IF(OR(I115="",OR($D115="",$D115="NL",$D115="HORS LIGUE")),0,VLOOKUP(IF(OR(I115="",OR($D115="",$D115="NL",$D115="HORS LIGUE")),"",COUNTIFS($D$5:$D$72,"&lt;&gt;"&amp;"",$D$5:$D$72,"&lt;&gt;"&amp;"NL",$D$5:$D$72,"&lt;&gt;"&amp;"HORS LIGUE",I$5:I$72,"&lt;"&amp;I115)+1),Paramètres!$B$3:$C$56,2,FALSE)*Paramètres!$K$5))</f>
        <v>0</v>
      </c>
      <c r="K115" s="4"/>
      <c r="L115" s="2">
        <f>IF(K$2="Bike &amp; Run",IF(ISNA(VLOOKUP(K115,Paramètres!$B$3:$C$56,2,FALSE)),0,VLOOKUP(K115,Paramètres!$B$3:$C$56,2,FALSE)*Paramètres!$K$6),IF(OR(K115="",OR($D115="",$D115="NL",$D115="HORS LIGUE")),0,VLOOKUP(IF(OR(K115="",OR($D115="",$D115="NL",$D115="HORS LIGUE")),"",COUNTIFS($D$5:$D$72,"&lt;&gt;"&amp;"",$D$5:$D$72,"&lt;&gt;"&amp;"NL",$D$5:$D$72,"&lt;&gt;"&amp;"HORS LIGUE",K$5:K$72,"&lt;"&amp;K115)+1),Paramètres!$B$3:$C$56,2,FALSE)*Paramètres!$K$6))</f>
        <v>0</v>
      </c>
      <c r="M115" s="4"/>
      <c r="N115" s="2">
        <f>IF(M$2="Bike &amp; Run",IF(ISNA(VLOOKUP(M115,Paramètres!$B$3:$C$56,2,FALSE)),0,VLOOKUP(M115,Paramètres!$B$3:$C$56,2,FALSE)*Paramètres!$K$7),IF(OR(M115="",OR($D115="",$D115="NL",$D115="HORS LIGUE")),0,VLOOKUP(IF(OR(M115="",OR($D115="",$D115="NL",$D115="HORS LIGUE")),"",COUNTIFS($D$5:$D$72,"&lt;&gt;"&amp;"",$D$5:$D$72,"&lt;&gt;"&amp;"NL",$D$5:$D$72,"&lt;&gt;"&amp;"HORS LIGUE",M$5:M$72,"&lt;"&amp;M115)+1),Paramètres!$B$3:$C$56,2,FALSE)*Paramètres!$K$7))</f>
        <v>0</v>
      </c>
      <c r="O115" s="46"/>
      <c r="P115" s="2">
        <f>IF(O$2="Bike &amp; Run",IF(ISNA(VLOOKUP(O115,Paramètres!$B$3:$C$56,2,FALSE)),0,VLOOKUP(O115,Paramètres!$B$3:$C$56,2,FALSE)*Paramètres!$K$8),IF(OR(O115="",OR($D115="",$D115="NL",$D115="HORS LIGUE")),0,VLOOKUP(IF(OR(O115="",OR($D115="",$D115="NL",$D115="HORS LIGUE")),"",COUNTIFS($D$5:$D$72,"&lt;&gt;"&amp;"",$D$5:$D$72,"&lt;&gt;"&amp;"NL",$D$5:$D$72,"&lt;&gt;"&amp;"HORS LIGUE",O$5:O$72,"&lt;"&amp;O115)+1),Paramètres!$B$3:$C$56,2,FALSE)*Paramètres!$K$8))</f>
        <v>0</v>
      </c>
      <c r="Q115" s="46"/>
      <c r="R115" s="2">
        <f>IF(Q$2="Bike &amp; Run",IF(ISNA(VLOOKUP(Q115,Paramètres!$B$3:$C$56,2,FALSE)),0,VLOOKUP(Q115,Paramètres!$B$3:$C$56,2,FALSE)*Paramètres!$K$9),IF(OR(Q115="",OR($D115="",$D115="NL",$D115="HORS LIGUE")),0,VLOOKUP(IF(OR(Q115="",OR($D115="",$D115="NL",$D115="HORS LIGUE")),"",COUNTIFS($D$5:$D$72,"&lt;&gt;"&amp;"",$D$5:$D$72,"&lt;&gt;"&amp;"NL",$D$5:$D$72,"&lt;&gt;"&amp;"HORS LIGUE",Q$5:Q$72,"&lt;"&amp;Q115)+1),Paramètres!$B$3:$C$56,2,FALSE)*Paramètres!$K$9))</f>
        <v>0</v>
      </c>
      <c r="S115" s="46"/>
      <c r="T115" s="2">
        <f>IF(S$2="Bike &amp; Run",IF(ISNA(VLOOKUP(S115,Paramètres!$B$3:$C$56,2,FALSE)),0,VLOOKUP(S115,Paramètres!$B$3:$C$56,2,FALSE)*Paramètres!$K$10),IF(OR(S115="",OR($D115="",$D115="NL",$D115="HORS LIGUE")),0,VLOOKUP(IF(OR(S115="",OR($D115="",$D115="NL",$D115="HORS LIGUE")),"",COUNTIFS($D$5:$D$72,"&lt;&gt;"&amp;"",$D$5:$D$72,"&lt;&gt;"&amp;"NL",$D$5:$D$72,"&lt;&gt;"&amp;"HORS LIGUE",S$5:S$72,"&lt;"&amp;S115)+1),Paramètres!$B$3:$C$56,2,FALSE)*Paramètres!$K$10))</f>
        <v>0</v>
      </c>
      <c r="U115" s="46"/>
      <c r="V115" s="2">
        <f>IF(U$2="Bike &amp; Run",IF(ISNA(VLOOKUP(U115,Paramètres!$B$3:$C$56,2,FALSE)),0,VLOOKUP(U115,Paramètres!$B$3:$C$56,2,FALSE)*Paramètres!$K$11),IF(OR(U115="",OR($D115="",$D115="NL",$D115="HORS LIGUE")),0,VLOOKUP(IF(OR(U115="",OR($D115="",$D115="NL",$D115="HORS LIGUE")),"",COUNTIFS($D$5:$D$72,"&lt;&gt;"&amp;"",$D$5:$D$72,"&lt;&gt;"&amp;"NL",$D$5:$D$72,"&lt;&gt;"&amp;"HORS LIGUE",U$5:U$72,"&lt;"&amp;U115)+1),Paramètres!$B$3:$C$56,2,FALSE)*Paramètres!$K$11))</f>
        <v>0</v>
      </c>
      <c r="W115" s="46"/>
      <c r="X115" s="2">
        <f>IF(W$2="Bike &amp; Run",IF(ISNA(VLOOKUP(W115,Paramètres!$B$3:$C$56,2,FALSE)),0,VLOOKUP(W115,Paramètres!$B$3:$C$56,2,FALSE)*Paramètres!$K$12),IF(OR(W115="",OR($D115="",$D115="NL",$D115="HORS LIGUE")),0,VLOOKUP(IF(OR(W115="",OR($D115="",$D115="NL",$D115="HORS LIGUE")),"",COUNTIFS($D$5:$D$72,"&lt;&gt;"&amp;"",$D$5:$D$72,"&lt;&gt;"&amp;"NL",$D$5:$D$72,"&lt;&gt;"&amp;"HORS LIGUE",W$5:W$72,"&lt;"&amp;W115)+1),Paramètres!$B$3:$C$56,2,FALSE)*Paramètres!$K$12))</f>
        <v>0</v>
      </c>
      <c r="Y115" s="46"/>
      <c r="Z115" s="2">
        <f>IF(Y$2="Bike &amp; Run",IF(ISNA(VLOOKUP(Y115,Paramètres!$B$3:$C$56,2,FALSE)),0,VLOOKUP(Y115,Paramètres!$B$3:$C$56,2,FALSE)*Paramètres!$K$13),IF(OR(Y115="",OR($D115="",$D115="NL",$D115="HORS LIGUE")),0,VLOOKUP(IF(OR(Y115="",OR($D115="",$D115="NL",$D115="HORS LIGUE")),"",COUNTIFS($D$5:$D$72,"&lt;&gt;"&amp;"",$D$5:$D$72,"&lt;&gt;"&amp;"NL",$D$5:$D$72,"&lt;&gt;"&amp;"HORS LIGUE",Y$5:Y$72,"&lt;"&amp;Y115)+1),Paramètres!$B$3:$C$56,2,FALSE)*Paramètres!$K$13))</f>
        <v>0</v>
      </c>
      <c r="AA115" s="46"/>
      <c r="AB115" s="2">
        <f>IF(AA$2="Bike &amp; Run",IF(ISNA(VLOOKUP(AA115,Paramètres!$B$3:$C$56,2,FALSE)),0,VLOOKUP(AA115,Paramètres!$B$3:$C$56,2,FALSE)*Paramètres!$K$14),IF(OR(AA115="",OR($D115="",$D115="NL",$D115="HORS LIGUE")),0,VLOOKUP(IF(OR(AA115="",OR($D115="",$D115="NL",$D115="HORS LIGUE")),"",COUNTIFS($D$5:$D$72,"&lt;&gt;"&amp;"",$D$5:$D$72,"&lt;&gt;"&amp;"NL",$D$5:$D$72,"&lt;&gt;"&amp;"HORS LIGUE",AA$5:AA$72,"&lt;"&amp;AA115)+1),Paramètres!$B$3:$C$56,2,FALSE)*Paramètres!$K$14))</f>
        <v>0</v>
      </c>
      <c r="AC115" s="46"/>
      <c r="AD115" s="2">
        <f>IF(AC$2="Bike &amp; Run",IF(ISNA(VLOOKUP(AC115,Paramètres!$B$3:$C$56,2,FALSE)),0,VLOOKUP(AC115,Paramètres!$B$3:$C$56,2,FALSE)*Paramètres!$K$15),IF(OR(AC115="",OR($D115="",$D115="NL",$D115="HORS LIGUE")),0,VLOOKUP(IF(OR(AC115="",OR($D115="",$D115="NL",$D115="HORS LIGUE")),"",COUNTIFS($D$5:$D$72,"&lt;&gt;"&amp;"",$D$5:$D$72,"&lt;&gt;"&amp;"NL",$D$5:$D$72,"&lt;&gt;"&amp;"HORS LIGUE",AC$5:AC$72,"&lt;"&amp;AC115)+1),Paramètres!$B$3:$C$56,2,FALSE)*Paramètres!$K$15))</f>
        <v>0</v>
      </c>
      <c r="AE115" s="46"/>
      <c r="AF115" s="2">
        <f>IF(AE$2="Bike &amp; Run",IF(ISNA(VLOOKUP(AE115,Paramètres!$B$3:$C$56,2,FALSE)),0,VLOOKUP(AE115,Paramètres!$B$3:$C$56,2,FALSE)*Paramètres!$K$16),IF(OR(AE115="",OR($D115="",$D115="NL",$D115="HORS LIGUE")),0,VLOOKUP(IF(OR(AE115="",OR($D115="",$D115="NL",$D115="HORS LIGUE")),"",COUNTIFS($D$5:$D$72,"&lt;&gt;"&amp;"",$D$5:$D$72,"&lt;&gt;"&amp;"NL",$D$5:$D$72,"&lt;&gt;"&amp;"HORS LIGUE",AE$5:AE$72,"&lt;"&amp;AE115)+1),Paramètres!$B$3:$C$56,2,FALSE)*Paramètres!$K$16))</f>
        <v>0</v>
      </c>
      <c r="AG115" s="46"/>
      <c r="AH115" s="2">
        <f>IF(AG$2="Bike &amp; Run",IF(ISNA(VLOOKUP(AG115,Paramètres!$B$3:$C$56,2,FALSE)),0,VLOOKUP(AG115,Paramètres!$B$3:$C$56,2,FALSE)*Paramètres!$K$17),IF(OR(AG115="",OR($D115="",$D115="NL",$D115="HORS LIGUE")),0,VLOOKUP(IF(OR(AG115="",OR($D115="",$D115="NL",$D115="HORS LIGUE")),"",COUNTIFS($D$5:$D$72,"&lt;&gt;"&amp;"",$D$5:$D$72,"&lt;&gt;"&amp;"NL",$D$5:$D$72,"&lt;&gt;"&amp;"HORS LIGUE",AG$5:AG$72,"&lt;"&amp;AG115)+1),Paramètres!$B$3:$C$56,2,FALSE)*Paramètres!$K$17))</f>
        <v>0</v>
      </c>
      <c r="AI115" s="40">
        <f t="shared" si="115"/>
        <v>0</v>
      </c>
      <c r="AJ115" s="3" t="str">
        <f t="shared" si="116"/>
        <v/>
      </c>
      <c r="AK115" s="5">
        <f t="shared" si="117"/>
        <v>0</v>
      </c>
      <c r="AL115" s="41" t="e">
        <f t="shared" si="114"/>
        <v>#REF!</v>
      </c>
      <c r="AM115" s="33" t="e">
        <f t="shared" si="118"/>
        <v>#REF!</v>
      </c>
    </row>
    <row r="116" spans="1:39" ht="16.5">
      <c r="A116" s="14"/>
      <c r="B116" s="61" t="str">
        <f>IF(ISNA(VLOOKUP(A116,'Licenciés Jeunes 2023'!A:C,3,0)),"",VLOOKUP(A116,'Licenciés Jeunes 2023'!A:C,3,0))</f>
        <v/>
      </c>
      <c r="C116" s="32" t="str">
        <f>IF(ISNA(VLOOKUP(A116,'Licenciés Jeunes 2023'!A:C,2,0)),"",VLOOKUP(A116,'Licenciés Jeunes 2023'!A:C,2,0))</f>
        <v/>
      </c>
      <c r="D116" s="32" t="str">
        <f>IF(ISNA(VLOOKUP(A116,'Licenciés Jeunes 2023'!A:F,6,0)),"",VLOOKUP(A116,'Licenciés Jeunes 2023'!A:F,6,0))</f>
        <v/>
      </c>
      <c r="E116" s="6"/>
      <c r="F116" s="2">
        <f>IF(E$2="Bike &amp; Run",IF(ISNA(VLOOKUP(E116,Paramètres!$B$3:$C$56,2,FALSE)),0,VLOOKUP(E116,Paramètres!$B$3:$C$56,2,FALSE)*Paramètres!$K$3),IF(OR(E116="",OR($D116="",$D116="NL",$D116="HORS LIGUE")),0,VLOOKUP(IF(OR(E116="",OR($D116="",$D116="NL",$D116="HORS LIGUE")),"",COUNTIFS($D$5:$D$72,"&lt;&gt;"&amp;"",$D$5:$D$72,"&lt;&gt;"&amp;"NL",$D$5:$D$72,"&lt;&gt;"&amp;"HORS LIGUE",E$5:E$72,"&lt;"&amp;E116)+1),Paramètres!$B$3:$C$56,2,FALSE)*Paramètres!$K$3))</f>
        <v>0</v>
      </c>
      <c r="G116" s="4"/>
      <c r="H116" s="2">
        <f>IF(G$2="Bike &amp; Run",IF(ISNA(VLOOKUP(G116,Paramètres!$B$3:$C$56,2,FALSE)),0,VLOOKUP(G116,Paramètres!$B$3:$C$56,2,FALSE)*Paramètres!$K$4),IF(OR(G116="",OR($D116="",$D116="NL",$D116="HORS LIGUE")),0,VLOOKUP(IF(OR(G116="",OR($D116="",$D116="NL",$D116="HORS LIGUE")),"",COUNTIFS($D$5:$D$72,"&lt;&gt;"&amp;"",$D$5:$D$72,"&lt;&gt;"&amp;"NL",$D$5:$D$72,"&lt;&gt;"&amp;"HORS LIGUE",G$5:G$72,"&lt;"&amp;G116)+1),Paramètres!$B$3:$C$56,2,FALSE)*Paramètres!$K$4))</f>
        <v>0</v>
      </c>
      <c r="I116" s="36"/>
      <c r="J116" s="2">
        <f>IF(I$2="Bike &amp; Run",IF(ISNA(VLOOKUP(I116,Paramètres!$B$3:$C$56,2,FALSE)),0,VLOOKUP(I116,Paramètres!$B$3:$C$56,2,FALSE)*Paramètres!$K$5),IF(OR(I116="",OR($D116="",$D116="NL",$D116="HORS LIGUE")),0,VLOOKUP(IF(OR(I116="",OR($D116="",$D116="NL",$D116="HORS LIGUE")),"",COUNTIFS($D$5:$D$72,"&lt;&gt;"&amp;"",$D$5:$D$72,"&lt;&gt;"&amp;"NL",$D$5:$D$72,"&lt;&gt;"&amp;"HORS LIGUE",I$5:I$72,"&lt;"&amp;I116)+1),Paramètres!$B$3:$C$56,2,FALSE)*Paramètres!$K$5))</f>
        <v>0</v>
      </c>
      <c r="K116" s="4"/>
      <c r="L116" s="2">
        <f>IF(K$2="Bike &amp; Run",IF(ISNA(VLOOKUP(K116,Paramètres!$B$3:$C$56,2,FALSE)),0,VLOOKUP(K116,Paramètres!$B$3:$C$56,2,FALSE)*Paramètres!$K$6),IF(OR(K116="",OR($D116="",$D116="NL",$D116="HORS LIGUE")),0,VLOOKUP(IF(OR(K116="",OR($D116="",$D116="NL",$D116="HORS LIGUE")),"",COUNTIFS($D$5:$D$72,"&lt;&gt;"&amp;"",$D$5:$D$72,"&lt;&gt;"&amp;"NL",$D$5:$D$72,"&lt;&gt;"&amp;"HORS LIGUE",K$5:K$72,"&lt;"&amp;K116)+1),Paramètres!$B$3:$C$56,2,FALSE)*Paramètres!$K$6))</f>
        <v>0</v>
      </c>
      <c r="M116" s="4"/>
      <c r="N116" s="2">
        <f>IF(M$2="Bike &amp; Run",IF(ISNA(VLOOKUP(M116,Paramètres!$B$3:$C$56,2,FALSE)),0,VLOOKUP(M116,Paramètres!$B$3:$C$56,2,FALSE)*Paramètres!$K$7),IF(OR(M116="",OR($D116="",$D116="NL",$D116="HORS LIGUE")),0,VLOOKUP(IF(OR(M116="",OR($D116="",$D116="NL",$D116="HORS LIGUE")),"",COUNTIFS($D$5:$D$72,"&lt;&gt;"&amp;"",$D$5:$D$72,"&lt;&gt;"&amp;"NL",$D$5:$D$72,"&lt;&gt;"&amp;"HORS LIGUE",M$5:M$72,"&lt;"&amp;M116)+1),Paramètres!$B$3:$C$56,2,FALSE)*Paramètres!$K$7))</f>
        <v>0</v>
      </c>
      <c r="O116" s="46"/>
      <c r="P116" s="2">
        <f>IF(O$2="Bike &amp; Run",IF(ISNA(VLOOKUP(O116,Paramètres!$B$3:$C$56,2,FALSE)),0,VLOOKUP(O116,Paramètres!$B$3:$C$56,2,FALSE)*Paramètres!$K$8),IF(OR(O116="",OR($D116="",$D116="NL",$D116="HORS LIGUE")),0,VLOOKUP(IF(OR(O116="",OR($D116="",$D116="NL",$D116="HORS LIGUE")),"",COUNTIFS($D$5:$D$72,"&lt;&gt;"&amp;"",$D$5:$D$72,"&lt;&gt;"&amp;"NL",$D$5:$D$72,"&lt;&gt;"&amp;"HORS LIGUE",O$5:O$72,"&lt;"&amp;O116)+1),Paramètres!$B$3:$C$56,2,FALSE)*Paramètres!$K$8))</f>
        <v>0</v>
      </c>
      <c r="Q116" s="46"/>
      <c r="R116" s="2">
        <f>IF(Q$2="Bike &amp; Run",IF(ISNA(VLOOKUP(Q116,Paramètres!$B$3:$C$56,2,FALSE)),0,VLOOKUP(Q116,Paramètres!$B$3:$C$56,2,FALSE)*Paramètres!$K$9),IF(OR(Q116="",OR($D116="",$D116="NL",$D116="HORS LIGUE")),0,VLOOKUP(IF(OR(Q116="",OR($D116="",$D116="NL",$D116="HORS LIGUE")),"",COUNTIFS($D$5:$D$72,"&lt;&gt;"&amp;"",$D$5:$D$72,"&lt;&gt;"&amp;"NL",$D$5:$D$72,"&lt;&gt;"&amp;"HORS LIGUE",Q$5:Q$72,"&lt;"&amp;Q116)+1),Paramètres!$B$3:$C$56,2,FALSE)*Paramètres!$K$9))</f>
        <v>0</v>
      </c>
      <c r="S116" s="46"/>
      <c r="T116" s="2">
        <f>IF(S$2="Bike &amp; Run",IF(ISNA(VLOOKUP(S116,Paramètres!$B$3:$C$56,2,FALSE)),0,VLOOKUP(S116,Paramètres!$B$3:$C$56,2,FALSE)*Paramètres!$K$10),IF(OR(S116="",OR($D116="",$D116="NL",$D116="HORS LIGUE")),0,VLOOKUP(IF(OR(S116="",OR($D116="",$D116="NL",$D116="HORS LIGUE")),"",COUNTIFS($D$5:$D$72,"&lt;&gt;"&amp;"",$D$5:$D$72,"&lt;&gt;"&amp;"NL",$D$5:$D$72,"&lt;&gt;"&amp;"HORS LIGUE",S$5:S$72,"&lt;"&amp;S116)+1),Paramètres!$B$3:$C$56,2,FALSE)*Paramètres!$K$10))</f>
        <v>0</v>
      </c>
      <c r="U116" s="46"/>
      <c r="V116" s="2">
        <f>IF(U$2="Bike &amp; Run",IF(ISNA(VLOOKUP(U116,Paramètres!$B$3:$C$56,2,FALSE)),0,VLOOKUP(U116,Paramètres!$B$3:$C$56,2,FALSE)*Paramètres!$K$11),IF(OR(U116="",OR($D116="",$D116="NL",$D116="HORS LIGUE")),0,VLOOKUP(IF(OR(U116="",OR($D116="",$D116="NL",$D116="HORS LIGUE")),"",COUNTIFS($D$5:$D$72,"&lt;&gt;"&amp;"",$D$5:$D$72,"&lt;&gt;"&amp;"NL",$D$5:$D$72,"&lt;&gt;"&amp;"HORS LIGUE",U$5:U$72,"&lt;"&amp;U116)+1),Paramètres!$B$3:$C$56,2,FALSE)*Paramètres!$K$11))</f>
        <v>0</v>
      </c>
      <c r="W116" s="46"/>
      <c r="X116" s="2">
        <f>IF(W$2="Bike &amp; Run",IF(ISNA(VLOOKUP(W116,Paramètres!$B$3:$C$56,2,FALSE)),0,VLOOKUP(W116,Paramètres!$B$3:$C$56,2,FALSE)*Paramètres!$K$12),IF(OR(W116="",OR($D116="",$D116="NL",$D116="HORS LIGUE")),0,VLOOKUP(IF(OR(W116="",OR($D116="",$D116="NL",$D116="HORS LIGUE")),"",COUNTIFS($D$5:$D$72,"&lt;&gt;"&amp;"",$D$5:$D$72,"&lt;&gt;"&amp;"NL",$D$5:$D$72,"&lt;&gt;"&amp;"HORS LIGUE",W$5:W$72,"&lt;"&amp;W116)+1),Paramètres!$B$3:$C$56,2,FALSE)*Paramètres!$K$12))</f>
        <v>0</v>
      </c>
      <c r="Y116" s="46"/>
      <c r="Z116" s="2">
        <f>IF(Y$2="Bike &amp; Run",IF(ISNA(VLOOKUP(Y116,Paramètres!$B$3:$C$56,2,FALSE)),0,VLOOKUP(Y116,Paramètres!$B$3:$C$56,2,FALSE)*Paramètres!$K$13),IF(OR(Y116="",OR($D116="",$D116="NL",$D116="HORS LIGUE")),0,VLOOKUP(IF(OR(Y116="",OR($D116="",$D116="NL",$D116="HORS LIGUE")),"",COUNTIFS($D$5:$D$72,"&lt;&gt;"&amp;"",$D$5:$D$72,"&lt;&gt;"&amp;"NL",$D$5:$D$72,"&lt;&gt;"&amp;"HORS LIGUE",Y$5:Y$72,"&lt;"&amp;Y116)+1),Paramètres!$B$3:$C$56,2,FALSE)*Paramètres!$K$13))</f>
        <v>0</v>
      </c>
      <c r="AA116" s="46"/>
      <c r="AB116" s="2">
        <f>IF(AA$2="Bike &amp; Run",IF(ISNA(VLOOKUP(AA116,Paramètres!$B$3:$C$56,2,FALSE)),0,VLOOKUP(AA116,Paramètres!$B$3:$C$56,2,FALSE)*Paramètres!$K$14),IF(OR(AA116="",OR($D116="",$D116="NL",$D116="HORS LIGUE")),0,VLOOKUP(IF(OR(AA116="",OR($D116="",$D116="NL",$D116="HORS LIGUE")),"",COUNTIFS($D$5:$D$72,"&lt;&gt;"&amp;"",$D$5:$D$72,"&lt;&gt;"&amp;"NL",$D$5:$D$72,"&lt;&gt;"&amp;"HORS LIGUE",AA$5:AA$72,"&lt;"&amp;AA116)+1),Paramètres!$B$3:$C$56,2,FALSE)*Paramètres!$K$14))</f>
        <v>0</v>
      </c>
      <c r="AC116" s="46"/>
      <c r="AD116" s="2">
        <f>IF(AC$2="Bike &amp; Run",IF(ISNA(VLOOKUP(AC116,Paramètres!$B$3:$C$56,2,FALSE)),0,VLOOKUP(AC116,Paramètres!$B$3:$C$56,2,FALSE)*Paramètres!$K$15),IF(OR(AC116="",OR($D116="",$D116="NL",$D116="HORS LIGUE")),0,VLOOKUP(IF(OR(AC116="",OR($D116="",$D116="NL",$D116="HORS LIGUE")),"",COUNTIFS($D$5:$D$72,"&lt;&gt;"&amp;"",$D$5:$D$72,"&lt;&gt;"&amp;"NL",$D$5:$D$72,"&lt;&gt;"&amp;"HORS LIGUE",AC$5:AC$72,"&lt;"&amp;AC116)+1),Paramètres!$B$3:$C$56,2,FALSE)*Paramètres!$K$15))</f>
        <v>0</v>
      </c>
      <c r="AE116" s="46"/>
      <c r="AF116" s="2">
        <f>IF(AE$2="Bike &amp; Run",IF(ISNA(VLOOKUP(AE116,Paramètres!$B$3:$C$56,2,FALSE)),0,VLOOKUP(AE116,Paramètres!$B$3:$C$56,2,FALSE)*Paramètres!$K$16),IF(OR(AE116="",OR($D116="",$D116="NL",$D116="HORS LIGUE")),0,VLOOKUP(IF(OR(AE116="",OR($D116="",$D116="NL",$D116="HORS LIGUE")),"",COUNTIFS($D$5:$D$72,"&lt;&gt;"&amp;"",$D$5:$D$72,"&lt;&gt;"&amp;"NL",$D$5:$D$72,"&lt;&gt;"&amp;"HORS LIGUE",AE$5:AE$72,"&lt;"&amp;AE116)+1),Paramètres!$B$3:$C$56,2,FALSE)*Paramètres!$K$16))</f>
        <v>0</v>
      </c>
      <c r="AG116" s="46"/>
      <c r="AH116" s="2">
        <f>IF(AG$2="Bike &amp; Run",IF(ISNA(VLOOKUP(AG116,Paramètres!$B$3:$C$56,2,FALSE)),0,VLOOKUP(AG116,Paramètres!$B$3:$C$56,2,FALSE)*Paramètres!$K$17),IF(OR(AG116="",OR($D116="",$D116="NL",$D116="HORS LIGUE")),0,VLOOKUP(IF(OR(AG116="",OR($D116="",$D116="NL",$D116="HORS LIGUE")),"",COUNTIFS($D$5:$D$72,"&lt;&gt;"&amp;"",$D$5:$D$72,"&lt;&gt;"&amp;"NL",$D$5:$D$72,"&lt;&gt;"&amp;"HORS LIGUE",AG$5:AG$72,"&lt;"&amp;AG116)+1),Paramètres!$B$3:$C$56,2,FALSE)*Paramètres!$K$17))</f>
        <v>0</v>
      </c>
      <c r="AI116" s="40">
        <f t="shared" si="115"/>
        <v>0</v>
      </c>
      <c r="AJ116" s="3" t="str">
        <f t="shared" si="116"/>
        <v/>
      </c>
      <c r="AK116" s="5">
        <f t="shared" si="117"/>
        <v>0</v>
      </c>
      <c r="AL116" s="41" t="e">
        <f t="shared" si="114"/>
        <v>#REF!</v>
      </c>
      <c r="AM116" s="33" t="e">
        <f t="shared" si="118"/>
        <v>#REF!</v>
      </c>
    </row>
    <row r="117" spans="1:39" ht="16.5">
      <c r="A117" s="14"/>
      <c r="B117" s="61" t="str">
        <f>IF(ISNA(VLOOKUP(A117,'Licenciés Jeunes 2023'!A:C,3,0)),"",VLOOKUP(A117,'Licenciés Jeunes 2023'!A:C,3,0))</f>
        <v/>
      </c>
      <c r="C117" s="32" t="str">
        <f>IF(ISNA(VLOOKUP(A117,'Licenciés Jeunes 2023'!A:C,2,0)),"",VLOOKUP(A117,'Licenciés Jeunes 2023'!A:C,2,0))</f>
        <v/>
      </c>
      <c r="D117" s="32" t="str">
        <f>IF(ISNA(VLOOKUP(A117,'Licenciés Jeunes 2023'!A:F,6,0)),"",VLOOKUP(A117,'Licenciés Jeunes 2023'!A:F,6,0))</f>
        <v/>
      </c>
      <c r="E117" s="6"/>
      <c r="F117" s="2">
        <f>IF(E$2="Bike &amp; Run",IF(ISNA(VLOOKUP(E117,Paramètres!$B$3:$C$56,2,FALSE)),0,VLOOKUP(E117,Paramètres!$B$3:$C$56,2,FALSE)*Paramètres!$K$3),IF(OR(E117="",OR($D117="",$D117="NL",$D117="HORS LIGUE")),0,VLOOKUP(IF(OR(E117="",OR($D117="",$D117="NL",$D117="HORS LIGUE")),"",COUNTIFS($D$5:$D$72,"&lt;&gt;"&amp;"",$D$5:$D$72,"&lt;&gt;"&amp;"NL",$D$5:$D$72,"&lt;&gt;"&amp;"HORS LIGUE",E$5:E$72,"&lt;"&amp;E117)+1),Paramètres!$B$3:$C$56,2,FALSE)*Paramètres!$K$3))</f>
        <v>0</v>
      </c>
      <c r="G117" s="4"/>
      <c r="H117" s="2">
        <f>IF(G$2="Bike &amp; Run",IF(ISNA(VLOOKUP(G117,Paramètres!$B$3:$C$56,2,FALSE)),0,VLOOKUP(G117,Paramètres!$B$3:$C$56,2,FALSE)*Paramètres!$K$4),IF(OR(G117="",OR($D117="",$D117="NL",$D117="HORS LIGUE")),0,VLOOKUP(IF(OR(G117="",OR($D117="",$D117="NL",$D117="HORS LIGUE")),"",COUNTIFS($D$5:$D$72,"&lt;&gt;"&amp;"",$D$5:$D$72,"&lt;&gt;"&amp;"NL",$D$5:$D$72,"&lt;&gt;"&amp;"HORS LIGUE",G$5:G$72,"&lt;"&amp;G117)+1),Paramètres!$B$3:$C$56,2,FALSE)*Paramètres!$K$4))</f>
        <v>0</v>
      </c>
      <c r="I117" s="36"/>
      <c r="J117" s="2">
        <f>IF(I$2="Bike &amp; Run",IF(ISNA(VLOOKUP(I117,Paramètres!$B$3:$C$56,2,FALSE)),0,VLOOKUP(I117,Paramètres!$B$3:$C$56,2,FALSE)*Paramètres!$K$5),IF(OR(I117="",OR($D117="",$D117="NL",$D117="HORS LIGUE")),0,VLOOKUP(IF(OR(I117="",OR($D117="",$D117="NL",$D117="HORS LIGUE")),"",COUNTIFS($D$5:$D$72,"&lt;&gt;"&amp;"",$D$5:$D$72,"&lt;&gt;"&amp;"NL",$D$5:$D$72,"&lt;&gt;"&amp;"HORS LIGUE",I$5:I$72,"&lt;"&amp;I117)+1),Paramètres!$B$3:$C$56,2,FALSE)*Paramètres!$K$5))</f>
        <v>0</v>
      </c>
      <c r="K117" s="4"/>
      <c r="L117" s="2">
        <f>IF(K$2="Bike &amp; Run",IF(ISNA(VLOOKUP(K117,Paramètres!$B$3:$C$56,2,FALSE)),0,VLOOKUP(K117,Paramètres!$B$3:$C$56,2,FALSE)*Paramètres!$K$6),IF(OR(K117="",OR($D117="",$D117="NL",$D117="HORS LIGUE")),0,VLOOKUP(IF(OR(K117="",OR($D117="",$D117="NL",$D117="HORS LIGUE")),"",COUNTIFS($D$5:$D$72,"&lt;&gt;"&amp;"",$D$5:$D$72,"&lt;&gt;"&amp;"NL",$D$5:$D$72,"&lt;&gt;"&amp;"HORS LIGUE",K$5:K$72,"&lt;"&amp;K117)+1),Paramètres!$B$3:$C$56,2,FALSE)*Paramètres!$K$6))</f>
        <v>0</v>
      </c>
      <c r="M117" s="4"/>
      <c r="N117" s="2">
        <f>IF(M$2="Bike &amp; Run",IF(ISNA(VLOOKUP(M117,Paramètres!$B$3:$C$56,2,FALSE)),0,VLOOKUP(M117,Paramètres!$B$3:$C$56,2,FALSE)*Paramètres!$K$7),IF(OR(M117="",OR($D117="",$D117="NL",$D117="HORS LIGUE")),0,VLOOKUP(IF(OR(M117="",OR($D117="",$D117="NL",$D117="HORS LIGUE")),"",COUNTIFS($D$5:$D$72,"&lt;&gt;"&amp;"",$D$5:$D$72,"&lt;&gt;"&amp;"NL",$D$5:$D$72,"&lt;&gt;"&amp;"HORS LIGUE",M$5:M$72,"&lt;"&amp;M117)+1),Paramètres!$B$3:$C$56,2,FALSE)*Paramètres!$K$7))</f>
        <v>0</v>
      </c>
      <c r="O117" s="46"/>
      <c r="P117" s="2">
        <f>IF(O$2="Bike &amp; Run",IF(ISNA(VLOOKUP(O117,Paramètres!$B$3:$C$56,2,FALSE)),0,VLOOKUP(O117,Paramètres!$B$3:$C$56,2,FALSE)*Paramètres!$K$8),IF(OR(O117="",OR($D117="",$D117="NL",$D117="HORS LIGUE")),0,VLOOKUP(IF(OR(O117="",OR($D117="",$D117="NL",$D117="HORS LIGUE")),"",COUNTIFS($D$5:$D$72,"&lt;&gt;"&amp;"",$D$5:$D$72,"&lt;&gt;"&amp;"NL",$D$5:$D$72,"&lt;&gt;"&amp;"HORS LIGUE",O$5:O$72,"&lt;"&amp;O117)+1),Paramètres!$B$3:$C$56,2,FALSE)*Paramètres!$K$8))</f>
        <v>0</v>
      </c>
      <c r="Q117" s="46"/>
      <c r="R117" s="2">
        <f>IF(Q$2="Bike &amp; Run",IF(ISNA(VLOOKUP(Q117,Paramètres!$B$3:$C$56,2,FALSE)),0,VLOOKUP(Q117,Paramètres!$B$3:$C$56,2,FALSE)*Paramètres!$K$9),IF(OR(Q117="",OR($D117="",$D117="NL",$D117="HORS LIGUE")),0,VLOOKUP(IF(OR(Q117="",OR($D117="",$D117="NL",$D117="HORS LIGUE")),"",COUNTIFS($D$5:$D$72,"&lt;&gt;"&amp;"",$D$5:$D$72,"&lt;&gt;"&amp;"NL",$D$5:$D$72,"&lt;&gt;"&amp;"HORS LIGUE",Q$5:Q$72,"&lt;"&amp;Q117)+1),Paramètres!$B$3:$C$56,2,FALSE)*Paramètres!$K$9))</f>
        <v>0</v>
      </c>
      <c r="S117" s="46"/>
      <c r="T117" s="2">
        <f>IF(S$2="Bike &amp; Run",IF(ISNA(VLOOKUP(S117,Paramètres!$B$3:$C$56,2,FALSE)),0,VLOOKUP(S117,Paramètres!$B$3:$C$56,2,FALSE)*Paramètres!$K$10),IF(OR(S117="",OR($D117="",$D117="NL",$D117="HORS LIGUE")),0,VLOOKUP(IF(OR(S117="",OR($D117="",$D117="NL",$D117="HORS LIGUE")),"",COUNTIFS($D$5:$D$72,"&lt;&gt;"&amp;"",$D$5:$D$72,"&lt;&gt;"&amp;"NL",$D$5:$D$72,"&lt;&gt;"&amp;"HORS LIGUE",S$5:S$72,"&lt;"&amp;S117)+1),Paramètres!$B$3:$C$56,2,FALSE)*Paramètres!$K$10))</f>
        <v>0</v>
      </c>
      <c r="U117" s="46"/>
      <c r="V117" s="2">
        <f>IF(U$2="Bike &amp; Run",IF(ISNA(VLOOKUP(U117,Paramètres!$B$3:$C$56,2,FALSE)),0,VLOOKUP(U117,Paramètres!$B$3:$C$56,2,FALSE)*Paramètres!$K$11),IF(OR(U117="",OR($D117="",$D117="NL",$D117="HORS LIGUE")),0,VLOOKUP(IF(OR(U117="",OR($D117="",$D117="NL",$D117="HORS LIGUE")),"",COUNTIFS($D$5:$D$72,"&lt;&gt;"&amp;"",$D$5:$D$72,"&lt;&gt;"&amp;"NL",$D$5:$D$72,"&lt;&gt;"&amp;"HORS LIGUE",U$5:U$72,"&lt;"&amp;U117)+1),Paramètres!$B$3:$C$56,2,FALSE)*Paramètres!$K$11))</f>
        <v>0</v>
      </c>
      <c r="W117" s="46"/>
      <c r="X117" s="2">
        <f>IF(W$2="Bike &amp; Run",IF(ISNA(VLOOKUP(W117,Paramètres!$B$3:$C$56,2,FALSE)),0,VLOOKUP(W117,Paramètres!$B$3:$C$56,2,FALSE)*Paramètres!$K$12),IF(OR(W117="",OR($D117="",$D117="NL",$D117="HORS LIGUE")),0,VLOOKUP(IF(OR(W117="",OR($D117="",$D117="NL",$D117="HORS LIGUE")),"",COUNTIFS($D$5:$D$72,"&lt;&gt;"&amp;"",$D$5:$D$72,"&lt;&gt;"&amp;"NL",$D$5:$D$72,"&lt;&gt;"&amp;"HORS LIGUE",W$5:W$72,"&lt;"&amp;W117)+1),Paramètres!$B$3:$C$56,2,FALSE)*Paramètres!$K$12))</f>
        <v>0</v>
      </c>
      <c r="Y117" s="46"/>
      <c r="Z117" s="2">
        <f>IF(Y$2="Bike &amp; Run",IF(ISNA(VLOOKUP(Y117,Paramètres!$B$3:$C$56,2,FALSE)),0,VLOOKUP(Y117,Paramètres!$B$3:$C$56,2,FALSE)*Paramètres!$K$13),IF(OR(Y117="",OR($D117="",$D117="NL",$D117="HORS LIGUE")),0,VLOOKUP(IF(OR(Y117="",OR($D117="",$D117="NL",$D117="HORS LIGUE")),"",COUNTIFS($D$5:$D$72,"&lt;&gt;"&amp;"",$D$5:$D$72,"&lt;&gt;"&amp;"NL",$D$5:$D$72,"&lt;&gt;"&amp;"HORS LIGUE",Y$5:Y$72,"&lt;"&amp;Y117)+1),Paramètres!$B$3:$C$56,2,FALSE)*Paramètres!$K$13))</f>
        <v>0</v>
      </c>
      <c r="AA117" s="46"/>
      <c r="AB117" s="2">
        <f>IF(AA$2="Bike &amp; Run",IF(ISNA(VLOOKUP(AA117,Paramètres!$B$3:$C$56,2,FALSE)),0,VLOOKUP(AA117,Paramètres!$B$3:$C$56,2,FALSE)*Paramètres!$K$14),IF(OR(AA117="",OR($D117="",$D117="NL",$D117="HORS LIGUE")),0,VLOOKUP(IF(OR(AA117="",OR($D117="",$D117="NL",$D117="HORS LIGUE")),"",COUNTIFS($D$5:$D$72,"&lt;&gt;"&amp;"",$D$5:$D$72,"&lt;&gt;"&amp;"NL",$D$5:$D$72,"&lt;&gt;"&amp;"HORS LIGUE",AA$5:AA$72,"&lt;"&amp;AA117)+1),Paramètres!$B$3:$C$56,2,FALSE)*Paramètres!$K$14))</f>
        <v>0</v>
      </c>
      <c r="AC117" s="46"/>
      <c r="AD117" s="2">
        <f>IF(AC$2="Bike &amp; Run",IF(ISNA(VLOOKUP(AC117,Paramètres!$B$3:$C$56,2,FALSE)),0,VLOOKUP(AC117,Paramètres!$B$3:$C$56,2,FALSE)*Paramètres!$K$15),IF(OR(AC117="",OR($D117="",$D117="NL",$D117="HORS LIGUE")),0,VLOOKUP(IF(OR(AC117="",OR($D117="",$D117="NL",$D117="HORS LIGUE")),"",COUNTIFS($D$5:$D$72,"&lt;&gt;"&amp;"",$D$5:$D$72,"&lt;&gt;"&amp;"NL",$D$5:$D$72,"&lt;&gt;"&amp;"HORS LIGUE",AC$5:AC$72,"&lt;"&amp;AC117)+1),Paramètres!$B$3:$C$56,2,FALSE)*Paramètres!$K$15))</f>
        <v>0</v>
      </c>
      <c r="AE117" s="46"/>
      <c r="AF117" s="2">
        <f>IF(AE$2="Bike &amp; Run",IF(ISNA(VLOOKUP(AE117,Paramètres!$B$3:$C$56,2,FALSE)),0,VLOOKUP(AE117,Paramètres!$B$3:$C$56,2,FALSE)*Paramètres!$K$16),IF(OR(AE117="",OR($D117="",$D117="NL",$D117="HORS LIGUE")),0,VLOOKUP(IF(OR(AE117="",OR($D117="",$D117="NL",$D117="HORS LIGUE")),"",COUNTIFS($D$5:$D$72,"&lt;&gt;"&amp;"",$D$5:$D$72,"&lt;&gt;"&amp;"NL",$D$5:$D$72,"&lt;&gt;"&amp;"HORS LIGUE",AE$5:AE$72,"&lt;"&amp;AE117)+1),Paramètres!$B$3:$C$56,2,FALSE)*Paramètres!$K$16))</f>
        <v>0</v>
      </c>
      <c r="AG117" s="46"/>
      <c r="AH117" s="2">
        <f>IF(AG$2="Bike &amp; Run",IF(ISNA(VLOOKUP(AG117,Paramètres!$B$3:$C$56,2,FALSE)),0,VLOOKUP(AG117,Paramètres!$B$3:$C$56,2,FALSE)*Paramètres!$K$17),IF(OR(AG117="",OR($D117="",$D117="NL",$D117="HORS LIGUE")),0,VLOOKUP(IF(OR(AG117="",OR($D117="",$D117="NL",$D117="HORS LIGUE")),"",COUNTIFS($D$5:$D$72,"&lt;&gt;"&amp;"",$D$5:$D$72,"&lt;&gt;"&amp;"NL",$D$5:$D$72,"&lt;&gt;"&amp;"HORS LIGUE",AG$5:AG$72,"&lt;"&amp;AG117)+1),Paramètres!$B$3:$C$56,2,FALSE)*Paramètres!$K$17))</f>
        <v>0</v>
      </c>
      <c r="AI117" s="40">
        <f t="shared" si="115"/>
        <v>0</v>
      </c>
      <c r="AJ117" s="3" t="str">
        <f t="shared" si="116"/>
        <v/>
      </c>
      <c r="AK117" s="5">
        <f t="shared" si="117"/>
        <v>0</v>
      </c>
      <c r="AL117" s="41" t="e">
        <f t="shared" si="114"/>
        <v>#REF!</v>
      </c>
      <c r="AM117" s="33" t="e">
        <f t="shared" si="118"/>
        <v>#REF!</v>
      </c>
    </row>
    <row r="118" spans="1:39" ht="16.5">
      <c r="A118" s="14"/>
      <c r="B118" s="61" t="str">
        <f>IF(ISNA(VLOOKUP(A118,'Licenciés Jeunes 2023'!A:C,3,0)),"",VLOOKUP(A118,'Licenciés Jeunes 2023'!A:C,3,0))</f>
        <v/>
      </c>
      <c r="C118" s="32" t="str">
        <f>IF(ISNA(VLOOKUP(A118,'Licenciés Jeunes 2023'!A:C,2,0)),"",VLOOKUP(A118,'Licenciés Jeunes 2023'!A:C,2,0))</f>
        <v/>
      </c>
      <c r="D118" s="32" t="str">
        <f>IF(ISNA(VLOOKUP(A118,'Licenciés Jeunes 2023'!A:F,6,0)),"",VLOOKUP(A118,'Licenciés Jeunes 2023'!A:F,6,0))</f>
        <v/>
      </c>
      <c r="E118" s="6"/>
      <c r="F118" s="2">
        <f>IF(E$2="Bike &amp; Run",IF(ISNA(VLOOKUP(E118,Paramètres!$B$3:$C$56,2,FALSE)),0,VLOOKUP(E118,Paramètres!$B$3:$C$56,2,FALSE)*Paramètres!$K$3),IF(OR(E118="",OR($D118="",$D118="NL",$D118="HORS LIGUE")),0,VLOOKUP(IF(OR(E118="",OR($D118="",$D118="NL",$D118="HORS LIGUE")),"",COUNTIFS($D$5:$D$72,"&lt;&gt;"&amp;"",$D$5:$D$72,"&lt;&gt;"&amp;"NL",$D$5:$D$72,"&lt;&gt;"&amp;"HORS LIGUE",E$5:E$72,"&lt;"&amp;E118)+1),Paramètres!$B$3:$C$56,2,FALSE)*Paramètres!$K$3))</f>
        <v>0</v>
      </c>
      <c r="G118" s="4"/>
      <c r="H118" s="2">
        <f>IF(G$2="Bike &amp; Run",IF(ISNA(VLOOKUP(G118,Paramètres!$B$3:$C$56,2,FALSE)),0,VLOOKUP(G118,Paramètres!$B$3:$C$56,2,FALSE)*Paramètres!$K$4),IF(OR(G118="",OR($D118="",$D118="NL",$D118="HORS LIGUE")),0,VLOOKUP(IF(OR(G118="",OR($D118="",$D118="NL",$D118="HORS LIGUE")),"",COUNTIFS($D$5:$D$72,"&lt;&gt;"&amp;"",$D$5:$D$72,"&lt;&gt;"&amp;"NL",$D$5:$D$72,"&lt;&gt;"&amp;"HORS LIGUE",G$5:G$72,"&lt;"&amp;G118)+1),Paramètres!$B$3:$C$56,2,FALSE)*Paramètres!$K$4))</f>
        <v>0</v>
      </c>
      <c r="I118" s="36"/>
      <c r="J118" s="2">
        <f>IF(I$2="Bike &amp; Run",IF(ISNA(VLOOKUP(I118,Paramètres!$B$3:$C$56,2,FALSE)),0,VLOOKUP(I118,Paramètres!$B$3:$C$56,2,FALSE)*Paramètres!$K$5),IF(OR(I118="",OR($D118="",$D118="NL",$D118="HORS LIGUE")),0,VLOOKUP(IF(OR(I118="",OR($D118="",$D118="NL",$D118="HORS LIGUE")),"",COUNTIFS($D$5:$D$72,"&lt;&gt;"&amp;"",$D$5:$D$72,"&lt;&gt;"&amp;"NL",$D$5:$D$72,"&lt;&gt;"&amp;"HORS LIGUE",I$5:I$72,"&lt;"&amp;I118)+1),Paramètres!$B$3:$C$56,2,FALSE)*Paramètres!$K$5))</f>
        <v>0</v>
      </c>
      <c r="K118" s="4"/>
      <c r="L118" s="2">
        <f>IF(K$2="Bike &amp; Run",IF(ISNA(VLOOKUP(K118,Paramètres!$B$3:$C$56,2,FALSE)),0,VLOOKUP(K118,Paramètres!$B$3:$C$56,2,FALSE)*Paramètres!$K$6),IF(OR(K118="",OR($D118="",$D118="NL",$D118="HORS LIGUE")),0,VLOOKUP(IF(OR(K118="",OR($D118="",$D118="NL",$D118="HORS LIGUE")),"",COUNTIFS($D$5:$D$72,"&lt;&gt;"&amp;"",$D$5:$D$72,"&lt;&gt;"&amp;"NL",$D$5:$D$72,"&lt;&gt;"&amp;"HORS LIGUE",K$5:K$72,"&lt;"&amp;K118)+1),Paramètres!$B$3:$C$56,2,FALSE)*Paramètres!$K$6))</f>
        <v>0</v>
      </c>
      <c r="M118" s="4"/>
      <c r="N118" s="2">
        <f>IF(M$2="Bike &amp; Run",IF(ISNA(VLOOKUP(M118,Paramètres!$B$3:$C$56,2,FALSE)),0,VLOOKUP(M118,Paramètres!$B$3:$C$56,2,FALSE)*Paramètres!$K$7),IF(OR(M118="",OR($D118="",$D118="NL",$D118="HORS LIGUE")),0,VLOOKUP(IF(OR(M118="",OR($D118="",$D118="NL",$D118="HORS LIGUE")),"",COUNTIFS($D$5:$D$72,"&lt;&gt;"&amp;"",$D$5:$D$72,"&lt;&gt;"&amp;"NL",$D$5:$D$72,"&lt;&gt;"&amp;"HORS LIGUE",M$5:M$72,"&lt;"&amp;M118)+1),Paramètres!$B$3:$C$56,2,FALSE)*Paramètres!$K$7))</f>
        <v>0</v>
      </c>
      <c r="O118" s="46"/>
      <c r="P118" s="2">
        <f>IF(O$2="Bike &amp; Run",IF(ISNA(VLOOKUP(O118,Paramètres!$B$3:$C$56,2,FALSE)),0,VLOOKUP(O118,Paramètres!$B$3:$C$56,2,FALSE)*Paramètres!$K$8),IF(OR(O118="",OR($D118="",$D118="NL",$D118="HORS LIGUE")),0,VLOOKUP(IF(OR(O118="",OR($D118="",$D118="NL",$D118="HORS LIGUE")),"",COUNTIFS($D$5:$D$72,"&lt;&gt;"&amp;"",$D$5:$D$72,"&lt;&gt;"&amp;"NL",$D$5:$D$72,"&lt;&gt;"&amp;"HORS LIGUE",O$5:O$72,"&lt;"&amp;O118)+1),Paramètres!$B$3:$C$56,2,FALSE)*Paramètres!$K$8))</f>
        <v>0</v>
      </c>
      <c r="Q118" s="46"/>
      <c r="R118" s="2">
        <f>IF(Q$2="Bike &amp; Run",IF(ISNA(VLOOKUP(Q118,Paramètres!$B$3:$C$56,2,FALSE)),0,VLOOKUP(Q118,Paramètres!$B$3:$C$56,2,FALSE)*Paramètres!$K$9),IF(OR(Q118="",OR($D118="",$D118="NL",$D118="HORS LIGUE")),0,VLOOKUP(IF(OR(Q118="",OR($D118="",$D118="NL",$D118="HORS LIGUE")),"",COUNTIFS($D$5:$D$72,"&lt;&gt;"&amp;"",$D$5:$D$72,"&lt;&gt;"&amp;"NL",$D$5:$D$72,"&lt;&gt;"&amp;"HORS LIGUE",Q$5:Q$72,"&lt;"&amp;Q118)+1),Paramètres!$B$3:$C$56,2,FALSE)*Paramètres!$K$9))</f>
        <v>0</v>
      </c>
      <c r="S118" s="46"/>
      <c r="T118" s="2">
        <f>IF(S$2="Bike &amp; Run",IF(ISNA(VLOOKUP(S118,Paramètres!$B$3:$C$56,2,FALSE)),0,VLOOKUP(S118,Paramètres!$B$3:$C$56,2,FALSE)*Paramètres!$K$10),IF(OR(S118="",OR($D118="",$D118="NL",$D118="HORS LIGUE")),0,VLOOKUP(IF(OR(S118="",OR($D118="",$D118="NL",$D118="HORS LIGUE")),"",COUNTIFS($D$5:$D$72,"&lt;&gt;"&amp;"",$D$5:$D$72,"&lt;&gt;"&amp;"NL",$D$5:$D$72,"&lt;&gt;"&amp;"HORS LIGUE",S$5:S$72,"&lt;"&amp;S118)+1),Paramètres!$B$3:$C$56,2,FALSE)*Paramètres!$K$10))</f>
        <v>0</v>
      </c>
      <c r="U118" s="46"/>
      <c r="V118" s="2">
        <f>IF(U$2="Bike &amp; Run",IF(ISNA(VLOOKUP(U118,Paramètres!$B$3:$C$56,2,FALSE)),0,VLOOKUP(U118,Paramètres!$B$3:$C$56,2,FALSE)*Paramètres!$K$11),IF(OR(U118="",OR($D118="",$D118="NL",$D118="HORS LIGUE")),0,VLOOKUP(IF(OR(U118="",OR($D118="",$D118="NL",$D118="HORS LIGUE")),"",COUNTIFS($D$5:$D$72,"&lt;&gt;"&amp;"",$D$5:$D$72,"&lt;&gt;"&amp;"NL",$D$5:$D$72,"&lt;&gt;"&amp;"HORS LIGUE",U$5:U$72,"&lt;"&amp;U118)+1),Paramètres!$B$3:$C$56,2,FALSE)*Paramètres!$K$11))</f>
        <v>0</v>
      </c>
      <c r="W118" s="46"/>
      <c r="X118" s="2">
        <f>IF(W$2="Bike &amp; Run",IF(ISNA(VLOOKUP(W118,Paramètres!$B$3:$C$56,2,FALSE)),0,VLOOKUP(W118,Paramètres!$B$3:$C$56,2,FALSE)*Paramètres!$K$12),IF(OR(W118="",OR($D118="",$D118="NL",$D118="HORS LIGUE")),0,VLOOKUP(IF(OR(W118="",OR($D118="",$D118="NL",$D118="HORS LIGUE")),"",COUNTIFS($D$5:$D$72,"&lt;&gt;"&amp;"",$D$5:$D$72,"&lt;&gt;"&amp;"NL",$D$5:$D$72,"&lt;&gt;"&amp;"HORS LIGUE",W$5:W$72,"&lt;"&amp;W118)+1),Paramètres!$B$3:$C$56,2,FALSE)*Paramètres!$K$12))</f>
        <v>0</v>
      </c>
      <c r="Y118" s="46"/>
      <c r="Z118" s="2">
        <f>IF(Y$2="Bike &amp; Run",IF(ISNA(VLOOKUP(Y118,Paramètres!$B$3:$C$56,2,FALSE)),0,VLOOKUP(Y118,Paramètres!$B$3:$C$56,2,FALSE)*Paramètres!$K$13),IF(OR(Y118="",OR($D118="",$D118="NL",$D118="HORS LIGUE")),0,VLOOKUP(IF(OR(Y118="",OR($D118="",$D118="NL",$D118="HORS LIGUE")),"",COUNTIFS($D$5:$D$72,"&lt;&gt;"&amp;"",$D$5:$D$72,"&lt;&gt;"&amp;"NL",$D$5:$D$72,"&lt;&gt;"&amp;"HORS LIGUE",Y$5:Y$72,"&lt;"&amp;Y118)+1),Paramètres!$B$3:$C$56,2,FALSE)*Paramètres!$K$13))</f>
        <v>0</v>
      </c>
      <c r="AA118" s="46"/>
      <c r="AB118" s="2">
        <f>IF(AA$2="Bike &amp; Run",IF(ISNA(VLOOKUP(AA118,Paramètres!$B$3:$C$56,2,FALSE)),0,VLOOKUP(AA118,Paramètres!$B$3:$C$56,2,FALSE)*Paramètres!$K$14),IF(OR(AA118="",OR($D118="",$D118="NL",$D118="HORS LIGUE")),0,VLOOKUP(IF(OR(AA118="",OR($D118="",$D118="NL",$D118="HORS LIGUE")),"",COUNTIFS($D$5:$D$72,"&lt;&gt;"&amp;"",$D$5:$D$72,"&lt;&gt;"&amp;"NL",$D$5:$D$72,"&lt;&gt;"&amp;"HORS LIGUE",AA$5:AA$72,"&lt;"&amp;AA118)+1),Paramètres!$B$3:$C$56,2,FALSE)*Paramètres!$K$14))</f>
        <v>0</v>
      </c>
      <c r="AC118" s="46"/>
      <c r="AD118" s="2">
        <f>IF(AC$2="Bike &amp; Run",IF(ISNA(VLOOKUP(AC118,Paramètres!$B$3:$C$56,2,FALSE)),0,VLOOKUP(AC118,Paramètres!$B$3:$C$56,2,FALSE)*Paramètres!$K$15),IF(OR(AC118="",OR($D118="",$D118="NL",$D118="HORS LIGUE")),0,VLOOKUP(IF(OR(AC118="",OR($D118="",$D118="NL",$D118="HORS LIGUE")),"",COUNTIFS($D$5:$D$72,"&lt;&gt;"&amp;"",$D$5:$D$72,"&lt;&gt;"&amp;"NL",$D$5:$D$72,"&lt;&gt;"&amp;"HORS LIGUE",AC$5:AC$72,"&lt;"&amp;AC118)+1),Paramètres!$B$3:$C$56,2,FALSE)*Paramètres!$K$15))</f>
        <v>0</v>
      </c>
      <c r="AE118" s="46"/>
      <c r="AF118" s="2">
        <f>IF(AE$2="Bike &amp; Run",IF(ISNA(VLOOKUP(AE118,Paramètres!$B$3:$C$56,2,FALSE)),0,VLOOKUP(AE118,Paramètres!$B$3:$C$56,2,FALSE)*Paramètres!$K$16),IF(OR(AE118="",OR($D118="",$D118="NL",$D118="HORS LIGUE")),0,VLOOKUP(IF(OR(AE118="",OR($D118="",$D118="NL",$D118="HORS LIGUE")),"",COUNTIFS($D$5:$D$72,"&lt;&gt;"&amp;"",$D$5:$D$72,"&lt;&gt;"&amp;"NL",$D$5:$D$72,"&lt;&gt;"&amp;"HORS LIGUE",AE$5:AE$72,"&lt;"&amp;AE118)+1),Paramètres!$B$3:$C$56,2,FALSE)*Paramètres!$K$16))</f>
        <v>0</v>
      </c>
      <c r="AG118" s="46"/>
      <c r="AH118" s="2">
        <f>IF(AG$2="Bike &amp; Run",IF(ISNA(VLOOKUP(AG118,Paramètres!$B$3:$C$56,2,FALSE)),0,VLOOKUP(AG118,Paramètres!$B$3:$C$56,2,FALSE)*Paramètres!$K$17),IF(OR(AG118="",OR($D118="",$D118="NL",$D118="HORS LIGUE")),0,VLOOKUP(IF(OR(AG118="",OR($D118="",$D118="NL",$D118="HORS LIGUE")),"",COUNTIFS($D$5:$D$72,"&lt;&gt;"&amp;"",$D$5:$D$72,"&lt;&gt;"&amp;"NL",$D$5:$D$72,"&lt;&gt;"&amp;"HORS LIGUE",AG$5:AG$72,"&lt;"&amp;AG118)+1),Paramètres!$B$3:$C$56,2,FALSE)*Paramètres!$K$17))</f>
        <v>0</v>
      </c>
      <c r="AI118" s="40">
        <f t="shared" si="115"/>
        <v>0</v>
      </c>
      <c r="AJ118" s="3" t="str">
        <f t="shared" si="116"/>
        <v/>
      </c>
      <c r="AK118" s="5">
        <f t="shared" si="117"/>
        <v>0</v>
      </c>
      <c r="AL118" s="41" t="e">
        <f t="shared" si="114"/>
        <v>#REF!</v>
      </c>
      <c r="AM118" s="33" t="e">
        <f t="shared" si="118"/>
        <v>#REF!</v>
      </c>
    </row>
    <row r="119" spans="1:39" ht="16.5">
      <c r="A119" s="14"/>
      <c r="B119" s="61" t="str">
        <f>IF(ISNA(VLOOKUP(A119,'Licenciés Jeunes 2023'!A:C,3,0)),"",VLOOKUP(A119,'Licenciés Jeunes 2023'!A:C,3,0))</f>
        <v/>
      </c>
      <c r="C119" s="32" t="str">
        <f>IF(ISNA(VLOOKUP(A119,'Licenciés Jeunes 2023'!A:C,2,0)),"",VLOOKUP(A119,'Licenciés Jeunes 2023'!A:C,2,0))</f>
        <v/>
      </c>
      <c r="D119" s="32" t="str">
        <f>IF(ISNA(VLOOKUP(A119,'Licenciés Jeunes 2023'!A:F,6,0)),"",VLOOKUP(A119,'Licenciés Jeunes 2023'!A:F,6,0))</f>
        <v/>
      </c>
      <c r="E119" s="6"/>
      <c r="F119" s="2">
        <f>IF(E$2="Bike &amp; Run",IF(ISNA(VLOOKUP(E119,Paramètres!$B$3:$C$56,2,FALSE)),0,VLOOKUP(E119,Paramètres!$B$3:$C$56,2,FALSE)*Paramètres!$K$3),IF(OR(E119="",OR($D119="",$D119="NL",$D119="HORS LIGUE")),0,VLOOKUP(IF(OR(E119="",OR($D119="",$D119="NL",$D119="HORS LIGUE")),"",COUNTIFS($D$5:$D$72,"&lt;&gt;"&amp;"",$D$5:$D$72,"&lt;&gt;"&amp;"NL",$D$5:$D$72,"&lt;&gt;"&amp;"HORS LIGUE",E$5:E$72,"&lt;"&amp;E119)+1),Paramètres!$B$3:$C$56,2,FALSE)*Paramètres!$K$3))</f>
        <v>0</v>
      </c>
      <c r="G119" s="4"/>
      <c r="H119" s="2">
        <f>IF(G$2="Bike &amp; Run",IF(ISNA(VLOOKUP(G119,Paramètres!$B$3:$C$56,2,FALSE)),0,VLOOKUP(G119,Paramètres!$B$3:$C$56,2,FALSE)*Paramètres!$K$4),IF(OR(G119="",OR($D119="",$D119="NL",$D119="HORS LIGUE")),0,VLOOKUP(IF(OR(G119="",OR($D119="",$D119="NL",$D119="HORS LIGUE")),"",COUNTIFS($D$5:$D$72,"&lt;&gt;"&amp;"",$D$5:$D$72,"&lt;&gt;"&amp;"NL",$D$5:$D$72,"&lt;&gt;"&amp;"HORS LIGUE",G$5:G$72,"&lt;"&amp;G119)+1),Paramètres!$B$3:$C$56,2,FALSE)*Paramètres!$K$4))</f>
        <v>0</v>
      </c>
      <c r="I119" s="36"/>
      <c r="J119" s="2">
        <f>IF(I$2="Bike &amp; Run",IF(ISNA(VLOOKUP(I119,Paramètres!$B$3:$C$56,2,FALSE)),0,VLOOKUP(I119,Paramètres!$B$3:$C$56,2,FALSE)*Paramètres!$K$5),IF(OR(I119="",OR($D119="",$D119="NL",$D119="HORS LIGUE")),0,VLOOKUP(IF(OR(I119="",OR($D119="",$D119="NL",$D119="HORS LIGUE")),"",COUNTIFS($D$5:$D$72,"&lt;&gt;"&amp;"",$D$5:$D$72,"&lt;&gt;"&amp;"NL",$D$5:$D$72,"&lt;&gt;"&amp;"HORS LIGUE",I$5:I$72,"&lt;"&amp;I119)+1),Paramètres!$B$3:$C$56,2,FALSE)*Paramètres!$K$5))</f>
        <v>0</v>
      </c>
      <c r="K119" s="4"/>
      <c r="L119" s="2">
        <f>IF(K$2="Bike &amp; Run",IF(ISNA(VLOOKUP(K119,Paramètres!$B$3:$C$56,2,FALSE)),0,VLOOKUP(K119,Paramètres!$B$3:$C$56,2,FALSE)*Paramètres!$K$6),IF(OR(K119="",OR($D119="",$D119="NL",$D119="HORS LIGUE")),0,VLOOKUP(IF(OR(K119="",OR($D119="",$D119="NL",$D119="HORS LIGUE")),"",COUNTIFS($D$5:$D$72,"&lt;&gt;"&amp;"",$D$5:$D$72,"&lt;&gt;"&amp;"NL",$D$5:$D$72,"&lt;&gt;"&amp;"HORS LIGUE",K$5:K$72,"&lt;"&amp;K119)+1),Paramètres!$B$3:$C$56,2,FALSE)*Paramètres!$K$6))</f>
        <v>0</v>
      </c>
      <c r="M119" s="4"/>
      <c r="N119" s="2">
        <f>IF(M$2="Bike &amp; Run",IF(ISNA(VLOOKUP(M119,Paramètres!$B$3:$C$56,2,FALSE)),0,VLOOKUP(M119,Paramètres!$B$3:$C$56,2,FALSE)*Paramètres!$K$7),IF(OR(M119="",OR($D119="",$D119="NL",$D119="HORS LIGUE")),0,VLOOKUP(IF(OR(M119="",OR($D119="",$D119="NL",$D119="HORS LIGUE")),"",COUNTIFS($D$5:$D$72,"&lt;&gt;"&amp;"",$D$5:$D$72,"&lt;&gt;"&amp;"NL",$D$5:$D$72,"&lt;&gt;"&amp;"HORS LIGUE",M$5:M$72,"&lt;"&amp;M119)+1),Paramètres!$B$3:$C$56,2,FALSE)*Paramètres!$K$7))</f>
        <v>0</v>
      </c>
      <c r="O119" s="46"/>
      <c r="P119" s="2">
        <f>IF(O$2="Bike &amp; Run",IF(ISNA(VLOOKUP(O119,Paramètres!$B$3:$C$56,2,FALSE)),0,VLOOKUP(O119,Paramètres!$B$3:$C$56,2,FALSE)*Paramètres!$K$8),IF(OR(O119="",OR($D119="",$D119="NL",$D119="HORS LIGUE")),0,VLOOKUP(IF(OR(O119="",OR($D119="",$D119="NL",$D119="HORS LIGUE")),"",COUNTIFS($D$5:$D$72,"&lt;&gt;"&amp;"",$D$5:$D$72,"&lt;&gt;"&amp;"NL",$D$5:$D$72,"&lt;&gt;"&amp;"HORS LIGUE",O$5:O$72,"&lt;"&amp;O119)+1),Paramètres!$B$3:$C$56,2,FALSE)*Paramètres!$K$8))</f>
        <v>0</v>
      </c>
      <c r="Q119" s="46"/>
      <c r="R119" s="2">
        <f>IF(Q$2="Bike &amp; Run",IF(ISNA(VLOOKUP(Q119,Paramètres!$B$3:$C$56,2,FALSE)),0,VLOOKUP(Q119,Paramètres!$B$3:$C$56,2,FALSE)*Paramètres!$K$9),IF(OR(Q119="",OR($D119="",$D119="NL",$D119="HORS LIGUE")),0,VLOOKUP(IF(OR(Q119="",OR($D119="",$D119="NL",$D119="HORS LIGUE")),"",COUNTIFS($D$5:$D$72,"&lt;&gt;"&amp;"",$D$5:$D$72,"&lt;&gt;"&amp;"NL",$D$5:$D$72,"&lt;&gt;"&amp;"HORS LIGUE",Q$5:Q$72,"&lt;"&amp;Q119)+1),Paramètres!$B$3:$C$56,2,FALSE)*Paramètres!$K$9))</f>
        <v>0</v>
      </c>
      <c r="S119" s="46"/>
      <c r="T119" s="2">
        <f>IF(S$2="Bike &amp; Run",IF(ISNA(VLOOKUP(S119,Paramètres!$B$3:$C$56,2,FALSE)),0,VLOOKUP(S119,Paramètres!$B$3:$C$56,2,FALSE)*Paramètres!$K$10),IF(OR(S119="",OR($D119="",$D119="NL",$D119="HORS LIGUE")),0,VLOOKUP(IF(OR(S119="",OR($D119="",$D119="NL",$D119="HORS LIGUE")),"",COUNTIFS($D$5:$D$72,"&lt;&gt;"&amp;"",$D$5:$D$72,"&lt;&gt;"&amp;"NL",$D$5:$D$72,"&lt;&gt;"&amp;"HORS LIGUE",S$5:S$72,"&lt;"&amp;S119)+1),Paramètres!$B$3:$C$56,2,FALSE)*Paramètres!$K$10))</f>
        <v>0</v>
      </c>
      <c r="U119" s="46"/>
      <c r="V119" s="2">
        <f>IF(U$2="Bike &amp; Run",IF(ISNA(VLOOKUP(U119,Paramètres!$B$3:$C$56,2,FALSE)),0,VLOOKUP(U119,Paramètres!$B$3:$C$56,2,FALSE)*Paramètres!$K$11),IF(OR(U119="",OR($D119="",$D119="NL",$D119="HORS LIGUE")),0,VLOOKUP(IF(OR(U119="",OR($D119="",$D119="NL",$D119="HORS LIGUE")),"",COUNTIFS($D$5:$D$72,"&lt;&gt;"&amp;"",$D$5:$D$72,"&lt;&gt;"&amp;"NL",$D$5:$D$72,"&lt;&gt;"&amp;"HORS LIGUE",U$5:U$72,"&lt;"&amp;U119)+1),Paramètres!$B$3:$C$56,2,FALSE)*Paramètres!$K$11))</f>
        <v>0</v>
      </c>
      <c r="W119" s="46"/>
      <c r="X119" s="2">
        <f>IF(W$2="Bike &amp; Run",IF(ISNA(VLOOKUP(W119,Paramètres!$B$3:$C$56,2,FALSE)),0,VLOOKUP(W119,Paramètres!$B$3:$C$56,2,FALSE)*Paramètres!$K$12),IF(OR(W119="",OR($D119="",$D119="NL",$D119="HORS LIGUE")),0,VLOOKUP(IF(OR(W119="",OR($D119="",$D119="NL",$D119="HORS LIGUE")),"",COUNTIFS($D$5:$D$72,"&lt;&gt;"&amp;"",$D$5:$D$72,"&lt;&gt;"&amp;"NL",$D$5:$D$72,"&lt;&gt;"&amp;"HORS LIGUE",W$5:W$72,"&lt;"&amp;W119)+1),Paramètres!$B$3:$C$56,2,FALSE)*Paramètres!$K$12))</f>
        <v>0</v>
      </c>
      <c r="Y119" s="46"/>
      <c r="Z119" s="2">
        <f>IF(Y$2="Bike &amp; Run",IF(ISNA(VLOOKUP(Y119,Paramètres!$B$3:$C$56,2,FALSE)),0,VLOOKUP(Y119,Paramètres!$B$3:$C$56,2,FALSE)*Paramètres!$K$13),IF(OR(Y119="",OR($D119="",$D119="NL",$D119="HORS LIGUE")),0,VLOOKUP(IF(OR(Y119="",OR($D119="",$D119="NL",$D119="HORS LIGUE")),"",COUNTIFS($D$5:$D$72,"&lt;&gt;"&amp;"",$D$5:$D$72,"&lt;&gt;"&amp;"NL",$D$5:$D$72,"&lt;&gt;"&amp;"HORS LIGUE",Y$5:Y$72,"&lt;"&amp;Y119)+1),Paramètres!$B$3:$C$56,2,FALSE)*Paramètres!$K$13))</f>
        <v>0</v>
      </c>
      <c r="AA119" s="46"/>
      <c r="AB119" s="2">
        <f>IF(AA$2="Bike &amp; Run",IF(ISNA(VLOOKUP(AA119,Paramètres!$B$3:$C$56,2,FALSE)),0,VLOOKUP(AA119,Paramètres!$B$3:$C$56,2,FALSE)*Paramètres!$K$14),IF(OR(AA119="",OR($D119="",$D119="NL",$D119="HORS LIGUE")),0,VLOOKUP(IF(OR(AA119="",OR($D119="",$D119="NL",$D119="HORS LIGUE")),"",COUNTIFS($D$5:$D$72,"&lt;&gt;"&amp;"",$D$5:$D$72,"&lt;&gt;"&amp;"NL",$D$5:$D$72,"&lt;&gt;"&amp;"HORS LIGUE",AA$5:AA$72,"&lt;"&amp;AA119)+1),Paramètres!$B$3:$C$56,2,FALSE)*Paramètres!$K$14))</f>
        <v>0</v>
      </c>
      <c r="AC119" s="46"/>
      <c r="AD119" s="2">
        <f>IF(AC$2="Bike &amp; Run",IF(ISNA(VLOOKUP(AC119,Paramètres!$B$3:$C$56,2,FALSE)),0,VLOOKUP(AC119,Paramètres!$B$3:$C$56,2,FALSE)*Paramètres!$K$15),IF(OR(AC119="",OR($D119="",$D119="NL",$D119="HORS LIGUE")),0,VLOOKUP(IF(OR(AC119="",OR($D119="",$D119="NL",$D119="HORS LIGUE")),"",COUNTIFS($D$5:$D$72,"&lt;&gt;"&amp;"",$D$5:$D$72,"&lt;&gt;"&amp;"NL",$D$5:$D$72,"&lt;&gt;"&amp;"HORS LIGUE",AC$5:AC$72,"&lt;"&amp;AC119)+1),Paramètres!$B$3:$C$56,2,FALSE)*Paramètres!$K$15))</f>
        <v>0</v>
      </c>
      <c r="AE119" s="46"/>
      <c r="AF119" s="2">
        <f>IF(AE$2="Bike &amp; Run",IF(ISNA(VLOOKUP(AE119,Paramètres!$B$3:$C$56,2,FALSE)),0,VLOOKUP(AE119,Paramètres!$B$3:$C$56,2,FALSE)*Paramètres!$K$16),IF(OR(AE119="",OR($D119="",$D119="NL",$D119="HORS LIGUE")),0,VLOOKUP(IF(OR(AE119="",OR($D119="",$D119="NL",$D119="HORS LIGUE")),"",COUNTIFS($D$5:$D$72,"&lt;&gt;"&amp;"",$D$5:$D$72,"&lt;&gt;"&amp;"NL",$D$5:$D$72,"&lt;&gt;"&amp;"HORS LIGUE",AE$5:AE$72,"&lt;"&amp;AE119)+1),Paramètres!$B$3:$C$56,2,FALSE)*Paramètres!$K$16))</f>
        <v>0</v>
      </c>
      <c r="AG119" s="46"/>
      <c r="AH119" s="2">
        <f>IF(AG$2="Bike &amp; Run",IF(ISNA(VLOOKUP(AG119,Paramètres!$B$3:$C$56,2,FALSE)),0,VLOOKUP(AG119,Paramètres!$B$3:$C$56,2,FALSE)*Paramètres!$K$17),IF(OR(AG119="",OR($D119="",$D119="NL",$D119="HORS LIGUE")),0,VLOOKUP(IF(OR(AG119="",OR($D119="",$D119="NL",$D119="HORS LIGUE")),"",COUNTIFS($D$5:$D$72,"&lt;&gt;"&amp;"",$D$5:$D$72,"&lt;&gt;"&amp;"NL",$D$5:$D$72,"&lt;&gt;"&amp;"HORS LIGUE",AG$5:AG$72,"&lt;"&amp;AG119)+1),Paramètres!$B$3:$C$56,2,FALSE)*Paramètres!$K$17))</f>
        <v>0</v>
      </c>
      <c r="AI119" s="40">
        <f t="shared" si="115"/>
        <v>0</v>
      </c>
      <c r="AJ119" s="3" t="str">
        <f t="shared" si="116"/>
        <v/>
      </c>
      <c r="AK119" s="5">
        <f t="shared" si="117"/>
        <v>0</v>
      </c>
      <c r="AL119" s="41" t="e">
        <f t="shared" si="114"/>
        <v>#REF!</v>
      </c>
      <c r="AM119" s="33" t="e">
        <f t="shared" si="118"/>
        <v>#REF!</v>
      </c>
    </row>
    <row r="120" spans="1:39" ht="16.5">
      <c r="A120" s="14"/>
      <c r="B120" s="61" t="str">
        <f>IF(ISNA(VLOOKUP(A120,'Licenciés Jeunes 2023'!A:C,3,0)),"",VLOOKUP(A120,'Licenciés Jeunes 2023'!A:C,3,0))</f>
        <v/>
      </c>
      <c r="C120" s="32" t="str">
        <f>IF(ISNA(VLOOKUP(A120,'Licenciés Jeunes 2023'!A:C,2,0)),"",VLOOKUP(A120,'Licenciés Jeunes 2023'!A:C,2,0))</f>
        <v/>
      </c>
      <c r="D120" s="32" t="str">
        <f>IF(ISNA(VLOOKUP(A120,'Licenciés Jeunes 2023'!A:F,6,0)),"",VLOOKUP(A120,'Licenciés Jeunes 2023'!A:F,6,0))</f>
        <v/>
      </c>
      <c r="E120" s="6"/>
      <c r="F120" s="2">
        <f>IF(E$2="Bike &amp; Run",IF(ISNA(VLOOKUP(E120,Paramètres!$B$3:$C$56,2,FALSE)),0,VLOOKUP(E120,Paramètres!$B$3:$C$56,2,FALSE)*Paramètres!$K$3),IF(OR(E120="",OR($D120="",$D120="NL",$D120="HORS LIGUE")),0,VLOOKUP(IF(OR(E120="",OR($D120="",$D120="NL",$D120="HORS LIGUE")),"",COUNTIFS($D$5:$D$72,"&lt;&gt;"&amp;"",$D$5:$D$72,"&lt;&gt;"&amp;"NL",$D$5:$D$72,"&lt;&gt;"&amp;"HORS LIGUE",E$5:E$72,"&lt;"&amp;E120)+1),Paramètres!$B$3:$C$56,2,FALSE)*Paramètres!$K$3))</f>
        <v>0</v>
      </c>
      <c r="G120" s="4"/>
      <c r="H120" s="2">
        <f>IF(G$2="Bike &amp; Run",IF(ISNA(VLOOKUP(G120,Paramètres!$B$3:$C$56,2,FALSE)),0,VLOOKUP(G120,Paramètres!$B$3:$C$56,2,FALSE)*Paramètres!$K$4),IF(OR(G120="",OR($D120="",$D120="NL",$D120="HORS LIGUE")),0,VLOOKUP(IF(OR(G120="",OR($D120="",$D120="NL",$D120="HORS LIGUE")),"",COUNTIFS($D$5:$D$72,"&lt;&gt;"&amp;"",$D$5:$D$72,"&lt;&gt;"&amp;"NL",$D$5:$D$72,"&lt;&gt;"&amp;"HORS LIGUE",G$5:G$72,"&lt;"&amp;G120)+1),Paramètres!$B$3:$C$56,2,FALSE)*Paramètres!$K$4))</f>
        <v>0</v>
      </c>
      <c r="I120" s="36"/>
      <c r="J120" s="2">
        <f>IF(I$2="Bike &amp; Run",IF(ISNA(VLOOKUP(I120,Paramètres!$B$3:$C$56,2,FALSE)),0,VLOOKUP(I120,Paramètres!$B$3:$C$56,2,FALSE)*Paramètres!$K$5),IF(OR(I120="",OR($D120="",$D120="NL",$D120="HORS LIGUE")),0,VLOOKUP(IF(OR(I120="",OR($D120="",$D120="NL",$D120="HORS LIGUE")),"",COUNTIFS($D$5:$D$72,"&lt;&gt;"&amp;"",$D$5:$D$72,"&lt;&gt;"&amp;"NL",$D$5:$D$72,"&lt;&gt;"&amp;"HORS LIGUE",I$5:I$72,"&lt;"&amp;I120)+1),Paramètres!$B$3:$C$56,2,FALSE)*Paramètres!$K$5))</f>
        <v>0</v>
      </c>
      <c r="K120" s="4"/>
      <c r="L120" s="2">
        <f>IF(K$2="Bike &amp; Run",IF(ISNA(VLOOKUP(K120,Paramètres!$B$3:$C$56,2,FALSE)),0,VLOOKUP(K120,Paramètres!$B$3:$C$56,2,FALSE)*Paramètres!$K$6),IF(OR(K120="",OR($D120="",$D120="NL",$D120="HORS LIGUE")),0,VLOOKUP(IF(OR(K120="",OR($D120="",$D120="NL",$D120="HORS LIGUE")),"",COUNTIFS($D$5:$D$72,"&lt;&gt;"&amp;"",$D$5:$D$72,"&lt;&gt;"&amp;"NL",$D$5:$D$72,"&lt;&gt;"&amp;"HORS LIGUE",K$5:K$72,"&lt;"&amp;K120)+1),Paramètres!$B$3:$C$56,2,FALSE)*Paramètres!$K$6))</f>
        <v>0</v>
      </c>
      <c r="M120" s="4"/>
      <c r="N120" s="2">
        <f>IF(M$2="Bike &amp; Run",IF(ISNA(VLOOKUP(M120,Paramètres!$B$3:$C$56,2,FALSE)),0,VLOOKUP(M120,Paramètres!$B$3:$C$56,2,FALSE)*Paramètres!$K$7),IF(OR(M120="",OR($D120="",$D120="NL",$D120="HORS LIGUE")),0,VLOOKUP(IF(OR(M120="",OR($D120="",$D120="NL",$D120="HORS LIGUE")),"",COUNTIFS($D$5:$D$72,"&lt;&gt;"&amp;"",$D$5:$D$72,"&lt;&gt;"&amp;"NL",$D$5:$D$72,"&lt;&gt;"&amp;"HORS LIGUE",M$5:M$72,"&lt;"&amp;M120)+1),Paramètres!$B$3:$C$56,2,FALSE)*Paramètres!$K$7))</f>
        <v>0</v>
      </c>
      <c r="O120" s="46"/>
      <c r="P120" s="2">
        <f>IF(O$2="Bike &amp; Run",IF(ISNA(VLOOKUP(O120,Paramètres!$B$3:$C$56,2,FALSE)),0,VLOOKUP(O120,Paramètres!$B$3:$C$56,2,FALSE)*Paramètres!$K$8),IF(OR(O120="",OR($D120="",$D120="NL",$D120="HORS LIGUE")),0,VLOOKUP(IF(OR(O120="",OR($D120="",$D120="NL",$D120="HORS LIGUE")),"",COUNTIFS($D$5:$D$72,"&lt;&gt;"&amp;"",$D$5:$D$72,"&lt;&gt;"&amp;"NL",$D$5:$D$72,"&lt;&gt;"&amp;"HORS LIGUE",O$5:O$72,"&lt;"&amp;O120)+1),Paramètres!$B$3:$C$56,2,FALSE)*Paramètres!$K$8))</f>
        <v>0</v>
      </c>
      <c r="Q120" s="46"/>
      <c r="R120" s="2">
        <f>IF(Q$2="Bike &amp; Run",IF(ISNA(VLOOKUP(Q120,Paramètres!$B$3:$C$56,2,FALSE)),0,VLOOKUP(Q120,Paramètres!$B$3:$C$56,2,FALSE)*Paramètres!$K$9),IF(OR(Q120="",OR($D120="",$D120="NL",$D120="HORS LIGUE")),0,VLOOKUP(IF(OR(Q120="",OR($D120="",$D120="NL",$D120="HORS LIGUE")),"",COUNTIFS($D$5:$D$72,"&lt;&gt;"&amp;"",$D$5:$D$72,"&lt;&gt;"&amp;"NL",$D$5:$D$72,"&lt;&gt;"&amp;"HORS LIGUE",Q$5:Q$72,"&lt;"&amp;Q120)+1),Paramètres!$B$3:$C$56,2,FALSE)*Paramètres!$K$9))</f>
        <v>0</v>
      </c>
      <c r="S120" s="46"/>
      <c r="T120" s="2">
        <f>IF(S$2="Bike &amp; Run",IF(ISNA(VLOOKUP(S120,Paramètres!$B$3:$C$56,2,FALSE)),0,VLOOKUP(S120,Paramètres!$B$3:$C$56,2,FALSE)*Paramètres!$K$10),IF(OR(S120="",OR($D120="",$D120="NL",$D120="HORS LIGUE")),0,VLOOKUP(IF(OR(S120="",OR($D120="",$D120="NL",$D120="HORS LIGUE")),"",COUNTIFS($D$5:$D$72,"&lt;&gt;"&amp;"",$D$5:$D$72,"&lt;&gt;"&amp;"NL",$D$5:$D$72,"&lt;&gt;"&amp;"HORS LIGUE",S$5:S$72,"&lt;"&amp;S120)+1),Paramètres!$B$3:$C$56,2,FALSE)*Paramètres!$K$10))</f>
        <v>0</v>
      </c>
      <c r="U120" s="46"/>
      <c r="V120" s="2">
        <f>IF(U$2="Bike &amp; Run",IF(ISNA(VLOOKUP(U120,Paramètres!$B$3:$C$56,2,FALSE)),0,VLOOKUP(U120,Paramètres!$B$3:$C$56,2,FALSE)*Paramètres!$K$11),IF(OR(U120="",OR($D120="",$D120="NL",$D120="HORS LIGUE")),0,VLOOKUP(IF(OR(U120="",OR($D120="",$D120="NL",$D120="HORS LIGUE")),"",COUNTIFS($D$5:$D$72,"&lt;&gt;"&amp;"",$D$5:$D$72,"&lt;&gt;"&amp;"NL",$D$5:$D$72,"&lt;&gt;"&amp;"HORS LIGUE",U$5:U$72,"&lt;"&amp;U120)+1),Paramètres!$B$3:$C$56,2,FALSE)*Paramètres!$K$11))</f>
        <v>0</v>
      </c>
      <c r="W120" s="46"/>
      <c r="X120" s="2">
        <f>IF(W$2="Bike &amp; Run",IF(ISNA(VLOOKUP(W120,Paramètres!$B$3:$C$56,2,FALSE)),0,VLOOKUP(W120,Paramètres!$B$3:$C$56,2,FALSE)*Paramètres!$K$12),IF(OR(W120="",OR($D120="",$D120="NL",$D120="HORS LIGUE")),0,VLOOKUP(IF(OR(W120="",OR($D120="",$D120="NL",$D120="HORS LIGUE")),"",COUNTIFS($D$5:$D$72,"&lt;&gt;"&amp;"",$D$5:$D$72,"&lt;&gt;"&amp;"NL",$D$5:$D$72,"&lt;&gt;"&amp;"HORS LIGUE",W$5:W$72,"&lt;"&amp;W120)+1),Paramètres!$B$3:$C$56,2,FALSE)*Paramètres!$K$12))</f>
        <v>0</v>
      </c>
      <c r="Y120" s="46"/>
      <c r="Z120" s="2">
        <f>IF(Y$2="Bike &amp; Run",IF(ISNA(VLOOKUP(Y120,Paramètres!$B$3:$C$56,2,FALSE)),0,VLOOKUP(Y120,Paramètres!$B$3:$C$56,2,FALSE)*Paramètres!$K$13),IF(OR(Y120="",OR($D120="",$D120="NL",$D120="HORS LIGUE")),0,VLOOKUP(IF(OR(Y120="",OR($D120="",$D120="NL",$D120="HORS LIGUE")),"",COUNTIFS($D$5:$D$72,"&lt;&gt;"&amp;"",$D$5:$D$72,"&lt;&gt;"&amp;"NL",$D$5:$D$72,"&lt;&gt;"&amp;"HORS LIGUE",Y$5:Y$72,"&lt;"&amp;Y120)+1),Paramètres!$B$3:$C$56,2,FALSE)*Paramètres!$K$13))</f>
        <v>0</v>
      </c>
      <c r="AA120" s="46"/>
      <c r="AB120" s="2">
        <f>IF(AA$2="Bike &amp; Run",IF(ISNA(VLOOKUP(AA120,Paramètres!$B$3:$C$56,2,FALSE)),0,VLOOKUP(AA120,Paramètres!$B$3:$C$56,2,FALSE)*Paramètres!$K$14),IF(OR(AA120="",OR($D120="",$D120="NL",$D120="HORS LIGUE")),0,VLOOKUP(IF(OR(AA120="",OR($D120="",$D120="NL",$D120="HORS LIGUE")),"",COUNTIFS($D$5:$D$72,"&lt;&gt;"&amp;"",$D$5:$D$72,"&lt;&gt;"&amp;"NL",$D$5:$D$72,"&lt;&gt;"&amp;"HORS LIGUE",AA$5:AA$72,"&lt;"&amp;AA120)+1),Paramètres!$B$3:$C$56,2,FALSE)*Paramètres!$K$14))</f>
        <v>0</v>
      </c>
      <c r="AC120" s="46"/>
      <c r="AD120" s="2">
        <f>IF(AC$2="Bike &amp; Run",IF(ISNA(VLOOKUP(AC120,Paramètres!$B$3:$C$56,2,FALSE)),0,VLOOKUP(AC120,Paramètres!$B$3:$C$56,2,FALSE)*Paramètres!$K$15),IF(OR(AC120="",OR($D120="",$D120="NL",$D120="HORS LIGUE")),0,VLOOKUP(IF(OR(AC120="",OR($D120="",$D120="NL",$D120="HORS LIGUE")),"",COUNTIFS($D$5:$D$72,"&lt;&gt;"&amp;"",$D$5:$D$72,"&lt;&gt;"&amp;"NL",$D$5:$D$72,"&lt;&gt;"&amp;"HORS LIGUE",AC$5:AC$72,"&lt;"&amp;AC120)+1),Paramètres!$B$3:$C$56,2,FALSE)*Paramètres!$K$15))</f>
        <v>0</v>
      </c>
      <c r="AE120" s="46"/>
      <c r="AF120" s="2">
        <f>IF(AE$2="Bike &amp; Run",IF(ISNA(VLOOKUP(AE120,Paramètres!$B$3:$C$56,2,FALSE)),0,VLOOKUP(AE120,Paramètres!$B$3:$C$56,2,FALSE)*Paramètres!$K$16),IF(OR(AE120="",OR($D120="",$D120="NL",$D120="HORS LIGUE")),0,VLOOKUP(IF(OR(AE120="",OR($D120="",$D120="NL",$D120="HORS LIGUE")),"",COUNTIFS($D$5:$D$72,"&lt;&gt;"&amp;"",$D$5:$D$72,"&lt;&gt;"&amp;"NL",$D$5:$D$72,"&lt;&gt;"&amp;"HORS LIGUE",AE$5:AE$72,"&lt;"&amp;AE120)+1),Paramètres!$B$3:$C$56,2,FALSE)*Paramètres!$K$16))</f>
        <v>0</v>
      </c>
      <c r="AG120" s="46"/>
      <c r="AH120" s="2">
        <f>IF(AG$2="Bike &amp; Run",IF(ISNA(VLOOKUP(AG120,Paramètres!$B$3:$C$56,2,FALSE)),0,VLOOKUP(AG120,Paramètres!$B$3:$C$56,2,FALSE)*Paramètres!$K$17),IF(OR(AG120="",OR($D120="",$D120="NL",$D120="HORS LIGUE")),0,VLOOKUP(IF(OR(AG120="",OR($D120="",$D120="NL",$D120="HORS LIGUE")),"",COUNTIFS($D$5:$D$72,"&lt;&gt;"&amp;"",$D$5:$D$72,"&lt;&gt;"&amp;"NL",$D$5:$D$72,"&lt;&gt;"&amp;"HORS LIGUE",AG$5:AG$72,"&lt;"&amp;AG120)+1),Paramètres!$B$3:$C$56,2,FALSE)*Paramètres!$K$17))</f>
        <v>0</v>
      </c>
      <c r="AI120" s="40">
        <f t="shared" si="115"/>
        <v>0</v>
      </c>
      <c r="AJ120" s="3" t="str">
        <f t="shared" si="116"/>
        <v/>
      </c>
      <c r="AK120" s="5">
        <f t="shared" si="117"/>
        <v>0</v>
      </c>
      <c r="AL120" s="41" t="e">
        <f t="shared" si="114"/>
        <v>#REF!</v>
      </c>
      <c r="AM120" s="33" t="e">
        <f t="shared" si="118"/>
        <v>#REF!</v>
      </c>
    </row>
    <row r="121" spans="1:39" ht="16.5">
      <c r="A121" s="14"/>
      <c r="B121" s="61" t="str">
        <f>IF(ISNA(VLOOKUP(A121,'Licenciés Jeunes 2023'!A:C,3,0)),"",VLOOKUP(A121,'Licenciés Jeunes 2023'!A:C,3,0))</f>
        <v/>
      </c>
      <c r="C121" s="32" t="str">
        <f>IF(ISNA(VLOOKUP(A121,'Licenciés Jeunes 2023'!A:C,2,0)),"",VLOOKUP(A121,'Licenciés Jeunes 2023'!A:C,2,0))</f>
        <v/>
      </c>
      <c r="D121" s="32" t="str">
        <f>IF(ISNA(VLOOKUP(A121,'Licenciés Jeunes 2023'!A:F,6,0)),"",VLOOKUP(A121,'Licenciés Jeunes 2023'!A:F,6,0))</f>
        <v/>
      </c>
      <c r="E121" s="6"/>
      <c r="F121" s="2">
        <f>IF(E$2="Bike &amp; Run",IF(ISNA(VLOOKUP(E121,Paramètres!$B$3:$C$56,2,FALSE)),0,VLOOKUP(E121,Paramètres!$B$3:$C$56,2,FALSE)*Paramètres!$K$3),IF(OR(E121="",OR($D121="",$D121="NL",$D121="HORS LIGUE")),0,VLOOKUP(IF(OR(E121="",OR($D121="",$D121="NL",$D121="HORS LIGUE")),"",COUNTIFS($D$5:$D$72,"&lt;&gt;"&amp;"",$D$5:$D$72,"&lt;&gt;"&amp;"NL",$D$5:$D$72,"&lt;&gt;"&amp;"HORS LIGUE",E$5:E$72,"&lt;"&amp;E121)+1),Paramètres!$B$3:$C$56,2,FALSE)*Paramètres!$K$3))</f>
        <v>0</v>
      </c>
      <c r="G121" s="4"/>
      <c r="H121" s="2">
        <f>IF(G$2="Bike &amp; Run",IF(ISNA(VLOOKUP(G121,Paramètres!$B$3:$C$56,2,FALSE)),0,VLOOKUP(G121,Paramètres!$B$3:$C$56,2,FALSE)*Paramètres!$K$4),IF(OR(G121="",OR($D121="",$D121="NL",$D121="HORS LIGUE")),0,VLOOKUP(IF(OR(G121="",OR($D121="",$D121="NL",$D121="HORS LIGUE")),"",COUNTIFS($D$5:$D$72,"&lt;&gt;"&amp;"",$D$5:$D$72,"&lt;&gt;"&amp;"NL",$D$5:$D$72,"&lt;&gt;"&amp;"HORS LIGUE",G$5:G$72,"&lt;"&amp;G121)+1),Paramètres!$B$3:$C$56,2,FALSE)*Paramètres!$K$4))</f>
        <v>0</v>
      </c>
      <c r="I121" s="36"/>
      <c r="J121" s="2">
        <f>IF(I$2="Bike &amp; Run",IF(ISNA(VLOOKUP(I121,Paramètres!$B$3:$C$56,2,FALSE)),0,VLOOKUP(I121,Paramètres!$B$3:$C$56,2,FALSE)*Paramètres!$K$5),IF(OR(I121="",OR($D121="",$D121="NL",$D121="HORS LIGUE")),0,VLOOKUP(IF(OR(I121="",OR($D121="",$D121="NL",$D121="HORS LIGUE")),"",COUNTIFS($D$5:$D$72,"&lt;&gt;"&amp;"",$D$5:$D$72,"&lt;&gt;"&amp;"NL",$D$5:$D$72,"&lt;&gt;"&amp;"HORS LIGUE",I$5:I$72,"&lt;"&amp;I121)+1),Paramètres!$B$3:$C$56,2,FALSE)*Paramètres!$K$5))</f>
        <v>0</v>
      </c>
      <c r="K121" s="4"/>
      <c r="L121" s="2">
        <f>IF(K$2="Bike &amp; Run",IF(ISNA(VLOOKUP(K121,Paramètres!$B$3:$C$56,2,FALSE)),0,VLOOKUP(K121,Paramètres!$B$3:$C$56,2,FALSE)*Paramètres!$K$6),IF(OR(K121="",OR($D121="",$D121="NL",$D121="HORS LIGUE")),0,VLOOKUP(IF(OR(K121="",OR($D121="",$D121="NL",$D121="HORS LIGUE")),"",COUNTIFS($D$5:$D$72,"&lt;&gt;"&amp;"",$D$5:$D$72,"&lt;&gt;"&amp;"NL",$D$5:$D$72,"&lt;&gt;"&amp;"HORS LIGUE",K$5:K$72,"&lt;"&amp;K121)+1),Paramètres!$B$3:$C$56,2,FALSE)*Paramètres!$K$6))</f>
        <v>0</v>
      </c>
      <c r="M121" s="4"/>
      <c r="N121" s="2">
        <f>IF(M$2="Bike &amp; Run",IF(ISNA(VLOOKUP(M121,Paramètres!$B$3:$C$56,2,FALSE)),0,VLOOKUP(M121,Paramètres!$B$3:$C$56,2,FALSE)*Paramètres!$K$7),IF(OR(M121="",OR($D121="",$D121="NL",$D121="HORS LIGUE")),0,VLOOKUP(IF(OR(M121="",OR($D121="",$D121="NL",$D121="HORS LIGUE")),"",COUNTIFS($D$5:$D$72,"&lt;&gt;"&amp;"",$D$5:$D$72,"&lt;&gt;"&amp;"NL",$D$5:$D$72,"&lt;&gt;"&amp;"HORS LIGUE",M$5:M$72,"&lt;"&amp;M121)+1),Paramètres!$B$3:$C$56,2,FALSE)*Paramètres!$K$7))</f>
        <v>0</v>
      </c>
      <c r="O121" s="46"/>
      <c r="P121" s="2">
        <f>IF(O$2="Bike &amp; Run",IF(ISNA(VLOOKUP(O121,Paramètres!$B$3:$C$56,2,FALSE)),0,VLOOKUP(O121,Paramètres!$B$3:$C$56,2,FALSE)*Paramètres!$K$8),IF(OR(O121="",OR($D121="",$D121="NL",$D121="HORS LIGUE")),0,VLOOKUP(IF(OR(O121="",OR($D121="",$D121="NL",$D121="HORS LIGUE")),"",COUNTIFS($D$5:$D$72,"&lt;&gt;"&amp;"",$D$5:$D$72,"&lt;&gt;"&amp;"NL",$D$5:$D$72,"&lt;&gt;"&amp;"HORS LIGUE",O$5:O$72,"&lt;"&amp;O121)+1),Paramètres!$B$3:$C$56,2,FALSE)*Paramètres!$K$8))</f>
        <v>0</v>
      </c>
      <c r="Q121" s="46"/>
      <c r="R121" s="2">
        <f>IF(Q$2="Bike &amp; Run",IF(ISNA(VLOOKUP(Q121,Paramètres!$B$3:$C$56,2,FALSE)),0,VLOOKUP(Q121,Paramètres!$B$3:$C$56,2,FALSE)*Paramètres!$K$9),IF(OR(Q121="",OR($D121="",$D121="NL",$D121="HORS LIGUE")),0,VLOOKUP(IF(OR(Q121="",OR($D121="",$D121="NL",$D121="HORS LIGUE")),"",COUNTIFS($D$5:$D$72,"&lt;&gt;"&amp;"",$D$5:$D$72,"&lt;&gt;"&amp;"NL",$D$5:$D$72,"&lt;&gt;"&amp;"HORS LIGUE",Q$5:Q$72,"&lt;"&amp;Q121)+1),Paramètres!$B$3:$C$56,2,FALSE)*Paramètres!$K$9))</f>
        <v>0</v>
      </c>
      <c r="S121" s="46"/>
      <c r="T121" s="2">
        <f>IF(S$2="Bike &amp; Run",IF(ISNA(VLOOKUP(S121,Paramètres!$B$3:$C$56,2,FALSE)),0,VLOOKUP(S121,Paramètres!$B$3:$C$56,2,FALSE)*Paramètres!$K$10),IF(OR(S121="",OR($D121="",$D121="NL",$D121="HORS LIGUE")),0,VLOOKUP(IF(OR(S121="",OR($D121="",$D121="NL",$D121="HORS LIGUE")),"",COUNTIFS($D$5:$D$72,"&lt;&gt;"&amp;"",$D$5:$D$72,"&lt;&gt;"&amp;"NL",$D$5:$D$72,"&lt;&gt;"&amp;"HORS LIGUE",S$5:S$72,"&lt;"&amp;S121)+1),Paramètres!$B$3:$C$56,2,FALSE)*Paramètres!$K$10))</f>
        <v>0</v>
      </c>
      <c r="U121" s="46"/>
      <c r="V121" s="2">
        <f>IF(U$2="Bike &amp; Run",IF(ISNA(VLOOKUP(U121,Paramètres!$B$3:$C$56,2,FALSE)),0,VLOOKUP(U121,Paramètres!$B$3:$C$56,2,FALSE)*Paramètres!$K$11),IF(OR(U121="",OR($D121="",$D121="NL",$D121="HORS LIGUE")),0,VLOOKUP(IF(OR(U121="",OR($D121="",$D121="NL",$D121="HORS LIGUE")),"",COUNTIFS($D$5:$D$72,"&lt;&gt;"&amp;"",$D$5:$D$72,"&lt;&gt;"&amp;"NL",$D$5:$D$72,"&lt;&gt;"&amp;"HORS LIGUE",U$5:U$72,"&lt;"&amp;U121)+1),Paramètres!$B$3:$C$56,2,FALSE)*Paramètres!$K$11))</f>
        <v>0</v>
      </c>
      <c r="W121" s="46"/>
      <c r="X121" s="2">
        <f>IF(W$2="Bike &amp; Run",IF(ISNA(VLOOKUP(W121,Paramètres!$B$3:$C$56,2,FALSE)),0,VLOOKUP(W121,Paramètres!$B$3:$C$56,2,FALSE)*Paramètres!$K$12),IF(OR(W121="",OR($D121="",$D121="NL",$D121="HORS LIGUE")),0,VLOOKUP(IF(OR(W121="",OR($D121="",$D121="NL",$D121="HORS LIGUE")),"",COUNTIFS($D$5:$D$72,"&lt;&gt;"&amp;"",$D$5:$D$72,"&lt;&gt;"&amp;"NL",$D$5:$D$72,"&lt;&gt;"&amp;"HORS LIGUE",W$5:W$72,"&lt;"&amp;W121)+1),Paramètres!$B$3:$C$56,2,FALSE)*Paramètres!$K$12))</f>
        <v>0</v>
      </c>
      <c r="Y121" s="46"/>
      <c r="Z121" s="2">
        <f>IF(Y$2="Bike &amp; Run",IF(ISNA(VLOOKUP(Y121,Paramètres!$B$3:$C$56,2,FALSE)),0,VLOOKUP(Y121,Paramètres!$B$3:$C$56,2,FALSE)*Paramètres!$K$13),IF(OR(Y121="",OR($D121="",$D121="NL",$D121="HORS LIGUE")),0,VLOOKUP(IF(OR(Y121="",OR($D121="",$D121="NL",$D121="HORS LIGUE")),"",COUNTIFS($D$5:$D$72,"&lt;&gt;"&amp;"",$D$5:$D$72,"&lt;&gt;"&amp;"NL",$D$5:$D$72,"&lt;&gt;"&amp;"HORS LIGUE",Y$5:Y$72,"&lt;"&amp;Y121)+1),Paramètres!$B$3:$C$56,2,FALSE)*Paramètres!$K$13))</f>
        <v>0</v>
      </c>
      <c r="AA121" s="46"/>
      <c r="AB121" s="2">
        <f>IF(AA$2="Bike &amp; Run",IF(ISNA(VLOOKUP(AA121,Paramètres!$B$3:$C$56,2,FALSE)),0,VLOOKUP(AA121,Paramètres!$B$3:$C$56,2,FALSE)*Paramètres!$K$14),IF(OR(AA121="",OR($D121="",$D121="NL",$D121="HORS LIGUE")),0,VLOOKUP(IF(OR(AA121="",OR($D121="",$D121="NL",$D121="HORS LIGUE")),"",COUNTIFS($D$5:$D$72,"&lt;&gt;"&amp;"",$D$5:$D$72,"&lt;&gt;"&amp;"NL",$D$5:$D$72,"&lt;&gt;"&amp;"HORS LIGUE",AA$5:AA$72,"&lt;"&amp;AA121)+1),Paramètres!$B$3:$C$56,2,FALSE)*Paramètres!$K$14))</f>
        <v>0</v>
      </c>
      <c r="AC121" s="46"/>
      <c r="AD121" s="2">
        <f>IF(AC$2="Bike &amp; Run",IF(ISNA(VLOOKUP(AC121,Paramètres!$B$3:$C$56,2,FALSE)),0,VLOOKUP(AC121,Paramètres!$B$3:$C$56,2,FALSE)*Paramètres!$K$15),IF(OR(AC121="",OR($D121="",$D121="NL",$D121="HORS LIGUE")),0,VLOOKUP(IF(OR(AC121="",OR($D121="",$D121="NL",$D121="HORS LIGUE")),"",COUNTIFS($D$5:$D$72,"&lt;&gt;"&amp;"",$D$5:$D$72,"&lt;&gt;"&amp;"NL",$D$5:$D$72,"&lt;&gt;"&amp;"HORS LIGUE",AC$5:AC$72,"&lt;"&amp;AC121)+1),Paramètres!$B$3:$C$56,2,FALSE)*Paramètres!$K$15))</f>
        <v>0</v>
      </c>
      <c r="AE121" s="46"/>
      <c r="AF121" s="2">
        <f>IF(AE$2="Bike &amp; Run",IF(ISNA(VLOOKUP(AE121,Paramètres!$B$3:$C$56,2,FALSE)),0,VLOOKUP(AE121,Paramètres!$B$3:$C$56,2,FALSE)*Paramètres!$K$16),IF(OR(AE121="",OR($D121="",$D121="NL",$D121="HORS LIGUE")),0,VLOOKUP(IF(OR(AE121="",OR($D121="",$D121="NL",$D121="HORS LIGUE")),"",COUNTIFS($D$5:$D$72,"&lt;&gt;"&amp;"",$D$5:$D$72,"&lt;&gt;"&amp;"NL",$D$5:$D$72,"&lt;&gt;"&amp;"HORS LIGUE",AE$5:AE$72,"&lt;"&amp;AE121)+1),Paramètres!$B$3:$C$56,2,FALSE)*Paramètres!$K$16))</f>
        <v>0</v>
      </c>
      <c r="AG121" s="46"/>
      <c r="AH121" s="2">
        <f>IF(AG$2="Bike &amp; Run",IF(ISNA(VLOOKUP(AG121,Paramètres!$B$3:$C$56,2,FALSE)),0,VLOOKUP(AG121,Paramètres!$B$3:$C$56,2,FALSE)*Paramètres!$K$17),IF(OR(AG121="",OR($D121="",$D121="NL",$D121="HORS LIGUE")),0,VLOOKUP(IF(OR(AG121="",OR($D121="",$D121="NL",$D121="HORS LIGUE")),"",COUNTIFS($D$5:$D$72,"&lt;&gt;"&amp;"",$D$5:$D$72,"&lt;&gt;"&amp;"NL",$D$5:$D$72,"&lt;&gt;"&amp;"HORS LIGUE",AG$5:AG$72,"&lt;"&amp;AG121)+1),Paramètres!$B$3:$C$56,2,FALSE)*Paramètres!$K$17))</f>
        <v>0</v>
      </c>
      <c r="AI121" s="40">
        <f t="shared" si="115"/>
        <v>0</v>
      </c>
      <c r="AJ121" s="3" t="str">
        <f t="shared" si="116"/>
        <v/>
      </c>
      <c r="AK121" s="5">
        <f t="shared" si="117"/>
        <v>0</v>
      </c>
      <c r="AL121" s="41" t="e">
        <f t="shared" si="114"/>
        <v>#REF!</v>
      </c>
      <c r="AM121" s="33" t="e">
        <f t="shared" si="118"/>
        <v>#REF!</v>
      </c>
    </row>
    <row r="122" spans="1:39" ht="16.5">
      <c r="A122" s="14"/>
      <c r="B122" s="61" t="str">
        <f>IF(ISNA(VLOOKUP(A122,'Licenciés Jeunes 2023'!A:C,3,0)),"",VLOOKUP(A122,'Licenciés Jeunes 2023'!A:C,3,0))</f>
        <v/>
      </c>
      <c r="C122" s="32" t="str">
        <f>IF(ISNA(VLOOKUP(A122,'Licenciés Jeunes 2023'!A:C,2,0)),"",VLOOKUP(A122,'Licenciés Jeunes 2023'!A:C,2,0))</f>
        <v/>
      </c>
      <c r="D122" s="32" t="str">
        <f>IF(ISNA(VLOOKUP(A122,'Licenciés Jeunes 2023'!A:F,6,0)),"",VLOOKUP(A122,'Licenciés Jeunes 2023'!A:F,6,0))</f>
        <v/>
      </c>
      <c r="E122" s="6"/>
      <c r="F122" s="2">
        <f>IF(E$2="Bike &amp; Run",IF(ISNA(VLOOKUP(E122,Paramètres!$B$3:$C$56,2,FALSE)),0,VLOOKUP(E122,Paramètres!$B$3:$C$56,2,FALSE)*Paramètres!$K$3),IF(OR(E122="",OR($D122="",$D122="NL",$D122="HORS LIGUE")),0,VLOOKUP(IF(OR(E122="",OR($D122="",$D122="NL",$D122="HORS LIGUE")),"",COUNTIFS($D$5:$D$72,"&lt;&gt;"&amp;"",$D$5:$D$72,"&lt;&gt;"&amp;"NL",$D$5:$D$72,"&lt;&gt;"&amp;"HORS LIGUE",E$5:E$72,"&lt;"&amp;E122)+1),Paramètres!$B$3:$C$56,2,FALSE)*Paramètres!$K$3))</f>
        <v>0</v>
      </c>
      <c r="G122" s="4"/>
      <c r="H122" s="2">
        <f>IF(G$2="Bike &amp; Run",IF(ISNA(VLOOKUP(G122,Paramètres!$B$3:$C$56,2,FALSE)),0,VLOOKUP(G122,Paramètres!$B$3:$C$56,2,FALSE)*Paramètres!$K$4),IF(OR(G122="",OR($D122="",$D122="NL",$D122="HORS LIGUE")),0,VLOOKUP(IF(OR(G122="",OR($D122="",$D122="NL",$D122="HORS LIGUE")),"",COUNTIFS($D$5:$D$72,"&lt;&gt;"&amp;"",$D$5:$D$72,"&lt;&gt;"&amp;"NL",$D$5:$D$72,"&lt;&gt;"&amp;"HORS LIGUE",G$5:G$72,"&lt;"&amp;G122)+1),Paramètres!$B$3:$C$56,2,FALSE)*Paramètres!$K$4))</f>
        <v>0</v>
      </c>
      <c r="I122" s="36"/>
      <c r="J122" s="2">
        <f>IF(I$2="Bike &amp; Run",IF(ISNA(VLOOKUP(I122,Paramètres!$B$3:$C$56,2,FALSE)),0,VLOOKUP(I122,Paramètres!$B$3:$C$56,2,FALSE)*Paramètres!$K$5),IF(OR(I122="",OR($D122="",$D122="NL",$D122="HORS LIGUE")),0,VLOOKUP(IF(OR(I122="",OR($D122="",$D122="NL",$D122="HORS LIGUE")),"",COUNTIFS($D$5:$D$72,"&lt;&gt;"&amp;"",$D$5:$D$72,"&lt;&gt;"&amp;"NL",$D$5:$D$72,"&lt;&gt;"&amp;"HORS LIGUE",I$5:I$72,"&lt;"&amp;I122)+1),Paramètres!$B$3:$C$56,2,FALSE)*Paramètres!$K$5))</f>
        <v>0</v>
      </c>
      <c r="K122" s="4"/>
      <c r="L122" s="2">
        <f>IF(K$2="Bike &amp; Run",IF(ISNA(VLOOKUP(K122,Paramètres!$B$3:$C$56,2,FALSE)),0,VLOOKUP(K122,Paramètres!$B$3:$C$56,2,FALSE)*Paramètres!$K$6),IF(OR(K122="",OR($D122="",$D122="NL",$D122="HORS LIGUE")),0,VLOOKUP(IF(OR(K122="",OR($D122="",$D122="NL",$D122="HORS LIGUE")),"",COUNTIFS($D$5:$D$72,"&lt;&gt;"&amp;"",$D$5:$D$72,"&lt;&gt;"&amp;"NL",$D$5:$D$72,"&lt;&gt;"&amp;"HORS LIGUE",K$5:K$72,"&lt;"&amp;K122)+1),Paramètres!$B$3:$C$56,2,FALSE)*Paramètres!$K$6))</f>
        <v>0</v>
      </c>
      <c r="M122" s="4"/>
      <c r="N122" s="2">
        <f>IF(M$2="Bike &amp; Run",IF(ISNA(VLOOKUP(M122,Paramètres!$B$3:$C$56,2,FALSE)),0,VLOOKUP(M122,Paramètres!$B$3:$C$56,2,FALSE)*Paramètres!$K$7),IF(OR(M122="",OR($D122="",$D122="NL",$D122="HORS LIGUE")),0,VLOOKUP(IF(OR(M122="",OR($D122="",$D122="NL",$D122="HORS LIGUE")),"",COUNTIFS($D$5:$D$72,"&lt;&gt;"&amp;"",$D$5:$D$72,"&lt;&gt;"&amp;"NL",$D$5:$D$72,"&lt;&gt;"&amp;"HORS LIGUE",M$5:M$72,"&lt;"&amp;M122)+1),Paramètres!$B$3:$C$56,2,FALSE)*Paramètres!$K$7))</f>
        <v>0</v>
      </c>
      <c r="O122" s="46"/>
      <c r="P122" s="2">
        <f>IF(O$2="Bike &amp; Run",IF(ISNA(VLOOKUP(O122,Paramètres!$B$3:$C$56,2,FALSE)),0,VLOOKUP(O122,Paramètres!$B$3:$C$56,2,FALSE)*Paramètres!$K$8),IF(OR(O122="",OR($D122="",$D122="NL",$D122="HORS LIGUE")),0,VLOOKUP(IF(OR(O122="",OR($D122="",$D122="NL",$D122="HORS LIGUE")),"",COUNTIFS($D$5:$D$72,"&lt;&gt;"&amp;"",$D$5:$D$72,"&lt;&gt;"&amp;"NL",$D$5:$D$72,"&lt;&gt;"&amp;"HORS LIGUE",O$5:O$72,"&lt;"&amp;O122)+1),Paramètres!$B$3:$C$56,2,FALSE)*Paramètres!$K$8))</f>
        <v>0</v>
      </c>
      <c r="Q122" s="46"/>
      <c r="R122" s="2">
        <f>IF(Q$2="Bike &amp; Run",IF(ISNA(VLOOKUP(Q122,Paramètres!$B$3:$C$56,2,FALSE)),0,VLOOKUP(Q122,Paramètres!$B$3:$C$56,2,FALSE)*Paramètres!$K$9),IF(OR(Q122="",OR($D122="",$D122="NL",$D122="HORS LIGUE")),0,VLOOKUP(IF(OR(Q122="",OR($D122="",$D122="NL",$D122="HORS LIGUE")),"",COUNTIFS($D$5:$D$72,"&lt;&gt;"&amp;"",$D$5:$D$72,"&lt;&gt;"&amp;"NL",$D$5:$D$72,"&lt;&gt;"&amp;"HORS LIGUE",Q$5:Q$72,"&lt;"&amp;Q122)+1),Paramètres!$B$3:$C$56,2,FALSE)*Paramètres!$K$9))</f>
        <v>0</v>
      </c>
      <c r="S122" s="46"/>
      <c r="T122" s="2">
        <f>IF(S$2="Bike &amp; Run",IF(ISNA(VLOOKUP(S122,Paramètres!$B$3:$C$56,2,FALSE)),0,VLOOKUP(S122,Paramètres!$B$3:$C$56,2,FALSE)*Paramètres!$K$10),IF(OR(S122="",OR($D122="",$D122="NL",$D122="HORS LIGUE")),0,VLOOKUP(IF(OR(S122="",OR($D122="",$D122="NL",$D122="HORS LIGUE")),"",COUNTIFS($D$5:$D$72,"&lt;&gt;"&amp;"",$D$5:$D$72,"&lt;&gt;"&amp;"NL",$D$5:$D$72,"&lt;&gt;"&amp;"HORS LIGUE",S$5:S$72,"&lt;"&amp;S122)+1),Paramètres!$B$3:$C$56,2,FALSE)*Paramètres!$K$10))</f>
        <v>0</v>
      </c>
      <c r="U122" s="46"/>
      <c r="V122" s="2">
        <f>IF(U$2="Bike &amp; Run",IF(ISNA(VLOOKUP(U122,Paramètres!$B$3:$C$56,2,FALSE)),0,VLOOKUP(U122,Paramètres!$B$3:$C$56,2,FALSE)*Paramètres!$K$11),IF(OR(U122="",OR($D122="",$D122="NL",$D122="HORS LIGUE")),0,VLOOKUP(IF(OR(U122="",OR($D122="",$D122="NL",$D122="HORS LIGUE")),"",COUNTIFS($D$5:$D$72,"&lt;&gt;"&amp;"",$D$5:$D$72,"&lt;&gt;"&amp;"NL",$D$5:$D$72,"&lt;&gt;"&amp;"HORS LIGUE",U$5:U$72,"&lt;"&amp;U122)+1),Paramètres!$B$3:$C$56,2,FALSE)*Paramètres!$K$11))</f>
        <v>0</v>
      </c>
      <c r="W122" s="46"/>
      <c r="X122" s="2">
        <f>IF(W$2="Bike &amp; Run",IF(ISNA(VLOOKUP(W122,Paramètres!$B$3:$C$56,2,FALSE)),0,VLOOKUP(W122,Paramètres!$B$3:$C$56,2,FALSE)*Paramètres!$K$12),IF(OR(W122="",OR($D122="",$D122="NL",$D122="HORS LIGUE")),0,VLOOKUP(IF(OR(W122="",OR($D122="",$D122="NL",$D122="HORS LIGUE")),"",COUNTIFS($D$5:$D$72,"&lt;&gt;"&amp;"",$D$5:$D$72,"&lt;&gt;"&amp;"NL",$D$5:$D$72,"&lt;&gt;"&amp;"HORS LIGUE",W$5:W$72,"&lt;"&amp;W122)+1),Paramètres!$B$3:$C$56,2,FALSE)*Paramètres!$K$12))</f>
        <v>0</v>
      </c>
      <c r="Y122" s="46"/>
      <c r="Z122" s="2">
        <f>IF(Y$2="Bike &amp; Run",IF(ISNA(VLOOKUP(Y122,Paramètres!$B$3:$C$56,2,FALSE)),0,VLOOKUP(Y122,Paramètres!$B$3:$C$56,2,FALSE)*Paramètres!$K$13),IF(OR(Y122="",OR($D122="",$D122="NL",$D122="HORS LIGUE")),0,VLOOKUP(IF(OR(Y122="",OR($D122="",$D122="NL",$D122="HORS LIGUE")),"",COUNTIFS($D$5:$D$72,"&lt;&gt;"&amp;"",$D$5:$D$72,"&lt;&gt;"&amp;"NL",$D$5:$D$72,"&lt;&gt;"&amp;"HORS LIGUE",Y$5:Y$72,"&lt;"&amp;Y122)+1),Paramètres!$B$3:$C$56,2,FALSE)*Paramètres!$K$13))</f>
        <v>0</v>
      </c>
      <c r="AA122" s="46"/>
      <c r="AB122" s="2">
        <f>IF(AA$2="Bike &amp; Run",IF(ISNA(VLOOKUP(AA122,Paramètres!$B$3:$C$56,2,FALSE)),0,VLOOKUP(AA122,Paramètres!$B$3:$C$56,2,FALSE)*Paramètres!$K$14),IF(OR(AA122="",OR($D122="",$D122="NL",$D122="HORS LIGUE")),0,VLOOKUP(IF(OR(AA122="",OR($D122="",$D122="NL",$D122="HORS LIGUE")),"",COUNTIFS($D$5:$D$72,"&lt;&gt;"&amp;"",$D$5:$D$72,"&lt;&gt;"&amp;"NL",$D$5:$D$72,"&lt;&gt;"&amp;"HORS LIGUE",AA$5:AA$72,"&lt;"&amp;AA122)+1),Paramètres!$B$3:$C$56,2,FALSE)*Paramètres!$K$14))</f>
        <v>0</v>
      </c>
      <c r="AC122" s="46"/>
      <c r="AD122" s="2">
        <f>IF(AC$2="Bike &amp; Run",IF(ISNA(VLOOKUP(AC122,Paramètres!$B$3:$C$56,2,FALSE)),0,VLOOKUP(AC122,Paramètres!$B$3:$C$56,2,FALSE)*Paramètres!$K$15),IF(OR(AC122="",OR($D122="",$D122="NL",$D122="HORS LIGUE")),0,VLOOKUP(IF(OR(AC122="",OR($D122="",$D122="NL",$D122="HORS LIGUE")),"",COUNTIFS($D$5:$D$72,"&lt;&gt;"&amp;"",$D$5:$D$72,"&lt;&gt;"&amp;"NL",$D$5:$D$72,"&lt;&gt;"&amp;"HORS LIGUE",AC$5:AC$72,"&lt;"&amp;AC122)+1),Paramètres!$B$3:$C$56,2,FALSE)*Paramètres!$K$15))</f>
        <v>0</v>
      </c>
      <c r="AE122" s="46"/>
      <c r="AF122" s="2">
        <f>IF(AE$2="Bike &amp; Run",IF(ISNA(VLOOKUP(AE122,Paramètres!$B$3:$C$56,2,FALSE)),0,VLOOKUP(AE122,Paramètres!$B$3:$C$56,2,FALSE)*Paramètres!$K$16),IF(OR(AE122="",OR($D122="",$D122="NL",$D122="HORS LIGUE")),0,VLOOKUP(IF(OR(AE122="",OR($D122="",$D122="NL",$D122="HORS LIGUE")),"",COUNTIFS($D$5:$D$72,"&lt;&gt;"&amp;"",$D$5:$D$72,"&lt;&gt;"&amp;"NL",$D$5:$D$72,"&lt;&gt;"&amp;"HORS LIGUE",AE$5:AE$72,"&lt;"&amp;AE122)+1),Paramètres!$B$3:$C$56,2,FALSE)*Paramètres!$K$16))</f>
        <v>0</v>
      </c>
      <c r="AG122" s="46"/>
      <c r="AH122" s="2">
        <f>IF(AG$2="Bike &amp; Run",IF(ISNA(VLOOKUP(AG122,Paramètres!$B$3:$C$56,2,FALSE)),0,VLOOKUP(AG122,Paramètres!$B$3:$C$56,2,FALSE)*Paramètres!$K$17),IF(OR(AG122="",OR($D122="",$D122="NL",$D122="HORS LIGUE")),0,VLOOKUP(IF(OR(AG122="",OR($D122="",$D122="NL",$D122="HORS LIGUE")),"",COUNTIFS($D$5:$D$72,"&lt;&gt;"&amp;"",$D$5:$D$72,"&lt;&gt;"&amp;"NL",$D$5:$D$72,"&lt;&gt;"&amp;"HORS LIGUE",AG$5:AG$72,"&lt;"&amp;AG122)+1),Paramètres!$B$3:$C$56,2,FALSE)*Paramètres!$K$17))</f>
        <v>0</v>
      </c>
      <c r="AI122" s="40">
        <f t="shared" si="115"/>
        <v>0</v>
      </c>
      <c r="AJ122" s="3" t="str">
        <f t="shared" si="116"/>
        <v/>
      </c>
      <c r="AK122" s="5">
        <f t="shared" si="117"/>
        <v>0</v>
      </c>
      <c r="AL122" s="41" t="e">
        <f t="shared" ref="AL122:AL153" si="119">HLOOKUP($AL$2,$BD$4:$BR$72,ROW(A104)-3,FALSE)</f>
        <v>#REF!</v>
      </c>
      <c r="AM122" s="33" t="e">
        <f t="shared" si="118"/>
        <v>#REF!</v>
      </c>
    </row>
    <row r="123" spans="1:39" ht="16.5">
      <c r="A123" s="14"/>
      <c r="B123" s="61" t="str">
        <f>IF(ISNA(VLOOKUP(A123,'Licenciés Jeunes 2023'!A:C,3,0)),"",VLOOKUP(A123,'Licenciés Jeunes 2023'!A:C,3,0))</f>
        <v/>
      </c>
      <c r="C123" s="32" t="str">
        <f>IF(ISNA(VLOOKUP(A123,'Licenciés Jeunes 2023'!A:C,2,0)),"",VLOOKUP(A123,'Licenciés Jeunes 2023'!A:C,2,0))</f>
        <v/>
      </c>
      <c r="D123" s="32" t="str">
        <f>IF(ISNA(VLOOKUP(A123,'Licenciés Jeunes 2023'!A:F,6,0)),"",VLOOKUP(A123,'Licenciés Jeunes 2023'!A:F,6,0))</f>
        <v/>
      </c>
      <c r="E123" s="6"/>
      <c r="F123" s="2">
        <f>IF(E$2="Bike &amp; Run",IF(ISNA(VLOOKUP(E123,Paramètres!$B$3:$C$56,2,FALSE)),0,VLOOKUP(E123,Paramètres!$B$3:$C$56,2,FALSE)*Paramètres!$K$3),IF(OR(E123="",OR($D123="",$D123="NL",$D123="HORS LIGUE")),0,VLOOKUP(IF(OR(E123="",OR($D123="",$D123="NL",$D123="HORS LIGUE")),"",COUNTIFS($D$5:$D$72,"&lt;&gt;"&amp;"",$D$5:$D$72,"&lt;&gt;"&amp;"NL",$D$5:$D$72,"&lt;&gt;"&amp;"HORS LIGUE",E$5:E$72,"&lt;"&amp;E123)+1),Paramètres!$B$3:$C$56,2,FALSE)*Paramètres!$K$3))</f>
        <v>0</v>
      </c>
      <c r="G123" s="4"/>
      <c r="H123" s="2">
        <f>IF(G$2="Bike &amp; Run",IF(ISNA(VLOOKUP(G123,Paramètres!$B$3:$C$56,2,FALSE)),0,VLOOKUP(G123,Paramètres!$B$3:$C$56,2,FALSE)*Paramètres!$K$4),IF(OR(G123="",OR($D123="",$D123="NL",$D123="HORS LIGUE")),0,VLOOKUP(IF(OR(G123="",OR($D123="",$D123="NL",$D123="HORS LIGUE")),"",COUNTIFS($D$5:$D$72,"&lt;&gt;"&amp;"",$D$5:$D$72,"&lt;&gt;"&amp;"NL",$D$5:$D$72,"&lt;&gt;"&amp;"HORS LIGUE",G$5:G$72,"&lt;"&amp;G123)+1),Paramètres!$B$3:$C$56,2,FALSE)*Paramètres!$K$4))</f>
        <v>0</v>
      </c>
      <c r="I123" s="36"/>
      <c r="J123" s="2">
        <f>IF(I$2="Bike &amp; Run",IF(ISNA(VLOOKUP(I123,Paramètres!$B$3:$C$56,2,FALSE)),0,VLOOKUP(I123,Paramètres!$B$3:$C$56,2,FALSE)*Paramètres!$K$5),IF(OR(I123="",OR($D123="",$D123="NL",$D123="HORS LIGUE")),0,VLOOKUP(IF(OR(I123="",OR($D123="",$D123="NL",$D123="HORS LIGUE")),"",COUNTIFS($D$5:$D$72,"&lt;&gt;"&amp;"",$D$5:$D$72,"&lt;&gt;"&amp;"NL",$D$5:$D$72,"&lt;&gt;"&amp;"HORS LIGUE",I$5:I$72,"&lt;"&amp;I123)+1),Paramètres!$B$3:$C$56,2,FALSE)*Paramètres!$K$5))</f>
        <v>0</v>
      </c>
      <c r="K123" s="4"/>
      <c r="L123" s="2">
        <f>IF(K$2="Bike &amp; Run",IF(ISNA(VLOOKUP(K123,Paramètres!$B$3:$C$56,2,FALSE)),0,VLOOKUP(K123,Paramètres!$B$3:$C$56,2,FALSE)*Paramètres!$K$6),IF(OR(K123="",OR($D123="",$D123="NL",$D123="HORS LIGUE")),0,VLOOKUP(IF(OR(K123="",OR($D123="",$D123="NL",$D123="HORS LIGUE")),"",COUNTIFS($D$5:$D$72,"&lt;&gt;"&amp;"",$D$5:$D$72,"&lt;&gt;"&amp;"NL",$D$5:$D$72,"&lt;&gt;"&amp;"HORS LIGUE",K$5:K$72,"&lt;"&amp;K123)+1),Paramètres!$B$3:$C$56,2,FALSE)*Paramètres!$K$6))</f>
        <v>0</v>
      </c>
      <c r="M123" s="4"/>
      <c r="N123" s="2">
        <f>IF(M$2="Bike &amp; Run",IF(ISNA(VLOOKUP(M123,Paramètres!$B$3:$C$56,2,FALSE)),0,VLOOKUP(M123,Paramètres!$B$3:$C$56,2,FALSE)*Paramètres!$K$7),IF(OR(M123="",OR($D123="",$D123="NL",$D123="HORS LIGUE")),0,VLOOKUP(IF(OR(M123="",OR($D123="",$D123="NL",$D123="HORS LIGUE")),"",COUNTIFS($D$5:$D$72,"&lt;&gt;"&amp;"",$D$5:$D$72,"&lt;&gt;"&amp;"NL",$D$5:$D$72,"&lt;&gt;"&amp;"HORS LIGUE",M$5:M$72,"&lt;"&amp;M123)+1),Paramètres!$B$3:$C$56,2,FALSE)*Paramètres!$K$7))</f>
        <v>0</v>
      </c>
      <c r="O123" s="46"/>
      <c r="P123" s="2">
        <f>IF(O$2="Bike &amp; Run",IF(ISNA(VLOOKUP(O123,Paramètres!$B$3:$C$56,2,FALSE)),0,VLOOKUP(O123,Paramètres!$B$3:$C$56,2,FALSE)*Paramètres!$K$8),IF(OR(O123="",OR($D123="",$D123="NL",$D123="HORS LIGUE")),0,VLOOKUP(IF(OR(O123="",OR($D123="",$D123="NL",$D123="HORS LIGUE")),"",COUNTIFS($D$5:$D$72,"&lt;&gt;"&amp;"",$D$5:$D$72,"&lt;&gt;"&amp;"NL",$D$5:$D$72,"&lt;&gt;"&amp;"HORS LIGUE",O$5:O$72,"&lt;"&amp;O123)+1),Paramètres!$B$3:$C$56,2,FALSE)*Paramètres!$K$8))</f>
        <v>0</v>
      </c>
      <c r="Q123" s="46"/>
      <c r="R123" s="2">
        <f>IF(Q$2="Bike &amp; Run",IF(ISNA(VLOOKUP(Q123,Paramètres!$B$3:$C$56,2,FALSE)),0,VLOOKUP(Q123,Paramètres!$B$3:$C$56,2,FALSE)*Paramètres!$K$9),IF(OR(Q123="",OR($D123="",$D123="NL",$D123="HORS LIGUE")),0,VLOOKUP(IF(OR(Q123="",OR($D123="",$D123="NL",$D123="HORS LIGUE")),"",COUNTIFS($D$5:$D$72,"&lt;&gt;"&amp;"",$D$5:$D$72,"&lt;&gt;"&amp;"NL",$D$5:$D$72,"&lt;&gt;"&amp;"HORS LIGUE",Q$5:Q$72,"&lt;"&amp;Q123)+1),Paramètres!$B$3:$C$56,2,FALSE)*Paramètres!$K$9))</f>
        <v>0</v>
      </c>
      <c r="S123" s="46"/>
      <c r="T123" s="2">
        <f>IF(S$2="Bike &amp; Run",IF(ISNA(VLOOKUP(S123,Paramètres!$B$3:$C$56,2,FALSE)),0,VLOOKUP(S123,Paramètres!$B$3:$C$56,2,FALSE)*Paramètres!$K$10),IF(OR(S123="",OR($D123="",$D123="NL",$D123="HORS LIGUE")),0,VLOOKUP(IF(OR(S123="",OR($D123="",$D123="NL",$D123="HORS LIGUE")),"",COUNTIFS($D$5:$D$72,"&lt;&gt;"&amp;"",$D$5:$D$72,"&lt;&gt;"&amp;"NL",$D$5:$D$72,"&lt;&gt;"&amp;"HORS LIGUE",S$5:S$72,"&lt;"&amp;S123)+1),Paramètres!$B$3:$C$56,2,FALSE)*Paramètres!$K$10))</f>
        <v>0</v>
      </c>
      <c r="U123" s="46"/>
      <c r="V123" s="2">
        <f>IF(U$2="Bike &amp; Run",IF(ISNA(VLOOKUP(U123,Paramètres!$B$3:$C$56,2,FALSE)),0,VLOOKUP(U123,Paramètres!$B$3:$C$56,2,FALSE)*Paramètres!$K$11),IF(OR(U123="",OR($D123="",$D123="NL",$D123="HORS LIGUE")),0,VLOOKUP(IF(OR(U123="",OR($D123="",$D123="NL",$D123="HORS LIGUE")),"",COUNTIFS($D$5:$D$72,"&lt;&gt;"&amp;"",$D$5:$D$72,"&lt;&gt;"&amp;"NL",$D$5:$D$72,"&lt;&gt;"&amp;"HORS LIGUE",U$5:U$72,"&lt;"&amp;U123)+1),Paramètres!$B$3:$C$56,2,FALSE)*Paramètres!$K$11))</f>
        <v>0</v>
      </c>
      <c r="W123" s="46"/>
      <c r="X123" s="2">
        <f>IF(W$2="Bike &amp; Run",IF(ISNA(VLOOKUP(W123,Paramètres!$B$3:$C$56,2,FALSE)),0,VLOOKUP(W123,Paramètres!$B$3:$C$56,2,FALSE)*Paramètres!$K$12),IF(OR(W123="",OR($D123="",$D123="NL",$D123="HORS LIGUE")),0,VLOOKUP(IF(OR(W123="",OR($D123="",$D123="NL",$D123="HORS LIGUE")),"",COUNTIFS($D$5:$D$72,"&lt;&gt;"&amp;"",$D$5:$D$72,"&lt;&gt;"&amp;"NL",$D$5:$D$72,"&lt;&gt;"&amp;"HORS LIGUE",W$5:W$72,"&lt;"&amp;W123)+1),Paramètres!$B$3:$C$56,2,FALSE)*Paramètres!$K$12))</f>
        <v>0</v>
      </c>
      <c r="Y123" s="46"/>
      <c r="Z123" s="2">
        <f>IF(Y$2="Bike &amp; Run",IF(ISNA(VLOOKUP(Y123,Paramètres!$B$3:$C$56,2,FALSE)),0,VLOOKUP(Y123,Paramètres!$B$3:$C$56,2,FALSE)*Paramètres!$K$13),IF(OR(Y123="",OR($D123="",$D123="NL",$D123="HORS LIGUE")),0,VLOOKUP(IF(OR(Y123="",OR($D123="",$D123="NL",$D123="HORS LIGUE")),"",COUNTIFS($D$5:$D$72,"&lt;&gt;"&amp;"",$D$5:$D$72,"&lt;&gt;"&amp;"NL",$D$5:$D$72,"&lt;&gt;"&amp;"HORS LIGUE",Y$5:Y$72,"&lt;"&amp;Y123)+1),Paramètres!$B$3:$C$56,2,FALSE)*Paramètres!$K$13))</f>
        <v>0</v>
      </c>
      <c r="AA123" s="46"/>
      <c r="AB123" s="2">
        <f>IF(AA$2="Bike &amp; Run",IF(ISNA(VLOOKUP(AA123,Paramètres!$B$3:$C$56,2,FALSE)),0,VLOOKUP(AA123,Paramètres!$B$3:$C$56,2,FALSE)*Paramètres!$K$14),IF(OR(AA123="",OR($D123="",$D123="NL",$D123="HORS LIGUE")),0,VLOOKUP(IF(OR(AA123="",OR($D123="",$D123="NL",$D123="HORS LIGUE")),"",COUNTIFS($D$5:$D$72,"&lt;&gt;"&amp;"",$D$5:$D$72,"&lt;&gt;"&amp;"NL",$D$5:$D$72,"&lt;&gt;"&amp;"HORS LIGUE",AA$5:AA$72,"&lt;"&amp;AA123)+1),Paramètres!$B$3:$C$56,2,FALSE)*Paramètres!$K$14))</f>
        <v>0</v>
      </c>
      <c r="AC123" s="46"/>
      <c r="AD123" s="2">
        <f>IF(AC$2="Bike &amp; Run",IF(ISNA(VLOOKUP(AC123,Paramètres!$B$3:$C$56,2,FALSE)),0,VLOOKUP(AC123,Paramètres!$B$3:$C$56,2,FALSE)*Paramètres!$K$15),IF(OR(AC123="",OR($D123="",$D123="NL",$D123="HORS LIGUE")),0,VLOOKUP(IF(OR(AC123="",OR($D123="",$D123="NL",$D123="HORS LIGUE")),"",COUNTIFS($D$5:$D$72,"&lt;&gt;"&amp;"",$D$5:$D$72,"&lt;&gt;"&amp;"NL",$D$5:$D$72,"&lt;&gt;"&amp;"HORS LIGUE",AC$5:AC$72,"&lt;"&amp;AC123)+1),Paramètres!$B$3:$C$56,2,FALSE)*Paramètres!$K$15))</f>
        <v>0</v>
      </c>
      <c r="AE123" s="46"/>
      <c r="AF123" s="2">
        <f>IF(AE$2="Bike &amp; Run",IF(ISNA(VLOOKUP(AE123,Paramètres!$B$3:$C$56,2,FALSE)),0,VLOOKUP(AE123,Paramètres!$B$3:$C$56,2,FALSE)*Paramètres!$K$16),IF(OR(AE123="",OR($D123="",$D123="NL",$D123="HORS LIGUE")),0,VLOOKUP(IF(OR(AE123="",OR($D123="",$D123="NL",$D123="HORS LIGUE")),"",COUNTIFS($D$5:$D$72,"&lt;&gt;"&amp;"",$D$5:$D$72,"&lt;&gt;"&amp;"NL",$D$5:$D$72,"&lt;&gt;"&amp;"HORS LIGUE",AE$5:AE$72,"&lt;"&amp;AE123)+1),Paramètres!$B$3:$C$56,2,FALSE)*Paramètres!$K$16))</f>
        <v>0</v>
      </c>
      <c r="AG123" s="46"/>
      <c r="AH123" s="2">
        <f>IF(AG$2="Bike &amp; Run",IF(ISNA(VLOOKUP(AG123,Paramètres!$B$3:$C$56,2,FALSE)),0,VLOOKUP(AG123,Paramètres!$B$3:$C$56,2,FALSE)*Paramètres!$K$17),IF(OR(AG123="",OR($D123="",$D123="NL",$D123="HORS LIGUE")),0,VLOOKUP(IF(OR(AG123="",OR($D123="",$D123="NL",$D123="HORS LIGUE")),"",COUNTIFS($D$5:$D$72,"&lt;&gt;"&amp;"",$D$5:$D$72,"&lt;&gt;"&amp;"NL",$D$5:$D$72,"&lt;&gt;"&amp;"HORS LIGUE",AG$5:AG$72,"&lt;"&amp;AG123)+1),Paramètres!$B$3:$C$56,2,FALSE)*Paramètres!$K$17))</f>
        <v>0</v>
      </c>
      <c r="AI123" s="40">
        <f t="shared" si="115"/>
        <v>0</v>
      </c>
      <c r="AJ123" s="3" t="str">
        <f t="shared" si="116"/>
        <v/>
      </c>
      <c r="AK123" s="5">
        <f t="shared" si="117"/>
        <v>0</v>
      </c>
      <c r="AL123" s="41" t="e">
        <f t="shared" si="119"/>
        <v>#REF!</v>
      </c>
      <c r="AM123" s="33" t="e">
        <f t="shared" si="118"/>
        <v>#REF!</v>
      </c>
    </row>
    <row r="124" spans="1:39" ht="16.5">
      <c r="A124" s="14"/>
      <c r="B124" s="61" t="str">
        <f>IF(ISNA(VLOOKUP(A124,'Licenciés Jeunes 2023'!A:C,3,0)),"",VLOOKUP(A124,'Licenciés Jeunes 2023'!A:C,3,0))</f>
        <v/>
      </c>
      <c r="C124" s="32" t="str">
        <f>IF(ISNA(VLOOKUP(A124,'Licenciés Jeunes 2023'!A:C,2,0)),"",VLOOKUP(A124,'Licenciés Jeunes 2023'!A:C,2,0))</f>
        <v/>
      </c>
      <c r="D124" s="32" t="str">
        <f>IF(ISNA(VLOOKUP(A124,'Licenciés Jeunes 2023'!A:F,6,0)),"",VLOOKUP(A124,'Licenciés Jeunes 2023'!A:F,6,0))</f>
        <v/>
      </c>
      <c r="E124" s="6"/>
      <c r="F124" s="2">
        <f>IF(E$2="Bike &amp; Run",IF(ISNA(VLOOKUP(E124,Paramètres!$B$3:$C$56,2,FALSE)),0,VLOOKUP(E124,Paramètres!$B$3:$C$56,2,FALSE)*Paramètres!$K$3),IF(OR(E124="",OR($D124="",$D124="NL",$D124="HORS LIGUE")),0,VLOOKUP(IF(OR(E124="",OR($D124="",$D124="NL",$D124="HORS LIGUE")),"",COUNTIFS($D$5:$D$72,"&lt;&gt;"&amp;"",$D$5:$D$72,"&lt;&gt;"&amp;"NL",$D$5:$D$72,"&lt;&gt;"&amp;"HORS LIGUE",E$5:E$72,"&lt;"&amp;E124)+1),Paramètres!$B$3:$C$56,2,FALSE)*Paramètres!$K$3))</f>
        <v>0</v>
      </c>
      <c r="G124" s="4"/>
      <c r="H124" s="2">
        <f>IF(G$2="Bike &amp; Run",IF(ISNA(VLOOKUP(G124,Paramètres!$B$3:$C$56,2,FALSE)),0,VLOOKUP(G124,Paramètres!$B$3:$C$56,2,FALSE)*Paramètres!$K$4),IF(OR(G124="",OR($D124="",$D124="NL",$D124="HORS LIGUE")),0,VLOOKUP(IF(OR(G124="",OR($D124="",$D124="NL",$D124="HORS LIGUE")),"",COUNTIFS($D$5:$D$72,"&lt;&gt;"&amp;"",$D$5:$D$72,"&lt;&gt;"&amp;"NL",$D$5:$D$72,"&lt;&gt;"&amp;"HORS LIGUE",G$5:G$72,"&lt;"&amp;G124)+1),Paramètres!$B$3:$C$56,2,FALSE)*Paramètres!$K$4))</f>
        <v>0</v>
      </c>
      <c r="I124" s="36"/>
      <c r="J124" s="2">
        <f>IF(I$2="Bike &amp; Run",IF(ISNA(VLOOKUP(I124,Paramètres!$B$3:$C$56,2,FALSE)),0,VLOOKUP(I124,Paramètres!$B$3:$C$56,2,FALSE)*Paramètres!$K$5),IF(OR(I124="",OR($D124="",$D124="NL",$D124="HORS LIGUE")),0,VLOOKUP(IF(OR(I124="",OR($D124="",$D124="NL",$D124="HORS LIGUE")),"",COUNTIFS($D$5:$D$72,"&lt;&gt;"&amp;"",$D$5:$D$72,"&lt;&gt;"&amp;"NL",$D$5:$D$72,"&lt;&gt;"&amp;"HORS LIGUE",I$5:I$72,"&lt;"&amp;I124)+1),Paramètres!$B$3:$C$56,2,FALSE)*Paramètres!$K$5))</f>
        <v>0</v>
      </c>
      <c r="K124" s="4"/>
      <c r="L124" s="2">
        <f>IF(K$2="Bike &amp; Run",IF(ISNA(VLOOKUP(K124,Paramètres!$B$3:$C$56,2,FALSE)),0,VLOOKUP(K124,Paramètres!$B$3:$C$56,2,FALSE)*Paramètres!$K$6),IF(OR(K124="",OR($D124="",$D124="NL",$D124="HORS LIGUE")),0,VLOOKUP(IF(OR(K124="",OR($D124="",$D124="NL",$D124="HORS LIGUE")),"",COUNTIFS($D$5:$D$72,"&lt;&gt;"&amp;"",$D$5:$D$72,"&lt;&gt;"&amp;"NL",$D$5:$D$72,"&lt;&gt;"&amp;"HORS LIGUE",K$5:K$72,"&lt;"&amp;K124)+1),Paramètres!$B$3:$C$56,2,FALSE)*Paramètres!$K$6))</f>
        <v>0</v>
      </c>
      <c r="M124" s="4"/>
      <c r="N124" s="2">
        <f>IF(M$2="Bike &amp; Run",IF(ISNA(VLOOKUP(M124,Paramètres!$B$3:$C$56,2,FALSE)),0,VLOOKUP(M124,Paramètres!$B$3:$C$56,2,FALSE)*Paramètres!$K$7),IF(OR(M124="",OR($D124="",$D124="NL",$D124="HORS LIGUE")),0,VLOOKUP(IF(OR(M124="",OR($D124="",$D124="NL",$D124="HORS LIGUE")),"",COUNTIFS($D$5:$D$72,"&lt;&gt;"&amp;"",$D$5:$D$72,"&lt;&gt;"&amp;"NL",$D$5:$D$72,"&lt;&gt;"&amp;"HORS LIGUE",M$5:M$72,"&lt;"&amp;M124)+1),Paramètres!$B$3:$C$56,2,FALSE)*Paramètres!$K$7))</f>
        <v>0</v>
      </c>
      <c r="O124" s="46"/>
      <c r="P124" s="2">
        <f>IF(O$2="Bike &amp; Run",IF(ISNA(VLOOKUP(O124,Paramètres!$B$3:$C$56,2,FALSE)),0,VLOOKUP(O124,Paramètres!$B$3:$C$56,2,FALSE)*Paramètres!$K$8),IF(OR(O124="",OR($D124="",$D124="NL",$D124="HORS LIGUE")),0,VLOOKUP(IF(OR(O124="",OR($D124="",$D124="NL",$D124="HORS LIGUE")),"",COUNTIFS($D$5:$D$72,"&lt;&gt;"&amp;"",$D$5:$D$72,"&lt;&gt;"&amp;"NL",$D$5:$D$72,"&lt;&gt;"&amp;"HORS LIGUE",O$5:O$72,"&lt;"&amp;O124)+1),Paramètres!$B$3:$C$56,2,FALSE)*Paramètres!$K$8))</f>
        <v>0</v>
      </c>
      <c r="Q124" s="46"/>
      <c r="R124" s="2">
        <f>IF(Q$2="Bike &amp; Run",IF(ISNA(VLOOKUP(Q124,Paramètres!$B$3:$C$56,2,FALSE)),0,VLOOKUP(Q124,Paramètres!$B$3:$C$56,2,FALSE)*Paramètres!$K$9),IF(OR(Q124="",OR($D124="",$D124="NL",$D124="HORS LIGUE")),0,VLOOKUP(IF(OR(Q124="",OR($D124="",$D124="NL",$D124="HORS LIGUE")),"",COUNTIFS($D$5:$D$72,"&lt;&gt;"&amp;"",$D$5:$D$72,"&lt;&gt;"&amp;"NL",$D$5:$D$72,"&lt;&gt;"&amp;"HORS LIGUE",Q$5:Q$72,"&lt;"&amp;Q124)+1),Paramètres!$B$3:$C$56,2,FALSE)*Paramètres!$K$9))</f>
        <v>0</v>
      </c>
      <c r="S124" s="46"/>
      <c r="T124" s="2">
        <f>IF(S$2="Bike &amp; Run",IF(ISNA(VLOOKUP(S124,Paramètres!$B$3:$C$56,2,FALSE)),0,VLOOKUP(S124,Paramètres!$B$3:$C$56,2,FALSE)*Paramètres!$K$10),IF(OR(S124="",OR($D124="",$D124="NL",$D124="HORS LIGUE")),0,VLOOKUP(IF(OR(S124="",OR($D124="",$D124="NL",$D124="HORS LIGUE")),"",COUNTIFS($D$5:$D$72,"&lt;&gt;"&amp;"",$D$5:$D$72,"&lt;&gt;"&amp;"NL",$D$5:$D$72,"&lt;&gt;"&amp;"HORS LIGUE",S$5:S$72,"&lt;"&amp;S124)+1),Paramètres!$B$3:$C$56,2,FALSE)*Paramètres!$K$10))</f>
        <v>0</v>
      </c>
      <c r="U124" s="46"/>
      <c r="V124" s="2">
        <f>IF(U$2="Bike &amp; Run",IF(ISNA(VLOOKUP(U124,Paramètres!$B$3:$C$56,2,FALSE)),0,VLOOKUP(U124,Paramètres!$B$3:$C$56,2,FALSE)*Paramètres!$K$11),IF(OR(U124="",OR($D124="",$D124="NL",$D124="HORS LIGUE")),0,VLOOKUP(IF(OR(U124="",OR($D124="",$D124="NL",$D124="HORS LIGUE")),"",COUNTIFS($D$5:$D$72,"&lt;&gt;"&amp;"",$D$5:$D$72,"&lt;&gt;"&amp;"NL",$D$5:$D$72,"&lt;&gt;"&amp;"HORS LIGUE",U$5:U$72,"&lt;"&amp;U124)+1),Paramètres!$B$3:$C$56,2,FALSE)*Paramètres!$K$11))</f>
        <v>0</v>
      </c>
      <c r="W124" s="46"/>
      <c r="X124" s="2">
        <f>IF(W$2="Bike &amp; Run",IF(ISNA(VLOOKUP(W124,Paramètres!$B$3:$C$56,2,FALSE)),0,VLOOKUP(W124,Paramètres!$B$3:$C$56,2,FALSE)*Paramètres!$K$12),IF(OR(W124="",OR($D124="",$D124="NL",$D124="HORS LIGUE")),0,VLOOKUP(IF(OR(W124="",OR($D124="",$D124="NL",$D124="HORS LIGUE")),"",COUNTIFS($D$5:$D$72,"&lt;&gt;"&amp;"",$D$5:$D$72,"&lt;&gt;"&amp;"NL",$D$5:$D$72,"&lt;&gt;"&amp;"HORS LIGUE",W$5:W$72,"&lt;"&amp;W124)+1),Paramètres!$B$3:$C$56,2,FALSE)*Paramètres!$K$12))</f>
        <v>0</v>
      </c>
      <c r="Y124" s="46"/>
      <c r="Z124" s="2">
        <f>IF(Y$2="Bike &amp; Run",IF(ISNA(VLOOKUP(Y124,Paramètres!$B$3:$C$56,2,FALSE)),0,VLOOKUP(Y124,Paramètres!$B$3:$C$56,2,FALSE)*Paramètres!$K$13),IF(OR(Y124="",OR($D124="",$D124="NL",$D124="HORS LIGUE")),0,VLOOKUP(IF(OR(Y124="",OR($D124="",$D124="NL",$D124="HORS LIGUE")),"",COUNTIFS($D$5:$D$72,"&lt;&gt;"&amp;"",$D$5:$D$72,"&lt;&gt;"&amp;"NL",$D$5:$D$72,"&lt;&gt;"&amp;"HORS LIGUE",Y$5:Y$72,"&lt;"&amp;Y124)+1),Paramètres!$B$3:$C$56,2,FALSE)*Paramètres!$K$13))</f>
        <v>0</v>
      </c>
      <c r="AA124" s="46"/>
      <c r="AB124" s="2">
        <f>IF(AA$2="Bike &amp; Run",IF(ISNA(VLOOKUP(AA124,Paramètres!$B$3:$C$56,2,FALSE)),0,VLOOKUP(AA124,Paramètres!$B$3:$C$56,2,FALSE)*Paramètres!$K$14),IF(OR(AA124="",OR($D124="",$D124="NL",$D124="HORS LIGUE")),0,VLOOKUP(IF(OR(AA124="",OR($D124="",$D124="NL",$D124="HORS LIGUE")),"",COUNTIFS($D$5:$D$72,"&lt;&gt;"&amp;"",$D$5:$D$72,"&lt;&gt;"&amp;"NL",$D$5:$D$72,"&lt;&gt;"&amp;"HORS LIGUE",AA$5:AA$72,"&lt;"&amp;AA124)+1),Paramètres!$B$3:$C$56,2,FALSE)*Paramètres!$K$14))</f>
        <v>0</v>
      </c>
      <c r="AC124" s="46"/>
      <c r="AD124" s="2">
        <f>IF(AC$2="Bike &amp; Run",IF(ISNA(VLOOKUP(AC124,Paramètres!$B$3:$C$56,2,FALSE)),0,VLOOKUP(AC124,Paramètres!$B$3:$C$56,2,FALSE)*Paramètres!$K$15),IF(OR(AC124="",OR($D124="",$D124="NL",$D124="HORS LIGUE")),0,VLOOKUP(IF(OR(AC124="",OR($D124="",$D124="NL",$D124="HORS LIGUE")),"",COUNTIFS($D$5:$D$72,"&lt;&gt;"&amp;"",$D$5:$D$72,"&lt;&gt;"&amp;"NL",$D$5:$D$72,"&lt;&gt;"&amp;"HORS LIGUE",AC$5:AC$72,"&lt;"&amp;AC124)+1),Paramètres!$B$3:$C$56,2,FALSE)*Paramètres!$K$15))</f>
        <v>0</v>
      </c>
      <c r="AE124" s="46"/>
      <c r="AF124" s="2">
        <f>IF(AE$2="Bike &amp; Run",IF(ISNA(VLOOKUP(AE124,Paramètres!$B$3:$C$56,2,FALSE)),0,VLOOKUP(AE124,Paramètres!$B$3:$C$56,2,FALSE)*Paramètres!$K$16),IF(OR(AE124="",OR($D124="",$D124="NL",$D124="HORS LIGUE")),0,VLOOKUP(IF(OR(AE124="",OR($D124="",$D124="NL",$D124="HORS LIGUE")),"",COUNTIFS($D$5:$D$72,"&lt;&gt;"&amp;"",$D$5:$D$72,"&lt;&gt;"&amp;"NL",$D$5:$D$72,"&lt;&gt;"&amp;"HORS LIGUE",AE$5:AE$72,"&lt;"&amp;AE124)+1),Paramètres!$B$3:$C$56,2,FALSE)*Paramètres!$K$16))</f>
        <v>0</v>
      </c>
      <c r="AG124" s="46"/>
      <c r="AH124" s="2">
        <f>IF(AG$2="Bike &amp; Run",IF(ISNA(VLOOKUP(AG124,Paramètres!$B$3:$C$56,2,FALSE)),0,VLOOKUP(AG124,Paramètres!$B$3:$C$56,2,FALSE)*Paramètres!$K$17),IF(OR(AG124="",OR($D124="",$D124="NL",$D124="HORS LIGUE")),0,VLOOKUP(IF(OR(AG124="",OR($D124="",$D124="NL",$D124="HORS LIGUE")),"",COUNTIFS($D$5:$D$72,"&lt;&gt;"&amp;"",$D$5:$D$72,"&lt;&gt;"&amp;"NL",$D$5:$D$72,"&lt;&gt;"&amp;"HORS LIGUE",AG$5:AG$72,"&lt;"&amp;AG124)+1),Paramètres!$B$3:$C$56,2,FALSE)*Paramètres!$K$17))</f>
        <v>0</v>
      </c>
      <c r="AI124" s="40">
        <f t="shared" si="115"/>
        <v>0</v>
      </c>
      <c r="AJ124" s="3" t="str">
        <f t="shared" si="116"/>
        <v/>
      </c>
      <c r="AK124" s="5">
        <f t="shared" si="117"/>
        <v>0</v>
      </c>
      <c r="AL124" s="41" t="e">
        <f t="shared" si="119"/>
        <v>#REF!</v>
      </c>
      <c r="AM124" s="33" t="e">
        <f t="shared" si="118"/>
        <v>#REF!</v>
      </c>
    </row>
    <row r="125" spans="1:39" ht="16.5">
      <c r="A125" s="14"/>
      <c r="B125" s="61" t="str">
        <f>IF(ISNA(VLOOKUP(A125,'Licenciés Jeunes 2023'!A:C,3,0)),"",VLOOKUP(A125,'Licenciés Jeunes 2023'!A:C,3,0))</f>
        <v/>
      </c>
      <c r="C125" s="32" t="str">
        <f>IF(ISNA(VLOOKUP(A125,'Licenciés Jeunes 2023'!A:C,2,0)),"",VLOOKUP(A125,'Licenciés Jeunes 2023'!A:C,2,0))</f>
        <v/>
      </c>
      <c r="D125" s="32" t="str">
        <f>IF(ISNA(VLOOKUP(A125,'Licenciés Jeunes 2023'!A:F,6,0)),"",VLOOKUP(A125,'Licenciés Jeunes 2023'!A:F,6,0))</f>
        <v/>
      </c>
      <c r="E125" s="6"/>
      <c r="F125" s="2">
        <f>IF(E$2="Bike &amp; Run",IF(ISNA(VLOOKUP(E125,Paramètres!$B$3:$C$56,2,FALSE)),0,VLOOKUP(E125,Paramètres!$B$3:$C$56,2,FALSE)*Paramètres!$K$3),IF(OR(E125="",OR($D125="",$D125="NL",$D125="HORS LIGUE")),0,VLOOKUP(IF(OR(E125="",OR($D125="",$D125="NL",$D125="HORS LIGUE")),"",COUNTIFS($D$5:$D$72,"&lt;&gt;"&amp;"",$D$5:$D$72,"&lt;&gt;"&amp;"NL",$D$5:$D$72,"&lt;&gt;"&amp;"HORS LIGUE",E$5:E$72,"&lt;"&amp;E125)+1),Paramètres!$B$3:$C$56,2,FALSE)*Paramètres!$K$3))</f>
        <v>0</v>
      </c>
      <c r="G125" s="4"/>
      <c r="H125" s="2">
        <f>IF(G$2="Bike &amp; Run",IF(ISNA(VLOOKUP(G125,Paramètres!$B$3:$C$56,2,FALSE)),0,VLOOKUP(G125,Paramètres!$B$3:$C$56,2,FALSE)*Paramètres!$K$4),IF(OR(G125="",OR($D125="",$D125="NL",$D125="HORS LIGUE")),0,VLOOKUP(IF(OR(G125="",OR($D125="",$D125="NL",$D125="HORS LIGUE")),"",COUNTIFS($D$5:$D$72,"&lt;&gt;"&amp;"",$D$5:$D$72,"&lt;&gt;"&amp;"NL",$D$5:$D$72,"&lt;&gt;"&amp;"HORS LIGUE",G$5:G$72,"&lt;"&amp;G125)+1),Paramètres!$B$3:$C$56,2,FALSE)*Paramètres!$K$4))</f>
        <v>0</v>
      </c>
      <c r="I125" s="36"/>
      <c r="J125" s="2">
        <f>IF(I$2="Bike &amp; Run",IF(ISNA(VLOOKUP(I125,Paramètres!$B$3:$C$56,2,FALSE)),0,VLOOKUP(I125,Paramètres!$B$3:$C$56,2,FALSE)*Paramètres!$K$5),IF(OR(I125="",OR($D125="",$D125="NL",$D125="HORS LIGUE")),0,VLOOKUP(IF(OR(I125="",OR($D125="",$D125="NL",$D125="HORS LIGUE")),"",COUNTIFS($D$5:$D$72,"&lt;&gt;"&amp;"",$D$5:$D$72,"&lt;&gt;"&amp;"NL",$D$5:$D$72,"&lt;&gt;"&amp;"HORS LIGUE",I$5:I$72,"&lt;"&amp;I125)+1),Paramètres!$B$3:$C$56,2,FALSE)*Paramètres!$K$5))</f>
        <v>0</v>
      </c>
      <c r="K125" s="4"/>
      <c r="L125" s="2">
        <f>IF(K$2="Bike &amp; Run",IF(ISNA(VLOOKUP(K125,Paramètres!$B$3:$C$56,2,FALSE)),0,VLOOKUP(K125,Paramètres!$B$3:$C$56,2,FALSE)*Paramètres!$K$6),IF(OR(K125="",OR($D125="",$D125="NL",$D125="HORS LIGUE")),0,VLOOKUP(IF(OR(K125="",OR($D125="",$D125="NL",$D125="HORS LIGUE")),"",COUNTIFS($D$5:$D$72,"&lt;&gt;"&amp;"",$D$5:$D$72,"&lt;&gt;"&amp;"NL",$D$5:$D$72,"&lt;&gt;"&amp;"HORS LIGUE",K$5:K$72,"&lt;"&amp;K125)+1),Paramètres!$B$3:$C$56,2,FALSE)*Paramètres!$K$6))</f>
        <v>0</v>
      </c>
      <c r="M125" s="4"/>
      <c r="N125" s="2">
        <f>IF(M$2="Bike &amp; Run",IF(ISNA(VLOOKUP(M125,Paramètres!$B$3:$C$56,2,FALSE)),0,VLOOKUP(M125,Paramètres!$B$3:$C$56,2,FALSE)*Paramètres!$K$7),IF(OR(M125="",OR($D125="",$D125="NL",$D125="HORS LIGUE")),0,VLOOKUP(IF(OR(M125="",OR($D125="",$D125="NL",$D125="HORS LIGUE")),"",COUNTIFS($D$5:$D$72,"&lt;&gt;"&amp;"",$D$5:$D$72,"&lt;&gt;"&amp;"NL",$D$5:$D$72,"&lt;&gt;"&amp;"HORS LIGUE",M$5:M$72,"&lt;"&amp;M125)+1),Paramètres!$B$3:$C$56,2,FALSE)*Paramètres!$K$7))</f>
        <v>0</v>
      </c>
      <c r="O125" s="46"/>
      <c r="P125" s="2">
        <f>IF(O$2="Bike &amp; Run",IF(ISNA(VLOOKUP(O125,Paramètres!$B$3:$C$56,2,FALSE)),0,VLOOKUP(O125,Paramètres!$B$3:$C$56,2,FALSE)*Paramètres!$K$8),IF(OR(O125="",OR($D125="",$D125="NL",$D125="HORS LIGUE")),0,VLOOKUP(IF(OR(O125="",OR($D125="",$D125="NL",$D125="HORS LIGUE")),"",COUNTIFS($D$5:$D$72,"&lt;&gt;"&amp;"",$D$5:$D$72,"&lt;&gt;"&amp;"NL",$D$5:$D$72,"&lt;&gt;"&amp;"HORS LIGUE",O$5:O$72,"&lt;"&amp;O125)+1),Paramètres!$B$3:$C$56,2,FALSE)*Paramètres!$K$8))</f>
        <v>0</v>
      </c>
      <c r="Q125" s="46"/>
      <c r="R125" s="2">
        <f>IF(Q$2="Bike &amp; Run",IF(ISNA(VLOOKUP(Q125,Paramètres!$B$3:$C$56,2,FALSE)),0,VLOOKUP(Q125,Paramètres!$B$3:$C$56,2,FALSE)*Paramètres!$K$9),IF(OR(Q125="",OR($D125="",$D125="NL",$D125="HORS LIGUE")),0,VLOOKUP(IF(OR(Q125="",OR($D125="",$D125="NL",$D125="HORS LIGUE")),"",COUNTIFS($D$5:$D$72,"&lt;&gt;"&amp;"",$D$5:$D$72,"&lt;&gt;"&amp;"NL",$D$5:$D$72,"&lt;&gt;"&amp;"HORS LIGUE",Q$5:Q$72,"&lt;"&amp;Q125)+1),Paramètres!$B$3:$C$56,2,FALSE)*Paramètres!$K$9))</f>
        <v>0</v>
      </c>
      <c r="S125" s="46"/>
      <c r="T125" s="2">
        <f>IF(S$2="Bike &amp; Run",IF(ISNA(VLOOKUP(S125,Paramètres!$B$3:$C$56,2,FALSE)),0,VLOOKUP(S125,Paramètres!$B$3:$C$56,2,FALSE)*Paramètres!$K$10),IF(OR(S125="",OR($D125="",$D125="NL",$D125="HORS LIGUE")),0,VLOOKUP(IF(OR(S125="",OR($D125="",$D125="NL",$D125="HORS LIGUE")),"",COUNTIFS($D$5:$D$72,"&lt;&gt;"&amp;"",$D$5:$D$72,"&lt;&gt;"&amp;"NL",$D$5:$D$72,"&lt;&gt;"&amp;"HORS LIGUE",S$5:S$72,"&lt;"&amp;S125)+1),Paramètres!$B$3:$C$56,2,FALSE)*Paramètres!$K$10))</f>
        <v>0</v>
      </c>
      <c r="U125" s="46"/>
      <c r="V125" s="2">
        <f>IF(U$2="Bike &amp; Run",IF(ISNA(VLOOKUP(U125,Paramètres!$B$3:$C$56,2,FALSE)),0,VLOOKUP(U125,Paramètres!$B$3:$C$56,2,FALSE)*Paramètres!$K$11),IF(OR(U125="",OR($D125="",$D125="NL",$D125="HORS LIGUE")),0,VLOOKUP(IF(OR(U125="",OR($D125="",$D125="NL",$D125="HORS LIGUE")),"",COUNTIFS($D$5:$D$72,"&lt;&gt;"&amp;"",$D$5:$D$72,"&lt;&gt;"&amp;"NL",$D$5:$D$72,"&lt;&gt;"&amp;"HORS LIGUE",U$5:U$72,"&lt;"&amp;U125)+1),Paramètres!$B$3:$C$56,2,FALSE)*Paramètres!$K$11))</f>
        <v>0</v>
      </c>
      <c r="W125" s="46"/>
      <c r="X125" s="2">
        <f>IF(W$2="Bike &amp; Run",IF(ISNA(VLOOKUP(W125,Paramètres!$B$3:$C$56,2,FALSE)),0,VLOOKUP(W125,Paramètres!$B$3:$C$56,2,FALSE)*Paramètres!$K$12),IF(OR(W125="",OR($D125="",$D125="NL",$D125="HORS LIGUE")),0,VLOOKUP(IF(OR(W125="",OR($D125="",$D125="NL",$D125="HORS LIGUE")),"",COUNTIFS($D$5:$D$72,"&lt;&gt;"&amp;"",$D$5:$D$72,"&lt;&gt;"&amp;"NL",$D$5:$D$72,"&lt;&gt;"&amp;"HORS LIGUE",W$5:W$72,"&lt;"&amp;W125)+1),Paramètres!$B$3:$C$56,2,FALSE)*Paramètres!$K$12))</f>
        <v>0</v>
      </c>
      <c r="Y125" s="46"/>
      <c r="Z125" s="2">
        <f>IF(Y$2="Bike &amp; Run",IF(ISNA(VLOOKUP(Y125,Paramètres!$B$3:$C$56,2,FALSE)),0,VLOOKUP(Y125,Paramètres!$B$3:$C$56,2,FALSE)*Paramètres!$K$13),IF(OR(Y125="",OR($D125="",$D125="NL",$D125="HORS LIGUE")),0,VLOOKUP(IF(OR(Y125="",OR($D125="",$D125="NL",$D125="HORS LIGUE")),"",COUNTIFS($D$5:$D$72,"&lt;&gt;"&amp;"",$D$5:$D$72,"&lt;&gt;"&amp;"NL",$D$5:$D$72,"&lt;&gt;"&amp;"HORS LIGUE",Y$5:Y$72,"&lt;"&amp;Y125)+1),Paramètres!$B$3:$C$56,2,FALSE)*Paramètres!$K$13))</f>
        <v>0</v>
      </c>
      <c r="AA125" s="46"/>
      <c r="AB125" s="2">
        <f>IF(AA$2="Bike &amp; Run",IF(ISNA(VLOOKUP(AA125,Paramètres!$B$3:$C$56,2,FALSE)),0,VLOOKUP(AA125,Paramètres!$B$3:$C$56,2,FALSE)*Paramètres!$K$14),IF(OR(AA125="",OR($D125="",$D125="NL",$D125="HORS LIGUE")),0,VLOOKUP(IF(OR(AA125="",OR($D125="",$D125="NL",$D125="HORS LIGUE")),"",COUNTIFS($D$5:$D$72,"&lt;&gt;"&amp;"",$D$5:$D$72,"&lt;&gt;"&amp;"NL",$D$5:$D$72,"&lt;&gt;"&amp;"HORS LIGUE",AA$5:AA$72,"&lt;"&amp;AA125)+1),Paramètres!$B$3:$C$56,2,FALSE)*Paramètres!$K$14))</f>
        <v>0</v>
      </c>
      <c r="AC125" s="46"/>
      <c r="AD125" s="2">
        <f>IF(AC$2="Bike &amp; Run",IF(ISNA(VLOOKUP(AC125,Paramètres!$B$3:$C$56,2,FALSE)),0,VLOOKUP(AC125,Paramètres!$B$3:$C$56,2,FALSE)*Paramètres!$K$15),IF(OR(AC125="",OR($D125="",$D125="NL",$D125="HORS LIGUE")),0,VLOOKUP(IF(OR(AC125="",OR($D125="",$D125="NL",$D125="HORS LIGUE")),"",COUNTIFS($D$5:$D$72,"&lt;&gt;"&amp;"",$D$5:$D$72,"&lt;&gt;"&amp;"NL",$D$5:$D$72,"&lt;&gt;"&amp;"HORS LIGUE",AC$5:AC$72,"&lt;"&amp;AC125)+1),Paramètres!$B$3:$C$56,2,FALSE)*Paramètres!$K$15))</f>
        <v>0</v>
      </c>
      <c r="AE125" s="46"/>
      <c r="AF125" s="2">
        <f>IF(AE$2="Bike &amp; Run",IF(ISNA(VLOOKUP(AE125,Paramètres!$B$3:$C$56,2,FALSE)),0,VLOOKUP(AE125,Paramètres!$B$3:$C$56,2,FALSE)*Paramètres!$K$16),IF(OR(AE125="",OR($D125="",$D125="NL",$D125="HORS LIGUE")),0,VLOOKUP(IF(OR(AE125="",OR($D125="",$D125="NL",$D125="HORS LIGUE")),"",COUNTIFS($D$5:$D$72,"&lt;&gt;"&amp;"",$D$5:$D$72,"&lt;&gt;"&amp;"NL",$D$5:$D$72,"&lt;&gt;"&amp;"HORS LIGUE",AE$5:AE$72,"&lt;"&amp;AE125)+1),Paramètres!$B$3:$C$56,2,FALSE)*Paramètres!$K$16))</f>
        <v>0</v>
      </c>
      <c r="AG125" s="46"/>
      <c r="AH125" s="2">
        <f>IF(AG$2="Bike &amp; Run",IF(ISNA(VLOOKUP(AG125,Paramètres!$B$3:$C$56,2,FALSE)),0,VLOOKUP(AG125,Paramètres!$B$3:$C$56,2,FALSE)*Paramètres!$K$17),IF(OR(AG125="",OR($D125="",$D125="NL",$D125="HORS LIGUE")),0,VLOOKUP(IF(OR(AG125="",OR($D125="",$D125="NL",$D125="HORS LIGUE")),"",COUNTIFS($D$5:$D$72,"&lt;&gt;"&amp;"",$D$5:$D$72,"&lt;&gt;"&amp;"NL",$D$5:$D$72,"&lt;&gt;"&amp;"HORS LIGUE",AG$5:AG$72,"&lt;"&amp;AG125)+1),Paramètres!$B$3:$C$56,2,FALSE)*Paramètres!$K$17))</f>
        <v>0</v>
      </c>
      <c r="AI125" s="40">
        <f t="shared" si="115"/>
        <v>0</v>
      </c>
      <c r="AJ125" s="3" t="str">
        <f t="shared" si="116"/>
        <v/>
      </c>
      <c r="AK125" s="5">
        <f t="shared" si="117"/>
        <v>0</v>
      </c>
      <c r="AL125" s="41" t="e">
        <f t="shared" si="119"/>
        <v>#REF!</v>
      </c>
      <c r="AM125" s="33" t="e">
        <f t="shared" si="118"/>
        <v>#REF!</v>
      </c>
    </row>
    <row r="126" spans="1:39" ht="16.5">
      <c r="A126" s="14"/>
      <c r="B126" s="61" t="str">
        <f>IF(ISNA(VLOOKUP(A126,'Licenciés Jeunes 2023'!A:C,3,0)),"",VLOOKUP(A126,'Licenciés Jeunes 2023'!A:C,3,0))</f>
        <v/>
      </c>
      <c r="C126" s="32" t="str">
        <f>IF(ISNA(VLOOKUP(A126,'Licenciés Jeunes 2023'!A:C,2,0)),"",VLOOKUP(A126,'Licenciés Jeunes 2023'!A:C,2,0))</f>
        <v/>
      </c>
      <c r="D126" s="32" t="str">
        <f>IF(ISNA(VLOOKUP(A126,'Licenciés Jeunes 2023'!A:F,6,0)),"",VLOOKUP(A126,'Licenciés Jeunes 2023'!A:F,6,0))</f>
        <v/>
      </c>
      <c r="E126" s="6"/>
      <c r="F126" s="2">
        <f>IF(E$2="Bike &amp; Run",IF(ISNA(VLOOKUP(E126,Paramètres!$B$3:$C$56,2,FALSE)),0,VLOOKUP(E126,Paramètres!$B$3:$C$56,2,FALSE)*Paramètres!$K$3),IF(OR(E126="",OR($D126="",$D126="NL",$D126="HORS LIGUE")),0,VLOOKUP(IF(OR(E126="",OR($D126="",$D126="NL",$D126="HORS LIGUE")),"",COUNTIFS($D$5:$D$72,"&lt;&gt;"&amp;"",$D$5:$D$72,"&lt;&gt;"&amp;"NL",$D$5:$D$72,"&lt;&gt;"&amp;"HORS LIGUE",E$5:E$72,"&lt;"&amp;E126)+1),Paramètres!$B$3:$C$56,2,FALSE)*Paramètres!$K$3))</f>
        <v>0</v>
      </c>
      <c r="G126" s="4"/>
      <c r="H126" s="2">
        <f>IF(G$2="Bike &amp; Run",IF(ISNA(VLOOKUP(G126,Paramètres!$B$3:$C$56,2,FALSE)),0,VLOOKUP(G126,Paramètres!$B$3:$C$56,2,FALSE)*Paramètres!$K$4),IF(OR(G126="",OR($D126="",$D126="NL",$D126="HORS LIGUE")),0,VLOOKUP(IF(OR(G126="",OR($D126="",$D126="NL",$D126="HORS LIGUE")),"",COUNTIFS($D$5:$D$72,"&lt;&gt;"&amp;"",$D$5:$D$72,"&lt;&gt;"&amp;"NL",$D$5:$D$72,"&lt;&gt;"&amp;"HORS LIGUE",G$5:G$72,"&lt;"&amp;G126)+1),Paramètres!$B$3:$C$56,2,FALSE)*Paramètres!$K$4))</f>
        <v>0</v>
      </c>
      <c r="I126" s="36"/>
      <c r="J126" s="2">
        <f>IF(I$2="Bike &amp; Run",IF(ISNA(VLOOKUP(I126,Paramètres!$B$3:$C$56,2,FALSE)),0,VLOOKUP(I126,Paramètres!$B$3:$C$56,2,FALSE)*Paramètres!$K$5),IF(OR(I126="",OR($D126="",$D126="NL",$D126="HORS LIGUE")),0,VLOOKUP(IF(OR(I126="",OR($D126="",$D126="NL",$D126="HORS LIGUE")),"",COUNTIFS($D$5:$D$72,"&lt;&gt;"&amp;"",$D$5:$D$72,"&lt;&gt;"&amp;"NL",$D$5:$D$72,"&lt;&gt;"&amp;"HORS LIGUE",I$5:I$72,"&lt;"&amp;I126)+1),Paramètres!$B$3:$C$56,2,FALSE)*Paramètres!$K$5))</f>
        <v>0</v>
      </c>
      <c r="K126" s="4"/>
      <c r="L126" s="2">
        <f>IF(K$2="Bike &amp; Run",IF(ISNA(VLOOKUP(K126,Paramètres!$B$3:$C$56,2,FALSE)),0,VLOOKUP(K126,Paramètres!$B$3:$C$56,2,FALSE)*Paramètres!$K$6),IF(OR(K126="",OR($D126="",$D126="NL",$D126="HORS LIGUE")),0,VLOOKUP(IF(OR(K126="",OR($D126="",$D126="NL",$D126="HORS LIGUE")),"",COUNTIFS($D$5:$D$72,"&lt;&gt;"&amp;"",$D$5:$D$72,"&lt;&gt;"&amp;"NL",$D$5:$D$72,"&lt;&gt;"&amp;"HORS LIGUE",K$5:K$72,"&lt;"&amp;K126)+1),Paramètres!$B$3:$C$56,2,FALSE)*Paramètres!$K$6))</f>
        <v>0</v>
      </c>
      <c r="M126" s="4"/>
      <c r="N126" s="2">
        <f>IF(M$2="Bike &amp; Run",IF(ISNA(VLOOKUP(M126,Paramètres!$B$3:$C$56,2,FALSE)),0,VLOOKUP(M126,Paramètres!$B$3:$C$56,2,FALSE)*Paramètres!$K$7),IF(OR(M126="",OR($D126="",$D126="NL",$D126="HORS LIGUE")),0,VLOOKUP(IF(OR(M126="",OR($D126="",$D126="NL",$D126="HORS LIGUE")),"",COUNTIFS($D$5:$D$72,"&lt;&gt;"&amp;"",$D$5:$D$72,"&lt;&gt;"&amp;"NL",$D$5:$D$72,"&lt;&gt;"&amp;"HORS LIGUE",M$5:M$72,"&lt;"&amp;M126)+1),Paramètres!$B$3:$C$56,2,FALSE)*Paramètres!$K$7))</f>
        <v>0</v>
      </c>
      <c r="O126" s="46"/>
      <c r="P126" s="2">
        <f>IF(O$2="Bike &amp; Run",IF(ISNA(VLOOKUP(O126,Paramètres!$B$3:$C$56,2,FALSE)),0,VLOOKUP(O126,Paramètres!$B$3:$C$56,2,FALSE)*Paramètres!$K$8),IF(OR(O126="",OR($D126="",$D126="NL",$D126="HORS LIGUE")),0,VLOOKUP(IF(OR(O126="",OR($D126="",$D126="NL",$D126="HORS LIGUE")),"",COUNTIFS($D$5:$D$72,"&lt;&gt;"&amp;"",$D$5:$D$72,"&lt;&gt;"&amp;"NL",$D$5:$D$72,"&lt;&gt;"&amp;"HORS LIGUE",O$5:O$72,"&lt;"&amp;O126)+1),Paramètres!$B$3:$C$56,2,FALSE)*Paramètres!$K$8))</f>
        <v>0</v>
      </c>
      <c r="Q126" s="46"/>
      <c r="R126" s="2">
        <f>IF(Q$2="Bike &amp; Run",IF(ISNA(VLOOKUP(Q126,Paramètres!$B$3:$C$56,2,FALSE)),0,VLOOKUP(Q126,Paramètres!$B$3:$C$56,2,FALSE)*Paramètres!$K$9),IF(OR(Q126="",OR($D126="",$D126="NL",$D126="HORS LIGUE")),0,VLOOKUP(IF(OR(Q126="",OR($D126="",$D126="NL",$D126="HORS LIGUE")),"",COUNTIFS($D$5:$D$72,"&lt;&gt;"&amp;"",$D$5:$D$72,"&lt;&gt;"&amp;"NL",$D$5:$D$72,"&lt;&gt;"&amp;"HORS LIGUE",Q$5:Q$72,"&lt;"&amp;Q126)+1),Paramètres!$B$3:$C$56,2,FALSE)*Paramètres!$K$9))</f>
        <v>0</v>
      </c>
      <c r="S126" s="46"/>
      <c r="T126" s="2">
        <f>IF(S$2="Bike &amp; Run",IF(ISNA(VLOOKUP(S126,Paramètres!$B$3:$C$56,2,FALSE)),0,VLOOKUP(S126,Paramètres!$B$3:$C$56,2,FALSE)*Paramètres!$K$10),IF(OR(S126="",OR($D126="",$D126="NL",$D126="HORS LIGUE")),0,VLOOKUP(IF(OR(S126="",OR($D126="",$D126="NL",$D126="HORS LIGUE")),"",COUNTIFS($D$5:$D$72,"&lt;&gt;"&amp;"",$D$5:$D$72,"&lt;&gt;"&amp;"NL",$D$5:$D$72,"&lt;&gt;"&amp;"HORS LIGUE",S$5:S$72,"&lt;"&amp;S126)+1),Paramètres!$B$3:$C$56,2,FALSE)*Paramètres!$K$10))</f>
        <v>0</v>
      </c>
      <c r="U126" s="46"/>
      <c r="V126" s="2">
        <f>IF(U$2="Bike &amp; Run",IF(ISNA(VLOOKUP(U126,Paramètres!$B$3:$C$56,2,FALSE)),0,VLOOKUP(U126,Paramètres!$B$3:$C$56,2,FALSE)*Paramètres!$K$11),IF(OR(U126="",OR($D126="",$D126="NL",$D126="HORS LIGUE")),0,VLOOKUP(IF(OR(U126="",OR($D126="",$D126="NL",$D126="HORS LIGUE")),"",COUNTIFS($D$5:$D$72,"&lt;&gt;"&amp;"",$D$5:$D$72,"&lt;&gt;"&amp;"NL",$D$5:$D$72,"&lt;&gt;"&amp;"HORS LIGUE",U$5:U$72,"&lt;"&amp;U126)+1),Paramètres!$B$3:$C$56,2,FALSE)*Paramètres!$K$11))</f>
        <v>0</v>
      </c>
      <c r="W126" s="46"/>
      <c r="X126" s="2">
        <f>IF(W$2="Bike &amp; Run",IF(ISNA(VLOOKUP(W126,Paramètres!$B$3:$C$56,2,FALSE)),0,VLOOKUP(W126,Paramètres!$B$3:$C$56,2,FALSE)*Paramètres!$K$12),IF(OR(W126="",OR($D126="",$D126="NL",$D126="HORS LIGUE")),0,VLOOKUP(IF(OR(W126="",OR($D126="",$D126="NL",$D126="HORS LIGUE")),"",COUNTIFS($D$5:$D$72,"&lt;&gt;"&amp;"",$D$5:$D$72,"&lt;&gt;"&amp;"NL",$D$5:$D$72,"&lt;&gt;"&amp;"HORS LIGUE",W$5:W$72,"&lt;"&amp;W126)+1),Paramètres!$B$3:$C$56,2,FALSE)*Paramètres!$K$12))</f>
        <v>0</v>
      </c>
      <c r="Y126" s="46"/>
      <c r="Z126" s="2">
        <f>IF(Y$2="Bike &amp; Run",IF(ISNA(VLOOKUP(Y126,Paramètres!$B$3:$C$56,2,FALSE)),0,VLOOKUP(Y126,Paramètres!$B$3:$C$56,2,FALSE)*Paramètres!$K$13),IF(OR(Y126="",OR($D126="",$D126="NL",$D126="HORS LIGUE")),0,VLOOKUP(IF(OR(Y126="",OR($D126="",$D126="NL",$D126="HORS LIGUE")),"",COUNTIFS($D$5:$D$72,"&lt;&gt;"&amp;"",$D$5:$D$72,"&lt;&gt;"&amp;"NL",$D$5:$D$72,"&lt;&gt;"&amp;"HORS LIGUE",Y$5:Y$72,"&lt;"&amp;Y126)+1),Paramètres!$B$3:$C$56,2,FALSE)*Paramètres!$K$13))</f>
        <v>0</v>
      </c>
      <c r="AA126" s="46"/>
      <c r="AB126" s="2">
        <f>IF(AA$2="Bike &amp; Run",IF(ISNA(VLOOKUP(AA126,Paramètres!$B$3:$C$56,2,FALSE)),0,VLOOKUP(AA126,Paramètres!$B$3:$C$56,2,FALSE)*Paramètres!$K$14),IF(OR(AA126="",OR($D126="",$D126="NL",$D126="HORS LIGUE")),0,VLOOKUP(IF(OR(AA126="",OR($D126="",$D126="NL",$D126="HORS LIGUE")),"",COUNTIFS($D$5:$D$72,"&lt;&gt;"&amp;"",$D$5:$D$72,"&lt;&gt;"&amp;"NL",$D$5:$D$72,"&lt;&gt;"&amp;"HORS LIGUE",AA$5:AA$72,"&lt;"&amp;AA126)+1),Paramètres!$B$3:$C$56,2,FALSE)*Paramètres!$K$14))</f>
        <v>0</v>
      </c>
      <c r="AC126" s="46"/>
      <c r="AD126" s="2">
        <f>IF(AC$2="Bike &amp; Run",IF(ISNA(VLOOKUP(AC126,Paramètres!$B$3:$C$56,2,FALSE)),0,VLOOKUP(AC126,Paramètres!$B$3:$C$56,2,FALSE)*Paramètres!$K$15),IF(OR(AC126="",OR($D126="",$D126="NL",$D126="HORS LIGUE")),0,VLOOKUP(IF(OR(AC126="",OR($D126="",$D126="NL",$D126="HORS LIGUE")),"",COUNTIFS($D$5:$D$72,"&lt;&gt;"&amp;"",$D$5:$D$72,"&lt;&gt;"&amp;"NL",$D$5:$D$72,"&lt;&gt;"&amp;"HORS LIGUE",AC$5:AC$72,"&lt;"&amp;AC126)+1),Paramètres!$B$3:$C$56,2,FALSE)*Paramètres!$K$15))</f>
        <v>0</v>
      </c>
      <c r="AE126" s="46"/>
      <c r="AF126" s="2">
        <f>IF(AE$2="Bike &amp; Run",IF(ISNA(VLOOKUP(AE126,Paramètres!$B$3:$C$56,2,FALSE)),0,VLOOKUP(AE126,Paramètres!$B$3:$C$56,2,FALSE)*Paramètres!$K$16),IF(OR(AE126="",OR($D126="",$D126="NL",$D126="HORS LIGUE")),0,VLOOKUP(IF(OR(AE126="",OR($D126="",$D126="NL",$D126="HORS LIGUE")),"",COUNTIFS($D$5:$D$72,"&lt;&gt;"&amp;"",$D$5:$D$72,"&lt;&gt;"&amp;"NL",$D$5:$D$72,"&lt;&gt;"&amp;"HORS LIGUE",AE$5:AE$72,"&lt;"&amp;AE126)+1),Paramètres!$B$3:$C$56,2,FALSE)*Paramètres!$K$16))</f>
        <v>0</v>
      </c>
      <c r="AG126" s="46"/>
      <c r="AH126" s="2">
        <f>IF(AG$2="Bike &amp; Run",IF(ISNA(VLOOKUP(AG126,Paramètres!$B$3:$C$56,2,FALSE)),0,VLOOKUP(AG126,Paramètres!$B$3:$C$56,2,FALSE)*Paramètres!$K$17),IF(OR(AG126="",OR($D126="",$D126="NL",$D126="HORS LIGUE")),0,VLOOKUP(IF(OR(AG126="",OR($D126="",$D126="NL",$D126="HORS LIGUE")),"",COUNTIFS($D$5:$D$72,"&lt;&gt;"&amp;"",$D$5:$D$72,"&lt;&gt;"&amp;"NL",$D$5:$D$72,"&lt;&gt;"&amp;"HORS LIGUE",AG$5:AG$72,"&lt;"&amp;AG126)+1),Paramètres!$B$3:$C$56,2,FALSE)*Paramètres!$K$17))</f>
        <v>0</v>
      </c>
      <c r="AI126" s="40">
        <f t="shared" si="115"/>
        <v>0</v>
      </c>
      <c r="AJ126" s="3" t="str">
        <f t="shared" si="116"/>
        <v/>
      </c>
      <c r="AK126" s="5">
        <f t="shared" si="117"/>
        <v>0</v>
      </c>
      <c r="AL126" s="41" t="e">
        <f t="shared" si="119"/>
        <v>#REF!</v>
      </c>
      <c r="AM126" s="33" t="e">
        <f t="shared" si="118"/>
        <v>#REF!</v>
      </c>
    </row>
    <row r="127" spans="1:39" ht="16.5">
      <c r="A127" s="14"/>
      <c r="B127" s="61" t="str">
        <f>IF(ISNA(VLOOKUP(A127,'Licenciés Jeunes 2023'!A:C,3,0)),"",VLOOKUP(A127,'Licenciés Jeunes 2023'!A:C,3,0))</f>
        <v/>
      </c>
      <c r="C127" s="32" t="str">
        <f>IF(ISNA(VLOOKUP(A127,'Licenciés Jeunes 2023'!A:C,2,0)),"",VLOOKUP(A127,'Licenciés Jeunes 2023'!A:C,2,0))</f>
        <v/>
      </c>
      <c r="D127" s="32" t="str">
        <f>IF(ISNA(VLOOKUP(A127,'Licenciés Jeunes 2023'!A:F,6,0)),"",VLOOKUP(A127,'Licenciés Jeunes 2023'!A:F,6,0))</f>
        <v/>
      </c>
      <c r="E127" s="6"/>
      <c r="F127" s="2">
        <f>IF(E$2="Bike &amp; Run",IF(ISNA(VLOOKUP(E127,Paramètres!$B$3:$C$56,2,FALSE)),0,VLOOKUP(E127,Paramètres!$B$3:$C$56,2,FALSE)*Paramètres!$K$3),IF(OR(E127="",OR($D127="",$D127="NL",$D127="HORS LIGUE")),0,VLOOKUP(IF(OR(E127="",OR($D127="",$D127="NL",$D127="HORS LIGUE")),"",COUNTIFS($D$5:$D$72,"&lt;&gt;"&amp;"",$D$5:$D$72,"&lt;&gt;"&amp;"NL",$D$5:$D$72,"&lt;&gt;"&amp;"HORS LIGUE",E$5:E$72,"&lt;"&amp;E127)+1),Paramètres!$B$3:$C$56,2,FALSE)*Paramètres!$K$3))</f>
        <v>0</v>
      </c>
      <c r="G127" s="4"/>
      <c r="H127" s="2">
        <f>IF(G$2="Bike &amp; Run",IF(ISNA(VLOOKUP(G127,Paramètres!$B$3:$C$56,2,FALSE)),0,VLOOKUP(G127,Paramètres!$B$3:$C$56,2,FALSE)*Paramètres!$K$4),IF(OR(G127="",OR($D127="",$D127="NL",$D127="HORS LIGUE")),0,VLOOKUP(IF(OR(G127="",OR($D127="",$D127="NL",$D127="HORS LIGUE")),"",COUNTIFS($D$5:$D$72,"&lt;&gt;"&amp;"",$D$5:$D$72,"&lt;&gt;"&amp;"NL",$D$5:$D$72,"&lt;&gt;"&amp;"HORS LIGUE",G$5:G$72,"&lt;"&amp;G127)+1),Paramètres!$B$3:$C$56,2,FALSE)*Paramètres!$K$4))</f>
        <v>0</v>
      </c>
      <c r="I127" s="36"/>
      <c r="J127" s="2">
        <f>IF(I$2="Bike &amp; Run",IF(ISNA(VLOOKUP(I127,Paramètres!$B$3:$C$56,2,FALSE)),0,VLOOKUP(I127,Paramètres!$B$3:$C$56,2,FALSE)*Paramètres!$K$5),IF(OR(I127="",OR($D127="",$D127="NL",$D127="HORS LIGUE")),0,VLOOKUP(IF(OR(I127="",OR($D127="",$D127="NL",$D127="HORS LIGUE")),"",COUNTIFS($D$5:$D$72,"&lt;&gt;"&amp;"",$D$5:$D$72,"&lt;&gt;"&amp;"NL",$D$5:$D$72,"&lt;&gt;"&amp;"HORS LIGUE",I$5:I$72,"&lt;"&amp;I127)+1),Paramètres!$B$3:$C$56,2,FALSE)*Paramètres!$K$5))</f>
        <v>0</v>
      </c>
      <c r="K127" s="4"/>
      <c r="L127" s="2">
        <f>IF(K$2="Bike &amp; Run",IF(ISNA(VLOOKUP(K127,Paramètres!$B$3:$C$56,2,FALSE)),0,VLOOKUP(K127,Paramètres!$B$3:$C$56,2,FALSE)*Paramètres!$K$6),IF(OR(K127="",OR($D127="",$D127="NL",$D127="HORS LIGUE")),0,VLOOKUP(IF(OR(K127="",OR($D127="",$D127="NL",$D127="HORS LIGUE")),"",COUNTIFS($D$5:$D$72,"&lt;&gt;"&amp;"",$D$5:$D$72,"&lt;&gt;"&amp;"NL",$D$5:$D$72,"&lt;&gt;"&amp;"HORS LIGUE",K$5:K$72,"&lt;"&amp;K127)+1),Paramètres!$B$3:$C$56,2,FALSE)*Paramètres!$K$6))</f>
        <v>0</v>
      </c>
      <c r="M127" s="4"/>
      <c r="N127" s="2">
        <f>IF(M$2="Bike &amp; Run",IF(ISNA(VLOOKUP(M127,Paramètres!$B$3:$C$56,2,FALSE)),0,VLOOKUP(M127,Paramètres!$B$3:$C$56,2,FALSE)*Paramètres!$K$7),IF(OR(M127="",OR($D127="",$D127="NL",$D127="HORS LIGUE")),0,VLOOKUP(IF(OR(M127="",OR($D127="",$D127="NL",$D127="HORS LIGUE")),"",COUNTIFS($D$5:$D$72,"&lt;&gt;"&amp;"",$D$5:$D$72,"&lt;&gt;"&amp;"NL",$D$5:$D$72,"&lt;&gt;"&amp;"HORS LIGUE",M$5:M$72,"&lt;"&amp;M127)+1),Paramètres!$B$3:$C$56,2,FALSE)*Paramètres!$K$7))</f>
        <v>0</v>
      </c>
      <c r="O127" s="46"/>
      <c r="P127" s="2">
        <f>IF(O$2="Bike &amp; Run",IF(ISNA(VLOOKUP(O127,Paramètres!$B$3:$C$56,2,FALSE)),0,VLOOKUP(O127,Paramètres!$B$3:$C$56,2,FALSE)*Paramètres!$K$8),IF(OR(O127="",OR($D127="",$D127="NL",$D127="HORS LIGUE")),0,VLOOKUP(IF(OR(O127="",OR($D127="",$D127="NL",$D127="HORS LIGUE")),"",COUNTIFS($D$5:$D$72,"&lt;&gt;"&amp;"",$D$5:$D$72,"&lt;&gt;"&amp;"NL",$D$5:$D$72,"&lt;&gt;"&amp;"HORS LIGUE",O$5:O$72,"&lt;"&amp;O127)+1),Paramètres!$B$3:$C$56,2,FALSE)*Paramètres!$K$8))</f>
        <v>0</v>
      </c>
      <c r="Q127" s="46"/>
      <c r="R127" s="2">
        <f>IF(Q$2="Bike &amp; Run",IF(ISNA(VLOOKUP(Q127,Paramètres!$B$3:$C$56,2,FALSE)),0,VLOOKUP(Q127,Paramètres!$B$3:$C$56,2,FALSE)*Paramètres!$K$9),IF(OR(Q127="",OR($D127="",$D127="NL",$D127="HORS LIGUE")),0,VLOOKUP(IF(OR(Q127="",OR($D127="",$D127="NL",$D127="HORS LIGUE")),"",COUNTIFS($D$5:$D$72,"&lt;&gt;"&amp;"",$D$5:$D$72,"&lt;&gt;"&amp;"NL",$D$5:$D$72,"&lt;&gt;"&amp;"HORS LIGUE",Q$5:Q$72,"&lt;"&amp;Q127)+1),Paramètres!$B$3:$C$56,2,FALSE)*Paramètres!$K$9))</f>
        <v>0</v>
      </c>
      <c r="S127" s="46"/>
      <c r="T127" s="2">
        <f>IF(S$2="Bike &amp; Run",IF(ISNA(VLOOKUP(S127,Paramètres!$B$3:$C$56,2,FALSE)),0,VLOOKUP(S127,Paramètres!$B$3:$C$56,2,FALSE)*Paramètres!$K$10),IF(OR(S127="",OR($D127="",$D127="NL",$D127="HORS LIGUE")),0,VLOOKUP(IF(OR(S127="",OR($D127="",$D127="NL",$D127="HORS LIGUE")),"",COUNTIFS($D$5:$D$72,"&lt;&gt;"&amp;"",$D$5:$D$72,"&lt;&gt;"&amp;"NL",$D$5:$D$72,"&lt;&gt;"&amp;"HORS LIGUE",S$5:S$72,"&lt;"&amp;S127)+1),Paramètres!$B$3:$C$56,2,FALSE)*Paramètres!$K$10))</f>
        <v>0</v>
      </c>
      <c r="U127" s="46"/>
      <c r="V127" s="2">
        <f>IF(U$2="Bike &amp; Run",IF(ISNA(VLOOKUP(U127,Paramètres!$B$3:$C$56,2,FALSE)),0,VLOOKUP(U127,Paramètres!$B$3:$C$56,2,FALSE)*Paramètres!$K$11),IF(OR(U127="",OR($D127="",$D127="NL",$D127="HORS LIGUE")),0,VLOOKUP(IF(OR(U127="",OR($D127="",$D127="NL",$D127="HORS LIGUE")),"",COUNTIFS($D$5:$D$72,"&lt;&gt;"&amp;"",$D$5:$D$72,"&lt;&gt;"&amp;"NL",$D$5:$D$72,"&lt;&gt;"&amp;"HORS LIGUE",U$5:U$72,"&lt;"&amp;U127)+1),Paramètres!$B$3:$C$56,2,FALSE)*Paramètres!$K$11))</f>
        <v>0</v>
      </c>
      <c r="W127" s="46"/>
      <c r="X127" s="2">
        <f>IF(W$2="Bike &amp; Run",IF(ISNA(VLOOKUP(W127,Paramètres!$B$3:$C$56,2,FALSE)),0,VLOOKUP(W127,Paramètres!$B$3:$C$56,2,FALSE)*Paramètres!$K$12),IF(OR(W127="",OR($D127="",$D127="NL",$D127="HORS LIGUE")),0,VLOOKUP(IF(OR(W127="",OR($D127="",$D127="NL",$D127="HORS LIGUE")),"",COUNTIFS($D$5:$D$72,"&lt;&gt;"&amp;"",$D$5:$D$72,"&lt;&gt;"&amp;"NL",$D$5:$D$72,"&lt;&gt;"&amp;"HORS LIGUE",W$5:W$72,"&lt;"&amp;W127)+1),Paramètres!$B$3:$C$56,2,FALSE)*Paramètres!$K$12))</f>
        <v>0</v>
      </c>
      <c r="Y127" s="46"/>
      <c r="Z127" s="2">
        <f>IF(Y$2="Bike &amp; Run",IF(ISNA(VLOOKUP(Y127,Paramètres!$B$3:$C$56,2,FALSE)),0,VLOOKUP(Y127,Paramètres!$B$3:$C$56,2,FALSE)*Paramètres!$K$13),IF(OR(Y127="",OR($D127="",$D127="NL",$D127="HORS LIGUE")),0,VLOOKUP(IF(OR(Y127="",OR($D127="",$D127="NL",$D127="HORS LIGUE")),"",COUNTIFS($D$5:$D$72,"&lt;&gt;"&amp;"",$D$5:$D$72,"&lt;&gt;"&amp;"NL",$D$5:$D$72,"&lt;&gt;"&amp;"HORS LIGUE",Y$5:Y$72,"&lt;"&amp;Y127)+1),Paramètres!$B$3:$C$56,2,FALSE)*Paramètres!$K$13))</f>
        <v>0</v>
      </c>
      <c r="AA127" s="46"/>
      <c r="AB127" s="2">
        <f>IF(AA$2="Bike &amp; Run",IF(ISNA(VLOOKUP(AA127,Paramètres!$B$3:$C$56,2,FALSE)),0,VLOOKUP(AA127,Paramètres!$B$3:$C$56,2,FALSE)*Paramètres!$K$14),IF(OR(AA127="",OR($D127="",$D127="NL",$D127="HORS LIGUE")),0,VLOOKUP(IF(OR(AA127="",OR($D127="",$D127="NL",$D127="HORS LIGUE")),"",COUNTIFS($D$5:$D$72,"&lt;&gt;"&amp;"",$D$5:$D$72,"&lt;&gt;"&amp;"NL",$D$5:$D$72,"&lt;&gt;"&amp;"HORS LIGUE",AA$5:AA$72,"&lt;"&amp;AA127)+1),Paramètres!$B$3:$C$56,2,FALSE)*Paramètres!$K$14))</f>
        <v>0</v>
      </c>
      <c r="AC127" s="46"/>
      <c r="AD127" s="2">
        <f>IF(AC$2="Bike &amp; Run",IF(ISNA(VLOOKUP(AC127,Paramètres!$B$3:$C$56,2,FALSE)),0,VLOOKUP(AC127,Paramètres!$B$3:$C$56,2,FALSE)*Paramètres!$K$15),IF(OR(AC127="",OR($D127="",$D127="NL",$D127="HORS LIGUE")),0,VLOOKUP(IF(OR(AC127="",OR($D127="",$D127="NL",$D127="HORS LIGUE")),"",COUNTIFS($D$5:$D$72,"&lt;&gt;"&amp;"",$D$5:$D$72,"&lt;&gt;"&amp;"NL",$D$5:$D$72,"&lt;&gt;"&amp;"HORS LIGUE",AC$5:AC$72,"&lt;"&amp;AC127)+1),Paramètres!$B$3:$C$56,2,FALSE)*Paramètres!$K$15))</f>
        <v>0</v>
      </c>
      <c r="AE127" s="46"/>
      <c r="AF127" s="2">
        <f>IF(AE$2="Bike &amp; Run",IF(ISNA(VLOOKUP(AE127,Paramètres!$B$3:$C$56,2,FALSE)),0,VLOOKUP(AE127,Paramètres!$B$3:$C$56,2,FALSE)*Paramètres!$K$16),IF(OR(AE127="",OR($D127="",$D127="NL",$D127="HORS LIGUE")),0,VLOOKUP(IF(OR(AE127="",OR($D127="",$D127="NL",$D127="HORS LIGUE")),"",COUNTIFS($D$5:$D$72,"&lt;&gt;"&amp;"",$D$5:$D$72,"&lt;&gt;"&amp;"NL",$D$5:$D$72,"&lt;&gt;"&amp;"HORS LIGUE",AE$5:AE$72,"&lt;"&amp;AE127)+1),Paramètres!$B$3:$C$56,2,FALSE)*Paramètres!$K$16))</f>
        <v>0</v>
      </c>
      <c r="AG127" s="46"/>
      <c r="AH127" s="2">
        <f>IF(AG$2="Bike &amp; Run",IF(ISNA(VLOOKUP(AG127,Paramètres!$B$3:$C$56,2,FALSE)),0,VLOOKUP(AG127,Paramètres!$B$3:$C$56,2,FALSE)*Paramètres!$K$17),IF(OR(AG127="",OR($D127="",$D127="NL",$D127="HORS LIGUE")),0,VLOOKUP(IF(OR(AG127="",OR($D127="",$D127="NL",$D127="HORS LIGUE")),"",COUNTIFS($D$5:$D$72,"&lt;&gt;"&amp;"",$D$5:$D$72,"&lt;&gt;"&amp;"NL",$D$5:$D$72,"&lt;&gt;"&amp;"HORS LIGUE",AG$5:AG$72,"&lt;"&amp;AG127)+1),Paramètres!$B$3:$C$56,2,FALSE)*Paramètres!$K$17))</f>
        <v>0</v>
      </c>
      <c r="AI127" s="40">
        <f t="shared" si="115"/>
        <v>0</v>
      </c>
      <c r="AJ127" s="3" t="str">
        <f t="shared" si="116"/>
        <v/>
      </c>
      <c r="AK127" s="5">
        <f t="shared" si="117"/>
        <v>0</v>
      </c>
      <c r="AL127" s="41" t="e">
        <f t="shared" si="119"/>
        <v>#REF!</v>
      </c>
      <c r="AM127" s="33" t="e">
        <f t="shared" si="118"/>
        <v>#REF!</v>
      </c>
    </row>
    <row r="128" spans="1:39" ht="16.5">
      <c r="A128" s="14"/>
      <c r="B128" s="61" t="str">
        <f>IF(ISNA(VLOOKUP(A128,'Licenciés Jeunes 2023'!A:C,3,0)),"",VLOOKUP(A128,'Licenciés Jeunes 2023'!A:C,3,0))</f>
        <v/>
      </c>
      <c r="C128" s="32" t="str">
        <f>IF(ISNA(VLOOKUP(A128,'Licenciés Jeunes 2023'!A:C,2,0)),"",VLOOKUP(A128,'Licenciés Jeunes 2023'!A:C,2,0))</f>
        <v/>
      </c>
      <c r="D128" s="32" t="str">
        <f>IF(ISNA(VLOOKUP(A128,'Licenciés Jeunes 2023'!A:F,6,0)),"",VLOOKUP(A128,'Licenciés Jeunes 2023'!A:F,6,0))</f>
        <v/>
      </c>
      <c r="E128" s="6"/>
      <c r="F128" s="2">
        <f>IF(E$2="Bike &amp; Run",IF(ISNA(VLOOKUP(E128,Paramètres!$B$3:$C$56,2,FALSE)),0,VLOOKUP(E128,Paramètres!$B$3:$C$56,2,FALSE)*Paramètres!$K$3),IF(OR(E128="",OR($D128="",$D128="NL",$D128="HORS LIGUE")),0,VLOOKUP(IF(OR(E128="",OR($D128="",$D128="NL",$D128="HORS LIGUE")),"",COUNTIFS($D$5:$D$72,"&lt;&gt;"&amp;"",$D$5:$D$72,"&lt;&gt;"&amp;"NL",$D$5:$D$72,"&lt;&gt;"&amp;"HORS LIGUE",E$5:E$72,"&lt;"&amp;E128)+1),Paramètres!$B$3:$C$56,2,FALSE)*Paramètres!$K$3))</f>
        <v>0</v>
      </c>
      <c r="G128" s="4"/>
      <c r="H128" s="2">
        <f>IF(G$2="Bike &amp; Run",IF(ISNA(VLOOKUP(G128,Paramètres!$B$3:$C$56,2,FALSE)),0,VLOOKUP(G128,Paramètres!$B$3:$C$56,2,FALSE)*Paramètres!$K$4),IF(OR(G128="",OR($D128="",$D128="NL",$D128="HORS LIGUE")),0,VLOOKUP(IF(OR(G128="",OR($D128="",$D128="NL",$D128="HORS LIGUE")),"",COUNTIFS($D$5:$D$72,"&lt;&gt;"&amp;"",$D$5:$D$72,"&lt;&gt;"&amp;"NL",$D$5:$D$72,"&lt;&gt;"&amp;"HORS LIGUE",G$5:G$72,"&lt;"&amp;G128)+1),Paramètres!$B$3:$C$56,2,FALSE)*Paramètres!$K$4))</f>
        <v>0</v>
      </c>
      <c r="I128" s="36"/>
      <c r="J128" s="2">
        <f>IF(I$2="Bike &amp; Run",IF(ISNA(VLOOKUP(I128,Paramètres!$B$3:$C$56,2,FALSE)),0,VLOOKUP(I128,Paramètres!$B$3:$C$56,2,FALSE)*Paramètres!$K$5),IF(OR(I128="",OR($D128="",$D128="NL",$D128="HORS LIGUE")),0,VLOOKUP(IF(OR(I128="",OR($D128="",$D128="NL",$D128="HORS LIGUE")),"",COUNTIFS($D$5:$D$72,"&lt;&gt;"&amp;"",$D$5:$D$72,"&lt;&gt;"&amp;"NL",$D$5:$D$72,"&lt;&gt;"&amp;"HORS LIGUE",I$5:I$72,"&lt;"&amp;I128)+1),Paramètres!$B$3:$C$56,2,FALSE)*Paramètres!$K$5))</f>
        <v>0</v>
      </c>
      <c r="K128" s="4"/>
      <c r="L128" s="2">
        <f>IF(K$2="Bike &amp; Run",IF(ISNA(VLOOKUP(K128,Paramètres!$B$3:$C$56,2,FALSE)),0,VLOOKUP(K128,Paramètres!$B$3:$C$56,2,FALSE)*Paramètres!$K$6),IF(OR(K128="",OR($D128="",$D128="NL",$D128="HORS LIGUE")),0,VLOOKUP(IF(OR(K128="",OR($D128="",$D128="NL",$D128="HORS LIGUE")),"",COUNTIFS($D$5:$D$72,"&lt;&gt;"&amp;"",$D$5:$D$72,"&lt;&gt;"&amp;"NL",$D$5:$D$72,"&lt;&gt;"&amp;"HORS LIGUE",K$5:K$72,"&lt;"&amp;K128)+1),Paramètres!$B$3:$C$56,2,FALSE)*Paramètres!$K$6))</f>
        <v>0</v>
      </c>
      <c r="M128" s="4"/>
      <c r="N128" s="2">
        <f>IF(M$2="Bike &amp; Run",IF(ISNA(VLOOKUP(M128,Paramètres!$B$3:$C$56,2,FALSE)),0,VLOOKUP(M128,Paramètres!$B$3:$C$56,2,FALSE)*Paramètres!$K$7),IF(OR(M128="",OR($D128="",$D128="NL",$D128="HORS LIGUE")),0,VLOOKUP(IF(OR(M128="",OR($D128="",$D128="NL",$D128="HORS LIGUE")),"",COUNTIFS($D$5:$D$72,"&lt;&gt;"&amp;"",$D$5:$D$72,"&lt;&gt;"&amp;"NL",$D$5:$D$72,"&lt;&gt;"&amp;"HORS LIGUE",M$5:M$72,"&lt;"&amp;M128)+1),Paramètres!$B$3:$C$56,2,FALSE)*Paramètres!$K$7))</f>
        <v>0</v>
      </c>
      <c r="O128" s="46"/>
      <c r="P128" s="2">
        <f>IF(O$2="Bike &amp; Run",IF(ISNA(VLOOKUP(O128,Paramètres!$B$3:$C$56,2,FALSE)),0,VLOOKUP(O128,Paramètres!$B$3:$C$56,2,FALSE)*Paramètres!$K$8),IF(OR(O128="",OR($D128="",$D128="NL",$D128="HORS LIGUE")),0,VLOOKUP(IF(OR(O128="",OR($D128="",$D128="NL",$D128="HORS LIGUE")),"",COUNTIFS($D$5:$D$72,"&lt;&gt;"&amp;"",$D$5:$D$72,"&lt;&gt;"&amp;"NL",$D$5:$D$72,"&lt;&gt;"&amp;"HORS LIGUE",O$5:O$72,"&lt;"&amp;O128)+1),Paramètres!$B$3:$C$56,2,FALSE)*Paramètres!$K$8))</f>
        <v>0</v>
      </c>
      <c r="Q128" s="46"/>
      <c r="R128" s="2">
        <f>IF(Q$2="Bike &amp; Run",IF(ISNA(VLOOKUP(Q128,Paramètres!$B$3:$C$56,2,FALSE)),0,VLOOKUP(Q128,Paramètres!$B$3:$C$56,2,FALSE)*Paramètres!$K$9),IF(OR(Q128="",OR($D128="",$D128="NL",$D128="HORS LIGUE")),0,VLOOKUP(IF(OR(Q128="",OR($D128="",$D128="NL",$D128="HORS LIGUE")),"",COUNTIFS($D$5:$D$72,"&lt;&gt;"&amp;"",$D$5:$D$72,"&lt;&gt;"&amp;"NL",$D$5:$D$72,"&lt;&gt;"&amp;"HORS LIGUE",Q$5:Q$72,"&lt;"&amp;Q128)+1),Paramètres!$B$3:$C$56,2,FALSE)*Paramètres!$K$9))</f>
        <v>0</v>
      </c>
      <c r="S128" s="46"/>
      <c r="T128" s="2">
        <f>IF(S$2="Bike &amp; Run",IF(ISNA(VLOOKUP(S128,Paramètres!$B$3:$C$56,2,FALSE)),0,VLOOKUP(S128,Paramètres!$B$3:$C$56,2,FALSE)*Paramètres!$K$10),IF(OR(S128="",OR($D128="",$D128="NL",$D128="HORS LIGUE")),0,VLOOKUP(IF(OR(S128="",OR($D128="",$D128="NL",$D128="HORS LIGUE")),"",COUNTIFS($D$5:$D$72,"&lt;&gt;"&amp;"",$D$5:$D$72,"&lt;&gt;"&amp;"NL",$D$5:$D$72,"&lt;&gt;"&amp;"HORS LIGUE",S$5:S$72,"&lt;"&amp;S128)+1),Paramètres!$B$3:$C$56,2,FALSE)*Paramètres!$K$10))</f>
        <v>0</v>
      </c>
      <c r="U128" s="46"/>
      <c r="V128" s="2">
        <f>IF(U$2="Bike &amp; Run",IF(ISNA(VLOOKUP(U128,Paramètres!$B$3:$C$56,2,FALSE)),0,VLOOKUP(U128,Paramètres!$B$3:$C$56,2,FALSE)*Paramètres!$K$11),IF(OR(U128="",OR($D128="",$D128="NL",$D128="HORS LIGUE")),0,VLOOKUP(IF(OR(U128="",OR($D128="",$D128="NL",$D128="HORS LIGUE")),"",COUNTIFS($D$5:$D$72,"&lt;&gt;"&amp;"",$D$5:$D$72,"&lt;&gt;"&amp;"NL",$D$5:$D$72,"&lt;&gt;"&amp;"HORS LIGUE",U$5:U$72,"&lt;"&amp;U128)+1),Paramètres!$B$3:$C$56,2,FALSE)*Paramètres!$K$11))</f>
        <v>0</v>
      </c>
      <c r="W128" s="46"/>
      <c r="X128" s="2">
        <f>IF(W$2="Bike &amp; Run",IF(ISNA(VLOOKUP(W128,Paramètres!$B$3:$C$56,2,FALSE)),0,VLOOKUP(W128,Paramètres!$B$3:$C$56,2,FALSE)*Paramètres!$K$12),IF(OR(W128="",OR($D128="",$D128="NL",$D128="HORS LIGUE")),0,VLOOKUP(IF(OR(W128="",OR($D128="",$D128="NL",$D128="HORS LIGUE")),"",COUNTIFS($D$5:$D$72,"&lt;&gt;"&amp;"",$D$5:$D$72,"&lt;&gt;"&amp;"NL",$D$5:$D$72,"&lt;&gt;"&amp;"HORS LIGUE",W$5:W$72,"&lt;"&amp;W128)+1),Paramètres!$B$3:$C$56,2,FALSE)*Paramètres!$K$12))</f>
        <v>0</v>
      </c>
      <c r="Y128" s="46"/>
      <c r="Z128" s="2">
        <f>IF(Y$2="Bike &amp; Run",IF(ISNA(VLOOKUP(Y128,Paramètres!$B$3:$C$56,2,FALSE)),0,VLOOKUP(Y128,Paramètres!$B$3:$C$56,2,FALSE)*Paramètres!$K$13),IF(OR(Y128="",OR($D128="",$D128="NL",$D128="HORS LIGUE")),0,VLOOKUP(IF(OR(Y128="",OR($D128="",$D128="NL",$D128="HORS LIGUE")),"",COUNTIFS($D$5:$D$72,"&lt;&gt;"&amp;"",$D$5:$D$72,"&lt;&gt;"&amp;"NL",$D$5:$D$72,"&lt;&gt;"&amp;"HORS LIGUE",Y$5:Y$72,"&lt;"&amp;Y128)+1),Paramètres!$B$3:$C$56,2,FALSE)*Paramètres!$K$13))</f>
        <v>0</v>
      </c>
      <c r="AA128" s="46"/>
      <c r="AB128" s="2">
        <f>IF(AA$2="Bike &amp; Run",IF(ISNA(VLOOKUP(AA128,Paramètres!$B$3:$C$56,2,FALSE)),0,VLOOKUP(AA128,Paramètres!$B$3:$C$56,2,FALSE)*Paramètres!$K$14),IF(OR(AA128="",OR($D128="",$D128="NL",$D128="HORS LIGUE")),0,VLOOKUP(IF(OR(AA128="",OR($D128="",$D128="NL",$D128="HORS LIGUE")),"",COUNTIFS($D$5:$D$72,"&lt;&gt;"&amp;"",$D$5:$D$72,"&lt;&gt;"&amp;"NL",$D$5:$D$72,"&lt;&gt;"&amp;"HORS LIGUE",AA$5:AA$72,"&lt;"&amp;AA128)+1),Paramètres!$B$3:$C$56,2,FALSE)*Paramètres!$K$14))</f>
        <v>0</v>
      </c>
      <c r="AC128" s="46"/>
      <c r="AD128" s="2">
        <f>IF(AC$2="Bike &amp; Run",IF(ISNA(VLOOKUP(AC128,Paramètres!$B$3:$C$56,2,FALSE)),0,VLOOKUP(AC128,Paramètres!$B$3:$C$56,2,FALSE)*Paramètres!$K$15),IF(OR(AC128="",OR($D128="",$D128="NL",$D128="HORS LIGUE")),0,VLOOKUP(IF(OR(AC128="",OR($D128="",$D128="NL",$D128="HORS LIGUE")),"",COUNTIFS($D$5:$D$72,"&lt;&gt;"&amp;"",$D$5:$D$72,"&lt;&gt;"&amp;"NL",$D$5:$D$72,"&lt;&gt;"&amp;"HORS LIGUE",AC$5:AC$72,"&lt;"&amp;AC128)+1),Paramètres!$B$3:$C$56,2,FALSE)*Paramètres!$K$15))</f>
        <v>0</v>
      </c>
      <c r="AE128" s="46"/>
      <c r="AF128" s="2">
        <f>IF(AE$2="Bike &amp; Run",IF(ISNA(VLOOKUP(AE128,Paramètres!$B$3:$C$56,2,FALSE)),0,VLOOKUP(AE128,Paramètres!$B$3:$C$56,2,FALSE)*Paramètres!$K$16),IF(OR(AE128="",OR($D128="",$D128="NL",$D128="HORS LIGUE")),0,VLOOKUP(IF(OR(AE128="",OR($D128="",$D128="NL",$D128="HORS LIGUE")),"",COUNTIFS($D$5:$D$72,"&lt;&gt;"&amp;"",$D$5:$D$72,"&lt;&gt;"&amp;"NL",$D$5:$D$72,"&lt;&gt;"&amp;"HORS LIGUE",AE$5:AE$72,"&lt;"&amp;AE128)+1),Paramètres!$B$3:$C$56,2,FALSE)*Paramètres!$K$16))</f>
        <v>0</v>
      </c>
      <c r="AG128" s="46"/>
      <c r="AH128" s="2">
        <f>IF(AG$2="Bike &amp; Run",IF(ISNA(VLOOKUP(AG128,Paramètres!$B$3:$C$56,2,FALSE)),0,VLOOKUP(AG128,Paramètres!$B$3:$C$56,2,FALSE)*Paramètres!$K$17),IF(OR(AG128="",OR($D128="",$D128="NL",$D128="HORS LIGUE")),0,VLOOKUP(IF(OR(AG128="",OR($D128="",$D128="NL",$D128="HORS LIGUE")),"",COUNTIFS($D$5:$D$72,"&lt;&gt;"&amp;"",$D$5:$D$72,"&lt;&gt;"&amp;"NL",$D$5:$D$72,"&lt;&gt;"&amp;"HORS LIGUE",AG$5:AG$72,"&lt;"&amp;AG128)+1),Paramètres!$B$3:$C$56,2,FALSE)*Paramètres!$K$17))</f>
        <v>0</v>
      </c>
      <c r="AI128" s="40">
        <f t="shared" si="115"/>
        <v>0</v>
      </c>
      <c r="AJ128" s="3" t="str">
        <f t="shared" si="116"/>
        <v/>
      </c>
      <c r="AK128" s="5">
        <f t="shared" si="117"/>
        <v>0</v>
      </c>
      <c r="AL128" s="41" t="e">
        <f t="shared" si="119"/>
        <v>#REF!</v>
      </c>
      <c r="AM128" s="33" t="e">
        <f t="shared" si="118"/>
        <v>#REF!</v>
      </c>
    </row>
    <row r="129" spans="1:39" ht="16.5">
      <c r="A129" s="14"/>
      <c r="B129" s="61" t="str">
        <f>IF(ISNA(VLOOKUP(A129,'Licenciés Jeunes 2023'!A:C,3,0)),"",VLOOKUP(A129,'Licenciés Jeunes 2023'!A:C,3,0))</f>
        <v/>
      </c>
      <c r="C129" s="32" t="str">
        <f>IF(ISNA(VLOOKUP(A129,'Licenciés Jeunes 2023'!A:C,2,0)),"",VLOOKUP(A129,'Licenciés Jeunes 2023'!A:C,2,0))</f>
        <v/>
      </c>
      <c r="D129" s="32" t="str">
        <f>IF(ISNA(VLOOKUP(A129,'Licenciés Jeunes 2023'!A:F,6,0)),"",VLOOKUP(A129,'Licenciés Jeunes 2023'!A:F,6,0))</f>
        <v/>
      </c>
      <c r="E129" s="6"/>
      <c r="F129" s="2">
        <f>IF(E$2="Bike &amp; Run",IF(ISNA(VLOOKUP(E129,Paramètres!$B$3:$C$56,2,FALSE)),0,VLOOKUP(E129,Paramètres!$B$3:$C$56,2,FALSE)*Paramètres!$K$3),IF(OR(E129="",OR($D129="",$D129="NL",$D129="HORS LIGUE")),0,VLOOKUP(IF(OR(E129="",OR($D129="",$D129="NL",$D129="HORS LIGUE")),"",COUNTIFS($D$5:$D$72,"&lt;&gt;"&amp;"",$D$5:$D$72,"&lt;&gt;"&amp;"NL",$D$5:$D$72,"&lt;&gt;"&amp;"HORS LIGUE",E$5:E$72,"&lt;"&amp;E129)+1),Paramètres!$B$3:$C$56,2,FALSE)*Paramètres!$K$3))</f>
        <v>0</v>
      </c>
      <c r="G129" s="4"/>
      <c r="H129" s="2">
        <f>IF(G$2="Bike &amp; Run",IF(ISNA(VLOOKUP(G129,Paramètres!$B$3:$C$56,2,FALSE)),0,VLOOKUP(G129,Paramètres!$B$3:$C$56,2,FALSE)*Paramètres!$K$4),IF(OR(G129="",OR($D129="",$D129="NL",$D129="HORS LIGUE")),0,VLOOKUP(IF(OR(G129="",OR($D129="",$D129="NL",$D129="HORS LIGUE")),"",COUNTIFS($D$5:$D$72,"&lt;&gt;"&amp;"",$D$5:$D$72,"&lt;&gt;"&amp;"NL",$D$5:$D$72,"&lt;&gt;"&amp;"HORS LIGUE",G$5:G$72,"&lt;"&amp;G129)+1),Paramètres!$B$3:$C$56,2,FALSE)*Paramètres!$K$4))</f>
        <v>0</v>
      </c>
      <c r="I129" s="36"/>
      <c r="J129" s="2">
        <f>IF(I$2="Bike &amp; Run",IF(ISNA(VLOOKUP(I129,Paramètres!$B$3:$C$56,2,FALSE)),0,VLOOKUP(I129,Paramètres!$B$3:$C$56,2,FALSE)*Paramètres!$K$5),IF(OR(I129="",OR($D129="",$D129="NL",$D129="HORS LIGUE")),0,VLOOKUP(IF(OR(I129="",OR($D129="",$D129="NL",$D129="HORS LIGUE")),"",COUNTIFS($D$5:$D$72,"&lt;&gt;"&amp;"",$D$5:$D$72,"&lt;&gt;"&amp;"NL",$D$5:$D$72,"&lt;&gt;"&amp;"HORS LIGUE",I$5:I$72,"&lt;"&amp;I129)+1),Paramètres!$B$3:$C$56,2,FALSE)*Paramètres!$K$5))</f>
        <v>0</v>
      </c>
      <c r="K129" s="4"/>
      <c r="L129" s="2">
        <f>IF(K$2="Bike &amp; Run",IF(ISNA(VLOOKUP(K129,Paramètres!$B$3:$C$56,2,FALSE)),0,VLOOKUP(K129,Paramètres!$B$3:$C$56,2,FALSE)*Paramètres!$K$6),IF(OR(K129="",OR($D129="",$D129="NL",$D129="HORS LIGUE")),0,VLOOKUP(IF(OR(K129="",OR($D129="",$D129="NL",$D129="HORS LIGUE")),"",COUNTIFS($D$5:$D$72,"&lt;&gt;"&amp;"",$D$5:$D$72,"&lt;&gt;"&amp;"NL",$D$5:$D$72,"&lt;&gt;"&amp;"HORS LIGUE",K$5:K$72,"&lt;"&amp;K129)+1),Paramètres!$B$3:$C$56,2,FALSE)*Paramètres!$K$6))</f>
        <v>0</v>
      </c>
      <c r="M129" s="4"/>
      <c r="N129" s="2">
        <f>IF(M$2="Bike &amp; Run",IF(ISNA(VLOOKUP(M129,Paramètres!$B$3:$C$56,2,FALSE)),0,VLOOKUP(M129,Paramètres!$B$3:$C$56,2,FALSE)*Paramètres!$K$7),IF(OR(M129="",OR($D129="",$D129="NL",$D129="HORS LIGUE")),0,VLOOKUP(IF(OR(M129="",OR($D129="",$D129="NL",$D129="HORS LIGUE")),"",COUNTIFS($D$5:$D$72,"&lt;&gt;"&amp;"",$D$5:$D$72,"&lt;&gt;"&amp;"NL",$D$5:$D$72,"&lt;&gt;"&amp;"HORS LIGUE",M$5:M$72,"&lt;"&amp;M129)+1),Paramètres!$B$3:$C$56,2,FALSE)*Paramètres!$K$7))</f>
        <v>0</v>
      </c>
      <c r="O129" s="46"/>
      <c r="P129" s="2">
        <f>IF(O$2="Bike &amp; Run",IF(ISNA(VLOOKUP(O129,Paramètres!$B$3:$C$56,2,FALSE)),0,VLOOKUP(O129,Paramètres!$B$3:$C$56,2,FALSE)*Paramètres!$K$8),IF(OR(O129="",OR($D129="",$D129="NL",$D129="HORS LIGUE")),0,VLOOKUP(IF(OR(O129="",OR($D129="",$D129="NL",$D129="HORS LIGUE")),"",COUNTIFS($D$5:$D$72,"&lt;&gt;"&amp;"",$D$5:$D$72,"&lt;&gt;"&amp;"NL",$D$5:$D$72,"&lt;&gt;"&amp;"HORS LIGUE",O$5:O$72,"&lt;"&amp;O129)+1),Paramètres!$B$3:$C$56,2,FALSE)*Paramètres!$K$8))</f>
        <v>0</v>
      </c>
      <c r="Q129" s="46"/>
      <c r="R129" s="2">
        <f>IF(Q$2="Bike &amp; Run",IF(ISNA(VLOOKUP(Q129,Paramètres!$B$3:$C$56,2,FALSE)),0,VLOOKUP(Q129,Paramètres!$B$3:$C$56,2,FALSE)*Paramètres!$K$9),IF(OR(Q129="",OR($D129="",$D129="NL",$D129="HORS LIGUE")),0,VLOOKUP(IF(OR(Q129="",OR($D129="",$D129="NL",$D129="HORS LIGUE")),"",COUNTIFS($D$5:$D$72,"&lt;&gt;"&amp;"",$D$5:$D$72,"&lt;&gt;"&amp;"NL",$D$5:$D$72,"&lt;&gt;"&amp;"HORS LIGUE",Q$5:Q$72,"&lt;"&amp;Q129)+1),Paramètres!$B$3:$C$56,2,FALSE)*Paramètres!$K$9))</f>
        <v>0</v>
      </c>
      <c r="S129" s="46"/>
      <c r="T129" s="2">
        <f>IF(S$2="Bike &amp; Run",IF(ISNA(VLOOKUP(S129,Paramètres!$B$3:$C$56,2,FALSE)),0,VLOOKUP(S129,Paramètres!$B$3:$C$56,2,FALSE)*Paramètres!$K$10),IF(OR(S129="",OR($D129="",$D129="NL",$D129="HORS LIGUE")),0,VLOOKUP(IF(OR(S129="",OR($D129="",$D129="NL",$D129="HORS LIGUE")),"",COUNTIFS($D$5:$D$72,"&lt;&gt;"&amp;"",$D$5:$D$72,"&lt;&gt;"&amp;"NL",$D$5:$D$72,"&lt;&gt;"&amp;"HORS LIGUE",S$5:S$72,"&lt;"&amp;S129)+1),Paramètres!$B$3:$C$56,2,FALSE)*Paramètres!$K$10))</f>
        <v>0</v>
      </c>
      <c r="U129" s="46"/>
      <c r="V129" s="2">
        <f>IF(U$2="Bike &amp; Run",IF(ISNA(VLOOKUP(U129,Paramètres!$B$3:$C$56,2,FALSE)),0,VLOOKUP(U129,Paramètres!$B$3:$C$56,2,FALSE)*Paramètres!$K$11),IF(OR(U129="",OR($D129="",$D129="NL",$D129="HORS LIGUE")),0,VLOOKUP(IF(OR(U129="",OR($D129="",$D129="NL",$D129="HORS LIGUE")),"",COUNTIFS($D$5:$D$72,"&lt;&gt;"&amp;"",$D$5:$D$72,"&lt;&gt;"&amp;"NL",$D$5:$D$72,"&lt;&gt;"&amp;"HORS LIGUE",U$5:U$72,"&lt;"&amp;U129)+1),Paramètres!$B$3:$C$56,2,FALSE)*Paramètres!$K$11))</f>
        <v>0</v>
      </c>
      <c r="W129" s="46"/>
      <c r="X129" s="2">
        <f>IF(W$2="Bike &amp; Run",IF(ISNA(VLOOKUP(W129,Paramètres!$B$3:$C$56,2,FALSE)),0,VLOOKUP(W129,Paramètres!$B$3:$C$56,2,FALSE)*Paramètres!$K$12),IF(OR(W129="",OR($D129="",$D129="NL",$D129="HORS LIGUE")),0,VLOOKUP(IF(OR(W129="",OR($D129="",$D129="NL",$D129="HORS LIGUE")),"",COUNTIFS($D$5:$D$72,"&lt;&gt;"&amp;"",$D$5:$D$72,"&lt;&gt;"&amp;"NL",$D$5:$D$72,"&lt;&gt;"&amp;"HORS LIGUE",W$5:W$72,"&lt;"&amp;W129)+1),Paramètres!$B$3:$C$56,2,FALSE)*Paramètres!$K$12))</f>
        <v>0</v>
      </c>
      <c r="Y129" s="46"/>
      <c r="Z129" s="2">
        <f>IF(Y$2="Bike &amp; Run",IF(ISNA(VLOOKUP(Y129,Paramètres!$B$3:$C$56,2,FALSE)),0,VLOOKUP(Y129,Paramètres!$B$3:$C$56,2,FALSE)*Paramètres!$K$13),IF(OR(Y129="",OR($D129="",$D129="NL",$D129="HORS LIGUE")),0,VLOOKUP(IF(OR(Y129="",OR($D129="",$D129="NL",$D129="HORS LIGUE")),"",COUNTIFS($D$5:$D$72,"&lt;&gt;"&amp;"",$D$5:$D$72,"&lt;&gt;"&amp;"NL",$D$5:$D$72,"&lt;&gt;"&amp;"HORS LIGUE",Y$5:Y$72,"&lt;"&amp;Y129)+1),Paramètres!$B$3:$C$56,2,FALSE)*Paramètres!$K$13))</f>
        <v>0</v>
      </c>
      <c r="AA129" s="46"/>
      <c r="AB129" s="2">
        <f>IF(AA$2="Bike &amp; Run",IF(ISNA(VLOOKUP(AA129,Paramètres!$B$3:$C$56,2,FALSE)),0,VLOOKUP(AA129,Paramètres!$B$3:$C$56,2,FALSE)*Paramètres!$K$14),IF(OR(AA129="",OR($D129="",$D129="NL",$D129="HORS LIGUE")),0,VLOOKUP(IF(OR(AA129="",OR($D129="",$D129="NL",$D129="HORS LIGUE")),"",COUNTIFS($D$5:$D$72,"&lt;&gt;"&amp;"",$D$5:$D$72,"&lt;&gt;"&amp;"NL",$D$5:$D$72,"&lt;&gt;"&amp;"HORS LIGUE",AA$5:AA$72,"&lt;"&amp;AA129)+1),Paramètres!$B$3:$C$56,2,FALSE)*Paramètres!$K$14))</f>
        <v>0</v>
      </c>
      <c r="AC129" s="46"/>
      <c r="AD129" s="2">
        <f>IF(AC$2="Bike &amp; Run",IF(ISNA(VLOOKUP(AC129,Paramètres!$B$3:$C$56,2,FALSE)),0,VLOOKUP(AC129,Paramètres!$B$3:$C$56,2,FALSE)*Paramètres!$K$15),IF(OR(AC129="",OR($D129="",$D129="NL",$D129="HORS LIGUE")),0,VLOOKUP(IF(OR(AC129="",OR($D129="",$D129="NL",$D129="HORS LIGUE")),"",COUNTIFS($D$5:$D$72,"&lt;&gt;"&amp;"",$D$5:$D$72,"&lt;&gt;"&amp;"NL",$D$5:$D$72,"&lt;&gt;"&amp;"HORS LIGUE",AC$5:AC$72,"&lt;"&amp;AC129)+1),Paramètres!$B$3:$C$56,2,FALSE)*Paramètres!$K$15))</f>
        <v>0</v>
      </c>
      <c r="AE129" s="46"/>
      <c r="AF129" s="2">
        <f>IF(AE$2="Bike &amp; Run",IF(ISNA(VLOOKUP(AE129,Paramètres!$B$3:$C$56,2,FALSE)),0,VLOOKUP(AE129,Paramètres!$B$3:$C$56,2,FALSE)*Paramètres!$K$16),IF(OR(AE129="",OR($D129="",$D129="NL",$D129="HORS LIGUE")),0,VLOOKUP(IF(OR(AE129="",OR($D129="",$D129="NL",$D129="HORS LIGUE")),"",COUNTIFS($D$5:$D$72,"&lt;&gt;"&amp;"",$D$5:$D$72,"&lt;&gt;"&amp;"NL",$D$5:$D$72,"&lt;&gt;"&amp;"HORS LIGUE",AE$5:AE$72,"&lt;"&amp;AE129)+1),Paramètres!$B$3:$C$56,2,FALSE)*Paramètres!$K$16))</f>
        <v>0</v>
      </c>
      <c r="AG129" s="46"/>
      <c r="AH129" s="2">
        <f>IF(AG$2="Bike &amp; Run",IF(ISNA(VLOOKUP(AG129,Paramètres!$B$3:$C$56,2,FALSE)),0,VLOOKUP(AG129,Paramètres!$B$3:$C$56,2,FALSE)*Paramètres!$K$17),IF(OR(AG129="",OR($D129="",$D129="NL",$D129="HORS LIGUE")),0,VLOOKUP(IF(OR(AG129="",OR($D129="",$D129="NL",$D129="HORS LIGUE")),"",COUNTIFS($D$5:$D$72,"&lt;&gt;"&amp;"",$D$5:$D$72,"&lt;&gt;"&amp;"NL",$D$5:$D$72,"&lt;&gt;"&amp;"HORS LIGUE",AG$5:AG$72,"&lt;"&amp;AG129)+1),Paramètres!$B$3:$C$56,2,FALSE)*Paramètres!$K$17))</f>
        <v>0</v>
      </c>
      <c r="AI129" s="40">
        <f t="shared" si="115"/>
        <v>0</v>
      </c>
      <c r="AJ129" s="3" t="str">
        <f t="shared" si="116"/>
        <v/>
      </c>
      <c r="AK129" s="5">
        <f t="shared" si="117"/>
        <v>0</v>
      </c>
      <c r="AL129" s="41" t="e">
        <f t="shared" si="119"/>
        <v>#REF!</v>
      </c>
      <c r="AM129" s="33" t="e">
        <f t="shared" si="118"/>
        <v>#REF!</v>
      </c>
    </row>
    <row r="130" spans="1:39" ht="16.5">
      <c r="A130" s="14"/>
      <c r="B130" s="61" t="str">
        <f>IF(ISNA(VLOOKUP(A130,'Licenciés Jeunes 2023'!A:C,3,0)),"",VLOOKUP(A130,'Licenciés Jeunes 2023'!A:C,3,0))</f>
        <v/>
      </c>
      <c r="C130" s="32" t="str">
        <f>IF(ISNA(VLOOKUP(A130,'Licenciés Jeunes 2023'!A:C,2,0)),"",VLOOKUP(A130,'Licenciés Jeunes 2023'!A:C,2,0))</f>
        <v/>
      </c>
      <c r="D130" s="32" t="str">
        <f>IF(ISNA(VLOOKUP(A130,'Licenciés Jeunes 2023'!A:F,6,0)),"",VLOOKUP(A130,'Licenciés Jeunes 2023'!A:F,6,0))</f>
        <v/>
      </c>
      <c r="E130" s="6"/>
      <c r="F130" s="2">
        <f>IF(E$2="Bike &amp; Run",IF(ISNA(VLOOKUP(E130,Paramètres!$B$3:$C$56,2,FALSE)),0,VLOOKUP(E130,Paramètres!$B$3:$C$56,2,FALSE)*Paramètres!$K$3),IF(OR(E130="",OR($D130="",$D130="NL",$D130="HORS LIGUE")),0,VLOOKUP(IF(OR(E130="",OR($D130="",$D130="NL",$D130="HORS LIGUE")),"",COUNTIFS($D$5:$D$72,"&lt;&gt;"&amp;"",$D$5:$D$72,"&lt;&gt;"&amp;"NL",$D$5:$D$72,"&lt;&gt;"&amp;"HORS LIGUE",E$5:E$72,"&lt;"&amp;E130)+1),Paramètres!$B$3:$C$56,2,FALSE)*Paramètres!$K$3))</f>
        <v>0</v>
      </c>
      <c r="G130" s="4"/>
      <c r="H130" s="2">
        <f>IF(G$2="Bike &amp; Run",IF(ISNA(VLOOKUP(G130,Paramètres!$B$3:$C$56,2,FALSE)),0,VLOOKUP(G130,Paramètres!$B$3:$C$56,2,FALSE)*Paramètres!$K$4),IF(OR(G130="",OR($D130="",$D130="NL",$D130="HORS LIGUE")),0,VLOOKUP(IF(OR(G130="",OR($D130="",$D130="NL",$D130="HORS LIGUE")),"",COUNTIFS($D$5:$D$72,"&lt;&gt;"&amp;"",$D$5:$D$72,"&lt;&gt;"&amp;"NL",$D$5:$D$72,"&lt;&gt;"&amp;"HORS LIGUE",G$5:G$72,"&lt;"&amp;G130)+1),Paramètres!$B$3:$C$56,2,FALSE)*Paramètres!$K$4))</f>
        <v>0</v>
      </c>
      <c r="I130" s="36"/>
      <c r="J130" s="2">
        <f>IF(I$2="Bike &amp; Run",IF(ISNA(VLOOKUP(I130,Paramètres!$B$3:$C$56,2,FALSE)),0,VLOOKUP(I130,Paramètres!$B$3:$C$56,2,FALSE)*Paramètres!$K$5),IF(OR(I130="",OR($D130="",$D130="NL",$D130="HORS LIGUE")),0,VLOOKUP(IF(OR(I130="",OR($D130="",$D130="NL",$D130="HORS LIGUE")),"",COUNTIFS($D$5:$D$72,"&lt;&gt;"&amp;"",$D$5:$D$72,"&lt;&gt;"&amp;"NL",$D$5:$D$72,"&lt;&gt;"&amp;"HORS LIGUE",I$5:I$72,"&lt;"&amp;I130)+1),Paramètres!$B$3:$C$56,2,FALSE)*Paramètres!$K$5))</f>
        <v>0</v>
      </c>
      <c r="K130" s="4"/>
      <c r="L130" s="2">
        <f>IF(K$2="Bike &amp; Run",IF(ISNA(VLOOKUP(K130,Paramètres!$B$3:$C$56,2,FALSE)),0,VLOOKUP(K130,Paramètres!$B$3:$C$56,2,FALSE)*Paramètres!$K$6),IF(OR(K130="",OR($D130="",$D130="NL",$D130="HORS LIGUE")),0,VLOOKUP(IF(OR(K130="",OR($D130="",$D130="NL",$D130="HORS LIGUE")),"",COUNTIFS($D$5:$D$72,"&lt;&gt;"&amp;"",$D$5:$D$72,"&lt;&gt;"&amp;"NL",$D$5:$D$72,"&lt;&gt;"&amp;"HORS LIGUE",K$5:K$72,"&lt;"&amp;K130)+1),Paramètres!$B$3:$C$56,2,FALSE)*Paramètres!$K$6))</f>
        <v>0</v>
      </c>
      <c r="M130" s="4"/>
      <c r="N130" s="2">
        <f>IF(M$2="Bike &amp; Run",IF(ISNA(VLOOKUP(M130,Paramètres!$B$3:$C$56,2,FALSE)),0,VLOOKUP(M130,Paramètres!$B$3:$C$56,2,FALSE)*Paramètres!$K$7),IF(OR(M130="",OR($D130="",$D130="NL",$D130="HORS LIGUE")),0,VLOOKUP(IF(OR(M130="",OR($D130="",$D130="NL",$D130="HORS LIGUE")),"",COUNTIFS($D$5:$D$72,"&lt;&gt;"&amp;"",$D$5:$D$72,"&lt;&gt;"&amp;"NL",$D$5:$D$72,"&lt;&gt;"&amp;"HORS LIGUE",M$5:M$72,"&lt;"&amp;M130)+1),Paramètres!$B$3:$C$56,2,FALSE)*Paramètres!$K$7))</f>
        <v>0</v>
      </c>
      <c r="O130" s="46"/>
      <c r="P130" s="2">
        <f>IF(O$2="Bike &amp; Run",IF(ISNA(VLOOKUP(O130,Paramètres!$B$3:$C$56,2,FALSE)),0,VLOOKUP(O130,Paramètres!$B$3:$C$56,2,FALSE)*Paramètres!$K$8),IF(OR(O130="",OR($D130="",$D130="NL",$D130="HORS LIGUE")),0,VLOOKUP(IF(OR(O130="",OR($D130="",$D130="NL",$D130="HORS LIGUE")),"",COUNTIFS($D$5:$D$72,"&lt;&gt;"&amp;"",$D$5:$D$72,"&lt;&gt;"&amp;"NL",$D$5:$D$72,"&lt;&gt;"&amp;"HORS LIGUE",O$5:O$72,"&lt;"&amp;O130)+1),Paramètres!$B$3:$C$56,2,FALSE)*Paramètres!$K$8))</f>
        <v>0</v>
      </c>
      <c r="Q130" s="46"/>
      <c r="R130" s="2">
        <f>IF(Q$2="Bike &amp; Run",IF(ISNA(VLOOKUP(Q130,Paramètres!$B$3:$C$56,2,FALSE)),0,VLOOKUP(Q130,Paramètres!$B$3:$C$56,2,FALSE)*Paramètres!$K$9),IF(OR(Q130="",OR($D130="",$D130="NL",$D130="HORS LIGUE")),0,VLOOKUP(IF(OR(Q130="",OR($D130="",$D130="NL",$D130="HORS LIGUE")),"",COUNTIFS($D$5:$D$72,"&lt;&gt;"&amp;"",$D$5:$D$72,"&lt;&gt;"&amp;"NL",$D$5:$D$72,"&lt;&gt;"&amp;"HORS LIGUE",Q$5:Q$72,"&lt;"&amp;Q130)+1),Paramètres!$B$3:$C$56,2,FALSE)*Paramètres!$K$9))</f>
        <v>0</v>
      </c>
      <c r="S130" s="46"/>
      <c r="T130" s="2">
        <f>IF(S$2="Bike &amp; Run",IF(ISNA(VLOOKUP(S130,Paramètres!$B$3:$C$56,2,FALSE)),0,VLOOKUP(S130,Paramètres!$B$3:$C$56,2,FALSE)*Paramètres!$K$10),IF(OR(S130="",OR($D130="",$D130="NL",$D130="HORS LIGUE")),0,VLOOKUP(IF(OR(S130="",OR($D130="",$D130="NL",$D130="HORS LIGUE")),"",COUNTIFS($D$5:$D$72,"&lt;&gt;"&amp;"",$D$5:$D$72,"&lt;&gt;"&amp;"NL",$D$5:$D$72,"&lt;&gt;"&amp;"HORS LIGUE",S$5:S$72,"&lt;"&amp;S130)+1),Paramètres!$B$3:$C$56,2,FALSE)*Paramètres!$K$10))</f>
        <v>0</v>
      </c>
      <c r="U130" s="46"/>
      <c r="V130" s="2">
        <f>IF(U$2="Bike &amp; Run",IF(ISNA(VLOOKUP(U130,Paramètres!$B$3:$C$56,2,FALSE)),0,VLOOKUP(U130,Paramètres!$B$3:$C$56,2,FALSE)*Paramètres!$K$11),IF(OR(U130="",OR($D130="",$D130="NL",$D130="HORS LIGUE")),0,VLOOKUP(IF(OR(U130="",OR($D130="",$D130="NL",$D130="HORS LIGUE")),"",COUNTIFS($D$5:$D$72,"&lt;&gt;"&amp;"",$D$5:$D$72,"&lt;&gt;"&amp;"NL",$D$5:$D$72,"&lt;&gt;"&amp;"HORS LIGUE",U$5:U$72,"&lt;"&amp;U130)+1),Paramètres!$B$3:$C$56,2,FALSE)*Paramètres!$K$11))</f>
        <v>0</v>
      </c>
      <c r="W130" s="46"/>
      <c r="X130" s="2">
        <f>IF(W$2="Bike &amp; Run",IF(ISNA(VLOOKUP(W130,Paramètres!$B$3:$C$56,2,FALSE)),0,VLOOKUP(W130,Paramètres!$B$3:$C$56,2,FALSE)*Paramètres!$K$12),IF(OR(W130="",OR($D130="",$D130="NL",$D130="HORS LIGUE")),0,VLOOKUP(IF(OR(W130="",OR($D130="",$D130="NL",$D130="HORS LIGUE")),"",COUNTIFS($D$5:$D$72,"&lt;&gt;"&amp;"",$D$5:$D$72,"&lt;&gt;"&amp;"NL",$D$5:$D$72,"&lt;&gt;"&amp;"HORS LIGUE",W$5:W$72,"&lt;"&amp;W130)+1),Paramètres!$B$3:$C$56,2,FALSE)*Paramètres!$K$12))</f>
        <v>0</v>
      </c>
      <c r="Y130" s="46"/>
      <c r="Z130" s="2">
        <f>IF(Y$2="Bike &amp; Run",IF(ISNA(VLOOKUP(Y130,Paramètres!$B$3:$C$56,2,FALSE)),0,VLOOKUP(Y130,Paramètres!$B$3:$C$56,2,FALSE)*Paramètres!$K$13),IF(OR(Y130="",OR($D130="",$D130="NL",$D130="HORS LIGUE")),0,VLOOKUP(IF(OR(Y130="",OR($D130="",$D130="NL",$D130="HORS LIGUE")),"",COUNTIFS($D$5:$D$72,"&lt;&gt;"&amp;"",$D$5:$D$72,"&lt;&gt;"&amp;"NL",$D$5:$D$72,"&lt;&gt;"&amp;"HORS LIGUE",Y$5:Y$72,"&lt;"&amp;Y130)+1),Paramètres!$B$3:$C$56,2,FALSE)*Paramètres!$K$13))</f>
        <v>0</v>
      </c>
      <c r="AA130" s="46"/>
      <c r="AB130" s="2">
        <f>IF(AA$2="Bike &amp; Run",IF(ISNA(VLOOKUP(AA130,Paramètres!$B$3:$C$56,2,FALSE)),0,VLOOKUP(AA130,Paramètres!$B$3:$C$56,2,FALSE)*Paramètres!$K$14),IF(OR(AA130="",OR($D130="",$D130="NL",$D130="HORS LIGUE")),0,VLOOKUP(IF(OR(AA130="",OR($D130="",$D130="NL",$D130="HORS LIGUE")),"",COUNTIFS($D$5:$D$72,"&lt;&gt;"&amp;"",$D$5:$D$72,"&lt;&gt;"&amp;"NL",$D$5:$D$72,"&lt;&gt;"&amp;"HORS LIGUE",AA$5:AA$72,"&lt;"&amp;AA130)+1),Paramètres!$B$3:$C$56,2,FALSE)*Paramètres!$K$14))</f>
        <v>0</v>
      </c>
      <c r="AC130" s="46"/>
      <c r="AD130" s="2">
        <f>IF(AC$2="Bike &amp; Run",IF(ISNA(VLOOKUP(AC130,Paramètres!$B$3:$C$56,2,FALSE)),0,VLOOKUP(AC130,Paramètres!$B$3:$C$56,2,FALSE)*Paramètres!$K$15),IF(OR(AC130="",OR($D130="",$D130="NL",$D130="HORS LIGUE")),0,VLOOKUP(IF(OR(AC130="",OR($D130="",$D130="NL",$D130="HORS LIGUE")),"",COUNTIFS($D$5:$D$72,"&lt;&gt;"&amp;"",$D$5:$D$72,"&lt;&gt;"&amp;"NL",$D$5:$D$72,"&lt;&gt;"&amp;"HORS LIGUE",AC$5:AC$72,"&lt;"&amp;AC130)+1),Paramètres!$B$3:$C$56,2,FALSE)*Paramètres!$K$15))</f>
        <v>0</v>
      </c>
      <c r="AE130" s="46"/>
      <c r="AF130" s="2">
        <f>IF(AE$2="Bike &amp; Run",IF(ISNA(VLOOKUP(AE130,Paramètres!$B$3:$C$56,2,FALSE)),0,VLOOKUP(AE130,Paramètres!$B$3:$C$56,2,FALSE)*Paramètres!$K$16),IF(OR(AE130="",OR($D130="",$D130="NL",$D130="HORS LIGUE")),0,VLOOKUP(IF(OR(AE130="",OR($D130="",$D130="NL",$D130="HORS LIGUE")),"",COUNTIFS($D$5:$D$72,"&lt;&gt;"&amp;"",$D$5:$D$72,"&lt;&gt;"&amp;"NL",$D$5:$D$72,"&lt;&gt;"&amp;"HORS LIGUE",AE$5:AE$72,"&lt;"&amp;AE130)+1),Paramètres!$B$3:$C$56,2,FALSE)*Paramètres!$K$16))</f>
        <v>0</v>
      </c>
      <c r="AG130" s="46"/>
      <c r="AH130" s="2">
        <f>IF(AG$2="Bike &amp; Run",IF(ISNA(VLOOKUP(AG130,Paramètres!$B$3:$C$56,2,FALSE)),0,VLOOKUP(AG130,Paramètres!$B$3:$C$56,2,FALSE)*Paramètres!$K$17),IF(OR(AG130="",OR($D130="",$D130="NL",$D130="HORS LIGUE")),0,VLOOKUP(IF(OR(AG130="",OR($D130="",$D130="NL",$D130="HORS LIGUE")),"",COUNTIFS($D$5:$D$72,"&lt;&gt;"&amp;"",$D$5:$D$72,"&lt;&gt;"&amp;"NL",$D$5:$D$72,"&lt;&gt;"&amp;"HORS LIGUE",AG$5:AG$72,"&lt;"&amp;AG130)+1),Paramètres!$B$3:$C$56,2,FALSE)*Paramètres!$K$17))</f>
        <v>0</v>
      </c>
      <c r="AI130" s="40">
        <f t="shared" si="115"/>
        <v>0</v>
      </c>
      <c r="AJ130" s="3" t="str">
        <f t="shared" si="116"/>
        <v/>
      </c>
      <c r="AK130" s="5">
        <f t="shared" si="117"/>
        <v>0</v>
      </c>
      <c r="AL130" s="41" t="e">
        <f t="shared" si="119"/>
        <v>#REF!</v>
      </c>
      <c r="AM130" s="33" t="e">
        <f t="shared" si="118"/>
        <v>#REF!</v>
      </c>
    </row>
    <row r="131" spans="1:39" ht="16.5">
      <c r="A131" s="14"/>
      <c r="B131" s="61" t="str">
        <f>IF(ISNA(VLOOKUP(A131,'Licenciés Jeunes 2023'!A:C,3,0)),"",VLOOKUP(A131,'Licenciés Jeunes 2023'!A:C,3,0))</f>
        <v/>
      </c>
      <c r="C131" s="32" t="str">
        <f>IF(ISNA(VLOOKUP(A131,'Licenciés Jeunes 2023'!A:C,2,0)),"",VLOOKUP(A131,'Licenciés Jeunes 2023'!A:C,2,0))</f>
        <v/>
      </c>
      <c r="D131" s="32" t="str">
        <f>IF(ISNA(VLOOKUP(A131,'Licenciés Jeunes 2023'!A:F,6,0)),"",VLOOKUP(A131,'Licenciés Jeunes 2023'!A:F,6,0))</f>
        <v/>
      </c>
      <c r="E131" s="6"/>
      <c r="F131" s="2">
        <f>IF(E$2="Bike &amp; Run",IF(ISNA(VLOOKUP(E131,Paramètres!$B$3:$C$56,2,FALSE)),0,VLOOKUP(E131,Paramètres!$B$3:$C$56,2,FALSE)*Paramètres!$K$3),IF(OR(E131="",OR($D131="",$D131="NL",$D131="HORS LIGUE")),0,VLOOKUP(IF(OR(E131="",OR($D131="",$D131="NL",$D131="HORS LIGUE")),"",COUNTIFS($D$5:$D$72,"&lt;&gt;"&amp;"",$D$5:$D$72,"&lt;&gt;"&amp;"NL",$D$5:$D$72,"&lt;&gt;"&amp;"HORS LIGUE",E$5:E$72,"&lt;"&amp;E131)+1),Paramètres!$B$3:$C$56,2,FALSE)*Paramètres!$K$3))</f>
        <v>0</v>
      </c>
      <c r="G131" s="4"/>
      <c r="H131" s="2">
        <f>IF(G$2="Bike &amp; Run",IF(ISNA(VLOOKUP(G131,Paramètres!$B$3:$C$56,2,FALSE)),0,VLOOKUP(G131,Paramètres!$B$3:$C$56,2,FALSE)*Paramètres!$K$4),IF(OR(G131="",OR($D131="",$D131="NL",$D131="HORS LIGUE")),0,VLOOKUP(IF(OR(G131="",OR($D131="",$D131="NL",$D131="HORS LIGUE")),"",COUNTIFS($D$5:$D$72,"&lt;&gt;"&amp;"",$D$5:$D$72,"&lt;&gt;"&amp;"NL",$D$5:$D$72,"&lt;&gt;"&amp;"HORS LIGUE",G$5:G$72,"&lt;"&amp;G131)+1),Paramètres!$B$3:$C$56,2,FALSE)*Paramètres!$K$4))</f>
        <v>0</v>
      </c>
      <c r="I131" s="36"/>
      <c r="J131" s="2">
        <f>IF(I$2="Bike &amp; Run",IF(ISNA(VLOOKUP(I131,Paramètres!$B$3:$C$56,2,FALSE)),0,VLOOKUP(I131,Paramètres!$B$3:$C$56,2,FALSE)*Paramètres!$K$5),IF(OR(I131="",OR($D131="",$D131="NL",$D131="HORS LIGUE")),0,VLOOKUP(IF(OR(I131="",OR($D131="",$D131="NL",$D131="HORS LIGUE")),"",COUNTIFS($D$5:$D$72,"&lt;&gt;"&amp;"",$D$5:$D$72,"&lt;&gt;"&amp;"NL",$D$5:$D$72,"&lt;&gt;"&amp;"HORS LIGUE",I$5:I$72,"&lt;"&amp;I131)+1),Paramètres!$B$3:$C$56,2,FALSE)*Paramètres!$K$5))</f>
        <v>0</v>
      </c>
      <c r="K131" s="4"/>
      <c r="L131" s="2">
        <f>IF(K$2="Bike &amp; Run",IF(ISNA(VLOOKUP(K131,Paramètres!$B$3:$C$56,2,FALSE)),0,VLOOKUP(K131,Paramètres!$B$3:$C$56,2,FALSE)*Paramètres!$K$6),IF(OR(K131="",OR($D131="",$D131="NL",$D131="HORS LIGUE")),0,VLOOKUP(IF(OR(K131="",OR($D131="",$D131="NL",$D131="HORS LIGUE")),"",COUNTIFS($D$5:$D$72,"&lt;&gt;"&amp;"",$D$5:$D$72,"&lt;&gt;"&amp;"NL",$D$5:$D$72,"&lt;&gt;"&amp;"HORS LIGUE",K$5:K$72,"&lt;"&amp;K131)+1),Paramètres!$B$3:$C$56,2,FALSE)*Paramètres!$K$6))</f>
        <v>0</v>
      </c>
      <c r="M131" s="4"/>
      <c r="N131" s="2">
        <f>IF(M$2="Bike &amp; Run",IF(ISNA(VLOOKUP(M131,Paramètres!$B$3:$C$56,2,FALSE)),0,VLOOKUP(M131,Paramètres!$B$3:$C$56,2,FALSE)*Paramètres!$K$7),IF(OR(M131="",OR($D131="",$D131="NL",$D131="HORS LIGUE")),0,VLOOKUP(IF(OR(M131="",OR($D131="",$D131="NL",$D131="HORS LIGUE")),"",COUNTIFS($D$5:$D$72,"&lt;&gt;"&amp;"",$D$5:$D$72,"&lt;&gt;"&amp;"NL",$D$5:$D$72,"&lt;&gt;"&amp;"HORS LIGUE",M$5:M$72,"&lt;"&amp;M131)+1),Paramètres!$B$3:$C$56,2,FALSE)*Paramètres!$K$7))</f>
        <v>0</v>
      </c>
      <c r="O131" s="46"/>
      <c r="P131" s="2">
        <f>IF(O$2="Bike &amp; Run",IF(ISNA(VLOOKUP(O131,Paramètres!$B$3:$C$56,2,FALSE)),0,VLOOKUP(O131,Paramètres!$B$3:$C$56,2,FALSE)*Paramètres!$K$8),IF(OR(O131="",OR($D131="",$D131="NL",$D131="HORS LIGUE")),0,VLOOKUP(IF(OR(O131="",OR($D131="",$D131="NL",$D131="HORS LIGUE")),"",COUNTIFS($D$5:$D$72,"&lt;&gt;"&amp;"",$D$5:$D$72,"&lt;&gt;"&amp;"NL",$D$5:$D$72,"&lt;&gt;"&amp;"HORS LIGUE",O$5:O$72,"&lt;"&amp;O131)+1),Paramètres!$B$3:$C$56,2,FALSE)*Paramètres!$K$8))</f>
        <v>0</v>
      </c>
      <c r="Q131" s="46"/>
      <c r="R131" s="2">
        <f>IF(Q$2="Bike &amp; Run",IF(ISNA(VLOOKUP(Q131,Paramètres!$B$3:$C$56,2,FALSE)),0,VLOOKUP(Q131,Paramètres!$B$3:$C$56,2,FALSE)*Paramètres!$K$9),IF(OR(Q131="",OR($D131="",$D131="NL",$D131="HORS LIGUE")),0,VLOOKUP(IF(OR(Q131="",OR($D131="",$D131="NL",$D131="HORS LIGUE")),"",COUNTIFS($D$5:$D$72,"&lt;&gt;"&amp;"",$D$5:$D$72,"&lt;&gt;"&amp;"NL",$D$5:$D$72,"&lt;&gt;"&amp;"HORS LIGUE",Q$5:Q$72,"&lt;"&amp;Q131)+1),Paramètres!$B$3:$C$56,2,FALSE)*Paramètres!$K$9))</f>
        <v>0</v>
      </c>
      <c r="S131" s="46"/>
      <c r="T131" s="2">
        <f>IF(S$2="Bike &amp; Run",IF(ISNA(VLOOKUP(S131,Paramètres!$B$3:$C$56,2,FALSE)),0,VLOOKUP(S131,Paramètres!$B$3:$C$56,2,FALSE)*Paramètres!$K$10),IF(OR(S131="",OR($D131="",$D131="NL",$D131="HORS LIGUE")),0,VLOOKUP(IF(OR(S131="",OR($D131="",$D131="NL",$D131="HORS LIGUE")),"",COUNTIFS($D$5:$D$72,"&lt;&gt;"&amp;"",$D$5:$D$72,"&lt;&gt;"&amp;"NL",$D$5:$D$72,"&lt;&gt;"&amp;"HORS LIGUE",S$5:S$72,"&lt;"&amp;S131)+1),Paramètres!$B$3:$C$56,2,FALSE)*Paramètres!$K$10))</f>
        <v>0</v>
      </c>
      <c r="U131" s="46"/>
      <c r="V131" s="2">
        <f>IF(U$2="Bike &amp; Run",IF(ISNA(VLOOKUP(U131,Paramètres!$B$3:$C$56,2,FALSE)),0,VLOOKUP(U131,Paramètres!$B$3:$C$56,2,FALSE)*Paramètres!$K$11),IF(OR(U131="",OR($D131="",$D131="NL",$D131="HORS LIGUE")),0,VLOOKUP(IF(OR(U131="",OR($D131="",$D131="NL",$D131="HORS LIGUE")),"",COUNTIFS($D$5:$D$72,"&lt;&gt;"&amp;"",$D$5:$D$72,"&lt;&gt;"&amp;"NL",$D$5:$D$72,"&lt;&gt;"&amp;"HORS LIGUE",U$5:U$72,"&lt;"&amp;U131)+1),Paramètres!$B$3:$C$56,2,FALSE)*Paramètres!$K$11))</f>
        <v>0</v>
      </c>
      <c r="W131" s="46"/>
      <c r="X131" s="2">
        <f>IF(W$2="Bike &amp; Run",IF(ISNA(VLOOKUP(W131,Paramètres!$B$3:$C$56,2,FALSE)),0,VLOOKUP(W131,Paramètres!$B$3:$C$56,2,FALSE)*Paramètres!$K$12),IF(OR(W131="",OR($D131="",$D131="NL",$D131="HORS LIGUE")),0,VLOOKUP(IF(OR(W131="",OR($D131="",$D131="NL",$D131="HORS LIGUE")),"",COUNTIFS($D$5:$D$72,"&lt;&gt;"&amp;"",$D$5:$D$72,"&lt;&gt;"&amp;"NL",$D$5:$D$72,"&lt;&gt;"&amp;"HORS LIGUE",W$5:W$72,"&lt;"&amp;W131)+1),Paramètres!$B$3:$C$56,2,FALSE)*Paramètres!$K$12))</f>
        <v>0</v>
      </c>
      <c r="Y131" s="46"/>
      <c r="Z131" s="2">
        <f>IF(Y$2="Bike &amp; Run",IF(ISNA(VLOOKUP(Y131,Paramètres!$B$3:$C$56,2,FALSE)),0,VLOOKUP(Y131,Paramètres!$B$3:$C$56,2,FALSE)*Paramètres!$K$13),IF(OR(Y131="",OR($D131="",$D131="NL",$D131="HORS LIGUE")),0,VLOOKUP(IF(OR(Y131="",OR($D131="",$D131="NL",$D131="HORS LIGUE")),"",COUNTIFS($D$5:$D$72,"&lt;&gt;"&amp;"",$D$5:$D$72,"&lt;&gt;"&amp;"NL",$D$5:$D$72,"&lt;&gt;"&amp;"HORS LIGUE",Y$5:Y$72,"&lt;"&amp;Y131)+1),Paramètres!$B$3:$C$56,2,FALSE)*Paramètres!$K$13))</f>
        <v>0</v>
      </c>
      <c r="AA131" s="46"/>
      <c r="AB131" s="2">
        <f>IF(AA$2="Bike &amp; Run",IF(ISNA(VLOOKUP(AA131,Paramètres!$B$3:$C$56,2,FALSE)),0,VLOOKUP(AA131,Paramètres!$B$3:$C$56,2,FALSE)*Paramètres!$K$14),IF(OR(AA131="",OR($D131="",$D131="NL",$D131="HORS LIGUE")),0,VLOOKUP(IF(OR(AA131="",OR($D131="",$D131="NL",$D131="HORS LIGUE")),"",COUNTIFS($D$5:$D$72,"&lt;&gt;"&amp;"",$D$5:$D$72,"&lt;&gt;"&amp;"NL",$D$5:$D$72,"&lt;&gt;"&amp;"HORS LIGUE",AA$5:AA$72,"&lt;"&amp;AA131)+1),Paramètres!$B$3:$C$56,2,FALSE)*Paramètres!$K$14))</f>
        <v>0</v>
      </c>
      <c r="AC131" s="46"/>
      <c r="AD131" s="2">
        <f>IF(AC$2="Bike &amp; Run",IF(ISNA(VLOOKUP(AC131,Paramètres!$B$3:$C$56,2,FALSE)),0,VLOOKUP(AC131,Paramètres!$B$3:$C$56,2,FALSE)*Paramètres!$K$15),IF(OR(AC131="",OR($D131="",$D131="NL",$D131="HORS LIGUE")),0,VLOOKUP(IF(OR(AC131="",OR($D131="",$D131="NL",$D131="HORS LIGUE")),"",COUNTIFS($D$5:$D$72,"&lt;&gt;"&amp;"",$D$5:$D$72,"&lt;&gt;"&amp;"NL",$D$5:$D$72,"&lt;&gt;"&amp;"HORS LIGUE",AC$5:AC$72,"&lt;"&amp;AC131)+1),Paramètres!$B$3:$C$56,2,FALSE)*Paramètres!$K$15))</f>
        <v>0</v>
      </c>
      <c r="AE131" s="46"/>
      <c r="AF131" s="2">
        <f>IF(AE$2="Bike &amp; Run",IF(ISNA(VLOOKUP(AE131,Paramètres!$B$3:$C$56,2,FALSE)),0,VLOOKUP(AE131,Paramètres!$B$3:$C$56,2,FALSE)*Paramètres!$K$16),IF(OR(AE131="",OR($D131="",$D131="NL",$D131="HORS LIGUE")),0,VLOOKUP(IF(OR(AE131="",OR($D131="",$D131="NL",$D131="HORS LIGUE")),"",COUNTIFS($D$5:$D$72,"&lt;&gt;"&amp;"",$D$5:$D$72,"&lt;&gt;"&amp;"NL",$D$5:$D$72,"&lt;&gt;"&amp;"HORS LIGUE",AE$5:AE$72,"&lt;"&amp;AE131)+1),Paramètres!$B$3:$C$56,2,FALSE)*Paramètres!$K$16))</f>
        <v>0</v>
      </c>
      <c r="AG131" s="46"/>
      <c r="AH131" s="2">
        <f>IF(AG$2="Bike &amp; Run",IF(ISNA(VLOOKUP(AG131,Paramètres!$B$3:$C$56,2,FALSE)),0,VLOOKUP(AG131,Paramètres!$B$3:$C$56,2,FALSE)*Paramètres!$K$17),IF(OR(AG131="",OR($D131="",$D131="NL",$D131="HORS LIGUE")),0,VLOOKUP(IF(OR(AG131="",OR($D131="",$D131="NL",$D131="HORS LIGUE")),"",COUNTIFS($D$5:$D$72,"&lt;&gt;"&amp;"",$D$5:$D$72,"&lt;&gt;"&amp;"NL",$D$5:$D$72,"&lt;&gt;"&amp;"HORS LIGUE",AG$5:AG$72,"&lt;"&amp;AG131)+1),Paramètres!$B$3:$C$56,2,FALSE)*Paramètres!$K$17))</f>
        <v>0</v>
      </c>
      <c r="AI131" s="40">
        <f t="shared" si="115"/>
        <v>0</v>
      </c>
      <c r="AJ131" s="3" t="str">
        <f t="shared" si="116"/>
        <v/>
      </c>
      <c r="AK131" s="5">
        <f t="shared" si="117"/>
        <v>0</v>
      </c>
      <c r="AL131" s="41" t="e">
        <f t="shared" si="119"/>
        <v>#REF!</v>
      </c>
      <c r="AM131" s="33" t="e">
        <f t="shared" si="118"/>
        <v>#REF!</v>
      </c>
    </row>
    <row r="132" spans="1:39" ht="16.5">
      <c r="A132" s="14"/>
      <c r="B132" s="61" t="str">
        <f>IF(ISNA(VLOOKUP(A132,'Licenciés Jeunes 2023'!A:C,3,0)),"",VLOOKUP(A132,'Licenciés Jeunes 2023'!A:C,3,0))</f>
        <v/>
      </c>
      <c r="C132" s="32" t="str">
        <f>IF(ISNA(VLOOKUP(A132,'Licenciés Jeunes 2023'!A:C,2,0)),"",VLOOKUP(A132,'Licenciés Jeunes 2023'!A:C,2,0))</f>
        <v/>
      </c>
      <c r="D132" s="32" t="str">
        <f>IF(ISNA(VLOOKUP(A132,'Licenciés Jeunes 2023'!A:F,6,0)),"",VLOOKUP(A132,'Licenciés Jeunes 2023'!A:F,6,0))</f>
        <v/>
      </c>
      <c r="E132" s="6"/>
      <c r="F132" s="2">
        <f>IF(E$2="Bike &amp; Run",IF(ISNA(VLOOKUP(E132,Paramètres!$B$3:$C$56,2,FALSE)),0,VLOOKUP(E132,Paramètres!$B$3:$C$56,2,FALSE)*Paramètres!$K$3),IF(OR(E132="",OR($D132="",$D132="NL",$D132="HORS LIGUE")),0,VLOOKUP(IF(OR(E132="",OR($D132="",$D132="NL",$D132="HORS LIGUE")),"",COUNTIFS($D$5:$D$72,"&lt;&gt;"&amp;"",$D$5:$D$72,"&lt;&gt;"&amp;"NL",$D$5:$D$72,"&lt;&gt;"&amp;"HORS LIGUE",E$5:E$72,"&lt;"&amp;E132)+1),Paramètres!$B$3:$C$56,2,FALSE)*Paramètres!$K$3))</f>
        <v>0</v>
      </c>
      <c r="G132" s="4"/>
      <c r="H132" s="2">
        <f>IF(G$2="Bike &amp; Run",IF(ISNA(VLOOKUP(G132,Paramètres!$B$3:$C$56,2,FALSE)),0,VLOOKUP(G132,Paramètres!$B$3:$C$56,2,FALSE)*Paramètres!$K$4),IF(OR(G132="",OR($D132="",$D132="NL",$D132="HORS LIGUE")),0,VLOOKUP(IF(OR(G132="",OR($D132="",$D132="NL",$D132="HORS LIGUE")),"",COUNTIFS($D$5:$D$72,"&lt;&gt;"&amp;"",$D$5:$D$72,"&lt;&gt;"&amp;"NL",$D$5:$D$72,"&lt;&gt;"&amp;"HORS LIGUE",G$5:G$72,"&lt;"&amp;G132)+1),Paramètres!$B$3:$C$56,2,FALSE)*Paramètres!$K$4))</f>
        <v>0</v>
      </c>
      <c r="I132" s="36"/>
      <c r="J132" s="2">
        <f>IF(I$2="Bike &amp; Run",IF(ISNA(VLOOKUP(I132,Paramètres!$B$3:$C$56,2,FALSE)),0,VLOOKUP(I132,Paramètres!$B$3:$C$56,2,FALSE)*Paramètres!$K$5),IF(OR(I132="",OR($D132="",$D132="NL",$D132="HORS LIGUE")),0,VLOOKUP(IF(OR(I132="",OR($D132="",$D132="NL",$D132="HORS LIGUE")),"",COUNTIFS($D$5:$D$72,"&lt;&gt;"&amp;"",$D$5:$D$72,"&lt;&gt;"&amp;"NL",$D$5:$D$72,"&lt;&gt;"&amp;"HORS LIGUE",I$5:I$72,"&lt;"&amp;I132)+1),Paramètres!$B$3:$C$56,2,FALSE)*Paramètres!$K$5))</f>
        <v>0</v>
      </c>
      <c r="K132" s="4"/>
      <c r="L132" s="2">
        <f>IF(K$2="Bike &amp; Run",IF(ISNA(VLOOKUP(K132,Paramètres!$B$3:$C$56,2,FALSE)),0,VLOOKUP(K132,Paramètres!$B$3:$C$56,2,FALSE)*Paramètres!$K$6),IF(OR(K132="",OR($D132="",$D132="NL",$D132="HORS LIGUE")),0,VLOOKUP(IF(OR(K132="",OR($D132="",$D132="NL",$D132="HORS LIGUE")),"",COUNTIFS($D$5:$D$72,"&lt;&gt;"&amp;"",$D$5:$D$72,"&lt;&gt;"&amp;"NL",$D$5:$D$72,"&lt;&gt;"&amp;"HORS LIGUE",K$5:K$72,"&lt;"&amp;K132)+1),Paramètres!$B$3:$C$56,2,FALSE)*Paramètres!$K$6))</f>
        <v>0</v>
      </c>
      <c r="M132" s="4"/>
      <c r="N132" s="2">
        <f>IF(M$2="Bike &amp; Run",IF(ISNA(VLOOKUP(M132,Paramètres!$B$3:$C$56,2,FALSE)),0,VLOOKUP(M132,Paramètres!$B$3:$C$56,2,FALSE)*Paramètres!$K$7),IF(OR(M132="",OR($D132="",$D132="NL",$D132="HORS LIGUE")),0,VLOOKUP(IF(OR(M132="",OR($D132="",$D132="NL",$D132="HORS LIGUE")),"",COUNTIFS($D$5:$D$72,"&lt;&gt;"&amp;"",$D$5:$D$72,"&lt;&gt;"&amp;"NL",$D$5:$D$72,"&lt;&gt;"&amp;"HORS LIGUE",M$5:M$72,"&lt;"&amp;M132)+1),Paramètres!$B$3:$C$56,2,FALSE)*Paramètres!$K$7))</f>
        <v>0</v>
      </c>
      <c r="O132" s="46"/>
      <c r="P132" s="2">
        <f>IF(O$2="Bike &amp; Run",IF(ISNA(VLOOKUP(O132,Paramètres!$B$3:$C$56,2,FALSE)),0,VLOOKUP(O132,Paramètres!$B$3:$C$56,2,FALSE)*Paramètres!$K$8),IF(OR(O132="",OR($D132="",$D132="NL",$D132="HORS LIGUE")),0,VLOOKUP(IF(OR(O132="",OR($D132="",$D132="NL",$D132="HORS LIGUE")),"",COUNTIFS($D$5:$D$72,"&lt;&gt;"&amp;"",$D$5:$D$72,"&lt;&gt;"&amp;"NL",$D$5:$D$72,"&lt;&gt;"&amp;"HORS LIGUE",O$5:O$72,"&lt;"&amp;O132)+1),Paramètres!$B$3:$C$56,2,FALSE)*Paramètres!$K$8))</f>
        <v>0</v>
      </c>
      <c r="Q132" s="46"/>
      <c r="R132" s="2">
        <f>IF(Q$2="Bike &amp; Run",IF(ISNA(VLOOKUP(Q132,Paramètres!$B$3:$C$56,2,FALSE)),0,VLOOKUP(Q132,Paramètres!$B$3:$C$56,2,FALSE)*Paramètres!$K$9),IF(OR(Q132="",OR($D132="",$D132="NL",$D132="HORS LIGUE")),0,VLOOKUP(IF(OR(Q132="",OR($D132="",$D132="NL",$D132="HORS LIGUE")),"",COUNTIFS($D$5:$D$72,"&lt;&gt;"&amp;"",$D$5:$D$72,"&lt;&gt;"&amp;"NL",$D$5:$D$72,"&lt;&gt;"&amp;"HORS LIGUE",Q$5:Q$72,"&lt;"&amp;Q132)+1),Paramètres!$B$3:$C$56,2,FALSE)*Paramètres!$K$9))</f>
        <v>0</v>
      </c>
      <c r="S132" s="46"/>
      <c r="T132" s="2">
        <f>IF(S$2="Bike &amp; Run",IF(ISNA(VLOOKUP(S132,Paramètres!$B$3:$C$56,2,FALSE)),0,VLOOKUP(S132,Paramètres!$B$3:$C$56,2,FALSE)*Paramètres!$K$10),IF(OR(S132="",OR($D132="",$D132="NL",$D132="HORS LIGUE")),0,VLOOKUP(IF(OR(S132="",OR($D132="",$D132="NL",$D132="HORS LIGUE")),"",COUNTIFS($D$5:$D$72,"&lt;&gt;"&amp;"",$D$5:$D$72,"&lt;&gt;"&amp;"NL",$D$5:$D$72,"&lt;&gt;"&amp;"HORS LIGUE",S$5:S$72,"&lt;"&amp;S132)+1),Paramètres!$B$3:$C$56,2,FALSE)*Paramètres!$K$10))</f>
        <v>0</v>
      </c>
      <c r="U132" s="46"/>
      <c r="V132" s="2">
        <f>IF(U$2="Bike &amp; Run",IF(ISNA(VLOOKUP(U132,Paramètres!$B$3:$C$56,2,FALSE)),0,VLOOKUP(U132,Paramètres!$B$3:$C$56,2,FALSE)*Paramètres!$K$11),IF(OR(U132="",OR($D132="",$D132="NL",$D132="HORS LIGUE")),0,VLOOKUP(IF(OR(U132="",OR($D132="",$D132="NL",$D132="HORS LIGUE")),"",COUNTIFS($D$5:$D$72,"&lt;&gt;"&amp;"",$D$5:$D$72,"&lt;&gt;"&amp;"NL",$D$5:$D$72,"&lt;&gt;"&amp;"HORS LIGUE",U$5:U$72,"&lt;"&amp;U132)+1),Paramètres!$B$3:$C$56,2,FALSE)*Paramètres!$K$11))</f>
        <v>0</v>
      </c>
      <c r="W132" s="46"/>
      <c r="X132" s="2">
        <f>IF(W$2="Bike &amp; Run",IF(ISNA(VLOOKUP(W132,Paramètres!$B$3:$C$56,2,FALSE)),0,VLOOKUP(W132,Paramètres!$B$3:$C$56,2,FALSE)*Paramètres!$K$12),IF(OR(W132="",OR($D132="",$D132="NL",$D132="HORS LIGUE")),0,VLOOKUP(IF(OR(W132="",OR($D132="",$D132="NL",$D132="HORS LIGUE")),"",COUNTIFS($D$5:$D$72,"&lt;&gt;"&amp;"",$D$5:$D$72,"&lt;&gt;"&amp;"NL",$D$5:$D$72,"&lt;&gt;"&amp;"HORS LIGUE",W$5:W$72,"&lt;"&amp;W132)+1),Paramètres!$B$3:$C$56,2,FALSE)*Paramètres!$K$12))</f>
        <v>0</v>
      </c>
      <c r="Y132" s="46"/>
      <c r="Z132" s="2">
        <f>IF(Y$2="Bike &amp; Run",IF(ISNA(VLOOKUP(Y132,Paramètres!$B$3:$C$56,2,FALSE)),0,VLOOKUP(Y132,Paramètres!$B$3:$C$56,2,FALSE)*Paramètres!$K$13),IF(OR(Y132="",OR($D132="",$D132="NL",$D132="HORS LIGUE")),0,VLOOKUP(IF(OR(Y132="",OR($D132="",$D132="NL",$D132="HORS LIGUE")),"",COUNTIFS($D$5:$D$72,"&lt;&gt;"&amp;"",$D$5:$D$72,"&lt;&gt;"&amp;"NL",$D$5:$D$72,"&lt;&gt;"&amp;"HORS LIGUE",Y$5:Y$72,"&lt;"&amp;Y132)+1),Paramètres!$B$3:$C$56,2,FALSE)*Paramètres!$K$13))</f>
        <v>0</v>
      </c>
      <c r="AA132" s="46"/>
      <c r="AB132" s="2">
        <f>IF(AA$2="Bike &amp; Run",IF(ISNA(VLOOKUP(AA132,Paramètres!$B$3:$C$56,2,FALSE)),0,VLOOKUP(AA132,Paramètres!$B$3:$C$56,2,FALSE)*Paramètres!$K$14),IF(OR(AA132="",OR($D132="",$D132="NL",$D132="HORS LIGUE")),0,VLOOKUP(IF(OR(AA132="",OR($D132="",$D132="NL",$D132="HORS LIGUE")),"",COUNTIFS($D$5:$D$72,"&lt;&gt;"&amp;"",$D$5:$D$72,"&lt;&gt;"&amp;"NL",$D$5:$D$72,"&lt;&gt;"&amp;"HORS LIGUE",AA$5:AA$72,"&lt;"&amp;AA132)+1),Paramètres!$B$3:$C$56,2,FALSE)*Paramètres!$K$14))</f>
        <v>0</v>
      </c>
      <c r="AC132" s="46"/>
      <c r="AD132" s="2">
        <f>IF(AC$2="Bike &amp; Run",IF(ISNA(VLOOKUP(AC132,Paramètres!$B$3:$C$56,2,FALSE)),0,VLOOKUP(AC132,Paramètres!$B$3:$C$56,2,FALSE)*Paramètres!$K$15),IF(OR(AC132="",OR($D132="",$D132="NL",$D132="HORS LIGUE")),0,VLOOKUP(IF(OR(AC132="",OR($D132="",$D132="NL",$D132="HORS LIGUE")),"",COUNTIFS($D$5:$D$72,"&lt;&gt;"&amp;"",$D$5:$D$72,"&lt;&gt;"&amp;"NL",$D$5:$D$72,"&lt;&gt;"&amp;"HORS LIGUE",AC$5:AC$72,"&lt;"&amp;AC132)+1),Paramètres!$B$3:$C$56,2,FALSE)*Paramètres!$K$15))</f>
        <v>0</v>
      </c>
      <c r="AE132" s="46"/>
      <c r="AF132" s="2">
        <f>IF(AE$2="Bike &amp; Run",IF(ISNA(VLOOKUP(AE132,Paramètres!$B$3:$C$56,2,FALSE)),0,VLOOKUP(AE132,Paramètres!$B$3:$C$56,2,FALSE)*Paramètres!$K$16),IF(OR(AE132="",OR($D132="",$D132="NL",$D132="HORS LIGUE")),0,VLOOKUP(IF(OR(AE132="",OR($D132="",$D132="NL",$D132="HORS LIGUE")),"",COUNTIFS($D$5:$D$72,"&lt;&gt;"&amp;"",$D$5:$D$72,"&lt;&gt;"&amp;"NL",$D$5:$D$72,"&lt;&gt;"&amp;"HORS LIGUE",AE$5:AE$72,"&lt;"&amp;AE132)+1),Paramètres!$B$3:$C$56,2,FALSE)*Paramètres!$K$16))</f>
        <v>0</v>
      </c>
      <c r="AG132" s="46"/>
      <c r="AH132" s="2">
        <f>IF(AG$2="Bike &amp; Run",IF(ISNA(VLOOKUP(AG132,Paramètres!$B$3:$C$56,2,FALSE)),0,VLOOKUP(AG132,Paramètres!$B$3:$C$56,2,FALSE)*Paramètres!$K$17),IF(OR(AG132="",OR($D132="",$D132="NL",$D132="HORS LIGUE")),0,VLOOKUP(IF(OR(AG132="",OR($D132="",$D132="NL",$D132="HORS LIGUE")),"",COUNTIFS($D$5:$D$72,"&lt;&gt;"&amp;"",$D$5:$D$72,"&lt;&gt;"&amp;"NL",$D$5:$D$72,"&lt;&gt;"&amp;"HORS LIGUE",AG$5:AG$72,"&lt;"&amp;AG132)+1),Paramètres!$B$3:$C$56,2,FALSE)*Paramètres!$K$17))</f>
        <v>0</v>
      </c>
      <c r="AI132" s="40">
        <f t="shared" si="115"/>
        <v>0</v>
      </c>
      <c r="AJ132" s="3" t="str">
        <f t="shared" si="116"/>
        <v/>
      </c>
      <c r="AK132" s="5">
        <f t="shared" si="117"/>
        <v>0</v>
      </c>
      <c r="AL132" s="41" t="e">
        <f t="shared" si="119"/>
        <v>#REF!</v>
      </c>
      <c r="AM132" s="33" t="e">
        <f t="shared" si="118"/>
        <v>#REF!</v>
      </c>
    </row>
    <row r="133" spans="1:39" ht="16.5">
      <c r="A133" s="14"/>
      <c r="B133" s="61" t="str">
        <f>IF(ISNA(VLOOKUP(A133,'Licenciés Jeunes 2023'!A:C,3,0)),"",VLOOKUP(A133,'Licenciés Jeunes 2023'!A:C,3,0))</f>
        <v/>
      </c>
      <c r="C133" s="32" t="str">
        <f>IF(ISNA(VLOOKUP(A133,'Licenciés Jeunes 2023'!A:C,2,0)),"",VLOOKUP(A133,'Licenciés Jeunes 2023'!A:C,2,0))</f>
        <v/>
      </c>
      <c r="D133" s="32" t="str">
        <f>IF(ISNA(VLOOKUP(A133,'Licenciés Jeunes 2023'!A:F,6,0)),"",VLOOKUP(A133,'Licenciés Jeunes 2023'!A:F,6,0))</f>
        <v/>
      </c>
      <c r="E133" s="6"/>
      <c r="F133" s="2">
        <f>IF(E$2="Bike &amp; Run",IF(ISNA(VLOOKUP(E133,Paramètres!$B$3:$C$56,2,FALSE)),0,VLOOKUP(E133,Paramètres!$B$3:$C$56,2,FALSE)*Paramètres!$K$3),IF(OR(E133="",OR($D133="",$D133="NL",$D133="HORS LIGUE")),0,VLOOKUP(IF(OR(E133="",OR($D133="",$D133="NL",$D133="HORS LIGUE")),"",COUNTIFS($D$5:$D$72,"&lt;&gt;"&amp;"",$D$5:$D$72,"&lt;&gt;"&amp;"NL",$D$5:$D$72,"&lt;&gt;"&amp;"HORS LIGUE",E$5:E$72,"&lt;"&amp;E133)+1),Paramètres!$B$3:$C$56,2,FALSE)*Paramètres!$K$3))</f>
        <v>0</v>
      </c>
      <c r="G133" s="4"/>
      <c r="H133" s="2">
        <f>IF(G$2="Bike &amp; Run",IF(ISNA(VLOOKUP(G133,Paramètres!$B$3:$C$56,2,FALSE)),0,VLOOKUP(G133,Paramètres!$B$3:$C$56,2,FALSE)*Paramètres!$K$4),IF(OR(G133="",OR($D133="",$D133="NL",$D133="HORS LIGUE")),0,VLOOKUP(IF(OR(G133="",OR($D133="",$D133="NL",$D133="HORS LIGUE")),"",COUNTIFS($D$5:$D$72,"&lt;&gt;"&amp;"",$D$5:$D$72,"&lt;&gt;"&amp;"NL",$D$5:$D$72,"&lt;&gt;"&amp;"HORS LIGUE",G$5:G$72,"&lt;"&amp;G133)+1),Paramètres!$B$3:$C$56,2,FALSE)*Paramètres!$K$4))</f>
        <v>0</v>
      </c>
      <c r="I133" s="36"/>
      <c r="J133" s="2">
        <f>IF(I$2="Bike &amp; Run",IF(ISNA(VLOOKUP(I133,Paramètres!$B$3:$C$56,2,FALSE)),0,VLOOKUP(I133,Paramètres!$B$3:$C$56,2,FALSE)*Paramètres!$K$5),IF(OR(I133="",OR($D133="",$D133="NL",$D133="HORS LIGUE")),0,VLOOKUP(IF(OR(I133="",OR($D133="",$D133="NL",$D133="HORS LIGUE")),"",COUNTIFS($D$5:$D$72,"&lt;&gt;"&amp;"",$D$5:$D$72,"&lt;&gt;"&amp;"NL",$D$5:$D$72,"&lt;&gt;"&amp;"HORS LIGUE",I$5:I$72,"&lt;"&amp;I133)+1),Paramètres!$B$3:$C$56,2,FALSE)*Paramètres!$K$5))</f>
        <v>0</v>
      </c>
      <c r="K133" s="4"/>
      <c r="L133" s="2">
        <f>IF(K$2="Bike &amp; Run",IF(ISNA(VLOOKUP(K133,Paramètres!$B$3:$C$56,2,FALSE)),0,VLOOKUP(K133,Paramètres!$B$3:$C$56,2,FALSE)*Paramètres!$K$6),IF(OR(K133="",OR($D133="",$D133="NL",$D133="HORS LIGUE")),0,VLOOKUP(IF(OR(K133="",OR($D133="",$D133="NL",$D133="HORS LIGUE")),"",COUNTIFS($D$5:$D$72,"&lt;&gt;"&amp;"",$D$5:$D$72,"&lt;&gt;"&amp;"NL",$D$5:$D$72,"&lt;&gt;"&amp;"HORS LIGUE",K$5:K$72,"&lt;"&amp;K133)+1),Paramètres!$B$3:$C$56,2,FALSE)*Paramètres!$K$6))</f>
        <v>0</v>
      </c>
      <c r="M133" s="4"/>
      <c r="N133" s="2">
        <f>IF(M$2="Bike &amp; Run",IF(ISNA(VLOOKUP(M133,Paramètres!$B$3:$C$56,2,FALSE)),0,VLOOKUP(M133,Paramètres!$B$3:$C$56,2,FALSE)*Paramètres!$K$7),IF(OR(M133="",OR($D133="",$D133="NL",$D133="HORS LIGUE")),0,VLOOKUP(IF(OR(M133="",OR($D133="",$D133="NL",$D133="HORS LIGUE")),"",COUNTIFS($D$5:$D$72,"&lt;&gt;"&amp;"",$D$5:$D$72,"&lt;&gt;"&amp;"NL",$D$5:$D$72,"&lt;&gt;"&amp;"HORS LIGUE",M$5:M$72,"&lt;"&amp;M133)+1),Paramètres!$B$3:$C$56,2,FALSE)*Paramètres!$K$7))</f>
        <v>0</v>
      </c>
      <c r="O133" s="46"/>
      <c r="P133" s="2">
        <f>IF(O$2="Bike &amp; Run",IF(ISNA(VLOOKUP(O133,Paramètres!$B$3:$C$56,2,FALSE)),0,VLOOKUP(O133,Paramètres!$B$3:$C$56,2,FALSE)*Paramètres!$K$8),IF(OR(O133="",OR($D133="",$D133="NL",$D133="HORS LIGUE")),0,VLOOKUP(IF(OR(O133="",OR($D133="",$D133="NL",$D133="HORS LIGUE")),"",COUNTIFS($D$5:$D$72,"&lt;&gt;"&amp;"",$D$5:$D$72,"&lt;&gt;"&amp;"NL",$D$5:$D$72,"&lt;&gt;"&amp;"HORS LIGUE",O$5:O$72,"&lt;"&amp;O133)+1),Paramètres!$B$3:$C$56,2,FALSE)*Paramètres!$K$8))</f>
        <v>0</v>
      </c>
      <c r="Q133" s="46"/>
      <c r="R133" s="2">
        <f>IF(Q$2="Bike &amp; Run",IF(ISNA(VLOOKUP(Q133,Paramètres!$B$3:$C$56,2,FALSE)),0,VLOOKUP(Q133,Paramètres!$B$3:$C$56,2,FALSE)*Paramètres!$K$9),IF(OR(Q133="",OR($D133="",$D133="NL",$D133="HORS LIGUE")),0,VLOOKUP(IF(OR(Q133="",OR($D133="",$D133="NL",$D133="HORS LIGUE")),"",COUNTIFS($D$5:$D$72,"&lt;&gt;"&amp;"",$D$5:$D$72,"&lt;&gt;"&amp;"NL",$D$5:$D$72,"&lt;&gt;"&amp;"HORS LIGUE",Q$5:Q$72,"&lt;"&amp;Q133)+1),Paramètres!$B$3:$C$56,2,FALSE)*Paramètres!$K$9))</f>
        <v>0</v>
      </c>
      <c r="S133" s="46"/>
      <c r="T133" s="2">
        <f>IF(S$2="Bike &amp; Run",IF(ISNA(VLOOKUP(S133,Paramètres!$B$3:$C$56,2,FALSE)),0,VLOOKUP(S133,Paramètres!$B$3:$C$56,2,FALSE)*Paramètres!$K$10),IF(OR(S133="",OR($D133="",$D133="NL",$D133="HORS LIGUE")),0,VLOOKUP(IF(OR(S133="",OR($D133="",$D133="NL",$D133="HORS LIGUE")),"",COUNTIFS($D$5:$D$72,"&lt;&gt;"&amp;"",$D$5:$D$72,"&lt;&gt;"&amp;"NL",$D$5:$D$72,"&lt;&gt;"&amp;"HORS LIGUE",S$5:S$72,"&lt;"&amp;S133)+1),Paramètres!$B$3:$C$56,2,FALSE)*Paramètres!$K$10))</f>
        <v>0</v>
      </c>
      <c r="U133" s="46"/>
      <c r="V133" s="2">
        <f>IF(U$2="Bike &amp; Run",IF(ISNA(VLOOKUP(U133,Paramètres!$B$3:$C$56,2,FALSE)),0,VLOOKUP(U133,Paramètres!$B$3:$C$56,2,FALSE)*Paramètres!$K$11),IF(OR(U133="",OR($D133="",$D133="NL",$D133="HORS LIGUE")),0,VLOOKUP(IF(OR(U133="",OR($D133="",$D133="NL",$D133="HORS LIGUE")),"",COUNTIFS($D$5:$D$72,"&lt;&gt;"&amp;"",$D$5:$D$72,"&lt;&gt;"&amp;"NL",$D$5:$D$72,"&lt;&gt;"&amp;"HORS LIGUE",U$5:U$72,"&lt;"&amp;U133)+1),Paramètres!$B$3:$C$56,2,FALSE)*Paramètres!$K$11))</f>
        <v>0</v>
      </c>
      <c r="W133" s="46"/>
      <c r="X133" s="2">
        <f>IF(W$2="Bike &amp; Run",IF(ISNA(VLOOKUP(W133,Paramètres!$B$3:$C$56,2,FALSE)),0,VLOOKUP(W133,Paramètres!$B$3:$C$56,2,FALSE)*Paramètres!$K$12),IF(OR(W133="",OR($D133="",$D133="NL",$D133="HORS LIGUE")),0,VLOOKUP(IF(OR(W133="",OR($D133="",$D133="NL",$D133="HORS LIGUE")),"",COUNTIFS($D$5:$D$72,"&lt;&gt;"&amp;"",$D$5:$D$72,"&lt;&gt;"&amp;"NL",$D$5:$D$72,"&lt;&gt;"&amp;"HORS LIGUE",W$5:W$72,"&lt;"&amp;W133)+1),Paramètres!$B$3:$C$56,2,FALSE)*Paramètres!$K$12))</f>
        <v>0</v>
      </c>
      <c r="Y133" s="46"/>
      <c r="Z133" s="2">
        <f>IF(Y$2="Bike &amp; Run",IF(ISNA(VLOOKUP(Y133,Paramètres!$B$3:$C$56,2,FALSE)),0,VLOOKUP(Y133,Paramètres!$B$3:$C$56,2,FALSE)*Paramètres!$K$13),IF(OR(Y133="",OR($D133="",$D133="NL",$D133="HORS LIGUE")),0,VLOOKUP(IF(OR(Y133="",OR($D133="",$D133="NL",$D133="HORS LIGUE")),"",COUNTIFS($D$5:$D$72,"&lt;&gt;"&amp;"",$D$5:$D$72,"&lt;&gt;"&amp;"NL",$D$5:$D$72,"&lt;&gt;"&amp;"HORS LIGUE",Y$5:Y$72,"&lt;"&amp;Y133)+1),Paramètres!$B$3:$C$56,2,FALSE)*Paramètres!$K$13))</f>
        <v>0</v>
      </c>
      <c r="AA133" s="46"/>
      <c r="AB133" s="2">
        <f>IF(AA$2="Bike &amp; Run",IF(ISNA(VLOOKUP(AA133,Paramètres!$B$3:$C$56,2,FALSE)),0,VLOOKUP(AA133,Paramètres!$B$3:$C$56,2,FALSE)*Paramètres!$K$14),IF(OR(AA133="",OR($D133="",$D133="NL",$D133="HORS LIGUE")),0,VLOOKUP(IF(OR(AA133="",OR($D133="",$D133="NL",$D133="HORS LIGUE")),"",COUNTIFS($D$5:$D$72,"&lt;&gt;"&amp;"",$D$5:$D$72,"&lt;&gt;"&amp;"NL",$D$5:$D$72,"&lt;&gt;"&amp;"HORS LIGUE",AA$5:AA$72,"&lt;"&amp;AA133)+1),Paramètres!$B$3:$C$56,2,FALSE)*Paramètres!$K$14))</f>
        <v>0</v>
      </c>
      <c r="AC133" s="46"/>
      <c r="AD133" s="2">
        <f>IF(AC$2="Bike &amp; Run",IF(ISNA(VLOOKUP(AC133,Paramètres!$B$3:$C$56,2,FALSE)),0,VLOOKUP(AC133,Paramètres!$B$3:$C$56,2,FALSE)*Paramètres!$K$15),IF(OR(AC133="",OR($D133="",$D133="NL",$D133="HORS LIGUE")),0,VLOOKUP(IF(OR(AC133="",OR($D133="",$D133="NL",$D133="HORS LIGUE")),"",COUNTIFS($D$5:$D$72,"&lt;&gt;"&amp;"",$D$5:$D$72,"&lt;&gt;"&amp;"NL",$D$5:$D$72,"&lt;&gt;"&amp;"HORS LIGUE",AC$5:AC$72,"&lt;"&amp;AC133)+1),Paramètres!$B$3:$C$56,2,FALSE)*Paramètres!$K$15))</f>
        <v>0</v>
      </c>
      <c r="AE133" s="46"/>
      <c r="AF133" s="2">
        <f>IF(AE$2="Bike &amp; Run",IF(ISNA(VLOOKUP(AE133,Paramètres!$B$3:$C$56,2,FALSE)),0,VLOOKUP(AE133,Paramètres!$B$3:$C$56,2,FALSE)*Paramètres!$K$16),IF(OR(AE133="",OR($D133="",$D133="NL",$D133="HORS LIGUE")),0,VLOOKUP(IF(OR(AE133="",OR($D133="",$D133="NL",$D133="HORS LIGUE")),"",COUNTIFS($D$5:$D$72,"&lt;&gt;"&amp;"",$D$5:$D$72,"&lt;&gt;"&amp;"NL",$D$5:$D$72,"&lt;&gt;"&amp;"HORS LIGUE",AE$5:AE$72,"&lt;"&amp;AE133)+1),Paramètres!$B$3:$C$56,2,FALSE)*Paramètres!$K$16))</f>
        <v>0</v>
      </c>
      <c r="AG133" s="46"/>
      <c r="AH133" s="2">
        <f>IF(AG$2="Bike &amp; Run",IF(ISNA(VLOOKUP(AG133,Paramètres!$B$3:$C$56,2,FALSE)),0,VLOOKUP(AG133,Paramètres!$B$3:$C$56,2,FALSE)*Paramètres!$K$17),IF(OR(AG133="",OR($D133="",$D133="NL",$D133="HORS LIGUE")),0,VLOOKUP(IF(OR(AG133="",OR($D133="",$D133="NL",$D133="HORS LIGUE")),"",COUNTIFS($D$5:$D$72,"&lt;&gt;"&amp;"",$D$5:$D$72,"&lt;&gt;"&amp;"NL",$D$5:$D$72,"&lt;&gt;"&amp;"HORS LIGUE",AG$5:AG$72,"&lt;"&amp;AG133)+1),Paramètres!$B$3:$C$56,2,FALSE)*Paramètres!$K$17))</f>
        <v>0</v>
      </c>
      <c r="AI133" s="40">
        <f t="shared" ref="AI133:AI164" si="120">F133+H133+J133+L133+N133+P133+R133+T133+V133+X133+Z133+AB133+AD133+AF133+AH133</f>
        <v>0</v>
      </c>
      <c r="AJ133" s="3" t="str">
        <f t="shared" ref="AJ133:AJ164" si="121">IF(AI133&lt;&gt;0,RANK(AI133,$AI$5:$AI$72),"")</f>
        <v/>
      </c>
      <c r="AK133" s="5">
        <f t="shared" ref="AK133:AK138" si="122">COUNTA(E133,G133,I133,K133,M133,O133,Q133,S133,U133,W133,Y133,AA133,AC133,AE133,AG133)</f>
        <v>0</v>
      </c>
      <c r="AL133" s="41" t="e">
        <f t="shared" si="119"/>
        <v>#REF!</v>
      </c>
      <c r="AM133" s="33" t="e">
        <f t="shared" ref="AM133:AM164" si="123">IF(AL133&lt;&gt;0,RANK(AL133,$AL$5:$AL$72),"")</f>
        <v>#REF!</v>
      </c>
    </row>
    <row r="134" spans="1:39" ht="16.5">
      <c r="A134" s="14"/>
      <c r="B134" s="61" t="str">
        <f>IF(ISNA(VLOOKUP(A134,'Licenciés Jeunes 2023'!A:C,3,0)),"",VLOOKUP(A134,'Licenciés Jeunes 2023'!A:C,3,0))</f>
        <v/>
      </c>
      <c r="C134" s="32" t="str">
        <f>IF(ISNA(VLOOKUP(A134,'Licenciés Jeunes 2023'!A:C,2,0)),"",VLOOKUP(A134,'Licenciés Jeunes 2023'!A:C,2,0))</f>
        <v/>
      </c>
      <c r="D134" s="32" t="str">
        <f>IF(ISNA(VLOOKUP(A134,'Licenciés Jeunes 2023'!A:F,6,0)),"",VLOOKUP(A134,'Licenciés Jeunes 2023'!A:F,6,0))</f>
        <v/>
      </c>
      <c r="E134" s="6"/>
      <c r="F134" s="2">
        <f>IF(E$2="Bike &amp; Run",IF(ISNA(VLOOKUP(E134,Paramètres!$B$3:$C$56,2,FALSE)),0,VLOOKUP(E134,Paramètres!$B$3:$C$56,2,FALSE)*Paramètres!$K$3),IF(OR(E134="",OR($D134="",$D134="NL",$D134="HORS LIGUE")),0,VLOOKUP(IF(OR(E134="",OR($D134="",$D134="NL",$D134="HORS LIGUE")),"",COUNTIFS($D$5:$D$72,"&lt;&gt;"&amp;"",$D$5:$D$72,"&lt;&gt;"&amp;"NL",$D$5:$D$72,"&lt;&gt;"&amp;"HORS LIGUE",E$5:E$72,"&lt;"&amp;E134)+1),Paramètres!$B$3:$C$56,2,FALSE)*Paramètres!$K$3))</f>
        <v>0</v>
      </c>
      <c r="G134" s="4"/>
      <c r="H134" s="2">
        <f>IF(G$2="Bike &amp; Run",IF(ISNA(VLOOKUP(G134,Paramètres!$B$3:$C$56,2,FALSE)),0,VLOOKUP(G134,Paramètres!$B$3:$C$56,2,FALSE)*Paramètres!$K$4),IF(OR(G134="",OR($D134="",$D134="NL",$D134="HORS LIGUE")),0,VLOOKUP(IF(OR(G134="",OR($D134="",$D134="NL",$D134="HORS LIGUE")),"",COUNTIFS($D$5:$D$72,"&lt;&gt;"&amp;"",$D$5:$D$72,"&lt;&gt;"&amp;"NL",$D$5:$D$72,"&lt;&gt;"&amp;"HORS LIGUE",G$5:G$72,"&lt;"&amp;G134)+1),Paramètres!$B$3:$C$56,2,FALSE)*Paramètres!$K$4))</f>
        <v>0</v>
      </c>
      <c r="I134" s="36"/>
      <c r="J134" s="2">
        <f>IF(I$2="Bike &amp; Run",IF(ISNA(VLOOKUP(I134,Paramètres!$B$3:$C$56,2,FALSE)),0,VLOOKUP(I134,Paramètres!$B$3:$C$56,2,FALSE)*Paramètres!$K$5),IF(OR(I134="",OR($D134="",$D134="NL",$D134="HORS LIGUE")),0,VLOOKUP(IF(OR(I134="",OR($D134="",$D134="NL",$D134="HORS LIGUE")),"",COUNTIFS($D$5:$D$72,"&lt;&gt;"&amp;"",$D$5:$D$72,"&lt;&gt;"&amp;"NL",$D$5:$D$72,"&lt;&gt;"&amp;"HORS LIGUE",I$5:I$72,"&lt;"&amp;I134)+1),Paramètres!$B$3:$C$56,2,FALSE)*Paramètres!$K$5))</f>
        <v>0</v>
      </c>
      <c r="K134" s="4"/>
      <c r="L134" s="2">
        <f>IF(K$2="Bike &amp; Run",IF(ISNA(VLOOKUP(K134,Paramètres!$B$3:$C$56,2,FALSE)),0,VLOOKUP(K134,Paramètres!$B$3:$C$56,2,FALSE)*Paramètres!$K$6),IF(OR(K134="",OR($D134="",$D134="NL",$D134="HORS LIGUE")),0,VLOOKUP(IF(OR(K134="",OR($D134="",$D134="NL",$D134="HORS LIGUE")),"",COUNTIFS($D$5:$D$72,"&lt;&gt;"&amp;"",$D$5:$D$72,"&lt;&gt;"&amp;"NL",$D$5:$D$72,"&lt;&gt;"&amp;"HORS LIGUE",K$5:K$72,"&lt;"&amp;K134)+1),Paramètres!$B$3:$C$56,2,FALSE)*Paramètres!$K$6))</f>
        <v>0</v>
      </c>
      <c r="M134" s="4"/>
      <c r="N134" s="2">
        <f>IF(M$2="Bike &amp; Run",IF(ISNA(VLOOKUP(M134,Paramètres!$B$3:$C$56,2,FALSE)),0,VLOOKUP(M134,Paramètres!$B$3:$C$56,2,FALSE)*Paramètres!$K$7),IF(OR(M134="",OR($D134="",$D134="NL",$D134="HORS LIGUE")),0,VLOOKUP(IF(OR(M134="",OR($D134="",$D134="NL",$D134="HORS LIGUE")),"",COUNTIFS($D$5:$D$72,"&lt;&gt;"&amp;"",$D$5:$D$72,"&lt;&gt;"&amp;"NL",$D$5:$D$72,"&lt;&gt;"&amp;"HORS LIGUE",M$5:M$72,"&lt;"&amp;M134)+1),Paramètres!$B$3:$C$56,2,FALSE)*Paramètres!$K$7))</f>
        <v>0</v>
      </c>
      <c r="O134" s="46"/>
      <c r="P134" s="2">
        <f>IF(O$2="Bike &amp; Run",IF(ISNA(VLOOKUP(O134,Paramètres!$B$3:$C$56,2,FALSE)),0,VLOOKUP(O134,Paramètres!$B$3:$C$56,2,FALSE)*Paramètres!$K$8),IF(OR(O134="",OR($D134="",$D134="NL",$D134="HORS LIGUE")),0,VLOOKUP(IF(OR(O134="",OR($D134="",$D134="NL",$D134="HORS LIGUE")),"",COUNTIFS($D$5:$D$72,"&lt;&gt;"&amp;"",$D$5:$D$72,"&lt;&gt;"&amp;"NL",$D$5:$D$72,"&lt;&gt;"&amp;"HORS LIGUE",O$5:O$72,"&lt;"&amp;O134)+1),Paramètres!$B$3:$C$56,2,FALSE)*Paramètres!$K$8))</f>
        <v>0</v>
      </c>
      <c r="Q134" s="46"/>
      <c r="R134" s="2">
        <f>IF(Q$2="Bike &amp; Run",IF(ISNA(VLOOKUP(Q134,Paramètres!$B$3:$C$56,2,FALSE)),0,VLOOKUP(Q134,Paramètres!$B$3:$C$56,2,FALSE)*Paramètres!$K$9),IF(OR(Q134="",OR($D134="",$D134="NL",$D134="HORS LIGUE")),0,VLOOKUP(IF(OR(Q134="",OR($D134="",$D134="NL",$D134="HORS LIGUE")),"",COUNTIFS($D$5:$D$72,"&lt;&gt;"&amp;"",$D$5:$D$72,"&lt;&gt;"&amp;"NL",$D$5:$D$72,"&lt;&gt;"&amp;"HORS LIGUE",Q$5:Q$72,"&lt;"&amp;Q134)+1),Paramètres!$B$3:$C$56,2,FALSE)*Paramètres!$K$9))</f>
        <v>0</v>
      </c>
      <c r="S134" s="46"/>
      <c r="T134" s="2">
        <f>IF(S$2="Bike &amp; Run",IF(ISNA(VLOOKUP(S134,Paramètres!$B$3:$C$56,2,FALSE)),0,VLOOKUP(S134,Paramètres!$B$3:$C$56,2,FALSE)*Paramètres!$K$10),IF(OR(S134="",OR($D134="",$D134="NL",$D134="HORS LIGUE")),0,VLOOKUP(IF(OR(S134="",OR($D134="",$D134="NL",$D134="HORS LIGUE")),"",COUNTIFS($D$5:$D$72,"&lt;&gt;"&amp;"",$D$5:$D$72,"&lt;&gt;"&amp;"NL",$D$5:$D$72,"&lt;&gt;"&amp;"HORS LIGUE",S$5:S$72,"&lt;"&amp;S134)+1),Paramètres!$B$3:$C$56,2,FALSE)*Paramètres!$K$10))</f>
        <v>0</v>
      </c>
      <c r="U134" s="46"/>
      <c r="V134" s="2">
        <f>IF(U$2="Bike &amp; Run",IF(ISNA(VLOOKUP(U134,Paramètres!$B$3:$C$56,2,FALSE)),0,VLOOKUP(U134,Paramètres!$B$3:$C$56,2,FALSE)*Paramètres!$K$11),IF(OR(U134="",OR($D134="",$D134="NL",$D134="HORS LIGUE")),0,VLOOKUP(IF(OR(U134="",OR($D134="",$D134="NL",$D134="HORS LIGUE")),"",COUNTIFS($D$5:$D$72,"&lt;&gt;"&amp;"",$D$5:$D$72,"&lt;&gt;"&amp;"NL",$D$5:$D$72,"&lt;&gt;"&amp;"HORS LIGUE",U$5:U$72,"&lt;"&amp;U134)+1),Paramètres!$B$3:$C$56,2,FALSE)*Paramètres!$K$11))</f>
        <v>0</v>
      </c>
      <c r="W134" s="46"/>
      <c r="X134" s="2">
        <f>IF(W$2="Bike &amp; Run",IF(ISNA(VLOOKUP(W134,Paramètres!$B$3:$C$56,2,FALSE)),0,VLOOKUP(W134,Paramètres!$B$3:$C$56,2,FALSE)*Paramètres!$K$12),IF(OR(W134="",OR($D134="",$D134="NL",$D134="HORS LIGUE")),0,VLOOKUP(IF(OR(W134="",OR($D134="",$D134="NL",$D134="HORS LIGUE")),"",COUNTIFS($D$5:$D$72,"&lt;&gt;"&amp;"",$D$5:$D$72,"&lt;&gt;"&amp;"NL",$D$5:$D$72,"&lt;&gt;"&amp;"HORS LIGUE",W$5:W$72,"&lt;"&amp;W134)+1),Paramètres!$B$3:$C$56,2,FALSE)*Paramètres!$K$12))</f>
        <v>0</v>
      </c>
      <c r="Y134" s="46"/>
      <c r="Z134" s="2">
        <f>IF(Y$2="Bike &amp; Run",IF(ISNA(VLOOKUP(Y134,Paramètres!$B$3:$C$56,2,FALSE)),0,VLOOKUP(Y134,Paramètres!$B$3:$C$56,2,FALSE)*Paramètres!$K$13),IF(OR(Y134="",OR($D134="",$D134="NL",$D134="HORS LIGUE")),0,VLOOKUP(IF(OR(Y134="",OR($D134="",$D134="NL",$D134="HORS LIGUE")),"",COUNTIFS($D$5:$D$72,"&lt;&gt;"&amp;"",$D$5:$D$72,"&lt;&gt;"&amp;"NL",$D$5:$D$72,"&lt;&gt;"&amp;"HORS LIGUE",Y$5:Y$72,"&lt;"&amp;Y134)+1),Paramètres!$B$3:$C$56,2,FALSE)*Paramètres!$K$13))</f>
        <v>0</v>
      </c>
      <c r="AA134" s="46"/>
      <c r="AB134" s="2">
        <f>IF(AA$2="Bike &amp; Run",IF(ISNA(VLOOKUP(AA134,Paramètres!$B$3:$C$56,2,FALSE)),0,VLOOKUP(AA134,Paramètres!$B$3:$C$56,2,FALSE)*Paramètres!$K$14),IF(OR(AA134="",OR($D134="",$D134="NL",$D134="HORS LIGUE")),0,VLOOKUP(IF(OR(AA134="",OR($D134="",$D134="NL",$D134="HORS LIGUE")),"",COUNTIFS($D$5:$D$72,"&lt;&gt;"&amp;"",$D$5:$D$72,"&lt;&gt;"&amp;"NL",$D$5:$D$72,"&lt;&gt;"&amp;"HORS LIGUE",AA$5:AA$72,"&lt;"&amp;AA134)+1),Paramètres!$B$3:$C$56,2,FALSE)*Paramètres!$K$14))</f>
        <v>0</v>
      </c>
      <c r="AC134" s="46"/>
      <c r="AD134" s="2">
        <f>IF(AC$2="Bike &amp; Run",IF(ISNA(VLOOKUP(AC134,Paramètres!$B$3:$C$56,2,FALSE)),0,VLOOKUP(AC134,Paramètres!$B$3:$C$56,2,FALSE)*Paramètres!$K$15),IF(OR(AC134="",OR($D134="",$D134="NL",$D134="HORS LIGUE")),0,VLOOKUP(IF(OR(AC134="",OR($D134="",$D134="NL",$D134="HORS LIGUE")),"",COUNTIFS($D$5:$D$72,"&lt;&gt;"&amp;"",$D$5:$D$72,"&lt;&gt;"&amp;"NL",$D$5:$D$72,"&lt;&gt;"&amp;"HORS LIGUE",AC$5:AC$72,"&lt;"&amp;AC134)+1),Paramètres!$B$3:$C$56,2,FALSE)*Paramètres!$K$15))</f>
        <v>0</v>
      </c>
      <c r="AE134" s="46"/>
      <c r="AF134" s="2">
        <f>IF(AE$2="Bike &amp; Run",IF(ISNA(VLOOKUP(AE134,Paramètres!$B$3:$C$56,2,FALSE)),0,VLOOKUP(AE134,Paramètres!$B$3:$C$56,2,FALSE)*Paramètres!$K$16),IF(OR(AE134="",OR($D134="",$D134="NL",$D134="HORS LIGUE")),0,VLOOKUP(IF(OR(AE134="",OR($D134="",$D134="NL",$D134="HORS LIGUE")),"",COUNTIFS($D$5:$D$72,"&lt;&gt;"&amp;"",$D$5:$D$72,"&lt;&gt;"&amp;"NL",$D$5:$D$72,"&lt;&gt;"&amp;"HORS LIGUE",AE$5:AE$72,"&lt;"&amp;AE134)+1),Paramètres!$B$3:$C$56,2,FALSE)*Paramètres!$K$16))</f>
        <v>0</v>
      </c>
      <c r="AG134" s="46"/>
      <c r="AH134" s="2">
        <f>IF(AG$2="Bike &amp; Run",IF(ISNA(VLOOKUP(AG134,Paramètres!$B$3:$C$56,2,FALSE)),0,VLOOKUP(AG134,Paramètres!$B$3:$C$56,2,FALSE)*Paramètres!$K$17),IF(OR(AG134="",OR($D134="",$D134="NL",$D134="HORS LIGUE")),0,VLOOKUP(IF(OR(AG134="",OR($D134="",$D134="NL",$D134="HORS LIGUE")),"",COUNTIFS($D$5:$D$72,"&lt;&gt;"&amp;"",$D$5:$D$72,"&lt;&gt;"&amp;"NL",$D$5:$D$72,"&lt;&gt;"&amp;"HORS LIGUE",AG$5:AG$72,"&lt;"&amp;AG134)+1),Paramètres!$B$3:$C$56,2,FALSE)*Paramètres!$K$17))</f>
        <v>0</v>
      </c>
      <c r="AI134" s="40">
        <f t="shared" si="120"/>
        <v>0</v>
      </c>
      <c r="AJ134" s="3" t="str">
        <f t="shared" si="121"/>
        <v/>
      </c>
      <c r="AK134" s="5">
        <f t="shared" si="122"/>
        <v>0</v>
      </c>
      <c r="AL134" s="41" t="e">
        <f t="shared" si="119"/>
        <v>#REF!</v>
      </c>
      <c r="AM134" s="33" t="e">
        <f t="shared" si="123"/>
        <v>#REF!</v>
      </c>
    </row>
    <row r="135" spans="1:39" ht="16.5">
      <c r="A135" s="14"/>
      <c r="B135" s="61" t="str">
        <f>IF(ISNA(VLOOKUP(A135,'Licenciés Jeunes 2023'!A:C,3,0)),"",VLOOKUP(A135,'Licenciés Jeunes 2023'!A:C,3,0))</f>
        <v/>
      </c>
      <c r="C135" s="32" t="str">
        <f>IF(ISNA(VLOOKUP(A135,'Licenciés Jeunes 2023'!A:C,2,0)),"",VLOOKUP(A135,'Licenciés Jeunes 2023'!A:C,2,0))</f>
        <v/>
      </c>
      <c r="D135" s="32" t="str">
        <f>IF(ISNA(VLOOKUP(A135,'Licenciés Jeunes 2023'!A:F,6,0)),"",VLOOKUP(A135,'Licenciés Jeunes 2023'!A:F,6,0))</f>
        <v/>
      </c>
      <c r="E135" s="6"/>
      <c r="F135" s="2">
        <f>IF(E$2="Bike &amp; Run",IF(ISNA(VLOOKUP(E135,Paramètres!$B$3:$C$56,2,FALSE)),0,VLOOKUP(E135,Paramètres!$B$3:$C$56,2,FALSE)*Paramètres!$K$3),IF(OR(E135="",OR($D135="",$D135="NL",$D135="HORS LIGUE")),0,VLOOKUP(IF(OR(E135="",OR($D135="",$D135="NL",$D135="HORS LIGUE")),"",COUNTIFS($D$5:$D$72,"&lt;&gt;"&amp;"",$D$5:$D$72,"&lt;&gt;"&amp;"NL",$D$5:$D$72,"&lt;&gt;"&amp;"HORS LIGUE",E$5:E$72,"&lt;"&amp;E135)+1),Paramètres!$B$3:$C$56,2,FALSE)*Paramètres!$K$3))</f>
        <v>0</v>
      </c>
      <c r="G135" s="4"/>
      <c r="H135" s="2">
        <f>IF(G$2="Bike &amp; Run",IF(ISNA(VLOOKUP(G135,Paramètres!$B$3:$C$56,2,FALSE)),0,VLOOKUP(G135,Paramètres!$B$3:$C$56,2,FALSE)*Paramètres!$K$4),IF(OR(G135="",OR($D135="",$D135="NL",$D135="HORS LIGUE")),0,VLOOKUP(IF(OR(G135="",OR($D135="",$D135="NL",$D135="HORS LIGUE")),"",COUNTIFS($D$5:$D$72,"&lt;&gt;"&amp;"",$D$5:$D$72,"&lt;&gt;"&amp;"NL",$D$5:$D$72,"&lt;&gt;"&amp;"HORS LIGUE",G$5:G$72,"&lt;"&amp;G135)+1),Paramètres!$B$3:$C$56,2,FALSE)*Paramètres!$K$4))</f>
        <v>0</v>
      </c>
      <c r="I135" s="36"/>
      <c r="J135" s="2">
        <f>IF(I$2="Bike &amp; Run",IF(ISNA(VLOOKUP(I135,Paramètres!$B$3:$C$56,2,FALSE)),0,VLOOKUP(I135,Paramètres!$B$3:$C$56,2,FALSE)*Paramètres!$K$5),IF(OR(I135="",OR($D135="",$D135="NL",$D135="HORS LIGUE")),0,VLOOKUP(IF(OR(I135="",OR($D135="",$D135="NL",$D135="HORS LIGUE")),"",COUNTIFS($D$5:$D$72,"&lt;&gt;"&amp;"",$D$5:$D$72,"&lt;&gt;"&amp;"NL",$D$5:$D$72,"&lt;&gt;"&amp;"HORS LIGUE",I$5:I$72,"&lt;"&amp;I135)+1),Paramètres!$B$3:$C$56,2,FALSE)*Paramètres!$K$5))</f>
        <v>0</v>
      </c>
      <c r="K135" s="4"/>
      <c r="L135" s="2">
        <f>IF(K$2="Bike &amp; Run",IF(ISNA(VLOOKUP(K135,Paramètres!$B$3:$C$56,2,FALSE)),0,VLOOKUP(K135,Paramètres!$B$3:$C$56,2,FALSE)*Paramètres!$K$6),IF(OR(K135="",OR($D135="",$D135="NL",$D135="HORS LIGUE")),0,VLOOKUP(IF(OR(K135="",OR($D135="",$D135="NL",$D135="HORS LIGUE")),"",COUNTIFS($D$5:$D$72,"&lt;&gt;"&amp;"",$D$5:$D$72,"&lt;&gt;"&amp;"NL",$D$5:$D$72,"&lt;&gt;"&amp;"HORS LIGUE",K$5:K$72,"&lt;"&amp;K135)+1),Paramètres!$B$3:$C$56,2,FALSE)*Paramètres!$K$6))</f>
        <v>0</v>
      </c>
      <c r="M135" s="4"/>
      <c r="N135" s="2">
        <f>IF(M$2="Bike &amp; Run",IF(ISNA(VLOOKUP(M135,Paramètres!$B$3:$C$56,2,FALSE)),0,VLOOKUP(M135,Paramètres!$B$3:$C$56,2,FALSE)*Paramètres!$K$7),IF(OR(M135="",OR($D135="",$D135="NL",$D135="HORS LIGUE")),0,VLOOKUP(IF(OR(M135="",OR($D135="",$D135="NL",$D135="HORS LIGUE")),"",COUNTIFS($D$5:$D$72,"&lt;&gt;"&amp;"",$D$5:$D$72,"&lt;&gt;"&amp;"NL",$D$5:$D$72,"&lt;&gt;"&amp;"HORS LIGUE",M$5:M$72,"&lt;"&amp;M135)+1),Paramètres!$B$3:$C$56,2,FALSE)*Paramètres!$K$7))</f>
        <v>0</v>
      </c>
      <c r="O135" s="46"/>
      <c r="P135" s="2">
        <f>IF(O$2="Bike &amp; Run",IF(ISNA(VLOOKUP(O135,Paramètres!$B$3:$C$56,2,FALSE)),0,VLOOKUP(O135,Paramètres!$B$3:$C$56,2,FALSE)*Paramètres!$K$8),IF(OR(O135="",OR($D135="",$D135="NL",$D135="HORS LIGUE")),0,VLOOKUP(IF(OR(O135="",OR($D135="",$D135="NL",$D135="HORS LIGUE")),"",COUNTIFS($D$5:$D$72,"&lt;&gt;"&amp;"",$D$5:$D$72,"&lt;&gt;"&amp;"NL",$D$5:$D$72,"&lt;&gt;"&amp;"HORS LIGUE",O$5:O$72,"&lt;"&amp;O135)+1),Paramètres!$B$3:$C$56,2,FALSE)*Paramètres!$K$8))</f>
        <v>0</v>
      </c>
      <c r="Q135" s="46"/>
      <c r="R135" s="2">
        <f>IF(Q$2="Bike &amp; Run",IF(ISNA(VLOOKUP(Q135,Paramètres!$B$3:$C$56,2,FALSE)),0,VLOOKUP(Q135,Paramètres!$B$3:$C$56,2,FALSE)*Paramètres!$K$9),IF(OR(Q135="",OR($D135="",$D135="NL",$D135="HORS LIGUE")),0,VLOOKUP(IF(OR(Q135="",OR($D135="",$D135="NL",$D135="HORS LIGUE")),"",COUNTIFS($D$5:$D$72,"&lt;&gt;"&amp;"",$D$5:$D$72,"&lt;&gt;"&amp;"NL",$D$5:$D$72,"&lt;&gt;"&amp;"HORS LIGUE",Q$5:Q$72,"&lt;"&amp;Q135)+1),Paramètres!$B$3:$C$56,2,FALSE)*Paramètres!$K$9))</f>
        <v>0</v>
      </c>
      <c r="S135" s="46"/>
      <c r="T135" s="2">
        <f>IF(S$2="Bike &amp; Run",IF(ISNA(VLOOKUP(S135,Paramètres!$B$3:$C$56,2,FALSE)),0,VLOOKUP(S135,Paramètres!$B$3:$C$56,2,FALSE)*Paramètres!$K$10),IF(OR(S135="",OR($D135="",$D135="NL",$D135="HORS LIGUE")),0,VLOOKUP(IF(OR(S135="",OR($D135="",$D135="NL",$D135="HORS LIGUE")),"",COUNTIFS($D$5:$D$72,"&lt;&gt;"&amp;"",$D$5:$D$72,"&lt;&gt;"&amp;"NL",$D$5:$D$72,"&lt;&gt;"&amp;"HORS LIGUE",S$5:S$72,"&lt;"&amp;S135)+1),Paramètres!$B$3:$C$56,2,FALSE)*Paramètres!$K$10))</f>
        <v>0</v>
      </c>
      <c r="U135" s="46"/>
      <c r="V135" s="2">
        <f>IF(U$2="Bike &amp; Run",IF(ISNA(VLOOKUP(U135,Paramètres!$B$3:$C$56,2,FALSE)),0,VLOOKUP(U135,Paramètres!$B$3:$C$56,2,FALSE)*Paramètres!$K$11),IF(OR(U135="",OR($D135="",$D135="NL",$D135="HORS LIGUE")),0,VLOOKUP(IF(OR(U135="",OR($D135="",$D135="NL",$D135="HORS LIGUE")),"",COUNTIFS($D$5:$D$72,"&lt;&gt;"&amp;"",$D$5:$D$72,"&lt;&gt;"&amp;"NL",$D$5:$D$72,"&lt;&gt;"&amp;"HORS LIGUE",U$5:U$72,"&lt;"&amp;U135)+1),Paramètres!$B$3:$C$56,2,FALSE)*Paramètres!$K$11))</f>
        <v>0</v>
      </c>
      <c r="W135" s="46"/>
      <c r="X135" s="2">
        <f>IF(W$2="Bike &amp; Run",IF(ISNA(VLOOKUP(W135,Paramètres!$B$3:$C$56,2,FALSE)),0,VLOOKUP(W135,Paramètres!$B$3:$C$56,2,FALSE)*Paramètres!$K$12),IF(OR(W135="",OR($D135="",$D135="NL",$D135="HORS LIGUE")),0,VLOOKUP(IF(OR(W135="",OR($D135="",$D135="NL",$D135="HORS LIGUE")),"",COUNTIFS($D$5:$D$72,"&lt;&gt;"&amp;"",$D$5:$D$72,"&lt;&gt;"&amp;"NL",$D$5:$D$72,"&lt;&gt;"&amp;"HORS LIGUE",W$5:W$72,"&lt;"&amp;W135)+1),Paramètres!$B$3:$C$56,2,FALSE)*Paramètres!$K$12))</f>
        <v>0</v>
      </c>
      <c r="Y135" s="46"/>
      <c r="Z135" s="2">
        <f>IF(Y$2="Bike &amp; Run",IF(ISNA(VLOOKUP(Y135,Paramètres!$B$3:$C$56,2,FALSE)),0,VLOOKUP(Y135,Paramètres!$B$3:$C$56,2,FALSE)*Paramètres!$K$13),IF(OR(Y135="",OR($D135="",$D135="NL",$D135="HORS LIGUE")),0,VLOOKUP(IF(OR(Y135="",OR($D135="",$D135="NL",$D135="HORS LIGUE")),"",COUNTIFS($D$5:$D$72,"&lt;&gt;"&amp;"",$D$5:$D$72,"&lt;&gt;"&amp;"NL",$D$5:$D$72,"&lt;&gt;"&amp;"HORS LIGUE",Y$5:Y$72,"&lt;"&amp;Y135)+1),Paramètres!$B$3:$C$56,2,FALSE)*Paramètres!$K$13))</f>
        <v>0</v>
      </c>
      <c r="AA135" s="46"/>
      <c r="AB135" s="2">
        <f>IF(AA$2="Bike &amp; Run",IF(ISNA(VLOOKUP(AA135,Paramètres!$B$3:$C$56,2,FALSE)),0,VLOOKUP(AA135,Paramètres!$B$3:$C$56,2,FALSE)*Paramètres!$K$14),IF(OR(AA135="",OR($D135="",$D135="NL",$D135="HORS LIGUE")),0,VLOOKUP(IF(OR(AA135="",OR($D135="",$D135="NL",$D135="HORS LIGUE")),"",COUNTIFS($D$5:$D$72,"&lt;&gt;"&amp;"",$D$5:$D$72,"&lt;&gt;"&amp;"NL",$D$5:$D$72,"&lt;&gt;"&amp;"HORS LIGUE",AA$5:AA$72,"&lt;"&amp;AA135)+1),Paramètres!$B$3:$C$56,2,FALSE)*Paramètres!$K$14))</f>
        <v>0</v>
      </c>
      <c r="AC135" s="46"/>
      <c r="AD135" s="2">
        <f>IF(AC$2="Bike &amp; Run",IF(ISNA(VLOOKUP(AC135,Paramètres!$B$3:$C$56,2,FALSE)),0,VLOOKUP(AC135,Paramètres!$B$3:$C$56,2,FALSE)*Paramètres!$K$15),IF(OR(AC135="",OR($D135="",$D135="NL",$D135="HORS LIGUE")),0,VLOOKUP(IF(OR(AC135="",OR($D135="",$D135="NL",$D135="HORS LIGUE")),"",COUNTIFS($D$5:$D$72,"&lt;&gt;"&amp;"",$D$5:$D$72,"&lt;&gt;"&amp;"NL",$D$5:$D$72,"&lt;&gt;"&amp;"HORS LIGUE",AC$5:AC$72,"&lt;"&amp;AC135)+1),Paramètres!$B$3:$C$56,2,FALSE)*Paramètres!$K$15))</f>
        <v>0</v>
      </c>
      <c r="AE135" s="46"/>
      <c r="AF135" s="2">
        <f>IF(AE$2="Bike &amp; Run",IF(ISNA(VLOOKUP(AE135,Paramètres!$B$3:$C$56,2,FALSE)),0,VLOOKUP(AE135,Paramètres!$B$3:$C$56,2,FALSE)*Paramètres!$K$16),IF(OR(AE135="",OR($D135="",$D135="NL",$D135="HORS LIGUE")),0,VLOOKUP(IF(OR(AE135="",OR($D135="",$D135="NL",$D135="HORS LIGUE")),"",COUNTIFS($D$5:$D$72,"&lt;&gt;"&amp;"",$D$5:$D$72,"&lt;&gt;"&amp;"NL",$D$5:$D$72,"&lt;&gt;"&amp;"HORS LIGUE",AE$5:AE$72,"&lt;"&amp;AE135)+1),Paramètres!$B$3:$C$56,2,FALSE)*Paramètres!$K$16))</f>
        <v>0</v>
      </c>
      <c r="AG135" s="46"/>
      <c r="AH135" s="2">
        <f>IF(AG$2="Bike &amp; Run",IF(ISNA(VLOOKUP(AG135,Paramètres!$B$3:$C$56,2,FALSE)),0,VLOOKUP(AG135,Paramètres!$B$3:$C$56,2,FALSE)*Paramètres!$K$17),IF(OR(AG135="",OR($D135="",$D135="NL",$D135="HORS LIGUE")),0,VLOOKUP(IF(OR(AG135="",OR($D135="",$D135="NL",$D135="HORS LIGUE")),"",COUNTIFS($D$5:$D$72,"&lt;&gt;"&amp;"",$D$5:$D$72,"&lt;&gt;"&amp;"NL",$D$5:$D$72,"&lt;&gt;"&amp;"HORS LIGUE",AG$5:AG$72,"&lt;"&amp;AG135)+1),Paramètres!$B$3:$C$56,2,FALSE)*Paramètres!$K$17))</f>
        <v>0</v>
      </c>
      <c r="AI135" s="40">
        <f t="shared" si="120"/>
        <v>0</v>
      </c>
      <c r="AJ135" s="3" t="str">
        <f t="shared" si="121"/>
        <v/>
      </c>
      <c r="AK135" s="5">
        <f t="shared" si="122"/>
        <v>0</v>
      </c>
      <c r="AL135" s="41" t="e">
        <f t="shared" si="119"/>
        <v>#REF!</v>
      </c>
      <c r="AM135" s="33" t="e">
        <f t="shared" si="123"/>
        <v>#REF!</v>
      </c>
    </row>
    <row r="136" spans="1:39" ht="16.5">
      <c r="A136" s="14"/>
      <c r="B136" s="61" t="str">
        <f>IF(ISNA(VLOOKUP(A136,'Licenciés Jeunes 2023'!A:C,3,0)),"",VLOOKUP(A136,'Licenciés Jeunes 2023'!A:C,3,0))</f>
        <v/>
      </c>
      <c r="C136" s="32" t="str">
        <f>IF(ISNA(VLOOKUP(A136,'Licenciés Jeunes 2023'!A:C,2,0)),"",VLOOKUP(A136,'Licenciés Jeunes 2023'!A:C,2,0))</f>
        <v/>
      </c>
      <c r="D136" s="32" t="str">
        <f>IF(ISNA(VLOOKUP(A136,'Licenciés Jeunes 2023'!A:F,6,0)),"",VLOOKUP(A136,'Licenciés Jeunes 2023'!A:F,6,0))</f>
        <v/>
      </c>
      <c r="E136" s="6"/>
      <c r="F136" s="2">
        <f>IF(E$2="Bike &amp; Run",IF(ISNA(VLOOKUP(E136,Paramètres!$B$3:$C$56,2,FALSE)),0,VLOOKUP(E136,Paramètres!$B$3:$C$56,2,FALSE)*Paramètres!$K$3),IF(OR(E136="",OR($D136="",$D136="NL",$D136="HORS LIGUE")),0,VLOOKUP(IF(OR(E136="",OR($D136="",$D136="NL",$D136="HORS LIGUE")),"",COUNTIFS($D$5:$D$72,"&lt;&gt;"&amp;"",$D$5:$D$72,"&lt;&gt;"&amp;"NL",$D$5:$D$72,"&lt;&gt;"&amp;"HORS LIGUE",E$5:E$72,"&lt;"&amp;E136)+1),Paramètres!$B$3:$C$56,2,FALSE)*Paramètres!$K$3))</f>
        <v>0</v>
      </c>
      <c r="G136" s="4"/>
      <c r="H136" s="2">
        <f>IF(G$2="Bike &amp; Run",IF(ISNA(VLOOKUP(G136,Paramètres!$B$3:$C$56,2,FALSE)),0,VLOOKUP(G136,Paramètres!$B$3:$C$56,2,FALSE)*Paramètres!$K$4),IF(OR(G136="",OR($D136="",$D136="NL",$D136="HORS LIGUE")),0,VLOOKUP(IF(OR(G136="",OR($D136="",$D136="NL",$D136="HORS LIGUE")),"",COUNTIFS($D$5:$D$72,"&lt;&gt;"&amp;"",$D$5:$D$72,"&lt;&gt;"&amp;"NL",$D$5:$D$72,"&lt;&gt;"&amp;"HORS LIGUE",G$5:G$72,"&lt;"&amp;G136)+1),Paramètres!$B$3:$C$56,2,FALSE)*Paramètres!$K$4))</f>
        <v>0</v>
      </c>
      <c r="I136" s="36"/>
      <c r="J136" s="2">
        <f>IF(I$2="Bike &amp; Run",IF(ISNA(VLOOKUP(I136,Paramètres!$B$3:$C$56,2,FALSE)),0,VLOOKUP(I136,Paramètres!$B$3:$C$56,2,FALSE)*Paramètres!$K$5),IF(OR(I136="",OR($D136="",$D136="NL",$D136="HORS LIGUE")),0,VLOOKUP(IF(OR(I136="",OR($D136="",$D136="NL",$D136="HORS LIGUE")),"",COUNTIFS($D$5:$D$72,"&lt;&gt;"&amp;"",$D$5:$D$72,"&lt;&gt;"&amp;"NL",$D$5:$D$72,"&lt;&gt;"&amp;"HORS LIGUE",I$5:I$72,"&lt;"&amp;I136)+1),Paramètres!$B$3:$C$56,2,FALSE)*Paramètres!$K$5))</f>
        <v>0</v>
      </c>
      <c r="K136" s="4"/>
      <c r="L136" s="2">
        <f>IF(K$2="Bike &amp; Run",IF(ISNA(VLOOKUP(K136,Paramètres!$B$3:$C$56,2,FALSE)),0,VLOOKUP(K136,Paramètres!$B$3:$C$56,2,FALSE)*Paramètres!$K$6),IF(OR(K136="",OR($D136="",$D136="NL",$D136="HORS LIGUE")),0,VLOOKUP(IF(OR(K136="",OR($D136="",$D136="NL",$D136="HORS LIGUE")),"",COUNTIFS($D$5:$D$72,"&lt;&gt;"&amp;"",$D$5:$D$72,"&lt;&gt;"&amp;"NL",$D$5:$D$72,"&lt;&gt;"&amp;"HORS LIGUE",K$5:K$72,"&lt;"&amp;K136)+1),Paramètres!$B$3:$C$56,2,FALSE)*Paramètres!$K$6))</f>
        <v>0</v>
      </c>
      <c r="M136" s="4"/>
      <c r="N136" s="2">
        <f>IF(M$2="Bike &amp; Run",IF(ISNA(VLOOKUP(M136,Paramètres!$B$3:$C$56,2,FALSE)),0,VLOOKUP(M136,Paramètres!$B$3:$C$56,2,FALSE)*Paramètres!$K$7),IF(OR(M136="",OR($D136="",$D136="NL",$D136="HORS LIGUE")),0,VLOOKUP(IF(OR(M136="",OR($D136="",$D136="NL",$D136="HORS LIGUE")),"",COUNTIFS($D$5:$D$72,"&lt;&gt;"&amp;"",$D$5:$D$72,"&lt;&gt;"&amp;"NL",$D$5:$D$72,"&lt;&gt;"&amp;"HORS LIGUE",M$5:M$72,"&lt;"&amp;M136)+1),Paramètres!$B$3:$C$56,2,FALSE)*Paramètres!$K$7))</f>
        <v>0</v>
      </c>
      <c r="O136" s="46"/>
      <c r="P136" s="2">
        <f>IF(O$2="Bike &amp; Run",IF(ISNA(VLOOKUP(O136,Paramètres!$B$3:$C$56,2,FALSE)),0,VLOOKUP(O136,Paramètres!$B$3:$C$56,2,FALSE)*Paramètres!$K$8),IF(OR(O136="",OR($D136="",$D136="NL",$D136="HORS LIGUE")),0,VLOOKUP(IF(OR(O136="",OR($D136="",$D136="NL",$D136="HORS LIGUE")),"",COUNTIFS($D$5:$D$72,"&lt;&gt;"&amp;"",$D$5:$D$72,"&lt;&gt;"&amp;"NL",$D$5:$D$72,"&lt;&gt;"&amp;"HORS LIGUE",O$5:O$72,"&lt;"&amp;O136)+1),Paramètres!$B$3:$C$56,2,FALSE)*Paramètres!$K$8))</f>
        <v>0</v>
      </c>
      <c r="Q136" s="46"/>
      <c r="R136" s="2">
        <f>IF(Q$2="Bike &amp; Run",IF(ISNA(VLOOKUP(Q136,Paramètres!$B$3:$C$56,2,FALSE)),0,VLOOKUP(Q136,Paramètres!$B$3:$C$56,2,FALSE)*Paramètres!$K$9),IF(OR(Q136="",OR($D136="",$D136="NL",$D136="HORS LIGUE")),0,VLOOKUP(IF(OR(Q136="",OR($D136="",$D136="NL",$D136="HORS LIGUE")),"",COUNTIFS($D$5:$D$72,"&lt;&gt;"&amp;"",$D$5:$D$72,"&lt;&gt;"&amp;"NL",$D$5:$D$72,"&lt;&gt;"&amp;"HORS LIGUE",Q$5:Q$72,"&lt;"&amp;Q136)+1),Paramètres!$B$3:$C$56,2,FALSE)*Paramètres!$K$9))</f>
        <v>0</v>
      </c>
      <c r="S136" s="46"/>
      <c r="T136" s="2">
        <f>IF(S$2="Bike &amp; Run",IF(ISNA(VLOOKUP(S136,Paramètres!$B$3:$C$56,2,FALSE)),0,VLOOKUP(S136,Paramètres!$B$3:$C$56,2,FALSE)*Paramètres!$K$10),IF(OR(S136="",OR($D136="",$D136="NL",$D136="HORS LIGUE")),0,VLOOKUP(IF(OR(S136="",OR($D136="",$D136="NL",$D136="HORS LIGUE")),"",COUNTIFS($D$5:$D$72,"&lt;&gt;"&amp;"",$D$5:$D$72,"&lt;&gt;"&amp;"NL",$D$5:$D$72,"&lt;&gt;"&amp;"HORS LIGUE",S$5:S$72,"&lt;"&amp;S136)+1),Paramètres!$B$3:$C$56,2,FALSE)*Paramètres!$K$10))</f>
        <v>0</v>
      </c>
      <c r="U136" s="46"/>
      <c r="V136" s="2">
        <f>IF(U$2="Bike &amp; Run",IF(ISNA(VLOOKUP(U136,Paramètres!$B$3:$C$56,2,FALSE)),0,VLOOKUP(U136,Paramètres!$B$3:$C$56,2,FALSE)*Paramètres!$K$11),IF(OR(U136="",OR($D136="",$D136="NL",$D136="HORS LIGUE")),0,VLOOKUP(IF(OR(U136="",OR($D136="",$D136="NL",$D136="HORS LIGUE")),"",COUNTIFS($D$5:$D$72,"&lt;&gt;"&amp;"",$D$5:$D$72,"&lt;&gt;"&amp;"NL",$D$5:$D$72,"&lt;&gt;"&amp;"HORS LIGUE",U$5:U$72,"&lt;"&amp;U136)+1),Paramètres!$B$3:$C$56,2,FALSE)*Paramètres!$K$11))</f>
        <v>0</v>
      </c>
      <c r="W136" s="46"/>
      <c r="X136" s="2">
        <f>IF(W$2="Bike &amp; Run",IF(ISNA(VLOOKUP(W136,Paramètres!$B$3:$C$56,2,FALSE)),0,VLOOKUP(W136,Paramètres!$B$3:$C$56,2,FALSE)*Paramètres!$K$12),IF(OR(W136="",OR($D136="",$D136="NL",$D136="HORS LIGUE")),0,VLOOKUP(IF(OR(W136="",OR($D136="",$D136="NL",$D136="HORS LIGUE")),"",COUNTIFS($D$5:$D$72,"&lt;&gt;"&amp;"",$D$5:$D$72,"&lt;&gt;"&amp;"NL",$D$5:$D$72,"&lt;&gt;"&amp;"HORS LIGUE",W$5:W$72,"&lt;"&amp;W136)+1),Paramètres!$B$3:$C$56,2,FALSE)*Paramètres!$K$12))</f>
        <v>0</v>
      </c>
      <c r="Y136" s="46"/>
      <c r="Z136" s="2">
        <f>IF(Y$2="Bike &amp; Run",IF(ISNA(VLOOKUP(Y136,Paramètres!$B$3:$C$56,2,FALSE)),0,VLOOKUP(Y136,Paramètres!$B$3:$C$56,2,FALSE)*Paramètres!$K$13),IF(OR(Y136="",OR($D136="",$D136="NL",$D136="HORS LIGUE")),0,VLOOKUP(IF(OR(Y136="",OR($D136="",$D136="NL",$D136="HORS LIGUE")),"",COUNTIFS($D$5:$D$72,"&lt;&gt;"&amp;"",$D$5:$D$72,"&lt;&gt;"&amp;"NL",$D$5:$D$72,"&lt;&gt;"&amp;"HORS LIGUE",Y$5:Y$72,"&lt;"&amp;Y136)+1),Paramètres!$B$3:$C$56,2,FALSE)*Paramètres!$K$13))</f>
        <v>0</v>
      </c>
      <c r="AA136" s="46"/>
      <c r="AB136" s="2">
        <f>IF(AA$2="Bike &amp; Run",IF(ISNA(VLOOKUP(AA136,Paramètres!$B$3:$C$56,2,FALSE)),0,VLOOKUP(AA136,Paramètres!$B$3:$C$56,2,FALSE)*Paramètres!$K$14),IF(OR(AA136="",OR($D136="",$D136="NL",$D136="HORS LIGUE")),0,VLOOKUP(IF(OR(AA136="",OR($D136="",$D136="NL",$D136="HORS LIGUE")),"",COUNTIFS($D$5:$D$72,"&lt;&gt;"&amp;"",$D$5:$D$72,"&lt;&gt;"&amp;"NL",$D$5:$D$72,"&lt;&gt;"&amp;"HORS LIGUE",AA$5:AA$72,"&lt;"&amp;AA136)+1),Paramètres!$B$3:$C$56,2,FALSE)*Paramètres!$K$14))</f>
        <v>0</v>
      </c>
      <c r="AC136" s="46"/>
      <c r="AD136" s="2">
        <f>IF(AC$2="Bike &amp; Run",IF(ISNA(VLOOKUP(AC136,Paramètres!$B$3:$C$56,2,FALSE)),0,VLOOKUP(AC136,Paramètres!$B$3:$C$56,2,FALSE)*Paramètres!$K$15),IF(OR(AC136="",OR($D136="",$D136="NL",$D136="HORS LIGUE")),0,VLOOKUP(IF(OR(AC136="",OR($D136="",$D136="NL",$D136="HORS LIGUE")),"",COUNTIFS($D$5:$D$72,"&lt;&gt;"&amp;"",$D$5:$D$72,"&lt;&gt;"&amp;"NL",$D$5:$D$72,"&lt;&gt;"&amp;"HORS LIGUE",AC$5:AC$72,"&lt;"&amp;AC136)+1),Paramètres!$B$3:$C$56,2,FALSE)*Paramètres!$K$15))</f>
        <v>0</v>
      </c>
      <c r="AE136" s="46"/>
      <c r="AF136" s="2">
        <f>IF(AE$2="Bike &amp; Run",IF(ISNA(VLOOKUP(AE136,Paramètres!$B$3:$C$56,2,FALSE)),0,VLOOKUP(AE136,Paramètres!$B$3:$C$56,2,FALSE)*Paramètres!$K$16),IF(OR(AE136="",OR($D136="",$D136="NL",$D136="HORS LIGUE")),0,VLOOKUP(IF(OR(AE136="",OR($D136="",$D136="NL",$D136="HORS LIGUE")),"",COUNTIFS($D$5:$D$72,"&lt;&gt;"&amp;"",$D$5:$D$72,"&lt;&gt;"&amp;"NL",$D$5:$D$72,"&lt;&gt;"&amp;"HORS LIGUE",AE$5:AE$72,"&lt;"&amp;AE136)+1),Paramètres!$B$3:$C$56,2,FALSE)*Paramètres!$K$16))</f>
        <v>0</v>
      </c>
      <c r="AG136" s="46"/>
      <c r="AH136" s="2">
        <f>IF(AG$2="Bike &amp; Run",IF(ISNA(VLOOKUP(AG136,Paramètres!$B$3:$C$56,2,FALSE)),0,VLOOKUP(AG136,Paramètres!$B$3:$C$56,2,FALSE)*Paramètres!$K$17),IF(OR(AG136="",OR($D136="",$D136="NL",$D136="HORS LIGUE")),0,VLOOKUP(IF(OR(AG136="",OR($D136="",$D136="NL",$D136="HORS LIGUE")),"",COUNTIFS($D$5:$D$72,"&lt;&gt;"&amp;"",$D$5:$D$72,"&lt;&gt;"&amp;"NL",$D$5:$D$72,"&lt;&gt;"&amp;"HORS LIGUE",AG$5:AG$72,"&lt;"&amp;AG136)+1),Paramètres!$B$3:$C$56,2,FALSE)*Paramètres!$K$17))</f>
        <v>0</v>
      </c>
      <c r="AI136" s="40">
        <f t="shared" si="120"/>
        <v>0</v>
      </c>
      <c r="AJ136" s="3" t="str">
        <f t="shared" si="121"/>
        <v/>
      </c>
      <c r="AK136" s="5">
        <f t="shared" si="122"/>
        <v>0</v>
      </c>
      <c r="AL136" s="41" t="e">
        <f t="shared" si="119"/>
        <v>#REF!</v>
      </c>
      <c r="AM136" s="33" t="e">
        <f t="shared" si="123"/>
        <v>#REF!</v>
      </c>
    </row>
    <row r="137" spans="1:39" ht="16.5">
      <c r="A137" s="14"/>
      <c r="B137" s="61" t="str">
        <f>IF(ISNA(VLOOKUP(A137,'Licenciés Jeunes 2023'!A:C,3,0)),"",VLOOKUP(A137,'Licenciés Jeunes 2023'!A:C,3,0))</f>
        <v/>
      </c>
      <c r="C137" s="32" t="str">
        <f>IF(ISNA(VLOOKUP(A137,'Licenciés Jeunes 2023'!A:C,2,0)),"",VLOOKUP(A137,'Licenciés Jeunes 2023'!A:C,2,0))</f>
        <v/>
      </c>
      <c r="D137" s="32" t="str">
        <f>IF(ISNA(VLOOKUP(A137,'Licenciés Jeunes 2023'!A:F,6,0)),"",VLOOKUP(A137,'Licenciés Jeunes 2023'!A:F,6,0))</f>
        <v/>
      </c>
      <c r="E137" s="6"/>
      <c r="F137" s="2">
        <f>IF(E$2="Bike &amp; Run",IF(ISNA(VLOOKUP(E137,Paramètres!$B$3:$C$56,2,FALSE)),0,VLOOKUP(E137,Paramètres!$B$3:$C$56,2,FALSE)*Paramètres!$K$3),IF(OR(E137="",OR($D137="",$D137="NL",$D137="HORS LIGUE")),0,VLOOKUP(IF(OR(E137="",OR($D137="",$D137="NL",$D137="HORS LIGUE")),"",COUNTIFS($D$5:$D$72,"&lt;&gt;"&amp;"",$D$5:$D$72,"&lt;&gt;"&amp;"NL",$D$5:$D$72,"&lt;&gt;"&amp;"HORS LIGUE",E$5:E$72,"&lt;"&amp;E137)+1),Paramètres!$B$3:$C$56,2,FALSE)*Paramètres!$K$3))</f>
        <v>0</v>
      </c>
      <c r="G137" s="4"/>
      <c r="H137" s="2">
        <f>IF(G$2="Bike &amp; Run",IF(ISNA(VLOOKUP(G137,Paramètres!$B$3:$C$56,2,FALSE)),0,VLOOKUP(G137,Paramètres!$B$3:$C$56,2,FALSE)*Paramètres!$K$4),IF(OR(G137="",OR($D137="",$D137="NL",$D137="HORS LIGUE")),0,VLOOKUP(IF(OR(G137="",OR($D137="",$D137="NL",$D137="HORS LIGUE")),"",COUNTIFS($D$5:$D$72,"&lt;&gt;"&amp;"",$D$5:$D$72,"&lt;&gt;"&amp;"NL",$D$5:$D$72,"&lt;&gt;"&amp;"HORS LIGUE",G$5:G$72,"&lt;"&amp;G137)+1),Paramètres!$B$3:$C$56,2,FALSE)*Paramètres!$K$4))</f>
        <v>0</v>
      </c>
      <c r="I137" s="36"/>
      <c r="J137" s="2">
        <f>IF(I$2="Bike &amp; Run",IF(ISNA(VLOOKUP(I137,Paramètres!$B$3:$C$56,2,FALSE)),0,VLOOKUP(I137,Paramètres!$B$3:$C$56,2,FALSE)*Paramètres!$K$5),IF(OR(I137="",OR($D137="",$D137="NL",$D137="HORS LIGUE")),0,VLOOKUP(IF(OR(I137="",OR($D137="",$D137="NL",$D137="HORS LIGUE")),"",COUNTIFS($D$5:$D$72,"&lt;&gt;"&amp;"",$D$5:$D$72,"&lt;&gt;"&amp;"NL",$D$5:$D$72,"&lt;&gt;"&amp;"HORS LIGUE",I$5:I$72,"&lt;"&amp;I137)+1),Paramètres!$B$3:$C$56,2,FALSE)*Paramètres!$K$5))</f>
        <v>0</v>
      </c>
      <c r="K137" s="4"/>
      <c r="L137" s="2">
        <f>IF(K$2="Bike &amp; Run",IF(ISNA(VLOOKUP(K137,Paramètres!$B$3:$C$56,2,FALSE)),0,VLOOKUP(K137,Paramètres!$B$3:$C$56,2,FALSE)*Paramètres!$K$6),IF(OR(K137="",OR($D137="",$D137="NL",$D137="HORS LIGUE")),0,VLOOKUP(IF(OR(K137="",OR($D137="",$D137="NL",$D137="HORS LIGUE")),"",COUNTIFS($D$5:$D$72,"&lt;&gt;"&amp;"",$D$5:$D$72,"&lt;&gt;"&amp;"NL",$D$5:$D$72,"&lt;&gt;"&amp;"HORS LIGUE",K$5:K$72,"&lt;"&amp;K137)+1),Paramètres!$B$3:$C$56,2,FALSE)*Paramètres!$K$6))</f>
        <v>0</v>
      </c>
      <c r="M137" s="4"/>
      <c r="N137" s="2">
        <f>IF(M$2="Bike &amp; Run",IF(ISNA(VLOOKUP(M137,Paramètres!$B$3:$C$56,2,FALSE)),0,VLOOKUP(M137,Paramètres!$B$3:$C$56,2,FALSE)*Paramètres!$K$7),IF(OR(M137="",OR($D137="",$D137="NL",$D137="HORS LIGUE")),0,VLOOKUP(IF(OR(M137="",OR($D137="",$D137="NL",$D137="HORS LIGUE")),"",COUNTIFS($D$5:$D$72,"&lt;&gt;"&amp;"",$D$5:$D$72,"&lt;&gt;"&amp;"NL",$D$5:$D$72,"&lt;&gt;"&amp;"HORS LIGUE",M$5:M$72,"&lt;"&amp;M137)+1),Paramètres!$B$3:$C$56,2,FALSE)*Paramètres!$K$7))</f>
        <v>0</v>
      </c>
      <c r="O137" s="46"/>
      <c r="P137" s="2">
        <f>IF(O$2="Bike &amp; Run",IF(ISNA(VLOOKUP(O137,Paramètres!$B$3:$C$56,2,FALSE)),0,VLOOKUP(O137,Paramètres!$B$3:$C$56,2,FALSE)*Paramètres!$K$8),IF(OR(O137="",OR($D137="",$D137="NL",$D137="HORS LIGUE")),0,VLOOKUP(IF(OR(O137="",OR($D137="",$D137="NL",$D137="HORS LIGUE")),"",COUNTIFS($D$5:$D$72,"&lt;&gt;"&amp;"",$D$5:$D$72,"&lt;&gt;"&amp;"NL",$D$5:$D$72,"&lt;&gt;"&amp;"HORS LIGUE",O$5:O$72,"&lt;"&amp;O137)+1),Paramètres!$B$3:$C$56,2,FALSE)*Paramètres!$K$8))</f>
        <v>0</v>
      </c>
      <c r="Q137" s="46"/>
      <c r="R137" s="2">
        <f>IF(Q$2="Bike &amp; Run",IF(ISNA(VLOOKUP(Q137,Paramètres!$B$3:$C$56,2,FALSE)),0,VLOOKUP(Q137,Paramètres!$B$3:$C$56,2,FALSE)*Paramètres!$K$9),IF(OR(Q137="",OR($D137="",$D137="NL",$D137="HORS LIGUE")),0,VLOOKUP(IF(OR(Q137="",OR($D137="",$D137="NL",$D137="HORS LIGUE")),"",COUNTIFS($D$5:$D$72,"&lt;&gt;"&amp;"",$D$5:$D$72,"&lt;&gt;"&amp;"NL",$D$5:$D$72,"&lt;&gt;"&amp;"HORS LIGUE",Q$5:Q$72,"&lt;"&amp;Q137)+1),Paramètres!$B$3:$C$56,2,FALSE)*Paramètres!$K$9))</f>
        <v>0</v>
      </c>
      <c r="S137" s="46"/>
      <c r="T137" s="2">
        <f>IF(S$2="Bike &amp; Run",IF(ISNA(VLOOKUP(S137,Paramètres!$B$3:$C$56,2,FALSE)),0,VLOOKUP(S137,Paramètres!$B$3:$C$56,2,FALSE)*Paramètres!$K$10),IF(OR(S137="",OR($D137="",$D137="NL",$D137="HORS LIGUE")),0,VLOOKUP(IF(OR(S137="",OR($D137="",$D137="NL",$D137="HORS LIGUE")),"",COUNTIFS($D$5:$D$72,"&lt;&gt;"&amp;"",$D$5:$D$72,"&lt;&gt;"&amp;"NL",$D$5:$D$72,"&lt;&gt;"&amp;"HORS LIGUE",S$5:S$72,"&lt;"&amp;S137)+1),Paramètres!$B$3:$C$56,2,FALSE)*Paramètres!$K$10))</f>
        <v>0</v>
      </c>
      <c r="U137" s="46"/>
      <c r="V137" s="2">
        <f>IF(U$2="Bike &amp; Run",IF(ISNA(VLOOKUP(U137,Paramètres!$B$3:$C$56,2,FALSE)),0,VLOOKUP(U137,Paramètres!$B$3:$C$56,2,FALSE)*Paramètres!$K$11),IF(OR(U137="",OR($D137="",$D137="NL",$D137="HORS LIGUE")),0,VLOOKUP(IF(OR(U137="",OR($D137="",$D137="NL",$D137="HORS LIGUE")),"",COUNTIFS($D$5:$D$72,"&lt;&gt;"&amp;"",$D$5:$D$72,"&lt;&gt;"&amp;"NL",$D$5:$D$72,"&lt;&gt;"&amp;"HORS LIGUE",U$5:U$72,"&lt;"&amp;U137)+1),Paramètres!$B$3:$C$56,2,FALSE)*Paramètres!$K$11))</f>
        <v>0</v>
      </c>
      <c r="W137" s="46"/>
      <c r="X137" s="2">
        <f>IF(W$2="Bike &amp; Run",IF(ISNA(VLOOKUP(W137,Paramètres!$B$3:$C$56,2,FALSE)),0,VLOOKUP(W137,Paramètres!$B$3:$C$56,2,FALSE)*Paramètres!$K$12),IF(OR(W137="",OR($D137="",$D137="NL",$D137="HORS LIGUE")),0,VLOOKUP(IF(OR(W137="",OR($D137="",$D137="NL",$D137="HORS LIGUE")),"",COUNTIFS($D$5:$D$72,"&lt;&gt;"&amp;"",$D$5:$D$72,"&lt;&gt;"&amp;"NL",$D$5:$D$72,"&lt;&gt;"&amp;"HORS LIGUE",W$5:W$72,"&lt;"&amp;W137)+1),Paramètres!$B$3:$C$56,2,FALSE)*Paramètres!$K$12))</f>
        <v>0</v>
      </c>
      <c r="Y137" s="46"/>
      <c r="Z137" s="2">
        <f>IF(Y$2="Bike &amp; Run",IF(ISNA(VLOOKUP(Y137,Paramètres!$B$3:$C$56,2,FALSE)),0,VLOOKUP(Y137,Paramètres!$B$3:$C$56,2,FALSE)*Paramètres!$K$13),IF(OR(Y137="",OR($D137="",$D137="NL",$D137="HORS LIGUE")),0,VLOOKUP(IF(OR(Y137="",OR($D137="",$D137="NL",$D137="HORS LIGUE")),"",COUNTIFS($D$5:$D$72,"&lt;&gt;"&amp;"",$D$5:$D$72,"&lt;&gt;"&amp;"NL",$D$5:$D$72,"&lt;&gt;"&amp;"HORS LIGUE",Y$5:Y$72,"&lt;"&amp;Y137)+1),Paramètres!$B$3:$C$56,2,FALSE)*Paramètres!$K$13))</f>
        <v>0</v>
      </c>
      <c r="AA137" s="46"/>
      <c r="AB137" s="2">
        <f>IF(AA$2="Bike &amp; Run",IF(ISNA(VLOOKUP(AA137,Paramètres!$B$3:$C$56,2,FALSE)),0,VLOOKUP(AA137,Paramètres!$B$3:$C$56,2,FALSE)*Paramètres!$K$14),IF(OR(AA137="",OR($D137="",$D137="NL",$D137="HORS LIGUE")),0,VLOOKUP(IF(OR(AA137="",OR($D137="",$D137="NL",$D137="HORS LIGUE")),"",COUNTIFS($D$5:$D$72,"&lt;&gt;"&amp;"",$D$5:$D$72,"&lt;&gt;"&amp;"NL",$D$5:$D$72,"&lt;&gt;"&amp;"HORS LIGUE",AA$5:AA$72,"&lt;"&amp;AA137)+1),Paramètres!$B$3:$C$56,2,FALSE)*Paramètres!$K$14))</f>
        <v>0</v>
      </c>
      <c r="AC137" s="46"/>
      <c r="AD137" s="2">
        <f>IF(AC$2="Bike &amp; Run",IF(ISNA(VLOOKUP(AC137,Paramètres!$B$3:$C$56,2,FALSE)),0,VLOOKUP(AC137,Paramètres!$B$3:$C$56,2,FALSE)*Paramètres!$K$15),IF(OR(AC137="",OR($D137="",$D137="NL",$D137="HORS LIGUE")),0,VLOOKUP(IF(OR(AC137="",OR($D137="",$D137="NL",$D137="HORS LIGUE")),"",COUNTIFS($D$5:$D$72,"&lt;&gt;"&amp;"",$D$5:$D$72,"&lt;&gt;"&amp;"NL",$D$5:$D$72,"&lt;&gt;"&amp;"HORS LIGUE",AC$5:AC$72,"&lt;"&amp;AC137)+1),Paramètres!$B$3:$C$56,2,FALSE)*Paramètres!$K$15))</f>
        <v>0</v>
      </c>
      <c r="AE137" s="46"/>
      <c r="AF137" s="2">
        <f>IF(AE$2="Bike &amp; Run",IF(ISNA(VLOOKUP(AE137,Paramètres!$B$3:$C$56,2,FALSE)),0,VLOOKUP(AE137,Paramètres!$B$3:$C$56,2,FALSE)*Paramètres!$K$16),IF(OR(AE137="",OR($D137="",$D137="NL",$D137="HORS LIGUE")),0,VLOOKUP(IF(OR(AE137="",OR($D137="",$D137="NL",$D137="HORS LIGUE")),"",COUNTIFS($D$5:$D$72,"&lt;&gt;"&amp;"",$D$5:$D$72,"&lt;&gt;"&amp;"NL",$D$5:$D$72,"&lt;&gt;"&amp;"HORS LIGUE",AE$5:AE$72,"&lt;"&amp;AE137)+1),Paramètres!$B$3:$C$56,2,FALSE)*Paramètres!$K$16))</f>
        <v>0</v>
      </c>
      <c r="AG137" s="46"/>
      <c r="AH137" s="2">
        <f>IF(AG$2="Bike &amp; Run",IF(ISNA(VLOOKUP(AG137,Paramètres!$B$3:$C$56,2,FALSE)),0,VLOOKUP(AG137,Paramètres!$B$3:$C$56,2,FALSE)*Paramètres!$K$17),IF(OR(AG137="",OR($D137="",$D137="NL",$D137="HORS LIGUE")),0,VLOOKUP(IF(OR(AG137="",OR($D137="",$D137="NL",$D137="HORS LIGUE")),"",COUNTIFS($D$5:$D$72,"&lt;&gt;"&amp;"",$D$5:$D$72,"&lt;&gt;"&amp;"NL",$D$5:$D$72,"&lt;&gt;"&amp;"HORS LIGUE",AG$5:AG$72,"&lt;"&amp;AG137)+1),Paramètres!$B$3:$C$56,2,FALSE)*Paramètres!$K$17))</f>
        <v>0</v>
      </c>
      <c r="AI137" s="40">
        <f t="shared" si="120"/>
        <v>0</v>
      </c>
      <c r="AJ137" s="3" t="str">
        <f t="shared" si="121"/>
        <v/>
      </c>
      <c r="AK137" s="5">
        <f t="shared" si="122"/>
        <v>0</v>
      </c>
      <c r="AL137" s="41" t="e">
        <f t="shared" si="119"/>
        <v>#REF!</v>
      </c>
      <c r="AM137" s="33" t="e">
        <f t="shared" si="123"/>
        <v>#REF!</v>
      </c>
    </row>
    <row r="138" spans="1:39" ht="16.5">
      <c r="A138" s="14"/>
      <c r="B138" s="61" t="str">
        <f>IF(ISNA(VLOOKUP(A138,'Licenciés Jeunes 2023'!A:C,3,0)),"",VLOOKUP(A138,'Licenciés Jeunes 2023'!A:C,3,0))</f>
        <v/>
      </c>
      <c r="C138" s="32" t="str">
        <f>IF(ISNA(VLOOKUP(A138,'Licenciés Jeunes 2023'!A:C,2,0)),"",VLOOKUP(A138,'Licenciés Jeunes 2023'!A:C,2,0))</f>
        <v/>
      </c>
      <c r="D138" s="32" t="str">
        <f>IF(ISNA(VLOOKUP(A138,'Licenciés Jeunes 2023'!A:F,6,0)),"",VLOOKUP(A138,'Licenciés Jeunes 2023'!A:F,6,0))</f>
        <v/>
      </c>
      <c r="E138" s="6"/>
      <c r="F138" s="2">
        <f>IF(E$2="Bike &amp; Run",IF(ISNA(VLOOKUP(E138,Paramètres!$B$3:$C$56,2,FALSE)),0,VLOOKUP(E138,Paramètres!$B$3:$C$56,2,FALSE)*Paramètres!$K$3),IF(OR(E138="",OR($D138="",$D138="NL",$D138="HORS LIGUE")),0,VLOOKUP(IF(OR(E138="",OR($D138="",$D138="NL",$D138="HORS LIGUE")),"",COUNTIFS($D$5:$D$72,"&lt;&gt;"&amp;"",$D$5:$D$72,"&lt;&gt;"&amp;"NL",$D$5:$D$72,"&lt;&gt;"&amp;"HORS LIGUE",E$5:E$72,"&lt;"&amp;E138)+1),Paramètres!$B$3:$C$56,2,FALSE)*Paramètres!$K$3))</f>
        <v>0</v>
      </c>
      <c r="G138" s="4"/>
      <c r="H138" s="2">
        <f>IF(G$2="Bike &amp; Run",IF(ISNA(VLOOKUP(G138,Paramètres!$B$3:$C$56,2,FALSE)),0,VLOOKUP(G138,Paramètres!$B$3:$C$56,2,FALSE)*Paramètres!$K$4),IF(OR(G138="",OR($D138="",$D138="NL",$D138="HORS LIGUE")),0,VLOOKUP(IF(OR(G138="",OR($D138="",$D138="NL",$D138="HORS LIGUE")),"",COUNTIFS($D$5:$D$72,"&lt;&gt;"&amp;"",$D$5:$D$72,"&lt;&gt;"&amp;"NL",$D$5:$D$72,"&lt;&gt;"&amp;"HORS LIGUE",G$5:G$72,"&lt;"&amp;G138)+1),Paramètres!$B$3:$C$56,2,FALSE)*Paramètres!$K$4))</f>
        <v>0</v>
      </c>
      <c r="I138" s="36"/>
      <c r="J138" s="2">
        <f>IF(I$2="Bike &amp; Run",IF(ISNA(VLOOKUP(I138,Paramètres!$B$3:$C$56,2,FALSE)),0,VLOOKUP(I138,Paramètres!$B$3:$C$56,2,FALSE)*Paramètres!$K$5),IF(OR(I138="",OR($D138="",$D138="NL",$D138="HORS LIGUE")),0,VLOOKUP(IF(OR(I138="",OR($D138="",$D138="NL",$D138="HORS LIGUE")),"",COUNTIFS($D$5:$D$72,"&lt;&gt;"&amp;"",$D$5:$D$72,"&lt;&gt;"&amp;"NL",$D$5:$D$72,"&lt;&gt;"&amp;"HORS LIGUE",I$5:I$72,"&lt;"&amp;I138)+1),Paramètres!$B$3:$C$56,2,FALSE)*Paramètres!$K$5))</f>
        <v>0</v>
      </c>
      <c r="K138" s="4"/>
      <c r="L138" s="2">
        <f>IF(K$2="Bike &amp; Run",IF(ISNA(VLOOKUP(K138,Paramètres!$B$3:$C$56,2,FALSE)),0,VLOOKUP(K138,Paramètres!$B$3:$C$56,2,FALSE)*Paramètres!$K$6),IF(OR(K138="",OR($D138="",$D138="NL",$D138="HORS LIGUE")),0,VLOOKUP(IF(OR(K138="",OR($D138="",$D138="NL",$D138="HORS LIGUE")),"",COUNTIFS($D$5:$D$72,"&lt;&gt;"&amp;"",$D$5:$D$72,"&lt;&gt;"&amp;"NL",$D$5:$D$72,"&lt;&gt;"&amp;"HORS LIGUE",K$5:K$72,"&lt;"&amp;K138)+1),Paramètres!$B$3:$C$56,2,FALSE)*Paramètres!$K$6))</f>
        <v>0</v>
      </c>
      <c r="M138" s="4"/>
      <c r="N138" s="2">
        <f>IF(M$2="Bike &amp; Run",IF(ISNA(VLOOKUP(M138,Paramètres!$B$3:$C$56,2,FALSE)),0,VLOOKUP(M138,Paramètres!$B$3:$C$56,2,FALSE)*Paramètres!$K$7),IF(OR(M138="",OR($D138="",$D138="NL",$D138="HORS LIGUE")),0,VLOOKUP(IF(OR(M138="",OR($D138="",$D138="NL",$D138="HORS LIGUE")),"",COUNTIFS($D$5:$D$72,"&lt;&gt;"&amp;"",$D$5:$D$72,"&lt;&gt;"&amp;"NL",$D$5:$D$72,"&lt;&gt;"&amp;"HORS LIGUE",M$5:M$72,"&lt;"&amp;M138)+1),Paramètres!$B$3:$C$56,2,FALSE)*Paramètres!$K$7))</f>
        <v>0</v>
      </c>
      <c r="O138" s="46"/>
      <c r="P138" s="2">
        <f>IF(O$2="Bike &amp; Run",IF(ISNA(VLOOKUP(O138,Paramètres!$B$3:$C$56,2,FALSE)),0,VLOOKUP(O138,Paramètres!$B$3:$C$56,2,FALSE)*Paramètres!$K$8),IF(OR(O138="",OR($D138="",$D138="NL",$D138="HORS LIGUE")),0,VLOOKUP(IF(OR(O138="",OR($D138="",$D138="NL",$D138="HORS LIGUE")),"",COUNTIFS($D$5:$D$72,"&lt;&gt;"&amp;"",$D$5:$D$72,"&lt;&gt;"&amp;"NL",$D$5:$D$72,"&lt;&gt;"&amp;"HORS LIGUE",O$5:O$72,"&lt;"&amp;O138)+1),Paramètres!$B$3:$C$56,2,FALSE)*Paramètres!$K$8))</f>
        <v>0</v>
      </c>
      <c r="Q138" s="46"/>
      <c r="R138" s="2">
        <f>IF(Q$2="Bike &amp; Run",IF(ISNA(VLOOKUP(Q138,Paramètres!$B$3:$C$56,2,FALSE)),0,VLOOKUP(Q138,Paramètres!$B$3:$C$56,2,FALSE)*Paramètres!$K$9),IF(OR(Q138="",OR($D138="",$D138="NL",$D138="HORS LIGUE")),0,VLOOKUP(IF(OR(Q138="",OR($D138="",$D138="NL",$D138="HORS LIGUE")),"",COUNTIFS($D$5:$D$72,"&lt;&gt;"&amp;"",$D$5:$D$72,"&lt;&gt;"&amp;"NL",$D$5:$D$72,"&lt;&gt;"&amp;"HORS LIGUE",Q$5:Q$72,"&lt;"&amp;Q138)+1),Paramètres!$B$3:$C$56,2,FALSE)*Paramètres!$K$9))</f>
        <v>0</v>
      </c>
      <c r="S138" s="46"/>
      <c r="T138" s="2">
        <f>IF(S$2="Bike &amp; Run",IF(ISNA(VLOOKUP(S138,Paramètres!$B$3:$C$56,2,FALSE)),0,VLOOKUP(S138,Paramètres!$B$3:$C$56,2,FALSE)*Paramètres!$K$10),IF(OR(S138="",OR($D138="",$D138="NL",$D138="HORS LIGUE")),0,VLOOKUP(IF(OR(S138="",OR($D138="",$D138="NL",$D138="HORS LIGUE")),"",COUNTIFS($D$5:$D$72,"&lt;&gt;"&amp;"",$D$5:$D$72,"&lt;&gt;"&amp;"NL",$D$5:$D$72,"&lt;&gt;"&amp;"HORS LIGUE",S$5:S$72,"&lt;"&amp;S138)+1),Paramètres!$B$3:$C$56,2,FALSE)*Paramètres!$K$10))</f>
        <v>0</v>
      </c>
      <c r="U138" s="46"/>
      <c r="V138" s="2">
        <f>IF(U$2="Bike &amp; Run",IF(ISNA(VLOOKUP(U138,Paramètres!$B$3:$C$56,2,FALSE)),0,VLOOKUP(U138,Paramètres!$B$3:$C$56,2,FALSE)*Paramètres!$K$11),IF(OR(U138="",OR($D138="",$D138="NL",$D138="HORS LIGUE")),0,VLOOKUP(IF(OR(U138="",OR($D138="",$D138="NL",$D138="HORS LIGUE")),"",COUNTIFS($D$5:$D$72,"&lt;&gt;"&amp;"",$D$5:$D$72,"&lt;&gt;"&amp;"NL",$D$5:$D$72,"&lt;&gt;"&amp;"HORS LIGUE",U$5:U$72,"&lt;"&amp;U138)+1),Paramètres!$B$3:$C$56,2,FALSE)*Paramètres!$K$11))</f>
        <v>0</v>
      </c>
      <c r="W138" s="46"/>
      <c r="X138" s="2">
        <f>IF(W$2="Bike &amp; Run",IF(ISNA(VLOOKUP(W138,Paramètres!$B$3:$C$56,2,FALSE)),0,VLOOKUP(W138,Paramètres!$B$3:$C$56,2,FALSE)*Paramètres!$K$12),IF(OR(W138="",OR($D138="",$D138="NL",$D138="HORS LIGUE")),0,VLOOKUP(IF(OR(W138="",OR($D138="",$D138="NL",$D138="HORS LIGUE")),"",COUNTIFS($D$5:$D$72,"&lt;&gt;"&amp;"",$D$5:$D$72,"&lt;&gt;"&amp;"NL",$D$5:$D$72,"&lt;&gt;"&amp;"HORS LIGUE",W$5:W$72,"&lt;"&amp;W138)+1),Paramètres!$B$3:$C$56,2,FALSE)*Paramètres!$K$12))</f>
        <v>0</v>
      </c>
      <c r="Y138" s="46"/>
      <c r="Z138" s="2">
        <f>IF(Y$2="Bike &amp; Run",IF(ISNA(VLOOKUP(Y138,Paramètres!$B$3:$C$56,2,FALSE)),0,VLOOKUP(Y138,Paramètres!$B$3:$C$56,2,FALSE)*Paramètres!$K$13),IF(OR(Y138="",OR($D138="",$D138="NL",$D138="HORS LIGUE")),0,VLOOKUP(IF(OR(Y138="",OR($D138="",$D138="NL",$D138="HORS LIGUE")),"",COUNTIFS($D$5:$D$72,"&lt;&gt;"&amp;"",$D$5:$D$72,"&lt;&gt;"&amp;"NL",$D$5:$D$72,"&lt;&gt;"&amp;"HORS LIGUE",Y$5:Y$72,"&lt;"&amp;Y138)+1),Paramètres!$B$3:$C$56,2,FALSE)*Paramètres!$K$13))</f>
        <v>0</v>
      </c>
      <c r="AA138" s="46"/>
      <c r="AB138" s="2">
        <f>IF(AA$2="Bike &amp; Run",IF(ISNA(VLOOKUP(AA138,Paramètres!$B$3:$C$56,2,FALSE)),0,VLOOKUP(AA138,Paramètres!$B$3:$C$56,2,FALSE)*Paramètres!$K$14),IF(OR(AA138="",OR($D138="",$D138="NL",$D138="HORS LIGUE")),0,VLOOKUP(IF(OR(AA138="",OR($D138="",$D138="NL",$D138="HORS LIGUE")),"",COUNTIFS($D$5:$D$72,"&lt;&gt;"&amp;"",$D$5:$D$72,"&lt;&gt;"&amp;"NL",$D$5:$D$72,"&lt;&gt;"&amp;"HORS LIGUE",AA$5:AA$72,"&lt;"&amp;AA138)+1),Paramètres!$B$3:$C$56,2,FALSE)*Paramètres!$K$14))</f>
        <v>0</v>
      </c>
      <c r="AC138" s="46"/>
      <c r="AD138" s="2">
        <f>IF(AC$2="Bike &amp; Run",IF(ISNA(VLOOKUP(AC138,Paramètres!$B$3:$C$56,2,FALSE)),0,VLOOKUP(AC138,Paramètres!$B$3:$C$56,2,FALSE)*Paramètres!$K$15),IF(OR(AC138="",OR($D138="",$D138="NL",$D138="HORS LIGUE")),0,VLOOKUP(IF(OR(AC138="",OR($D138="",$D138="NL",$D138="HORS LIGUE")),"",COUNTIFS($D$5:$D$72,"&lt;&gt;"&amp;"",$D$5:$D$72,"&lt;&gt;"&amp;"NL",$D$5:$D$72,"&lt;&gt;"&amp;"HORS LIGUE",AC$5:AC$72,"&lt;"&amp;AC138)+1),Paramètres!$B$3:$C$56,2,FALSE)*Paramètres!$K$15))</f>
        <v>0</v>
      </c>
      <c r="AE138" s="46"/>
      <c r="AF138" s="2">
        <f>IF(AE$2="Bike &amp; Run",IF(ISNA(VLOOKUP(AE138,Paramètres!$B$3:$C$56,2,FALSE)),0,VLOOKUP(AE138,Paramètres!$B$3:$C$56,2,FALSE)*Paramètres!$K$16),IF(OR(AE138="",OR($D138="",$D138="NL",$D138="HORS LIGUE")),0,VLOOKUP(IF(OR(AE138="",OR($D138="",$D138="NL",$D138="HORS LIGUE")),"",COUNTIFS($D$5:$D$72,"&lt;&gt;"&amp;"",$D$5:$D$72,"&lt;&gt;"&amp;"NL",$D$5:$D$72,"&lt;&gt;"&amp;"HORS LIGUE",AE$5:AE$72,"&lt;"&amp;AE138)+1),Paramètres!$B$3:$C$56,2,FALSE)*Paramètres!$K$16))</f>
        <v>0</v>
      </c>
      <c r="AG138" s="46"/>
      <c r="AH138" s="2">
        <f>IF(AG$2="Bike &amp; Run",IF(ISNA(VLOOKUP(AG138,Paramètres!$B$3:$C$56,2,FALSE)),0,VLOOKUP(AG138,Paramètres!$B$3:$C$56,2,FALSE)*Paramètres!$K$17),IF(OR(AG138="",OR($D138="",$D138="NL",$D138="HORS LIGUE")),0,VLOOKUP(IF(OR(AG138="",OR($D138="",$D138="NL",$D138="HORS LIGUE")),"",COUNTIFS($D$5:$D$72,"&lt;&gt;"&amp;"",$D$5:$D$72,"&lt;&gt;"&amp;"NL",$D$5:$D$72,"&lt;&gt;"&amp;"HORS LIGUE",AG$5:AG$72,"&lt;"&amp;AG138)+1),Paramètres!$B$3:$C$56,2,FALSE)*Paramètres!$K$17))</f>
        <v>0</v>
      </c>
      <c r="AI138" s="40">
        <f t="shared" si="120"/>
        <v>0</v>
      </c>
      <c r="AJ138" s="3" t="str">
        <f t="shared" si="121"/>
        <v/>
      </c>
      <c r="AK138" s="5">
        <f t="shared" si="122"/>
        <v>0</v>
      </c>
      <c r="AL138" s="41" t="e">
        <f t="shared" si="119"/>
        <v>#REF!</v>
      </c>
      <c r="AM138" s="33" t="e">
        <f t="shared" si="123"/>
        <v>#REF!</v>
      </c>
    </row>
  </sheetData>
  <sheetProtection selectLockedCells="1" selectUnlockedCells="1"/>
  <sortState xmlns:xlrd2="http://schemas.microsoft.com/office/spreadsheetml/2017/richdata2" ref="A5:AM138">
    <sortCondition descending="1" ref="AI4:AI138"/>
  </sortState>
  <mergeCells count="52">
    <mergeCell ref="U1:V1"/>
    <mergeCell ref="A1:A3"/>
    <mergeCell ref="B1:C3"/>
    <mergeCell ref="D1:D3"/>
    <mergeCell ref="E1:F1"/>
    <mergeCell ref="G1:H1"/>
    <mergeCell ref="I1:J1"/>
    <mergeCell ref="K1:L1"/>
    <mergeCell ref="M1:N1"/>
    <mergeCell ref="O1:P1"/>
    <mergeCell ref="Q1:R1"/>
    <mergeCell ref="S1:T1"/>
    <mergeCell ref="O3:P3"/>
    <mergeCell ref="Q3:R3"/>
    <mergeCell ref="S3:T3"/>
    <mergeCell ref="E3:F3"/>
    <mergeCell ref="AI1:AM1"/>
    <mergeCell ref="E2:F2"/>
    <mergeCell ref="G2:H2"/>
    <mergeCell ref="I2:J2"/>
    <mergeCell ref="K2:L2"/>
    <mergeCell ref="M2:N2"/>
    <mergeCell ref="O2:P2"/>
    <mergeCell ref="Q2:R2"/>
    <mergeCell ref="S2:T2"/>
    <mergeCell ref="U2:V2"/>
    <mergeCell ref="W1:X1"/>
    <mergeCell ref="Y1:Z1"/>
    <mergeCell ref="AA1:AB1"/>
    <mergeCell ref="AC1:AD1"/>
    <mergeCell ref="AE1:AF1"/>
    <mergeCell ref="AG1:AH1"/>
    <mergeCell ref="G3:H3"/>
    <mergeCell ref="I3:J3"/>
    <mergeCell ref="K3:L3"/>
    <mergeCell ref="M3:N3"/>
    <mergeCell ref="AG3:AH3"/>
    <mergeCell ref="BD3:BR3"/>
    <mergeCell ref="U3:V3"/>
    <mergeCell ref="W3:X3"/>
    <mergeCell ref="Y3:Z3"/>
    <mergeCell ref="AA3:AB3"/>
    <mergeCell ref="AC3:AD3"/>
    <mergeCell ref="AE3:AF3"/>
    <mergeCell ref="AI2:AK3"/>
    <mergeCell ref="AL2:AM3"/>
    <mergeCell ref="AA2:AB2"/>
    <mergeCell ref="AC2:AD2"/>
    <mergeCell ref="AE2:AF2"/>
    <mergeCell ref="AG2:AH2"/>
    <mergeCell ref="W2:X2"/>
    <mergeCell ref="Y2:Z2"/>
  </mergeCells>
  <dataValidations count="2">
    <dataValidation type="list" allowBlank="1" showInputMessage="1" showErrorMessage="1" sqref="D5:D138" xr:uid="{00000000-0002-0000-0700-000000000000}">
      <formula1>liste_clubs</formula1>
    </dataValidation>
    <dataValidation type="list" allowBlank="1" showInputMessage="1" sqref="A5:A90" xr:uid="{00000000-0002-0000-0700-000001000000}">
      <formula1>IF(A5&lt;&gt;"",OFFSET(F_licences,MATCH(A5&amp;"*",F_licences,0)-1,,COUNTIF(F_licences,A5&amp;"*"),1),F_licences)</formula1>
    </dataValidation>
  </dataValidations>
  <pageMargins left="0.78749999999999998" right="0.78749999999999998" top="1.0249999999999999" bottom="1.0249999999999999" header="0.78749999999999998" footer="0.78749999999999998"/>
  <pageSetup paperSize="9" orientation="portrait" useFirstPageNumber="1" horizontalDpi="300" verticalDpi="300" r:id="rId1"/>
  <headerFooter alignWithMargins="0">
    <oddHeader>&amp;C&amp;A</oddHeader>
    <oddFooter>&amp;C&amp;"Calibri"&amp;11&amp;K000000Page &amp;P_x000D_&amp;1#&amp;"Calibri"&amp;10&amp;K0078D7C1 - Interne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Feuil43"/>
  <dimension ref="A1:BR72"/>
  <sheetViews>
    <sheetView workbookViewId="0">
      <selection activeCell="L29" sqref="L29"/>
    </sheetView>
  </sheetViews>
  <sheetFormatPr baseColWidth="10" defaultColWidth="11" defaultRowHeight="12.5"/>
  <cols>
    <col min="1" max="1" width="23.36328125" bestFit="1" customWidth="1"/>
    <col min="2" max="2" width="22.36328125" bestFit="1" customWidth="1"/>
    <col min="3" max="3" width="9.6328125" bestFit="1" customWidth="1"/>
    <col min="4" max="4" width="44.1796875" bestFit="1" customWidth="1"/>
    <col min="5" max="5" width="4.1796875" customWidth="1"/>
    <col min="6" max="6" width="7" customWidth="1"/>
    <col min="7" max="7" width="4.1796875" customWidth="1"/>
    <col min="8" max="8" width="7.36328125" customWidth="1"/>
    <col min="9" max="9" width="4.1796875" customWidth="1"/>
    <col min="10" max="10" width="7.36328125" customWidth="1"/>
    <col min="11" max="11" width="4.1796875" customWidth="1"/>
    <col min="12" max="12" width="7.36328125" customWidth="1"/>
    <col min="13" max="13" width="4.1796875" customWidth="1"/>
    <col min="14" max="14" width="7.36328125" customWidth="1"/>
    <col min="15" max="34" width="7.36328125" hidden="1" customWidth="1"/>
    <col min="35" max="40" width="11" customWidth="1"/>
    <col min="41" max="41" width="11" hidden="1" customWidth="1"/>
    <col min="42" max="70" width="0" hidden="1" customWidth="1"/>
  </cols>
  <sheetData>
    <row r="1" spans="1:70" ht="32.25" customHeight="1">
      <c r="A1" s="86"/>
      <c r="B1" s="89" t="s">
        <v>309</v>
      </c>
      <c r="C1" s="89"/>
      <c r="D1" s="92"/>
      <c r="E1" s="85">
        <f>IF(Paramètres!H3&lt;&gt;"",Paramètres!H3,"")</f>
        <v>44989</v>
      </c>
      <c r="F1" s="85"/>
      <c r="G1" s="85">
        <f>IF(Paramètres!H4&lt;&gt;"",Paramètres!H4,"")</f>
        <v>45011</v>
      </c>
      <c r="H1" s="85"/>
      <c r="I1" s="85">
        <f>IF(Paramètres!H5&lt;&gt;"",Paramètres!H5,"")</f>
        <v>45060</v>
      </c>
      <c r="J1" s="85"/>
      <c r="K1" s="85">
        <f>IF(Paramètres!H6&lt;&gt;"",Paramètres!H6,"")</f>
        <v>45103</v>
      </c>
      <c r="L1" s="85"/>
      <c r="M1" s="85">
        <f>IF(Paramètres!H7&lt;&gt;"",Paramètres!H7,"")</f>
        <v>44744</v>
      </c>
      <c r="N1" s="85"/>
      <c r="O1" s="85" t="str">
        <f>IF(Paramètres!H8&lt;&gt;"",Paramètres!H8,"")</f>
        <v/>
      </c>
      <c r="P1" s="85"/>
      <c r="Q1" s="85" t="str">
        <f>IF(Paramètres!H9&lt;&gt;"",Paramètres!H9,"")</f>
        <v/>
      </c>
      <c r="R1" s="85"/>
      <c r="S1" s="85" t="str">
        <f>IF(Paramètres!H10&lt;&gt;"",Paramètres!H10,"")</f>
        <v/>
      </c>
      <c r="T1" s="85"/>
      <c r="U1" s="85" t="str">
        <f>IF(Paramètres!H11&lt;&gt;"",Paramètres!H11,"")</f>
        <v/>
      </c>
      <c r="V1" s="85"/>
      <c r="W1" s="85" t="str">
        <f>IF(Paramètres!H12&lt;&gt;"",Paramètres!H12,"")</f>
        <v/>
      </c>
      <c r="X1" s="85"/>
      <c r="Y1" s="85" t="str">
        <f>IF(Paramètres!H13&lt;&gt;"",Paramètres!H13,"")</f>
        <v/>
      </c>
      <c r="Z1" s="85"/>
      <c r="AA1" s="85" t="str">
        <f>IF(Paramètres!H14&lt;&gt;"",Paramètres!H14,"")</f>
        <v/>
      </c>
      <c r="AB1" s="85"/>
      <c r="AC1" s="85" t="str">
        <f>IF(Paramètres!H15&lt;&gt;"",Paramètres!H15,"")</f>
        <v/>
      </c>
      <c r="AD1" s="85"/>
      <c r="AE1" s="85" t="str">
        <f>IF(Paramètres!H16&lt;&gt;"",Paramètres!H16,"")</f>
        <v/>
      </c>
      <c r="AF1" s="85"/>
      <c r="AG1" s="85" t="str">
        <f>IF(Paramètres!H17&lt;&gt;"",Paramètres!H17,"")</f>
        <v/>
      </c>
      <c r="AH1" s="79"/>
      <c r="AI1" s="84" t="s">
        <v>0</v>
      </c>
      <c r="AJ1" s="84"/>
      <c r="AK1" s="84"/>
      <c r="AL1" s="84"/>
      <c r="AM1" s="84"/>
    </row>
    <row r="2" spans="1:70" ht="32.25" customHeight="1">
      <c r="A2" s="87"/>
      <c r="B2" s="90"/>
      <c r="C2" s="90"/>
      <c r="D2" s="93"/>
      <c r="E2" s="79" t="s">
        <v>1176</v>
      </c>
      <c r="F2" s="80"/>
      <c r="G2" s="79" t="str">
        <f>IF(G1&lt;&gt;"",Paramètres!I4,"")</f>
        <v>Duathlon</v>
      </c>
      <c r="H2" s="80"/>
      <c r="I2" s="79" t="str">
        <f>IF(I1&lt;&gt;"",Paramètres!I5,"")</f>
        <v>Triathlon</v>
      </c>
      <c r="J2" s="80"/>
      <c r="K2" s="79" t="str">
        <f>IF(K1&lt;&gt;"",Paramètres!I6,"")</f>
        <v>Aquathlon</v>
      </c>
      <c r="L2" s="80"/>
      <c r="M2" s="79" t="str">
        <f>IF(M1&lt;&gt;"",Paramètres!I7,"")</f>
        <v>Aquathlon</v>
      </c>
      <c r="N2" s="80"/>
      <c r="O2" s="79" t="str">
        <f>IF(O1&lt;&gt;"",Paramètres!I8,"")</f>
        <v/>
      </c>
      <c r="P2" s="80"/>
      <c r="Q2" s="79" t="str">
        <f>IF(Q1&lt;&gt;"",Paramètres!I9,"")</f>
        <v/>
      </c>
      <c r="R2" s="80"/>
      <c r="S2" s="79" t="str">
        <f>IF(S1&lt;&gt;"",Paramètres!I10,"")</f>
        <v/>
      </c>
      <c r="T2" s="80"/>
      <c r="U2" s="79" t="str">
        <f>IF(U1&lt;&gt;"",Paramètres!I11,"")</f>
        <v/>
      </c>
      <c r="V2" s="80"/>
      <c r="W2" s="79" t="str">
        <f>IF(W1&lt;&gt;"",Paramètres!I12,"")</f>
        <v/>
      </c>
      <c r="X2" s="80"/>
      <c r="Y2" s="79" t="str">
        <f>IF(Y1&lt;&gt;"",Paramètres!I13,"")</f>
        <v/>
      </c>
      <c r="Z2" s="80"/>
      <c r="AA2" s="79" t="str">
        <f>IF(AA1&lt;&gt;"",Paramètres!I14,"")</f>
        <v/>
      </c>
      <c r="AB2" s="80"/>
      <c r="AC2" s="79" t="str">
        <f>IF(AC1&lt;&gt;"",Paramètres!I15,"")</f>
        <v/>
      </c>
      <c r="AD2" s="80"/>
      <c r="AE2" s="79" t="str">
        <f>IF(AE1&lt;&gt;"",Paramètres!I16,"")</f>
        <v/>
      </c>
      <c r="AF2" s="80"/>
      <c r="AG2" s="79" t="str">
        <f>IF(AG1&lt;&gt;"",Paramètres!I17,"")</f>
        <v/>
      </c>
      <c r="AH2" s="83"/>
      <c r="AI2" s="81" t="s">
        <v>401</v>
      </c>
      <c r="AJ2" s="81"/>
      <c r="AK2" s="81"/>
      <c r="AL2" s="82">
        <f>Paramètres!Q11</f>
        <v>4</v>
      </c>
      <c r="AM2" s="82"/>
    </row>
    <row r="3" spans="1:70" ht="44.25" customHeight="1">
      <c r="A3" s="88"/>
      <c r="B3" s="91"/>
      <c r="C3" s="91"/>
      <c r="D3" s="94"/>
      <c r="E3" s="79" t="str">
        <f>IF(E1&lt;&gt;"",Paramètres!J3,"")</f>
        <v>Joué-les-Tours (37)</v>
      </c>
      <c r="F3" s="80"/>
      <c r="G3" s="79" t="str">
        <f>IF(G1&lt;&gt;"",Paramètres!J4,"")</f>
        <v>Saint-Cyr-sur-Loire (37)</v>
      </c>
      <c r="H3" s="80"/>
      <c r="I3" s="79" t="str">
        <f>IF(I1&lt;&gt;"",Paramètres!J5,"")</f>
        <v>St Grégoire (35)</v>
      </c>
      <c r="J3" s="80"/>
      <c r="K3" s="79" t="str">
        <f>IF(K1&lt;&gt;"",Paramètres!J6,"")</f>
        <v>St Nazaire (44)</v>
      </c>
      <c r="L3" s="80"/>
      <c r="M3" s="79" t="str">
        <f>IF(M1&lt;&gt;"",Paramètres!J7,"")</f>
        <v>St Laurent Nouan (41)</v>
      </c>
      <c r="N3" s="80"/>
      <c r="O3" s="79" t="str">
        <f>IF(O1&lt;&gt;"",Paramètres!J8,"")</f>
        <v/>
      </c>
      <c r="P3" s="80"/>
      <c r="Q3" s="79" t="str">
        <f>IF(Q1&lt;&gt;"",Paramètres!J9,"")</f>
        <v/>
      </c>
      <c r="R3" s="80"/>
      <c r="S3" s="79" t="str">
        <f>IF(S1&lt;&gt;"",Paramètres!J10,"")</f>
        <v/>
      </c>
      <c r="T3" s="80"/>
      <c r="U3" s="79" t="str">
        <f>IF(U1&lt;&gt;"",Paramètres!J11,"")</f>
        <v/>
      </c>
      <c r="V3" s="80"/>
      <c r="W3" s="79" t="str">
        <f>IF(W1&lt;&gt;"",Paramètres!J12,"")</f>
        <v/>
      </c>
      <c r="X3" s="80"/>
      <c r="Y3" s="79" t="str">
        <f>IF(Y1&lt;&gt;"",Paramètres!J13,"")</f>
        <v/>
      </c>
      <c r="Z3" s="80"/>
      <c r="AA3" s="79" t="str">
        <f>IF(AA1&lt;&gt;"",Paramètres!J14,"")</f>
        <v/>
      </c>
      <c r="AB3" s="80"/>
      <c r="AC3" s="79" t="str">
        <f>IF(AC1&lt;&gt;"",Paramètres!J15,"")</f>
        <v/>
      </c>
      <c r="AD3" s="80"/>
      <c r="AE3" s="79" t="str">
        <f>IF(AE1&lt;&gt;"",Paramètres!J16,"")</f>
        <v/>
      </c>
      <c r="AF3" s="80"/>
      <c r="AG3" s="79" t="str">
        <f>IF(AG1&lt;&gt;"",Paramètres!J17,"")</f>
        <v/>
      </c>
      <c r="AH3" s="80"/>
      <c r="AI3" s="81"/>
      <c r="AJ3" s="81"/>
      <c r="AK3" s="81"/>
      <c r="AL3" s="82"/>
      <c r="AM3" s="82"/>
      <c r="BD3" s="78" t="s">
        <v>417</v>
      </c>
      <c r="BE3" s="78"/>
      <c r="BF3" s="78"/>
      <c r="BG3" s="78"/>
      <c r="BH3" s="78"/>
      <c r="BI3" s="78"/>
      <c r="BJ3" s="78"/>
      <c r="BK3" s="78"/>
      <c r="BL3" s="78"/>
      <c r="BM3" s="78"/>
      <c r="BN3" s="78"/>
      <c r="BO3" s="78"/>
      <c r="BP3" s="78"/>
      <c r="BQ3" s="78"/>
      <c r="BR3" s="78"/>
    </row>
    <row r="4" spans="1:70" ht="38.25" customHeight="1">
      <c r="A4" s="31" t="s">
        <v>308</v>
      </c>
      <c r="B4" s="31" t="s">
        <v>70</v>
      </c>
      <c r="C4" s="31" t="s">
        <v>1</v>
      </c>
      <c r="D4" s="31" t="s">
        <v>2</v>
      </c>
      <c r="E4" s="1" t="s">
        <v>3</v>
      </c>
      <c r="F4" s="2" t="s">
        <v>4</v>
      </c>
      <c r="G4" s="1" t="s">
        <v>3</v>
      </c>
      <c r="H4" s="2" t="s">
        <v>4</v>
      </c>
      <c r="I4" s="35" t="s">
        <v>3</v>
      </c>
      <c r="J4" s="2" t="s">
        <v>4</v>
      </c>
      <c r="K4" s="1" t="s">
        <v>3</v>
      </c>
      <c r="L4" s="2" t="s">
        <v>4</v>
      </c>
      <c r="M4" s="1" t="s">
        <v>3</v>
      </c>
      <c r="N4" s="2" t="s">
        <v>4</v>
      </c>
      <c r="O4" s="1" t="s">
        <v>3</v>
      </c>
      <c r="P4" s="2" t="s">
        <v>4</v>
      </c>
      <c r="Q4" s="1" t="s">
        <v>3</v>
      </c>
      <c r="R4" s="2" t="s">
        <v>4</v>
      </c>
      <c r="S4" s="1" t="s">
        <v>3</v>
      </c>
      <c r="T4" s="2" t="s">
        <v>4</v>
      </c>
      <c r="U4" s="1" t="s">
        <v>3</v>
      </c>
      <c r="V4" s="2" t="s">
        <v>4</v>
      </c>
      <c r="W4" s="1" t="s">
        <v>3</v>
      </c>
      <c r="X4" s="2" t="s">
        <v>4</v>
      </c>
      <c r="Y4" s="1" t="s">
        <v>3</v>
      </c>
      <c r="Z4" s="2" t="s">
        <v>4</v>
      </c>
      <c r="AA4" s="1" t="s">
        <v>3</v>
      </c>
      <c r="AB4" s="2" t="s">
        <v>4</v>
      </c>
      <c r="AC4" s="1" t="s">
        <v>3</v>
      </c>
      <c r="AD4" s="2" t="s">
        <v>4</v>
      </c>
      <c r="AE4" s="1" t="s">
        <v>3</v>
      </c>
      <c r="AF4" s="2" t="s">
        <v>4</v>
      </c>
      <c r="AG4" s="1" t="s">
        <v>3</v>
      </c>
      <c r="AH4" s="2" t="s">
        <v>4</v>
      </c>
      <c r="AI4" s="52" t="s">
        <v>5</v>
      </c>
      <c r="AJ4" s="53" t="s">
        <v>6</v>
      </c>
      <c r="AK4" s="54" t="s">
        <v>416</v>
      </c>
      <c r="AL4" s="55" t="str">
        <f>"PTS ("&amp;AL2&amp;" meilleurs résultats)"</f>
        <v>PTS (4 meilleurs résultats)</v>
      </c>
      <c r="AM4" s="56" t="str">
        <f>"CLT (" &amp; AL2 &amp;" meilleurs résultats)"</f>
        <v>CLT (4 meilleurs résultats)</v>
      </c>
      <c r="AO4" s="7" t="s">
        <v>47</v>
      </c>
      <c r="AP4" s="7" t="s">
        <v>48</v>
      </c>
      <c r="AQ4" s="7" t="s">
        <v>49</v>
      </c>
      <c r="AR4" s="7" t="s">
        <v>50</v>
      </c>
      <c r="AS4" s="7" t="s">
        <v>51</v>
      </c>
      <c r="AT4" s="7" t="s">
        <v>391</v>
      </c>
      <c r="AU4" s="7" t="s">
        <v>392</v>
      </c>
      <c r="AV4" s="7" t="s">
        <v>393</v>
      </c>
      <c r="AW4" s="7" t="s">
        <v>394</v>
      </c>
      <c r="AX4" s="7" t="s">
        <v>395</v>
      </c>
      <c r="AY4" s="7" t="s">
        <v>396</v>
      </c>
      <c r="AZ4" s="7" t="s">
        <v>397</v>
      </c>
      <c r="BA4" s="7" t="s">
        <v>398</v>
      </c>
      <c r="BB4" s="7" t="s">
        <v>399</v>
      </c>
      <c r="BC4" s="7" t="s">
        <v>400</v>
      </c>
      <c r="BD4" s="57">
        <v>1</v>
      </c>
      <c r="BE4" s="57">
        <v>2</v>
      </c>
      <c r="BF4" s="57">
        <v>3</v>
      </c>
      <c r="BG4" s="57">
        <v>4</v>
      </c>
      <c r="BH4" s="57">
        <v>5</v>
      </c>
      <c r="BI4" s="57">
        <v>6</v>
      </c>
      <c r="BJ4" s="57">
        <v>7</v>
      </c>
      <c r="BK4" s="57">
        <v>8</v>
      </c>
      <c r="BL4" s="57">
        <v>9</v>
      </c>
      <c r="BM4" s="57">
        <v>10</v>
      </c>
      <c r="BN4" s="57">
        <v>11</v>
      </c>
      <c r="BO4" s="57">
        <v>12</v>
      </c>
      <c r="BP4" s="57">
        <v>13</v>
      </c>
      <c r="BQ4" s="57">
        <v>14</v>
      </c>
      <c r="BR4" s="57">
        <v>15</v>
      </c>
    </row>
    <row r="5" spans="1:70" ht="16.5">
      <c r="A5" s="73" t="s">
        <v>1571</v>
      </c>
      <c r="B5" s="32" t="str">
        <f>IF(ISNA(VLOOKUP(A5,'Licenciés Jeunes 2023'!A:C,3,0)),"",VLOOKUP(A5,'Licenciés Jeunes 2023'!A:C,3,0))</f>
        <v>DREVET</v>
      </c>
      <c r="C5" s="32" t="str">
        <f>IF(ISNA(VLOOKUP(A5,'Licenciés Jeunes 2023'!A:C,2,0)),"",VLOOKUP(A5,'Licenciés Jeunes 2023'!A:C,2,0))</f>
        <v>Soline</v>
      </c>
      <c r="D5" s="32" t="str">
        <f>IF(ISNA(VLOOKUP(A5,'Licenciés Jeunes 2023'!A:F,6,0)),"",VLOOKUP(A5,'Licenciés Jeunes 2023'!A:F,6,0))</f>
        <v>SAINT AVERTIN SPORTS TRIATHLON 37</v>
      </c>
      <c r="E5" s="6">
        <v>6</v>
      </c>
      <c r="F5" s="2">
        <v>144</v>
      </c>
      <c r="G5" s="4">
        <v>1</v>
      </c>
      <c r="H5" s="2">
        <f>IF(G$2="Bike &amp; Run",IF(ISNA(VLOOKUP(G5,Paramètres!$B$3:$C$56,2,FALSE)),0,VLOOKUP(G5,Paramètres!$B$3:$C$56,2,FALSE)*Paramètres!$K$4),IF(OR(G5="",OR($D5="",$D5="NL",$D5="HORS LIGUE")),0,VLOOKUP(IF(OR(G5="",OR($D5="",$D5="NL",$D5="HORS LIGUE")),"",COUNTIFS($D$5:$D$72,"&lt;&gt;"&amp;"",$D$5:$D$72,"&lt;&gt;"&amp;"NL",$D$5:$D$72,"&lt;&gt;"&amp;"HORS LIGUE",G$5:G$72,"&lt;"&amp;G5)+1),Paramètres!$B$3:$C$56,2,FALSE)*Paramètres!$K$4))</f>
        <v>150</v>
      </c>
      <c r="I5" s="36"/>
      <c r="J5" s="2">
        <f>IF(I$2="Bike &amp; Run",IF(ISNA(VLOOKUP(I5,Paramètres!$B$3:$C$56,2,FALSE)),0,VLOOKUP(I5,Paramètres!$B$3:$C$56,2,FALSE)*Paramètres!$K$5),IF(OR(I5="",OR($D5="",$D5="NL",$D5="HORS LIGUE")),0,VLOOKUP(IF(OR(I5="",OR($D5="",$D5="NL",$D5="HORS LIGUE")),"",COUNTIFS($D$5:$D$72,"&lt;&gt;"&amp;"",$D$5:$D$72,"&lt;&gt;"&amp;"NL",$D$5:$D$72,"&lt;&gt;"&amp;"HORS LIGUE",I$5:I$72,"&lt;"&amp;I5)+1),Paramètres!$B$3:$C$56,2,FALSE)*Paramètres!$K$5))</f>
        <v>0</v>
      </c>
      <c r="K5" s="4"/>
      <c r="L5" s="2">
        <f>IF(K$2="Bike &amp; Run",IF(ISNA(VLOOKUP(K5,Paramètres!$B$3:$C$56,2,FALSE)),0,VLOOKUP(K5,Paramètres!$B$3:$C$56,2,FALSE)*Paramètres!$K$6),IF(OR(K5="",OR($D5="",$D5="NL",$D5="HORS LIGUE")),0,VLOOKUP(IF(OR(K5="",OR($D5="",$D5="NL",$D5="HORS LIGUE")),"",COUNTIFS($D$5:$D$72,"&lt;&gt;"&amp;"",$D$5:$D$72,"&lt;&gt;"&amp;"NL",$D$5:$D$72,"&lt;&gt;"&amp;"HORS LIGUE",K$5:K$72,"&lt;"&amp;K5)+1),Paramètres!$B$3:$C$56,2,FALSE)*Paramètres!$K$6))</f>
        <v>0</v>
      </c>
      <c r="M5" s="4"/>
      <c r="N5" s="2">
        <f>IF(M$2="Bike &amp; Run",IF(ISNA(VLOOKUP(M5,Paramètres!$B$3:$C$56,2,FALSE)),0,VLOOKUP(M5,Paramètres!$B$3:$C$56,2,FALSE)*Paramètres!$K$7),IF(OR(M5="",OR($D5="",$D5="NL",$D5="HORS LIGUE")),0,VLOOKUP(IF(OR(M5="",OR($D5="",$D5="NL",$D5="HORS LIGUE")),"",COUNTIFS($D$5:$D$72,"&lt;&gt;"&amp;"",$D$5:$D$72,"&lt;&gt;"&amp;"NL",$D$5:$D$72,"&lt;&gt;"&amp;"HORS LIGUE",M$5:M$72,"&lt;"&amp;M5)+1),Paramètres!$B$3:$C$56,2,FALSE)*Paramètres!$K$7))</f>
        <v>0</v>
      </c>
      <c r="O5" s="46"/>
      <c r="P5" s="2">
        <f>IF(O$2="Bike &amp; Run",IF(ISNA(VLOOKUP(O5,Paramètres!$B$3:$C$56,2,FALSE)),0,VLOOKUP(O5,Paramètres!$B$3:$C$56,2,FALSE)*Paramètres!$K$8),IF(OR(O5="",OR($D5="",$D5="NL",$D5="HORS LIGUE")),0,VLOOKUP(IF(OR(O5="",OR($D5="",$D5="NL",$D5="HORS LIGUE")),"",COUNTIFS($D$5:$D$72,"&lt;&gt;"&amp;"",$D$5:$D$72,"&lt;&gt;"&amp;"NL",$D$5:$D$72,"&lt;&gt;"&amp;"HORS LIGUE",O$5:O$72,"&lt;"&amp;O5)+1),Paramètres!$B$3:$C$56,2,FALSE)*Paramètres!$K$8))</f>
        <v>0</v>
      </c>
      <c r="Q5" s="46"/>
      <c r="R5" s="2">
        <f>IF(Q$2="Bike &amp; Run",IF(ISNA(VLOOKUP(Q5,Paramètres!$B$3:$C$56,2,FALSE)),0,VLOOKUP(Q5,Paramètres!$B$3:$C$56,2,FALSE)*Paramètres!$K$9),IF(OR(Q5="",OR($D5="",$D5="NL",$D5="HORS LIGUE")),0,VLOOKUP(IF(OR(Q5="",OR($D5="",$D5="NL",$D5="HORS LIGUE")),"",COUNTIFS($D$5:$D$72,"&lt;&gt;"&amp;"",$D$5:$D$72,"&lt;&gt;"&amp;"NL",$D$5:$D$72,"&lt;&gt;"&amp;"HORS LIGUE",Q$5:Q$72,"&lt;"&amp;Q5)+1),Paramètres!$B$3:$C$56,2,FALSE)*Paramètres!$K$9))</f>
        <v>0</v>
      </c>
      <c r="S5" s="46"/>
      <c r="T5" s="2">
        <f>IF(S$2="Bike &amp; Run",IF(ISNA(VLOOKUP(S5,Paramètres!$B$3:$C$56,2,FALSE)),0,VLOOKUP(S5,Paramètres!$B$3:$C$56,2,FALSE)*Paramètres!$K$10),IF(OR(S5="",OR($D5="",$D5="NL",$D5="HORS LIGUE")),0,VLOOKUP(IF(OR(S5="",OR($D5="",$D5="NL",$D5="HORS LIGUE")),"",COUNTIFS($D$5:$D$72,"&lt;&gt;"&amp;"",$D$5:$D$72,"&lt;&gt;"&amp;"NL",$D$5:$D$72,"&lt;&gt;"&amp;"HORS LIGUE",S$5:S$72,"&lt;"&amp;S5)+1),Paramètres!$B$3:$C$56,2,FALSE)*Paramètres!$K$10))</f>
        <v>0</v>
      </c>
      <c r="U5" s="46"/>
      <c r="V5" s="2">
        <f>IF(U$2="Bike &amp; Run",IF(ISNA(VLOOKUP(U5,Paramètres!$B$3:$C$56,2,FALSE)),0,VLOOKUP(U5,Paramètres!$B$3:$C$56,2,FALSE)*Paramètres!$K$11),IF(OR(U5="",OR($D5="",$D5="NL",$D5="HORS LIGUE")),0,VLOOKUP(IF(OR(U5="",OR($D5="",$D5="NL",$D5="HORS LIGUE")),"",COUNTIFS($D$5:$D$72,"&lt;&gt;"&amp;"",$D$5:$D$72,"&lt;&gt;"&amp;"NL",$D$5:$D$72,"&lt;&gt;"&amp;"HORS LIGUE",U$5:U$72,"&lt;"&amp;U5)+1),Paramètres!$B$3:$C$56,2,FALSE)*Paramètres!$K$11))</f>
        <v>0</v>
      </c>
      <c r="W5" s="46"/>
      <c r="X5" s="2">
        <f>IF(W$2="Bike &amp; Run",IF(ISNA(VLOOKUP(W5,Paramètres!$B$3:$C$56,2,FALSE)),0,VLOOKUP(W5,Paramètres!$B$3:$C$56,2,FALSE)*Paramètres!$K$12),IF(OR(W5="",OR($D5="",$D5="NL",$D5="HORS LIGUE")),0,VLOOKUP(IF(OR(W5="",OR($D5="",$D5="NL",$D5="HORS LIGUE")),"",COUNTIFS($D$5:$D$72,"&lt;&gt;"&amp;"",$D$5:$D$72,"&lt;&gt;"&amp;"NL",$D$5:$D$72,"&lt;&gt;"&amp;"HORS LIGUE",W$5:W$72,"&lt;"&amp;W5)+1),Paramètres!$B$3:$C$56,2,FALSE)*Paramètres!$K$12))</f>
        <v>0</v>
      </c>
      <c r="Y5" s="46"/>
      <c r="Z5" s="2">
        <f>IF(Y$2="Bike &amp; Run",IF(ISNA(VLOOKUP(Y5,Paramètres!$B$3:$C$56,2,FALSE)),0,VLOOKUP(Y5,Paramètres!$B$3:$C$56,2,FALSE)*Paramètres!$K$13),IF(OR(Y5="",OR($D5="",$D5="NL",$D5="HORS LIGUE")),0,VLOOKUP(IF(OR(Y5="",OR($D5="",$D5="NL",$D5="HORS LIGUE")),"",COUNTIFS($D$5:$D$72,"&lt;&gt;"&amp;"",$D$5:$D$72,"&lt;&gt;"&amp;"NL",$D$5:$D$72,"&lt;&gt;"&amp;"HORS LIGUE",Y$5:Y$72,"&lt;"&amp;Y5)+1),Paramètres!$B$3:$C$56,2,FALSE)*Paramètres!$K$13))</f>
        <v>0</v>
      </c>
      <c r="AA5" s="46"/>
      <c r="AB5" s="2">
        <f>IF(AA$2="Bike &amp; Run",IF(ISNA(VLOOKUP(AA5,Paramètres!$B$3:$C$56,2,FALSE)),0,VLOOKUP(AA5,Paramètres!$B$3:$C$56,2,FALSE)*Paramètres!$K$14),IF(OR(AA5="",OR($D5="",$D5="NL",$D5="HORS LIGUE")),0,VLOOKUP(IF(OR(AA5="",OR($D5="",$D5="NL",$D5="HORS LIGUE")),"",COUNTIFS($D$5:$D$72,"&lt;&gt;"&amp;"",$D$5:$D$72,"&lt;&gt;"&amp;"NL",$D$5:$D$72,"&lt;&gt;"&amp;"HORS LIGUE",AA$5:AA$72,"&lt;"&amp;AA5)+1),Paramètres!$B$3:$C$56,2,FALSE)*Paramètres!$K$14))</f>
        <v>0</v>
      </c>
      <c r="AC5" s="46"/>
      <c r="AD5" s="2">
        <f>IF(AC$2="Bike &amp; Run",IF(ISNA(VLOOKUP(AC5,Paramètres!$B$3:$C$56,2,FALSE)),0,VLOOKUP(AC5,Paramètres!$B$3:$C$56,2,FALSE)*Paramètres!$K$15),IF(OR(AC5="",OR($D5="",$D5="NL",$D5="HORS LIGUE")),0,VLOOKUP(IF(OR(AC5="",OR($D5="",$D5="NL",$D5="HORS LIGUE")),"",COUNTIFS($D$5:$D$72,"&lt;&gt;"&amp;"",$D$5:$D$72,"&lt;&gt;"&amp;"NL",$D$5:$D$72,"&lt;&gt;"&amp;"HORS LIGUE",AC$5:AC$72,"&lt;"&amp;AC5)+1),Paramètres!$B$3:$C$56,2,FALSE)*Paramètres!$K$15))</f>
        <v>0</v>
      </c>
      <c r="AE5" s="46"/>
      <c r="AF5" s="2">
        <f>IF(AE$2="Bike &amp; Run",IF(ISNA(VLOOKUP(AE5,Paramètres!$B$3:$C$56,2,FALSE)),0,VLOOKUP(AE5,Paramètres!$B$3:$C$56,2,FALSE)*Paramètres!$K$16),IF(OR(AE5="",OR($D5="",$D5="NL",$D5="HORS LIGUE")),0,VLOOKUP(IF(OR(AE5="",OR($D5="",$D5="NL",$D5="HORS LIGUE")),"",COUNTIFS($D$5:$D$72,"&lt;&gt;"&amp;"",$D$5:$D$72,"&lt;&gt;"&amp;"NL",$D$5:$D$72,"&lt;&gt;"&amp;"HORS LIGUE",AE$5:AE$72,"&lt;"&amp;AE5)+1),Paramètres!$B$3:$C$56,2,FALSE)*Paramètres!$K$16))</f>
        <v>0</v>
      </c>
      <c r="AG5" s="46"/>
      <c r="AH5" s="2">
        <f>IF(AG$2="Bike &amp; Run",IF(ISNA(VLOOKUP(AG5,Paramètres!$B$3:$C$56,2,FALSE)),0,VLOOKUP(AG5,Paramètres!$B$3:$C$56,2,FALSE)*Paramètres!$K$17),IF(OR(AG5="",OR($D5="",$D5="NL",$D5="HORS LIGUE")),0,VLOOKUP(IF(OR(AG5="",OR($D5="",$D5="NL",$D5="HORS LIGUE")),"",COUNTIFS($D$5:$D$72,"&lt;&gt;"&amp;"",$D$5:$D$72,"&lt;&gt;"&amp;"NL",$D$5:$D$72,"&lt;&gt;"&amp;"HORS LIGUE",AG$5:AG$72,"&lt;"&amp;AG5)+1),Paramètres!$B$3:$C$56,2,FALSE)*Paramètres!$K$17))</f>
        <v>0</v>
      </c>
      <c r="AI5" s="40">
        <f t="shared" ref="AI5:AI36" si="0">F5+H5+J5+L5+N5+P5+R5+T5+V5+X5+Z5+AB5+AD5+AF5+AH5</f>
        <v>294</v>
      </c>
      <c r="AJ5" s="3">
        <f t="shared" ref="AJ5:AJ36" si="1">IF(AI5&lt;&gt;0,RANK(AI5,$AI$5:$AI$72),"")</f>
        <v>1</v>
      </c>
      <c r="AK5" s="5">
        <f t="shared" ref="AK5:AK36" si="2">COUNTA(E5,G5,I5,K5,M5,O5,Q5,S5,U5,W5,Y5,AA5,AC5,AE5,AG5)</f>
        <v>2</v>
      </c>
      <c r="AL5" s="41">
        <f t="shared" ref="AL5:AL36" si="3">HLOOKUP($AL$2,$BD$4:$BR$72,ROW(A5)-3,FALSE)</f>
        <v>294</v>
      </c>
      <c r="AM5" s="33">
        <f t="shared" ref="AM5:AM36" si="4">IF(AL5&lt;&gt;0,RANK(AL5,$AL$5:$AL$72),"")</f>
        <v>1</v>
      </c>
      <c r="AO5" s="22">
        <f t="shared" ref="AO5:AO36" si="5">F5</f>
        <v>144</v>
      </c>
      <c r="AP5">
        <f t="shared" ref="AP5:AP36" si="6">H5</f>
        <v>150</v>
      </c>
      <c r="AQ5">
        <f t="shared" ref="AQ5:AQ36" si="7">J5</f>
        <v>0</v>
      </c>
      <c r="AR5">
        <f t="shared" ref="AR5:AR36" si="8">L5</f>
        <v>0</v>
      </c>
      <c r="AS5">
        <f t="shared" ref="AS5:AS36" si="9">N5</f>
        <v>0</v>
      </c>
      <c r="AT5">
        <f t="shared" ref="AT5:AT36" si="10">P5</f>
        <v>0</v>
      </c>
      <c r="AU5">
        <f t="shared" ref="AU5:AU36" si="11">R5</f>
        <v>0</v>
      </c>
      <c r="AV5">
        <f t="shared" ref="AV5:AV36" si="12">T5</f>
        <v>0</v>
      </c>
      <c r="AW5">
        <f t="shared" ref="AW5:AW36" si="13">V5</f>
        <v>0</v>
      </c>
      <c r="AX5">
        <f t="shared" ref="AX5:AX36" si="14">X5</f>
        <v>0</v>
      </c>
      <c r="AY5">
        <f t="shared" ref="AY5:AY36" si="15">Z5</f>
        <v>0</v>
      </c>
      <c r="AZ5">
        <f t="shared" ref="AZ5:AZ36" si="16">AB5</f>
        <v>0</v>
      </c>
      <c r="BA5">
        <f t="shared" ref="BA5:BA36" si="17">AD5</f>
        <v>0</v>
      </c>
      <c r="BB5">
        <f t="shared" ref="BB5:BB36" si="18">AF5</f>
        <v>0</v>
      </c>
      <c r="BC5">
        <f t="shared" ref="BC5:BC36" si="19">AH5</f>
        <v>0</v>
      </c>
      <c r="BD5">
        <f t="shared" ref="BD5:BD36" si="20">LARGE($AO5:$BC5,BD$4)</f>
        <v>150</v>
      </c>
      <c r="BE5" s="22">
        <f t="shared" ref="BE5:BR5" si="21">BD5+LARGE($AO5:$BC5,BE$4)</f>
        <v>294</v>
      </c>
      <c r="BF5" s="22">
        <f t="shared" si="21"/>
        <v>294</v>
      </c>
      <c r="BG5" s="22">
        <f t="shared" si="21"/>
        <v>294</v>
      </c>
      <c r="BH5" s="22">
        <f t="shared" si="21"/>
        <v>294</v>
      </c>
      <c r="BI5" s="22">
        <f t="shared" si="21"/>
        <v>294</v>
      </c>
      <c r="BJ5" s="22">
        <f t="shared" si="21"/>
        <v>294</v>
      </c>
      <c r="BK5" s="22">
        <f t="shared" si="21"/>
        <v>294</v>
      </c>
      <c r="BL5" s="22">
        <f t="shared" si="21"/>
        <v>294</v>
      </c>
      <c r="BM5" s="22">
        <f t="shared" si="21"/>
        <v>294</v>
      </c>
      <c r="BN5" s="22">
        <f t="shared" si="21"/>
        <v>294</v>
      </c>
      <c r="BO5" s="22">
        <f t="shared" si="21"/>
        <v>294</v>
      </c>
      <c r="BP5" s="22">
        <f t="shared" si="21"/>
        <v>294</v>
      </c>
      <c r="BQ5" s="22">
        <f t="shared" si="21"/>
        <v>294</v>
      </c>
      <c r="BR5" s="22">
        <f t="shared" si="21"/>
        <v>294</v>
      </c>
    </row>
    <row r="6" spans="1:70" ht="16.5">
      <c r="A6" s="73" t="s">
        <v>1296</v>
      </c>
      <c r="B6" s="32" t="str">
        <f>IF(ISNA(VLOOKUP(A6,'Licenciés Jeunes 2023'!A:C,3,0)),"",VLOOKUP(A6,'Licenciés Jeunes 2023'!A:C,3,0))</f>
        <v>SOARES</v>
      </c>
      <c r="C6" s="32" t="str">
        <f>IF(ISNA(VLOOKUP(A6,'Licenciés Jeunes 2023'!A:C,2,0)),"",VLOOKUP(A6,'Licenciés Jeunes 2023'!A:C,2,0))</f>
        <v>Pauline</v>
      </c>
      <c r="D6" s="32" t="str">
        <f>IF(ISNA(VLOOKUP(A6,'Licenciés Jeunes 2023'!A:F,6,0)),"",VLOOKUP(A6,'Licenciés Jeunes 2023'!A:F,6,0))</f>
        <v>ASPTT 36 SPORT NATURE</v>
      </c>
      <c r="E6" s="6">
        <v>3</v>
      </c>
      <c r="F6" s="2">
        <v>160</v>
      </c>
      <c r="G6" s="4">
        <v>2</v>
      </c>
      <c r="H6" s="2">
        <f>IF(G$2="Bike &amp; Run",IF(ISNA(VLOOKUP(G6,Paramètres!$B$3:$C$56,2,FALSE)),0,VLOOKUP(G6,Paramètres!$B$3:$C$56,2,FALSE)*Paramètres!$K$4),IF(OR(G6="",OR($D6="",$D6="NL",$D6="HORS LIGUE")),0,VLOOKUP(IF(OR(G6="",OR($D6="",$D6="NL",$D6="HORS LIGUE")),"",COUNTIFS($D$5:$D$72,"&lt;&gt;"&amp;"",$D$5:$D$72,"&lt;&gt;"&amp;"NL",$D$5:$D$72,"&lt;&gt;"&amp;"HORS LIGUE",G$5:G$72,"&lt;"&amp;G6)+1),Paramètres!$B$3:$C$56,2,FALSE)*Paramètres!$K$4))</f>
        <v>120</v>
      </c>
      <c r="I6" s="36"/>
      <c r="J6" s="2">
        <f>IF(I$2="Bike &amp; Run",IF(ISNA(VLOOKUP(I6,Paramètres!$B$3:$C$56,2,FALSE)),0,VLOOKUP(I6,Paramètres!$B$3:$C$56,2,FALSE)*Paramètres!$K$5),IF(OR(I6="",OR($D6="",$D6="NL",$D6="HORS LIGUE")),0,VLOOKUP(IF(OR(I6="",OR($D6="",$D6="NL",$D6="HORS LIGUE")),"",COUNTIFS($D$5:$D$72,"&lt;&gt;"&amp;"",$D$5:$D$72,"&lt;&gt;"&amp;"NL",$D$5:$D$72,"&lt;&gt;"&amp;"HORS LIGUE",I$5:I$72,"&lt;"&amp;I6)+1),Paramètres!$B$3:$C$56,2,FALSE)*Paramètres!$K$5))</f>
        <v>0</v>
      </c>
      <c r="K6" s="4"/>
      <c r="L6" s="2">
        <f>IF(K$2="Bike &amp; Run",IF(ISNA(VLOOKUP(K6,Paramètres!$B$3:$C$56,2,FALSE)),0,VLOOKUP(K6,Paramètres!$B$3:$C$56,2,FALSE)*Paramètres!$K$6),IF(OR(K6="",OR($D6="",$D6="NL",$D6="HORS LIGUE")),0,VLOOKUP(IF(OR(K6="",OR($D6="",$D6="NL",$D6="HORS LIGUE")),"",COUNTIFS($D$5:$D$72,"&lt;&gt;"&amp;"",$D$5:$D$72,"&lt;&gt;"&amp;"NL",$D$5:$D$72,"&lt;&gt;"&amp;"HORS LIGUE",K$5:K$72,"&lt;"&amp;K6)+1),Paramètres!$B$3:$C$56,2,FALSE)*Paramètres!$K$6))</f>
        <v>0</v>
      </c>
      <c r="M6" s="4"/>
      <c r="N6" s="2">
        <f>IF(M$2="Bike &amp; Run",IF(ISNA(VLOOKUP(M6,Paramètres!$B$3:$C$56,2,FALSE)),0,VLOOKUP(M6,Paramètres!$B$3:$C$56,2,FALSE)*Paramètres!$K$7),IF(OR(M6="",OR($D6="",$D6="NL",$D6="HORS LIGUE")),0,VLOOKUP(IF(OR(M6="",OR($D6="",$D6="NL",$D6="HORS LIGUE")),"",COUNTIFS($D$5:$D$72,"&lt;&gt;"&amp;"",$D$5:$D$72,"&lt;&gt;"&amp;"NL",$D$5:$D$72,"&lt;&gt;"&amp;"HORS LIGUE",M$5:M$72,"&lt;"&amp;M6)+1),Paramètres!$B$3:$C$56,2,FALSE)*Paramètres!$K$7))</f>
        <v>0</v>
      </c>
      <c r="O6" s="46"/>
      <c r="P6" s="2">
        <f>IF(O$2="Bike &amp; Run",IF(ISNA(VLOOKUP(O6,Paramètres!$B$3:$C$56,2,FALSE)),0,VLOOKUP(O6,Paramètres!$B$3:$C$56,2,FALSE)*Paramètres!$K$8),IF(OR(O6="",OR($D6="",$D6="NL",$D6="HORS LIGUE")),0,VLOOKUP(IF(OR(O6="",OR($D6="",$D6="NL",$D6="HORS LIGUE")),"",COUNTIFS($D$5:$D$72,"&lt;&gt;"&amp;"",$D$5:$D$72,"&lt;&gt;"&amp;"NL",$D$5:$D$72,"&lt;&gt;"&amp;"HORS LIGUE",O$5:O$72,"&lt;"&amp;O6)+1),Paramètres!$B$3:$C$56,2,FALSE)*Paramètres!$K$8))</f>
        <v>0</v>
      </c>
      <c r="Q6" s="46"/>
      <c r="R6" s="2">
        <f>IF(Q$2="Bike &amp; Run",IF(ISNA(VLOOKUP(Q6,Paramètres!$B$3:$C$56,2,FALSE)),0,VLOOKUP(Q6,Paramètres!$B$3:$C$56,2,FALSE)*Paramètres!$K$9),IF(OR(Q6="",OR($D6="",$D6="NL",$D6="HORS LIGUE")),0,VLOOKUP(IF(OR(Q6="",OR($D6="",$D6="NL",$D6="HORS LIGUE")),"",COUNTIFS($D$5:$D$72,"&lt;&gt;"&amp;"",$D$5:$D$72,"&lt;&gt;"&amp;"NL",$D$5:$D$72,"&lt;&gt;"&amp;"HORS LIGUE",Q$5:Q$72,"&lt;"&amp;Q6)+1),Paramètres!$B$3:$C$56,2,FALSE)*Paramètres!$K$9))</f>
        <v>0</v>
      </c>
      <c r="S6" s="46"/>
      <c r="T6" s="2">
        <f>IF(S$2="Bike &amp; Run",IF(ISNA(VLOOKUP(S6,Paramètres!$B$3:$C$56,2,FALSE)),0,VLOOKUP(S6,Paramètres!$B$3:$C$56,2,FALSE)*Paramètres!$K$10),IF(OR(S6="",OR($D6="",$D6="NL",$D6="HORS LIGUE")),0,VLOOKUP(IF(OR(S6="",OR($D6="",$D6="NL",$D6="HORS LIGUE")),"",COUNTIFS($D$5:$D$72,"&lt;&gt;"&amp;"",$D$5:$D$72,"&lt;&gt;"&amp;"NL",$D$5:$D$72,"&lt;&gt;"&amp;"HORS LIGUE",S$5:S$72,"&lt;"&amp;S6)+1),Paramètres!$B$3:$C$56,2,FALSE)*Paramètres!$K$10))</f>
        <v>0</v>
      </c>
      <c r="U6" s="46"/>
      <c r="V6" s="2">
        <f>IF(U$2="Bike &amp; Run",IF(ISNA(VLOOKUP(U6,Paramètres!$B$3:$C$56,2,FALSE)),0,VLOOKUP(U6,Paramètres!$B$3:$C$56,2,FALSE)*Paramètres!$K$11),IF(OR(U6="",OR($D6="",$D6="NL",$D6="HORS LIGUE")),0,VLOOKUP(IF(OR(U6="",OR($D6="",$D6="NL",$D6="HORS LIGUE")),"",COUNTIFS($D$5:$D$72,"&lt;&gt;"&amp;"",$D$5:$D$72,"&lt;&gt;"&amp;"NL",$D$5:$D$72,"&lt;&gt;"&amp;"HORS LIGUE",U$5:U$72,"&lt;"&amp;U6)+1),Paramètres!$B$3:$C$56,2,FALSE)*Paramètres!$K$11))</f>
        <v>0</v>
      </c>
      <c r="W6" s="46"/>
      <c r="X6" s="2">
        <f>IF(W$2="Bike &amp; Run",IF(ISNA(VLOOKUP(W6,Paramètres!$B$3:$C$56,2,FALSE)),0,VLOOKUP(W6,Paramètres!$B$3:$C$56,2,FALSE)*Paramètres!$K$12),IF(OR(W6="",OR($D6="",$D6="NL",$D6="HORS LIGUE")),0,VLOOKUP(IF(OR(W6="",OR($D6="",$D6="NL",$D6="HORS LIGUE")),"",COUNTIFS($D$5:$D$72,"&lt;&gt;"&amp;"",$D$5:$D$72,"&lt;&gt;"&amp;"NL",$D$5:$D$72,"&lt;&gt;"&amp;"HORS LIGUE",W$5:W$72,"&lt;"&amp;W6)+1),Paramètres!$B$3:$C$56,2,FALSE)*Paramètres!$K$12))</f>
        <v>0</v>
      </c>
      <c r="Y6" s="46"/>
      <c r="Z6" s="2">
        <f>IF(Y$2="Bike &amp; Run",IF(ISNA(VLOOKUP(Y6,Paramètres!$B$3:$C$56,2,FALSE)),0,VLOOKUP(Y6,Paramètres!$B$3:$C$56,2,FALSE)*Paramètres!$K$13),IF(OR(Y6="",OR($D6="",$D6="NL",$D6="HORS LIGUE")),0,VLOOKUP(IF(OR(Y6="",OR($D6="",$D6="NL",$D6="HORS LIGUE")),"",COUNTIFS($D$5:$D$72,"&lt;&gt;"&amp;"",$D$5:$D$72,"&lt;&gt;"&amp;"NL",$D$5:$D$72,"&lt;&gt;"&amp;"HORS LIGUE",Y$5:Y$72,"&lt;"&amp;Y6)+1),Paramètres!$B$3:$C$56,2,FALSE)*Paramètres!$K$13))</f>
        <v>0</v>
      </c>
      <c r="AA6" s="46"/>
      <c r="AB6" s="2">
        <f>IF(AA$2="Bike &amp; Run",IF(ISNA(VLOOKUP(AA6,Paramètres!$B$3:$C$56,2,FALSE)),0,VLOOKUP(AA6,Paramètres!$B$3:$C$56,2,FALSE)*Paramètres!$K$14),IF(OR(AA6="",OR($D6="",$D6="NL",$D6="HORS LIGUE")),0,VLOOKUP(IF(OR(AA6="",OR($D6="",$D6="NL",$D6="HORS LIGUE")),"",COUNTIFS($D$5:$D$72,"&lt;&gt;"&amp;"",$D$5:$D$72,"&lt;&gt;"&amp;"NL",$D$5:$D$72,"&lt;&gt;"&amp;"HORS LIGUE",AA$5:AA$72,"&lt;"&amp;AA6)+1),Paramètres!$B$3:$C$56,2,FALSE)*Paramètres!$K$14))</f>
        <v>0</v>
      </c>
      <c r="AC6" s="46"/>
      <c r="AD6" s="2">
        <f>IF(AC$2="Bike &amp; Run",IF(ISNA(VLOOKUP(AC6,Paramètres!$B$3:$C$56,2,FALSE)),0,VLOOKUP(AC6,Paramètres!$B$3:$C$56,2,FALSE)*Paramètres!$K$15),IF(OR(AC6="",OR($D6="",$D6="NL",$D6="HORS LIGUE")),0,VLOOKUP(IF(OR(AC6="",OR($D6="",$D6="NL",$D6="HORS LIGUE")),"",COUNTIFS($D$5:$D$72,"&lt;&gt;"&amp;"",$D$5:$D$72,"&lt;&gt;"&amp;"NL",$D$5:$D$72,"&lt;&gt;"&amp;"HORS LIGUE",AC$5:AC$72,"&lt;"&amp;AC6)+1),Paramètres!$B$3:$C$56,2,FALSE)*Paramètres!$K$15))</f>
        <v>0</v>
      </c>
      <c r="AE6" s="46"/>
      <c r="AF6" s="2">
        <f>IF(AE$2="Bike &amp; Run",IF(ISNA(VLOOKUP(AE6,Paramètres!$B$3:$C$56,2,FALSE)),0,VLOOKUP(AE6,Paramètres!$B$3:$C$56,2,FALSE)*Paramètres!$K$16),IF(OR(AE6="",OR($D6="",$D6="NL",$D6="HORS LIGUE")),0,VLOOKUP(IF(OR(AE6="",OR($D6="",$D6="NL",$D6="HORS LIGUE")),"",COUNTIFS($D$5:$D$72,"&lt;&gt;"&amp;"",$D$5:$D$72,"&lt;&gt;"&amp;"NL",$D$5:$D$72,"&lt;&gt;"&amp;"HORS LIGUE",AE$5:AE$72,"&lt;"&amp;AE6)+1),Paramètres!$B$3:$C$56,2,FALSE)*Paramètres!$K$16))</f>
        <v>0</v>
      </c>
      <c r="AG6" s="46"/>
      <c r="AH6" s="2">
        <f>IF(AG$2="Bike &amp; Run",IF(ISNA(VLOOKUP(AG6,Paramètres!$B$3:$C$56,2,FALSE)),0,VLOOKUP(AG6,Paramètres!$B$3:$C$56,2,FALSE)*Paramètres!$K$17),IF(OR(AG6="",OR($D6="",$D6="NL",$D6="HORS LIGUE")),0,VLOOKUP(IF(OR(AG6="",OR($D6="",$D6="NL",$D6="HORS LIGUE")),"",COUNTIFS($D$5:$D$72,"&lt;&gt;"&amp;"",$D$5:$D$72,"&lt;&gt;"&amp;"NL",$D$5:$D$72,"&lt;&gt;"&amp;"HORS LIGUE",AG$5:AG$72,"&lt;"&amp;AG6)+1),Paramètres!$B$3:$C$56,2,FALSE)*Paramètres!$K$17))</f>
        <v>0</v>
      </c>
      <c r="AI6" s="40">
        <f t="shared" si="0"/>
        <v>280</v>
      </c>
      <c r="AJ6" s="3">
        <f t="shared" si="1"/>
        <v>2</v>
      </c>
      <c r="AK6" s="5">
        <f t="shared" si="2"/>
        <v>2</v>
      </c>
      <c r="AL6" s="41">
        <f t="shared" si="3"/>
        <v>280</v>
      </c>
      <c r="AM6" s="33">
        <f t="shared" si="4"/>
        <v>2</v>
      </c>
      <c r="AO6" s="22">
        <f t="shared" si="5"/>
        <v>160</v>
      </c>
      <c r="AP6">
        <f t="shared" si="6"/>
        <v>120</v>
      </c>
      <c r="AQ6">
        <f t="shared" si="7"/>
        <v>0</v>
      </c>
      <c r="AR6">
        <f t="shared" si="8"/>
        <v>0</v>
      </c>
      <c r="AS6">
        <f t="shared" si="9"/>
        <v>0</v>
      </c>
      <c r="AT6">
        <f t="shared" si="10"/>
        <v>0</v>
      </c>
      <c r="AU6">
        <f t="shared" si="11"/>
        <v>0</v>
      </c>
      <c r="AV6">
        <f t="shared" si="12"/>
        <v>0</v>
      </c>
      <c r="AW6">
        <f t="shared" si="13"/>
        <v>0</v>
      </c>
      <c r="AX6">
        <f t="shared" si="14"/>
        <v>0</v>
      </c>
      <c r="AY6">
        <f t="shared" si="15"/>
        <v>0</v>
      </c>
      <c r="AZ6">
        <f t="shared" si="16"/>
        <v>0</v>
      </c>
      <c r="BA6">
        <f t="shared" si="17"/>
        <v>0</v>
      </c>
      <c r="BB6">
        <f t="shared" si="18"/>
        <v>0</v>
      </c>
      <c r="BC6">
        <f t="shared" si="19"/>
        <v>0</v>
      </c>
      <c r="BD6">
        <f t="shared" si="20"/>
        <v>160</v>
      </c>
      <c r="BE6" s="22">
        <f t="shared" ref="BE6:BR6" si="22">BD6+LARGE($AO6:$BC6,BE$4)</f>
        <v>280</v>
      </c>
      <c r="BF6" s="22">
        <f t="shared" si="22"/>
        <v>280</v>
      </c>
      <c r="BG6" s="22">
        <f t="shared" si="22"/>
        <v>280</v>
      </c>
      <c r="BH6" s="22">
        <f t="shared" si="22"/>
        <v>280</v>
      </c>
      <c r="BI6" s="22">
        <f t="shared" si="22"/>
        <v>280</v>
      </c>
      <c r="BJ6" s="22">
        <f t="shared" si="22"/>
        <v>280</v>
      </c>
      <c r="BK6" s="22">
        <f t="shared" si="22"/>
        <v>280</v>
      </c>
      <c r="BL6" s="22">
        <f t="shared" si="22"/>
        <v>280</v>
      </c>
      <c r="BM6" s="22">
        <f t="shared" si="22"/>
        <v>280</v>
      </c>
      <c r="BN6" s="22">
        <f t="shared" si="22"/>
        <v>280</v>
      </c>
      <c r="BO6" s="22">
        <f t="shared" si="22"/>
        <v>280</v>
      </c>
      <c r="BP6" s="22">
        <f t="shared" si="22"/>
        <v>280</v>
      </c>
      <c r="BQ6" s="22">
        <f t="shared" si="22"/>
        <v>280</v>
      </c>
      <c r="BR6" s="22">
        <f t="shared" si="22"/>
        <v>280</v>
      </c>
    </row>
    <row r="7" spans="1:70" ht="16.5">
      <c r="A7" s="73" t="s">
        <v>1061</v>
      </c>
      <c r="B7" s="32" t="str">
        <f>IF(ISNA(VLOOKUP(A7,'Licenciés Jeunes 2023'!A:C,3,0)),"",VLOOKUP(A7,'Licenciés Jeunes 2023'!A:C,3,0))</f>
        <v>JOUCQ</v>
      </c>
      <c r="C7" s="32" t="str">
        <f>IF(ISNA(VLOOKUP(A7,'Licenciés Jeunes 2023'!A:C,2,0)),"",VLOOKUP(A7,'Licenciés Jeunes 2023'!A:C,2,0))</f>
        <v>Lucie</v>
      </c>
      <c r="D7" s="32" t="str">
        <f>IF(ISNA(VLOOKUP(A7,'Licenciés Jeunes 2023'!A:F,6,0)),"",VLOOKUP(A7,'Licenciés Jeunes 2023'!A:F,6,0))</f>
        <v>T.C. JOUE LES TOURS</v>
      </c>
      <c r="E7" s="6">
        <v>1</v>
      </c>
      <c r="F7" s="2">
        <v>163</v>
      </c>
      <c r="G7" s="4">
        <v>4</v>
      </c>
      <c r="H7" s="2">
        <f>IF(G$2="Bike &amp; Run",IF(ISNA(VLOOKUP(G7,Paramètres!$B$3:$C$56,2,FALSE)),0,VLOOKUP(G7,Paramètres!$B$3:$C$56,2,FALSE)*Paramètres!$K$4),IF(OR(G7="",OR($D7="",$D7="NL",$D7="HORS LIGUE")),0,VLOOKUP(IF(OR(G7="",OR($D7="",$D7="NL",$D7="HORS LIGUE")),"",COUNTIFS($D$5:$D$72,"&lt;&gt;"&amp;"",$D$5:$D$72,"&lt;&gt;"&amp;"NL",$D$5:$D$72,"&lt;&gt;"&amp;"HORS LIGUE",G$5:G$72,"&lt;"&amp;G7)+1),Paramètres!$B$3:$C$56,2,FALSE)*Paramètres!$K$4))</f>
        <v>82.5</v>
      </c>
      <c r="I7" s="36"/>
      <c r="J7" s="2">
        <f>IF(I$2="Bike &amp; Run",IF(ISNA(VLOOKUP(I7,Paramètres!$B$3:$C$56,2,FALSE)),0,VLOOKUP(I7,Paramètres!$B$3:$C$56,2,FALSE)*Paramètres!$K$5),IF(OR(I7="",OR($D7="",$D7="NL",$D7="HORS LIGUE")),0,VLOOKUP(IF(OR(I7="",OR($D7="",$D7="NL",$D7="HORS LIGUE")),"",COUNTIFS($D$5:$D$72,"&lt;&gt;"&amp;"",$D$5:$D$72,"&lt;&gt;"&amp;"NL",$D$5:$D$72,"&lt;&gt;"&amp;"HORS LIGUE",I$5:I$72,"&lt;"&amp;I7)+1),Paramètres!$B$3:$C$56,2,FALSE)*Paramètres!$K$5))</f>
        <v>0</v>
      </c>
      <c r="K7" s="4"/>
      <c r="L7" s="2">
        <f>IF(K$2="Bike &amp; Run",IF(ISNA(VLOOKUP(K7,Paramètres!$B$3:$C$56,2,FALSE)),0,VLOOKUP(K7,Paramètres!$B$3:$C$56,2,FALSE)*Paramètres!$K$6),IF(OR(K7="",OR($D7="",$D7="NL",$D7="HORS LIGUE")),0,VLOOKUP(IF(OR(K7="",OR($D7="",$D7="NL",$D7="HORS LIGUE")),"",COUNTIFS($D$5:$D$72,"&lt;&gt;"&amp;"",$D$5:$D$72,"&lt;&gt;"&amp;"NL",$D$5:$D$72,"&lt;&gt;"&amp;"HORS LIGUE",K$5:K$72,"&lt;"&amp;K7)+1),Paramètres!$B$3:$C$56,2,FALSE)*Paramètres!$K$6))</f>
        <v>0</v>
      </c>
      <c r="M7" s="4"/>
      <c r="N7" s="2">
        <f>IF(M$2="Bike &amp; Run",IF(ISNA(VLOOKUP(M7,Paramètres!$B$3:$C$56,2,FALSE)),0,VLOOKUP(M7,Paramètres!$B$3:$C$56,2,FALSE)*Paramètres!$K$7),IF(OR(M7="",OR($D7="",$D7="NL",$D7="HORS LIGUE")),0,VLOOKUP(IF(OR(M7="",OR($D7="",$D7="NL",$D7="HORS LIGUE")),"",COUNTIFS($D$5:$D$72,"&lt;&gt;"&amp;"",$D$5:$D$72,"&lt;&gt;"&amp;"NL",$D$5:$D$72,"&lt;&gt;"&amp;"HORS LIGUE",M$5:M$72,"&lt;"&amp;M7)+1),Paramètres!$B$3:$C$56,2,FALSE)*Paramètres!$K$7))</f>
        <v>0</v>
      </c>
      <c r="O7" s="46"/>
      <c r="P7" s="2">
        <f>IF(O$2="Bike &amp; Run",IF(ISNA(VLOOKUP(O7,Paramètres!$B$3:$C$56,2,FALSE)),0,VLOOKUP(O7,Paramètres!$B$3:$C$56,2,FALSE)*Paramètres!$K$8),IF(OR(O7="",OR($D7="",$D7="NL",$D7="HORS LIGUE")),0,VLOOKUP(IF(OR(O7="",OR($D7="",$D7="NL",$D7="HORS LIGUE")),"",COUNTIFS($D$5:$D$72,"&lt;&gt;"&amp;"",$D$5:$D$72,"&lt;&gt;"&amp;"NL",$D$5:$D$72,"&lt;&gt;"&amp;"HORS LIGUE",O$5:O$72,"&lt;"&amp;O7)+1),Paramètres!$B$3:$C$56,2,FALSE)*Paramètres!$K$8))</f>
        <v>0</v>
      </c>
      <c r="Q7" s="46"/>
      <c r="R7" s="2">
        <f>IF(Q$2="Bike &amp; Run",IF(ISNA(VLOOKUP(Q7,Paramètres!$B$3:$C$56,2,FALSE)),0,VLOOKUP(Q7,Paramètres!$B$3:$C$56,2,FALSE)*Paramètres!$K$9),IF(OR(Q7="",OR($D7="",$D7="NL",$D7="HORS LIGUE")),0,VLOOKUP(IF(OR(Q7="",OR($D7="",$D7="NL",$D7="HORS LIGUE")),"",COUNTIFS($D$5:$D$72,"&lt;&gt;"&amp;"",$D$5:$D$72,"&lt;&gt;"&amp;"NL",$D$5:$D$72,"&lt;&gt;"&amp;"HORS LIGUE",Q$5:Q$72,"&lt;"&amp;Q7)+1),Paramètres!$B$3:$C$56,2,FALSE)*Paramètres!$K$9))</f>
        <v>0</v>
      </c>
      <c r="S7" s="46"/>
      <c r="T7" s="2">
        <f>IF(S$2="Bike &amp; Run",IF(ISNA(VLOOKUP(S7,Paramètres!$B$3:$C$56,2,FALSE)),0,VLOOKUP(S7,Paramètres!$B$3:$C$56,2,FALSE)*Paramètres!$K$10),IF(OR(S7="",OR($D7="",$D7="NL",$D7="HORS LIGUE")),0,VLOOKUP(IF(OR(S7="",OR($D7="",$D7="NL",$D7="HORS LIGUE")),"",COUNTIFS($D$5:$D$72,"&lt;&gt;"&amp;"",$D$5:$D$72,"&lt;&gt;"&amp;"NL",$D$5:$D$72,"&lt;&gt;"&amp;"HORS LIGUE",S$5:S$72,"&lt;"&amp;S7)+1),Paramètres!$B$3:$C$56,2,FALSE)*Paramètres!$K$10))</f>
        <v>0</v>
      </c>
      <c r="U7" s="46"/>
      <c r="V7" s="2">
        <f>IF(U$2="Bike &amp; Run",IF(ISNA(VLOOKUP(U7,Paramètres!$B$3:$C$56,2,FALSE)),0,VLOOKUP(U7,Paramètres!$B$3:$C$56,2,FALSE)*Paramètres!$K$11),IF(OR(U7="",OR($D7="",$D7="NL",$D7="HORS LIGUE")),0,VLOOKUP(IF(OR(U7="",OR($D7="",$D7="NL",$D7="HORS LIGUE")),"",COUNTIFS($D$5:$D$72,"&lt;&gt;"&amp;"",$D$5:$D$72,"&lt;&gt;"&amp;"NL",$D$5:$D$72,"&lt;&gt;"&amp;"HORS LIGUE",U$5:U$72,"&lt;"&amp;U7)+1),Paramètres!$B$3:$C$56,2,FALSE)*Paramètres!$K$11))</f>
        <v>0</v>
      </c>
      <c r="W7" s="46"/>
      <c r="X7" s="2">
        <f>IF(W$2="Bike &amp; Run",IF(ISNA(VLOOKUP(W7,Paramètres!$B$3:$C$56,2,FALSE)),0,VLOOKUP(W7,Paramètres!$B$3:$C$56,2,FALSE)*Paramètres!$K$12),IF(OR(W7="",OR($D7="",$D7="NL",$D7="HORS LIGUE")),0,VLOOKUP(IF(OR(W7="",OR($D7="",$D7="NL",$D7="HORS LIGUE")),"",COUNTIFS($D$5:$D$72,"&lt;&gt;"&amp;"",$D$5:$D$72,"&lt;&gt;"&amp;"NL",$D$5:$D$72,"&lt;&gt;"&amp;"HORS LIGUE",W$5:W$72,"&lt;"&amp;W7)+1),Paramètres!$B$3:$C$56,2,FALSE)*Paramètres!$K$12))</f>
        <v>0</v>
      </c>
      <c r="Y7" s="46"/>
      <c r="Z7" s="2">
        <f>IF(Y$2="Bike &amp; Run",IF(ISNA(VLOOKUP(Y7,Paramètres!$B$3:$C$56,2,FALSE)),0,VLOOKUP(Y7,Paramètres!$B$3:$C$56,2,FALSE)*Paramètres!$K$13),IF(OR(Y7="",OR($D7="",$D7="NL",$D7="HORS LIGUE")),0,VLOOKUP(IF(OR(Y7="",OR($D7="",$D7="NL",$D7="HORS LIGUE")),"",COUNTIFS($D$5:$D$72,"&lt;&gt;"&amp;"",$D$5:$D$72,"&lt;&gt;"&amp;"NL",$D$5:$D$72,"&lt;&gt;"&amp;"HORS LIGUE",Y$5:Y$72,"&lt;"&amp;Y7)+1),Paramètres!$B$3:$C$56,2,FALSE)*Paramètres!$K$13))</f>
        <v>0</v>
      </c>
      <c r="AA7" s="46"/>
      <c r="AB7" s="2">
        <f>IF(AA$2="Bike &amp; Run",IF(ISNA(VLOOKUP(AA7,Paramètres!$B$3:$C$56,2,FALSE)),0,VLOOKUP(AA7,Paramètres!$B$3:$C$56,2,FALSE)*Paramètres!$K$14),IF(OR(AA7="",OR($D7="",$D7="NL",$D7="HORS LIGUE")),0,VLOOKUP(IF(OR(AA7="",OR($D7="",$D7="NL",$D7="HORS LIGUE")),"",COUNTIFS($D$5:$D$72,"&lt;&gt;"&amp;"",$D$5:$D$72,"&lt;&gt;"&amp;"NL",$D$5:$D$72,"&lt;&gt;"&amp;"HORS LIGUE",AA$5:AA$72,"&lt;"&amp;AA7)+1),Paramètres!$B$3:$C$56,2,FALSE)*Paramètres!$K$14))</f>
        <v>0</v>
      </c>
      <c r="AC7" s="46"/>
      <c r="AD7" s="2">
        <f>IF(AC$2="Bike &amp; Run",IF(ISNA(VLOOKUP(AC7,Paramètres!$B$3:$C$56,2,FALSE)),0,VLOOKUP(AC7,Paramètres!$B$3:$C$56,2,FALSE)*Paramètres!$K$15),IF(OR(AC7="",OR($D7="",$D7="NL",$D7="HORS LIGUE")),0,VLOOKUP(IF(OR(AC7="",OR($D7="",$D7="NL",$D7="HORS LIGUE")),"",COUNTIFS($D$5:$D$72,"&lt;&gt;"&amp;"",$D$5:$D$72,"&lt;&gt;"&amp;"NL",$D$5:$D$72,"&lt;&gt;"&amp;"HORS LIGUE",AC$5:AC$72,"&lt;"&amp;AC7)+1),Paramètres!$B$3:$C$56,2,FALSE)*Paramètres!$K$15))</f>
        <v>0</v>
      </c>
      <c r="AE7" s="46"/>
      <c r="AF7" s="2">
        <f>IF(AE$2="Bike &amp; Run",IF(ISNA(VLOOKUP(AE7,Paramètres!$B$3:$C$56,2,FALSE)),0,VLOOKUP(AE7,Paramètres!$B$3:$C$56,2,FALSE)*Paramètres!$K$16),IF(OR(AE7="",OR($D7="",$D7="NL",$D7="HORS LIGUE")),0,VLOOKUP(IF(OR(AE7="",OR($D7="",$D7="NL",$D7="HORS LIGUE")),"",COUNTIFS($D$5:$D$72,"&lt;&gt;"&amp;"",$D$5:$D$72,"&lt;&gt;"&amp;"NL",$D$5:$D$72,"&lt;&gt;"&amp;"HORS LIGUE",AE$5:AE$72,"&lt;"&amp;AE7)+1),Paramètres!$B$3:$C$56,2,FALSE)*Paramètres!$K$16))</f>
        <v>0</v>
      </c>
      <c r="AG7" s="46"/>
      <c r="AH7" s="2">
        <f>IF(AG$2="Bike &amp; Run",IF(ISNA(VLOOKUP(AG7,Paramètres!$B$3:$C$56,2,FALSE)),0,VLOOKUP(AG7,Paramètres!$B$3:$C$56,2,FALSE)*Paramètres!$K$17),IF(OR(AG7="",OR($D7="",$D7="NL",$D7="HORS LIGUE")),0,VLOOKUP(IF(OR(AG7="",OR($D7="",$D7="NL",$D7="HORS LIGUE")),"",COUNTIFS($D$5:$D$72,"&lt;&gt;"&amp;"",$D$5:$D$72,"&lt;&gt;"&amp;"NL",$D$5:$D$72,"&lt;&gt;"&amp;"HORS LIGUE",AG$5:AG$72,"&lt;"&amp;AG7)+1),Paramètres!$B$3:$C$56,2,FALSE)*Paramètres!$K$17))</f>
        <v>0</v>
      </c>
      <c r="AI7" s="40">
        <f t="shared" si="0"/>
        <v>245.5</v>
      </c>
      <c r="AJ7" s="3">
        <f t="shared" si="1"/>
        <v>3</v>
      </c>
      <c r="AK7" s="5">
        <f t="shared" si="2"/>
        <v>2</v>
      </c>
      <c r="AL7" s="41">
        <f t="shared" si="3"/>
        <v>245.5</v>
      </c>
      <c r="AM7" s="33">
        <f t="shared" si="4"/>
        <v>3</v>
      </c>
      <c r="AO7" s="22">
        <f t="shared" si="5"/>
        <v>163</v>
      </c>
      <c r="AP7">
        <f t="shared" si="6"/>
        <v>82.5</v>
      </c>
      <c r="AQ7">
        <f t="shared" si="7"/>
        <v>0</v>
      </c>
      <c r="AR7">
        <f t="shared" si="8"/>
        <v>0</v>
      </c>
      <c r="AS7">
        <f t="shared" si="9"/>
        <v>0</v>
      </c>
      <c r="AT7">
        <f t="shared" si="10"/>
        <v>0</v>
      </c>
      <c r="AU7">
        <f t="shared" si="11"/>
        <v>0</v>
      </c>
      <c r="AV7">
        <f t="shared" si="12"/>
        <v>0</v>
      </c>
      <c r="AW7">
        <f t="shared" si="13"/>
        <v>0</v>
      </c>
      <c r="AX7">
        <f t="shared" si="14"/>
        <v>0</v>
      </c>
      <c r="AY7">
        <f t="shared" si="15"/>
        <v>0</v>
      </c>
      <c r="AZ7">
        <f t="shared" si="16"/>
        <v>0</v>
      </c>
      <c r="BA7">
        <f t="shared" si="17"/>
        <v>0</v>
      </c>
      <c r="BB7">
        <f t="shared" si="18"/>
        <v>0</v>
      </c>
      <c r="BC7">
        <f t="shared" si="19"/>
        <v>0</v>
      </c>
      <c r="BD7">
        <f t="shared" si="20"/>
        <v>163</v>
      </c>
      <c r="BE7" s="22">
        <f t="shared" ref="BE7:BR7" si="23">BD7+LARGE($AO7:$BC7,BE$4)</f>
        <v>245.5</v>
      </c>
      <c r="BF7" s="22">
        <f t="shared" si="23"/>
        <v>245.5</v>
      </c>
      <c r="BG7" s="22">
        <f t="shared" si="23"/>
        <v>245.5</v>
      </c>
      <c r="BH7" s="22">
        <f t="shared" si="23"/>
        <v>245.5</v>
      </c>
      <c r="BI7" s="22">
        <f t="shared" si="23"/>
        <v>245.5</v>
      </c>
      <c r="BJ7" s="22">
        <f t="shared" si="23"/>
        <v>245.5</v>
      </c>
      <c r="BK7" s="22">
        <f t="shared" si="23"/>
        <v>245.5</v>
      </c>
      <c r="BL7" s="22">
        <f t="shared" si="23"/>
        <v>245.5</v>
      </c>
      <c r="BM7" s="22">
        <f t="shared" si="23"/>
        <v>245.5</v>
      </c>
      <c r="BN7" s="22">
        <f t="shared" si="23"/>
        <v>245.5</v>
      </c>
      <c r="BO7" s="22">
        <f t="shared" si="23"/>
        <v>245.5</v>
      </c>
      <c r="BP7" s="22">
        <f t="shared" si="23"/>
        <v>245.5</v>
      </c>
      <c r="BQ7" s="22">
        <f t="shared" si="23"/>
        <v>245.5</v>
      </c>
      <c r="BR7" s="22">
        <f t="shared" si="23"/>
        <v>245.5</v>
      </c>
    </row>
    <row r="8" spans="1:70" ht="16.5">
      <c r="A8" s="73" t="s">
        <v>1537</v>
      </c>
      <c r="B8" s="32" t="str">
        <f>IF(ISNA(VLOOKUP(A8,'Licenciés Jeunes 2023'!A:C,3,0)),"",VLOOKUP(A8,'Licenciés Jeunes 2023'!A:C,3,0))</f>
        <v>CHABROLLE LISSANDRE</v>
      </c>
      <c r="C8" s="32" t="str">
        <f>IF(ISNA(VLOOKUP(A8,'Licenciés Jeunes 2023'!A:C,2,0)),"",VLOOKUP(A8,'Licenciés Jeunes 2023'!A:C,2,0))</f>
        <v>Ninon</v>
      </c>
      <c r="D8" s="32" t="str">
        <f>IF(ISNA(VLOOKUP(A8,'Licenciés Jeunes 2023'!A:F,6,0)),"",VLOOKUP(A8,'Licenciés Jeunes 2023'!A:F,6,0))</f>
        <v>T.C. JOUE LES TOURS</v>
      </c>
      <c r="E8" s="6">
        <v>5</v>
      </c>
      <c r="F8" s="2">
        <v>145</v>
      </c>
      <c r="G8" s="4">
        <v>3</v>
      </c>
      <c r="H8" s="2">
        <f>IF(G$2="Bike &amp; Run",IF(ISNA(VLOOKUP(G8,Paramètres!$B$3:$C$56,2,FALSE)),0,VLOOKUP(G8,Paramètres!$B$3:$C$56,2,FALSE)*Paramètres!$K$4),IF(OR(G8="",OR($D8="",$D8="NL",$D8="HORS LIGUE")),0,VLOOKUP(IF(OR(G8="",OR($D8="",$D8="NL",$D8="HORS LIGUE")),"",COUNTIFS($D$5:$D$72,"&lt;&gt;"&amp;"",$D$5:$D$72,"&lt;&gt;"&amp;"NL",$D$5:$D$72,"&lt;&gt;"&amp;"HORS LIGUE",G$5:G$72,"&lt;"&amp;G8)+1),Paramètres!$B$3:$C$56,2,FALSE)*Paramètres!$K$4))</f>
        <v>97.5</v>
      </c>
      <c r="I8" s="36"/>
      <c r="J8" s="2">
        <f>IF(I$2="Bike &amp; Run",IF(ISNA(VLOOKUP(I8,Paramètres!$B$3:$C$56,2,FALSE)),0,VLOOKUP(I8,Paramètres!$B$3:$C$56,2,FALSE)*Paramètres!$K$5),IF(OR(I8="",OR($D8="",$D8="NL",$D8="HORS LIGUE")),0,VLOOKUP(IF(OR(I8="",OR($D8="",$D8="NL",$D8="HORS LIGUE")),"",COUNTIFS($D$5:$D$72,"&lt;&gt;"&amp;"",$D$5:$D$72,"&lt;&gt;"&amp;"NL",$D$5:$D$72,"&lt;&gt;"&amp;"HORS LIGUE",I$5:I$72,"&lt;"&amp;I8)+1),Paramètres!$B$3:$C$56,2,FALSE)*Paramètres!$K$5))</f>
        <v>0</v>
      </c>
      <c r="K8" s="4"/>
      <c r="L8" s="2">
        <f>IF(K$2="Bike &amp; Run",IF(ISNA(VLOOKUP(K8,Paramètres!$B$3:$C$56,2,FALSE)),0,VLOOKUP(K8,Paramètres!$B$3:$C$56,2,FALSE)*Paramètres!$K$6),IF(OR(K8="",OR($D8="",$D8="NL",$D8="HORS LIGUE")),0,VLOOKUP(IF(OR(K8="",OR($D8="",$D8="NL",$D8="HORS LIGUE")),"",COUNTIFS($D$5:$D$72,"&lt;&gt;"&amp;"",$D$5:$D$72,"&lt;&gt;"&amp;"NL",$D$5:$D$72,"&lt;&gt;"&amp;"HORS LIGUE",K$5:K$72,"&lt;"&amp;K8)+1),Paramètres!$B$3:$C$56,2,FALSE)*Paramètres!$K$6))</f>
        <v>0</v>
      </c>
      <c r="M8" s="4"/>
      <c r="N8" s="2">
        <f>IF(M$2="Bike &amp; Run",IF(ISNA(VLOOKUP(M8,Paramètres!$B$3:$C$56,2,FALSE)),0,VLOOKUP(M8,Paramètres!$B$3:$C$56,2,FALSE)*Paramètres!$K$7),IF(OR(M8="",OR($D8="",$D8="NL",$D8="HORS LIGUE")),0,VLOOKUP(IF(OR(M8="",OR($D8="",$D8="NL",$D8="HORS LIGUE")),"",COUNTIFS($D$5:$D$72,"&lt;&gt;"&amp;"",$D$5:$D$72,"&lt;&gt;"&amp;"NL",$D$5:$D$72,"&lt;&gt;"&amp;"HORS LIGUE",M$5:M$72,"&lt;"&amp;M8)+1),Paramètres!$B$3:$C$56,2,FALSE)*Paramètres!$K$7))</f>
        <v>0</v>
      </c>
      <c r="O8" s="46"/>
      <c r="P8" s="2">
        <f>IF(O$2="Bike &amp; Run",IF(ISNA(VLOOKUP(O8,Paramètres!$B$3:$C$56,2,FALSE)),0,VLOOKUP(O8,Paramètres!$B$3:$C$56,2,FALSE)*Paramètres!$K$8),IF(OR(O8="",OR($D8="",$D8="NL",$D8="HORS LIGUE")),0,VLOOKUP(IF(OR(O8="",OR($D8="",$D8="NL",$D8="HORS LIGUE")),"",COUNTIFS($D$5:$D$72,"&lt;&gt;"&amp;"",$D$5:$D$72,"&lt;&gt;"&amp;"NL",$D$5:$D$72,"&lt;&gt;"&amp;"HORS LIGUE",O$5:O$72,"&lt;"&amp;O8)+1),Paramètres!$B$3:$C$56,2,FALSE)*Paramètres!$K$8))</f>
        <v>0</v>
      </c>
      <c r="Q8" s="46"/>
      <c r="R8" s="2">
        <f>IF(Q$2="Bike &amp; Run",IF(ISNA(VLOOKUP(Q8,Paramètres!$B$3:$C$56,2,FALSE)),0,VLOOKUP(Q8,Paramètres!$B$3:$C$56,2,FALSE)*Paramètres!$K$9),IF(OR(Q8="",OR($D8="",$D8="NL",$D8="HORS LIGUE")),0,VLOOKUP(IF(OR(Q8="",OR($D8="",$D8="NL",$D8="HORS LIGUE")),"",COUNTIFS($D$5:$D$72,"&lt;&gt;"&amp;"",$D$5:$D$72,"&lt;&gt;"&amp;"NL",$D$5:$D$72,"&lt;&gt;"&amp;"HORS LIGUE",Q$5:Q$72,"&lt;"&amp;Q8)+1),Paramètres!$B$3:$C$56,2,FALSE)*Paramètres!$K$9))</f>
        <v>0</v>
      </c>
      <c r="S8" s="46"/>
      <c r="T8" s="2">
        <f>IF(S$2="Bike &amp; Run",IF(ISNA(VLOOKUP(S8,Paramètres!$B$3:$C$56,2,FALSE)),0,VLOOKUP(S8,Paramètres!$B$3:$C$56,2,FALSE)*Paramètres!$K$10),IF(OR(S8="",OR($D8="",$D8="NL",$D8="HORS LIGUE")),0,VLOOKUP(IF(OR(S8="",OR($D8="",$D8="NL",$D8="HORS LIGUE")),"",COUNTIFS($D$5:$D$72,"&lt;&gt;"&amp;"",$D$5:$D$72,"&lt;&gt;"&amp;"NL",$D$5:$D$72,"&lt;&gt;"&amp;"HORS LIGUE",S$5:S$72,"&lt;"&amp;S8)+1),Paramètres!$B$3:$C$56,2,FALSE)*Paramètres!$K$10))</f>
        <v>0</v>
      </c>
      <c r="U8" s="46"/>
      <c r="V8" s="2">
        <f>IF(U$2="Bike &amp; Run",IF(ISNA(VLOOKUP(U8,Paramètres!$B$3:$C$56,2,FALSE)),0,VLOOKUP(U8,Paramètres!$B$3:$C$56,2,FALSE)*Paramètres!$K$11),IF(OR(U8="",OR($D8="",$D8="NL",$D8="HORS LIGUE")),0,VLOOKUP(IF(OR(U8="",OR($D8="",$D8="NL",$D8="HORS LIGUE")),"",COUNTIFS($D$5:$D$72,"&lt;&gt;"&amp;"",$D$5:$D$72,"&lt;&gt;"&amp;"NL",$D$5:$D$72,"&lt;&gt;"&amp;"HORS LIGUE",U$5:U$72,"&lt;"&amp;U8)+1),Paramètres!$B$3:$C$56,2,FALSE)*Paramètres!$K$11))</f>
        <v>0</v>
      </c>
      <c r="W8" s="46"/>
      <c r="X8" s="2">
        <f>IF(W$2="Bike &amp; Run",IF(ISNA(VLOOKUP(W8,Paramètres!$B$3:$C$56,2,FALSE)),0,VLOOKUP(W8,Paramètres!$B$3:$C$56,2,FALSE)*Paramètres!$K$12),IF(OR(W8="",OR($D8="",$D8="NL",$D8="HORS LIGUE")),0,VLOOKUP(IF(OR(W8="",OR($D8="",$D8="NL",$D8="HORS LIGUE")),"",COUNTIFS($D$5:$D$72,"&lt;&gt;"&amp;"",$D$5:$D$72,"&lt;&gt;"&amp;"NL",$D$5:$D$72,"&lt;&gt;"&amp;"HORS LIGUE",W$5:W$72,"&lt;"&amp;W8)+1),Paramètres!$B$3:$C$56,2,FALSE)*Paramètres!$K$12))</f>
        <v>0</v>
      </c>
      <c r="Y8" s="46"/>
      <c r="Z8" s="2">
        <f>IF(Y$2="Bike &amp; Run",IF(ISNA(VLOOKUP(Y8,Paramètres!$B$3:$C$56,2,FALSE)),0,VLOOKUP(Y8,Paramètres!$B$3:$C$56,2,FALSE)*Paramètres!$K$13),IF(OR(Y8="",OR($D8="",$D8="NL",$D8="HORS LIGUE")),0,VLOOKUP(IF(OR(Y8="",OR($D8="",$D8="NL",$D8="HORS LIGUE")),"",COUNTIFS($D$5:$D$72,"&lt;&gt;"&amp;"",$D$5:$D$72,"&lt;&gt;"&amp;"NL",$D$5:$D$72,"&lt;&gt;"&amp;"HORS LIGUE",Y$5:Y$72,"&lt;"&amp;Y8)+1),Paramètres!$B$3:$C$56,2,FALSE)*Paramètres!$K$13))</f>
        <v>0</v>
      </c>
      <c r="AA8" s="46"/>
      <c r="AB8" s="2">
        <f>IF(AA$2="Bike &amp; Run",IF(ISNA(VLOOKUP(AA8,Paramètres!$B$3:$C$56,2,FALSE)),0,VLOOKUP(AA8,Paramètres!$B$3:$C$56,2,FALSE)*Paramètres!$K$14),IF(OR(AA8="",OR($D8="",$D8="NL",$D8="HORS LIGUE")),0,VLOOKUP(IF(OR(AA8="",OR($D8="",$D8="NL",$D8="HORS LIGUE")),"",COUNTIFS($D$5:$D$72,"&lt;&gt;"&amp;"",$D$5:$D$72,"&lt;&gt;"&amp;"NL",$D$5:$D$72,"&lt;&gt;"&amp;"HORS LIGUE",AA$5:AA$72,"&lt;"&amp;AA8)+1),Paramètres!$B$3:$C$56,2,FALSE)*Paramètres!$K$14))</f>
        <v>0</v>
      </c>
      <c r="AC8" s="46"/>
      <c r="AD8" s="2">
        <f>IF(AC$2="Bike &amp; Run",IF(ISNA(VLOOKUP(AC8,Paramètres!$B$3:$C$56,2,FALSE)),0,VLOOKUP(AC8,Paramètres!$B$3:$C$56,2,FALSE)*Paramètres!$K$15),IF(OR(AC8="",OR($D8="",$D8="NL",$D8="HORS LIGUE")),0,VLOOKUP(IF(OR(AC8="",OR($D8="",$D8="NL",$D8="HORS LIGUE")),"",COUNTIFS($D$5:$D$72,"&lt;&gt;"&amp;"",$D$5:$D$72,"&lt;&gt;"&amp;"NL",$D$5:$D$72,"&lt;&gt;"&amp;"HORS LIGUE",AC$5:AC$72,"&lt;"&amp;AC8)+1),Paramètres!$B$3:$C$56,2,FALSE)*Paramètres!$K$15))</f>
        <v>0</v>
      </c>
      <c r="AE8" s="46"/>
      <c r="AF8" s="2">
        <f>IF(AE$2="Bike &amp; Run",IF(ISNA(VLOOKUP(AE8,Paramètres!$B$3:$C$56,2,FALSE)),0,VLOOKUP(AE8,Paramètres!$B$3:$C$56,2,FALSE)*Paramètres!$K$16),IF(OR(AE8="",OR($D8="",$D8="NL",$D8="HORS LIGUE")),0,VLOOKUP(IF(OR(AE8="",OR($D8="",$D8="NL",$D8="HORS LIGUE")),"",COUNTIFS($D$5:$D$72,"&lt;&gt;"&amp;"",$D$5:$D$72,"&lt;&gt;"&amp;"NL",$D$5:$D$72,"&lt;&gt;"&amp;"HORS LIGUE",AE$5:AE$72,"&lt;"&amp;AE8)+1),Paramètres!$B$3:$C$56,2,FALSE)*Paramètres!$K$16))</f>
        <v>0</v>
      </c>
      <c r="AG8" s="46"/>
      <c r="AH8" s="2">
        <f>IF(AG$2="Bike &amp; Run",IF(ISNA(VLOOKUP(AG8,Paramètres!$B$3:$C$56,2,FALSE)),0,VLOOKUP(AG8,Paramètres!$B$3:$C$56,2,FALSE)*Paramètres!$K$17),IF(OR(AG8="",OR($D8="",$D8="NL",$D8="HORS LIGUE")),0,VLOOKUP(IF(OR(AG8="",OR($D8="",$D8="NL",$D8="HORS LIGUE")),"",COUNTIFS($D$5:$D$72,"&lt;&gt;"&amp;"",$D$5:$D$72,"&lt;&gt;"&amp;"NL",$D$5:$D$72,"&lt;&gt;"&amp;"HORS LIGUE",AG$5:AG$72,"&lt;"&amp;AG8)+1),Paramètres!$B$3:$C$56,2,FALSE)*Paramètres!$K$17))</f>
        <v>0</v>
      </c>
      <c r="AI8" s="40">
        <f t="shared" si="0"/>
        <v>242.5</v>
      </c>
      <c r="AJ8" s="3">
        <f t="shared" si="1"/>
        <v>4</v>
      </c>
      <c r="AK8" s="5">
        <f t="shared" si="2"/>
        <v>2</v>
      </c>
      <c r="AL8" s="41">
        <f t="shared" si="3"/>
        <v>242.5</v>
      </c>
      <c r="AM8" s="33">
        <f t="shared" si="4"/>
        <v>4</v>
      </c>
      <c r="AO8" s="22">
        <f t="shared" si="5"/>
        <v>145</v>
      </c>
      <c r="AP8">
        <f t="shared" si="6"/>
        <v>97.5</v>
      </c>
      <c r="AQ8">
        <f t="shared" si="7"/>
        <v>0</v>
      </c>
      <c r="AR8">
        <f t="shared" si="8"/>
        <v>0</v>
      </c>
      <c r="AS8">
        <f t="shared" si="9"/>
        <v>0</v>
      </c>
      <c r="AT8">
        <f t="shared" si="10"/>
        <v>0</v>
      </c>
      <c r="AU8">
        <f t="shared" si="11"/>
        <v>0</v>
      </c>
      <c r="AV8">
        <f t="shared" si="12"/>
        <v>0</v>
      </c>
      <c r="AW8">
        <f t="shared" si="13"/>
        <v>0</v>
      </c>
      <c r="AX8">
        <f t="shared" si="14"/>
        <v>0</v>
      </c>
      <c r="AY8">
        <f t="shared" si="15"/>
        <v>0</v>
      </c>
      <c r="AZ8">
        <f t="shared" si="16"/>
        <v>0</v>
      </c>
      <c r="BA8">
        <f t="shared" si="17"/>
        <v>0</v>
      </c>
      <c r="BB8">
        <f t="shared" si="18"/>
        <v>0</v>
      </c>
      <c r="BC8">
        <f t="shared" si="19"/>
        <v>0</v>
      </c>
      <c r="BD8">
        <f t="shared" si="20"/>
        <v>145</v>
      </c>
      <c r="BE8" s="22">
        <f t="shared" ref="BE8:BR8" si="24">BD8+LARGE($AO8:$BC8,BE$4)</f>
        <v>242.5</v>
      </c>
      <c r="BF8" s="22">
        <f t="shared" si="24"/>
        <v>242.5</v>
      </c>
      <c r="BG8" s="22">
        <f t="shared" si="24"/>
        <v>242.5</v>
      </c>
      <c r="BH8" s="22">
        <f t="shared" si="24"/>
        <v>242.5</v>
      </c>
      <c r="BI8" s="22">
        <f t="shared" si="24"/>
        <v>242.5</v>
      </c>
      <c r="BJ8" s="22">
        <f t="shared" si="24"/>
        <v>242.5</v>
      </c>
      <c r="BK8" s="22">
        <f t="shared" si="24"/>
        <v>242.5</v>
      </c>
      <c r="BL8" s="22">
        <f t="shared" si="24"/>
        <v>242.5</v>
      </c>
      <c r="BM8" s="22">
        <f t="shared" si="24"/>
        <v>242.5</v>
      </c>
      <c r="BN8" s="22">
        <f t="shared" si="24"/>
        <v>242.5</v>
      </c>
      <c r="BO8" s="22">
        <f t="shared" si="24"/>
        <v>242.5</v>
      </c>
      <c r="BP8" s="22">
        <f t="shared" si="24"/>
        <v>242.5</v>
      </c>
      <c r="BQ8" s="22">
        <f t="shared" si="24"/>
        <v>242.5</v>
      </c>
      <c r="BR8" s="22">
        <f t="shared" si="24"/>
        <v>242.5</v>
      </c>
    </row>
    <row r="9" spans="1:70" ht="16.5">
      <c r="A9" s="73" t="s">
        <v>1222</v>
      </c>
      <c r="B9" s="32" t="str">
        <f>IF(ISNA(VLOOKUP(A9,'Licenciés Jeunes 2023'!A:C,3,0)),"",VLOOKUP(A9,'Licenciés Jeunes 2023'!A:C,3,0))</f>
        <v>BLANCHE</v>
      </c>
      <c r="C9" s="32" t="str">
        <f>IF(ISNA(VLOOKUP(A9,'Licenciés Jeunes 2023'!A:C,2,0)),"",VLOOKUP(A9,'Licenciés Jeunes 2023'!A:C,2,0))</f>
        <v>Victoria</v>
      </c>
      <c r="D9" s="32" t="str">
        <f>IF(ISNA(VLOOKUP(A9,'Licenciés Jeunes 2023'!A:F,6,0)),"",VLOOKUP(A9,'Licenciés Jeunes 2023'!A:F,6,0))</f>
        <v>SAINT LAURENT NOUAN TRIATHLON</v>
      </c>
      <c r="E9" s="6">
        <v>2</v>
      </c>
      <c r="F9" s="2">
        <v>163</v>
      </c>
      <c r="G9" s="4">
        <v>6</v>
      </c>
      <c r="H9" s="2">
        <f>IF(G$2="Bike &amp; Run",IF(ISNA(VLOOKUP(G9,Paramètres!$B$3:$C$56,2,FALSE)),0,VLOOKUP(G9,Paramètres!$B$3:$C$56,2,FALSE)*Paramètres!$K$4),IF(OR(G9="",OR($D9="",$D9="NL",$D9="HORS LIGUE")),0,VLOOKUP(IF(OR(G9="",OR($D9="",$D9="NL",$D9="HORS LIGUE")),"",COUNTIFS($D$5:$D$72,"&lt;&gt;"&amp;"",$D$5:$D$72,"&lt;&gt;"&amp;"NL",$D$5:$D$72,"&lt;&gt;"&amp;"HORS LIGUE",G$5:G$72,"&lt;"&amp;G9)+1),Paramètres!$B$3:$C$56,2,FALSE)*Paramètres!$K$4))</f>
        <v>69</v>
      </c>
      <c r="I9" s="36"/>
      <c r="J9" s="2">
        <f>IF(I$2="Bike &amp; Run",IF(ISNA(VLOOKUP(I9,Paramètres!$B$3:$C$56,2,FALSE)),0,VLOOKUP(I9,Paramètres!$B$3:$C$56,2,FALSE)*Paramètres!$K$5),IF(OR(I9="",OR($D9="",$D9="NL",$D9="HORS LIGUE")),0,VLOOKUP(IF(OR(I9="",OR($D9="",$D9="NL",$D9="HORS LIGUE")),"",COUNTIFS($D$5:$D$72,"&lt;&gt;"&amp;"",$D$5:$D$72,"&lt;&gt;"&amp;"NL",$D$5:$D$72,"&lt;&gt;"&amp;"HORS LIGUE",I$5:I$72,"&lt;"&amp;I9)+1),Paramètres!$B$3:$C$56,2,FALSE)*Paramètres!$K$5))</f>
        <v>0</v>
      </c>
      <c r="K9" s="4"/>
      <c r="L9" s="2">
        <f>IF(K$2="Bike &amp; Run",IF(ISNA(VLOOKUP(K9,Paramètres!$B$3:$C$56,2,FALSE)),0,VLOOKUP(K9,Paramètres!$B$3:$C$56,2,FALSE)*Paramètres!$K$6),IF(OR(K9="",OR($D9="",$D9="NL",$D9="HORS LIGUE")),0,VLOOKUP(IF(OR(K9="",OR($D9="",$D9="NL",$D9="HORS LIGUE")),"",COUNTIFS($D$5:$D$72,"&lt;&gt;"&amp;"",$D$5:$D$72,"&lt;&gt;"&amp;"NL",$D$5:$D$72,"&lt;&gt;"&amp;"HORS LIGUE",K$5:K$72,"&lt;"&amp;K9)+1),Paramètres!$B$3:$C$56,2,FALSE)*Paramètres!$K$6))</f>
        <v>0</v>
      </c>
      <c r="M9" s="4"/>
      <c r="N9" s="2">
        <f>IF(M$2="Bike &amp; Run",IF(ISNA(VLOOKUP(M9,Paramètres!$B$3:$C$56,2,FALSE)),0,VLOOKUP(M9,Paramètres!$B$3:$C$56,2,FALSE)*Paramètres!$K$7),IF(OR(M9="",OR($D9="",$D9="NL",$D9="HORS LIGUE")),0,VLOOKUP(IF(OR(M9="",OR($D9="",$D9="NL",$D9="HORS LIGUE")),"",COUNTIFS($D$5:$D$72,"&lt;&gt;"&amp;"",$D$5:$D$72,"&lt;&gt;"&amp;"NL",$D$5:$D$72,"&lt;&gt;"&amp;"HORS LIGUE",M$5:M$72,"&lt;"&amp;M9)+1),Paramètres!$B$3:$C$56,2,FALSE)*Paramètres!$K$7))</f>
        <v>0</v>
      </c>
      <c r="O9" s="46"/>
      <c r="P9" s="2">
        <f>IF(O$2="Bike &amp; Run",IF(ISNA(VLOOKUP(O9,Paramètres!$B$3:$C$56,2,FALSE)),0,VLOOKUP(O9,Paramètres!$B$3:$C$56,2,FALSE)*Paramètres!$K$8),IF(OR(O9="",OR($D9="",$D9="NL",$D9="HORS LIGUE")),0,VLOOKUP(IF(OR(O9="",OR($D9="",$D9="NL",$D9="HORS LIGUE")),"",COUNTIFS($D$5:$D$72,"&lt;&gt;"&amp;"",$D$5:$D$72,"&lt;&gt;"&amp;"NL",$D$5:$D$72,"&lt;&gt;"&amp;"HORS LIGUE",O$5:O$72,"&lt;"&amp;O9)+1),Paramètres!$B$3:$C$56,2,FALSE)*Paramètres!$K$8))</f>
        <v>0</v>
      </c>
      <c r="Q9" s="46"/>
      <c r="R9" s="2">
        <f>IF(Q$2="Bike &amp; Run",IF(ISNA(VLOOKUP(Q9,Paramètres!$B$3:$C$56,2,FALSE)),0,VLOOKUP(Q9,Paramètres!$B$3:$C$56,2,FALSE)*Paramètres!$K$9),IF(OR(Q9="",OR($D9="",$D9="NL",$D9="HORS LIGUE")),0,VLOOKUP(IF(OR(Q9="",OR($D9="",$D9="NL",$D9="HORS LIGUE")),"",COUNTIFS($D$5:$D$72,"&lt;&gt;"&amp;"",$D$5:$D$72,"&lt;&gt;"&amp;"NL",$D$5:$D$72,"&lt;&gt;"&amp;"HORS LIGUE",Q$5:Q$72,"&lt;"&amp;Q9)+1),Paramètres!$B$3:$C$56,2,FALSE)*Paramètres!$K$9))</f>
        <v>0</v>
      </c>
      <c r="S9" s="46"/>
      <c r="T9" s="2">
        <f>IF(S$2="Bike &amp; Run",IF(ISNA(VLOOKUP(S9,Paramètres!$B$3:$C$56,2,FALSE)),0,VLOOKUP(S9,Paramètres!$B$3:$C$56,2,FALSE)*Paramètres!$K$10),IF(OR(S9="",OR($D9="",$D9="NL",$D9="HORS LIGUE")),0,VLOOKUP(IF(OR(S9="",OR($D9="",$D9="NL",$D9="HORS LIGUE")),"",COUNTIFS($D$5:$D$72,"&lt;&gt;"&amp;"",$D$5:$D$72,"&lt;&gt;"&amp;"NL",$D$5:$D$72,"&lt;&gt;"&amp;"HORS LIGUE",S$5:S$72,"&lt;"&amp;S9)+1),Paramètres!$B$3:$C$56,2,FALSE)*Paramètres!$K$10))</f>
        <v>0</v>
      </c>
      <c r="U9" s="46"/>
      <c r="V9" s="2">
        <f>IF(U$2="Bike &amp; Run",IF(ISNA(VLOOKUP(U9,Paramètres!$B$3:$C$56,2,FALSE)),0,VLOOKUP(U9,Paramètres!$B$3:$C$56,2,FALSE)*Paramètres!$K$11),IF(OR(U9="",OR($D9="",$D9="NL",$D9="HORS LIGUE")),0,VLOOKUP(IF(OR(U9="",OR($D9="",$D9="NL",$D9="HORS LIGUE")),"",COUNTIFS($D$5:$D$72,"&lt;&gt;"&amp;"",$D$5:$D$72,"&lt;&gt;"&amp;"NL",$D$5:$D$72,"&lt;&gt;"&amp;"HORS LIGUE",U$5:U$72,"&lt;"&amp;U9)+1),Paramètres!$B$3:$C$56,2,FALSE)*Paramètres!$K$11))</f>
        <v>0</v>
      </c>
      <c r="W9" s="46"/>
      <c r="X9" s="2">
        <f>IF(W$2="Bike &amp; Run",IF(ISNA(VLOOKUP(W9,Paramètres!$B$3:$C$56,2,FALSE)),0,VLOOKUP(W9,Paramètres!$B$3:$C$56,2,FALSE)*Paramètres!$K$12),IF(OR(W9="",OR($D9="",$D9="NL",$D9="HORS LIGUE")),0,VLOOKUP(IF(OR(W9="",OR($D9="",$D9="NL",$D9="HORS LIGUE")),"",COUNTIFS($D$5:$D$72,"&lt;&gt;"&amp;"",$D$5:$D$72,"&lt;&gt;"&amp;"NL",$D$5:$D$72,"&lt;&gt;"&amp;"HORS LIGUE",W$5:W$72,"&lt;"&amp;W9)+1),Paramètres!$B$3:$C$56,2,FALSE)*Paramètres!$K$12))</f>
        <v>0</v>
      </c>
      <c r="Y9" s="46"/>
      <c r="Z9" s="2">
        <f>IF(Y$2="Bike &amp; Run",IF(ISNA(VLOOKUP(Y9,Paramètres!$B$3:$C$56,2,FALSE)),0,VLOOKUP(Y9,Paramètres!$B$3:$C$56,2,FALSE)*Paramètres!$K$13),IF(OR(Y9="",OR($D9="",$D9="NL",$D9="HORS LIGUE")),0,VLOOKUP(IF(OR(Y9="",OR($D9="",$D9="NL",$D9="HORS LIGUE")),"",COUNTIFS($D$5:$D$72,"&lt;&gt;"&amp;"",$D$5:$D$72,"&lt;&gt;"&amp;"NL",$D$5:$D$72,"&lt;&gt;"&amp;"HORS LIGUE",Y$5:Y$72,"&lt;"&amp;Y9)+1),Paramètres!$B$3:$C$56,2,FALSE)*Paramètres!$K$13))</f>
        <v>0</v>
      </c>
      <c r="AA9" s="46"/>
      <c r="AB9" s="2">
        <f>IF(AA$2="Bike &amp; Run",IF(ISNA(VLOOKUP(AA9,Paramètres!$B$3:$C$56,2,FALSE)),0,VLOOKUP(AA9,Paramètres!$B$3:$C$56,2,FALSE)*Paramètres!$K$14),IF(OR(AA9="",OR($D9="",$D9="NL",$D9="HORS LIGUE")),0,VLOOKUP(IF(OR(AA9="",OR($D9="",$D9="NL",$D9="HORS LIGUE")),"",COUNTIFS($D$5:$D$72,"&lt;&gt;"&amp;"",$D$5:$D$72,"&lt;&gt;"&amp;"NL",$D$5:$D$72,"&lt;&gt;"&amp;"HORS LIGUE",AA$5:AA$72,"&lt;"&amp;AA9)+1),Paramètres!$B$3:$C$56,2,FALSE)*Paramètres!$K$14))</f>
        <v>0</v>
      </c>
      <c r="AC9" s="46"/>
      <c r="AD9" s="2">
        <f>IF(AC$2="Bike &amp; Run",IF(ISNA(VLOOKUP(AC9,Paramètres!$B$3:$C$56,2,FALSE)),0,VLOOKUP(AC9,Paramètres!$B$3:$C$56,2,FALSE)*Paramètres!$K$15),IF(OR(AC9="",OR($D9="",$D9="NL",$D9="HORS LIGUE")),0,VLOOKUP(IF(OR(AC9="",OR($D9="",$D9="NL",$D9="HORS LIGUE")),"",COUNTIFS($D$5:$D$72,"&lt;&gt;"&amp;"",$D$5:$D$72,"&lt;&gt;"&amp;"NL",$D$5:$D$72,"&lt;&gt;"&amp;"HORS LIGUE",AC$5:AC$72,"&lt;"&amp;AC9)+1),Paramètres!$B$3:$C$56,2,FALSE)*Paramètres!$K$15))</f>
        <v>0</v>
      </c>
      <c r="AE9" s="46"/>
      <c r="AF9" s="2">
        <f>IF(AE$2="Bike &amp; Run",IF(ISNA(VLOOKUP(AE9,Paramètres!$B$3:$C$56,2,FALSE)),0,VLOOKUP(AE9,Paramètres!$B$3:$C$56,2,FALSE)*Paramètres!$K$16),IF(OR(AE9="",OR($D9="",$D9="NL",$D9="HORS LIGUE")),0,VLOOKUP(IF(OR(AE9="",OR($D9="",$D9="NL",$D9="HORS LIGUE")),"",COUNTIFS($D$5:$D$72,"&lt;&gt;"&amp;"",$D$5:$D$72,"&lt;&gt;"&amp;"NL",$D$5:$D$72,"&lt;&gt;"&amp;"HORS LIGUE",AE$5:AE$72,"&lt;"&amp;AE9)+1),Paramètres!$B$3:$C$56,2,FALSE)*Paramètres!$K$16))</f>
        <v>0</v>
      </c>
      <c r="AG9" s="46"/>
      <c r="AH9" s="2">
        <f>IF(AG$2="Bike &amp; Run",IF(ISNA(VLOOKUP(AG9,Paramètres!$B$3:$C$56,2,FALSE)),0,VLOOKUP(AG9,Paramètres!$B$3:$C$56,2,FALSE)*Paramètres!$K$17),IF(OR(AG9="",OR($D9="",$D9="NL",$D9="HORS LIGUE")),0,VLOOKUP(IF(OR(AG9="",OR($D9="",$D9="NL",$D9="HORS LIGUE")),"",COUNTIFS($D$5:$D$72,"&lt;&gt;"&amp;"",$D$5:$D$72,"&lt;&gt;"&amp;"NL",$D$5:$D$72,"&lt;&gt;"&amp;"HORS LIGUE",AG$5:AG$72,"&lt;"&amp;AG9)+1),Paramètres!$B$3:$C$56,2,FALSE)*Paramètres!$K$17))</f>
        <v>0</v>
      </c>
      <c r="AI9" s="40">
        <f t="shared" si="0"/>
        <v>232</v>
      </c>
      <c r="AJ9" s="3">
        <f t="shared" si="1"/>
        <v>5</v>
      </c>
      <c r="AK9" s="5">
        <f t="shared" si="2"/>
        <v>2</v>
      </c>
      <c r="AL9" s="41">
        <f t="shared" si="3"/>
        <v>232</v>
      </c>
      <c r="AM9" s="33">
        <f t="shared" si="4"/>
        <v>5</v>
      </c>
      <c r="AO9" s="22">
        <f t="shared" si="5"/>
        <v>163</v>
      </c>
      <c r="AP9">
        <f t="shared" si="6"/>
        <v>69</v>
      </c>
      <c r="AQ9">
        <f t="shared" si="7"/>
        <v>0</v>
      </c>
      <c r="AR9">
        <f t="shared" si="8"/>
        <v>0</v>
      </c>
      <c r="AS9">
        <f t="shared" si="9"/>
        <v>0</v>
      </c>
      <c r="AT9">
        <f t="shared" si="10"/>
        <v>0</v>
      </c>
      <c r="AU9">
        <f t="shared" si="11"/>
        <v>0</v>
      </c>
      <c r="AV9">
        <f t="shared" si="12"/>
        <v>0</v>
      </c>
      <c r="AW9">
        <f t="shared" si="13"/>
        <v>0</v>
      </c>
      <c r="AX9">
        <f t="shared" si="14"/>
        <v>0</v>
      </c>
      <c r="AY9">
        <f t="shared" si="15"/>
        <v>0</v>
      </c>
      <c r="AZ9">
        <f t="shared" si="16"/>
        <v>0</v>
      </c>
      <c r="BA9">
        <f t="shared" si="17"/>
        <v>0</v>
      </c>
      <c r="BB9">
        <f t="shared" si="18"/>
        <v>0</v>
      </c>
      <c r="BC9">
        <f t="shared" si="19"/>
        <v>0</v>
      </c>
      <c r="BD9">
        <f t="shared" si="20"/>
        <v>163</v>
      </c>
      <c r="BE9" s="22">
        <f t="shared" ref="BE9:BR9" si="25">BD9+LARGE($AO9:$BC9,BE$4)</f>
        <v>232</v>
      </c>
      <c r="BF9" s="22">
        <f t="shared" si="25"/>
        <v>232</v>
      </c>
      <c r="BG9" s="22">
        <f t="shared" si="25"/>
        <v>232</v>
      </c>
      <c r="BH9" s="22">
        <f t="shared" si="25"/>
        <v>232</v>
      </c>
      <c r="BI9" s="22">
        <f t="shared" si="25"/>
        <v>232</v>
      </c>
      <c r="BJ9" s="22">
        <f t="shared" si="25"/>
        <v>232</v>
      </c>
      <c r="BK9" s="22">
        <f t="shared" si="25"/>
        <v>232</v>
      </c>
      <c r="BL9" s="22">
        <f t="shared" si="25"/>
        <v>232</v>
      </c>
      <c r="BM9" s="22">
        <f t="shared" si="25"/>
        <v>232</v>
      </c>
      <c r="BN9" s="22">
        <f t="shared" si="25"/>
        <v>232</v>
      </c>
      <c r="BO9" s="22">
        <f t="shared" si="25"/>
        <v>232</v>
      </c>
      <c r="BP9" s="22">
        <f t="shared" si="25"/>
        <v>232</v>
      </c>
      <c r="BQ9" s="22">
        <f t="shared" si="25"/>
        <v>232</v>
      </c>
      <c r="BR9" s="22">
        <f t="shared" si="25"/>
        <v>232</v>
      </c>
    </row>
    <row r="10" spans="1:70" ht="16.5">
      <c r="A10" s="73" t="s">
        <v>1517</v>
      </c>
      <c r="B10" s="32" t="str">
        <f>IF(ISNA(VLOOKUP(A10,'Licenciés Jeunes 2023'!A:C,3,0)),"",VLOOKUP(A10,'Licenciés Jeunes 2023'!A:C,3,0))</f>
        <v>GARDEAU</v>
      </c>
      <c r="C10" s="32" t="str">
        <f>IF(ISNA(VLOOKUP(A10,'Licenciés Jeunes 2023'!A:C,2,0)),"",VLOOKUP(A10,'Licenciés Jeunes 2023'!A:C,2,0))</f>
        <v>Elena</v>
      </c>
      <c r="D10" s="32" t="str">
        <f>IF(ISNA(VLOOKUP(A10,'Licenciés Jeunes 2023'!A:F,6,0)),"",VLOOKUP(A10,'Licenciés Jeunes 2023'!A:F,6,0))</f>
        <v>T.C. JOUE LES TOURS</v>
      </c>
      <c r="E10" s="6">
        <v>4</v>
      </c>
      <c r="F10" s="2">
        <v>146</v>
      </c>
      <c r="G10" s="4">
        <v>5</v>
      </c>
      <c r="H10" s="2">
        <f>IF(G$2="Bike &amp; Run",IF(ISNA(VLOOKUP(G10,Paramètres!$B$3:$C$56,2,FALSE)),0,VLOOKUP(G10,Paramètres!$B$3:$C$56,2,FALSE)*Paramètres!$K$4),IF(OR(G10="",OR($D10="",$D10="NL",$D10="HORS LIGUE")),0,VLOOKUP(IF(OR(G10="",OR($D10="",$D10="NL",$D10="HORS LIGUE")),"",COUNTIFS($D$5:$D$72,"&lt;&gt;"&amp;"",$D$5:$D$72,"&lt;&gt;"&amp;"NL",$D$5:$D$72,"&lt;&gt;"&amp;"HORS LIGUE",G$5:G$72,"&lt;"&amp;G10)+1),Paramètres!$B$3:$C$56,2,FALSE)*Paramètres!$K$4))</f>
        <v>75</v>
      </c>
      <c r="I10" s="36"/>
      <c r="J10" s="2">
        <f>IF(I$2="Bike &amp; Run",IF(ISNA(VLOOKUP(I10,Paramètres!$B$3:$C$56,2,FALSE)),0,VLOOKUP(I10,Paramètres!$B$3:$C$56,2,FALSE)*Paramètres!$K$5),IF(OR(I10="",OR($D10="",$D10="NL",$D10="HORS LIGUE")),0,VLOOKUP(IF(OR(I10="",OR($D10="",$D10="NL",$D10="HORS LIGUE")),"",COUNTIFS($D$5:$D$72,"&lt;&gt;"&amp;"",$D$5:$D$72,"&lt;&gt;"&amp;"NL",$D$5:$D$72,"&lt;&gt;"&amp;"HORS LIGUE",I$5:I$72,"&lt;"&amp;I10)+1),Paramètres!$B$3:$C$56,2,FALSE)*Paramètres!$K$5))</f>
        <v>0</v>
      </c>
      <c r="K10" s="4"/>
      <c r="L10" s="2">
        <f>IF(K$2="Bike &amp; Run",IF(ISNA(VLOOKUP(K10,Paramètres!$B$3:$C$56,2,FALSE)),0,VLOOKUP(K10,Paramètres!$B$3:$C$56,2,FALSE)*Paramètres!$K$6),IF(OR(K10="",OR($D10="",$D10="NL",$D10="HORS LIGUE")),0,VLOOKUP(IF(OR(K10="",OR($D10="",$D10="NL",$D10="HORS LIGUE")),"",COUNTIFS($D$5:$D$72,"&lt;&gt;"&amp;"",$D$5:$D$72,"&lt;&gt;"&amp;"NL",$D$5:$D$72,"&lt;&gt;"&amp;"HORS LIGUE",K$5:K$72,"&lt;"&amp;K10)+1),Paramètres!$B$3:$C$56,2,FALSE)*Paramètres!$K$6))</f>
        <v>0</v>
      </c>
      <c r="M10" s="4"/>
      <c r="N10" s="2">
        <f>IF(M$2="Bike &amp; Run",IF(ISNA(VLOOKUP(M10,Paramètres!$B$3:$C$56,2,FALSE)),0,VLOOKUP(M10,Paramètres!$B$3:$C$56,2,FALSE)*Paramètres!$K$7),IF(OR(M10="",OR($D10="",$D10="NL",$D10="HORS LIGUE")),0,VLOOKUP(IF(OR(M10="",OR($D10="",$D10="NL",$D10="HORS LIGUE")),"",COUNTIFS($D$5:$D$72,"&lt;&gt;"&amp;"",$D$5:$D$72,"&lt;&gt;"&amp;"NL",$D$5:$D$72,"&lt;&gt;"&amp;"HORS LIGUE",M$5:M$72,"&lt;"&amp;M10)+1),Paramètres!$B$3:$C$56,2,FALSE)*Paramètres!$K$7))</f>
        <v>0</v>
      </c>
      <c r="O10" s="46"/>
      <c r="P10" s="2">
        <f>IF(O$2="Bike &amp; Run",IF(ISNA(VLOOKUP(O10,Paramètres!$B$3:$C$56,2,FALSE)),0,VLOOKUP(O10,Paramètres!$B$3:$C$56,2,FALSE)*Paramètres!$K$8),IF(OR(O10="",OR($D10="",$D10="NL",$D10="HORS LIGUE")),0,VLOOKUP(IF(OR(O10="",OR($D10="",$D10="NL",$D10="HORS LIGUE")),"",COUNTIFS($D$5:$D$72,"&lt;&gt;"&amp;"",$D$5:$D$72,"&lt;&gt;"&amp;"NL",$D$5:$D$72,"&lt;&gt;"&amp;"HORS LIGUE",O$5:O$72,"&lt;"&amp;O10)+1),Paramètres!$B$3:$C$56,2,FALSE)*Paramètres!$K$8))</f>
        <v>0</v>
      </c>
      <c r="Q10" s="46"/>
      <c r="R10" s="2">
        <f>IF(Q$2="Bike &amp; Run",IF(ISNA(VLOOKUP(Q10,Paramètres!$B$3:$C$56,2,FALSE)),0,VLOOKUP(Q10,Paramètres!$B$3:$C$56,2,FALSE)*Paramètres!$K$9),IF(OR(Q10="",OR($D10="",$D10="NL",$D10="HORS LIGUE")),0,VLOOKUP(IF(OR(Q10="",OR($D10="",$D10="NL",$D10="HORS LIGUE")),"",COUNTIFS($D$5:$D$72,"&lt;&gt;"&amp;"",$D$5:$D$72,"&lt;&gt;"&amp;"NL",$D$5:$D$72,"&lt;&gt;"&amp;"HORS LIGUE",Q$5:Q$72,"&lt;"&amp;Q10)+1),Paramètres!$B$3:$C$56,2,FALSE)*Paramètres!$K$9))</f>
        <v>0</v>
      </c>
      <c r="S10" s="46"/>
      <c r="T10" s="2">
        <f>IF(S$2="Bike &amp; Run",IF(ISNA(VLOOKUP(S10,Paramètres!$B$3:$C$56,2,FALSE)),0,VLOOKUP(S10,Paramètres!$B$3:$C$56,2,FALSE)*Paramètres!$K$10),IF(OR(S10="",OR($D10="",$D10="NL",$D10="HORS LIGUE")),0,VLOOKUP(IF(OR(S10="",OR($D10="",$D10="NL",$D10="HORS LIGUE")),"",COUNTIFS($D$5:$D$72,"&lt;&gt;"&amp;"",$D$5:$D$72,"&lt;&gt;"&amp;"NL",$D$5:$D$72,"&lt;&gt;"&amp;"HORS LIGUE",S$5:S$72,"&lt;"&amp;S10)+1),Paramètres!$B$3:$C$56,2,FALSE)*Paramètres!$K$10))</f>
        <v>0</v>
      </c>
      <c r="U10" s="46"/>
      <c r="V10" s="2">
        <f>IF(U$2="Bike &amp; Run",IF(ISNA(VLOOKUP(U10,Paramètres!$B$3:$C$56,2,FALSE)),0,VLOOKUP(U10,Paramètres!$B$3:$C$56,2,FALSE)*Paramètres!$K$11),IF(OR(U10="",OR($D10="",$D10="NL",$D10="HORS LIGUE")),0,VLOOKUP(IF(OR(U10="",OR($D10="",$D10="NL",$D10="HORS LIGUE")),"",COUNTIFS($D$5:$D$72,"&lt;&gt;"&amp;"",$D$5:$D$72,"&lt;&gt;"&amp;"NL",$D$5:$D$72,"&lt;&gt;"&amp;"HORS LIGUE",U$5:U$72,"&lt;"&amp;U10)+1),Paramètres!$B$3:$C$56,2,FALSE)*Paramètres!$K$11))</f>
        <v>0</v>
      </c>
      <c r="W10" s="46"/>
      <c r="X10" s="2">
        <f>IF(W$2="Bike &amp; Run",IF(ISNA(VLOOKUP(W10,Paramètres!$B$3:$C$56,2,FALSE)),0,VLOOKUP(W10,Paramètres!$B$3:$C$56,2,FALSE)*Paramètres!$K$12),IF(OR(W10="",OR($D10="",$D10="NL",$D10="HORS LIGUE")),0,VLOOKUP(IF(OR(W10="",OR($D10="",$D10="NL",$D10="HORS LIGUE")),"",COUNTIFS($D$5:$D$72,"&lt;&gt;"&amp;"",$D$5:$D$72,"&lt;&gt;"&amp;"NL",$D$5:$D$72,"&lt;&gt;"&amp;"HORS LIGUE",W$5:W$72,"&lt;"&amp;W10)+1),Paramètres!$B$3:$C$56,2,FALSE)*Paramètres!$K$12))</f>
        <v>0</v>
      </c>
      <c r="Y10" s="46"/>
      <c r="Z10" s="2">
        <f>IF(Y$2="Bike &amp; Run",IF(ISNA(VLOOKUP(Y10,Paramètres!$B$3:$C$56,2,FALSE)),0,VLOOKUP(Y10,Paramètres!$B$3:$C$56,2,FALSE)*Paramètres!$K$13),IF(OR(Y10="",OR($D10="",$D10="NL",$D10="HORS LIGUE")),0,VLOOKUP(IF(OR(Y10="",OR($D10="",$D10="NL",$D10="HORS LIGUE")),"",COUNTIFS($D$5:$D$72,"&lt;&gt;"&amp;"",$D$5:$D$72,"&lt;&gt;"&amp;"NL",$D$5:$D$72,"&lt;&gt;"&amp;"HORS LIGUE",Y$5:Y$72,"&lt;"&amp;Y10)+1),Paramètres!$B$3:$C$56,2,FALSE)*Paramètres!$K$13))</f>
        <v>0</v>
      </c>
      <c r="AA10" s="46"/>
      <c r="AB10" s="2">
        <f>IF(AA$2="Bike &amp; Run",IF(ISNA(VLOOKUP(AA10,Paramètres!$B$3:$C$56,2,FALSE)),0,VLOOKUP(AA10,Paramètres!$B$3:$C$56,2,FALSE)*Paramètres!$K$14),IF(OR(AA10="",OR($D10="",$D10="NL",$D10="HORS LIGUE")),0,VLOOKUP(IF(OR(AA10="",OR($D10="",$D10="NL",$D10="HORS LIGUE")),"",COUNTIFS($D$5:$D$72,"&lt;&gt;"&amp;"",$D$5:$D$72,"&lt;&gt;"&amp;"NL",$D$5:$D$72,"&lt;&gt;"&amp;"HORS LIGUE",AA$5:AA$72,"&lt;"&amp;AA10)+1),Paramètres!$B$3:$C$56,2,FALSE)*Paramètres!$K$14))</f>
        <v>0</v>
      </c>
      <c r="AC10" s="46"/>
      <c r="AD10" s="2">
        <f>IF(AC$2="Bike &amp; Run",IF(ISNA(VLOOKUP(AC10,Paramètres!$B$3:$C$56,2,FALSE)),0,VLOOKUP(AC10,Paramètres!$B$3:$C$56,2,FALSE)*Paramètres!$K$15),IF(OR(AC10="",OR($D10="",$D10="NL",$D10="HORS LIGUE")),0,VLOOKUP(IF(OR(AC10="",OR($D10="",$D10="NL",$D10="HORS LIGUE")),"",COUNTIFS($D$5:$D$72,"&lt;&gt;"&amp;"",$D$5:$D$72,"&lt;&gt;"&amp;"NL",$D$5:$D$72,"&lt;&gt;"&amp;"HORS LIGUE",AC$5:AC$72,"&lt;"&amp;AC10)+1),Paramètres!$B$3:$C$56,2,FALSE)*Paramètres!$K$15))</f>
        <v>0</v>
      </c>
      <c r="AE10" s="46"/>
      <c r="AF10" s="2">
        <f>IF(AE$2="Bike &amp; Run",IF(ISNA(VLOOKUP(AE10,Paramètres!$B$3:$C$56,2,FALSE)),0,VLOOKUP(AE10,Paramètres!$B$3:$C$56,2,FALSE)*Paramètres!$K$16),IF(OR(AE10="",OR($D10="",$D10="NL",$D10="HORS LIGUE")),0,VLOOKUP(IF(OR(AE10="",OR($D10="",$D10="NL",$D10="HORS LIGUE")),"",COUNTIFS($D$5:$D$72,"&lt;&gt;"&amp;"",$D$5:$D$72,"&lt;&gt;"&amp;"NL",$D$5:$D$72,"&lt;&gt;"&amp;"HORS LIGUE",AE$5:AE$72,"&lt;"&amp;AE10)+1),Paramètres!$B$3:$C$56,2,FALSE)*Paramètres!$K$16))</f>
        <v>0</v>
      </c>
      <c r="AG10" s="46"/>
      <c r="AH10" s="2">
        <f>IF(AG$2="Bike &amp; Run",IF(ISNA(VLOOKUP(AG10,Paramètres!$B$3:$C$56,2,FALSE)),0,VLOOKUP(AG10,Paramètres!$B$3:$C$56,2,FALSE)*Paramètres!$K$17),IF(OR(AG10="",OR($D10="",$D10="NL",$D10="HORS LIGUE")),0,VLOOKUP(IF(OR(AG10="",OR($D10="",$D10="NL",$D10="HORS LIGUE")),"",COUNTIFS($D$5:$D$72,"&lt;&gt;"&amp;"",$D$5:$D$72,"&lt;&gt;"&amp;"NL",$D$5:$D$72,"&lt;&gt;"&amp;"HORS LIGUE",AG$5:AG$72,"&lt;"&amp;AG10)+1),Paramètres!$B$3:$C$56,2,FALSE)*Paramètres!$K$17))</f>
        <v>0</v>
      </c>
      <c r="AI10" s="40">
        <f t="shared" si="0"/>
        <v>221</v>
      </c>
      <c r="AJ10" s="3">
        <f t="shared" si="1"/>
        <v>6</v>
      </c>
      <c r="AK10" s="5">
        <f t="shared" si="2"/>
        <v>2</v>
      </c>
      <c r="AL10" s="41">
        <f t="shared" si="3"/>
        <v>221</v>
      </c>
      <c r="AM10" s="33">
        <f t="shared" si="4"/>
        <v>6</v>
      </c>
      <c r="AO10" s="22">
        <f t="shared" si="5"/>
        <v>146</v>
      </c>
      <c r="AP10">
        <f t="shared" si="6"/>
        <v>75</v>
      </c>
      <c r="AQ10">
        <f t="shared" si="7"/>
        <v>0</v>
      </c>
      <c r="AR10">
        <f t="shared" si="8"/>
        <v>0</v>
      </c>
      <c r="AS10">
        <f t="shared" si="9"/>
        <v>0</v>
      </c>
      <c r="AT10">
        <f t="shared" si="10"/>
        <v>0</v>
      </c>
      <c r="AU10">
        <f t="shared" si="11"/>
        <v>0</v>
      </c>
      <c r="AV10">
        <f t="shared" si="12"/>
        <v>0</v>
      </c>
      <c r="AW10">
        <f t="shared" si="13"/>
        <v>0</v>
      </c>
      <c r="AX10">
        <f t="shared" si="14"/>
        <v>0</v>
      </c>
      <c r="AY10">
        <f t="shared" si="15"/>
        <v>0</v>
      </c>
      <c r="AZ10">
        <f t="shared" si="16"/>
        <v>0</v>
      </c>
      <c r="BA10">
        <f t="shared" si="17"/>
        <v>0</v>
      </c>
      <c r="BB10">
        <f t="shared" si="18"/>
        <v>0</v>
      </c>
      <c r="BC10">
        <f t="shared" si="19"/>
        <v>0</v>
      </c>
      <c r="BD10">
        <f t="shared" si="20"/>
        <v>146</v>
      </c>
      <c r="BE10" s="22">
        <f t="shared" ref="BE10:BR10" si="26">BD10+LARGE($AO10:$BC10,BE$4)</f>
        <v>221</v>
      </c>
      <c r="BF10" s="22">
        <f t="shared" si="26"/>
        <v>221</v>
      </c>
      <c r="BG10" s="22">
        <f t="shared" si="26"/>
        <v>221</v>
      </c>
      <c r="BH10" s="22">
        <f t="shared" si="26"/>
        <v>221</v>
      </c>
      <c r="BI10" s="22">
        <f t="shared" si="26"/>
        <v>221</v>
      </c>
      <c r="BJ10" s="22">
        <f t="shared" si="26"/>
        <v>221</v>
      </c>
      <c r="BK10" s="22">
        <f t="shared" si="26"/>
        <v>221</v>
      </c>
      <c r="BL10" s="22">
        <f t="shared" si="26"/>
        <v>221</v>
      </c>
      <c r="BM10" s="22">
        <f t="shared" si="26"/>
        <v>221</v>
      </c>
      <c r="BN10" s="22">
        <f t="shared" si="26"/>
        <v>221</v>
      </c>
      <c r="BO10" s="22">
        <f t="shared" si="26"/>
        <v>221</v>
      </c>
      <c r="BP10" s="22">
        <f t="shared" si="26"/>
        <v>221</v>
      </c>
      <c r="BQ10" s="22">
        <f t="shared" si="26"/>
        <v>221</v>
      </c>
      <c r="BR10" s="22">
        <f t="shared" si="26"/>
        <v>221</v>
      </c>
    </row>
    <row r="11" spans="1:70" ht="16.5">
      <c r="A11" s="73" t="s">
        <v>795</v>
      </c>
      <c r="B11" s="32" t="str">
        <f>IF(ISNA(VLOOKUP(A11,'Licenciés Jeunes 2023'!A:C,3,0)),"",VLOOKUP(A11,'Licenciés Jeunes 2023'!A:C,3,0))</f>
        <v>DEVELLE</v>
      </c>
      <c r="C11" s="32" t="str">
        <f>IF(ISNA(VLOOKUP(A11,'Licenciés Jeunes 2023'!A:C,2,0)),"",VLOOKUP(A11,'Licenciés Jeunes 2023'!A:C,2,0))</f>
        <v>LILOU</v>
      </c>
      <c r="D11" s="32" t="str">
        <f>IF(ISNA(VLOOKUP(A11,'Licenciés Jeunes 2023'!A:F,6,0)),"",VLOOKUP(A11,'Licenciés Jeunes 2023'!A:F,6,0))</f>
        <v>ASPTT 36 SPORT NATURE</v>
      </c>
      <c r="E11" s="6">
        <v>9</v>
      </c>
      <c r="F11" s="2">
        <v>127</v>
      </c>
      <c r="G11" s="4">
        <v>7</v>
      </c>
      <c r="H11" s="2">
        <f>IF(G$2="Bike &amp; Run",IF(ISNA(VLOOKUP(G11,Paramètres!$B$3:$C$56,2,FALSE)),0,VLOOKUP(G11,Paramètres!$B$3:$C$56,2,FALSE)*Paramètres!$K$4),IF(OR(G11="",OR($D11="",$D11="NL",$D11="HORS LIGUE")),0,VLOOKUP(IF(OR(G11="",OR($D11="",$D11="NL",$D11="HORS LIGUE")),"",COUNTIFS($D$5:$D$72,"&lt;&gt;"&amp;"",$D$5:$D$72,"&lt;&gt;"&amp;"NL",$D$5:$D$72,"&lt;&gt;"&amp;"HORS LIGUE",G$5:G$72,"&lt;"&amp;G11)+1),Paramètres!$B$3:$C$56,2,FALSE)*Paramètres!$K$4))</f>
        <v>66</v>
      </c>
      <c r="I11" s="36"/>
      <c r="J11" s="2">
        <f>IF(I$2="Bike &amp; Run",IF(ISNA(VLOOKUP(I11,Paramètres!$B$3:$C$56,2,FALSE)),0,VLOOKUP(I11,Paramètres!$B$3:$C$56,2,FALSE)*Paramètres!$K$5),IF(OR(I11="",OR($D11="",$D11="NL",$D11="HORS LIGUE")),0,VLOOKUP(IF(OR(I11="",OR($D11="",$D11="NL",$D11="HORS LIGUE")),"",COUNTIFS($D$5:$D$72,"&lt;&gt;"&amp;"",$D$5:$D$72,"&lt;&gt;"&amp;"NL",$D$5:$D$72,"&lt;&gt;"&amp;"HORS LIGUE",I$5:I$72,"&lt;"&amp;I11)+1),Paramètres!$B$3:$C$56,2,FALSE)*Paramètres!$K$5))</f>
        <v>0</v>
      </c>
      <c r="K11" s="4"/>
      <c r="L11" s="2">
        <f>IF(K$2="Bike &amp; Run",IF(ISNA(VLOOKUP(K11,Paramètres!$B$3:$C$56,2,FALSE)),0,VLOOKUP(K11,Paramètres!$B$3:$C$56,2,FALSE)*Paramètres!$K$6),IF(OR(K11="",OR($D11="",$D11="NL",$D11="HORS LIGUE")),0,VLOOKUP(IF(OR(K11="",OR($D11="",$D11="NL",$D11="HORS LIGUE")),"",COUNTIFS($D$5:$D$72,"&lt;&gt;"&amp;"",$D$5:$D$72,"&lt;&gt;"&amp;"NL",$D$5:$D$72,"&lt;&gt;"&amp;"HORS LIGUE",K$5:K$72,"&lt;"&amp;K11)+1),Paramètres!$B$3:$C$56,2,FALSE)*Paramètres!$K$6))</f>
        <v>0</v>
      </c>
      <c r="M11" s="4"/>
      <c r="N11" s="2">
        <f>IF(M$2="Bike &amp; Run",IF(ISNA(VLOOKUP(M11,Paramètres!$B$3:$C$56,2,FALSE)),0,VLOOKUP(M11,Paramètres!$B$3:$C$56,2,FALSE)*Paramètres!$K$7),IF(OR(M11="",OR($D11="",$D11="NL",$D11="HORS LIGUE")),0,VLOOKUP(IF(OR(M11="",OR($D11="",$D11="NL",$D11="HORS LIGUE")),"",COUNTIFS($D$5:$D$72,"&lt;&gt;"&amp;"",$D$5:$D$72,"&lt;&gt;"&amp;"NL",$D$5:$D$72,"&lt;&gt;"&amp;"HORS LIGUE",M$5:M$72,"&lt;"&amp;M11)+1),Paramètres!$B$3:$C$56,2,FALSE)*Paramètres!$K$7))</f>
        <v>0</v>
      </c>
      <c r="O11" s="46"/>
      <c r="P11" s="2">
        <f>IF(O$2="Bike &amp; Run",IF(ISNA(VLOOKUP(O11,Paramètres!$B$3:$C$56,2,FALSE)),0,VLOOKUP(O11,Paramètres!$B$3:$C$56,2,FALSE)*Paramètres!$K$8),IF(OR(O11="",OR($D11="",$D11="NL",$D11="HORS LIGUE")),0,VLOOKUP(IF(OR(O11="",OR($D11="",$D11="NL",$D11="HORS LIGUE")),"",COUNTIFS($D$5:$D$72,"&lt;&gt;"&amp;"",$D$5:$D$72,"&lt;&gt;"&amp;"NL",$D$5:$D$72,"&lt;&gt;"&amp;"HORS LIGUE",O$5:O$72,"&lt;"&amp;O11)+1),Paramètres!$B$3:$C$56,2,FALSE)*Paramètres!$K$8))</f>
        <v>0</v>
      </c>
      <c r="Q11" s="46"/>
      <c r="R11" s="2">
        <f>IF(Q$2="Bike &amp; Run",IF(ISNA(VLOOKUP(Q11,Paramètres!$B$3:$C$56,2,FALSE)),0,VLOOKUP(Q11,Paramètres!$B$3:$C$56,2,FALSE)*Paramètres!$K$9),IF(OR(Q11="",OR($D11="",$D11="NL",$D11="HORS LIGUE")),0,VLOOKUP(IF(OR(Q11="",OR($D11="",$D11="NL",$D11="HORS LIGUE")),"",COUNTIFS($D$5:$D$72,"&lt;&gt;"&amp;"",$D$5:$D$72,"&lt;&gt;"&amp;"NL",$D$5:$D$72,"&lt;&gt;"&amp;"HORS LIGUE",Q$5:Q$72,"&lt;"&amp;Q11)+1),Paramètres!$B$3:$C$56,2,FALSE)*Paramètres!$K$9))</f>
        <v>0</v>
      </c>
      <c r="S11" s="46"/>
      <c r="T11" s="2">
        <f>IF(S$2="Bike &amp; Run",IF(ISNA(VLOOKUP(S11,Paramètres!$B$3:$C$56,2,FALSE)),0,VLOOKUP(S11,Paramètres!$B$3:$C$56,2,FALSE)*Paramètres!$K$10),IF(OR(S11="",OR($D11="",$D11="NL",$D11="HORS LIGUE")),0,VLOOKUP(IF(OR(S11="",OR($D11="",$D11="NL",$D11="HORS LIGUE")),"",COUNTIFS($D$5:$D$72,"&lt;&gt;"&amp;"",$D$5:$D$72,"&lt;&gt;"&amp;"NL",$D$5:$D$72,"&lt;&gt;"&amp;"HORS LIGUE",S$5:S$72,"&lt;"&amp;S11)+1),Paramètres!$B$3:$C$56,2,FALSE)*Paramètres!$K$10))</f>
        <v>0</v>
      </c>
      <c r="U11" s="46"/>
      <c r="V11" s="2">
        <f>IF(U$2="Bike &amp; Run",IF(ISNA(VLOOKUP(U11,Paramètres!$B$3:$C$56,2,FALSE)),0,VLOOKUP(U11,Paramètres!$B$3:$C$56,2,FALSE)*Paramètres!$K$11),IF(OR(U11="",OR($D11="",$D11="NL",$D11="HORS LIGUE")),0,VLOOKUP(IF(OR(U11="",OR($D11="",$D11="NL",$D11="HORS LIGUE")),"",COUNTIFS($D$5:$D$72,"&lt;&gt;"&amp;"",$D$5:$D$72,"&lt;&gt;"&amp;"NL",$D$5:$D$72,"&lt;&gt;"&amp;"HORS LIGUE",U$5:U$72,"&lt;"&amp;U11)+1),Paramètres!$B$3:$C$56,2,FALSE)*Paramètres!$K$11))</f>
        <v>0</v>
      </c>
      <c r="W11" s="46"/>
      <c r="X11" s="2">
        <f>IF(W$2="Bike &amp; Run",IF(ISNA(VLOOKUP(W11,Paramètres!$B$3:$C$56,2,FALSE)),0,VLOOKUP(W11,Paramètres!$B$3:$C$56,2,FALSE)*Paramètres!$K$12),IF(OR(W11="",OR($D11="",$D11="NL",$D11="HORS LIGUE")),0,VLOOKUP(IF(OR(W11="",OR($D11="",$D11="NL",$D11="HORS LIGUE")),"",COUNTIFS($D$5:$D$72,"&lt;&gt;"&amp;"",$D$5:$D$72,"&lt;&gt;"&amp;"NL",$D$5:$D$72,"&lt;&gt;"&amp;"HORS LIGUE",W$5:W$72,"&lt;"&amp;W11)+1),Paramètres!$B$3:$C$56,2,FALSE)*Paramètres!$K$12))</f>
        <v>0</v>
      </c>
      <c r="Y11" s="46"/>
      <c r="Z11" s="2">
        <f>IF(Y$2="Bike &amp; Run",IF(ISNA(VLOOKUP(Y11,Paramètres!$B$3:$C$56,2,FALSE)),0,VLOOKUP(Y11,Paramètres!$B$3:$C$56,2,FALSE)*Paramètres!$K$13),IF(OR(Y11="",OR($D11="",$D11="NL",$D11="HORS LIGUE")),0,VLOOKUP(IF(OR(Y11="",OR($D11="",$D11="NL",$D11="HORS LIGUE")),"",COUNTIFS($D$5:$D$72,"&lt;&gt;"&amp;"",$D$5:$D$72,"&lt;&gt;"&amp;"NL",$D$5:$D$72,"&lt;&gt;"&amp;"HORS LIGUE",Y$5:Y$72,"&lt;"&amp;Y11)+1),Paramètres!$B$3:$C$56,2,FALSE)*Paramètres!$K$13))</f>
        <v>0</v>
      </c>
      <c r="AA11" s="46"/>
      <c r="AB11" s="2">
        <f>IF(AA$2="Bike &amp; Run",IF(ISNA(VLOOKUP(AA11,Paramètres!$B$3:$C$56,2,FALSE)),0,VLOOKUP(AA11,Paramètres!$B$3:$C$56,2,FALSE)*Paramètres!$K$14),IF(OR(AA11="",OR($D11="",$D11="NL",$D11="HORS LIGUE")),0,VLOOKUP(IF(OR(AA11="",OR($D11="",$D11="NL",$D11="HORS LIGUE")),"",COUNTIFS($D$5:$D$72,"&lt;&gt;"&amp;"",$D$5:$D$72,"&lt;&gt;"&amp;"NL",$D$5:$D$72,"&lt;&gt;"&amp;"HORS LIGUE",AA$5:AA$72,"&lt;"&amp;AA11)+1),Paramètres!$B$3:$C$56,2,FALSE)*Paramètres!$K$14))</f>
        <v>0</v>
      </c>
      <c r="AC11" s="46"/>
      <c r="AD11" s="2">
        <f>IF(AC$2="Bike &amp; Run",IF(ISNA(VLOOKUP(AC11,Paramètres!$B$3:$C$56,2,FALSE)),0,VLOOKUP(AC11,Paramètres!$B$3:$C$56,2,FALSE)*Paramètres!$K$15),IF(OR(AC11="",OR($D11="",$D11="NL",$D11="HORS LIGUE")),0,VLOOKUP(IF(OR(AC11="",OR($D11="",$D11="NL",$D11="HORS LIGUE")),"",COUNTIFS($D$5:$D$72,"&lt;&gt;"&amp;"",$D$5:$D$72,"&lt;&gt;"&amp;"NL",$D$5:$D$72,"&lt;&gt;"&amp;"HORS LIGUE",AC$5:AC$72,"&lt;"&amp;AC11)+1),Paramètres!$B$3:$C$56,2,FALSE)*Paramètres!$K$15))</f>
        <v>0</v>
      </c>
      <c r="AE11" s="46"/>
      <c r="AF11" s="2">
        <f>IF(AE$2="Bike &amp; Run",IF(ISNA(VLOOKUP(AE11,Paramètres!$B$3:$C$56,2,FALSE)),0,VLOOKUP(AE11,Paramètres!$B$3:$C$56,2,FALSE)*Paramètres!$K$16),IF(OR(AE11="",OR($D11="",$D11="NL",$D11="HORS LIGUE")),0,VLOOKUP(IF(OR(AE11="",OR($D11="",$D11="NL",$D11="HORS LIGUE")),"",COUNTIFS($D$5:$D$72,"&lt;&gt;"&amp;"",$D$5:$D$72,"&lt;&gt;"&amp;"NL",$D$5:$D$72,"&lt;&gt;"&amp;"HORS LIGUE",AE$5:AE$72,"&lt;"&amp;AE11)+1),Paramètres!$B$3:$C$56,2,FALSE)*Paramètres!$K$16))</f>
        <v>0</v>
      </c>
      <c r="AG11" s="46"/>
      <c r="AH11" s="2">
        <f>IF(AG$2="Bike &amp; Run",IF(ISNA(VLOOKUP(AG11,Paramètres!$B$3:$C$56,2,FALSE)),0,VLOOKUP(AG11,Paramètres!$B$3:$C$56,2,FALSE)*Paramètres!$K$17),IF(OR(AG11="",OR($D11="",$D11="NL",$D11="HORS LIGUE")),0,VLOOKUP(IF(OR(AG11="",OR($D11="",$D11="NL",$D11="HORS LIGUE")),"",COUNTIFS($D$5:$D$72,"&lt;&gt;"&amp;"",$D$5:$D$72,"&lt;&gt;"&amp;"NL",$D$5:$D$72,"&lt;&gt;"&amp;"HORS LIGUE",AG$5:AG$72,"&lt;"&amp;AG11)+1),Paramètres!$B$3:$C$56,2,FALSE)*Paramètres!$K$17))</f>
        <v>0</v>
      </c>
      <c r="AI11" s="40">
        <f t="shared" si="0"/>
        <v>193</v>
      </c>
      <c r="AJ11" s="3">
        <f t="shared" si="1"/>
        <v>7</v>
      </c>
      <c r="AK11" s="5">
        <f t="shared" si="2"/>
        <v>2</v>
      </c>
      <c r="AL11" s="41">
        <f t="shared" si="3"/>
        <v>193</v>
      </c>
      <c r="AM11" s="33">
        <f t="shared" si="4"/>
        <v>7</v>
      </c>
      <c r="AO11" s="22">
        <f t="shared" si="5"/>
        <v>127</v>
      </c>
      <c r="AP11">
        <f t="shared" si="6"/>
        <v>66</v>
      </c>
      <c r="AQ11">
        <f t="shared" si="7"/>
        <v>0</v>
      </c>
      <c r="AR11">
        <f t="shared" si="8"/>
        <v>0</v>
      </c>
      <c r="AS11">
        <f t="shared" si="9"/>
        <v>0</v>
      </c>
      <c r="AT11">
        <f t="shared" si="10"/>
        <v>0</v>
      </c>
      <c r="AU11">
        <f t="shared" si="11"/>
        <v>0</v>
      </c>
      <c r="AV11">
        <f t="shared" si="12"/>
        <v>0</v>
      </c>
      <c r="AW11">
        <f t="shared" si="13"/>
        <v>0</v>
      </c>
      <c r="AX11">
        <f t="shared" si="14"/>
        <v>0</v>
      </c>
      <c r="AY11">
        <f t="shared" si="15"/>
        <v>0</v>
      </c>
      <c r="AZ11">
        <f t="shared" si="16"/>
        <v>0</v>
      </c>
      <c r="BA11">
        <f t="shared" si="17"/>
        <v>0</v>
      </c>
      <c r="BB11">
        <f t="shared" si="18"/>
        <v>0</v>
      </c>
      <c r="BC11">
        <f t="shared" si="19"/>
        <v>0</v>
      </c>
      <c r="BD11">
        <f t="shared" si="20"/>
        <v>127</v>
      </c>
      <c r="BE11" s="22">
        <f t="shared" ref="BE11:BR11" si="27">BD11+LARGE($AO11:$BC11,BE$4)</f>
        <v>193</v>
      </c>
      <c r="BF11" s="22">
        <f t="shared" si="27"/>
        <v>193</v>
      </c>
      <c r="BG11" s="22">
        <f t="shared" si="27"/>
        <v>193</v>
      </c>
      <c r="BH11" s="22">
        <f t="shared" si="27"/>
        <v>193</v>
      </c>
      <c r="BI11" s="22">
        <f t="shared" si="27"/>
        <v>193</v>
      </c>
      <c r="BJ11" s="22">
        <f t="shared" si="27"/>
        <v>193</v>
      </c>
      <c r="BK11" s="22">
        <f t="shared" si="27"/>
        <v>193</v>
      </c>
      <c r="BL11" s="22">
        <f t="shared" si="27"/>
        <v>193</v>
      </c>
      <c r="BM11" s="22">
        <f t="shared" si="27"/>
        <v>193</v>
      </c>
      <c r="BN11" s="22">
        <f t="shared" si="27"/>
        <v>193</v>
      </c>
      <c r="BO11" s="22">
        <f t="shared" si="27"/>
        <v>193</v>
      </c>
      <c r="BP11" s="22">
        <f t="shared" si="27"/>
        <v>193</v>
      </c>
      <c r="BQ11" s="22">
        <f t="shared" si="27"/>
        <v>193</v>
      </c>
      <c r="BR11" s="22">
        <f t="shared" si="27"/>
        <v>193</v>
      </c>
    </row>
    <row r="12" spans="1:70" ht="16.5">
      <c r="A12" s="73" t="s">
        <v>1307</v>
      </c>
      <c r="B12" s="32" t="str">
        <f>IF(ISNA(VLOOKUP(A12,'Licenciés Jeunes 2023'!A:C,3,0)),"",VLOOKUP(A12,'Licenciés Jeunes 2023'!A:C,3,0))</f>
        <v xml:space="preserve">ROBERT </v>
      </c>
      <c r="C12" s="32" t="str">
        <f>IF(ISNA(VLOOKUP(A12,'Licenciés Jeunes 2023'!A:C,2,0)),"",VLOOKUP(A12,'Licenciés Jeunes 2023'!A:C,2,0))</f>
        <v>Chloe</v>
      </c>
      <c r="D12" s="32" t="str">
        <f>IF(ISNA(VLOOKUP(A12,'Licenciés Jeunes 2023'!A:F,6,0)),"",VLOOKUP(A12,'Licenciés Jeunes 2023'!A:F,6,0))</f>
        <v>SAINT LAURENT NOUAN TRIATHLON</v>
      </c>
      <c r="E12" s="6">
        <v>7</v>
      </c>
      <c r="F12" s="2">
        <v>143</v>
      </c>
      <c r="G12" s="4">
        <v>13</v>
      </c>
      <c r="H12" s="2">
        <f>IF(G$2="Bike &amp; Run",IF(ISNA(VLOOKUP(G12,Paramètres!$B$3:$C$56,2,FALSE)),0,VLOOKUP(G12,Paramètres!$B$3:$C$56,2,FALSE)*Paramètres!$K$4),IF(OR(G12="",OR($D12="",$D12="NL",$D12="HORS LIGUE")),0,VLOOKUP(IF(OR(G12="",OR($D12="",$D12="NL",$D12="HORS LIGUE")),"",COUNTIFS($D$5:$D$72,"&lt;&gt;"&amp;"",$D$5:$D$72,"&lt;&gt;"&amp;"NL",$D$5:$D$72,"&lt;&gt;"&amp;"HORS LIGUE",G$5:G$72,"&lt;"&amp;G12)+1),Paramètres!$B$3:$C$56,2,FALSE)*Paramètres!$K$4))</f>
        <v>48</v>
      </c>
      <c r="I12" s="36"/>
      <c r="J12" s="2">
        <f>IF(I$2="Bike &amp; Run",IF(ISNA(VLOOKUP(I12,Paramètres!$B$3:$C$56,2,FALSE)),0,VLOOKUP(I12,Paramètres!$B$3:$C$56,2,FALSE)*Paramètres!$K$5),IF(OR(I12="",OR($D12="",$D12="NL",$D12="HORS LIGUE")),0,VLOOKUP(IF(OR(I12="",OR($D12="",$D12="NL",$D12="HORS LIGUE")),"",COUNTIFS($D$5:$D$72,"&lt;&gt;"&amp;"",$D$5:$D$72,"&lt;&gt;"&amp;"NL",$D$5:$D$72,"&lt;&gt;"&amp;"HORS LIGUE",I$5:I$72,"&lt;"&amp;I12)+1),Paramètres!$B$3:$C$56,2,FALSE)*Paramètres!$K$5))</f>
        <v>0</v>
      </c>
      <c r="K12" s="4"/>
      <c r="L12" s="2">
        <f>IF(K$2="Bike &amp; Run",IF(ISNA(VLOOKUP(K12,Paramètres!$B$3:$C$56,2,FALSE)),0,VLOOKUP(K12,Paramètres!$B$3:$C$56,2,FALSE)*Paramètres!$K$6),IF(OR(K12="",OR($D12="",$D12="NL",$D12="HORS LIGUE")),0,VLOOKUP(IF(OR(K12="",OR($D12="",$D12="NL",$D12="HORS LIGUE")),"",COUNTIFS($D$5:$D$72,"&lt;&gt;"&amp;"",$D$5:$D$72,"&lt;&gt;"&amp;"NL",$D$5:$D$72,"&lt;&gt;"&amp;"HORS LIGUE",K$5:K$72,"&lt;"&amp;K12)+1),Paramètres!$B$3:$C$56,2,FALSE)*Paramètres!$K$6))</f>
        <v>0</v>
      </c>
      <c r="M12" s="4"/>
      <c r="N12" s="2">
        <f>IF(M$2="Bike &amp; Run",IF(ISNA(VLOOKUP(M12,Paramètres!$B$3:$C$56,2,FALSE)),0,VLOOKUP(M12,Paramètres!$B$3:$C$56,2,FALSE)*Paramètres!$K$7),IF(OR(M12="",OR($D12="",$D12="NL",$D12="HORS LIGUE")),0,VLOOKUP(IF(OR(M12="",OR($D12="",$D12="NL",$D12="HORS LIGUE")),"",COUNTIFS($D$5:$D$72,"&lt;&gt;"&amp;"",$D$5:$D$72,"&lt;&gt;"&amp;"NL",$D$5:$D$72,"&lt;&gt;"&amp;"HORS LIGUE",M$5:M$72,"&lt;"&amp;M12)+1),Paramètres!$B$3:$C$56,2,FALSE)*Paramètres!$K$7))</f>
        <v>0</v>
      </c>
      <c r="O12" s="46"/>
      <c r="P12" s="2">
        <f>IF(O$2="Bike &amp; Run",IF(ISNA(VLOOKUP(O12,Paramètres!$B$3:$C$56,2,FALSE)),0,VLOOKUP(O12,Paramètres!$B$3:$C$56,2,FALSE)*Paramètres!$K$8),IF(OR(O12="",OR($D12="",$D12="NL",$D12="HORS LIGUE")),0,VLOOKUP(IF(OR(O12="",OR($D12="",$D12="NL",$D12="HORS LIGUE")),"",COUNTIFS($D$5:$D$72,"&lt;&gt;"&amp;"",$D$5:$D$72,"&lt;&gt;"&amp;"NL",$D$5:$D$72,"&lt;&gt;"&amp;"HORS LIGUE",O$5:O$72,"&lt;"&amp;O12)+1),Paramètres!$B$3:$C$56,2,FALSE)*Paramètres!$K$8))</f>
        <v>0</v>
      </c>
      <c r="Q12" s="46"/>
      <c r="R12" s="2">
        <f>IF(Q$2="Bike &amp; Run",IF(ISNA(VLOOKUP(Q12,Paramètres!$B$3:$C$56,2,FALSE)),0,VLOOKUP(Q12,Paramètres!$B$3:$C$56,2,FALSE)*Paramètres!$K$9),IF(OR(Q12="",OR($D12="",$D12="NL",$D12="HORS LIGUE")),0,VLOOKUP(IF(OR(Q12="",OR($D12="",$D12="NL",$D12="HORS LIGUE")),"",COUNTIFS($D$5:$D$72,"&lt;&gt;"&amp;"",$D$5:$D$72,"&lt;&gt;"&amp;"NL",$D$5:$D$72,"&lt;&gt;"&amp;"HORS LIGUE",Q$5:Q$72,"&lt;"&amp;Q12)+1),Paramètres!$B$3:$C$56,2,FALSE)*Paramètres!$K$9))</f>
        <v>0</v>
      </c>
      <c r="S12" s="46"/>
      <c r="T12" s="2">
        <f>IF(S$2="Bike &amp; Run",IF(ISNA(VLOOKUP(S12,Paramètres!$B$3:$C$56,2,FALSE)),0,VLOOKUP(S12,Paramètres!$B$3:$C$56,2,FALSE)*Paramètres!$K$10),IF(OR(S12="",OR($D12="",$D12="NL",$D12="HORS LIGUE")),0,VLOOKUP(IF(OR(S12="",OR($D12="",$D12="NL",$D12="HORS LIGUE")),"",COUNTIFS($D$5:$D$72,"&lt;&gt;"&amp;"",$D$5:$D$72,"&lt;&gt;"&amp;"NL",$D$5:$D$72,"&lt;&gt;"&amp;"HORS LIGUE",S$5:S$72,"&lt;"&amp;S12)+1),Paramètres!$B$3:$C$56,2,FALSE)*Paramètres!$K$10))</f>
        <v>0</v>
      </c>
      <c r="U12" s="46"/>
      <c r="V12" s="2">
        <f>IF(U$2="Bike &amp; Run",IF(ISNA(VLOOKUP(U12,Paramètres!$B$3:$C$56,2,FALSE)),0,VLOOKUP(U12,Paramètres!$B$3:$C$56,2,FALSE)*Paramètres!$K$11),IF(OR(U12="",OR($D12="",$D12="NL",$D12="HORS LIGUE")),0,VLOOKUP(IF(OR(U12="",OR($D12="",$D12="NL",$D12="HORS LIGUE")),"",COUNTIFS($D$5:$D$72,"&lt;&gt;"&amp;"",$D$5:$D$72,"&lt;&gt;"&amp;"NL",$D$5:$D$72,"&lt;&gt;"&amp;"HORS LIGUE",U$5:U$72,"&lt;"&amp;U12)+1),Paramètres!$B$3:$C$56,2,FALSE)*Paramètres!$K$11))</f>
        <v>0</v>
      </c>
      <c r="W12" s="46"/>
      <c r="X12" s="2">
        <f>IF(W$2="Bike &amp; Run",IF(ISNA(VLOOKUP(W12,Paramètres!$B$3:$C$56,2,FALSE)),0,VLOOKUP(W12,Paramètres!$B$3:$C$56,2,FALSE)*Paramètres!$K$12),IF(OR(W12="",OR($D12="",$D12="NL",$D12="HORS LIGUE")),0,VLOOKUP(IF(OR(W12="",OR($D12="",$D12="NL",$D12="HORS LIGUE")),"",COUNTIFS($D$5:$D$72,"&lt;&gt;"&amp;"",$D$5:$D$72,"&lt;&gt;"&amp;"NL",$D$5:$D$72,"&lt;&gt;"&amp;"HORS LIGUE",W$5:W$72,"&lt;"&amp;W12)+1),Paramètres!$B$3:$C$56,2,FALSE)*Paramètres!$K$12))</f>
        <v>0</v>
      </c>
      <c r="Y12" s="46"/>
      <c r="Z12" s="2">
        <f>IF(Y$2="Bike &amp; Run",IF(ISNA(VLOOKUP(Y12,Paramètres!$B$3:$C$56,2,FALSE)),0,VLOOKUP(Y12,Paramètres!$B$3:$C$56,2,FALSE)*Paramètres!$K$13),IF(OR(Y12="",OR($D12="",$D12="NL",$D12="HORS LIGUE")),0,VLOOKUP(IF(OR(Y12="",OR($D12="",$D12="NL",$D12="HORS LIGUE")),"",COUNTIFS($D$5:$D$72,"&lt;&gt;"&amp;"",$D$5:$D$72,"&lt;&gt;"&amp;"NL",$D$5:$D$72,"&lt;&gt;"&amp;"HORS LIGUE",Y$5:Y$72,"&lt;"&amp;Y12)+1),Paramètres!$B$3:$C$56,2,FALSE)*Paramètres!$K$13))</f>
        <v>0</v>
      </c>
      <c r="AA12" s="46"/>
      <c r="AB12" s="2">
        <f>IF(AA$2="Bike &amp; Run",IF(ISNA(VLOOKUP(AA12,Paramètres!$B$3:$C$56,2,FALSE)),0,VLOOKUP(AA12,Paramètres!$B$3:$C$56,2,FALSE)*Paramètres!$K$14),IF(OR(AA12="",OR($D12="",$D12="NL",$D12="HORS LIGUE")),0,VLOOKUP(IF(OR(AA12="",OR($D12="",$D12="NL",$D12="HORS LIGUE")),"",COUNTIFS($D$5:$D$72,"&lt;&gt;"&amp;"",$D$5:$D$72,"&lt;&gt;"&amp;"NL",$D$5:$D$72,"&lt;&gt;"&amp;"HORS LIGUE",AA$5:AA$72,"&lt;"&amp;AA12)+1),Paramètres!$B$3:$C$56,2,FALSE)*Paramètres!$K$14))</f>
        <v>0</v>
      </c>
      <c r="AC12" s="46"/>
      <c r="AD12" s="2">
        <f>IF(AC$2="Bike &amp; Run",IF(ISNA(VLOOKUP(AC12,Paramètres!$B$3:$C$56,2,FALSE)),0,VLOOKUP(AC12,Paramètres!$B$3:$C$56,2,FALSE)*Paramètres!$K$15),IF(OR(AC12="",OR($D12="",$D12="NL",$D12="HORS LIGUE")),0,VLOOKUP(IF(OR(AC12="",OR($D12="",$D12="NL",$D12="HORS LIGUE")),"",COUNTIFS($D$5:$D$72,"&lt;&gt;"&amp;"",$D$5:$D$72,"&lt;&gt;"&amp;"NL",$D$5:$D$72,"&lt;&gt;"&amp;"HORS LIGUE",AC$5:AC$72,"&lt;"&amp;AC12)+1),Paramètres!$B$3:$C$56,2,FALSE)*Paramètres!$K$15))</f>
        <v>0</v>
      </c>
      <c r="AE12" s="46"/>
      <c r="AF12" s="2">
        <f>IF(AE$2="Bike &amp; Run",IF(ISNA(VLOOKUP(AE12,Paramètres!$B$3:$C$56,2,FALSE)),0,VLOOKUP(AE12,Paramètres!$B$3:$C$56,2,FALSE)*Paramètres!$K$16),IF(OR(AE12="",OR($D12="",$D12="NL",$D12="HORS LIGUE")),0,VLOOKUP(IF(OR(AE12="",OR($D12="",$D12="NL",$D12="HORS LIGUE")),"",COUNTIFS($D$5:$D$72,"&lt;&gt;"&amp;"",$D$5:$D$72,"&lt;&gt;"&amp;"NL",$D$5:$D$72,"&lt;&gt;"&amp;"HORS LIGUE",AE$5:AE$72,"&lt;"&amp;AE12)+1),Paramètres!$B$3:$C$56,2,FALSE)*Paramètres!$K$16))</f>
        <v>0</v>
      </c>
      <c r="AG12" s="46"/>
      <c r="AH12" s="2">
        <f>IF(AG$2="Bike &amp; Run",IF(ISNA(VLOOKUP(AG12,Paramètres!$B$3:$C$56,2,FALSE)),0,VLOOKUP(AG12,Paramètres!$B$3:$C$56,2,FALSE)*Paramètres!$K$17),IF(OR(AG12="",OR($D12="",$D12="NL",$D12="HORS LIGUE")),0,VLOOKUP(IF(OR(AG12="",OR($D12="",$D12="NL",$D12="HORS LIGUE")),"",COUNTIFS($D$5:$D$72,"&lt;&gt;"&amp;"",$D$5:$D$72,"&lt;&gt;"&amp;"NL",$D$5:$D$72,"&lt;&gt;"&amp;"HORS LIGUE",AG$5:AG$72,"&lt;"&amp;AG12)+1),Paramètres!$B$3:$C$56,2,FALSE)*Paramètres!$K$17))</f>
        <v>0</v>
      </c>
      <c r="AI12" s="40">
        <f t="shared" si="0"/>
        <v>191</v>
      </c>
      <c r="AJ12" s="3">
        <f t="shared" si="1"/>
        <v>8</v>
      </c>
      <c r="AK12" s="5">
        <f t="shared" si="2"/>
        <v>2</v>
      </c>
      <c r="AL12" s="41">
        <f t="shared" si="3"/>
        <v>191</v>
      </c>
      <c r="AM12" s="33">
        <f t="shared" si="4"/>
        <v>8</v>
      </c>
      <c r="AO12" s="22">
        <f t="shared" si="5"/>
        <v>143</v>
      </c>
      <c r="AP12">
        <f t="shared" si="6"/>
        <v>48</v>
      </c>
      <c r="AQ12">
        <f t="shared" si="7"/>
        <v>0</v>
      </c>
      <c r="AR12">
        <f t="shared" si="8"/>
        <v>0</v>
      </c>
      <c r="AS12">
        <f t="shared" si="9"/>
        <v>0</v>
      </c>
      <c r="AT12">
        <f t="shared" si="10"/>
        <v>0</v>
      </c>
      <c r="AU12">
        <f t="shared" si="11"/>
        <v>0</v>
      </c>
      <c r="AV12">
        <f t="shared" si="12"/>
        <v>0</v>
      </c>
      <c r="AW12">
        <f t="shared" si="13"/>
        <v>0</v>
      </c>
      <c r="AX12">
        <f t="shared" si="14"/>
        <v>0</v>
      </c>
      <c r="AY12">
        <f t="shared" si="15"/>
        <v>0</v>
      </c>
      <c r="AZ12">
        <f t="shared" si="16"/>
        <v>0</v>
      </c>
      <c r="BA12">
        <f t="shared" si="17"/>
        <v>0</v>
      </c>
      <c r="BB12">
        <f t="shared" si="18"/>
        <v>0</v>
      </c>
      <c r="BC12">
        <f t="shared" si="19"/>
        <v>0</v>
      </c>
      <c r="BD12">
        <f t="shared" si="20"/>
        <v>143</v>
      </c>
      <c r="BE12" s="22">
        <f t="shared" ref="BE12:BR12" si="28">BD12+LARGE($AO12:$BC12,BE$4)</f>
        <v>191</v>
      </c>
      <c r="BF12" s="22">
        <f t="shared" si="28"/>
        <v>191</v>
      </c>
      <c r="BG12" s="22">
        <f t="shared" si="28"/>
        <v>191</v>
      </c>
      <c r="BH12" s="22">
        <f t="shared" si="28"/>
        <v>191</v>
      </c>
      <c r="BI12" s="22">
        <f t="shared" si="28"/>
        <v>191</v>
      </c>
      <c r="BJ12" s="22">
        <f t="shared" si="28"/>
        <v>191</v>
      </c>
      <c r="BK12" s="22">
        <f t="shared" si="28"/>
        <v>191</v>
      </c>
      <c r="BL12" s="22">
        <f t="shared" si="28"/>
        <v>191</v>
      </c>
      <c r="BM12" s="22">
        <f t="shared" si="28"/>
        <v>191</v>
      </c>
      <c r="BN12" s="22">
        <f t="shared" si="28"/>
        <v>191</v>
      </c>
      <c r="BO12" s="22">
        <f t="shared" si="28"/>
        <v>191</v>
      </c>
      <c r="BP12" s="22">
        <f t="shared" si="28"/>
        <v>191</v>
      </c>
      <c r="BQ12" s="22">
        <f t="shared" si="28"/>
        <v>191</v>
      </c>
      <c r="BR12" s="22">
        <f t="shared" si="28"/>
        <v>191</v>
      </c>
    </row>
    <row r="13" spans="1:70" ht="16.5">
      <c r="A13" s="73" t="s">
        <v>1521</v>
      </c>
      <c r="B13" s="32" t="str">
        <f>IF(ISNA(VLOOKUP(A13,'Licenciés Jeunes 2023'!A:C,3,0)),"",VLOOKUP(A13,'Licenciés Jeunes 2023'!A:C,3,0))</f>
        <v>DANIELOU</v>
      </c>
      <c r="C13" s="32" t="str">
        <f>IF(ISNA(VLOOKUP(A13,'Licenciés Jeunes 2023'!A:C,2,0)),"",VLOOKUP(A13,'Licenciés Jeunes 2023'!A:C,2,0))</f>
        <v>CLEMENCE</v>
      </c>
      <c r="D13" s="32" t="str">
        <f>IF(ISNA(VLOOKUP(A13,'Licenciés Jeunes 2023'!A:F,6,0)),"",VLOOKUP(A13,'Licenciés Jeunes 2023'!A:F,6,0))</f>
        <v>SAINT AVERTIN SPORTS TRIATHLON 37</v>
      </c>
      <c r="E13" s="6">
        <v>10</v>
      </c>
      <c r="F13" s="2">
        <v>121</v>
      </c>
      <c r="G13" s="4">
        <v>10</v>
      </c>
      <c r="H13" s="2">
        <f>IF(G$2="Bike &amp; Run",IF(ISNA(VLOOKUP(G13,Paramètres!$B$3:$C$56,2,FALSE)),0,VLOOKUP(G13,Paramètres!$B$3:$C$56,2,FALSE)*Paramètres!$K$4),IF(OR(G13="",OR($D13="",$D13="NL",$D13="HORS LIGUE")),0,VLOOKUP(IF(OR(G13="",OR($D13="",$D13="NL",$D13="HORS LIGUE")),"",COUNTIFS($D$5:$D$72,"&lt;&gt;"&amp;"",$D$5:$D$72,"&lt;&gt;"&amp;"NL",$D$5:$D$72,"&lt;&gt;"&amp;"HORS LIGUE",G$5:G$72,"&lt;"&amp;G13)+1),Paramètres!$B$3:$C$56,2,FALSE)*Paramètres!$K$4))</f>
        <v>57</v>
      </c>
      <c r="I13" s="36"/>
      <c r="J13" s="2">
        <f>IF(I$2="Bike &amp; Run",IF(ISNA(VLOOKUP(I13,Paramètres!$B$3:$C$56,2,FALSE)),0,VLOOKUP(I13,Paramètres!$B$3:$C$56,2,FALSE)*Paramètres!$K$5),IF(OR(I13="",OR($D13="",$D13="NL",$D13="HORS LIGUE")),0,VLOOKUP(IF(OR(I13="",OR($D13="",$D13="NL",$D13="HORS LIGUE")),"",COUNTIFS($D$5:$D$72,"&lt;&gt;"&amp;"",$D$5:$D$72,"&lt;&gt;"&amp;"NL",$D$5:$D$72,"&lt;&gt;"&amp;"HORS LIGUE",I$5:I$72,"&lt;"&amp;I13)+1),Paramètres!$B$3:$C$56,2,FALSE)*Paramètres!$K$5))</f>
        <v>0</v>
      </c>
      <c r="K13" s="4"/>
      <c r="L13" s="2">
        <f>IF(K$2="Bike &amp; Run",IF(ISNA(VLOOKUP(K13,Paramètres!$B$3:$C$56,2,FALSE)),0,VLOOKUP(K13,Paramètres!$B$3:$C$56,2,FALSE)*Paramètres!$K$6),IF(OR(K13="",OR($D13="",$D13="NL",$D13="HORS LIGUE")),0,VLOOKUP(IF(OR(K13="",OR($D13="",$D13="NL",$D13="HORS LIGUE")),"",COUNTIFS($D$5:$D$72,"&lt;&gt;"&amp;"",$D$5:$D$72,"&lt;&gt;"&amp;"NL",$D$5:$D$72,"&lt;&gt;"&amp;"HORS LIGUE",K$5:K$72,"&lt;"&amp;K13)+1),Paramètres!$B$3:$C$56,2,FALSE)*Paramètres!$K$6))</f>
        <v>0</v>
      </c>
      <c r="M13" s="4"/>
      <c r="N13" s="2">
        <f>IF(M$2="Bike &amp; Run",IF(ISNA(VLOOKUP(M13,Paramètres!$B$3:$C$56,2,FALSE)),0,VLOOKUP(M13,Paramètres!$B$3:$C$56,2,FALSE)*Paramètres!$K$7),IF(OR(M13="",OR($D13="",$D13="NL",$D13="HORS LIGUE")),0,VLOOKUP(IF(OR(M13="",OR($D13="",$D13="NL",$D13="HORS LIGUE")),"",COUNTIFS($D$5:$D$72,"&lt;&gt;"&amp;"",$D$5:$D$72,"&lt;&gt;"&amp;"NL",$D$5:$D$72,"&lt;&gt;"&amp;"HORS LIGUE",M$5:M$72,"&lt;"&amp;M13)+1),Paramètres!$B$3:$C$56,2,FALSE)*Paramètres!$K$7))</f>
        <v>0</v>
      </c>
      <c r="O13" s="46"/>
      <c r="P13" s="2">
        <f>IF(O$2="Bike &amp; Run",IF(ISNA(VLOOKUP(O13,Paramètres!$B$3:$C$56,2,FALSE)),0,VLOOKUP(O13,Paramètres!$B$3:$C$56,2,FALSE)*Paramètres!$K$8),IF(OR(O13="",OR($D13="",$D13="NL",$D13="HORS LIGUE")),0,VLOOKUP(IF(OR(O13="",OR($D13="",$D13="NL",$D13="HORS LIGUE")),"",COUNTIFS($D$5:$D$72,"&lt;&gt;"&amp;"",$D$5:$D$72,"&lt;&gt;"&amp;"NL",$D$5:$D$72,"&lt;&gt;"&amp;"HORS LIGUE",O$5:O$72,"&lt;"&amp;O13)+1),Paramètres!$B$3:$C$56,2,FALSE)*Paramètres!$K$8))</f>
        <v>0</v>
      </c>
      <c r="Q13" s="46"/>
      <c r="R13" s="2">
        <f>IF(Q$2="Bike &amp; Run",IF(ISNA(VLOOKUP(Q13,Paramètres!$B$3:$C$56,2,FALSE)),0,VLOOKUP(Q13,Paramètres!$B$3:$C$56,2,FALSE)*Paramètres!$K$9),IF(OR(Q13="",OR($D13="",$D13="NL",$D13="HORS LIGUE")),0,VLOOKUP(IF(OR(Q13="",OR($D13="",$D13="NL",$D13="HORS LIGUE")),"",COUNTIFS($D$5:$D$72,"&lt;&gt;"&amp;"",$D$5:$D$72,"&lt;&gt;"&amp;"NL",$D$5:$D$72,"&lt;&gt;"&amp;"HORS LIGUE",Q$5:Q$72,"&lt;"&amp;Q13)+1),Paramètres!$B$3:$C$56,2,FALSE)*Paramètres!$K$9))</f>
        <v>0</v>
      </c>
      <c r="S13" s="46"/>
      <c r="T13" s="2">
        <f>IF(S$2="Bike &amp; Run",IF(ISNA(VLOOKUP(S13,Paramètres!$B$3:$C$56,2,FALSE)),0,VLOOKUP(S13,Paramètres!$B$3:$C$56,2,FALSE)*Paramètres!$K$10),IF(OR(S13="",OR($D13="",$D13="NL",$D13="HORS LIGUE")),0,VLOOKUP(IF(OR(S13="",OR($D13="",$D13="NL",$D13="HORS LIGUE")),"",COUNTIFS($D$5:$D$72,"&lt;&gt;"&amp;"",$D$5:$D$72,"&lt;&gt;"&amp;"NL",$D$5:$D$72,"&lt;&gt;"&amp;"HORS LIGUE",S$5:S$72,"&lt;"&amp;S13)+1),Paramètres!$B$3:$C$56,2,FALSE)*Paramètres!$K$10))</f>
        <v>0</v>
      </c>
      <c r="U13" s="46"/>
      <c r="V13" s="2">
        <f>IF(U$2="Bike &amp; Run",IF(ISNA(VLOOKUP(U13,Paramètres!$B$3:$C$56,2,FALSE)),0,VLOOKUP(U13,Paramètres!$B$3:$C$56,2,FALSE)*Paramètres!$K$11),IF(OR(U13="",OR($D13="",$D13="NL",$D13="HORS LIGUE")),0,VLOOKUP(IF(OR(U13="",OR($D13="",$D13="NL",$D13="HORS LIGUE")),"",COUNTIFS($D$5:$D$72,"&lt;&gt;"&amp;"",$D$5:$D$72,"&lt;&gt;"&amp;"NL",$D$5:$D$72,"&lt;&gt;"&amp;"HORS LIGUE",U$5:U$72,"&lt;"&amp;U13)+1),Paramètres!$B$3:$C$56,2,FALSE)*Paramètres!$K$11))</f>
        <v>0</v>
      </c>
      <c r="W13" s="46"/>
      <c r="X13" s="2">
        <f>IF(W$2="Bike &amp; Run",IF(ISNA(VLOOKUP(W13,Paramètres!$B$3:$C$56,2,FALSE)),0,VLOOKUP(W13,Paramètres!$B$3:$C$56,2,FALSE)*Paramètres!$K$12),IF(OR(W13="",OR($D13="",$D13="NL",$D13="HORS LIGUE")),0,VLOOKUP(IF(OR(W13="",OR($D13="",$D13="NL",$D13="HORS LIGUE")),"",COUNTIFS($D$5:$D$72,"&lt;&gt;"&amp;"",$D$5:$D$72,"&lt;&gt;"&amp;"NL",$D$5:$D$72,"&lt;&gt;"&amp;"HORS LIGUE",W$5:W$72,"&lt;"&amp;W13)+1),Paramètres!$B$3:$C$56,2,FALSE)*Paramètres!$K$12))</f>
        <v>0</v>
      </c>
      <c r="Y13" s="46"/>
      <c r="Z13" s="2">
        <f>IF(Y$2="Bike &amp; Run",IF(ISNA(VLOOKUP(Y13,Paramètres!$B$3:$C$56,2,FALSE)),0,VLOOKUP(Y13,Paramètres!$B$3:$C$56,2,FALSE)*Paramètres!$K$13),IF(OR(Y13="",OR($D13="",$D13="NL",$D13="HORS LIGUE")),0,VLOOKUP(IF(OR(Y13="",OR($D13="",$D13="NL",$D13="HORS LIGUE")),"",COUNTIFS($D$5:$D$72,"&lt;&gt;"&amp;"",$D$5:$D$72,"&lt;&gt;"&amp;"NL",$D$5:$D$72,"&lt;&gt;"&amp;"HORS LIGUE",Y$5:Y$72,"&lt;"&amp;Y13)+1),Paramètres!$B$3:$C$56,2,FALSE)*Paramètres!$K$13))</f>
        <v>0</v>
      </c>
      <c r="AA13" s="46"/>
      <c r="AB13" s="2">
        <f>IF(AA$2="Bike &amp; Run",IF(ISNA(VLOOKUP(AA13,Paramètres!$B$3:$C$56,2,FALSE)),0,VLOOKUP(AA13,Paramètres!$B$3:$C$56,2,FALSE)*Paramètres!$K$14),IF(OR(AA13="",OR($D13="",$D13="NL",$D13="HORS LIGUE")),0,VLOOKUP(IF(OR(AA13="",OR($D13="",$D13="NL",$D13="HORS LIGUE")),"",COUNTIFS($D$5:$D$72,"&lt;&gt;"&amp;"",$D$5:$D$72,"&lt;&gt;"&amp;"NL",$D$5:$D$72,"&lt;&gt;"&amp;"HORS LIGUE",AA$5:AA$72,"&lt;"&amp;AA13)+1),Paramètres!$B$3:$C$56,2,FALSE)*Paramètres!$K$14))</f>
        <v>0</v>
      </c>
      <c r="AC13" s="46"/>
      <c r="AD13" s="2">
        <f>IF(AC$2="Bike &amp; Run",IF(ISNA(VLOOKUP(AC13,Paramètres!$B$3:$C$56,2,FALSE)),0,VLOOKUP(AC13,Paramètres!$B$3:$C$56,2,FALSE)*Paramètres!$K$15),IF(OR(AC13="",OR($D13="",$D13="NL",$D13="HORS LIGUE")),0,VLOOKUP(IF(OR(AC13="",OR($D13="",$D13="NL",$D13="HORS LIGUE")),"",COUNTIFS($D$5:$D$72,"&lt;&gt;"&amp;"",$D$5:$D$72,"&lt;&gt;"&amp;"NL",$D$5:$D$72,"&lt;&gt;"&amp;"HORS LIGUE",AC$5:AC$72,"&lt;"&amp;AC13)+1),Paramètres!$B$3:$C$56,2,FALSE)*Paramètres!$K$15))</f>
        <v>0</v>
      </c>
      <c r="AE13" s="46"/>
      <c r="AF13" s="2">
        <f>IF(AE$2="Bike &amp; Run",IF(ISNA(VLOOKUP(AE13,Paramètres!$B$3:$C$56,2,FALSE)),0,VLOOKUP(AE13,Paramètres!$B$3:$C$56,2,FALSE)*Paramètres!$K$16),IF(OR(AE13="",OR($D13="",$D13="NL",$D13="HORS LIGUE")),0,VLOOKUP(IF(OR(AE13="",OR($D13="",$D13="NL",$D13="HORS LIGUE")),"",COUNTIFS($D$5:$D$72,"&lt;&gt;"&amp;"",$D$5:$D$72,"&lt;&gt;"&amp;"NL",$D$5:$D$72,"&lt;&gt;"&amp;"HORS LIGUE",AE$5:AE$72,"&lt;"&amp;AE13)+1),Paramètres!$B$3:$C$56,2,FALSE)*Paramètres!$K$16))</f>
        <v>0</v>
      </c>
      <c r="AG13" s="46"/>
      <c r="AH13" s="2">
        <f>IF(AG$2="Bike &amp; Run",IF(ISNA(VLOOKUP(AG13,Paramètres!$B$3:$C$56,2,FALSE)),0,VLOOKUP(AG13,Paramètres!$B$3:$C$56,2,FALSE)*Paramètres!$K$17),IF(OR(AG13="",OR($D13="",$D13="NL",$D13="HORS LIGUE")),0,VLOOKUP(IF(OR(AG13="",OR($D13="",$D13="NL",$D13="HORS LIGUE")),"",COUNTIFS($D$5:$D$72,"&lt;&gt;"&amp;"",$D$5:$D$72,"&lt;&gt;"&amp;"NL",$D$5:$D$72,"&lt;&gt;"&amp;"HORS LIGUE",AG$5:AG$72,"&lt;"&amp;AG13)+1),Paramètres!$B$3:$C$56,2,FALSE)*Paramètres!$K$17))</f>
        <v>0</v>
      </c>
      <c r="AI13" s="40">
        <f t="shared" si="0"/>
        <v>178</v>
      </c>
      <c r="AJ13" s="3">
        <f t="shared" si="1"/>
        <v>9</v>
      </c>
      <c r="AK13" s="5">
        <f t="shared" si="2"/>
        <v>2</v>
      </c>
      <c r="AL13" s="41">
        <f t="shared" si="3"/>
        <v>178</v>
      </c>
      <c r="AM13" s="33">
        <f t="shared" si="4"/>
        <v>9</v>
      </c>
      <c r="AO13" s="22">
        <f t="shared" si="5"/>
        <v>121</v>
      </c>
      <c r="AP13">
        <f t="shared" si="6"/>
        <v>57</v>
      </c>
      <c r="AQ13">
        <f t="shared" si="7"/>
        <v>0</v>
      </c>
      <c r="AR13">
        <f t="shared" si="8"/>
        <v>0</v>
      </c>
      <c r="AS13">
        <f t="shared" si="9"/>
        <v>0</v>
      </c>
      <c r="AT13">
        <f t="shared" si="10"/>
        <v>0</v>
      </c>
      <c r="AU13">
        <f t="shared" si="11"/>
        <v>0</v>
      </c>
      <c r="AV13">
        <f t="shared" si="12"/>
        <v>0</v>
      </c>
      <c r="AW13">
        <f t="shared" si="13"/>
        <v>0</v>
      </c>
      <c r="AX13">
        <f t="shared" si="14"/>
        <v>0</v>
      </c>
      <c r="AY13">
        <f t="shared" si="15"/>
        <v>0</v>
      </c>
      <c r="AZ13">
        <f t="shared" si="16"/>
        <v>0</v>
      </c>
      <c r="BA13">
        <f t="shared" si="17"/>
        <v>0</v>
      </c>
      <c r="BB13">
        <f t="shared" si="18"/>
        <v>0</v>
      </c>
      <c r="BC13">
        <f t="shared" si="19"/>
        <v>0</v>
      </c>
      <c r="BD13">
        <f t="shared" si="20"/>
        <v>121</v>
      </c>
      <c r="BE13" s="22">
        <f t="shared" ref="BE13:BR13" si="29">BD13+LARGE($AO13:$BC13,BE$4)</f>
        <v>178</v>
      </c>
      <c r="BF13" s="22">
        <f t="shared" si="29"/>
        <v>178</v>
      </c>
      <c r="BG13" s="22">
        <f t="shared" si="29"/>
        <v>178</v>
      </c>
      <c r="BH13" s="22">
        <f t="shared" si="29"/>
        <v>178</v>
      </c>
      <c r="BI13" s="22">
        <f t="shared" si="29"/>
        <v>178</v>
      </c>
      <c r="BJ13" s="22">
        <f t="shared" si="29"/>
        <v>178</v>
      </c>
      <c r="BK13" s="22">
        <f t="shared" si="29"/>
        <v>178</v>
      </c>
      <c r="BL13" s="22">
        <f t="shared" si="29"/>
        <v>178</v>
      </c>
      <c r="BM13" s="22">
        <f t="shared" si="29"/>
        <v>178</v>
      </c>
      <c r="BN13" s="22">
        <f t="shared" si="29"/>
        <v>178</v>
      </c>
      <c r="BO13" s="22">
        <f t="shared" si="29"/>
        <v>178</v>
      </c>
      <c r="BP13" s="22">
        <f t="shared" si="29"/>
        <v>178</v>
      </c>
      <c r="BQ13" s="22">
        <f t="shared" si="29"/>
        <v>178</v>
      </c>
      <c r="BR13" s="22">
        <f t="shared" si="29"/>
        <v>178</v>
      </c>
    </row>
    <row r="14" spans="1:70" ht="16.5">
      <c r="A14" s="73" t="s">
        <v>1530</v>
      </c>
      <c r="B14" s="32" t="str">
        <f>IF(ISNA(VLOOKUP(A14,'Licenciés Jeunes 2023'!A:C,3,0)),"",VLOOKUP(A14,'Licenciés Jeunes 2023'!A:C,3,0))</f>
        <v>DORANGE</v>
      </c>
      <c r="C14" s="32" t="str">
        <f>IF(ISNA(VLOOKUP(A14,'Licenciés Jeunes 2023'!A:C,2,0)),"",VLOOKUP(A14,'Licenciés Jeunes 2023'!A:C,2,0))</f>
        <v>AXELLE</v>
      </c>
      <c r="D14" s="32" t="str">
        <f>IF(ISNA(VLOOKUP(A14,'Licenciés Jeunes 2023'!A:F,6,0)),"",VLOOKUP(A14,'Licenciés Jeunes 2023'!A:F,6,0))</f>
        <v>VENDOME TRIATHLON</v>
      </c>
      <c r="E14" s="6">
        <v>11</v>
      </c>
      <c r="F14" s="2">
        <v>116</v>
      </c>
      <c r="G14" s="4">
        <v>9</v>
      </c>
      <c r="H14" s="2">
        <f>IF(G$2="Bike &amp; Run",IF(ISNA(VLOOKUP(G14,Paramètres!$B$3:$C$56,2,FALSE)),0,VLOOKUP(G14,Paramètres!$B$3:$C$56,2,FALSE)*Paramètres!$K$4),IF(OR(G14="",OR($D14="",$D14="NL",$D14="HORS LIGUE")),0,VLOOKUP(IF(OR(G14="",OR($D14="",$D14="NL",$D14="HORS LIGUE")),"",COUNTIFS($D$5:$D$72,"&lt;&gt;"&amp;"",$D$5:$D$72,"&lt;&gt;"&amp;"NL",$D$5:$D$72,"&lt;&gt;"&amp;"HORS LIGUE",G$5:G$72,"&lt;"&amp;G14)+1),Paramètres!$B$3:$C$56,2,FALSE)*Paramètres!$K$4))</f>
        <v>60</v>
      </c>
      <c r="I14" s="36"/>
      <c r="J14" s="2">
        <f>IF(I$2="Bike &amp; Run",IF(ISNA(VLOOKUP(I14,Paramètres!$B$3:$C$56,2,FALSE)),0,VLOOKUP(I14,Paramètres!$B$3:$C$56,2,FALSE)*Paramètres!$K$5),IF(OR(I14="",OR($D14="",$D14="NL",$D14="HORS LIGUE")),0,VLOOKUP(IF(OR(I14="",OR($D14="",$D14="NL",$D14="HORS LIGUE")),"",COUNTIFS($D$5:$D$72,"&lt;&gt;"&amp;"",$D$5:$D$72,"&lt;&gt;"&amp;"NL",$D$5:$D$72,"&lt;&gt;"&amp;"HORS LIGUE",I$5:I$72,"&lt;"&amp;I14)+1),Paramètres!$B$3:$C$56,2,FALSE)*Paramètres!$K$5))</f>
        <v>0</v>
      </c>
      <c r="K14" s="4"/>
      <c r="L14" s="2">
        <f>IF(K$2="Bike &amp; Run",IF(ISNA(VLOOKUP(K14,Paramètres!$B$3:$C$56,2,FALSE)),0,VLOOKUP(K14,Paramètres!$B$3:$C$56,2,FALSE)*Paramètres!$K$6),IF(OR(K14="",OR($D14="",$D14="NL",$D14="HORS LIGUE")),0,VLOOKUP(IF(OR(K14="",OR($D14="",$D14="NL",$D14="HORS LIGUE")),"",COUNTIFS($D$5:$D$72,"&lt;&gt;"&amp;"",$D$5:$D$72,"&lt;&gt;"&amp;"NL",$D$5:$D$72,"&lt;&gt;"&amp;"HORS LIGUE",K$5:K$72,"&lt;"&amp;K14)+1),Paramètres!$B$3:$C$56,2,FALSE)*Paramètres!$K$6))</f>
        <v>0</v>
      </c>
      <c r="M14" s="4"/>
      <c r="N14" s="2">
        <f>IF(M$2="Bike &amp; Run",IF(ISNA(VLOOKUP(M14,Paramètres!$B$3:$C$56,2,FALSE)),0,VLOOKUP(M14,Paramètres!$B$3:$C$56,2,FALSE)*Paramètres!$K$7),IF(OR(M14="",OR($D14="",$D14="NL",$D14="HORS LIGUE")),0,VLOOKUP(IF(OR(M14="",OR($D14="",$D14="NL",$D14="HORS LIGUE")),"",COUNTIFS($D$5:$D$72,"&lt;&gt;"&amp;"",$D$5:$D$72,"&lt;&gt;"&amp;"NL",$D$5:$D$72,"&lt;&gt;"&amp;"HORS LIGUE",M$5:M$72,"&lt;"&amp;M14)+1),Paramètres!$B$3:$C$56,2,FALSE)*Paramètres!$K$7))</f>
        <v>0</v>
      </c>
      <c r="O14" s="46"/>
      <c r="P14" s="2">
        <f>IF(O$2="Bike &amp; Run",IF(ISNA(VLOOKUP(O14,Paramètres!$B$3:$C$56,2,FALSE)),0,VLOOKUP(O14,Paramètres!$B$3:$C$56,2,FALSE)*Paramètres!$K$8),IF(OR(O14="",OR($D14="",$D14="NL",$D14="HORS LIGUE")),0,VLOOKUP(IF(OR(O14="",OR($D14="",$D14="NL",$D14="HORS LIGUE")),"",COUNTIFS($D$5:$D$72,"&lt;&gt;"&amp;"",$D$5:$D$72,"&lt;&gt;"&amp;"NL",$D$5:$D$72,"&lt;&gt;"&amp;"HORS LIGUE",O$5:O$72,"&lt;"&amp;O14)+1),Paramètres!$B$3:$C$56,2,FALSE)*Paramètres!$K$8))</f>
        <v>0</v>
      </c>
      <c r="Q14" s="46"/>
      <c r="R14" s="2">
        <f>IF(Q$2="Bike &amp; Run",IF(ISNA(VLOOKUP(Q14,Paramètres!$B$3:$C$56,2,FALSE)),0,VLOOKUP(Q14,Paramètres!$B$3:$C$56,2,FALSE)*Paramètres!$K$9),IF(OR(Q14="",OR($D14="",$D14="NL",$D14="HORS LIGUE")),0,VLOOKUP(IF(OR(Q14="",OR($D14="",$D14="NL",$D14="HORS LIGUE")),"",COUNTIFS($D$5:$D$72,"&lt;&gt;"&amp;"",$D$5:$D$72,"&lt;&gt;"&amp;"NL",$D$5:$D$72,"&lt;&gt;"&amp;"HORS LIGUE",Q$5:Q$72,"&lt;"&amp;Q14)+1),Paramètres!$B$3:$C$56,2,FALSE)*Paramètres!$K$9))</f>
        <v>0</v>
      </c>
      <c r="S14" s="46"/>
      <c r="T14" s="2">
        <f>IF(S$2="Bike &amp; Run",IF(ISNA(VLOOKUP(S14,Paramètres!$B$3:$C$56,2,FALSE)),0,VLOOKUP(S14,Paramètres!$B$3:$C$56,2,FALSE)*Paramètres!$K$10),IF(OR(S14="",OR($D14="",$D14="NL",$D14="HORS LIGUE")),0,VLOOKUP(IF(OR(S14="",OR($D14="",$D14="NL",$D14="HORS LIGUE")),"",COUNTIFS($D$5:$D$72,"&lt;&gt;"&amp;"",$D$5:$D$72,"&lt;&gt;"&amp;"NL",$D$5:$D$72,"&lt;&gt;"&amp;"HORS LIGUE",S$5:S$72,"&lt;"&amp;S14)+1),Paramètres!$B$3:$C$56,2,FALSE)*Paramètres!$K$10))</f>
        <v>0</v>
      </c>
      <c r="U14" s="46"/>
      <c r="V14" s="2">
        <f>IF(U$2="Bike &amp; Run",IF(ISNA(VLOOKUP(U14,Paramètres!$B$3:$C$56,2,FALSE)),0,VLOOKUP(U14,Paramètres!$B$3:$C$56,2,FALSE)*Paramètres!$K$11),IF(OR(U14="",OR($D14="",$D14="NL",$D14="HORS LIGUE")),0,VLOOKUP(IF(OR(U14="",OR($D14="",$D14="NL",$D14="HORS LIGUE")),"",COUNTIFS($D$5:$D$72,"&lt;&gt;"&amp;"",$D$5:$D$72,"&lt;&gt;"&amp;"NL",$D$5:$D$72,"&lt;&gt;"&amp;"HORS LIGUE",U$5:U$72,"&lt;"&amp;U14)+1),Paramètres!$B$3:$C$56,2,FALSE)*Paramètres!$K$11))</f>
        <v>0</v>
      </c>
      <c r="W14" s="46"/>
      <c r="X14" s="2">
        <f>IF(W$2="Bike &amp; Run",IF(ISNA(VLOOKUP(W14,Paramètres!$B$3:$C$56,2,FALSE)),0,VLOOKUP(W14,Paramètres!$B$3:$C$56,2,FALSE)*Paramètres!$K$12),IF(OR(W14="",OR($D14="",$D14="NL",$D14="HORS LIGUE")),0,VLOOKUP(IF(OR(W14="",OR($D14="",$D14="NL",$D14="HORS LIGUE")),"",COUNTIFS($D$5:$D$72,"&lt;&gt;"&amp;"",$D$5:$D$72,"&lt;&gt;"&amp;"NL",$D$5:$D$72,"&lt;&gt;"&amp;"HORS LIGUE",W$5:W$72,"&lt;"&amp;W14)+1),Paramètres!$B$3:$C$56,2,FALSE)*Paramètres!$K$12))</f>
        <v>0</v>
      </c>
      <c r="Y14" s="46"/>
      <c r="Z14" s="2">
        <f>IF(Y$2="Bike &amp; Run",IF(ISNA(VLOOKUP(Y14,Paramètres!$B$3:$C$56,2,FALSE)),0,VLOOKUP(Y14,Paramètres!$B$3:$C$56,2,FALSE)*Paramètres!$K$13),IF(OR(Y14="",OR($D14="",$D14="NL",$D14="HORS LIGUE")),0,VLOOKUP(IF(OR(Y14="",OR($D14="",$D14="NL",$D14="HORS LIGUE")),"",COUNTIFS($D$5:$D$72,"&lt;&gt;"&amp;"",$D$5:$D$72,"&lt;&gt;"&amp;"NL",$D$5:$D$72,"&lt;&gt;"&amp;"HORS LIGUE",Y$5:Y$72,"&lt;"&amp;Y14)+1),Paramètres!$B$3:$C$56,2,FALSE)*Paramètres!$K$13))</f>
        <v>0</v>
      </c>
      <c r="AA14" s="46"/>
      <c r="AB14" s="2">
        <f>IF(AA$2="Bike &amp; Run",IF(ISNA(VLOOKUP(AA14,Paramètres!$B$3:$C$56,2,FALSE)),0,VLOOKUP(AA14,Paramètres!$B$3:$C$56,2,FALSE)*Paramètres!$K$14),IF(OR(AA14="",OR($D14="",$D14="NL",$D14="HORS LIGUE")),0,VLOOKUP(IF(OR(AA14="",OR($D14="",$D14="NL",$D14="HORS LIGUE")),"",COUNTIFS($D$5:$D$72,"&lt;&gt;"&amp;"",$D$5:$D$72,"&lt;&gt;"&amp;"NL",$D$5:$D$72,"&lt;&gt;"&amp;"HORS LIGUE",AA$5:AA$72,"&lt;"&amp;AA14)+1),Paramètres!$B$3:$C$56,2,FALSE)*Paramètres!$K$14))</f>
        <v>0</v>
      </c>
      <c r="AC14" s="46"/>
      <c r="AD14" s="2">
        <f>IF(AC$2="Bike &amp; Run",IF(ISNA(VLOOKUP(AC14,Paramètres!$B$3:$C$56,2,FALSE)),0,VLOOKUP(AC14,Paramètres!$B$3:$C$56,2,FALSE)*Paramètres!$K$15),IF(OR(AC14="",OR($D14="",$D14="NL",$D14="HORS LIGUE")),0,VLOOKUP(IF(OR(AC14="",OR($D14="",$D14="NL",$D14="HORS LIGUE")),"",COUNTIFS($D$5:$D$72,"&lt;&gt;"&amp;"",$D$5:$D$72,"&lt;&gt;"&amp;"NL",$D$5:$D$72,"&lt;&gt;"&amp;"HORS LIGUE",AC$5:AC$72,"&lt;"&amp;AC14)+1),Paramètres!$B$3:$C$56,2,FALSE)*Paramètres!$K$15))</f>
        <v>0</v>
      </c>
      <c r="AE14" s="46"/>
      <c r="AF14" s="2">
        <f>IF(AE$2="Bike &amp; Run",IF(ISNA(VLOOKUP(AE14,Paramètres!$B$3:$C$56,2,FALSE)),0,VLOOKUP(AE14,Paramètres!$B$3:$C$56,2,FALSE)*Paramètres!$K$16),IF(OR(AE14="",OR($D14="",$D14="NL",$D14="HORS LIGUE")),0,VLOOKUP(IF(OR(AE14="",OR($D14="",$D14="NL",$D14="HORS LIGUE")),"",COUNTIFS($D$5:$D$72,"&lt;&gt;"&amp;"",$D$5:$D$72,"&lt;&gt;"&amp;"NL",$D$5:$D$72,"&lt;&gt;"&amp;"HORS LIGUE",AE$5:AE$72,"&lt;"&amp;AE14)+1),Paramètres!$B$3:$C$56,2,FALSE)*Paramètres!$K$16))</f>
        <v>0</v>
      </c>
      <c r="AG14" s="46"/>
      <c r="AH14" s="2">
        <f>IF(AG$2="Bike &amp; Run",IF(ISNA(VLOOKUP(AG14,Paramètres!$B$3:$C$56,2,FALSE)),0,VLOOKUP(AG14,Paramètres!$B$3:$C$56,2,FALSE)*Paramètres!$K$17),IF(OR(AG14="",OR($D14="",$D14="NL",$D14="HORS LIGUE")),0,VLOOKUP(IF(OR(AG14="",OR($D14="",$D14="NL",$D14="HORS LIGUE")),"",COUNTIFS($D$5:$D$72,"&lt;&gt;"&amp;"",$D$5:$D$72,"&lt;&gt;"&amp;"NL",$D$5:$D$72,"&lt;&gt;"&amp;"HORS LIGUE",AG$5:AG$72,"&lt;"&amp;AG14)+1),Paramètres!$B$3:$C$56,2,FALSE)*Paramètres!$K$17))</f>
        <v>0</v>
      </c>
      <c r="AI14" s="40">
        <f t="shared" si="0"/>
        <v>176</v>
      </c>
      <c r="AJ14" s="3">
        <f t="shared" si="1"/>
        <v>10</v>
      </c>
      <c r="AK14" s="5">
        <f t="shared" si="2"/>
        <v>2</v>
      </c>
      <c r="AL14" s="41">
        <f t="shared" si="3"/>
        <v>176</v>
      </c>
      <c r="AM14" s="33">
        <f t="shared" si="4"/>
        <v>10</v>
      </c>
      <c r="AO14" s="22">
        <f t="shared" si="5"/>
        <v>116</v>
      </c>
      <c r="AP14">
        <f t="shared" si="6"/>
        <v>60</v>
      </c>
      <c r="AQ14">
        <f t="shared" si="7"/>
        <v>0</v>
      </c>
      <c r="AR14">
        <f t="shared" si="8"/>
        <v>0</v>
      </c>
      <c r="AS14">
        <f t="shared" si="9"/>
        <v>0</v>
      </c>
      <c r="AT14">
        <f t="shared" si="10"/>
        <v>0</v>
      </c>
      <c r="AU14">
        <f t="shared" si="11"/>
        <v>0</v>
      </c>
      <c r="AV14">
        <f t="shared" si="12"/>
        <v>0</v>
      </c>
      <c r="AW14">
        <f t="shared" si="13"/>
        <v>0</v>
      </c>
      <c r="AX14">
        <f t="shared" si="14"/>
        <v>0</v>
      </c>
      <c r="AY14">
        <f t="shared" si="15"/>
        <v>0</v>
      </c>
      <c r="AZ14">
        <f t="shared" si="16"/>
        <v>0</v>
      </c>
      <c r="BA14">
        <f t="shared" si="17"/>
        <v>0</v>
      </c>
      <c r="BB14">
        <f t="shared" si="18"/>
        <v>0</v>
      </c>
      <c r="BC14">
        <f t="shared" si="19"/>
        <v>0</v>
      </c>
      <c r="BD14">
        <f t="shared" si="20"/>
        <v>116</v>
      </c>
      <c r="BE14" s="22">
        <f t="shared" ref="BE14:BR14" si="30">BD14+LARGE($AO14:$BC14,BE$4)</f>
        <v>176</v>
      </c>
      <c r="BF14" s="22">
        <f t="shared" si="30"/>
        <v>176</v>
      </c>
      <c r="BG14" s="22">
        <f t="shared" si="30"/>
        <v>176</v>
      </c>
      <c r="BH14" s="22">
        <f t="shared" si="30"/>
        <v>176</v>
      </c>
      <c r="BI14" s="22">
        <f t="shared" si="30"/>
        <v>176</v>
      </c>
      <c r="BJ14" s="22">
        <f t="shared" si="30"/>
        <v>176</v>
      </c>
      <c r="BK14" s="22">
        <f t="shared" si="30"/>
        <v>176</v>
      </c>
      <c r="BL14" s="22">
        <f t="shared" si="30"/>
        <v>176</v>
      </c>
      <c r="BM14" s="22">
        <f t="shared" si="30"/>
        <v>176</v>
      </c>
      <c r="BN14" s="22">
        <f t="shared" si="30"/>
        <v>176</v>
      </c>
      <c r="BO14" s="22">
        <f t="shared" si="30"/>
        <v>176</v>
      </c>
      <c r="BP14" s="22">
        <f t="shared" si="30"/>
        <v>176</v>
      </c>
      <c r="BQ14" s="22">
        <f t="shared" si="30"/>
        <v>176</v>
      </c>
      <c r="BR14" s="22">
        <f t="shared" si="30"/>
        <v>176</v>
      </c>
    </row>
    <row r="15" spans="1:70" ht="16.5">
      <c r="A15" s="73" t="s">
        <v>1391</v>
      </c>
      <c r="B15" s="32" t="str">
        <f>IF(ISNA(VLOOKUP(A15,'Licenciés Jeunes 2023'!A:C,3,0)),"",VLOOKUP(A15,'Licenciés Jeunes 2023'!A:C,3,0))</f>
        <v>CATALINO</v>
      </c>
      <c r="C15" s="32" t="str">
        <f>IF(ISNA(VLOOKUP(A15,'Licenciés Jeunes 2023'!A:C,2,0)),"",VLOOKUP(A15,'Licenciés Jeunes 2023'!A:C,2,0))</f>
        <v>Adele</v>
      </c>
      <c r="D15" s="32" t="str">
        <f>IF(ISNA(VLOOKUP(A15,'Licenciés Jeunes 2023'!A:F,6,0)),"",VLOOKUP(A15,'Licenciés Jeunes 2023'!A:F,6,0))</f>
        <v>ASPTT 36 SPORT NATURE</v>
      </c>
      <c r="E15" s="6">
        <v>16</v>
      </c>
      <c r="F15" s="2">
        <v>98</v>
      </c>
      <c r="G15" s="4">
        <v>8</v>
      </c>
      <c r="H15" s="2">
        <f>IF(G$2="Bike &amp; Run",IF(ISNA(VLOOKUP(G15,Paramètres!$B$3:$C$56,2,FALSE)),0,VLOOKUP(G15,Paramètres!$B$3:$C$56,2,FALSE)*Paramètres!$K$4),IF(OR(G15="",OR($D15="",$D15="NL",$D15="HORS LIGUE")),0,VLOOKUP(IF(OR(G15="",OR($D15="",$D15="NL",$D15="HORS LIGUE")),"",COUNTIFS($D$5:$D$72,"&lt;&gt;"&amp;"",$D$5:$D$72,"&lt;&gt;"&amp;"NL",$D$5:$D$72,"&lt;&gt;"&amp;"HORS LIGUE",G$5:G$72,"&lt;"&amp;G15)+1),Paramètres!$B$3:$C$56,2,FALSE)*Paramètres!$K$4))</f>
        <v>63</v>
      </c>
      <c r="I15" s="36"/>
      <c r="J15" s="2">
        <f>IF(I$2="Bike &amp; Run",IF(ISNA(VLOOKUP(I15,Paramètres!$B$3:$C$56,2,FALSE)),0,VLOOKUP(I15,Paramètres!$B$3:$C$56,2,FALSE)*Paramètres!$K$5),IF(OR(I15="",OR($D15="",$D15="NL",$D15="HORS LIGUE")),0,VLOOKUP(IF(OR(I15="",OR($D15="",$D15="NL",$D15="HORS LIGUE")),"",COUNTIFS($D$5:$D$72,"&lt;&gt;"&amp;"",$D$5:$D$72,"&lt;&gt;"&amp;"NL",$D$5:$D$72,"&lt;&gt;"&amp;"HORS LIGUE",I$5:I$72,"&lt;"&amp;I15)+1),Paramètres!$B$3:$C$56,2,FALSE)*Paramètres!$K$5))</f>
        <v>0</v>
      </c>
      <c r="K15" s="4"/>
      <c r="L15" s="2">
        <f>IF(K$2="Bike &amp; Run",IF(ISNA(VLOOKUP(K15,Paramètres!$B$3:$C$56,2,FALSE)),0,VLOOKUP(K15,Paramètres!$B$3:$C$56,2,FALSE)*Paramètres!$K$6),IF(OR(K15="",OR($D15="",$D15="NL",$D15="HORS LIGUE")),0,VLOOKUP(IF(OR(K15="",OR($D15="",$D15="NL",$D15="HORS LIGUE")),"",COUNTIFS($D$5:$D$72,"&lt;&gt;"&amp;"",$D$5:$D$72,"&lt;&gt;"&amp;"NL",$D$5:$D$72,"&lt;&gt;"&amp;"HORS LIGUE",K$5:K$72,"&lt;"&amp;K15)+1),Paramètres!$B$3:$C$56,2,FALSE)*Paramètres!$K$6))</f>
        <v>0</v>
      </c>
      <c r="M15" s="4"/>
      <c r="N15" s="2">
        <f>IF(M$2="Bike &amp; Run",IF(ISNA(VLOOKUP(M15,Paramètres!$B$3:$C$56,2,FALSE)),0,VLOOKUP(M15,Paramètres!$B$3:$C$56,2,FALSE)*Paramètres!$K$7),IF(OR(M15="",OR($D15="",$D15="NL",$D15="HORS LIGUE")),0,VLOOKUP(IF(OR(M15="",OR($D15="",$D15="NL",$D15="HORS LIGUE")),"",COUNTIFS($D$5:$D$72,"&lt;&gt;"&amp;"",$D$5:$D$72,"&lt;&gt;"&amp;"NL",$D$5:$D$72,"&lt;&gt;"&amp;"HORS LIGUE",M$5:M$72,"&lt;"&amp;M15)+1),Paramètres!$B$3:$C$56,2,FALSE)*Paramètres!$K$7))</f>
        <v>0</v>
      </c>
      <c r="O15" s="46"/>
      <c r="P15" s="2">
        <f>IF(O$2="Bike &amp; Run",IF(ISNA(VLOOKUP(O15,Paramètres!$B$3:$C$56,2,FALSE)),0,VLOOKUP(O15,Paramètres!$B$3:$C$56,2,FALSE)*Paramètres!$K$8),IF(OR(O15="",OR($D15="",$D15="NL",$D15="HORS LIGUE")),0,VLOOKUP(IF(OR(O15="",OR($D15="",$D15="NL",$D15="HORS LIGUE")),"",COUNTIFS($D$5:$D$72,"&lt;&gt;"&amp;"",$D$5:$D$72,"&lt;&gt;"&amp;"NL",$D$5:$D$72,"&lt;&gt;"&amp;"HORS LIGUE",O$5:O$72,"&lt;"&amp;O15)+1),Paramètres!$B$3:$C$56,2,FALSE)*Paramètres!$K$8))</f>
        <v>0</v>
      </c>
      <c r="Q15" s="46"/>
      <c r="R15" s="2">
        <f>IF(Q$2="Bike &amp; Run",IF(ISNA(VLOOKUP(Q15,Paramètres!$B$3:$C$56,2,FALSE)),0,VLOOKUP(Q15,Paramètres!$B$3:$C$56,2,FALSE)*Paramètres!$K$9),IF(OR(Q15="",OR($D15="",$D15="NL",$D15="HORS LIGUE")),0,VLOOKUP(IF(OR(Q15="",OR($D15="",$D15="NL",$D15="HORS LIGUE")),"",COUNTIFS($D$5:$D$72,"&lt;&gt;"&amp;"",$D$5:$D$72,"&lt;&gt;"&amp;"NL",$D$5:$D$72,"&lt;&gt;"&amp;"HORS LIGUE",Q$5:Q$72,"&lt;"&amp;Q15)+1),Paramètres!$B$3:$C$56,2,FALSE)*Paramètres!$K$9))</f>
        <v>0</v>
      </c>
      <c r="S15" s="46"/>
      <c r="T15" s="2">
        <f>IF(S$2="Bike &amp; Run",IF(ISNA(VLOOKUP(S15,Paramètres!$B$3:$C$56,2,FALSE)),0,VLOOKUP(S15,Paramètres!$B$3:$C$56,2,FALSE)*Paramètres!$K$10),IF(OR(S15="",OR($D15="",$D15="NL",$D15="HORS LIGUE")),0,VLOOKUP(IF(OR(S15="",OR($D15="",$D15="NL",$D15="HORS LIGUE")),"",COUNTIFS($D$5:$D$72,"&lt;&gt;"&amp;"",$D$5:$D$72,"&lt;&gt;"&amp;"NL",$D$5:$D$72,"&lt;&gt;"&amp;"HORS LIGUE",S$5:S$72,"&lt;"&amp;S15)+1),Paramètres!$B$3:$C$56,2,FALSE)*Paramètres!$K$10))</f>
        <v>0</v>
      </c>
      <c r="U15" s="46"/>
      <c r="V15" s="2">
        <f>IF(U$2="Bike &amp; Run",IF(ISNA(VLOOKUP(U15,Paramètres!$B$3:$C$56,2,FALSE)),0,VLOOKUP(U15,Paramètres!$B$3:$C$56,2,FALSE)*Paramètres!$K$11),IF(OR(U15="",OR($D15="",$D15="NL",$D15="HORS LIGUE")),0,VLOOKUP(IF(OR(U15="",OR($D15="",$D15="NL",$D15="HORS LIGUE")),"",COUNTIFS($D$5:$D$72,"&lt;&gt;"&amp;"",$D$5:$D$72,"&lt;&gt;"&amp;"NL",$D$5:$D$72,"&lt;&gt;"&amp;"HORS LIGUE",U$5:U$72,"&lt;"&amp;U15)+1),Paramètres!$B$3:$C$56,2,FALSE)*Paramètres!$K$11))</f>
        <v>0</v>
      </c>
      <c r="W15" s="46"/>
      <c r="X15" s="2">
        <f>IF(W$2="Bike &amp; Run",IF(ISNA(VLOOKUP(W15,Paramètres!$B$3:$C$56,2,FALSE)),0,VLOOKUP(W15,Paramètres!$B$3:$C$56,2,FALSE)*Paramètres!$K$12),IF(OR(W15="",OR($D15="",$D15="NL",$D15="HORS LIGUE")),0,VLOOKUP(IF(OR(W15="",OR($D15="",$D15="NL",$D15="HORS LIGUE")),"",COUNTIFS($D$5:$D$72,"&lt;&gt;"&amp;"",$D$5:$D$72,"&lt;&gt;"&amp;"NL",$D$5:$D$72,"&lt;&gt;"&amp;"HORS LIGUE",W$5:W$72,"&lt;"&amp;W15)+1),Paramètres!$B$3:$C$56,2,FALSE)*Paramètres!$K$12))</f>
        <v>0</v>
      </c>
      <c r="Y15" s="46"/>
      <c r="Z15" s="2">
        <f>IF(Y$2="Bike &amp; Run",IF(ISNA(VLOOKUP(Y15,Paramètres!$B$3:$C$56,2,FALSE)),0,VLOOKUP(Y15,Paramètres!$B$3:$C$56,2,FALSE)*Paramètres!$K$13),IF(OR(Y15="",OR($D15="",$D15="NL",$D15="HORS LIGUE")),0,VLOOKUP(IF(OR(Y15="",OR($D15="",$D15="NL",$D15="HORS LIGUE")),"",COUNTIFS($D$5:$D$72,"&lt;&gt;"&amp;"",$D$5:$D$72,"&lt;&gt;"&amp;"NL",$D$5:$D$72,"&lt;&gt;"&amp;"HORS LIGUE",Y$5:Y$72,"&lt;"&amp;Y15)+1),Paramètres!$B$3:$C$56,2,FALSE)*Paramètres!$K$13))</f>
        <v>0</v>
      </c>
      <c r="AA15" s="46"/>
      <c r="AB15" s="2">
        <f>IF(AA$2="Bike &amp; Run",IF(ISNA(VLOOKUP(AA15,Paramètres!$B$3:$C$56,2,FALSE)),0,VLOOKUP(AA15,Paramètres!$B$3:$C$56,2,FALSE)*Paramètres!$K$14),IF(OR(AA15="",OR($D15="",$D15="NL",$D15="HORS LIGUE")),0,VLOOKUP(IF(OR(AA15="",OR($D15="",$D15="NL",$D15="HORS LIGUE")),"",COUNTIFS($D$5:$D$72,"&lt;&gt;"&amp;"",$D$5:$D$72,"&lt;&gt;"&amp;"NL",$D$5:$D$72,"&lt;&gt;"&amp;"HORS LIGUE",AA$5:AA$72,"&lt;"&amp;AA15)+1),Paramètres!$B$3:$C$56,2,FALSE)*Paramètres!$K$14))</f>
        <v>0</v>
      </c>
      <c r="AC15" s="46"/>
      <c r="AD15" s="2">
        <f>IF(AC$2="Bike &amp; Run",IF(ISNA(VLOOKUP(AC15,Paramètres!$B$3:$C$56,2,FALSE)),0,VLOOKUP(AC15,Paramètres!$B$3:$C$56,2,FALSE)*Paramètres!$K$15),IF(OR(AC15="",OR($D15="",$D15="NL",$D15="HORS LIGUE")),0,VLOOKUP(IF(OR(AC15="",OR($D15="",$D15="NL",$D15="HORS LIGUE")),"",COUNTIFS($D$5:$D$72,"&lt;&gt;"&amp;"",$D$5:$D$72,"&lt;&gt;"&amp;"NL",$D$5:$D$72,"&lt;&gt;"&amp;"HORS LIGUE",AC$5:AC$72,"&lt;"&amp;AC15)+1),Paramètres!$B$3:$C$56,2,FALSE)*Paramètres!$K$15))</f>
        <v>0</v>
      </c>
      <c r="AE15" s="46"/>
      <c r="AF15" s="2">
        <f>IF(AE$2="Bike &amp; Run",IF(ISNA(VLOOKUP(AE15,Paramètres!$B$3:$C$56,2,FALSE)),0,VLOOKUP(AE15,Paramètres!$B$3:$C$56,2,FALSE)*Paramètres!$K$16),IF(OR(AE15="",OR($D15="",$D15="NL",$D15="HORS LIGUE")),0,VLOOKUP(IF(OR(AE15="",OR($D15="",$D15="NL",$D15="HORS LIGUE")),"",COUNTIFS($D$5:$D$72,"&lt;&gt;"&amp;"",$D$5:$D$72,"&lt;&gt;"&amp;"NL",$D$5:$D$72,"&lt;&gt;"&amp;"HORS LIGUE",AE$5:AE$72,"&lt;"&amp;AE15)+1),Paramètres!$B$3:$C$56,2,FALSE)*Paramètres!$K$16))</f>
        <v>0</v>
      </c>
      <c r="AG15" s="46"/>
      <c r="AH15" s="2">
        <f>IF(AG$2="Bike &amp; Run",IF(ISNA(VLOOKUP(AG15,Paramètres!$B$3:$C$56,2,FALSE)),0,VLOOKUP(AG15,Paramètres!$B$3:$C$56,2,FALSE)*Paramètres!$K$17),IF(OR(AG15="",OR($D15="",$D15="NL",$D15="HORS LIGUE")),0,VLOOKUP(IF(OR(AG15="",OR($D15="",$D15="NL",$D15="HORS LIGUE")),"",COUNTIFS($D$5:$D$72,"&lt;&gt;"&amp;"",$D$5:$D$72,"&lt;&gt;"&amp;"NL",$D$5:$D$72,"&lt;&gt;"&amp;"HORS LIGUE",AG$5:AG$72,"&lt;"&amp;AG15)+1),Paramètres!$B$3:$C$56,2,FALSE)*Paramètres!$K$17))</f>
        <v>0</v>
      </c>
      <c r="AI15" s="40">
        <f t="shared" si="0"/>
        <v>161</v>
      </c>
      <c r="AJ15" s="3">
        <f t="shared" si="1"/>
        <v>11</v>
      </c>
      <c r="AK15" s="5">
        <f t="shared" si="2"/>
        <v>2</v>
      </c>
      <c r="AL15" s="41">
        <f t="shared" si="3"/>
        <v>161</v>
      </c>
      <c r="AM15" s="33">
        <f t="shared" si="4"/>
        <v>11</v>
      </c>
      <c r="AO15" s="22">
        <f t="shared" si="5"/>
        <v>98</v>
      </c>
      <c r="AP15">
        <f t="shared" si="6"/>
        <v>63</v>
      </c>
      <c r="AQ15">
        <f t="shared" si="7"/>
        <v>0</v>
      </c>
      <c r="AR15">
        <f t="shared" si="8"/>
        <v>0</v>
      </c>
      <c r="AS15">
        <f t="shared" si="9"/>
        <v>0</v>
      </c>
      <c r="AT15">
        <f t="shared" si="10"/>
        <v>0</v>
      </c>
      <c r="AU15">
        <f t="shared" si="11"/>
        <v>0</v>
      </c>
      <c r="AV15">
        <f t="shared" si="12"/>
        <v>0</v>
      </c>
      <c r="AW15">
        <f t="shared" si="13"/>
        <v>0</v>
      </c>
      <c r="AX15">
        <f t="shared" si="14"/>
        <v>0</v>
      </c>
      <c r="AY15">
        <f t="shared" si="15"/>
        <v>0</v>
      </c>
      <c r="AZ15">
        <f t="shared" si="16"/>
        <v>0</v>
      </c>
      <c r="BA15">
        <f t="shared" si="17"/>
        <v>0</v>
      </c>
      <c r="BB15">
        <f t="shared" si="18"/>
        <v>0</v>
      </c>
      <c r="BC15">
        <f t="shared" si="19"/>
        <v>0</v>
      </c>
      <c r="BD15">
        <f t="shared" si="20"/>
        <v>98</v>
      </c>
      <c r="BE15" s="22">
        <f t="shared" ref="BE15:BR15" si="31">BD15+LARGE($AO15:$BC15,BE$4)</f>
        <v>161</v>
      </c>
      <c r="BF15" s="22">
        <f t="shared" si="31"/>
        <v>161</v>
      </c>
      <c r="BG15" s="22">
        <f t="shared" si="31"/>
        <v>161</v>
      </c>
      <c r="BH15" s="22">
        <f t="shared" si="31"/>
        <v>161</v>
      </c>
      <c r="BI15" s="22">
        <f t="shared" si="31"/>
        <v>161</v>
      </c>
      <c r="BJ15" s="22">
        <f t="shared" si="31"/>
        <v>161</v>
      </c>
      <c r="BK15" s="22">
        <f t="shared" si="31"/>
        <v>161</v>
      </c>
      <c r="BL15" s="22">
        <f t="shared" si="31"/>
        <v>161</v>
      </c>
      <c r="BM15" s="22">
        <f t="shared" si="31"/>
        <v>161</v>
      </c>
      <c r="BN15" s="22">
        <f t="shared" si="31"/>
        <v>161</v>
      </c>
      <c r="BO15" s="22">
        <f t="shared" si="31"/>
        <v>161</v>
      </c>
      <c r="BP15" s="22">
        <f t="shared" si="31"/>
        <v>161</v>
      </c>
      <c r="BQ15" s="22">
        <f t="shared" si="31"/>
        <v>161</v>
      </c>
      <c r="BR15" s="22">
        <f t="shared" si="31"/>
        <v>161</v>
      </c>
    </row>
    <row r="16" spans="1:70" ht="16.5">
      <c r="A16" s="73" t="s">
        <v>1553</v>
      </c>
      <c r="B16" s="32" t="str">
        <f>IF(ISNA(VLOOKUP(A16,'Licenciés Jeunes 2023'!A:C,3,0)),"",VLOOKUP(A16,'Licenciés Jeunes 2023'!A:C,3,0))</f>
        <v>GEFFARD</v>
      </c>
      <c r="C16" s="32" t="str">
        <f>IF(ISNA(VLOOKUP(A16,'Licenciés Jeunes 2023'!A:C,2,0)),"",VLOOKUP(A16,'Licenciés Jeunes 2023'!A:C,2,0))</f>
        <v>Lucie</v>
      </c>
      <c r="D16" s="32" t="str">
        <f>IF(ISNA(VLOOKUP(A16,'Licenciés Jeunes 2023'!A:F,6,0)),"",VLOOKUP(A16,'Licenciés Jeunes 2023'!A:F,6,0))</f>
        <v>T.C. JOUE LES TOURS</v>
      </c>
      <c r="E16" s="6">
        <v>12</v>
      </c>
      <c r="F16" s="2">
        <v>116</v>
      </c>
      <c r="G16" s="4">
        <v>16</v>
      </c>
      <c r="H16" s="2">
        <f>IF(G$2="Bike &amp; Run",IF(ISNA(VLOOKUP(G16,Paramètres!$B$3:$C$56,2,FALSE)),0,VLOOKUP(G16,Paramètres!$B$3:$C$56,2,FALSE)*Paramètres!$K$4),IF(OR(G16="",OR($D16="",$D16="NL",$D16="HORS LIGUE")),0,VLOOKUP(IF(OR(G16="",OR($D16="",$D16="NL",$D16="HORS LIGUE")),"",COUNTIFS($D$5:$D$72,"&lt;&gt;"&amp;"",$D$5:$D$72,"&lt;&gt;"&amp;"NL",$D$5:$D$72,"&lt;&gt;"&amp;"HORS LIGUE",G$5:G$72,"&lt;"&amp;G16)+1),Paramètres!$B$3:$C$56,2,FALSE)*Paramètres!$K$4))</f>
        <v>42</v>
      </c>
      <c r="I16" s="36"/>
      <c r="J16" s="2">
        <f>IF(I$2="Bike &amp; Run",IF(ISNA(VLOOKUP(I16,Paramètres!$B$3:$C$56,2,FALSE)),0,VLOOKUP(I16,Paramètres!$B$3:$C$56,2,FALSE)*Paramètres!$K$5),IF(OR(I16="",OR($D16="",$D16="NL",$D16="HORS LIGUE")),0,VLOOKUP(IF(OR(I16="",OR($D16="",$D16="NL",$D16="HORS LIGUE")),"",COUNTIFS($D$5:$D$72,"&lt;&gt;"&amp;"",$D$5:$D$72,"&lt;&gt;"&amp;"NL",$D$5:$D$72,"&lt;&gt;"&amp;"HORS LIGUE",I$5:I$72,"&lt;"&amp;I16)+1),Paramètres!$B$3:$C$56,2,FALSE)*Paramètres!$K$5))</f>
        <v>0</v>
      </c>
      <c r="K16" s="4"/>
      <c r="L16" s="2">
        <f>IF(K$2="Bike &amp; Run",IF(ISNA(VLOOKUP(K16,Paramètres!$B$3:$C$56,2,FALSE)),0,VLOOKUP(K16,Paramètres!$B$3:$C$56,2,FALSE)*Paramètres!$K$6),IF(OR(K16="",OR($D16="",$D16="NL",$D16="HORS LIGUE")),0,VLOOKUP(IF(OR(K16="",OR($D16="",$D16="NL",$D16="HORS LIGUE")),"",COUNTIFS($D$5:$D$72,"&lt;&gt;"&amp;"",$D$5:$D$72,"&lt;&gt;"&amp;"NL",$D$5:$D$72,"&lt;&gt;"&amp;"HORS LIGUE",K$5:K$72,"&lt;"&amp;K16)+1),Paramètres!$B$3:$C$56,2,FALSE)*Paramètres!$K$6))</f>
        <v>0</v>
      </c>
      <c r="M16" s="4"/>
      <c r="N16" s="2">
        <f>IF(M$2="Bike &amp; Run",IF(ISNA(VLOOKUP(M16,Paramètres!$B$3:$C$56,2,FALSE)),0,VLOOKUP(M16,Paramètres!$B$3:$C$56,2,FALSE)*Paramètres!$K$7),IF(OR(M16="",OR($D16="",$D16="NL",$D16="HORS LIGUE")),0,VLOOKUP(IF(OR(M16="",OR($D16="",$D16="NL",$D16="HORS LIGUE")),"",COUNTIFS($D$5:$D$72,"&lt;&gt;"&amp;"",$D$5:$D$72,"&lt;&gt;"&amp;"NL",$D$5:$D$72,"&lt;&gt;"&amp;"HORS LIGUE",M$5:M$72,"&lt;"&amp;M16)+1),Paramètres!$B$3:$C$56,2,FALSE)*Paramètres!$K$7))</f>
        <v>0</v>
      </c>
      <c r="O16" s="46"/>
      <c r="P16" s="2">
        <f>IF(O$2="Bike &amp; Run",IF(ISNA(VLOOKUP(O16,Paramètres!$B$3:$C$56,2,FALSE)),0,VLOOKUP(O16,Paramètres!$B$3:$C$56,2,FALSE)*Paramètres!$K$8),IF(OR(O16="",OR($D16="",$D16="NL",$D16="HORS LIGUE")),0,VLOOKUP(IF(OR(O16="",OR($D16="",$D16="NL",$D16="HORS LIGUE")),"",COUNTIFS($D$5:$D$72,"&lt;&gt;"&amp;"",$D$5:$D$72,"&lt;&gt;"&amp;"NL",$D$5:$D$72,"&lt;&gt;"&amp;"HORS LIGUE",O$5:O$72,"&lt;"&amp;O16)+1),Paramètres!$B$3:$C$56,2,FALSE)*Paramètres!$K$8))</f>
        <v>0</v>
      </c>
      <c r="Q16" s="46"/>
      <c r="R16" s="2">
        <f>IF(Q$2="Bike &amp; Run",IF(ISNA(VLOOKUP(Q16,Paramètres!$B$3:$C$56,2,FALSE)),0,VLOOKUP(Q16,Paramètres!$B$3:$C$56,2,FALSE)*Paramètres!$K$9),IF(OR(Q16="",OR($D16="",$D16="NL",$D16="HORS LIGUE")),0,VLOOKUP(IF(OR(Q16="",OR($D16="",$D16="NL",$D16="HORS LIGUE")),"",COUNTIFS($D$5:$D$72,"&lt;&gt;"&amp;"",$D$5:$D$72,"&lt;&gt;"&amp;"NL",$D$5:$D$72,"&lt;&gt;"&amp;"HORS LIGUE",Q$5:Q$72,"&lt;"&amp;Q16)+1),Paramètres!$B$3:$C$56,2,FALSE)*Paramètres!$K$9))</f>
        <v>0</v>
      </c>
      <c r="S16" s="46"/>
      <c r="T16" s="2">
        <f>IF(S$2="Bike &amp; Run",IF(ISNA(VLOOKUP(S16,Paramètres!$B$3:$C$56,2,FALSE)),0,VLOOKUP(S16,Paramètres!$B$3:$C$56,2,FALSE)*Paramètres!$K$10),IF(OR(S16="",OR($D16="",$D16="NL",$D16="HORS LIGUE")),0,VLOOKUP(IF(OR(S16="",OR($D16="",$D16="NL",$D16="HORS LIGUE")),"",COUNTIFS($D$5:$D$72,"&lt;&gt;"&amp;"",$D$5:$D$72,"&lt;&gt;"&amp;"NL",$D$5:$D$72,"&lt;&gt;"&amp;"HORS LIGUE",S$5:S$72,"&lt;"&amp;S16)+1),Paramètres!$B$3:$C$56,2,FALSE)*Paramètres!$K$10))</f>
        <v>0</v>
      </c>
      <c r="U16" s="46"/>
      <c r="V16" s="2">
        <f>IF(U$2="Bike &amp; Run",IF(ISNA(VLOOKUP(U16,Paramètres!$B$3:$C$56,2,FALSE)),0,VLOOKUP(U16,Paramètres!$B$3:$C$56,2,FALSE)*Paramètres!$K$11),IF(OR(U16="",OR($D16="",$D16="NL",$D16="HORS LIGUE")),0,VLOOKUP(IF(OR(U16="",OR($D16="",$D16="NL",$D16="HORS LIGUE")),"",COUNTIFS($D$5:$D$72,"&lt;&gt;"&amp;"",$D$5:$D$72,"&lt;&gt;"&amp;"NL",$D$5:$D$72,"&lt;&gt;"&amp;"HORS LIGUE",U$5:U$72,"&lt;"&amp;U16)+1),Paramètres!$B$3:$C$56,2,FALSE)*Paramètres!$K$11))</f>
        <v>0</v>
      </c>
      <c r="W16" s="46"/>
      <c r="X16" s="2">
        <f>IF(W$2="Bike &amp; Run",IF(ISNA(VLOOKUP(W16,Paramètres!$B$3:$C$56,2,FALSE)),0,VLOOKUP(W16,Paramètres!$B$3:$C$56,2,FALSE)*Paramètres!$K$12),IF(OR(W16="",OR($D16="",$D16="NL",$D16="HORS LIGUE")),0,VLOOKUP(IF(OR(W16="",OR($D16="",$D16="NL",$D16="HORS LIGUE")),"",COUNTIFS($D$5:$D$72,"&lt;&gt;"&amp;"",$D$5:$D$72,"&lt;&gt;"&amp;"NL",$D$5:$D$72,"&lt;&gt;"&amp;"HORS LIGUE",W$5:W$72,"&lt;"&amp;W16)+1),Paramètres!$B$3:$C$56,2,FALSE)*Paramètres!$K$12))</f>
        <v>0</v>
      </c>
      <c r="Y16" s="46"/>
      <c r="Z16" s="2">
        <f>IF(Y$2="Bike &amp; Run",IF(ISNA(VLOOKUP(Y16,Paramètres!$B$3:$C$56,2,FALSE)),0,VLOOKUP(Y16,Paramètres!$B$3:$C$56,2,FALSE)*Paramètres!$K$13),IF(OR(Y16="",OR($D16="",$D16="NL",$D16="HORS LIGUE")),0,VLOOKUP(IF(OR(Y16="",OR($D16="",$D16="NL",$D16="HORS LIGUE")),"",COUNTIFS($D$5:$D$72,"&lt;&gt;"&amp;"",$D$5:$D$72,"&lt;&gt;"&amp;"NL",$D$5:$D$72,"&lt;&gt;"&amp;"HORS LIGUE",Y$5:Y$72,"&lt;"&amp;Y16)+1),Paramètres!$B$3:$C$56,2,FALSE)*Paramètres!$K$13))</f>
        <v>0</v>
      </c>
      <c r="AA16" s="46"/>
      <c r="AB16" s="2">
        <f>IF(AA$2="Bike &amp; Run",IF(ISNA(VLOOKUP(AA16,Paramètres!$B$3:$C$56,2,FALSE)),0,VLOOKUP(AA16,Paramètres!$B$3:$C$56,2,FALSE)*Paramètres!$K$14),IF(OR(AA16="",OR($D16="",$D16="NL",$D16="HORS LIGUE")),0,VLOOKUP(IF(OR(AA16="",OR($D16="",$D16="NL",$D16="HORS LIGUE")),"",COUNTIFS($D$5:$D$72,"&lt;&gt;"&amp;"",$D$5:$D$72,"&lt;&gt;"&amp;"NL",$D$5:$D$72,"&lt;&gt;"&amp;"HORS LIGUE",AA$5:AA$72,"&lt;"&amp;AA16)+1),Paramètres!$B$3:$C$56,2,FALSE)*Paramètres!$K$14))</f>
        <v>0</v>
      </c>
      <c r="AC16" s="46"/>
      <c r="AD16" s="2">
        <f>IF(AC$2="Bike &amp; Run",IF(ISNA(VLOOKUP(AC16,Paramètres!$B$3:$C$56,2,FALSE)),0,VLOOKUP(AC16,Paramètres!$B$3:$C$56,2,FALSE)*Paramètres!$K$15),IF(OR(AC16="",OR($D16="",$D16="NL",$D16="HORS LIGUE")),0,VLOOKUP(IF(OR(AC16="",OR($D16="",$D16="NL",$D16="HORS LIGUE")),"",COUNTIFS($D$5:$D$72,"&lt;&gt;"&amp;"",$D$5:$D$72,"&lt;&gt;"&amp;"NL",$D$5:$D$72,"&lt;&gt;"&amp;"HORS LIGUE",AC$5:AC$72,"&lt;"&amp;AC16)+1),Paramètres!$B$3:$C$56,2,FALSE)*Paramètres!$K$15))</f>
        <v>0</v>
      </c>
      <c r="AE16" s="46"/>
      <c r="AF16" s="2">
        <f>IF(AE$2="Bike &amp; Run",IF(ISNA(VLOOKUP(AE16,Paramètres!$B$3:$C$56,2,FALSE)),0,VLOOKUP(AE16,Paramètres!$B$3:$C$56,2,FALSE)*Paramètres!$K$16),IF(OR(AE16="",OR($D16="",$D16="NL",$D16="HORS LIGUE")),0,VLOOKUP(IF(OR(AE16="",OR($D16="",$D16="NL",$D16="HORS LIGUE")),"",COUNTIFS($D$5:$D$72,"&lt;&gt;"&amp;"",$D$5:$D$72,"&lt;&gt;"&amp;"NL",$D$5:$D$72,"&lt;&gt;"&amp;"HORS LIGUE",AE$5:AE$72,"&lt;"&amp;AE16)+1),Paramètres!$B$3:$C$56,2,FALSE)*Paramètres!$K$16))</f>
        <v>0</v>
      </c>
      <c r="AG16" s="46"/>
      <c r="AH16" s="2">
        <f>IF(AG$2="Bike &amp; Run",IF(ISNA(VLOOKUP(AG16,Paramètres!$B$3:$C$56,2,FALSE)),0,VLOOKUP(AG16,Paramètres!$B$3:$C$56,2,FALSE)*Paramètres!$K$17),IF(OR(AG16="",OR($D16="",$D16="NL",$D16="HORS LIGUE")),0,VLOOKUP(IF(OR(AG16="",OR($D16="",$D16="NL",$D16="HORS LIGUE")),"",COUNTIFS($D$5:$D$72,"&lt;&gt;"&amp;"",$D$5:$D$72,"&lt;&gt;"&amp;"NL",$D$5:$D$72,"&lt;&gt;"&amp;"HORS LIGUE",AG$5:AG$72,"&lt;"&amp;AG16)+1),Paramètres!$B$3:$C$56,2,FALSE)*Paramètres!$K$17))</f>
        <v>0</v>
      </c>
      <c r="AI16" s="40">
        <f t="shared" si="0"/>
        <v>158</v>
      </c>
      <c r="AJ16" s="3">
        <f t="shared" si="1"/>
        <v>12</v>
      </c>
      <c r="AK16" s="5">
        <f t="shared" si="2"/>
        <v>2</v>
      </c>
      <c r="AL16" s="41">
        <f t="shared" si="3"/>
        <v>158</v>
      </c>
      <c r="AM16" s="33">
        <f t="shared" si="4"/>
        <v>12</v>
      </c>
      <c r="AO16" s="22">
        <f t="shared" si="5"/>
        <v>116</v>
      </c>
      <c r="AP16">
        <f t="shared" si="6"/>
        <v>42</v>
      </c>
      <c r="AQ16">
        <f t="shared" si="7"/>
        <v>0</v>
      </c>
      <c r="AR16">
        <f t="shared" si="8"/>
        <v>0</v>
      </c>
      <c r="AS16">
        <f t="shared" si="9"/>
        <v>0</v>
      </c>
      <c r="AT16">
        <f t="shared" si="10"/>
        <v>0</v>
      </c>
      <c r="AU16">
        <f t="shared" si="11"/>
        <v>0</v>
      </c>
      <c r="AV16">
        <f t="shared" si="12"/>
        <v>0</v>
      </c>
      <c r="AW16">
        <f t="shared" si="13"/>
        <v>0</v>
      </c>
      <c r="AX16">
        <f t="shared" si="14"/>
        <v>0</v>
      </c>
      <c r="AY16">
        <f t="shared" si="15"/>
        <v>0</v>
      </c>
      <c r="AZ16">
        <f t="shared" si="16"/>
        <v>0</v>
      </c>
      <c r="BA16">
        <f t="shared" si="17"/>
        <v>0</v>
      </c>
      <c r="BB16">
        <f t="shared" si="18"/>
        <v>0</v>
      </c>
      <c r="BC16">
        <f t="shared" si="19"/>
        <v>0</v>
      </c>
      <c r="BD16">
        <f t="shared" si="20"/>
        <v>116</v>
      </c>
      <c r="BE16" s="22">
        <f t="shared" ref="BE16:BR16" si="32">BD16+LARGE($AO16:$BC16,BE$4)</f>
        <v>158</v>
      </c>
      <c r="BF16" s="22">
        <f t="shared" si="32"/>
        <v>158</v>
      </c>
      <c r="BG16" s="22">
        <f t="shared" si="32"/>
        <v>158</v>
      </c>
      <c r="BH16" s="22">
        <f t="shared" si="32"/>
        <v>158</v>
      </c>
      <c r="BI16" s="22">
        <f t="shared" si="32"/>
        <v>158</v>
      </c>
      <c r="BJ16" s="22">
        <f t="shared" si="32"/>
        <v>158</v>
      </c>
      <c r="BK16" s="22">
        <f t="shared" si="32"/>
        <v>158</v>
      </c>
      <c r="BL16" s="22">
        <f t="shared" si="32"/>
        <v>158</v>
      </c>
      <c r="BM16" s="22">
        <f t="shared" si="32"/>
        <v>158</v>
      </c>
      <c r="BN16" s="22">
        <f t="shared" si="32"/>
        <v>158</v>
      </c>
      <c r="BO16" s="22">
        <f t="shared" si="32"/>
        <v>158</v>
      </c>
      <c r="BP16" s="22">
        <f t="shared" si="32"/>
        <v>158</v>
      </c>
      <c r="BQ16" s="22">
        <f t="shared" si="32"/>
        <v>158</v>
      </c>
      <c r="BR16" s="22">
        <f t="shared" si="32"/>
        <v>158</v>
      </c>
    </row>
    <row r="17" spans="1:70" ht="16.5">
      <c r="A17" s="73" t="s">
        <v>1214</v>
      </c>
      <c r="B17" s="32" t="str">
        <f>IF(ISNA(VLOOKUP(A17,'Licenciés Jeunes 2023'!A:C,3,0)),"",VLOOKUP(A17,'Licenciés Jeunes 2023'!A:C,3,0))</f>
        <v>LEAL</v>
      </c>
      <c r="C17" s="32" t="str">
        <f>IF(ISNA(VLOOKUP(A17,'Licenciés Jeunes 2023'!A:C,2,0)),"",VLOOKUP(A17,'Licenciés Jeunes 2023'!A:C,2,0))</f>
        <v>Sophia</v>
      </c>
      <c r="D17" s="32" t="str">
        <f>IF(ISNA(VLOOKUP(A17,'Licenciés Jeunes 2023'!A:F,6,0)),"",VLOOKUP(A17,'Licenciés Jeunes 2023'!A:F,6,0))</f>
        <v>VENDOME TRIATHLON</v>
      </c>
      <c r="E17" s="6">
        <v>15</v>
      </c>
      <c r="F17" s="2">
        <v>104</v>
      </c>
      <c r="G17" s="4">
        <v>11</v>
      </c>
      <c r="H17" s="2">
        <f>IF(G$2="Bike &amp; Run",IF(ISNA(VLOOKUP(G17,Paramètres!$B$3:$C$56,2,FALSE)),0,VLOOKUP(G17,Paramètres!$B$3:$C$56,2,FALSE)*Paramètres!$K$4),IF(OR(G17="",OR($D17="",$D17="NL",$D17="HORS LIGUE")),0,VLOOKUP(IF(OR(G17="",OR($D17="",$D17="NL",$D17="HORS LIGUE")),"",COUNTIFS($D$5:$D$72,"&lt;&gt;"&amp;"",$D$5:$D$72,"&lt;&gt;"&amp;"NL",$D$5:$D$72,"&lt;&gt;"&amp;"HORS LIGUE",G$5:G$72,"&lt;"&amp;G17)+1),Paramètres!$B$3:$C$56,2,FALSE)*Paramètres!$K$4))</f>
        <v>54</v>
      </c>
      <c r="I17" s="36"/>
      <c r="J17" s="2">
        <f>IF(I$2="Bike &amp; Run",IF(ISNA(VLOOKUP(I17,Paramètres!$B$3:$C$56,2,FALSE)),0,VLOOKUP(I17,Paramètres!$B$3:$C$56,2,FALSE)*Paramètres!$K$5),IF(OR(I17="",OR($D17="",$D17="NL",$D17="HORS LIGUE")),0,VLOOKUP(IF(OR(I17="",OR($D17="",$D17="NL",$D17="HORS LIGUE")),"",COUNTIFS($D$5:$D$72,"&lt;&gt;"&amp;"",$D$5:$D$72,"&lt;&gt;"&amp;"NL",$D$5:$D$72,"&lt;&gt;"&amp;"HORS LIGUE",I$5:I$72,"&lt;"&amp;I17)+1),Paramètres!$B$3:$C$56,2,FALSE)*Paramètres!$K$5))</f>
        <v>0</v>
      </c>
      <c r="K17" s="4"/>
      <c r="L17" s="2">
        <f>IF(K$2="Bike &amp; Run",IF(ISNA(VLOOKUP(K17,Paramètres!$B$3:$C$56,2,FALSE)),0,VLOOKUP(K17,Paramètres!$B$3:$C$56,2,FALSE)*Paramètres!$K$6),IF(OR(K17="",OR($D17="",$D17="NL",$D17="HORS LIGUE")),0,VLOOKUP(IF(OR(K17="",OR($D17="",$D17="NL",$D17="HORS LIGUE")),"",COUNTIFS($D$5:$D$72,"&lt;&gt;"&amp;"",$D$5:$D$72,"&lt;&gt;"&amp;"NL",$D$5:$D$72,"&lt;&gt;"&amp;"HORS LIGUE",K$5:K$72,"&lt;"&amp;K17)+1),Paramètres!$B$3:$C$56,2,FALSE)*Paramètres!$K$6))</f>
        <v>0</v>
      </c>
      <c r="M17" s="4"/>
      <c r="N17" s="2">
        <f>IF(M$2="Bike &amp; Run",IF(ISNA(VLOOKUP(M17,Paramètres!$B$3:$C$56,2,FALSE)),0,VLOOKUP(M17,Paramètres!$B$3:$C$56,2,FALSE)*Paramètres!$K$7),IF(OR(M17="",OR($D17="",$D17="NL",$D17="HORS LIGUE")),0,VLOOKUP(IF(OR(M17="",OR($D17="",$D17="NL",$D17="HORS LIGUE")),"",COUNTIFS($D$5:$D$72,"&lt;&gt;"&amp;"",$D$5:$D$72,"&lt;&gt;"&amp;"NL",$D$5:$D$72,"&lt;&gt;"&amp;"HORS LIGUE",M$5:M$72,"&lt;"&amp;M17)+1),Paramètres!$B$3:$C$56,2,FALSE)*Paramètres!$K$7))</f>
        <v>0</v>
      </c>
      <c r="O17" s="46"/>
      <c r="P17" s="2">
        <f>IF(O$2="Bike &amp; Run",IF(ISNA(VLOOKUP(O17,Paramètres!$B$3:$C$56,2,FALSE)),0,VLOOKUP(O17,Paramètres!$B$3:$C$56,2,FALSE)*Paramètres!$K$8),IF(OR(O17="",OR($D17="",$D17="NL",$D17="HORS LIGUE")),0,VLOOKUP(IF(OR(O17="",OR($D17="",$D17="NL",$D17="HORS LIGUE")),"",COUNTIFS($D$5:$D$72,"&lt;&gt;"&amp;"",$D$5:$D$72,"&lt;&gt;"&amp;"NL",$D$5:$D$72,"&lt;&gt;"&amp;"HORS LIGUE",O$5:O$72,"&lt;"&amp;O17)+1),Paramètres!$B$3:$C$56,2,FALSE)*Paramètres!$K$8))</f>
        <v>0</v>
      </c>
      <c r="Q17" s="46"/>
      <c r="R17" s="2">
        <f>IF(Q$2="Bike &amp; Run",IF(ISNA(VLOOKUP(Q17,Paramètres!$B$3:$C$56,2,FALSE)),0,VLOOKUP(Q17,Paramètres!$B$3:$C$56,2,FALSE)*Paramètres!$K$9),IF(OR(Q17="",OR($D17="",$D17="NL",$D17="HORS LIGUE")),0,VLOOKUP(IF(OR(Q17="",OR($D17="",$D17="NL",$D17="HORS LIGUE")),"",COUNTIFS($D$5:$D$72,"&lt;&gt;"&amp;"",$D$5:$D$72,"&lt;&gt;"&amp;"NL",$D$5:$D$72,"&lt;&gt;"&amp;"HORS LIGUE",Q$5:Q$72,"&lt;"&amp;Q17)+1),Paramètres!$B$3:$C$56,2,FALSE)*Paramètres!$K$9))</f>
        <v>0</v>
      </c>
      <c r="S17" s="46"/>
      <c r="T17" s="2">
        <f>IF(S$2="Bike &amp; Run",IF(ISNA(VLOOKUP(S17,Paramètres!$B$3:$C$56,2,FALSE)),0,VLOOKUP(S17,Paramètres!$B$3:$C$56,2,FALSE)*Paramètres!$K$10),IF(OR(S17="",OR($D17="",$D17="NL",$D17="HORS LIGUE")),0,VLOOKUP(IF(OR(S17="",OR($D17="",$D17="NL",$D17="HORS LIGUE")),"",COUNTIFS($D$5:$D$72,"&lt;&gt;"&amp;"",$D$5:$D$72,"&lt;&gt;"&amp;"NL",$D$5:$D$72,"&lt;&gt;"&amp;"HORS LIGUE",S$5:S$72,"&lt;"&amp;S17)+1),Paramètres!$B$3:$C$56,2,FALSE)*Paramètres!$K$10))</f>
        <v>0</v>
      </c>
      <c r="U17" s="46"/>
      <c r="V17" s="2">
        <f>IF(U$2="Bike &amp; Run",IF(ISNA(VLOOKUP(U17,Paramètres!$B$3:$C$56,2,FALSE)),0,VLOOKUP(U17,Paramètres!$B$3:$C$56,2,FALSE)*Paramètres!$K$11),IF(OR(U17="",OR($D17="",$D17="NL",$D17="HORS LIGUE")),0,VLOOKUP(IF(OR(U17="",OR($D17="",$D17="NL",$D17="HORS LIGUE")),"",COUNTIFS($D$5:$D$72,"&lt;&gt;"&amp;"",$D$5:$D$72,"&lt;&gt;"&amp;"NL",$D$5:$D$72,"&lt;&gt;"&amp;"HORS LIGUE",U$5:U$72,"&lt;"&amp;U17)+1),Paramètres!$B$3:$C$56,2,FALSE)*Paramètres!$K$11))</f>
        <v>0</v>
      </c>
      <c r="W17" s="46"/>
      <c r="X17" s="2">
        <f>IF(W$2="Bike &amp; Run",IF(ISNA(VLOOKUP(W17,Paramètres!$B$3:$C$56,2,FALSE)),0,VLOOKUP(W17,Paramètres!$B$3:$C$56,2,FALSE)*Paramètres!$K$12),IF(OR(W17="",OR($D17="",$D17="NL",$D17="HORS LIGUE")),0,VLOOKUP(IF(OR(W17="",OR($D17="",$D17="NL",$D17="HORS LIGUE")),"",COUNTIFS($D$5:$D$72,"&lt;&gt;"&amp;"",$D$5:$D$72,"&lt;&gt;"&amp;"NL",$D$5:$D$72,"&lt;&gt;"&amp;"HORS LIGUE",W$5:W$72,"&lt;"&amp;W17)+1),Paramètres!$B$3:$C$56,2,FALSE)*Paramètres!$K$12))</f>
        <v>0</v>
      </c>
      <c r="Y17" s="46"/>
      <c r="Z17" s="2">
        <f>IF(Y$2="Bike &amp; Run",IF(ISNA(VLOOKUP(Y17,Paramètres!$B$3:$C$56,2,FALSE)),0,VLOOKUP(Y17,Paramètres!$B$3:$C$56,2,FALSE)*Paramètres!$K$13),IF(OR(Y17="",OR($D17="",$D17="NL",$D17="HORS LIGUE")),0,VLOOKUP(IF(OR(Y17="",OR($D17="",$D17="NL",$D17="HORS LIGUE")),"",COUNTIFS($D$5:$D$72,"&lt;&gt;"&amp;"",$D$5:$D$72,"&lt;&gt;"&amp;"NL",$D$5:$D$72,"&lt;&gt;"&amp;"HORS LIGUE",Y$5:Y$72,"&lt;"&amp;Y17)+1),Paramètres!$B$3:$C$56,2,FALSE)*Paramètres!$K$13))</f>
        <v>0</v>
      </c>
      <c r="AA17" s="46"/>
      <c r="AB17" s="2">
        <f>IF(AA$2="Bike &amp; Run",IF(ISNA(VLOOKUP(AA17,Paramètres!$B$3:$C$56,2,FALSE)),0,VLOOKUP(AA17,Paramètres!$B$3:$C$56,2,FALSE)*Paramètres!$K$14),IF(OR(AA17="",OR($D17="",$D17="NL",$D17="HORS LIGUE")),0,VLOOKUP(IF(OR(AA17="",OR($D17="",$D17="NL",$D17="HORS LIGUE")),"",COUNTIFS($D$5:$D$72,"&lt;&gt;"&amp;"",$D$5:$D$72,"&lt;&gt;"&amp;"NL",$D$5:$D$72,"&lt;&gt;"&amp;"HORS LIGUE",AA$5:AA$72,"&lt;"&amp;AA17)+1),Paramètres!$B$3:$C$56,2,FALSE)*Paramètres!$K$14))</f>
        <v>0</v>
      </c>
      <c r="AC17" s="46"/>
      <c r="AD17" s="2">
        <f>IF(AC$2="Bike &amp; Run",IF(ISNA(VLOOKUP(AC17,Paramètres!$B$3:$C$56,2,FALSE)),0,VLOOKUP(AC17,Paramètres!$B$3:$C$56,2,FALSE)*Paramètres!$K$15),IF(OR(AC17="",OR($D17="",$D17="NL",$D17="HORS LIGUE")),0,VLOOKUP(IF(OR(AC17="",OR($D17="",$D17="NL",$D17="HORS LIGUE")),"",COUNTIFS($D$5:$D$72,"&lt;&gt;"&amp;"",$D$5:$D$72,"&lt;&gt;"&amp;"NL",$D$5:$D$72,"&lt;&gt;"&amp;"HORS LIGUE",AC$5:AC$72,"&lt;"&amp;AC17)+1),Paramètres!$B$3:$C$56,2,FALSE)*Paramètres!$K$15))</f>
        <v>0</v>
      </c>
      <c r="AE17" s="46"/>
      <c r="AF17" s="2">
        <f>IF(AE$2="Bike &amp; Run",IF(ISNA(VLOOKUP(AE17,Paramètres!$B$3:$C$56,2,FALSE)),0,VLOOKUP(AE17,Paramètres!$B$3:$C$56,2,FALSE)*Paramètres!$K$16),IF(OR(AE17="",OR($D17="",$D17="NL",$D17="HORS LIGUE")),0,VLOOKUP(IF(OR(AE17="",OR($D17="",$D17="NL",$D17="HORS LIGUE")),"",COUNTIFS($D$5:$D$72,"&lt;&gt;"&amp;"",$D$5:$D$72,"&lt;&gt;"&amp;"NL",$D$5:$D$72,"&lt;&gt;"&amp;"HORS LIGUE",AE$5:AE$72,"&lt;"&amp;AE17)+1),Paramètres!$B$3:$C$56,2,FALSE)*Paramètres!$K$16))</f>
        <v>0</v>
      </c>
      <c r="AG17" s="46"/>
      <c r="AH17" s="2">
        <f>IF(AG$2="Bike &amp; Run",IF(ISNA(VLOOKUP(AG17,Paramètres!$B$3:$C$56,2,FALSE)),0,VLOOKUP(AG17,Paramètres!$B$3:$C$56,2,FALSE)*Paramètres!$K$17),IF(OR(AG17="",OR($D17="",$D17="NL",$D17="HORS LIGUE")),0,VLOOKUP(IF(OR(AG17="",OR($D17="",$D17="NL",$D17="HORS LIGUE")),"",COUNTIFS($D$5:$D$72,"&lt;&gt;"&amp;"",$D$5:$D$72,"&lt;&gt;"&amp;"NL",$D$5:$D$72,"&lt;&gt;"&amp;"HORS LIGUE",AG$5:AG$72,"&lt;"&amp;AG17)+1),Paramètres!$B$3:$C$56,2,FALSE)*Paramètres!$K$17))</f>
        <v>0</v>
      </c>
      <c r="AI17" s="40">
        <f t="shared" si="0"/>
        <v>158</v>
      </c>
      <c r="AJ17" s="3">
        <f t="shared" si="1"/>
        <v>12</v>
      </c>
      <c r="AK17" s="5">
        <f t="shared" si="2"/>
        <v>2</v>
      </c>
      <c r="AL17" s="41">
        <f t="shared" si="3"/>
        <v>158</v>
      </c>
      <c r="AM17" s="33">
        <f t="shared" si="4"/>
        <v>12</v>
      </c>
      <c r="AO17" s="22">
        <f t="shared" si="5"/>
        <v>104</v>
      </c>
      <c r="AP17">
        <f t="shared" si="6"/>
        <v>54</v>
      </c>
      <c r="AQ17">
        <f t="shared" si="7"/>
        <v>0</v>
      </c>
      <c r="AR17">
        <f t="shared" si="8"/>
        <v>0</v>
      </c>
      <c r="AS17">
        <f t="shared" si="9"/>
        <v>0</v>
      </c>
      <c r="AT17">
        <f t="shared" si="10"/>
        <v>0</v>
      </c>
      <c r="AU17">
        <f t="shared" si="11"/>
        <v>0</v>
      </c>
      <c r="AV17">
        <f t="shared" si="12"/>
        <v>0</v>
      </c>
      <c r="AW17">
        <f t="shared" si="13"/>
        <v>0</v>
      </c>
      <c r="AX17">
        <f t="shared" si="14"/>
        <v>0</v>
      </c>
      <c r="AY17">
        <f t="shared" si="15"/>
        <v>0</v>
      </c>
      <c r="AZ17">
        <f t="shared" si="16"/>
        <v>0</v>
      </c>
      <c r="BA17">
        <f t="shared" si="17"/>
        <v>0</v>
      </c>
      <c r="BB17">
        <f t="shared" si="18"/>
        <v>0</v>
      </c>
      <c r="BC17">
        <f t="shared" si="19"/>
        <v>0</v>
      </c>
      <c r="BD17">
        <f t="shared" si="20"/>
        <v>104</v>
      </c>
      <c r="BE17" s="22">
        <f t="shared" ref="BE17:BR17" si="33">BD17+LARGE($AO17:$BC17,BE$4)</f>
        <v>158</v>
      </c>
      <c r="BF17" s="22">
        <f t="shared" si="33"/>
        <v>158</v>
      </c>
      <c r="BG17" s="22">
        <f t="shared" si="33"/>
        <v>158</v>
      </c>
      <c r="BH17" s="22">
        <f t="shared" si="33"/>
        <v>158</v>
      </c>
      <c r="BI17" s="22">
        <f t="shared" si="33"/>
        <v>158</v>
      </c>
      <c r="BJ17" s="22">
        <f t="shared" si="33"/>
        <v>158</v>
      </c>
      <c r="BK17" s="22">
        <f t="shared" si="33"/>
        <v>158</v>
      </c>
      <c r="BL17" s="22">
        <f t="shared" si="33"/>
        <v>158</v>
      </c>
      <c r="BM17" s="22">
        <f t="shared" si="33"/>
        <v>158</v>
      </c>
      <c r="BN17" s="22">
        <f t="shared" si="33"/>
        <v>158</v>
      </c>
      <c r="BO17" s="22">
        <f t="shared" si="33"/>
        <v>158</v>
      </c>
      <c r="BP17" s="22">
        <f t="shared" si="33"/>
        <v>158</v>
      </c>
      <c r="BQ17" s="22">
        <f t="shared" si="33"/>
        <v>158</v>
      </c>
      <c r="BR17" s="22">
        <f t="shared" si="33"/>
        <v>158</v>
      </c>
    </row>
    <row r="18" spans="1:70" ht="16.5">
      <c r="A18" s="73" t="s">
        <v>1546</v>
      </c>
      <c r="B18" s="32" t="str">
        <f>IF(ISNA(VLOOKUP(A18,'Licenciés Jeunes 2023'!A:C,3,0)),"",VLOOKUP(A18,'Licenciés Jeunes 2023'!A:C,3,0))</f>
        <v>MOUTEL</v>
      </c>
      <c r="C18" s="32" t="str">
        <f>IF(ISNA(VLOOKUP(A18,'Licenciés Jeunes 2023'!A:C,2,0)),"",VLOOKUP(A18,'Licenciés Jeunes 2023'!A:C,2,0))</f>
        <v>Clea</v>
      </c>
      <c r="D18" s="32" t="str">
        <f>IF(ISNA(VLOOKUP(A18,'Licenciés Jeunes 2023'!A:F,6,0)),"",VLOOKUP(A18,'Licenciés Jeunes 2023'!A:F,6,0))</f>
        <v>BOURGES TRIATHLON</v>
      </c>
      <c r="E18" s="6">
        <v>14</v>
      </c>
      <c r="F18" s="2">
        <v>107</v>
      </c>
      <c r="G18" s="4">
        <v>18</v>
      </c>
      <c r="H18" s="2">
        <f>IF(G$2="Bike &amp; Run",IF(ISNA(VLOOKUP(G18,Paramètres!$B$3:$C$56,2,FALSE)),0,VLOOKUP(G18,Paramètres!$B$3:$C$56,2,FALSE)*Paramètres!$K$4),IF(OR(G18="",OR($D18="",$D18="NL",$D18="HORS LIGUE")),0,VLOOKUP(IF(OR(G18="",OR($D18="",$D18="NL",$D18="HORS LIGUE")),"",COUNTIFS($D$5:$D$72,"&lt;&gt;"&amp;"",$D$5:$D$72,"&lt;&gt;"&amp;"NL",$D$5:$D$72,"&lt;&gt;"&amp;"HORS LIGUE",G$5:G$72,"&lt;"&amp;G18)+1),Paramètres!$B$3:$C$56,2,FALSE)*Paramètres!$K$4))</f>
        <v>39</v>
      </c>
      <c r="I18" s="36"/>
      <c r="J18" s="2">
        <f>IF(I$2="Bike &amp; Run",IF(ISNA(VLOOKUP(I18,Paramètres!$B$3:$C$56,2,FALSE)),0,VLOOKUP(I18,Paramètres!$B$3:$C$56,2,FALSE)*Paramètres!$K$5),IF(OR(I18="",OR($D18="",$D18="NL",$D18="HORS LIGUE")),0,VLOOKUP(IF(OR(I18="",OR($D18="",$D18="NL",$D18="HORS LIGUE")),"",COUNTIFS($D$5:$D$72,"&lt;&gt;"&amp;"",$D$5:$D$72,"&lt;&gt;"&amp;"NL",$D$5:$D$72,"&lt;&gt;"&amp;"HORS LIGUE",I$5:I$72,"&lt;"&amp;I18)+1),Paramètres!$B$3:$C$56,2,FALSE)*Paramètres!$K$5))</f>
        <v>0</v>
      </c>
      <c r="K18" s="4"/>
      <c r="L18" s="2">
        <f>IF(K$2="Bike &amp; Run",IF(ISNA(VLOOKUP(K18,Paramètres!$B$3:$C$56,2,FALSE)),0,VLOOKUP(K18,Paramètres!$B$3:$C$56,2,FALSE)*Paramètres!$K$6),IF(OR(K18="",OR($D18="",$D18="NL",$D18="HORS LIGUE")),0,VLOOKUP(IF(OR(K18="",OR($D18="",$D18="NL",$D18="HORS LIGUE")),"",COUNTIFS($D$5:$D$72,"&lt;&gt;"&amp;"",$D$5:$D$72,"&lt;&gt;"&amp;"NL",$D$5:$D$72,"&lt;&gt;"&amp;"HORS LIGUE",K$5:K$72,"&lt;"&amp;K18)+1),Paramètres!$B$3:$C$56,2,FALSE)*Paramètres!$K$6))</f>
        <v>0</v>
      </c>
      <c r="M18" s="4"/>
      <c r="N18" s="2">
        <f>IF(M$2="Bike &amp; Run",IF(ISNA(VLOOKUP(M18,Paramètres!$B$3:$C$56,2,FALSE)),0,VLOOKUP(M18,Paramètres!$B$3:$C$56,2,FALSE)*Paramètres!$K$7),IF(OR(M18="",OR($D18="",$D18="NL",$D18="HORS LIGUE")),0,VLOOKUP(IF(OR(M18="",OR($D18="",$D18="NL",$D18="HORS LIGUE")),"",COUNTIFS($D$5:$D$72,"&lt;&gt;"&amp;"",$D$5:$D$72,"&lt;&gt;"&amp;"NL",$D$5:$D$72,"&lt;&gt;"&amp;"HORS LIGUE",M$5:M$72,"&lt;"&amp;M18)+1),Paramètres!$B$3:$C$56,2,FALSE)*Paramètres!$K$7))</f>
        <v>0</v>
      </c>
      <c r="O18" s="46"/>
      <c r="P18" s="2">
        <f>IF(O$2="Bike &amp; Run",IF(ISNA(VLOOKUP(O18,Paramètres!$B$3:$C$56,2,FALSE)),0,VLOOKUP(O18,Paramètres!$B$3:$C$56,2,FALSE)*Paramètres!$K$8),IF(OR(O18="",OR($D18="",$D18="NL",$D18="HORS LIGUE")),0,VLOOKUP(IF(OR(O18="",OR($D18="",$D18="NL",$D18="HORS LIGUE")),"",COUNTIFS($D$5:$D$72,"&lt;&gt;"&amp;"",$D$5:$D$72,"&lt;&gt;"&amp;"NL",$D$5:$D$72,"&lt;&gt;"&amp;"HORS LIGUE",O$5:O$72,"&lt;"&amp;O18)+1),Paramètres!$B$3:$C$56,2,FALSE)*Paramètres!$K$8))</f>
        <v>0</v>
      </c>
      <c r="Q18" s="46"/>
      <c r="R18" s="2">
        <f>IF(Q$2="Bike &amp; Run",IF(ISNA(VLOOKUP(Q18,Paramètres!$B$3:$C$56,2,FALSE)),0,VLOOKUP(Q18,Paramètres!$B$3:$C$56,2,FALSE)*Paramètres!$K$9),IF(OR(Q18="",OR($D18="",$D18="NL",$D18="HORS LIGUE")),0,VLOOKUP(IF(OR(Q18="",OR($D18="",$D18="NL",$D18="HORS LIGUE")),"",COUNTIFS($D$5:$D$72,"&lt;&gt;"&amp;"",$D$5:$D$72,"&lt;&gt;"&amp;"NL",$D$5:$D$72,"&lt;&gt;"&amp;"HORS LIGUE",Q$5:Q$72,"&lt;"&amp;Q18)+1),Paramètres!$B$3:$C$56,2,FALSE)*Paramètres!$K$9))</f>
        <v>0</v>
      </c>
      <c r="S18" s="46"/>
      <c r="T18" s="2">
        <f>IF(S$2="Bike &amp; Run",IF(ISNA(VLOOKUP(S18,Paramètres!$B$3:$C$56,2,FALSE)),0,VLOOKUP(S18,Paramètres!$B$3:$C$56,2,FALSE)*Paramètres!$K$10),IF(OR(S18="",OR($D18="",$D18="NL",$D18="HORS LIGUE")),0,VLOOKUP(IF(OR(S18="",OR($D18="",$D18="NL",$D18="HORS LIGUE")),"",COUNTIFS($D$5:$D$72,"&lt;&gt;"&amp;"",$D$5:$D$72,"&lt;&gt;"&amp;"NL",$D$5:$D$72,"&lt;&gt;"&amp;"HORS LIGUE",S$5:S$72,"&lt;"&amp;S18)+1),Paramètres!$B$3:$C$56,2,FALSE)*Paramètres!$K$10))</f>
        <v>0</v>
      </c>
      <c r="U18" s="46"/>
      <c r="V18" s="2">
        <f>IF(U$2="Bike &amp; Run",IF(ISNA(VLOOKUP(U18,Paramètres!$B$3:$C$56,2,FALSE)),0,VLOOKUP(U18,Paramètres!$B$3:$C$56,2,FALSE)*Paramètres!$K$11),IF(OR(U18="",OR($D18="",$D18="NL",$D18="HORS LIGUE")),0,VLOOKUP(IF(OR(U18="",OR($D18="",$D18="NL",$D18="HORS LIGUE")),"",COUNTIFS($D$5:$D$72,"&lt;&gt;"&amp;"",$D$5:$D$72,"&lt;&gt;"&amp;"NL",$D$5:$D$72,"&lt;&gt;"&amp;"HORS LIGUE",U$5:U$72,"&lt;"&amp;U18)+1),Paramètres!$B$3:$C$56,2,FALSE)*Paramètres!$K$11))</f>
        <v>0</v>
      </c>
      <c r="W18" s="46"/>
      <c r="X18" s="2">
        <f>IF(W$2="Bike &amp; Run",IF(ISNA(VLOOKUP(W18,Paramètres!$B$3:$C$56,2,FALSE)),0,VLOOKUP(W18,Paramètres!$B$3:$C$56,2,FALSE)*Paramètres!$K$12),IF(OR(W18="",OR($D18="",$D18="NL",$D18="HORS LIGUE")),0,VLOOKUP(IF(OR(W18="",OR($D18="",$D18="NL",$D18="HORS LIGUE")),"",COUNTIFS($D$5:$D$72,"&lt;&gt;"&amp;"",$D$5:$D$72,"&lt;&gt;"&amp;"NL",$D$5:$D$72,"&lt;&gt;"&amp;"HORS LIGUE",W$5:W$72,"&lt;"&amp;W18)+1),Paramètres!$B$3:$C$56,2,FALSE)*Paramètres!$K$12))</f>
        <v>0</v>
      </c>
      <c r="Y18" s="46"/>
      <c r="Z18" s="2">
        <f>IF(Y$2="Bike &amp; Run",IF(ISNA(VLOOKUP(Y18,Paramètres!$B$3:$C$56,2,FALSE)),0,VLOOKUP(Y18,Paramètres!$B$3:$C$56,2,FALSE)*Paramètres!$K$13),IF(OR(Y18="",OR($D18="",$D18="NL",$D18="HORS LIGUE")),0,VLOOKUP(IF(OR(Y18="",OR($D18="",$D18="NL",$D18="HORS LIGUE")),"",COUNTIFS($D$5:$D$72,"&lt;&gt;"&amp;"",$D$5:$D$72,"&lt;&gt;"&amp;"NL",$D$5:$D$72,"&lt;&gt;"&amp;"HORS LIGUE",Y$5:Y$72,"&lt;"&amp;Y18)+1),Paramètres!$B$3:$C$56,2,FALSE)*Paramètres!$K$13))</f>
        <v>0</v>
      </c>
      <c r="AA18" s="46"/>
      <c r="AB18" s="2">
        <f>IF(AA$2="Bike &amp; Run",IF(ISNA(VLOOKUP(AA18,Paramètres!$B$3:$C$56,2,FALSE)),0,VLOOKUP(AA18,Paramètres!$B$3:$C$56,2,FALSE)*Paramètres!$K$14),IF(OR(AA18="",OR($D18="",$D18="NL",$D18="HORS LIGUE")),0,VLOOKUP(IF(OR(AA18="",OR($D18="",$D18="NL",$D18="HORS LIGUE")),"",COUNTIFS($D$5:$D$72,"&lt;&gt;"&amp;"",$D$5:$D$72,"&lt;&gt;"&amp;"NL",$D$5:$D$72,"&lt;&gt;"&amp;"HORS LIGUE",AA$5:AA$72,"&lt;"&amp;AA18)+1),Paramètres!$B$3:$C$56,2,FALSE)*Paramètres!$K$14))</f>
        <v>0</v>
      </c>
      <c r="AC18" s="46"/>
      <c r="AD18" s="2">
        <f>IF(AC$2="Bike &amp; Run",IF(ISNA(VLOOKUP(AC18,Paramètres!$B$3:$C$56,2,FALSE)),0,VLOOKUP(AC18,Paramètres!$B$3:$C$56,2,FALSE)*Paramètres!$K$15),IF(OR(AC18="",OR($D18="",$D18="NL",$D18="HORS LIGUE")),0,VLOOKUP(IF(OR(AC18="",OR($D18="",$D18="NL",$D18="HORS LIGUE")),"",COUNTIFS($D$5:$D$72,"&lt;&gt;"&amp;"",$D$5:$D$72,"&lt;&gt;"&amp;"NL",$D$5:$D$72,"&lt;&gt;"&amp;"HORS LIGUE",AC$5:AC$72,"&lt;"&amp;AC18)+1),Paramètres!$B$3:$C$56,2,FALSE)*Paramètres!$K$15))</f>
        <v>0</v>
      </c>
      <c r="AE18" s="46"/>
      <c r="AF18" s="2">
        <f>IF(AE$2="Bike &amp; Run",IF(ISNA(VLOOKUP(AE18,Paramètres!$B$3:$C$56,2,FALSE)),0,VLOOKUP(AE18,Paramètres!$B$3:$C$56,2,FALSE)*Paramètres!$K$16),IF(OR(AE18="",OR($D18="",$D18="NL",$D18="HORS LIGUE")),0,VLOOKUP(IF(OR(AE18="",OR($D18="",$D18="NL",$D18="HORS LIGUE")),"",COUNTIFS($D$5:$D$72,"&lt;&gt;"&amp;"",$D$5:$D$72,"&lt;&gt;"&amp;"NL",$D$5:$D$72,"&lt;&gt;"&amp;"HORS LIGUE",AE$5:AE$72,"&lt;"&amp;AE18)+1),Paramètres!$B$3:$C$56,2,FALSE)*Paramètres!$K$16))</f>
        <v>0</v>
      </c>
      <c r="AG18" s="46"/>
      <c r="AH18" s="2">
        <f>IF(AG$2="Bike &amp; Run",IF(ISNA(VLOOKUP(AG18,Paramètres!$B$3:$C$56,2,FALSE)),0,VLOOKUP(AG18,Paramètres!$B$3:$C$56,2,FALSE)*Paramètres!$K$17),IF(OR(AG18="",OR($D18="",$D18="NL",$D18="HORS LIGUE")),0,VLOOKUP(IF(OR(AG18="",OR($D18="",$D18="NL",$D18="HORS LIGUE")),"",COUNTIFS($D$5:$D$72,"&lt;&gt;"&amp;"",$D$5:$D$72,"&lt;&gt;"&amp;"NL",$D$5:$D$72,"&lt;&gt;"&amp;"HORS LIGUE",AG$5:AG$72,"&lt;"&amp;AG18)+1),Paramètres!$B$3:$C$56,2,FALSE)*Paramètres!$K$17))</f>
        <v>0</v>
      </c>
      <c r="AI18" s="40">
        <f t="shared" si="0"/>
        <v>146</v>
      </c>
      <c r="AJ18" s="3">
        <f t="shared" si="1"/>
        <v>14</v>
      </c>
      <c r="AK18" s="5">
        <f t="shared" si="2"/>
        <v>2</v>
      </c>
      <c r="AL18" s="41">
        <f t="shared" si="3"/>
        <v>146</v>
      </c>
      <c r="AM18" s="33">
        <f t="shared" si="4"/>
        <v>14</v>
      </c>
      <c r="AO18" s="22">
        <f t="shared" si="5"/>
        <v>107</v>
      </c>
      <c r="AP18">
        <f t="shared" si="6"/>
        <v>39</v>
      </c>
      <c r="AQ18">
        <f t="shared" si="7"/>
        <v>0</v>
      </c>
      <c r="AR18">
        <f t="shared" si="8"/>
        <v>0</v>
      </c>
      <c r="AS18">
        <f t="shared" si="9"/>
        <v>0</v>
      </c>
      <c r="AT18">
        <f t="shared" si="10"/>
        <v>0</v>
      </c>
      <c r="AU18">
        <f t="shared" si="11"/>
        <v>0</v>
      </c>
      <c r="AV18">
        <f t="shared" si="12"/>
        <v>0</v>
      </c>
      <c r="AW18">
        <f t="shared" si="13"/>
        <v>0</v>
      </c>
      <c r="AX18">
        <f t="shared" si="14"/>
        <v>0</v>
      </c>
      <c r="AY18">
        <f t="shared" si="15"/>
        <v>0</v>
      </c>
      <c r="AZ18">
        <f t="shared" si="16"/>
        <v>0</v>
      </c>
      <c r="BA18">
        <f t="shared" si="17"/>
        <v>0</v>
      </c>
      <c r="BB18">
        <f t="shared" si="18"/>
        <v>0</v>
      </c>
      <c r="BC18">
        <f t="shared" si="19"/>
        <v>0</v>
      </c>
      <c r="BD18">
        <f t="shared" si="20"/>
        <v>107</v>
      </c>
      <c r="BE18" s="22">
        <f t="shared" ref="BE18:BR18" si="34">BD18+LARGE($AO18:$BC18,BE$4)</f>
        <v>146</v>
      </c>
      <c r="BF18" s="22">
        <f t="shared" si="34"/>
        <v>146</v>
      </c>
      <c r="BG18" s="22">
        <f t="shared" si="34"/>
        <v>146</v>
      </c>
      <c r="BH18" s="22">
        <f t="shared" si="34"/>
        <v>146</v>
      </c>
      <c r="BI18" s="22">
        <f t="shared" si="34"/>
        <v>146</v>
      </c>
      <c r="BJ18" s="22">
        <f t="shared" si="34"/>
        <v>146</v>
      </c>
      <c r="BK18" s="22">
        <f t="shared" si="34"/>
        <v>146</v>
      </c>
      <c r="BL18" s="22">
        <f t="shared" si="34"/>
        <v>146</v>
      </c>
      <c r="BM18" s="22">
        <f t="shared" si="34"/>
        <v>146</v>
      </c>
      <c r="BN18" s="22">
        <f t="shared" si="34"/>
        <v>146</v>
      </c>
      <c r="BO18" s="22">
        <f t="shared" si="34"/>
        <v>146</v>
      </c>
      <c r="BP18" s="22">
        <f t="shared" si="34"/>
        <v>146</v>
      </c>
      <c r="BQ18" s="22">
        <f t="shared" si="34"/>
        <v>146</v>
      </c>
      <c r="BR18" s="22">
        <f t="shared" si="34"/>
        <v>146</v>
      </c>
    </row>
    <row r="19" spans="1:70" ht="16.5">
      <c r="A19" s="73" t="s">
        <v>929</v>
      </c>
      <c r="B19" s="32" t="str">
        <f>IF(ISNA(VLOOKUP(A19,'Licenciés Jeunes 2023'!A:C,3,0)),"",VLOOKUP(A19,'Licenciés Jeunes 2023'!A:C,3,0))</f>
        <v>MAHOUDEAU</v>
      </c>
      <c r="C19" s="32" t="str">
        <f>IF(ISNA(VLOOKUP(A19,'Licenciés Jeunes 2023'!A:C,2,0)),"",VLOOKUP(A19,'Licenciés Jeunes 2023'!A:C,2,0))</f>
        <v>Elsa</v>
      </c>
      <c r="D19" s="32" t="str">
        <f>IF(ISNA(VLOOKUP(A19,'Licenciés Jeunes 2023'!A:F,6,0)),"",VLOOKUP(A19,'Licenciés Jeunes 2023'!A:F,6,0))</f>
        <v>VENDOME TRIATHLON</v>
      </c>
      <c r="E19" s="6">
        <v>17</v>
      </c>
      <c r="F19" s="2">
        <v>93</v>
      </c>
      <c r="G19" s="4">
        <v>20</v>
      </c>
      <c r="H19" s="2">
        <f>IF(G$2="Bike &amp; Run",IF(ISNA(VLOOKUP(G19,Paramètres!$B$3:$C$56,2,FALSE)),0,VLOOKUP(G19,Paramètres!$B$3:$C$56,2,FALSE)*Paramètres!$K$4),IF(OR(G19="",OR($D19="",$D19="NL",$D19="HORS LIGUE")),0,VLOOKUP(IF(OR(G19="",OR($D19="",$D19="NL",$D19="HORS LIGUE")),"",COUNTIFS($D$5:$D$72,"&lt;&gt;"&amp;"",$D$5:$D$72,"&lt;&gt;"&amp;"NL",$D$5:$D$72,"&lt;&gt;"&amp;"HORS LIGUE",G$5:G$72,"&lt;"&amp;G19)+1),Paramètres!$B$3:$C$56,2,FALSE)*Paramètres!$K$4))</f>
        <v>36</v>
      </c>
      <c r="I19" s="36"/>
      <c r="J19" s="2">
        <f>IF(I$2="Bike &amp; Run",IF(ISNA(VLOOKUP(I19,Paramètres!$B$3:$C$56,2,FALSE)),0,VLOOKUP(I19,Paramètres!$B$3:$C$56,2,FALSE)*Paramètres!$K$5),IF(OR(I19="",OR($D19="",$D19="NL",$D19="HORS LIGUE")),0,VLOOKUP(IF(OR(I19="",OR($D19="",$D19="NL",$D19="HORS LIGUE")),"",COUNTIFS($D$5:$D$72,"&lt;&gt;"&amp;"",$D$5:$D$72,"&lt;&gt;"&amp;"NL",$D$5:$D$72,"&lt;&gt;"&amp;"HORS LIGUE",I$5:I$72,"&lt;"&amp;I19)+1),Paramètres!$B$3:$C$56,2,FALSE)*Paramètres!$K$5))</f>
        <v>0</v>
      </c>
      <c r="K19" s="4"/>
      <c r="L19" s="2">
        <f>IF(K$2="Bike &amp; Run",IF(ISNA(VLOOKUP(K19,Paramètres!$B$3:$C$56,2,FALSE)),0,VLOOKUP(K19,Paramètres!$B$3:$C$56,2,FALSE)*Paramètres!$K$6),IF(OR(K19="",OR($D19="",$D19="NL",$D19="HORS LIGUE")),0,VLOOKUP(IF(OR(K19="",OR($D19="",$D19="NL",$D19="HORS LIGUE")),"",COUNTIFS($D$5:$D$72,"&lt;&gt;"&amp;"",$D$5:$D$72,"&lt;&gt;"&amp;"NL",$D$5:$D$72,"&lt;&gt;"&amp;"HORS LIGUE",K$5:K$72,"&lt;"&amp;K19)+1),Paramètres!$B$3:$C$56,2,FALSE)*Paramètres!$K$6))</f>
        <v>0</v>
      </c>
      <c r="M19" s="4"/>
      <c r="N19" s="2">
        <f>IF(M$2="Bike &amp; Run",IF(ISNA(VLOOKUP(M19,Paramètres!$B$3:$C$56,2,FALSE)),0,VLOOKUP(M19,Paramètres!$B$3:$C$56,2,FALSE)*Paramètres!$K$7),IF(OR(M19="",OR($D19="",$D19="NL",$D19="HORS LIGUE")),0,VLOOKUP(IF(OR(M19="",OR($D19="",$D19="NL",$D19="HORS LIGUE")),"",COUNTIFS($D$5:$D$72,"&lt;&gt;"&amp;"",$D$5:$D$72,"&lt;&gt;"&amp;"NL",$D$5:$D$72,"&lt;&gt;"&amp;"HORS LIGUE",M$5:M$72,"&lt;"&amp;M19)+1),Paramètres!$B$3:$C$56,2,FALSE)*Paramètres!$K$7))</f>
        <v>0</v>
      </c>
      <c r="O19" s="46"/>
      <c r="P19" s="2">
        <f>IF(O$2="Bike &amp; Run",IF(ISNA(VLOOKUP(O19,Paramètres!$B$3:$C$56,2,FALSE)),0,VLOOKUP(O19,Paramètres!$B$3:$C$56,2,FALSE)*Paramètres!$K$8),IF(OR(O19="",OR($D19="",$D19="NL",$D19="HORS LIGUE")),0,VLOOKUP(IF(OR(O19="",OR($D19="",$D19="NL",$D19="HORS LIGUE")),"",COUNTIFS($D$5:$D$72,"&lt;&gt;"&amp;"",$D$5:$D$72,"&lt;&gt;"&amp;"NL",$D$5:$D$72,"&lt;&gt;"&amp;"HORS LIGUE",O$5:O$72,"&lt;"&amp;O19)+1),Paramètres!$B$3:$C$56,2,FALSE)*Paramètres!$K$8))</f>
        <v>0</v>
      </c>
      <c r="Q19" s="46"/>
      <c r="R19" s="2">
        <f>IF(Q$2="Bike &amp; Run",IF(ISNA(VLOOKUP(Q19,Paramètres!$B$3:$C$56,2,FALSE)),0,VLOOKUP(Q19,Paramètres!$B$3:$C$56,2,FALSE)*Paramètres!$K$9),IF(OR(Q19="",OR($D19="",$D19="NL",$D19="HORS LIGUE")),0,VLOOKUP(IF(OR(Q19="",OR($D19="",$D19="NL",$D19="HORS LIGUE")),"",COUNTIFS($D$5:$D$72,"&lt;&gt;"&amp;"",$D$5:$D$72,"&lt;&gt;"&amp;"NL",$D$5:$D$72,"&lt;&gt;"&amp;"HORS LIGUE",Q$5:Q$72,"&lt;"&amp;Q19)+1),Paramètres!$B$3:$C$56,2,FALSE)*Paramètres!$K$9))</f>
        <v>0</v>
      </c>
      <c r="S19" s="46"/>
      <c r="T19" s="2">
        <f>IF(S$2="Bike &amp; Run",IF(ISNA(VLOOKUP(S19,Paramètres!$B$3:$C$56,2,FALSE)),0,VLOOKUP(S19,Paramètres!$B$3:$C$56,2,FALSE)*Paramètres!$K$10),IF(OR(S19="",OR($D19="",$D19="NL",$D19="HORS LIGUE")),0,VLOOKUP(IF(OR(S19="",OR($D19="",$D19="NL",$D19="HORS LIGUE")),"",COUNTIFS($D$5:$D$72,"&lt;&gt;"&amp;"",$D$5:$D$72,"&lt;&gt;"&amp;"NL",$D$5:$D$72,"&lt;&gt;"&amp;"HORS LIGUE",S$5:S$72,"&lt;"&amp;S19)+1),Paramètres!$B$3:$C$56,2,FALSE)*Paramètres!$K$10))</f>
        <v>0</v>
      </c>
      <c r="U19" s="46"/>
      <c r="V19" s="2">
        <f>IF(U$2="Bike &amp; Run",IF(ISNA(VLOOKUP(U19,Paramètres!$B$3:$C$56,2,FALSE)),0,VLOOKUP(U19,Paramètres!$B$3:$C$56,2,FALSE)*Paramètres!$K$11),IF(OR(U19="",OR($D19="",$D19="NL",$D19="HORS LIGUE")),0,VLOOKUP(IF(OR(U19="",OR($D19="",$D19="NL",$D19="HORS LIGUE")),"",COUNTIFS($D$5:$D$72,"&lt;&gt;"&amp;"",$D$5:$D$72,"&lt;&gt;"&amp;"NL",$D$5:$D$72,"&lt;&gt;"&amp;"HORS LIGUE",U$5:U$72,"&lt;"&amp;U19)+1),Paramètres!$B$3:$C$56,2,FALSE)*Paramètres!$K$11))</f>
        <v>0</v>
      </c>
      <c r="W19" s="46"/>
      <c r="X19" s="2">
        <f>IF(W$2="Bike &amp; Run",IF(ISNA(VLOOKUP(W19,Paramètres!$B$3:$C$56,2,FALSE)),0,VLOOKUP(W19,Paramètres!$B$3:$C$56,2,FALSE)*Paramètres!$K$12),IF(OR(W19="",OR($D19="",$D19="NL",$D19="HORS LIGUE")),0,VLOOKUP(IF(OR(W19="",OR($D19="",$D19="NL",$D19="HORS LIGUE")),"",COUNTIFS($D$5:$D$72,"&lt;&gt;"&amp;"",$D$5:$D$72,"&lt;&gt;"&amp;"NL",$D$5:$D$72,"&lt;&gt;"&amp;"HORS LIGUE",W$5:W$72,"&lt;"&amp;W19)+1),Paramètres!$B$3:$C$56,2,FALSE)*Paramètres!$K$12))</f>
        <v>0</v>
      </c>
      <c r="Y19" s="46"/>
      <c r="Z19" s="2">
        <f>IF(Y$2="Bike &amp; Run",IF(ISNA(VLOOKUP(Y19,Paramètres!$B$3:$C$56,2,FALSE)),0,VLOOKUP(Y19,Paramètres!$B$3:$C$56,2,FALSE)*Paramètres!$K$13),IF(OR(Y19="",OR($D19="",$D19="NL",$D19="HORS LIGUE")),0,VLOOKUP(IF(OR(Y19="",OR($D19="",$D19="NL",$D19="HORS LIGUE")),"",COUNTIFS($D$5:$D$72,"&lt;&gt;"&amp;"",$D$5:$D$72,"&lt;&gt;"&amp;"NL",$D$5:$D$72,"&lt;&gt;"&amp;"HORS LIGUE",Y$5:Y$72,"&lt;"&amp;Y19)+1),Paramètres!$B$3:$C$56,2,FALSE)*Paramètres!$K$13))</f>
        <v>0</v>
      </c>
      <c r="AA19" s="46"/>
      <c r="AB19" s="2">
        <f>IF(AA$2="Bike &amp; Run",IF(ISNA(VLOOKUP(AA19,Paramètres!$B$3:$C$56,2,FALSE)),0,VLOOKUP(AA19,Paramètres!$B$3:$C$56,2,FALSE)*Paramètres!$K$14),IF(OR(AA19="",OR($D19="",$D19="NL",$D19="HORS LIGUE")),0,VLOOKUP(IF(OR(AA19="",OR($D19="",$D19="NL",$D19="HORS LIGUE")),"",COUNTIFS($D$5:$D$72,"&lt;&gt;"&amp;"",$D$5:$D$72,"&lt;&gt;"&amp;"NL",$D$5:$D$72,"&lt;&gt;"&amp;"HORS LIGUE",AA$5:AA$72,"&lt;"&amp;AA19)+1),Paramètres!$B$3:$C$56,2,FALSE)*Paramètres!$K$14))</f>
        <v>0</v>
      </c>
      <c r="AC19" s="46"/>
      <c r="AD19" s="2">
        <f>IF(AC$2="Bike &amp; Run",IF(ISNA(VLOOKUP(AC19,Paramètres!$B$3:$C$56,2,FALSE)),0,VLOOKUP(AC19,Paramètres!$B$3:$C$56,2,FALSE)*Paramètres!$K$15),IF(OR(AC19="",OR($D19="",$D19="NL",$D19="HORS LIGUE")),0,VLOOKUP(IF(OR(AC19="",OR($D19="",$D19="NL",$D19="HORS LIGUE")),"",COUNTIFS($D$5:$D$72,"&lt;&gt;"&amp;"",$D$5:$D$72,"&lt;&gt;"&amp;"NL",$D$5:$D$72,"&lt;&gt;"&amp;"HORS LIGUE",AC$5:AC$72,"&lt;"&amp;AC19)+1),Paramètres!$B$3:$C$56,2,FALSE)*Paramètres!$K$15))</f>
        <v>0</v>
      </c>
      <c r="AE19" s="46"/>
      <c r="AF19" s="2">
        <f>IF(AE$2="Bike &amp; Run",IF(ISNA(VLOOKUP(AE19,Paramètres!$B$3:$C$56,2,FALSE)),0,VLOOKUP(AE19,Paramètres!$B$3:$C$56,2,FALSE)*Paramètres!$K$16),IF(OR(AE19="",OR($D19="",$D19="NL",$D19="HORS LIGUE")),0,VLOOKUP(IF(OR(AE19="",OR($D19="",$D19="NL",$D19="HORS LIGUE")),"",COUNTIFS($D$5:$D$72,"&lt;&gt;"&amp;"",$D$5:$D$72,"&lt;&gt;"&amp;"NL",$D$5:$D$72,"&lt;&gt;"&amp;"HORS LIGUE",AE$5:AE$72,"&lt;"&amp;AE19)+1),Paramètres!$B$3:$C$56,2,FALSE)*Paramètres!$K$16))</f>
        <v>0</v>
      </c>
      <c r="AG19" s="46"/>
      <c r="AH19" s="2">
        <f>IF(AG$2="Bike &amp; Run",IF(ISNA(VLOOKUP(AG19,Paramètres!$B$3:$C$56,2,FALSE)),0,VLOOKUP(AG19,Paramètres!$B$3:$C$56,2,FALSE)*Paramètres!$K$17),IF(OR(AG19="",OR($D19="",$D19="NL",$D19="HORS LIGUE")),0,VLOOKUP(IF(OR(AG19="",OR($D19="",$D19="NL",$D19="HORS LIGUE")),"",COUNTIFS($D$5:$D$72,"&lt;&gt;"&amp;"",$D$5:$D$72,"&lt;&gt;"&amp;"NL",$D$5:$D$72,"&lt;&gt;"&amp;"HORS LIGUE",AG$5:AG$72,"&lt;"&amp;AG19)+1),Paramètres!$B$3:$C$56,2,FALSE)*Paramètres!$K$17))</f>
        <v>0</v>
      </c>
      <c r="AI19" s="40">
        <f t="shared" si="0"/>
        <v>129</v>
      </c>
      <c r="AJ19" s="3">
        <f t="shared" si="1"/>
        <v>15</v>
      </c>
      <c r="AK19" s="5">
        <f t="shared" si="2"/>
        <v>2</v>
      </c>
      <c r="AL19" s="41">
        <f t="shared" si="3"/>
        <v>129</v>
      </c>
      <c r="AM19" s="33">
        <f t="shared" si="4"/>
        <v>15</v>
      </c>
      <c r="AO19" s="22">
        <f t="shared" si="5"/>
        <v>93</v>
      </c>
      <c r="AP19">
        <f t="shared" si="6"/>
        <v>36</v>
      </c>
      <c r="AQ19">
        <f t="shared" si="7"/>
        <v>0</v>
      </c>
      <c r="AR19">
        <f t="shared" si="8"/>
        <v>0</v>
      </c>
      <c r="AS19">
        <f t="shared" si="9"/>
        <v>0</v>
      </c>
      <c r="AT19">
        <f t="shared" si="10"/>
        <v>0</v>
      </c>
      <c r="AU19">
        <f t="shared" si="11"/>
        <v>0</v>
      </c>
      <c r="AV19">
        <f t="shared" si="12"/>
        <v>0</v>
      </c>
      <c r="AW19">
        <f t="shared" si="13"/>
        <v>0</v>
      </c>
      <c r="AX19">
        <f t="shared" si="14"/>
        <v>0</v>
      </c>
      <c r="AY19">
        <f t="shared" si="15"/>
        <v>0</v>
      </c>
      <c r="AZ19">
        <f t="shared" si="16"/>
        <v>0</v>
      </c>
      <c r="BA19">
        <f t="shared" si="17"/>
        <v>0</v>
      </c>
      <c r="BB19">
        <f t="shared" si="18"/>
        <v>0</v>
      </c>
      <c r="BC19">
        <f t="shared" si="19"/>
        <v>0</v>
      </c>
      <c r="BD19">
        <f t="shared" si="20"/>
        <v>93</v>
      </c>
      <c r="BE19" s="22">
        <f t="shared" ref="BE19:BR19" si="35">BD19+LARGE($AO19:$BC19,BE$4)</f>
        <v>129</v>
      </c>
      <c r="BF19" s="22">
        <f t="shared" si="35"/>
        <v>129</v>
      </c>
      <c r="BG19" s="22">
        <f t="shared" si="35"/>
        <v>129</v>
      </c>
      <c r="BH19" s="22">
        <f t="shared" si="35"/>
        <v>129</v>
      </c>
      <c r="BI19" s="22">
        <f t="shared" si="35"/>
        <v>129</v>
      </c>
      <c r="BJ19" s="22">
        <f t="shared" si="35"/>
        <v>129</v>
      </c>
      <c r="BK19" s="22">
        <f t="shared" si="35"/>
        <v>129</v>
      </c>
      <c r="BL19" s="22">
        <f t="shared" si="35"/>
        <v>129</v>
      </c>
      <c r="BM19" s="22">
        <f t="shared" si="35"/>
        <v>129</v>
      </c>
      <c r="BN19" s="22">
        <f t="shared" si="35"/>
        <v>129</v>
      </c>
      <c r="BO19" s="22">
        <f t="shared" si="35"/>
        <v>129</v>
      </c>
      <c r="BP19" s="22">
        <f t="shared" si="35"/>
        <v>129</v>
      </c>
      <c r="BQ19" s="22">
        <f t="shared" si="35"/>
        <v>129</v>
      </c>
      <c r="BR19" s="22">
        <f t="shared" si="35"/>
        <v>129</v>
      </c>
    </row>
    <row r="20" spans="1:70" ht="16.5">
      <c r="A20" s="73" t="s">
        <v>672</v>
      </c>
      <c r="B20" s="32" t="str">
        <f>IF(ISNA(VLOOKUP(A20,'Licenciés Jeunes 2023'!A:C,3,0)),"",VLOOKUP(A20,'Licenciés Jeunes 2023'!A:C,3,0))</f>
        <v>SOULIS</v>
      </c>
      <c r="C20" s="32" t="str">
        <f>IF(ISNA(VLOOKUP(A20,'Licenciés Jeunes 2023'!A:C,2,0)),"",VLOOKUP(A20,'Licenciés Jeunes 2023'!A:C,2,0))</f>
        <v>Zoe</v>
      </c>
      <c r="D20" s="32" t="str">
        <f>IF(ISNA(VLOOKUP(A20,'Licenciés Jeunes 2023'!A:F,6,0)),"",VLOOKUP(A20,'Licenciés Jeunes 2023'!A:F,6,0))</f>
        <v>VENDOME TRIATHLON</v>
      </c>
      <c r="E20" s="6">
        <v>8</v>
      </c>
      <c r="F20" s="2">
        <v>128</v>
      </c>
      <c r="G20" s="4"/>
      <c r="H20" s="2">
        <f>IF(G$2="Bike &amp; Run",IF(ISNA(VLOOKUP(G20,Paramètres!$B$3:$C$56,2,FALSE)),0,VLOOKUP(G20,Paramètres!$B$3:$C$56,2,FALSE)*Paramètres!$K$4),IF(OR(G20="",OR($D20="",$D20="NL",$D20="HORS LIGUE")),0,VLOOKUP(IF(OR(G20="",OR($D20="",$D20="NL",$D20="HORS LIGUE")),"",COUNTIFS($D$5:$D$72,"&lt;&gt;"&amp;"",$D$5:$D$72,"&lt;&gt;"&amp;"NL",$D$5:$D$72,"&lt;&gt;"&amp;"HORS LIGUE",G$5:G$72,"&lt;"&amp;G20)+1),Paramètres!$B$3:$C$56,2,FALSE)*Paramètres!$K$4))</f>
        <v>0</v>
      </c>
      <c r="I20" s="36"/>
      <c r="J20" s="2">
        <f>IF(I$2="Bike &amp; Run",IF(ISNA(VLOOKUP(I20,Paramètres!$B$3:$C$56,2,FALSE)),0,VLOOKUP(I20,Paramètres!$B$3:$C$56,2,FALSE)*Paramètres!$K$5),IF(OR(I20="",OR($D20="",$D20="NL",$D20="HORS LIGUE")),0,VLOOKUP(IF(OR(I20="",OR($D20="",$D20="NL",$D20="HORS LIGUE")),"",COUNTIFS($D$5:$D$72,"&lt;&gt;"&amp;"",$D$5:$D$72,"&lt;&gt;"&amp;"NL",$D$5:$D$72,"&lt;&gt;"&amp;"HORS LIGUE",I$5:I$72,"&lt;"&amp;I20)+1),Paramètres!$B$3:$C$56,2,FALSE)*Paramètres!$K$5))</f>
        <v>0</v>
      </c>
      <c r="K20" s="4"/>
      <c r="L20" s="2">
        <f>IF(K$2="Bike &amp; Run",IF(ISNA(VLOOKUP(K20,Paramètres!$B$3:$C$56,2,FALSE)),0,VLOOKUP(K20,Paramètres!$B$3:$C$56,2,FALSE)*Paramètres!$K$6),IF(OR(K20="",OR($D20="",$D20="NL",$D20="HORS LIGUE")),0,VLOOKUP(IF(OR(K20="",OR($D20="",$D20="NL",$D20="HORS LIGUE")),"",COUNTIFS($D$5:$D$72,"&lt;&gt;"&amp;"",$D$5:$D$72,"&lt;&gt;"&amp;"NL",$D$5:$D$72,"&lt;&gt;"&amp;"HORS LIGUE",K$5:K$72,"&lt;"&amp;K20)+1),Paramètres!$B$3:$C$56,2,FALSE)*Paramètres!$K$6))</f>
        <v>0</v>
      </c>
      <c r="M20" s="4"/>
      <c r="N20" s="2">
        <f>IF(M$2="Bike &amp; Run",IF(ISNA(VLOOKUP(M20,Paramètres!$B$3:$C$56,2,FALSE)),0,VLOOKUP(M20,Paramètres!$B$3:$C$56,2,FALSE)*Paramètres!$K$7),IF(OR(M20="",OR($D20="",$D20="NL",$D20="HORS LIGUE")),0,VLOOKUP(IF(OR(M20="",OR($D20="",$D20="NL",$D20="HORS LIGUE")),"",COUNTIFS($D$5:$D$72,"&lt;&gt;"&amp;"",$D$5:$D$72,"&lt;&gt;"&amp;"NL",$D$5:$D$72,"&lt;&gt;"&amp;"HORS LIGUE",M$5:M$72,"&lt;"&amp;M20)+1),Paramètres!$B$3:$C$56,2,FALSE)*Paramètres!$K$7))</f>
        <v>0</v>
      </c>
      <c r="O20" s="46"/>
      <c r="P20" s="2">
        <f>IF(O$2="Bike &amp; Run",IF(ISNA(VLOOKUP(O20,Paramètres!$B$3:$C$56,2,FALSE)),0,VLOOKUP(O20,Paramètres!$B$3:$C$56,2,FALSE)*Paramètres!$K$8),IF(OR(O20="",OR($D20="",$D20="NL",$D20="HORS LIGUE")),0,VLOOKUP(IF(OR(O20="",OR($D20="",$D20="NL",$D20="HORS LIGUE")),"",COUNTIFS($D$5:$D$72,"&lt;&gt;"&amp;"",$D$5:$D$72,"&lt;&gt;"&amp;"NL",$D$5:$D$72,"&lt;&gt;"&amp;"HORS LIGUE",O$5:O$72,"&lt;"&amp;O20)+1),Paramètres!$B$3:$C$56,2,FALSE)*Paramètres!$K$8))</f>
        <v>0</v>
      </c>
      <c r="Q20" s="46"/>
      <c r="R20" s="2">
        <f>IF(Q$2="Bike &amp; Run",IF(ISNA(VLOOKUP(Q20,Paramètres!$B$3:$C$56,2,FALSE)),0,VLOOKUP(Q20,Paramètres!$B$3:$C$56,2,FALSE)*Paramètres!$K$9),IF(OR(Q20="",OR($D20="",$D20="NL",$D20="HORS LIGUE")),0,VLOOKUP(IF(OR(Q20="",OR($D20="",$D20="NL",$D20="HORS LIGUE")),"",COUNTIFS($D$5:$D$72,"&lt;&gt;"&amp;"",$D$5:$D$72,"&lt;&gt;"&amp;"NL",$D$5:$D$72,"&lt;&gt;"&amp;"HORS LIGUE",Q$5:Q$72,"&lt;"&amp;Q20)+1),Paramètres!$B$3:$C$56,2,FALSE)*Paramètres!$K$9))</f>
        <v>0</v>
      </c>
      <c r="S20" s="46"/>
      <c r="T20" s="2">
        <f>IF(S$2="Bike &amp; Run",IF(ISNA(VLOOKUP(S20,Paramètres!$B$3:$C$56,2,FALSE)),0,VLOOKUP(S20,Paramètres!$B$3:$C$56,2,FALSE)*Paramètres!$K$10),IF(OR(S20="",OR($D20="",$D20="NL",$D20="HORS LIGUE")),0,VLOOKUP(IF(OR(S20="",OR($D20="",$D20="NL",$D20="HORS LIGUE")),"",COUNTIFS($D$5:$D$72,"&lt;&gt;"&amp;"",$D$5:$D$72,"&lt;&gt;"&amp;"NL",$D$5:$D$72,"&lt;&gt;"&amp;"HORS LIGUE",S$5:S$72,"&lt;"&amp;S20)+1),Paramètres!$B$3:$C$56,2,FALSE)*Paramètres!$K$10))</f>
        <v>0</v>
      </c>
      <c r="U20" s="46"/>
      <c r="V20" s="2">
        <f>IF(U$2="Bike &amp; Run",IF(ISNA(VLOOKUP(U20,Paramètres!$B$3:$C$56,2,FALSE)),0,VLOOKUP(U20,Paramètres!$B$3:$C$56,2,FALSE)*Paramètres!$K$11),IF(OR(U20="",OR($D20="",$D20="NL",$D20="HORS LIGUE")),0,VLOOKUP(IF(OR(U20="",OR($D20="",$D20="NL",$D20="HORS LIGUE")),"",COUNTIFS($D$5:$D$72,"&lt;&gt;"&amp;"",$D$5:$D$72,"&lt;&gt;"&amp;"NL",$D$5:$D$72,"&lt;&gt;"&amp;"HORS LIGUE",U$5:U$72,"&lt;"&amp;U20)+1),Paramètres!$B$3:$C$56,2,FALSE)*Paramètres!$K$11))</f>
        <v>0</v>
      </c>
      <c r="W20" s="46"/>
      <c r="X20" s="2">
        <f>IF(W$2="Bike &amp; Run",IF(ISNA(VLOOKUP(W20,Paramètres!$B$3:$C$56,2,FALSE)),0,VLOOKUP(W20,Paramètres!$B$3:$C$56,2,FALSE)*Paramètres!$K$12),IF(OR(W20="",OR($D20="",$D20="NL",$D20="HORS LIGUE")),0,VLOOKUP(IF(OR(W20="",OR($D20="",$D20="NL",$D20="HORS LIGUE")),"",COUNTIFS($D$5:$D$72,"&lt;&gt;"&amp;"",$D$5:$D$72,"&lt;&gt;"&amp;"NL",$D$5:$D$72,"&lt;&gt;"&amp;"HORS LIGUE",W$5:W$72,"&lt;"&amp;W20)+1),Paramètres!$B$3:$C$56,2,FALSE)*Paramètres!$K$12))</f>
        <v>0</v>
      </c>
      <c r="Y20" s="46"/>
      <c r="Z20" s="2">
        <f>IF(Y$2="Bike &amp; Run",IF(ISNA(VLOOKUP(Y20,Paramètres!$B$3:$C$56,2,FALSE)),0,VLOOKUP(Y20,Paramètres!$B$3:$C$56,2,FALSE)*Paramètres!$K$13),IF(OR(Y20="",OR($D20="",$D20="NL",$D20="HORS LIGUE")),0,VLOOKUP(IF(OR(Y20="",OR($D20="",$D20="NL",$D20="HORS LIGUE")),"",COUNTIFS($D$5:$D$72,"&lt;&gt;"&amp;"",$D$5:$D$72,"&lt;&gt;"&amp;"NL",$D$5:$D$72,"&lt;&gt;"&amp;"HORS LIGUE",Y$5:Y$72,"&lt;"&amp;Y20)+1),Paramètres!$B$3:$C$56,2,FALSE)*Paramètres!$K$13))</f>
        <v>0</v>
      </c>
      <c r="AA20" s="46"/>
      <c r="AB20" s="2">
        <f>IF(AA$2="Bike &amp; Run",IF(ISNA(VLOOKUP(AA20,Paramètres!$B$3:$C$56,2,FALSE)),0,VLOOKUP(AA20,Paramètres!$B$3:$C$56,2,FALSE)*Paramètres!$K$14),IF(OR(AA20="",OR($D20="",$D20="NL",$D20="HORS LIGUE")),0,VLOOKUP(IF(OR(AA20="",OR($D20="",$D20="NL",$D20="HORS LIGUE")),"",COUNTIFS($D$5:$D$72,"&lt;&gt;"&amp;"",$D$5:$D$72,"&lt;&gt;"&amp;"NL",$D$5:$D$72,"&lt;&gt;"&amp;"HORS LIGUE",AA$5:AA$72,"&lt;"&amp;AA20)+1),Paramètres!$B$3:$C$56,2,FALSE)*Paramètres!$K$14))</f>
        <v>0</v>
      </c>
      <c r="AC20" s="46"/>
      <c r="AD20" s="2">
        <f>IF(AC$2="Bike &amp; Run",IF(ISNA(VLOOKUP(AC20,Paramètres!$B$3:$C$56,2,FALSE)),0,VLOOKUP(AC20,Paramètres!$B$3:$C$56,2,FALSE)*Paramètres!$K$15),IF(OR(AC20="",OR($D20="",$D20="NL",$D20="HORS LIGUE")),0,VLOOKUP(IF(OR(AC20="",OR($D20="",$D20="NL",$D20="HORS LIGUE")),"",COUNTIFS($D$5:$D$72,"&lt;&gt;"&amp;"",$D$5:$D$72,"&lt;&gt;"&amp;"NL",$D$5:$D$72,"&lt;&gt;"&amp;"HORS LIGUE",AC$5:AC$72,"&lt;"&amp;AC20)+1),Paramètres!$B$3:$C$56,2,FALSE)*Paramètres!$K$15))</f>
        <v>0</v>
      </c>
      <c r="AE20" s="46"/>
      <c r="AF20" s="2">
        <f>IF(AE$2="Bike &amp; Run",IF(ISNA(VLOOKUP(AE20,Paramètres!$B$3:$C$56,2,FALSE)),0,VLOOKUP(AE20,Paramètres!$B$3:$C$56,2,FALSE)*Paramètres!$K$16),IF(OR(AE20="",OR($D20="",$D20="NL",$D20="HORS LIGUE")),0,VLOOKUP(IF(OR(AE20="",OR($D20="",$D20="NL",$D20="HORS LIGUE")),"",COUNTIFS($D$5:$D$72,"&lt;&gt;"&amp;"",$D$5:$D$72,"&lt;&gt;"&amp;"NL",$D$5:$D$72,"&lt;&gt;"&amp;"HORS LIGUE",AE$5:AE$72,"&lt;"&amp;AE20)+1),Paramètres!$B$3:$C$56,2,FALSE)*Paramètres!$K$16))</f>
        <v>0</v>
      </c>
      <c r="AG20" s="46"/>
      <c r="AH20" s="2">
        <f>IF(AG$2="Bike &amp; Run",IF(ISNA(VLOOKUP(AG20,Paramètres!$B$3:$C$56,2,FALSE)),0,VLOOKUP(AG20,Paramètres!$B$3:$C$56,2,FALSE)*Paramètres!$K$17),IF(OR(AG20="",OR($D20="",$D20="NL",$D20="HORS LIGUE")),0,VLOOKUP(IF(OR(AG20="",OR($D20="",$D20="NL",$D20="HORS LIGUE")),"",COUNTIFS($D$5:$D$72,"&lt;&gt;"&amp;"",$D$5:$D$72,"&lt;&gt;"&amp;"NL",$D$5:$D$72,"&lt;&gt;"&amp;"HORS LIGUE",AG$5:AG$72,"&lt;"&amp;AG20)+1),Paramètres!$B$3:$C$56,2,FALSE)*Paramètres!$K$17))</f>
        <v>0</v>
      </c>
      <c r="AI20" s="40">
        <f t="shared" si="0"/>
        <v>128</v>
      </c>
      <c r="AJ20" s="3">
        <f t="shared" si="1"/>
        <v>16</v>
      </c>
      <c r="AK20" s="5">
        <f t="shared" si="2"/>
        <v>1</v>
      </c>
      <c r="AL20" s="41">
        <f t="shared" si="3"/>
        <v>128</v>
      </c>
      <c r="AM20" s="33">
        <f t="shared" si="4"/>
        <v>16</v>
      </c>
      <c r="AO20" s="22">
        <f t="shared" si="5"/>
        <v>128</v>
      </c>
      <c r="AP20">
        <f t="shared" si="6"/>
        <v>0</v>
      </c>
      <c r="AQ20">
        <f t="shared" si="7"/>
        <v>0</v>
      </c>
      <c r="AR20">
        <f t="shared" si="8"/>
        <v>0</v>
      </c>
      <c r="AS20">
        <f t="shared" si="9"/>
        <v>0</v>
      </c>
      <c r="AT20">
        <f t="shared" si="10"/>
        <v>0</v>
      </c>
      <c r="AU20">
        <f t="shared" si="11"/>
        <v>0</v>
      </c>
      <c r="AV20">
        <f t="shared" si="12"/>
        <v>0</v>
      </c>
      <c r="AW20">
        <f t="shared" si="13"/>
        <v>0</v>
      </c>
      <c r="AX20">
        <f t="shared" si="14"/>
        <v>0</v>
      </c>
      <c r="AY20">
        <f t="shared" si="15"/>
        <v>0</v>
      </c>
      <c r="AZ20">
        <f t="shared" si="16"/>
        <v>0</v>
      </c>
      <c r="BA20">
        <f t="shared" si="17"/>
        <v>0</v>
      </c>
      <c r="BB20">
        <f t="shared" si="18"/>
        <v>0</v>
      </c>
      <c r="BC20">
        <f t="shared" si="19"/>
        <v>0</v>
      </c>
      <c r="BD20">
        <f t="shared" si="20"/>
        <v>128</v>
      </c>
      <c r="BE20" s="22">
        <f t="shared" ref="BE20:BR20" si="36">BD20+LARGE($AO20:$BC20,BE$4)</f>
        <v>128</v>
      </c>
      <c r="BF20" s="22">
        <f t="shared" si="36"/>
        <v>128</v>
      </c>
      <c r="BG20" s="22">
        <f t="shared" si="36"/>
        <v>128</v>
      </c>
      <c r="BH20" s="22">
        <f t="shared" si="36"/>
        <v>128</v>
      </c>
      <c r="BI20" s="22">
        <f t="shared" si="36"/>
        <v>128</v>
      </c>
      <c r="BJ20" s="22">
        <f t="shared" si="36"/>
        <v>128</v>
      </c>
      <c r="BK20" s="22">
        <f t="shared" si="36"/>
        <v>128</v>
      </c>
      <c r="BL20" s="22">
        <f t="shared" si="36"/>
        <v>128</v>
      </c>
      <c r="BM20" s="22">
        <f t="shared" si="36"/>
        <v>128</v>
      </c>
      <c r="BN20" s="22">
        <f t="shared" si="36"/>
        <v>128</v>
      </c>
      <c r="BO20" s="22">
        <f t="shared" si="36"/>
        <v>128</v>
      </c>
      <c r="BP20" s="22">
        <f t="shared" si="36"/>
        <v>128</v>
      </c>
      <c r="BQ20" s="22">
        <f t="shared" si="36"/>
        <v>128</v>
      </c>
      <c r="BR20" s="22">
        <f t="shared" si="36"/>
        <v>128</v>
      </c>
    </row>
    <row r="21" spans="1:70" ht="16.5">
      <c r="A21" s="73" t="s">
        <v>1288</v>
      </c>
      <c r="B21" s="32" t="str">
        <f>IF(ISNA(VLOOKUP(A21,'Licenciés Jeunes 2023'!A:C,3,0)),"",VLOOKUP(A21,'Licenciés Jeunes 2023'!A:C,3,0))</f>
        <v>BOUDENANT</v>
      </c>
      <c r="C21" s="32" t="str">
        <f>IF(ISNA(VLOOKUP(A21,'Licenciés Jeunes 2023'!A:C,2,0)),"",VLOOKUP(A21,'Licenciés Jeunes 2023'!A:C,2,0))</f>
        <v>Emma</v>
      </c>
      <c r="D21" s="32" t="str">
        <f>IF(ISNA(VLOOKUP(A21,'Licenciés Jeunes 2023'!A:F,6,0)),"",VLOOKUP(A21,'Licenciés Jeunes 2023'!A:F,6,0))</f>
        <v>SAINT AVERTIN SPORTS TRIATHLON 37</v>
      </c>
      <c r="E21" s="6">
        <v>20</v>
      </c>
      <c r="F21" s="2">
        <v>88</v>
      </c>
      <c r="G21" s="4">
        <v>21</v>
      </c>
      <c r="H21" s="2">
        <f>IF(G$2="Bike &amp; Run",IF(ISNA(VLOOKUP(G21,Paramètres!$B$3:$C$56,2,FALSE)),0,VLOOKUP(G21,Paramètres!$B$3:$C$56,2,FALSE)*Paramètres!$K$4),IF(OR(G21="",OR($D21="",$D21="NL",$D21="HORS LIGUE")),0,VLOOKUP(IF(OR(G21="",OR($D21="",$D21="NL",$D21="HORS LIGUE")),"",COUNTIFS($D$5:$D$72,"&lt;&gt;"&amp;"",$D$5:$D$72,"&lt;&gt;"&amp;"NL",$D$5:$D$72,"&lt;&gt;"&amp;"HORS LIGUE",G$5:G$72,"&lt;"&amp;G21)+1),Paramètres!$B$3:$C$56,2,FALSE)*Paramètres!$K$4))</f>
        <v>34.5</v>
      </c>
      <c r="I21" s="36"/>
      <c r="J21" s="2">
        <f>IF(I$2="Bike &amp; Run",IF(ISNA(VLOOKUP(I21,Paramètres!$B$3:$C$56,2,FALSE)),0,VLOOKUP(I21,Paramètres!$B$3:$C$56,2,FALSE)*Paramètres!$K$5),IF(OR(I21="",OR($D21="",$D21="NL",$D21="HORS LIGUE")),0,VLOOKUP(IF(OR(I21="",OR($D21="",$D21="NL",$D21="HORS LIGUE")),"",COUNTIFS($D$5:$D$72,"&lt;&gt;"&amp;"",$D$5:$D$72,"&lt;&gt;"&amp;"NL",$D$5:$D$72,"&lt;&gt;"&amp;"HORS LIGUE",I$5:I$72,"&lt;"&amp;I21)+1),Paramètres!$B$3:$C$56,2,FALSE)*Paramètres!$K$5))</f>
        <v>0</v>
      </c>
      <c r="K21" s="4"/>
      <c r="L21" s="2">
        <f>IF(K$2="Bike &amp; Run",IF(ISNA(VLOOKUP(K21,Paramètres!$B$3:$C$56,2,FALSE)),0,VLOOKUP(K21,Paramètres!$B$3:$C$56,2,FALSE)*Paramètres!$K$6),IF(OR(K21="",OR($D21="",$D21="NL",$D21="HORS LIGUE")),0,VLOOKUP(IF(OR(K21="",OR($D21="",$D21="NL",$D21="HORS LIGUE")),"",COUNTIFS($D$5:$D$72,"&lt;&gt;"&amp;"",$D$5:$D$72,"&lt;&gt;"&amp;"NL",$D$5:$D$72,"&lt;&gt;"&amp;"HORS LIGUE",K$5:K$72,"&lt;"&amp;K21)+1),Paramètres!$B$3:$C$56,2,FALSE)*Paramètres!$K$6))</f>
        <v>0</v>
      </c>
      <c r="M21" s="4"/>
      <c r="N21" s="2">
        <f>IF(M$2="Bike &amp; Run",IF(ISNA(VLOOKUP(M21,Paramètres!$B$3:$C$56,2,FALSE)),0,VLOOKUP(M21,Paramètres!$B$3:$C$56,2,FALSE)*Paramètres!$K$7),IF(OR(M21="",OR($D21="",$D21="NL",$D21="HORS LIGUE")),0,VLOOKUP(IF(OR(M21="",OR($D21="",$D21="NL",$D21="HORS LIGUE")),"",COUNTIFS($D$5:$D$72,"&lt;&gt;"&amp;"",$D$5:$D$72,"&lt;&gt;"&amp;"NL",$D$5:$D$72,"&lt;&gt;"&amp;"HORS LIGUE",M$5:M$72,"&lt;"&amp;M21)+1),Paramètres!$B$3:$C$56,2,FALSE)*Paramètres!$K$7))</f>
        <v>0</v>
      </c>
      <c r="O21" s="46"/>
      <c r="P21" s="2">
        <f>IF(O$2="Bike &amp; Run",IF(ISNA(VLOOKUP(O21,Paramètres!$B$3:$C$56,2,FALSE)),0,VLOOKUP(O21,Paramètres!$B$3:$C$56,2,FALSE)*Paramètres!$K$8),IF(OR(O21="",OR($D21="",$D21="NL",$D21="HORS LIGUE")),0,VLOOKUP(IF(OR(O21="",OR($D21="",$D21="NL",$D21="HORS LIGUE")),"",COUNTIFS($D$5:$D$72,"&lt;&gt;"&amp;"",$D$5:$D$72,"&lt;&gt;"&amp;"NL",$D$5:$D$72,"&lt;&gt;"&amp;"HORS LIGUE",O$5:O$72,"&lt;"&amp;O21)+1),Paramètres!$B$3:$C$56,2,FALSE)*Paramètres!$K$8))</f>
        <v>0</v>
      </c>
      <c r="Q21" s="46"/>
      <c r="R21" s="2">
        <f>IF(Q$2="Bike &amp; Run",IF(ISNA(VLOOKUP(Q21,Paramètres!$B$3:$C$56,2,FALSE)),0,VLOOKUP(Q21,Paramètres!$B$3:$C$56,2,FALSE)*Paramètres!$K$9),IF(OR(Q21="",OR($D21="",$D21="NL",$D21="HORS LIGUE")),0,VLOOKUP(IF(OR(Q21="",OR($D21="",$D21="NL",$D21="HORS LIGUE")),"",COUNTIFS($D$5:$D$72,"&lt;&gt;"&amp;"",$D$5:$D$72,"&lt;&gt;"&amp;"NL",$D$5:$D$72,"&lt;&gt;"&amp;"HORS LIGUE",Q$5:Q$72,"&lt;"&amp;Q21)+1),Paramètres!$B$3:$C$56,2,FALSE)*Paramètres!$K$9))</f>
        <v>0</v>
      </c>
      <c r="S21" s="46"/>
      <c r="T21" s="2">
        <f>IF(S$2="Bike &amp; Run",IF(ISNA(VLOOKUP(S21,Paramètres!$B$3:$C$56,2,FALSE)),0,VLOOKUP(S21,Paramètres!$B$3:$C$56,2,FALSE)*Paramètres!$K$10),IF(OR(S21="",OR($D21="",$D21="NL",$D21="HORS LIGUE")),0,VLOOKUP(IF(OR(S21="",OR($D21="",$D21="NL",$D21="HORS LIGUE")),"",COUNTIFS($D$5:$D$72,"&lt;&gt;"&amp;"",$D$5:$D$72,"&lt;&gt;"&amp;"NL",$D$5:$D$72,"&lt;&gt;"&amp;"HORS LIGUE",S$5:S$72,"&lt;"&amp;S21)+1),Paramètres!$B$3:$C$56,2,FALSE)*Paramètres!$K$10))</f>
        <v>0</v>
      </c>
      <c r="U21" s="46"/>
      <c r="V21" s="2">
        <f>IF(U$2="Bike &amp; Run",IF(ISNA(VLOOKUP(U21,Paramètres!$B$3:$C$56,2,FALSE)),0,VLOOKUP(U21,Paramètres!$B$3:$C$56,2,FALSE)*Paramètres!$K$11),IF(OR(U21="",OR($D21="",$D21="NL",$D21="HORS LIGUE")),0,VLOOKUP(IF(OR(U21="",OR($D21="",$D21="NL",$D21="HORS LIGUE")),"",COUNTIFS($D$5:$D$72,"&lt;&gt;"&amp;"",$D$5:$D$72,"&lt;&gt;"&amp;"NL",$D$5:$D$72,"&lt;&gt;"&amp;"HORS LIGUE",U$5:U$72,"&lt;"&amp;U21)+1),Paramètres!$B$3:$C$56,2,FALSE)*Paramètres!$K$11))</f>
        <v>0</v>
      </c>
      <c r="W21" s="46"/>
      <c r="X21" s="2">
        <f>IF(W$2="Bike &amp; Run",IF(ISNA(VLOOKUP(W21,Paramètres!$B$3:$C$56,2,FALSE)),0,VLOOKUP(W21,Paramètres!$B$3:$C$56,2,FALSE)*Paramètres!$K$12),IF(OR(W21="",OR($D21="",$D21="NL",$D21="HORS LIGUE")),0,VLOOKUP(IF(OR(W21="",OR($D21="",$D21="NL",$D21="HORS LIGUE")),"",COUNTIFS($D$5:$D$72,"&lt;&gt;"&amp;"",$D$5:$D$72,"&lt;&gt;"&amp;"NL",$D$5:$D$72,"&lt;&gt;"&amp;"HORS LIGUE",W$5:W$72,"&lt;"&amp;W21)+1),Paramètres!$B$3:$C$56,2,FALSE)*Paramètres!$K$12))</f>
        <v>0</v>
      </c>
      <c r="Y21" s="46"/>
      <c r="Z21" s="2">
        <f>IF(Y$2="Bike &amp; Run",IF(ISNA(VLOOKUP(Y21,Paramètres!$B$3:$C$56,2,FALSE)),0,VLOOKUP(Y21,Paramètres!$B$3:$C$56,2,FALSE)*Paramètres!$K$13),IF(OR(Y21="",OR($D21="",$D21="NL",$D21="HORS LIGUE")),0,VLOOKUP(IF(OR(Y21="",OR($D21="",$D21="NL",$D21="HORS LIGUE")),"",COUNTIFS($D$5:$D$72,"&lt;&gt;"&amp;"",$D$5:$D$72,"&lt;&gt;"&amp;"NL",$D$5:$D$72,"&lt;&gt;"&amp;"HORS LIGUE",Y$5:Y$72,"&lt;"&amp;Y21)+1),Paramètres!$B$3:$C$56,2,FALSE)*Paramètres!$K$13))</f>
        <v>0</v>
      </c>
      <c r="AA21" s="46"/>
      <c r="AB21" s="2">
        <f>IF(AA$2="Bike &amp; Run",IF(ISNA(VLOOKUP(AA21,Paramètres!$B$3:$C$56,2,FALSE)),0,VLOOKUP(AA21,Paramètres!$B$3:$C$56,2,FALSE)*Paramètres!$K$14),IF(OR(AA21="",OR($D21="",$D21="NL",$D21="HORS LIGUE")),0,VLOOKUP(IF(OR(AA21="",OR($D21="",$D21="NL",$D21="HORS LIGUE")),"",COUNTIFS($D$5:$D$72,"&lt;&gt;"&amp;"",$D$5:$D$72,"&lt;&gt;"&amp;"NL",$D$5:$D$72,"&lt;&gt;"&amp;"HORS LIGUE",AA$5:AA$72,"&lt;"&amp;AA21)+1),Paramètres!$B$3:$C$56,2,FALSE)*Paramètres!$K$14))</f>
        <v>0</v>
      </c>
      <c r="AC21" s="46"/>
      <c r="AD21" s="2">
        <f>IF(AC$2="Bike &amp; Run",IF(ISNA(VLOOKUP(AC21,Paramètres!$B$3:$C$56,2,FALSE)),0,VLOOKUP(AC21,Paramètres!$B$3:$C$56,2,FALSE)*Paramètres!$K$15),IF(OR(AC21="",OR($D21="",$D21="NL",$D21="HORS LIGUE")),0,VLOOKUP(IF(OR(AC21="",OR($D21="",$D21="NL",$D21="HORS LIGUE")),"",COUNTIFS($D$5:$D$72,"&lt;&gt;"&amp;"",$D$5:$D$72,"&lt;&gt;"&amp;"NL",$D$5:$D$72,"&lt;&gt;"&amp;"HORS LIGUE",AC$5:AC$72,"&lt;"&amp;AC21)+1),Paramètres!$B$3:$C$56,2,FALSE)*Paramètres!$K$15))</f>
        <v>0</v>
      </c>
      <c r="AE21" s="46"/>
      <c r="AF21" s="2">
        <f>IF(AE$2="Bike &amp; Run",IF(ISNA(VLOOKUP(AE21,Paramètres!$B$3:$C$56,2,FALSE)),0,VLOOKUP(AE21,Paramètres!$B$3:$C$56,2,FALSE)*Paramètres!$K$16),IF(OR(AE21="",OR($D21="",$D21="NL",$D21="HORS LIGUE")),0,VLOOKUP(IF(OR(AE21="",OR($D21="",$D21="NL",$D21="HORS LIGUE")),"",COUNTIFS($D$5:$D$72,"&lt;&gt;"&amp;"",$D$5:$D$72,"&lt;&gt;"&amp;"NL",$D$5:$D$72,"&lt;&gt;"&amp;"HORS LIGUE",AE$5:AE$72,"&lt;"&amp;AE21)+1),Paramètres!$B$3:$C$56,2,FALSE)*Paramètres!$K$16))</f>
        <v>0</v>
      </c>
      <c r="AG21" s="46"/>
      <c r="AH21" s="2">
        <f>IF(AG$2="Bike &amp; Run",IF(ISNA(VLOOKUP(AG21,Paramètres!$B$3:$C$56,2,FALSE)),0,VLOOKUP(AG21,Paramètres!$B$3:$C$56,2,FALSE)*Paramètres!$K$17),IF(OR(AG21="",OR($D21="",$D21="NL",$D21="HORS LIGUE")),0,VLOOKUP(IF(OR(AG21="",OR($D21="",$D21="NL",$D21="HORS LIGUE")),"",COUNTIFS($D$5:$D$72,"&lt;&gt;"&amp;"",$D$5:$D$72,"&lt;&gt;"&amp;"NL",$D$5:$D$72,"&lt;&gt;"&amp;"HORS LIGUE",AG$5:AG$72,"&lt;"&amp;AG21)+1),Paramètres!$B$3:$C$56,2,FALSE)*Paramètres!$K$17))</f>
        <v>0</v>
      </c>
      <c r="AI21" s="40">
        <f t="shared" si="0"/>
        <v>122.5</v>
      </c>
      <c r="AJ21" s="3">
        <f t="shared" si="1"/>
        <v>17</v>
      </c>
      <c r="AK21" s="5">
        <f t="shared" si="2"/>
        <v>2</v>
      </c>
      <c r="AL21" s="41">
        <f t="shared" si="3"/>
        <v>122.5</v>
      </c>
      <c r="AM21" s="33">
        <f t="shared" si="4"/>
        <v>17</v>
      </c>
      <c r="AO21" s="22">
        <f t="shared" si="5"/>
        <v>88</v>
      </c>
      <c r="AP21">
        <f t="shared" si="6"/>
        <v>34.5</v>
      </c>
      <c r="AQ21">
        <f t="shared" si="7"/>
        <v>0</v>
      </c>
      <c r="AR21">
        <f t="shared" si="8"/>
        <v>0</v>
      </c>
      <c r="AS21">
        <f t="shared" si="9"/>
        <v>0</v>
      </c>
      <c r="AT21">
        <f t="shared" si="10"/>
        <v>0</v>
      </c>
      <c r="AU21">
        <f t="shared" si="11"/>
        <v>0</v>
      </c>
      <c r="AV21">
        <f t="shared" si="12"/>
        <v>0</v>
      </c>
      <c r="AW21">
        <f t="shared" si="13"/>
        <v>0</v>
      </c>
      <c r="AX21">
        <f t="shared" si="14"/>
        <v>0</v>
      </c>
      <c r="AY21">
        <f t="shared" si="15"/>
        <v>0</v>
      </c>
      <c r="AZ21">
        <f t="shared" si="16"/>
        <v>0</v>
      </c>
      <c r="BA21">
        <f t="shared" si="17"/>
        <v>0</v>
      </c>
      <c r="BB21">
        <f t="shared" si="18"/>
        <v>0</v>
      </c>
      <c r="BC21">
        <f t="shared" si="19"/>
        <v>0</v>
      </c>
      <c r="BD21">
        <f t="shared" si="20"/>
        <v>88</v>
      </c>
      <c r="BE21" s="22">
        <f t="shared" ref="BE21:BR21" si="37">BD21+LARGE($AO21:$BC21,BE$4)</f>
        <v>122.5</v>
      </c>
      <c r="BF21" s="22">
        <f t="shared" si="37"/>
        <v>122.5</v>
      </c>
      <c r="BG21" s="22">
        <f t="shared" si="37"/>
        <v>122.5</v>
      </c>
      <c r="BH21" s="22">
        <f t="shared" si="37"/>
        <v>122.5</v>
      </c>
      <c r="BI21" s="22">
        <f t="shared" si="37"/>
        <v>122.5</v>
      </c>
      <c r="BJ21" s="22">
        <f t="shared" si="37"/>
        <v>122.5</v>
      </c>
      <c r="BK21" s="22">
        <f t="shared" si="37"/>
        <v>122.5</v>
      </c>
      <c r="BL21" s="22">
        <f t="shared" si="37"/>
        <v>122.5</v>
      </c>
      <c r="BM21" s="22">
        <f t="shared" si="37"/>
        <v>122.5</v>
      </c>
      <c r="BN21" s="22">
        <f t="shared" si="37"/>
        <v>122.5</v>
      </c>
      <c r="BO21" s="22">
        <f t="shared" si="37"/>
        <v>122.5</v>
      </c>
      <c r="BP21" s="22">
        <f t="shared" si="37"/>
        <v>122.5</v>
      </c>
      <c r="BQ21" s="22">
        <f t="shared" si="37"/>
        <v>122.5</v>
      </c>
      <c r="BR21" s="22">
        <f t="shared" si="37"/>
        <v>122.5</v>
      </c>
    </row>
    <row r="22" spans="1:70" ht="16.5">
      <c r="A22" s="73" t="s">
        <v>1538</v>
      </c>
      <c r="B22" s="32" t="str">
        <f>IF(ISNA(VLOOKUP(A22,'Licenciés Jeunes 2023'!A:C,3,0)),"",VLOOKUP(A22,'Licenciés Jeunes 2023'!A:C,3,0))</f>
        <v>LEBEAU</v>
      </c>
      <c r="C22" s="32" t="str">
        <f>IF(ISNA(VLOOKUP(A22,'Licenciés Jeunes 2023'!A:C,2,0)),"",VLOOKUP(A22,'Licenciés Jeunes 2023'!A:C,2,0))</f>
        <v>JULIETTE</v>
      </c>
      <c r="D22" s="32" t="str">
        <f>IF(ISNA(VLOOKUP(A22,'Licenciés Jeunes 2023'!A:F,6,0)),"",VLOOKUP(A22,'Licenciés Jeunes 2023'!A:F,6,0))</f>
        <v>T.C. JOUE LES TOURS</v>
      </c>
      <c r="E22" s="6">
        <v>24</v>
      </c>
      <c r="F22" s="2">
        <v>79</v>
      </c>
      <c r="G22" s="4">
        <v>15</v>
      </c>
      <c r="H22" s="2">
        <f>IF(G$2="Bike &amp; Run",IF(ISNA(VLOOKUP(G22,Paramètres!$B$3:$C$56,2,FALSE)),0,VLOOKUP(G22,Paramètres!$B$3:$C$56,2,FALSE)*Paramètres!$K$4),IF(OR(G22="",OR($D22="",$D22="NL",$D22="HORS LIGUE")),0,VLOOKUP(IF(OR(G22="",OR($D22="",$D22="NL",$D22="HORS LIGUE")),"",COUNTIFS($D$5:$D$72,"&lt;&gt;"&amp;"",$D$5:$D$72,"&lt;&gt;"&amp;"NL",$D$5:$D$72,"&lt;&gt;"&amp;"HORS LIGUE",G$5:G$72,"&lt;"&amp;G22)+1),Paramètres!$B$3:$C$56,2,FALSE)*Paramètres!$K$4))</f>
        <v>43.5</v>
      </c>
      <c r="I22" s="36"/>
      <c r="J22" s="2">
        <f>IF(I$2="Bike &amp; Run",IF(ISNA(VLOOKUP(I22,Paramètres!$B$3:$C$56,2,FALSE)),0,VLOOKUP(I22,Paramètres!$B$3:$C$56,2,FALSE)*Paramètres!$K$5),IF(OR(I22="",OR($D22="",$D22="NL",$D22="HORS LIGUE")),0,VLOOKUP(IF(OR(I22="",OR($D22="",$D22="NL",$D22="HORS LIGUE")),"",COUNTIFS($D$5:$D$72,"&lt;&gt;"&amp;"",$D$5:$D$72,"&lt;&gt;"&amp;"NL",$D$5:$D$72,"&lt;&gt;"&amp;"HORS LIGUE",I$5:I$72,"&lt;"&amp;I22)+1),Paramètres!$B$3:$C$56,2,FALSE)*Paramètres!$K$5))</f>
        <v>0</v>
      </c>
      <c r="K22" s="4"/>
      <c r="L22" s="2">
        <f>IF(K$2="Bike &amp; Run",IF(ISNA(VLOOKUP(K22,Paramètres!$B$3:$C$56,2,FALSE)),0,VLOOKUP(K22,Paramètres!$B$3:$C$56,2,FALSE)*Paramètres!$K$6),IF(OR(K22="",OR($D22="",$D22="NL",$D22="HORS LIGUE")),0,VLOOKUP(IF(OR(K22="",OR($D22="",$D22="NL",$D22="HORS LIGUE")),"",COUNTIFS($D$5:$D$72,"&lt;&gt;"&amp;"",$D$5:$D$72,"&lt;&gt;"&amp;"NL",$D$5:$D$72,"&lt;&gt;"&amp;"HORS LIGUE",K$5:K$72,"&lt;"&amp;K22)+1),Paramètres!$B$3:$C$56,2,FALSE)*Paramètres!$K$6))</f>
        <v>0</v>
      </c>
      <c r="M22" s="4"/>
      <c r="N22" s="2">
        <f>IF(M$2="Bike &amp; Run",IF(ISNA(VLOOKUP(M22,Paramètres!$B$3:$C$56,2,FALSE)),0,VLOOKUP(M22,Paramètres!$B$3:$C$56,2,FALSE)*Paramètres!$K$7),IF(OR(M22="",OR($D22="",$D22="NL",$D22="HORS LIGUE")),0,VLOOKUP(IF(OR(M22="",OR($D22="",$D22="NL",$D22="HORS LIGUE")),"",COUNTIFS($D$5:$D$72,"&lt;&gt;"&amp;"",$D$5:$D$72,"&lt;&gt;"&amp;"NL",$D$5:$D$72,"&lt;&gt;"&amp;"HORS LIGUE",M$5:M$72,"&lt;"&amp;M22)+1),Paramètres!$B$3:$C$56,2,FALSE)*Paramètres!$K$7))</f>
        <v>0</v>
      </c>
      <c r="O22" s="46"/>
      <c r="P22" s="2">
        <f>IF(O$2="Bike &amp; Run",IF(ISNA(VLOOKUP(O22,Paramètres!$B$3:$C$56,2,FALSE)),0,VLOOKUP(O22,Paramètres!$B$3:$C$56,2,FALSE)*Paramètres!$K$8),IF(OR(O22="",OR($D22="",$D22="NL",$D22="HORS LIGUE")),0,VLOOKUP(IF(OR(O22="",OR($D22="",$D22="NL",$D22="HORS LIGUE")),"",COUNTIFS($D$5:$D$72,"&lt;&gt;"&amp;"",$D$5:$D$72,"&lt;&gt;"&amp;"NL",$D$5:$D$72,"&lt;&gt;"&amp;"HORS LIGUE",O$5:O$72,"&lt;"&amp;O22)+1),Paramètres!$B$3:$C$56,2,FALSE)*Paramètres!$K$8))</f>
        <v>0</v>
      </c>
      <c r="Q22" s="46"/>
      <c r="R22" s="2">
        <f>IF(Q$2="Bike &amp; Run",IF(ISNA(VLOOKUP(Q22,Paramètres!$B$3:$C$56,2,FALSE)),0,VLOOKUP(Q22,Paramètres!$B$3:$C$56,2,FALSE)*Paramètres!$K$9),IF(OR(Q22="",OR($D22="",$D22="NL",$D22="HORS LIGUE")),0,VLOOKUP(IF(OR(Q22="",OR($D22="",$D22="NL",$D22="HORS LIGUE")),"",COUNTIFS($D$5:$D$72,"&lt;&gt;"&amp;"",$D$5:$D$72,"&lt;&gt;"&amp;"NL",$D$5:$D$72,"&lt;&gt;"&amp;"HORS LIGUE",Q$5:Q$72,"&lt;"&amp;Q22)+1),Paramètres!$B$3:$C$56,2,FALSE)*Paramètres!$K$9))</f>
        <v>0</v>
      </c>
      <c r="S22" s="46"/>
      <c r="T22" s="2">
        <f>IF(S$2="Bike &amp; Run",IF(ISNA(VLOOKUP(S22,Paramètres!$B$3:$C$56,2,FALSE)),0,VLOOKUP(S22,Paramètres!$B$3:$C$56,2,FALSE)*Paramètres!$K$10),IF(OR(S22="",OR($D22="",$D22="NL",$D22="HORS LIGUE")),0,VLOOKUP(IF(OR(S22="",OR($D22="",$D22="NL",$D22="HORS LIGUE")),"",COUNTIFS($D$5:$D$72,"&lt;&gt;"&amp;"",$D$5:$D$72,"&lt;&gt;"&amp;"NL",$D$5:$D$72,"&lt;&gt;"&amp;"HORS LIGUE",S$5:S$72,"&lt;"&amp;S22)+1),Paramètres!$B$3:$C$56,2,FALSE)*Paramètres!$K$10))</f>
        <v>0</v>
      </c>
      <c r="U22" s="46"/>
      <c r="V22" s="2">
        <f>IF(U$2="Bike &amp; Run",IF(ISNA(VLOOKUP(U22,Paramètres!$B$3:$C$56,2,FALSE)),0,VLOOKUP(U22,Paramètres!$B$3:$C$56,2,FALSE)*Paramètres!$K$11),IF(OR(U22="",OR($D22="",$D22="NL",$D22="HORS LIGUE")),0,VLOOKUP(IF(OR(U22="",OR($D22="",$D22="NL",$D22="HORS LIGUE")),"",COUNTIFS($D$5:$D$72,"&lt;&gt;"&amp;"",$D$5:$D$72,"&lt;&gt;"&amp;"NL",$D$5:$D$72,"&lt;&gt;"&amp;"HORS LIGUE",U$5:U$72,"&lt;"&amp;U22)+1),Paramètres!$B$3:$C$56,2,FALSE)*Paramètres!$K$11))</f>
        <v>0</v>
      </c>
      <c r="W22" s="46"/>
      <c r="X22" s="2">
        <f>IF(W$2="Bike &amp; Run",IF(ISNA(VLOOKUP(W22,Paramètres!$B$3:$C$56,2,FALSE)),0,VLOOKUP(W22,Paramètres!$B$3:$C$56,2,FALSE)*Paramètres!$K$12),IF(OR(W22="",OR($D22="",$D22="NL",$D22="HORS LIGUE")),0,VLOOKUP(IF(OR(W22="",OR($D22="",$D22="NL",$D22="HORS LIGUE")),"",COUNTIFS($D$5:$D$72,"&lt;&gt;"&amp;"",$D$5:$D$72,"&lt;&gt;"&amp;"NL",$D$5:$D$72,"&lt;&gt;"&amp;"HORS LIGUE",W$5:W$72,"&lt;"&amp;W22)+1),Paramètres!$B$3:$C$56,2,FALSE)*Paramètres!$K$12))</f>
        <v>0</v>
      </c>
      <c r="Y22" s="46"/>
      <c r="Z22" s="2">
        <f>IF(Y$2="Bike &amp; Run",IF(ISNA(VLOOKUP(Y22,Paramètres!$B$3:$C$56,2,FALSE)),0,VLOOKUP(Y22,Paramètres!$B$3:$C$56,2,FALSE)*Paramètres!$K$13),IF(OR(Y22="",OR($D22="",$D22="NL",$D22="HORS LIGUE")),0,VLOOKUP(IF(OR(Y22="",OR($D22="",$D22="NL",$D22="HORS LIGUE")),"",COUNTIFS($D$5:$D$72,"&lt;&gt;"&amp;"",$D$5:$D$72,"&lt;&gt;"&amp;"NL",$D$5:$D$72,"&lt;&gt;"&amp;"HORS LIGUE",Y$5:Y$72,"&lt;"&amp;Y22)+1),Paramètres!$B$3:$C$56,2,FALSE)*Paramètres!$K$13))</f>
        <v>0</v>
      </c>
      <c r="AA22" s="46"/>
      <c r="AB22" s="2">
        <f>IF(AA$2="Bike &amp; Run",IF(ISNA(VLOOKUP(AA22,Paramètres!$B$3:$C$56,2,FALSE)),0,VLOOKUP(AA22,Paramètres!$B$3:$C$56,2,FALSE)*Paramètres!$K$14),IF(OR(AA22="",OR($D22="",$D22="NL",$D22="HORS LIGUE")),0,VLOOKUP(IF(OR(AA22="",OR($D22="",$D22="NL",$D22="HORS LIGUE")),"",COUNTIFS($D$5:$D$72,"&lt;&gt;"&amp;"",$D$5:$D$72,"&lt;&gt;"&amp;"NL",$D$5:$D$72,"&lt;&gt;"&amp;"HORS LIGUE",AA$5:AA$72,"&lt;"&amp;AA22)+1),Paramètres!$B$3:$C$56,2,FALSE)*Paramètres!$K$14))</f>
        <v>0</v>
      </c>
      <c r="AC22" s="46"/>
      <c r="AD22" s="2">
        <f>IF(AC$2="Bike &amp; Run",IF(ISNA(VLOOKUP(AC22,Paramètres!$B$3:$C$56,2,FALSE)),0,VLOOKUP(AC22,Paramètres!$B$3:$C$56,2,FALSE)*Paramètres!$K$15),IF(OR(AC22="",OR($D22="",$D22="NL",$D22="HORS LIGUE")),0,VLOOKUP(IF(OR(AC22="",OR($D22="",$D22="NL",$D22="HORS LIGUE")),"",COUNTIFS($D$5:$D$72,"&lt;&gt;"&amp;"",$D$5:$D$72,"&lt;&gt;"&amp;"NL",$D$5:$D$72,"&lt;&gt;"&amp;"HORS LIGUE",AC$5:AC$72,"&lt;"&amp;AC22)+1),Paramètres!$B$3:$C$56,2,FALSE)*Paramètres!$K$15))</f>
        <v>0</v>
      </c>
      <c r="AE22" s="46"/>
      <c r="AF22" s="2">
        <f>IF(AE$2="Bike &amp; Run",IF(ISNA(VLOOKUP(AE22,Paramètres!$B$3:$C$56,2,FALSE)),0,VLOOKUP(AE22,Paramètres!$B$3:$C$56,2,FALSE)*Paramètres!$K$16),IF(OR(AE22="",OR($D22="",$D22="NL",$D22="HORS LIGUE")),0,VLOOKUP(IF(OR(AE22="",OR($D22="",$D22="NL",$D22="HORS LIGUE")),"",COUNTIFS($D$5:$D$72,"&lt;&gt;"&amp;"",$D$5:$D$72,"&lt;&gt;"&amp;"NL",$D$5:$D$72,"&lt;&gt;"&amp;"HORS LIGUE",AE$5:AE$72,"&lt;"&amp;AE22)+1),Paramètres!$B$3:$C$56,2,FALSE)*Paramètres!$K$16))</f>
        <v>0</v>
      </c>
      <c r="AG22" s="46"/>
      <c r="AH22" s="2">
        <f>IF(AG$2="Bike &amp; Run",IF(ISNA(VLOOKUP(AG22,Paramètres!$B$3:$C$56,2,FALSE)),0,VLOOKUP(AG22,Paramètres!$B$3:$C$56,2,FALSE)*Paramètres!$K$17),IF(OR(AG22="",OR($D22="",$D22="NL",$D22="HORS LIGUE")),0,VLOOKUP(IF(OR(AG22="",OR($D22="",$D22="NL",$D22="HORS LIGUE")),"",COUNTIFS($D$5:$D$72,"&lt;&gt;"&amp;"",$D$5:$D$72,"&lt;&gt;"&amp;"NL",$D$5:$D$72,"&lt;&gt;"&amp;"HORS LIGUE",AG$5:AG$72,"&lt;"&amp;AG22)+1),Paramètres!$B$3:$C$56,2,FALSE)*Paramètres!$K$17))</f>
        <v>0</v>
      </c>
      <c r="AI22" s="40">
        <f t="shared" si="0"/>
        <v>122.5</v>
      </c>
      <c r="AJ22" s="3">
        <f t="shared" si="1"/>
        <v>17</v>
      </c>
      <c r="AK22" s="5">
        <f t="shared" si="2"/>
        <v>2</v>
      </c>
      <c r="AL22" s="41">
        <f t="shared" si="3"/>
        <v>122.5</v>
      </c>
      <c r="AM22" s="33">
        <f t="shared" si="4"/>
        <v>17</v>
      </c>
      <c r="AO22" s="22">
        <f t="shared" si="5"/>
        <v>79</v>
      </c>
      <c r="AP22">
        <f t="shared" si="6"/>
        <v>43.5</v>
      </c>
      <c r="AQ22">
        <f t="shared" si="7"/>
        <v>0</v>
      </c>
      <c r="AR22">
        <f t="shared" si="8"/>
        <v>0</v>
      </c>
      <c r="AS22">
        <f t="shared" si="9"/>
        <v>0</v>
      </c>
      <c r="AT22">
        <f t="shared" si="10"/>
        <v>0</v>
      </c>
      <c r="AU22">
        <f t="shared" si="11"/>
        <v>0</v>
      </c>
      <c r="AV22">
        <f t="shared" si="12"/>
        <v>0</v>
      </c>
      <c r="AW22">
        <f t="shared" si="13"/>
        <v>0</v>
      </c>
      <c r="AX22">
        <f t="shared" si="14"/>
        <v>0</v>
      </c>
      <c r="AY22">
        <f t="shared" si="15"/>
        <v>0</v>
      </c>
      <c r="AZ22">
        <f t="shared" si="16"/>
        <v>0</v>
      </c>
      <c r="BA22">
        <f t="shared" si="17"/>
        <v>0</v>
      </c>
      <c r="BB22">
        <f t="shared" si="18"/>
        <v>0</v>
      </c>
      <c r="BC22">
        <f t="shared" si="19"/>
        <v>0</v>
      </c>
      <c r="BD22">
        <f t="shared" si="20"/>
        <v>79</v>
      </c>
      <c r="BE22" s="22">
        <f t="shared" ref="BE22:BR22" si="38">BD22+LARGE($AO22:$BC22,BE$4)</f>
        <v>122.5</v>
      </c>
      <c r="BF22" s="22">
        <f t="shared" si="38"/>
        <v>122.5</v>
      </c>
      <c r="BG22" s="22">
        <f t="shared" si="38"/>
        <v>122.5</v>
      </c>
      <c r="BH22" s="22">
        <f t="shared" si="38"/>
        <v>122.5</v>
      </c>
      <c r="BI22" s="22">
        <f t="shared" si="38"/>
        <v>122.5</v>
      </c>
      <c r="BJ22" s="22">
        <f t="shared" si="38"/>
        <v>122.5</v>
      </c>
      <c r="BK22" s="22">
        <f t="shared" si="38"/>
        <v>122.5</v>
      </c>
      <c r="BL22" s="22">
        <f t="shared" si="38"/>
        <v>122.5</v>
      </c>
      <c r="BM22" s="22">
        <f t="shared" si="38"/>
        <v>122.5</v>
      </c>
      <c r="BN22" s="22">
        <f t="shared" si="38"/>
        <v>122.5</v>
      </c>
      <c r="BO22" s="22">
        <f t="shared" si="38"/>
        <v>122.5</v>
      </c>
      <c r="BP22" s="22">
        <f t="shared" si="38"/>
        <v>122.5</v>
      </c>
      <c r="BQ22" s="22">
        <f t="shared" si="38"/>
        <v>122.5</v>
      </c>
      <c r="BR22" s="22">
        <f t="shared" si="38"/>
        <v>122.5</v>
      </c>
    </row>
    <row r="23" spans="1:70" ht="16.5">
      <c r="A23" s="73" t="s">
        <v>755</v>
      </c>
      <c r="B23" s="32" t="str">
        <f>IF(ISNA(VLOOKUP(A23,'Licenciés Jeunes 2023'!A:C,3,0)),"",VLOOKUP(A23,'Licenciés Jeunes 2023'!A:C,3,0))</f>
        <v>GAUTRON</v>
      </c>
      <c r="C23" s="32" t="str">
        <f>IF(ISNA(VLOOKUP(A23,'Licenciés Jeunes 2023'!A:C,2,0)),"",VLOOKUP(A23,'Licenciés Jeunes 2023'!A:C,2,0))</f>
        <v>Emy</v>
      </c>
      <c r="D23" s="32" t="str">
        <f>IF(ISNA(VLOOKUP(A23,'Licenciés Jeunes 2023'!A:F,6,0)),"",VLOOKUP(A23,'Licenciés Jeunes 2023'!A:F,6,0))</f>
        <v>TRIATHLON CLUB CHATEAUROUX METROPOLE 36</v>
      </c>
      <c r="E23" s="6">
        <v>21</v>
      </c>
      <c r="F23" s="2">
        <v>84</v>
      </c>
      <c r="G23" s="4">
        <v>19</v>
      </c>
      <c r="H23" s="2">
        <f>IF(G$2="Bike &amp; Run",IF(ISNA(VLOOKUP(G23,Paramètres!$B$3:$C$56,2,FALSE)),0,VLOOKUP(G23,Paramètres!$B$3:$C$56,2,FALSE)*Paramètres!$K$4),IF(OR(G23="",OR($D23="",$D23="NL",$D23="HORS LIGUE")),0,VLOOKUP(IF(OR(G23="",OR($D23="",$D23="NL",$D23="HORS LIGUE")),"",COUNTIFS($D$5:$D$72,"&lt;&gt;"&amp;"",$D$5:$D$72,"&lt;&gt;"&amp;"NL",$D$5:$D$72,"&lt;&gt;"&amp;"HORS LIGUE",G$5:G$72,"&lt;"&amp;G23)+1),Paramètres!$B$3:$C$56,2,FALSE)*Paramètres!$K$4))</f>
        <v>37.5</v>
      </c>
      <c r="I23" s="36"/>
      <c r="J23" s="2">
        <f>IF(I$2="Bike &amp; Run",IF(ISNA(VLOOKUP(I23,Paramètres!$B$3:$C$56,2,FALSE)),0,VLOOKUP(I23,Paramètres!$B$3:$C$56,2,FALSE)*Paramètres!$K$5),IF(OR(I23="",OR($D23="",$D23="NL",$D23="HORS LIGUE")),0,VLOOKUP(IF(OR(I23="",OR($D23="",$D23="NL",$D23="HORS LIGUE")),"",COUNTIFS($D$5:$D$72,"&lt;&gt;"&amp;"",$D$5:$D$72,"&lt;&gt;"&amp;"NL",$D$5:$D$72,"&lt;&gt;"&amp;"HORS LIGUE",I$5:I$72,"&lt;"&amp;I23)+1),Paramètres!$B$3:$C$56,2,FALSE)*Paramètres!$K$5))</f>
        <v>0</v>
      </c>
      <c r="K23" s="4"/>
      <c r="L23" s="2">
        <f>IF(K$2="Bike &amp; Run",IF(ISNA(VLOOKUP(K23,Paramètres!$B$3:$C$56,2,FALSE)),0,VLOOKUP(K23,Paramètres!$B$3:$C$56,2,FALSE)*Paramètres!$K$6),IF(OR(K23="",OR($D23="",$D23="NL",$D23="HORS LIGUE")),0,VLOOKUP(IF(OR(K23="",OR($D23="",$D23="NL",$D23="HORS LIGUE")),"",COUNTIFS($D$5:$D$72,"&lt;&gt;"&amp;"",$D$5:$D$72,"&lt;&gt;"&amp;"NL",$D$5:$D$72,"&lt;&gt;"&amp;"HORS LIGUE",K$5:K$72,"&lt;"&amp;K23)+1),Paramètres!$B$3:$C$56,2,FALSE)*Paramètres!$K$6))</f>
        <v>0</v>
      </c>
      <c r="M23" s="4"/>
      <c r="N23" s="2">
        <f>IF(M$2="Bike &amp; Run",IF(ISNA(VLOOKUP(M23,Paramètres!$B$3:$C$56,2,FALSE)),0,VLOOKUP(M23,Paramètres!$B$3:$C$56,2,FALSE)*Paramètres!$K$7),IF(OR(M23="",OR($D23="",$D23="NL",$D23="HORS LIGUE")),0,VLOOKUP(IF(OR(M23="",OR($D23="",$D23="NL",$D23="HORS LIGUE")),"",COUNTIFS($D$5:$D$72,"&lt;&gt;"&amp;"",$D$5:$D$72,"&lt;&gt;"&amp;"NL",$D$5:$D$72,"&lt;&gt;"&amp;"HORS LIGUE",M$5:M$72,"&lt;"&amp;M23)+1),Paramètres!$B$3:$C$56,2,FALSE)*Paramètres!$K$7))</f>
        <v>0</v>
      </c>
      <c r="O23" s="46"/>
      <c r="P23" s="2">
        <f>IF(O$2="Bike &amp; Run",IF(ISNA(VLOOKUP(O23,Paramètres!$B$3:$C$56,2,FALSE)),0,VLOOKUP(O23,Paramètres!$B$3:$C$56,2,FALSE)*Paramètres!$K$8),IF(OR(O23="",OR($D23="",$D23="NL",$D23="HORS LIGUE")),0,VLOOKUP(IF(OR(O23="",OR($D23="",$D23="NL",$D23="HORS LIGUE")),"",COUNTIFS($D$5:$D$72,"&lt;&gt;"&amp;"",$D$5:$D$72,"&lt;&gt;"&amp;"NL",$D$5:$D$72,"&lt;&gt;"&amp;"HORS LIGUE",O$5:O$72,"&lt;"&amp;O23)+1),Paramètres!$B$3:$C$56,2,FALSE)*Paramètres!$K$8))</f>
        <v>0</v>
      </c>
      <c r="Q23" s="46"/>
      <c r="R23" s="2">
        <f>IF(Q$2="Bike &amp; Run",IF(ISNA(VLOOKUP(Q23,Paramètres!$B$3:$C$56,2,FALSE)),0,VLOOKUP(Q23,Paramètres!$B$3:$C$56,2,FALSE)*Paramètres!$K$9),IF(OR(Q23="",OR($D23="",$D23="NL",$D23="HORS LIGUE")),0,VLOOKUP(IF(OR(Q23="",OR($D23="",$D23="NL",$D23="HORS LIGUE")),"",COUNTIFS($D$5:$D$72,"&lt;&gt;"&amp;"",$D$5:$D$72,"&lt;&gt;"&amp;"NL",$D$5:$D$72,"&lt;&gt;"&amp;"HORS LIGUE",Q$5:Q$72,"&lt;"&amp;Q23)+1),Paramètres!$B$3:$C$56,2,FALSE)*Paramètres!$K$9))</f>
        <v>0</v>
      </c>
      <c r="S23" s="46"/>
      <c r="T23" s="2">
        <f>IF(S$2="Bike &amp; Run",IF(ISNA(VLOOKUP(S23,Paramètres!$B$3:$C$56,2,FALSE)),0,VLOOKUP(S23,Paramètres!$B$3:$C$56,2,FALSE)*Paramètres!$K$10),IF(OR(S23="",OR($D23="",$D23="NL",$D23="HORS LIGUE")),0,VLOOKUP(IF(OR(S23="",OR($D23="",$D23="NL",$D23="HORS LIGUE")),"",COUNTIFS($D$5:$D$72,"&lt;&gt;"&amp;"",$D$5:$D$72,"&lt;&gt;"&amp;"NL",$D$5:$D$72,"&lt;&gt;"&amp;"HORS LIGUE",S$5:S$72,"&lt;"&amp;S23)+1),Paramètres!$B$3:$C$56,2,FALSE)*Paramètres!$K$10))</f>
        <v>0</v>
      </c>
      <c r="U23" s="46"/>
      <c r="V23" s="2">
        <f>IF(U$2="Bike &amp; Run",IF(ISNA(VLOOKUP(U23,Paramètres!$B$3:$C$56,2,FALSE)),0,VLOOKUP(U23,Paramètres!$B$3:$C$56,2,FALSE)*Paramètres!$K$11),IF(OR(U23="",OR($D23="",$D23="NL",$D23="HORS LIGUE")),0,VLOOKUP(IF(OR(U23="",OR($D23="",$D23="NL",$D23="HORS LIGUE")),"",COUNTIFS($D$5:$D$72,"&lt;&gt;"&amp;"",$D$5:$D$72,"&lt;&gt;"&amp;"NL",$D$5:$D$72,"&lt;&gt;"&amp;"HORS LIGUE",U$5:U$72,"&lt;"&amp;U23)+1),Paramètres!$B$3:$C$56,2,FALSE)*Paramètres!$K$11))</f>
        <v>0</v>
      </c>
      <c r="W23" s="46"/>
      <c r="X23" s="2">
        <f>IF(W$2="Bike &amp; Run",IF(ISNA(VLOOKUP(W23,Paramètres!$B$3:$C$56,2,FALSE)),0,VLOOKUP(W23,Paramètres!$B$3:$C$56,2,FALSE)*Paramètres!$K$12),IF(OR(W23="",OR($D23="",$D23="NL",$D23="HORS LIGUE")),0,VLOOKUP(IF(OR(W23="",OR($D23="",$D23="NL",$D23="HORS LIGUE")),"",COUNTIFS($D$5:$D$72,"&lt;&gt;"&amp;"",$D$5:$D$72,"&lt;&gt;"&amp;"NL",$D$5:$D$72,"&lt;&gt;"&amp;"HORS LIGUE",W$5:W$72,"&lt;"&amp;W23)+1),Paramètres!$B$3:$C$56,2,FALSE)*Paramètres!$K$12))</f>
        <v>0</v>
      </c>
      <c r="Y23" s="46"/>
      <c r="Z23" s="2">
        <f>IF(Y$2="Bike &amp; Run",IF(ISNA(VLOOKUP(Y23,Paramètres!$B$3:$C$56,2,FALSE)),0,VLOOKUP(Y23,Paramètres!$B$3:$C$56,2,FALSE)*Paramètres!$K$13),IF(OR(Y23="",OR($D23="",$D23="NL",$D23="HORS LIGUE")),0,VLOOKUP(IF(OR(Y23="",OR($D23="",$D23="NL",$D23="HORS LIGUE")),"",COUNTIFS($D$5:$D$72,"&lt;&gt;"&amp;"",$D$5:$D$72,"&lt;&gt;"&amp;"NL",$D$5:$D$72,"&lt;&gt;"&amp;"HORS LIGUE",Y$5:Y$72,"&lt;"&amp;Y23)+1),Paramètres!$B$3:$C$56,2,FALSE)*Paramètres!$K$13))</f>
        <v>0</v>
      </c>
      <c r="AA23" s="46"/>
      <c r="AB23" s="2">
        <f>IF(AA$2="Bike &amp; Run",IF(ISNA(VLOOKUP(AA23,Paramètres!$B$3:$C$56,2,FALSE)),0,VLOOKUP(AA23,Paramètres!$B$3:$C$56,2,FALSE)*Paramètres!$K$14),IF(OR(AA23="",OR($D23="",$D23="NL",$D23="HORS LIGUE")),0,VLOOKUP(IF(OR(AA23="",OR($D23="",$D23="NL",$D23="HORS LIGUE")),"",COUNTIFS($D$5:$D$72,"&lt;&gt;"&amp;"",$D$5:$D$72,"&lt;&gt;"&amp;"NL",$D$5:$D$72,"&lt;&gt;"&amp;"HORS LIGUE",AA$5:AA$72,"&lt;"&amp;AA23)+1),Paramètres!$B$3:$C$56,2,FALSE)*Paramètres!$K$14))</f>
        <v>0</v>
      </c>
      <c r="AC23" s="46"/>
      <c r="AD23" s="2">
        <f>IF(AC$2="Bike &amp; Run",IF(ISNA(VLOOKUP(AC23,Paramètres!$B$3:$C$56,2,FALSE)),0,VLOOKUP(AC23,Paramètres!$B$3:$C$56,2,FALSE)*Paramètres!$K$15),IF(OR(AC23="",OR($D23="",$D23="NL",$D23="HORS LIGUE")),0,VLOOKUP(IF(OR(AC23="",OR($D23="",$D23="NL",$D23="HORS LIGUE")),"",COUNTIFS($D$5:$D$72,"&lt;&gt;"&amp;"",$D$5:$D$72,"&lt;&gt;"&amp;"NL",$D$5:$D$72,"&lt;&gt;"&amp;"HORS LIGUE",AC$5:AC$72,"&lt;"&amp;AC23)+1),Paramètres!$B$3:$C$56,2,FALSE)*Paramètres!$K$15))</f>
        <v>0</v>
      </c>
      <c r="AE23" s="46"/>
      <c r="AF23" s="2">
        <f>IF(AE$2="Bike &amp; Run",IF(ISNA(VLOOKUP(AE23,Paramètres!$B$3:$C$56,2,FALSE)),0,VLOOKUP(AE23,Paramètres!$B$3:$C$56,2,FALSE)*Paramètres!$K$16),IF(OR(AE23="",OR($D23="",$D23="NL",$D23="HORS LIGUE")),0,VLOOKUP(IF(OR(AE23="",OR($D23="",$D23="NL",$D23="HORS LIGUE")),"",COUNTIFS($D$5:$D$72,"&lt;&gt;"&amp;"",$D$5:$D$72,"&lt;&gt;"&amp;"NL",$D$5:$D$72,"&lt;&gt;"&amp;"HORS LIGUE",AE$5:AE$72,"&lt;"&amp;AE23)+1),Paramètres!$B$3:$C$56,2,FALSE)*Paramètres!$K$16))</f>
        <v>0</v>
      </c>
      <c r="AG23" s="46"/>
      <c r="AH23" s="2">
        <f>IF(AG$2="Bike &amp; Run",IF(ISNA(VLOOKUP(AG23,Paramètres!$B$3:$C$56,2,FALSE)),0,VLOOKUP(AG23,Paramètres!$B$3:$C$56,2,FALSE)*Paramètres!$K$17),IF(OR(AG23="",OR($D23="",$D23="NL",$D23="HORS LIGUE")),0,VLOOKUP(IF(OR(AG23="",OR($D23="",$D23="NL",$D23="HORS LIGUE")),"",COUNTIFS($D$5:$D$72,"&lt;&gt;"&amp;"",$D$5:$D$72,"&lt;&gt;"&amp;"NL",$D$5:$D$72,"&lt;&gt;"&amp;"HORS LIGUE",AG$5:AG$72,"&lt;"&amp;AG23)+1),Paramètres!$B$3:$C$56,2,FALSE)*Paramètres!$K$17))</f>
        <v>0</v>
      </c>
      <c r="AI23" s="40">
        <f t="shared" si="0"/>
        <v>121.5</v>
      </c>
      <c r="AJ23" s="3">
        <f t="shared" si="1"/>
        <v>19</v>
      </c>
      <c r="AK23" s="5">
        <f t="shared" si="2"/>
        <v>2</v>
      </c>
      <c r="AL23" s="41">
        <f t="shared" si="3"/>
        <v>121.5</v>
      </c>
      <c r="AM23" s="33">
        <f t="shared" si="4"/>
        <v>19</v>
      </c>
      <c r="AO23" s="22">
        <f t="shared" si="5"/>
        <v>84</v>
      </c>
      <c r="AP23">
        <f t="shared" si="6"/>
        <v>37.5</v>
      </c>
      <c r="AQ23">
        <f t="shared" si="7"/>
        <v>0</v>
      </c>
      <c r="AR23">
        <f t="shared" si="8"/>
        <v>0</v>
      </c>
      <c r="AS23">
        <f t="shared" si="9"/>
        <v>0</v>
      </c>
      <c r="AT23">
        <f t="shared" si="10"/>
        <v>0</v>
      </c>
      <c r="AU23">
        <f t="shared" si="11"/>
        <v>0</v>
      </c>
      <c r="AV23">
        <f t="shared" si="12"/>
        <v>0</v>
      </c>
      <c r="AW23">
        <f t="shared" si="13"/>
        <v>0</v>
      </c>
      <c r="AX23">
        <f t="shared" si="14"/>
        <v>0</v>
      </c>
      <c r="AY23">
        <f t="shared" si="15"/>
        <v>0</v>
      </c>
      <c r="AZ23">
        <f t="shared" si="16"/>
        <v>0</v>
      </c>
      <c r="BA23">
        <f t="shared" si="17"/>
        <v>0</v>
      </c>
      <c r="BB23">
        <f t="shared" si="18"/>
        <v>0</v>
      </c>
      <c r="BC23">
        <f t="shared" si="19"/>
        <v>0</v>
      </c>
      <c r="BD23">
        <f t="shared" si="20"/>
        <v>84</v>
      </c>
      <c r="BE23" s="22">
        <f t="shared" ref="BE23:BR23" si="39">BD23+LARGE($AO23:$BC23,BE$4)</f>
        <v>121.5</v>
      </c>
      <c r="BF23" s="22">
        <f t="shared" si="39"/>
        <v>121.5</v>
      </c>
      <c r="BG23" s="22">
        <f t="shared" si="39"/>
        <v>121.5</v>
      </c>
      <c r="BH23" s="22">
        <f t="shared" si="39"/>
        <v>121.5</v>
      </c>
      <c r="BI23" s="22">
        <f t="shared" si="39"/>
        <v>121.5</v>
      </c>
      <c r="BJ23" s="22">
        <f t="shared" si="39"/>
        <v>121.5</v>
      </c>
      <c r="BK23" s="22">
        <f t="shared" si="39"/>
        <v>121.5</v>
      </c>
      <c r="BL23" s="22">
        <f t="shared" si="39"/>
        <v>121.5</v>
      </c>
      <c r="BM23" s="22">
        <f t="shared" si="39"/>
        <v>121.5</v>
      </c>
      <c r="BN23" s="22">
        <f t="shared" si="39"/>
        <v>121.5</v>
      </c>
      <c r="BO23" s="22">
        <f t="shared" si="39"/>
        <v>121.5</v>
      </c>
      <c r="BP23" s="22">
        <f t="shared" si="39"/>
        <v>121.5</v>
      </c>
      <c r="BQ23" s="22">
        <f t="shared" si="39"/>
        <v>121.5</v>
      </c>
      <c r="BR23" s="22">
        <f t="shared" si="39"/>
        <v>121.5</v>
      </c>
    </row>
    <row r="24" spans="1:70" ht="16.5">
      <c r="A24" s="73" t="s">
        <v>1547</v>
      </c>
      <c r="B24" s="32" t="str">
        <f>IF(ISNA(VLOOKUP(A24,'Licenciés Jeunes 2023'!A:C,3,0)),"",VLOOKUP(A24,'Licenciés Jeunes 2023'!A:C,3,0))</f>
        <v>MOUTEL</v>
      </c>
      <c r="C24" s="32" t="str">
        <f>IF(ISNA(VLOOKUP(A24,'Licenciés Jeunes 2023'!A:C,2,0)),"",VLOOKUP(A24,'Licenciés Jeunes 2023'!A:C,2,0))</f>
        <v>Alexine</v>
      </c>
      <c r="D24" s="32" t="str">
        <f>IF(ISNA(VLOOKUP(A24,'Licenciés Jeunes 2023'!A:F,6,0)),"",VLOOKUP(A24,'Licenciés Jeunes 2023'!A:F,6,0))</f>
        <v>BOURGES TRIATHLON</v>
      </c>
      <c r="E24" s="6">
        <v>19</v>
      </c>
      <c r="F24" s="2">
        <v>89</v>
      </c>
      <c r="G24" s="4">
        <v>23</v>
      </c>
      <c r="H24" s="2">
        <f>IF(G$2="Bike &amp; Run",IF(ISNA(VLOOKUP(G24,Paramètres!$B$3:$C$56,2,FALSE)),0,VLOOKUP(G24,Paramètres!$B$3:$C$56,2,FALSE)*Paramètres!$K$4),IF(OR(G24="",OR($D24="",$D24="NL",$D24="HORS LIGUE")),0,VLOOKUP(IF(OR(G24="",OR($D24="",$D24="NL",$D24="HORS LIGUE")),"",COUNTIFS($D$5:$D$72,"&lt;&gt;"&amp;"",$D$5:$D$72,"&lt;&gt;"&amp;"NL",$D$5:$D$72,"&lt;&gt;"&amp;"HORS LIGUE",G$5:G$72,"&lt;"&amp;G24)+1),Paramètres!$B$3:$C$56,2,FALSE)*Paramètres!$K$4))</f>
        <v>31.5</v>
      </c>
      <c r="I24" s="36"/>
      <c r="J24" s="2">
        <f>IF(I$2="Bike &amp; Run",IF(ISNA(VLOOKUP(I24,Paramètres!$B$3:$C$56,2,FALSE)),0,VLOOKUP(I24,Paramètres!$B$3:$C$56,2,FALSE)*Paramètres!$K$5),IF(OR(I24="",OR($D24="",$D24="NL",$D24="HORS LIGUE")),0,VLOOKUP(IF(OR(I24="",OR($D24="",$D24="NL",$D24="HORS LIGUE")),"",COUNTIFS($D$5:$D$72,"&lt;&gt;"&amp;"",$D$5:$D$72,"&lt;&gt;"&amp;"NL",$D$5:$D$72,"&lt;&gt;"&amp;"HORS LIGUE",I$5:I$72,"&lt;"&amp;I24)+1),Paramètres!$B$3:$C$56,2,FALSE)*Paramètres!$K$5))</f>
        <v>0</v>
      </c>
      <c r="K24" s="4"/>
      <c r="L24" s="2">
        <f>IF(K$2="Bike &amp; Run",IF(ISNA(VLOOKUP(K24,Paramètres!$B$3:$C$56,2,FALSE)),0,VLOOKUP(K24,Paramètres!$B$3:$C$56,2,FALSE)*Paramètres!$K$6),IF(OR(K24="",OR($D24="",$D24="NL",$D24="HORS LIGUE")),0,VLOOKUP(IF(OR(K24="",OR($D24="",$D24="NL",$D24="HORS LIGUE")),"",COUNTIFS($D$5:$D$72,"&lt;&gt;"&amp;"",$D$5:$D$72,"&lt;&gt;"&amp;"NL",$D$5:$D$72,"&lt;&gt;"&amp;"HORS LIGUE",K$5:K$72,"&lt;"&amp;K24)+1),Paramètres!$B$3:$C$56,2,FALSE)*Paramètres!$K$6))</f>
        <v>0</v>
      </c>
      <c r="M24" s="4"/>
      <c r="N24" s="2">
        <f>IF(M$2="Bike &amp; Run",IF(ISNA(VLOOKUP(M24,Paramètres!$B$3:$C$56,2,FALSE)),0,VLOOKUP(M24,Paramètres!$B$3:$C$56,2,FALSE)*Paramètres!$K$7),IF(OR(M24="",OR($D24="",$D24="NL",$D24="HORS LIGUE")),0,VLOOKUP(IF(OR(M24="",OR($D24="",$D24="NL",$D24="HORS LIGUE")),"",COUNTIFS($D$5:$D$72,"&lt;&gt;"&amp;"",$D$5:$D$72,"&lt;&gt;"&amp;"NL",$D$5:$D$72,"&lt;&gt;"&amp;"HORS LIGUE",M$5:M$72,"&lt;"&amp;M24)+1),Paramètres!$B$3:$C$56,2,FALSE)*Paramètres!$K$7))</f>
        <v>0</v>
      </c>
      <c r="O24" s="46"/>
      <c r="P24" s="2">
        <f>IF(O$2="Bike &amp; Run",IF(ISNA(VLOOKUP(O24,Paramètres!$B$3:$C$56,2,FALSE)),0,VLOOKUP(O24,Paramètres!$B$3:$C$56,2,FALSE)*Paramètres!$K$8),IF(OR(O24="",OR($D24="",$D24="NL",$D24="HORS LIGUE")),0,VLOOKUP(IF(OR(O24="",OR($D24="",$D24="NL",$D24="HORS LIGUE")),"",COUNTIFS($D$5:$D$72,"&lt;&gt;"&amp;"",$D$5:$D$72,"&lt;&gt;"&amp;"NL",$D$5:$D$72,"&lt;&gt;"&amp;"HORS LIGUE",O$5:O$72,"&lt;"&amp;O24)+1),Paramètres!$B$3:$C$56,2,FALSE)*Paramètres!$K$8))</f>
        <v>0</v>
      </c>
      <c r="Q24" s="46"/>
      <c r="R24" s="2">
        <f>IF(Q$2="Bike &amp; Run",IF(ISNA(VLOOKUP(Q24,Paramètres!$B$3:$C$56,2,FALSE)),0,VLOOKUP(Q24,Paramètres!$B$3:$C$56,2,FALSE)*Paramètres!$K$9),IF(OR(Q24="",OR($D24="",$D24="NL",$D24="HORS LIGUE")),0,VLOOKUP(IF(OR(Q24="",OR($D24="",$D24="NL",$D24="HORS LIGUE")),"",COUNTIFS($D$5:$D$72,"&lt;&gt;"&amp;"",$D$5:$D$72,"&lt;&gt;"&amp;"NL",$D$5:$D$72,"&lt;&gt;"&amp;"HORS LIGUE",Q$5:Q$72,"&lt;"&amp;Q24)+1),Paramètres!$B$3:$C$56,2,FALSE)*Paramètres!$K$9))</f>
        <v>0</v>
      </c>
      <c r="S24" s="46"/>
      <c r="T24" s="2">
        <f>IF(S$2="Bike &amp; Run",IF(ISNA(VLOOKUP(S24,Paramètres!$B$3:$C$56,2,FALSE)),0,VLOOKUP(S24,Paramètres!$B$3:$C$56,2,FALSE)*Paramètres!$K$10),IF(OR(S24="",OR($D24="",$D24="NL",$D24="HORS LIGUE")),0,VLOOKUP(IF(OR(S24="",OR($D24="",$D24="NL",$D24="HORS LIGUE")),"",COUNTIFS($D$5:$D$72,"&lt;&gt;"&amp;"",$D$5:$D$72,"&lt;&gt;"&amp;"NL",$D$5:$D$72,"&lt;&gt;"&amp;"HORS LIGUE",S$5:S$72,"&lt;"&amp;S24)+1),Paramètres!$B$3:$C$56,2,FALSE)*Paramètres!$K$10))</f>
        <v>0</v>
      </c>
      <c r="U24" s="46"/>
      <c r="V24" s="2">
        <f>IF(U$2="Bike &amp; Run",IF(ISNA(VLOOKUP(U24,Paramètres!$B$3:$C$56,2,FALSE)),0,VLOOKUP(U24,Paramètres!$B$3:$C$56,2,FALSE)*Paramètres!$K$11),IF(OR(U24="",OR($D24="",$D24="NL",$D24="HORS LIGUE")),0,VLOOKUP(IF(OR(U24="",OR($D24="",$D24="NL",$D24="HORS LIGUE")),"",COUNTIFS($D$5:$D$72,"&lt;&gt;"&amp;"",$D$5:$D$72,"&lt;&gt;"&amp;"NL",$D$5:$D$72,"&lt;&gt;"&amp;"HORS LIGUE",U$5:U$72,"&lt;"&amp;U24)+1),Paramètres!$B$3:$C$56,2,FALSE)*Paramètres!$K$11))</f>
        <v>0</v>
      </c>
      <c r="W24" s="46"/>
      <c r="X24" s="2">
        <f>IF(W$2="Bike &amp; Run",IF(ISNA(VLOOKUP(W24,Paramètres!$B$3:$C$56,2,FALSE)),0,VLOOKUP(W24,Paramètres!$B$3:$C$56,2,FALSE)*Paramètres!$K$12),IF(OR(W24="",OR($D24="",$D24="NL",$D24="HORS LIGUE")),0,VLOOKUP(IF(OR(W24="",OR($D24="",$D24="NL",$D24="HORS LIGUE")),"",COUNTIFS($D$5:$D$72,"&lt;&gt;"&amp;"",$D$5:$D$72,"&lt;&gt;"&amp;"NL",$D$5:$D$72,"&lt;&gt;"&amp;"HORS LIGUE",W$5:W$72,"&lt;"&amp;W24)+1),Paramètres!$B$3:$C$56,2,FALSE)*Paramètres!$K$12))</f>
        <v>0</v>
      </c>
      <c r="Y24" s="46"/>
      <c r="Z24" s="2">
        <f>IF(Y$2="Bike &amp; Run",IF(ISNA(VLOOKUP(Y24,Paramètres!$B$3:$C$56,2,FALSE)),0,VLOOKUP(Y24,Paramètres!$B$3:$C$56,2,FALSE)*Paramètres!$K$13),IF(OR(Y24="",OR($D24="",$D24="NL",$D24="HORS LIGUE")),0,VLOOKUP(IF(OR(Y24="",OR($D24="",$D24="NL",$D24="HORS LIGUE")),"",COUNTIFS($D$5:$D$72,"&lt;&gt;"&amp;"",$D$5:$D$72,"&lt;&gt;"&amp;"NL",$D$5:$D$72,"&lt;&gt;"&amp;"HORS LIGUE",Y$5:Y$72,"&lt;"&amp;Y24)+1),Paramètres!$B$3:$C$56,2,FALSE)*Paramètres!$K$13))</f>
        <v>0</v>
      </c>
      <c r="AA24" s="46"/>
      <c r="AB24" s="2">
        <f>IF(AA$2="Bike &amp; Run",IF(ISNA(VLOOKUP(AA24,Paramètres!$B$3:$C$56,2,FALSE)),0,VLOOKUP(AA24,Paramètres!$B$3:$C$56,2,FALSE)*Paramètres!$K$14),IF(OR(AA24="",OR($D24="",$D24="NL",$D24="HORS LIGUE")),0,VLOOKUP(IF(OR(AA24="",OR($D24="",$D24="NL",$D24="HORS LIGUE")),"",COUNTIFS($D$5:$D$72,"&lt;&gt;"&amp;"",$D$5:$D$72,"&lt;&gt;"&amp;"NL",$D$5:$D$72,"&lt;&gt;"&amp;"HORS LIGUE",AA$5:AA$72,"&lt;"&amp;AA24)+1),Paramètres!$B$3:$C$56,2,FALSE)*Paramètres!$K$14))</f>
        <v>0</v>
      </c>
      <c r="AC24" s="46"/>
      <c r="AD24" s="2">
        <f>IF(AC$2="Bike &amp; Run",IF(ISNA(VLOOKUP(AC24,Paramètres!$B$3:$C$56,2,FALSE)),0,VLOOKUP(AC24,Paramètres!$B$3:$C$56,2,FALSE)*Paramètres!$K$15),IF(OR(AC24="",OR($D24="",$D24="NL",$D24="HORS LIGUE")),0,VLOOKUP(IF(OR(AC24="",OR($D24="",$D24="NL",$D24="HORS LIGUE")),"",COUNTIFS($D$5:$D$72,"&lt;&gt;"&amp;"",$D$5:$D$72,"&lt;&gt;"&amp;"NL",$D$5:$D$72,"&lt;&gt;"&amp;"HORS LIGUE",AC$5:AC$72,"&lt;"&amp;AC24)+1),Paramètres!$B$3:$C$56,2,FALSE)*Paramètres!$K$15))</f>
        <v>0</v>
      </c>
      <c r="AE24" s="46"/>
      <c r="AF24" s="2">
        <f>IF(AE$2="Bike &amp; Run",IF(ISNA(VLOOKUP(AE24,Paramètres!$B$3:$C$56,2,FALSE)),0,VLOOKUP(AE24,Paramètres!$B$3:$C$56,2,FALSE)*Paramètres!$K$16),IF(OR(AE24="",OR($D24="",$D24="NL",$D24="HORS LIGUE")),0,VLOOKUP(IF(OR(AE24="",OR($D24="",$D24="NL",$D24="HORS LIGUE")),"",COUNTIFS($D$5:$D$72,"&lt;&gt;"&amp;"",$D$5:$D$72,"&lt;&gt;"&amp;"NL",$D$5:$D$72,"&lt;&gt;"&amp;"HORS LIGUE",AE$5:AE$72,"&lt;"&amp;AE24)+1),Paramètres!$B$3:$C$56,2,FALSE)*Paramètres!$K$16))</f>
        <v>0</v>
      </c>
      <c r="AG24" s="46"/>
      <c r="AH24" s="2">
        <f>IF(AG$2="Bike &amp; Run",IF(ISNA(VLOOKUP(AG24,Paramètres!$B$3:$C$56,2,FALSE)),0,VLOOKUP(AG24,Paramètres!$B$3:$C$56,2,FALSE)*Paramètres!$K$17),IF(OR(AG24="",OR($D24="",$D24="NL",$D24="HORS LIGUE")),0,VLOOKUP(IF(OR(AG24="",OR($D24="",$D24="NL",$D24="HORS LIGUE")),"",COUNTIFS($D$5:$D$72,"&lt;&gt;"&amp;"",$D$5:$D$72,"&lt;&gt;"&amp;"NL",$D$5:$D$72,"&lt;&gt;"&amp;"HORS LIGUE",AG$5:AG$72,"&lt;"&amp;AG24)+1),Paramètres!$B$3:$C$56,2,FALSE)*Paramètres!$K$17))</f>
        <v>0</v>
      </c>
      <c r="AI24" s="40">
        <f t="shared" si="0"/>
        <v>120.5</v>
      </c>
      <c r="AJ24" s="3">
        <f t="shared" si="1"/>
        <v>20</v>
      </c>
      <c r="AK24" s="5">
        <f t="shared" si="2"/>
        <v>2</v>
      </c>
      <c r="AL24" s="41">
        <f t="shared" si="3"/>
        <v>120.5</v>
      </c>
      <c r="AM24" s="33">
        <f t="shared" si="4"/>
        <v>20</v>
      </c>
      <c r="AO24" s="22">
        <f t="shared" si="5"/>
        <v>89</v>
      </c>
      <c r="AP24">
        <f t="shared" si="6"/>
        <v>31.5</v>
      </c>
      <c r="AQ24">
        <f t="shared" si="7"/>
        <v>0</v>
      </c>
      <c r="AR24">
        <f t="shared" si="8"/>
        <v>0</v>
      </c>
      <c r="AS24">
        <f t="shared" si="9"/>
        <v>0</v>
      </c>
      <c r="AT24">
        <f t="shared" si="10"/>
        <v>0</v>
      </c>
      <c r="AU24">
        <f t="shared" si="11"/>
        <v>0</v>
      </c>
      <c r="AV24">
        <f t="shared" si="12"/>
        <v>0</v>
      </c>
      <c r="AW24">
        <f t="shared" si="13"/>
        <v>0</v>
      </c>
      <c r="AX24">
        <f t="shared" si="14"/>
        <v>0</v>
      </c>
      <c r="AY24">
        <f t="shared" si="15"/>
        <v>0</v>
      </c>
      <c r="AZ24">
        <f t="shared" si="16"/>
        <v>0</v>
      </c>
      <c r="BA24">
        <f t="shared" si="17"/>
        <v>0</v>
      </c>
      <c r="BB24">
        <f t="shared" si="18"/>
        <v>0</v>
      </c>
      <c r="BC24">
        <f t="shared" si="19"/>
        <v>0</v>
      </c>
      <c r="BD24">
        <f t="shared" si="20"/>
        <v>89</v>
      </c>
      <c r="BE24" s="22">
        <f t="shared" ref="BE24:BR24" si="40">BD24+LARGE($AO24:$BC24,BE$4)</f>
        <v>120.5</v>
      </c>
      <c r="BF24" s="22">
        <f t="shared" si="40"/>
        <v>120.5</v>
      </c>
      <c r="BG24" s="22">
        <f t="shared" si="40"/>
        <v>120.5</v>
      </c>
      <c r="BH24" s="22">
        <f t="shared" si="40"/>
        <v>120.5</v>
      </c>
      <c r="BI24" s="22">
        <f t="shared" si="40"/>
        <v>120.5</v>
      </c>
      <c r="BJ24" s="22">
        <f t="shared" si="40"/>
        <v>120.5</v>
      </c>
      <c r="BK24" s="22">
        <f t="shared" si="40"/>
        <v>120.5</v>
      </c>
      <c r="BL24" s="22">
        <f t="shared" si="40"/>
        <v>120.5</v>
      </c>
      <c r="BM24" s="22">
        <f t="shared" si="40"/>
        <v>120.5</v>
      </c>
      <c r="BN24" s="22">
        <f t="shared" si="40"/>
        <v>120.5</v>
      </c>
      <c r="BO24" s="22">
        <f t="shared" si="40"/>
        <v>120.5</v>
      </c>
      <c r="BP24" s="22">
        <f t="shared" si="40"/>
        <v>120.5</v>
      </c>
      <c r="BQ24" s="22">
        <f t="shared" si="40"/>
        <v>120.5</v>
      </c>
      <c r="BR24" s="22">
        <f t="shared" si="40"/>
        <v>120.5</v>
      </c>
    </row>
    <row r="25" spans="1:70" ht="16.5">
      <c r="A25" s="73" t="s">
        <v>733</v>
      </c>
      <c r="B25" s="32" t="str">
        <f>IF(ISNA(VLOOKUP(A25,'Licenciés Jeunes 2023'!A:C,3,0)),"",VLOOKUP(A25,'Licenciés Jeunes 2023'!A:C,3,0))</f>
        <v>BARAT</v>
      </c>
      <c r="C25" s="32" t="str">
        <f>IF(ISNA(VLOOKUP(A25,'Licenciés Jeunes 2023'!A:C,2,0)),"",VLOOKUP(A25,'Licenciés Jeunes 2023'!A:C,2,0))</f>
        <v>Fleur</v>
      </c>
      <c r="D25" s="32" t="str">
        <f>IF(ISNA(VLOOKUP(A25,'Licenciés Jeunes 2023'!A:F,6,0)),"",VLOOKUP(A25,'Licenciés Jeunes 2023'!A:F,6,0))</f>
        <v>TEAM ETT (EXTREME TRIATHLON TRAIL)</v>
      </c>
      <c r="E25" s="6">
        <v>13</v>
      </c>
      <c r="F25" s="2">
        <v>114</v>
      </c>
      <c r="G25" s="4"/>
      <c r="H25" s="2">
        <f>IF(G$2="Bike &amp; Run",IF(ISNA(VLOOKUP(G25,Paramètres!$B$3:$C$56,2,FALSE)),0,VLOOKUP(G25,Paramètres!$B$3:$C$56,2,FALSE)*Paramètres!$K$4),IF(OR(G25="",OR($D25="",$D25="NL",$D25="HORS LIGUE")),0,VLOOKUP(IF(OR(G25="",OR($D25="",$D25="NL",$D25="HORS LIGUE")),"",COUNTIFS($D$5:$D$72,"&lt;&gt;"&amp;"",$D$5:$D$72,"&lt;&gt;"&amp;"NL",$D$5:$D$72,"&lt;&gt;"&amp;"HORS LIGUE",G$5:G$72,"&lt;"&amp;G25)+1),Paramètres!$B$3:$C$56,2,FALSE)*Paramètres!$K$4))</f>
        <v>0</v>
      </c>
      <c r="I25" s="36"/>
      <c r="J25" s="2">
        <f>IF(I$2="Bike &amp; Run",IF(ISNA(VLOOKUP(I25,Paramètres!$B$3:$C$56,2,FALSE)),0,VLOOKUP(I25,Paramètres!$B$3:$C$56,2,FALSE)*Paramètres!$K$5),IF(OR(I25="",OR($D25="",$D25="NL",$D25="HORS LIGUE")),0,VLOOKUP(IF(OR(I25="",OR($D25="",$D25="NL",$D25="HORS LIGUE")),"",COUNTIFS($D$5:$D$72,"&lt;&gt;"&amp;"",$D$5:$D$72,"&lt;&gt;"&amp;"NL",$D$5:$D$72,"&lt;&gt;"&amp;"HORS LIGUE",I$5:I$72,"&lt;"&amp;I25)+1),Paramètres!$B$3:$C$56,2,FALSE)*Paramètres!$K$5))</f>
        <v>0</v>
      </c>
      <c r="K25" s="4"/>
      <c r="L25" s="2">
        <f>IF(K$2="Bike &amp; Run",IF(ISNA(VLOOKUP(K25,Paramètres!$B$3:$C$56,2,FALSE)),0,VLOOKUP(K25,Paramètres!$B$3:$C$56,2,FALSE)*Paramètres!$K$6),IF(OR(K25="",OR($D25="",$D25="NL",$D25="HORS LIGUE")),0,VLOOKUP(IF(OR(K25="",OR($D25="",$D25="NL",$D25="HORS LIGUE")),"",COUNTIFS($D$5:$D$72,"&lt;&gt;"&amp;"",$D$5:$D$72,"&lt;&gt;"&amp;"NL",$D$5:$D$72,"&lt;&gt;"&amp;"HORS LIGUE",K$5:K$72,"&lt;"&amp;K25)+1),Paramètres!$B$3:$C$56,2,FALSE)*Paramètres!$K$6))</f>
        <v>0</v>
      </c>
      <c r="M25" s="4"/>
      <c r="N25" s="2">
        <f>IF(M$2="Bike &amp; Run",IF(ISNA(VLOOKUP(M25,Paramètres!$B$3:$C$56,2,FALSE)),0,VLOOKUP(M25,Paramètres!$B$3:$C$56,2,FALSE)*Paramètres!$K$7),IF(OR(M25="",OR($D25="",$D25="NL",$D25="HORS LIGUE")),0,VLOOKUP(IF(OR(M25="",OR($D25="",$D25="NL",$D25="HORS LIGUE")),"",COUNTIFS($D$5:$D$72,"&lt;&gt;"&amp;"",$D$5:$D$72,"&lt;&gt;"&amp;"NL",$D$5:$D$72,"&lt;&gt;"&amp;"HORS LIGUE",M$5:M$72,"&lt;"&amp;M25)+1),Paramètres!$B$3:$C$56,2,FALSE)*Paramètres!$K$7))</f>
        <v>0</v>
      </c>
      <c r="O25" s="46"/>
      <c r="P25" s="2">
        <f>IF(O$2="Bike &amp; Run",IF(ISNA(VLOOKUP(O25,Paramètres!$B$3:$C$56,2,FALSE)),0,VLOOKUP(O25,Paramètres!$B$3:$C$56,2,FALSE)*Paramètres!$K$8),IF(OR(O25="",OR($D25="",$D25="NL",$D25="HORS LIGUE")),0,VLOOKUP(IF(OR(O25="",OR($D25="",$D25="NL",$D25="HORS LIGUE")),"",COUNTIFS($D$5:$D$72,"&lt;&gt;"&amp;"",$D$5:$D$72,"&lt;&gt;"&amp;"NL",$D$5:$D$72,"&lt;&gt;"&amp;"HORS LIGUE",O$5:O$72,"&lt;"&amp;O25)+1),Paramètres!$B$3:$C$56,2,FALSE)*Paramètres!$K$8))</f>
        <v>0</v>
      </c>
      <c r="Q25" s="46"/>
      <c r="R25" s="2">
        <f>IF(Q$2="Bike &amp; Run",IF(ISNA(VLOOKUP(Q25,Paramètres!$B$3:$C$56,2,FALSE)),0,VLOOKUP(Q25,Paramètres!$B$3:$C$56,2,FALSE)*Paramètres!$K$9),IF(OR(Q25="",OR($D25="",$D25="NL",$D25="HORS LIGUE")),0,VLOOKUP(IF(OR(Q25="",OR($D25="",$D25="NL",$D25="HORS LIGUE")),"",COUNTIFS($D$5:$D$72,"&lt;&gt;"&amp;"",$D$5:$D$72,"&lt;&gt;"&amp;"NL",$D$5:$D$72,"&lt;&gt;"&amp;"HORS LIGUE",Q$5:Q$72,"&lt;"&amp;Q25)+1),Paramètres!$B$3:$C$56,2,FALSE)*Paramètres!$K$9))</f>
        <v>0</v>
      </c>
      <c r="S25" s="46"/>
      <c r="T25" s="2">
        <f>IF(S$2="Bike &amp; Run",IF(ISNA(VLOOKUP(S25,Paramètres!$B$3:$C$56,2,FALSE)),0,VLOOKUP(S25,Paramètres!$B$3:$C$56,2,FALSE)*Paramètres!$K$10),IF(OR(S25="",OR($D25="",$D25="NL",$D25="HORS LIGUE")),0,VLOOKUP(IF(OR(S25="",OR($D25="",$D25="NL",$D25="HORS LIGUE")),"",COUNTIFS($D$5:$D$72,"&lt;&gt;"&amp;"",$D$5:$D$72,"&lt;&gt;"&amp;"NL",$D$5:$D$72,"&lt;&gt;"&amp;"HORS LIGUE",S$5:S$72,"&lt;"&amp;S25)+1),Paramètres!$B$3:$C$56,2,FALSE)*Paramètres!$K$10))</f>
        <v>0</v>
      </c>
      <c r="U25" s="46"/>
      <c r="V25" s="2">
        <f>IF(U$2="Bike &amp; Run",IF(ISNA(VLOOKUP(U25,Paramètres!$B$3:$C$56,2,FALSE)),0,VLOOKUP(U25,Paramètres!$B$3:$C$56,2,FALSE)*Paramètres!$K$11),IF(OR(U25="",OR($D25="",$D25="NL",$D25="HORS LIGUE")),0,VLOOKUP(IF(OR(U25="",OR($D25="",$D25="NL",$D25="HORS LIGUE")),"",COUNTIFS($D$5:$D$72,"&lt;&gt;"&amp;"",$D$5:$D$72,"&lt;&gt;"&amp;"NL",$D$5:$D$72,"&lt;&gt;"&amp;"HORS LIGUE",U$5:U$72,"&lt;"&amp;U25)+1),Paramètres!$B$3:$C$56,2,FALSE)*Paramètres!$K$11))</f>
        <v>0</v>
      </c>
      <c r="W25" s="46"/>
      <c r="X25" s="2">
        <f>IF(W$2="Bike &amp; Run",IF(ISNA(VLOOKUP(W25,Paramètres!$B$3:$C$56,2,FALSE)),0,VLOOKUP(W25,Paramètres!$B$3:$C$56,2,FALSE)*Paramètres!$K$12),IF(OR(W25="",OR($D25="",$D25="NL",$D25="HORS LIGUE")),0,VLOOKUP(IF(OR(W25="",OR($D25="",$D25="NL",$D25="HORS LIGUE")),"",COUNTIFS($D$5:$D$72,"&lt;&gt;"&amp;"",$D$5:$D$72,"&lt;&gt;"&amp;"NL",$D$5:$D$72,"&lt;&gt;"&amp;"HORS LIGUE",W$5:W$72,"&lt;"&amp;W25)+1),Paramètres!$B$3:$C$56,2,FALSE)*Paramètres!$K$12))</f>
        <v>0</v>
      </c>
      <c r="Y25" s="46"/>
      <c r="Z25" s="2">
        <f>IF(Y$2="Bike &amp; Run",IF(ISNA(VLOOKUP(Y25,Paramètres!$B$3:$C$56,2,FALSE)),0,VLOOKUP(Y25,Paramètres!$B$3:$C$56,2,FALSE)*Paramètres!$K$13),IF(OR(Y25="",OR($D25="",$D25="NL",$D25="HORS LIGUE")),0,VLOOKUP(IF(OR(Y25="",OR($D25="",$D25="NL",$D25="HORS LIGUE")),"",COUNTIFS($D$5:$D$72,"&lt;&gt;"&amp;"",$D$5:$D$72,"&lt;&gt;"&amp;"NL",$D$5:$D$72,"&lt;&gt;"&amp;"HORS LIGUE",Y$5:Y$72,"&lt;"&amp;Y25)+1),Paramètres!$B$3:$C$56,2,FALSE)*Paramètres!$K$13))</f>
        <v>0</v>
      </c>
      <c r="AA25" s="46"/>
      <c r="AB25" s="2">
        <f>IF(AA$2="Bike &amp; Run",IF(ISNA(VLOOKUP(AA25,Paramètres!$B$3:$C$56,2,FALSE)),0,VLOOKUP(AA25,Paramètres!$B$3:$C$56,2,FALSE)*Paramètres!$K$14),IF(OR(AA25="",OR($D25="",$D25="NL",$D25="HORS LIGUE")),0,VLOOKUP(IF(OR(AA25="",OR($D25="",$D25="NL",$D25="HORS LIGUE")),"",COUNTIFS($D$5:$D$72,"&lt;&gt;"&amp;"",$D$5:$D$72,"&lt;&gt;"&amp;"NL",$D$5:$D$72,"&lt;&gt;"&amp;"HORS LIGUE",AA$5:AA$72,"&lt;"&amp;AA25)+1),Paramètres!$B$3:$C$56,2,FALSE)*Paramètres!$K$14))</f>
        <v>0</v>
      </c>
      <c r="AC25" s="46"/>
      <c r="AD25" s="2">
        <f>IF(AC$2="Bike &amp; Run",IF(ISNA(VLOOKUP(AC25,Paramètres!$B$3:$C$56,2,FALSE)),0,VLOOKUP(AC25,Paramètres!$B$3:$C$56,2,FALSE)*Paramètres!$K$15),IF(OR(AC25="",OR($D25="",$D25="NL",$D25="HORS LIGUE")),0,VLOOKUP(IF(OR(AC25="",OR($D25="",$D25="NL",$D25="HORS LIGUE")),"",COUNTIFS($D$5:$D$72,"&lt;&gt;"&amp;"",$D$5:$D$72,"&lt;&gt;"&amp;"NL",$D$5:$D$72,"&lt;&gt;"&amp;"HORS LIGUE",AC$5:AC$72,"&lt;"&amp;AC25)+1),Paramètres!$B$3:$C$56,2,FALSE)*Paramètres!$K$15))</f>
        <v>0</v>
      </c>
      <c r="AE25" s="46"/>
      <c r="AF25" s="2">
        <f>IF(AE$2="Bike &amp; Run",IF(ISNA(VLOOKUP(AE25,Paramètres!$B$3:$C$56,2,FALSE)),0,VLOOKUP(AE25,Paramètres!$B$3:$C$56,2,FALSE)*Paramètres!$K$16),IF(OR(AE25="",OR($D25="",$D25="NL",$D25="HORS LIGUE")),0,VLOOKUP(IF(OR(AE25="",OR($D25="",$D25="NL",$D25="HORS LIGUE")),"",COUNTIFS($D$5:$D$72,"&lt;&gt;"&amp;"",$D$5:$D$72,"&lt;&gt;"&amp;"NL",$D$5:$D$72,"&lt;&gt;"&amp;"HORS LIGUE",AE$5:AE$72,"&lt;"&amp;AE25)+1),Paramètres!$B$3:$C$56,2,FALSE)*Paramètres!$K$16))</f>
        <v>0</v>
      </c>
      <c r="AG25" s="46"/>
      <c r="AH25" s="2">
        <f>IF(AG$2="Bike &amp; Run",IF(ISNA(VLOOKUP(AG25,Paramètres!$B$3:$C$56,2,FALSE)),0,VLOOKUP(AG25,Paramètres!$B$3:$C$56,2,FALSE)*Paramètres!$K$17),IF(OR(AG25="",OR($D25="",$D25="NL",$D25="HORS LIGUE")),0,VLOOKUP(IF(OR(AG25="",OR($D25="",$D25="NL",$D25="HORS LIGUE")),"",COUNTIFS($D$5:$D$72,"&lt;&gt;"&amp;"",$D$5:$D$72,"&lt;&gt;"&amp;"NL",$D$5:$D$72,"&lt;&gt;"&amp;"HORS LIGUE",AG$5:AG$72,"&lt;"&amp;AG25)+1),Paramètres!$B$3:$C$56,2,FALSE)*Paramètres!$K$17))</f>
        <v>0</v>
      </c>
      <c r="AI25" s="40">
        <f t="shared" si="0"/>
        <v>114</v>
      </c>
      <c r="AJ25" s="3">
        <f t="shared" si="1"/>
        <v>21</v>
      </c>
      <c r="AK25" s="5">
        <f t="shared" si="2"/>
        <v>1</v>
      </c>
      <c r="AL25" s="41">
        <f t="shared" si="3"/>
        <v>114</v>
      </c>
      <c r="AM25" s="33">
        <f t="shared" si="4"/>
        <v>21</v>
      </c>
      <c r="AO25" s="22">
        <f t="shared" si="5"/>
        <v>114</v>
      </c>
      <c r="AP25">
        <f t="shared" si="6"/>
        <v>0</v>
      </c>
      <c r="AQ25">
        <f t="shared" si="7"/>
        <v>0</v>
      </c>
      <c r="AR25">
        <f t="shared" si="8"/>
        <v>0</v>
      </c>
      <c r="AS25">
        <f t="shared" si="9"/>
        <v>0</v>
      </c>
      <c r="AT25">
        <f t="shared" si="10"/>
        <v>0</v>
      </c>
      <c r="AU25">
        <f t="shared" si="11"/>
        <v>0</v>
      </c>
      <c r="AV25">
        <f t="shared" si="12"/>
        <v>0</v>
      </c>
      <c r="AW25">
        <f t="shared" si="13"/>
        <v>0</v>
      </c>
      <c r="AX25">
        <f t="shared" si="14"/>
        <v>0</v>
      </c>
      <c r="AY25">
        <f t="shared" si="15"/>
        <v>0</v>
      </c>
      <c r="AZ25">
        <f t="shared" si="16"/>
        <v>0</v>
      </c>
      <c r="BA25">
        <f t="shared" si="17"/>
        <v>0</v>
      </c>
      <c r="BB25">
        <f t="shared" si="18"/>
        <v>0</v>
      </c>
      <c r="BC25">
        <f t="shared" si="19"/>
        <v>0</v>
      </c>
      <c r="BD25">
        <f t="shared" si="20"/>
        <v>114</v>
      </c>
      <c r="BE25" s="22">
        <f t="shared" ref="BE25:BR25" si="41">BD25+LARGE($AO25:$BC25,BE$4)</f>
        <v>114</v>
      </c>
      <c r="BF25" s="22">
        <f t="shared" si="41"/>
        <v>114</v>
      </c>
      <c r="BG25" s="22">
        <f t="shared" si="41"/>
        <v>114</v>
      </c>
      <c r="BH25" s="22">
        <f t="shared" si="41"/>
        <v>114</v>
      </c>
      <c r="BI25" s="22">
        <f t="shared" si="41"/>
        <v>114</v>
      </c>
      <c r="BJ25" s="22">
        <f t="shared" si="41"/>
        <v>114</v>
      </c>
      <c r="BK25" s="22">
        <f t="shared" si="41"/>
        <v>114</v>
      </c>
      <c r="BL25" s="22">
        <f t="shared" si="41"/>
        <v>114</v>
      </c>
      <c r="BM25" s="22">
        <f t="shared" si="41"/>
        <v>114</v>
      </c>
      <c r="BN25" s="22">
        <f t="shared" si="41"/>
        <v>114</v>
      </c>
      <c r="BO25" s="22">
        <f t="shared" si="41"/>
        <v>114</v>
      </c>
      <c r="BP25" s="22">
        <f t="shared" si="41"/>
        <v>114</v>
      </c>
      <c r="BQ25" s="22">
        <f t="shared" si="41"/>
        <v>114</v>
      </c>
      <c r="BR25" s="22">
        <f t="shared" si="41"/>
        <v>114</v>
      </c>
    </row>
    <row r="26" spans="1:70" ht="16.5">
      <c r="A26" s="73" t="s">
        <v>1284</v>
      </c>
      <c r="B26" s="32" t="str">
        <f>IF(ISNA(VLOOKUP(A26,'Licenciés Jeunes 2023'!A:C,3,0)),"",VLOOKUP(A26,'Licenciés Jeunes 2023'!A:C,3,0))</f>
        <v>MICHAUD</v>
      </c>
      <c r="C26" s="32" t="str">
        <f>IF(ISNA(VLOOKUP(A26,'Licenciés Jeunes 2023'!A:C,2,0)),"",VLOOKUP(A26,'Licenciés Jeunes 2023'!A:C,2,0))</f>
        <v>Suzon</v>
      </c>
      <c r="D26" s="32" t="str">
        <f>IF(ISNA(VLOOKUP(A26,'Licenciés Jeunes 2023'!A:F,6,0)),"",VLOOKUP(A26,'Licenciés Jeunes 2023'!A:F,6,0))</f>
        <v>SAINT AVERTIN SPORTS TRIATHLON 37</v>
      </c>
      <c r="E26" s="6">
        <v>23</v>
      </c>
      <c r="F26" s="2">
        <v>80</v>
      </c>
      <c r="G26" s="4">
        <v>24</v>
      </c>
      <c r="H26" s="2">
        <f>IF(G$2="Bike &amp; Run",IF(ISNA(VLOOKUP(G26,Paramètres!$B$3:$C$56,2,FALSE)),0,VLOOKUP(G26,Paramètres!$B$3:$C$56,2,FALSE)*Paramètres!$K$4),IF(OR(G26="",OR($D26="",$D26="NL",$D26="HORS LIGUE")),0,VLOOKUP(IF(OR(G26="",OR($D26="",$D26="NL",$D26="HORS LIGUE")),"",COUNTIFS($D$5:$D$72,"&lt;&gt;"&amp;"",$D$5:$D$72,"&lt;&gt;"&amp;"NL",$D$5:$D$72,"&lt;&gt;"&amp;"HORS LIGUE",G$5:G$72,"&lt;"&amp;G26)+1),Paramètres!$B$3:$C$56,2,FALSE)*Paramètres!$K$4))</f>
        <v>30</v>
      </c>
      <c r="I26" s="36"/>
      <c r="J26" s="2">
        <f>IF(I$2="Bike &amp; Run",IF(ISNA(VLOOKUP(I26,Paramètres!$B$3:$C$56,2,FALSE)),0,VLOOKUP(I26,Paramètres!$B$3:$C$56,2,FALSE)*Paramètres!$K$5),IF(OR(I26="",OR($D26="",$D26="NL",$D26="HORS LIGUE")),0,VLOOKUP(IF(OR(I26="",OR($D26="",$D26="NL",$D26="HORS LIGUE")),"",COUNTIFS($D$5:$D$72,"&lt;&gt;"&amp;"",$D$5:$D$72,"&lt;&gt;"&amp;"NL",$D$5:$D$72,"&lt;&gt;"&amp;"HORS LIGUE",I$5:I$72,"&lt;"&amp;I26)+1),Paramètres!$B$3:$C$56,2,FALSE)*Paramètres!$K$5))</f>
        <v>0</v>
      </c>
      <c r="K26" s="4"/>
      <c r="L26" s="2">
        <f>IF(K$2="Bike &amp; Run",IF(ISNA(VLOOKUP(K26,Paramètres!$B$3:$C$56,2,FALSE)),0,VLOOKUP(K26,Paramètres!$B$3:$C$56,2,FALSE)*Paramètres!$K$6),IF(OR(K26="",OR($D26="",$D26="NL",$D26="HORS LIGUE")),0,VLOOKUP(IF(OR(K26="",OR($D26="",$D26="NL",$D26="HORS LIGUE")),"",COUNTIFS($D$5:$D$72,"&lt;&gt;"&amp;"",$D$5:$D$72,"&lt;&gt;"&amp;"NL",$D$5:$D$72,"&lt;&gt;"&amp;"HORS LIGUE",K$5:K$72,"&lt;"&amp;K26)+1),Paramètres!$B$3:$C$56,2,FALSE)*Paramètres!$K$6))</f>
        <v>0</v>
      </c>
      <c r="M26" s="4"/>
      <c r="N26" s="2">
        <f>IF(M$2="Bike &amp; Run",IF(ISNA(VLOOKUP(M26,Paramètres!$B$3:$C$56,2,FALSE)),0,VLOOKUP(M26,Paramètres!$B$3:$C$56,2,FALSE)*Paramètres!$K$7),IF(OR(M26="",OR($D26="",$D26="NL",$D26="HORS LIGUE")),0,VLOOKUP(IF(OR(M26="",OR($D26="",$D26="NL",$D26="HORS LIGUE")),"",COUNTIFS($D$5:$D$72,"&lt;&gt;"&amp;"",$D$5:$D$72,"&lt;&gt;"&amp;"NL",$D$5:$D$72,"&lt;&gt;"&amp;"HORS LIGUE",M$5:M$72,"&lt;"&amp;M26)+1),Paramètres!$B$3:$C$56,2,FALSE)*Paramètres!$K$7))</f>
        <v>0</v>
      </c>
      <c r="O26" s="46"/>
      <c r="P26" s="2">
        <f>IF(O$2="Bike &amp; Run",IF(ISNA(VLOOKUP(O26,Paramètres!$B$3:$C$56,2,FALSE)),0,VLOOKUP(O26,Paramètres!$B$3:$C$56,2,FALSE)*Paramètres!$K$8),IF(OR(O26="",OR($D26="",$D26="NL",$D26="HORS LIGUE")),0,VLOOKUP(IF(OR(O26="",OR($D26="",$D26="NL",$D26="HORS LIGUE")),"",COUNTIFS($D$5:$D$72,"&lt;&gt;"&amp;"",$D$5:$D$72,"&lt;&gt;"&amp;"NL",$D$5:$D$72,"&lt;&gt;"&amp;"HORS LIGUE",O$5:O$72,"&lt;"&amp;O26)+1),Paramètres!$B$3:$C$56,2,FALSE)*Paramètres!$K$8))</f>
        <v>0</v>
      </c>
      <c r="Q26" s="46"/>
      <c r="R26" s="2">
        <f>IF(Q$2="Bike &amp; Run",IF(ISNA(VLOOKUP(Q26,Paramètres!$B$3:$C$56,2,FALSE)),0,VLOOKUP(Q26,Paramètres!$B$3:$C$56,2,FALSE)*Paramètres!$K$9),IF(OR(Q26="",OR($D26="",$D26="NL",$D26="HORS LIGUE")),0,VLOOKUP(IF(OR(Q26="",OR($D26="",$D26="NL",$D26="HORS LIGUE")),"",COUNTIFS($D$5:$D$72,"&lt;&gt;"&amp;"",$D$5:$D$72,"&lt;&gt;"&amp;"NL",$D$5:$D$72,"&lt;&gt;"&amp;"HORS LIGUE",Q$5:Q$72,"&lt;"&amp;Q26)+1),Paramètres!$B$3:$C$56,2,FALSE)*Paramètres!$K$9))</f>
        <v>0</v>
      </c>
      <c r="S26" s="46"/>
      <c r="T26" s="2">
        <f>IF(S$2="Bike &amp; Run",IF(ISNA(VLOOKUP(S26,Paramètres!$B$3:$C$56,2,FALSE)),0,VLOOKUP(S26,Paramètres!$B$3:$C$56,2,FALSE)*Paramètres!$K$10),IF(OR(S26="",OR($D26="",$D26="NL",$D26="HORS LIGUE")),0,VLOOKUP(IF(OR(S26="",OR($D26="",$D26="NL",$D26="HORS LIGUE")),"",COUNTIFS($D$5:$D$72,"&lt;&gt;"&amp;"",$D$5:$D$72,"&lt;&gt;"&amp;"NL",$D$5:$D$72,"&lt;&gt;"&amp;"HORS LIGUE",S$5:S$72,"&lt;"&amp;S26)+1),Paramètres!$B$3:$C$56,2,FALSE)*Paramètres!$K$10))</f>
        <v>0</v>
      </c>
      <c r="U26" s="46"/>
      <c r="V26" s="2">
        <f>IF(U$2="Bike &amp; Run",IF(ISNA(VLOOKUP(U26,Paramètres!$B$3:$C$56,2,FALSE)),0,VLOOKUP(U26,Paramètres!$B$3:$C$56,2,FALSE)*Paramètres!$K$11),IF(OR(U26="",OR($D26="",$D26="NL",$D26="HORS LIGUE")),0,VLOOKUP(IF(OR(U26="",OR($D26="",$D26="NL",$D26="HORS LIGUE")),"",COUNTIFS($D$5:$D$72,"&lt;&gt;"&amp;"",$D$5:$D$72,"&lt;&gt;"&amp;"NL",$D$5:$D$72,"&lt;&gt;"&amp;"HORS LIGUE",U$5:U$72,"&lt;"&amp;U26)+1),Paramètres!$B$3:$C$56,2,FALSE)*Paramètres!$K$11))</f>
        <v>0</v>
      </c>
      <c r="W26" s="46"/>
      <c r="X26" s="2">
        <f>IF(W$2="Bike &amp; Run",IF(ISNA(VLOOKUP(W26,Paramètres!$B$3:$C$56,2,FALSE)),0,VLOOKUP(W26,Paramètres!$B$3:$C$56,2,FALSE)*Paramètres!$K$12),IF(OR(W26="",OR($D26="",$D26="NL",$D26="HORS LIGUE")),0,VLOOKUP(IF(OR(W26="",OR($D26="",$D26="NL",$D26="HORS LIGUE")),"",COUNTIFS($D$5:$D$72,"&lt;&gt;"&amp;"",$D$5:$D$72,"&lt;&gt;"&amp;"NL",$D$5:$D$72,"&lt;&gt;"&amp;"HORS LIGUE",W$5:W$72,"&lt;"&amp;W26)+1),Paramètres!$B$3:$C$56,2,FALSE)*Paramètres!$K$12))</f>
        <v>0</v>
      </c>
      <c r="Y26" s="46"/>
      <c r="Z26" s="2">
        <f>IF(Y$2="Bike &amp; Run",IF(ISNA(VLOOKUP(Y26,Paramètres!$B$3:$C$56,2,FALSE)),0,VLOOKUP(Y26,Paramètres!$B$3:$C$56,2,FALSE)*Paramètres!$K$13),IF(OR(Y26="",OR($D26="",$D26="NL",$D26="HORS LIGUE")),0,VLOOKUP(IF(OR(Y26="",OR($D26="",$D26="NL",$D26="HORS LIGUE")),"",COUNTIFS($D$5:$D$72,"&lt;&gt;"&amp;"",$D$5:$D$72,"&lt;&gt;"&amp;"NL",$D$5:$D$72,"&lt;&gt;"&amp;"HORS LIGUE",Y$5:Y$72,"&lt;"&amp;Y26)+1),Paramètres!$B$3:$C$56,2,FALSE)*Paramètres!$K$13))</f>
        <v>0</v>
      </c>
      <c r="AA26" s="46"/>
      <c r="AB26" s="2">
        <f>IF(AA$2="Bike &amp; Run",IF(ISNA(VLOOKUP(AA26,Paramètres!$B$3:$C$56,2,FALSE)),0,VLOOKUP(AA26,Paramètres!$B$3:$C$56,2,FALSE)*Paramètres!$K$14),IF(OR(AA26="",OR($D26="",$D26="NL",$D26="HORS LIGUE")),0,VLOOKUP(IF(OR(AA26="",OR($D26="",$D26="NL",$D26="HORS LIGUE")),"",COUNTIFS($D$5:$D$72,"&lt;&gt;"&amp;"",$D$5:$D$72,"&lt;&gt;"&amp;"NL",$D$5:$D$72,"&lt;&gt;"&amp;"HORS LIGUE",AA$5:AA$72,"&lt;"&amp;AA26)+1),Paramètres!$B$3:$C$56,2,FALSE)*Paramètres!$K$14))</f>
        <v>0</v>
      </c>
      <c r="AC26" s="46"/>
      <c r="AD26" s="2">
        <f>IF(AC$2="Bike &amp; Run",IF(ISNA(VLOOKUP(AC26,Paramètres!$B$3:$C$56,2,FALSE)),0,VLOOKUP(AC26,Paramètres!$B$3:$C$56,2,FALSE)*Paramètres!$K$15),IF(OR(AC26="",OR($D26="",$D26="NL",$D26="HORS LIGUE")),0,VLOOKUP(IF(OR(AC26="",OR($D26="",$D26="NL",$D26="HORS LIGUE")),"",COUNTIFS($D$5:$D$72,"&lt;&gt;"&amp;"",$D$5:$D$72,"&lt;&gt;"&amp;"NL",$D$5:$D$72,"&lt;&gt;"&amp;"HORS LIGUE",AC$5:AC$72,"&lt;"&amp;AC26)+1),Paramètres!$B$3:$C$56,2,FALSE)*Paramètres!$K$15))</f>
        <v>0</v>
      </c>
      <c r="AE26" s="46"/>
      <c r="AF26" s="2">
        <f>IF(AE$2="Bike &amp; Run",IF(ISNA(VLOOKUP(AE26,Paramètres!$B$3:$C$56,2,FALSE)),0,VLOOKUP(AE26,Paramètres!$B$3:$C$56,2,FALSE)*Paramètres!$K$16),IF(OR(AE26="",OR($D26="",$D26="NL",$D26="HORS LIGUE")),0,VLOOKUP(IF(OR(AE26="",OR($D26="",$D26="NL",$D26="HORS LIGUE")),"",COUNTIFS($D$5:$D$72,"&lt;&gt;"&amp;"",$D$5:$D$72,"&lt;&gt;"&amp;"NL",$D$5:$D$72,"&lt;&gt;"&amp;"HORS LIGUE",AE$5:AE$72,"&lt;"&amp;AE26)+1),Paramètres!$B$3:$C$56,2,FALSE)*Paramètres!$K$16))</f>
        <v>0</v>
      </c>
      <c r="AG26" s="46"/>
      <c r="AH26" s="2">
        <f>IF(AG$2="Bike &amp; Run",IF(ISNA(VLOOKUP(AG26,Paramètres!$B$3:$C$56,2,FALSE)),0,VLOOKUP(AG26,Paramètres!$B$3:$C$56,2,FALSE)*Paramètres!$K$17),IF(OR(AG26="",OR($D26="",$D26="NL",$D26="HORS LIGUE")),0,VLOOKUP(IF(OR(AG26="",OR($D26="",$D26="NL",$D26="HORS LIGUE")),"",COUNTIFS($D$5:$D$72,"&lt;&gt;"&amp;"",$D$5:$D$72,"&lt;&gt;"&amp;"NL",$D$5:$D$72,"&lt;&gt;"&amp;"HORS LIGUE",AG$5:AG$72,"&lt;"&amp;AG26)+1),Paramètres!$B$3:$C$56,2,FALSE)*Paramètres!$K$17))</f>
        <v>0</v>
      </c>
      <c r="AI26" s="40">
        <f t="shared" si="0"/>
        <v>110</v>
      </c>
      <c r="AJ26" s="3">
        <f t="shared" si="1"/>
        <v>22</v>
      </c>
      <c r="AK26" s="5">
        <f t="shared" si="2"/>
        <v>2</v>
      </c>
      <c r="AL26" s="41">
        <f t="shared" si="3"/>
        <v>110</v>
      </c>
      <c r="AM26" s="33">
        <f t="shared" si="4"/>
        <v>22</v>
      </c>
      <c r="AO26" s="22">
        <f t="shared" si="5"/>
        <v>80</v>
      </c>
      <c r="AP26">
        <f t="shared" si="6"/>
        <v>30</v>
      </c>
      <c r="AQ26">
        <f t="shared" si="7"/>
        <v>0</v>
      </c>
      <c r="AR26">
        <f t="shared" si="8"/>
        <v>0</v>
      </c>
      <c r="AS26">
        <f t="shared" si="9"/>
        <v>0</v>
      </c>
      <c r="AT26">
        <f t="shared" si="10"/>
        <v>0</v>
      </c>
      <c r="AU26">
        <f t="shared" si="11"/>
        <v>0</v>
      </c>
      <c r="AV26">
        <f t="shared" si="12"/>
        <v>0</v>
      </c>
      <c r="AW26">
        <f t="shared" si="13"/>
        <v>0</v>
      </c>
      <c r="AX26">
        <f t="shared" si="14"/>
        <v>0</v>
      </c>
      <c r="AY26">
        <f t="shared" si="15"/>
        <v>0</v>
      </c>
      <c r="AZ26">
        <f t="shared" si="16"/>
        <v>0</v>
      </c>
      <c r="BA26">
        <f t="shared" si="17"/>
        <v>0</v>
      </c>
      <c r="BB26">
        <f t="shared" si="18"/>
        <v>0</v>
      </c>
      <c r="BC26">
        <f t="shared" si="19"/>
        <v>0</v>
      </c>
      <c r="BD26">
        <f t="shared" si="20"/>
        <v>80</v>
      </c>
      <c r="BE26" s="22">
        <f t="shared" ref="BE26:BR26" si="42">BD26+LARGE($AO26:$BC26,BE$4)</f>
        <v>110</v>
      </c>
      <c r="BF26" s="22">
        <f t="shared" si="42"/>
        <v>110</v>
      </c>
      <c r="BG26" s="22">
        <f t="shared" si="42"/>
        <v>110</v>
      </c>
      <c r="BH26" s="22">
        <f t="shared" si="42"/>
        <v>110</v>
      </c>
      <c r="BI26" s="22">
        <f t="shared" si="42"/>
        <v>110</v>
      </c>
      <c r="BJ26" s="22">
        <f t="shared" si="42"/>
        <v>110</v>
      </c>
      <c r="BK26" s="22">
        <f t="shared" si="42"/>
        <v>110</v>
      </c>
      <c r="BL26" s="22">
        <f t="shared" si="42"/>
        <v>110</v>
      </c>
      <c r="BM26" s="22">
        <f t="shared" si="42"/>
        <v>110</v>
      </c>
      <c r="BN26" s="22">
        <f t="shared" si="42"/>
        <v>110</v>
      </c>
      <c r="BO26" s="22">
        <f t="shared" si="42"/>
        <v>110</v>
      </c>
      <c r="BP26" s="22">
        <f t="shared" si="42"/>
        <v>110</v>
      </c>
      <c r="BQ26" s="22">
        <f t="shared" si="42"/>
        <v>110</v>
      </c>
      <c r="BR26" s="22">
        <f t="shared" si="42"/>
        <v>110</v>
      </c>
    </row>
    <row r="27" spans="1:70" ht="16.5">
      <c r="A27" s="73" t="s">
        <v>760</v>
      </c>
      <c r="B27" s="32" t="str">
        <f>IF(ISNA(VLOOKUP(A27,'Licenciés Jeunes 2023'!A:C,3,0)),"",VLOOKUP(A27,'Licenciés Jeunes 2023'!A:C,3,0))</f>
        <v>DELAUNAY</v>
      </c>
      <c r="C27" s="32" t="str">
        <f>IF(ISNA(VLOOKUP(A27,'Licenciés Jeunes 2023'!A:C,2,0)),"",VLOOKUP(A27,'Licenciés Jeunes 2023'!A:C,2,0))</f>
        <v>Pauline</v>
      </c>
      <c r="D27" s="32" t="str">
        <f>IF(ISNA(VLOOKUP(A27,'Licenciés Jeunes 2023'!A:F,6,0)),"",VLOOKUP(A27,'Licenciés Jeunes 2023'!A:F,6,0))</f>
        <v>SAINT LAURENT NOUAN TRIATHLON</v>
      </c>
      <c r="E27" s="6">
        <v>18</v>
      </c>
      <c r="F27" s="2">
        <v>92</v>
      </c>
      <c r="G27" s="4"/>
      <c r="H27" s="2">
        <f>IF(G$2="Bike &amp; Run",IF(ISNA(VLOOKUP(G27,Paramètres!$B$3:$C$56,2,FALSE)),0,VLOOKUP(G27,Paramètres!$B$3:$C$56,2,FALSE)*Paramètres!$K$4),IF(OR(G27="",OR($D27="",$D27="NL",$D27="HORS LIGUE")),0,VLOOKUP(IF(OR(G27="",OR($D27="",$D27="NL",$D27="HORS LIGUE")),"",COUNTIFS($D$5:$D$72,"&lt;&gt;"&amp;"",$D$5:$D$72,"&lt;&gt;"&amp;"NL",$D$5:$D$72,"&lt;&gt;"&amp;"HORS LIGUE",G$5:G$72,"&lt;"&amp;G27)+1),Paramètres!$B$3:$C$56,2,FALSE)*Paramètres!$K$4))</f>
        <v>0</v>
      </c>
      <c r="I27" s="36"/>
      <c r="J27" s="2">
        <f>IF(I$2="Bike &amp; Run",IF(ISNA(VLOOKUP(I27,Paramètres!$B$3:$C$56,2,FALSE)),0,VLOOKUP(I27,Paramètres!$B$3:$C$56,2,FALSE)*Paramètres!$K$5),IF(OR(I27="",OR($D27="",$D27="NL",$D27="HORS LIGUE")),0,VLOOKUP(IF(OR(I27="",OR($D27="",$D27="NL",$D27="HORS LIGUE")),"",COUNTIFS($D$5:$D$72,"&lt;&gt;"&amp;"",$D$5:$D$72,"&lt;&gt;"&amp;"NL",$D$5:$D$72,"&lt;&gt;"&amp;"HORS LIGUE",I$5:I$72,"&lt;"&amp;I27)+1),Paramètres!$B$3:$C$56,2,FALSE)*Paramètres!$K$5))</f>
        <v>0</v>
      </c>
      <c r="K27" s="4"/>
      <c r="L27" s="2">
        <f>IF(K$2="Bike &amp; Run",IF(ISNA(VLOOKUP(K27,Paramètres!$B$3:$C$56,2,FALSE)),0,VLOOKUP(K27,Paramètres!$B$3:$C$56,2,FALSE)*Paramètres!$K$6),IF(OR(K27="",OR($D27="",$D27="NL",$D27="HORS LIGUE")),0,VLOOKUP(IF(OR(K27="",OR($D27="",$D27="NL",$D27="HORS LIGUE")),"",COUNTIFS($D$5:$D$72,"&lt;&gt;"&amp;"",$D$5:$D$72,"&lt;&gt;"&amp;"NL",$D$5:$D$72,"&lt;&gt;"&amp;"HORS LIGUE",K$5:K$72,"&lt;"&amp;K27)+1),Paramètres!$B$3:$C$56,2,FALSE)*Paramètres!$K$6))</f>
        <v>0</v>
      </c>
      <c r="M27" s="4"/>
      <c r="N27" s="2">
        <f>IF(M$2="Bike &amp; Run",IF(ISNA(VLOOKUP(M27,Paramètres!$B$3:$C$56,2,FALSE)),0,VLOOKUP(M27,Paramètres!$B$3:$C$56,2,FALSE)*Paramètres!$K$7),IF(OR(M27="",OR($D27="",$D27="NL",$D27="HORS LIGUE")),0,VLOOKUP(IF(OR(M27="",OR($D27="",$D27="NL",$D27="HORS LIGUE")),"",COUNTIFS($D$5:$D$72,"&lt;&gt;"&amp;"",$D$5:$D$72,"&lt;&gt;"&amp;"NL",$D$5:$D$72,"&lt;&gt;"&amp;"HORS LIGUE",M$5:M$72,"&lt;"&amp;M27)+1),Paramètres!$B$3:$C$56,2,FALSE)*Paramètres!$K$7))</f>
        <v>0</v>
      </c>
      <c r="O27" s="46"/>
      <c r="P27" s="2">
        <f>IF(O$2="Bike &amp; Run",IF(ISNA(VLOOKUP(O27,Paramètres!$B$3:$C$56,2,FALSE)),0,VLOOKUP(O27,Paramètres!$B$3:$C$56,2,FALSE)*Paramètres!$K$8),IF(OR(O27="",OR($D27="",$D27="NL",$D27="HORS LIGUE")),0,VLOOKUP(IF(OR(O27="",OR($D27="",$D27="NL",$D27="HORS LIGUE")),"",COUNTIFS($D$5:$D$72,"&lt;&gt;"&amp;"",$D$5:$D$72,"&lt;&gt;"&amp;"NL",$D$5:$D$72,"&lt;&gt;"&amp;"HORS LIGUE",O$5:O$72,"&lt;"&amp;O27)+1),Paramètres!$B$3:$C$56,2,FALSE)*Paramètres!$K$8))</f>
        <v>0</v>
      </c>
      <c r="Q27" s="46"/>
      <c r="R27" s="2">
        <f>IF(Q$2="Bike &amp; Run",IF(ISNA(VLOOKUP(Q27,Paramètres!$B$3:$C$56,2,FALSE)),0,VLOOKUP(Q27,Paramètres!$B$3:$C$56,2,FALSE)*Paramètres!$K$9),IF(OR(Q27="",OR($D27="",$D27="NL",$D27="HORS LIGUE")),0,VLOOKUP(IF(OR(Q27="",OR($D27="",$D27="NL",$D27="HORS LIGUE")),"",COUNTIFS($D$5:$D$72,"&lt;&gt;"&amp;"",$D$5:$D$72,"&lt;&gt;"&amp;"NL",$D$5:$D$72,"&lt;&gt;"&amp;"HORS LIGUE",Q$5:Q$72,"&lt;"&amp;Q27)+1),Paramètres!$B$3:$C$56,2,FALSE)*Paramètres!$K$9))</f>
        <v>0</v>
      </c>
      <c r="S27" s="46"/>
      <c r="T27" s="2">
        <f>IF(S$2="Bike &amp; Run",IF(ISNA(VLOOKUP(S27,Paramètres!$B$3:$C$56,2,FALSE)),0,VLOOKUP(S27,Paramètres!$B$3:$C$56,2,FALSE)*Paramètres!$K$10),IF(OR(S27="",OR($D27="",$D27="NL",$D27="HORS LIGUE")),0,VLOOKUP(IF(OR(S27="",OR($D27="",$D27="NL",$D27="HORS LIGUE")),"",COUNTIFS($D$5:$D$72,"&lt;&gt;"&amp;"",$D$5:$D$72,"&lt;&gt;"&amp;"NL",$D$5:$D$72,"&lt;&gt;"&amp;"HORS LIGUE",S$5:S$72,"&lt;"&amp;S27)+1),Paramètres!$B$3:$C$56,2,FALSE)*Paramètres!$K$10))</f>
        <v>0</v>
      </c>
      <c r="U27" s="46"/>
      <c r="V27" s="2">
        <f>IF(U$2="Bike &amp; Run",IF(ISNA(VLOOKUP(U27,Paramètres!$B$3:$C$56,2,FALSE)),0,VLOOKUP(U27,Paramètres!$B$3:$C$56,2,FALSE)*Paramètres!$K$11),IF(OR(U27="",OR($D27="",$D27="NL",$D27="HORS LIGUE")),0,VLOOKUP(IF(OR(U27="",OR($D27="",$D27="NL",$D27="HORS LIGUE")),"",COUNTIFS($D$5:$D$72,"&lt;&gt;"&amp;"",$D$5:$D$72,"&lt;&gt;"&amp;"NL",$D$5:$D$72,"&lt;&gt;"&amp;"HORS LIGUE",U$5:U$72,"&lt;"&amp;U27)+1),Paramètres!$B$3:$C$56,2,FALSE)*Paramètres!$K$11))</f>
        <v>0</v>
      </c>
      <c r="W27" s="46"/>
      <c r="X27" s="2">
        <f>IF(W$2="Bike &amp; Run",IF(ISNA(VLOOKUP(W27,Paramètres!$B$3:$C$56,2,FALSE)),0,VLOOKUP(W27,Paramètres!$B$3:$C$56,2,FALSE)*Paramètres!$K$12),IF(OR(W27="",OR($D27="",$D27="NL",$D27="HORS LIGUE")),0,VLOOKUP(IF(OR(W27="",OR($D27="",$D27="NL",$D27="HORS LIGUE")),"",COUNTIFS($D$5:$D$72,"&lt;&gt;"&amp;"",$D$5:$D$72,"&lt;&gt;"&amp;"NL",$D$5:$D$72,"&lt;&gt;"&amp;"HORS LIGUE",W$5:W$72,"&lt;"&amp;W27)+1),Paramètres!$B$3:$C$56,2,FALSE)*Paramètres!$K$12))</f>
        <v>0</v>
      </c>
      <c r="Y27" s="46"/>
      <c r="Z27" s="2">
        <f>IF(Y$2="Bike &amp; Run",IF(ISNA(VLOOKUP(Y27,Paramètres!$B$3:$C$56,2,FALSE)),0,VLOOKUP(Y27,Paramètres!$B$3:$C$56,2,FALSE)*Paramètres!$K$13),IF(OR(Y27="",OR($D27="",$D27="NL",$D27="HORS LIGUE")),0,VLOOKUP(IF(OR(Y27="",OR($D27="",$D27="NL",$D27="HORS LIGUE")),"",COUNTIFS($D$5:$D$72,"&lt;&gt;"&amp;"",$D$5:$D$72,"&lt;&gt;"&amp;"NL",$D$5:$D$72,"&lt;&gt;"&amp;"HORS LIGUE",Y$5:Y$72,"&lt;"&amp;Y27)+1),Paramètres!$B$3:$C$56,2,FALSE)*Paramètres!$K$13))</f>
        <v>0</v>
      </c>
      <c r="AA27" s="46"/>
      <c r="AB27" s="2">
        <f>IF(AA$2="Bike &amp; Run",IF(ISNA(VLOOKUP(AA27,Paramètres!$B$3:$C$56,2,FALSE)),0,VLOOKUP(AA27,Paramètres!$B$3:$C$56,2,FALSE)*Paramètres!$K$14),IF(OR(AA27="",OR($D27="",$D27="NL",$D27="HORS LIGUE")),0,VLOOKUP(IF(OR(AA27="",OR($D27="",$D27="NL",$D27="HORS LIGUE")),"",COUNTIFS($D$5:$D$72,"&lt;&gt;"&amp;"",$D$5:$D$72,"&lt;&gt;"&amp;"NL",$D$5:$D$72,"&lt;&gt;"&amp;"HORS LIGUE",AA$5:AA$72,"&lt;"&amp;AA27)+1),Paramètres!$B$3:$C$56,2,FALSE)*Paramètres!$K$14))</f>
        <v>0</v>
      </c>
      <c r="AC27" s="46"/>
      <c r="AD27" s="2">
        <f>IF(AC$2="Bike &amp; Run",IF(ISNA(VLOOKUP(AC27,Paramètres!$B$3:$C$56,2,FALSE)),0,VLOOKUP(AC27,Paramètres!$B$3:$C$56,2,FALSE)*Paramètres!$K$15),IF(OR(AC27="",OR($D27="",$D27="NL",$D27="HORS LIGUE")),0,VLOOKUP(IF(OR(AC27="",OR($D27="",$D27="NL",$D27="HORS LIGUE")),"",COUNTIFS($D$5:$D$72,"&lt;&gt;"&amp;"",$D$5:$D$72,"&lt;&gt;"&amp;"NL",$D$5:$D$72,"&lt;&gt;"&amp;"HORS LIGUE",AC$5:AC$72,"&lt;"&amp;AC27)+1),Paramètres!$B$3:$C$56,2,FALSE)*Paramètres!$K$15))</f>
        <v>0</v>
      </c>
      <c r="AE27" s="46"/>
      <c r="AF27" s="2">
        <f>IF(AE$2="Bike &amp; Run",IF(ISNA(VLOOKUP(AE27,Paramètres!$B$3:$C$56,2,FALSE)),0,VLOOKUP(AE27,Paramètres!$B$3:$C$56,2,FALSE)*Paramètres!$K$16),IF(OR(AE27="",OR($D27="",$D27="NL",$D27="HORS LIGUE")),0,VLOOKUP(IF(OR(AE27="",OR($D27="",$D27="NL",$D27="HORS LIGUE")),"",COUNTIFS($D$5:$D$72,"&lt;&gt;"&amp;"",$D$5:$D$72,"&lt;&gt;"&amp;"NL",$D$5:$D$72,"&lt;&gt;"&amp;"HORS LIGUE",AE$5:AE$72,"&lt;"&amp;AE27)+1),Paramètres!$B$3:$C$56,2,FALSE)*Paramètres!$K$16))</f>
        <v>0</v>
      </c>
      <c r="AG27" s="46"/>
      <c r="AH27" s="2">
        <f>IF(AG$2="Bike &amp; Run",IF(ISNA(VLOOKUP(AG27,Paramètres!$B$3:$C$56,2,FALSE)),0,VLOOKUP(AG27,Paramètres!$B$3:$C$56,2,FALSE)*Paramètres!$K$17),IF(OR(AG27="",OR($D27="",$D27="NL",$D27="HORS LIGUE")),0,VLOOKUP(IF(OR(AG27="",OR($D27="",$D27="NL",$D27="HORS LIGUE")),"",COUNTIFS($D$5:$D$72,"&lt;&gt;"&amp;"",$D$5:$D$72,"&lt;&gt;"&amp;"NL",$D$5:$D$72,"&lt;&gt;"&amp;"HORS LIGUE",AG$5:AG$72,"&lt;"&amp;AG27)+1),Paramètres!$B$3:$C$56,2,FALSE)*Paramètres!$K$17))</f>
        <v>0</v>
      </c>
      <c r="AI27" s="40">
        <f t="shared" si="0"/>
        <v>92</v>
      </c>
      <c r="AJ27" s="3">
        <f t="shared" si="1"/>
        <v>23</v>
      </c>
      <c r="AK27" s="5">
        <f t="shared" si="2"/>
        <v>1</v>
      </c>
      <c r="AL27" s="41">
        <f t="shared" si="3"/>
        <v>92</v>
      </c>
      <c r="AM27" s="33">
        <f t="shared" si="4"/>
        <v>23</v>
      </c>
      <c r="AO27" s="22">
        <f t="shared" si="5"/>
        <v>92</v>
      </c>
      <c r="AP27">
        <f t="shared" si="6"/>
        <v>0</v>
      </c>
      <c r="AQ27">
        <f t="shared" si="7"/>
        <v>0</v>
      </c>
      <c r="AR27">
        <f t="shared" si="8"/>
        <v>0</v>
      </c>
      <c r="AS27">
        <f t="shared" si="9"/>
        <v>0</v>
      </c>
      <c r="AT27">
        <f t="shared" si="10"/>
        <v>0</v>
      </c>
      <c r="AU27">
        <f t="shared" si="11"/>
        <v>0</v>
      </c>
      <c r="AV27">
        <f t="shared" si="12"/>
        <v>0</v>
      </c>
      <c r="AW27">
        <f t="shared" si="13"/>
        <v>0</v>
      </c>
      <c r="AX27">
        <f t="shared" si="14"/>
        <v>0</v>
      </c>
      <c r="AY27">
        <f t="shared" si="15"/>
        <v>0</v>
      </c>
      <c r="AZ27">
        <f t="shared" si="16"/>
        <v>0</v>
      </c>
      <c r="BA27">
        <f t="shared" si="17"/>
        <v>0</v>
      </c>
      <c r="BB27">
        <f t="shared" si="18"/>
        <v>0</v>
      </c>
      <c r="BC27">
        <f t="shared" si="19"/>
        <v>0</v>
      </c>
      <c r="BD27">
        <f t="shared" si="20"/>
        <v>92</v>
      </c>
      <c r="BE27" s="22">
        <f t="shared" ref="BE27:BR27" si="43">BD27+LARGE($AO27:$BC27,BE$4)</f>
        <v>92</v>
      </c>
      <c r="BF27" s="22">
        <f t="shared" si="43"/>
        <v>92</v>
      </c>
      <c r="BG27" s="22">
        <f t="shared" si="43"/>
        <v>92</v>
      </c>
      <c r="BH27" s="22">
        <f t="shared" si="43"/>
        <v>92</v>
      </c>
      <c r="BI27" s="22">
        <f t="shared" si="43"/>
        <v>92</v>
      </c>
      <c r="BJ27" s="22">
        <f t="shared" si="43"/>
        <v>92</v>
      </c>
      <c r="BK27" s="22">
        <f t="shared" si="43"/>
        <v>92</v>
      </c>
      <c r="BL27" s="22">
        <f t="shared" si="43"/>
        <v>92</v>
      </c>
      <c r="BM27" s="22">
        <f t="shared" si="43"/>
        <v>92</v>
      </c>
      <c r="BN27" s="22">
        <f t="shared" si="43"/>
        <v>92</v>
      </c>
      <c r="BO27" s="22">
        <f t="shared" si="43"/>
        <v>92</v>
      </c>
      <c r="BP27" s="22">
        <f t="shared" si="43"/>
        <v>92</v>
      </c>
      <c r="BQ27" s="22">
        <f t="shared" si="43"/>
        <v>92</v>
      </c>
      <c r="BR27" s="22">
        <f t="shared" si="43"/>
        <v>92</v>
      </c>
    </row>
    <row r="28" spans="1:70" ht="16.5">
      <c r="A28" s="73" t="s">
        <v>1264</v>
      </c>
      <c r="B28" s="32" t="str">
        <f>IF(ISNA(VLOOKUP(A28,'Licenciés Jeunes 2023'!A:C,3,0)),"",VLOOKUP(A28,'Licenciés Jeunes 2023'!A:C,3,0))</f>
        <v>HUBERT</v>
      </c>
      <c r="C28" s="32" t="str">
        <f>IF(ISNA(VLOOKUP(A28,'Licenciés Jeunes 2023'!A:C,2,0)),"",VLOOKUP(A28,'Licenciés Jeunes 2023'!A:C,2,0))</f>
        <v>ELISA</v>
      </c>
      <c r="D28" s="32" t="str">
        <f>IF(ISNA(VLOOKUP(A28,'Licenciés Jeunes 2023'!A:F,6,0)),"",VLOOKUP(A28,'Licenciés Jeunes 2023'!A:F,6,0))</f>
        <v>VIERZON TRIATHLON18</v>
      </c>
      <c r="E28" s="6">
        <v>26</v>
      </c>
      <c r="F28" s="2">
        <v>60</v>
      </c>
      <c r="G28" s="4">
        <v>25</v>
      </c>
      <c r="H28" s="2">
        <f>IF(G$2="Bike &amp; Run",IF(ISNA(VLOOKUP(G28,Paramètres!$B$3:$C$56,2,FALSE)),0,VLOOKUP(G28,Paramètres!$B$3:$C$56,2,FALSE)*Paramètres!$K$4),IF(OR(G28="",OR($D28="",$D28="NL",$D28="HORS LIGUE")),0,VLOOKUP(IF(OR(G28="",OR($D28="",$D28="NL",$D28="HORS LIGUE")),"",COUNTIFS($D$5:$D$72,"&lt;&gt;"&amp;"",$D$5:$D$72,"&lt;&gt;"&amp;"NL",$D$5:$D$72,"&lt;&gt;"&amp;"HORS LIGUE",G$5:G$72,"&lt;"&amp;G28)+1),Paramètres!$B$3:$C$56,2,FALSE)*Paramètres!$K$4))</f>
        <v>28.5</v>
      </c>
      <c r="I28" s="36"/>
      <c r="J28" s="2">
        <f>IF(I$2="Bike &amp; Run",IF(ISNA(VLOOKUP(I28,Paramètres!$B$3:$C$56,2,FALSE)),0,VLOOKUP(I28,Paramètres!$B$3:$C$56,2,FALSE)*Paramètres!$K$5),IF(OR(I28="",OR($D28="",$D28="NL",$D28="HORS LIGUE")),0,VLOOKUP(IF(OR(I28="",OR($D28="",$D28="NL",$D28="HORS LIGUE")),"",COUNTIFS($D$5:$D$72,"&lt;&gt;"&amp;"",$D$5:$D$72,"&lt;&gt;"&amp;"NL",$D$5:$D$72,"&lt;&gt;"&amp;"HORS LIGUE",I$5:I$72,"&lt;"&amp;I28)+1),Paramètres!$B$3:$C$56,2,FALSE)*Paramètres!$K$5))</f>
        <v>0</v>
      </c>
      <c r="K28" s="4"/>
      <c r="L28" s="2">
        <f>IF(K$2="Bike &amp; Run",IF(ISNA(VLOOKUP(K28,Paramètres!$B$3:$C$56,2,FALSE)),0,VLOOKUP(K28,Paramètres!$B$3:$C$56,2,FALSE)*Paramètres!$K$6),IF(OR(K28="",OR($D28="",$D28="NL",$D28="HORS LIGUE")),0,VLOOKUP(IF(OR(K28="",OR($D28="",$D28="NL",$D28="HORS LIGUE")),"",COUNTIFS($D$5:$D$72,"&lt;&gt;"&amp;"",$D$5:$D$72,"&lt;&gt;"&amp;"NL",$D$5:$D$72,"&lt;&gt;"&amp;"HORS LIGUE",K$5:K$72,"&lt;"&amp;K28)+1),Paramètres!$B$3:$C$56,2,FALSE)*Paramètres!$K$6))</f>
        <v>0</v>
      </c>
      <c r="M28" s="4"/>
      <c r="N28" s="2">
        <f>IF(M$2="Bike &amp; Run",IF(ISNA(VLOOKUP(M28,Paramètres!$B$3:$C$56,2,FALSE)),0,VLOOKUP(M28,Paramètres!$B$3:$C$56,2,FALSE)*Paramètres!$K$7),IF(OR(M28="",OR($D28="",$D28="NL",$D28="HORS LIGUE")),0,VLOOKUP(IF(OR(M28="",OR($D28="",$D28="NL",$D28="HORS LIGUE")),"",COUNTIFS($D$5:$D$72,"&lt;&gt;"&amp;"",$D$5:$D$72,"&lt;&gt;"&amp;"NL",$D$5:$D$72,"&lt;&gt;"&amp;"HORS LIGUE",M$5:M$72,"&lt;"&amp;M28)+1),Paramètres!$B$3:$C$56,2,FALSE)*Paramètres!$K$7))</f>
        <v>0</v>
      </c>
      <c r="O28" s="46"/>
      <c r="P28" s="2">
        <f>IF(O$2="Bike &amp; Run",IF(ISNA(VLOOKUP(O28,Paramètres!$B$3:$C$56,2,FALSE)),0,VLOOKUP(O28,Paramètres!$B$3:$C$56,2,FALSE)*Paramètres!$K$8),IF(OR(O28="",OR($D28="",$D28="NL",$D28="HORS LIGUE")),0,VLOOKUP(IF(OR(O28="",OR($D28="",$D28="NL",$D28="HORS LIGUE")),"",COUNTIFS($D$5:$D$72,"&lt;&gt;"&amp;"",$D$5:$D$72,"&lt;&gt;"&amp;"NL",$D$5:$D$72,"&lt;&gt;"&amp;"HORS LIGUE",O$5:O$72,"&lt;"&amp;O28)+1),Paramètres!$B$3:$C$56,2,FALSE)*Paramètres!$K$8))</f>
        <v>0</v>
      </c>
      <c r="Q28" s="46"/>
      <c r="R28" s="2">
        <f>IF(Q$2="Bike &amp; Run",IF(ISNA(VLOOKUP(Q28,Paramètres!$B$3:$C$56,2,FALSE)),0,VLOOKUP(Q28,Paramètres!$B$3:$C$56,2,FALSE)*Paramètres!$K$9),IF(OR(Q28="",OR($D28="",$D28="NL",$D28="HORS LIGUE")),0,VLOOKUP(IF(OR(Q28="",OR($D28="",$D28="NL",$D28="HORS LIGUE")),"",COUNTIFS($D$5:$D$72,"&lt;&gt;"&amp;"",$D$5:$D$72,"&lt;&gt;"&amp;"NL",$D$5:$D$72,"&lt;&gt;"&amp;"HORS LIGUE",Q$5:Q$72,"&lt;"&amp;Q28)+1),Paramètres!$B$3:$C$56,2,FALSE)*Paramètres!$K$9))</f>
        <v>0</v>
      </c>
      <c r="S28" s="46"/>
      <c r="T28" s="2">
        <f>IF(S$2="Bike &amp; Run",IF(ISNA(VLOOKUP(S28,Paramètres!$B$3:$C$56,2,FALSE)),0,VLOOKUP(S28,Paramètres!$B$3:$C$56,2,FALSE)*Paramètres!$K$10),IF(OR(S28="",OR($D28="",$D28="NL",$D28="HORS LIGUE")),0,VLOOKUP(IF(OR(S28="",OR($D28="",$D28="NL",$D28="HORS LIGUE")),"",COUNTIFS($D$5:$D$72,"&lt;&gt;"&amp;"",$D$5:$D$72,"&lt;&gt;"&amp;"NL",$D$5:$D$72,"&lt;&gt;"&amp;"HORS LIGUE",S$5:S$72,"&lt;"&amp;S28)+1),Paramètres!$B$3:$C$56,2,FALSE)*Paramètres!$K$10))</f>
        <v>0</v>
      </c>
      <c r="U28" s="46"/>
      <c r="V28" s="2">
        <f>IF(U$2="Bike &amp; Run",IF(ISNA(VLOOKUP(U28,Paramètres!$B$3:$C$56,2,FALSE)),0,VLOOKUP(U28,Paramètres!$B$3:$C$56,2,FALSE)*Paramètres!$K$11),IF(OR(U28="",OR($D28="",$D28="NL",$D28="HORS LIGUE")),0,VLOOKUP(IF(OR(U28="",OR($D28="",$D28="NL",$D28="HORS LIGUE")),"",COUNTIFS($D$5:$D$72,"&lt;&gt;"&amp;"",$D$5:$D$72,"&lt;&gt;"&amp;"NL",$D$5:$D$72,"&lt;&gt;"&amp;"HORS LIGUE",U$5:U$72,"&lt;"&amp;U28)+1),Paramètres!$B$3:$C$56,2,FALSE)*Paramètres!$K$11))</f>
        <v>0</v>
      </c>
      <c r="W28" s="46"/>
      <c r="X28" s="2">
        <f>IF(W$2="Bike &amp; Run",IF(ISNA(VLOOKUP(W28,Paramètres!$B$3:$C$56,2,FALSE)),0,VLOOKUP(W28,Paramètres!$B$3:$C$56,2,FALSE)*Paramètres!$K$12),IF(OR(W28="",OR($D28="",$D28="NL",$D28="HORS LIGUE")),0,VLOOKUP(IF(OR(W28="",OR($D28="",$D28="NL",$D28="HORS LIGUE")),"",COUNTIFS($D$5:$D$72,"&lt;&gt;"&amp;"",$D$5:$D$72,"&lt;&gt;"&amp;"NL",$D$5:$D$72,"&lt;&gt;"&amp;"HORS LIGUE",W$5:W$72,"&lt;"&amp;W28)+1),Paramètres!$B$3:$C$56,2,FALSE)*Paramètres!$K$12))</f>
        <v>0</v>
      </c>
      <c r="Y28" s="46"/>
      <c r="Z28" s="2">
        <f>IF(Y$2="Bike &amp; Run",IF(ISNA(VLOOKUP(Y28,Paramètres!$B$3:$C$56,2,FALSE)),0,VLOOKUP(Y28,Paramètres!$B$3:$C$56,2,FALSE)*Paramètres!$K$13),IF(OR(Y28="",OR($D28="",$D28="NL",$D28="HORS LIGUE")),0,VLOOKUP(IF(OR(Y28="",OR($D28="",$D28="NL",$D28="HORS LIGUE")),"",COUNTIFS($D$5:$D$72,"&lt;&gt;"&amp;"",$D$5:$D$72,"&lt;&gt;"&amp;"NL",$D$5:$D$72,"&lt;&gt;"&amp;"HORS LIGUE",Y$5:Y$72,"&lt;"&amp;Y28)+1),Paramètres!$B$3:$C$56,2,FALSE)*Paramètres!$K$13))</f>
        <v>0</v>
      </c>
      <c r="AA28" s="46"/>
      <c r="AB28" s="2">
        <f>IF(AA$2="Bike &amp; Run",IF(ISNA(VLOOKUP(AA28,Paramètres!$B$3:$C$56,2,FALSE)),0,VLOOKUP(AA28,Paramètres!$B$3:$C$56,2,FALSE)*Paramètres!$K$14),IF(OR(AA28="",OR($D28="",$D28="NL",$D28="HORS LIGUE")),0,VLOOKUP(IF(OR(AA28="",OR($D28="",$D28="NL",$D28="HORS LIGUE")),"",COUNTIFS($D$5:$D$72,"&lt;&gt;"&amp;"",$D$5:$D$72,"&lt;&gt;"&amp;"NL",$D$5:$D$72,"&lt;&gt;"&amp;"HORS LIGUE",AA$5:AA$72,"&lt;"&amp;AA28)+1),Paramètres!$B$3:$C$56,2,FALSE)*Paramètres!$K$14))</f>
        <v>0</v>
      </c>
      <c r="AC28" s="46"/>
      <c r="AD28" s="2">
        <f>IF(AC$2="Bike &amp; Run",IF(ISNA(VLOOKUP(AC28,Paramètres!$B$3:$C$56,2,FALSE)),0,VLOOKUP(AC28,Paramètres!$B$3:$C$56,2,FALSE)*Paramètres!$K$15),IF(OR(AC28="",OR($D28="",$D28="NL",$D28="HORS LIGUE")),0,VLOOKUP(IF(OR(AC28="",OR($D28="",$D28="NL",$D28="HORS LIGUE")),"",COUNTIFS($D$5:$D$72,"&lt;&gt;"&amp;"",$D$5:$D$72,"&lt;&gt;"&amp;"NL",$D$5:$D$72,"&lt;&gt;"&amp;"HORS LIGUE",AC$5:AC$72,"&lt;"&amp;AC28)+1),Paramètres!$B$3:$C$56,2,FALSE)*Paramètres!$K$15))</f>
        <v>0</v>
      </c>
      <c r="AE28" s="46"/>
      <c r="AF28" s="2">
        <f>IF(AE$2="Bike &amp; Run",IF(ISNA(VLOOKUP(AE28,Paramètres!$B$3:$C$56,2,FALSE)),0,VLOOKUP(AE28,Paramètres!$B$3:$C$56,2,FALSE)*Paramètres!$K$16),IF(OR(AE28="",OR($D28="",$D28="NL",$D28="HORS LIGUE")),0,VLOOKUP(IF(OR(AE28="",OR($D28="",$D28="NL",$D28="HORS LIGUE")),"",COUNTIFS($D$5:$D$72,"&lt;&gt;"&amp;"",$D$5:$D$72,"&lt;&gt;"&amp;"NL",$D$5:$D$72,"&lt;&gt;"&amp;"HORS LIGUE",AE$5:AE$72,"&lt;"&amp;AE28)+1),Paramètres!$B$3:$C$56,2,FALSE)*Paramètres!$K$16))</f>
        <v>0</v>
      </c>
      <c r="AG28" s="46"/>
      <c r="AH28" s="2">
        <f>IF(AG$2="Bike &amp; Run",IF(ISNA(VLOOKUP(AG28,Paramètres!$B$3:$C$56,2,FALSE)),0,VLOOKUP(AG28,Paramètres!$B$3:$C$56,2,FALSE)*Paramètres!$K$17),IF(OR(AG28="",OR($D28="",$D28="NL",$D28="HORS LIGUE")),0,VLOOKUP(IF(OR(AG28="",OR($D28="",$D28="NL",$D28="HORS LIGUE")),"",COUNTIFS($D$5:$D$72,"&lt;&gt;"&amp;"",$D$5:$D$72,"&lt;&gt;"&amp;"NL",$D$5:$D$72,"&lt;&gt;"&amp;"HORS LIGUE",AG$5:AG$72,"&lt;"&amp;AG28)+1),Paramètres!$B$3:$C$56,2,FALSE)*Paramètres!$K$17))</f>
        <v>0</v>
      </c>
      <c r="AI28" s="40">
        <f t="shared" si="0"/>
        <v>88.5</v>
      </c>
      <c r="AJ28" s="3">
        <f t="shared" si="1"/>
        <v>24</v>
      </c>
      <c r="AK28" s="5">
        <f t="shared" si="2"/>
        <v>2</v>
      </c>
      <c r="AL28" s="41">
        <f t="shared" si="3"/>
        <v>88.5</v>
      </c>
      <c r="AM28" s="33">
        <f t="shared" si="4"/>
        <v>24</v>
      </c>
      <c r="AO28" s="22">
        <f t="shared" si="5"/>
        <v>60</v>
      </c>
      <c r="AP28">
        <f t="shared" si="6"/>
        <v>28.5</v>
      </c>
      <c r="AQ28">
        <f t="shared" si="7"/>
        <v>0</v>
      </c>
      <c r="AR28">
        <f t="shared" si="8"/>
        <v>0</v>
      </c>
      <c r="AS28">
        <f t="shared" si="9"/>
        <v>0</v>
      </c>
      <c r="AT28">
        <f t="shared" si="10"/>
        <v>0</v>
      </c>
      <c r="AU28">
        <f t="shared" si="11"/>
        <v>0</v>
      </c>
      <c r="AV28">
        <f t="shared" si="12"/>
        <v>0</v>
      </c>
      <c r="AW28">
        <f t="shared" si="13"/>
        <v>0</v>
      </c>
      <c r="AX28">
        <f t="shared" si="14"/>
        <v>0</v>
      </c>
      <c r="AY28">
        <f t="shared" si="15"/>
        <v>0</v>
      </c>
      <c r="AZ28">
        <f t="shared" si="16"/>
        <v>0</v>
      </c>
      <c r="BA28">
        <f t="shared" si="17"/>
        <v>0</v>
      </c>
      <c r="BB28">
        <f t="shared" si="18"/>
        <v>0</v>
      </c>
      <c r="BC28">
        <f t="shared" si="19"/>
        <v>0</v>
      </c>
      <c r="BD28">
        <f t="shared" si="20"/>
        <v>60</v>
      </c>
      <c r="BE28" s="22">
        <f t="shared" ref="BE28:BR28" si="44">BD28+LARGE($AO28:$BC28,BE$4)</f>
        <v>88.5</v>
      </c>
      <c r="BF28" s="22">
        <f t="shared" si="44"/>
        <v>88.5</v>
      </c>
      <c r="BG28" s="22">
        <f t="shared" si="44"/>
        <v>88.5</v>
      </c>
      <c r="BH28" s="22">
        <f t="shared" si="44"/>
        <v>88.5</v>
      </c>
      <c r="BI28" s="22">
        <f t="shared" si="44"/>
        <v>88.5</v>
      </c>
      <c r="BJ28" s="22">
        <f t="shared" si="44"/>
        <v>88.5</v>
      </c>
      <c r="BK28" s="22">
        <f t="shared" si="44"/>
        <v>88.5</v>
      </c>
      <c r="BL28" s="22">
        <f t="shared" si="44"/>
        <v>88.5</v>
      </c>
      <c r="BM28" s="22">
        <f t="shared" si="44"/>
        <v>88.5</v>
      </c>
      <c r="BN28" s="22">
        <f t="shared" si="44"/>
        <v>88.5</v>
      </c>
      <c r="BO28" s="22">
        <f t="shared" si="44"/>
        <v>88.5</v>
      </c>
      <c r="BP28" s="22">
        <f t="shared" si="44"/>
        <v>88.5</v>
      </c>
      <c r="BQ28" s="22">
        <f t="shared" si="44"/>
        <v>88.5</v>
      </c>
      <c r="BR28" s="22">
        <f t="shared" si="44"/>
        <v>88.5</v>
      </c>
    </row>
    <row r="29" spans="1:70" ht="16.5">
      <c r="A29" s="73" t="s">
        <v>1523</v>
      </c>
      <c r="B29" s="32" t="str">
        <f>IF(ISNA(VLOOKUP(A29,'Licenciés Jeunes 2023'!A:C,3,0)),"",VLOOKUP(A29,'Licenciés Jeunes 2023'!A:C,3,0))</f>
        <v>PRAMPART</v>
      </c>
      <c r="C29" s="32" t="str">
        <f>IF(ISNA(VLOOKUP(A29,'Licenciés Jeunes 2023'!A:C,2,0)),"",VLOOKUP(A29,'Licenciés Jeunes 2023'!A:C,2,0))</f>
        <v>Myriam</v>
      </c>
      <c r="D29" s="32" t="str">
        <f>IF(ISNA(VLOOKUP(A29,'Licenciés Jeunes 2023'!A:F,6,0)),"",VLOOKUP(A29,'Licenciés Jeunes 2023'!A:F,6,0))</f>
        <v>VENDOME TRIATHLON</v>
      </c>
      <c r="E29" s="6">
        <v>22</v>
      </c>
      <c r="F29" s="2">
        <v>83</v>
      </c>
      <c r="G29" s="4"/>
      <c r="H29" s="2">
        <f>IF(G$2="Bike &amp; Run",IF(ISNA(VLOOKUP(G29,Paramètres!$B$3:$C$56,2,FALSE)),0,VLOOKUP(G29,Paramètres!$B$3:$C$56,2,FALSE)*Paramètres!$K$4),IF(OR(G29="",OR($D29="",$D29="NL",$D29="HORS LIGUE")),0,VLOOKUP(IF(OR(G29="",OR($D29="",$D29="NL",$D29="HORS LIGUE")),"",COUNTIFS($D$5:$D$72,"&lt;&gt;"&amp;"",$D$5:$D$72,"&lt;&gt;"&amp;"NL",$D$5:$D$72,"&lt;&gt;"&amp;"HORS LIGUE",G$5:G$72,"&lt;"&amp;G29)+1),Paramètres!$B$3:$C$56,2,FALSE)*Paramètres!$K$4))</f>
        <v>0</v>
      </c>
      <c r="I29" s="36"/>
      <c r="J29" s="2">
        <f>IF(I$2="Bike &amp; Run",IF(ISNA(VLOOKUP(I29,Paramètres!$B$3:$C$56,2,FALSE)),0,VLOOKUP(I29,Paramètres!$B$3:$C$56,2,FALSE)*Paramètres!$K$5),IF(OR(I29="",OR($D29="",$D29="NL",$D29="HORS LIGUE")),0,VLOOKUP(IF(OR(I29="",OR($D29="",$D29="NL",$D29="HORS LIGUE")),"",COUNTIFS($D$5:$D$72,"&lt;&gt;"&amp;"",$D$5:$D$72,"&lt;&gt;"&amp;"NL",$D$5:$D$72,"&lt;&gt;"&amp;"HORS LIGUE",I$5:I$72,"&lt;"&amp;I29)+1),Paramètres!$B$3:$C$56,2,FALSE)*Paramètres!$K$5))</f>
        <v>0</v>
      </c>
      <c r="K29" s="4"/>
      <c r="L29" s="2">
        <f>IF(K$2="Bike &amp; Run",IF(ISNA(VLOOKUP(K29,Paramètres!$B$3:$C$56,2,FALSE)),0,VLOOKUP(K29,Paramètres!$B$3:$C$56,2,FALSE)*Paramètres!$K$6),IF(OR(K29="",OR($D29="",$D29="NL",$D29="HORS LIGUE")),0,VLOOKUP(IF(OR(K29="",OR($D29="",$D29="NL",$D29="HORS LIGUE")),"",COUNTIFS($D$5:$D$72,"&lt;&gt;"&amp;"",$D$5:$D$72,"&lt;&gt;"&amp;"NL",$D$5:$D$72,"&lt;&gt;"&amp;"HORS LIGUE",K$5:K$72,"&lt;"&amp;K29)+1),Paramètres!$B$3:$C$56,2,FALSE)*Paramètres!$K$6))</f>
        <v>0</v>
      </c>
      <c r="M29" s="4"/>
      <c r="N29" s="2">
        <f>IF(M$2="Bike &amp; Run",IF(ISNA(VLOOKUP(M29,Paramètres!$B$3:$C$56,2,FALSE)),0,VLOOKUP(M29,Paramètres!$B$3:$C$56,2,FALSE)*Paramètres!$K$7),IF(OR(M29="",OR($D29="",$D29="NL",$D29="HORS LIGUE")),0,VLOOKUP(IF(OR(M29="",OR($D29="",$D29="NL",$D29="HORS LIGUE")),"",COUNTIFS($D$5:$D$72,"&lt;&gt;"&amp;"",$D$5:$D$72,"&lt;&gt;"&amp;"NL",$D$5:$D$72,"&lt;&gt;"&amp;"HORS LIGUE",M$5:M$72,"&lt;"&amp;M29)+1),Paramètres!$B$3:$C$56,2,FALSE)*Paramètres!$K$7))</f>
        <v>0</v>
      </c>
      <c r="O29" s="46"/>
      <c r="P29" s="2">
        <f>IF(O$2="Bike &amp; Run",IF(ISNA(VLOOKUP(O29,Paramètres!$B$3:$C$56,2,FALSE)),0,VLOOKUP(O29,Paramètres!$B$3:$C$56,2,FALSE)*Paramètres!$K$8),IF(OR(O29="",OR($D29="",$D29="NL",$D29="HORS LIGUE")),0,VLOOKUP(IF(OR(O29="",OR($D29="",$D29="NL",$D29="HORS LIGUE")),"",COUNTIFS($D$5:$D$72,"&lt;&gt;"&amp;"",$D$5:$D$72,"&lt;&gt;"&amp;"NL",$D$5:$D$72,"&lt;&gt;"&amp;"HORS LIGUE",O$5:O$72,"&lt;"&amp;O29)+1),Paramètres!$B$3:$C$56,2,FALSE)*Paramètres!$K$8))</f>
        <v>0</v>
      </c>
      <c r="Q29" s="46"/>
      <c r="R29" s="2">
        <f>IF(Q$2="Bike &amp; Run",IF(ISNA(VLOOKUP(Q29,Paramètres!$B$3:$C$56,2,FALSE)),0,VLOOKUP(Q29,Paramètres!$B$3:$C$56,2,FALSE)*Paramètres!$K$9),IF(OR(Q29="",OR($D29="",$D29="NL",$D29="HORS LIGUE")),0,VLOOKUP(IF(OR(Q29="",OR($D29="",$D29="NL",$D29="HORS LIGUE")),"",COUNTIFS($D$5:$D$72,"&lt;&gt;"&amp;"",$D$5:$D$72,"&lt;&gt;"&amp;"NL",$D$5:$D$72,"&lt;&gt;"&amp;"HORS LIGUE",Q$5:Q$72,"&lt;"&amp;Q29)+1),Paramètres!$B$3:$C$56,2,FALSE)*Paramètres!$K$9))</f>
        <v>0</v>
      </c>
      <c r="S29" s="46"/>
      <c r="T29" s="2">
        <f>IF(S$2="Bike &amp; Run",IF(ISNA(VLOOKUP(S29,Paramètres!$B$3:$C$56,2,FALSE)),0,VLOOKUP(S29,Paramètres!$B$3:$C$56,2,FALSE)*Paramètres!$K$10),IF(OR(S29="",OR($D29="",$D29="NL",$D29="HORS LIGUE")),0,VLOOKUP(IF(OR(S29="",OR($D29="",$D29="NL",$D29="HORS LIGUE")),"",COUNTIFS($D$5:$D$72,"&lt;&gt;"&amp;"",$D$5:$D$72,"&lt;&gt;"&amp;"NL",$D$5:$D$72,"&lt;&gt;"&amp;"HORS LIGUE",S$5:S$72,"&lt;"&amp;S29)+1),Paramètres!$B$3:$C$56,2,FALSE)*Paramètres!$K$10))</f>
        <v>0</v>
      </c>
      <c r="U29" s="46"/>
      <c r="V29" s="2">
        <f>IF(U$2="Bike &amp; Run",IF(ISNA(VLOOKUP(U29,Paramètres!$B$3:$C$56,2,FALSE)),0,VLOOKUP(U29,Paramètres!$B$3:$C$56,2,FALSE)*Paramètres!$K$11),IF(OR(U29="",OR($D29="",$D29="NL",$D29="HORS LIGUE")),0,VLOOKUP(IF(OR(U29="",OR($D29="",$D29="NL",$D29="HORS LIGUE")),"",COUNTIFS($D$5:$D$72,"&lt;&gt;"&amp;"",$D$5:$D$72,"&lt;&gt;"&amp;"NL",$D$5:$D$72,"&lt;&gt;"&amp;"HORS LIGUE",U$5:U$72,"&lt;"&amp;U29)+1),Paramètres!$B$3:$C$56,2,FALSE)*Paramètres!$K$11))</f>
        <v>0</v>
      </c>
      <c r="W29" s="46"/>
      <c r="X29" s="2">
        <f>IF(W$2="Bike &amp; Run",IF(ISNA(VLOOKUP(W29,Paramètres!$B$3:$C$56,2,FALSE)),0,VLOOKUP(W29,Paramètres!$B$3:$C$56,2,FALSE)*Paramètres!$K$12),IF(OR(W29="",OR($D29="",$D29="NL",$D29="HORS LIGUE")),0,VLOOKUP(IF(OR(W29="",OR($D29="",$D29="NL",$D29="HORS LIGUE")),"",COUNTIFS($D$5:$D$72,"&lt;&gt;"&amp;"",$D$5:$D$72,"&lt;&gt;"&amp;"NL",$D$5:$D$72,"&lt;&gt;"&amp;"HORS LIGUE",W$5:W$72,"&lt;"&amp;W29)+1),Paramètres!$B$3:$C$56,2,FALSE)*Paramètres!$K$12))</f>
        <v>0</v>
      </c>
      <c r="Y29" s="46"/>
      <c r="Z29" s="2">
        <f>IF(Y$2="Bike &amp; Run",IF(ISNA(VLOOKUP(Y29,Paramètres!$B$3:$C$56,2,FALSE)),0,VLOOKUP(Y29,Paramètres!$B$3:$C$56,2,FALSE)*Paramètres!$K$13),IF(OR(Y29="",OR($D29="",$D29="NL",$D29="HORS LIGUE")),0,VLOOKUP(IF(OR(Y29="",OR($D29="",$D29="NL",$D29="HORS LIGUE")),"",COUNTIFS($D$5:$D$72,"&lt;&gt;"&amp;"",$D$5:$D$72,"&lt;&gt;"&amp;"NL",$D$5:$D$72,"&lt;&gt;"&amp;"HORS LIGUE",Y$5:Y$72,"&lt;"&amp;Y29)+1),Paramètres!$B$3:$C$56,2,FALSE)*Paramètres!$K$13))</f>
        <v>0</v>
      </c>
      <c r="AA29" s="46"/>
      <c r="AB29" s="2">
        <f>IF(AA$2="Bike &amp; Run",IF(ISNA(VLOOKUP(AA29,Paramètres!$B$3:$C$56,2,FALSE)),0,VLOOKUP(AA29,Paramètres!$B$3:$C$56,2,FALSE)*Paramètres!$K$14),IF(OR(AA29="",OR($D29="",$D29="NL",$D29="HORS LIGUE")),0,VLOOKUP(IF(OR(AA29="",OR($D29="",$D29="NL",$D29="HORS LIGUE")),"",COUNTIFS($D$5:$D$72,"&lt;&gt;"&amp;"",$D$5:$D$72,"&lt;&gt;"&amp;"NL",$D$5:$D$72,"&lt;&gt;"&amp;"HORS LIGUE",AA$5:AA$72,"&lt;"&amp;AA29)+1),Paramètres!$B$3:$C$56,2,FALSE)*Paramètres!$K$14))</f>
        <v>0</v>
      </c>
      <c r="AC29" s="46"/>
      <c r="AD29" s="2">
        <f>IF(AC$2="Bike &amp; Run",IF(ISNA(VLOOKUP(AC29,Paramètres!$B$3:$C$56,2,FALSE)),0,VLOOKUP(AC29,Paramètres!$B$3:$C$56,2,FALSE)*Paramètres!$K$15),IF(OR(AC29="",OR($D29="",$D29="NL",$D29="HORS LIGUE")),0,VLOOKUP(IF(OR(AC29="",OR($D29="",$D29="NL",$D29="HORS LIGUE")),"",COUNTIFS($D$5:$D$72,"&lt;&gt;"&amp;"",$D$5:$D$72,"&lt;&gt;"&amp;"NL",$D$5:$D$72,"&lt;&gt;"&amp;"HORS LIGUE",AC$5:AC$72,"&lt;"&amp;AC29)+1),Paramètres!$B$3:$C$56,2,FALSE)*Paramètres!$K$15))</f>
        <v>0</v>
      </c>
      <c r="AE29" s="46"/>
      <c r="AF29" s="2">
        <f>IF(AE$2="Bike &amp; Run",IF(ISNA(VLOOKUP(AE29,Paramètres!$B$3:$C$56,2,FALSE)),0,VLOOKUP(AE29,Paramètres!$B$3:$C$56,2,FALSE)*Paramètres!$K$16),IF(OR(AE29="",OR($D29="",$D29="NL",$D29="HORS LIGUE")),0,VLOOKUP(IF(OR(AE29="",OR($D29="",$D29="NL",$D29="HORS LIGUE")),"",COUNTIFS($D$5:$D$72,"&lt;&gt;"&amp;"",$D$5:$D$72,"&lt;&gt;"&amp;"NL",$D$5:$D$72,"&lt;&gt;"&amp;"HORS LIGUE",AE$5:AE$72,"&lt;"&amp;AE29)+1),Paramètres!$B$3:$C$56,2,FALSE)*Paramètres!$K$16))</f>
        <v>0</v>
      </c>
      <c r="AG29" s="46"/>
      <c r="AH29" s="2">
        <f>IF(AG$2="Bike &amp; Run",IF(ISNA(VLOOKUP(AG29,Paramètres!$B$3:$C$56,2,FALSE)),0,VLOOKUP(AG29,Paramètres!$B$3:$C$56,2,FALSE)*Paramètres!$K$17),IF(OR(AG29="",OR($D29="",$D29="NL",$D29="HORS LIGUE")),0,VLOOKUP(IF(OR(AG29="",OR($D29="",$D29="NL",$D29="HORS LIGUE")),"",COUNTIFS($D$5:$D$72,"&lt;&gt;"&amp;"",$D$5:$D$72,"&lt;&gt;"&amp;"NL",$D$5:$D$72,"&lt;&gt;"&amp;"HORS LIGUE",AG$5:AG$72,"&lt;"&amp;AG29)+1),Paramètres!$B$3:$C$56,2,FALSE)*Paramètres!$K$17))</f>
        <v>0</v>
      </c>
      <c r="AI29" s="40">
        <f t="shared" si="0"/>
        <v>83</v>
      </c>
      <c r="AJ29" s="3">
        <f t="shared" si="1"/>
        <v>25</v>
      </c>
      <c r="AK29" s="5">
        <f t="shared" si="2"/>
        <v>1</v>
      </c>
      <c r="AL29" s="41">
        <f t="shared" si="3"/>
        <v>83</v>
      </c>
      <c r="AM29" s="33">
        <f t="shared" si="4"/>
        <v>25</v>
      </c>
      <c r="AO29" s="22">
        <f t="shared" si="5"/>
        <v>83</v>
      </c>
      <c r="AP29">
        <f t="shared" si="6"/>
        <v>0</v>
      </c>
      <c r="AQ29">
        <f t="shared" si="7"/>
        <v>0</v>
      </c>
      <c r="AR29">
        <f t="shared" si="8"/>
        <v>0</v>
      </c>
      <c r="AS29">
        <f t="shared" si="9"/>
        <v>0</v>
      </c>
      <c r="AT29">
        <f t="shared" si="10"/>
        <v>0</v>
      </c>
      <c r="AU29">
        <f t="shared" si="11"/>
        <v>0</v>
      </c>
      <c r="AV29">
        <f t="shared" si="12"/>
        <v>0</v>
      </c>
      <c r="AW29">
        <f t="shared" si="13"/>
        <v>0</v>
      </c>
      <c r="AX29">
        <f t="shared" si="14"/>
        <v>0</v>
      </c>
      <c r="AY29">
        <f t="shared" si="15"/>
        <v>0</v>
      </c>
      <c r="AZ29">
        <f t="shared" si="16"/>
        <v>0</v>
      </c>
      <c r="BA29">
        <f t="shared" si="17"/>
        <v>0</v>
      </c>
      <c r="BB29">
        <f t="shared" si="18"/>
        <v>0</v>
      </c>
      <c r="BC29">
        <f t="shared" si="19"/>
        <v>0</v>
      </c>
      <c r="BD29">
        <f t="shared" si="20"/>
        <v>83</v>
      </c>
      <c r="BE29" s="22">
        <f t="shared" ref="BE29:BR29" si="45">BD29+LARGE($AO29:$BC29,BE$4)</f>
        <v>83</v>
      </c>
      <c r="BF29" s="22">
        <f t="shared" si="45"/>
        <v>83</v>
      </c>
      <c r="BG29" s="22">
        <f t="shared" si="45"/>
        <v>83</v>
      </c>
      <c r="BH29" s="22">
        <f t="shared" si="45"/>
        <v>83</v>
      </c>
      <c r="BI29" s="22">
        <f t="shared" si="45"/>
        <v>83</v>
      </c>
      <c r="BJ29" s="22">
        <f t="shared" si="45"/>
        <v>83</v>
      </c>
      <c r="BK29" s="22">
        <f t="shared" si="45"/>
        <v>83</v>
      </c>
      <c r="BL29" s="22">
        <f t="shared" si="45"/>
        <v>83</v>
      </c>
      <c r="BM29" s="22">
        <f t="shared" si="45"/>
        <v>83</v>
      </c>
      <c r="BN29" s="22">
        <f t="shared" si="45"/>
        <v>83</v>
      </c>
      <c r="BO29" s="22">
        <f t="shared" si="45"/>
        <v>83</v>
      </c>
      <c r="BP29" s="22">
        <f t="shared" si="45"/>
        <v>83</v>
      </c>
      <c r="BQ29" s="22">
        <f t="shared" si="45"/>
        <v>83</v>
      </c>
      <c r="BR29" s="22">
        <f t="shared" si="45"/>
        <v>83</v>
      </c>
    </row>
    <row r="30" spans="1:70" ht="16.5">
      <c r="A30" s="73" t="s">
        <v>1500</v>
      </c>
      <c r="B30" s="32" t="str">
        <f>IF(ISNA(VLOOKUP(A30,'Licenciés Jeunes 2023'!A:C,3,0)),"",VLOOKUP(A30,'Licenciés Jeunes 2023'!A:C,3,0))</f>
        <v>NORMAND</v>
      </c>
      <c r="C30" s="32" t="str">
        <f>IF(ISNA(VLOOKUP(A30,'Licenciés Jeunes 2023'!A:C,2,0)),"",VLOOKUP(A30,'Licenciés Jeunes 2023'!A:C,2,0))</f>
        <v>Violette</v>
      </c>
      <c r="D30" s="32" t="str">
        <f>IF(ISNA(VLOOKUP(A30,'Licenciés Jeunes 2023'!A:F,6,0)),"",VLOOKUP(A30,'Licenciés Jeunes 2023'!A:F,6,0))</f>
        <v>BOURGES TRIATHLON</v>
      </c>
      <c r="E30" s="6">
        <v>25</v>
      </c>
      <c r="F30" s="2">
        <v>64</v>
      </c>
      <c r="G30" s="4"/>
      <c r="H30" s="2">
        <f>IF(G$2="Bike &amp; Run",IF(ISNA(VLOOKUP(G30,Paramètres!$B$3:$C$56,2,FALSE)),0,VLOOKUP(G30,Paramètres!$B$3:$C$56,2,FALSE)*Paramètres!$K$4),IF(OR(G30="",OR($D30="",$D30="NL",$D30="HORS LIGUE")),0,VLOOKUP(IF(OR(G30="",OR($D30="",$D30="NL",$D30="HORS LIGUE")),"",COUNTIFS($D$5:$D$72,"&lt;&gt;"&amp;"",$D$5:$D$72,"&lt;&gt;"&amp;"NL",$D$5:$D$72,"&lt;&gt;"&amp;"HORS LIGUE",G$5:G$72,"&lt;"&amp;G30)+1),Paramètres!$B$3:$C$56,2,FALSE)*Paramètres!$K$4))</f>
        <v>0</v>
      </c>
      <c r="I30" s="36"/>
      <c r="J30" s="2">
        <f>IF(I$2="Bike &amp; Run",IF(ISNA(VLOOKUP(I30,Paramètres!$B$3:$C$56,2,FALSE)),0,VLOOKUP(I30,Paramètres!$B$3:$C$56,2,FALSE)*Paramètres!$K$5),IF(OR(I30="",OR($D30="",$D30="NL",$D30="HORS LIGUE")),0,VLOOKUP(IF(OR(I30="",OR($D30="",$D30="NL",$D30="HORS LIGUE")),"",COUNTIFS($D$5:$D$72,"&lt;&gt;"&amp;"",$D$5:$D$72,"&lt;&gt;"&amp;"NL",$D$5:$D$72,"&lt;&gt;"&amp;"HORS LIGUE",I$5:I$72,"&lt;"&amp;I30)+1),Paramètres!$B$3:$C$56,2,FALSE)*Paramètres!$K$5))</f>
        <v>0</v>
      </c>
      <c r="K30" s="4"/>
      <c r="L30" s="2">
        <f>IF(K$2="Bike &amp; Run",IF(ISNA(VLOOKUP(K30,Paramètres!$B$3:$C$56,2,FALSE)),0,VLOOKUP(K30,Paramètres!$B$3:$C$56,2,FALSE)*Paramètres!$K$6),IF(OR(K30="",OR($D30="",$D30="NL",$D30="HORS LIGUE")),0,VLOOKUP(IF(OR(K30="",OR($D30="",$D30="NL",$D30="HORS LIGUE")),"",COUNTIFS($D$5:$D$72,"&lt;&gt;"&amp;"",$D$5:$D$72,"&lt;&gt;"&amp;"NL",$D$5:$D$72,"&lt;&gt;"&amp;"HORS LIGUE",K$5:K$72,"&lt;"&amp;K30)+1),Paramètres!$B$3:$C$56,2,FALSE)*Paramètres!$K$6))</f>
        <v>0</v>
      </c>
      <c r="M30" s="4"/>
      <c r="N30" s="2">
        <f>IF(M$2="Bike &amp; Run",IF(ISNA(VLOOKUP(M30,Paramètres!$B$3:$C$56,2,FALSE)),0,VLOOKUP(M30,Paramètres!$B$3:$C$56,2,FALSE)*Paramètres!$K$7),IF(OR(M30="",OR($D30="",$D30="NL",$D30="HORS LIGUE")),0,VLOOKUP(IF(OR(M30="",OR($D30="",$D30="NL",$D30="HORS LIGUE")),"",COUNTIFS($D$5:$D$72,"&lt;&gt;"&amp;"",$D$5:$D$72,"&lt;&gt;"&amp;"NL",$D$5:$D$72,"&lt;&gt;"&amp;"HORS LIGUE",M$5:M$72,"&lt;"&amp;M30)+1),Paramètres!$B$3:$C$56,2,FALSE)*Paramètres!$K$7))</f>
        <v>0</v>
      </c>
      <c r="O30" s="46"/>
      <c r="P30" s="2">
        <f>IF(O$2="Bike &amp; Run",IF(ISNA(VLOOKUP(O30,Paramètres!$B$3:$C$56,2,FALSE)),0,VLOOKUP(O30,Paramètres!$B$3:$C$56,2,FALSE)*Paramètres!$K$8),IF(OR(O30="",OR($D30="",$D30="NL",$D30="HORS LIGUE")),0,VLOOKUP(IF(OR(O30="",OR($D30="",$D30="NL",$D30="HORS LIGUE")),"",COUNTIFS($D$5:$D$72,"&lt;&gt;"&amp;"",$D$5:$D$72,"&lt;&gt;"&amp;"NL",$D$5:$D$72,"&lt;&gt;"&amp;"HORS LIGUE",O$5:O$72,"&lt;"&amp;O30)+1),Paramètres!$B$3:$C$56,2,FALSE)*Paramètres!$K$8))</f>
        <v>0</v>
      </c>
      <c r="Q30" s="46"/>
      <c r="R30" s="2">
        <f>IF(Q$2="Bike &amp; Run",IF(ISNA(VLOOKUP(Q30,Paramètres!$B$3:$C$56,2,FALSE)),0,VLOOKUP(Q30,Paramètres!$B$3:$C$56,2,FALSE)*Paramètres!$K$9),IF(OR(Q30="",OR($D30="",$D30="NL",$D30="HORS LIGUE")),0,VLOOKUP(IF(OR(Q30="",OR($D30="",$D30="NL",$D30="HORS LIGUE")),"",COUNTIFS($D$5:$D$72,"&lt;&gt;"&amp;"",$D$5:$D$72,"&lt;&gt;"&amp;"NL",$D$5:$D$72,"&lt;&gt;"&amp;"HORS LIGUE",Q$5:Q$72,"&lt;"&amp;Q30)+1),Paramètres!$B$3:$C$56,2,FALSE)*Paramètres!$K$9))</f>
        <v>0</v>
      </c>
      <c r="S30" s="46"/>
      <c r="T30" s="2">
        <f>IF(S$2="Bike &amp; Run",IF(ISNA(VLOOKUP(S30,Paramètres!$B$3:$C$56,2,FALSE)),0,VLOOKUP(S30,Paramètres!$B$3:$C$56,2,FALSE)*Paramètres!$K$10),IF(OR(S30="",OR($D30="",$D30="NL",$D30="HORS LIGUE")),0,VLOOKUP(IF(OR(S30="",OR($D30="",$D30="NL",$D30="HORS LIGUE")),"",COUNTIFS($D$5:$D$72,"&lt;&gt;"&amp;"",$D$5:$D$72,"&lt;&gt;"&amp;"NL",$D$5:$D$72,"&lt;&gt;"&amp;"HORS LIGUE",S$5:S$72,"&lt;"&amp;S30)+1),Paramètres!$B$3:$C$56,2,FALSE)*Paramètres!$K$10))</f>
        <v>0</v>
      </c>
      <c r="U30" s="46"/>
      <c r="V30" s="2">
        <f>IF(U$2="Bike &amp; Run",IF(ISNA(VLOOKUP(U30,Paramètres!$B$3:$C$56,2,FALSE)),0,VLOOKUP(U30,Paramètres!$B$3:$C$56,2,FALSE)*Paramètres!$K$11),IF(OR(U30="",OR($D30="",$D30="NL",$D30="HORS LIGUE")),0,VLOOKUP(IF(OR(U30="",OR($D30="",$D30="NL",$D30="HORS LIGUE")),"",COUNTIFS($D$5:$D$72,"&lt;&gt;"&amp;"",$D$5:$D$72,"&lt;&gt;"&amp;"NL",$D$5:$D$72,"&lt;&gt;"&amp;"HORS LIGUE",U$5:U$72,"&lt;"&amp;U30)+1),Paramètres!$B$3:$C$56,2,FALSE)*Paramètres!$K$11))</f>
        <v>0</v>
      </c>
      <c r="W30" s="46"/>
      <c r="X30" s="2">
        <f>IF(W$2="Bike &amp; Run",IF(ISNA(VLOOKUP(W30,Paramètres!$B$3:$C$56,2,FALSE)),0,VLOOKUP(W30,Paramètres!$B$3:$C$56,2,FALSE)*Paramètres!$K$12),IF(OR(W30="",OR($D30="",$D30="NL",$D30="HORS LIGUE")),0,VLOOKUP(IF(OR(W30="",OR($D30="",$D30="NL",$D30="HORS LIGUE")),"",COUNTIFS($D$5:$D$72,"&lt;&gt;"&amp;"",$D$5:$D$72,"&lt;&gt;"&amp;"NL",$D$5:$D$72,"&lt;&gt;"&amp;"HORS LIGUE",W$5:W$72,"&lt;"&amp;W30)+1),Paramètres!$B$3:$C$56,2,FALSE)*Paramètres!$K$12))</f>
        <v>0</v>
      </c>
      <c r="Y30" s="46"/>
      <c r="Z30" s="2">
        <f>IF(Y$2="Bike &amp; Run",IF(ISNA(VLOOKUP(Y30,Paramètres!$B$3:$C$56,2,FALSE)),0,VLOOKUP(Y30,Paramètres!$B$3:$C$56,2,FALSE)*Paramètres!$K$13),IF(OR(Y30="",OR($D30="",$D30="NL",$D30="HORS LIGUE")),0,VLOOKUP(IF(OR(Y30="",OR($D30="",$D30="NL",$D30="HORS LIGUE")),"",COUNTIFS($D$5:$D$72,"&lt;&gt;"&amp;"",$D$5:$D$72,"&lt;&gt;"&amp;"NL",$D$5:$D$72,"&lt;&gt;"&amp;"HORS LIGUE",Y$5:Y$72,"&lt;"&amp;Y30)+1),Paramètres!$B$3:$C$56,2,FALSE)*Paramètres!$K$13))</f>
        <v>0</v>
      </c>
      <c r="AA30" s="46"/>
      <c r="AB30" s="2">
        <f>IF(AA$2="Bike &amp; Run",IF(ISNA(VLOOKUP(AA30,Paramètres!$B$3:$C$56,2,FALSE)),0,VLOOKUP(AA30,Paramètres!$B$3:$C$56,2,FALSE)*Paramètres!$K$14),IF(OR(AA30="",OR($D30="",$D30="NL",$D30="HORS LIGUE")),0,VLOOKUP(IF(OR(AA30="",OR($D30="",$D30="NL",$D30="HORS LIGUE")),"",COUNTIFS($D$5:$D$72,"&lt;&gt;"&amp;"",$D$5:$D$72,"&lt;&gt;"&amp;"NL",$D$5:$D$72,"&lt;&gt;"&amp;"HORS LIGUE",AA$5:AA$72,"&lt;"&amp;AA30)+1),Paramètres!$B$3:$C$56,2,FALSE)*Paramètres!$K$14))</f>
        <v>0</v>
      </c>
      <c r="AC30" s="46"/>
      <c r="AD30" s="2">
        <f>IF(AC$2="Bike &amp; Run",IF(ISNA(VLOOKUP(AC30,Paramètres!$B$3:$C$56,2,FALSE)),0,VLOOKUP(AC30,Paramètres!$B$3:$C$56,2,FALSE)*Paramètres!$K$15),IF(OR(AC30="",OR($D30="",$D30="NL",$D30="HORS LIGUE")),0,VLOOKUP(IF(OR(AC30="",OR($D30="",$D30="NL",$D30="HORS LIGUE")),"",COUNTIFS($D$5:$D$72,"&lt;&gt;"&amp;"",$D$5:$D$72,"&lt;&gt;"&amp;"NL",$D$5:$D$72,"&lt;&gt;"&amp;"HORS LIGUE",AC$5:AC$72,"&lt;"&amp;AC30)+1),Paramètres!$B$3:$C$56,2,FALSE)*Paramètres!$K$15))</f>
        <v>0</v>
      </c>
      <c r="AE30" s="46"/>
      <c r="AF30" s="2">
        <f>IF(AE$2="Bike &amp; Run",IF(ISNA(VLOOKUP(AE30,Paramètres!$B$3:$C$56,2,FALSE)),0,VLOOKUP(AE30,Paramètres!$B$3:$C$56,2,FALSE)*Paramètres!$K$16),IF(OR(AE30="",OR($D30="",$D30="NL",$D30="HORS LIGUE")),0,VLOOKUP(IF(OR(AE30="",OR($D30="",$D30="NL",$D30="HORS LIGUE")),"",COUNTIFS($D$5:$D$72,"&lt;&gt;"&amp;"",$D$5:$D$72,"&lt;&gt;"&amp;"NL",$D$5:$D$72,"&lt;&gt;"&amp;"HORS LIGUE",AE$5:AE$72,"&lt;"&amp;AE30)+1),Paramètres!$B$3:$C$56,2,FALSE)*Paramètres!$K$16))</f>
        <v>0</v>
      </c>
      <c r="AG30" s="46"/>
      <c r="AH30" s="2">
        <f>IF(AG$2="Bike &amp; Run",IF(ISNA(VLOOKUP(AG30,Paramètres!$B$3:$C$56,2,FALSE)),0,VLOOKUP(AG30,Paramètres!$B$3:$C$56,2,FALSE)*Paramètres!$K$17),IF(OR(AG30="",OR($D30="",$D30="NL",$D30="HORS LIGUE")),0,VLOOKUP(IF(OR(AG30="",OR($D30="",$D30="NL",$D30="HORS LIGUE")),"",COUNTIFS($D$5:$D$72,"&lt;&gt;"&amp;"",$D$5:$D$72,"&lt;&gt;"&amp;"NL",$D$5:$D$72,"&lt;&gt;"&amp;"HORS LIGUE",AG$5:AG$72,"&lt;"&amp;AG30)+1),Paramètres!$B$3:$C$56,2,FALSE)*Paramètres!$K$17))</f>
        <v>0</v>
      </c>
      <c r="AI30" s="40">
        <f t="shared" si="0"/>
        <v>64</v>
      </c>
      <c r="AJ30" s="3">
        <f t="shared" si="1"/>
        <v>26</v>
      </c>
      <c r="AK30" s="5">
        <f t="shared" si="2"/>
        <v>1</v>
      </c>
      <c r="AL30" s="41">
        <f t="shared" si="3"/>
        <v>64</v>
      </c>
      <c r="AM30" s="33">
        <f t="shared" si="4"/>
        <v>26</v>
      </c>
      <c r="AO30" s="22">
        <f t="shared" si="5"/>
        <v>64</v>
      </c>
      <c r="AP30">
        <f t="shared" si="6"/>
        <v>0</v>
      </c>
      <c r="AQ30">
        <f t="shared" si="7"/>
        <v>0</v>
      </c>
      <c r="AR30">
        <f t="shared" si="8"/>
        <v>0</v>
      </c>
      <c r="AS30">
        <f t="shared" si="9"/>
        <v>0</v>
      </c>
      <c r="AT30">
        <f t="shared" si="10"/>
        <v>0</v>
      </c>
      <c r="AU30">
        <f t="shared" si="11"/>
        <v>0</v>
      </c>
      <c r="AV30">
        <f t="shared" si="12"/>
        <v>0</v>
      </c>
      <c r="AW30">
        <f t="shared" si="13"/>
        <v>0</v>
      </c>
      <c r="AX30">
        <f t="shared" si="14"/>
        <v>0</v>
      </c>
      <c r="AY30">
        <f t="shared" si="15"/>
        <v>0</v>
      </c>
      <c r="AZ30">
        <f t="shared" si="16"/>
        <v>0</v>
      </c>
      <c r="BA30">
        <f t="shared" si="17"/>
        <v>0</v>
      </c>
      <c r="BB30">
        <f t="shared" si="18"/>
        <v>0</v>
      </c>
      <c r="BC30">
        <f t="shared" si="19"/>
        <v>0</v>
      </c>
      <c r="BD30">
        <f t="shared" si="20"/>
        <v>64</v>
      </c>
      <c r="BE30" s="22">
        <f t="shared" ref="BE30:BR30" si="46">BD30+LARGE($AO30:$BC30,BE$4)</f>
        <v>64</v>
      </c>
      <c r="BF30" s="22">
        <f t="shared" si="46"/>
        <v>64</v>
      </c>
      <c r="BG30" s="22">
        <f t="shared" si="46"/>
        <v>64</v>
      </c>
      <c r="BH30" s="22">
        <f t="shared" si="46"/>
        <v>64</v>
      </c>
      <c r="BI30" s="22">
        <f t="shared" si="46"/>
        <v>64</v>
      </c>
      <c r="BJ30" s="22">
        <f t="shared" si="46"/>
        <v>64</v>
      </c>
      <c r="BK30" s="22">
        <f t="shared" si="46"/>
        <v>64</v>
      </c>
      <c r="BL30" s="22">
        <f t="shared" si="46"/>
        <v>64</v>
      </c>
      <c r="BM30" s="22">
        <f t="shared" si="46"/>
        <v>64</v>
      </c>
      <c r="BN30" s="22">
        <f t="shared" si="46"/>
        <v>64</v>
      </c>
      <c r="BO30" s="22">
        <f t="shared" si="46"/>
        <v>64</v>
      </c>
      <c r="BP30" s="22">
        <f t="shared" si="46"/>
        <v>64</v>
      </c>
      <c r="BQ30" s="22">
        <f t="shared" si="46"/>
        <v>64</v>
      </c>
      <c r="BR30" s="22">
        <f t="shared" si="46"/>
        <v>64</v>
      </c>
    </row>
    <row r="31" spans="1:70" ht="16.5">
      <c r="A31" s="73" t="s">
        <v>1226</v>
      </c>
      <c r="B31" s="32" t="str">
        <f>IF(ISNA(VLOOKUP(A31,'Licenciés Jeunes 2023'!A:C,3,0)),"",VLOOKUP(A31,'Licenciés Jeunes 2023'!A:C,3,0))</f>
        <v>GUILLON</v>
      </c>
      <c r="C31" s="32" t="str">
        <f>IF(ISNA(VLOOKUP(A31,'Licenciés Jeunes 2023'!A:C,2,0)),"",VLOOKUP(A31,'Licenciés Jeunes 2023'!A:C,2,0))</f>
        <v>Nola</v>
      </c>
      <c r="D31" s="32" t="str">
        <f>IF(ISNA(VLOOKUP(A31,'Licenciés Jeunes 2023'!A:F,6,0)),"",VLOOKUP(A31,'Licenciés Jeunes 2023'!A:F,6,0))</f>
        <v>VENDOME TRIATHLON</v>
      </c>
      <c r="E31" s="6"/>
      <c r="F31" s="2">
        <f>IF(E$2="Bike &amp; Run",IF(ISNA(VLOOKUP(E31,Paramètres!$B$3:$C$56,2,FALSE)),0,VLOOKUP(E31,Paramètres!$B$3:$C$56,2,FALSE)*Paramètres!$K$3),IF(OR(E31="",OR($D31="",$D31="NL",$D31="HORS LIGUE")),0,VLOOKUP(IF(OR(E31="",OR($D31="",$D31="NL",$D31="HORS LIGUE")),"",COUNTIFS($D$5:$D$72,"&lt;&gt;"&amp;"",$D$5:$D$72,"&lt;&gt;"&amp;"NL",$D$5:$D$72,"&lt;&gt;"&amp;"HORS LIGUE",E$5:E$72,"&lt;"&amp;E31)+1),Paramètres!$B$3:$C$56,2,FALSE)*Paramètres!$K$3))</f>
        <v>0</v>
      </c>
      <c r="G31" s="4">
        <v>12</v>
      </c>
      <c r="H31" s="2">
        <f>IF(G$2="Bike &amp; Run",IF(ISNA(VLOOKUP(G31,Paramètres!$B$3:$C$56,2,FALSE)),0,VLOOKUP(G31,Paramètres!$B$3:$C$56,2,FALSE)*Paramètres!$K$4),IF(OR(G31="",OR($D31="",$D31="NL",$D31="HORS LIGUE")),0,VLOOKUP(IF(OR(G31="",OR($D31="",$D31="NL",$D31="HORS LIGUE")),"",COUNTIFS($D$5:$D$72,"&lt;&gt;"&amp;"",$D$5:$D$72,"&lt;&gt;"&amp;"NL",$D$5:$D$72,"&lt;&gt;"&amp;"HORS LIGUE",G$5:G$72,"&lt;"&amp;G31)+1),Paramètres!$B$3:$C$56,2,FALSE)*Paramètres!$K$4))</f>
        <v>51</v>
      </c>
      <c r="I31" s="36"/>
      <c r="J31" s="2">
        <f>IF(I$2="Bike &amp; Run",IF(ISNA(VLOOKUP(I31,Paramètres!$B$3:$C$56,2,FALSE)),0,VLOOKUP(I31,Paramètres!$B$3:$C$56,2,FALSE)*Paramètres!$K$5),IF(OR(I31="",OR($D31="",$D31="NL",$D31="HORS LIGUE")),0,VLOOKUP(IF(OR(I31="",OR($D31="",$D31="NL",$D31="HORS LIGUE")),"",COUNTIFS($D$5:$D$72,"&lt;&gt;"&amp;"",$D$5:$D$72,"&lt;&gt;"&amp;"NL",$D$5:$D$72,"&lt;&gt;"&amp;"HORS LIGUE",I$5:I$72,"&lt;"&amp;I31)+1),Paramètres!$B$3:$C$56,2,FALSE)*Paramètres!$K$5))</f>
        <v>0</v>
      </c>
      <c r="K31" s="4"/>
      <c r="L31" s="2">
        <f>IF(K$2="Bike &amp; Run",IF(ISNA(VLOOKUP(K31,Paramètres!$B$3:$C$56,2,FALSE)),0,VLOOKUP(K31,Paramètres!$B$3:$C$56,2,FALSE)*Paramètres!$K$6),IF(OR(K31="",OR($D31="",$D31="NL",$D31="HORS LIGUE")),0,VLOOKUP(IF(OR(K31="",OR($D31="",$D31="NL",$D31="HORS LIGUE")),"",COUNTIFS($D$5:$D$72,"&lt;&gt;"&amp;"",$D$5:$D$72,"&lt;&gt;"&amp;"NL",$D$5:$D$72,"&lt;&gt;"&amp;"HORS LIGUE",K$5:K$72,"&lt;"&amp;K31)+1),Paramètres!$B$3:$C$56,2,FALSE)*Paramètres!$K$6))</f>
        <v>0</v>
      </c>
      <c r="M31" s="4"/>
      <c r="N31" s="2">
        <f>IF(M$2="Bike &amp; Run",IF(ISNA(VLOOKUP(M31,Paramètres!$B$3:$C$56,2,FALSE)),0,VLOOKUP(M31,Paramètres!$B$3:$C$56,2,FALSE)*Paramètres!$K$7),IF(OR(M31="",OR($D31="",$D31="NL",$D31="HORS LIGUE")),0,VLOOKUP(IF(OR(M31="",OR($D31="",$D31="NL",$D31="HORS LIGUE")),"",COUNTIFS($D$5:$D$72,"&lt;&gt;"&amp;"",$D$5:$D$72,"&lt;&gt;"&amp;"NL",$D$5:$D$72,"&lt;&gt;"&amp;"HORS LIGUE",M$5:M$72,"&lt;"&amp;M31)+1),Paramètres!$B$3:$C$56,2,FALSE)*Paramètres!$K$7))</f>
        <v>0</v>
      </c>
      <c r="O31" s="46"/>
      <c r="P31" s="2">
        <f>IF(O$2="Bike &amp; Run",IF(ISNA(VLOOKUP(O31,Paramètres!$B$3:$C$56,2,FALSE)),0,VLOOKUP(O31,Paramètres!$B$3:$C$56,2,FALSE)*Paramètres!$K$8),IF(OR(O31="",OR($D31="",$D31="NL",$D31="HORS LIGUE")),0,VLOOKUP(IF(OR(O31="",OR($D31="",$D31="NL",$D31="HORS LIGUE")),"",COUNTIFS($D$5:$D$72,"&lt;&gt;"&amp;"",$D$5:$D$72,"&lt;&gt;"&amp;"NL",$D$5:$D$72,"&lt;&gt;"&amp;"HORS LIGUE",O$5:O$72,"&lt;"&amp;O31)+1),Paramètres!$B$3:$C$56,2,FALSE)*Paramètres!$K$8))</f>
        <v>0</v>
      </c>
      <c r="Q31" s="46"/>
      <c r="R31" s="2">
        <f>IF(Q$2="Bike &amp; Run",IF(ISNA(VLOOKUP(Q31,Paramètres!$B$3:$C$56,2,FALSE)),0,VLOOKUP(Q31,Paramètres!$B$3:$C$56,2,FALSE)*Paramètres!$K$9),IF(OR(Q31="",OR($D31="",$D31="NL",$D31="HORS LIGUE")),0,VLOOKUP(IF(OR(Q31="",OR($D31="",$D31="NL",$D31="HORS LIGUE")),"",COUNTIFS($D$5:$D$72,"&lt;&gt;"&amp;"",$D$5:$D$72,"&lt;&gt;"&amp;"NL",$D$5:$D$72,"&lt;&gt;"&amp;"HORS LIGUE",Q$5:Q$72,"&lt;"&amp;Q31)+1),Paramètres!$B$3:$C$56,2,FALSE)*Paramètres!$K$9))</f>
        <v>0</v>
      </c>
      <c r="S31" s="46"/>
      <c r="T31" s="2">
        <f>IF(S$2="Bike &amp; Run",IF(ISNA(VLOOKUP(S31,Paramètres!$B$3:$C$56,2,FALSE)),0,VLOOKUP(S31,Paramètres!$B$3:$C$56,2,FALSE)*Paramètres!$K$10),IF(OR(S31="",OR($D31="",$D31="NL",$D31="HORS LIGUE")),0,VLOOKUP(IF(OR(S31="",OR($D31="",$D31="NL",$D31="HORS LIGUE")),"",COUNTIFS($D$5:$D$72,"&lt;&gt;"&amp;"",$D$5:$D$72,"&lt;&gt;"&amp;"NL",$D$5:$D$72,"&lt;&gt;"&amp;"HORS LIGUE",S$5:S$72,"&lt;"&amp;S31)+1),Paramètres!$B$3:$C$56,2,FALSE)*Paramètres!$K$10))</f>
        <v>0</v>
      </c>
      <c r="U31" s="46"/>
      <c r="V31" s="2">
        <f>IF(U$2="Bike &amp; Run",IF(ISNA(VLOOKUP(U31,Paramètres!$B$3:$C$56,2,FALSE)),0,VLOOKUP(U31,Paramètres!$B$3:$C$56,2,FALSE)*Paramètres!$K$11),IF(OR(U31="",OR($D31="",$D31="NL",$D31="HORS LIGUE")),0,VLOOKUP(IF(OR(U31="",OR($D31="",$D31="NL",$D31="HORS LIGUE")),"",COUNTIFS($D$5:$D$72,"&lt;&gt;"&amp;"",$D$5:$D$72,"&lt;&gt;"&amp;"NL",$D$5:$D$72,"&lt;&gt;"&amp;"HORS LIGUE",U$5:U$72,"&lt;"&amp;U31)+1),Paramètres!$B$3:$C$56,2,FALSE)*Paramètres!$K$11))</f>
        <v>0</v>
      </c>
      <c r="W31" s="46"/>
      <c r="X31" s="2">
        <f>IF(W$2="Bike &amp; Run",IF(ISNA(VLOOKUP(W31,Paramètres!$B$3:$C$56,2,FALSE)),0,VLOOKUP(W31,Paramètres!$B$3:$C$56,2,FALSE)*Paramètres!$K$12),IF(OR(W31="",OR($D31="",$D31="NL",$D31="HORS LIGUE")),0,VLOOKUP(IF(OR(W31="",OR($D31="",$D31="NL",$D31="HORS LIGUE")),"",COUNTIFS($D$5:$D$72,"&lt;&gt;"&amp;"",$D$5:$D$72,"&lt;&gt;"&amp;"NL",$D$5:$D$72,"&lt;&gt;"&amp;"HORS LIGUE",W$5:W$72,"&lt;"&amp;W31)+1),Paramètres!$B$3:$C$56,2,FALSE)*Paramètres!$K$12))</f>
        <v>0</v>
      </c>
      <c r="Y31" s="46"/>
      <c r="Z31" s="2">
        <f>IF(Y$2="Bike &amp; Run",IF(ISNA(VLOOKUP(Y31,Paramètres!$B$3:$C$56,2,FALSE)),0,VLOOKUP(Y31,Paramètres!$B$3:$C$56,2,FALSE)*Paramètres!$K$13),IF(OR(Y31="",OR($D31="",$D31="NL",$D31="HORS LIGUE")),0,VLOOKUP(IF(OR(Y31="",OR($D31="",$D31="NL",$D31="HORS LIGUE")),"",COUNTIFS($D$5:$D$72,"&lt;&gt;"&amp;"",$D$5:$D$72,"&lt;&gt;"&amp;"NL",$D$5:$D$72,"&lt;&gt;"&amp;"HORS LIGUE",Y$5:Y$72,"&lt;"&amp;Y31)+1),Paramètres!$B$3:$C$56,2,FALSE)*Paramètres!$K$13))</f>
        <v>0</v>
      </c>
      <c r="AA31" s="46"/>
      <c r="AB31" s="2">
        <f>IF(AA$2="Bike &amp; Run",IF(ISNA(VLOOKUP(AA31,Paramètres!$B$3:$C$56,2,FALSE)),0,VLOOKUP(AA31,Paramètres!$B$3:$C$56,2,FALSE)*Paramètres!$K$14),IF(OR(AA31="",OR($D31="",$D31="NL",$D31="HORS LIGUE")),0,VLOOKUP(IF(OR(AA31="",OR($D31="",$D31="NL",$D31="HORS LIGUE")),"",COUNTIFS($D$5:$D$72,"&lt;&gt;"&amp;"",$D$5:$D$72,"&lt;&gt;"&amp;"NL",$D$5:$D$72,"&lt;&gt;"&amp;"HORS LIGUE",AA$5:AA$72,"&lt;"&amp;AA31)+1),Paramètres!$B$3:$C$56,2,FALSE)*Paramètres!$K$14))</f>
        <v>0</v>
      </c>
      <c r="AC31" s="46"/>
      <c r="AD31" s="2">
        <f>IF(AC$2="Bike &amp; Run",IF(ISNA(VLOOKUP(AC31,Paramètres!$B$3:$C$56,2,FALSE)),0,VLOOKUP(AC31,Paramètres!$B$3:$C$56,2,FALSE)*Paramètres!$K$15),IF(OR(AC31="",OR($D31="",$D31="NL",$D31="HORS LIGUE")),0,VLOOKUP(IF(OR(AC31="",OR($D31="",$D31="NL",$D31="HORS LIGUE")),"",COUNTIFS($D$5:$D$72,"&lt;&gt;"&amp;"",$D$5:$D$72,"&lt;&gt;"&amp;"NL",$D$5:$D$72,"&lt;&gt;"&amp;"HORS LIGUE",AC$5:AC$72,"&lt;"&amp;AC31)+1),Paramètres!$B$3:$C$56,2,FALSE)*Paramètres!$K$15))</f>
        <v>0</v>
      </c>
      <c r="AE31" s="46"/>
      <c r="AF31" s="2">
        <f>IF(AE$2="Bike &amp; Run",IF(ISNA(VLOOKUP(AE31,Paramètres!$B$3:$C$56,2,FALSE)),0,VLOOKUP(AE31,Paramètres!$B$3:$C$56,2,FALSE)*Paramètres!$K$16),IF(OR(AE31="",OR($D31="",$D31="NL",$D31="HORS LIGUE")),0,VLOOKUP(IF(OR(AE31="",OR($D31="",$D31="NL",$D31="HORS LIGUE")),"",COUNTIFS($D$5:$D$72,"&lt;&gt;"&amp;"",$D$5:$D$72,"&lt;&gt;"&amp;"NL",$D$5:$D$72,"&lt;&gt;"&amp;"HORS LIGUE",AE$5:AE$72,"&lt;"&amp;AE31)+1),Paramètres!$B$3:$C$56,2,FALSE)*Paramètres!$K$16))</f>
        <v>0</v>
      </c>
      <c r="AG31" s="46"/>
      <c r="AH31" s="2">
        <f>IF(AG$2="Bike &amp; Run",IF(ISNA(VLOOKUP(AG31,Paramètres!$B$3:$C$56,2,FALSE)),0,VLOOKUP(AG31,Paramètres!$B$3:$C$56,2,FALSE)*Paramètres!$K$17),IF(OR(AG31="",OR($D31="",$D31="NL",$D31="HORS LIGUE")),0,VLOOKUP(IF(OR(AG31="",OR($D31="",$D31="NL",$D31="HORS LIGUE")),"",COUNTIFS($D$5:$D$72,"&lt;&gt;"&amp;"",$D$5:$D$72,"&lt;&gt;"&amp;"NL",$D$5:$D$72,"&lt;&gt;"&amp;"HORS LIGUE",AG$5:AG$72,"&lt;"&amp;AG31)+1),Paramètres!$B$3:$C$56,2,FALSE)*Paramètres!$K$17))</f>
        <v>0</v>
      </c>
      <c r="AI31" s="40">
        <f t="shared" si="0"/>
        <v>51</v>
      </c>
      <c r="AJ31" s="3">
        <f t="shared" si="1"/>
        <v>27</v>
      </c>
      <c r="AK31" s="5">
        <f t="shared" si="2"/>
        <v>1</v>
      </c>
      <c r="AL31" s="41">
        <f t="shared" si="3"/>
        <v>51</v>
      </c>
      <c r="AM31" s="33">
        <f t="shared" si="4"/>
        <v>27</v>
      </c>
      <c r="AO31" s="22">
        <f t="shared" si="5"/>
        <v>0</v>
      </c>
      <c r="AP31">
        <f t="shared" si="6"/>
        <v>51</v>
      </c>
      <c r="AQ31">
        <f t="shared" si="7"/>
        <v>0</v>
      </c>
      <c r="AR31">
        <f t="shared" si="8"/>
        <v>0</v>
      </c>
      <c r="AS31">
        <f t="shared" si="9"/>
        <v>0</v>
      </c>
      <c r="AT31">
        <f t="shared" si="10"/>
        <v>0</v>
      </c>
      <c r="AU31">
        <f t="shared" si="11"/>
        <v>0</v>
      </c>
      <c r="AV31">
        <f t="shared" si="12"/>
        <v>0</v>
      </c>
      <c r="AW31">
        <f t="shared" si="13"/>
        <v>0</v>
      </c>
      <c r="AX31">
        <f t="shared" si="14"/>
        <v>0</v>
      </c>
      <c r="AY31">
        <f t="shared" si="15"/>
        <v>0</v>
      </c>
      <c r="AZ31">
        <f t="shared" si="16"/>
        <v>0</v>
      </c>
      <c r="BA31">
        <f t="shared" si="17"/>
        <v>0</v>
      </c>
      <c r="BB31">
        <f t="shared" si="18"/>
        <v>0</v>
      </c>
      <c r="BC31">
        <f t="shared" si="19"/>
        <v>0</v>
      </c>
      <c r="BD31">
        <f t="shared" si="20"/>
        <v>51</v>
      </c>
      <c r="BE31" s="22">
        <f t="shared" ref="BE31:BR31" si="47">BD31+LARGE($AO31:$BC31,BE$4)</f>
        <v>51</v>
      </c>
      <c r="BF31" s="22">
        <f t="shared" si="47"/>
        <v>51</v>
      </c>
      <c r="BG31" s="22">
        <f t="shared" si="47"/>
        <v>51</v>
      </c>
      <c r="BH31" s="22">
        <f t="shared" si="47"/>
        <v>51</v>
      </c>
      <c r="BI31" s="22">
        <f t="shared" si="47"/>
        <v>51</v>
      </c>
      <c r="BJ31" s="22">
        <f t="shared" si="47"/>
        <v>51</v>
      </c>
      <c r="BK31" s="22">
        <f t="shared" si="47"/>
        <v>51</v>
      </c>
      <c r="BL31" s="22">
        <f t="shared" si="47"/>
        <v>51</v>
      </c>
      <c r="BM31" s="22">
        <f t="shared" si="47"/>
        <v>51</v>
      </c>
      <c r="BN31" s="22">
        <f t="shared" si="47"/>
        <v>51</v>
      </c>
      <c r="BO31" s="22">
        <f t="shared" si="47"/>
        <v>51</v>
      </c>
      <c r="BP31" s="22">
        <f t="shared" si="47"/>
        <v>51</v>
      </c>
      <c r="BQ31" s="22">
        <f t="shared" si="47"/>
        <v>51</v>
      </c>
      <c r="BR31" s="22">
        <f t="shared" si="47"/>
        <v>51</v>
      </c>
    </row>
    <row r="32" spans="1:70" ht="16.5">
      <c r="A32" s="73" t="s">
        <v>773</v>
      </c>
      <c r="B32" s="32" t="str">
        <f>IF(ISNA(VLOOKUP(A32,'Licenciés Jeunes 2023'!A:C,3,0)),"",VLOOKUP(A32,'Licenciés Jeunes 2023'!A:C,3,0))</f>
        <v>LETRANCHANT</v>
      </c>
      <c r="C32" s="32" t="str">
        <f>IF(ISNA(VLOOKUP(A32,'Licenciés Jeunes 2023'!A:C,2,0)),"",VLOOKUP(A32,'Licenciés Jeunes 2023'!A:C,2,0))</f>
        <v>Julie</v>
      </c>
      <c r="D32" s="32" t="str">
        <f>IF(ISNA(VLOOKUP(A32,'Licenciés Jeunes 2023'!A:F,6,0)),"",VLOOKUP(A32,'Licenciés Jeunes 2023'!A:F,6,0))</f>
        <v>TRIATHLON CLUB CHATEAUROUX METROPOLE 36</v>
      </c>
      <c r="E32" s="6"/>
      <c r="F32" s="2">
        <f>IF(E$2="Bike &amp; Run",IF(ISNA(VLOOKUP(E32,Paramètres!$B$3:$C$56,2,FALSE)),0,VLOOKUP(E32,Paramètres!$B$3:$C$56,2,FALSE)*Paramètres!$K$3),IF(OR(E32="",OR($D32="",$D32="NL",$D32="HORS LIGUE")),0,VLOOKUP(IF(OR(E32="",OR($D32="",$D32="NL",$D32="HORS LIGUE")),"",COUNTIFS($D$5:$D$72,"&lt;&gt;"&amp;"",$D$5:$D$72,"&lt;&gt;"&amp;"NL",$D$5:$D$72,"&lt;&gt;"&amp;"HORS LIGUE",E$5:E$72,"&lt;"&amp;E32)+1),Paramètres!$B$3:$C$56,2,FALSE)*Paramètres!$K$3))</f>
        <v>0</v>
      </c>
      <c r="G32" s="4">
        <v>14</v>
      </c>
      <c r="H32" s="2">
        <f>IF(G$2="Bike &amp; Run",IF(ISNA(VLOOKUP(G32,Paramètres!$B$3:$C$56,2,FALSE)),0,VLOOKUP(G32,Paramètres!$B$3:$C$56,2,FALSE)*Paramètres!$K$4),IF(OR(G32="",OR($D32="",$D32="NL",$D32="HORS LIGUE")),0,VLOOKUP(IF(OR(G32="",OR($D32="",$D32="NL",$D32="HORS LIGUE")),"",COUNTIFS($D$5:$D$72,"&lt;&gt;"&amp;"",$D$5:$D$72,"&lt;&gt;"&amp;"NL",$D$5:$D$72,"&lt;&gt;"&amp;"HORS LIGUE",G$5:G$72,"&lt;"&amp;G32)+1),Paramètres!$B$3:$C$56,2,FALSE)*Paramètres!$K$4))</f>
        <v>45</v>
      </c>
      <c r="I32" s="36"/>
      <c r="J32" s="2">
        <f>IF(I$2="Bike &amp; Run",IF(ISNA(VLOOKUP(I32,Paramètres!$B$3:$C$56,2,FALSE)),0,VLOOKUP(I32,Paramètres!$B$3:$C$56,2,FALSE)*Paramètres!$K$5),IF(OR(I32="",OR($D32="",$D32="NL",$D32="HORS LIGUE")),0,VLOOKUP(IF(OR(I32="",OR($D32="",$D32="NL",$D32="HORS LIGUE")),"",COUNTIFS($D$5:$D$72,"&lt;&gt;"&amp;"",$D$5:$D$72,"&lt;&gt;"&amp;"NL",$D$5:$D$72,"&lt;&gt;"&amp;"HORS LIGUE",I$5:I$72,"&lt;"&amp;I32)+1),Paramètres!$B$3:$C$56,2,FALSE)*Paramètres!$K$5))</f>
        <v>0</v>
      </c>
      <c r="K32" s="4"/>
      <c r="L32" s="2">
        <f>IF(K$2="Bike &amp; Run",IF(ISNA(VLOOKUP(K32,Paramètres!$B$3:$C$56,2,FALSE)),0,VLOOKUP(K32,Paramètres!$B$3:$C$56,2,FALSE)*Paramètres!$K$6),IF(OR(K32="",OR($D32="",$D32="NL",$D32="HORS LIGUE")),0,VLOOKUP(IF(OR(K32="",OR($D32="",$D32="NL",$D32="HORS LIGUE")),"",COUNTIFS($D$5:$D$72,"&lt;&gt;"&amp;"",$D$5:$D$72,"&lt;&gt;"&amp;"NL",$D$5:$D$72,"&lt;&gt;"&amp;"HORS LIGUE",K$5:K$72,"&lt;"&amp;K32)+1),Paramètres!$B$3:$C$56,2,FALSE)*Paramètres!$K$6))</f>
        <v>0</v>
      </c>
      <c r="M32" s="4"/>
      <c r="N32" s="2">
        <f>IF(M$2="Bike &amp; Run",IF(ISNA(VLOOKUP(M32,Paramètres!$B$3:$C$56,2,FALSE)),0,VLOOKUP(M32,Paramètres!$B$3:$C$56,2,FALSE)*Paramètres!$K$7),IF(OR(M32="",OR($D32="",$D32="NL",$D32="HORS LIGUE")),0,VLOOKUP(IF(OR(M32="",OR($D32="",$D32="NL",$D32="HORS LIGUE")),"",COUNTIFS($D$5:$D$72,"&lt;&gt;"&amp;"",$D$5:$D$72,"&lt;&gt;"&amp;"NL",$D$5:$D$72,"&lt;&gt;"&amp;"HORS LIGUE",M$5:M$72,"&lt;"&amp;M32)+1),Paramètres!$B$3:$C$56,2,FALSE)*Paramètres!$K$7))</f>
        <v>0</v>
      </c>
      <c r="O32" s="46"/>
      <c r="P32" s="2">
        <f>IF(O$2="Bike &amp; Run",IF(ISNA(VLOOKUP(O32,Paramètres!$B$3:$C$56,2,FALSE)),0,VLOOKUP(O32,Paramètres!$B$3:$C$56,2,FALSE)*Paramètres!$K$8),IF(OR(O32="",OR($D32="",$D32="NL",$D32="HORS LIGUE")),0,VLOOKUP(IF(OR(O32="",OR($D32="",$D32="NL",$D32="HORS LIGUE")),"",COUNTIFS($D$5:$D$72,"&lt;&gt;"&amp;"",$D$5:$D$72,"&lt;&gt;"&amp;"NL",$D$5:$D$72,"&lt;&gt;"&amp;"HORS LIGUE",O$5:O$72,"&lt;"&amp;O32)+1),Paramètres!$B$3:$C$56,2,FALSE)*Paramètres!$K$8))</f>
        <v>0</v>
      </c>
      <c r="Q32" s="46"/>
      <c r="R32" s="2">
        <f>IF(Q$2="Bike &amp; Run",IF(ISNA(VLOOKUP(Q32,Paramètres!$B$3:$C$56,2,FALSE)),0,VLOOKUP(Q32,Paramètres!$B$3:$C$56,2,FALSE)*Paramètres!$K$9),IF(OR(Q32="",OR($D32="",$D32="NL",$D32="HORS LIGUE")),0,VLOOKUP(IF(OR(Q32="",OR($D32="",$D32="NL",$D32="HORS LIGUE")),"",COUNTIFS($D$5:$D$72,"&lt;&gt;"&amp;"",$D$5:$D$72,"&lt;&gt;"&amp;"NL",$D$5:$D$72,"&lt;&gt;"&amp;"HORS LIGUE",Q$5:Q$72,"&lt;"&amp;Q32)+1),Paramètres!$B$3:$C$56,2,FALSE)*Paramètres!$K$9))</f>
        <v>0</v>
      </c>
      <c r="S32" s="46"/>
      <c r="T32" s="2">
        <f>IF(S$2="Bike &amp; Run",IF(ISNA(VLOOKUP(S32,Paramètres!$B$3:$C$56,2,FALSE)),0,VLOOKUP(S32,Paramètres!$B$3:$C$56,2,FALSE)*Paramètres!$K$10),IF(OR(S32="",OR($D32="",$D32="NL",$D32="HORS LIGUE")),0,VLOOKUP(IF(OR(S32="",OR($D32="",$D32="NL",$D32="HORS LIGUE")),"",COUNTIFS($D$5:$D$72,"&lt;&gt;"&amp;"",$D$5:$D$72,"&lt;&gt;"&amp;"NL",$D$5:$D$72,"&lt;&gt;"&amp;"HORS LIGUE",S$5:S$72,"&lt;"&amp;S32)+1),Paramètres!$B$3:$C$56,2,FALSE)*Paramètres!$K$10))</f>
        <v>0</v>
      </c>
      <c r="U32" s="46"/>
      <c r="V32" s="2">
        <f>IF(U$2="Bike &amp; Run",IF(ISNA(VLOOKUP(U32,Paramètres!$B$3:$C$56,2,FALSE)),0,VLOOKUP(U32,Paramètres!$B$3:$C$56,2,FALSE)*Paramètres!$K$11),IF(OR(U32="",OR($D32="",$D32="NL",$D32="HORS LIGUE")),0,VLOOKUP(IF(OR(U32="",OR($D32="",$D32="NL",$D32="HORS LIGUE")),"",COUNTIFS($D$5:$D$72,"&lt;&gt;"&amp;"",$D$5:$D$72,"&lt;&gt;"&amp;"NL",$D$5:$D$72,"&lt;&gt;"&amp;"HORS LIGUE",U$5:U$72,"&lt;"&amp;U32)+1),Paramètres!$B$3:$C$56,2,FALSE)*Paramètres!$K$11))</f>
        <v>0</v>
      </c>
      <c r="W32" s="46"/>
      <c r="X32" s="2">
        <f>IF(W$2="Bike &amp; Run",IF(ISNA(VLOOKUP(W32,Paramètres!$B$3:$C$56,2,FALSE)),0,VLOOKUP(W32,Paramètres!$B$3:$C$56,2,FALSE)*Paramètres!$K$12),IF(OR(W32="",OR($D32="",$D32="NL",$D32="HORS LIGUE")),0,VLOOKUP(IF(OR(W32="",OR($D32="",$D32="NL",$D32="HORS LIGUE")),"",COUNTIFS($D$5:$D$72,"&lt;&gt;"&amp;"",$D$5:$D$72,"&lt;&gt;"&amp;"NL",$D$5:$D$72,"&lt;&gt;"&amp;"HORS LIGUE",W$5:W$72,"&lt;"&amp;W32)+1),Paramètres!$B$3:$C$56,2,FALSE)*Paramètres!$K$12))</f>
        <v>0</v>
      </c>
      <c r="Y32" s="46"/>
      <c r="Z32" s="2">
        <f>IF(Y$2="Bike &amp; Run",IF(ISNA(VLOOKUP(Y32,Paramètres!$B$3:$C$56,2,FALSE)),0,VLOOKUP(Y32,Paramètres!$B$3:$C$56,2,FALSE)*Paramètres!$K$13),IF(OR(Y32="",OR($D32="",$D32="NL",$D32="HORS LIGUE")),0,VLOOKUP(IF(OR(Y32="",OR($D32="",$D32="NL",$D32="HORS LIGUE")),"",COUNTIFS($D$5:$D$72,"&lt;&gt;"&amp;"",$D$5:$D$72,"&lt;&gt;"&amp;"NL",$D$5:$D$72,"&lt;&gt;"&amp;"HORS LIGUE",Y$5:Y$72,"&lt;"&amp;Y32)+1),Paramètres!$B$3:$C$56,2,FALSE)*Paramètres!$K$13))</f>
        <v>0</v>
      </c>
      <c r="AA32" s="46"/>
      <c r="AB32" s="2">
        <f>IF(AA$2="Bike &amp; Run",IF(ISNA(VLOOKUP(AA32,Paramètres!$B$3:$C$56,2,FALSE)),0,VLOOKUP(AA32,Paramètres!$B$3:$C$56,2,FALSE)*Paramètres!$K$14),IF(OR(AA32="",OR($D32="",$D32="NL",$D32="HORS LIGUE")),0,VLOOKUP(IF(OR(AA32="",OR($D32="",$D32="NL",$D32="HORS LIGUE")),"",COUNTIFS($D$5:$D$72,"&lt;&gt;"&amp;"",$D$5:$D$72,"&lt;&gt;"&amp;"NL",$D$5:$D$72,"&lt;&gt;"&amp;"HORS LIGUE",AA$5:AA$72,"&lt;"&amp;AA32)+1),Paramètres!$B$3:$C$56,2,FALSE)*Paramètres!$K$14))</f>
        <v>0</v>
      </c>
      <c r="AC32" s="46"/>
      <c r="AD32" s="2">
        <f>IF(AC$2="Bike &amp; Run",IF(ISNA(VLOOKUP(AC32,Paramètres!$B$3:$C$56,2,FALSE)),0,VLOOKUP(AC32,Paramètres!$B$3:$C$56,2,FALSE)*Paramètres!$K$15),IF(OR(AC32="",OR($D32="",$D32="NL",$D32="HORS LIGUE")),0,VLOOKUP(IF(OR(AC32="",OR($D32="",$D32="NL",$D32="HORS LIGUE")),"",COUNTIFS($D$5:$D$72,"&lt;&gt;"&amp;"",$D$5:$D$72,"&lt;&gt;"&amp;"NL",$D$5:$D$72,"&lt;&gt;"&amp;"HORS LIGUE",AC$5:AC$72,"&lt;"&amp;AC32)+1),Paramètres!$B$3:$C$56,2,FALSE)*Paramètres!$K$15))</f>
        <v>0</v>
      </c>
      <c r="AE32" s="46"/>
      <c r="AF32" s="2">
        <f>IF(AE$2="Bike &amp; Run",IF(ISNA(VLOOKUP(AE32,Paramètres!$B$3:$C$56,2,FALSE)),0,VLOOKUP(AE32,Paramètres!$B$3:$C$56,2,FALSE)*Paramètres!$K$16),IF(OR(AE32="",OR($D32="",$D32="NL",$D32="HORS LIGUE")),0,VLOOKUP(IF(OR(AE32="",OR($D32="",$D32="NL",$D32="HORS LIGUE")),"",COUNTIFS($D$5:$D$72,"&lt;&gt;"&amp;"",$D$5:$D$72,"&lt;&gt;"&amp;"NL",$D$5:$D$72,"&lt;&gt;"&amp;"HORS LIGUE",AE$5:AE$72,"&lt;"&amp;AE32)+1),Paramètres!$B$3:$C$56,2,FALSE)*Paramètres!$K$16))</f>
        <v>0</v>
      </c>
      <c r="AG32" s="46"/>
      <c r="AH32" s="2">
        <f>IF(AG$2="Bike &amp; Run",IF(ISNA(VLOOKUP(AG32,Paramètres!$B$3:$C$56,2,FALSE)),0,VLOOKUP(AG32,Paramètres!$B$3:$C$56,2,FALSE)*Paramètres!$K$17),IF(OR(AG32="",OR($D32="",$D32="NL",$D32="HORS LIGUE")),0,VLOOKUP(IF(OR(AG32="",OR($D32="",$D32="NL",$D32="HORS LIGUE")),"",COUNTIFS($D$5:$D$72,"&lt;&gt;"&amp;"",$D$5:$D$72,"&lt;&gt;"&amp;"NL",$D$5:$D$72,"&lt;&gt;"&amp;"HORS LIGUE",AG$5:AG$72,"&lt;"&amp;AG32)+1),Paramètres!$B$3:$C$56,2,FALSE)*Paramètres!$K$17))</f>
        <v>0</v>
      </c>
      <c r="AI32" s="40">
        <f t="shared" si="0"/>
        <v>45</v>
      </c>
      <c r="AJ32" s="3">
        <f t="shared" si="1"/>
        <v>28</v>
      </c>
      <c r="AK32" s="5">
        <f t="shared" si="2"/>
        <v>1</v>
      </c>
      <c r="AL32" s="41">
        <f t="shared" si="3"/>
        <v>45</v>
      </c>
      <c r="AM32" s="33">
        <f t="shared" si="4"/>
        <v>28</v>
      </c>
      <c r="AO32" s="22">
        <f t="shared" si="5"/>
        <v>0</v>
      </c>
      <c r="AP32">
        <f t="shared" si="6"/>
        <v>45</v>
      </c>
      <c r="AQ32">
        <f t="shared" si="7"/>
        <v>0</v>
      </c>
      <c r="AR32">
        <f t="shared" si="8"/>
        <v>0</v>
      </c>
      <c r="AS32">
        <f t="shared" si="9"/>
        <v>0</v>
      </c>
      <c r="AT32">
        <f t="shared" si="10"/>
        <v>0</v>
      </c>
      <c r="AU32">
        <f t="shared" si="11"/>
        <v>0</v>
      </c>
      <c r="AV32">
        <f t="shared" si="12"/>
        <v>0</v>
      </c>
      <c r="AW32">
        <f t="shared" si="13"/>
        <v>0</v>
      </c>
      <c r="AX32">
        <f t="shared" si="14"/>
        <v>0</v>
      </c>
      <c r="AY32">
        <f t="shared" si="15"/>
        <v>0</v>
      </c>
      <c r="AZ32">
        <f t="shared" si="16"/>
        <v>0</v>
      </c>
      <c r="BA32">
        <f t="shared" si="17"/>
        <v>0</v>
      </c>
      <c r="BB32">
        <f t="shared" si="18"/>
        <v>0</v>
      </c>
      <c r="BC32">
        <f t="shared" si="19"/>
        <v>0</v>
      </c>
      <c r="BD32">
        <f t="shared" si="20"/>
        <v>45</v>
      </c>
      <c r="BE32" s="22">
        <f t="shared" ref="BE32:BR32" si="48">BD32+LARGE($AO32:$BC32,BE$4)</f>
        <v>45</v>
      </c>
      <c r="BF32" s="22">
        <f t="shared" si="48"/>
        <v>45</v>
      </c>
      <c r="BG32" s="22">
        <f t="shared" si="48"/>
        <v>45</v>
      </c>
      <c r="BH32" s="22">
        <f t="shared" si="48"/>
        <v>45</v>
      </c>
      <c r="BI32" s="22">
        <f t="shared" si="48"/>
        <v>45</v>
      </c>
      <c r="BJ32" s="22">
        <f t="shared" si="48"/>
        <v>45</v>
      </c>
      <c r="BK32" s="22">
        <f t="shared" si="48"/>
        <v>45</v>
      </c>
      <c r="BL32" s="22">
        <f t="shared" si="48"/>
        <v>45</v>
      </c>
      <c r="BM32" s="22">
        <f t="shared" si="48"/>
        <v>45</v>
      </c>
      <c r="BN32" s="22">
        <f t="shared" si="48"/>
        <v>45</v>
      </c>
      <c r="BO32" s="22">
        <f t="shared" si="48"/>
        <v>45</v>
      </c>
      <c r="BP32" s="22">
        <f t="shared" si="48"/>
        <v>45</v>
      </c>
      <c r="BQ32" s="22">
        <f t="shared" si="48"/>
        <v>45</v>
      </c>
      <c r="BR32" s="22">
        <f t="shared" si="48"/>
        <v>45</v>
      </c>
    </row>
    <row r="33" spans="1:70" ht="16.5">
      <c r="A33" s="73" t="s">
        <v>1578</v>
      </c>
      <c r="B33" s="32" t="str">
        <f>IF(ISNA(VLOOKUP(A33,'Licenciés Jeunes 2023'!A:C,3,0)),"",VLOOKUP(A33,'Licenciés Jeunes 2023'!A:C,3,0))</f>
        <v>MARCOUX</v>
      </c>
      <c r="C33" s="32" t="str">
        <f>IF(ISNA(VLOOKUP(A33,'Licenciés Jeunes 2023'!A:C,2,0)),"",VLOOKUP(A33,'Licenciés Jeunes 2023'!A:C,2,0))</f>
        <v>Annette</v>
      </c>
      <c r="D33" s="32" t="str">
        <f>IF(ISNA(VLOOKUP(A33,'Licenciés Jeunes 2023'!A:F,6,0)),"",VLOOKUP(A33,'Licenciés Jeunes 2023'!A:F,6,0))</f>
        <v>VENDOME TRIATHLON</v>
      </c>
      <c r="E33" s="6"/>
      <c r="F33" s="2">
        <f>IF(E$2="Bike &amp; Run",IF(ISNA(VLOOKUP(E33,Paramètres!$B$3:$C$56,2,FALSE)),0,VLOOKUP(E33,Paramètres!$B$3:$C$56,2,FALSE)*Paramètres!$K$3),IF(OR(E33="",OR($D33="",$D33="NL",$D33="HORS LIGUE")),0,VLOOKUP(IF(OR(E33="",OR($D33="",$D33="NL",$D33="HORS LIGUE")),"",COUNTIFS($D$5:$D$72,"&lt;&gt;"&amp;"",$D$5:$D$72,"&lt;&gt;"&amp;"NL",$D$5:$D$72,"&lt;&gt;"&amp;"HORS LIGUE",E$5:E$72,"&lt;"&amp;E33)+1),Paramètres!$B$3:$C$56,2,FALSE)*Paramètres!$K$3))</f>
        <v>0</v>
      </c>
      <c r="G33" s="4">
        <v>17</v>
      </c>
      <c r="H33" s="2">
        <f>IF(G$2="Bike &amp; Run",IF(ISNA(VLOOKUP(G33,Paramètres!$B$3:$C$56,2,FALSE)),0,VLOOKUP(G33,Paramètres!$B$3:$C$56,2,FALSE)*Paramètres!$K$4),IF(OR(G33="",OR($D33="",$D33="NL",$D33="HORS LIGUE")),0,VLOOKUP(IF(OR(G33="",OR($D33="",$D33="NL",$D33="HORS LIGUE")),"",COUNTIFS($D$5:$D$72,"&lt;&gt;"&amp;"",$D$5:$D$72,"&lt;&gt;"&amp;"NL",$D$5:$D$72,"&lt;&gt;"&amp;"HORS LIGUE",G$5:G$72,"&lt;"&amp;G33)+1),Paramètres!$B$3:$C$56,2,FALSE)*Paramètres!$K$4))</f>
        <v>40.5</v>
      </c>
      <c r="I33" s="36"/>
      <c r="J33" s="2">
        <f>IF(I$2="Bike &amp; Run",IF(ISNA(VLOOKUP(I33,Paramètres!$B$3:$C$56,2,FALSE)),0,VLOOKUP(I33,Paramètres!$B$3:$C$56,2,FALSE)*Paramètres!$K$5),IF(OR(I33="",OR($D33="",$D33="NL",$D33="HORS LIGUE")),0,VLOOKUP(IF(OR(I33="",OR($D33="",$D33="NL",$D33="HORS LIGUE")),"",COUNTIFS($D$5:$D$72,"&lt;&gt;"&amp;"",$D$5:$D$72,"&lt;&gt;"&amp;"NL",$D$5:$D$72,"&lt;&gt;"&amp;"HORS LIGUE",I$5:I$72,"&lt;"&amp;I33)+1),Paramètres!$B$3:$C$56,2,FALSE)*Paramètres!$K$5))</f>
        <v>0</v>
      </c>
      <c r="K33" s="4"/>
      <c r="L33" s="2">
        <f>IF(K$2="Bike &amp; Run",IF(ISNA(VLOOKUP(K33,Paramètres!$B$3:$C$56,2,FALSE)),0,VLOOKUP(K33,Paramètres!$B$3:$C$56,2,FALSE)*Paramètres!$K$6),IF(OR(K33="",OR($D33="",$D33="NL",$D33="HORS LIGUE")),0,VLOOKUP(IF(OR(K33="",OR($D33="",$D33="NL",$D33="HORS LIGUE")),"",COUNTIFS($D$5:$D$72,"&lt;&gt;"&amp;"",$D$5:$D$72,"&lt;&gt;"&amp;"NL",$D$5:$D$72,"&lt;&gt;"&amp;"HORS LIGUE",K$5:K$72,"&lt;"&amp;K33)+1),Paramètres!$B$3:$C$56,2,FALSE)*Paramètres!$K$6))</f>
        <v>0</v>
      </c>
      <c r="M33" s="4"/>
      <c r="N33" s="2">
        <f>IF(M$2="Bike &amp; Run",IF(ISNA(VLOOKUP(M33,Paramètres!$B$3:$C$56,2,FALSE)),0,VLOOKUP(M33,Paramètres!$B$3:$C$56,2,FALSE)*Paramètres!$K$7),IF(OR(M33="",OR($D33="",$D33="NL",$D33="HORS LIGUE")),0,VLOOKUP(IF(OR(M33="",OR($D33="",$D33="NL",$D33="HORS LIGUE")),"",COUNTIFS($D$5:$D$72,"&lt;&gt;"&amp;"",$D$5:$D$72,"&lt;&gt;"&amp;"NL",$D$5:$D$72,"&lt;&gt;"&amp;"HORS LIGUE",M$5:M$72,"&lt;"&amp;M33)+1),Paramètres!$B$3:$C$56,2,FALSE)*Paramètres!$K$7))</f>
        <v>0</v>
      </c>
      <c r="O33" s="46"/>
      <c r="P33" s="2">
        <f>IF(O$2="Bike &amp; Run",IF(ISNA(VLOOKUP(O33,Paramètres!$B$3:$C$56,2,FALSE)),0,VLOOKUP(O33,Paramètres!$B$3:$C$56,2,FALSE)*Paramètres!$K$8),IF(OR(O33="",OR($D33="",$D33="NL",$D33="HORS LIGUE")),0,VLOOKUP(IF(OR(O33="",OR($D33="",$D33="NL",$D33="HORS LIGUE")),"",COUNTIFS($D$5:$D$72,"&lt;&gt;"&amp;"",$D$5:$D$72,"&lt;&gt;"&amp;"NL",$D$5:$D$72,"&lt;&gt;"&amp;"HORS LIGUE",O$5:O$72,"&lt;"&amp;O33)+1),Paramètres!$B$3:$C$56,2,FALSE)*Paramètres!$K$8))</f>
        <v>0</v>
      </c>
      <c r="Q33" s="46"/>
      <c r="R33" s="2">
        <f>IF(Q$2="Bike &amp; Run",IF(ISNA(VLOOKUP(Q33,Paramètres!$B$3:$C$56,2,FALSE)),0,VLOOKUP(Q33,Paramètres!$B$3:$C$56,2,FALSE)*Paramètres!$K$9),IF(OR(Q33="",OR($D33="",$D33="NL",$D33="HORS LIGUE")),0,VLOOKUP(IF(OR(Q33="",OR($D33="",$D33="NL",$D33="HORS LIGUE")),"",COUNTIFS($D$5:$D$72,"&lt;&gt;"&amp;"",$D$5:$D$72,"&lt;&gt;"&amp;"NL",$D$5:$D$72,"&lt;&gt;"&amp;"HORS LIGUE",Q$5:Q$72,"&lt;"&amp;Q33)+1),Paramètres!$B$3:$C$56,2,FALSE)*Paramètres!$K$9))</f>
        <v>0</v>
      </c>
      <c r="S33" s="46"/>
      <c r="T33" s="2">
        <f>IF(S$2="Bike &amp; Run",IF(ISNA(VLOOKUP(S33,Paramètres!$B$3:$C$56,2,FALSE)),0,VLOOKUP(S33,Paramètres!$B$3:$C$56,2,FALSE)*Paramètres!$K$10),IF(OR(S33="",OR($D33="",$D33="NL",$D33="HORS LIGUE")),0,VLOOKUP(IF(OR(S33="",OR($D33="",$D33="NL",$D33="HORS LIGUE")),"",COUNTIFS($D$5:$D$72,"&lt;&gt;"&amp;"",$D$5:$D$72,"&lt;&gt;"&amp;"NL",$D$5:$D$72,"&lt;&gt;"&amp;"HORS LIGUE",S$5:S$72,"&lt;"&amp;S33)+1),Paramètres!$B$3:$C$56,2,FALSE)*Paramètres!$K$10))</f>
        <v>0</v>
      </c>
      <c r="U33" s="46"/>
      <c r="V33" s="2">
        <f>IF(U$2="Bike &amp; Run",IF(ISNA(VLOOKUP(U33,Paramètres!$B$3:$C$56,2,FALSE)),0,VLOOKUP(U33,Paramètres!$B$3:$C$56,2,FALSE)*Paramètres!$K$11),IF(OR(U33="",OR($D33="",$D33="NL",$D33="HORS LIGUE")),0,VLOOKUP(IF(OR(U33="",OR($D33="",$D33="NL",$D33="HORS LIGUE")),"",COUNTIFS($D$5:$D$72,"&lt;&gt;"&amp;"",$D$5:$D$72,"&lt;&gt;"&amp;"NL",$D$5:$D$72,"&lt;&gt;"&amp;"HORS LIGUE",U$5:U$72,"&lt;"&amp;U33)+1),Paramètres!$B$3:$C$56,2,FALSE)*Paramètres!$K$11))</f>
        <v>0</v>
      </c>
      <c r="W33" s="46"/>
      <c r="X33" s="2">
        <f>IF(W$2="Bike &amp; Run",IF(ISNA(VLOOKUP(W33,Paramètres!$B$3:$C$56,2,FALSE)),0,VLOOKUP(W33,Paramètres!$B$3:$C$56,2,FALSE)*Paramètres!$K$12),IF(OR(W33="",OR($D33="",$D33="NL",$D33="HORS LIGUE")),0,VLOOKUP(IF(OR(W33="",OR($D33="",$D33="NL",$D33="HORS LIGUE")),"",COUNTIFS($D$5:$D$72,"&lt;&gt;"&amp;"",$D$5:$D$72,"&lt;&gt;"&amp;"NL",$D$5:$D$72,"&lt;&gt;"&amp;"HORS LIGUE",W$5:W$72,"&lt;"&amp;W33)+1),Paramètres!$B$3:$C$56,2,FALSE)*Paramètres!$K$12))</f>
        <v>0</v>
      </c>
      <c r="Y33" s="46"/>
      <c r="Z33" s="2">
        <f>IF(Y$2="Bike &amp; Run",IF(ISNA(VLOOKUP(Y33,Paramètres!$B$3:$C$56,2,FALSE)),0,VLOOKUP(Y33,Paramètres!$B$3:$C$56,2,FALSE)*Paramètres!$K$13),IF(OR(Y33="",OR($D33="",$D33="NL",$D33="HORS LIGUE")),0,VLOOKUP(IF(OR(Y33="",OR($D33="",$D33="NL",$D33="HORS LIGUE")),"",COUNTIFS($D$5:$D$72,"&lt;&gt;"&amp;"",$D$5:$D$72,"&lt;&gt;"&amp;"NL",$D$5:$D$72,"&lt;&gt;"&amp;"HORS LIGUE",Y$5:Y$72,"&lt;"&amp;Y33)+1),Paramètres!$B$3:$C$56,2,FALSE)*Paramètres!$K$13))</f>
        <v>0</v>
      </c>
      <c r="AA33" s="46"/>
      <c r="AB33" s="2">
        <f>IF(AA$2="Bike &amp; Run",IF(ISNA(VLOOKUP(AA33,Paramètres!$B$3:$C$56,2,FALSE)),0,VLOOKUP(AA33,Paramètres!$B$3:$C$56,2,FALSE)*Paramètres!$K$14),IF(OR(AA33="",OR($D33="",$D33="NL",$D33="HORS LIGUE")),0,VLOOKUP(IF(OR(AA33="",OR($D33="",$D33="NL",$D33="HORS LIGUE")),"",COUNTIFS($D$5:$D$72,"&lt;&gt;"&amp;"",$D$5:$D$72,"&lt;&gt;"&amp;"NL",$D$5:$D$72,"&lt;&gt;"&amp;"HORS LIGUE",AA$5:AA$72,"&lt;"&amp;AA33)+1),Paramètres!$B$3:$C$56,2,FALSE)*Paramètres!$K$14))</f>
        <v>0</v>
      </c>
      <c r="AC33" s="46"/>
      <c r="AD33" s="2">
        <f>IF(AC$2="Bike &amp; Run",IF(ISNA(VLOOKUP(AC33,Paramètres!$B$3:$C$56,2,FALSE)),0,VLOOKUP(AC33,Paramètres!$B$3:$C$56,2,FALSE)*Paramètres!$K$15),IF(OR(AC33="",OR($D33="",$D33="NL",$D33="HORS LIGUE")),0,VLOOKUP(IF(OR(AC33="",OR($D33="",$D33="NL",$D33="HORS LIGUE")),"",COUNTIFS($D$5:$D$72,"&lt;&gt;"&amp;"",$D$5:$D$72,"&lt;&gt;"&amp;"NL",$D$5:$D$72,"&lt;&gt;"&amp;"HORS LIGUE",AC$5:AC$72,"&lt;"&amp;AC33)+1),Paramètres!$B$3:$C$56,2,FALSE)*Paramètres!$K$15))</f>
        <v>0</v>
      </c>
      <c r="AE33" s="46"/>
      <c r="AF33" s="2">
        <f>IF(AE$2="Bike &amp; Run",IF(ISNA(VLOOKUP(AE33,Paramètres!$B$3:$C$56,2,FALSE)),0,VLOOKUP(AE33,Paramètres!$B$3:$C$56,2,FALSE)*Paramètres!$K$16),IF(OR(AE33="",OR($D33="",$D33="NL",$D33="HORS LIGUE")),0,VLOOKUP(IF(OR(AE33="",OR($D33="",$D33="NL",$D33="HORS LIGUE")),"",COUNTIFS($D$5:$D$72,"&lt;&gt;"&amp;"",$D$5:$D$72,"&lt;&gt;"&amp;"NL",$D$5:$D$72,"&lt;&gt;"&amp;"HORS LIGUE",AE$5:AE$72,"&lt;"&amp;AE33)+1),Paramètres!$B$3:$C$56,2,FALSE)*Paramètres!$K$16))</f>
        <v>0</v>
      </c>
      <c r="AG33" s="46"/>
      <c r="AH33" s="2">
        <f>IF(AG$2="Bike &amp; Run",IF(ISNA(VLOOKUP(AG33,Paramètres!$B$3:$C$56,2,FALSE)),0,VLOOKUP(AG33,Paramètres!$B$3:$C$56,2,FALSE)*Paramètres!$K$17),IF(OR(AG33="",OR($D33="",$D33="NL",$D33="HORS LIGUE")),0,VLOOKUP(IF(OR(AG33="",OR($D33="",$D33="NL",$D33="HORS LIGUE")),"",COUNTIFS($D$5:$D$72,"&lt;&gt;"&amp;"",$D$5:$D$72,"&lt;&gt;"&amp;"NL",$D$5:$D$72,"&lt;&gt;"&amp;"HORS LIGUE",AG$5:AG$72,"&lt;"&amp;AG33)+1),Paramètres!$B$3:$C$56,2,FALSE)*Paramètres!$K$17))</f>
        <v>0</v>
      </c>
      <c r="AI33" s="40">
        <f t="shared" si="0"/>
        <v>40.5</v>
      </c>
      <c r="AJ33" s="3">
        <f t="shared" si="1"/>
        <v>29</v>
      </c>
      <c r="AK33" s="5">
        <f t="shared" si="2"/>
        <v>1</v>
      </c>
      <c r="AL33" s="41">
        <f t="shared" si="3"/>
        <v>40.5</v>
      </c>
      <c r="AM33" s="33">
        <f t="shared" si="4"/>
        <v>29</v>
      </c>
      <c r="AO33" s="22">
        <f t="shared" si="5"/>
        <v>0</v>
      </c>
      <c r="AP33">
        <f t="shared" si="6"/>
        <v>40.5</v>
      </c>
      <c r="AQ33">
        <f t="shared" si="7"/>
        <v>0</v>
      </c>
      <c r="AR33">
        <f t="shared" si="8"/>
        <v>0</v>
      </c>
      <c r="AS33">
        <f t="shared" si="9"/>
        <v>0</v>
      </c>
      <c r="AT33">
        <f t="shared" si="10"/>
        <v>0</v>
      </c>
      <c r="AU33">
        <f t="shared" si="11"/>
        <v>0</v>
      </c>
      <c r="AV33">
        <f t="shared" si="12"/>
        <v>0</v>
      </c>
      <c r="AW33">
        <f t="shared" si="13"/>
        <v>0</v>
      </c>
      <c r="AX33">
        <f t="shared" si="14"/>
        <v>0</v>
      </c>
      <c r="AY33">
        <f t="shared" si="15"/>
        <v>0</v>
      </c>
      <c r="AZ33">
        <f t="shared" si="16"/>
        <v>0</v>
      </c>
      <c r="BA33">
        <f t="shared" si="17"/>
        <v>0</v>
      </c>
      <c r="BB33">
        <f t="shared" si="18"/>
        <v>0</v>
      </c>
      <c r="BC33">
        <f t="shared" si="19"/>
        <v>0</v>
      </c>
      <c r="BD33">
        <f t="shared" si="20"/>
        <v>40.5</v>
      </c>
      <c r="BE33" s="22">
        <f t="shared" ref="BE33:BR33" si="49">BD33+LARGE($AO33:$BC33,BE$4)</f>
        <v>40.5</v>
      </c>
      <c r="BF33" s="22">
        <f t="shared" si="49"/>
        <v>40.5</v>
      </c>
      <c r="BG33" s="22">
        <f t="shared" si="49"/>
        <v>40.5</v>
      </c>
      <c r="BH33" s="22">
        <f t="shared" si="49"/>
        <v>40.5</v>
      </c>
      <c r="BI33" s="22">
        <f t="shared" si="49"/>
        <v>40.5</v>
      </c>
      <c r="BJ33" s="22">
        <f t="shared" si="49"/>
        <v>40.5</v>
      </c>
      <c r="BK33" s="22">
        <f t="shared" si="49"/>
        <v>40.5</v>
      </c>
      <c r="BL33" s="22">
        <f t="shared" si="49"/>
        <v>40.5</v>
      </c>
      <c r="BM33" s="22">
        <f t="shared" si="49"/>
        <v>40.5</v>
      </c>
      <c r="BN33" s="22">
        <f t="shared" si="49"/>
        <v>40.5</v>
      </c>
      <c r="BO33" s="22">
        <f t="shared" si="49"/>
        <v>40.5</v>
      </c>
      <c r="BP33" s="22">
        <f t="shared" si="49"/>
        <v>40.5</v>
      </c>
      <c r="BQ33" s="22">
        <f t="shared" si="49"/>
        <v>40.5</v>
      </c>
      <c r="BR33" s="22">
        <f t="shared" si="49"/>
        <v>40.5</v>
      </c>
    </row>
    <row r="34" spans="1:70" ht="16.5">
      <c r="A34" s="73" t="s">
        <v>591</v>
      </c>
      <c r="B34" s="32" t="str">
        <f>IF(ISNA(VLOOKUP(A34,'Licenciés Jeunes 2023'!A:C,3,0)),"",VLOOKUP(A34,'Licenciés Jeunes 2023'!A:C,3,0))</f>
        <v>DUPASQUIER</v>
      </c>
      <c r="C34" s="32" t="str">
        <f>IF(ISNA(VLOOKUP(A34,'Licenciés Jeunes 2023'!A:C,2,0)),"",VLOOKUP(A34,'Licenciés Jeunes 2023'!A:C,2,0))</f>
        <v>RACHEL</v>
      </c>
      <c r="D34" s="32" t="str">
        <f>IF(ISNA(VLOOKUP(A34,'Licenciés Jeunes 2023'!A:F,6,0)),"",VLOOKUP(A34,'Licenciés Jeunes 2023'!A:F,6,0))</f>
        <v>J3 SPORTS AMILLY SECTION TRIATHLON</v>
      </c>
      <c r="E34" s="6">
        <v>27</v>
      </c>
      <c r="F34" s="2">
        <v>37</v>
      </c>
      <c r="G34" s="4"/>
      <c r="H34" s="2">
        <f>IF(G$2="Bike &amp; Run",IF(ISNA(VLOOKUP(G34,Paramètres!$B$3:$C$56,2,FALSE)),0,VLOOKUP(G34,Paramètres!$B$3:$C$56,2,FALSE)*Paramètres!$K$4),IF(OR(G34="",OR($D34="",$D34="NL",$D34="HORS LIGUE")),0,VLOOKUP(IF(OR(G34="",OR($D34="",$D34="NL",$D34="HORS LIGUE")),"",COUNTIFS($D$5:$D$72,"&lt;&gt;"&amp;"",$D$5:$D$72,"&lt;&gt;"&amp;"NL",$D$5:$D$72,"&lt;&gt;"&amp;"HORS LIGUE",G$5:G$72,"&lt;"&amp;G34)+1),Paramètres!$B$3:$C$56,2,FALSE)*Paramètres!$K$4))</f>
        <v>0</v>
      </c>
      <c r="I34" s="36"/>
      <c r="J34" s="2">
        <f>IF(I$2="Bike &amp; Run",IF(ISNA(VLOOKUP(I34,Paramètres!$B$3:$C$56,2,FALSE)),0,VLOOKUP(I34,Paramètres!$B$3:$C$56,2,FALSE)*Paramètres!$K$5),IF(OR(I34="",OR($D34="",$D34="NL",$D34="HORS LIGUE")),0,VLOOKUP(IF(OR(I34="",OR($D34="",$D34="NL",$D34="HORS LIGUE")),"",COUNTIFS($D$5:$D$72,"&lt;&gt;"&amp;"",$D$5:$D$72,"&lt;&gt;"&amp;"NL",$D$5:$D$72,"&lt;&gt;"&amp;"HORS LIGUE",I$5:I$72,"&lt;"&amp;I34)+1),Paramètres!$B$3:$C$56,2,FALSE)*Paramètres!$K$5))</f>
        <v>0</v>
      </c>
      <c r="K34" s="4"/>
      <c r="L34" s="2">
        <f>IF(K$2="Bike &amp; Run",IF(ISNA(VLOOKUP(K34,Paramètres!$B$3:$C$56,2,FALSE)),0,VLOOKUP(K34,Paramètres!$B$3:$C$56,2,FALSE)*Paramètres!$K$6),IF(OR(K34="",OR($D34="",$D34="NL",$D34="HORS LIGUE")),0,VLOOKUP(IF(OR(K34="",OR($D34="",$D34="NL",$D34="HORS LIGUE")),"",COUNTIFS($D$5:$D$72,"&lt;&gt;"&amp;"",$D$5:$D$72,"&lt;&gt;"&amp;"NL",$D$5:$D$72,"&lt;&gt;"&amp;"HORS LIGUE",K$5:K$72,"&lt;"&amp;K34)+1),Paramètres!$B$3:$C$56,2,FALSE)*Paramètres!$K$6))</f>
        <v>0</v>
      </c>
      <c r="M34" s="4"/>
      <c r="N34" s="2">
        <f>IF(M$2="Bike &amp; Run",IF(ISNA(VLOOKUP(M34,Paramètres!$B$3:$C$56,2,FALSE)),0,VLOOKUP(M34,Paramètres!$B$3:$C$56,2,FALSE)*Paramètres!$K$7),IF(OR(M34="",OR($D34="",$D34="NL",$D34="HORS LIGUE")),0,VLOOKUP(IF(OR(M34="",OR($D34="",$D34="NL",$D34="HORS LIGUE")),"",COUNTIFS($D$5:$D$72,"&lt;&gt;"&amp;"",$D$5:$D$72,"&lt;&gt;"&amp;"NL",$D$5:$D$72,"&lt;&gt;"&amp;"HORS LIGUE",M$5:M$72,"&lt;"&amp;M34)+1),Paramètres!$B$3:$C$56,2,FALSE)*Paramètres!$K$7))</f>
        <v>0</v>
      </c>
      <c r="O34" s="46"/>
      <c r="P34" s="2">
        <f>IF(O$2="Bike &amp; Run",IF(ISNA(VLOOKUP(O34,Paramètres!$B$3:$C$56,2,FALSE)),0,VLOOKUP(O34,Paramètres!$B$3:$C$56,2,FALSE)*Paramètres!$K$8),IF(OR(O34="",OR($D34="",$D34="NL",$D34="HORS LIGUE")),0,VLOOKUP(IF(OR(O34="",OR($D34="",$D34="NL",$D34="HORS LIGUE")),"",COUNTIFS($D$5:$D$72,"&lt;&gt;"&amp;"",$D$5:$D$72,"&lt;&gt;"&amp;"NL",$D$5:$D$72,"&lt;&gt;"&amp;"HORS LIGUE",O$5:O$72,"&lt;"&amp;O34)+1),Paramètres!$B$3:$C$56,2,FALSE)*Paramètres!$K$8))</f>
        <v>0</v>
      </c>
      <c r="Q34" s="46"/>
      <c r="R34" s="2">
        <f>IF(Q$2="Bike &amp; Run",IF(ISNA(VLOOKUP(Q34,Paramètres!$B$3:$C$56,2,FALSE)),0,VLOOKUP(Q34,Paramètres!$B$3:$C$56,2,FALSE)*Paramètres!$K$9),IF(OR(Q34="",OR($D34="",$D34="NL",$D34="HORS LIGUE")),0,VLOOKUP(IF(OR(Q34="",OR($D34="",$D34="NL",$D34="HORS LIGUE")),"",COUNTIFS($D$5:$D$72,"&lt;&gt;"&amp;"",$D$5:$D$72,"&lt;&gt;"&amp;"NL",$D$5:$D$72,"&lt;&gt;"&amp;"HORS LIGUE",Q$5:Q$72,"&lt;"&amp;Q34)+1),Paramètres!$B$3:$C$56,2,FALSE)*Paramètres!$K$9))</f>
        <v>0</v>
      </c>
      <c r="S34" s="46"/>
      <c r="T34" s="2">
        <f>IF(S$2="Bike &amp; Run",IF(ISNA(VLOOKUP(S34,Paramètres!$B$3:$C$56,2,FALSE)),0,VLOOKUP(S34,Paramètres!$B$3:$C$56,2,FALSE)*Paramètres!$K$10),IF(OR(S34="",OR($D34="",$D34="NL",$D34="HORS LIGUE")),0,VLOOKUP(IF(OR(S34="",OR($D34="",$D34="NL",$D34="HORS LIGUE")),"",COUNTIFS($D$5:$D$72,"&lt;&gt;"&amp;"",$D$5:$D$72,"&lt;&gt;"&amp;"NL",$D$5:$D$72,"&lt;&gt;"&amp;"HORS LIGUE",S$5:S$72,"&lt;"&amp;S34)+1),Paramètres!$B$3:$C$56,2,FALSE)*Paramètres!$K$10))</f>
        <v>0</v>
      </c>
      <c r="U34" s="46"/>
      <c r="V34" s="2">
        <f>IF(U$2="Bike &amp; Run",IF(ISNA(VLOOKUP(U34,Paramètres!$B$3:$C$56,2,FALSE)),0,VLOOKUP(U34,Paramètres!$B$3:$C$56,2,FALSE)*Paramètres!$K$11),IF(OR(U34="",OR($D34="",$D34="NL",$D34="HORS LIGUE")),0,VLOOKUP(IF(OR(U34="",OR($D34="",$D34="NL",$D34="HORS LIGUE")),"",COUNTIFS($D$5:$D$72,"&lt;&gt;"&amp;"",$D$5:$D$72,"&lt;&gt;"&amp;"NL",$D$5:$D$72,"&lt;&gt;"&amp;"HORS LIGUE",U$5:U$72,"&lt;"&amp;U34)+1),Paramètres!$B$3:$C$56,2,FALSE)*Paramètres!$K$11))</f>
        <v>0</v>
      </c>
      <c r="W34" s="46"/>
      <c r="X34" s="2">
        <f>IF(W$2="Bike &amp; Run",IF(ISNA(VLOOKUP(W34,Paramètres!$B$3:$C$56,2,FALSE)),0,VLOOKUP(W34,Paramètres!$B$3:$C$56,2,FALSE)*Paramètres!$K$12),IF(OR(W34="",OR($D34="",$D34="NL",$D34="HORS LIGUE")),0,VLOOKUP(IF(OR(W34="",OR($D34="",$D34="NL",$D34="HORS LIGUE")),"",COUNTIFS($D$5:$D$72,"&lt;&gt;"&amp;"",$D$5:$D$72,"&lt;&gt;"&amp;"NL",$D$5:$D$72,"&lt;&gt;"&amp;"HORS LIGUE",W$5:W$72,"&lt;"&amp;W34)+1),Paramètres!$B$3:$C$56,2,FALSE)*Paramètres!$K$12))</f>
        <v>0</v>
      </c>
      <c r="Y34" s="46"/>
      <c r="Z34" s="2">
        <f>IF(Y$2="Bike &amp; Run",IF(ISNA(VLOOKUP(Y34,Paramètres!$B$3:$C$56,2,FALSE)),0,VLOOKUP(Y34,Paramètres!$B$3:$C$56,2,FALSE)*Paramètres!$K$13),IF(OR(Y34="",OR($D34="",$D34="NL",$D34="HORS LIGUE")),0,VLOOKUP(IF(OR(Y34="",OR($D34="",$D34="NL",$D34="HORS LIGUE")),"",COUNTIFS($D$5:$D$72,"&lt;&gt;"&amp;"",$D$5:$D$72,"&lt;&gt;"&amp;"NL",$D$5:$D$72,"&lt;&gt;"&amp;"HORS LIGUE",Y$5:Y$72,"&lt;"&amp;Y34)+1),Paramètres!$B$3:$C$56,2,FALSE)*Paramètres!$K$13))</f>
        <v>0</v>
      </c>
      <c r="AA34" s="46"/>
      <c r="AB34" s="2">
        <f>IF(AA$2="Bike &amp; Run",IF(ISNA(VLOOKUP(AA34,Paramètres!$B$3:$C$56,2,FALSE)),0,VLOOKUP(AA34,Paramètres!$B$3:$C$56,2,FALSE)*Paramètres!$K$14),IF(OR(AA34="",OR($D34="",$D34="NL",$D34="HORS LIGUE")),0,VLOOKUP(IF(OR(AA34="",OR($D34="",$D34="NL",$D34="HORS LIGUE")),"",COUNTIFS($D$5:$D$72,"&lt;&gt;"&amp;"",$D$5:$D$72,"&lt;&gt;"&amp;"NL",$D$5:$D$72,"&lt;&gt;"&amp;"HORS LIGUE",AA$5:AA$72,"&lt;"&amp;AA34)+1),Paramètres!$B$3:$C$56,2,FALSE)*Paramètres!$K$14))</f>
        <v>0</v>
      </c>
      <c r="AC34" s="46"/>
      <c r="AD34" s="2">
        <f>IF(AC$2="Bike &amp; Run",IF(ISNA(VLOOKUP(AC34,Paramètres!$B$3:$C$56,2,FALSE)),0,VLOOKUP(AC34,Paramètres!$B$3:$C$56,2,FALSE)*Paramètres!$K$15),IF(OR(AC34="",OR($D34="",$D34="NL",$D34="HORS LIGUE")),0,VLOOKUP(IF(OR(AC34="",OR($D34="",$D34="NL",$D34="HORS LIGUE")),"",COUNTIFS($D$5:$D$72,"&lt;&gt;"&amp;"",$D$5:$D$72,"&lt;&gt;"&amp;"NL",$D$5:$D$72,"&lt;&gt;"&amp;"HORS LIGUE",AC$5:AC$72,"&lt;"&amp;AC34)+1),Paramètres!$B$3:$C$56,2,FALSE)*Paramètres!$K$15))</f>
        <v>0</v>
      </c>
      <c r="AE34" s="46"/>
      <c r="AF34" s="2">
        <f>IF(AE$2="Bike &amp; Run",IF(ISNA(VLOOKUP(AE34,Paramètres!$B$3:$C$56,2,FALSE)),0,VLOOKUP(AE34,Paramètres!$B$3:$C$56,2,FALSE)*Paramètres!$K$16),IF(OR(AE34="",OR($D34="",$D34="NL",$D34="HORS LIGUE")),0,VLOOKUP(IF(OR(AE34="",OR($D34="",$D34="NL",$D34="HORS LIGUE")),"",COUNTIFS($D$5:$D$72,"&lt;&gt;"&amp;"",$D$5:$D$72,"&lt;&gt;"&amp;"NL",$D$5:$D$72,"&lt;&gt;"&amp;"HORS LIGUE",AE$5:AE$72,"&lt;"&amp;AE34)+1),Paramètres!$B$3:$C$56,2,FALSE)*Paramètres!$K$16))</f>
        <v>0</v>
      </c>
      <c r="AG34" s="46"/>
      <c r="AH34" s="2">
        <f>IF(AG$2="Bike &amp; Run",IF(ISNA(VLOOKUP(AG34,Paramètres!$B$3:$C$56,2,FALSE)),0,VLOOKUP(AG34,Paramètres!$B$3:$C$56,2,FALSE)*Paramètres!$K$17),IF(OR(AG34="",OR($D34="",$D34="NL",$D34="HORS LIGUE")),0,VLOOKUP(IF(OR(AG34="",OR($D34="",$D34="NL",$D34="HORS LIGUE")),"",COUNTIFS($D$5:$D$72,"&lt;&gt;"&amp;"",$D$5:$D$72,"&lt;&gt;"&amp;"NL",$D$5:$D$72,"&lt;&gt;"&amp;"HORS LIGUE",AG$5:AG$72,"&lt;"&amp;AG34)+1),Paramètres!$B$3:$C$56,2,FALSE)*Paramètres!$K$17))</f>
        <v>0</v>
      </c>
      <c r="AI34" s="40">
        <f t="shared" si="0"/>
        <v>37</v>
      </c>
      <c r="AJ34" s="3">
        <f t="shared" si="1"/>
        <v>30</v>
      </c>
      <c r="AK34" s="5">
        <f t="shared" si="2"/>
        <v>1</v>
      </c>
      <c r="AL34" s="41">
        <f t="shared" si="3"/>
        <v>37</v>
      </c>
      <c r="AM34" s="33">
        <f t="shared" si="4"/>
        <v>30</v>
      </c>
      <c r="AO34" s="22">
        <f t="shared" si="5"/>
        <v>37</v>
      </c>
      <c r="AP34">
        <f t="shared" si="6"/>
        <v>0</v>
      </c>
      <c r="AQ34">
        <f t="shared" si="7"/>
        <v>0</v>
      </c>
      <c r="AR34">
        <f t="shared" si="8"/>
        <v>0</v>
      </c>
      <c r="AS34">
        <f t="shared" si="9"/>
        <v>0</v>
      </c>
      <c r="AT34">
        <f t="shared" si="10"/>
        <v>0</v>
      </c>
      <c r="AU34">
        <f t="shared" si="11"/>
        <v>0</v>
      </c>
      <c r="AV34">
        <f t="shared" si="12"/>
        <v>0</v>
      </c>
      <c r="AW34">
        <f t="shared" si="13"/>
        <v>0</v>
      </c>
      <c r="AX34">
        <f t="shared" si="14"/>
        <v>0</v>
      </c>
      <c r="AY34">
        <f t="shared" si="15"/>
        <v>0</v>
      </c>
      <c r="AZ34">
        <f t="shared" si="16"/>
        <v>0</v>
      </c>
      <c r="BA34">
        <f t="shared" si="17"/>
        <v>0</v>
      </c>
      <c r="BB34">
        <f t="shared" si="18"/>
        <v>0</v>
      </c>
      <c r="BC34">
        <f t="shared" si="19"/>
        <v>0</v>
      </c>
      <c r="BD34">
        <f t="shared" si="20"/>
        <v>37</v>
      </c>
      <c r="BE34" s="22">
        <f t="shared" ref="BE34:BR34" si="50">BD34+LARGE($AO34:$BC34,BE$4)</f>
        <v>37</v>
      </c>
      <c r="BF34" s="22">
        <f t="shared" si="50"/>
        <v>37</v>
      </c>
      <c r="BG34" s="22">
        <f t="shared" si="50"/>
        <v>37</v>
      </c>
      <c r="BH34" s="22">
        <f t="shared" si="50"/>
        <v>37</v>
      </c>
      <c r="BI34" s="22">
        <f t="shared" si="50"/>
        <v>37</v>
      </c>
      <c r="BJ34" s="22">
        <f t="shared" si="50"/>
        <v>37</v>
      </c>
      <c r="BK34" s="22">
        <f t="shared" si="50"/>
        <v>37</v>
      </c>
      <c r="BL34" s="22">
        <f t="shared" si="50"/>
        <v>37</v>
      </c>
      <c r="BM34" s="22">
        <f t="shared" si="50"/>
        <v>37</v>
      </c>
      <c r="BN34" s="22">
        <f t="shared" si="50"/>
        <v>37</v>
      </c>
      <c r="BO34" s="22">
        <f t="shared" si="50"/>
        <v>37</v>
      </c>
      <c r="BP34" s="22">
        <f t="shared" si="50"/>
        <v>37</v>
      </c>
      <c r="BQ34" s="22">
        <f t="shared" si="50"/>
        <v>37</v>
      </c>
      <c r="BR34" s="22">
        <f t="shared" si="50"/>
        <v>37</v>
      </c>
    </row>
    <row r="35" spans="1:70" ht="16.5">
      <c r="A35" s="73" t="s">
        <v>1432</v>
      </c>
      <c r="B35" s="32" t="str">
        <f>IF(ISNA(VLOOKUP(A35,'Licenciés Jeunes 2023'!A:C,3,0)),"",VLOOKUP(A35,'Licenciés Jeunes 2023'!A:C,3,0))</f>
        <v>VERNEGEOL</v>
      </c>
      <c r="C35" s="32" t="str">
        <f>IF(ISNA(VLOOKUP(A35,'Licenciés Jeunes 2023'!A:C,2,0)),"",VLOOKUP(A35,'Licenciés Jeunes 2023'!A:C,2,0))</f>
        <v>Caroline</v>
      </c>
      <c r="D35" s="32" t="str">
        <f>IF(ISNA(VLOOKUP(A35,'Licenciés Jeunes 2023'!A:F,6,0)),"",VLOOKUP(A35,'Licenciés Jeunes 2023'!A:F,6,0))</f>
        <v>T.C. JOUE LES TOURS</v>
      </c>
      <c r="E35" s="6"/>
      <c r="F35" s="2">
        <f>IF(E$2="Bike &amp; Run",IF(ISNA(VLOOKUP(E35,Paramètres!$B$3:$C$56,2,FALSE)),0,VLOOKUP(E35,Paramètres!$B$3:$C$56,2,FALSE)*Paramètres!$K$3),IF(OR(E35="",OR($D35="",$D35="NL",$D35="HORS LIGUE")),0,VLOOKUP(IF(OR(E35="",OR($D35="",$D35="NL",$D35="HORS LIGUE")),"",COUNTIFS($D$5:$D$72,"&lt;&gt;"&amp;"",$D$5:$D$72,"&lt;&gt;"&amp;"NL",$D$5:$D$72,"&lt;&gt;"&amp;"HORS LIGUE",E$5:E$72,"&lt;"&amp;E35)+1),Paramètres!$B$3:$C$56,2,FALSE)*Paramètres!$K$3))</f>
        <v>0</v>
      </c>
      <c r="G35" s="4">
        <v>22</v>
      </c>
      <c r="H35" s="2">
        <f>IF(G$2="Bike &amp; Run",IF(ISNA(VLOOKUP(G35,Paramètres!$B$3:$C$56,2,FALSE)),0,VLOOKUP(G35,Paramètres!$B$3:$C$56,2,FALSE)*Paramètres!$K$4),IF(OR(G35="",OR($D35="",$D35="NL",$D35="HORS LIGUE")),0,VLOOKUP(IF(OR(G35="",OR($D35="",$D35="NL",$D35="HORS LIGUE")),"",COUNTIFS($D$5:$D$72,"&lt;&gt;"&amp;"",$D$5:$D$72,"&lt;&gt;"&amp;"NL",$D$5:$D$72,"&lt;&gt;"&amp;"HORS LIGUE",G$5:G$72,"&lt;"&amp;G35)+1),Paramètres!$B$3:$C$56,2,FALSE)*Paramètres!$K$4))</f>
        <v>33</v>
      </c>
      <c r="I35" s="36"/>
      <c r="J35" s="2">
        <f>IF(I$2="Bike &amp; Run",IF(ISNA(VLOOKUP(I35,Paramètres!$B$3:$C$56,2,FALSE)),0,VLOOKUP(I35,Paramètres!$B$3:$C$56,2,FALSE)*Paramètres!$K$5),IF(OR(I35="",OR($D35="",$D35="NL",$D35="HORS LIGUE")),0,VLOOKUP(IF(OR(I35="",OR($D35="",$D35="NL",$D35="HORS LIGUE")),"",COUNTIFS($D$5:$D$72,"&lt;&gt;"&amp;"",$D$5:$D$72,"&lt;&gt;"&amp;"NL",$D$5:$D$72,"&lt;&gt;"&amp;"HORS LIGUE",I$5:I$72,"&lt;"&amp;I35)+1),Paramètres!$B$3:$C$56,2,FALSE)*Paramètres!$K$5))</f>
        <v>0</v>
      </c>
      <c r="K35" s="4"/>
      <c r="L35" s="2">
        <f>IF(K$2="Bike &amp; Run",IF(ISNA(VLOOKUP(K35,Paramètres!$B$3:$C$56,2,FALSE)),0,VLOOKUP(K35,Paramètres!$B$3:$C$56,2,FALSE)*Paramètres!$K$6),IF(OR(K35="",OR($D35="",$D35="NL",$D35="HORS LIGUE")),0,VLOOKUP(IF(OR(K35="",OR($D35="",$D35="NL",$D35="HORS LIGUE")),"",COUNTIFS($D$5:$D$72,"&lt;&gt;"&amp;"",$D$5:$D$72,"&lt;&gt;"&amp;"NL",$D$5:$D$72,"&lt;&gt;"&amp;"HORS LIGUE",K$5:K$72,"&lt;"&amp;K35)+1),Paramètres!$B$3:$C$56,2,FALSE)*Paramètres!$K$6))</f>
        <v>0</v>
      </c>
      <c r="M35" s="4"/>
      <c r="N35" s="2">
        <f>IF(M$2="Bike &amp; Run",IF(ISNA(VLOOKUP(M35,Paramètres!$B$3:$C$56,2,FALSE)),0,VLOOKUP(M35,Paramètres!$B$3:$C$56,2,FALSE)*Paramètres!$K$7),IF(OR(M35="",OR($D35="",$D35="NL",$D35="HORS LIGUE")),0,VLOOKUP(IF(OR(M35="",OR($D35="",$D35="NL",$D35="HORS LIGUE")),"",COUNTIFS($D$5:$D$72,"&lt;&gt;"&amp;"",$D$5:$D$72,"&lt;&gt;"&amp;"NL",$D$5:$D$72,"&lt;&gt;"&amp;"HORS LIGUE",M$5:M$72,"&lt;"&amp;M35)+1),Paramètres!$B$3:$C$56,2,FALSE)*Paramètres!$K$7))</f>
        <v>0</v>
      </c>
      <c r="O35" s="46"/>
      <c r="P35" s="2">
        <f>IF(O$2="Bike &amp; Run",IF(ISNA(VLOOKUP(O35,Paramètres!$B$3:$C$56,2,FALSE)),0,VLOOKUP(O35,Paramètres!$B$3:$C$56,2,FALSE)*Paramètres!$K$8),IF(OR(O35="",OR($D35="",$D35="NL",$D35="HORS LIGUE")),0,VLOOKUP(IF(OR(O35="",OR($D35="",$D35="NL",$D35="HORS LIGUE")),"",COUNTIFS($D$5:$D$72,"&lt;&gt;"&amp;"",$D$5:$D$72,"&lt;&gt;"&amp;"NL",$D$5:$D$72,"&lt;&gt;"&amp;"HORS LIGUE",O$5:O$72,"&lt;"&amp;O35)+1),Paramètres!$B$3:$C$56,2,FALSE)*Paramètres!$K$8))</f>
        <v>0</v>
      </c>
      <c r="Q35" s="46"/>
      <c r="R35" s="2">
        <f>IF(Q$2="Bike &amp; Run",IF(ISNA(VLOOKUP(Q35,Paramètres!$B$3:$C$56,2,FALSE)),0,VLOOKUP(Q35,Paramètres!$B$3:$C$56,2,FALSE)*Paramètres!$K$9),IF(OR(Q35="",OR($D35="",$D35="NL",$D35="HORS LIGUE")),0,VLOOKUP(IF(OR(Q35="",OR($D35="",$D35="NL",$D35="HORS LIGUE")),"",COUNTIFS($D$5:$D$72,"&lt;&gt;"&amp;"",$D$5:$D$72,"&lt;&gt;"&amp;"NL",$D$5:$D$72,"&lt;&gt;"&amp;"HORS LIGUE",Q$5:Q$72,"&lt;"&amp;Q35)+1),Paramètres!$B$3:$C$56,2,FALSE)*Paramètres!$K$9))</f>
        <v>0</v>
      </c>
      <c r="S35" s="46"/>
      <c r="T35" s="2">
        <f>IF(S$2="Bike &amp; Run",IF(ISNA(VLOOKUP(S35,Paramètres!$B$3:$C$56,2,FALSE)),0,VLOOKUP(S35,Paramètres!$B$3:$C$56,2,FALSE)*Paramètres!$K$10),IF(OR(S35="",OR($D35="",$D35="NL",$D35="HORS LIGUE")),0,VLOOKUP(IF(OR(S35="",OR($D35="",$D35="NL",$D35="HORS LIGUE")),"",COUNTIFS($D$5:$D$72,"&lt;&gt;"&amp;"",$D$5:$D$72,"&lt;&gt;"&amp;"NL",$D$5:$D$72,"&lt;&gt;"&amp;"HORS LIGUE",S$5:S$72,"&lt;"&amp;S35)+1),Paramètres!$B$3:$C$56,2,FALSE)*Paramètres!$K$10))</f>
        <v>0</v>
      </c>
      <c r="U35" s="46"/>
      <c r="V35" s="2">
        <f>IF(U$2="Bike &amp; Run",IF(ISNA(VLOOKUP(U35,Paramètres!$B$3:$C$56,2,FALSE)),0,VLOOKUP(U35,Paramètres!$B$3:$C$56,2,FALSE)*Paramètres!$K$11),IF(OR(U35="",OR($D35="",$D35="NL",$D35="HORS LIGUE")),0,VLOOKUP(IF(OR(U35="",OR($D35="",$D35="NL",$D35="HORS LIGUE")),"",COUNTIFS($D$5:$D$72,"&lt;&gt;"&amp;"",$D$5:$D$72,"&lt;&gt;"&amp;"NL",$D$5:$D$72,"&lt;&gt;"&amp;"HORS LIGUE",U$5:U$72,"&lt;"&amp;U35)+1),Paramètres!$B$3:$C$56,2,FALSE)*Paramètres!$K$11))</f>
        <v>0</v>
      </c>
      <c r="W35" s="46"/>
      <c r="X35" s="2">
        <f>IF(W$2="Bike &amp; Run",IF(ISNA(VLOOKUP(W35,Paramètres!$B$3:$C$56,2,FALSE)),0,VLOOKUP(W35,Paramètres!$B$3:$C$56,2,FALSE)*Paramètres!$K$12),IF(OR(W35="",OR($D35="",$D35="NL",$D35="HORS LIGUE")),0,VLOOKUP(IF(OR(W35="",OR($D35="",$D35="NL",$D35="HORS LIGUE")),"",COUNTIFS($D$5:$D$72,"&lt;&gt;"&amp;"",$D$5:$D$72,"&lt;&gt;"&amp;"NL",$D$5:$D$72,"&lt;&gt;"&amp;"HORS LIGUE",W$5:W$72,"&lt;"&amp;W35)+1),Paramètres!$B$3:$C$56,2,FALSE)*Paramètres!$K$12))</f>
        <v>0</v>
      </c>
      <c r="Y35" s="46"/>
      <c r="Z35" s="2">
        <f>IF(Y$2="Bike &amp; Run",IF(ISNA(VLOOKUP(Y35,Paramètres!$B$3:$C$56,2,FALSE)),0,VLOOKUP(Y35,Paramètres!$B$3:$C$56,2,FALSE)*Paramètres!$K$13),IF(OR(Y35="",OR($D35="",$D35="NL",$D35="HORS LIGUE")),0,VLOOKUP(IF(OR(Y35="",OR($D35="",$D35="NL",$D35="HORS LIGUE")),"",COUNTIFS($D$5:$D$72,"&lt;&gt;"&amp;"",$D$5:$D$72,"&lt;&gt;"&amp;"NL",$D$5:$D$72,"&lt;&gt;"&amp;"HORS LIGUE",Y$5:Y$72,"&lt;"&amp;Y35)+1),Paramètres!$B$3:$C$56,2,FALSE)*Paramètres!$K$13))</f>
        <v>0</v>
      </c>
      <c r="AA35" s="46"/>
      <c r="AB35" s="2">
        <f>IF(AA$2="Bike &amp; Run",IF(ISNA(VLOOKUP(AA35,Paramètres!$B$3:$C$56,2,FALSE)),0,VLOOKUP(AA35,Paramètres!$B$3:$C$56,2,FALSE)*Paramètres!$K$14),IF(OR(AA35="",OR($D35="",$D35="NL",$D35="HORS LIGUE")),0,VLOOKUP(IF(OR(AA35="",OR($D35="",$D35="NL",$D35="HORS LIGUE")),"",COUNTIFS($D$5:$D$72,"&lt;&gt;"&amp;"",$D$5:$D$72,"&lt;&gt;"&amp;"NL",$D$5:$D$72,"&lt;&gt;"&amp;"HORS LIGUE",AA$5:AA$72,"&lt;"&amp;AA35)+1),Paramètres!$B$3:$C$56,2,FALSE)*Paramètres!$K$14))</f>
        <v>0</v>
      </c>
      <c r="AC35" s="46"/>
      <c r="AD35" s="2">
        <f>IF(AC$2="Bike &amp; Run",IF(ISNA(VLOOKUP(AC35,Paramètres!$B$3:$C$56,2,FALSE)),0,VLOOKUP(AC35,Paramètres!$B$3:$C$56,2,FALSE)*Paramètres!$K$15),IF(OR(AC35="",OR($D35="",$D35="NL",$D35="HORS LIGUE")),0,VLOOKUP(IF(OR(AC35="",OR($D35="",$D35="NL",$D35="HORS LIGUE")),"",COUNTIFS($D$5:$D$72,"&lt;&gt;"&amp;"",$D$5:$D$72,"&lt;&gt;"&amp;"NL",$D$5:$D$72,"&lt;&gt;"&amp;"HORS LIGUE",AC$5:AC$72,"&lt;"&amp;AC35)+1),Paramètres!$B$3:$C$56,2,FALSE)*Paramètres!$K$15))</f>
        <v>0</v>
      </c>
      <c r="AE35" s="46"/>
      <c r="AF35" s="2">
        <f>IF(AE$2="Bike &amp; Run",IF(ISNA(VLOOKUP(AE35,Paramètres!$B$3:$C$56,2,FALSE)),0,VLOOKUP(AE35,Paramètres!$B$3:$C$56,2,FALSE)*Paramètres!$K$16),IF(OR(AE35="",OR($D35="",$D35="NL",$D35="HORS LIGUE")),0,VLOOKUP(IF(OR(AE35="",OR($D35="",$D35="NL",$D35="HORS LIGUE")),"",COUNTIFS($D$5:$D$72,"&lt;&gt;"&amp;"",$D$5:$D$72,"&lt;&gt;"&amp;"NL",$D$5:$D$72,"&lt;&gt;"&amp;"HORS LIGUE",AE$5:AE$72,"&lt;"&amp;AE35)+1),Paramètres!$B$3:$C$56,2,FALSE)*Paramètres!$K$16))</f>
        <v>0</v>
      </c>
      <c r="AG35" s="46"/>
      <c r="AH35" s="2">
        <f>IF(AG$2="Bike &amp; Run",IF(ISNA(VLOOKUP(AG35,Paramètres!$B$3:$C$56,2,FALSE)),0,VLOOKUP(AG35,Paramètres!$B$3:$C$56,2,FALSE)*Paramètres!$K$17),IF(OR(AG35="",OR($D35="",$D35="NL",$D35="HORS LIGUE")),0,VLOOKUP(IF(OR(AG35="",OR($D35="",$D35="NL",$D35="HORS LIGUE")),"",COUNTIFS($D$5:$D$72,"&lt;&gt;"&amp;"",$D$5:$D$72,"&lt;&gt;"&amp;"NL",$D$5:$D$72,"&lt;&gt;"&amp;"HORS LIGUE",AG$5:AG$72,"&lt;"&amp;AG35)+1),Paramètres!$B$3:$C$56,2,FALSE)*Paramètres!$K$17))</f>
        <v>0</v>
      </c>
      <c r="AI35" s="40">
        <f t="shared" si="0"/>
        <v>33</v>
      </c>
      <c r="AJ35" s="3">
        <f t="shared" si="1"/>
        <v>31</v>
      </c>
      <c r="AK35" s="5">
        <f t="shared" si="2"/>
        <v>1</v>
      </c>
      <c r="AL35" s="41">
        <f t="shared" si="3"/>
        <v>33</v>
      </c>
      <c r="AM35" s="33">
        <f t="shared" si="4"/>
        <v>31</v>
      </c>
      <c r="AO35" s="22">
        <f t="shared" si="5"/>
        <v>0</v>
      </c>
      <c r="AP35">
        <f t="shared" si="6"/>
        <v>33</v>
      </c>
      <c r="AQ35">
        <f t="shared" si="7"/>
        <v>0</v>
      </c>
      <c r="AR35">
        <f t="shared" si="8"/>
        <v>0</v>
      </c>
      <c r="AS35">
        <f t="shared" si="9"/>
        <v>0</v>
      </c>
      <c r="AT35">
        <f t="shared" si="10"/>
        <v>0</v>
      </c>
      <c r="AU35">
        <f t="shared" si="11"/>
        <v>0</v>
      </c>
      <c r="AV35">
        <f t="shared" si="12"/>
        <v>0</v>
      </c>
      <c r="AW35">
        <f t="shared" si="13"/>
        <v>0</v>
      </c>
      <c r="AX35">
        <f t="shared" si="14"/>
        <v>0</v>
      </c>
      <c r="AY35">
        <f t="shared" si="15"/>
        <v>0</v>
      </c>
      <c r="AZ35">
        <f t="shared" si="16"/>
        <v>0</v>
      </c>
      <c r="BA35">
        <f t="shared" si="17"/>
        <v>0</v>
      </c>
      <c r="BB35">
        <f t="shared" si="18"/>
        <v>0</v>
      </c>
      <c r="BC35">
        <f t="shared" si="19"/>
        <v>0</v>
      </c>
      <c r="BD35">
        <f t="shared" si="20"/>
        <v>33</v>
      </c>
      <c r="BE35" s="22">
        <f t="shared" ref="BE35:BR35" si="51">BD35+LARGE($AO35:$BC35,BE$4)</f>
        <v>33</v>
      </c>
      <c r="BF35" s="22">
        <f t="shared" si="51"/>
        <v>33</v>
      </c>
      <c r="BG35" s="22">
        <f t="shared" si="51"/>
        <v>33</v>
      </c>
      <c r="BH35" s="22">
        <f t="shared" si="51"/>
        <v>33</v>
      </c>
      <c r="BI35" s="22">
        <f t="shared" si="51"/>
        <v>33</v>
      </c>
      <c r="BJ35" s="22">
        <f t="shared" si="51"/>
        <v>33</v>
      </c>
      <c r="BK35" s="22">
        <f t="shared" si="51"/>
        <v>33</v>
      </c>
      <c r="BL35" s="22">
        <f t="shared" si="51"/>
        <v>33</v>
      </c>
      <c r="BM35" s="22">
        <f t="shared" si="51"/>
        <v>33</v>
      </c>
      <c r="BN35" s="22">
        <f t="shared" si="51"/>
        <v>33</v>
      </c>
      <c r="BO35" s="22">
        <f t="shared" si="51"/>
        <v>33</v>
      </c>
      <c r="BP35" s="22">
        <f t="shared" si="51"/>
        <v>33</v>
      </c>
      <c r="BQ35" s="22">
        <f t="shared" si="51"/>
        <v>33</v>
      </c>
      <c r="BR35" s="22">
        <f t="shared" si="51"/>
        <v>33</v>
      </c>
    </row>
    <row r="36" spans="1:70" ht="16.5">
      <c r="A36" s="73" t="s">
        <v>1195</v>
      </c>
      <c r="B36" s="32" t="str">
        <f>IF(ISNA(VLOOKUP(A36,'Licenciés Jeunes 2023'!A:C,3,0)),"",VLOOKUP(A36,'Licenciés Jeunes 2023'!A:C,3,0))</f>
        <v>RENARD</v>
      </c>
      <c r="C36" s="32" t="str">
        <f>IF(ISNA(VLOOKUP(A36,'Licenciés Jeunes 2023'!A:C,2,0)),"",VLOOKUP(A36,'Licenciés Jeunes 2023'!A:C,2,0))</f>
        <v>Mathilde</v>
      </c>
      <c r="D36" s="32" t="str">
        <f>IF(ISNA(VLOOKUP(A36,'Licenciés Jeunes 2023'!A:F,6,0)),"",VLOOKUP(A36,'Licenciés Jeunes 2023'!A:F,6,0))</f>
        <v>ASPTT 36 SPORT NATURE</v>
      </c>
      <c r="E36" s="6"/>
      <c r="F36" s="2">
        <f>IF(E$2="Bike &amp; Run",IF(ISNA(VLOOKUP(E36,Paramètres!$B$3:$C$56,2,FALSE)),0,VLOOKUP(E36,Paramètres!$B$3:$C$56,2,FALSE)*Paramètres!$K$3),IF(OR(E36="",OR($D36="",$D36="NL",$D36="HORS LIGUE")),0,VLOOKUP(IF(OR(E36="",OR($D36="",$D36="NL",$D36="HORS LIGUE")),"",COUNTIFS($D$5:$D$72,"&lt;&gt;"&amp;"",$D$5:$D$72,"&lt;&gt;"&amp;"NL",$D$5:$D$72,"&lt;&gt;"&amp;"HORS LIGUE",E$5:E$72,"&lt;"&amp;E36)+1),Paramètres!$B$3:$C$56,2,FALSE)*Paramètres!$K$3))</f>
        <v>0</v>
      </c>
      <c r="G36" s="4"/>
      <c r="H36" s="2">
        <f>IF(G$2="Bike &amp; Run",IF(ISNA(VLOOKUP(G36,Paramètres!$B$3:$C$56,2,FALSE)),0,VLOOKUP(G36,Paramètres!$B$3:$C$56,2,FALSE)*Paramètres!$K$4),IF(OR(G36="",OR($D36="",$D36="NL",$D36="HORS LIGUE")),0,VLOOKUP(IF(OR(G36="",OR($D36="",$D36="NL",$D36="HORS LIGUE")),"",COUNTIFS($D$5:$D$72,"&lt;&gt;"&amp;"",$D$5:$D$72,"&lt;&gt;"&amp;"NL",$D$5:$D$72,"&lt;&gt;"&amp;"HORS LIGUE",G$5:G$72,"&lt;"&amp;G36)+1),Paramètres!$B$3:$C$56,2,FALSE)*Paramètres!$K$4))</f>
        <v>0</v>
      </c>
      <c r="I36" s="36"/>
      <c r="J36" s="2">
        <f>IF(I$2="Bike &amp; Run",IF(ISNA(VLOOKUP(I36,Paramètres!$B$3:$C$56,2,FALSE)),0,VLOOKUP(I36,Paramètres!$B$3:$C$56,2,FALSE)*Paramètres!$K$5),IF(OR(I36="",OR($D36="",$D36="NL",$D36="HORS LIGUE")),0,VLOOKUP(IF(OR(I36="",OR($D36="",$D36="NL",$D36="HORS LIGUE")),"",COUNTIFS($D$5:$D$72,"&lt;&gt;"&amp;"",$D$5:$D$72,"&lt;&gt;"&amp;"NL",$D$5:$D$72,"&lt;&gt;"&amp;"HORS LIGUE",I$5:I$72,"&lt;"&amp;I36)+1),Paramètres!$B$3:$C$56,2,FALSE)*Paramètres!$K$5))</f>
        <v>0</v>
      </c>
      <c r="K36" s="4"/>
      <c r="L36" s="2">
        <f>IF(K$2="Bike &amp; Run",IF(ISNA(VLOOKUP(K36,Paramètres!$B$3:$C$56,2,FALSE)),0,VLOOKUP(K36,Paramètres!$B$3:$C$56,2,FALSE)*Paramètres!$K$6),IF(OR(K36="",OR($D36="",$D36="NL",$D36="HORS LIGUE")),0,VLOOKUP(IF(OR(K36="",OR($D36="",$D36="NL",$D36="HORS LIGUE")),"",COUNTIFS($D$5:$D$72,"&lt;&gt;"&amp;"",$D$5:$D$72,"&lt;&gt;"&amp;"NL",$D$5:$D$72,"&lt;&gt;"&amp;"HORS LIGUE",K$5:K$72,"&lt;"&amp;K36)+1),Paramètres!$B$3:$C$56,2,FALSE)*Paramètres!$K$6))</f>
        <v>0</v>
      </c>
      <c r="M36" s="4"/>
      <c r="N36" s="2">
        <f>IF(M$2="Bike &amp; Run",IF(ISNA(VLOOKUP(M36,Paramètres!$B$3:$C$56,2,FALSE)),0,VLOOKUP(M36,Paramètres!$B$3:$C$56,2,FALSE)*Paramètres!$K$7),IF(OR(M36="",OR($D36="",$D36="NL",$D36="HORS LIGUE")),0,VLOOKUP(IF(OR(M36="",OR($D36="",$D36="NL",$D36="HORS LIGUE")),"",COUNTIFS($D$5:$D$72,"&lt;&gt;"&amp;"",$D$5:$D$72,"&lt;&gt;"&amp;"NL",$D$5:$D$72,"&lt;&gt;"&amp;"HORS LIGUE",M$5:M$72,"&lt;"&amp;M36)+1),Paramètres!$B$3:$C$56,2,FALSE)*Paramètres!$K$7))</f>
        <v>0</v>
      </c>
      <c r="O36" s="46"/>
      <c r="P36" s="2">
        <f>IF(O$2="Bike &amp; Run",IF(ISNA(VLOOKUP(O36,Paramètres!$B$3:$C$56,2,FALSE)),0,VLOOKUP(O36,Paramètres!$B$3:$C$56,2,FALSE)*Paramètres!$K$8),IF(OR(O36="",OR($D36="",$D36="NL",$D36="HORS LIGUE")),0,VLOOKUP(IF(OR(O36="",OR($D36="",$D36="NL",$D36="HORS LIGUE")),"",COUNTIFS($D$5:$D$72,"&lt;&gt;"&amp;"",$D$5:$D$72,"&lt;&gt;"&amp;"NL",$D$5:$D$72,"&lt;&gt;"&amp;"HORS LIGUE",O$5:O$72,"&lt;"&amp;O36)+1),Paramètres!$B$3:$C$56,2,FALSE)*Paramètres!$K$8))</f>
        <v>0</v>
      </c>
      <c r="Q36" s="46"/>
      <c r="R36" s="2">
        <f>IF(Q$2="Bike &amp; Run",IF(ISNA(VLOOKUP(Q36,Paramètres!$B$3:$C$56,2,FALSE)),0,VLOOKUP(Q36,Paramètres!$B$3:$C$56,2,FALSE)*Paramètres!$K$9),IF(OR(Q36="",OR($D36="",$D36="NL",$D36="HORS LIGUE")),0,VLOOKUP(IF(OR(Q36="",OR($D36="",$D36="NL",$D36="HORS LIGUE")),"",COUNTIFS($D$5:$D$72,"&lt;&gt;"&amp;"",$D$5:$D$72,"&lt;&gt;"&amp;"NL",$D$5:$D$72,"&lt;&gt;"&amp;"HORS LIGUE",Q$5:Q$72,"&lt;"&amp;Q36)+1),Paramètres!$B$3:$C$56,2,FALSE)*Paramètres!$K$9))</f>
        <v>0</v>
      </c>
      <c r="S36" s="46"/>
      <c r="T36" s="2">
        <f>IF(S$2="Bike &amp; Run",IF(ISNA(VLOOKUP(S36,Paramètres!$B$3:$C$56,2,FALSE)),0,VLOOKUP(S36,Paramètres!$B$3:$C$56,2,FALSE)*Paramètres!$K$10),IF(OR(S36="",OR($D36="",$D36="NL",$D36="HORS LIGUE")),0,VLOOKUP(IF(OR(S36="",OR($D36="",$D36="NL",$D36="HORS LIGUE")),"",COUNTIFS($D$5:$D$72,"&lt;&gt;"&amp;"",$D$5:$D$72,"&lt;&gt;"&amp;"NL",$D$5:$D$72,"&lt;&gt;"&amp;"HORS LIGUE",S$5:S$72,"&lt;"&amp;S36)+1),Paramètres!$B$3:$C$56,2,FALSE)*Paramètres!$K$10))</f>
        <v>0</v>
      </c>
      <c r="U36" s="46"/>
      <c r="V36" s="2">
        <f>IF(U$2="Bike &amp; Run",IF(ISNA(VLOOKUP(U36,Paramètres!$B$3:$C$56,2,FALSE)),0,VLOOKUP(U36,Paramètres!$B$3:$C$56,2,FALSE)*Paramètres!$K$11),IF(OR(U36="",OR($D36="",$D36="NL",$D36="HORS LIGUE")),0,VLOOKUP(IF(OR(U36="",OR($D36="",$D36="NL",$D36="HORS LIGUE")),"",COUNTIFS($D$5:$D$72,"&lt;&gt;"&amp;"",$D$5:$D$72,"&lt;&gt;"&amp;"NL",$D$5:$D$72,"&lt;&gt;"&amp;"HORS LIGUE",U$5:U$72,"&lt;"&amp;U36)+1),Paramètres!$B$3:$C$56,2,FALSE)*Paramètres!$K$11))</f>
        <v>0</v>
      </c>
      <c r="W36" s="46"/>
      <c r="X36" s="2">
        <f>IF(W$2="Bike &amp; Run",IF(ISNA(VLOOKUP(W36,Paramètres!$B$3:$C$56,2,FALSE)),0,VLOOKUP(W36,Paramètres!$B$3:$C$56,2,FALSE)*Paramètres!$K$12),IF(OR(W36="",OR($D36="",$D36="NL",$D36="HORS LIGUE")),0,VLOOKUP(IF(OR(W36="",OR($D36="",$D36="NL",$D36="HORS LIGUE")),"",COUNTIFS($D$5:$D$72,"&lt;&gt;"&amp;"",$D$5:$D$72,"&lt;&gt;"&amp;"NL",$D$5:$D$72,"&lt;&gt;"&amp;"HORS LIGUE",W$5:W$72,"&lt;"&amp;W36)+1),Paramètres!$B$3:$C$56,2,FALSE)*Paramètres!$K$12))</f>
        <v>0</v>
      </c>
      <c r="Y36" s="46"/>
      <c r="Z36" s="2">
        <f>IF(Y$2="Bike &amp; Run",IF(ISNA(VLOOKUP(Y36,Paramètres!$B$3:$C$56,2,FALSE)),0,VLOOKUP(Y36,Paramètres!$B$3:$C$56,2,FALSE)*Paramètres!$K$13),IF(OR(Y36="",OR($D36="",$D36="NL",$D36="HORS LIGUE")),0,VLOOKUP(IF(OR(Y36="",OR($D36="",$D36="NL",$D36="HORS LIGUE")),"",COUNTIFS($D$5:$D$72,"&lt;&gt;"&amp;"",$D$5:$D$72,"&lt;&gt;"&amp;"NL",$D$5:$D$72,"&lt;&gt;"&amp;"HORS LIGUE",Y$5:Y$72,"&lt;"&amp;Y36)+1),Paramètres!$B$3:$C$56,2,FALSE)*Paramètres!$K$13))</f>
        <v>0</v>
      </c>
      <c r="AA36" s="46"/>
      <c r="AB36" s="2">
        <f>IF(AA$2="Bike &amp; Run",IF(ISNA(VLOOKUP(AA36,Paramètres!$B$3:$C$56,2,FALSE)),0,VLOOKUP(AA36,Paramètres!$B$3:$C$56,2,FALSE)*Paramètres!$K$14),IF(OR(AA36="",OR($D36="",$D36="NL",$D36="HORS LIGUE")),0,VLOOKUP(IF(OR(AA36="",OR($D36="",$D36="NL",$D36="HORS LIGUE")),"",COUNTIFS($D$5:$D$72,"&lt;&gt;"&amp;"",$D$5:$D$72,"&lt;&gt;"&amp;"NL",$D$5:$D$72,"&lt;&gt;"&amp;"HORS LIGUE",AA$5:AA$72,"&lt;"&amp;AA36)+1),Paramètres!$B$3:$C$56,2,FALSE)*Paramètres!$K$14))</f>
        <v>0</v>
      </c>
      <c r="AC36" s="46"/>
      <c r="AD36" s="2">
        <f>IF(AC$2="Bike &amp; Run",IF(ISNA(VLOOKUP(AC36,Paramètres!$B$3:$C$56,2,FALSE)),0,VLOOKUP(AC36,Paramètres!$B$3:$C$56,2,FALSE)*Paramètres!$K$15),IF(OR(AC36="",OR($D36="",$D36="NL",$D36="HORS LIGUE")),0,VLOOKUP(IF(OR(AC36="",OR($D36="",$D36="NL",$D36="HORS LIGUE")),"",COUNTIFS($D$5:$D$72,"&lt;&gt;"&amp;"",$D$5:$D$72,"&lt;&gt;"&amp;"NL",$D$5:$D$72,"&lt;&gt;"&amp;"HORS LIGUE",AC$5:AC$72,"&lt;"&amp;AC36)+1),Paramètres!$B$3:$C$56,2,FALSE)*Paramètres!$K$15))</f>
        <v>0</v>
      </c>
      <c r="AE36" s="46"/>
      <c r="AF36" s="2">
        <f>IF(AE$2="Bike &amp; Run",IF(ISNA(VLOOKUP(AE36,Paramètres!$B$3:$C$56,2,FALSE)),0,VLOOKUP(AE36,Paramètres!$B$3:$C$56,2,FALSE)*Paramètres!$K$16),IF(OR(AE36="",OR($D36="",$D36="NL",$D36="HORS LIGUE")),0,VLOOKUP(IF(OR(AE36="",OR($D36="",$D36="NL",$D36="HORS LIGUE")),"",COUNTIFS($D$5:$D$72,"&lt;&gt;"&amp;"",$D$5:$D$72,"&lt;&gt;"&amp;"NL",$D$5:$D$72,"&lt;&gt;"&amp;"HORS LIGUE",AE$5:AE$72,"&lt;"&amp;AE36)+1),Paramètres!$B$3:$C$56,2,FALSE)*Paramètres!$K$16))</f>
        <v>0</v>
      </c>
      <c r="AG36" s="46"/>
      <c r="AH36" s="2">
        <f>IF(AG$2="Bike &amp; Run",IF(ISNA(VLOOKUP(AG36,Paramètres!$B$3:$C$56,2,FALSE)),0,VLOOKUP(AG36,Paramètres!$B$3:$C$56,2,FALSE)*Paramètres!$K$17),IF(OR(AG36="",OR($D36="",$D36="NL",$D36="HORS LIGUE")),0,VLOOKUP(IF(OR(AG36="",OR($D36="",$D36="NL",$D36="HORS LIGUE")),"",COUNTIFS($D$5:$D$72,"&lt;&gt;"&amp;"",$D$5:$D$72,"&lt;&gt;"&amp;"NL",$D$5:$D$72,"&lt;&gt;"&amp;"HORS LIGUE",AG$5:AG$72,"&lt;"&amp;AG36)+1),Paramètres!$B$3:$C$56,2,FALSE)*Paramètres!$K$17))</f>
        <v>0</v>
      </c>
      <c r="AI36" s="40">
        <f t="shared" si="0"/>
        <v>0</v>
      </c>
      <c r="AJ36" s="3" t="str">
        <f t="shared" si="1"/>
        <v/>
      </c>
      <c r="AK36" s="5">
        <f t="shared" si="2"/>
        <v>0</v>
      </c>
      <c r="AL36" s="41">
        <f t="shared" si="3"/>
        <v>0</v>
      </c>
      <c r="AM36" s="33" t="str">
        <f t="shared" si="4"/>
        <v/>
      </c>
      <c r="AO36" s="22">
        <f t="shared" si="5"/>
        <v>0</v>
      </c>
      <c r="AP36">
        <f t="shared" si="6"/>
        <v>0</v>
      </c>
      <c r="AQ36">
        <f t="shared" si="7"/>
        <v>0</v>
      </c>
      <c r="AR36">
        <f t="shared" si="8"/>
        <v>0</v>
      </c>
      <c r="AS36">
        <f t="shared" si="9"/>
        <v>0</v>
      </c>
      <c r="AT36">
        <f t="shared" si="10"/>
        <v>0</v>
      </c>
      <c r="AU36">
        <f t="shared" si="11"/>
        <v>0</v>
      </c>
      <c r="AV36">
        <f t="shared" si="12"/>
        <v>0</v>
      </c>
      <c r="AW36">
        <f t="shared" si="13"/>
        <v>0</v>
      </c>
      <c r="AX36">
        <f t="shared" si="14"/>
        <v>0</v>
      </c>
      <c r="AY36">
        <f t="shared" si="15"/>
        <v>0</v>
      </c>
      <c r="AZ36">
        <f t="shared" si="16"/>
        <v>0</v>
      </c>
      <c r="BA36">
        <f t="shared" si="17"/>
        <v>0</v>
      </c>
      <c r="BB36">
        <f t="shared" si="18"/>
        <v>0</v>
      </c>
      <c r="BC36">
        <f t="shared" si="19"/>
        <v>0</v>
      </c>
      <c r="BD36">
        <f t="shared" si="20"/>
        <v>0</v>
      </c>
      <c r="BE36" s="22">
        <f t="shared" ref="BE36:BR36" si="52">BD36+LARGE($AO36:$BC36,BE$4)</f>
        <v>0</v>
      </c>
      <c r="BF36" s="22">
        <f t="shared" si="52"/>
        <v>0</v>
      </c>
      <c r="BG36" s="22">
        <f t="shared" si="52"/>
        <v>0</v>
      </c>
      <c r="BH36" s="22">
        <f t="shared" si="52"/>
        <v>0</v>
      </c>
      <c r="BI36" s="22">
        <f t="shared" si="52"/>
        <v>0</v>
      </c>
      <c r="BJ36" s="22">
        <f t="shared" si="52"/>
        <v>0</v>
      </c>
      <c r="BK36" s="22">
        <f t="shared" si="52"/>
        <v>0</v>
      </c>
      <c r="BL36" s="22">
        <f t="shared" si="52"/>
        <v>0</v>
      </c>
      <c r="BM36" s="22">
        <f t="shared" si="52"/>
        <v>0</v>
      </c>
      <c r="BN36" s="22">
        <f t="shared" si="52"/>
        <v>0</v>
      </c>
      <c r="BO36" s="22">
        <f t="shared" si="52"/>
        <v>0</v>
      </c>
      <c r="BP36" s="22">
        <f t="shared" si="52"/>
        <v>0</v>
      </c>
      <c r="BQ36" s="22">
        <f t="shared" si="52"/>
        <v>0</v>
      </c>
      <c r="BR36" s="22">
        <f t="shared" si="52"/>
        <v>0</v>
      </c>
    </row>
    <row r="37" spans="1:70" ht="16.5">
      <c r="A37" s="73" t="s">
        <v>969</v>
      </c>
      <c r="B37" s="32" t="str">
        <f>IF(ISNA(VLOOKUP(A37,'Licenciés Jeunes 2023'!A:C,3,0)),"",VLOOKUP(A37,'Licenciés Jeunes 2023'!A:C,3,0))</f>
        <v>CHEVAL</v>
      </c>
      <c r="C37" s="32" t="str">
        <f>IF(ISNA(VLOOKUP(A37,'Licenciés Jeunes 2023'!A:C,2,0)),"",VLOOKUP(A37,'Licenciés Jeunes 2023'!A:C,2,0))</f>
        <v>SARAH</v>
      </c>
      <c r="D37" s="32" t="str">
        <f>IF(ISNA(VLOOKUP(A37,'Licenciés Jeunes 2023'!A:F,6,0)),"",VLOOKUP(A37,'Licenciés Jeunes 2023'!A:F,6,0))</f>
        <v>ORLEANS ASFAS TRIATHLON</v>
      </c>
      <c r="E37" s="6"/>
      <c r="F37" s="2">
        <f>IF(E$2="Bike &amp; Run",IF(ISNA(VLOOKUP(E37,Paramètres!$B$3:$C$56,2,FALSE)),0,VLOOKUP(E37,Paramètres!$B$3:$C$56,2,FALSE)*Paramètres!$K$3),IF(OR(E37="",OR($D37="",$D37="NL",$D37="HORS LIGUE")),0,VLOOKUP(IF(OR(E37="",OR($D37="",$D37="NL",$D37="HORS LIGUE")),"",COUNTIFS($D$5:$D$72,"&lt;&gt;"&amp;"",$D$5:$D$72,"&lt;&gt;"&amp;"NL",$D$5:$D$72,"&lt;&gt;"&amp;"HORS LIGUE",E$5:E$72,"&lt;"&amp;E37)+1),Paramètres!$B$3:$C$56,2,FALSE)*Paramètres!$K$3))</f>
        <v>0</v>
      </c>
      <c r="G37" s="4"/>
      <c r="H37" s="2">
        <f>IF(G$2="Bike &amp; Run",IF(ISNA(VLOOKUP(G37,Paramètres!$B$3:$C$56,2,FALSE)),0,VLOOKUP(G37,Paramètres!$B$3:$C$56,2,FALSE)*Paramètres!$K$4),IF(OR(G37="",OR($D37="",$D37="NL",$D37="HORS LIGUE")),0,VLOOKUP(IF(OR(G37="",OR($D37="",$D37="NL",$D37="HORS LIGUE")),"",COUNTIFS($D$5:$D$72,"&lt;&gt;"&amp;"",$D$5:$D$72,"&lt;&gt;"&amp;"NL",$D$5:$D$72,"&lt;&gt;"&amp;"HORS LIGUE",G$5:G$72,"&lt;"&amp;G37)+1),Paramètres!$B$3:$C$56,2,FALSE)*Paramètres!$K$4))</f>
        <v>0</v>
      </c>
      <c r="I37" s="36"/>
      <c r="J37" s="2">
        <f>IF(I$2="Bike &amp; Run",IF(ISNA(VLOOKUP(I37,Paramètres!$B$3:$C$56,2,FALSE)),0,VLOOKUP(I37,Paramètres!$B$3:$C$56,2,FALSE)*Paramètres!$K$5),IF(OR(I37="",OR($D37="",$D37="NL",$D37="HORS LIGUE")),0,VLOOKUP(IF(OR(I37="",OR($D37="",$D37="NL",$D37="HORS LIGUE")),"",COUNTIFS($D$5:$D$72,"&lt;&gt;"&amp;"",$D$5:$D$72,"&lt;&gt;"&amp;"NL",$D$5:$D$72,"&lt;&gt;"&amp;"HORS LIGUE",I$5:I$72,"&lt;"&amp;I37)+1),Paramètres!$B$3:$C$56,2,FALSE)*Paramètres!$K$5))</f>
        <v>0</v>
      </c>
      <c r="K37" s="4"/>
      <c r="L37" s="2">
        <f>IF(K$2="Bike &amp; Run",IF(ISNA(VLOOKUP(K37,Paramètres!$B$3:$C$56,2,FALSE)),0,VLOOKUP(K37,Paramètres!$B$3:$C$56,2,FALSE)*Paramètres!$K$6),IF(OR(K37="",OR($D37="",$D37="NL",$D37="HORS LIGUE")),0,VLOOKUP(IF(OR(K37="",OR($D37="",$D37="NL",$D37="HORS LIGUE")),"",COUNTIFS($D$5:$D$72,"&lt;&gt;"&amp;"",$D$5:$D$72,"&lt;&gt;"&amp;"NL",$D$5:$D$72,"&lt;&gt;"&amp;"HORS LIGUE",K$5:K$72,"&lt;"&amp;K37)+1),Paramètres!$B$3:$C$56,2,FALSE)*Paramètres!$K$6))</f>
        <v>0</v>
      </c>
      <c r="M37" s="4"/>
      <c r="N37" s="2">
        <f>IF(M$2="Bike &amp; Run",IF(ISNA(VLOOKUP(M37,Paramètres!$B$3:$C$56,2,FALSE)),0,VLOOKUP(M37,Paramètres!$B$3:$C$56,2,FALSE)*Paramètres!$K$7),IF(OR(M37="",OR($D37="",$D37="NL",$D37="HORS LIGUE")),0,VLOOKUP(IF(OR(M37="",OR($D37="",$D37="NL",$D37="HORS LIGUE")),"",COUNTIFS($D$5:$D$72,"&lt;&gt;"&amp;"",$D$5:$D$72,"&lt;&gt;"&amp;"NL",$D$5:$D$72,"&lt;&gt;"&amp;"HORS LIGUE",M$5:M$72,"&lt;"&amp;M37)+1),Paramètres!$B$3:$C$56,2,FALSE)*Paramètres!$K$7))</f>
        <v>0</v>
      </c>
      <c r="O37" s="46"/>
      <c r="P37" s="2">
        <f>IF(O$2="Bike &amp; Run",IF(ISNA(VLOOKUP(O37,Paramètres!$B$3:$C$56,2,FALSE)),0,VLOOKUP(O37,Paramètres!$B$3:$C$56,2,FALSE)*Paramètres!$K$8),IF(OR(O37="",OR($D37="",$D37="NL",$D37="HORS LIGUE")),0,VLOOKUP(IF(OR(O37="",OR($D37="",$D37="NL",$D37="HORS LIGUE")),"",COUNTIFS($D$5:$D$72,"&lt;&gt;"&amp;"",$D$5:$D$72,"&lt;&gt;"&amp;"NL",$D$5:$D$72,"&lt;&gt;"&amp;"HORS LIGUE",O$5:O$72,"&lt;"&amp;O37)+1),Paramètres!$B$3:$C$56,2,FALSE)*Paramètres!$K$8))</f>
        <v>0</v>
      </c>
      <c r="Q37" s="46"/>
      <c r="R37" s="2">
        <f>IF(Q$2="Bike &amp; Run",IF(ISNA(VLOOKUP(Q37,Paramètres!$B$3:$C$56,2,FALSE)),0,VLOOKUP(Q37,Paramètres!$B$3:$C$56,2,FALSE)*Paramètres!$K$9),IF(OR(Q37="",OR($D37="",$D37="NL",$D37="HORS LIGUE")),0,VLOOKUP(IF(OR(Q37="",OR($D37="",$D37="NL",$D37="HORS LIGUE")),"",COUNTIFS($D$5:$D$72,"&lt;&gt;"&amp;"",$D$5:$D$72,"&lt;&gt;"&amp;"NL",$D$5:$D$72,"&lt;&gt;"&amp;"HORS LIGUE",Q$5:Q$72,"&lt;"&amp;Q37)+1),Paramètres!$B$3:$C$56,2,FALSE)*Paramètres!$K$9))</f>
        <v>0</v>
      </c>
      <c r="S37" s="46"/>
      <c r="T37" s="2">
        <f>IF(S$2="Bike &amp; Run",IF(ISNA(VLOOKUP(S37,Paramètres!$B$3:$C$56,2,FALSE)),0,VLOOKUP(S37,Paramètres!$B$3:$C$56,2,FALSE)*Paramètres!$K$10),IF(OR(S37="",OR($D37="",$D37="NL",$D37="HORS LIGUE")),0,VLOOKUP(IF(OR(S37="",OR($D37="",$D37="NL",$D37="HORS LIGUE")),"",COUNTIFS($D$5:$D$72,"&lt;&gt;"&amp;"",$D$5:$D$72,"&lt;&gt;"&amp;"NL",$D$5:$D$72,"&lt;&gt;"&amp;"HORS LIGUE",S$5:S$72,"&lt;"&amp;S37)+1),Paramètres!$B$3:$C$56,2,FALSE)*Paramètres!$K$10))</f>
        <v>0</v>
      </c>
      <c r="U37" s="46"/>
      <c r="V37" s="2">
        <f>IF(U$2="Bike &amp; Run",IF(ISNA(VLOOKUP(U37,Paramètres!$B$3:$C$56,2,FALSE)),0,VLOOKUP(U37,Paramètres!$B$3:$C$56,2,FALSE)*Paramètres!$K$11),IF(OR(U37="",OR($D37="",$D37="NL",$D37="HORS LIGUE")),0,VLOOKUP(IF(OR(U37="",OR($D37="",$D37="NL",$D37="HORS LIGUE")),"",COUNTIFS($D$5:$D$72,"&lt;&gt;"&amp;"",$D$5:$D$72,"&lt;&gt;"&amp;"NL",$D$5:$D$72,"&lt;&gt;"&amp;"HORS LIGUE",U$5:U$72,"&lt;"&amp;U37)+1),Paramètres!$B$3:$C$56,2,FALSE)*Paramètres!$K$11))</f>
        <v>0</v>
      </c>
      <c r="W37" s="46"/>
      <c r="X37" s="2">
        <f>IF(W$2="Bike &amp; Run",IF(ISNA(VLOOKUP(W37,Paramètres!$B$3:$C$56,2,FALSE)),0,VLOOKUP(W37,Paramètres!$B$3:$C$56,2,FALSE)*Paramètres!$K$12),IF(OR(W37="",OR($D37="",$D37="NL",$D37="HORS LIGUE")),0,VLOOKUP(IF(OR(W37="",OR($D37="",$D37="NL",$D37="HORS LIGUE")),"",COUNTIFS($D$5:$D$72,"&lt;&gt;"&amp;"",$D$5:$D$72,"&lt;&gt;"&amp;"NL",$D$5:$D$72,"&lt;&gt;"&amp;"HORS LIGUE",W$5:W$72,"&lt;"&amp;W37)+1),Paramètres!$B$3:$C$56,2,FALSE)*Paramètres!$K$12))</f>
        <v>0</v>
      </c>
      <c r="Y37" s="46"/>
      <c r="Z37" s="2">
        <f>IF(Y$2="Bike &amp; Run",IF(ISNA(VLOOKUP(Y37,Paramètres!$B$3:$C$56,2,FALSE)),0,VLOOKUP(Y37,Paramètres!$B$3:$C$56,2,FALSE)*Paramètres!$K$13),IF(OR(Y37="",OR($D37="",$D37="NL",$D37="HORS LIGUE")),0,VLOOKUP(IF(OR(Y37="",OR($D37="",$D37="NL",$D37="HORS LIGUE")),"",COUNTIFS($D$5:$D$72,"&lt;&gt;"&amp;"",$D$5:$D$72,"&lt;&gt;"&amp;"NL",$D$5:$D$72,"&lt;&gt;"&amp;"HORS LIGUE",Y$5:Y$72,"&lt;"&amp;Y37)+1),Paramètres!$B$3:$C$56,2,FALSE)*Paramètres!$K$13))</f>
        <v>0</v>
      </c>
      <c r="AA37" s="46"/>
      <c r="AB37" s="2">
        <f>IF(AA$2="Bike &amp; Run",IF(ISNA(VLOOKUP(AA37,Paramètres!$B$3:$C$56,2,FALSE)),0,VLOOKUP(AA37,Paramètres!$B$3:$C$56,2,FALSE)*Paramètres!$K$14),IF(OR(AA37="",OR($D37="",$D37="NL",$D37="HORS LIGUE")),0,VLOOKUP(IF(OR(AA37="",OR($D37="",$D37="NL",$D37="HORS LIGUE")),"",COUNTIFS($D$5:$D$72,"&lt;&gt;"&amp;"",$D$5:$D$72,"&lt;&gt;"&amp;"NL",$D$5:$D$72,"&lt;&gt;"&amp;"HORS LIGUE",AA$5:AA$72,"&lt;"&amp;AA37)+1),Paramètres!$B$3:$C$56,2,FALSE)*Paramètres!$K$14))</f>
        <v>0</v>
      </c>
      <c r="AC37" s="46"/>
      <c r="AD37" s="2">
        <f>IF(AC$2="Bike &amp; Run",IF(ISNA(VLOOKUP(AC37,Paramètres!$B$3:$C$56,2,FALSE)),0,VLOOKUP(AC37,Paramètres!$B$3:$C$56,2,FALSE)*Paramètres!$K$15),IF(OR(AC37="",OR($D37="",$D37="NL",$D37="HORS LIGUE")),0,VLOOKUP(IF(OR(AC37="",OR($D37="",$D37="NL",$D37="HORS LIGUE")),"",COUNTIFS($D$5:$D$72,"&lt;&gt;"&amp;"",$D$5:$D$72,"&lt;&gt;"&amp;"NL",$D$5:$D$72,"&lt;&gt;"&amp;"HORS LIGUE",AC$5:AC$72,"&lt;"&amp;AC37)+1),Paramètres!$B$3:$C$56,2,FALSE)*Paramètres!$K$15))</f>
        <v>0</v>
      </c>
      <c r="AE37" s="46"/>
      <c r="AF37" s="2">
        <f>IF(AE$2="Bike &amp; Run",IF(ISNA(VLOOKUP(AE37,Paramètres!$B$3:$C$56,2,FALSE)),0,VLOOKUP(AE37,Paramètres!$B$3:$C$56,2,FALSE)*Paramètres!$K$16),IF(OR(AE37="",OR($D37="",$D37="NL",$D37="HORS LIGUE")),0,VLOOKUP(IF(OR(AE37="",OR($D37="",$D37="NL",$D37="HORS LIGUE")),"",COUNTIFS($D$5:$D$72,"&lt;&gt;"&amp;"",$D$5:$D$72,"&lt;&gt;"&amp;"NL",$D$5:$D$72,"&lt;&gt;"&amp;"HORS LIGUE",AE$5:AE$72,"&lt;"&amp;AE37)+1),Paramètres!$B$3:$C$56,2,FALSE)*Paramètres!$K$16))</f>
        <v>0</v>
      </c>
      <c r="AG37" s="46"/>
      <c r="AH37" s="2">
        <f>IF(AG$2="Bike &amp; Run",IF(ISNA(VLOOKUP(AG37,Paramètres!$B$3:$C$56,2,FALSE)),0,VLOOKUP(AG37,Paramètres!$B$3:$C$56,2,FALSE)*Paramètres!$K$17),IF(OR(AG37="",OR($D37="",$D37="NL",$D37="HORS LIGUE")),0,VLOOKUP(IF(OR(AG37="",OR($D37="",$D37="NL",$D37="HORS LIGUE")),"",COUNTIFS($D$5:$D$72,"&lt;&gt;"&amp;"",$D$5:$D$72,"&lt;&gt;"&amp;"NL",$D$5:$D$72,"&lt;&gt;"&amp;"HORS LIGUE",AG$5:AG$72,"&lt;"&amp;AG37)+1),Paramètres!$B$3:$C$56,2,FALSE)*Paramètres!$K$17))</f>
        <v>0</v>
      </c>
      <c r="AI37" s="40">
        <f t="shared" ref="AI37:AI68" si="53">F37+H37+J37+L37+N37+P37+R37+T37+V37+X37+Z37+AB37+AD37+AF37+AH37</f>
        <v>0</v>
      </c>
      <c r="AJ37" s="3" t="str">
        <f t="shared" ref="AJ37:AJ68" si="54">IF(AI37&lt;&gt;0,RANK(AI37,$AI$5:$AI$72),"")</f>
        <v/>
      </c>
      <c r="AK37" s="5">
        <f t="shared" ref="AK37:AK72" si="55">COUNTA(E37,G37,I37,K37,M37,O37,Q37,S37,U37,W37,Y37,AA37,AC37,AE37,AG37)</f>
        <v>0</v>
      </c>
      <c r="AL37" s="41">
        <f t="shared" ref="AL37:AL72" si="56">HLOOKUP($AL$2,$BD$4:$BR$72,ROW(A37)-3,FALSE)</f>
        <v>0</v>
      </c>
      <c r="AM37" s="33" t="str">
        <f t="shared" ref="AM37:AM68" si="57">IF(AL37&lt;&gt;0,RANK(AL37,$AL$5:$AL$72),"")</f>
        <v/>
      </c>
      <c r="AO37" s="22">
        <f t="shared" ref="AO37:AO72" si="58">F37</f>
        <v>0</v>
      </c>
      <c r="AP37">
        <f t="shared" ref="AP37:AP72" si="59">H37</f>
        <v>0</v>
      </c>
      <c r="AQ37">
        <f t="shared" ref="AQ37:AQ72" si="60">J37</f>
        <v>0</v>
      </c>
      <c r="AR37">
        <f t="shared" ref="AR37:AR72" si="61">L37</f>
        <v>0</v>
      </c>
      <c r="AS37">
        <f t="shared" ref="AS37:AS72" si="62">N37</f>
        <v>0</v>
      </c>
      <c r="AT37">
        <f t="shared" ref="AT37:AT72" si="63">P37</f>
        <v>0</v>
      </c>
      <c r="AU37">
        <f t="shared" ref="AU37:AU72" si="64">R37</f>
        <v>0</v>
      </c>
      <c r="AV37">
        <f t="shared" ref="AV37:AV72" si="65">T37</f>
        <v>0</v>
      </c>
      <c r="AW37">
        <f t="shared" ref="AW37:AW72" si="66">V37</f>
        <v>0</v>
      </c>
      <c r="AX37">
        <f t="shared" ref="AX37:AX72" si="67">X37</f>
        <v>0</v>
      </c>
      <c r="AY37">
        <f t="shared" ref="AY37:AY72" si="68">Z37</f>
        <v>0</v>
      </c>
      <c r="AZ37">
        <f t="shared" ref="AZ37:AZ72" si="69">AB37</f>
        <v>0</v>
      </c>
      <c r="BA37">
        <f t="shared" ref="BA37:BA72" si="70">AD37</f>
        <v>0</v>
      </c>
      <c r="BB37">
        <f t="shared" ref="BB37:BB72" si="71">AF37</f>
        <v>0</v>
      </c>
      <c r="BC37">
        <f t="shared" ref="BC37:BC72" si="72">AH37</f>
        <v>0</v>
      </c>
      <c r="BD37">
        <f t="shared" ref="BD37:BD72" si="73">LARGE($AO37:$BC37,BD$4)</f>
        <v>0</v>
      </c>
      <c r="BE37" s="22">
        <f t="shared" ref="BE37:BR37" si="74">BD37+LARGE($AO37:$BC37,BE$4)</f>
        <v>0</v>
      </c>
      <c r="BF37" s="22">
        <f t="shared" si="74"/>
        <v>0</v>
      </c>
      <c r="BG37" s="22">
        <f t="shared" si="74"/>
        <v>0</v>
      </c>
      <c r="BH37" s="22">
        <f t="shared" si="74"/>
        <v>0</v>
      </c>
      <c r="BI37" s="22">
        <f t="shared" si="74"/>
        <v>0</v>
      </c>
      <c r="BJ37" s="22">
        <f t="shared" si="74"/>
        <v>0</v>
      </c>
      <c r="BK37" s="22">
        <f t="shared" si="74"/>
        <v>0</v>
      </c>
      <c r="BL37" s="22">
        <f t="shared" si="74"/>
        <v>0</v>
      </c>
      <c r="BM37" s="22">
        <f t="shared" si="74"/>
        <v>0</v>
      </c>
      <c r="BN37" s="22">
        <f t="shared" si="74"/>
        <v>0</v>
      </c>
      <c r="BO37" s="22">
        <f t="shared" si="74"/>
        <v>0</v>
      </c>
      <c r="BP37" s="22">
        <f t="shared" si="74"/>
        <v>0</v>
      </c>
      <c r="BQ37" s="22">
        <f t="shared" si="74"/>
        <v>0</v>
      </c>
      <c r="BR37" s="22">
        <f t="shared" si="74"/>
        <v>0</v>
      </c>
    </row>
    <row r="38" spans="1:70" ht="16.5">
      <c r="A38" s="73" t="s">
        <v>1249</v>
      </c>
      <c r="B38" s="32" t="str">
        <f>IF(ISNA(VLOOKUP(A38,'Licenciés Jeunes 2023'!A:C,3,0)),"",VLOOKUP(A38,'Licenciés Jeunes 2023'!A:C,3,0))</f>
        <v>LANDON</v>
      </c>
      <c r="C38" s="32" t="str">
        <f>IF(ISNA(VLOOKUP(A38,'Licenciés Jeunes 2023'!A:C,2,0)),"",VLOOKUP(A38,'Licenciés Jeunes 2023'!A:C,2,0))</f>
        <v>Eloise</v>
      </c>
      <c r="D38" s="32" t="str">
        <f>IF(ISNA(VLOOKUP(A38,'Licenciés Jeunes 2023'!A:F,6,0)),"",VLOOKUP(A38,'Licenciés Jeunes 2023'!A:F,6,0))</f>
        <v>TRI SAINT AMAND DUN 18</v>
      </c>
      <c r="E38" s="6"/>
      <c r="F38" s="2">
        <f>IF(E$2="Bike &amp; Run",IF(ISNA(VLOOKUP(E38,Paramètres!$B$3:$C$56,2,FALSE)),0,VLOOKUP(E38,Paramètres!$B$3:$C$56,2,FALSE)*Paramètres!$K$3),IF(OR(E38="",OR($D38="",$D38="NL",$D38="HORS LIGUE")),0,VLOOKUP(IF(OR(E38="",OR($D38="",$D38="NL",$D38="HORS LIGUE")),"",COUNTIFS($D$5:$D$72,"&lt;&gt;"&amp;"",$D$5:$D$72,"&lt;&gt;"&amp;"NL",$D$5:$D$72,"&lt;&gt;"&amp;"HORS LIGUE",E$5:E$72,"&lt;"&amp;E38)+1),Paramètres!$B$3:$C$56,2,FALSE)*Paramètres!$K$3))</f>
        <v>0</v>
      </c>
      <c r="G38" s="4"/>
      <c r="H38" s="2">
        <f>IF(G$2="Bike &amp; Run",IF(ISNA(VLOOKUP(G38,Paramètres!$B$3:$C$56,2,FALSE)),0,VLOOKUP(G38,Paramètres!$B$3:$C$56,2,FALSE)*Paramètres!$K$4),IF(OR(G38="",OR($D38="",$D38="NL",$D38="HORS LIGUE")),0,VLOOKUP(IF(OR(G38="",OR($D38="",$D38="NL",$D38="HORS LIGUE")),"",COUNTIFS($D$5:$D$72,"&lt;&gt;"&amp;"",$D$5:$D$72,"&lt;&gt;"&amp;"NL",$D$5:$D$72,"&lt;&gt;"&amp;"HORS LIGUE",G$5:G$72,"&lt;"&amp;G38)+1),Paramètres!$B$3:$C$56,2,FALSE)*Paramètres!$K$4))</f>
        <v>0</v>
      </c>
      <c r="I38" s="36"/>
      <c r="J38" s="2">
        <f>IF(I$2="Bike &amp; Run",IF(ISNA(VLOOKUP(I38,Paramètres!$B$3:$C$56,2,FALSE)),0,VLOOKUP(I38,Paramètres!$B$3:$C$56,2,FALSE)*Paramètres!$K$5),IF(OR(I38="",OR($D38="",$D38="NL",$D38="HORS LIGUE")),0,VLOOKUP(IF(OR(I38="",OR($D38="",$D38="NL",$D38="HORS LIGUE")),"",COUNTIFS($D$5:$D$72,"&lt;&gt;"&amp;"",$D$5:$D$72,"&lt;&gt;"&amp;"NL",$D$5:$D$72,"&lt;&gt;"&amp;"HORS LIGUE",I$5:I$72,"&lt;"&amp;I38)+1),Paramètres!$B$3:$C$56,2,FALSE)*Paramètres!$K$5))</f>
        <v>0</v>
      </c>
      <c r="K38" s="4"/>
      <c r="L38" s="2">
        <f>IF(K$2="Bike &amp; Run",IF(ISNA(VLOOKUP(K38,Paramètres!$B$3:$C$56,2,FALSE)),0,VLOOKUP(K38,Paramètres!$B$3:$C$56,2,FALSE)*Paramètres!$K$6),IF(OR(K38="",OR($D38="",$D38="NL",$D38="HORS LIGUE")),0,VLOOKUP(IF(OR(K38="",OR($D38="",$D38="NL",$D38="HORS LIGUE")),"",COUNTIFS($D$5:$D$72,"&lt;&gt;"&amp;"",$D$5:$D$72,"&lt;&gt;"&amp;"NL",$D$5:$D$72,"&lt;&gt;"&amp;"HORS LIGUE",K$5:K$72,"&lt;"&amp;K38)+1),Paramètres!$B$3:$C$56,2,FALSE)*Paramètres!$K$6))</f>
        <v>0</v>
      </c>
      <c r="M38" s="4"/>
      <c r="N38" s="2">
        <f>IF(M$2="Bike &amp; Run",IF(ISNA(VLOOKUP(M38,Paramètres!$B$3:$C$56,2,FALSE)),0,VLOOKUP(M38,Paramètres!$B$3:$C$56,2,FALSE)*Paramètres!$K$7),IF(OR(M38="",OR($D38="",$D38="NL",$D38="HORS LIGUE")),0,VLOOKUP(IF(OR(M38="",OR($D38="",$D38="NL",$D38="HORS LIGUE")),"",COUNTIFS($D$5:$D$72,"&lt;&gt;"&amp;"",$D$5:$D$72,"&lt;&gt;"&amp;"NL",$D$5:$D$72,"&lt;&gt;"&amp;"HORS LIGUE",M$5:M$72,"&lt;"&amp;M38)+1),Paramètres!$B$3:$C$56,2,FALSE)*Paramètres!$K$7))</f>
        <v>0</v>
      </c>
      <c r="O38" s="46"/>
      <c r="P38" s="2">
        <f>IF(O$2="Bike &amp; Run",IF(ISNA(VLOOKUP(O38,Paramètres!$B$3:$C$56,2,FALSE)),0,VLOOKUP(O38,Paramètres!$B$3:$C$56,2,FALSE)*Paramètres!$K$8),IF(OR(O38="",OR($D38="",$D38="NL",$D38="HORS LIGUE")),0,VLOOKUP(IF(OR(O38="",OR($D38="",$D38="NL",$D38="HORS LIGUE")),"",COUNTIFS($D$5:$D$72,"&lt;&gt;"&amp;"",$D$5:$D$72,"&lt;&gt;"&amp;"NL",$D$5:$D$72,"&lt;&gt;"&amp;"HORS LIGUE",O$5:O$72,"&lt;"&amp;O38)+1),Paramètres!$B$3:$C$56,2,FALSE)*Paramètres!$K$8))</f>
        <v>0</v>
      </c>
      <c r="Q38" s="46"/>
      <c r="R38" s="2">
        <f>IF(Q$2="Bike &amp; Run",IF(ISNA(VLOOKUP(Q38,Paramètres!$B$3:$C$56,2,FALSE)),0,VLOOKUP(Q38,Paramètres!$B$3:$C$56,2,FALSE)*Paramètres!$K$9),IF(OR(Q38="",OR($D38="",$D38="NL",$D38="HORS LIGUE")),0,VLOOKUP(IF(OR(Q38="",OR($D38="",$D38="NL",$D38="HORS LIGUE")),"",COUNTIFS($D$5:$D$72,"&lt;&gt;"&amp;"",$D$5:$D$72,"&lt;&gt;"&amp;"NL",$D$5:$D$72,"&lt;&gt;"&amp;"HORS LIGUE",Q$5:Q$72,"&lt;"&amp;Q38)+1),Paramètres!$B$3:$C$56,2,FALSE)*Paramètres!$K$9))</f>
        <v>0</v>
      </c>
      <c r="S38" s="46"/>
      <c r="T38" s="2">
        <f>IF(S$2="Bike &amp; Run",IF(ISNA(VLOOKUP(S38,Paramètres!$B$3:$C$56,2,FALSE)),0,VLOOKUP(S38,Paramètres!$B$3:$C$56,2,FALSE)*Paramètres!$K$10),IF(OR(S38="",OR($D38="",$D38="NL",$D38="HORS LIGUE")),0,VLOOKUP(IF(OR(S38="",OR($D38="",$D38="NL",$D38="HORS LIGUE")),"",COUNTIFS($D$5:$D$72,"&lt;&gt;"&amp;"",$D$5:$D$72,"&lt;&gt;"&amp;"NL",$D$5:$D$72,"&lt;&gt;"&amp;"HORS LIGUE",S$5:S$72,"&lt;"&amp;S38)+1),Paramètres!$B$3:$C$56,2,FALSE)*Paramètres!$K$10))</f>
        <v>0</v>
      </c>
      <c r="U38" s="46"/>
      <c r="V38" s="2">
        <f>IF(U$2="Bike &amp; Run",IF(ISNA(VLOOKUP(U38,Paramètres!$B$3:$C$56,2,FALSE)),0,VLOOKUP(U38,Paramètres!$B$3:$C$56,2,FALSE)*Paramètres!$K$11),IF(OR(U38="",OR($D38="",$D38="NL",$D38="HORS LIGUE")),0,VLOOKUP(IF(OR(U38="",OR($D38="",$D38="NL",$D38="HORS LIGUE")),"",COUNTIFS($D$5:$D$72,"&lt;&gt;"&amp;"",$D$5:$D$72,"&lt;&gt;"&amp;"NL",$D$5:$D$72,"&lt;&gt;"&amp;"HORS LIGUE",U$5:U$72,"&lt;"&amp;U38)+1),Paramètres!$B$3:$C$56,2,FALSE)*Paramètres!$K$11))</f>
        <v>0</v>
      </c>
      <c r="W38" s="46"/>
      <c r="X38" s="2">
        <f>IF(W$2="Bike &amp; Run",IF(ISNA(VLOOKUP(W38,Paramètres!$B$3:$C$56,2,FALSE)),0,VLOOKUP(W38,Paramètres!$B$3:$C$56,2,FALSE)*Paramètres!$K$12),IF(OR(W38="",OR($D38="",$D38="NL",$D38="HORS LIGUE")),0,VLOOKUP(IF(OR(W38="",OR($D38="",$D38="NL",$D38="HORS LIGUE")),"",COUNTIFS($D$5:$D$72,"&lt;&gt;"&amp;"",$D$5:$D$72,"&lt;&gt;"&amp;"NL",$D$5:$D$72,"&lt;&gt;"&amp;"HORS LIGUE",W$5:W$72,"&lt;"&amp;W38)+1),Paramètres!$B$3:$C$56,2,FALSE)*Paramètres!$K$12))</f>
        <v>0</v>
      </c>
      <c r="Y38" s="46"/>
      <c r="Z38" s="2">
        <f>IF(Y$2="Bike &amp; Run",IF(ISNA(VLOOKUP(Y38,Paramètres!$B$3:$C$56,2,FALSE)),0,VLOOKUP(Y38,Paramètres!$B$3:$C$56,2,FALSE)*Paramètres!$K$13),IF(OR(Y38="",OR($D38="",$D38="NL",$D38="HORS LIGUE")),0,VLOOKUP(IF(OR(Y38="",OR($D38="",$D38="NL",$D38="HORS LIGUE")),"",COUNTIFS($D$5:$D$72,"&lt;&gt;"&amp;"",$D$5:$D$72,"&lt;&gt;"&amp;"NL",$D$5:$D$72,"&lt;&gt;"&amp;"HORS LIGUE",Y$5:Y$72,"&lt;"&amp;Y38)+1),Paramètres!$B$3:$C$56,2,FALSE)*Paramètres!$K$13))</f>
        <v>0</v>
      </c>
      <c r="AA38" s="46"/>
      <c r="AB38" s="2">
        <f>IF(AA$2="Bike &amp; Run",IF(ISNA(VLOOKUP(AA38,Paramètres!$B$3:$C$56,2,FALSE)),0,VLOOKUP(AA38,Paramètres!$B$3:$C$56,2,FALSE)*Paramètres!$K$14),IF(OR(AA38="",OR($D38="",$D38="NL",$D38="HORS LIGUE")),0,VLOOKUP(IF(OR(AA38="",OR($D38="",$D38="NL",$D38="HORS LIGUE")),"",COUNTIFS($D$5:$D$72,"&lt;&gt;"&amp;"",$D$5:$D$72,"&lt;&gt;"&amp;"NL",$D$5:$D$72,"&lt;&gt;"&amp;"HORS LIGUE",AA$5:AA$72,"&lt;"&amp;AA38)+1),Paramètres!$B$3:$C$56,2,FALSE)*Paramètres!$K$14))</f>
        <v>0</v>
      </c>
      <c r="AC38" s="46"/>
      <c r="AD38" s="2">
        <f>IF(AC$2="Bike &amp; Run",IF(ISNA(VLOOKUP(AC38,Paramètres!$B$3:$C$56,2,FALSE)),0,VLOOKUP(AC38,Paramètres!$B$3:$C$56,2,FALSE)*Paramètres!$K$15),IF(OR(AC38="",OR($D38="",$D38="NL",$D38="HORS LIGUE")),0,VLOOKUP(IF(OR(AC38="",OR($D38="",$D38="NL",$D38="HORS LIGUE")),"",COUNTIFS($D$5:$D$72,"&lt;&gt;"&amp;"",$D$5:$D$72,"&lt;&gt;"&amp;"NL",$D$5:$D$72,"&lt;&gt;"&amp;"HORS LIGUE",AC$5:AC$72,"&lt;"&amp;AC38)+1),Paramètres!$B$3:$C$56,2,FALSE)*Paramètres!$K$15))</f>
        <v>0</v>
      </c>
      <c r="AE38" s="46"/>
      <c r="AF38" s="2">
        <f>IF(AE$2="Bike &amp; Run",IF(ISNA(VLOOKUP(AE38,Paramètres!$B$3:$C$56,2,FALSE)),0,VLOOKUP(AE38,Paramètres!$B$3:$C$56,2,FALSE)*Paramètres!$K$16),IF(OR(AE38="",OR($D38="",$D38="NL",$D38="HORS LIGUE")),0,VLOOKUP(IF(OR(AE38="",OR($D38="",$D38="NL",$D38="HORS LIGUE")),"",COUNTIFS($D$5:$D$72,"&lt;&gt;"&amp;"",$D$5:$D$72,"&lt;&gt;"&amp;"NL",$D$5:$D$72,"&lt;&gt;"&amp;"HORS LIGUE",AE$5:AE$72,"&lt;"&amp;AE38)+1),Paramètres!$B$3:$C$56,2,FALSE)*Paramètres!$K$16))</f>
        <v>0</v>
      </c>
      <c r="AG38" s="46"/>
      <c r="AH38" s="2">
        <f>IF(AG$2="Bike &amp; Run",IF(ISNA(VLOOKUP(AG38,Paramètres!$B$3:$C$56,2,FALSE)),0,VLOOKUP(AG38,Paramètres!$B$3:$C$56,2,FALSE)*Paramètres!$K$17),IF(OR(AG38="",OR($D38="",$D38="NL",$D38="HORS LIGUE")),0,VLOOKUP(IF(OR(AG38="",OR($D38="",$D38="NL",$D38="HORS LIGUE")),"",COUNTIFS($D$5:$D$72,"&lt;&gt;"&amp;"",$D$5:$D$72,"&lt;&gt;"&amp;"NL",$D$5:$D$72,"&lt;&gt;"&amp;"HORS LIGUE",AG$5:AG$72,"&lt;"&amp;AG38)+1),Paramètres!$B$3:$C$56,2,FALSE)*Paramètres!$K$17))</f>
        <v>0</v>
      </c>
      <c r="AI38" s="40">
        <f t="shared" si="53"/>
        <v>0</v>
      </c>
      <c r="AJ38" s="3" t="str">
        <f t="shared" si="54"/>
        <v/>
      </c>
      <c r="AK38" s="5">
        <f t="shared" si="55"/>
        <v>0</v>
      </c>
      <c r="AL38" s="41">
        <f t="shared" si="56"/>
        <v>0</v>
      </c>
      <c r="AM38" s="33" t="str">
        <f t="shared" si="57"/>
        <v/>
      </c>
      <c r="AO38" s="22">
        <f t="shared" si="58"/>
        <v>0</v>
      </c>
      <c r="AP38">
        <f t="shared" si="59"/>
        <v>0</v>
      </c>
      <c r="AQ38">
        <f t="shared" si="60"/>
        <v>0</v>
      </c>
      <c r="AR38">
        <f t="shared" si="61"/>
        <v>0</v>
      </c>
      <c r="AS38">
        <f t="shared" si="62"/>
        <v>0</v>
      </c>
      <c r="AT38">
        <f t="shared" si="63"/>
        <v>0</v>
      </c>
      <c r="AU38">
        <f t="shared" si="64"/>
        <v>0</v>
      </c>
      <c r="AV38">
        <f t="shared" si="65"/>
        <v>0</v>
      </c>
      <c r="AW38">
        <f t="shared" si="66"/>
        <v>0</v>
      </c>
      <c r="AX38">
        <f t="shared" si="67"/>
        <v>0</v>
      </c>
      <c r="AY38">
        <f t="shared" si="68"/>
        <v>0</v>
      </c>
      <c r="AZ38">
        <f t="shared" si="69"/>
        <v>0</v>
      </c>
      <c r="BA38">
        <f t="shared" si="70"/>
        <v>0</v>
      </c>
      <c r="BB38">
        <f t="shared" si="71"/>
        <v>0</v>
      </c>
      <c r="BC38">
        <f t="shared" si="72"/>
        <v>0</v>
      </c>
      <c r="BD38">
        <f t="shared" si="73"/>
        <v>0</v>
      </c>
      <c r="BE38" s="22">
        <f t="shared" ref="BE38:BR38" si="75">BD38+LARGE($AO38:$BC38,BE$4)</f>
        <v>0</v>
      </c>
      <c r="BF38" s="22">
        <f t="shared" si="75"/>
        <v>0</v>
      </c>
      <c r="BG38" s="22">
        <f t="shared" si="75"/>
        <v>0</v>
      </c>
      <c r="BH38" s="22">
        <f t="shared" si="75"/>
        <v>0</v>
      </c>
      <c r="BI38" s="22">
        <f t="shared" si="75"/>
        <v>0</v>
      </c>
      <c r="BJ38" s="22">
        <f t="shared" si="75"/>
        <v>0</v>
      </c>
      <c r="BK38" s="22">
        <f t="shared" si="75"/>
        <v>0</v>
      </c>
      <c r="BL38" s="22">
        <f t="shared" si="75"/>
        <v>0</v>
      </c>
      <c r="BM38" s="22">
        <f t="shared" si="75"/>
        <v>0</v>
      </c>
      <c r="BN38" s="22">
        <f t="shared" si="75"/>
        <v>0</v>
      </c>
      <c r="BO38" s="22">
        <f t="shared" si="75"/>
        <v>0</v>
      </c>
      <c r="BP38" s="22">
        <f t="shared" si="75"/>
        <v>0</v>
      </c>
      <c r="BQ38" s="22">
        <f t="shared" si="75"/>
        <v>0</v>
      </c>
      <c r="BR38" s="22">
        <f t="shared" si="75"/>
        <v>0</v>
      </c>
    </row>
    <row r="39" spans="1:70" ht="16.5">
      <c r="A39" s="73" t="s">
        <v>645</v>
      </c>
      <c r="B39" s="32" t="str">
        <f>IF(ISNA(VLOOKUP(A39,'Licenciés Jeunes 2023'!A:C,3,0)),"",VLOOKUP(A39,'Licenciés Jeunes 2023'!A:C,3,0))</f>
        <v>BONNEFOY</v>
      </c>
      <c r="C39" s="32" t="str">
        <f>IF(ISNA(VLOOKUP(A39,'Licenciés Jeunes 2023'!A:C,2,0)),"",VLOOKUP(A39,'Licenciés Jeunes 2023'!A:C,2,0))</f>
        <v>ARWEN</v>
      </c>
      <c r="D39" s="32" t="str">
        <f>IF(ISNA(VLOOKUP(A39,'Licenciés Jeunes 2023'!A:F,6,0)),"",VLOOKUP(A39,'Licenciés Jeunes 2023'!A:F,6,0))</f>
        <v>TRI SAINT AMAND DUN 18</v>
      </c>
      <c r="E39" s="6"/>
      <c r="F39" s="2">
        <f>IF(E$2="Bike &amp; Run",IF(ISNA(VLOOKUP(E39,Paramètres!$B$3:$C$56,2,FALSE)),0,VLOOKUP(E39,Paramètres!$B$3:$C$56,2,FALSE)*Paramètres!$K$3),IF(OR(E39="",OR($D39="",$D39="NL",$D39="HORS LIGUE")),0,VLOOKUP(IF(OR(E39="",OR($D39="",$D39="NL",$D39="HORS LIGUE")),"",COUNTIFS($D$5:$D$72,"&lt;&gt;"&amp;"",$D$5:$D$72,"&lt;&gt;"&amp;"NL",$D$5:$D$72,"&lt;&gt;"&amp;"HORS LIGUE",E$5:E$72,"&lt;"&amp;E39)+1),Paramètres!$B$3:$C$56,2,FALSE)*Paramètres!$K$3))</f>
        <v>0</v>
      </c>
      <c r="G39" s="4"/>
      <c r="H39" s="2">
        <f>IF(G$2="Bike &amp; Run",IF(ISNA(VLOOKUP(G39,Paramètres!$B$3:$C$56,2,FALSE)),0,VLOOKUP(G39,Paramètres!$B$3:$C$56,2,FALSE)*Paramètres!$K$4),IF(OR(G39="",OR($D39="",$D39="NL",$D39="HORS LIGUE")),0,VLOOKUP(IF(OR(G39="",OR($D39="",$D39="NL",$D39="HORS LIGUE")),"",COUNTIFS($D$5:$D$72,"&lt;&gt;"&amp;"",$D$5:$D$72,"&lt;&gt;"&amp;"NL",$D$5:$D$72,"&lt;&gt;"&amp;"HORS LIGUE",G$5:G$72,"&lt;"&amp;G39)+1),Paramètres!$B$3:$C$56,2,FALSE)*Paramètres!$K$4))</f>
        <v>0</v>
      </c>
      <c r="I39" s="36"/>
      <c r="J39" s="2">
        <f>IF(I$2="Bike &amp; Run",IF(ISNA(VLOOKUP(I39,Paramètres!$B$3:$C$56,2,FALSE)),0,VLOOKUP(I39,Paramètres!$B$3:$C$56,2,FALSE)*Paramètres!$K$5),IF(OR(I39="",OR($D39="",$D39="NL",$D39="HORS LIGUE")),0,VLOOKUP(IF(OR(I39="",OR($D39="",$D39="NL",$D39="HORS LIGUE")),"",COUNTIFS($D$5:$D$72,"&lt;&gt;"&amp;"",$D$5:$D$72,"&lt;&gt;"&amp;"NL",$D$5:$D$72,"&lt;&gt;"&amp;"HORS LIGUE",I$5:I$72,"&lt;"&amp;I39)+1),Paramètres!$B$3:$C$56,2,FALSE)*Paramètres!$K$5))</f>
        <v>0</v>
      </c>
      <c r="K39" s="4"/>
      <c r="L39" s="2">
        <f>IF(K$2="Bike &amp; Run",IF(ISNA(VLOOKUP(K39,Paramètres!$B$3:$C$56,2,FALSE)),0,VLOOKUP(K39,Paramètres!$B$3:$C$56,2,FALSE)*Paramètres!$K$6),IF(OR(K39="",OR($D39="",$D39="NL",$D39="HORS LIGUE")),0,VLOOKUP(IF(OR(K39="",OR($D39="",$D39="NL",$D39="HORS LIGUE")),"",COUNTIFS($D$5:$D$72,"&lt;&gt;"&amp;"",$D$5:$D$72,"&lt;&gt;"&amp;"NL",$D$5:$D$72,"&lt;&gt;"&amp;"HORS LIGUE",K$5:K$72,"&lt;"&amp;K39)+1),Paramètres!$B$3:$C$56,2,FALSE)*Paramètres!$K$6))</f>
        <v>0</v>
      </c>
      <c r="M39" s="4"/>
      <c r="N39" s="2">
        <f>IF(M$2="Bike &amp; Run",IF(ISNA(VLOOKUP(M39,Paramètres!$B$3:$C$56,2,FALSE)),0,VLOOKUP(M39,Paramètres!$B$3:$C$56,2,FALSE)*Paramètres!$K$7),IF(OR(M39="",OR($D39="",$D39="NL",$D39="HORS LIGUE")),0,VLOOKUP(IF(OR(M39="",OR($D39="",$D39="NL",$D39="HORS LIGUE")),"",COUNTIFS($D$5:$D$72,"&lt;&gt;"&amp;"",$D$5:$D$72,"&lt;&gt;"&amp;"NL",$D$5:$D$72,"&lt;&gt;"&amp;"HORS LIGUE",M$5:M$72,"&lt;"&amp;M39)+1),Paramètres!$B$3:$C$56,2,FALSE)*Paramètres!$K$7))</f>
        <v>0</v>
      </c>
      <c r="O39" s="46"/>
      <c r="P39" s="2">
        <f>IF(O$2="Bike &amp; Run",IF(ISNA(VLOOKUP(O39,Paramètres!$B$3:$C$56,2,FALSE)),0,VLOOKUP(O39,Paramètres!$B$3:$C$56,2,FALSE)*Paramètres!$K$8),IF(OR(O39="",OR($D39="",$D39="NL",$D39="HORS LIGUE")),0,VLOOKUP(IF(OR(O39="",OR($D39="",$D39="NL",$D39="HORS LIGUE")),"",COUNTIFS($D$5:$D$72,"&lt;&gt;"&amp;"",$D$5:$D$72,"&lt;&gt;"&amp;"NL",$D$5:$D$72,"&lt;&gt;"&amp;"HORS LIGUE",O$5:O$72,"&lt;"&amp;O39)+1),Paramètres!$B$3:$C$56,2,FALSE)*Paramètres!$K$8))</f>
        <v>0</v>
      </c>
      <c r="Q39" s="46"/>
      <c r="R39" s="2">
        <f>IF(Q$2="Bike &amp; Run",IF(ISNA(VLOOKUP(Q39,Paramètres!$B$3:$C$56,2,FALSE)),0,VLOOKUP(Q39,Paramètres!$B$3:$C$56,2,FALSE)*Paramètres!$K$9),IF(OR(Q39="",OR($D39="",$D39="NL",$D39="HORS LIGUE")),0,VLOOKUP(IF(OR(Q39="",OR($D39="",$D39="NL",$D39="HORS LIGUE")),"",COUNTIFS($D$5:$D$72,"&lt;&gt;"&amp;"",$D$5:$D$72,"&lt;&gt;"&amp;"NL",$D$5:$D$72,"&lt;&gt;"&amp;"HORS LIGUE",Q$5:Q$72,"&lt;"&amp;Q39)+1),Paramètres!$B$3:$C$56,2,FALSE)*Paramètres!$K$9))</f>
        <v>0</v>
      </c>
      <c r="S39" s="46"/>
      <c r="T39" s="2">
        <f>IF(S$2="Bike &amp; Run",IF(ISNA(VLOOKUP(S39,Paramètres!$B$3:$C$56,2,FALSE)),0,VLOOKUP(S39,Paramètres!$B$3:$C$56,2,FALSE)*Paramètres!$K$10),IF(OR(S39="",OR($D39="",$D39="NL",$D39="HORS LIGUE")),0,VLOOKUP(IF(OR(S39="",OR($D39="",$D39="NL",$D39="HORS LIGUE")),"",COUNTIFS($D$5:$D$72,"&lt;&gt;"&amp;"",$D$5:$D$72,"&lt;&gt;"&amp;"NL",$D$5:$D$72,"&lt;&gt;"&amp;"HORS LIGUE",S$5:S$72,"&lt;"&amp;S39)+1),Paramètres!$B$3:$C$56,2,FALSE)*Paramètres!$K$10))</f>
        <v>0</v>
      </c>
      <c r="U39" s="46"/>
      <c r="V39" s="2">
        <f>IF(U$2="Bike &amp; Run",IF(ISNA(VLOOKUP(U39,Paramètres!$B$3:$C$56,2,FALSE)),0,VLOOKUP(U39,Paramètres!$B$3:$C$56,2,FALSE)*Paramètres!$K$11),IF(OR(U39="",OR($D39="",$D39="NL",$D39="HORS LIGUE")),0,VLOOKUP(IF(OR(U39="",OR($D39="",$D39="NL",$D39="HORS LIGUE")),"",COUNTIFS($D$5:$D$72,"&lt;&gt;"&amp;"",$D$5:$D$72,"&lt;&gt;"&amp;"NL",$D$5:$D$72,"&lt;&gt;"&amp;"HORS LIGUE",U$5:U$72,"&lt;"&amp;U39)+1),Paramètres!$B$3:$C$56,2,FALSE)*Paramètres!$K$11))</f>
        <v>0</v>
      </c>
      <c r="W39" s="46"/>
      <c r="X39" s="2">
        <f>IF(W$2="Bike &amp; Run",IF(ISNA(VLOOKUP(W39,Paramètres!$B$3:$C$56,2,FALSE)),0,VLOOKUP(W39,Paramètres!$B$3:$C$56,2,FALSE)*Paramètres!$K$12),IF(OR(W39="",OR($D39="",$D39="NL",$D39="HORS LIGUE")),0,VLOOKUP(IF(OR(W39="",OR($D39="",$D39="NL",$D39="HORS LIGUE")),"",COUNTIFS($D$5:$D$72,"&lt;&gt;"&amp;"",$D$5:$D$72,"&lt;&gt;"&amp;"NL",$D$5:$D$72,"&lt;&gt;"&amp;"HORS LIGUE",W$5:W$72,"&lt;"&amp;W39)+1),Paramètres!$B$3:$C$56,2,FALSE)*Paramètres!$K$12))</f>
        <v>0</v>
      </c>
      <c r="Y39" s="46"/>
      <c r="Z39" s="2">
        <f>IF(Y$2="Bike &amp; Run",IF(ISNA(VLOOKUP(Y39,Paramètres!$B$3:$C$56,2,FALSE)),0,VLOOKUP(Y39,Paramètres!$B$3:$C$56,2,FALSE)*Paramètres!$K$13),IF(OR(Y39="",OR($D39="",$D39="NL",$D39="HORS LIGUE")),0,VLOOKUP(IF(OR(Y39="",OR($D39="",$D39="NL",$D39="HORS LIGUE")),"",COUNTIFS($D$5:$D$72,"&lt;&gt;"&amp;"",$D$5:$D$72,"&lt;&gt;"&amp;"NL",$D$5:$D$72,"&lt;&gt;"&amp;"HORS LIGUE",Y$5:Y$72,"&lt;"&amp;Y39)+1),Paramètres!$B$3:$C$56,2,FALSE)*Paramètres!$K$13))</f>
        <v>0</v>
      </c>
      <c r="AA39" s="46"/>
      <c r="AB39" s="2">
        <f>IF(AA$2="Bike &amp; Run",IF(ISNA(VLOOKUP(AA39,Paramètres!$B$3:$C$56,2,FALSE)),0,VLOOKUP(AA39,Paramètres!$B$3:$C$56,2,FALSE)*Paramètres!$K$14),IF(OR(AA39="",OR($D39="",$D39="NL",$D39="HORS LIGUE")),0,VLOOKUP(IF(OR(AA39="",OR($D39="",$D39="NL",$D39="HORS LIGUE")),"",COUNTIFS($D$5:$D$72,"&lt;&gt;"&amp;"",$D$5:$D$72,"&lt;&gt;"&amp;"NL",$D$5:$D$72,"&lt;&gt;"&amp;"HORS LIGUE",AA$5:AA$72,"&lt;"&amp;AA39)+1),Paramètres!$B$3:$C$56,2,FALSE)*Paramètres!$K$14))</f>
        <v>0</v>
      </c>
      <c r="AC39" s="46"/>
      <c r="AD39" s="2">
        <f>IF(AC$2="Bike &amp; Run",IF(ISNA(VLOOKUP(AC39,Paramètres!$B$3:$C$56,2,FALSE)),0,VLOOKUP(AC39,Paramètres!$B$3:$C$56,2,FALSE)*Paramètres!$K$15),IF(OR(AC39="",OR($D39="",$D39="NL",$D39="HORS LIGUE")),0,VLOOKUP(IF(OR(AC39="",OR($D39="",$D39="NL",$D39="HORS LIGUE")),"",COUNTIFS($D$5:$D$72,"&lt;&gt;"&amp;"",$D$5:$D$72,"&lt;&gt;"&amp;"NL",$D$5:$D$72,"&lt;&gt;"&amp;"HORS LIGUE",AC$5:AC$72,"&lt;"&amp;AC39)+1),Paramètres!$B$3:$C$56,2,FALSE)*Paramètres!$K$15))</f>
        <v>0</v>
      </c>
      <c r="AE39" s="46"/>
      <c r="AF39" s="2">
        <f>IF(AE$2="Bike &amp; Run",IF(ISNA(VLOOKUP(AE39,Paramètres!$B$3:$C$56,2,FALSE)),0,VLOOKUP(AE39,Paramètres!$B$3:$C$56,2,FALSE)*Paramètres!$K$16),IF(OR(AE39="",OR($D39="",$D39="NL",$D39="HORS LIGUE")),0,VLOOKUP(IF(OR(AE39="",OR($D39="",$D39="NL",$D39="HORS LIGUE")),"",COUNTIFS($D$5:$D$72,"&lt;&gt;"&amp;"",$D$5:$D$72,"&lt;&gt;"&amp;"NL",$D$5:$D$72,"&lt;&gt;"&amp;"HORS LIGUE",AE$5:AE$72,"&lt;"&amp;AE39)+1),Paramètres!$B$3:$C$56,2,FALSE)*Paramètres!$K$16))</f>
        <v>0</v>
      </c>
      <c r="AG39" s="46"/>
      <c r="AH39" s="2">
        <f>IF(AG$2="Bike &amp; Run",IF(ISNA(VLOOKUP(AG39,Paramètres!$B$3:$C$56,2,FALSE)),0,VLOOKUP(AG39,Paramètres!$B$3:$C$56,2,FALSE)*Paramètres!$K$17),IF(OR(AG39="",OR($D39="",$D39="NL",$D39="HORS LIGUE")),0,VLOOKUP(IF(OR(AG39="",OR($D39="",$D39="NL",$D39="HORS LIGUE")),"",COUNTIFS($D$5:$D$72,"&lt;&gt;"&amp;"",$D$5:$D$72,"&lt;&gt;"&amp;"NL",$D$5:$D$72,"&lt;&gt;"&amp;"HORS LIGUE",AG$5:AG$72,"&lt;"&amp;AG39)+1),Paramètres!$B$3:$C$56,2,FALSE)*Paramètres!$K$17))</f>
        <v>0</v>
      </c>
      <c r="AI39" s="40">
        <f t="shared" si="53"/>
        <v>0</v>
      </c>
      <c r="AJ39" s="3" t="str">
        <f t="shared" si="54"/>
        <v/>
      </c>
      <c r="AK39" s="5">
        <f t="shared" si="55"/>
        <v>0</v>
      </c>
      <c r="AL39" s="41">
        <f t="shared" si="56"/>
        <v>0</v>
      </c>
      <c r="AM39" s="33" t="str">
        <f t="shared" si="57"/>
        <v/>
      </c>
      <c r="AO39" s="22">
        <f t="shared" si="58"/>
        <v>0</v>
      </c>
      <c r="AP39">
        <f t="shared" si="59"/>
        <v>0</v>
      </c>
      <c r="AQ39">
        <f t="shared" si="60"/>
        <v>0</v>
      </c>
      <c r="AR39">
        <f t="shared" si="61"/>
        <v>0</v>
      </c>
      <c r="AS39">
        <f t="shared" si="62"/>
        <v>0</v>
      </c>
      <c r="AT39">
        <f t="shared" si="63"/>
        <v>0</v>
      </c>
      <c r="AU39">
        <f t="shared" si="64"/>
        <v>0</v>
      </c>
      <c r="AV39">
        <f t="shared" si="65"/>
        <v>0</v>
      </c>
      <c r="AW39">
        <f t="shared" si="66"/>
        <v>0</v>
      </c>
      <c r="AX39">
        <f t="shared" si="67"/>
        <v>0</v>
      </c>
      <c r="AY39">
        <f t="shared" si="68"/>
        <v>0</v>
      </c>
      <c r="AZ39">
        <f t="shared" si="69"/>
        <v>0</v>
      </c>
      <c r="BA39">
        <f t="shared" si="70"/>
        <v>0</v>
      </c>
      <c r="BB39">
        <f t="shared" si="71"/>
        <v>0</v>
      </c>
      <c r="BC39">
        <f t="shared" si="72"/>
        <v>0</v>
      </c>
      <c r="BD39">
        <f t="shared" si="73"/>
        <v>0</v>
      </c>
      <c r="BE39" s="22">
        <f t="shared" ref="BE39:BR39" si="76">BD39+LARGE($AO39:$BC39,BE$4)</f>
        <v>0</v>
      </c>
      <c r="BF39" s="22">
        <f t="shared" si="76"/>
        <v>0</v>
      </c>
      <c r="BG39" s="22">
        <f t="shared" si="76"/>
        <v>0</v>
      </c>
      <c r="BH39" s="22">
        <f t="shared" si="76"/>
        <v>0</v>
      </c>
      <c r="BI39" s="22">
        <f t="shared" si="76"/>
        <v>0</v>
      </c>
      <c r="BJ39" s="22">
        <f t="shared" si="76"/>
        <v>0</v>
      </c>
      <c r="BK39" s="22">
        <f t="shared" si="76"/>
        <v>0</v>
      </c>
      <c r="BL39" s="22">
        <f t="shared" si="76"/>
        <v>0</v>
      </c>
      <c r="BM39" s="22">
        <f t="shared" si="76"/>
        <v>0</v>
      </c>
      <c r="BN39" s="22">
        <f t="shared" si="76"/>
        <v>0</v>
      </c>
      <c r="BO39" s="22">
        <f t="shared" si="76"/>
        <v>0</v>
      </c>
      <c r="BP39" s="22">
        <f t="shared" si="76"/>
        <v>0</v>
      </c>
      <c r="BQ39" s="22">
        <f t="shared" si="76"/>
        <v>0</v>
      </c>
      <c r="BR39" s="22">
        <f t="shared" si="76"/>
        <v>0</v>
      </c>
    </row>
    <row r="40" spans="1:70" ht="16.5">
      <c r="A40" s="73" t="s">
        <v>1291</v>
      </c>
      <c r="B40" s="32" t="str">
        <f>IF(ISNA(VLOOKUP(A40,'Licenciés Jeunes 2023'!A:C,3,0)),"",VLOOKUP(A40,'Licenciés Jeunes 2023'!A:C,3,0))</f>
        <v>BRUNO</v>
      </c>
      <c r="C40" s="32" t="str">
        <f>IF(ISNA(VLOOKUP(A40,'Licenciés Jeunes 2023'!A:C,2,0)),"",VLOOKUP(A40,'Licenciés Jeunes 2023'!A:C,2,0))</f>
        <v>Angeline</v>
      </c>
      <c r="D40" s="32" t="str">
        <f>IF(ISNA(VLOOKUP(A40,'Licenciés Jeunes 2023'!A:F,6,0)),"",VLOOKUP(A40,'Licenciés Jeunes 2023'!A:F,6,0))</f>
        <v>SAINT AVERTIN SPORTS TRIATHLON 37</v>
      </c>
      <c r="E40" s="6"/>
      <c r="F40" s="2">
        <f>IF(E$2="Bike &amp; Run",IF(ISNA(VLOOKUP(E40,Paramètres!$B$3:$C$56,2,FALSE)),0,VLOOKUP(E40,Paramètres!$B$3:$C$56,2,FALSE)*Paramètres!$K$3),IF(OR(E40="",OR($D40="",$D40="NL",$D40="HORS LIGUE")),0,VLOOKUP(IF(OR(E40="",OR($D40="",$D40="NL",$D40="HORS LIGUE")),"",COUNTIFS($D$5:$D$72,"&lt;&gt;"&amp;"",$D$5:$D$72,"&lt;&gt;"&amp;"NL",$D$5:$D$72,"&lt;&gt;"&amp;"HORS LIGUE",E$5:E$72,"&lt;"&amp;E40)+1),Paramètres!$B$3:$C$56,2,FALSE)*Paramètres!$K$3))</f>
        <v>0</v>
      </c>
      <c r="G40" s="4"/>
      <c r="H40" s="2">
        <f>IF(G$2="Bike &amp; Run",IF(ISNA(VLOOKUP(G40,Paramètres!$B$3:$C$56,2,FALSE)),0,VLOOKUP(G40,Paramètres!$B$3:$C$56,2,FALSE)*Paramètres!$K$4),IF(OR(G40="",OR($D40="",$D40="NL",$D40="HORS LIGUE")),0,VLOOKUP(IF(OR(G40="",OR($D40="",$D40="NL",$D40="HORS LIGUE")),"",COUNTIFS($D$5:$D$72,"&lt;&gt;"&amp;"",$D$5:$D$72,"&lt;&gt;"&amp;"NL",$D$5:$D$72,"&lt;&gt;"&amp;"HORS LIGUE",G$5:G$72,"&lt;"&amp;G40)+1),Paramètres!$B$3:$C$56,2,FALSE)*Paramètres!$K$4))</f>
        <v>0</v>
      </c>
      <c r="I40" s="36"/>
      <c r="J40" s="2">
        <f>IF(I$2="Bike &amp; Run",IF(ISNA(VLOOKUP(I40,Paramètres!$B$3:$C$56,2,FALSE)),0,VLOOKUP(I40,Paramètres!$B$3:$C$56,2,FALSE)*Paramètres!$K$5),IF(OR(I40="",OR($D40="",$D40="NL",$D40="HORS LIGUE")),0,VLOOKUP(IF(OR(I40="",OR($D40="",$D40="NL",$D40="HORS LIGUE")),"",COUNTIFS($D$5:$D$72,"&lt;&gt;"&amp;"",$D$5:$D$72,"&lt;&gt;"&amp;"NL",$D$5:$D$72,"&lt;&gt;"&amp;"HORS LIGUE",I$5:I$72,"&lt;"&amp;I40)+1),Paramètres!$B$3:$C$56,2,FALSE)*Paramètres!$K$5))</f>
        <v>0</v>
      </c>
      <c r="K40" s="4"/>
      <c r="L40" s="2">
        <f>IF(K$2="Bike &amp; Run",IF(ISNA(VLOOKUP(K40,Paramètres!$B$3:$C$56,2,FALSE)),0,VLOOKUP(K40,Paramètres!$B$3:$C$56,2,FALSE)*Paramètres!$K$6),IF(OR(K40="",OR($D40="",$D40="NL",$D40="HORS LIGUE")),0,VLOOKUP(IF(OR(K40="",OR($D40="",$D40="NL",$D40="HORS LIGUE")),"",COUNTIFS($D$5:$D$72,"&lt;&gt;"&amp;"",$D$5:$D$72,"&lt;&gt;"&amp;"NL",$D$5:$D$72,"&lt;&gt;"&amp;"HORS LIGUE",K$5:K$72,"&lt;"&amp;K40)+1),Paramètres!$B$3:$C$56,2,FALSE)*Paramètres!$K$6))</f>
        <v>0</v>
      </c>
      <c r="M40" s="4"/>
      <c r="N40" s="2">
        <f>IF(M$2="Bike &amp; Run",IF(ISNA(VLOOKUP(M40,Paramètres!$B$3:$C$56,2,FALSE)),0,VLOOKUP(M40,Paramètres!$B$3:$C$56,2,FALSE)*Paramètres!$K$7),IF(OR(M40="",OR($D40="",$D40="NL",$D40="HORS LIGUE")),0,VLOOKUP(IF(OR(M40="",OR($D40="",$D40="NL",$D40="HORS LIGUE")),"",COUNTIFS($D$5:$D$72,"&lt;&gt;"&amp;"",$D$5:$D$72,"&lt;&gt;"&amp;"NL",$D$5:$D$72,"&lt;&gt;"&amp;"HORS LIGUE",M$5:M$72,"&lt;"&amp;M40)+1),Paramètres!$B$3:$C$56,2,FALSE)*Paramètres!$K$7))</f>
        <v>0</v>
      </c>
      <c r="O40" s="46"/>
      <c r="P40" s="2">
        <f>IF(O$2="Bike &amp; Run",IF(ISNA(VLOOKUP(O40,Paramètres!$B$3:$C$56,2,FALSE)),0,VLOOKUP(O40,Paramètres!$B$3:$C$56,2,FALSE)*Paramètres!$K$8),IF(OR(O40="",OR($D40="",$D40="NL",$D40="HORS LIGUE")),0,VLOOKUP(IF(OR(O40="",OR($D40="",$D40="NL",$D40="HORS LIGUE")),"",COUNTIFS($D$5:$D$72,"&lt;&gt;"&amp;"",$D$5:$D$72,"&lt;&gt;"&amp;"NL",$D$5:$D$72,"&lt;&gt;"&amp;"HORS LIGUE",O$5:O$72,"&lt;"&amp;O40)+1),Paramètres!$B$3:$C$56,2,FALSE)*Paramètres!$K$8))</f>
        <v>0</v>
      </c>
      <c r="Q40" s="46"/>
      <c r="R40" s="2">
        <f>IF(Q$2="Bike &amp; Run",IF(ISNA(VLOOKUP(Q40,Paramètres!$B$3:$C$56,2,FALSE)),0,VLOOKUP(Q40,Paramètres!$B$3:$C$56,2,FALSE)*Paramètres!$K$9),IF(OR(Q40="",OR($D40="",$D40="NL",$D40="HORS LIGUE")),0,VLOOKUP(IF(OR(Q40="",OR($D40="",$D40="NL",$D40="HORS LIGUE")),"",COUNTIFS($D$5:$D$72,"&lt;&gt;"&amp;"",$D$5:$D$72,"&lt;&gt;"&amp;"NL",$D$5:$D$72,"&lt;&gt;"&amp;"HORS LIGUE",Q$5:Q$72,"&lt;"&amp;Q40)+1),Paramètres!$B$3:$C$56,2,FALSE)*Paramètres!$K$9))</f>
        <v>0</v>
      </c>
      <c r="S40" s="46"/>
      <c r="T40" s="2">
        <f>IF(S$2="Bike &amp; Run",IF(ISNA(VLOOKUP(S40,Paramètres!$B$3:$C$56,2,FALSE)),0,VLOOKUP(S40,Paramètres!$B$3:$C$56,2,FALSE)*Paramètres!$K$10),IF(OR(S40="",OR($D40="",$D40="NL",$D40="HORS LIGUE")),0,VLOOKUP(IF(OR(S40="",OR($D40="",$D40="NL",$D40="HORS LIGUE")),"",COUNTIFS($D$5:$D$72,"&lt;&gt;"&amp;"",$D$5:$D$72,"&lt;&gt;"&amp;"NL",$D$5:$D$72,"&lt;&gt;"&amp;"HORS LIGUE",S$5:S$72,"&lt;"&amp;S40)+1),Paramètres!$B$3:$C$56,2,FALSE)*Paramètres!$K$10))</f>
        <v>0</v>
      </c>
      <c r="U40" s="46"/>
      <c r="V40" s="2">
        <f>IF(U$2="Bike &amp; Run",IF(ISNA(VLOOKUP(U40,Paramètres!$B$3:$C$56,2,FALSE)),0,VLOOKUP(U40,Paramètres!$B$3:$C$56,2,FALSE)*Paramètres!$K$11),IF(OR(U40="",OR($D40="",$D40="NL",$D40="HORS LIGUE")),0,VLOOKUP(IF(OR(U40="",OR($D40="",$D40="NL",$D40="HORS LIGUE")),"",COUNTIFS($D$5:$D$72,"&lt;&gt;"&amp;"",$D$5:$D$72,"&lt;&gt;"&amp;"NL",$D$5:$D$72,"&lt;&gt;"&amp;"HORS LIGUE",U$5:U$72,"&lt;"&amp;U40)+1),Paramètres!$B$3:$C$56,2,FALSE)*Paramètres!$K$11))</f>
        <v>0</v>
      </c>
      <c r="W40" s="46"/>
      <c r="X40" s="2">
        <f>IF(W$2="Bike &amp; Run",IF(ISNA(VLOOKUP(W40,Paramètres!$B$3:$C$56,2,FALSE)),0,VLOOKUP(W40,Paramètres!$B$3:$C$56,2,FALSE)*Paramètres!$K$12),IF(OR(W40="",OR($D40="",$D40="NL",$D40="HORS LIGUE")),0,VLOOKUP(IF(OR(W40="",OR($D40="",$D40="NL",$D40="HORS LIGUE")),"",COUNTIFS($D$5:$D$72,"&lt;&gt;"&amp;"",$D$5:$D$72,"&lt;&gt;"&amp;"NL",$D$5:$D$72,"&lt;&gt;"&amp;"HORS LIGUE",W$5:W$72,"&lt;"&amp;W40)+1),Paramètres!$B$3:$C$56,2,FALSE)*Paramètres!$K$12))</f>
        <v>0</v>
      </c>
      <c r="Y40" s="46"/>
      <c r="Z40" s="2">
        <f>IF(Y$2="Bike &amp; Run",IF(ISNA(VLOOKUP(Y40,Paramètres!$B$3:$C$56,2,FALSE)),0,VLOOKUP(Y40,Paramètres!$B$3:$C$56,2,FALSE)*Paramètres!$K$13),IF(OR(Y40="",OR($D40="",$D40="NL",$D40="HORS LIGUE")),0,VLOOKUP(IF(OR(Y40="",OR($D40="",$D40="NL",$D40="HORS LIGUE")),"",COUNTIFS($D$5:$D$72,"&lt;&gt;"&amp;"",$D$5:$D$72,"&lt;&gt;"&amp;"NL",$D$5:$D$72,"&lt;&gt;"&amp;"HORS LIGUE",Y$5:Y$72,"&lt;"&amp;Y40)+1),Paramètres!$B$3:$C$56,2,FALSE)*Paramètres!$K$13))</f>
        <v>0</v>
      </c>
      <c r="AA40" s="46"/>
      <c r="AB40" s="2">
        <f>IF(AA$2="Bike &amp; Run",IF(ISNA(VLOOKUP(AA40,Paramètres!$B$3:$C$56,2,FALSE)),0,VLOOKUP(AA40,Paramètres!$B$3:$C$56,2,FALSE)*Paramètres!$K$14),IF(OR(AA40="",OR($D40="",$D40="NL",$D40="HORS LIGUE")),0,VLOOKUP(IF(OR(AA40="",OR($D40="",$D40="NL",$D40="HORS LIGUE")),"",COUNTIFS($D$5:$D$72,"&lt;&gt;"&amp;"",$D$5:$D$72,"&lt;&gt;"&amp;"NL",$D$5:$D$72,"&lt;&gt;"&amp;"HORS LIGUE",AA$5:AA$72,"&lt;"&amp;AA40)+1),Paramètres!$B$3:$C$56,2,FALSE)*Paramètres!$K$14))</f>
        <v>0</v>
      </c>
      <c r="AC40" s="46"/>
      <c r="AD40" s="2">
        <f>IF(AC$2="Bike &amp; Run",IF(ISNA(VLOOKUP(AC40,Paramètres!$B$3:$C$56,2,FALSE)),0,VLOOKUP(AC40,Paramètres!$B$3:$C$56,2,FALSE)*Paramètres!$K$15),IF(OR(AC40="",OR($D40="",$D40="NL",$D40="HORS LIGUE")),0,VLOOKUP(IF(OR(AC40="",OR($D40="",$D40="NL",$D40="HORS LIGUE")),"",COUNTIFS($D$5:$D$72,"&lt;&gt;"&amp;"",$D$5:$D$72,"&lt;&gt;"&amp;"NL",$D$5:$D$72,"&lt;&gt;"&amp;"HORS LIGUE",AC$5:AC$72,"&lt;"&amp;AC40)+1),Paramètres!$B$3:$C$56,2,FALSE)*Paramètres!$K$15))</f>
        <v>0</v>
      </c>
      <c r="AE40" s="46"/>
      <c r="AF40" s="2">
        <f>IF(AE$2="Bike &amp; Run",IF(ISNA(VLOOKUP(AE40,Paramètres!$B$3:$C$56,2,FALSE)),0,VLOOKUP(AE40,Paramètres!$B$3:$C$56,2,FALSE)*Paramètres!$K$16),IF(OR(AE40="",OR($D40="",$D40="NL",$D40="HORS LIGUE")),0,VLOOKUP(IF(OR(AE40="",OR($D40="",$D40="NL",$D40="HORS LIGUE")),"",COUNTIFS($D$5:$D$72,"&lt;&gt;"&amp;"",$D$5:$D$72,"&lt;&gt;"&amp;"NL",$D$5:$D$72,"&lt;&gt;"&amp;"HORS LIGUE",AE$5:AE$72,"&lt;"&amp;AE40)+1),Paramètres!$B$3:$C$56,2,FALSE)*Paramètres!$K$16))</f>
        <v>0</v>
      </c>
      <c r="AG40" s="46"/>
      <c r="AH40" s="2">
        <f>IF(AG$2="Bike &amp; Run",IF(ISNA(VLOOKUP(AG40,Paramètres!$B$3:$C$56,2,FALSE)),0,VLOOKUP(AG40,Paramètres!$B$3:$C$56,2,FALSE)*Paramètres!$K$17),IF(OR(AG40="",OR($D40="",$D40="NL",$D40="HORS LIGUE")),0,VLOOKUP(IF(OR(AG40="",OR($D40="",$D40="NL",$D40="HORS LIGUE")),"",COUNTIFS($D$5:$D$72,"&lt;&gt;"&amp;"",$D$5:$D$72,"&lt;&gt;"&amp;"NL",$D$5:$D$72,"&lt;&gt;"&amp;"HORS LIGUE",AG$5:AG$72,"&lt;"&amp;AG40)+1),Paramètres!$B$3:$C$56,2,FALSE)*Paramètres!$K$17))</f>
        <v>0</v>
      </c>
      <c r="AI40" s="40">
        <f t="shared" si="53"/>
        <v>0</v>
      </c>
      <c r="AJ40" s="3" t="str">
        <f t="shared" si="54"/>
        <v/>
      </c>
      <c r="AK40" s="5">
        <f t="shared" si="55"/>
        <v>0</v>
      </c>
      <c r="AL40" s="41">
        <f t="shared" si="56"/>
        <v>0</v>
      </c>
      <c r="AM40" s="33" t="str">
        <f t="shared" si="57"/>
        <v/>
      </c>
      <c r="AO40" s="22">
        <f t="shared" si="58"/>
        <v>0</v>
      </c>
      <c r="AP40">
        <f t="shared" si="59"/>
        <v>0</v>
      </c>
      <c r="AQ40">
        <f t="shared" si="60"/>
        <v>0</v>
      </c>
      <c r="AR40">
        <f t="shared" si="61"/>
        <v>0</v>
      </c>
      <c r="AS40">
        <f t="shared" si="62"/>
        <v>0</v>
      </c>
      <c r="AT40">
        <f t="shared" si="63"/>
        <v>0</v>
      </c>
      <c r="AU40">
        <f t="shared" si="64"/>
        <v>0</v>
      </c>
      <c r="AV40">
        <f t="shared" si="65"/>
        <v>0</v>
      </c>
      <c r="AW40">
        <f t="shared" si="66"/>
        <v>0</v>
      </c>
      <c r="AX40">
        <f t="shared" si="67"/>
        <v>0</v>
      </c>
      <c r="AY40">
        <f t="shared" si="68"/>
        <v>0</v>
      </c>
      <c r="AZ40">
        <f t="shared" si="69"/>
        <v>0</v>
      </c>
      <c r="BA40">
        <f t="shared" si="70"/>
        <v>0</v>
      </c>
      <c r="BB40">
        <f t="shared" si="71"/>
        <v>0</v>
      </c>
      <c r="BC40">
        <f t="shared" si="72"/>
        <v>0</v>
      </c>
      <c r="BD40">
        <f t="shared" si="73"/>
        <v>0</v>
      </c>
      <c r="BE40" s="22">
        <f t="shared" ref="BE40:BR40" si="77">BD40+LARGE($AO40:$BC40,BE$4)</f>
        <v>0</v>
      </c>
      <c r="BF40" s="22">
        <f t="shared" si="77"/>
        <v>0</v>
      </c>
      <c r="BG40" s="22">
        <f t="shared" si="77"/>
        <v>0</v>
      </c>
      <c r="BH40" s="22">
        <f t="shared" si="77"/>
        <v>0</v>
      </c>
      <c r="BI40" s="22">
        <f t="shared" si="77"/>
        <v>0</v>
      </c>
      <c r="BJ40" s="22">
        <f t="shared" si="77"/>
        <v>0</v>
      </c>
      <c r="BK40" s="22">
        <f t="shared" si="77"/>
        <v>0</v>
      </c>
      <c r="BL40" s="22">
        <f t="shared" si="77"/>
        <v>0</v>
      </c>
      <c r="BM40" s="22">
        <f t="shared" si="77"/>
        <v>0</v>
      </c>
      <c r="BN40" s="22">
        <f t="shared" si="77"/>
        <v>0</v>
      </c>
      <c r="BO40" s="22">
        <f t="shared" si="77"/>
        <v>0</v>
      </c>
      <c r="BP40" s="22">
        <f t="shared" si="77"/>
        <v>0</v>
      </c>
      <c r="BQ40" s="22">
        <f t="shared" si="77"/>
        <v>0</v>
      </c>
      <c r="BR40" s="22">
        <f t="shared" si="77"/>
        <v>0</v>
      </c>
    </row>
    <row r="41" spans="1:70" ht="16.5">
      <c r="A41" s="73" t="s">
        <v>921</v>
      </c>
      <c r="B41" s="32" t="str">
        <f>IF(ISNA(VLOOKUP(A41,'Licenciés Jeunes 2023'!A:C,3,0)),"",VLOOKUP(A41,'Licenciés Jeunes 2023'!A:C,3,0))</f>
        <v>MONTES</v>
      </c>
      <c r="C41" s="32" t="str">
        <f>IF(ISNA(VLOOKUP(A41,'Licenciés Jeunes 2023'!A:C,2,0)),"",VLOOKUP(A41,'Licenciés Jeunes 2023'!A:C,2,0))</f>
        <v>Othilie</v>
      </c>
      <c r="D41" s="32" t="str">
        <f>IF(ISNA(VLOOKUP(A41,'Licenciés Jeunes 2023'!A:F,6,0)),"",VLOOKUP(A41,'Licenciés Jeunes 2023'!A:F,6,0))</f>
        <v>ORLEANS ASFAS TRIATHLON</v>
      </c>
      <c r="E41" s="6"/>
      <c r="F41" s="2">
        <f>IF(E$2="Bike &amp; Run",IF(ISNA(VLOOKUP(E41,Paramètres!$B$3:$C$56,2,FALSE)),0,VLOOKUP(E41,Paramètres!$B$3:$C$56,2,FALSE)*Paramètres!$K$3),IF(OR(E41="",OR($D41="",$D41="NL",$D41="HORS LIGUE")),0,VLOOKUP(IF(OR(E41="",OR($D41="",$D41="NL",$D41="HORS LIGUE")),"",COUNTIFS($D$5:$D$72,"&lt;&gt;"&amp;"",$D$5:$D$72,"&lt;&gt;"&amp;"NL",$D$5:$D$72,"&lt;&gt;"&amp;"HORS LIGUE",E$5:E$72,"&lt;"&amp;E41)+1),Paramètres!$B$3:$C$56,2,FALSE)*Paramètres!$K$3))</f>
        <v>0</v>
      </c>
      <c r="G41" s="4"/>
      <c r="H41" s="2">
        <f>IF(G$2="Bike &amp; Run",IF(ISNA(VLOOKUP(G41,Paramètres!$B$3:$C$56,2,FALSE)),0,VLOOKUP(G41,Paramètres!$B$3:$C$56,2,FALSE)*Paramètres!$K$4),IF(OR(G41="",OR($D41="",$D41="NL",$D41="HORS LIGUE")),0,VLOOKUP(IF(OR(G41="",OR($D41="",$D41="NL",$D41="HORS LIGUE")),"",COUNTIFS($D$5:$D$72,"&lt;&gt;"&amp;"",$D$5:$D$72,"&lt;&gt;"&amp;"NL",$D$5:$D$72,"&lt;&gt;"&amp;"HORS LIGUE",G$5:G$72,"&lt;"&amp;G41)+1),Paramètres!$B$3:$C$56,2,FALSE)*Paramètres!$K$4))</f>
        <v>0</v>
      </c>
      <c r="I41" s="36"/>
      <c r="J41" s="2">
        <f>IF(I$2="Bike &amp; Run",IF(ISNA(VLOOKUP(I41,Paramètres!$B$3:$C$56,2,FALSE)),0,VLOOKUP(I41,Paramètres!$B$3:$C$56,2,FALSE)*Paramètres!$K$5),IF(OR(I41="",OR($D41="",$D41="NL",$D41="HORS LIGUE")),0,VLOOKUP(IF(OR(I41="",OR($D41="",$D41="NL",$D41="HORS LIGUE")),"",COUNTIFS($D$5:$D$72,"&lt;&gt;"&amp;"",$D$5:$D$72,"&lt;&gt;"&amp;"NL",$D$5:$D$72,"&lt;&gt;"&amp;"HORS LIGUE",I$5:I$72,"&lt;"&amp;I41)+1),Paramètres!$B$3:$C$56,2,FALSE)*Paramètres!$K$5))</f>
        <v>0</v>
      </c>
      <c r="K41" s="4"/>
      <c r="L41" s="2">
        <f>IF(K$2="Bike &amp; Run",IF(ISNA(VLOOKUP(K41,Paramètres!$B$3:$C$56,2,FALSE)),0,VLOOKUP(K41,Paramètres!$B$3:$C$56,2,FALSE)*Paramètres!$K$6),IF(OR(K41="",OR($D41="",$D41="NL",$D41="HORS LIGUE")),0,VLOOKUP(IF(OR(K41="",OR($D41="",$D41="NL",$D41="HORS LIGUE")),"",COUNTIFS($D$5:$D$72,"&lt;&gt;"&amp;"",$D$5:$D$72,"&lt;&gt;"&amp;"NL",$D$5:$D$72,"&lt;&gt;"&amp;"HORS LIGUE",K$5:K$72,"&lt;"&amp;K41)+1),Paramètres!$B$3:$C$56,2,FALSE)*Paramètres!$K$6))</f>
        <v>0</v>
      </c>
      <c r="M41" s="4"/>
      <c r="N41" s="2">
        <f>IF(M$2="Bike &amp; Run",IF(ISNA(VLOOKUP(M41,Paramètres!$B$3:$C$56,2,FALSE)),0,VLOOKUP(M41,Paramètres!$B$3:$C$56,2,FALSE)*Paramètres!$K$7),IF(OR(M41="",OR($D41="",$D41="NL",$D41="HORS LIGUE")),0,VLOOKUP(IF(OR(M41="",OR($D41="",$D41="NL",$D41="HORS LIGUE")),"",COUNTIFS($D$5:$D$72,"&lt;&gt;"&amp;"",$D$5:$D$72,"&lt;&gt;"&amp;"NL",$D$5:$D$72,"&lt;&gt;"&amp;"HORS LIGUE",M$5:M$72,"&lt;"&amp;M41)+1),Paramètres!$B$3:$C$56,2,FALSE)*Paramètres!$K$7))</f>
        <v>0</v>
      </c>
      <c r="O41" s="46"/>
      <c r="P41" s="2">
        <f>IF(O$2="Bike &amp; Run",IF(ISNA(VLOOKUP(O41,Paramètres!$B$3:$C$56,2,FALSE)),0,VLOOKUP(O41,Paramètres!$B$3:$C$56,2,FALSE)*Paramètres!$K$8),IF(OR(O41="",OR($D41="",$D41="NL",$D41="HORS LIGUE")),0,VLOOKUP(IF(OR(O41="",OR($D41="",$D41="NL",$D41="HORS LIGUE")),"",COUNTIFS($D$5:$D$72,"&lt;&gt;"&amp;"",$D$5:$D$72,"&lt;&gt;"&amp;"NL",$D$5:$D$72,"&lt;&gt;"&amp;"HORS LIGUE",O$5:O$72,"&lt;"&amp;O41)+1),Paramètres!$B$3:$C$56,2,FALSE)*Paramètres!$K$8))</f>
        <v>0</v>
      </c>
      <c r="Q41" s="46"/>
      <c r="R41" s="2">
        <f>IF(Q$2="Bike &amp; Run",IF(ISNA(VLOOKUP(Q41,Paramètres!$B$3:$C$56,2,FALSE)),0,VLOOKUP(Q41,Paramètres!$B$3:$C$56,2,FALSE)*Paramètres!$K$9),IF(OR(Q41="",OR($D41="",$D41="NL",$D41="HORS LIGUE")),0,VLOOKUP(IF(OR(Q41="",OR($D41="",$D41="NL",$D41="HORS LIGUE")),"",COUNTIFS($D$5:$D$72,"&lt;&gt;"&amp;"",$D$5:$D$72,"&lt;&gt;"&amp;"NL",$D$5:$D$72,"&lt;&gt;"&amp;"HORS LIGUE",Q$5:Q$72,"&lt;"&amp;Q41)+1),Paramètres!$B$3:$C$56,2,FALSE)*Paramètres!$K$9))</f>
        <v>0</v>
      </c>
      <c r="S41" s="46"/>
      <c r="T41" s="2">
        <f>IF(S$2="Bike &amp; Run",IF(ISNA(VLOOKUP(S41,Paramètres!$B$3:$C$56,2,FALSE)),0,VLOOKUP(S41,Paramètres!$B$3:$C$56,2,FALSE)*Paramètres!$K$10),IF(OR(S41="",OR($D41="",$D41="NL",$D41="HORS LIGUE")),0,VLOOKUP(IF(OR(S41="",OR($D41="",$D41="NL",$D41="HORS LIGUE")),"",COUNTIFS($D$5:$D$72,"&lt;&gt;"&amp;"",$D$5:$D$72,"&lt;&gt;"&amp;"NL",$D$5:$D$72,"&lt;&gt;"&amp;"HORS LIGUE",S$5:S$72,"&lt;"&amp;S41)+1),Paramètres!$B$3:$C$56,2,FALSE)*Paramètres!$K$10))</f>
        <v>0</v>
      </c>
      <c r="U41" s="46"/>
      <c r="V41" s="2">
        <f>IF(U$2="Bike &amp; Run",IF(ISNA(VLOOKUP(U41,Paramètres!$B$3:$C$56,2,FALSE)),0,VLOOKUP(U41,Paramètres!$B$3:$C$56,2,FALSE)*Paramètres!$K$11),IF(OR(U41="",OR($D41="",$D41="NL",$D41="HORS LIGUE")),0,VLOOKUP(IF(OR(U41="",OR($D41="",$D41="NL",$D41="HORS LIGUE")),"",COUNTIFS($D$5:$D$72,"&lt;&gt;"&amp;"",$D$5:$D$72,"&lt;&gt;"&amp;"NL",$D$5:$D$72,"&lt;&gt;"&amp;"HORS LIGUE",U$5:U$72,"&lt;"&amp;U41)+1),Paramètres!$B$3:$C$56,2,FALSE)*Paramètres!$K$11))</f>
        <v>0</v>
      </c>
      <c r="W41" s="46"/>
      <c r="X41" s="2">
        <f>IF(W$2="Bike &amp; Run",IF(ISNA(VLOOKUP(W41,Paramètres!$B$3:$C$56,2,FALSE)),0,VLOOKUP(W41,Paramètres!$B$3:$C$56,2,FALSE)*Paramètres!$K$12),IF(OR(W41="",OR($D41="",$D41="NL",$D41="HORS LIGUE")),0,VLOOKUP(IF(OR(W41="",OR($D41="",$D41="NL",$D41="HORS LIGUE")),"",COUNTIFS($D$5:$D$72,"&lt;&gt;"&amp;"",$D$5:$D$72,"&lt;&gt;"&amp;"NL",$D$5:$D$72,"&lt;&gt;"&amp;"HORS LIGUE",W$5:W$72,"&lt;"&amp;W41)+1),Paramètres!$B$3:$C$56,2,FALSE)*Paramètres!$K$12))</f>
        <v>0</v>
      </c>
      <c r="Y41" s="46"/>
      <c r="Z41" s="2">
        <f>IF(Y$2="Bike &amp; Run",IF(ISNA(VLOOKUP(Y41,Paramètres!$B$3:$C$56,2,FALSE)),0,VLOOKUP(Y41,Paramètres!$B$3:$C$56,2,FALSE)*Paramètres!$K$13),IF(OR(Y41="",OR($D41="",$D41="NL",$D41="HORS LIGUE")),0,VLOOKUP(IF(OR(Y41="",OR($D41="",$D41="NL",$D41="HORS LIGUE")),"",COUNTIFS($D$5:$D$72,"&lt;&gt;"&amp;"",$D$5:$D$72,"&lt;&gt;"&amp;"NL",$D$5:$D$72,"&lt;&gt;"&amp;"HORS LIGUE",Y$5:Y$72,"&lt;"&amp;Y41)+1),Paramètres!$B$3:$C$56,2,FALSE)*Paramètres!$K$13))</f>
        <v>0</v>
      </c>
      <c r="AA41" s="46"/>
      <c r="AB41" s="2">
        <f>IF(AA$2="Bike &amp; Run",IF(ISNA(VLOOKUP(AA41,Paramètres!$B$3:$C$56,2,FALSE)),0,VLOOKUP(AA41,Paramètres!$B$3:$C$56,2,FALSE)*Paramètres!$K$14),IF(OR(AA41="",OR($D41="",$D41="NL",$D41="HORS LIGUE")),0,VLOOKUP(IF(OR(AA41="",OR($D41="",$D41="NL",$D41="HORS LIGUE")),"",COUNTIFS($D$5:$D$72,"&lt;&gt;"&amp;"",$D$5:$D$72,"&lt;&gt;"&amp;"NL",$D$5:$D$72,"&lt;&gt;"&amp;"HORS LIGUE",AA$5:AA$72,"&lt;"&amp;AA41)+1),Paramètres!$B$3:$C$56,2,FALSE)*Paramètres!$K$14))</f>
        <v>0</v>
      </c>
      <c r="AC41" s="46"/>
      <c r="AD41" s="2">
        <f>IF(AC$2="Bike &amp; Run",IF(ISNA(VLOOKUP(AC41,Paramètres!$B$3:$C$56,2,FALSE)),0,VLOOKUP(AC41,Paramètres!$B$3:$C$56,2,FALSE)*Paramètres!$K$15),IF(OR(AC41="",OR($D41="",$D41="NL",$D41="HORS LIGUE")),0,VLOOKUP(IF(OR(AC41="",OR($D41="",$D41="NL",$D41="HORS LIGUE")),"",COUNTIFS($D$5:$D$72,"&lt;&gt;"&amp;"",$D$5:$D$72,"&lt;&gt;"&amp;"NL",$D$5:$D$72,"&lt;&gt;"&amp;"HORS LIGUE",AC$5:AC$72,"&lt;"&amp;AC41)+1),Paramètres!$B$3:$C$56,2,FALSE)*Paramètres!$K$15))</f>
        <v>0</v>
      </c>
      <c r="AE41" s="46"/>
      <c r="AF41" s="2">
        <f>IF(AE$2="Bike &amp; Run",IF(ISNA(VLOOKUP(AE41,Paramètres!$B$3:$C$56,2,FALSE)),0,VLOOKUP(AE41,Paramètres!$B$3:$C$56,2,FALSE)*Paramètres!$K$16),IF(OR(AE41="",OR($D41="",$D41="NL",$D41="HORS LIGUE")),0,VLOOKUP(IF(OR(AE41="",OR($D41="",$D41="NL",$D41="HORS LIGUE")),"",COUNTIFS($D$5:$D$72,"&lt;&gt;"&amp;"",$D$5:$D$72,"&lt;&gt;"&amp;"NL",$D$5:$D$72,"&lt;&gt;"&amp;"HORS LIGUE",AE$5:AE$72,"&lt;"&amp;AE41)+1),Paramètres!$B$3:$C$56,2,FALSE)*Paramètres!$K$16))</f>
        <v>0</v>
      </c>
      <c r="AG41" s="46"/>
      <c r="AH41" s="2">
        <f>IF(AG$2="Bike &amp; Run",IF(ISNA(VLOOKUP(AG41,Paramètres!$B$3:$C$56,2,FALSE)),0,VLOOKUP(AG41,Paramètres!$B$3:$C$56,2,FALSE)*Paramètres!$K$17),IF(OR(AG41="",OR($D41="",$D41="NL",$D41="HORS LIGUE")),0,VLOOKUP(IF(OR(AG41="",OR($D41="",$D41="NL",$D41="HORS LIGUE")),"",COUNTIFS($D$5:$D$72,"&lt;&gt;"&amp;"",$D$5:$D$72,"&lt;&gt;"&amp;"NL",$D$5:$D$72,"&lt;&gt;"&amp;"HORS LIGUE",AG$5:AG$72,"&lt;"&amp;AG41)+1),Paramètres!$B$3:$C$56,2,FALSE)*Paramètres!$K$17))</f>
        <v>0</v>
      </c>
      <c r="AI41" s="40">
        <f t="shared" si="53"/>
        <v>0</v>
      </c>
      <c r="AJ41" s="3" t="str">
        <f t="shared" si="54"/>
        <v/>
      </c>
      <c r="AK41" s="5">
        <f t="shared" si="55"/>
        <v>0</v>
      </c>
      <c r="AL41" s="41">
        <f t="shared" si="56"/>
        <v>0</v>
      </c>
      <c r="AM41" s="33" t="str">
        <f t="shared" si="57"/>
        <v/>
      </c>
      <c r="AO41" s="22">
        <f t="shared" si="58"/>
        <v>0</v>
      </c>
      <c r="AP41">
        <f t="shared" si="59"/>
        <v>0</v>
      </c>
      <c r="AQ41">
        <f t="shared" si="60"/>
        <v>0</v>
      </c>
      <c r="AR41">
        <f t="shared" si="61"/>
        <v>0</v>
      </c>
      <c r="AS41">
        <f t="shared" si="62"/>
        <v>0</v>
      </c>
      <c r="AT41">
        <f t="shared" si="63"/>
        <v>0</v>
      </c>
      <c r="AU41">
        <f t="shared" si="64"/>
        <v>0</v>
      </c>
      <c r="AV41">
        <f t="shared" si="65"/>
        <v>0</v>
      </c>
      <c r="AW41">
        <f t="shared" si="66"/>
        <v>0</v>
      </c>
      <c r="AX41">
        <f t="shared" si="67"/>
        <v>0</v>
      </c>
      <c r="AY41">
        <f t="shared" si="68"/>
        <v>0</v>
      </c>
      <c r="AZ41">
        <f t="shared" si="69"/>
        <v>0</v>
      </c>
      <c r="BA41">
        <f t="shared" si="70"/>
        <v>0</v>
      </c>
      <c r="BB41">
        <f t="shared" si="71"/>
        <v>0</v>
      </c>
      <c r="BC41">
        <f t="shared" si="72"/>
        <v>0</v>
      </c>
      <c r="BD41">
        <f t="shared" si="73"/>
        <v>0</v>
      </c>
      <c r="BE41" s="22">
        <f t="shared" ref="BE41:BR41" si="78">BD41+LARGE($AO41:$BC41,BE$4)</f>
        <v>0</v>
      </c>
      <c r="BF41" s="22">
        <f t="shared" si="78"/>
        <v>0</v>
      </c>
      <c r="BG41" s="22">
        <f t="shared" si="78"/>
        <v>0</v>
      </c>
      <c r="BH41" s="22">
        <f t="shared" si="78"/>
        <v>0</v>
      </c>
      <c r="BI41" s="22">
        <f t="shared" si="78"/>
        <v>0</v>
      </c>
      <c r="BJ41" s="22">
        <f t="shared" si="78"/>
        <v>0</v>
      </c>
      <c r="BK41" s="22">
        <f t="shared" si="78"/>
        <v>0</v>
      </c>
      <c r="BL41" s="22">
        <f t="shared" si="78"/>
        <v>0</v>
      </c>
      <c r="BM41" s="22">
        <f t="shared" si="78"/>
        <v>0</v>
      </c>
      <c r="BN41" s="22">
        <f t="shared" si="78"/>
        <v>0</v>
      </c>
      <c r="BO41" s="22">
        <f t="shared" si="78"/>
        <v>0</v>
      </c>
      <c r="BP41" s="22">
        <f t="shared" si="78"/>
        <v>0</v>
      </c>
      <c r="BQ41" s="22">
        <f t="shared" si="78"/>
        <v>0</v>
      </c>
      <c r="BR41" s="22">
        <f t="shared" si="78"/>
        <v>0</v>
      </c>
    </row>
    <row r="42" spans="1:70" ht="16.5">
      <c r="A42" s="73" t="s">
        <v>841</v>
      </c>
      <c r="B42" s="32" t="str">
        <f>IF(ISNA(VLOOKUP(A42,'Licenciés Jeunes 2023'!A:C,3,0)),"",VLOOKUP(A42,'Licenciés Jeunes 2023'!A:C,3,0))</f>
        <v>GRAMAGE</v>
      </c>
      <c r="C42" s="32" t="str">
        <f>IF(ISNA(VLOOKUP(A42,'Licenciés Jeunes 2023'!A:C,2,0)),"",VLOOKUP(A42,'Licenciés Jeunes 2023'!A:C,2,0))</f>
        <v>Lilou</v>
      </c>
      <c r="D42" s="32" t="str">
        <f>IF(ISNA(VLOOKUP(A42,'Licenciés Jeunes 2023'!A:F,6,0)),"",VLOOKUP(A42,'Licenciés Jeunes 2023'!A:F,6,0))</f>
        <v>GENERATION TRIATHLON BLOIS</v>
      </c>
      <c r="E42" s="6"/>
      <c r="F42" s="2">
        <f>IF(E$2="Bike &amp; Run",IF(ISNA(VLOOKUP(E42,Paramètres!$B$3:$C$56,2,FALSE)),0,VLOOKUP(E42,Paramètres!$B$3:$C$56,2,FALSE)*Paramètres!$K$3),IF(OR(E42="",OR($D42="",$D42="NL",$D42="HORS LIGUE")),0,VLOOKUP(IF(OR(E42="",OR($D42="",$D42="NL",$D42="HORS LIGUE")),"",COUNTIFS($D$5:$D$72,"&lt;&gt;"&amp;"",$D$5:$D$72,"&lt;&gt;"&amp;"NL",$D$5:$D$72,"&lt;&gt;"&amp;"HORS LIGUE",E$5:E$72,"&lt;"&amp;E42)+1),Paramètres!$B$3:$C$56,2,FALSE)*Paramètres!$K$3))</f>
        <v>0</v>
      </c>
      <c r="G42" s="4"/>
      <c r="H42" s="2">
        <f>IF(G$2="Bike &amp; Run",IF(ISNA(VLOOKUP(G42,Paramètres!$B$3:$C$56,2,FALSE)),0,VLOOKUP(G42,Paramètres!$B$3:$C$56,2,FALSE)*Paramètres!$K$4),IF(OR(G42="",OR($D42="",$D42="NL",$D42="HORS LIGUE")),0,VLOOKUP(IF(OR(G42="",OR($D42="",$D42="NL",$D42="HORS LIGUE")),"",COUNTIFS($D$5:$D$72,"&lt;&gt;"&amp;"",$D$5:$D$72,"&lt;&gt;"&amp;"NL",$D$5:$D$72,"&lt;&gt;"&amp;"HORS LIGUE",G$5:G$72,"&lt;"&amp;G42)+1),Paramètres!$B$3:$C$56,2,FALSE)*Paramètres!$K$4))</f>
        <v>0</v>
      </c>
      <c r="I42" s="36"/>
      <c r="J42" s="2">
        <f>IF(I$2="Bike &amp; Run",IF(ISNA(VLOOKUP(I42,Paramètres!$B$3:$C$56,2,FALSE)),0,VLOOKUP(I42,Paramètres!$B$3:$C$56,2,FALSE)*Paramètres!$K$5),IF(OR(I42="",OR($D42="",$D42="NL",$D42="HORS LIGUE")),0,VLOOKUP(IF(OR(I42="",OR($D42="",$D42="NL",$D42="HORS LIGUE")),"",COUNTIFS($D$5:$D$72,"&lt;&gt;"&amp;"",$D$5:$D$72,"&lt;&gt;"&amp;"NL",$D$5:$D$72,"&lt;&gt;"&amp;"HORS LIGUE",I$5:I$72,"&lt;"&amp;I42)+1),Paramètres!$B$3:$C$56,2,FALSE)*Paramètres!$K$5))</f>
        <v>0</v>
      </c>
      <c r="K42" s="4"/>
      <c r="L42" s="2">
        <f>IF(K$2="Bike &amp; Run",IF(ISNA(VLOOKUP(K42,Paramètres!$B$3:$C$56,2,FALSE)),0,VLOOKUP(K42,Paramètres!$B$3:$C$56,2,FALSE)*Paramètres!$K$6),IF(OR(K42="",OR($D42="",$D42="NL",$D42="HORS LIGUE")),0,VLOOKUP(IF(OR(K42="",OR($D42="",$D42="NL",$D42="HORS LIGUE")),"",COUNTIFS($D$5:$D$72,"&lt;&gt;"&amp;"",$D$5:$D$72,"&lt;&gt;"&amp;"NL",$D$5:$D$72,"&lt;&gt;"&amp;"HORS LIGUE",K$5:K$72,"&lt;"&amp;K42)+1),Paramètres!$B$3:$C$56,2,FALSE)*Paramètres!$K$6))</f>
        <v>0</v>
      </c>
      <c r="M42" s="4"/>
      <c r="N42" s="2">
        <f>IF(M$2="Bike &amp; Run",IF(ISNA(VLOOKUP(M42,Paramètres!$B$3:$C$56,2,FALSE)),0,VLOOKUP(M42,Paramètres!$B$3:$C$56,2,FALSE)*Paramètres!$K$7),IF(OR(M42="",OR($D42="",$D42="NL",$D42="HORS LIGUE")),0,VLOOKUP(IF(OR(M42="",OR($D42="",$D42="NL",$D42="HORS LIGUE")),"",COUNTIFS($D$5:$D$72,"&lt;&gt;"&amp;"",$D$5:$D$72,"&lt;&gt;"&amp;"NL",$D$5:$D$72,"&lt;&gt;"&amp;"HORS LIGUE",M$5:M$72,"&lt;"&amp;M42)+1),Paramètres!$B$3:$C$56,2,FALSE)*Paramètres!$K$7))</f>
        <v>0</v>
      </c>
      <c r="O42" s="46"/>
      <c r="P42" s="2">
        <f>IF(O$2="Bike &amp; Run",IF(ISNA(VLOOKUP(O42,Paramètres!$B$3:$C$56,2,FALSE)),0,VLOOKUP(O42,Paramètres!$B$3:$C$56,2,FALSE)*Paramètres!$K$8),IF(OR(O42="",OR($D42="",$D42="NL",$D42="HORS LIGUE")),0,VLOOKUP(IF(OR(O42="",OR($D42="",$D42="NL",$D42="HORS LIGUE")),"",COUNTIFS($D$5:$D$72,"&lt;&gt;"&amp;"",$D$5:$D$72,"&lt;&gt;"&amp;"NL",$D$5:$D$72,"&lt;&gt;"&amp;"HORS LIGUE",O$5:O$72,"&lt;"&amp;O42)+1),Paramètres!$B$3:$C$56,2,FALSE)*Paramètres!$K$8))</f>
        <v>0</v>
      </c>
      <c r="Q42" s="46"/>
      <c r="R42" s="2">
        <f>IF(Q$2="Bike &amp; Run",IF(ISNA(VLOOKUP(Q42,Paramètres!$B$3:$C$56,2,FALSE)),0,VLOOKUP(Q42,Paramètres!$B$3:$C$56,2,FALSE)*Paramètres!$K$9),IF(OR(Q42="",OR($D42="",$D42="NL",$D42="HORS LIGUE")),0,VLOOKUP(IF(OR(Q42="",OR($D42="",$D42="NL",$D42="HORS LIGUE")),"",COUNTIFS($D$5:$D$72,"&lt;&gt;"&amp;"",$D$5:$D$72,"&lt;&gt;"&amp;"NL",$D$5:$D$72,"&lt;&gt;"&amp;"HORS LIGUE",Q$5:Q$72,"&lt;"&amp;Q42)+1),Paramètres!$B$3:$C$56,2,FALSE)*Paramètres!$K$9))</f>
        <v>0</v>
      </c>
      <c r="S42" s="46"/>
      <c r="T42" s="2">
        <f>IF(S$2="Bike &amp; Run",IF(ISNA(VLOOKUP(S42,Paramètres!$B$3:$C$56,2,FALSE)),0,VLOOKUP(S42,Paramètres!$B$3:$C$56,2,FALSE)*Paramètres!$K$10),IF(OR(S42="",OR($D42="",$D42="NL",$D42="HORS LIGUE")),0,VLOOKUP(IF(OR(S42="",OR($D42="",$D42="NL",$D42="HORS LIGUE")),"",COUNTIFS($D$5:$D$72,"&lt;&gt;"&amp;"",$D$5:$D$72,"&lt;&gt;"&amp;"NL",$D$5:$D$72,"&lt;&gt;"&amp;"HORS LIGUE",S$5:S$72,"&lt;"&amp;S42)+1),Paramètres!$B$3:$C$56,2,FALSE)*Paramètres!$K$10))</f>
        <v>0</v>
      </c>
      <c r="U42" s="46"/>
      <c r="V42" s="2">
        <f>IF(U$2="Bike &amp; Run",IF(ISNA(VLOOKUP(U42,Paramètres!$B$3:$C$56,2,FALSE)),0,VLOOKUP(U42,Paramètres!$B$3:$C$56,2,FALSE)*Paramètres!$K$11),IF(OR(U42="",OR($D42="",$D42="NL",$D42="HORS LIGUE")),0,VLOOKUP(IF(OR(U42="",OR($D42="",$D42="NL",$D42="HORS LIGUE")),"",COUNTIFS($D$5:$D$72,"&lt;&gt;"&amp;"",$D$5:$D$72,"&lt;&gt;"&amp;"NL",$D$5:$D$72,"&lt;&gt;"&amp;"HORS LIGUE",U$5:U$72,"&lt;"&amp;U42)+1),Paramètres!$B$3:$C$56,2,FALSE)*Paramètres!$K$11))</f>
        <v>0</v>
      </c>
      <c r="W42" s="46"/>
      <c r="X42" s="2">
        <f>IF(W$2="Bike &amp; Run",IF(ISNA(VLOOKUP(W42,Paramètres!$B$3:$C$56,2,FALSE)),0,VLOOKUP(W42,Paramètres!$B$3:$C$56,2,FALSE)*Paramètres!$K$12),IF(OR(W42="",OR($D42="",$D42="NL",$D42="HORS LIGUE")),0,VLOOKUP(IF(OR(W42="",OR($D42="",$D42="NL",$D42="HORS LIGUE")),"",COUNTIFS($D$5:$D$72,"&lt;&gt;"&amp;"",$D$5:$D$72,"&lt;&gt;"&amp;"NL",$D$5:$D$72,"&lt;&gt;"&amp;"HORS LIGUE",W$5:W$72,"&lt;"&amp;W42)+1),Paramètres!$B$3:$C$56,2,FALSE)*Paramètres!$K$12))</f>
        <v>0</v>
      </c>
      <c r="Y42" s="46"/>
      <c r="Z42" s="2">
        <f>IF(Y$2="Bike &amp; Run",IF(ISNA(VLOOKUP(Y42,Paramètres!$B$3:$C$56,2,FALSE)),0,VLOOKUP(Y42,Paramètres!$B$3:$C$56,2,FALSE)*Paramètres!$K$13),IF(OR(Y42="",OR($D42="",$D42="NL",$D42="HORS LIGUE")),0,VLOOKUP(IF(OR(Y42="",OR($D42="",$D42="NL",$D42="HORS LIGUE")),"",COUNTIFS($D$5:$D$72,"&lt;&gt;"&amp;"",$D$5:$D$72,"&lt;&gt;"&amp;"NL",$D$5:$D$72,"&lt;&gt;"&amp;"HORS LIGUE",Y$5:Y$72,"&lt;"&amp;Y42)+1),Paramètres!$B$3:$C$56,2,FALSE)*Paramètres!$K$13))</f>
        <v>0</v>
      </c>
      <c r="AA42" s="46"/>
      <c r="AB42" s="2">
        <f>IF(AA$2="Bike &amp; Run",IF(ISNA(VLOOKUP(AA42,Paramètres!$B$3:$C$56,2,FALSE)),0,VLOOKUP(AA42,Paramètres!$B$3:$C$56,2,FALSE)*Paramètres!$K$14),IF(OR(AA42="",OR($D42="",$D42="NL",$D42="HORS LIGUE")),0,VLOOKUP(IF(OR(AA42="",OR($D42="",$D42="NL",$D42="HORS LIGUE")),"",COUNTIFS($D$5:$D$72,"&lt;&gt;"&amp;"",$D$5:$D$72,"&lt;&gt;"&amp;"NL",$D$5:$D$72,"&lt;&gt;"&amp;"HORS LIGUE",AA$5:AA$72,"&lt;"&amp;AA42)+1),Paramètres!$B$3:$C$56,2,FALSE)*Paramètres!$K$14))</f>
        <v>0</v>
      </c>
      <c r="AC42" s="46"/>
      <c r="AD42" s="2">
        <f>IF(AC$2="Bike &amp; Run",IF(ISNA(VLOOKUP(AC42,Paramètres!$B$3:$C$56,2,FALSE)),0,VLOOKUP(AC42,Paramètres!$B$3:$C$56,2,FALSE)*Paramètres!$K$15),IF(OR(AC42="",OR($D42="",$D42="NL",$D42="HORS LIGUE")),0,VLOOKUP(IF(OR(AC42="",OR($D42="",$D42="NL",$D42="HORS LIGUE")),"",COUNTIFS($D$5:$D$72,"&lt;&gt;"&amp;"",$D$5:$D$72,"&lt;&gt;"&amp;"NL",$D$5:$D$72,"&lt;&gt;"&amp;"HORS LIGUE",AC$5:AC$72,"&lt;"&amp;AC42)+1),Paramètres!$B$3:$C$56,2,FALSE)*Paramètres!$K$15))</f>
        <v>0</v>
      </c>
      <c r="AE42" s="46"/>
      <c r="AF42" s="2">
        <f>IF(AE$2="Bike &amp; Run",IF(ISNA(VLOOKUP(AE42,Paramètres!$B$3:$C$56,2,FALSE)),0,VLOOKUP(AE42,Paramètres!$B$3:$C$56,2,FALSE)*Paramètres!$K$16),IF(OR(AE42="",OR($D42="",$D42="NL",$D42="HORS LIGUE")),0,VLOOKUP(IF(OR(AE42="",OR($D42="",$D42="NL",$D42="HORS LIGUE")),"",COUNTIFS($D$5:$D$72,"&lt;&gt;"&amp;"",$D$5:$D$72,"&lt;&gt;"&amp;"NL",$D$5:$D$72,"&lt;&gt;"&amp;"HORS LIGUE",AE$5:AE$72,"&lt;"&amp;AE42)+1),Paramètres!$B$3:$C$56,2,FALSE)*Paramètres!$K$16))</f>
        <v>0</v>
      </c>
      <c r="AG42" s="46"/>
      <c r="AH42" s="2">
        <f>IF(AG$2="Bike &amp; Run",IF(ISNA(VLOOKUP(AG42,Paramètres!$B$3:$C$56,2,FALSE)),0,VLOOKUP(AG42,Paramètres!$B$3:$C$56,2,FALSE)*Paramètres!$K$17),IF(OR(AG42="",OR($D42="",$D42="NL",$D42="HORS LIGUE")),0,VLOOKUP(IF(OR(AG42="",OR($D42="",$D42="NL",$D42="HORS LIGUE")),"",COUNTIFS($D$5:$D$72,"&lt;&gt;"&amp;"",$D$5:$D$72,"&lt;&gt;"&amp;"NL",$D$5:$D$72,"&lt;&gt;"&amp;"HORS LIGUE",AG$5:AG$72,"&lt;"&amp;AG42)+1),Paramètres!$B$3:$C$56,2,FALSE)*Paramètres!$K$17))</f>
        <v>0</v>
      </c>
      <c r="AI42" s="40">
        <f t="shared" si="53"/>
        <v>0</v>
      </c>
      <c r="AJ42" s="3" t="str">
        <f t="shared" si="54"/>
        <v/>
      </c>
      <c r="AK42" s="5">
        <f t="shared" si="55"/>
        <v>0</v>
      </c>
      <c r="AL42" s="41">
        <f t="shared" si="56"/>
        <v>0</v>
      </c>
      <c r="AM42" s="33" t="str">
        <f t="shared" si="57"/>
        <v/>
      </c>
      <c r="AO42" s="22">
        <f t="shared" si="58"/>
        <v>0</v>
      </c>
      <c r="AP42">
        <f t="shared" si="59"/>
        <v>0</v>
      </c>
      <c r="AQ42">
        <f t="shared" si="60"/>
        <v>0</v>
      </c>
      <c r="AR42">
        <f t="shared" si="61"/>
        <v>0</v>
      </c>
      <c r="AS42">
        <f t="shared" si="62"/>
        <v>0</v>
      </c>
      <c r="AT42">
        <f t="shared" si="63"/>
        <v>0</v>
      </c>
      <c r="AU42">
        <f t="shared" si="64"/>
        <v>0</v>
      </c>
      <c r="AV42">
        <f t="shared" si="65"/>
        <v>0</v>
      </c>
      <c r="AW42">
        <f t="shared" si="66"/>
        <v>0</v>
      </c>
      <c r="AX42">
        <f t="shared" si="67"/>
        <v>0</v>
      </c>
      <c r="AY42">
        <f t="shared" si="68"/>
        <v>0</v>
      </c>
      <c r="AZ42">
        <f t="shared" si="69"/>
        <v>0</v>
      </c>
      <c r="BA42">
        <f t="shared" si="70"/>
        <v>0</v>
      </c>
      <c r="BB42">
        <f t="shared" si="71"/>
        <v>0</v>
      </c>
      <c r="BC42">
        <f t="shared" si="72"/>
        <v>0</v>
      </c>
      <c r="BD42">
        <f t="shared" si="73"/>
        <v>0</v>
      </c>
      <c r="BE42" s="22">
        <f t="shared" ref="BE42:BR42" si="79">BD42+LARGE($AO42:$BC42,BE$4)</f>
        <v>0</v>
      </c>
      <c r="BF42" s="22">
        <f t="shared" si="79"/>
        <v>0</v>
      </c>
      <c r="BG42" s="22">
        <f t="shared" si="79"/>
        <v>0</v>
      </c>
      <c r="BH42" s="22">
        <f t="shared" si="79"/>
        <v>0</v>
      </c>
      <c r="BI42" s="22">
        <f t="shared" si="79"/>
        <v>0</v>
      </c>
      <c r="BJ42" s="22">
        <f t="shared" si="79"/>
        <v>0</v>
      </c>
      <c r="BK42" s="22">
        <f t="shared" si="79"/>
        <v>0</v>
      </c>
      <c r="BL42" s="22">
        <f t="shared" si="79"/>
        <v>0</v>
      </c>
      <c r="BM42" s="22">
        <f t="shared" si="79"/>
        <v>0</v>
      </c>
      <c r="BN42" s="22">
        <f t="shared" si="79"/>
        <v>0</v>
      </c>
      <c r="BO42" s="22">
        <f t="shared" si="79"/>
        <v>0</v>
      </c>
      <c r="BP42" s="22">
        <f t="shared" si="79"/>
        <v>0</v>
      </c>
      <c r="BQ42" s="22">
        <f t="shared" si="79"/>
        <v>0</v>
      </c>
      <c r="BR42" s="22">
        <f t="shared" si="79"/>
        <v>0</v>
      </c>
    </row>
    <row r="43" spans="1:70" ht="16.5">
      <c r="A43" s="73" t="s">
        <v>1321</v>
      </c>
      <c r="B43" s="32" t="str">
        <f>IF(ISNA(VLOOKUP(A43,'Licenciés Jeunes 2023'!A:C,3,0)),"",VLOOKUP(A43,'Licenciés Jeunes 2023'!A:C,3,0))</f>
        <v>GREBILLE</v>
      </c>
      <c r="C43" s="32" t="str">
        <f>IF(ISNA(VLOOKUP(A43,'Licenciés Jeunes 2023'!A:C,2,0)),"",VLOOKUP(A43,'Licenciés Jeunes 2023'!A:C,2,0))</f>
        <v>Magda</v>
      </c>
      <c r="D43" s="32" t="str">
        <f>IF(ISNA(VLOOKUP(A43,'Licenciés Jeunes 2023'!A:F,6,0)),"",VLOOKUP(A43,'Licenciés Jeunes 2023'!A:F,6,0))</f>
        <v>ASPTT 36 SPORT NATURE</v>
      </c>
      <c r="E43" s="6"/>
      <c r="F43" s="2">
        <f>IF(E$2="Bike &amp; Run",IF(ISNA(VLOOKUP(E43,Paramètres!$B$3:$C$56,2,FALSE)),0,VLOOKUP(E43,Paramètres!$B$3:$C$56,2,FALSE)*Paramètres!$K$3),IF(OR(E43="",OR($D43="",$D43="NL",$D43="HORS LIGUE")),0,VLOOKUP(IF(OR(E43="",OR($D43="",$D43="NL",$D43="HORS LIGUE")),"",COUNTIFS($D$5:$D$72,"&lt;&gt;"&amp;"",$D$5:$D$72,"&lt;&gt;"&amp;"NL",$D$5:$D$72,"&lt;&gt;"&amp;"HORS LIGUE",E$5:E$72,"&lt;"&amp;E43)+1),Paramètres!$B$3:$C$56,2,FALSE)*Paramètres!$K$3))</f>
        <v>0</v>
      </c>
      <c r="G43" s="4"/>
      <c r="H43" s="2">
        <f>IF(G$2="Bike &amp; Run",IF(ISNA(VLOOKUP(G43,Paramètres!$B$3:$C$56,2,FALSE)),0,VLOOKUP(G43,Paramètres!$B$3:$C$56,2,FALSE)*Paramètres!$K$4),IF(OR(G43="",OR($D43="",$D43="NL",$D43="HORS LIGUE")),0,VLOOKUP(IF(OR(G43="",OR($D43="",$D43="NL",$D43="HORS LIGUE")),"",COUNTIFS($D$5:$D$72,"&lt;&gt;"&amp;"",$D$5:$D$72,"&lt;&gt;"&amp;"NL",$D$5:$D$72,"&lt;&gt;"&amp;"HORS LIGUE",G$5:G$72,"&lt;"&amp;G43)+1),Paramètres!$B$3:$C$56,2,FALSE)*Paramètres!$K$4))</f>
        <v>0</v>
      </c>
      <c r="I43" s="36"/>
      <c r="J43" s="2">
        <f>IF(I$2="Bike &amp; Run",IF(ISNA(VLOOKUP(I43,Paramètres!$B$3:$C$56,2,FALSE)),0,VLOOKUP(I43,Paramètres!$B$3:$C$56,2,FALSE)*Paramètres!$K$5),IF(OR(I43="",OR($D43="",$D43="NL",$D43="HORS LIGUE")),0,VLOOKUP(IF(OR(I43="",OR($D43="",$D43="NL",$D43="HORS LIGUE")),"",COUNTIFS($D$5:$D$72,"&lt;&gt;"&amp;"",$D$5:$D$72,"&lt;&gt;"&amp;"NL",$D$5:$D$72,"&lt;&gt;"&amp;"HORS LIGUE",I$5:I$72,"&lt;"&amp;I43)+1),Paramètres!$B$3:$C$56,2,FALSE)*Paramètres!$K$5))</f>
        <v>0</v>
      </c>
      <c r="K43" s="4"/>
      <c r="L43" s="2">
        <f>IF(K$2="Bike &amp; Run",IF(ISNA(VLOOKUP(K43,Paramètres!$B$3:$C$56,2,FALSE)),0,VLOOKUP(K43,Paramètres!$B$3:$C$56,2,FALSE)*Paramètres!$K$6),IF(OR(K43="",OR($D43="",$D43="NL",$D43="HORS LIGUE")),0,VLOOKUP(IF(OR(K43="",OR($D43="",$D43="NL",$D43="HORS LIGUE")),"",COUNTIFS($D$5:$D$72,"&lt;&gt;"&amp;"",$D$5:$D$72,"&lt;&gt;"&amp;"NL",$D$5:$D$72,"&lt;&gt;"&amp;"HORS LIGUE",K$5:K$72,"&lt;"&amp;K43)+1),Paramètres!$B$3:$C$56,2,FALSE)*Paramètres!$K$6))</f>
        <v>0</v>
      </c>
      <c r="M43" s="4"/>
      <c r="N43" s="2">
        <f>IF(M$2="Bike &amp; Run",IF(ISNA(VLOOKUP(M43,Paramètres!$B$3:$C$56,2,FALSE)),0,VLOOKUP(M43,Paramètres!$B$3:$C$56,2,FALSE)*Paramètres!$K$7),IF(OR(M43="",OR($D43="",$D43="NL",$D43="HORS LIGUE")),0,VLOOKUP(IF(OR(M43="",OR($D43="",$D43="NL",$D43="HORS LIGUE")),"",COUNTIFS($D$5:$D$72,"&lt;&gt;"&amp;"",$D$5:$D$72,"&lt;&gt;"&amp;"NL",$D$5:$D$72,"&lt;&gt;"&amp;"HORS LIGUE",M$5:M$72,"&lt;"&amp;M43)+1),Paramètres!$B$3:$C$56,2,FALSE)*Paramètres!$K$7))</f>
        <v>0</v>
      </c>
      <c r="O43" s="46"/>
      <c r="P43" s="2">
        <f>IF(O$2="Bike &amp; Run",IF(ISNA(VLOOKUP(O43,Paramètres!$B$3:$C$56,2,FALSE)),0,VLOOKUP(O43,Paramètres!$B$3:$C$56,2,FALSE)*Paramètres!$K$8),IF(OR(O43="",OR($D43="",$D43="NL",$D43="HORS LIGUE")),0,VLOOKUP(IF(OR(O43="",OR($D43="",$D43="NL",$D43="HORS LIGUE")),"",COUNTIFS($D$5:$D$72,"&lt;&gt;"&amp;"",$D$5:$D$72,"&lt;&gt;"&amp;"NL",$D$5:$D$72,"&lt;&gt;"&amp;"HORS LIGUE",O$5:O$72,"&lt;"&amp;O43)+1),Paramètres!$B$3:$C$56,2,FALSE)*Paramètres!$K$8))</f>
        <v>0</v>
      </c>
      <c r="Q43" s="46"/>
      <c r="R43" s="2">
        <f>IF(Q$2="Bike &amp; Run",IF(ISNA(VLOOKUP(Q43,Paramètres!$B$3:$C$56,2,FALSE)),0,VLOOKUP(Q43,Paramètres!$B$3:$C$56,2,FALSE)*Paramètres!$K$9),IF(OR(Q43="",OR($D43="",$D43="NL",$D43="HORS LIGUE")),0,VLOOKUP(IF(OR(Q43="",OR($D43="",$D43="NL",$D43="HORS LIGUE")),"",COUNTIFS($D$5:$D$72,"&lt;&gt;"&amp;"",$D$5:$D$72,"&lt;&gt;"&amp;"NL",$D$5:$D$72,"&lt;&gt;"&amp;"HORS LIGUE",Q$5:Q$72,"&lt;"&amp;Q43)+1),Paramètres!$B$3:$C$56,2,FALSE)*Paramètres!$K$9))</f>
        <v>0</v>
      </c>
      <c r="S43" s="46"/>
      <c r="T43" s="2">
        <f>IF(S$2="Bike &amp; Run",IF(ISNA(VLOOKUP(S43,Paramètres!$B$3:$C$56,2,FALSE)),0,VLOOKUP(S43,Paramètres!$B$3:$C$56,2,FALSE)*Paramètres!$K$10),IF(OR(S43="",OR($D43="",$D43="NL",$D43="HORS LIGUE")),0,VLOOKUP(IF(OR(S43="",OR($D43="",$D43="NL",$D43="HORS LIGUE")),"",COUNTIFS($D$5:$D$72,"&lt;&gt;"&amp;"",$D$5:$D$72,"&lt;&gt;"&amp;"NL",$D$5:$D$72,"&lt;&gt;"&amp;"HORS LIGUE",S$5:S$72,"&lt;"&amp;S43)+1),Paramètres!$B$3:$C$56,2,FALSE)*Paramètres!$K$10))</f>
        <v>0</v>
      </c>
      <c r="U43" s="46"/>
      <c r="V43" s="2">
        <f>IF(U$2="Bike &amp; Run",IF(ISNA(VLOOKUP(U43,Paramètres!$B$3:$C$56,2,FALSE)),0,VLOOKUP(U43,Paramètres!$B$3:$C$56,2,FALSE)*Paramètres!$K$11),IF(OR(U43="",OR($D43="",$D43="NL",$D43="HORS LIGUE")),0,VLOOKUP(IF(OR(U43="",OR($D43="",$D43="NL",$D43="HORS LIGUE")),"",COUNTIFS($D$5:$D$72,"&lt;&gt;"&amp;"",$D$5:$D$72,"&lt;&gt;"&amp;"NL",$D$5:$D$72,"&lt;&gt;"&amp;"HORS LIGUE",U$5:U$72,"&lt;"&amp;U43)+1),Paramètres!$B$3:$C$56,2,FALSE)*Paramètres!$K$11))</f>
        <v>0</v>
      </c>
      <c r="W43" s="46"/>
      <c r="X43" s="2">
        <f>IF(W$2="Bike &amp; Run",IF(ISNA(VLOOKUP(W43,Paramètres!$B$3:$C$56,2,FALSE)),0,VLOOKUP(W43,Paramètres!$B$3:$C$56,2,FALSE)*Paramètres!$K$12),IF(OR(W43="",OR($D43="",$D43="NL",$D43="HORS LIGUE")),0,VLOOKUP(IF(OR(W43="",OR($D43="",$D43="NL",$D43="HORS LIGUE")),"",COUNTIFS($D$5:$D$72,"&lt;&gt;"&amp;"",$D$5:$D$72,"&lt;&gt;"&amp;"NL",$D$5:$D$72,"&lt;&gt;"&amp;"HORS LIGUE",W$5:W$72,"&lt;"&amp;W43)+1),Paramètres!$B$3:$C$56,2,FALSE)*Paramètres!$K$12))</f>
        <v>0</v>
      </c>
      <c r="Y43" s="46"/>
      <c r="Z43" s="2">
        <f>IF(Y$2="Bike &amp; Run",IF(ISNA(VLOOKUP(Y43,Paramètres!$B$3:$C$56,2,FALSE)),0,VLOOKUP(Y43,Paramètres!$B$3:$C$56,2,FALSE)*Paramètres!$K$13),IF(OR(Y43="",OR($D43="",$D43="NL",$D43="HORS LIGUE")),0,VLOOKUP(IF(OR(Y43="",OR($D43="",$D43="NL",$D43="HORS LIGUE")),"",COUNTIFS($D$5:$D$72,"&lt;&gt;"&amp;"",$D$5:$D$72,"&lt;&gt;"&amp;"NL",$D$5:$D$72,"&lt;&gt;"&amp;"HORS LIGUE",Y$5:Y$72,"&lt;"&amp;Y43)+1),Paramètres!$B$3:$C$56,2,FALSE)*Paramètres!$K$13))</f>
        <v>0</v>
      </c>
      <c r="AA43" s="46"/>
      <c r="AB43" s="2">
        <f>IF(AA$2="Bike &amp; Run",IF(ISNA(VLOOKUP(AA43,Paramètres!$B$3:$C$56,2,FALSE)),0,VLOOKUP(AA43,Paramètres!$B$3:$C$56,2,FALSE)*Paramètres!$K$14),IF(OR(AA43="",OR($D43="",$D43="NL",$D43="HORS LIGUE")),0,VLOOKUP(IF(OR(AA43="",OR($D43="",$D43="NL",$D43="HORS LIGUE")),"",COUNTIFS($D$5:$D$72,"&lt;&gt;"&amp;"",$D$5:$D$72,"&lt;&gt;"&amp;"NL",$D$5:$D$72,"&lt;&gt;"&amp;"HORS LIGUE",AA$5:AA$72,"&lt;"&amp;AA43)+1),Paramètres!$B$3:$C$56,2,FALSE)*Paramètres!$K$14))</f>
        <v>0</v>
      </c>
      <c r="AC43" s="46"/>
      <c r="AD43" s="2">
        <f>IF(AC$2="Bike &amp; Run",IF(ISNA(VLOOKUP(AC43,Paramètres!$B$3:$C$56,2,FALSE)),0,VLOOKUP(AC43,Paramètres!$B$3:$C$56,2,FALSE)*Paramètres!$K$15),IF(OR(AC43="",OR($D43="",$D43="NL",$D43="HORS LIGUE")),0,VLOOKUP(IF(OR(AC43="",OR($D43="",$D43="NL",$D43="HORS LIGUE")),"",COUNTIFS($D$5:$D$72,"&lt;&gt;"&amp;"",$D$5:$D$72,"&lt;&gt;"&amp;"NL",$D$5:$D$72,"&lt;&gt;"&amp;"HORS LIGUE",AC$5:AC$72,"&lt;"&amp;AC43)+1),Paramètres!$B$3:$C$56,2,FALSE)*Paramètres!$K$15))</f>
        <v>0</v>
      </c>
      <c r="AE43" s="46"/>
      <c r="AF43" s="2">
        <f>IF(AE$2="Bike &amp; Run",IF(ISNA(VLOOKUP(AE43,Paramètres!$B$3:$C$56,2,FALSE)),0,VLOOKUP(AE43,Paramètres!$B$3:$C$56,2,FALSE)*Paramètres!$K$16),IF(OR(AE43="",OR($D43="",$D43="NL",$D43="HORS LIGUE")),0,VLOOKUP(IF(OR(AE43="",OR($D43="",$D43="NL",$D43="HORS LIGUE")),"",COUNTIFS($D$5:$D$72,"&lt;&gt;"&amp;"",$D$5:$D$72,"&lt;&gt;"&amp;"NL",$D$5:$D$72,"&lt;&gt;"&amp;"HORS LIGUE",AE$5:AE$72,"&lt;"&amp;AE43)+1),Paramètres!$B$3:$C$56,2,FALSE)*Paramètres!$K$16))</f>
        <v>0</v>
      </c>
      <c r="AG43" s="46"/>
      <c r="AH43" s="2">
        <f>IF(AG$2="Bike &amp; Run",IF(ISNA(VLOOKUP(AG43,Paramètres!$B$3:$C$56,2,FALSE)),0,VLOOKUP(AG43,Paramètres!$B$3:$C$56,2,FALSE)*Paramètres!$K$17),IF(OR(AG43="",OR($D43="",$D43="NL",$D43="HORS LIGUE")),0,VLOOKUP(IF(OR(AG43="",OR($D43="",$D43="NL",$D43="HORS LIGUE")),"",COUNTIFS($D$5:$D$72,"&lt;&gt;"&amp;"",$D$5:$D$72,"&lt;&gt;"&amp;"NL",$D$5:$D$72,"&lt;&gt;"&amp;"HORS LIGUE",AG$5:AG$72,"&lt;"&amp;AG43)+1),Paramètres!$B$3:$C$56,2,FALSE)*Paramètres!$K$17))</f>
        <v>0</v>
      </c>
      <c r="AI43" s="40">
        <f t="shared" si="53"/>
        <v>0</v>
      </c>
      <c r="AJ43" s="3" t="str">
        <f t="shared" si="54"/>
        <v/>
      </c>
      <c r="AK43" s="5">
        <f t="shared" si="55"/>
        <v>0</v>
      </c>
      <c r="AL43" s="41">
        <f t="shared" si="56"/>
        <v>0</v>
      </c>
      <c r="AM43" s="33" t="str">
        <f t="shared" si="57"/>
        <v/>
      </c>
      <c r="AO43" s="22">
        <f t="shared" si="58"/>
        <v>0</v>
      </c>
      <c r="AP43">
        <f t="shared" si="59"/>
        <v>0</v>
      </c>
      <c r="AQ43">
        <f t="shared" si="60"/>
        <v>0</v>
      </c>
      <c r="AR43">
        <f t="shared" si="61"/>
        <v>0</v>
      </c>
      <c r="AS43">
        <f t="shared" si="62"/>
        <v>0</v>
      </c>
      <c r="AT43">
        <f t="shared" si="63"/>
        <v>0</v>
      </c>
      <c r="AU43">
        <f t="shared" si="64"/>
        <v>0</v>
      </c>
      <c r="AV43">
        <f t="shared" si="65"/>
        <v>0</v>
      </c>
      <c r="AW43">
        <f t="shared" si="66"/>
        <v>0</v>
      </c>
      <c r="AX43">
        <f t="shared" si="67"/>
        <v>0</v>
      </c>
      <c r="AY43">
        <f t="shared" si="68"/>
        <v>0</v>
      </c>
      <c r="AZ43">
        <f t="shared" si="69"/>
        <v>0</v>
      </c>
      <c r="BA43">
        <f t="shared" si="70"/>
        <v>0</v>
      </c>
      <c r="BB43">
        <f t="shared" si="71"/>
        <v>0</v>
      </c>
      <c r="BC43">
        <f t="shared" si="72"/>
        <v>0</v>
      </c>
      <c r="BD43">
        <f t="shared" si="73"/>
        <v>0</v>
      </c>
      <c r="BE43" s="22">
        <f t="shared" ref="BE43:BR43" si="80">BD43+LARGE($AO43:$BC43,BE$4)</f>
        <v>0</v>
      </c>
      <c r="BF43" s="22">
        <f t="shared" si="80"/>
        <v>0</v>
      </c>
      <c r="BG43" s="22">
        <f t="shared" si="80"/>
        <v>0</v>
      </c>
      <c r="BH43" s="22">
        <f t="shared" si="80"/>
        <v>0</v>
      </c>
      <c r="BI43" s="22">
        <f t="shared" si="80"/>
        <v>0</v>
      </c>
      <c r="BJ43" s="22">
        <f t="shared" si="80"/>
        <v>0</v>
      </c>
      <c r="BK43" s="22">
        <f t="shared" si="80"/>
        <v>0</v>
      </c>
      <c r="BL43" s="22">
        <f t="shared" si="80"/>
        <v>0</v>
      </c>
      <c r="BM43" s="22">
        <f t="shared" si="80"/>
        <v>0</v>
      </c>
      <c r="BN43" s="22">
        <f t="shared" si="80"/>
        <v>0</v>
      </c>
      <c r="BO43" s="22">
        <f t="shared" si="80"/>
        <v>0</v>
      </c>
      <c r="BP43" s="22">
        <f t="shared" si="80"/>
        <v>0</v>
      </c>
      <c r="BQ43" s="22">
        <f t="shared" si="80"/>
        <v>0</v>
      </c>
      <c r="BR43" s="22">
        <f t="shared" si="80"/>
        <v>0</v>
      </c>
    </row>
    <row r="44" spans="1:70" ht="16.5">
      <c r="A44" s="73" t="s">
        <v>1348</v>
      </c>
      <c r="B44" s="32" t="str">
        <f>IF(ISNA(VLOOKUP(A44,'Licenciés Jeunes 2023'!A:C,3,0)),"",VLOOKUP(A44,'Licenciés Jeunes 2023'!A:C,3,0))</f>
        <v>COUTY</v>
      </c>
      <c r="C44" s="32" t="str">
        <f>IF(ISNA(VLOOKUP(A44,'Licenciés Jeunes 2023'!A:C,2,0)),"",VLOOKUP(A44,'Licenciés Jeunes 2023'!A:C,2,0))</f>
        <v>Jade</v>
      </c>
      <c r="D44" s="32" t="str">
        <f>IF(ISNA(VLOOKUP(A44,'Licenciés Jeunes 2023'!A:F,6,0)),"",VLOOKUP(A44,'Licenciés Jeunes 2023'!A:F,6,0))</f>
        <v>GENERATION TRIATHLON BLOIS</v>
      </c>
      <c r="E44" s="6"/>
      <c r="F44" s="2">
        <f>IF(E$2="Bike &amp; Run",IF(ISNA(VLOOKUP(E44,Paramètres!$B$3:$C$56,2,FALSE)),0,VLOOKUP(E44,Paramètres!$B$3:$C$56,2,FALSE)*Paramètres!$K$3),IF(OR(E44="",OR($D44="",$D44="NL",$D44="HORS LIGUE")),0,VLOOKUP(IF(OR(E44="",OR($D44="",$D44="NL",$D44="HORS LIGUE")),"",COUNTIFS($D$5:$D$72,"&lt;&gt;"&amp;"",$D$5:$D$72,"&lt;&gt;"&amp;"NL",$D$5:$D$72,"&lt;&gt;"&amp;"HORS LIGUE",E$5:E$72,"&lt;"&amp;E44)+1),Paramètres!$B$3:$C$56,2,FALSE)*Paramètres!$K$3))</f>
        <v>0</v>
      </c>
      <c r="G44" s="4"/>
      <c r="H44" s="2">
        <f>IF(G$2="Bike &amp; Run",IF(ISNA(VLOOKUP(G44,Paramètres!$B$3:$C$56,2,FALSE)),0,VLOOKUP(G44,Paramètres!$B$3:$C$56,2,FALSE)*Paramètres!$K$4),IF(OR(G44="",OR($D44="",$D44="NL",$D44="HORS LIGUE")),0,VLOOKUP(IF(OR(G44="",OR($D44="",$D44="NL",$D44="HORS LIGUE")),"",COUNTIFS($D$5:$D$72,"&lt;&gt;"&amp;"",$D$5:$D$72,"&lt;&gt;"&amp;"NL",$D$5:$D$72,"&lt;&gt;"&amp;"HORS LIGUE",G$5:G$72,"&lt;"&amp;G44)+1),Paramètres!$B$3:$C$56,2,FALSE)*Paramètres!$K$4))</f>
        <v>0</v>
      </c>
      <c r="I44" s="36"/>
      <c r="J44" s="2">
        <f>IF(I$2="Bike &amp; Run",IF(ISNA(VLOOKUP(I44,Paramètres!$B$3:$C$56,2,FALSE)),0,VLOOKUP(I44,Paramètres!$B$3:$C$56,2,FALSE)*Paramètres!$K$5),IF(OR(I44="",OR($D44="",$D44="NL",$D44="HORS LIGUE")),0,VLOOKUP(IF(OR(I44="",OR($D44="",$D44="NL",$D44="HORS LIGUE")),"",COUNTIFS($D$5:$D$72,"&lt;&gt;"&amp;"",$D$5:$D$72,"&lt;&gt;"&amp;"NL",$D$5:$D$72,"&lt;&gt;"&amp;"HORS LIGUE",I$5:I$72,"&lt;"&amp;I44)+1),Paramètres!$B$3:$C$56,2,FALSE)*Paramètres!$K$5))</f>
        <v>0</v>
      </c>
      <c r="K44" s="4"/>
      <c r="L44" s="2">
        <f>IF(K$2="Bike &amp; Run",IF(ISNA(VLOOKUP(K44,Paramètres!$B$3:$C$56,2,FALSE)),0,VLOOKUP(K44,Paramètres!$B$3:$C$56,2,FALSE)*Paramètres!$K$6),IF(OR(K44="",OR($D44="",$D44="NL",$D44="HORS LIGUE")),0,VLOOKUP(IF(OR(K44="",OR($D44="",$D44="NL",$D44="HORS LIGUE")),"",COUNTIFS($D$5:$D$72,"&lt;&gt;"&amp;"",$D$5:$D$72,"&lt;&gt;"&amp;"NL",$D$5:$D$72,"&lt;&gt;"&amp;"HORS LIGUE",K$5:K$72,"&lt;"&amp;K44)+1),Paramètres!$B$3:$C$56,2,FALSE)*Paramètres!$K$6))</f>
        <v>0</v>
      </c>
      <c r="M44" s="4"/>
      <c r="N44" s="2">
        <f>IF(M$2="Bike &amp; Run",IF(ISNA(VLOOKUP(M44,Paramètres!$B$3:$C$56,2,FALSE)),0,VLOOKUP(M44,Paramètres!$B$3:$C$56,2,FALSE)*Paramètres!$K$7),IF(OR(M44="",OR($D44="",$D44="NL",$D44="HORS LIGUE")),0,VLOOKUP(IF(OR(M44="",OR($D44="",$D44="NL",$D44="HORS LIGUE")),"",COUNTIFS($D$5:$D$72,"&lt;&gt;"&amp;"",$D$5:$D$72,"&lt;&gt;"&amp;"NL",$D$5:$D$72,"&lt;&gt;"&amp;"HORS LIGUE",M$5:M$72,"&lt;"&amp;M44)+1),Paramètres!$B$3:$C$56,2,FALSE)*Paramètres!$K$7))</f>
        <v>0</v>
      </c>
      <c r="O44" s="46"/>
      <c r="P44" s="2">
        <f>IF(O$2="Bike &amp; Run",IF(ISNA(VLOOKUP(O44,Paramètres!$B$3:$C$56,2,FALSE)),0,VLOOKUP(O44,Paramètres!$B$3:$C$56,2,FALSE)*Paramètres!$K$8),IF(OR(O44="",OR($D44="",$D44="NL",$D44="HORS LIGUE")),0,VLOOKUP(IF(OR(O44="",OR($D44="",$D44="NL",$D44="HORS LIGUE")),"",COUNTIFS($D$5:$D$72,"&lt;&gt;"&amp;"",$D$5:$D$72,"&lt;&gt;"&amp;"NL",$D$5:$D$72,"&lt;&gt;"&amp;"HORS LIGUE",O$5:O$72,"&lt;"&amp;O44)+1),Paramètres!$B$3:$C$56,2,FALSE)*Paramètres!$K$8))</f>
        <v>0</v>
      </c>
      <c r="Q44" s="46"/>
      <c r="R44" s="2">
        <f>IF(Q$2="Bike &amp; Run",IF(ISNA(VLOOKUP(Q44,Paramètres!$B$3:$C$56,2,FALSE)),0,VLOOKUP(Q44,Paramètres!$B$3:$C$56,2,FALSE)*Paramètres!$K$9),IF(OR(Q44="",OR($D44="",$D44="NL",$D44="HORS LIGUE")),0,VLOOKUP(IF(OR(Q44="",OR($D44="",$D44="NL",$D44="HORS LIGUE")),"",COUNTIFS($D$5:$D$72,"&lt;&gt;"&amp;"",$D$5:$D$72,"&lt;&gt;"&amp;"NL",$D$5:$D$72,"&lt;&gt;"&amp;"HORS LIGUE",Q$5:Q$72,"&lt;"&amp;Q44)+1),Paramètres!$B$3:$C$56,2,FALSE)*Paramètres!$K$9))</f>
        <v>0</v>
      </c>
      <c r="S44" s="46"/>
      <c r="T44" s="2">
        <f>IF(S$2="Bike &amp; Run",IF(ISNA(VLOOKUP(S44,Paramètres!$B$3:$C$56,2,FALSE)),0,VLOOKUP(S44,Paramètres!$B$3:$C$56,2,FALSE)*Paramètres!$K$10),IF(OR(S44="",OR($D44="",$D44="NL",$D44="HORS LIGUE")),0,VLOOKUP(IF(OR(S44="",OR($D44="",$D44="NL",$D44="HORS LIGUE")),"",COUNTIFS($D$5:$D$72,"&lt;&gt;"&amp;"",$D$5:$D$72,"&lt;&gt;"&amp;"NL",$D$5:$D$72,"&lt;&gt;"&amp;"HORS LIGUE",S$5:S$72,"&lt;"&amp;S44)+1),Paramètres!$B$3:$C$56,2,FALSE)*Paramètres!$K$10))</f>
        <v>0</v>
      </c>
      <c r="U44" s="46"/>
      <c r="V44" s="2">
        <f>IF(U$2="Bike &amp; Run",IF(ISNA(VLOOKUP(U44,Paramètres!$B$3:$C$56,2,FALSE)),0,VLOOKUP(U44,Paramètres!$B$3:$C$56,2,FALSE)*Paramètres!$K$11),IF(OR(U44="",OR($D44="",$D44="NL",$D44="HORS LIGUE")),0,VLOOKUP(IF(OR(U44="",OR($D44="",$D44="NL",$D44="HORS LIGUE")),"",COUNTIFS($D$5:$D$72,"&lt;&gt;"&amp;"",$D$5:$D$72,"&lt;&gt;"&amp;"NL",$D$5:$D$72,"&lt;&gt;"&amp;"HORS LIGUE",U$5:U$72,"&lt;"&amp;U44)+1),Paramètres!$B$3:$C$56,2,FALSE)*Paramètres!$K$11))</f>
        <v>0</v>
      </c>
      <c r="W44" s="46"/>
      <c r="X44" s="2">
        <f>IF(W$2="Bike &amp; Run",IF(ISNA(VLOOKUP(W44,Paramètres!$B$3:$C$56,2,FALSE)),0,VLOOKUP(W44,Paramètres!$B$3:$C$56,2,FALSE)*Paramètres!$K$12),IF(OR(W44="",OR($D44="",$D44="NL",$D44="HORS LIGUE")),0,VLOOKUP(IF(OR(W44="",OR($D44="",$D44="NL",$D44="HORS LIGUE")),"",COUNTIFS($D$5:$D$72,"&lt;&gt;"&amp;"",$D$5:$D$72,"&lt;&gt;"&amp;"NL",$D$5:$D$72,"&lt;&gt;"&amp;"HORS LIGUE",W$5:W$72,"&lt;"&amp;W44)+1),Paramètres!$B$3:$C$56,2,FALSE)*Paramètres!$K$12))</f>
        <v>0</v>
      </c>
      <c r="Y44" s="46"/>
      <c r="Z44" s="2">
        <f>IF(Y$2="Bike &amp; Run",IF(ISNA(VLOOKUP(Y44,Paramètres!$B$3:$C$56,2,FALSE)),0,VLOOKUP(Y44,Paramètres!$B$3:$C$56,2,FALSE)*Paramètres!$K$13),IF(OR(Y44="",OR($D44="",$D44="NL",$D44="HORS LIGUE")),0,VLOOKUP(IF(OR(Y44="",OR($D44="",$D44="NL",$D44="HORS LIGUE")),"",COUNTIFS($D$5:$D$72,"&lt;&gt;"&amp;"",$D$5:$D$72,"&lt;&gt;"&amp;"NL",$D$5:$D$72,"&lt;&gt;"&amp;"HORS LIGUE",Y$5:Y$72,"&lt;"&amp;Y44)+1),Paramètres!$B$3:$C$56,2,FALSE)*Paramètres!$K$13))</f>
        <v>0</v>
      </c>
      <c r="AA44" s="46"/>
      <c r="AB44" s="2">
        <f>IF(AA$2="Bike &amp; Run",IF(ISNA(VLOOKUP(AA44,Paramètres!$B$3:$C$56,2,FALSE)),0,VLOOKUP(AA44,Paramètres!$B$3:$C$56,2,FALSE)*Paramètres!$K$14),IF(OR(AA44="",OR($D44="",$D44="NL",$D44="HORS LIGUE")),0,VLOOKUP(IF(OR(AA44="",OR($D44="",$D44="NL",$D44="HORS LIGUE")),"",COUNTIFS($D$5:$D$72,"&lt;&gt;"&amp;"",$D$5:$D$72,"&lt;&gt;"&amp;"NL",$D$5:$D$72,"&lt;&gt;"&amp;"HORS LIGUE",AA$5:AA$72,"&lt;"&amp;AA44)+1),Paramètres!$B$3:$C$56,2,FALSE)*Paramètres!$K$14))</f>
        <v>0</v>
      </c>
      <c r="AC44" s="46"/>
      <c r="AD44" s="2">
        <f>IF(AC$2="Bike &amp; Run",IF(ISNA(VLOOKUP(AC44,Paramètres!$B$3:$C$56,2,FALSE)),0,VLOOKUP(AC44,Paramètres!$B$3:$C$56,2,FALSE)*Paramètres!$K$15),IF(OR(AC44="",OR($D44="",$D44="NL",$D44="HORS LIGUE")),0,VLOOKUP(IF(OR(AC44="",OR($D44="",$D44="NL",$D44="HORS LIGUE")),"",COUNTIFS($D$5:$D$72,"&lt;&gt;"&amp;"",$D$5:$D$72,"&lt;&gt;"&amp;"NL",$D$5:$D$72,"&lt;&gt;"&amp;"HORS LIGUE",AC$5:AC$72,"&lt;"&amp;AC44)+1),Paramètres!$B$3:$C$56,2,FALSE)*Paramètres!$K$15))</f>
        <v>0</v>
      </c>
      <c r="AE44" s="46"/>
      <c r="AF44" s="2">
        <f>IF(AE$2="Bike &amp; Run",IF(ISNA(VLOOKUP(AE44,Paramètres!$B$3:$C$56,2,FALSE)),0,VLOOKUP(AE44,Paramètres!$B$3:$C$56,2,FALSE)*Paramètres!$K$16),IF(OR(AE44="",OR($D44="",$D44="NL",$D44="HORS LIGUE")),0,VLOOKUP(IF(OR(AE44="",OR($D44="",$D44="NL",$D44="HORS LIGUE")),"",COUNTIFS($D$5:$D$72,"&lt;&gt;"&amp;"",$D$5:$D$72,"&lt;&gt;"&amp;"NL",$D$5:$D$72,"&lt;&gt;"&amp;"HORS LIGUE",AE$5:AE$72,"&lt;"&amp;AE44)+1),Paramètres!$B$3:$C$56,2,FALSE)*Paramètres!$K$16))</f>
        <v>0</v>
      </c>
      <c r="AG44" s="46"/>
      <c r="AH44" s="2">
        <f>IF(AG$2="Bike &amp; Run",IF(ISNA(VLOOKUP(AG44,Paramètres!$B$3:$C$56,2,FALSE)),0,VLOOKUP(AG44,Paramètres!$B$3:$C$56,2,FALSE)*Paramètres!$K$17),IF(OR(AG44="",OR($D44="",$D44="NL",$D44="HORS LIGUE")),0,VLOOKUP(IF(OR(AG44="",OR($D44="",$D44="NL",$D44="HORS LIGUE")),"",COUNTIFS($D$5:$D$72,"&lt;&gt;"&amp;"",$D$5:$D$72,"&lt;&gt;"&amp;"NL",$D$5:$D$72,"&lt;&gt;"&amp;"HORS LIGUE",AG$5:AG$72,"&lt;"&amp;AG44)+1),Paramètres!$B$3:$C$56,2,FALSE)*Paramètres!$K$17))</f>
        <v>0</v>
      </c>
      <c r="AI44" s="40">
        <f t="shared" si="53"/>
        <v>0</v>
      </c>
      <c r="AJ44" s="3" t="str">
        <f t="shared" si="54"/>
        <v/>
      </c>
      <c r="AK44" s="5">
        <f t="shared" si="55"/>
        <v>0</v>
      </c>
      <c r="AL44" s="41">
        <f t="shared" si="56"/>
        <v>0</v>
      </c>
      <c r="AM44" s="33" t="str">
        <f t="shared" si="57"/>
        <v/>
      </c>
      <c r="AO44" s="22">
        <f t="shared" si="58"/>
        <v>0</v>
      </c>
      <c r="AP44">
        <f t="shared" si="59"/>
        <v>0</v>
      </c>
      <c r="AQ44">
        <f t="shared" si="60"/>
        <v>0</v>
      </c>
      <c r="AR44">
        <f t="shared" si="61"/>
        <v>0</v>
      </c>
      <c r="AS44">
        <f t="shared" si="62"/>
        <v>0</v>
      </c>
      <c r="AT44">
        <f t="shared" si="63"/>
        <v>0</v>
      </c>
      <c r="AU44">
        <f t="shared" si="64"/>
        <v>0</v>
      </c>
      <c r="AV44">
        <f t="shared" si="65"/>
        <v>0</v>
      </c>
      <c r="AW44">
        <f t="shared" si="66"/>
        <v>0</v>
      </c>
      <c r="AX44">
        <f t="shared" si="67"/>
        <v>0</v>
      </c>
      <c r="AY44">
        <f t="shared" si="68"/>
        <v>0</v>
      </c>
      <c r="AZ44">
        <f t="shared" si="69"/>
        <v>0</v>
      </c>
      <c r="BA44">
        <f t="shared" si="70"/>
        <v>0</v>
      </c>
      <c r="BB44">
        <f t="shared" si="71"/>
        <v>0</v>
      </c>
      <c r="BC44">
        <f t="shared" si="72"/>
        <v>0</v>
      </c>
      <c r="BD44">
        <f t="shared" si="73"/>
        <v>0</v>
      </c>
      <c r="BE44" s="22">
        <f t="shared" ref="BE44:BR44" si="81">BD44+LARGE($AO44:$BC44,BE$4)</f>
        <v>0</v>
      </c>
      <c r="BF44" s="22">
        <f t="shared" si="81"/>
        <v>0</v>
      </c>
      <c r="BG44" s="22">
        <f t="shared" si="81"/>
        <v>0</v>
      </c>
      <c r="BH44" s="22">
        <f t="shared" si="81"/>
        <v>0</v>
      </c>
      <c r="BI44" s="22">
        <f t="shared" si="81"/>
        <v>0</v>
      </c>
      <c r="BJ44" s="22">
        <f t="shared" si="81"/>
        <v>0</v>
      </c>
      <c r="BK44" s="22">
        <f t="shared" si="81"/>
        <v>0</v>
      </c>
      <c r="BL44" s="22">
        <f t="shared" si="81"/>
        <v>0</v>
      </c>
      <c r="BM44" s="22">
        <f t="shared" si="81"/>
        <v>0</v>
      </c>
      <c r="BN44" s="22">
        <f t="shared" si="81"/>
        <v>0</v>
      </c>
      <c r="BO44" s="22">
        <f t="shared" si="81"/>
        <v>0</v>
      </c>
      <c r="BP44" s="22">
        <f t="shared" si="81"/>
        <v>0</v>
      </c>
      <c r="BQ44" s="22">
        <f t="shared" si="81"/>
        <v>0</v>
      </c>
      <c r="BR44" s="22">
        <f t="shared" si="81"/>
        <v>0</v>
      </c>
    </row>
    <row r="45" spans="1:70" ht="16.5">
      <c r="A45" s="73" t="s">
        <v>1351</v>
      </c>
      <c r="B45" s="32" t="str">
        <f>IF(ISNA(VLOOKUP(A45,'Licenciés Jeunes 2023'!A:C,3,0)),"",VLOOKUP(A45,'Licenciés Jeunes 2023'!A:C,3,0))</f>
        <v>KARBAL</v>
      </c>
      <c r="C45" s="32" t="str">
        <f>IF(ISNA(VLOOKUP(A45,'Licenciés Jeunes 2023'!A:C,2,0)),"",VLOOKUP(A45,'Licenciés Jeunes 2023'!A:C,2,0))</f>
        <v>Rhita</v>
      </c>
      <c r="D45" s="32" t="str">
        <f>IF(ISNA(VLOOKUP(A45,'Licenciés Jeunes 2023'!A:F,6,0)),"",VLOOKUP(A45,'Licenciés Jeunes 2023'!A:F,6,0))</f>
        <v>C CHARTRES METROPOLE TRIATHLON</v>
      </c>
      <c r="E45" s="6"/>
      <c r="F45" s="2">
        <f>IF(E$2="Bike &amp; Run",IF(ISNA(VLOOKUP(E45,Paramètres!$B$3:$C$56,2,FALSE)),0,VLOOKUP(E45,Paramètres!$B$3:$C$56,2,FALSE)*Paramètres!$K$3),IF(OR(E45="",OR($D45="",$D45="NL",$D45="HORS LIGUE")),0,VLOOKUP(IF(OR(E45="",OR($D45="",$D45="NL",$D45="HORS LIGUE")),"",COUNTIFS($D$5:$D$72,"&lt;&gt;"&amp;"",$D$5:$D$72,"&lt;&gt;"&amp;"NL",$D$5:$D$72,"&lt;&gt;"&amp;"HORS LIGUE",E$5:E$72,"&lt;"&amp;E45)+1),Paramètres!$B$3:$C$56,2,FALSE)*Paramètres!$K$3))</f>
        <v>0</v>
      </c>
      <c r="G45" s="4"/>
      <c r="H45" s="2">
        <f>IF(G$2="Bike &amp; Run",IF(ISNA(VLOOKUP(G45,Paramètres!$B$3:$C$56,2,FALSE)),0,VLOOKUP(G45,Paramètres!$B$3:$C$56,2,FALSE)*Paramètres!$K$4),IF(OR(G45="",OR($D45="",$D45="NL",$D45="HORS LIGUE")),0,VLOOKUP(IF(OR(G45="",OR($D45="",$D45="NL",$D45="HORS LIGUE")),"",COUNTIFS($D$5:$D$72,"&lt;&gt;"&amp;"",$D$5:$D$72,"&lt;&gt;"&amp;"NL",$D$5:$D$72,"&lt;&gt;"&amp;"HORS LIGUE",G$5:G$72,"&lt;"&amp;G45)+1),Paramètres!$B$3:$C$56,2,FALSE)*Paramètres!$K$4))</f>
        <v>0</v>
      </c>
      <c r="I45" s="36"/>
      <c r="J45" s="2">
        <f>IF(I$2="Bike &amp; Run",IF(ISNA(VLOOKUP(I45,Paramètres!$B$3:$C$56,2,FALSE)),0,VLOOKUP(I45,Paramètres!$B$3:$C$56,2,FALSE)*Paramètres!$K$5),IF(OR(I45="",OR($D45="",$D45="NL",$D45="HORS LIGUE")),0,VLOOKUP(IF(OR(I45="",OR($D45="",$D45="NL",$D45="HORS LIGUE")),"",COUNTIFS($D$5:$D$72,"&lt;&gt;"&amp;"",$D$5:$D$72,"&lt;&gt;"&amp;"NL",$D$5:$D$72,"&lt;&gt;"&amp;"HORS LIGUE",I$5:I$72,"&lt;"&amp;I45)+1),Paramètres!$B$3:$C$56,2,FALSE)*Paramètres!$K$5))</f>
        <v>0</v>
      </c>
      <c r="K45" s="4"/>
      <c r="L45" s="2">
        <f>IF(K$2="Bike &amp; Run",IF(ISNA(VLOOKUP(K45,Paramètres!$B$3:$C$56,2,FALSE)),0,VLOOKUP(K45,Paramètres!$B$3:$C$56,2,FALSE)*Paramètres!$K$6),IF(OR(K45="",OR($D45="",$D45="NL",$D45="HORS LIGUE")),0,VLOOKUP(IF(OR(K45="",OR($D45="",$D45="NL",$D45="HORS LIGUE")),"",COUNTIFS($D$5:$D$72,"&lt;&gt;"&amp;"",$D$5:$D$72,"&lt;&gt;"&amp;"NL",$D$5:$D$72,"&lt;&gt;"&amp;"HORS LIGUE",K$5:K$72,"&lt;"&amp;K45)+1),Paramètres!$B$3:$C$56,2,FALSE)*Paramètres!$K$6))</f>
        <v>0</v>
      </c>
      <c r="M45" s="4"/>
      <c r="N45" s="2">
        <f>IF(M$2="Bike &amp; Run",IF(ISNA(VLOOKUP(M45,Paramètres!$B$3:$C$56,2,FALSE)),0,VLOOKUP(M45,Paramètres!$B$3:$C$56,2,FALSE)*Paramètres!$K$7),IF(OR(M45="",OR($D45="",$D45="NL",$D45="HORS LIGUE")),0,VLOOKUP(IF(OR(M45="",OR($D45="",$D45="NL",$D45="HORS LIGUE")),"",COUNTIFS($D$5:$D$72,"&lt;&gt;"&amp;"",$D$5:$D$72,"&lt;&gt;"&amp;"NL",$D$5:$D$72,"&lt;&gt;"&amp;"HORS LIGUE",M$5:M$72,"&lt;"&amp;M45)+1),Paramètres!$B$3:$C$56,2,FALSE)*Paramètres!$K$7))</f>
        <v>0</v>
      </c>
      <c r="O45" s="46"/>
      <c r="P45" s="2">
        <f>IF(O$2="Bike &amp; Run",IF(ISNA(VLOOKUP(O45,Paramètres!$B$3:$C$56,2,FALSE)),0,VLOOKUP(O45,Paramètres!$B$3:$C$56,2,FALSE)*Paramètres!$K$8),IF(OR(O45="",OR($D45="",$D45="NL",$D45="HORS LIGUE")),0,VLOOKUP(IF(OR(O45="",OR($D45="",$D45="NL",$D45="HORS LIGUE")),"",COUNTIFS($D$5:$D$72,"&lt;&gt;"&amp;"",$D$5:$D$72,"&lt;&gt;"&amp;"NL",$D$5:$D$72,"&lt;&gt;"&amp;"HORS LIGUE",O$5:O$72,"&lt;"&amp;O45)+1),Paramètres!$B$3:$C$56,2,FALSE)*Paramètres!$K$8))</f>
        <v>0</v>
      </c>
      <c r="Q45" s="46"/>
      <c r="R45" s="2">
        <f>IF(Q$2="Bike &amp; Run",IF(ISNA(VLOOKUP(Q45,Paramètres!$B$3:$C$56,2,FALSE)),0,VLOOKUP(Q45,Paramètres!$B$3:$C$56,2,FALSE)*Paramètres!$K$9),IF(OR(Q45="",OR($D45="",$D45="NL",$D45="HORS LIGUE")),0,VLOOKUP(IF(OR(Q45="",OR($D45="",$D45="NL",$D45="HORS LIGUE")),"",COUNTIFS($D$5:$D$72,"&lt;&gt;"&amp;"",$D$5:$D$72,"&lt;&gt;"&amp;"NL",$D$5:$D$72,"&lt;&gt;"&amp;"HORS LIGUE",Q$5:Q$72,"&lt;"&amp;Q45)+1),Paramètres!$B$3:$C$56,2,FALSE)*Paramètres!$K$9))</f>
        <v>0</v>
      </c>
      <c r="S45" s="46"/>
      <c r="T45" s="2">
        <f>IF(S$2="Bike &amp; Run",IF(ISNA(VLOOKUP(S45,Paramètres!$B$3:$C$56,2,FALSE)),0,VLOOKUP(S45,Paramètres!$B$3:$C$56,2,FALSE)*Paramètres!$K$10),IF(OR(S45="",OR($D45="",$D45="NL",$D45="HORS LIGUE")),0,VLOOKUP(IF(OR(S45="",OR($D45="",$D45="NL",$D45="HORS LIGUE")),"",COUNTIFS($D$5:$D$72,"&lt;&gt;"&amp;"",$D$5:$D$72,"&lt;&gt;"&amp;"NL",$D$5:$D$72,"&lt;&gt;"&amp;"HORS LIGUE",S$5:S$72,"&lt;"&amp;S45)+1),Paramètres!$B$3:$C$56,2,FALSE)*Paramètres!$K$10))</f>
        <v>0</v>
      </c>
      <c r="U45" s="46"/>
      <c r="V45" s="2">
        <f>IF(U$2="Bike &amp; Run",IF(ISNA(VLOOKUP(U45,Paramètres!$B$3:$C$56,2,FALSE)),0,VLOOKUP(U45,Paramètres!$B$3:$C$56,2,FALSE)*Paramètres!$K$11),IF(OR(U45="",OR($D45="",$D45="NL",$D45="HORS LIGUE")),0,VLOOKUP(IF(OR(U45="",OR($D45="",$D45="NL",$D45="HORS LIGUE")),"",COUNTIFS($D$5:$D$72,"&lt;&gt;"&amp;"",$D$5:$D$72,"&lt;&gt;"&amp;"NL",$D$5:$D$72,"&lt;&gt;"&amp;"HORS LIGUE",U$5:U$72,"&lt;"&amp;U45)+1),Paramètres!$B$3:$C$56,2,FALSE)*Paramètres!$K$11))</f>
        <v>0</v>
      </c>
      <c r="W45" s="46"/>
      <c r="X45" s="2">
        <f>IF(W$2="Bike &amp; Run",IF(ISNA(VLOOKUP(W45,Paramètres!$B$3:$C$56,2,FALSE)),0,VLOOKUP(W45,Paramètres!$B$3:$C$56,2,FALSE)*Paramètres!$K$12),IF(OR(W45="",OR($D45="",$D45="NL",$D45="HORS LIGUE")),0,VLOOKUP(IF(OR(W45="",OR($D45="",$D45="NL",$D45="HORS LIGUE")),"",COUNTIFS($D$5:$D$72,"&lt;&gt;"&amp;"",$D$5:$D$72,"&lt;&gt;"&amp;"NL",$D$5:$D$72,"&lt;&gt;"&amp;"HORS LIGUE",W$5:W$72,"&lt;"&amp;W45)+1),Paramètres!$B$3:$C$56,2,FALSE)*Paramètres!$K$12))</f>
        <v>0</v>
      </c>
      <c r="Y45" s="46"/>
      <c r="Z45" s="2">
        <f>IF(Y$2="Bike &amp; Run",IF(ISNA(VLOOKUP(Y45,Paramètres!$B$3:$C$56,2,FALSE)),0,VLOOKUP(Y45,Paramètres!$B$3:$C$56,2,FALSE)*Paramètres!$K$13),IF(OR(Y45="",OR($D45="",$D45="NL",$D45="HORS LIGUE")),0,VLOOKUP(IF(OR(Y45="",OR($D45="",$D45="NL",$D45="HORS LIGUE")),"",COUNTIFS($D$5:$D$72,"&lt;&gt;"&amp;"",$D$5:$D$72,"&lt;&gt;"&amp;"NL",$D$5:$D$72,"&lt;&gt;"&amp;"HORS LIGUE",Y$5:Y$72,"&lt;"&amp;Y45)+1),Paramètres!$B$3:$C$56,2,FALSE)*Paramètres!$K$13))</f>
        <v>0</v>
      </c>
      <c r="AA45" s="46"/>
      <c r="AB45" s="2">
        <f>IF(AA$2="Bike &amp; Run",IF(ISNA(VLOOKUP(AA45,Paramètres!$B$3:$C$56,2,FALSE)),0,VLOOKUP(AA45,Paramètres!$B$3:$C$56,2,FALSE)*Paramètres!$K$14),IF(OR(AA45="",OR($D45="",$D45="NL",$D45="HORS LIGUE")),0,VLOOKUP(IF(OR(AA45="",OR($D45="",$D45="NL",$D45="HORS LIGUE")),"",COUNTIFS($D$5:$D$72,"&lt;&gt;"&amp;"",$D$5:$D$72,"&lt;&gt;"&amp;"NL",$D$5:$D$72,"&lt;&gt;"&amp;"HORS LIGUE",AA$5:AA$72,"&lt;"&amp;AA45)+1),Paramètres!$B$3:$C$56,2,FALSE)*Paramètres!$K$14))</f>
        <v>0</v>
      </c>
      <c r="AC45" s="46"/>
      <c r="AD45" s="2">
        <f>IF(AC$2="Bike &amp; Run",IF(ISNA(VLOOKUP(AC45,Paramètres!$B$3:$C$56,2,FALSE)),0,VLOOKUP(AC45,Paramètres!$B$3:$C$56,2,FALSE)*Paramètres!$K$15),IF(OR(AC45="",OR($D45="",$D45="NL",$D45="HORS LIGUE")),0,VLOOKUP(IF(OR(AC45="",OR($D45="",$D45="NL",$D45="HORS LIGUE")),"",COUNTIFS($D$5:$D$72,"&lt;&gt;"&amp;"",$D$5:$D$72,"&lt;&gt;"&amp;"NL",$D$5:$D$72,"&lt;&gt;"&amp;"HORS LIGUE",AC$5:AC$72,"&lt;"&amp;AC45)+1),Paramètres!$B$3:$C$56,2,FALSE)*Paramètres!$K$15))</f>
        <v>0</v>
      </c>
      <c r="AE45" s="46"/>
      <c r="AF45" s="2">
        <f>IF(AE$2="Bike &amp; Run",IF(ISNA(VLOOKUP(AE45,Paramètres!$B$3:$C$56,2,FALSE)),0,VLOOKUP(AE45,Paramètres!$B$3:$C$56,2,FALSE)*Paramètres!$K$16),IF(OR(AE45="",OR($D45="",$D45="NL",$D45="HORS LIGUE")),0,VLOOKUP(IF(OR(AE45="",OR($D45="",$D45="NL",$D45="HORS LIGUE")),"",COUNTIFS($D$5:$D$72,"&lt;&gt;"&amp;"",$D$5:$D$72,"&lt;&gt;"&amp;"NL",$D$5:$D$72,"&lt;&gt;"&amp;"HORS LIGUE",AE$5:AE$72,"&lt;"&amp;AE45)+1),Paramètres!$B$3:$C$56,2,FALSE)*Paramètres!$K$16))</f>
        <v>0</v>
      </c>
      <c r="AG45" s="46"/>
      <c r="AH45" s="2">
        <f>IF(AG$2="Bike &amp; Run",IF(ISNA(VLOOKUP(AG45,Paramètres!$B$3:$C$56,2,FALSE)),0,VLOOKUP(AG45,Paramètres!$B$3:$C$56,2,FALSE)*Paramètres!$K$17),IF(OR(AG45="",OR($D45="",$D45="NL",$D45="HORS LIGUE")),0,VLOOKUP(IF(OR(AG45="",OR($D45="",$D45="NL",$D45="HORS LIGUE")),"",COUNTIFS($D$5:$D$72,"&lt;&gt;"&amp;"",$D$5:$D$72,"&lt;&gt;"&amp;"NL",$D$5:$D$72,"&lt;&gt;"&amp;"HORS LIGUE",AG$5:AG$72,"&lt;"&amp;AG45)+1),Paramètres!$B$3:$C$56,2,FALSE)*Paramètres!$K$17))</f>
        <v>0</v>
      </c>
      <c r="AI45" s="40">
        <f t="shared" si="53"/>
        <v>0</v>
      </c>
      <c r="AJ45" s="3" t="str">
        <f t="shared" si="54"/>
        <v/>
      </c>
      <c r="AK45" s="5">
        <f t="shared" si="55"/>
        <v>0</v>
      </c>
      <c r="AL45" s="41">
        <f t="shared" si="56"/>
        <v>0</v>
      </c>
      <c r="AM45" s="33" t="str">
        <f t="shared" si="57"/>
        <v/>
      </c>
      <c r="AO45" s="22">
        <f t="shared" si="58"/>
        <v>0</v>
      </c>
      <c r="AP45">
        <f t="shared" si="59"/>
        <v>0</v>
      </c>
      <c r="AQ45">
        <f t="shared" si="60"/>
        <v>0</v>
      </c>
      <c r="AR45">
        <f t="shared" si="61"/>
        <v>0</v>
      </c>
      <c r="AS45">
        <f t="shared" si="62"/>
        <v>0</v>
      </c>
      <c r="AT45">
        <f t="shared" si="63"/>
        <v>0</v>
      </c>
      <c r="AU45">
        <f t="shared" si="64"/>
        <v>0</v>
      </c>
      <c r="AV45">
        <f t="shared" si="65"/>
        <v>0</v>
      </c>
      <c r="AW45">
        <f t="shared" si="66"/>
        <v>0</v>
      </c>
      <c r="AX45">
        <f t="shared" si="67"/>
        <v>0</v>
      </c>
      <c r="AY45">
        <f t="shared" si="68"/>
        <v>0</v>
      </c>
      <c r="AZ45">
        <f t="shared" si="69"/>
        <v>0</v>
      </c>
      <c r="BA45">
        <f t="shared" si="70"/>
        <v>0</v>
      </c>
      <c r="BB45">
        <f t="shared" si="71"/>
        <v>0</v>
      </c>
      <c r="BC45">
        <f t="shared" si="72"/>
        <v>0</v>
      </c>
      <c r="BD45">
        <f t="shared" si="73"/>
        <v>0</v>
      </c>
      <c r="BE45" s="22">
        <f t="shared" ref="BE45:BR45" si="82">BD45+LARGE($AO45:$BC45,BE$4)</f>
        <v>0</v>
      </c>
      <c r="BF45" s="22">
        <f t="shared" si="82"/>
        <v>0</v>
      </c>
      <c r="BG45" s="22">
        <f t="shared" si="82"/>
        <v>0</v>
      </c>
      <c r="BH45" s="22">
        <f t="shared" si="82"/>
        <v>0</v>
      </c>
      <c r="BI45" s="22">
        <f t="shared" si="82"/>
        <v>0</v>
      </c>
      <c r="BJ45" s="22">
        <f t="shared" si="82"/>
        <v>0</v>
      </c>
      <c r="BK45" s="22">
        <f t="shared" si="82"/>
        <v>0</v>
      </c>
      <c r="BL45" s="22">
        <f t="shared" si="82"/>
        <v>0</v>
      </c>
      <c r="BM45" s="22">
        <f t="shared" si="82"/>
        <v>0</v>
      </c>
      <c r="BN45" s="22">
        <f t="shared" si="82"/>
        <v>0</v>
      </c>
      <c r="BO45" s="22">
        <f t="shared" si="82"/>
        <v>0</v>
      </c>
      <c r="BP45" s="22">
        <f t="shared" si="82"/>
        <v>0</v>
      </c>
      <c r="BQ45" s="22">
        <f t="shared" si="82"/>
        <v>0</v>
      </c>
      <c r="BR45" s="22">
        <f t="shared" si="82"/>
        <v>0</v>
      </c>
    </row>
    <row r="46" spans="1:70" ht="16.5">
      <c r="A46" s="73" t="s">
        <v>849</v>
      </c>
      <c r="B46" s="32" t="str">
        <f>IF(ISNA(VLOOKUP(A46,'Licenciés Jeunes 2023'!A:C,3,0)),"",VLOOKUP(A46,'Licenciés Jeunes 2023'!A:C,3,0))</f>
        <v>DELRIEUX</v>
      </c>
      <c r="C46" s="32" t="str">
        <f>IF(ISNA(VLOOKUP(A46,'Licenciés Jeunes 2023'!A:C,2,0)),"",VLOOKUP(A46,'Licenciés Jeunes 2023'!A:C,2,0))</f>
        <v>Louise</v>
      </c>
      <c r="D46" s="32" t="str">
        <f>IF(ISNA(VLOOKUP(A46,'Licenciés Jeunes 2023'!A:F,6,0)),"",VLOOKUP(A46,'Licenciés Jeunes 2023'!A:F,6,0))</f>
        <v>C CHARTRES METROPOLE TRIATHLON</v>
      </c>
      <c r="E46" s="6"/>
      <c r="F46" s="2">
        <f>IF(E$2="Bike &amp; Run",IF(ISNA(VLOOKUP(E46,Paramètres!$B$3:$C$56,2,FALSE)),0,VLOOKUP(E46,Paramètres!$B$3:$C$56,2,FALSE)*Paramètres!$K$3),IF(OR(E46="",OR($D46="",$D46="NL",$D46="HORS LIGUE")),0,VLOOKUP(IF(OR(E46="",OR($D46="",$D46="NL",$D46="HORS LIGUE")),"",COUNTIFS($D$5:$D$72,"&lt;&gt;"&amp;"",$D$5:$D$72,"&lt;&gt;"&amp;"NL",$D$5:$D$72,"&lt;&gt;"&amp;"HORS LIGUE",E$5:E$72,"&lt;"&amp;E46)+1),Paramètres!$B$3:$C$56,2,FALSE)*Paramètres!$K$3))</f>
        <v>0</v>
      </c>
      <c r="G46" s="4"/>
      <c r="H46" s="2">
        <f>IF(G$2="Bike &amp; Run",IF(ISNA(VLOOKUP(G46,Paramètres!$B$3:$C$56,2,FALSE)),0,VLOOKUP(G46,Paramètres!$B$3:$C$56,2,FALSE)*Paramètres!$K$4),IF(OR(G46="",OR($D46="",$D46="NL",$D46="HORS LIGUE")),0,VLOOKUP(IF(OR(G46="",OR($D46="",$D46="NL",$D46="HORS LIGUE")),"",COUNTIFS($D$5:$D$72,"&lt;&gt;"&amp;"",$D$5:$D$72,"&lt;&gt;"&amp;"NL",$D$5:$D$72,"&lt;&gt;"&amp;"HORS LIGUE",G$5:G$72,"&lt;"&amp;G46)+1),Paramètres!$B$3:$C$56,2,FALSE)*Paramètres!$K$4))</f>
        <v>0</v>
      </c>
      <c r="I46" s="36"/>
      <c r="J46" s="2">
        <f>IF(I$2="Bike &amp; Run",IF(ISNA(VLOOKUP(I46,Paramètres!$B$3:$C$56,2,FALSE)),0,VLOOKUP(I46,Paramètres!$B$3:$C$56,2,FALSE)*Paramètres!$K$5),IF(OR(I46="",OR($D46="",$D46="NL",$D46="HORS LIGUE")),0,VLOOKUP(IF(OR(I46="",OR($D46="",$D46="NL",$D46="HORS LIGUE")),"",COUNTIFS($D$5:$D$72,"&lt;&gt;"&amp;"",$D$5:$D$72,"&lt;&gt;"&amp;"NL",$D$5:$D$72,"&lt;&gt;"&amp;"HORS LIGUE",I$5:I$72,"&lt;"&amp;I46)+1),Paramètres!$B$3:$C$56,2,FALSE)*Paramètres!$K$5))</f>
        <v>0</v>
      </c>
      <c r="K46" s="4"/>
      <c r="L46" s="2">
        <f>IF(K$2="Bike &amp; Run",IF(ISNA(VLOOKUP(K46,Paramètres!$B$3:$C$56,2,FALSE)),0,VLOOKUP(K46,Paramètres!$B$3:$C$56,2,FALSE)*Paramètres!$K$6),IF(OR(K46="",OR($D46="",$D46="NL",$D46="HORS LIGUE")),0,VLOOKUP(IF(OR(K46="",OR($D46="",$D46="NL",$D46="HORS LIGUE")),"",COUNTIFS($D$5:$D$72,"&lt;&gt;"&amp;"",$D$5:$D$72,"&lt;&gt;"&amp;"NL",$D$5:$D$72,"&lt;&gt;"&amp;"HORS LIGUE",K$5:K$72,"&lt;"&amp;K46)+1),Paramètres!$B$3:$C$56,2,FALSE)*Paramètres!$K$6))</f>
        <v>0</v>
      </c>
      <c r="M46" s="4"/>
      <c r="N46" s="2">
        <f>IF(M$2="Bike &amp; Run",IF(ISNA(VLOOKUP(M46,Paramètres!$B$3:$C$56,2,FALSE)),0,VLOOKUP(M46,Paramètres!$B$3:$C$56,2,FALSE)*Paramètres!$K$7),IF(OR(M46="",OR($D46="",$D46="NL",$D46="HORS LIGUE")),0,VLOOKUP(IF(OR(M46="",OR($D46="",$D46="NL",$D46="HORS LIGUE")),"",COUNTIFS($D$5:$D$72,"&lt;&gt;"&amp;"",$D$5:$D$72,"&lt;&gt;"&amp;"NL",$D$5:$D$72,"&lt;&gt;"&amp;"HORS LIGUE",M$5:M$72,"&lt;"&amp;M46)+1),Paramètres!$B$3:$C$56,2,FALSE)*Paramètres!$K$7))</f>
        <v>0</v>
      </c>
      <c r="O46" s="46"/>
      <c r="P46" s="2">
        <f>IF(O$2="Bike &amp; Run",IF(ISNA(VLOOKUP(O46,Paramètres!$B$3:$C$56,2,FALSE)),0,VLOOKUP(O46,Paramètres!$B$3:$C$56,2,FALSE)*Paramètres!$K$8),IF(OR(O46="",OR($D46="",$D46="NL",$D46="HORS LIGUE")),0,VLOOKUP(IF(OR(O46="",OR($D46="",$D46="NL",$D46="HORS LIGUE")),"",COUNTIFS($D$5:$D$72,"&lt;&gt;"&amp;"",$D$5:$D$72,"&lt;&gt;"&amp;"NL",$D$5:$D$72,"&lt;&gt;"&amp;"HORS LIGUE",O$5:O$72,"&lt;"&amp;O46)+1),Paramètres!$B$3:$C$56,2,FALSE)*Paramètres!$K$8))</f>
        <v>0</v>
      </c>
      <c r="Q46" s="46"/>
      <c r="R46" s="2">
        <f>IF(Q$2="Bike &amp; Run",IF(ISNA(VLOOKUP(Q46,Paramètres!$B$3:$C$56,2,FALSE)),0,VLOOKUP(Q46,Paramètres!$B$3:$C$56,2,FALSE)*Paramètres!$K$9),IF(OR(Q46="",OR($D46="",$D46="NL",$D46="HORS LIGUE")),0,VLOOKUP(IF(OR(Q46="",OR($D46="",$D46="NL",$D46="HORS LIGUE")),"",COUNTIFS($D$5:$D$72,"&lt;&gt;"&amp;"",$D$5:$D$72,"&lt;&gt;"&amp;"NL",$D$5:$D$72,"&lt;&gt;"&amp;"HORS LIGUE",Q$5:Q$72,"&lt;"&amp;Q46)+1),Paramètres!$B$3:$C$56,2,FALSE)*Paramètres!$K$9))</f>
        <v>0</v>
      </c>
      <c r="S46" s="46"/>
      <c r="T46" s="2">
        <f>IF(S$2="Bike &amp; Run",IF(ISNA(VLOOKUP(S46,Paramètres!$B$3:$C$56,2,FALSE)),0,VLOOKUP(S46,Paramètres!$B$3:$C$56,2,FALSE)*Paramètres!$K$10),IF(OR(S46="",OR($D46="",$D46="NL",$D46="HORS LIGUE")),0,VLOOKUP(IF(OR(S46="",OR($D46="",$D46="NL",$D46="HORS LIGUE")),"",COUNTIFS($D$5:$D$72,"&lt;&gt;"&amp;"",$D$5:$D$72,"&lt;&gt;"&amp;"NL",$D$5:$D$72,"&lt;&gt;"&amp;"HORS LIGUE",S$5:S$72,"&lt;"&amp;S46)+1),Paramètres!$B$3:$C$56,2,FALSE)*Paramètres!$K$10))</f>
        <v>0</v>
      </c>
      <c r="U46" s="46"/>
      <c r="V46" s="2">
        <f>IF(U$2="Bike &amp; Run",IF(ISNA(VLOOKUP(U46,Paramètres!$B$3:$C$56,2,FALSE)),0,VLOOKUP(U46,Paramètres!$B$3:$C$56,2,FALSE)*Paramètres!$K$11),IF(OR(U46="",OR($D46="",$D46="NL",$D46="HORS LIGUE")),0,VLOOKUP(IF(OR(U46="",OR($D46="",$D46="NL",$D46="HORS LIGUE")),"",COUNTIFS($D$5:$D$72,"&lt;&gt;"&amp;"",$D$5:$D$72,"&lt;&gt;"&amp;"NL",$D$5:$D$72,"&lt;&gt;"&amp;"HORS LIGUE",U$5:U$72,"&lt;"&amp;U46)+1),Paramètres!$B$3:$C$56,2,FALSE)*Paramètres!$K$11))</f>
        <v>0</v>
      </c>
      <c r="W46" s="46"/>
      <c r="X46" s="2">
        <f>IF(W$2="Bike &amp; Run",IF(ISNA(VLOOKUP(W46,Paramètres!$B$3:$C$56,2,FALSE)),0,VLOOKUP(W46,Paramètres!$B$3:$C$56,2,FALSE)*Paramètres!$K$12),IF(OR(W46="",OR($D46="",$D46="NL",$D46="HORS LIGUE")),0,VLOOKUP(IF(OR(W46="",OR($D46="",$D46="NL",$D46="HORS LIGUE")),"",COUNTIFS($D$5:$D$72,"&lt;&gt;"&amp;"",$D$5:$D$72,"&lt;&gt;"&amp;"NL",$D$5:$D$72,"&lt;&gt;"&amp;"HORS LIGUE",W$5:W$72,"&lt;"&amp;W46)+1),Paramètres!$B$3:$C$56,2,FALSE)*Paramètres!$K$12))</f>
        <v>0</v>
      </c>
      <c r="Y46" s="46"/>
      <c r="Z46" s="2">
        <f>IF(Y$2="Bike &amp; Run",IF(ISNA(VLOOKUP(Y46,Paramètres!$B$3:$C$56,2,FALSE)),0,VLOOKUP(Y46,Paramètres!$B$3:$C$56,2,FALSE)*Paramètres!$K$13),IF(OR(Y46="",OR($D46="",$D46="NL",$D46="HORS LIGUE")),0,VLOOKUP(IF(OR(Y46="",OR($D46="",$D46="NL",$D46="HORS LIGUE")),"",COUNTIFS($D$5:$D$72,"&lt;&gt;"&amp;"",$D$5:$D$72,"&lt;&gt;"&amp;"NL",$D$5:$D$72,"&lt;&gt;"&amp;"HORS LIGUE",Y$5:Y$72,"&lt;"&amp;Y46)+1),Paramètres!$B$3:$C$56,2,FALSE)*Paramètres!$K$13))</f>
        <v>0</v>
      </c>
      <c r="AA46" s="46"/>
      <c r="AB46" s="2">
        <f>IF(AA$2="Bike &amp; Run",IF(ISNA(VLOOKUP(AA46,Paramètres!$B$3:$C$56,2,FALSE)),0,VLOOKUP(AA46,Paramètres!$B$3:$C$56,2,FALSE)*Paramètres!$K$14),IF(OR(AA46="",OR($D46="",$D46="NL",$D46="HORS LIGUE")),0,VLOOKUP(IF(OR(AA46="",OR($D46="",$D46="NL",$D46="HORS LIGUE")),"",COUNTIFS($D$5:$D$72,"&lt;&gt;"&amp;"",$D$5:$D$72,"&lt;&gt;"&amp;"NL",$D$5:$D$72,"&lt;&gt;"&amp;"HORS LIGUE",AA$5:AA$72,"&lt;"&amp;AA46)+1),Paramètres!$B$3:$C$56,2,FALSE)*Paramètres!$K$14))</f>
        <v>0</v>
      </c>
      <c r="AC46" s="46"/>
      <c r="AD46" s="2">
        <f>IF(AC$2="Bike &amp; Run",IF(ISNA(VLOOKUP(AC46,Paramètres!$B$3:$C$56,2,FALSE)),0,VLOOKUP(AC46,Paramètres!$B$3:$C$56,2,FALSE)*Paramètres!$K$15),IF(OR(AC46="",OR($D46="",$D46="NL",$D46="HORS LIGUE")),0,VLOOKUP(IF(OR(AC46="",OR($D46="",$D46="NL",$D46="HORS LIGUE")),"",COUNTIFS($D$5:$D$72,"&lt;&gt;"&amp;"",$D$5:$D$72,"&lt;&gt;"&amp;"NL",$D$5:$D$72,"&lt;&gt;"&amp;"HORS LIGUE",AC$5:AC$72,"&lt;"&amp;AC46)+1),Paramètres!$B$3:$C$56,2,FALSE)*Paramètres!$K$15))</f>
        <v>0</v>
      </c>
      <c r="AE46" s="46"/>
      <c r="AF46" s="2">
        <f>IF(AE$2="Bike &amp; Run",IF(ISNA(VLOOKUP(AE46,Paramètres!$B$3:$C$56,2,FALSE)),0,VLOOKUP(AE46,Paramètres!$B$3:$C$56,2,FALSE)*Paramètres!$K$16),IF(OR(AE46="",OR($D46="",$D46="NL",$D46="HORS LIGUE")),0,VLOOKUP(IF(OR(AE46="",OR($D46="",$D46="NL",$D46="HORS LIGUE")),"",COUNTIFS($D$5:$D$72,"&lt;&gt;"&amp;"",$D$5:$D$72,"&lt;&gt;"&amp;"NL",$D$5:$D$72,"&lt;&gt;"&amp;"HORS LIGUE",AE$5:AE$72,"&lt;"&amp;AE46)+1),Paramètres!$B$3:$C$56,2,FALSE)*Paramètres!$K$16))</f>
        <v>0</v>
      </c>
      <c r="AG46" s="46"/>
      <c r="AH46" s="2">
        <f>IF(AG$2="Bike &amp; Run",IF(ISNA(VLOOKUP(AG46,Paramètres!$B$3:$C$56,2,FALSE)),0,VLOOKUP(AG46,Paramètres!$B$3:$C$56,2,FALSE)*Paramètres!$K$17),IF(OR(AG46="",OR($D46="",$D46="NL",$D46="HORS LIGUE")),0,VLOOKUP(IF(OR(AG46="",OR($D46="",$D46="NL",$D46="HORS LIGUE")),"",COUNTIFS($D$5:$D$72,"&lt;&gt;"&amp;"",$D$5:$D$72,"&lt;&gt;"&amp;"NL",$D$5:$D$72,"&lt;&gt;"&amp;"HORS LIGUE",AG$5:AG$72,"&lt;"&amp;AG46)+1),Paramètres!$B$3:$C$56,2,FALSE)*Paramètres!$K$17))</f>
        <v>0</v>
      </c>
      <c r="AI46" s="40">
        <f t="shared" si="53"/>
        <v>0</v>
      </c>
      <c r="AJ46" s="3" t="str">
        <f t="shared" si="54"/>
        <v/>
      </c>
      <c r="AK46" s="5">
        <f t="shared" si="55"/>
        <v>0</v>
      </c>
      <c r="AL46" s="41">
        <f t="shared" si="56"/>
        <v>0</v>
      </c>
      <c r="AM46" s="33" t="str">
        <f t="shared" si="57"/>
        <v/>
      </c>
      <c r="AO46" s="22">
        <f t="shared" si="58"/>
        <v>0</v>
      </c>
      <c r="AP46">
        <f t="shared" si="59"/>
        <v>0</v>
      </c>
      <c r="AQ46">
        <f t="shared" si="60"/>
        <v>0</v>
      </c>
      <c r="AR46">
        <f t="shared" si="61"/>
        <v>0</v>
      </c>
      <c r="AS46">
        <f t="shared" si="62"/>
        <v>0</v>
      </c>
      <c r="AT46">
        <f t="shared" si="63"/>
        <v>0</v>
      </c>
      <c r="AU46">
        <f t="shared" si="64"/>
        <v>0</v>
      </c>
      <c r="AV46">
        <f t="shared" si="65"/>
        <v>0</v>
      </c>
      <c r="AW46">
        <f t="shared" si="66"/>
        <v>0</v>
      </c>
      <c r="AX46">
        <f t="shared" si="67"/>
        <v>0</v>
      </c>
      <c r="AY46">
        <f t="shared" si="68"/>
        <v>0</v>
      </c>
      <c r="AZ46">
        <f t="shared" si="69"/>
        <v>0</v>
      </c>
      <c r="BA46">
        <f t="shared" si="70"/>
        <v>0</v>
      </c>
      <c r="BB46">
        <f t="shared" si="71"/>
        <v>0</v>
      </c>
      <c r="BC46">
        <f t="shared" si="72"/>
        <v>0</v>
      </c>
      <c r="BD46">
        <f t="shared" si="73"/>
        <v>0</v>
      </c>
      <c r="BE46" s="22">
        <f t="shared" ref="BE46:BR46" si="83">BD46+LARGE($AO46:$BC46,BE$4)</f>
        <v>0</v>
      </c>
      <c r="BF46" s="22">
        <f t="shared" si="83"/>
        <v>0</v>
      </c>
      <c r="BG46" s="22">
        <f t="shared" si="83"/>
        <v>0</v>
      </c>
      <c r="BH46" s="22">
        <f t="shared" si="83"/>
        <v>0</v>
      </c>
      <c r="BI46" s="22">
        <f t="shared" si="83"/>
        <v>0</v>
      </c>
      <c r="BJ46" s="22">
        <f t="shared" si="83"/>
        <v>0</v>
      </c>
      <c r="BK46" s="22">
        <f t="shared" si="83"/>
        <v>0</v>
      </c>
      <c r="BL46" s="22">
        <f t="shared" si="83"/>
        <v>0</v>
      </c>
      <c r="BM46" s="22">
        <f t="shared" si="83"/>
        <v>0</v>
      </c>
      <c r="BN46" s="22">
        <f t="shared" si="83"/>
        <v>0</v>
      </c>
      <c r="BO46" s="22">
        <f t="shared" si="83"/>
        <v>0</v>
      </c>
      <c r="BP46" s="22">
        <f t="shared" si="83"/>
        <v>0</v>
      </c>
      <c r="BQ46" s="22">
        <f t="shared" si="83"/>
        <v>0</v>
      </c>
      <c r="BR46" s="22">
        <f t="shared" si="83"/>
        <v>0</v>
      </c>
    </row>
    <row r="47" spans="1:70" ht="16.5">
      <c r="A47" s="73" t="s">
        <v>1399</v>
      </c>
      <c r="B47" s="32" t="str">
        <f>IF(ISNA(VLOOKUP(A47,'Licenciés Jeunes 2023'!A:C,3,0)),"",VLOOKUP(A47,'Licenciés Jeunes 2023'!A:C,3,0))</f>
        <v>MIGNUCCI</v>
      </c>
      <c r="C47" s="32" t="str">
        <f>IF(ISNA(VLOOKUP(A47,'Licenciés Jeunes 2023'!A:C,2,0)),"",VLOOKUP(A47,'Licenciés Jeunes 2023'!A:C,2,0))</f>
        <v>Capucine</v>
      </c>
      <c r="D47" s="32" t="str">
        <f>IF(ISNA(VLOOKUP(A47,'Licenciés Jeunes 2023'!A:F,6,0)),"",VLOOKUP(A47,'Licenciés Jeunes 2023'!A:F,6,0))</f>
        <v>T.C. JOUE LES TOURS</v>
      </c>
      <c r="E47" s="6"/>
      <c r="F47" s="2">
        <f>IF(E$2="Bike &amp; Run",IF(ISNA(VLOOKUP(E47,Paramètres!$B$3:$C$56,2,FALSE)),0,VLOOKUP(E47,Paramètres!$B$3:$C$56,2,FALSE)*Paramètres!$K$3),IF(OR(E47="",OR($D47="",$D47="NL",$D47="HORS LIGUE")),0,VLOOKUP(IF(OR(E47="",OR($D47="",$D47="NL",$D47="HORS LIGUE")),"",COUNTIFS($D$5:$D$72,"&lt;&gt;"&amp;"",$D$5:$D$72,"&lt;&gt;"&amp;"NL",$D$5:$D$72,"&lt;&gt;"&amp;"HORS LIGUE",E$5:E$72,"&lt;"&amp;E47)+1),Paramètres!$B$3:$C$56,2,FALSE)*Paramètres!$K$3))</f>
        <v>0</v>
      </c>
      <c r="G47" s="4"/>
      <c r="H47" s="2">
        <f>IF(G$2="Bike &amp; Run",IF(ISNA(VLOOKUP(G47,Paramètres!$B$3:$C$56,2,FALSE)),0,VLOOKUP(G47,Paramètres!$B$3:$C$56,2,FALSE)*Paramètres!$K$4),IF(OR(G47="",OR($D47="",$D47="NL",$D47="HORS LIGUE")),0,VLOOKUP(IF(OR(G47="",OR($D47="",$D47="NL",$D47="HORS LIGUE")),"",COUNTIFS($D$5:$D$72,"&lt;&gt;"&amp;"",$D$5:$D$72,"&lt;&gt;"&amp;"NL",$D$5:$D$72,"&lt;&gt;"&amp;"HORS LIGUE",G$5:G$72,"&lt;"&amp;G47)+1),Paramètres!$B$3:$C$56,2,FALSE)*Paramètres!$K$4))</f>
        <v>0</v>
      </c>
      <c r="I47" s="36"/>
      <c r="J47" s="2">
        <f>IF(I$2="Bike &amp; Run",IF(ISNA(VLOOKUP(I47,Paramètres!$B$3:$C$56,2,FALSE)),0,VLOOKUP(I47,Paramètres!$B$3:$C$56,2,FALSE)*Paramètres!$K$5),IF(OR(I47="",OR($D47="",$D47="NL",$D47="HORS LIGUE")),0,VLOOKUP(IF(OR(I47="",OR($D47="",$D47="NL",$D47="HORS LIGUE")),"",COUNTIFS($D$5:$D$72,"&lt;&gt;"&amp;"",$D$5:$D$72,"&lt;&gt;"&amp;"NL",$D$5:$D$72,"&lt;&gt;"&amp;"HORS LIGUE",I$5:I$72,"&lt;"&amp;I47)+1),Paramètres!$B$3:$C$56,2,FALSE)*Paramètres!$K$5))</f>
        <v>0</v>
      </c>
      <c r="K47" s="4"/>
      <c r="L47" s="2">
        <f>IF(K$2="Bike &amp; Run",IF(ISNA(VLOOKUP(K47,Paramètres!$B$3:$C$56,2,FALSE)),0,VLOOKUP(K47,Paramètres!$B$3:$C$56,2,FALSE)*Paramètres!$K$6),IF(OR(K47="",OR($D47="",$D47="NL",$D47="HORS LIGUE")),0,VLOOKUP(IF(OR(K47="",OR($D47="",$D47="NL",$D47="HORS LIGUE")),"",COUNTIFS($D$5:$D$72,"&lt;&gt;"&amp;"",$D$5:$D$72,"&lt;&gt;"&amp;"NL",$D$5:$D$72,"&lt;&gt;"&amp;"HORS LIGUE",K$5:K$72,"&lt;"&amp;K47)+1),Paramètres!$B$3:$C$56,2,FALSE)*Paramètres!$K$6))</f>
        <v>0</v>
      </c>
      <c r="M47" s="4"/>
      <c r="N47" s="2">
        <f>IF(M$2="Bike &amp; Run",IF(ISNA(VLOOKUP(M47,Paramètres!$B$3:$C$56,2,FALSE)),0,VLOOKUP(M47,Paramètres!$B$3:$C$56,2,FALSE)*Paramètres!$K$7),IF(OR(M47="",OR($D47="",$D47="NL",$D47="HORS LIGUE")),0,VLOOKUP(IF(OR(M47="",OR($D47="",$D47="NL",$D47="HORS LIGUE")),"",COUNTIFS($D$5:$D$72,"&lt;&gt;"&amp;"",$D$5:$D$72,"&lt;&gt;"&amp;"NL",$D$5:$D$72,"&lt;&gt;"&amp;"HORS LIGUE",M$5:M$72,"&lt;"&amp;M47)+1),Paramètres!$B$3:$C$56,2,FALSE)*Paramètres!$K$7))</f>
        <v>0</v>
      </c>
      <c r="O47" s="46"/>
      <c r="P47" s="2">
        <f>IF(O$2="Bike &amp; Run",IF(ISNA(VLOOKUP(O47,Paramètres!$B$3:$C$56,2,FALSE)),0,VLOOKUP(O47,Paramètres!$B$3:$C$56,2,FALSE)*Paramètres!$K$8),IF(OR(O47="",OR($D47="",$D47="NL",$D47="HORS LIGUE")),0,VLOOKUP(IF(OR(O47="",OR($D47="",$D47="NL",$D47="HORS LIGUE")),"",COUNTIFS($D$5:$D$72,"&lt;&gt;"&amp;"",$D$5:$D$72,"&lt;&gt;"&amp;"NL",$D$5:$D$72,"&lt;&gt;"&amp;"HORS LIGUE",O$5:O$72,"&lt;"&amp;O47)+1),Paramètres!$B$3:$C$56,2,FALSE)*Paramètres!$K$8))</f>
        <v>0</v>
      </c>
      <c r="Q47" s="46"/>
      <c r="R47" s="2">
        <f>IF(Q$2="Bike &amp; Run",IF(ISNA(VLOOKUP(Q47,Paramètres!$B$3:$C$56,2,FALSE)),0,VLOOKUP(Q47,Paramètres!$B$3:$C$56,2,FALSE)*Paramètres!$K$9),IF(OR(Q47="",OR($D47="",$D47="NL",$D47="HORS LIGUE")),0,VLOOKUP(IF(OR(Q47="",OR($D47="",$D47="NL",$D47="HORS LIGUE")),"",COUNTIFS($D$5:$D$72,"&lt;&gt;"&amp;"",$D$5:$D$72,"&lt;&gt;"&amp;"NL",$D$5:$D$72,"&lt;&gt;"&amp;"HORS LIGUE",Q$5:Q$72,"&lt;"&amp;Q47)+1),Paramètres!$B$3:$C$56,2,FALSE)*Paramètres!$K$9))</f>
        <v>0</v>
      </c>
      <c r="S47" s="46"/>
      <c r="T47" s="2">
        <f>IF(S$2="Bike &amp; Run",IF(ISNA(VLOOKUP(S47,Paramètres!$B$3:$C$56,2,FALSE)),0,VLOOKUP(S47,Paramètres!$B$3:$C$56,2,FALSE)*Paramètres!$K$10),IF(OR(S47="",OR($D47="",$D47="NL",$D47="HORS LIGUE")),0,VLOOKUP(IF(OR(S47="",OR($D47="",$D47="NL",$D47="HORS LIGUE")),"",COUNTIFS($D$5:$D$72,"&lt;&gt;"&amp;"",$D$5:$D$72,"&lt;&gt;"&amp;"NL",$D$5:$D$72,"&lt;&gt;"&amp;"HORS LIGUE",S$5:S$72,"&lt;"&amp;S47)+1),Paramètres!$B$3:$C$56,2,FALSE)*Paramètres!$K$10))</f>
        <v>0</v>
      </c>
      <c r="U47" s="46"/>
      <c r="V47" s="2">
        <f>IF(U$2="Bike &amp; Run",IF(ISNA(VLOOKUP(U47,Paramètres!$B$3:$C$56,2,FALSE)),0,VLOOKUP(U47,Paramètres!$B$3:$C$56,2,FALSE)*Paramètres!$K$11),IF(OR(U47="",OR($D47="",$D47="NL",$D47="HORS LIGUE")),0,VLOOKUP(IF(OR(U47="",OR($D47="",$D47="NL",$D47="HORS LIGUE")),"",COUNTIFS($D$5:$D$72,"&lt;&gt;"&amp;"",$D$5:$D$72,"&lt;&gt;"&amp;"NL",$D$5:$D$72,"&lt;&gt;"&amp;"HORS LIGUE",U$5:U$72,"&lt;"&amp;U47)+1),Paramètres!$B$3:$C$56,2,FALSE)*Paramètres!$K$11))</f>
        <v>0</v>
      </c>
      <c r="W47" s="46"/>
      <c r="X47" s="2">
        <f>IF(W$2="Bike &amp; Run",IF(ISNA(VLOOKUP(W47,Paramètres!$B$3:$C$56,2,FALSE)),0,VLOOKUP(W47,Paramètres!$B$3:$C$56,2,FALSE)*Paramètres!$K$12),IF(OR(W47="",OR($D47="",$D47="NL",$D47="HORS LIGUE")),0,VLOOKUP(IF(OR(W47="",OR($D47="",$D47="NL",$D47="HORS LIGUE")),"",COUNTIFS($D$5:$D$72,"&lt;&gt;"&amp;"",$D$5:$D$72,"&lt;&gt;"&amp;"NL",$D$5:$D$72,"&lt;&gt;"&amp;"HORS LIGUE",W$5:W$72,"&lt;"&amp;W47)+1),Paramètres!$B$3:$C$56,2,FALSE)*Paramètres!$K$12))</f>
        <v>0</v>
      </c>
      <c r="Y47" s="46"/>
      <c r="Z47" s="2">
        <f>IF(Y$2="Bike &amp; Run",IF(ISNA(VLOOKUP(Y47,Paramètres!$B$3:$C$56,2,FALSE)),0,VLOOKUP(Y47,Paramètres!$B$3:$C$56,2,FALSE)*Paramètres!$K$13),IF(OR(Y47="",OR($D47="",$D47="NL",$D47="HORS LIGUE")),0,VLOOKUP(IF(OR(Y47="",OR($D47="",$D47="NL",$D47="HORS LIGUE")),"",COUNTIFS($D$5:$D$72,"&lt;&gt;"&amp;"",$D$5:$D$72,"&lt;&gt;"&amp;"NL",$D$5:$D$72,"&lt;&gt;"&amp;"HORS LIGUE",Y$5:Y$72,"&lt;"&amp;Y47)+1),Paramètres!$B$3:$C$56,2,FALSE)*Paramètres!$K$13))</f>
        <v>0</v>
      </c>
      <c r="AA47" s="46"/>
      <c r="AB47" s="2">
        <f>IF(AA$2="Bike &amp; Run",IF(ISNA(VLOOKUP(AA47,Paramètres!$B$3:$C$56,2,FALSE)),0,VLOOKUP(AA47,Paramètres!$B$3:$C$56,2,FALSE)*Paramètres!$K$14),IF(OR(AA47="",OR($D47="",$D47="NL",$D47="HORS LIGUE")),0,VLOOKUP(IF(OR(AA47="",OR($D47="",$D47="NL",$D47="HORS LIGUE")),"",COUNTIFS($D$5:$D$72,"&lt;&gt;"&amp;"",$D$5:$D$72,"&lt;&gt;"&amp;"NL",$D$5:$D$72,"&lt;&gt;"&amp;"HORS LIGUE",AA$5:AA$72,"&lt;"&amp;AA47)+1),Paramètres!$B$3:$C$56,2,FALSE)*Paramètres!$K$14))</f>
        <v>0</v>
      </c>
      <c r="AC47" s="46"/>
      <c r="AD47" s="2">
        <f>IF(AC$2="Bike &amp; Run",IF(ISNA(VLOOKUP(AC47,Paramètres!$B$3:$C$56,2,FALSE)),0,VLOOKUP(AC47,Paramètres!$B$3:$C$56,2,FALSE)*Paramètres!$K$15),IF(OR(AC47="",OR($D47="",$D47="NL",$D47="HORS LIGUE")),0,VLOOKUP(IF(OR(AC47="",OR($D47="",$D47="NL",$D47="HORS LIGUE")),"",COUNTIFS($D$5:$D$72,"&lt;&gt;"&amp;"",$D$5:$D$72,"&lt;&gt;"&amp;"NL",$D$5:$D$72,"&lt;&gt;"&amp;"HORS LIGUE",AC$5:AC$72,"&lt;"&amp;AC47)+1),Paramètres!$B$3:$C$56,2,FALSE)*Paramètres!$K$15))</f>
        <v>0</v>
      </c>
      <c r="AE47" s="46"/>
      <c r="AF47" s="2">
        <f>IF(AE$2="Bike &amp; Run",IF(ISNA(VLOOKUP(AE47,Paramètres!$B$3:$C$56,2,FALSE)),0,VLOOKUP(AE47,Paramètres!$B$3:$C$56,2,FALSE)*Paramètres!$K$16),IF(OR(AE47="",OR($D47="",$D47="NL",$D47="HORS LIGUE")),0,VLOOKUP(IF(OR(AE47="",OR($D47="",$D47="NL",$D47="HORS LIGUE")),"",COUNTIFS($D$5:$D$72,"&lt;&gt;"&amp;"",$D$5:$D$72,"&lt;&gt;"&amp;"NL",$D$5:$D$72,"&lt;&gt;"&amp;"HORS LIGUE",AE$5:AE$72,"&lt;"&amp;AE47)+1),Paramètres!$B$3:$C$56,2,FALSE)*Paramètres!$K$16))</f>
        <v>0</v>
      </c>
      <c r="AG47" s="46"/>
      <c r="AH47" s="2">
        <f>IF(AG$2="Bike &amp; Run",IF(ISNA(VLOOKUP(AG47,Paramètres!$B$3:$C$56,2,FALSE)),0,VLOOKUP(AG47,Paramètres!$B$3:$C$56,2,FALSE)*Paramètres!$K$17),IF(OR(AG47="",OR($D47="",$D47="NL",$D47="HORS LIGUE")),0,VLOOKUP(IF(OR(AG47="",OR($D47="",$D47="NL",$D47="HORS LIGUE")),"",COUNTIFS($D$5:$D$72,"&lt;&gt;"&amp;"",$D$5:$D$72,"&lt;&gt;"&amp;"NL",$D$5:$D$72,"&lt;&gt;"&amp;"HORS LIGUE",AG$5:AG$72,"&lt;"&amp;AG47)+1),Paramètres!$B$3:$C$56,2,FALSE)*Paramètres!$K$17))</f>
        <v>0</v>
      </c>
      <c r="AI47" s="40">
        <f t="shared" si="53"/>
        <v>0</v>
      </c>
      <c r="AJ47" s="3" t="str">
        <f t="shared" si="54"/>
        <v/>
      </c>
      <c r="AK47" s="5">
        <f t="shared" si="55"/>
        <v>0</v>
      </c>
      <c r="AL47" s="41">
        <f t="shared" si="56"/>
        <v>0</v>
      </c>
      <c r="AM47" s="33" t="str">
        <f t="shared" si="57"/>
        <v/>
      </c>
      <c r="AO47" s="22">
        <f t="shared" si="58"/>
        <v>0</v>
      </c>
      <c r="AP47">
        <f t="shared" si="59"/>
        <v>0</v>
      </c>
      <c r="AQ47">
        <f t="shared" si="60"/>
        <v>0</v>
      </c>
      <c r="AR47">
        <f t="shared" si="61"/>
        <v>0</v>
      </c>
      <c r="AS47">
        <f t="shared" si="62"/>
        <v>0</v>
      </c>
      <c r="AT47">
        <f t="shared" si="63"/>
        <v>0</v>
      </c>
      <c r="AU47">
        <f t="shared" si="64"/>
        <v>0</v>
      </c>
      <c r="AV47">
        <f t="shared" si="65"/>
        <v>0</v>
      </c>
      <c r="AW47">
        <f t="shared" si="66"/>
        <v>0</v>
      </c>
      <c r="AX47">
        <f t="shared" si="67"/>
        <v>0</v>
      </c>
      <c r="AY47">
        <f t="shared" si="68"/>
        <v>0</v>
      </c>
      <c r="AZ47">
        <f t="shared" si="69"/>
        <v>0</v>
      </c>
      <c r="BA47">
        <f t="shared" si="70"/>
        <v>0</v>
      </c>
      <c r="BB47">
        <f t="shared" si="71"/>
        <v>0</v>
      </c>
      <c r="BC47">
        <f t="shared" si="72"/>
        <v>0</v>
      </c>
      <c r="BD47">
        <f t="shared" si="73"/>
        <v>0</v>
      </c>
      <c r="BE47" s="22">
        <f t="shared" ref="BE47:BR47" si="84">BD47+LARGE($AO47:$BC47,BE$4)</f>
        <v>0</v>
      </c>
      <c r="BF47" s="22">
        <f t="shared" si="84"/>
        <v>0</v>
      </c>
      <c r="BG47" s="22">
        <f t="shared" si="84"/>
        <v>0</v>
      </c>
      <c r="BH47" s="22">
        <f t="shared" si="84"/>
        <v>0</v>
      </c>
      <c r="BI47" s="22">
        <f t="shared" si="84"/>
        <v>0</v>
      </c>
      <c r="BJ47" s="22">
        <f t="shared" si="84"/>
        <v>0</v>
      </c>
      <c r="BK47" s="22">
        <f t="shared" si="84"/>
        <v>0</v>
      </c>
      <c r="BL47" s="22">
        <f t="shared" si="84"/>
        <v>0</v>
      </c>
      <c r="BM47" s="22">
        <f t="shared" si="84"/>
        <v>0</v>
      </c>
      <c r="BN47" s="22">
        <f t="shared" si="84"/>
        <v>0</v>
      </c>
      <c r="BO47" s="22">
        <f t="shared" si="84"/>
        <v>0</v>
      </c>
      <c r="BP47" s="22">
        <f t="shared" si="84"/>
        <v>0</v>
      </c>
      <c r="BQ47" s="22">
        <f t="shared" si="84"/>
        <v>0</v>
      </c>
      <c r="BR47" s="22">
        <f t="shared" si="84"/>
        <v>0</v>
      </c>
    </row>
    <row r="48" spans="1:70" ht="16.5">
      <c r="A48" s="73" t="s">
        <v>1419</v>
      </c>
      <c r="B48" s="32" t="str">
        <f>IF(ISNA(VLOOKUP(A48,'Licenciés Jeunes 2023'!A:C,3,0)),"",VLOOKUP(A48,'Licenciés Jeunes 2023'!A:C,3,0))</f>
        <v>GANIVET</v>
      </c>
      <c r="C48" s="32" t="str">
        <f>IF(ISNA(VLOOKUP(A48,'Licenciés Jeunes 2023'!A:C,2,0)),"",VLOOKUP(A48,'Licenciés Jeunes 2023'!A:C,2,0))</f>
        <v>Maya</v>
      </c>
      <c r="D48" s="32" t="str">
        <f>IF(ISNA(VLOOKUP(A48,'Licenciés Jeunes 2023'!A:F,6,0)),"",VLOOKUP(A48,'Licenciés Jeunes 2023'!A:F,6,0))</f>
        <v>BOURGES TRIATHLON</v>
      </c>
      <c r="E48" s="6"/>
      <c r="F48" s="2">
        <f>IF(E$2="Bike &amp; Run",IF(ISNA(VLOOKUP(E48,Paramètres!$B$3:$C$56,2,FALSE)),0,VLOOKUP(E48,Paramètres!$B$3:$C$56,2,FALSE)*Paramètres!$K$3),IF(OR(E48="",OR($D48="",$D48="NL",$D48="HORS LIGUE")),0,VLOOKUP(IF(OR(E48="",OR($D48="",$D48="NL",$D48="HORS LIGUE")),"",COUNTIFS($D$5:$D$72,"&lt;&gt;"&amp;"",$D$5:$D$72,"&lt;&gt;"&amp;"NL",$D$5:$D$72,"&lt;&gt;"&amp;"HORS LIGUE",E$5:E$72,"&lt;"&amp;E48)+1),Paramètres!$B$3:$C$56,2,FALSE)*Paramètres!$K$3))</f>
        <v>0</v>
      </c>
      <c r="G48" s="4"/>
      <c r="H48" s="2">
        <f>IF(G$2="Bike &amp; Run",IF(ISNA(VLOOKUP(G48,Paramètres!$B$3:$C$56,2,FALSE)),0,VLOOKUP(G48,Paramètres!$B$3:$C$56,2,FALSE)*Paramètres!$K$4),IF(OR(G48="",OR($D48="",$D48="NL",$D48="HORS LIGUE")),0,VLOOKUP(IF(OR(G48="",OR($D48="",$D48="NL",$D48="HORS LIGUE")),"",COUNTIFS($D$5:$D$72,"&lt;&gt;"&amp;"",$D$5:$D$72,"&lt;&gt;"&amp;"NL",$D$5:$D$72,"&lt;&gt;"&amp;"HORS LIGUE",G$5:G$72,"&lt;"&amp;G48)+1),Paramètres!$B$3:$C$56,2,FALSE)*Paramètres!$K$4))</f>
        <v>0</v>
      </c>
      <c r="I48" s="36"/>
      <c r="J48" s="2">
        <f>IF(I$2="Bike &amp; Run",IF(ISNA(VLOOKUP(I48,Paramètres!$B$3:$C$56,2,FALSE)),0,VLOOKUP(I48,Paramètres!$B$3:$C$56,2,FALSE)*Paramètres!$K$5),IF(OR(I48="",OR($D48="",$D48="NL",$D48="HORS LIGUE")),0,VLOOKUP(IF(OR(I48="",OR($D48="",$D48="NL",$D48="HORS LIGUE")),"",COUNTIFS($D$5:$D$72,"&lt;&gt;"&amp;"",$D$5:$D$72,"&lt;&gt;"&amp;"NL",$D$5:$D$72,"&lt;&gt;"&amp;"HORS LIGUE",I$5:I$72,"&lt;"&amp;I48)+1),Paramètres!$B$3:$C$56,2,FALSE)*Paramètres!$K$5))</f>
        <v>0</v>
      </c>
      <c r="K48" s="4"/>
      <c r="L48" s="2">
        <f>IF(K$2="Bike &amp; Run",IF(ISNA(VLOOKUP(K48,Paramètres!$B$3:$C$56,2,FALSE)),0,VLOOKUP(K48,Paramètres!$B$3:$C$56,2,FALSE)*Paramètres!$K$6),IF(OR(K48="",OR($D48="",$D48="NL",$D48="HORS LIGUE")),0,VLOOKUP(IF(OR(K48="",OR($D48="",$D48="NL",$D48="HORS LIGUE")),"",COUNTIFS($D$5:$D$72,"&lt;&gt;"&amp;"",$D$5:$D$72,"&lt;&gt;"&amp;"NL",$D$5:$D$72,"&lt;&gt;"&amp;"HORS LIGUE",K$5:K$72,"&lt;"&amp;K48)+1),Paramètres!$B$3:$C$56,2,FALSE)*Paramètres!$K$6))</f>
        <v>0</v>
      </c>
      <c r="M48" s="4"/>
      <c r="N48" s="2">
        <f>IF(M$2="Bike &amp; Run",IF(ISNA(VLOOKUP(M48,Paramètres!$B$3:$C$56,2,FALSE)),0,VLOOKUP(M48,Paramètres!$B$3:$C$56,2,FALSE)*Paramètres!$K$7),IF(OR(M48="",OR($D48="",$D48="NL",$D48="HORS LIGUE")),0,VLOOKUP(IF(OR(M48="",OR($D48="",$D48="NL",$D48="HORS LIGUE")),"",COUNTIFS($D$5:$D$72,"&lt;&gt;"&amp;"",$D$5:$D$72,"&lt;&gt;"&amp;"NL",$D$5:$D$72,"&lt;&gt;"&amp;"HORS LIGUE",M$5:M$72,"&lt;"&amp;M48)+1),Paramètres!$B$3:$C$56,2,FALSE)*Paramètres!$K$7))</f>
        <v>0</v>
      </c>
      <c r="O48" s="46"/>
      <c r="P48" s="2">
        <f>IF(O$2="Bike &amp; Run",IF(ISNA(VLOOKUP(O48,Paramètres!$B$3:$C$56,2,FALSE)),0,VLOOKUP(O48,Paramètres!$B$3:$C$56,2,FALSE)*Paramètres!$K$8),IF(OR(O48="",OR($D48="",$D48="NL",$D48="HORS LIGUE")),0,VLOOKUP(IF(OR(O48="",OR($D48="",$D48="NL",$D48="HORS LIGUE")),"",COUNTIFS($D$5:$D$72,"&lt;&gt;"&amp;"",$D$5:$D$72,"&lt;&gt;"&amp;"NL",$D$5:$D$72,"&lt;&gt;"&amp;"HORS LIGUE",O$5:O$72,"&lt;"&amp;O48)+1),Paramètres!$B$3:$C$56,2,FALSE)*Paramètres!$K$8))</f>
        <v>0</v>
      </c>
      <c r="Q48" s="46"/>
      <c r="R48" s="2">
        <f>IF(Q$2="Bike &amp; Run",IF(ISNA(VLOOKUP(Q48,Paramètres!$B$3:$C$56,2,FALSE)),0,VLOOKUP(Q48,Paramètres!$B$3:$C$56,2,FALSE)*Paramètres!$K$9),IF(OR(Q48="",OR($D48="",$D48="NL",$D48="HORS LIGUE")),0,VLOOKUP(IF(OR(Q48="",OR($D48="",$D48="NL",$D48="HORS LIGUE")),"",COUNTIFS($D$5:$D$72,"&lt;&gt;"&amp;"",$D$5:$D$72,"&lt;&gt;"&amp;"NL",$D$5:$D$72,"&lt;&gt;"&amp;"HORS LIGUE",Q$5:Q$72,"&lt;"&amp;Q48)+1),Paramètres!$B$3:$C$56,2,FALSE)*Paramètres!$K$9))</f>
        <v>0</v>
      </c>
      <c r="S48" s="46"/>
      <c r="T48" s="2">
        <f>IF(S$2="Bike &amp; Run",IF(ISNA(VLOOKUP(S48,Paramètres!$B$3:$C$56,2,FALSE)),0,VLOOKUP(S48,Paramètres!$B$3:$C$56,2,FALSE)*Paramètres!$K$10),IF(OR(S48="",OR($D48="",$D48="NL",$D48="HORS LIGUE")),0,VLOOKUP(IF(OR(S48="",OR($D48="",$D48="NL",$D48="HORS LIGUE")),"",COUNTIFS($D$5:$D$72,"&lt;&gt;"&amp;"",$D$5:$D$72,"&lt;&gt;"&amp;"NL",$D$5:$D$72,"&lt;&gt;"&amp;"HORS LIGUE",S$5:S$72,"&lt;"&amp;S48)+1),Paramètres!$B$3:$C$56,2,FALSE)*Paramètres!$K$10))</f>
        <v>0</v>
      </c>
      <c r="U48" s="46"/>
      <c r="V48" s="2">
        <f>IF(U$2="Bike &amp; Run",IF(ISNA(VLOOKUP(U48,Paramètres!$B$3:$C$56,2,FALSE)),0,VLOOKUP(U48,Paramètres!$B$3:$C$56,2,FALSE)*Paramètres!$K$11),IF(OR(U48="",OR($D48="",$D48="NL",$D48="HORS LIGUE")),0,VLOOKUP(IF(OR(U48="",OR($D48="",$D48="NL",$D48="HORS LIGUE")),"",COUNTIFS($D$5:$D$72,"&lt;&gt;"&amp;"",$D$5:$D$72,"&lt;&gt;"&amp;"NL",$D$5:$D$72,"&lt;&gt;"&amp;"HORS LIGUE",U$5:U$72,"&lt;"&amp;U48)+1),Paramètres!$B$3:$C$56,2,FALSE)*Paramètres!$K$11))</f>
        <v>0</v>
      </c>
      <c r="W48" s="46"/>
      <c r="X48" s="2">
        <f>IF(W$2="Bike &amp; Run",IF(ISNA(VLOOKUP(W48,Paramètres!$B$3:$C$56,2,FALSE)),0,VLOOKUP(W48,Paramètres!$B$3:$C$56,2,FALSE)*Paramètres!$K$12),IF(OR(W48="",OR($D48="",$D48="NL",$D48="HORS LIGUE")),0,VLOOKUP(IF(OR(W48="",OR($D48="",$D48="NL",$D48="HORS LIGUE")),"",COUNTIFS($D$5:$D$72,"&lt;&gt;"&amp;"",$D$5:$D$72,"&lt;&gt;"&amp;"NL",$D$5:$D$72,"&lt;&gt;"&amp;"HORS LIGUE",W$5:W$72,"&lt;"&amp;W48)+1),Paramètres!$B$3:$C$56,2,FALSE)*Paramètres!$K$12))</f>
        <v>0</v>
      </c>
      <c r="Y48" s="46"/>
      <c r="Z48" s="2">
        <f>IF(Y$2="Bike &amp; Run",IF(ISNA(VLOOKUP(Y48,Paramètres!$B$3:$C$56,2,FALSE)),0,VLOOKUP(Y48,Paramètres!$B$3:$C$56,2,FALSE)*Paramètres!$K$13),IF(OR(Y48="",OR($D48="",$D48="NL",$D48="HORS LIGUE")),0,VLOOKUP(IF(OR(Y48="",OR($D48="",$D48="NL",$D48="HORS LIGUE")),"",COUNTIFS($D$5:$D$72,"&lt;&gt;"&amp;"",$D$5:$D$72,"&lt;&gt;"&amp;"NL",$D$5:$D$72,"&lt;&gt;"&amp;"HORS LIGUE",Y$5:Y$72,"&lt;"&amp;Y48)+1),Paramètres!$B$3:$C$56,2,FALSE)*Paramètres!$K$13))</f>
        <v>0</v>
      </c>
      <c r="AA48" s="46"/>
      <c r="AB48" s="2">
        <f>IF(AA$2="Bike &amp; Run",IF(ISNA(VLOOKUP(AA48,Paramètres!$B$3:$C$56,2,FALSE)),0,VLOOKUP(AA48,Paramètres!$B$3:$C$56,2,FALSE)*Paramètres!$K$14),IF(OR(AA48="",OR($D48="",$D48="NL",$D48="HORS LIGUE")),0,VLOOKUP(IF(OR(AA48="",OR($D48="",$D48="NL",$D48="HORS LIGUE")),"",COUNTIFS($D$5:$D$72,"&lt;&gt;"&amp;"",$D$5:$D$72,"&lt;&gt;"&amp;"NL",$D$5:$D$72,"&lt;&gt;"&amp;"HORS LIGUE",AA$5:AA$72,"&lt;"&amp;AA48)+1),Paramètres!$B$3:$C$56,2,FALSE)*Paramètres!$K$14))</f>
        <v>0</v>
      </c>
      <c r="AC48" s="46"/>
      <c r="AD48" s="2">
        <f>IF(AC$2="Bike &amp; Run",IF(ISNA(VLOOKUP(AC48,Paramètres!$B$3:$C$56,2,FALSE)),0,VLOOKUP(AC48,Paramètres!$B$3:$C$56,2,FALSE)*Paramètres!$K$15),IF(OR(AC48="",OR($D48="",$D48="NL",$D48="HORS LIGUE")),0,VLOOKUP(IF(OR(AC48="",OR($D48="",$D48="NL",$D48="HORS LIGUE")),"",COUNTIFS($D$5:$D$72,"&lt;&gt;"&amp;"",$D$5:$D$72,"&lt;&gt;"&amp;"NL",$D$5:$D$72,"&lt;&gt;"&amp;"HORS LIGUE",AC$5:AC$72,"&lt;"&amp;AC48)+1),Paramètres!$B$3:$C$56,2,FALSE)*Paramètres!$K$15))</f>
        <v>0</v>
      </c>
      <c r="AE48" s="46"/>
      <c r="AF48" s="2">
        <f>IF(AE$2="Bike &amp; Run",IF(ISNA(VLOOKUP(AE48,Paramètres!$B$3:$C$56,2,FALSE)),0,VLOOKUP(AE48,Paramètres!$B$3:$C$56,2,FALSE)*Paramètres!$K$16),IF(OR(AE48="",OR($D48="",$D48="NL",$D48="HORS LIGUE")),0,VLOOKUP(IF(OR(AE48="",OR($D48="",$D48="NL",$D48="HORS LIGUE")),"",COUNTIFS($D$5:$D$72,"&lt;&gt;"&amp;"",$D$5:$D$72,"&lt;&gt;"&amp;"NL",$D$5:$D$72,"&lt;&gt;"&amp;"HORS LIGUE",AE$5:AE$72,"&lt;"&amp;AE48)+1),Paramètres!$B$3:$C$56,2,FALSE)*Paramètres!$K$16))</f>
        <v>0</v>
      </c>
      <c r="AG48" s="46"/>
      <c r="AH48" s="2">
        <f>IF(AG$2="Bike &amp; Run",IF(ISNA(VLOOKUP(AG48,Paramètres!$B$3:$C$56,2,FALSE)),0,VLOOKUP(AG48,Paramètres!$B$3:$C$56,2,FALSE)*Paramètres!$K$17),IF(OR(AG48="",OR($D48="",$D48="NL",$D48="HORS LIGUE")),0,VLOOKUP(IF(OR(AG48="",OR($D48="",$D48="NL",$D48="HORS LIGUE")),"",COUNTIFS($D$5:$D$72,"&lt;&gt;"&amp;"",$D$5:$D$72,"&lt;&gt;"&amp;"NL",$D$5:$D$72,"&lt;&gt;"&amp;"HORS LIGUE",AG$5:AG$72,"&lt;"&amp;AG48)+1),Paramètres!$B$3:$C$56,2,FALSE)*Paramètres!$K$17))</f>
        <v>0</v>
      </c>
      <c r="AI48" s="40">
        <f t="shared" si="53"/>
        <v>0</v>
      </c>
      <c r="AJ48" s="3" t="str">
        <f t="shared" si="54"/>
        <v/>
      </c>
      <c r="AK48" s="5">
        <f t="shared" si="55"/>
        <v>0</v>
      </c>
      <c r="AL48" s="41">
        <f t="shared" si="56"/>
        <v>0</v>
      </c>
      <c r="AM48" s="33" t="str">
        <f t="shared" si="57"/>
        <v/>
      </c>
      <c r="AO48" s="22">
        <f t="shared" si="58"/>
        <v>0</v>
      </c>
      <c r="AP48">
        <f t="shared" si="59"/>
        <v>0</v>
      </c>
      <c r="AQ48">
        <f t="shared" si="60"/>
        <v>0</v>
      </c>
      <c r="AR48">
        <f t="shared" si="61"/>
        <v>0</v>
      </c>
      <c r="AS48">
        <f t="shared" si="62"/>
        <v>0</v>
      </c>
      <c r="AT48">
        <f t="shared" si="63"/>
        <v>0</v>
      </c>
      <c r="AU48">
        <f t="shared" si="64"/>
        <v>0</v>
      </c>
      <c r="AV48">
        <f t="shared" si="65"/>
        <v>0</v>
      </c>
      <c r="AW48">
        <f t="shared" si="66"/>
        <v>0</v>
      </c>
      <c r="AX48">
        <f t="shared" si="67"/>
        <v>0</v>
      </c>
      <c r="AY48">
        <f t="shared" si="68"/>
        <v>0</v>
      </c>
      <c r="AZ48">
        <f t="shared" si="69"/>
        <v>0</v>
      </c>
      <c r="BA48">
        <f t="shared" si="70"/>
        <v>0</v>
      </c>
      <c r="BB48">
        <f t="shared" si="71"/>
        <v>0</v>
      </c>
      <c r="BC48">
        <f t="shared" si="72"/>
        <v>0</v>
      </c>
      <c r="BD48">
        <f t="shared" si="73"/>
        <v>0</v>
      </c>
      <c r="BE48" s="22">
        <f t="shared" ref="BE48:BR48" si="85">BD48+LARGE($AO48:$BC48,BE$4)</f>
        <v>0</v>
      </c>
      <c r="BF48" s="22">
        <f t="shared" si="85"/>
        <v>0</v>
      </c>
      <c r="BG48" s="22">
        <f t="shared" si="85"/>
        <v>0</v>
      </c>
      <c r="BH48" s="22">
        <f t="shared" si="85"/>
        <v>0</v>
      </c>
      <c r="BI48" s="22">
        <f t="shared" si="85"/>
        <v>0</v>
      </c>
      <c r="BJ48" s="22">
        <f t="shared" si="85"/>
        <v>0</v>
      </c>
      <c r="BK48" s="22">
        <f t="shared" si="85"/>
        <v>0</v>
      </c>
      <c r="BL48" s="22">
        <f t="shared" si="85"/>
        <v>0</v>
      </c>
      <c r="BM48" s="22">
        <f t="shared" si="85"/>
        <v>0</v>
      </c>
      <c r="BN48" s="22">
        <f t="shared" si="85"/>
        <v>0</v>
      </c>
      <c r="BO48" s="22">
        <f t="shared" si="85"/>
        <v>0</v>
      </c>
      <c r="BP48" s="22">
        <f t="shared" si="85"/>
        <v>0</v>
      </c>
      <c r="BQ48" s="22">
        <f t="shared" si="85"/>
        <v>0</v>
      </c>
      <c r="BR48" s="22">
        <f t="shared" si="85"/>
        <v>0</v>
      </c>
    </row>
    <row r="49" spans="1:70" ht="16.5">
      <c r="A49" s="73" t="s">
        <v>1447</v>
      </c>
      <c r="B49" s="32" t="str">
        <f>IF(ISNA(VLOOKUP(A49,'Licenciés Jeunes 2023'!A:C,3,0)),"",VLOOKUP(A49,'Licenciés Jeunes 2023'!A:C,3,0))</f>
        <v>FOUBERT</v>
      </c>
      <c r="C49" s="32" t="str">
        <f>IF(ISNA(VLOOKUP(A49,'Licenciés Jeunes 2023'!A:C,2,0)),"",VLOOKUP(A49,'Licenciés Jeunes 2023'!A:C,2,0))</f>
        <v>Adele</v>
      </c>
      <c r="D49" s="32" t="str">
        <f>IF(ISNA(VLOOKUP(A49,'Licenciés Jeunes 2023'!A:F,6,0)),"",VLOOKUP(A49,'Licenciés Jeunes 2023'!A:F,6,0))</f>
        <v>SAINT LAURENT NOUAN TRIATHLON</v>
      </c>
      <c r="E49" s="6"/>
      <c r="F49" s="2">
        <f>IF(E$2="Bike &amp; Run",IF(ISNA(VLOOKUP(E49,Paramètres!$B$3:$C$56,2,FALSE)),0,VLOOKUP(E49,Paramètres!$B$3:$C$56,2,FALSE)*Paramètres!$K$3),IF(OR(E49="",OR($D49="",$D49="NL",$D49="HORS LIGUE")),0,VLOOKUP(IF(OR(E49="",OR($D49="",$D49="NL",$D49="HORS LIGUE")),"",COUNTIFS($D$5:$D$72,"&lt;&gt;"&amp;"",$D$5:$D$72,"&lt;&gt;"&amp;"NL",$D$5:$D$72,"&lt;&gt;"&amp;"HORS LIGUE",E$5:E$72,"&lt;"&amp;E49)+1),Paramètres!$B$3:$C$56,2,FALSE)*Paramètres!$K$3))</f>
        <v>0</v>
      </c>
      <c r="G49" s="4"/>
      <c r="H49" s="2">
        <f>IF(G$2="Bike &amp; Run",IF(ISNA(VLOOKUP(G49,Paramètres!$B$3:$C$56,2,FALSE)),0,VLOOKUP(G49,Paramètres!$B$3:$C$56,2,FALSE)*Paramètres!$K$4),IF(OR(G49="",OR($D49="",$D49="NL",$D49="HORS LIGUE")),0,VLOOKUP(IF(OR(G49="",OR($D49="",$D49="NL",$D49="HORS LIGUE")),"",COUNTIFS($D$5:$D$72,"&lt;&gt;"&amp;"",$D$5:$D$72,"&lt;&gt;"&amp;"NL",$D$5:$D$72,"&lt;&gt;"&amp;"HORS LIGUE",G$5:G$72,"&lt;"&amp;G49)+1),Paramètres!$B$3:$C$56,2,FALSE)*Paramètres!$K$4))</f>
        <v>0</v>
      </c>
      <c r="I49" s="36"/>
      <c r="J49" s="2">
        <f>IF(I$2="Bike &amp; Run",IF(ISNA(VLOOKUP(I49,Paramètres!$B$3:$C$56,2,FALSE)),0,VLOOKUP(I49,Paramètres!$B$3:$C$56,2,FALSE)*Paramètres!$K$5),IF(OR(I49="",OR($D49="",$D49="NL",$D49="HORS LIGUE")),0,VLOOKUP(IF(OR(I49="",OR($D49="",$D49="NL",$D49="HORS LIGUE")),"",COUNTIFS($D$5:$D$72,"&lt;&gt;"&amp;"",$D$5:$D$72,"&lt;&gt;"&amp;"NL",$D$5:$D$72,"&lt;&gt;"&amp;"HORS LIGUE",I$5:I$72,"&lt;"&amp;I49)+1),Paramètres!$B$3:$C$56,2,FALSE)*Paramètres!$K$5))</f>
        <v>0</v>
      </c>
      <c r="K49" s="4"/>
      <c r="L49" s="2">
        <f>IF(K$2="Bike &amp; Run",IF(ISNA(VLOOKUP(K49,Paramètres!$B$3:$C$56,2,FALSE)),0,VLOOKUP(K49,Paramètres!$B$3:$C$56,2,FALSE)*Paramètres!$K$6),IF(OR(K49="",OR($D49="",$D49="NL",$D49="HORS LIGUE")),0,VLOOKUP(IF(OR(K49="",OR($D49="",$D49="NL",$D49="HORS LIGUE")),"",COUNTIFS($D$5:$D$72,"&lt;&gt;"&amp;"",$D$5:$D$72,"&lt;&gt;"&amp;"NL",$D$5:$D$72,"&lt;&gt;"&amp;"HORS LIGUE",K$5:K$72,"&lt;"&amp;K49)+1),Paramètres!$B$3:$C$56,2,FALSE)*Paramètres!$K$6))</f>
        <v>0</v>
      </c>
      <c r="M49" s="4"/>
      <c r="N49" s="2">
        <f>IF(M$2="Bike &amp; Run",IF(ISNA(VLOOKUP(M49,Paramètres!$B$3:$C$56,2,FALSE)),0,VLOOKUP(M49,Paramètres!$B$3:$C$56,2,FALSE)*Paramètres!$K$7),IF(OR(M49="",OR($D49="",$D49="NL",$D49="HORS LIGUE")),0,VLOOKUP(IF(OR(M49="",OR($D49="",$D49="NL",$D49="HORS LIGUE")),"",COUNTIFS($D$5:$D$72,"&lt;&gt;"&amp;"",$D$5:$D$72,"&lt;&gt;"&amp;"NL",$D$5:$D$72,"&lt;&gt;"&amp;"HORS LIGUE",M$5:M$72,"&lt;"&amp;M49)+1),Paramètres!$B$3:$C$56,2,FALSE)*Paramètres!$K$7))</f>
        <v>0</v>
      </c>
      <c r="O49" s="46"/>
      <c r="P49" s="2">
        <f>IF(O$2="Bike &amp; Run",IF(ISNA(VLOOKUP(O49,Paramètres!$B$3:$C$56,2,FALSE)),0,VLOOKUP(O49,Paramètres!$B$3:$C$56,2,FALSE)*Paramètres!$K$8),IF(OR(O49="",OR($D49="",$D49="NL",$D49="HORS LIGUE")),0,VLOOKUP(IF(OR(O49="",OR($D49="",$D49="NL",$D49="HORS LIGUE")),"",COUNTIFS($D$5:$D$72,"&lt;&gt;"&amp;"",$D$5:$D$72,"&lt;&gt;"&amp;"NL",$D$5:$D$72,"&lt;&gt;"&amp;"HORS LIGUE",O$5:O$72,"&lt;"&amp;O49)+1),Paramètres!$B$3:$C$56,2,FALSE)*Paramètres!$K$8))</f>
        <v>0</v>
      </c>
      <c r="Q49" s="46"/>
      <c r="R49" s="2">
        <f>IF(Q$2="Bike &amp; Run",IF(ISNA(VLOOKUP(Q49,Paramètres!$B$3:$C$56,2,FALSE)),0,VLOOKUP(Q49,Paramètres!$B$3:$C$56,2,FALSE)*Paramètres!$K$9),IF(OR(Q49="",OR($D49="",$D49="NL",$D49="HORS LIGUE")),0,VLOOKUP(IF(OR(Q49="",OR($D49="",$D49="NL",$D49="HORS LIGUE")),"",COUNTIFS($D$5:$D$72,"&lt;&gt;"&amp;"",$D$5:$D$72,"&lt;&gt;"&amp;"NL",$D$5:$D$72,"&lt;&gt;"&amp;"HORS LIGUE",Q$5:Q$72,"&lt;"&amp;Q49)+1),Paramètres!$B$3:$C$56,2,FALSE)*Paramètres!$K$9))</f>
        <v>0</v>
      </c>
      <c r="S49" s="46"/>
      <c r="T49" s="2">
        <f>IF(S$2="Bike &amp; Run",IF(ISNA(VLOOKUP(S49,Paramètres!$B$3:$C$56,2,FALSE)),0,VLOOKUP(S49,Paramètres!$B$3:$C$56,2,FALSE)*Paramètres!$K$10),IF(OR(S49="",OR($D49="",$D49="NL",$D49="HORS LIGUE")),0,VLOOKUP(IF(OR(S49="",OR($D49="",$D49="NL",$D49="HORS LIGUE")),"",COUNTIFS($D$5:$D$72,"&lt;&gt;"&amp;"",$D$5:$D$72,"&lt;&gt;"&amp;"NL",$D$5:$D$72,"&lt;&gt;"&amp;"HORS LIGUE",S$5:S$72,"&lt;"&amp;S49)+1),Paramètres!$B$3:$C$56,2,FALSE)*Paramètres!$K$10))</f>
        <v>0</v>
      </c>
      <c r="U49" s="46"/>
      <c r="V49" s="2">
        <f>IF(U$2="Bike &amp; Run",IF(ISNA(VLOOKUP(U49,Paramètres!$B$3:$C$56,2,FALSE)),0,VLOOKUP(U49,Paramètres!$B$3:$C$56,2,FALSE)*Paramètres!$K$11),IF(OR(U49="",OR($D49="",$D49="NL",$D49="HORS LIGUE")),0,VLOOKUP(IF(OR(U49="",OR($D49="",$D49="NL",$D49="HORS LIGUE")),"",COUNTIFS($D$5:$D$72,"&lt;&gt;"&amp;"",$D$5:$D$72,"&lt;&gt;"&amp;"NL",$D$5:$D$72,"&lt;&gt;"&amp;"HORS LIGUE",U$5:U$72,"&lt;"&amp;U49)+1),Paramètres!$B$3:$C$56,2,FALSE)*Paramètres!$K$11))</f>
        <v>0</v>
      </c>
      <c r="W49" s="46"/>
      <c r="X49" s="2">
        <f>IF(W$2="Bike &amp; Run",IF(ISNA(VLOOKUP(W49,Paramètres!$B$3:$C$56,2,FALSE)),0,VLOOKUP(W49,Paramètres!$B$3:$C$56,2,FALSE)*Paramètres!$K$12),IF(OR(W49="",OR($D49="",$D49="NL",$D49="HORS LIGUE")),0,VLOOKUP(IF(OR(W49="",OR($D49="",$D49="NL",$D49="HORS LIGUE")),"",COUNTIFS($D$5:$D$72,"&lt;&gt;"&amp;"",$D$5:$D$72,"&lt;&gt;"&amp;"NL",$D$5:$D$72,"&lt;&gt;"&amp;"HORS LIGUE",W$5:W$72,"&lt;"&amp;W49)+1),Paramètres!$B$3:$C$56,2,FALSE)*Paramètres!$K$12))</f>
        <v>0</v>
      </c>
      <c r="Y49" s="46"/>
      <c r="Z49" s="2">
        <f>IF(Y$2="Bike &amp; Run",IF(ISNA(VLOOKUP(Y49,Paramètres!$B$3:$C$56,2,FALSE)),0,VLOOKUP(Y49,Paramètres!$B$3:$C$56,2,FALSE)*Paramètres!$K$13),IF(OR(Y49="",OR($D49="",$D49="NL",$D49="HORS LIGUE")),0,VLOOKUP(IF(OR(Y49="",OR($D49="",$D49="NL",$D49="HORS LIGUE")),"",COUNTIFS($D$5:$D$72,"&lt;&gt;"&amp;"",$D$5:$D$72,"&lt;&gt;"&amp;"NL",$D$5:$D$72,"&lt;&gt;"&amp;"HORS LIGUE",Y$5:Y$72,"&lt;"&amp;Y49)+1),Paramètres!$B$3:$C$56,2,FALSE)*Paramètres!$K$13))</f>
        <v>0</v>
      </c>
      <c r="AA49" s="46"/>
      <c r="AB49" s="2">
        <f>IF(AA$2="Bike &amp; Run",IF(ISNA(VLOOKUP(AA49,Paramètres!$B$3:$C$56,2,FALSE)),0,VLOOKUP(AA49,Paramètres!$B$3:$C$56,2,FALSE)*Paramètres!$K$14),IF(OR(AA49="",OR($D49="",$D49="NL",$D49="HORS LIGUE")),0,VLOOKUP(IF(OR(AA49="",OR($D49="",$D49="NL",$D49="HORS LIGUE")),"",COUNTIFS($D$5:$D$72,"&lt;&gt;"&amp;"",$D$5:$D$72,"&lt;&gt;"&amp;"NL",$D$5:$D$72,"&lt;&gt;"&amp;"HORS LIGUE",AA$5:AA$72,"&lt;"&amp;AA49)+1),Paramètres!$B$3:$C$56,2,FALSE)*Paramètres!$K$14))</f>
        <v>0</v>
      </c>
      <c r="AC49" s="46"/>
      <c r="AD49" s="2">
        <f>IF(AC$2="Bike &amp; Run",IF(ISNA(VLOOKUP(AC49,Paramètres!$B$3:$C$56,2,FALSE)),0,VLOOKUP(AC49,Paramètres!$B$3:$C$56,2,FALSE)*Paramètres!$K$15),IF(OR(AC49="",OR($D49="",$D49="NL",$D49="HORS LIGUE")),0,VLOOKUP(IF(OR(AC49="",OR($D49="",$D49="NL",$D49="HORS LIGUE")),"",COUNTIFS($D$5:$D$72,"&lt;&gt;"&amp;"",$D$5:$D$72,"&lt;&gt;"&amp;"NL",$D$5:$D$72,"&lt;&gt;"&amp;"HORS LIGUE",AC$5:AC$72,"&lt;"&amp;AC49)+1),Paramètres!$B$3:$C$56,2,FALSE)*Paramètres!$K$15))</f>
        <v>0</v>
      </c>
      <c r="AE49" s="46"/>
      <c r="AF49" s="2">
        <f>IF(AE$2="Bike &amp; Run",IF(ISNA(VLOOKUP(AE49,Paramètres!$B$3:$C$56,2,FALSE)),0,VLOOKUP(AE49,Paramètres!$B$3:$C$56,2,FALSE)*Paramètres!$K$16),IF(OR(AE49="",OR($D49="",$D49="NL",$D49="HORS LIGUE")),0,VLOOKUP(IF(OR(AE49="",OR($D49="",$D49="NL",$D49="HORS LIGUE")),"",COUNTIFS($D$5:$D$72,"&lt;&gt;"&amp;"",$D$5:$D$72,"&lt;&gt;"&amp;"NL",$D$5:$D$72,"&lt;&gt;"&amp;"HORS LIGUE",AE$5:AE$72,"&lt;"&amp;AE49)+1),Paramètres!$B$3:$C$56,2,FALSE)*Paramètres!$K$16))</f>
        <v>0</v>
      </c>
      <c r="AG49" s="46"/>
      <c r="AH49" s="2">
        <f>IF(AG$2="Bike &amp; Run",IF(ISNA(VLOOKUP(AG49,Paramètres!$B$3:$C$56,2,FALSE)),0,VLOOKUP(AG49,Paramètres!$B$3:$C$56,2,FALSE)*Paramètres!$K$17),IF(OR(AG49="",OR($D49="",$D49="NL",$D49="HORS LIGUE")),0,VLOOKUP(IF(OR(AG49="",OR($D49="",$D49="NL",$D49="HORS LIGUE")),"",COUNTIFS($D$5:$D$72,"&lt;&gt;"&amp;"",$D$5:$D$72,"&lt;&gt;"&amp;"NL",$D$5:$D$72,"&lt;&gt;"&amp;"HORS LIGUE",AG$5:AG$72,"&lt;"&amp;AG49)+1),Paramètres!$B$3:$C$56,2,FALSE)*Paramètres!$K$17))</f>
        <v>0</v>
      </c>
      <c r="AI49" s="40">
        <f t="shared" si="53"/>
        <v>0</v>
      </c>
      <c r="AJ49" s="3" t="str">
        <f t="shared" si="54"/>
        <v/>
      </c>
      <c r="AK49" s="5">
        <f t="shared" si="55"/>
        <v>0</v>
      </c>
      <c r="AL49" s="41">
        <f t="shared" si="56"/>
        <v>0</v>
      </c>
      <c r="AM49" s="33" t="str">
        <f t="shared" si="57"/>
        <v/>
      </c>
      <c r="AO49" s="22">
        <f t="shared" si="58"/>
        <v>0</v>
      </c>
      <c r="AP49">
        <f t="shared" si="59"/>
        <v>0</v>
      </c>
      <c r="AQ49">
        <f t="shared" si="60"/>
        <v>0</v>
      </c>
      <c r="AR49">
        <f t="shared" si="61"/>
        <v>0</v>
      </c>
      <c r="AS49">
        <f t="shared" si="62"/>
        <v>0</v>
      </c>
      <c r="AT49">
        <f t="shared" si="63"/>
        <v>0</v>
      </c>
      <c r="AU49">
        <f t="shared" si="64"/>
        <v>0</v>
      </c>
      <c r="AV49">
        <f t="shared" si="65"/>
        <v>0</v>
      </c>
      <c r="AW49">
        <f t="shared" si="66"/>
        <v>0</v>
      </c>
      <c r="AX49">
        <f t="shared" si="67"/>
        <v>0</v>
      </c>
      <c r="AY49">
        <f t="shared" si="68"/>
        <v>0</v>
      </c>
      <c r="AZ49">
        <f t="shared" si="69"/>
        <v>0</v>
      </c>
      <c r="BA49">
        <f t="shared" si="70"/>
        <v>0</v>
      </c>
      <c r="BB49">
        <f t="shared" si="71"/>
        <v>0</v>
      </c>
      <c r="BC49">
        <f t="shared" si="72"/>
        <v>0</v>
      </c>
      <c r="BD49">
        <f t="shared" si="73"/>
        <v>0</v>
      </c>
      <c r="BE49" s="22">
        <f t="shared" ref="BE49:BR49" si="86">BD49+LARGE($AO49:$BC49,BE$4)</f>
        <v>0</v>
      </c>
      <c r="BF49" s="22">
        <f t="shared" si="86"/>
        <v>0</v>
      </c>
      <c r="BG49" s="22">
        <f t="shared" si="86"/>
        <v>0</v>
      </c>
      <c r="BH49" s="22">
        <f t="shared" si="86"/>
        <v>0</v>
      </c>
      <c r="BI49" s="22">
        <f t="shared" si="86"/>
        <v>0</v>
      </c>
      <c r="BJ49" s="22">
        <f t="shared" si="86"/>
        <v>0</v>
      </c>
      <c r="BK49" s="22">
        <f t="shared" si="86"/>
        <v>0</v>
      </c>
      <c r="BL49" s="22">
        <f t="shared" si="86"/>
        <v>0</v>
      </c>
      <c r="BM49" s="22">
        <f t="shared" si="86"/>
        <v>0</v>
      </c>
      <c r="BN49" s="22">
        <f t="shared" si="86"/>
        <v>0</v>
      </c>
      <c r="BO49" s="22">
        <f t="shared" si="86"/>
        <v>0</v>
      </c>
      <c r="BP49" s="22">
        <f t="shared" si="86"/>
        <v>0</v>
      </c>
      <c r="BQ49" s="22">
        <f t="shared" si="86"/>
        <v>0</v>
      </c>
      <c r="BR49" s="22">
        <f t="shared" si="86"/>
        <v>0</v>
      </c>
    </row>
    <row r="50" spans="1:70" ht="16.5">
      <c r="A50" s="73" t="s">
        <v>1460</v>
      </c>
      <c r="B50" s="32" t="str">
        <f>IF(ISNA(VLOOKUP(A50,'Licenciés Jeunes 2023'!A:C,3,0)),"",VLOOKUP(A50,'Licenciés Jeunes 2023'!A:C,3,0))</f>
        <v>CANELLE</v>
      </c>
      <c r="C50" s="32" t="str">
        <f>IF(ISNA(VLOOKUP(A50,'Licenciés Jeunes 2023'!A:C,2,0)),"",VLOOKUP(A50,'Licenciés Jeunes 2023'!A:C,2,0))</f>
        <v>Eleonore</v>
      </c>
      <c r="D50" s="32" t="str">
        <f>IF(ISNA(VLOOKUP(A50,'Licenciés Jeunes 2023'!A:F,6,0)),"",VLOOKUP(A50,'Licenciés Jeunes 2023'!A:F,6,0))</f>
        <v>ORLEANS ASFAS TRIATHLON</v>
      </c>
      <c r="E50" s="6"/>
      <c r="F50" s="2">
        <f>IF(E$2="Bike &amp; Run",IF(ISNA(VLOOKUP(E50,Paramètres!$B$3:$C$56,2,FALSE)),0,VLOOKUP(E50,Paramètres!$B$3:$C$56,2,FALSE)*Paramètres!$K$3),IF(OR(E50="",OR($D50="",$D50="NL",$D50="HORS LIGUE")),0,VLOOKUP(IF(OR(E50="",OR($D50="",$D50="NL",$D50="HORS LIGUE")),"",COUNTIFS($D$5:$D$72,"&lt;&gt;"&amp;"",$D$5:$D$72,"&lt;&gt;"&amp;"NL",$D$5:$D$72,"&lt;&gt;"&amp;"HORS LIGUE",E$5:E$72,"&lt;"&amp;E50)+1),Paramètres!$B$3:$C$56,2,FALSE)*Paramètres!$K$3))</f>
        <v>0</v>
      </c>
      <c r="G50" s="4"/>
      <c r="H50" s="2">
        <f>IF(G$2="Bike &amp; Run",IF(ISNA(VLOOKUP(G50,Paramètres!$B$3:$C$56,2,FALSE)),0,VLOOKUP(G50,Paramètres!$B$3:$C$56,2,FALSE)*Paramètres!$K$4),IF(OR(G50="",OR($D50="",$D50="NL",$D50="HORS LIGUE")),0,VLOOKUP(IF(OR(G50="",OR($D50="",$D50="NL",$D50="HORS LIGUE")),"",COUNTIFS($D$5:$D$72,"&lt;&gt;"&amp;"",$D$5:$D$72,"&lt;&gt;"&amp;"NL",$D$5:$D$72,"&lt;&gt;"&amp;"HORS LIGUE",G$5:G$72,"&lt;"&amp;G50)+1),Paramètres!$B$3:$C$56,2,FALSE)*Paramètres!$K$4))</f>
        <v>0</v>
      </c>
      <c r="I50" s="36"/>
      <c r="J50" s="2">
        <f>IF(I$2="Bike &amp; Run",IF(ISNA(VLOOKUP(I50,Paramètres!$B$3:$C$56,2,FALSE)),0,VLOOKUP(I50,Paramètres!$B$3:$C$56,2,FALSE)*Paramètres!$K$5),IF(OR(I50="",OR($D50="",$D50="NL",$D50="HORS LIGUE")),0,VLOOKUP(IF(OR(I50="",OR($D50="",$D50="NL",$D50="HORS LIGUE")),"",COUNTIFS($D$5:$D$72,"&lt;&gt;"&amp;"",$D$5:$D$72,"&lt;&gt;"&amp;"NL",$D$5:$D$72,"&lt;&gt;"&amp;"HORS LIGUE",I$5:I$72,"&lt;"&amp;I50)+1),Paramètres!$B$3:$C$56,2,FALSE)*Paramètres!$K$5))</f>
        <v>0</v>
      </c>
      <c r="K50" s="4"/>
      <c r="L50" s="2">
        <f>IF(K$2="Bike &amp; Run",IF(ISNA(VLOOKUP(K50,Paramètres!$B$3:$C$56,2,FALSE)),0,VLOOKUP(K50,Paramètres!$B$3:$C$56,2,FALSE)*Paramètres!$K$6),IF(OR(K50="",OR($D50="",$D50="NL",$D50="HORS LIGUE")),0,VLOOKUP(IF(OR(K50="",OR($D50="",$D50="NL",$D50="HORS LIGUE")),"",COUNTIFS($D$5:$D$72,"&lt;&gt;"&amp;"",$D$5:$D$72,"&lt;&gt;"&amp;"NL",$D$5:$D$72,"&lt;&gt;"&amp;"HORS LIGUE",K$5:K$72,"&lt;"&amp;K50)+1),Paramètres!$B$3:$C$56,2,FALSE)*Paramètres!$K$6))</f>
        <v>0</v>
      </c>
      <c r="M50" s="4"/>
      <c r="N50" s="2">
        <f>IF(M$2="Bike &amp; Run",IF(ISNA(VLOOKUP(M50,Paramètres!$B$3:$C$56,2,FALSE)),0,VLOOKUP(M50,Paramètres!$B$3:$C$56,2,FALSE)*Paramètres!$K$7),IF(OR(M50="",OR($D50="",$D50="NL",$D50="HORS LIGUE")),0,VLOOKUP(IF(OR(M50="",OR($D50="",$D50="NL",$D50="HORS LIGUE")),"",COUNTIFS($D$5:$D$72,"&lt;&gt;"&amp;"",$D$5:$D$72,"&lt;&gt;"&amp;"NL",$D$5:$D$72,"&lt;&gt;"&amp;"HORS LIGUE",M$5:M$72,"&lt;"&amp;M50)+1),Paramètres!$B$3:$C$56,2,FALSE)*Paramètres!$K$7))</f>
        <v>0</v>
      </c>
      <c r="O50" s="46"/>
      <c r="P50" s="2">
        <f>IF(O$2="Bike &amp; Run",IF(ISNA(VLOOKUP(O50,Paramètres!$B$3:$C$56,2,FALSE)),0,VLOOKUP(O50,Paramètres!$B$3:$C$56,2,FALSE)*Paramètres!$K$8),IF(OR(O50="",OR($D50="",$D50="NL",$D50="HORS LIGUE")),0,VLOOKUP(IF(OR(O50="",OR($D50="",$D50="NL",$D50="HORS LIGUE")),"",COUNTIFS($D$5:$D$72,"&lt;&gt;"&amp;"",$D$5:$D$72,"&lt;&gt;"&amp;"NL",$D$5:$D$72,"&lt;&gt;"&amp;"HORS LIGUE",O$5:O$72,"&lt;"&amp;O50)+1),Paramètres!$B$3:$C$56,2,FALSE)*Paramètres!$K$8))</f>
        <v>0</v>
      </c>
      <c r="Q50" s="46"/>
      <c r="R50" s="2">
        <f>IF(Q$2="Bike &amp; Run",IF(ISNA(VLOOKUP(Q50,Paramètres!$B$3:$C$56,2,FALSE)),0,VLOOKUP(Q50,Paramètres!$B$3:$C$56,2,FALSE)*Paramètres!$K$9),IF(OR(Q50="",OR($D50="",$D50="NL",$D50="HORS LIGUE")),0,VLOOKUP(IF(OR(Q50="",OR($D50="",$D50="NL",$D50="HORS LIGUE")),"",COUNTIFS($D$5:$D$72,"&lt;&gt;"&amp;"",$D$5:$D$72,"&lt;&gt;"&amp;"NL",$D$5:$D$72,"&lt;&gt;"&amp;"HORS LIGUE",Q$5:Q$72,"&lt;"&amp;Q50)+1),Paramètres!$B$3:$C$56,2,FALSE)*Paramètres!$K$9))</f>
        <v>0</v>
      </c>
      <c r="S50" s="46"/>
      <c r="T50" s="2">
        <f>IF(S$2="Bike &amp; Run",IF(ISNA(VLOOKUP(S50,Paramètres!$B$3:$C$56,2,FALSE)),0,VLOOKUP(S50,Paramètres!$B$3:$C$56,2,FALSE)*Paramètres!$K$10),IF(OR(S50="",OR($D50="",$D50="NL",$D50="HORS LIGUE")),0,VLOOKUP(IF(OR(S50="",OR($D50="",$D50="NL",$D50="HORS LIGUE")),"",COUNTIFS($D$5:$D$72,"&lt;&gt;"&amp;"",$D$5:$D$72,"&lt;&gt;"&amp;"NL",$D$5:$D$72,"&lt;&gt;"&amp;"HORS LIGUE",S$5:S$72,"&lt;"&amp;S50)+1),Paramètres!$B$3:$C$56,2,FALSE)*Paramètres!$K$10))</f>
        <v>0</v>
      </c>
      <c r="U50" s="46"/>
      <c r="V50" s="2">
        <f>IF(U$2="Bike &amp; Run",IF(ISNA(VLOOKUP(U50,Paramètres!$B$3:$C$56,2,FALSE)),0,VLOOKUP(U50,Paramètres!$B$3:$C$56,2,FALSE)*Paramètres!$K$11),IF(OR(U50="",OR($D50="",$D50="NL",$D50="HORS LIGUE")),0,VLOOKUP(IF(OR(U50="",OR($D50="",$D50="NL",$D50="HORS LIGUE")),"",COUNTIFS($D$5:$D$72,"&lt;&gt;"&amp;"",$D$5:$D$72,"&lt;&gt;"&amp;"NL",$D$5:$D$72,"&lt;&gt;"&amp;"HORS LIGUE",U$5:U$72,"&lt;"&amp;U50)+1),Paramètres!$B$3:$C$56,2,FALSE)*Paramètres!$K$11))</f>
        <v>0</v>
      </c>
      <c r="W50" s="46"/>
      <c r="X50" s="2">
        <f>IF(W$2="Bike &amp; Run",IF(ISNA(VLOOKUP(W50,Paramètres!$B$3:$C$56,2,FALSE)),0,VLOOKUP(W50,Paramètres!$B$3:$C$56,2,FALSE)*Paramètres!$K$12),IF(OR(W50="",OR($D50="",$D50="NL",$D50="HORS LIGUE")),0,VLOOKUP(IF(OR(W50="",OR($D50="",$D50="NL",$D50="HORS LIGUE")),"",COUNTIFS($D$5:$D$72,"&lt;&gt;"&amp;"",$D$5:$D$72,"&lt;&gt;"&amp;"NL",$D$5:$D$72,"&lt;&gt;"&amp;"HORS LIGUE",W$5:W$72,"&lt;"&amp;W50)+1),Paramètres!$B$3:$C$56,2,FALSE)*Paramètres!$K$12))</f>
        <v>0</v>
      </c>
      <c r="Y50" s="46"/>
      <c r="Z50" s="2">
        <f>IF(Y$2="Bike &amp; Run",IF(ISNA(VLOOKUP(Y50,Paramètres!$B$3:$C$56,2,FALSE)),0,VLOOKUP(Y50,Paramètres!$B$3:$C$56,2,FALSE)*Paramètres!$K$13),IF(OR(Y50="",OR($D50="",$D50="NL",$D50="HORS LIGUE")),0,VLOOKUP(IF(OR(Y50="",OR($D50="",$D50="NL",$D50="HORS LIGUE")),"",COUNTIFS($D$5:$D$72,"&lt;&gt;"&amp;"",$D$5:$D$72,"&lt;&gt;"&amp;"NL",$D$5:$D$72,"&lt;&gt;"&amp;"HORS LIGUE",Y$5:Y$72,"&lt;"&amp;Y50)+1),Paramètres!$B$3:$C$56,2,FALSE)*Paramètres!$K$13))</f>
        <v>0</v>
      </c>
      <c r="AA50" s="46"/>
      <c r="AB50" s="2">
        <f>IF(AA$2="Bike &amp; Run",IF(ISNA(VLOOKUP(AA50,Paramètres!$B$3:$C$56,2,FALSE)),0,VLOOKUP(AA50,Paramètres!$B$3:$C$56,2,FALSE)*Paramètres!$K$14),IF(OR(AA50="",OR($D50="",$D50="NL",$D50="HORS LIGUE")),0,VLOOKUP(IF(OR(AA50="",OR($D50="",$D50="NL",$D50="HORS LIGUE")),"",COUNTIFS($D$5:$D$72,"&lt;&gt;"&amp;"",$D$5:$D$72,"&lt;&gt;"&amp;"NL",$D$5:$D$72,"&lt;&gt;"&amp;"HORS LIGUE",AA$5:AA$72,"&lt;"&amp;AA50)+1),Paramètres!$B$3:$C$56,2,FALSE)*Paramètres!$K$14))</f>
        <v>0</v>
      </c>
      <c r="AC50" s="46"/>
      <c r="AD50" s="2">
        <f>IF(AC$2="Bike &amp; Run",IF(ISNA(VLOOKUP(AC50,Paramètres!$B$3:$C$56,2,FALSE)),0,VLOOKUP(AC50,Paramètres!$B$3:$C$56,2,FALSE)*Paramètres!$K$15),IF(OR(AC50="",OR($D50="",$D50="NL",$D50="HORS LIGUE")),0,VLOOKUP(IF(OR(AC50="",OR($D50="",$D50="NL",$D50="HORS LIGUE")),"",COUNTIFS($D$5:$D$72,"&lt;&gt;"&amp;"",$D$5:$D$72,"&lt;&gt;"&amp;"NL",$D$5:$D$72,"&lt;&gt;"&amp;"HORS LIGUE",AC$5:AC$72,"&lt;"&amp;AC50)+1),Paramètres!$B$3:$C$56,2,FALSE)*Paramètres!$K$15))</f>
        <v>0</v>
      </c>
      <c r="AE50" s="46"/>
      <c r="AF50" s="2">
        <f>IF(AE$2="Bike &amp; Run",IF(ISNA(VLOOKUP(AE50,Paramètres!$B$3:$C$56,2,FALSE)),0,VLOOKUP(AE50,Paramètres!$B$3:$C$56,2,FALSE)*Paramètres!$K$16),IF(OR(AE50="",OR($D50="",$D50="NL",$D50="HORS LIGUE")),0,VLOOKUP(IF(OR(AE50="",OR($D50="",$D50="NL",$D50="HORS LIGUE")),"",COUNTIFS($D$5:$D$72,"&lt;&gt;"&amp;"",$D$5:$D$72,"&lt;&gt;"&amp;"NL",$D$5:$D$72,"&lt;&gt;"&amp;"HORS LIGUE",AE$5:AE$72,"&lt;"&amp;AE50)+1),Paramètres!$B$3:$C$56,2,FALSE)*Paramètres!$K$16))</f>
        <v>0</v>
      </c>
      <c r="AG50" s="46"/>
      <c r="AH50" s="2">
        <f>IF(AG$2="Bike &amp; Run",IF(ISNA(VLOOKUP(AG50,Paramètres!$B$3:$C$56,2,FALSE)),0,VLOOKUP(AG50,Paramètres!$B$3:$C$56,2,FALSE)*Paramètres!$K$17),IF(OR(AG50="",OR($D50="",$D50="NL",$D50="HORS LIGUE")),0,VLOOKUP(IF(OR(AG50="",OR($D50="",$D50="NL",$D50="HORS LIGUE")),"",COUNTIFS($D$5:$D$72,"&lt;&gt;"&amp;"",$D$5:$D$72,"&lt;&gt;"&amp;"NL",$D$5:$D$72,"&lt;&gt;"&amp;"HORS LIGUE",AG$5:AG$72,"&lt;"&amp;AG50)+1),Paramètres!$B$3:$C$56,2,FALSE)*Paramètres!$K$17))</f>
        <v>0</v>
      </c>
      <c r="AI50" s="40">
        <f t="shared" si="53"/>
        <v>0</v>
      </c>
      <c r="AJ50" s="3" t="str">
        <f t="shared" si="54"/>
        <v/>
      </c>
      <c r="AK50" s="5">
        <f t="shared" si="55"/>
        <v>0</v>
      </c>
      <c r="AL50" s="41">
        <f t="shared" si="56"/>
        <v>0</v>
      </c>
      <c r="AM50" s="33" t="str">
        <f t="shared" si="57"/>
        <v/>
      </c>
      <c r="AO50" s="22">
        <f t="shared" si="58"/>
        <v>0</v>
      </c>
      <c r="AP50">
        <f t="shared" si="59"/>
        <v>0</v>
      </c>
      <c r="AQ50">
        <f t="shared" si="60"/>
        <v>0</v>
      </c>
      <c r="AR50">
        <f t="shared" si="61"/>
        <v>0</v>
      </c>
      <c r="AS50">
        <f t="shared" si="62"/>
        <v>0</v>
      </c>
      <c r="AT50">
        <f t="shared" si="63"/>
        <v>0</v>
      </c>
      <c r="AU50">
        <f t="shared" si="64"/>
        <v>0</v>
      </c>
      <c r="AV50">
        <f t="shared" si="65"/>
        <v>0</v>
      </c>
      <c r="AW50">
        <f t="shared" si="66"/>
        <v>0</v>
      </c>
      <c r="AX50">
        <f t="shared" si="67"/>
        <v>0</v>
      </c>
      <c r="AY50">
        <f t="shared" si="68"/>
        <v>0</v>
      </c>
      <c r="AZ50">
        <f t="shared" si="69"/>
        <v>0</v>
      </c>
      <c r="BA50">
        <f t="shared" si="70"/>
        <v>0</v>
      </c>
      <c r="BB50">
        <f t="shared" si="71"/>
        <v>0</v>
      </c>
      <c r="BC50">
        <f t="shared" si="72"/>
        <v>0</v>
      </c>
      <c r="BD50">
        <f t="shared" si="73"/>
        <v>0</v>
      </c>
      <c r="BE50" s="22">
        <f t="shared" ref="BE50:BR50" si="87">BD50+LARGE($AO50:$BC50,BE$4)</f>
        <v>0</v>
      </c>
      <c r="BF50" s="22">
        <f t="shared" si="87"/>
        <v>0</v>
      </c>
      <c r="BG50" s="22">
        <f t="shared" si="87"/>
        <v>0</v>
      </c>
      <c r="BH50" s="22">
        <f t="shared" si="87"/>
        <v>0</v>
      </c>
      <c r="BI50" s="22">
        <f t="shared" si="87"/>
        <v>0</v>
      </c>
      <c r="BJ50" s="22">
        <f t="shared" si="87"/>
        <v>0</v>
      </c>
      <c r="BK50" s="22">
        <f t="shared" si="87"/>
        <v>0</v>
      </c>
      <c r="BL50" s="22">
        <f t="shared" si="87"/>
        <v>0</v>
      </c>
      <c r="BM50" s="22">
        <f t="shared" si="87"/>
        <v>0</v>
      </c>
      <c r="BN50" s="22">
        <f t="shared" si="87"/>
        <v>0</v>
      </c>
      <c r="BO50" s="22">
        <f t="shared" si="87"/>
        <v>0</v>
      </c>
      <c r="BP50" s="22">
        <f t="shared" si="87"/>
        <v>0</v>
      </c>
      <c r="BQ50" s="22">
        <f t="shared" si="87"/>
        <v>0</v>
      </c>
      <c r="BR50" s="22">
        <f t="shared" si="87"/>
        <v>0</v>
      </c>
    </row>
    <row r="51" spans="1:70" ht="16.5">
      <c r="A51" s="73" t="s">
        <v>1461</v>
      </c>
      <c r="B51" s="32" t="str">
        <f>IF(ISNA(VLOOKUP(A51,'Licenciés Jeunes 2023'!A:C,3,0)),"",VLOOKUP(A51,'Licenciés Jeunes 2023'!A:C,3,0))</f>
        <v>DELABORDE</v>
      </c>
      <c r="C51" s="32" t="str">
        <f>IF(ISNA(VLOOKUP(A51,'Licenciés Jeunes 2023'!A:C,2,0)),"",VLOOKUP(A51,'Licenciés Jeunes 2023'!A:C,2,0))</f>
        <v>Romane</v>
      </c>
      <c r="D51" s="32" t="str">
        <f>IF(ISNA(VLOOKUP(A51,'Licenciés Jeunes 2023'!A:F,6,0)),"",VLOOKUP(A51,'Licenciés Jeunes 2023'!A:F,6,0))</f>
        <v>ORLEANS ASFAS TRIATHLON</v>
      </c>
      <c r="E51" s="6"/>
      <c r="F51" s="2">
        <f>IF(E$2="Bike &amp; Run",IF(ISNA(VLOOKUP(E51,Paramètres!$B$3:$C$56,2,FALSE)),0,VLOOKUP(E51,Paramètres!$B$3:$C$56,2,FALSE)*Paramètres!$K$3),IF(OR(E51="",OR($D51="",$D51="NL",$D51="HORS LIGUE")),0,VLOOKUP(IF(OR(E51="",OR($D51="",$D51="NL",$D51="HORS LIGUE")),"",COUNTIFS($D$5:$D$72,"&lt;&gt;"&amp;"",$D$5:$D$72,"&lt;&gt;"&amp;"NL",$D$5:$D$72,"&lt;&gt;"&amp;"HORS LIGUE",E$5:E$72,"&lt;"&amp;E51)+1),Paramètres!$B$3:$C$56,2,FALSE)*Paramètres!$K$3))</f>
        <v>0</v>
      </c>
      <c r="G51" s="4"/>
      <c r="H51" s="2">
        <f>IF(G$2="Bike &amp; Run",IF(ISNA(VLOOKUP(G51,Paramètres!$B$3:$C$56,2,FALSE)),0,VLOOKUP(G51,Paramètres!$B$3:$C$56,2,FALSE)*Paramètres!$K$4),IF(OR(G51="",OR($D51="",$D51="NL",$D51="HORS LIGUE")),0,VLOOKUP(IF(OR(G51="",OR($D51="",$D51="NL",$D51="HORS LIGUE")),"",COUNTIFS($D$5:$D$72,"&lt;&gt;"&amp;"",$D$5:$D$72,"&lt;&gt;"&amp;"NL",$D$5:$D$72,"&lt;&gt;"&amp;"HORS LIGUE",G$5:G$72,"&lt;"&amp;G51)+1),Paramètres!$B$3:$C$56,2,FALSE)*Paramètres!$K$4))</f>
        <v>0</v>
      </c>
      <c r="I51" s="36"/>
      <c r="J51" s="2">
        <f>IF(I$2="Bike &amp; Run",IF(ISNA(VLOOKUP(I51,Paramètres!$B$3:$C$56,2,FALSE)),0,VLOOKUP(I51,Paramètres!$B$3:$C$56,2,FALSE)*Paramètres!$K$5),IF(OR(I51="",OR($D51="",$D51="NL",$D51="HORS LIGUE")),0,VLOOKUP(IF(OR(I51="",OR($D51="",$D51="NL",$D51="HORS LIGUE")),"",COUNTIFS($D$5:$D$72,"&lt;&gt;"&amp;"",$D$5:$D$72,"&lt;&gt;"&amp;"NL",$D$5:$D$72,"&lt;&gt;"&amp;"HORS LIGUE",I$5:I$72,"&lt;"&amp;I51)+1),Paramètres!$B$3:$C$56,2,FALSE)*Paramètres!$K$5))</f>
        <v>0</v>
      </c>
      <c r="K51" s="4"/>
      <c r="L51" s="2">
        <f>IF(K$2="Bike &amp; Run",IF(ISNA(VLOOKUP(K51,Paramètres!$B$3:$C$56,2,FALSE)),0,VLOOKUP(K51,Paramètres!$B$3:$C$56,2,FALSE)*Paramètres!$K$6),IF(OR(K51="",OR($D51="",$D51="NL",$D51="HORS LIGUE")),0,VLOOKUP(IF(OR(K51="",OR($D51="",$D51="NL",$D51="HORS LIGUE")),"",COUNTIFS($D$5:$D$72,"&lt;&gt;"&amp;"",$D$5:$D$72,"&lt;&gt;"&amp;"NL",$D$5:$D$72,"&lt;&gt;"&amp;"HORS LIGUE",K$5:K$72,"&lt;"&amp;K51)+1),Paramètres!$B$3:$C$56,2,FALSE)*Paramètres!$K$6))</f>
        <v>0</v>
      </c>
      <c r="M51" s="4"/>
      <c r="N51" s="2">
        <f>IF(M$2="Bike &amp; Run",IF(ISNA(VLOOKUP(M51,Paramètres!$B$3:$C$56,2,FALSE)),0,VLOOKUP(M51,Paramètres!$B$3:$C$56,2,FALSE)*Paramètres!$K$7),IF(OR(M51="",OR($D51="",$D51="NL",$D51="HORS LIGUE")),0,VLOOKUP(IF(OR(M51="",OR($D51="",$D51="NL",$D51="HORS LIGUE")),"",COUNTIFS($D$5:$D$72,"&lt;&gt;"&amp;"",$D$5:$D$72,"&lt;&gt;"&amp;"NL",$D$5:$D$72,"&lt;&gt;"&amp;"HORS LIGUE",M$5:M$72,"&lt;"&amp;M51)+1),Paramètres!$B$3:$C$56,2,FALSE)*Paramètres!$K$7))</f>
        <v>0</v>
      </c>
      <c r="O51" s="46"/>
      <c r="P51" s="2">
        <f>IF(O$2="Bike &amp; Run",IF(ISNA(VLOOKUP(O51,Paramètres!$B$3:$C$56,2,FALSE)),0,VLOOKUP(O51,Paramètres!$B$3:$C$56,2,FALSE)*Paramètres!$K$8),IF(OR(O51="",OR($D51="",$D51="NL",$D51="HORS LIGUE")),0,VLOOKUP(IF(OR(O51="",OR($D51="",$D51="NL",$D51="HORS LIGUE")),"",COUNTIFS($D$5:$D$72,"&lt;&gt;"&amp;"",$D$5:$D$72,"&lt;&gt;"&amp;"NL",$D$5:$D$72,"&lt;&gt;"&amp;"HORS LIGUE",O$5:O$72,"&lt;"&amp;O51)+1),Paramètres!$B$3:$C$56,2,FALSE)*Paramètres!$K$8))</f>
        <v>0</v>
      </c>
      <c r="Q51" s="46"/>
      <c r="R51" s="2">
        <f>IF(Q$2="Bike &amp; Run",IF(ISNA(VLOOKUP(Q51,Paramètres!$B$3:$C$56,2,FALSE)),0,VLOOKUP(Q51,Paramètres!$B$3:$C$56,2,FALSE)*Paramètres!$K$9),IF(OR(Q51="",OR($D51="",$D51="NL",$D51="HORS LIGUE")),0,VLOOKUP(IF(OR(Q51="",OR($D51="",$D51="NL",$D51="HORS LIGUE")),"",COUNTIFS($D$5:$D$72,"&lt;&gt;"&amp;"",$D$5:$D$72,"&lt;&gt;"&amp;"NL",$D$5:$D$72,"&lt;&gt;"&amp;"HORS LIGUE",Q$5:Q$72,"&lt;"&amp;Q51)+1),Paramètres!$B$3:$C$56,2,FALSE)*Paramètres!$K$9))</f>
        <v>0</v>
      </c>
      <c r="S51" s="46"/>
      <c r="T51" s="2">
        <f>IF(S$2="Bike &amp; Run",IF(ISNA(VLOOKUP(S51,Paramètres!$B$3:$C$56,2,FALSE)),0,VLOOKUP(S51,Paramètres!$B$3:$C$56,2,FALSE)*Paramètres!$K$10),IF(OR(S51="",OR($D51="",$D51="NL",$D51="HORS LIGUE")),0,VLOOKUP(IF(OR(S51="",OR($D51="",$D51="NL",$D51="HORS LIGUE")),"",COUNTIFS($D$5:$D$72,"&lt;&gt;"&amp;"",$D$5:$D$72,"&lt;&gt;"&amp;"NL",$D$5:$D$72,"&lt;&gt;"&amp;"HORS LIGUE",S$5:S$72,"&lt;"&amp;S51)+1),Paramètres!$B$3:$C$56,2,FALSE)*Paramètres!$K$10))</f>
        <v>0</v>
      </c>
      <c r="U51" s="46"/>
      <c r="V51" s="2">
        <f>IF(U$2="Bike &amp; Run",IF(ISNA(VLOOKUP(U51,Paramètres!$B$3:$C$56,2,FALSE)),0,VLOOKUP(U51,Paramètres!$B$3:$C$56,2,FALSE)*Paramètres!$K$11),IF(OR(U51="",OR($D51="",$D51="NL",$D51="HORS LIGUE")),0,VLOOKUP(IF(OR(U51="",OR($D51="",$D51="NL",$D51="HORS LIGUE")),"",COUNTIFS($D$5:$D$72,"&lt;&gt;"&amp;"",$D$5:$D$72,"&lt;&gt;"&amp;"NL",$D$5:$D$72,"&lt;&gt;"&amp;"HORS LIGUE",U$5:U$72,"&lt;"&amp;U51)+1),Paramètres!$B$3:$C$56,2,FALSE)*Paramètres!$K$11))</f>
        <v>0</v>
      </c>
      <c r="W51" s="46"/>
      <c r="X51" s="2">
        <f>IF(W$2="Bike &amp; Run",IF(ISNA(VLOOKUP(W51,Paramètres!$B$3:$C$56,2,FALSE)),0,VLOOKUP(W51,Paramètres!$B$3:$C$56,2,FALSE)*Paramètres!$K$12),IF(OR(W51="",OR($D51="",$D51="NL",$D51="HORS LIGUE")),0,VLOOKUP(IF(OR(W51="",OR($D51="",$D51="NL",$D51="HORS LIGUE")),"",COUNTIFS($D$5:$D$72,"&lt;&gt;"&amp;"",$D$5:$D$72,"&lt;&gt;"&amp;"NL",$D$5:$D$72,"&lt;&gt;"&amp;"HORS LIGUE",W$5:W$72,"&lt;"&amp;W51)+1),Paramètres!$B$3:$C$56,2,FALSE)*Paramètres!$K$12))</f>
        <v>0</v>
      </c>
      <c r="Y51" s="46"/>
      <c r="Z51" s="2">
        <f>IF(Y$2="Bike &amp; Run",IF(ISNA(VLOOKUP(Y51,Paramètres!$B$3:$C$56,2,FALSE)),0,VLOOKUP(Y51,Paramètres!$B$3:$C$56,2,FALSE)*Paramètres!$K$13),IF(OR(Y51="",OR($D51="",$D51="NL",$D51="HORS LIGUE")),0,VLOOKUP(IF(OR(Y51="",OR($D51="",$D51="NL",$D51="HORS LIGUE")),"",COUNTIFS($D$5:$D$72,"&lt;&gt;"&amp;"",$D$5:$D$72,"&lt;&gt;"&amp;"NL",$D$5:$D$72,"&lt;&gt;"&amp;"HORS LIGUE",Y$5:Y$72,"&lt;"&amp;Y51)+1),Paramètres!$B$3:$C$56,2,FALSE)*Paramètres!$K$13))</f>
        <v>0</v>
      </c>
      <c r="AA51" s="46"/>
      <c r="AB51" s="2">
        <f>IF(AA$2="Bike &amp; Run",IF(ISNA(VLOOKUP(AA51,Paramètres!$B$3:$C$56,2,FALSE)),0,VLOOKUP(AA51,Paramètres!$B$3:$C$56,2,FALSE)*Paramètres!$K$14),IF(OR(AA51="",OR($D51="",$D51="NL",$D51="HORS LIGUE")),0,VLOOKUP(IF(OR(AA51="",OR($D51="",$D51="NL",$D51="HORS LIGUE")),"",COUNTIFS($D$5:$D$72,"&lt;&gt;"&amp;"",$D$5:$D$72,"&lt;&gt;"&amp;"NL",$D$5:$D$72,"&lt;&gt;"&amp;"HORS LIGUE",AA$5:AA$72,"&lt;"&amp;AA51)+1),Paramètres!$B$3:$C$56,2,FALSE)*Paramètres!$K$14))</f>
        <v>0</v>
      </c>
      <c r="AC51" s="46"/>
      <c r="AD51" s="2">
        <f>IF(AC$2="Bike &amp; Run",IF(ISNA(VLOOKUP(AC51,Paramètres!$B$3:$C$56,2,FALSE)),0,VLOOKUP(AC51,Paramètres!$B$3:$C$56,2,FALSE)*Paramètres!$K$15),IF(OR(AC51="",OR($D51="",$D51="NL",$D51="HORS LIGUE")),0,VLOOKUP(IF(OR(AC51="",OR($D51="",$D51="NL",$D51="HORS LIGUE")),"",COUNTIFS($D$5:$D$72,"&lt;&gt;"&amp;"",$D$5:$D$72,"&lt;&gt;"&amp;"NL",$D$5:$D$72,"&lt;&gt;"&amp;"HORS LIGUE",AC$5:AC$72,"&lt;"&amp;AC51)+1),Paramètres!$B$3:$C$56,2,FALSE)*Paramètres!$K$15))</f>
        <v>0</v>
      </c>
      <c r="AE51" s="46"/>
      <c r="AF51" s="2">
        <f>IF(AE$2="Bike &amp; Run",IF(ISNA(VLOOKUP(AE51,Paramètres!$B$3:$C$56,2,FALSE)),0,VLOOKUP(AE51,Paramètres!$B$3:$C$56,2,FALSE)*Paramètres!$K$16),IF(OR(AE51="",OR($D51="",$D51="NL",$D51="HORS LIGUE")),0,VLOOKUP(IF(OR(AE51="",OR($D51="",$D51="NL",$D51="HORS LIGUE")),"",COUNTIFS($D$5:$D$72,"&lt;&gt;"&amp;"",$D$5:$D$72,"&lt;&gt;"&amp;"NL",$D$5:$D$72,"&lt;&gt;"&amp;"HORS LIGUE",AE$5:AE$72,"&lt;"&amp;AE51)+1),Paramètres!$B$3:$C$56,2,FALSE)*Paramètres!$K$16))</f>
        <v>0</v>
      </c>
      <c r="AG51" s="46"/>
      <c r="AH51" s="2">
        <f>IF(AG$2="Bike &amp; Run",IF(ISNA(VLOOKUP(AG51,Paramètres!$B$3:$C$56,2,FALSE)),0,VLOOKUP(AG51,Paramètres!$B$3:$C$56,2,FALSE)*Paramètres!$K$17),IF(OR(AG51="",OR($D51="",$D51="NL",$D51="HORS LIGUE")),0,VLOOKUP(IF(OR(AG51="",OR($D51="",$D51="NL",$D51="HORS LIGUE")),"",COUNTIFS($D$5:$D$72,"&lt;&gt;"&amp;"",$D$5:$D$72,"&lt;&gt;"&amp;"NL",$D$5:$D$72,"&lt;&gt;"&amp;"HORS LIGUE",AG$5:AG$72,"&lt;"&amp;AG51)+1),Paramètres!$B$3:$C$56,2,FALSE)*Paramètres!$K$17))</f>
        <v>0</v>
      </c>
      <c r="AI51" s="40">
        <f t="shared" si="53"/>
        <v>0</v>
      </c>
      <c r="AJ51" s="3" t="str">
        <f t="shared" si="54"/>
        <v/>
      </c>
      <c r="AK51" s="5">
        <f t="shared" si="55"/>
        <v>0</v>
      </c>
      <c r="AL51" s="41">
        <f t="shared" si="56"/>
        <v>0</v>
      </c>
      <c r="AM51" s="33" t="str">
        <f t="shared" si="57"/>
        <v/>
      </c>
      <c r="AO51" s="22">
        <f t="shared" si="58"/>
        <v>0</v>
      </c>
      <c r="AP51">
        <f t="shared" si="59"/>
        <v>0</v>
      </c>
      <c r="AQ51">
        <f t="shared" si="60"/>
        <v>0</v>
      </c>
      <c r="AR51">
        <f t="shared" si="61"/>
        <v>0</v>
      </c>
      <c r="AS51">
        <f t="shared" si="62"/>
        <v>0</v>
      </c>
      <c r="AT51">
        <f t="shared" si="63"/>
        <v>0</v>
      </c>
      <c r="AU51">
        <f t="shared" si="64"/>
        <v>0</v>
      </c>
      <c r="AV51">
        <f t="shared" si="65"/>
        <v>0</v>
      </c>
      <c r="AW51">
        <f t="shared" si="66"/>
        <v>0</v>
      </c>
      <c r="AX51">
        <f t="shared" si="67"/>
        <v>0</v>
      </c>
      <c r="AY51">
        <f t="shared" si="68"/>
        <v>0</v>
      </c>
      <c r="AZ51">
        <f t="shared" si="69"/>
        <v>0</v>
      </c>
      <c r="BA51">
        <f t="shared" si="70"/>
        <v>0</v>
      </c>
      <c r="BB51">
        <f t="shared" si="71"/>
        <v>0</v>
      </c>
      <c r="BC51">
        <f t="shared" si="72"/>
        <v>0</v>
      </c>
      <c r="BD51">
        <f t="shared" si="73"/>
        <v>0</v>
      </c>
      <c r="BE51" s="22">
        <f t="shared" ref="BE51:BR51" si="88">BD51+LARGE($AO51:$BC51,BE$4)</f>
        <v>0</v>
      </c>
      <c r="BF51" s="22">
        <f t="shared" si="88"/>
        <v>0</v>
      </c>
      <c r="BG51" s="22">
        <f t="shared" si="88"/>
        <v>0</v>
      </c>
      <c r="BH51" s="22">
        <f t="shared" si="88"/>
        <v>0</v>
      </c>
      <c r="BI51" s="22">
        <f t="shared" si="88"/>
        <v>0</v>
      </c>
      <c r="BJ51" s="22">
        <f t="shared" si="88"/>
        <v>0</v>
      </c>
      <c r="BK51" s="22">
        <f t="shared" si="88"/>
        <v>0</v>
      </c>
      <c r="BL51" s="22">
        <f t="shared" si="88"/>
        <v>0</v>
      </c>
      <c r="BM51" s="22">
        <f t="shared" si="88"/>
        <v>0</v>
      </c>
      <c r="BN51" s="22">
        <f t="shared" si="88"/>
        <v>0</v>
      </c>
      <c r="BO51" s="22">
        <f t="shared" si="88"/>
        <v>0</v>
      </c>
      <c r="BP51" s="22">
        <f t="shared" si="88"/>
        <v>0</v>
      </c>
      <c r="BQ51" s="22">
        <f t="shared" si="88"/>
        <v>0</v>
      </c>
      <c r="BR51" s="22">
        <f t="shared" si="88"/>
        <v>0</v>
      </c>
    </row>
    <row r="52" spans="1:70" ht="16.5">
      <c r="A52" s="73" t="s">
        <v>1481</v>
      </c>
      <c r="B52" s="32" t="str">
        <f>IF(ISNA(VLOOKUP(A52,'Licenciés Jeunes 2023'!A:C,3,0)),"",VLOOKUP(A52,'Licenciés Jeunes 2023'!A:C,3,0))</f>
        <v>COUTAU</v>
      </c>
      <c r="C52" s="32" t="str">
        <f>IF(ISNA(VLOOKUP(A52,'Licenciés Jeunes 2023'!A:C,2,0)),"",VLOOKUP(A52,'Licenciés Jeunes 2023'!A:C,2,0))</f>
        <v>Clemence</v>
      </c>
      <c r="D52" s="32" t="str">
        <f>IF(ISNA(VLOOKUP(A52,'Licenciés Jeunes 2023'!A:F,6,0)),"",VLOOKUP(A52,'Licenciés Jeunes 2023'!A:F,6,0))</f>
        <v>C CHARTRES METROPOLE TRIATHLON</v>
      </c>
      <c r="E52" s="6"/>
      <c r="F52" s="2">
        <f>IF(E$2="Bike &amp; Run",IF(ISNA(VLOOKUP(E52,Paramètres!$B$3:$C$56,2,FALSE)),0,VLOOKUP(E52,Paramètres!$B$3:$C$56,2,FALSE)*Paramètres!$K$3),IF(OR(E52="",OR($D52="",$D52="NL",$D52="HORS LIGUE")),0,VLOOKUP(IF(OR(E52="",OR($D52="",$D52="NL",$D52="HORS LIGUE")),"",COUNTIFS($D$5:$D$72,"&lt;&gt;"&amp;"",$D$5:$D$72,"&lt;&gt;"&amp;"NL",$D$5:$D$72,"&lt;&gt;"&amp;"HORS LIGUE",E$5:E$72,"&lt;"&amp;E52)+1),Paramètres!$B$3:$C$56,2,FALSE)*Paramètres!$K$3))</f>
        <v>0</v>
      </c>
      <c r="G52" s="4"/>
      <c r="H52" s="2">
        <f>IF(G$2="Bike &amp; Run",IF(ISNA(VLOOKUP(G52,Paramètres!$B$3:$C$56,2,FALSE)),0,VLOOKUP(G52,Paramètres!$B$3:$C$56,2,FALSE)*Paramètres!$K$4),IF(OR(G52="",OR($D52="",$D52="NL",$D52="HORS LIGUE")),0,VLOOKUP(IF(OR(G52="",OR($D52="",$D52="NL",$D52="HORS LIGUE")),"",COUNTIFS($D$5:$D$72,"&lt;&gt;"&amp;"",$D$5:$D$72,"&lt;&gt;"&amp;"NL",$D$5:$D$72,"&lt;&gt;"&amp;"HORS LIGUE",G$5:G$72,"&lt;"&amp;G52)+1),Paramètres!$B$3:$C$56,2,FALSE)*Paramètres!$K$4))</f>
        <v>0</v>
      </c>
      <c r="I52" s="36"/>
      <c r="J52" s="2">
        <f>IF(I$2="Bike &amp; Run",IF(ISNA(VLOOKUP(I52,Paramètres!$B$3:$C$56,2,FALSE)),0,VLOOKUP(I52,Paramètres!$B$3:$C$56,2,FALSE)*Paramètres!$K$5),IF(OR(I52="",OR($D52="",$D52="NL",$D52="HORS LIGUE")),0,VLOOKUP(IF(OR(I52="",OR($D52="",$D52="NL",$D52="HORS LIGUE")),"",COUNTIFS($D$5:$D$72,"&lt;&gt;"&amp;"",$D$5:$D$72,"&lt;&gt;"&amp;"NL",$D$5:$D$72,"&lt;&gt;"&amp;"HORS LIGUE",I$5:I$72,"&lt;"&amp;I52)+1),Paramètres!$B$3:$C$56,2,FALSE)*Paramètres!$K$5))</f>
        <v>0</v>
      </c>
      <c r="K52" s="4"/>
      <c r="L52" s="2">
        <f>IF(K$2="Bike &amp; Run",IF(ISNA(VLOOKUP(K52,Paramètres!$B$3:$C$56,2,FALSE)),0,VLOOKUP(K52,Paramètres!$B$3:$C$56,2,FALSE)*Paramètres!$K$6),IF(OR(K52="",OR($D52="",$D52="NL",$D52="HORS LIGUE")),0,VLOOKUP(IF(OR(K52="",OR($D52="",$D52="NL",$D52="HORS LIGUE")),"",COUNTIFS($D$5:$D$72,"&lt;&gt;"&amp;"",$D$5:$D$72,"&lt;&gt;"&amp;"NL",$D$5:$D$72,"&lt;&gt;"&amp;"HORS LIGUE",K$5:K$72,"&lt;"&amp;K52)+1),Paramètres!$B$3:$C$56,2,FALSE)*Paramètres!$K$6))</f>
        <v>0</v>
      </c>
      <c r="M52" s="4"/>
      <c r="N52" s="2">
        <f>IF(M$2="Bike &amp; Run",IF(ISNA(VLOOKUP(M52,Paramètres!$B$3:$C$56,2,FALSE)),0,VLOOKUP(M52,Paramètres!$B$3:$C$56,2,FALSE)*Paramètres!$K$7),IF(OR(M52="",OR($D52="",$D52="NL",$D52="HORS LIGUE")),0,VLOOKUP(IF(OR(M52="",OR($D52="",$D52="NL",$D52="HORS LIGUE")),"",COUNTIFS($D$5:$D$72,"&lt;&gt;"&amp;"",$D$5:$D$72,"&lt;&gt;"&amp;"NL",$D$5:$D$72,"&lt;&gt;"&amp;"HORS LIGUE",M$5:M$72,"&lt;"&amp;M52)+1),Paramètres!$B$3:$C$56,2,FALSE)*Paramètres!$K$7))</f>
        <v>0</v>
      </c>
      <c r="O52" s="46"/>
      <c r="P52" s="2">
        <f>IF(O$2="Bike &amp; Run",IF(ISNA(VLOOKUP(O52,Paramètres!$B$3:$C$56,2,FALSE)),0,VLOOKUP(O52,Paramètres!$B$3:$C$56,2,FALSE)*Paramètres!$K$8),IF(OR(O52="",OR($D52="",$D52="NL",$D52="HORS LIGUE")),0,VLOOKUP(IF(OR(O52="",OR($D52="",$D52="NL",$D52="HORS LIGUE")),"",COUNTIFS($D$5:$D$72,"&lt;&gt;"&amp;"",$D$5:$D$72,"&lt;&gt;"&amp;"NL",$D$5:$D$72,"&lt;&gt;"&amp;"HORS LIGUE",O$5:O$72,"&lt;"&amp;O52)+1),Paramètres!$B$3:$C$56,2,FALSE)*Paramètres!$K$8))</f>
        <v>0</v>
      </c>
      <c r="Q52" s="46"/>
      <c r="R52" s="2">
        <f>IF(Q$2="Bike &amp; Run",IF(ISNA(VLOOKUP(Q52,Paramètres!$B$3:$C$56,2,FALSE)),0,VLOOKUP(Q52,Paramètres!$B$3:$C$56,2,FALSE)*Paramètres!$K$9),IF(OR(Q52="",OR($D52="",$D52="NL",$D52="HORS LIGUE")),0,VLOOKUP(IF(OR(Q52="",OR($D52="",$D52="NL",$D52="HORS LIGUE")),"",COUNTIFS($D$5:$D$72,"&lt;&gt;"&amp;"",$D$5:$D$72,"&lt;&gt;"&amp;"NL",$D$5:$D$72,"&lt;&gt;"&amp;"HORS LIGUE",Q$5:Q$72,"&lt;"&amp;Q52)+1),Paramètres!$B$3:$C$56,2,FALSE)*Paramètres!$K$9))</f>
        <v>0</v>
      </c>
      <c r="S52" s="46"/>
      <c r="T52" s="2">
        <f>IF(S$2="Bike &amp; Run",IF(ISNA(VLOOKUP(S52,Paramètres!$B$3:$C$56,2,FALSE)),0,VLOOKUP(S52,Paramètres!$B$3:$C$56,2,FALSE)*Paramètres!$K$10),IF(OR(S52="",OR($D52="",$D52="NL",$D52="HORS LIGUE")),0,VLOOKUP(IF(OR(S52="",OR($D52="",$D52="NL",$D52="HORS LIGUE")),"",COUNTIFS($D$5:$D$72,"&lt;&gt;"&amp;"",$D$5:$D$72,"&lt;&gt;"&amp;"NL",$D$5:$D$72,"&lt;&gt;"&amp;"HORS LIGUE",S$5:S$72,"&lt;"&amp;S52)+1),Paramètres!$B$3:$C$56,2,FALSE)*Paramètres!$K$10))</f>
        <v>0</v>
      </c>
      <c r="U52" s="46"/>
      <c r="V52" s="2">
        <f>IF(U$2="Bike &amp; Run",IF(ISNA(VLOOKUP(U52,Paramètres!$B$3:$C$56,2,FALSE)),0,VLOOKUP(U52,Paramètres!$B$3:$C$56,2,FALSE)*Paramètres!$K$11),IF(OR(U52="",OR($D52="",$D52="NL",$D52="HORS LIGUE")),0,VLOOKUP(IF(OR(U52="",OR($D52="",$D52="NL",$D52="HORS LIGUE")),"",COUNTIFS($D$5:$D$72,"&lt;&gt;"&amp;"",$D$5:$D$72,"&lt;&gt;"&amp;"NL",$D$5:$D$72,"&lt;&gt;"&amp;"HORS LIGUE",U$5:U$72,"&lt;"&amp;U52)+1),Paramètres!$B$3:$C$56,2,FALSE)*Paramètres!$K$11))</f>
        <v>0</v>
      </c>
      <c r="W52" s="46"/>
      <c r="X52" s="2">
        <f>IF(W$2="Bike &amp; Run",IF(ISNA(VLOOKUP(W52,Paramètres!$B$3:$C$56,2,FALSE)),0,VLOOKUP(W52,Paramètres!$B$3:$C$56,2,FALSE)*Paramètres!$K$12),IF(OR(W52="",OR($D52="",$D52="NL",$D52="HORS LIGUE")),0,VLOOKUP(IF(OR(W52="",OR($D52="",$D52="NL",$D52="HORS LIGUE")),"",COUNTIFS($D$5:$D$72,"&lt;&gt;"&amp;"",$D$5:$D$72,"&lt;&gt;"&amp;"NL",$D$5:$D$72,"&lt;&gt;"&amp;"HORS LIGUE",W$5:W$72,"&lt;"&amp;W52)+1),Paramètres!$B$3:$C$56,2,FALSE)*Paramètres!$K$12))</f>
        <v>0</v>
      </c>
      <c r="Y52" s="46"/>
      <c r="Z52" s="2">
        <f>IF(Y$2="Bike &amp; Run",IF(ISNA(VLOOKUP(Y52,Paramètres!$B$3:$C$56,2,FALSE)),0,VLOOKUP(Y52,Paramètres!$B$3:$C$56,2,FALSE)*Paramètres!$K$13),IF(OR(Y52="",OR($D52="",$D52="NL",$D52="HORS LIGUE")),0,VLOOKUP(IF(OR(Y52="",OR($D52="",$D52="NL",$D52="HORS LIGUE")),"",COUNTIFS($D$5:$D$72,"&lt;&gt;"&amp;"",$D$5:$D$72,"&lt;&gt;"&amp;"NL",$D$5:$D$72,"&lt;&gt;"&amp;"HORS LIGUE",Y$5:Y$72,"&lt;"&amp;Y52)+1),Paramètres!$B$3:$C$56,2,FALSE)*Paramètres!$K$13))</f>
        <v>0</v>
      </c>
      <c r="AA52" s="46"/>
      <c r="AB52" s="2">
        <f>IF(AA$2="Bike &amp; Run",IF(ISNA(VLOOKUP(AA52,Paramètres!$B$3:$C$56,2,FALSE)),0,VLOOKUP(AA52,Paramètres!$B$3:$C$56,2,FALSE)*Paramètres!$K$14),IF(OR(AA52="",OR($D52="",$D52="NL",$D52="HORS LIGUE")),0,VLOOKUP(IF(OR(AA52="",OR($D52="",$D52="NL",$D52="HORS LIGUE")),"",COUNTIFS($D$5:$D$72,"&lt;&gt;"&amp;"",$D$5:$D$72,"&lt;&gt;"&amp;"NL",$D$5:$D$72,"&lt;&gt;"&amp;"HORS LIGUE",AA$5:AA$72,"&lt;"&amp;AA52)+1),Paramètres!$B$3:$C$56,2,FALSE)*Paramètres!$K$14))</f>
        <v>0</v>
      </c>
      <c r="AC52" s="46"/>
      <c r="AD52" s="2">
        <f>IF(AC$2="Bike &amp; Run",IF(ISNA(VLOOKUP(AC52,Paramètres!$B$3:$C$56,2,FALSE)),0,VLOOKUP(AC52,Paramètres!$B$3:$C$56,2,FALSE)*Paramètres!$K$15),IF(OR(AC52="",OR($D52="",$D52="NL",$D52="HORS LIGUE")),0,VLOOKUP(IF(OR(AC52="",OR($D52="",$D52="NL",$D52="HORS LIGUE")),"",COUNTIFS($D$5:$D$72,"&lt;&gt;"&amp;"",$D$5:$D$72,"&lt;&gt;"&amp;"NL",$D$5:$D$72,"&lt;&gt;"&amp;"HORS LIGUE",AC$5:AC$72,"&lt;"&amp;AC52)+1),Paramètres!$B$3:$C$56,2,FALSE)*Paramètres!$K$15))</f>
        <v>0</v>
      </c>
      <c r="AE52" s="46"/>
      <c r="AF52" s="2">
        <f>IF(AE$2="Bike &amp; Run",IF(ISNA(VLOOKUP(AE52,Paramètres!$B$3:$C$56,2,FALSE)),0,VLOOKUP(AE52,Paramètres!$B$3:$C$56,2,FALSE)*Paramètres!$K$16),IF(OR(AE52="",OR($D52="",$D52="NL",$D52="HORS LIGUE")),0,VLOOKUP(IF(OR(AE52="",OR($D52="",$D52="NL",$D52="HORS LIGUE")),"",COUNTIFS($D$5:$D$72,"&lt;&gt;"&amp;"",$D$5:$D$72,"&lt;&gt;"&amp;"NL",$D$5:$D$72,"&lt;&gt;"&amp;"HORS LIGUE",AE$5:AE$72,"&lt;"&amp;AE52)+1),Paramètres!$B$3:$C$56,2,FALSE)*Paramètres!$K$16))</f>
        <v>0</v>
      </c>
      <c r="AG52" s="46"/>
      <c r="AH52" s="2">
        <f>IF(AG$2="Bike &amp; Run",IF(ISNA(VLOOKUP(AG52,Paramètres!$B$3:$C$56,2,FALSE)),0,VLOOKUP(AG52,Paramètres!$B$3:$C$56,2,FALSE)*Paramètres!$K$17),IF(OR(AG52="",OR($D52="",$D52="NL",$D52="HORS LIGUE")),0,VLOOKUP(IF(OR(AG52="",OR($D52="",$D52="NL",$D52="HORS LIGUE")),"",COUNTIFS($D$5:$D$72,"&lt;&gt;"&amp;"",$D$5:$D$72,"&lt;&gt;"&amp;"NL",$D$5:$D$72,"&lt;&gt;"&amp;"HORS LIGUE",AG$5:AG$72,"&lt;"&amp;AG52)+1),Paramètres!$B$3:$C$56,2,FALSE)*Paramètres!$K$17))</f>
        <v>0</v>
      </c>
      <c r="AI52" s="40">
        <f t="shared" si="53"/>
        <v>0</v>
      </c>
      <c r="AJ52" s="3" t="str">
        <f t="shared" si="54"/>
        <v/>
      </c>
      <c r="AK52" s="5">
        <f t="shared" si="55"/>
        <v>0</v>
      </c>
      <c r="AL52" s="41">
        <f t="shared" si="56"/>
        <v>0</v>
      </c>
      <c r="AM52" s="33" t="str">
        <f t="shared" si="57"/>
        <v/>
      </c>
      <c r="AO52" s="22">
        <f t="shared" si="58"/>
        <v>0</v>
      </c>
      <c r="AP52">
        <f t="shared" si="59"/>
        <v>0</v>
      </c>
      <c r="AQ52">
        <f t="shared" si="60"/>
        <v>0</v>
      </c>
      <c r="AR52">
        <f t="shared" si="61"/>
        <v>0</v>
      </c>
      <c r="AS52">
        <f t="shared" si="62"/>
        <v>0</v>
      </c>
      <c r="AT52">
        <f t="shared" si="63"/>
        <v>0</v>
      </c>
      <c r="AU52">
        <f t="shared" si="64"/>
        <v>0</v>
      </c>
      <c r="AV52">
        <f t="shared" si="65"/>
        <v>0</v>
      </c>
      <c r="AW52">
        <f t="shared" si="66"/>
        <v>0</v>
      </c>
      <c r="AX52">
        <f t="shared" si="67"/>
        <v>0</v>
      </c>
      <c r="AY52">
        <f t="shared" si="68"/>
        <v>0</v>
      </c>
      <c r="AZ52">
        <f t="shared" si="69"/>
        <v>0</v>
      </c>
      <c r="BA52">
        <f t="shared" si="70"/>
        <v>0</v>
      </c>
      <c r="BB52">
        <f t="shared" si="71"/>
        <v>0</v>
      </c>
      <c r="BC52">
        <f t="shared" si="72"/>
        <v>0</v>
      </c>
      <c r="BD52">
        <f t="shared" si="73"/>
        <v>0</v>
      </c>
      <c r="BE52" s="22">
        <f t="shared" ref="BE52:BR52" si="89">BD52+LARGE($AO52:$BC52,BE$4)</f>
        <v>0</v>
      </c>
      <c r="BF52" s="22">
        <f t="shared" si="89"/>
        <v>0</v>
      </c>
      <c r="BG52" s="22">
        <f t="shared" si="89"/>
        <v>0</v>
      </c>
      <c r="BH52" s="22">
        <f t="shared" si="89"/>
        <v>0</v>
      </c>
      <c r="BI52" s="22">
        <f t="shared" si="89"/>
        <v>0</v>
      </c>
      <c r="BJ52" s="22">
        <f t="shared" si="89"/>
        <v>0</v>
      </c>
      <c r="BK52" s="22">
        <f t="shared" si="89"/>
        <v>0</v>
      </c>
      <c r="BL52" s="22">
        <f t="shared" si="89"/>
        <v>0</v>
      </c>
      <c r="BM52" s="22">
        <f t="shared" si="89"/>
        <v>0</v>
      </c>
      <c r="BN52" s="22">
        <f t="shared" si="89"/>
        <v>0</v>
      </c>
      <c r="BO52" s="22">
        <f t="shared" si="89"/>
        <v>0</v>
      </c>
      <c r="BP52" s="22">
        <f t="shared" si="89"/>
        <v>0</v>
      </c>
      <c r="BQ52" s="22">
        <f t="shared" si="89"/>
        <v>0</v>
      </c>
      <c r="BR52" s="22">
        <f t="shared" si="89"/>
        <v>0</v>
      </c>
    </row>
    <row r="53" spans="1:70" ht="16.5">
      <c r="A53" s="73" t="s">
        <v>1109</v>
      </c>
      <c r="B53" s="32" t="str">
        <f>IF(ISNA(VLOOKUP(A53,'Licenciés Jeunes 2023'!A:C,3,0)),"",VLOOKUP(A53,'Licenciés Jeunes 2023'!A:C,3,0))</f>
        <v>GAUDE</v>
      </c>
      <c r="C53" s="32" t="str">
        <f>IF(ISNA(VLOOKUP(A53,'Licenciés Jeunes 2023'!A:C,2,0)),"",VLOOKUP(A53,'Licenciés Jeunes 2023'!A:C,2,0))</f>
        <v>Louison</v>
      </c>
      <c r="D53" s="32" t="str">
        <f>IF(ISNA(VLOOKUP(A53,'Licenciés Jeunes 2023'!A:F,6,0)),"",VLOOKUP(A53,'Licenciés Jeunes 2023'!A:F,6,0))</f>
        <v>C CHARTRES METROPOLE TRIATHLON</v>
      </c>
      <c r="E53" s="6"/>
      <c r="F53" s="2">
        <f>IF(E$2="Bike &amp; Run",IF(ISNA(VLOOKUP(E53,Paramètres!$B$3:$C$56,2,FALSE)),0,VLOOKUP(E53,Paramètres!$B$3:$C$56,2,FALSE)*Paramètres!$K$3),IF(OR(E53="",OR($D53="",$D53="NL",$D53="HORS LIGUE")),0,VLOOKUP(IF(OR(E53="",OR($D53="",$D53="NL",$D53="HORS LIGUE")),"",COUNTIFS($D$5:$D$72,"&lt;&gt;"&amp;"",$D$5:$D$72,"&lt;&gt;"&amp;"NL",$D$5:$D$72,"&lt;&gt;"&amp;"HORS LIGUE",E$5:E$72,"&lt;"&amp;E53)+1),Paramètres!$B$3:$C$56,2,FALSE)*Paramètres!$K$3))</f>
        <v>0</v>
      </c>
      <c r="G53" s="4"/>
      <c r="H53" s="2">
        <f>IF(G$2="Bike &amp; Run",IF(ISNA(VLOOKUP(G53,Paramètres!$B$3:$C$56,2,FALSE)),0,VLOOKUP(G53,Paramètres!$B$3:$C$56,2,FALSE)*Paramètres!$K$4),IF(OR(G53="",OR($D53="",$D53="NL",$D53="HORS LIGUE")),0,VLOOKUP(IF(OR(G53="",OR($D53="",$D53="NL",$D53="HORS LIGUE")),"",COUNTIFS($D$5:$D$72,"&lt;&gt;"&amp;"",$D$5:$D$72,"&lt;&gt;"&amp;"NL",$D$5:$D$72,"&lt;&gt;"&amp;"HORS LIGUE",G$5:G$72,"&lt;"&amp;G53)+1),Paramètres!$B$3:$C$56,2,FALSE)*Paramètres!$K$4))</f>
        <v>0</v>
      </c>
      <c r="I53" s="36"/>
      <c r="J53" s="2">
        <f>IF(I$2="Bike &amp; Run",IF(ISNA(VLOOKUP(I53,Paramètres!$B$3:$C$56,2,FALSE)),0,VLOOKUP(I53,Paramètres!$B$3:$C$56,2,FALSE)*Paramètres!$K$5),IF(OR(I53="",OR($D53="",$D53="NL",$D53="HORS LIGUE")),0,VLOOKUP(IF(OR(I53="",OR($D53="",$D53="NL",$D53="HORS LIGUE")),"",COUNTIFS($D$5:$D$72,"&lt;&gt;"&amp;"",$D$5:$D$72,"&lt;&gt;"&amp;"NL",$D$5:$D$72,"&lt;&gt;"&amp;"HORS LIGUE",I$5:I$72,"&lt;"&amp;I53)+1),Paramètres!$B$3:$C$56,2,FALSE)*Paramètres!$K$5))</f>
        <v>0</v>
      </c>
      <c r="K53" s="4"/>
      <c r="L53" s="2">
        <f>IF(K$2="Bike &amp; Run",IF(ISNA(VLOOKUP(K53,Paramètres!$B$3:$C$56,2,FALSE)),0,VLOOKUP(K53,Paramètres!$B$3:$C$56,2,FALSE)*Paramètres!$K$6),IF(OR(K53="",OR($D53="",$D53="NL",$D53="HORS LIGUE")),0,VLOOKUP(IF(OR(K53="",OR($D53="",$D53="NL",$D53="HORS LIGUE")),"",COUNTIFS($D$5:$D$72,"&lt;&gt;"&amp;"",$D$5:$D$72,"&lt;&gt;"&amp;"NL",$D$5:$D$72,"&lt;&gt;"&amp;"HORS LIGUE",K$5:K$72,"&lt;"&amp;K53)+1),Paramètres!$B$3:$C$56,2,FALSE)*Paramètres!$K$6))</f>
        <v>0</v>
      </c>
      <c r="M53" s="4"/>
      <c r="N53" s="2">
        <f>IF(M$2="Bike &amp; Run",IF(ISNA(VLOOKUP(M53,Paramètres!$B$3:$C$56,2,FALSE)),0,VLOOKUP(M53,Paramètres!$B$3:$C$56,2,FALSE)*Paramètres!$K$7),IF(OR(M53="",OR($D53="",$D53="NL",$D53="HORS LIGUE")),0,VLOOKUP(IF(OR(M53="",OR($D53="",$D53="NL",$D53="HORS LIGUE")),"",COUNTIFS($D$5:$D$72,"&lt;&gt;"&amp;"",$D$5:$D$72,"&lt;&gt;"&amp;"NL",$D$5:$D$72,"&lt;&gt;"&amp;"HORS LIGUE",M$5:M$72,"&lt;"&amp;M53)+1),Paramètres!$B$3:$C$56,2,FALSE)*Paramètres!$K$7))</f>
        <v>0</v>
      </c>
      <c r="O53" s="46"/>
      <c r="P53" s="2">
        <f>IF(O$2="Bike &amp; Run",IF(ISNA(VLOOKUP(O53,Paramètres!$B$3:$C$56,2,FALSE)),0,VLOOKUP(O53,Paramètres!$B$3:$C$56,2,FALSE)*Paramètres!$K$8),IF(OR(O53="",OR($D53="",$D53="NL",$D53="HORS LIGUE")),0,VLOOKUP(IF(OR(O53="",OR($D53="",$D53="NL",$D53="HORS LIGUE")),"",COUNTIFS($D$5:$D$72,"&lt;&gt;"&amp;"",$D$5:$D$72,"&lt;&gt;"&amp;"NL",$D$5:$D$72,"&lt;&gt;"&amp;"HORS LIGUE",O$5:O$72,"&lt;"&amp;O53)+1),Paramètres!$B$3:$C$56,2,FALSE)*Paramètres!$K$8))</f>
        <v>0</v>
      </c>
      <c r="Q53" s="46"/>
      <c r="R53" s="2">
        <f>IF(Q$2="Bike &amp; Run",IF(ISNA(VLOOKUP(Q53,Paramètres!$B$3:$C$56,2,FALSE)),0,VLOOKUP(Q53,Paramètres!$B$3:$C$56,2,FALSE)*Paramètres!$K$9),IF(OR(Q53="",OR($D53="",$D53="NL",$D53="HORS LIGUE")),0,VLOOKUP(IF(OR(Q53="",OR($D53="",$D53="NL",$D53="HORS LIGUE")),"",COUNTIFS($D$5:$D$72,"&lt;&gt;"&amp;"",$D$5:$D$72,"&lt;&gt;"&amp;"NL",$D$5:$D$72,"&lt;&gt;"&amp;"HORS LIGUE",Q$5:Q$72,"&lt;"&amp;Q53)+1),Paramètres!$B$3:$C$56,2,FALSE)*Paramètres!$K$9))</f>
        <v>0</v>
      </c>
      <c r="S53" s="46"/>
      <c r="T53" s="2">
        <f>IF(S$2="Bike &amp; Run",IF(ISNA(VLOOKUP(S53,Paramètres!$B$3:$C$56,2,FALSE)),0,VLOOKUP(S53,Paramètres!$B$3:$C$56,2,FALSE)*Paramètres!$K$10),IF(OR(S53="",OR($D53="",$D53="NL",$D53="HORS LIGUE")),0,VLOOKUP(IF(OR(S53="",OR($D53="",$D53="NL",$D53="HORS LIGUE")),"",COUNTIFS($D$5:$D$72,"&lt;&gt;"&amp;"",$D$5:$D$72,"&lt;&gt;"&amp;"NL",$D$5:$D$72,"&lt;&gt;"&amp;"HORS LIGUE",S$5:S$72,"&lt;"&amp;S53)+1),Paramètres!$B$3:$C$56,2,FALSE)*Paramètres!$K$10))</f>
        <v>0</v>
      </c>
      <c r="U53" s="46"/>
      <c r="V53" s="2">
        <f>IF(U$2="Bike &amp; Run",IF(ISNA(VLOOKUP(U53,Paramètres!$B$3:$C$56,2,FALSE)),0,VLOOKUP(U53,Paramètres!$B$3:$C$56,2,FALSE)*Paramètres!$K$11),IF(OR(U53="",OR($D53="",$D53="NL",$D53="HORS LIGUE")),0,VLOOKUP(IF(OR(U53="",OR($D53="",$D53="NL",$D53="HORS LIGUE")),"",COUNTIFS($D$5:$D$72,"&lt;&gt;"&amp;"",$D$5:$D$72,"&lt;&gt;"&amp;"NL",$D$5:$D$72,"&lt;&gt;"&amp;"HORS LIGUE",U$5:U$72,"&lt;"&amp;U53)+1),Paramètres!$B$3:$C$56,2,FALSE)*Paramètres!$K$11))</f>
        <v>0</v>
      </c>
      <c r="W53" s="46"/>
      <c r="X53" s="2">
        <f>IF(W$2="Bike &amp; Run",IF(ISNA(VLOOKUP(W53,Paramètres!$B$3:$C$56,2,FALSE)),0,VLOOKUP(W53,Paramètres!$B$3:$C$56,2,FALSE)*Paramètres!$K$12),IF(OR(W53="",OR($D53="",$D53="NL",$D53="HORS LIGUE")),0,VLOOKUP(IF(OR(W53="",OR($D53="",$D53="NL",$D53="HORS LIGUE")),"",COUNTIFS($D$5:$D$72,"&lt;&gt;"&amp;"",$D$5:$D$72,"&lt;&gt;"&amp;"NL",$D$5:$D$72,"&lt;&gt;"&amp;"HORS LIGUE",W$5:W$72,"&lt;"&amp;W53)+1),Paramètres!$B$3:$C$56,2,FALSE)*Paramètres!$K$12))</f>
        <v>0</v>
      </c>
      <c r="Y53" s="46"/>
      <c r="Z53" s="2">
        <f>IF(Y$2="Bike &amp; Run",IF(ISNA(VLOOKUP(Y53,Paramètres!$B$3:$C$56,2,FALSE)),0,VLOOKUP(Y53,Paramètres!$B$3:$C$56,2,FALSE)*Paramètres!$K$13),IF(OR(Y53="",OR($D53="",$D53="NL",$D53="HORS LIGUE")),0,VLOOKUP(IF(OR(Y53="",OR($D53="",$D53="NL",$D53="HORS LIGUE")),"",COUNTIFS($D$5:$D$72,"&lt;&gt;"&amp;"",$D$5:$D$72,"&lt;&gt;"&amp;"NL",$D$5:$D$72,"&lt;&gt;"&amp;"HORS LIGUE",Y$5:Y$72,"&lt;"&amp;Y53)+1),Paramètres!$B$3:$C$56,2,FALSE)*Paramètres!$K$13))</f>
        <v>0</v>
      </c>
      <c r="AA53" s="46"/>
      <c r="AB53" s="2">
        <f>IF(AA$2="Bike &amp; Run",IF(ISNA(VLOOKUP(AA53,Paramètres!$B$3:$C$56,2,FALSE)),0,VLOOKUP(AA53,Paramètres!$B$3:$C$56,2,FALSE)*Paramètres!$K$14),IF(OR(AA53="",OR($D53="",$D53="NL",$D53="HORS LIGUE")),0,VLOOKUP(IF(OR(AA53="",OR($D53="",$D53="NL",$D53="HORS LIGUE")),"",COUNTIFS($D$5:$D$72,"&lt;&gt;"&amp;"",$D$5:$D$72,"&lt;&gt;"&amp;"NL",$D$5:$D$72,"&lt;&gt;"&amp;"HORS LIGUE",AA$5:AA$72,"&lt;"&amp;AA53)+1),Paramètres!$B$3:$C$56,2,FALSE)*Paramètres!$K$14))</f>
        <v>0</v>
      </c>
      <c r="AC53" s="46"/>
      <c r="AD53" s="2">
        <f>IF(AC$2="Bike &amp; Run",IF(ISNA(VLOOKUP(AC53,Paramètres!$B$3:$C$56,2,FALSE)),0,VLOOKUP(AC53,Paramètres!$B$3:$C$56,2,FALSE)*Paramètres!$K$15),IF(OR(AC53="",OR($D53="",$D53="NL",$D53="HORS LIGUE")),0,VLOOKUP(IF(OR(AC53="",OR($D53="",$D53="NL",$D53="HORS LIGUE")),"",COUNTIFS($D$5:$D$72,"&lt;&gt;"&amp;"",$D$5:$D$72,"&lt;&gt;"&amp;"NL",$D$5:$D$72,"&lt;&gt;"&amp;"HORS LIGUE",AC$5:AC$72,"&lt;"&amp;AC53)+1),Paramètres!$B$3:$C$56,2,FALSE)*Paramètres!$K$15))</f>
        <v>0</v>
      </c>
      <c r="AE53" s="46"/>
      <c r="AF53" s="2">
        <f>IF(AE$2="Bike &amp; Run",IF(ISNA(VLOOKUP(AE53,Paramètres!$B$3:$C$56,2,FALSE)),0,VLOOKUP(AE53,Paramètres!$B$3:$C$56,2,FALSE)*Paramètres!$K$16),IF(OR(AE53="",OR($D53="",$D53="NL",$D53="HORS LIGUE")),0,VLOOKUP(IF(OR(AE53="",OR($D53="",$D53="NL",$D53="HORS LIGUE")),"",COUNTIFS($D$5:$D$72,"&lt;&gt;"&amp;"",$D$5:$D$72,"&lt;&gt;"&amp;"NL",$D$5:$D$72,"&lt;&gt;"&amp;"HORS LIGUE",AE$5:AE$72,"&lt;"&amp;AE53)+1),Paramètres!$B$3:$C$56,2,FALSE)*Paramètres!$K$16))</f>
        <v>0</v>
      </c>
      <c r="AG53" s="46"/>
      <c r="AH53" s="2">
        <f>IF(AG$2="Bike &amp; Run",IF(ISNA(VLOOKUP(AG53,Paramètres!$B$3:$C$56,2,FALSE)),0,VLOOKUP(AG53,Paramètres!$B$3:$C$56,2,FALSE)*Paramètres!$K$17),IF(OR(AG53="",OR($D53="",$D53="NL",$D53="HORS LIGUE")),0,VLOOKUP(IF(OR(AG53="",OR($D53="",$D53="NL",$D53="HORS LIGUE")),"",COUNTIFS($D$5:$D$72,"&lt;&gt;"&amp;"",$D$5:$D$72,"&lt;&gt;"&amp;"NL",$D$5:$D$72,"&lt;&gt;"&amp;"HORS LIGUE",AG$5:AG$72,"&lt;"&amp;AG53)+1),Paramètres!$B$3:$C$56,2,FALSE)*Paramètres!$K$17))</f>
        <v>0</v>
      </c>
      <c r="AI53" s="40">
        <f t="shared" si="53"/>
        <v>0</v>
      </c>
      <c r="AJ53" s="3" t="str">
        <f t="shared" si="54"/>
        <v/>
      </c>
      <c r="AK53" s="5">
        <f t="shared" si="55"/>
        <v>0</v>
      </c>
      <c r="AL53" s="41">
        <f t="shared" si="56"/>
        <v>0</v>
      </c>
      <c r="AM53" s="33" t="str">
        <f t="shared" si="57"/>
        <v/>
      </c>
      <c r="AO53" s="22">
        <f t="shared" si="58"/>
        <v>0</v>
      </c>
      <c r="AP53">
        <f t="shared" si="59"/>
        <v>0</v>
      </c>
      <c r="AQ53">
        <f t="shared" si="60"/>
        <v>0</v>
      </c>
      <c r="AR53">
        <f t="shared" si="61"/>
        <v>0</v>
      </c>
      <c r="AS53">
        <f t="shared" si="62"/>
        <v>0</v>
      </c>
      <c r="AT53">
        <f t="shared" si="63"/>
        <v>0</v>
      </c>
      <c r="AU53">
        <f t="shared" si="64"/>
        <v>0</v>
      </c>
      <c r="AV53">
        <f t="shared" si="65"/>
        <v>0</v>
      </c>
      <c r="AW53">
        <f t="shared" si="66"/>
        <v>0</v>
      </c>
      <c r="AX53">
        <f t="shared" si="67"/>
        <v>0</v>
      </c>
      <c r="AY53">
        <f t="shared" si="68"/>
        <v>0</v>
      </c>
      <c r="AZ53">
        <f t="shared" si="69"/>
        <v>0</v>
      </c>
      <c r="BA53">
        <f t="shared" si="70"/>
        <v>0</v>
      </c>
      <c r="BB53">
        <f t="shared" si="71"/>
        <v>0</v>
      </c>
      <c r="BC53">
        <f t="shared" si="72"/>
        <v>0</v>
      </c>
      <c r="BD53">
        <f t="shared" si="73"/>
        <v>0</v>
      </c>
      <c r="BE53" s="22">
        <f t="shared" ref="BE53:BR53" si="90">BD53+LARGE($AO53:$BC53,BE$4)</f>
        <v>0</v>
      </c>
      <c r="BF53" s="22">
        <f t="shared" si="90"/>
        <v>0</v>
      </c>
      <c r="BG53" s="22">
        <f t="shared" si="90"/>
        <v>0</v>
      </c>
      <c r="BH53" s="22">
        <f t="shared" si="90"/>
        <v>0</v>
      </c>
      <c r="BI53" s="22">
        <f t="shared" si="90"/>
        <v>0</v>
      </c>
      <c r="BJ53" s="22">
        <f t="shared" si="90"/>
        <v>0</v>
      </c>
      <c r="BK53" s="22">
        <f t="shared" si="90"/>
        <v>0</v>
      </c>
      <c r="BL53" s="22">
        <f t="shared" si="90"/>
        <v>0</v>
      </c>
      <c r="BM53" s="22">
        <f t="shared" si="90"/>
        <v>0</v>
      </c>
      <c r="BN53" s="22">
        <f t="shared" si="90"/>
        <v>0</v>
      </c>
      <c r="BO53" s="22">
        <f t="shared" si="90"/>
        <v>0</v>
      </c>
      <c r="BP53" s="22">
        <f t="shared" si="90"/>
        <v>0</v>
      </c>
      <c r="BQ53" s="22">
        <f t="shared" si="90"/>
        <v>0</v>
      </c>
      <c r="BR53" s="22">
        <f t="shared" si="90"/>
        <v>0</v>
      </c>
    </row>
    <row r="54" spans="1:70" ht="16.5">
      <c r="A54" s="73" t="s">
        <v>856</v>
      </c>
      <c r="B54" s="32" t="str">
        <f>IF(ISNA(VLOOKUP(A54,'Licenciés Jeunes 2023'!A:C,3,0)),"",VLOOKUP(A54,'Licenciés Jeunes 2023'!A:C,3,0))</f>
        <v>JOLICOEUR</v>
      </c>
      <c r="C54" s="32" t="str">
        <f>IF(ISNA(VLOOKUP(A54,'Licenciés Jeunes 2023'!A:C,2,0)),"",VLOOKUP(A54,'Licenciés Jeunes 2023'!A:C,2,0))</f>
        <v>Emma</v>
      </c>
      <c r="D54" s="32" t="str">
        <f>IF(ISNA(VLOOKUP(A54,'Licenciés Jeunes 2023'!A:F,6,0)),"",VLOOKUP(A54,'Licenciés Jeunes 2023'!A:F,6,0))</f>
        <v>C CHARTRES METROPOLE TRIATHLON</v>
      </c>
      <c r="E54" s="6"/>
      <c r="F54" s="2">
        <f>IF(E$2="Bike &amp; Run",IF(ISNA(VLOOKUP(E54,Paramètres!$B$3:$C$56,2,FALSE)),0,VLOOKUP(E54,Paramètres!$B$3:$C$56,2,FALSE)*Paramètres!$K$3),IF(OR(E54="",OR($D54="",$D54="NL",$D54="HORS LIGUE")),0,VLOOKUP(IF(OR(E54="",OR($D54="",$D54="NL",$D54="HORS LIGUE")),"",COUNTIFS($D$5:$D$72,"&lt;&gt;"&amp;"",$D$5:$D$72,"&lt;&gt;"&amp;"NL",$D$5:$D$72,"&lt;&gt;"&amp;"HORS LIGUE",E$5:E$72,"&lt;"&amp;E54)+1),Paramètres!$B$3:$C$56,2,FALSE)*Paramètres!$K$3))</f>
        <v>0</v>
      </c>
      <c r="G54" s="4"/>
      <c r="H54" s="2">
        <f>IF(G$2="Bike &amp; Run",IF(ISNA(VLOOKUP(G54,Paramètres!$B$3:$C$56,2,FALSE)),0,VLOOKUP(G54,Paramètres!$B$3:$C$56,2,FALSE)*Paramètres!$K$4),IF(OR(G54="",OR($D54="",$D54="NL",$D54="HORS LIGUE")),0,VLOOKUP(IF(OR(G54="",OR($D54="",$D54="NL",$D54="HORS LIGUE")),"",COUNTIFS($D$5:$D$72,"&lt;&gt;"&amp;"",$D$5:$D$72,"&lt;&gt;"&amp;"NL",$D$5:$D$72,"&lt;&gt;"&amp;"HORS LIGUE",G$5:G$72,"&lt;"&amp;G54)+1),Paramètres!$B$3:$C$56,2,FALSE)*Paramètres!$K$4))</f>
        <v>0</v>
      </c>
      <c r="I54" s="36"/>
      <c r="J54" s="2">
        <f>IF(I$2="Bike &amp; Run",IF(ISNA(VLOOKUP(I54,Paramètres!$B$3:$C$56,2,FALSE)),0,VLOOKUP(I54,Paramètres!$B$3:$C$56,2,FALSE)*Paramètres!$K$5),IF(OR(I54="",OR($D54="",$D54="NL",$D54="HORS LIGUE")),0,VLOOKUP(IF(OR(I54="",OR($D54="",$D54="NL",$D54="HORS LIGUE")),"",COUNTIFS($D$5:$D$72,"&lt;&gt;"&amp;"",$D$5:$D$72,"&lt;&gt;"&amp;"NL",$D$5:$D$72,"&lt;&gt;"&amp;"HORS LIGUE",I$5:I$72,"&lt;"&amp;I54)+1),Paramètres!$B$3:$C$56,2,FALSE)*Paramètres!$K$5))</f>
        <v>0</v>
      </c>
      <c r="K54" s="4"/>
      <c r="L54" s="2">
        <f>IF(K$2="Bike &amp; Run",IF(ISNA(VLOOKUP(K54,Paramètres!$B$3:$C$56,2,FALSE)),0,VLOOKUP(K54,Paramètres!$B$3:$C$56,2,FALSE)*Paramètres!$K$6),IF(OR(K54="",OR($D54="",$D54="NL",$D54="HORS LIGUE")),0,VLOOKUP(IF(OR(K54="",OR($D54="",$D54="NL",$D54="HORS LIGUE")),"",COUNTIFS($D$5:$D$72,"&lt;&gt;"&amp;"",$D$5:$D$72,"&lt;&gt;"&amp;"NL",$D$5:$D$72,"&lt;&gt;"&amp;"HORS LIGUE",K$5:K$72,"&lt;"&amp;K54)+1),Paramètres!$B$3:$C$56,2,FALSE)*Paramètres!$K$6))</f>
        <v>0</v>
      </c>
      <c r="M54" s="4"/>
      <c r="N54" s="2">
        <f>IF(M$2="Bike &amp; Run",IF(ISNA(VLOOKUP(M54,Paramètres!$B$3:$C$56,2,FALSE)),0,VLOOKUP(M54,Paramètres!$B$3:$C$56,2,FALSE)*Paramètres!$K$7),IF(OR(M54="",OR($D54="",$D54="NL",$D54="HORS LIGUE")),0,VLOOKUP(IF(OR(M54="",OR($D54="",$D54="NL",$D54="HORS LIGUE")),"",COUNTIFS($D$5:$D$72,"&lt;&gt;"&amp;"",$D$5:$D$72,"&lt;&gt;"&amp;"NL",$D$5:$D$72,"&lt;&gt;"&amp;"HORS LIGUE",M$5:M$72,"&lt;"&amp;M54)+1),Paramètres!$B$3:$C$56,2,FALSE)*Paramètres!$K$7))</f>
        <v>0</v>
      </c>
      <c r="O54" s="46"/>
      <c r="P54" s="2">
        <f>IF(O$2="Bike &amp; Run",IF(ISNA(VLOOKUP(O54,Paramètres!$B$3:$C$56,2,FALSE)),0,VLOOKUP(O54,Paramètres!$B$3:$C$56,2,FALSE)*Paramètres!$K$8),IF(OR(O54="",OR($D54="",$D54="NL",$D54="HORS LIGUE")),0,VLOOKUP(IF(OR(O54="",OR($D54="",$D54="NL",$D54="HORS LIGUE")),"",COUNTIFS($D$5:$D$72,"&lt;&gt;"&amp;"",$D$5:$D$72,"&lt;&gt;"&amp;"NL",$D$5:$D$72,"&lt;&gt;"&amp;"HORS LIGUE",O$5:O$72,"&lt;"&amp;O54)+1),Paramètres!$B$3:$C$56,2,FALSE)*Paramètres!$K$8))</f>
        <v>0</v>
      </c>
      <c r="Q54" s="46"/>
      <c r="R54" s="2">
        <f>IF(Q$2="Bike &amp; Run",IF(ISNA(VLOOKUP(Q54,Paramètres!$B$3:$C$56,2,FALSE)),0,VLOOKUP(Q54,Paramètres!$B$3:$C$56,2,FALSE)*Paramètres!$K$9),IF(OR(Q54="",OR($D54="",$D54="NL",$D54="HORS LIGUE")),0,VLOOKUP(IF(OR(Q54="",OR($D54="",$D54="NL",$D54="HORS LIGUE")),"",COUNTIFS($D$5:$D$72,"&lt;&gt;"&amp;"",$D$5:$D$72,"&lt;&gt;"&amp;"NL",$D$5:$D$72,"&lt;&gt;"&amp;"HORS LIGUE",Q$5:Q$72,"&lt;"&amp;Q54)+1),Paramètres!$B$3:$C$56,2,FALSE)*Paramètres!$K$9))</f>
        <v>0</v>
      </c>
      <c r="S54" s="46"/>
      <c r="T54" s="2">
        <f>IF(S$2="Bike &amp; Run",IF(ISNA(VLOOKUP(S54,Paramètres!$B$3:$C$56,2,FALSE)),0,VLOOKUP(S54,Paramètres!$B$3:$C$56,2,FALSE)*Paramètres!$K$10),IF(OR(S54="",OR($D54="",$D54="NL",$D54="HORS LIGUE")),0,VLOOKUP(IF(OR(S54="",OR($D54="",$D54="NL",$D54="HORS LIGUE")),"",COUNTIFS($D$5:$D$72,"&lt;&gt;"&amp;"",$D$5:$D$72,"&lt;&gt;"&amp;"NL",$D$5:$D$72,"&lt;&gt;"&amp;"HORS LIGUE",S$5:S$72,"&lt;"&amp;S54)+1),Paramètres!$B$3:$C$56,2,FALSE)*Paramètres!$K$10))</f>
        <v>0</v>
      </c>
      <c r="U54" s="46"/>
      <c r="V54" s="2">
        <f>IF(U$2="Bike &amp; Run",IF(ISNA(VLOOKUP(U54,Paramètres!$B$3:$C$56,2,FALSE)),0,VLOOKUP(U54,Paramètres!$B$3:$C$56,2,FALSE)*Paramètres!$K$11),IF(OR(U54="",OR($D54="",$D54="NL",$D54="HORS LIGUE")),0,VLOOKUP(IF(OR(U54="",OR($D54="",$D54="NL",$D54="HORS LIGUE")),"",COUNTIFS($D$5:$D$72,"&lt;&gt;"&amp;"",$D$5:$D$72,"&lt;&gt;"&amp;"NL",$D$5:$D$72,"&lt;&gt;"&amp;"HORS LIGUE",U$5:U$72,"&lt;"&amp;U54)+1),Paramètres!$B$3:$C$56,2,FALSE)*Paramètres!$K$11))</f>
        <v>0</v>
      </c>
      <c r="W54" s="46"/>
      <c r="X54" s="2">
        <f>IF(W$2="Bike &amp; Run",IF(ISNA(VLOOKUP(W54,Paramètres!$B$3:$C$56,2,FALSE)),0,VLOOKUP(W54,Paramètres!$B$3:$C$56,2,FALSE)*Paramètres!$K$12),IF(OR(W54="",OR($D54="",$D54="NL",$D54="HORS LIGUE")),0,VLOOKUP(IF(OR(W54="",OR($D54="",$D54="NL",$D54="HORS LIGUE")),"",COUNTIFS($D$5:$D$72,"&lt;&gt;"&amp;"",$D$5:$D$72,"&lt;&gt;"&amp;"NL",$D$5:$D$72,"&lt;&gt;"&amp;"HORS LIGUE",W$5:W$72,"&lt;"&amp;W54)+1),Paramètres!$B$3:$C$56,2,FALSE)*Paramètres!$K$12))</f>
        <v>0</v>
      </c>
      <c r="Y54" s="46"/>
      <c r="Z54" s="2">
        <f>IF(Y$2="Bike &amp; Run",IF(ISNA(VLOOKUP(Y54,Paramètres!$B$3:$C$56,2,FALSE)),0,VLOOKUP(Y54,Paramètres!$B$3:$C$56,2,FALSE)*Paramètres!$K$13),IF(OR(Y54="",OR($D54="",$D54="NL",$D54="HORS LIGUE")),0,VLOOKUP(IF(OR(Y54="",OR($D54="",$D54="NL",$D54="HORS LIGUE")),"",COUNTIFS($D$5:$D$72,"&lt;&gt;"&amp;"",$D$5:$D$72,"&lt;&gt;"&amp;"NL",$D$5:$D$72,"&lt;&gt;"&amp;"HORS LIGUE",Y$5:Y$72,"&lt;"&amp;Y54)+1),Paramètres!$B$3:$C$56,2,FALSE)*Paramètres!$K$13))</f>
        <v>0</v>
      </c>
      <c r="AA54" s="46"/>
      <c r="AB54" s="2">
        <f>IF(AA$2="Bike &amp; Run",IF(ISNA(VLOOKUP(AA54,Paramètres!$B$3:$C$56,2,FALSE)),0,VLOOKUP(AA54,Paramètres!$B$3:$C$56,2,FALSE)*Paramètres!$K$14),IF(OR(AA54="",OR($D54="",$D54="NL",$D54="HORS LIGUE")),0,VLOOKUP(IF(OR(AA54="",OR($D54="",$D54="NL",$D54="HORS LIGUE")),"",COUNTIFS($D$5:$D$72,"&lt;&gt;"&amp;"",$D$5:$D$72,"&lt;&gt;"&amp;"NL",$D$5:$D$72,"&lt;&gt;"&amp;"HORS LIGUE",AA$5:AA$72,"&lt;"&amp;AA54)+1),Paramètres!$B$3:$C$56,2,FALSE)*Paramètres!$K$14))</f>
        <v>0</v>
      </c>
      <c r="AC54" s="46"/>
      <c r="AD54" s="2">
        <f>IF(AC$2="Bike &amp; Run",IF(ISNA(VLOOKUP(AC54,Paramètres!$B$3:$C$56,2,FALSE)),0,VLOOKUP(AC54,Paramètres!$B$3:$C$56,2,FALSE)*Paramètres!$K$15),IF(OR(AC54="",OR($D54="",$D54="NL",$D54="HORS LIGUE")),0,VLOOKUP(IF(OR(AC54="",OR($D54="",$D54="NL",$D54="HORS LIGUE")),"",COUNTIFS($D$5:$D$72,"&lt;&gt;"&amp;"",$D$5:$D$72,"&lt;&gt;"&amp;"NL",$D$5:$D$72,"&lt;&gt;"&amp;"HORS LIGUE",AC$5:AC$72,"&lt;"&amp;AC54)+1),Paramètres!$B$3:$C$56,2,FALSE)*Paramètres!$K$15))</f>
        <v>0</v>
      </c>
      <c r="AE54" s="46"/>
      <c r="AF54" s="2">
        <f>IF(AE$2="Bike &amp; Run",IF(ISNA(VLOOKUP(AE54,Paramètres!$B$3:$C$56,2,FALSE)),0,VLOOKUP(AE54,Paramètres!$B$3:$C$56,2,FALSE)*Paramètres!$K$16),IF(OR(AE54="",OR($D54="",$D54="NL",$D54="HORS LIGUE")),0,VLOOKUP(IF(OR(AE54="",OR($D54="",$D54="NL",$D54="HORS LIGUE")),"",COUNTIFS($D$5:$D$72,"&lt;&gt;"&amp;"",$D$5:$D$72,"&lt;&gt;"&amp;"NL",$D$5:$D$72,"&lt;&gt;"&amp;"HORS LIGUE",AE$5:AE$72,"&lt;"&amp;AE54)+1),Paramètres!$B$3:$C$56,2,FALSE)*Paramètres!$K$16))</f>
        <v>0</v>
      </c>
      <c r="AG54" s="46"/>
      <c r="AH54" s="2">
        <f>IF(AG$2="Bike &amp; Run",IF(ISNA(VLOOKUP(AG54,Paramètres!$B$3:$C$56,2,FALSE)),0,VLOOKUP(AG54,Paramètres!$B$3:$C$56,2,FALSE)*Paramètres!$K$17),IF(OR(AG54="",OR($D54="",$D54="NL",$D54="HORS LIGUE")),0,VLOOKUP(IF(OR(AG54="",OR($D54="",$D54="NL",$D54="HORS LIGUE")),"",COUNTIFS($D$5:$D$72,"&lt;&gt;"&amp;"",$D$5:$D$72,"&lt;&gt;"&amp;"NL",$D$5:$D$72,"&lt;&gt;"&amp;"HORS LIGUE",AG$5:AG$72,"&lt;"&amp;AG54)+1),Paramètres!$B$3:$C$56,2,FALSE)*Paramètres!$K$17))</f>
        <v>0</v>
      </c>
      <c r="AI54" s="40">
        <f t="shared" si="53"/>
        <v>0</v>
      </c>
      <c r="AJ54" s="3" t="str">
        <f t="shared" si="54"/>
        <v/>
      </c>
      <c r="AK54" s="5">
        <f t="shared" si="55"/>
        <v>0</v>
      </c>
      <c r="AL54" s="41">
        <f t="shared" si="56"/>
        <v>0</v>
      </c>
      <c r="AM54" s="33" t="str">
        <f t="shared" si="57"/>
        <v/>
      </c>
      <c r="AO54" s="22">
        <f t="shared" si="58"/>
        <v>0</v>
      </c>
      <c r="AP54">
        <f t="shared" si="59"/>
        <v>0</v>
      </c>
      <c r="AQ54">
        <f t="shared" si="60"/>
        <v>0</v>
      </c>
      <c r="AR54">
        <f t="shared" si="61"/>
        <v>0</v>
      </c>
      <c r="AS54">
        <f t="shared" si="62"/>
        <v>0</v>
      </c>
      <c r="AT54">
        <f t="shared" si="63"/>
        <v>0</v>
      </c>
      <c r="AU54">
        <f t="shared" si="64"/>
        <v>0</v>
      </c>
      <c r="AV54">
        <f t="shared" si="65"/>
        <v>0</v>
      </c>
      <c r="AW54">
        <f t="shared" si="66"/>
        <v>0</v>
      </c>
      <c r="AX54">
        <f t="shared" si="67"/>
        <v>0</v>
      </c>
      <c r="AY54">
        <f t="shared" si="68"/>
        <v>0</v>
      </c>
      <c r="AZ54">
        <f t="shared" si="69"/>
        <v>0</v>
      </c>
      <c r="BA54">
        <f t="shared" si="70"/>
        <v>0</v>
      </c>
      <c r="BB54">
        <f t="shared" si="71"/>
        <v>0</v>
      </c>
      <c r="BC54">
        <f t="shared" si="72"/>
        <v>0</v>
      </c>
      <c r="BD54">
        <f t="shared" si="73"/>
        <v>0</v>
      </c>
      <c r="BE54" s="22">
        <f t="shared" ref="BE54:BR54" si="91">BD54+LARGE($AO54:$BC54,BE$4)</f>
        <v>0</v>
      </c>
      <c r="BF54" s="22">
        <f t="shared" si="91"/>
        <v>0</v>
      </c>
      <c r="BG54" s="22">
        <f t="shared" si="91"/>
        <v>0</v>
      </c>
      <c r="BH54" s="22">
        <f t="shared" si="91"/>
        <v>0</v>
      </c>
      <c r="BI54" s="22">
        <f t="shared" si="91"/>
        <v>0</v>
      </c>
      <c r="BJ54" s="22">
        <f t="shared" si="91"/>
        <v>0</v>
      </c>
      <c r="BK54" s="22">
        <f t="shared" si="91"/>
        <v>0</v>
      </c>
      <c r="BL54" s="22">
        <f t="shared" si="91"/>
        <v>0</v>
      </c>
      <c r="BM54" s="22">
        <f t="shared" si="91"/>
        <v>0</v>
      </c>
      <c r="BN54" s="22">
        <f t="shared" si="91"/>
        <v>0</v>
      </c>
      <c r="BO54" s="22">
        <f t="shared" si="91"/>
        <v>0</v>
      </c>
      <c r="BP54" s="22">
        <f t="shared" si="91"/>
        <v>0</v>
      </c>
      <c r="BQ54" s="22">
        <f t="shared" si="91"/>
        <v>0</v>
      </c>
      <c r="BR54" s="22">
        <f t="shared" si="91"/>
        <v>0</v>
      </c>
    </row>
    <row r="55" spans="1:70" ht="16.5">
      <c r="A55" s="73" t="s">
        <v>789</v>
      </c>
      <c r="B55" s="32" t="str">
        <f>IF(ISNA(VLOOKUP(A55,'Licenciés Jeunes 2023'!A:C,3,0)),"",VLOOKUP(A55,'Licenciés Jeunes 2023'!A:C,3,0))</f>
        <v>POULET</v>
      </c>
      <c r="C55" s="32" t="str">
        <f>IF(ISNA(VLOOKUP(A55,'Licenciés Jeunes 2023'!A:C,2,0)),"",VLOOKUP(A55,'Licenciés Jeunes 2023'!A:C,2,0))</f>
        <v>CLEMENCE</v>
      </c>
      <c r="D55" s="32" t="str">
        <f>IF(ISNA(VLOOKUP(A55,'Licenciés Jeunes 2023'!A:F,6,0)),"",VLOOKUP(A55,'Licenciés Jeunes 2023'!A:F,6,0))</f>
        <v>BOURGES TRIATHLON</v>
      </c>
      <c r="E55" s="6"/>
      <c r="F55" s="2">
        <f>IF(E$2="Bike &amp; Run",IF(ISNA(VLOOKUP(E55,Paramètres!$B$3:$C$56,2,FALSE)),0,VLOOKUP(E55,Paramètres!$B$3:$C$56,2,FALSE)*Paramètres!$K$3),IF(OR(E55="",OR($D55="",$D55="NL",$D55="HORS LIGUE")),0,VLOOKUP(IF(OR(E55="",OR($D55="",$D55="NL",$D55="HORS LIGUE")),"",COUNTIFS($D$5:$D$72,"&lt;&gt;"&amp;"",$D$5:$D$72,"&lt;&gt;"&amp;"NL",$D$5:$D$72,"&lt;&gt;"&amp;"HORS LIGUE",E$5:E$72,"&lt;"&amp;E55)+1),Paramètres!$B$3:$C$56,2,FALSE)*Paramètres!$K$3))</f>
        <v>0</v>
      </c>
      <c r="G55" s="4"/>
      <c r="H55" s="2">
        <f>IF(G$2="Bike &amp; Run",IF(ISNA(VLOOKUP(G55,Paramètres!$B$3:$C$56,2,FALSE)),0,VLOOKUP(G55,Paramètres!$B$3:$C$56,2,FALSE)*Paramètres!$K$4),IF(OR(G55="",OR($D55="",$D55="NL",$D55="HORS LIGUE")),0,VLOOKUP(IF(OR(G55="",OR($D55="",$D55="NL",$D55="HORS LIGUE")),"",COUNTIFS($D$5:$D$72,"&lt;&gt;"&amp;"",$D$5:$D$72,"&lt;&gt;"&amp;"NL",$D$5:$D$72,"&lt;&gt;"&amp;"HORS LIGUE",G$5:G$72,"&lt;"&amp;G55)+1),Paramètres!$B$3:$C$56,2,FALSE)*Paramètres!$K$4))</f>
        <v>0</v>
      </c>
      <c r="I55" s="36"/>
      <c r="J55" s="2">
        <f>IF(I$2="Bike &amp; Run",IF(ISNA(VLOOKUP(I55,Paramètres!$B$3:$C$56,2,FALSE)),0,VLOOKUP(I55,Paramètres!$B$3:$C$56,2,FALSE)*Paramètres!$K$5),IF(OR(I55="",OR($D55="",$D55="NL",$D55="HORS LIGUE")),0,VLOOKUP(IF(OR(I55="",OR($D55="",$D55="NL",$D55="HORS LIGUE")),"",COUNTIFS($D$5:$D$72,"&lt;&gt;"&amp;"",$D$5:$D$72,"&lt;&gt;"&amp;"NL",$D$5:$D$72,"&lt;&gt;"&amp;"HORS LIGUE",I$5:I$72,"&lt;"&amp;I55)+1),Paramètres!$B$3:$C$56,2,FALSE)*Paramètres!$K$5))</f>
        <v>0</v>
      </c>
      <c r="K55" s="4"/>
      <c r="L55" s="2">
        <f>IF(K$2="Bike &amp; Run",IF(ISNA(VLOOKUP(K55,Paramètres!$B$3:$C$56,2,FALSE)),0,VLOOKUP(K55,Paramètres!$B$3:$C$56,2,FALSE)*Paramètres!$K$6),IF(OR(K55="",OR($D55="",$D55="NL",$D55="HORS LIGUE")),0,VLOOKUP(IF(OR(K55="",OR($D55="",$D55="NL",$D55="HORS LIGUE")),"",COUNTIFS($D$5:$D$72,"&lt;&gt;"&amp;"",$D$5:$D$72,"&lt;&gt;"&amp;"NL",$D$5:$D$72,"&lt;&gt;"&amp;"HORS LIGUE",K$5:K$72,"&lt;"&amp;K55)+1),Paramètres!$B$3:$C$56,2,FALSE)*Paramètres!$K$6))</f>
        <v>0</v>
      </c>
      <c r="M55" s="4"/>
      <c r="N55" s="2">
        <f>IF(M$2="Bike &amp; Run",IF(ISNA(VLOOKUP(M55,Paramètres!$B$3:$C$56,2,FALSE)),0,VLOOKUP(M55,Paramètres!$B$3:$C$56,2,FALSE)*Paramètres!$K$7),IF(OR(M55="",OR($D55="",$D55="NL",$D55="HORS LIGUE")),0,VLOOKUP(IF(OR(M55="",OR($D55="",$D55="NL",$D55="HORS LIGUE")),"",COUNTIFS($D$5:$D$72,"&lt;&gt;"&amp;"",$D$5:$D$72,"&lt;&gt;"&amp;"NL",$D$5:$D$72,"&lt;&gt;"&amp;"HORS LIGUE",M$5:M$72,"&lt;"&amp;M55)+1),Paramètres!$B$3:$C$56,2,FALSE)*Paramètres!$K$7))</f>
        <v>0</v>
      </c>
      <c r="O55" s="46"/>
      <c r="P55" s="2">
        <f>IF(O$2="Bike &amp; Run",IF(ISNA(VLOOKUP(O55,Paramètres!$B$3:$C$56,2,FALSE)),0,VLOOKUP(O55,Paramètres!$B$3:$C$56,2,FALSE)*Paramètres!$K$8),IF(OR(O55="",OR($D55="",$D55="NL",$D55="HORS LIGUE")),0,VLOOKUP(IF(OR(O55="",OR($D55="",$D55="NL",$D55="HORS LIGUE")),"",COUNTIFS($D$5:$D$72,"&lt;&gt;"&amp;"",$D$5:$D$72,"&lt;&gt;"&amp;"NL",$D$5:$D$72,"&lt;&gt;"&amp;"HORS LIGUE",O$5:O$72,"&lt;"&amp;O55)+1),Paramètres!$B$3:$C$56,2,FALSE)*Paramètres!$K$8))</f>
        <v>0</v>
      </c>
      <c r="Q55" s="46"/>
      <c r="R55" s="2">
        <f>IF(Q$2="Bike &amp; Run",IF(ISNA(VLOOKUP(Q55,Paramètres!$B$3:$C$56,2,FALSE)),0,VLOOKUP(Q55,Paramètres!$B$3:$C$56,2,FALSE)*Paramètres!$K$9),IF(OR(Q55="",OR($D55="",$D55="NL",$D55="HORS LIGUE")),0,VLOOKUP(IF(OR(Q55="",OR($D55="",$D55="NL",$D55="HORS LIGUE")),"",COUNTIFS($D$5:$D$72,"&lt;&gt;"&amp;"",$D$5:$D$72,"&lt;&gt;"&amp;"NL",$D$5:$D$72,"&lt;&gt;"&amp;"HORS LIGUE",Q$5:Q$72,"&lt;"&amp;Q55)+1),Paramètres!$B$3:$C$56,2,FALSE)*Paramètres!$K$9))</f>
        <v>0</v>
      </c>
      <c r="S55" s="46"/>
      <c r="T55" s="2">
        <f>IF(S$2="Bike &amp; Run",IF(ISNA(VLOOKUP(S55,Paramètres!$B$3:$C$56,2,FALSE)),0,VLOOKUP(S55,Paramètres!$B$3:$C$56,2,FALSE)*Paramètres!$K$10),IF(OR(S55="",OR($D55="",$D55="NL",$D55="HORS LIGUE")),0,VLOOKUP(IF(OR(S55="",OR($D55="",$D55="NL",$D55="HORS LIGUE")),"",COUNTIFS($D$5:$D$72,"&lt;&gt;"&amp;"",$D$5:$D$72,"&lt;&gt;"&amp;"NL",$D$5:$D$72,"&lt;&gt;"&amp;"HORS LIGUE",S$5:S$72,"&lt;"&amp;S55)+1),Paramètres!$B$3:$C$56,2,FALSE)*Paramètres!$K$10))</f>
        <v>0</v>
      </c>
      <c r="U55" s="46"/>
      <c r="V55" s="2">
        <f>IF(U$2="Bike &amp; Run",IF(ISNA(VLOOKUP(U55,Paramètres!$B$3:$C$56,2,FALSE)),0,VLOOKUP(U55,Paramètres!$B$3:$C$56,2,FALSE)*Paramètres!$K$11),IF(OR(U55="",OR($D55="",$D55="NL",$D55="HORS LIGUE")),0,VLOOKUP(IF(OR(U55="",OR($D55="",$D55="NL",$D55="HORS LIGUE")),"",COUNTIFS($D$5:$D$72,"&lt;&gt;"&amp;"",$D$5:$D$72,"&lt;&gt;"&amp;"NL",$D$5:$D$72,"&lt;&gt;"&amp;"HORS LIGUE",U$5:U$72,"&lt;"&amp;U55)+1),Paramètres!$B$3:$C$56,2,FALSE)*Paramètres!$K$11))</f>
        <v>0</v>
      </c>
      <c r="W55" s="46"/>
      <c r="X55" s="2">
        <f>IF(W$2="Bike &amp; Run",IF(ISNA(VLOOKUP(W55,Paramètres!$B$3:$C$56,2,FALSE)),0,VLOOKUP(W55,Paramètres!$B$3:$C$56,2,FALSE)*Paramètres!$K$12),IF(OR(W55="",OR($D55="",$D55="NL",$D55="HORS LIGUE")),0,VLOOKUP(IF(OR(W55="",OR($D55="",$D55="NL",$D55="HORS LIGUE")),"",COUNTIFS($D$5:$D$72,"&lt;&gt;"&amp;"",$D$5:$D$72,"&lt;&gt;"&amp;"NL",$D$5:$D$72,"&lt;&gt;"&amp;"HORS LIGUE",W$5:W$72,"&lt;"&amp;W55)+1),Paramètres!$B$3:$C$56,2,FALSE)*Paramètres!$K$12))</f>
        <v>0</v>
      </c>
      <c r="Y55" s="46"/>
      <c r="Z55" s="2">
        <f>IF(Y$2="Bike &amp; Run",IF(ISNA(VLOOKUP(Y55,Paramètres!$B$3:$C$56,2,FALSE)),0,VLOOKUP(Y55,Paramètres!$B$3:$C$56,2,FALSE)*Paramètres!$K$13),IF(OR(Y55="",OR($D55="",$D55="NL",$D55="HORS LIGUE")),0,VLOOKUP(IF(OR(Y55="",OR($D55="",$D55="NL",$D55="HORS LIGUE")),"",COUNTIFS($D$5:$D$72,"&lt;&gt;"&amp;"",$D$5:$D$72,"&lt;&gt;"&amp;"NL",$D$5:$D$72,"&lt;&gt;"&amp;"HORS LIGUE",Y$5:Y$72,"&lt;"&amp;Y55)+1),Paramètres!$B$3:$C$56,2,FALSE)*Paramètres!$K$13))</f>
        <v>0</v>
      </c>
      <c r="AA55" s="46"/>
      <c r="AB55" s="2">
        <f>IF(AA$2="Bike &amp; Run",IF(ISNA(VLOOKUP(AA55,Paramètres!$B$3:$C$56,2,FALSE)),0,VLOOKUP(AA55,Paramètres!$B$3:$C$56,2,FALSE)*Paramètres!$K$14),IF(OR(AA55="",OR($D55="",$D55="NL",$D55="HORS LIGUE")),0,VLOOKUP(IF(OR(AA55="",OR($D55="",$D55="NL",$D55="HORS LIGUE")),"",COUNTIFS($D$5:$D$72,"&lt;&gt;"&amp;"",$D$5:$D$72,"&lt;&gt;"&amp;"NL",$D$5:$D$72,"&lt;&gt;"&amp;"HORS LIGUE",AA$5:AA$72,"&lt;"&amp;AA55)+1),Paramètres!$B$3:$C$56,2,FALSE)*Paramètres!$K$14))</f>
        <v>0</v>
      </c>
      <c r="AC55" s="46"/>
      <c r="AD55" s="2">
        <f>IF(AC$2="Bike &amp; Run",IF(ISNA(VLOOKUP(AC55,Paramètres!$B$3:$C$56,2,FALSE)),0,VLOOKUP(AC55,Paramètres!$B$3:$C$56,2,FALSE)*Paramètres!$K$15),IF(OR(AC55="",OR($D55="",$D55="NL",$D55="HORS LIGUE")),0,VLOOKUP(IF(OR(AC55="",OR($D55="",$D55="NL",$D55="HORS LIGUE")),"",COUNTIFS($D$5:$D$72,"&lt;&gt;"&amp;"",$D$5:$D$72,"&lt;&gt;"&amp;"NL",$D$5:$D$72,"&lt;&gt;"&amp;"HORS LIGUE",AC$5:AC$72,"&lt;"&amp;AC55)+1),Paramètres!$B$3:$C$56,2,FALSE)*Paramètres!$K$15))</f>
        <v>0</v>
      </c>
      <c r="AE55" s="46"/>
      <c r="AF55" s="2">
        <f>IF(AE$2="Bike &amp; Run",IF(ISNA(VLOOKUP(AE55,Paramètres!$B$3:$C$56,2,FALSE)),0,VLOOKUP(AE55,Paramètres!$B$3:$C$56,2,FALSE)*Paramètres!$K$16),IF(OR(AE55="",OR($D55="",$D55="NL",$D55="HORS LIGUE")),0,VLOOKUP(IF(OR(AE55="",OR($D55="",$D55="NL",$D55="HORS LIGUE")),"",COUNTIFS($D$5:$D$72,"&lt;&gt;"&amp;"",$D$5:$D$72,"&lt;&gt;"&amp;"NL",$D$5:$D$72,"&lt;&gt;"&amp;"HORS LIGUE",AE$5:AE$72,"&lt;"&amp;AE55)+1),Paramètres!$B$3:$C$56,2,FALSE)*Paramètres!$K$16))</f>
        <v>0</v>
      </c>
      <c r="AG55" s="46"/>
      <c r="AH55" s="2">
        <f>IF(AG$2="Bike &amp; Run",IF(ISNA(VLOOKUP(AG55,Paramètres!$B$3:$C$56,2,FALSE)),0,VLOOKUP(AG55,Paramètres!$B$3:$C$56,2,FALSE)*Paramètres!$K$17),IF(OR(AG55="",OR($D55="",$D55="NL",$D55="HORS LIGUE")),0,VLOOKUP(IF(OR(AG55="",OR($D55="",$D55="NL",$D55="HORS LIGUE")),"",COUNTIFS($D$5:$D$72,"&lt;&gt;"&amp;"",$D$5:$D$72,"&lt;&gt;"&amp;"NL",$D$5:$D$72,"&lt;&gt;"&amp;"HORS LIGUE",AG$5:AG$72,"&lt;"&amp;AG55)+1),Paramètres!$B$3:$C$56,2,FALSE)*Paramètres!$K$17))</f>
        <v>0</v>
      </c>
      <c r="AI55" s="40">
        <f t="shared" si="53"/>
        <v>0</v>
      </c>
      <c r="AJ55" s="3" t="str">
        <f t="shared" si="54"/>
        <v/>
      </c>
      <c r="AK55" s="5">
        <f t="shared" si="55"/>
        <v>0</v>
      </c>
      <c r="AL55" s="41">
        <f t="shared" si="56"/>
        <v>0</v>
      </c>
      <c r="AM55" s="33" t="str">
        <f t="shared" si="57"/>
        <v/>
      </c>
      <c r="AO55" s="22">
        <f t="shared" si="58"/>
        <v>0</v>
      </c>
      <c r="AP55">
        <f t="shared" si="59"/>
        <v>0</v>
      </c>
      <c r="AQ55">
        <f t="shared" si="60"/>
        <v>0</v>
      </c>
      <c r="AR55">
        <f t="shared" si="61"/>
        <v>0</v>
      </c>
      <c r="AS55">
        <f t="shared" si="62"/>
        <v>0</v>
      </c>
      <c r="AT55">
        <f t="shared" si="63"/>
        <v>0</v>
      </c>
      <c r="AU55">
        <f t="shared" si="64"/>
        <v>0</v>
      </c>
      <c r="AV55">
        <f t="shared" si="65"/>
        <v>0</v>
      </c>
      <c r="AW55">
        <f t="shared" si="66"/>
        <v>0</v>
      </c>
      <c r="AX55">
        <f t="shared" si="67"/>
        <v>0</v>
      </c>
      <c r="AY55">
        <f t="shared" si="68"/>
        <v>0</v>
      </c>
      <c r="AZ55">
        <f t="shared" si="69"/>
        <v>0</v>
      </c>
      <c r="BA55">
        <f t="shared" si="70"/>
        <v>0</v>
      </c>
      <c r="BB55">
        <f t="shared" si="71"/>
        <v>0</v>
      </c>
      <c r="BC55">
        <f t="shared" si="72"/>
        <v>0</v>
      </c>
      <c r="BD55">
        <f t="shared" si="73"/>
        <v>0</v>
      </c>
      <c r="BE55" s="22">
        <f t="shared" ref="BE55:BR55" si="92">BD55+LARGE($AO55:$BC55,BE$4)</f>
        <v>0</v>
      </c>
      <c r="BF55" s="22">
        <f t="shared" si="92"/>
        <v>0</v>
      </c>
      <c r="BG55" s="22">
        <f t="shared" si="92"/>
        <v>0</v>
      </c>
      <c r="BH55" s="22">
        <f t="shared" si="92"/>
        <v>0</v>
      </c>
      <c r="BI55" s="22">
        <f t="shared" si="92"/>
        <v>0</v>
      </c>
      <c r="BJ55" s="22">
        <f t="shared" si="92"/>
        <v>0</v>
      </c>
      <c r="BK55" s="22">
        <f t="shared" si="92"/>
        <v>0</v>
      </c>
      <c r="BL55" s="22">
        <f t="shared" si="92"/>
        <v>0</v>
      </c>
      <c r="BM55" s="22">
        <f t="shared" si="92"/>
        <v>0</v>
      </c>
      <c r="BN55" s="22">
        <f t="shared" si="92"/>
        <v>0</v>
      </c>
      <c r="BO55" s="22">
        <f t="shared" si="92"/>
        <v>0</v>
      </c>
      <c r="BP55" s="22">
        <f t="shared" si="92"/>
        <v>0</v>
      </c>
      <c r="BQ55" s="22">
        <f t="shared" si="92"/>
        <v>0</v>
      </c>
      <c r="BR55" s="22">
        <f t="shared" si="92"/>
        <v>0</v>
      </c>
    </row>
    <row r="56" spans="1:70" ht="16.5">
      <c r="A56" s="14"/>
      <c r="B56" s="32" t="str">
        <f>IF(ISNA(VLOOKUP(A56,'Licenciés Jeunes 2023'!A:C,3,0)),"",VLOOKUP(A56,'Licenciés Jeunes 2023'!A:C,3,0))</f>
        <v/>
      </c>
      <c r="C56" s="32" t="str">
        <f>IF(ISNA(VLOOKUP(A56,'Licenciés Jeunes 2023'!A:C,2,0)),"",VLOOKUP(A56,'Licenciés Jeunes 2023'!A:C,2,0))</f>
        <v/>
      </c>
      <c r="D56" s="32" t="str">
        <f>IF(ISNA(VLOOKUP(A56,'Licenciés Jeunes 2023'!A:F,6,0)),"",VLOOKUP(A56,'Licenciés Jeunes 2023'!A:F,6,0))</f>
        <v/>
      </c>
      <c r="E56" s="6"/>
      <c r="F56" s="2">
        <f>IF(E$2="Bike &amp; Run",IF(ISNA(VLOOKUP(E56,Paramètres!$B$3:$C$56,2,FALSE)),0,VLOOKUP(E56,Paramètres!$B$3:$C$56,2,FALSE)*Paramètres!$K$3),IF(OR(E56="",OR($D56="",$D56="NL",$D56="HORS LIGUE")),0,VLOOKUP(IF(OR(E56="",OR($D56="",$D56="NL",$D56="HORS LIGUE")),"",COUNTIFS($D$5:$D$72,"&lt;&gt;"&amp;"",$D$5:$D$72,"&lt;&gt;"&amp;"NL",$D$5:$D$72,"&lt;&gt;"&amp;"HORS LIGUE",E$5:E$72,"&lt;"&amp;E56)+1),Paramètres!$B$3:$C$56,2,FALSE)*Paramètres!$K$3))</f>
        <v>0</v>
      </c>
      <c r="G56" s="4"/>
      <c r="H56" s="2">
        <f>IF(G$2="Bike &amp; Run",IF(ISNA(VLOOKUP(G56,Paramètres!$B$3:$C$56,2,FALSE)),0,VLOOKUP(G56,Paramètres!$B$3:$C$56,2,FALSE)*Paramètres!$K$4),IF(OR(G56="",OR($D56="",$D56="NL",$D56="HORS LIGUE")),0,VLOOKUP(IF(OR(G56="",OR($D56="",$D56="NL",$D56="HORS LIGUE")),"",COUNTIFS($D$5:$D$72,"&lt;&gt;"&amp;"",$D$5:$D$72,"&lt;&gt;"&amp;"NL",$D$5:$D$72,"&lt;&gt;"&amp;"HORS LIGUE",G$5:G$72,"&lt;"&amp;G56)+1),Paramètres!$B$3:$C$56,2,FALSE)*Paramètres!$K$4))</f>
        <v>0</v>
      </c>
      <c r="I56" s="36"/>
      <c r="J56" s="2">
        <f>IF(I$2="Bike &amp; Run",IF(ISNA(VLOOKUP(I56,Paramètres!$B$3:$C$56,2,FALSE)),0,VLOOKUP(I56,Paramètres!$B$3:$C$56,2,FALSE)*Paramètres!$K$5),IF(OR(I56="",OR($D56="",$D56="NL",$D56="HORS LIGUE")),0,VLOOKUP(IF(OR(I56="",OR($D56="",$D56="NL",$D56="HORS LIGUE")),"",COUNTIFS($D$5:$D$72,"&lt;&gt;"&amp;"",$D$5:$D$72,"&lt;&gt;"&amp;"NL",$D$5:$D$72,"&lt;&gt;"&amp;"HORS LIGUE",I$5:I$72,"&lt;"&amp;I56)+1),Paramètres!$B$3:$C$56,2,FALSE)*Paramètres!$K$5))</f>
        <v>0</v>
      </c>
      <c r="K56" s="4"/>
      <c r="L56" s="2">
        <f>IF(K$2="Bike &amp; Run",IF(ISNA(VLOOKUP(K56,Paramètres!$B$3:$C$56,2,FALSE)),0,VLOOKUP(K56,Paramètres!$B$3:$C$56,2,FALSE)*Paramètres!$K$6),IF(OR(K56="",OR($D56="",$D56="NL",$D56="HORS LIGUE")),0,VLOOKUP(IF(OR(K56="",OR($D56="",$D56="NL",$D56="HORS LIGUE")),"",COUNTIFS($D$5:$D$72,"&lt;&gt;"&amp;"",$D$5:$D$72,"&lt;&gt;"&amp;"NL",$D$5:$D$72,"&lt;&gt;"&amp;"HORS LIGUE",K$5:K$72,"&lt;"&amp;K56)+1),Paramètres!$B$3:$C$56,2,FALSE)*Paramètres!$K$6))</f>
        <v>0</v>
      </c>
      <c r="M56" s="4"/>
      <c r="N56" s="2">
        <f>IF(M$2="Bike &amp; Run",IF(ISNA(VLOOKUP(M56,Paramètres!$B$3:$C$56,2,FALSE)),0,VLOOKUP(M56,Paramètres!$B$3:$C$56,2,FALSE)*Paramètres!$K$7),IF(OR(M56="",OR($D56="",$D56="NL",$D56="HORS LIGUE")),0,VLOOKUP(IF(OR(M56="",OR($D56="",$D56="NL",$D56="HORS LIGUE")),"",COUNTIFS($D$5:$D$72,"&lt;&gt;"&amp;"",$D$5:$D$72,"&lt;&gt;"&amp;"NL",$D$5:$D$72,"&lt;&gt;"&amp;"HORS LIGUE",M$5:M$72,"&lt;"&amp;M56)+1),Paramètres!$B$3:$C$56,2,FALSE)*Paramètres!$K$7))</f>
        <v>0</v>
      </c>
      <c r="O56" s="46"/>
      <c r="P56" s="2">
        <f>IF(O$2="Bike &amp; Run",IF(ISNA(VLOOKUP(O56,Paramètres!$B$3:$C$56,2,FALSE)),0,VLOOKUP(O56,Paramètres!$B$3:$C$56,2,FALSE)*Paramètres!$K$8),IF(OR(O56="",OR($D56="",$D56="NL",$D56="HORS LIGUE")),0,VLOOKUP(IF(OR(O56="",OR($D56="",$D56="NL",$D56="HORS LIGUE")),"",COUNTIFS($D$5:$D$72,"&lt;&gt;"&amp;"",$D$5:$D$72,"&lt;&gt;"&amp;"NL",$D$5:$D$72,"&lt;&gt;"&amp;"HORS LIGUE",O$5:O$72,"&lt;"&amp;O56)+1),Paramètres!$B$3:$C$56,2,FALSE)*Paramètres!$K$8))</f>
        <v>0</v>
      </c>
      <c r="Q56" s="46"/>
      <c r="R56" s="2">
        <f>IF(Q$2="Bike &amp; Run",IF(ISNA(VLOOKUP(Q56,Paramètres!$B$3:$C$56,2,FALSE)),0,VLOOKUP(Q56,Paramètres!$B$3:$C$56,2,FALSE)*Paramètres!$K$9),IF(OR(Q56="",OR($D56="",$D56="NL",$D56="HORS LIGUE")),0,VLOOKUP(IF(OR(Q56="",OR($D56="",$D56="NL",$D56="HORS LIGUE")),"",COUNTIFS($D$5:$D$72,"&lt;&gt;"&amp;"",$D$5:$D$72,"&lt;&gt;"&amp;"NL",$D$5:$D$72,"&lt;&gt;"&amp;"HORS LIGUE",Q$5:Q$72,"&lt;"&amp;Q56)+1),Paramètres!$B$3:$C$56,2,FALSE)*Paramètres!$K$9))</f>
        <v>0</v>
      </c>
      <c r="S56" s="46"/>
      <c r="T56" s="2">
        <f>IF(S$2="Bike &amp; Run",IF(ISNA(VLOOKUP(S56,Paramètres!$B$3:$C$56,2,FALSE)),0,VLOOKUP(S56,Paramètres!$B$3:$C$56,2,FALSE)*Paramètres!$K$10),IF(OR(S56="",OR($D56="",$D56="NL",$D56="HORS LIGUE")),0,VLOOKUP(IF(OR(S56="",OR($D56="",$D56="NL",$D56="HORS LIGUE")),"",COUNTIFS($D$5:$D$72,"&lt;&gt;"&amp;"",$D$5:$D$72,"&lt;&gt;"&amp;"NL",$D$5:$D$72,"&lt;&gt;"&amp;"HORS LIGUE",S$5:S$72,"&lt;"&amp;S56)+1),Paramètres!$B$3:$C$56,2,FALSE)*Paramètres!$K$10))</f>
        <v>0</v>
      </c>
      <c r="U56" s="46"/>
      <c r="V56" s="2">
        <f>IF(U$2="Bike &amp; Run",IF(ISNA(VLOOKUP(U56,Paramètres!$B$3:$C$56,2,FALSE)),0,VLOOKUP(U56,Paramètres!$B$3:$C$56,2,FALSE)*Paramètres!$K$11),IF(OR(U56="",OR($D56="",$D56="NL",$D56="HORS LIGUE")),0,VLOOKUP(IF(OR(U56="",OR($D56="",$D56="NL",$D56="HORS LIGUE")),"",COUNTIFS($D$5:$D$72,"&lt;&gt;"&amp;"",$D$5:$D$72,"&lt;&gt;"&amp;"NL",$D$5:$D$72,"&lt;&gt;"&amp;"HORS LIGUE",U$5:U$72,"&lt;"&amp;U56)+1),Paramètres!$B$3:$C$56,2,FALSE)*Paramètres!$K$11))</f>
        <v>0</v>
      </c>
      <c r="W56" s="46"/>
      <c r="X56" s="2">
        <f>IF(W$2="Bike &amp; Run",IF(ISNA(VLOOKUP(W56,Paramètres!$B$3:$C$56,2,FALSE)),0,VLOOKUP(W56,Paramètres!$B$3:$C$56,2,FALSE)*Paramètres!$K$12),IF(OR(W56="",OR($D56="",$D56="NL",$D56="HORS LIGUE")),0,VLOOKUP(IF(OR(W56="",OR($D56="",$D56="NL",$D56="HORS LIGUE")),"",COUNTIFS($D$5:$D$72,"&lt;&gt;"&amp;"",$D$5:$D$72,"&lt;&gt;"&amp;"NL",$D$5:$D$72,"&lt;&gt;"&amp;"HORS LIGUE",W$5:W$72,"&lt;"&amp;W56)+1),Paramètres!$B$3:$C$56,2,FALSE)*Paramètres!$K$12))</f>
        <v>0</v>
      </c>
      <c r="Y56" s="46"/>
      <c r="Z56" s="2">
        <f>IF(Y$2="Bike &amp; Run",IF(ISNA(VLOOKUP(Y56,Paramètres!$B$3:$C$56,2,FALSE)),0,VLOOKUP(Y56,Paramètres!$B$3:$C$56,2,FALSE)*Paramètres!$K$13),IF(OR(Y56="",OR($D56="",$D56="NL",$D56="HORS LIGUE")),0,VLOOKUP(IF(OR(Y56="",OR($D56="",$D56="NL",$D56="HORS LIGUE")),"",COUNTIFS($D$5:$D$72,"&lt;&gt;"&amp;"",$D$5:$D$72,"&lt;&gt;"&amp;"NL",$D$5:$D$72,"&lt;&gt;"&amp;"HORS LIGUE",Y$5:Y$72,"&lt;"&amp;Y56)+1),Paramètres!$B$3:$C$56,2,FALSE)*Paramètres!$K$13))</f>
        <v>0</v>
      </c>
      <c r="AA56" s="46"/>
      <c r="AB56" s="2">
        <f>IF(AA$2="Bike &amp; Run",IF(ISNA(VLOOKUP(AA56,Paramètres!$B$3:$C$56,2,FALSE)),0,VLOOKUP(AA56,Paramètres!$B$3:$C$56,2,FALSE)*Paramètres!$K$14),IF(OR(AA56="",OR($D56="",$D56="NL",$D56="HORS LIGUE")),0,VLOOKUP(IF(OR(AA56="",OR($D56="",$D56="NL",$D56="HORS LIGUE")),"",COUNTIFS($D$5:$D$72,"&lt;&gt;"&amp;"",$D$5:$D$72,"&lt;&gt;"&amp;"NL",$D$5:$D$72,"&lt;&gt;"&amp;"HORS LIGUE",AA$5:AA$72,"&lt;"&amp;AA56)+1),Paramètres!$B$3:$C$56,2,FALSE)*Paramètres!$K$14))</f>
        <v>0</v>
      </c>
      <c r="AC56" s="46"/>
      <c r="AD56" s="2">
        <f>IF(AC$2="Bike &amp; Run",IF(ISNA(VLOOKUP(AC56,Paramètres!$B$3:$C$56,2,FALSE)),0,VLOOKUP(AC56,Paramètres!$B$3:$C$56,2,FALSE)*Paramètres!$K$15),IF(OR(AC56="",OR($D56="",$D56="NL",$D56="HORS LIGUE")),0,VLOOKUP(IF(OR(AC56="",OR($D56="",$D56="NL",$D56="HORS LIGUE")),"",COUNTIFS($D$5:$D$72,"&lt;&gt;"&amp;"",$D$5:$D$72,"&lt;&gt;"&amp;"NL",$D$5:$D$72,"&lt;&gt;"&amp;"HORS LIGUE",AC$5:AC$72,"&lt;"&amp;AC56)+1),Paramètres!$B$3:$C$56,2,FALSE)*Paramètres!$K$15))</f>
        <v>0</v>
      </c>
      <c r="AE56" s="46"/>
      <c r="AF56" s="2">
        <f>IF(AE$2="Bike &amp; Run",IF(ISNA(VLOOKUP(AE56,Paramètres!$B$3:$C$56,2,FALSE)),0,VLOOKUP(AE56,Paramètres!$B$3:$C$56,2,FALSE)*Paramètres!$K$16),IF(OR(AE56="",OR($D56="",$D56="NL",$D56="HORS LIGUE")),0,VLOOKUP(IF(OR(AE56="",OR($D56="",$D56="NL",$D56="HORS LIGUE")),"",COUNTIFS($D$5:$D$72,"&lt;&gt;"&amp;"",$D$5:$D$72,"&lt;&gt;"&amp;"NL",$D$5:$D$72,"&lt;&gt;"&amp;"HORS LIGUE",AE$5:AE$72,"&lt;"&amp;AE56)+1),Paramètres!$B$3:$C$56,2,FALSE)*Paramètres!$K$16))</f>
        <v>0</v>
      </c>
      <c r="AG56" s="46"/>
      <c r="AH56" s="2">
        <f>IF(AG$2="Bike &amp; Run",IF(ISNA(VLOOKUP(AG56,Paramètres!$B$3:$C$56,2,FALSE)),0,VLOOKUP(AG56,Paramètres!$B$3:$C$56,2,FALSE)*Paramètres!$K$17),IF(OR(AG56="",OR($D56="",$D56="NL",$D56="HORS LIGUE")),0,VLOOKUP(IF(OR(AG56="",OR($D56="",$D56="NL",$D56="HORS LIGUE")),"",COUNTIFS($D$5:$D$72,"&lt;&gt;"&amp;"",$D$5:$D$72,"&lt;&gt;"&amp;"NL",$D$5:$D$72,"&lt;&gt;"&amp;"HORS LIGUE",AG$5:AG$72,"&lt;"&amp;AG56)+1),Paramètres!$B$3:$C$56,2,FALSE)*Paramètres!$K$17))</f>
        <v>0</v>
      </c>
      <c r="AI56" s="40">
        <f t="shared" si="53"/>
        <v>0</v>
      </c>
      <c r="AJ56" s="3" t="str">
        <f t="shared" si="54"/>
        <v/>
      </c>
      <c r="AK56" s="5">
        <f t="shared" si="55"/>
        <v>0</v>
      </c>
      <c r="AL56" s="41">
        <f t="shared" si="56"/>
        <v>0</v>
      </c>
      <c r="AM56" s="33" t="str">
        <f t="shared" si="57"/>
        <v/>
      </c>
      <c r="AO56" s="22">
        <f t="shared" si="58"/>
        <v>0</v>
      </c>
      <c r="AP56">
        <f t="shared" si="59"/>
        <v>0</v>
      </c>
      <c r="AQ56">
        <f t="shared" si="60"/>
        <v>0</v>
      </c>
      <c r="AR56">
        <f t="shared" si="61"/>
        <v>0</v>
      </c>
      <c r="AS56">
        <f t="shared" si="62"/>
        <v>0</v>
      </c>
      <c r="AT56">
        <f t="shared" si="63"/>
        <v>0</v>
      </c>
      <c r="AU56">
        <f t="shared" si="64"/>
        <v>0</v>
      </c>
      <c r="AV56">
        <f t="shared" si="65"/>
        <v>0</v>
      </c>
      <c r="AW56">
        <f t="shared" si="66"/>
        <v>0</v>
      </c>
      <c r="AX56">
        <f t="shared" si="67"/>
        <v>0</v>
      </c>
      <c r="AY56">
        <f t="shared" si="68"/>
        <v>0</v>
      </c>
      <c r="AZ56">
        <f t="shared" si="69"/>
        <v>0</v>
      </c>
      <c r="BA56">
        <f t="shared" si="70"/>
        <v>0</v>
      </c>
      <c r="BB56">
        <f t="shared" si="71"/>
        <v>0</v>
      </c>
      <c r="BC56">
        <f t="shared" si="72"/>
        <v>0</v>
      </c>
      <c r="BD56">
        <f t="shared" si="73"/>
        <v>0</v>
      </c>
      <c r="BE56" s="22">
        <f t="shared" ref="BE56:BR56" si="93">BD56+LARGE($AO56:$BC56,BE$4)</f>
        <v>0</v>
      </c>
      <c r="BF56" s="22">
        <f t="shared" si="93"/>
        <v>0</v>
      </c>
      <c r="BG56" s="22">
        <f t="shared" si="93"/>
        <v>0</v>
      </c>
      <c r="BH56" s="22">
        <f t="shared" si="93"/>
        <v>0</v>
      </c>
      <c r="BI56" s="22">
        <f t="shared" si="93"/>
        <v>0</v>
      </c>
      <c r="BJ56" s="22">
        <f t="shared" si="93"/>
        <v>0</v>
      </c>
      <c r="BK56" s="22">
        <f t="shared" si="93"/>
        <v>0</v>
      </c>
      <c r="BL56" s="22">
        <f t="shared" si="93"/>
        <v>0</v>
      </c>
      <c r="BM56" s="22">
        <f t="shared" si="93"/>
        <v>0</v>
      </c>
      <c r="BN56" s="22">
        <f t="shared" si="93"/>
        <v>0</v>
      </c>
      <c r="BO56" s="22">
        <f t="shared" si="93"/>
        <v>0</v>
      </c>
      <c r="BP56" s="22">
        <f t="shared" si="93"/>
        <v>0</v>
      </c>
      <c r="BQ56" s="22">
        <f t="shared" si="93"/>
        <v>0</v>
      </c>
      <c r="BR56" s="22">
        <f t="shared" si="93"/>
        <v>0</v>
      </c>
    </row>
    <row r="57" spans="1:70" ht="16.5">
      <c r="A57" s="14"/>
      <c r="B57" s="32" t="str">
        <f>IF(ISNA(VLOOKUP(A57,'Licenciés Jeunes 2023'!A:C,3,0)),"",VLOOKUP(A57,'Licenciés Jeunes 2023'!A:C,3,0))</f>
        <v/>
      </c>
      <c r="C57" s="32" t="str">
        <f>IF(ISNA(VLOOKUP(A57,'Licenciés Jeunes 2023'!A:C,2,0)),"",VLOOKUP(A57,'Licenciés Jeunes 2023'!A:C,2,0))</f>
        <v/>
      </c>
      <c r="D57" s="32" t="str">
        <f>IF(ISNA(VLOOKUP(A57,'Licenciés Jeunes 2023'!A:F,6,0)),"",VLOOKUP(A57,'Licenciés Jeunes 2023'!A:F,6,0))</f>
        <v/>
      </c>
      <c r="E57" s="6"/>
      <c r="F57" s="2">
        <f>IF(E$2="Bike &amp; Run",IF(ISNA(VLOOKUP(E57,Paramètres!$B$3:$C$56,2,FALSE)),0,VLOOKUP(E57,Paramètres!$B$3:$C$56,2,FALSE)*Paramètres!$K$3),IF(OR(E57="",OR($D57="",$D57="NL",$D57="HORS LIGUE")),0,VLOOKUP(IF(OR(E57="",OR($D57="",$D57="NL",$D57="HORS LIGUE")),"",COUNTIFS($D$5:$D$72,"&lt;&gt;"&amp;"",$D$5:$D$72,"&lt;&gt;"&amp;"NL",$D$5:$D$72,"&lt;&gt;"&amp;"HORS LIGUE",E$5:E$72,"&lt;"&amp;E57)+1),Paramètres!$B$3:$C$56,2,FALSE)*Paramètres!$K$3))</f>
        <v>0</v>
      </c>
      <c r="G57" s="4"/>
      <c r="H57" s="2">
        <f>IF(G$2="Bike &amp; Run",IF(ISNA(VLOOKUP(G57,Paramètres!$B$3:$C$56,2,FALSE)),0,VLOOKUP(G57,Paramètres!$B$3:$C$56,2,FALSE)*Paramètres!$K$4),IF(OR(G57="",OR($D57="",$D57="NL",$D57="HORS LIGUE")),0,VLOOKUP(IF(OR(G57="",OR($D57="",$D57="NL",$D57="HORS LIGUE")),"",COUNTIFS($D$5:$D$72,"&lt;&gt;"&amp;"",$D$5:$D$72,"&lt;&gt;"&amp;"NL",$D$5:$D$72,"&lt;&gt;"&amp;"HORS LIGUE",G$5:G$72,"&lt;"&amp;G57)+1),Paramètres!$B$3:$C$56,2,FALSE)*Paramètres!$K$4))</f>
        <v>0</v>
      </c>
      <c r="I57" s="36"/>
      <c r="J57" s="2">
        <f>IF(I$2="Bike &amp; Run",IF(ISNA(VLOOKUP(I57,Paramètres!$B$3:$C$56,2,FALSE)),0,VLOOKUP(I57,Paramètres!$B$3:$C$56,2,FALSE)*Paramètres!$K$5),IF(OR(I57="",OR($D57="",$D57="NL",$D57="HORS LIGUE")),0,VLOOKUP(IF(OR(I57="",OR($D57="",$D57="NL",$D57="HORS LIGUE")),"",COUNTIFS($D$5:$D$72,"&lt;&gt;"&amp;"",$D$5:$D$72,"&lt;&gt;"&amp;"NL",$D$5:$D$72,"&lt;&gt;"&amp;"HORS LIGUE",I$5:I$72,"&lt;"&amp;I57)+1),Paramètres!$B$3:$C$56,2,FALSE)*Paramètres!$K$5))</f>
        <v>0</v>
      </c>
      <c r="K57" s="4"/>
      <c r="L57" s="2">
        <f>IF(K$2="Bike &amp; Run",IF(ISNA(VLOOKUP(K57,Paramètres!$B$3:$C$56,2,FALSE)),0,VLOOKUP(K57,Paramètres!$B$3:$C$56,2,FALSE)*Paramètres!$K$6),IF(OR(K57="",OR($D57="",$D57="NL",$D57="HORS LIGUE")),0,VLOOKUP(IF(OR(K57="",OR($D57="",$D57="NL",$D57="HORS LIGUE")),"",COUNTIFS($D$5:$D$72,"&lt;&gt;"&amp;"",$D$5:$D$72,"&lt;&gt;"&amp;"NL",$D$5:$D$72,"&lt;&gt;"&amp;"HORS LIGUE",K$5:K$72,"&lt;"&amp;K57)+1),Paramètres!$B$3:$C$56,2,FALSE)*Paramètres!$K$6))</f>
        <v>0</v>
      </c>
      <c r="M57" s="4"/>
      <c r="N57" s="2">
        <f>IF(M$2="Bike &amp; Run",IF(ISNA(VLOOKUP(M57,Paramètres!$B$3:$C$56,2,FALSE)),0,VLOOKUP(M57,Paramètres!$B$3:$C$56,2,FALSE)*Paramètres!$K$7),IF(OR(M57="",OR($D57="",$D57="NL",$D57="HORS LIGUE")),0,VLOOKUP(IF(OR(M57="",OR($D57="",$D57="NL",$D57="HORS LIGUE")),"",COUNTIFS($D$5:$D$72,"&lt;&gt;"&amp;"",$D$5:$D$72,"&lt;&gt;"&amp;"NL",$D$5:$D$72,"&lt;&gt;"&amp;"HORS LIGUE",M$5:M$72,"&lt;"&amp;M57)+1),Paramètres!$B$3:$C$56,2,FALSE)*Paramètres!$K$7))</f>
        <v>0</v>
      </c>
      <c r="O57" s="46"/>
      <c r="P57" s="2">
        <f>IF(O$2="Bike &amp; Run",IF(ISNA(VLOOKUP(O57,Paramètres!$B$3:$C$56,2,FALSE)),0,VLOOKUP(O57,Paramètres!$B$3:$C$56,2,FALSE)*Paramètres!$K$8),IF(OR(O57="",OR($D57="",$D57="NL",$D57="HORS LIGUE")),0,VLOOKUP(IF(OR(O57="",OR($D57="",$D57="NL",$D57="HORS LIGUE")),"",COUNTIFS($D$5:$D$72,"&lt;&gt;"&amp;"",$D$5:$D$72,"&lt;&gt;"&amp;"NL",$D$5:$D$72,"&lt;&gt;"&amp;"HORS LIGUE",O$5:O$72,"&lt;"&amp;O57)+1),Paramètres!$B$3:$C$56,2,FALSE)*Paramètres!$K$8))</f>
        <v>0</v>
      </c>
      <c r="Q57" s="46"/>
      <c r="R57" s="2">
        <f>IF(Q$2="Bike &amp; Run",IF(ISNA(VLOOKUP(Q57,Paramètres!$B$3:$C$56,2,FALSE)),0,VLOOKUP(Q57,Paramètres!$B$3:$C$56,2,FALSE)*Paramètres!$K$9),IF(OR(Q57="",OR($D57="",$D57="NL",$D57="HORS LIGUE")),0,VLOOKUP(IF(OR(Q57="",OR($D57="",$D57="NL",$D57="HORS LIGUE")),"",COUNTIFS($D$5:$D$72,"&lt;&gt;"&amp;"",$D$5:$D$72,"&lt;&gt;"&amp;"NL",$D$5:$D$72,"&lt;&gt;"&amp;"HORS LIGUE",Q$5:Q$72,"&lt;"&amp;Q57)+1),Paramètres!$B$3:$C$56,2,FALSE)*Paramètres!$K$9))</f>
        <v>0</v>
      </c>
      <c r="S57" s="46"/>
      <c r="T57" s="2">
        <f>IF(S$2="Bike &amp; Run",IF(ISNA(VLOOKUP(S57,Paramètres!$B$3:$C$56,2,FALSE)),0,VLOOKUP(S57,Paramètres!$B$3:$C$56,2,FALSE)*Paramètres!$K$10),IF(OR(S57="",OR($D57="",$D57="NL",$D57="HORS LIGUE")),0,VLOOKUP(IF(OR(S57="",OR($D57="",$D57="NL",$D57="HORS LIGUE")),"",COUNTIFS($D$5:$D$72,"&lt;&gt;"&amp;"",$D$5:$D$72,"&lt;&gt;"&amp;"NL",$D$5:$D$72,"&lt;&gt;"&amp;"HORS LIGUE",S$5:S$72,"&lt;"&amp;S57)+1),Paramètres!$B$3:$C$56,2,FALSE)*Paramètres!$K$10))</f>
        <v>0</v>
      </c>
      <c r="U57" s="46"/>
      <c r="V57" s="2">
        <f>IF(U$2="Bike &amp; Run",IF(ISNA(VLOOKUP(U57,Paramètres!$B$3:$C$56,2,FALSE)),0,VLOOKUP(U57,Paramètres!$B$3:$C$56,2,FALSE)*Paramètres!$K$11),IF(OR(U57="",OR($D57="",$D57="NL",$D57="HORS LIGUE")),0,VLOOKUP(IF(OR(U57="",OR($D57="",$D57="NL",$D57="HORS LIGUE")),"",COUNTIFS($D$5:$D$72,"&lt;&gt;"&amp;"",$D$5:$D$72,"&lt;&gt;"&amp;"NL",$D$5:$D$72,"&lt;&gt;"&amp;"HORS LIGUE",U$5:U$72,"&lt;"&amp;U57)+1),Paramètres!$B$3:$C$56,2,FALSE)*Paramètres!$K$11))</f>
        <v>0</v>
      </c>
      <c r="W57" s="46"/>
      <c r="X57" s="2">
        <f>IF(W$2="Bike &amp; Run",IF(ISNA(VLOOKUP(W57,Paramètres!$B$3:$C$56,2,FALSE)),0,VLOOKUP(W57,Paramètres!$B$3:$C$56,2,FALSE)*Paramètres!$K$12),IF(OR(W57="",OR($D57="",$D57="NL",$D57="HORS LIGUE")),0,VLOOKUP(IF(OR(W57="",OR($D57="",$D57="NL",$D57="HORS LIGUE")),"",COUNTIFS($D$5:$D$72,"&lt;&gt;"&amp;"",$D$5:$D$72,"&lt;&gt;"&amp;"NL",$D$5:$D$72,"&lt;&gt;"&amp;"HORS LIGUE",W$5:W$72,"&lt;"&amp;W57)+1),Paramètres!$B$3:$C$56,2,FALSE)*Paramètres!$K$12))</f>
        <v>0</v>
      </c>
      <c r="Y57" s="46"/>
      <c r="Z57" s="2">
        <f>IF(Y$2="Bike &amp; Run",IF(ISNA(VLOOKUP(Y57,Paramètres!$B$3:$C$56,2,FALSE)),0,VLOOKUP(Y57,Paramètres!$B$3:$C$56,2,FALSE)*Paramètres!$K$13),IF(OR(Y57="",OR($D57="",$D57="NL",$D57="HORS LIGUE")),0,VLOOKUP(IF(OR(Y57="",OR($D57="",$D57="NL",$D57="HORS LIGUE")),"",COUNTIFS($D$5:$D$72,"&lt;&gt;"&amp;"",$D$5:$D$72,"&lt;&gt;"&amp;"NL",$D$5:$D$72,"&lt;&gt;"&amp;"HORS LIGUE",Y$5:Y$72,"&lt;"&amp;Y57)+1),Paramètres!$B$3:$C$56,2,FALSE)*Paramètres!$K$13))</f>
        <v>0</v>
      </c>
      <c r="AA57" s="46"/>
      <c r="AB57" s="2">
        <f>IF(AA$2="Bike &amp; Run",IF(ISNA(VLOOKUP(AA57,Paramètres!$B$3:$C$56,2,FALSE)),0,VLOOKUP(AA57,Paramètres!$B$3:$C$56,2,FALSE)*Paramètres!$K$14),IF(OR(AA57="",OR($D57="",$D57="NL",$D57="HORS LIGUE")),0,VLOOKUP(IF(OR(AA57="",OR($D57="",$D57="NL",$D57="HORS LIGUE")),"",COUNTIFS($D$5:$D$72,"&lt;&gt;"&amp;"",$D$5:$D$72,"&lt;&gt;"&amp;"NL",$D$5:$D$72,"&lt;&gt;"&amp;"HORS LIGUE",AA$5:AA$72,"&lt;"&amp;AA57)+1),Paramètres!$B$3:$C$56,2,FALSE)*Paramètres!$K$14))</f>
        <v>0</v>
      </c>
      <c r="AC57" s="46"/>
      <c r="AD57" s="2">
        <f>IF(AC$2="Bike &amp; Run",IF(ISNA(VLOOKUP(AC57,Paramètres!$B$3:$C$56,2,FALSE)),0,VLOOKUP(AC57,Paramètres!$B$3:$C$56,2,FALSE)*Paramètres!$K$15),IF(OR(AC57="",OR($D57="",$D57="NL",$D57="HORS LIGUE")),0,VLOOKUP(IF(OR(AC57="",OR($D57="",$D57="NL",$D57="HORS LIGUE")),"",COUNTIFS($D$5:$D$72,"&lt;&gt;"&amp;"",$D$5:$D$72,"&lt;&gt;"&amp;"NL",$D$5:$D$72,"&lt;&gt;"&amp;"HORS LIGUE",AC$5:AC$72,"&lt;"&amp;AC57)+1),Paramètres!$B$3:$C$56,2,FALSE)*Paramètres!$K$15))</f>
        <v>0</v>
      </c>
      <c r="AE57" s="46"/>
      <c r="AF57" s="2">
        <f>IF(AE$2="Bike &amp; Run",IF(ISNA(VLOOKUP(AE57,Paramètres!$B$3:$C$56,2,FALSE)),0,VLOOKUP(AE57,Paramètres!$B$3:$C$56,2,FALSE)*Paramètres!$K$16),IF(OR(AE57="",OR($D57="",$D57="NL",$D57="HORS LIGUE")),0,VLOOKUP(IF(OR(AE57="",OR($D57="",$D57="NL",$D57="HORS LIGUE")),"",COUNTIFS($D$5:$D$72,"&lt;&gt;"&amp;"",$D$5:$D$72,"&lt;&gt;"&amp;"NL",$D$5:$D$72,"&lt;&gt;"&amp;"HORS LIGUE",AE$5:AE$72,"&lt;"&amp;AE57)+1),Paramètres!$B$3:$C$56,2,FALSE)*Paramètres!$K$16))</f>
        <v>0</v>
      </c>
      <c r="AG57" s="46"/>
      <c r="AH57" s="2">
        <f>IF(AG$2="Bike &amp; Run",IF(ISNA(VLOOKUP(AG57,Paramètres!$B$3:$C$56,2,FALSE)),0,VLOOKUP(AG57,Paramètres!$B$3:$C$56,2,FALSE)*Paramètres!$K$17),IF(OR(AG57="",OR($D57="",$D57="NL",$D57="HORS LIGUE")),0,VLOOKUP(IF(OR(AG57="",OR($D57="",$D57="NL",$D57="HORS LIGUE")),"",COUNTIFS($D$5:$D$72,"&lt;&gt;"&amp;"",$D$5:$D$72,"&lt;&gt;"&amp;"NL",$D$5:$D$72,"&lt;&gt;"&amp;"HORS LIGUE",AG$5:AG$72,"&lt;"&amp;AG57)+1),Paramètres!$B$3:$C$56,2,FALSE)*Paramètres!$K$17))</f>
        <v>0</v>
      </c>
      <c r="AI57" s="40">
        <f t="shared" si="53"/>
        <v>0</v>
      </c>
      <c r="AJ57" s="3" t="str">
        <f t="shared" si="54"/>
        <v/>
      </c>
      <c r="AK57" s="5">
        <f t="shared" si="55"/>
        <v>0</v>
      </c>
      <c r="AL57" s="41">
        <f t="shared" si="56"/>
        <v>0</v>
      </c>
      <c r="AM57" s="33" t="str">
        <f t="shared" si="57"/>
        <v/>
      </c>
      <c r="AO57" s="22">
        <f t="shared" si="58"/>
        <v>0</v>
      </c>
      <c r="AP57">
        <f t="shared" si="59"/>
        <v>0</v>
      </c>
      <c r="AQ57">
        <f t="shared" si="60"/>
        <v>0</v>
      </c>
      <c r="AR57">
        <f t="shared" si="61"/>
        <v>0</v>
      </c>
      <c r="AS57">
        <f t="shared" si="62"/>
        <v>0</v>
      </c>
      <c r="AT57">
        <f t="shared" si="63"/>
        <v>0</v>
      </c>
      <c r="AU57">
        <f t="shared" si="64"/>
        <v>0</v>
      </c>
      <c r="AV57">
        <f t="shared" si="65"/>
        <v>0</v>
      </c>
      <c r="AW57">
        <f t="shared" si="66"/>
        <v>0</v>
      </c>
      <c r="AX57">
        <f t="shared" si="67"/>
        <v>0</v>
      </c>
      <c r="AY57">
        <f t="shared" si="68"/>
        <v>0</v>
      </c>
      <c r="AZ57">
        <f t="shared" si="69"/>
        <v>0</v>
      </c>
      <c r="BA57">
        <f t="shared" si="70"/>
        <v>0</v>
      </c>
      <c r="BB57">
        <f t="shared" si="71"/>
        <v>0</v>
      </c>
      <c r="BC57">
        <f t="shared" si="72"/>
        <v>0</v>
      </c>
      <c r="BD57">
        <f t="shared" si="73"/>
        <v>0</v>
      </c>
      <c r="BE57" s="22">
        <f t="shared" ref="BE57:BR57" si="94">BD57+LARGE($AO57:$BC57,BE$4)</f>
        <v>0</v>
      </c>
      <c r="BF57" s="22">
        <f t="shared" si="94"/>
        <v>0</v>
      </c>
      <c r="BG57" s="22">
        <f t="shared" si="94"/>
        <v>0</v>
      </c>
      <c r="BH57" s="22">
        <f t="shared" si="94"/>
        <v>0</v>
      </c>
      <c r="BI57" s="22">
        <f t="shared" si="94"/>
        <v>0</v>
      </c>
      <c r="BJ57" s="22">
        <f t="shared" si="94"/>
        <v>0</v>
      </c>
      <c r="BK57" s="22">
        <f t="shared" si="94"/>
        <v>0</v>
      </c>
      <c r="BL57" s="22">
        <f t="shared" si="94"/>
        <v>0</v>
      </c>
      <c r="BM57" s="22">
        <f t="shared" si="94"/>
        <v>0</v>
      </c>
      <c r="BN57" s="22">
        <f t="shared" si="94"/>
        <v>0</v>
      </c>
      <c r="BO57" s="22">
        <f t="shared" si="94"/>
        <v>0</v>
      </c>
      <c r="BP57" s="22">
        <f t="shared" si="94"/>
        <v>0</v>
      </c>
      <c r="BQ57" s="22">
        <f t="shared" si="94"/>
        <v>0</v>
      </c>
      <c r="BR57" s="22">
        <f t="shared" si="94"/>
        <v>0</v>
      </c>
    </row>
    <row r="58" spans="1:70" ht="16.5">
      <c r="A58" s="14"/>
      <c r="B58" s="32" t="str">
        <f>IF(ISNA(VLOOKUP(A58,'Licenciés Jeunes 2023'!A:C,3,0)),"",VLOOKUP(A58,'Licenciés Jeunes 2023'!A:C,3,0))</f>
        <v/>
      </c>
      <c r="C58" s="32" t="str">
        <f>IF(ISNA(VLOOKUP(A58,'Licenciés Jeunes 2023'!A:C,2,0)),"",VLOOKUP(A58,'Licenciés Jeunes 2023'!A:C,2,0))</f>
        <v/>
      </c>
      <c r="D58" s="32" t="str">
        <f>IF(ISNA(VLOOKUP(A58,'Licenciés Jeunes 2023'!A:F,6,0)),"",VLOOKUP(A58,'Licenciés Jeunes 2023'!A:F,6,0))</f>
        <v/>
      </c>
      <c r="E58" s="6"/>
      <c r="F58" s="2">
        <f>IF(E$2="Bike &amp; Run",IF(ISNA(VLOOKUP(E58,Paramètres!$B$3:$C$56,2,FALSE)),0,VLOOKUP(E58,Paramètres!$B$3:$C$56,2,FALSE)*Paramètres!$K$3),IF(OR(E58="",OR($D58="",$D58="NL",$D58="HORS LIGUE")),0,VLOOKUP(IF(OR(E58="",OR($D58="",$D58="NL",$D58="HORS LIGUE")),"",COUNTIFS($D$5:$D$72,"&lt;&gt;"&amp;"",$D$5:$D$72,"&lt;&gt;"&amp;"NL",$D$5:$D$72,"&lt;&gt;"&amp;"HORS LIGUE",E$5:E$72,"&lt;"&amp;E58)+1),Paramètres!$B$3:$C$56,2,FALSE)*Paramètres!$K$3))</f>
        <v>0</v>
      </c>
      <c r="G58" s="4"/>
      <c r="H58" s="2">
        <f>IF(G$2="Bike &amp; Run",IF(ISNA(VLOOKUP(G58,Paramètres!$B$3:$C$56,2,FALSE)),0,VLOOKUP(G58,Paramètres!$B$3:$C$56,2,FALSE)*Paramètres!$K$4),IF(OR(G58="",OR($D58="",$D58="NL",$D58="HORS LIGUE")),0,VLOOKUP(IF(OR(G58="",OR($D58="",$D58="NL",$D58="HORS LIGUE")),"",COUNTIFS($D$5:$D$72,"&lt;&gt;"&amp;"",$D$5:$D$72,"&lt;&gt;"&amp;"NL",$D$5:$D$72,"&lt;&gt;"&amp;"HORS LIGUE",G$5:G$72,"&lt;"&amp;G58)+1),Paramètres!$B$3:$C$56,2,FALSE)*Paramètres!$K$4))</f>
        <v>0</v>
      </c>
      <c r="I58" s="36"/>
      <c r="J58" s="2">
        <f>IF(I$2="Bike &amp; Run",IF(ISNA(VLOOKUP(I58,Paramètres!$B$3:$C$56,2,FALSE)),0,VLOOKUP(I58,Paramètres!$B$3:$C$56,2,FALSE)*Paramètres!$K$5),IF(OR(I58="",OR($D58="",$D58="NL",$D58="HORS LIGUE")),0,VLOOKUP(IF(OR(I58="",OR($D58="",$D58="NL",$D58="HORS LIGUE")),"",COUNTIFS($D$5:$D$72,"&lt;&gt;"&amp;"",$D$5:$D$72,"&lt;&gt;"&amp;"NL",$D$5:$D$72,"&lt;&gt;"&amp;"HORS LIGUE",I$5:I$72,"&lt;"&amp;I58)+1),Paramètres!$B$3:$C$56,2,FALSE)*Paramètres!$K$5))</f>
        <v>0</v>
      </c>
      <c r="K58" s="4"/>
      <c r="L58" s="2">
        <f>IF(K$2="Bike &amp; Run",IF(ISNA(VLOOKUP(K58,Paramètres!$B$3:$C$56,2,FALSE)),0,VLOOKUP(K58,Paramètres!$B$3:$C$56,2,FALSE)*Paramètres!$K$6),IF(OR(K58="",OR($D58="",$D58="NL",$D58="HORS LIGUE")),0,VLOOKUP(IF(OR(K58="",OR($D58="",$D58="NL",$D58="HORS LIGUE")),"",COUNTIFS($D$5:$D$72,"&lt;&gt;"&amp;"",$D$5:$D$72,"&lt;&gt;"&amp;"NL",$D$5:$D$72,"&lt;&gt;"&amp;"HORS LIGUE",K$5:K$72,"&lt;"&amp;K58)+1),Paramètres!$B$3:$C$56,2,FALSE)*Paramètres!$K$6))</f>
        <v>0</v>
      </c>
      <c r="M58" s="4"/>
      <c r="N58" s="2">
        <f>IF(M$2="Bike &amp; Run",IF(ISNA(VLOOKUP(M58,Paramètres!$B$3:$C$56,2,FALSE)),0,VLOOKUP(M58,Paramètres!$B$3:$C$56,2,FALSE)*Paramètres!$K$7),IF(OR(M58="",OR($D58="",$D58="NL",$D58="HORS LIGUE")),0,VLOOKUP(IF(OR(M58="",OR($D58="",$D58="NL",$D58="HORS LIGUE")),"",COUNTIFS($D$5:$D$72,"&lt;&gt;"&amp;"",$D$5:$D$72,"&lt;&gt;"&amp;"NL",$D$5:$D$72,"&lt;&gt;"&amp;"HORS LIGUE",M$5:M$72,"&lt;"&amp;M58)+1),Paramètres!$B$3:$C$56,2,FALSE)*Paramètres!$K$7))</f>
        <v>0</v>
      </c>
      <c r="O58" s="46"/>
      <c r="P58" s="2">
        <f>IF(O$2="Bike &amp; Run",IF(ISNA(VLOOKUP(O58,Paramètres!$B$3:$C$56,2,FALSE)),0,VLOOKUP(O58,Paramètres!$B$3:$C$56,2,FALSE)*Paramètres!$K$8),IF(OR(O58="",OR($D58="",$D58="NL",$D58="HORS LIGUE")),0,VLOOKUP(IF(OR(O58="",OR($D58="",$D58="NL",$D58="HORS LIGUE")),"",COUNTIFS($D$5:$D$72,"&lt;&gt;"&amp;"",$D$5:$D$72,"&lt;&gt;"&amp;"NL",$D$5:$D$72,"&lt;&gt;"&amp;"HORS LIGUE",O$5:O$72,"&lt;"&amp;O58)+1),Paramètres!$B$3:$C$56,2,FALSE)*Paramètres!$K$8))</f>
        <v>0</v>
      </c>
      <c r="Q58" s="46"/>
      <c r="R58" s="2">
        <f>IF(Q$2="Bike &amp; Run",IF(ISNA(VLOOKUP(Q58,Paramètres!$B$3:$C$56,2,FALSE)),0,VLOOKUP(Q58,Paramètres!$B$3:$C$56,2,FALSE)*Paramètres!$K$9),IF(OR(Q58="",OR($D58="",$D58="NL",$D58="HORS LIGUE")),0,VLOOKUP(IF(OR(Q58="",OR($D58="",$D58="NL",$D58="HORS LIGUE")),"",COUNTIFS($D$5:$D$72,"&lt;&gt;"&amp;"",$D$5:$D$72,"&lt;&gt;"&amp;"NL",$D$5:$D$72,"&lt;&gt;"&amp;"HORS LIGUE",Q$5:Q$72,"&lt;"&amp;Q58)+1),Paramètres!$B$3:$C$56,2,FALSE)*Paramètres!$K$9))</f>
        <v>0</v>
      </c>
      <c r="S58" s="46"/>
      <c r="T58" s="2">
        <f>IF(S$2="Bike &amp; Run",IF(ISNA(VLOOKUP(S58,Paramètres!$B$3:$C$56,2,FALSE)),0,VLOOKUP(S58,Paramètres!$B$3:$C$56,2,FALSE)*Paramètres!$K$10),IF(OR(S58="",OR($D58="",$D58="NL",$D58="HORS LIGUE")),0,VLOOKUP(IF(OR(S58="",OR($D58="",$D58="NL",$D58="HORS LIGUE")),"",COUNTIFS($D$5:$D$72,"&lt;&gt;"&amp;"",$D$5:$D$72,"&lt;&gt;"&amp;"NL",$D$5:$D$72,"&lt;&gt;"&amp;"HORS LIGUE",S$5:S$72,"&lt;"&amp;S58)+1),Paramètres!$B$3:$C$56,2,FALSE)*Paramètres!$K$10))</f>
        <v>0</v>
      </c>
      <c r="U58" s="46"/>
      <c r="V58" s="2">
        <f>IF(U$2="Bike &amp; Run",IF(ISNA(VLOOKUP(U58,Paramètres!$B$3:$C$56,2,FALSE)),0,VLOOKUP(U58,Paramètres!$B$3:$C$56,2,FALSE)*Paramètres!$K$11),IF(OR(U58="",OR($D58="",$D58="NL",$D58="HORS LIGUE")),0,VLOOKUP(IF(OR(U58="",OR($D58="",$D58="NL",$D58="HORS LIGUE")),"",COUNTIFS($D$5:$D$72,"&lt;&gt;"&amp;"",$D$5:$D$72,"&lt;&gt;"&amp;"NL",$D$5:$D$72,"&lt;&gt;"&amp;"HORS LIGUE",U$5:U$72,"&lt;"&amp;U58)+1),Paramètres!$B$3:$C$56,2,FALSE)*Paramètres!$K$11))</f>
        <v>0</v>
      </c>
      <c r="W58" s="46"/>
      <c r="X58" s="2">
        <f>IF(W$2="Bike &amp; Run",IF(ISNA(VLOOKUP(W58,Paramètres!$B$3:$C$56,2,FALSE)),0,VLOOKUP(W58,Paramètres!$B$3:$C$56,2,FALSE)*Paramètres!$K$12),IF(OR(W58="",OR($D58="",$D58="NL",$D58="HORS LIGUE")),0,VLOOKUP(IF(OR(W58="",OR($D58="",$D58="NL",$D58="HORS LIGUE")),"",COUNTIFS($D$5:$D$72,"&lt;&gt;"&amp;"",$D$5:$D$72,"&lt;&gt;"&amp;"NL",$D$5:$D$72,"&lt;&gt;"&amp;"HORS LIGUE",W$5:W$72,"&lt;"&amp;W58)+1),Paramètres!$B$3:$C$56,2,FALSE)*Paramètres!$K$12))</f>
        <v>0</v>
      </c>
      <c r="Y58" s="46"/>
      <c r="Z58" s="2">
        <f>IF(Y$2="Bike &amp; Run",IF(ISNA(VLOOKUP(Y58,Paramètres!$B$3:$C$56,2,FALSE)),0,VLOOKUP(Y58,Paramètres!$B$3:$C$56,2,FALSE)*Paramètres!$K$13),IF(OR(Y58="",OR($D58="",$D58="NL",$D58="HORS LIGUE")),0,VLOOKUP(IF(OR(Y58="",OR($D58="",$D58="NL",$D58="HORS LIGUE")),"",COUNTIFS($D$5:$D$72,"&lt;&gt;"&amp;"",$D$5:$D$72,"&lt;&gt;"&amp;"NL",$D$5:$D$72,"&lt;&gt;"&amp;"HORS LIGUE",Y$5:Y$72,"&lt;"&amp;Y58)+1),Paramètres!$B$3:$C$56,2,FALSE)*Paramètres!$K$13))</f>
        <v>0</v>
      </c>
      <c r="AA58" s="46"/>
      <c r="AB58" s="2">
        <f>IF(AA$2="Bike &amp; Run",IF(ISNA(VLOOKUP(AA58,Paramètres!$B$3:$C$56,2,FALSE)),0,VLOOKUP(AA58,Paramètres!$B$3:$C$56,2,FALSE)*Paramètres!$K$14),IF(OR(AA58="",OR($D58="",$D58="NL",$D58="HORS LIGUE")),0,VLOOKUP(IF(OR(AA58="",OR($D58="",$D58="NL",$D58="HORS LIGUE")),"",COUNTIFS($D$5:$D$72,"&lt;&gt;"&amp;"",$D$5:$D$72,"&lt;&gt;"&amp;"NL",$D$5:$D$72,"&lt;&gt;"&amp;"HORS LIGUE",AA$5:AA$72,"&lt;"&amp;AA58)+1),Paramètres!$B$3:$C$56,2,FALSE)*Paramètres!$K$14))</f>
        <v>0</v>
      </c>
      <c r="AC58" s="46"/>
      <c r="AD58" s="2">
        <f>IF(AC$2="Bike &amp; Run",IF(ISNA(VLOOKUP(AC58,Paramètres!$B$3:$C$56,2,FALSE)),0,VLOOKUP(AC58,Paramètres!$B$3:$C$56,2,FALSE)*Paramètres!$K$15),IF(OR(AC58="",OR($D58="",$D58="NL",$D58="HORS LIGUE")),0,VLOOKUP(IF(OR(AC58="",OR($D58="",$D58="NL",$D58="HORS LIGUE")),"",COUNTIFS($D$5:$D$72,"&lt;&gt;"&amp;"",$D$5:$D$72,"&lt;&gt;"&amp;"NL",$D$5:$D$72,"&lt;&gt;"&amp;"HORS LIGUE",AC$5:AC$72,"&lt;"&amp;AC58)+1),Paramètres!$B$3:$C$56,2,FALSE)*Paramètres!$K$15))</f>
        <v>0</v>
      </c>
      <c r="AE58" s="46"/>
      <c r="AF58" s="2">
        <f>IF(AE$2="Bike &amp; Run",IF(ISNA(VLOOKUP(AE58,Paramètres!$B$3:$C$56,2,FALSE)),0,VLOOKUP(AE58,Paramètres!$B$3:$C$56,2,FALSE)*Paramètres!$K$16),IF(OR(AE58="",OR($D58="",$D58="NL",$D58="HORS LIGUE")),0,VLOOKUP(IF(OR(AE58="",OR($D58="",$D58="NL",$D58="HORS LIGUE")),"",COUNTIFS($D$5:$D$72,"&lt;&gt;"&amp;"",$D$5:$D$72,"&lt;&gt;"&amp;"NL",$D$5:$D$72,"&lt;&gt;"&amp;"HORS LIGUE",AE$5:AE$72,"&lt;"&amp;AE58)+1),Paramètres!$B$3:$C$56,2,FALSE)*Paramètres!$K$16))</f>
        <v>0</v>
      </c>
      <c r="AG58" s="46"/>
      <c r="AH58" s="2">
        <f>IF(AG$2="Bike &amp; Run",IF(ISNA(VLOOKUP(AG58,Paramètres!$B$3:$C$56,2,FALSE)),0,VLOOKUP(AG58,Paramètres!$B$3:$C$56,2,FALSE)*Paramètres!$K$17),IF(OR(AG58="",OR($D58="",$D58="NL",$D58="HORS LIGUE")),0,VLOOKUP(IF(OR(AG58="",OR($D58="",$D58="NL",$D58="HORS LIGUE")),"",COUNTIFS($D$5:$D$72,"&lt;&gt;"&amp;"",$D$5:$D$72,"&lt;&gt;"&amp;"NL",$D$5:$D$72,"&lt;&gt;"&amp;"HORS LIGUE",AG$5:AG$72,"&lt;"&amp;AG58)+1),Paramètres!$B$3:$C$56,2,FALSE)*Paramètres!$K$17))</f>
        <v>0</v>
      </c>
      <c r="AI58" s="40">
        <f t="shared" si="53"/>
        <v>0</v>
      </c>
      <c r="AJ58" s="3" t="str">
        <f t="shared" si="54"/>
        <v/>
      </c>
      <c r="AK58" s="5">
        <f t="shared" si="55"/>
        <v>0</v>
      </c>
      <c r="AL58" s="41">
        <f t="shared" si="56"/>
        <v>0</v>
      </c>
      <c r="AM58" s="33" t="str">
        <f t="shared" si="57"/>
        <v/>
      </c>
      <c r="AO58" s="22">
        <f t="shared" si="58"/>
        <v>0</v>
      </c>
      <c r="AP58">
        <f t="shared" si="59"/>
        <v>0</v>
      </c>
      <c r="AQ58">
        <f t="shared" si="60"/>
        <v>0</v>
      </c>
      <c r="AR58">
        <f t="shared" si="61"/>
        <v>0</v>
      </c>
      <c r="AS58">
        <f t="shared" si="62"/>
        <v>0</v>
      </c>
      <c r="AT58">
        <f t="shared" si="63"/>
        <v>0</v>
      </c>
      <c r="AU58">
        <f t="shared" si="64"/>
        <v>0</v>
      </c>
      <c r="AV58">
        <f t="shared" si="65"/>
        <v>0</v>
      </c>
      <c r="AW58">
        <f t="shared" si="66"/>
        <v>0</v>
      </c>
      <c r="AX58">
        <f t="shared" si="67"/>
        <v>0</v>
      </c>
      <c r="AY58">
        <f t="shared" si="68"/>
        <v>0</v>
      </c>
      <c r="AZ58">
        <f t="shared" si="69"/>
        <v>0</v>
      </c>
      <c r="BA58">
        <f t="shared" si="70"/>
        <v>0</v>
      </c>
      <c r="BB58">
        <f t="shared" si="71"/>
        <v>0</v>
      </c>
      <c r="BC58">
        <f t="shared" si="72"/>
        <v>0</v>
      </c>
      <c r="BD58">
        <f t="shared" si="73"/>
        <v>0</v>
      </c>
      <c r="BE58" s="22">
        <f t="shared" ref="BE58:BR58" si="95">BD58+LARGE($AO58:$BC58,BE$4)</f>
        <v>0</v>
      </c>
      <c r="BF58" s="22">
        <f t="shared" si="95"/>
        <v>0</v>
      </c>
      <c r="BG58" s="22">
        <f t="shared" si="95"/>
        <v>0</v>
      </c>
      <c r="BH58" s="22">
        <f t="shared" si="95"/>
        <v>0</v>
      </c>
      <c r="BI58" s="22">
        <f t="shared" si="95"/>
        <v>0</v>
      </c>
      <c r="BJ58" s="22">
        <f t="shared" si="95"/>
        <v>0</v>
      </c>
      <c r="BK58" s="22">
        <f t="shared" si="95"/>
        <v>0</v>
      </c>
      <c r="BL58" s="22">
        <f t="shared" si="95"/>
        <v>0</v>
      </c>
      <c r="BM58" s="22">
        <f t="shared" si="95"/>
        <v>0</v>
      </c>
      <c r="BN58" s="22">
        <f t="shared" si="95"/>
        <v>0</v>
      </c>
      <c r="BO58" s="22">
        <f t="shared" si="95"/>
        <v>0</v>
      </c>
      <c r="BP58" s="22">
        <f t="shared" si="95"/>
        <v>0</v>
      </c>
      <c r="BQ58" s="22">
        <f t="shared" si="95"/>
        <v>0</v>
      </c>
      <c r="BR58" s="22">
        <f t="shared" si="95"/>
        <v>0</v>
      </c>
    </row>
    <row r="59" spans="1:70" ht="16.5">
      <c r="A59" s="14"/>
      <c r="B59" s="32" t="str">
        <f>IF(ISNA(VLOOKUP(A59,'Licenciés Jeunes 2023'!A:C,3,0)),"",VLOOKUP(A59,'Licenciés Jeunes 2023'!A:C,3,0))</f>
        <v/>
      </c>
      <c r="C59" s="32" t="str">
        <f>IF(ISNA(VLOOKUP(A59,'Licenciés Jeunes 2023'!A:C,2,0)),"",VLOOKUP(A59,'Licenciés Jeunes 2023'!A:C,2,0))</f>
        <v/>
      </c>
      <c r="D59" s="32" t="str">
        <f>IF(ISNA(VLOOKUP(A59,'Licenciés Jeunes 2023'!A:F,6,0)),"",VLOOKUP(A59,'Licenciés Jeunes 2023'!A:F,6,0))</f>
        <v/>
      </c>
      <c r="E59" s="6"/>
      <c r="F59" s="2">
        <f>IF(E$2="Bike &amp; Run",IF(ISNA(VLOOKUP(E59,Paramètres!$B$3:$C$56,2,FALSE)),0,VLOOKUP(E59,Paramètres!$B$3:$C$56,2,FALSE)*Paramètres!$K$3),IF(OR(E59="",OR($D59="",$D59="NL",$D59="HORS LIGUE")),0,VLOOKUP(IF(OR(E59="",OR($D59="",$D59="NL",$D59="HORS LIGUE")),"",COUNTIFS($D$5:$D$72,"&lt;&gt;"&amp;"",$D$5:$D$72,"&lt;&gt;"&amp;"NL",$D$5:$D$72,"&lt;&gt;"&amp;"HORS LIGUE",E$5:E$72,"&lt;"&amp;E59)+1),Paramètres!$B$3:$C$56,2,FALSE)*Paramètres!$K$3))</f>
        <v>0</v>
      </c>
      <c r="G59" s="4"/>
      <c r="H59" s="2">
        <f>IF(G$2="Bike &amp; Run",IF(ISNA(VLOOKUP(G59,Paramètres!$B$3:$C$56,2,FALSE)),0,VLOOKUP(G59,Paramètres!$B$3:$C$56,2,FALSE)*Paramètres!$K$4),IF(OR(G59="",OR($D59="",$D59="NL",$D59="HORS LIGUE")),0,VLOOKUP(IF(OR(G59="",OR($D59="",$D59="NL",$D59="HORS LIGUE")),"",COUNTIFS($D$5:$D$72,"&lt;&gt;"&amp;"",$D$5:$D$72,"&lt;&gt;"&amp;"NL",$D$5:$D$72,"&lt;&gt;"&amp;"HORS LIGUE",G$5:G$72,"&lt;"&amp;G59)+1),Paramètres!$B$3:$C$56,2,FALSE)*Paramètres!$K$4))</f>
        <v>0</v>
      </c>
      <c r="I59" s="36"/>
      <c r="J59" s="2">
        <f>IF(I$2="Bike &amp; Run",IF(ISNA(VLOOKUP(I59,Paramètres!$B$3:$C$56,2,FALSE)),0,VLOOKUP(I59,Paramètres!$B$3:$C$56,2,FALSE)*Paramètres!$K$5),IF(OR(I59="",OR($D59="",$D59="NL",$D59="HORS LIGUE")),0,VLOOKUP(IF(OR(I59="",OR($D59="",$D59="NL",$D59="HORS LIGUE")),"",COUNTIFS($D$5:$D$72,"&lt;&gt;"&amp;"",$D$5:$D$72,"&lt;&gt;"&amp;"NL",$D$5:$D$72,"&lt;&gt;"&amp;"HORS LIGUE",I$5:I$72,"&lt;"&amp;I59)+1),Paramètres!$B$3:$C$56,2,FALSE)*Paramètres!$K$5))</f>
        <v>0</v>
      </c>
      <c r="K59" s="4"/>
      <c r="L59" s="2">
        <f>IF(K$2="Bike &amp; Run",IF(ISNA(VLOOKUP(K59,Paramètres!$B$3:$C$56,2,FALSE)),0,VLOOKUP(K59,Paramètres!$B$3:$C$56,2,FALSE)*Paramètres!$K$6),IF(OR(K59="",OR($D59="",$D59="NL",$D59="HORS LIGUE")),0,VLOOKUP(IF(OR(K59="",OR($D59="",$D59="NL",$D59="HORS LIGUE")),"",COUNTIFS($D$5:$D$72,"&lt;&gt;"&amp;"",$D$5:$D$72,"&lt;&gt;"&amp;"NL",$D$5:$D$72,"&lt;&gt;"&amp;"HORS LIGUE",K$5:K$72,"&lt;"&amp;K59)+1),Paramètres!$B$3:$C$56,2,FALSE)*Paramètres!$K$6))</f>
        <v>0</v>
      </c>
      <c r="M59" s="4"/>
      <c r="N59" s="2">
        <f>IF(M$2="Bike &amp; Run",IF(ISNA(VLOOKUP(M59,Paramètres!$B$3:$C$56,2,FALSE)),0,VLOOKUP(M59,Paramètres!$B$3:$C$56,2,FALSE)*Paramètres!$K$7),IF(OR(M59="",OR($D59="",$D59="NL",$D59="HORS LIGUE")),0,VLOOKUP(IF(OR(M59="",OR($D59="",$D59="NL",$D59="HORS LIGUE")),"",COUNTIFS($D$5:$D$72,"&lt;&gt;"&amp;"",$D$5:$D$72,"&lt;&gt;"&amp;"NL",$D$5:$D$72,"&lt;&gt;"&amp;"HORS LIGUE",M$5:M$72,"&lt;"&amp;M59)+1),Paramètres!$B$3:$C$56,2,FALSE)*Paramètres!$K$7))</f>
        <v>0</v>
      </c>
      <c r="O59" s="46"/>
      <c r="P59" s="2">
        <f>IF(O$2="Bike &amp; Run",IF(ISNA(VLOOKUP(O59,Paramètres!$B$3:$C$56,2,FALSE)),0,VLOOKUP(O59,Paramètres!$B$3:$C$56,2,FALSE)*Paramètres!$K$8),IF(OR(O59="",OR($D59="",$D59="NL",$D59="HORS LIGUE")),0,VLOOKUP(IF(OR(O59="",OR($D59="",$D59="NL",$D59="HORS LIGUE")),"",COUNTIFS($D$5:$D$72,"&lt;&gt;"&amp;"",$D$5:$D$72,"&lt;&gt;"&amp;"NL",$D$5:$D$72,"&lt;&gt;"&amp;"HORS LIGUE",O$5:O$72,"&lt;"&amp;O59)+1),Paramètres!$B$3:$C$56,2,FALSE)*Paramètres!$K$8))</f>
        <v>0</v>
      </c>
      <c r="Q59" s="46"/>
      <c r="R59" s="2">
        <f>IF(Q$2="Bike &amp; Run",IF(ISNA(VLOOKUP(Q59,Paramètres!$B$3:$C$56,2,FALSE)),0,VLOOKUP(Q59,Paramètres!$B$3:$C$56,2,FALSE)*Paramètres!$K$9),IF(OR(Q59="",OR($D59="",$D59="NL",$D59="HORS LIGUE")),0,VLOOKUP(IF(OR(Q59="",OR($D59="",$D59="NL",$D59="HORS LIGUE")),"",COUNTIFS($D$5:$D$72,"&lt;&gt;"&amp;"",$D$5:$D$72,"&lt;&gt;"&amp;"NL",$D$5:$D$72,"&lt;&gt;"&amp;"HORS LIGUE",Q$5:Q$72,"&lt;"&amp;Q59)+1),Paramètres!$B$3:$C$56,2,FALSE)*Paramètres!$K$9))</f>
        <v>0</v>
      </c>
      <c r="S59" s="46"/>
      <c r="T59" s="2">
        <f>IF(S$2="Bike &amp; Run",IF(ISNA(VLOOKUP(S59,Paramètres!$B$3:$C$56,2,FALSE)),0,VLOOKUP(S59,Paramètres!$B$3:$C$56,2,FALSE)*Paramètres!$K$10),IF(OR(S59="",OR($D59="",$D59="NL",$D59="HORS LIGUE")),0,VLOOKUP(IF(OR(S59="",OR($D59="",$D59="NL",$D59="HORS LIGUE")),"",COUNTIFS($D$5:$D$72,"&lt;&gt;"&amp;"",$D$5:$D$72,"&lt;&gt;"&amp;"NL",$D$5:$D$72,"&lt;&gt;"&amp;"HORS LIGUE",S$5:S$72,"&lt;"&amp;S59)+1),Paramètres!$B$3:$C$56,2,FALSE)*Paramètres!$K$10))</f>
        <v>0</v>
      </c>
      <c r="U59" s="46"/>
      <c r="V59" s="2">
        <f>IF(U$2="Bike &amp; Run",IF(ISNA(VLOOKUP(U59,Paramètres!$B$3:$C$56,2,FALSE)),0,VLOOKUP(U59,Paramètres!$B$3:$C$56,2,FALSE)*Paramètres!$K$11),IF(OR(U59="",OR($D59="",$D59="NL",$D59="HORS LIGUE")),0,VLOOKUP(IF(OR(U59="",OR($D59="",$D59="NL",$D59="HORS LIGUE")),"",COUNTIFS($D$5:$D$72,"&lt;&gt;"&amp;"",$D$5:$D$72,"&lt;&gt;"&amp;"NL",$D$5:$D$72,"&lt;&gt;"&amp;"HORS LIGUE",U$5:U$72,"&lt;"&amp;U59)+1),Paramètres!$B$3:$C$56,2,FALSE)*Paramètres!$K$11))</f>
        <v>0</v>
      </c>
      <c r="W59" s="46"/>
      <c r="X59" s="2">
        <f>IF(W$2="Bike &amp; Run",IF(ISNA(VLOOKUP(W59,Paramètres!$B$3:$C$56,2,FALSE)),0,VLOOKUP(W59,Paramètres!$B$3:$C$56,2,FALSE)*Paramètres!$K$12),IF(OR(W59="",OR($D59="",$D59="NL",$D59="HORS LIGUE")),0,VLOOKUP(IF(OR(W59="",OR($D59="",$D59="NL",$D59="HORS LIGUE")),"",COUNTIFS($D$5:$D$72,"&lt;&gt;"&amp;"",$D$5:$D$72,"&lt;&gt;"&amp;"NL",$D$5:$D$72,"&lt;&gt;"&amp;"HORS LIGUE",W$5:W$72,"&lt;"&amp;W59)+1),Paramètres!$B$3:$C$56,2,FALSE)*Paramètres!$K$12))</f>
        <v>0</v>
      </c>
      <c r="Y59" s="46"/>
      <c r="Z59" s="2">
        <f>IF(Y$2="Bike &amp; Run",IF(ISNA(VLOOKUP(Y59,Paramètres!$B$3:$C$56,2,FALSE)),0,VLOOKUP(Y59,Paramètres!$B$3:$C$56,2,FALSE)*Paramètres!$K$13),IF(OR(Y59="",OR($D59="",$D59="NL",$D59="HORS LIGUE")),0,VLOOKUP(IF(OR(Y59="",OR($D59="",$D59="NL",$D59="HORS LIGUE")),"",COUNTIFS($D$5:$D$72,"&lt;&gt;"&amp;"",$D$5:$D$72,"&lt;&gt;"&amp;"NL",$D$5:$D$72,"&lt;&gt;"&amp;"HORS LIGUE",Y$5:Y$72,"&lt;"&amp;Y59)+1),Paramètres!$B$3:$C$56,2,FALSE)*Paramètres!$K$13))</f>
        <v>0</v>
      </c>
      <c r="AA59" s="46"/>
      <c r="AB59" s="2">
        <f>IF(AA$2="Bike &amp; Run",IF(ISNA(VLOOKUP(AA59,Paramètres!$B$3:$C$56,2,FALSE)),0,VLOOKUP(AA59,Paramètres!$B$3:$C$56,2,FALSE)*Paramètres!$K$14),IF(OR(AA59="",OR($D59="",$D59="NL",$D59="HORS LIGUE")),0,VLOOKUP(IF(OR(AA59="",OR($D59="",$D59="NL",$D59="HORS LIGUE")),"",COUNTIFS($D$5:$D$72,"&lt;&gt;"&amp;"",$D$5:$D$72,"&lt;&gt;"&amp;"NL",$D$5:$D$72,"&lt;&gt;"&amp;"HORS LIGUE",AA$5:AA$72,"&lt;"&amp;AA59)+1),Paramètres!$B$3:$C$56,2,FALSE)*Paramètres!$K$14))</f>
        <v>0</v>
      </c>
      <c r="AC59" s="46"/>
      <c r="AD59" s="2">
        <f>IF(AC$2="Bike &amp; Run",IF(ISNA(VLOOKUP(AC59,Paramètres!$B$3:$C$56,2,FALSE)),0,VLOOKUP(AC59,Paramètres!$B$3:$C$56,2,FALSE)*Paramètres!$K$15),IF(OR(AC59="",OR($D59="",$D59="NL",$D59="HORS LIGUE")),0,VLOOKUP(IF(OR(AC59="",OR($D59="",$D59="NL",$D59="HORS LIGUE")),"",COUNTIFS($D$5:$D$72,"&lt;&gt;"&amp;"",$D$5:$D$72,"&lt;&gt;"&amp;"NL",$D$5:$D$72,"&lt;&gt;"&amp;"HORS LIGUE",AC$5:AC$72,"&lt;"&amp;AC59)+1),Paramètres!$B$3:$C$56,2,FALSE)*Paramètres!$K$15))</f>
        <v>0</v>
      </c>
      <c r="AE59" s="46"/>
      <c r="AF59" s="2">
        <f>IF(AE$2="Bike &amp; Run",IF(ISNA(VLOOKUP(AE59,Paramètres!$B$3:$C$56,2,FALSE)),0,VLOOKUP(AE59,Paramètres!$B$3:$C$56,2,FALSE)*Paramètres!$K$16),IF(OR(AE59="",OR($D59="",$D59="NL",$D59="HORS LIGUE")),0,VLOOKUP(IF(OR(AE59="",OR($D59="",$D59="NL",$D59="HORS LIGUE")),"",COUNTIFS($D$5:$D$72,"&lt;&gt;"&amp;"",$D$5:$D$72,"&lt;&gt;"&amp;"NL",$D$5:$D$72,"&lt;&gt;"&amp;"HORS LIGUE",AE$5:AE$72,"&lt;"&amp;AE59)+1),Paramètres!$B$3:$C$56,2,FALSE)*Paramètres!$K$16))</f>
        <v>0</v>
      </c>
      <c r="AG59" s="46"/>
      <c r="AH59" s="2">
        <f>IF(AG$2="Bike &amp; Run",IF(ISNA(VLOOKUP(AG59,Paramètres!$B$3:$C$56,2,FALSE)),0,VLOOKUP(AG59,Paramètres!$B$3:$C$56,2,FALSE)*Paramètres!$K$17),IF(OR(AG59="",OR($D59="",$D59="NL",$D59="HORS LIGUE")),0,VLOOKUP(IF(OR(AG59="",OR($D59="",$D59="NL",$D59="HORS LIGUE")),"",COUNTIFS($D$5:$D$72,"&lt;&gt;"&amp;"",$D$5:$D$72,"&lt;&gt;"&amp;"NL",$D$5:$D$72,"&lt;&gt;"&amp;"HORS LIGUE",AG$5:AG$72,"&lt;"&amp;AG59)+1),Paramètres!$B$3:$C$56,2,FALSE)*Paramètres!$K$17))</f>
        <v>0</v>
      </c>
      <c r="AI59" s="40">
        <f t="shared" si="53"/>
        <v>0</v>
      </c>
      <c r="AJ59" s="3" t="str">
        <f t="shared" si="54"/>
        <v/>
      </c>
      <c r="AK59" s="5">
        <f t="shared" si="55"/>
        <v>0</v>
      </c>
      <c r="AL59" s="41">
        <f t="shared" si="56"/>
        <v>0</v>
      </c>
      <c r="AM59" s="33" t="str">
        <f t="shared" si="57"/>
        <v/>
      </c>
      <c r="AO59" s="22">
        <f t="shared" si="58"/>
        <v>0</v>
      </c>
      <c r="AP59">
        <f t="shared" si="59"/>
        <v>0</v>
      </c>
      <c r="AQ59">
        <f t="shared" si="60"/>
        <v>0</v>
      </c>
      <c r="AR59">
        <f t="shared" si="61"/>
        <v>0</v>
      </c>
      <c r="AS59">
        <f t="shared" si="62"/>
        <v>0</v>
      </c>
      <c r="AT59">
        <f t="shared" si="63"/>
        <v>0</v>
      </c>
      <c r="AU59">
        <f t="shared" si="64"/>
        <v>0</v>
      </c>
      <c r="AV59">
        <f t="shared" si="65"/>
        <v>0</v>
      </c>
      <c r="AW59">
        <f t="shared" si="66"/>
        <v>0</v>
      </c>
      <c r="AX59">
        <f t="shared" si="67"/>
        <v>0</v>
      </c>
      <c r="AY59">
        <f t="shared" si="68"/>
        <v>0</v>
      </c>
      <c r="AZ59">
        <f t="shared" si="69"/>
        <v>0</v>
      </c>
      <c r="BA59">
        <f t="shared" si="70"/>
        <v>0</v>
      </c>
      <c r="BB59">
        <f t="shared" si="71"/>
        <v>0</v>
      </c>
      <c r="BC59">
        <f t="shared" si="72"/>
        <v>0</v>
      </c>
      <c r="BD59">
        <f t="shared" si="73"/>
        <v>0</v>
      </c>
      <c r="BE59" s="22">
        <f t="shared" ref="BE59:BR59" si="96">BD59+LARGE($AO59:$BC59,BE$4)</f>
        <v>0</v>
      </c>
      <c r="BF59" s="22">
        <f t="shared" si="96"/>
        <v>0</v>
      </c>
      <c r="BG59" s="22">
        <f t="shared" si="96"/>
        <v>0</v>
      </c>
      <c r="BH59" s="22">
        <f t="shared" si="96"/>
        <v>0</v>
      </c>
      <c r="BI59" s="22">
        <f t="shared" si="96"/>
        <v>0</v>
      </c>
      <c r="BJ59" s="22">
        <f t="shared" si="96"/>
        <v>0</v>
      </c>
      <c r="BK59" s="22">
        <f t="shared" si="96"/>
        <v>0</v>
      </c>
      <c r="BL59" s="22">
        <f t="shared" si="96"/>
        <v>0</v>
      </c>
      <c r="BM59" s="22">
        <f t="shared" si="96"/>
        <v>0</v>
      </c>
      <c r="BN59" s="22">
        <f t="shared" si="96"/>
        <v>0</v>
      </c>
      <c r="BO59" s="22">
        <f t="shared" si="96"/>
        <v>0</v>
      </c>
      <c r="BP59" s="22">
        <f t="shared" si="96"/>
        <v>0</v>
      </c>
      <c r="BQ59" s="22">
        <f t="shared" si="96"/>
        <v>0</v>
      </c>
      <c r="BR59" s="22">
        <f t="shared" si="96"/>
        <v>0</v>
      </c>
    </row>
    <row r="60" spans="1:70" ht="16.5">
      <c r="A60" s="14"/>
      <c r="B60" s="32" t="str">
        <f>IF(ISNA(VLOOKUP(A60,'Licenciés Jeunes 2023'!A:C,3,0)),"",VLOOKUP(A60,'Licenciés Jeunes 2023'!A:C,3,0))</f>
        <v/>
      </c>
      <c r="C60" s="32" t="str">
        <f>IF(ISNA(VLOOKUP(A60,'Licenciés Jeunes 2023'!A:C,2,0)),"",VLOOKUP(A60,'Licenciés Jeunes 2023'!A:C,2,0))</f>
        <v/>
      </c>
      <c r="D60" s="32" t="str">
        <f>IF(ISNA(VLOOKUP(A60,'Licenciés Jeunes 2023'!A:F,6,0)),"",VLOOKUP(A60,'Licenciés Jeunes 2023'!A:F,6,0))</f>
        <v/>
      </c>
      <c r="E60" s="6"/>
      <c r="F60" s="2">
        <f>IF(E$2="Bike &amp; Run",IF(ISNA(VLOOKUP(E60,Paramètres!$B$3:$C$56,2,FALSE)),0,VLOOKUP(E60,Paramètres!$B$3:$C$56,2,FALSE)*Paramètres!$K$3),IF(OR(E60="",OR($D60="",$D60="NL",$D60="HORS LIGUE")),0,VLOOKUP(IF(OR(E60="",OR($D60="",$D60="NL",$D60="HORS LIGUE")),"",COUNTIFS($D$5:$D$72,"&lt;&gt;"&amp;"",$D$5:$D$72,"&lt;&gt;"&amp;"NL",$D$5:$D$72,"&lt;&gt;"&amp;"HORS LIGUE",E$5:E$72,"&lt;"&amp;E60)+1),Paramètres!$B$3:$C$56,2,FALSE)*Paramètres!$K$3))</f>
        <v>0</v>
      </c>
      <c r="G60" s="4"/>
      <c r="H60" s="2">
        <f>IF(G$2="Bike &amp; Run",IF(ISNA(VLOOKUP(G60,Paramètres!$B$3:$C$56,2,FALSE)),0,VLOOKUP(G60,Paramètres!$B$3:$C$56,2,FALSE)*Paramètres!$K$4),IF(OR(G60="",OR($D60="",$D60="NL",$D60="HORS LIGUE")),0,VLOOKUP(IF(OR(G60="",OR($D60="",$D60="NL",$D60="HORS LIGUE")),"",COUNTIFS($D$5:$D$72,"&lt;&gt;"&amp;"",$D$5:$D$72,"&lt;&gt;"&amp;"NL",$D$5:$D$72,"&lt;&gt;"&amp;"HORS LIGUE",G$5:G$72,"&lt;"&amp;G60)+1),Paramètres!$B$3:$C$56,2,FALSE)*Paramètres!$K$4))</f>
        <v>0</v>
      </c>
      <c r="I60" s="36"/>
      <c r="J60" s="2">
        <f>IF(I$2="Bike &amp; Run",IF(ISNA(VLOOKUP(I60,Paramètres!$B$3:$C$56,2,FALSE)),0,VLOOKUP(I60,Paramètres!$B$3:$C$56,2,FALSE)*Paramètres!$K$5),IF(OR(I60="",OR($D60="",$D60="NL",$D60="HORS LIGUE")),0,VLOOKUP(IF(OR(I60="",OR($D60="",$D60="NL",$D60="HORS LIGUE")),"",COUNTIFS($D$5:$D$72,"&lt;&gt;"&amp;"",$D$5:$D$72,"&lt;&gt;"&amp;"NL",$D$5:$D$72,"&lt;&gt;"&amp;"HORS LIGUE",I$5:I$72,"&lt;"&amp;I60)+1),Paramètres!$B$3:$C$56,2,FALSE)*Paramètres!$K$5))</f>
        <v>0</v>
      </c>
      <c r="K60" s="4"/>
      <c r="L60" s="2">
        <f>IF(K$2="Bike &amp; Run",IF(ISNA(VLOOKUP(K60,Paramètres!$B$3:$C$56,2,FALSE)),0,VLOOKUP(K60,Paramètres!$B$3:$C$56,2,FALSE)*Paramètres!$K$6),IF(OR(K60="",OR($D60="",$D60="NL",$D60="HORS LIGUE")),0,VLOOKUP(IF(OR(K60="",OR($D60="",$D60="NL",$D60="HORS LIGUE")),"",COUNTIFS($D$5:$D$72,"&lt;&gt;"&amp;"",$D$5:$D$72,"&lt;&gt;"&amp;"NL",$D$5:$D$72,"&lt;&gt;"&amp;"HORS LIGUE",K$5:K$72,"&lt;"&amp;K60)+1),Paramètres!$B$3:$C$56,2,FALSE)*Paramètres!$K$6))</f>
        <v>0</v>
      </c>
      <c r="M60" s="4"/>
      <c r="N60" s="2">
        <f>IF(M$2="Bike &amp; Run",IF(ISNA(VLOOKUP(M60,Paramètres!$B$3:$C$56,2,FALSE)),0,VLOOKUP(M60,Paramètres!$B$3:$C$56,2,FALSE)*Paramètres!$K$7),IF(OR(M60="",OR($D60="",$D60="NL",$D60="HORS LIGUE")),0,VLOOKUP(IF(OR(M60="",OR($D60="",$D60="NL",$D60="HORS LIGUE")),"",COUNTIFS($D$5:$D$72,"&lt;&gt;"&amp;"",$D$5:$D$72,"&lt;&gt;"&amp;"NL",$D$5:$D$72,"&lt;&gt;"&amp;"HORS LIGUE",M$5:M$72,"&lt;"&amp;M60)+1),Paramètres!$B$3:$C$56,2,FALSE)*Paramètres!$K$7))</f>
        <v>0</v>
      </c>
      <c r="O60" s="46"/>
      <c r="P60" s="2">
        <f>IF(O$2="Bike &amp; Run",IF(ISNA(VLOOKUP(O60,Paramètres!$B$3:$C$56,2,FALSE)),0,VLOOKUP(O60,Paramètres!$B$3:$C$56,2,FALSE)*Paramètres!$K$8),IF(OR(O60="",OR($D60="",$D60="NL",$D60="HORS LIGUE")),0,VLOOKUP(IF(OR(O60="",OR($D60="",$D60="NL",$D60="HORS LIGUE")),"",COUNTIFS($D$5:$D$72,"&lt;&gt;"&amp;"",$D$5:$D$72,"&lt;&gt;"&amp;"NL",$D$5:$D$72,"&lt;&gt;"&amp;"HORS LIGUE",O$5:O$72,"&lt;"&amp;O60)+1),Paramètres!$B$3:$C$56,2,FALSE)*Paramètres!$K$8))</f>
        <v>0</v>
      </c>
      <c r="Q60" s="46"/>
      <c r="R60" s="2">
        <f>IF(Q$2="Bike &amp; Run",IF(ISNA(VLOOKUP(Q60,Paramètres!$B$3:$C$56,2,FALSE)),0,VLOOKUP(Q60,Paramètres!$B$3:$C$56,2,FALSE)*Paramètres!$K$9),IF(OR(Q60="",OR($D60="",$D60="NL",$D60="HORS LIGUE")),0,VLOOKUP(IF(OR(Q60="",OR($D60="",$D60="NL",$D60="HORS LIGUE")),"",COUNTIFS($D$5:$D$72,"&lt;&gt;"&amp;"",$D$5:$D$72,"&lt;&gt;"&amp;"NL",$D$5:$D$72,"&lt;&gt;"&amp;"HORS LIGUE",Q$5:Q$72,"&lt;"&amp;Q60)+1),Paramètres!$B$3:$C$56,2,FALSE)*Paramètres!$K$9))</f>
        <v>0</v>
      </c>
      <c r="S60" s="46"/>
      <c r="T60" s="2">
        <f>IF(S$2="Bike &amp; Run",IF(ISNA(VLOOKUP(S60,Paramètres!$B$3:$C$56,2,FALSE)),0,VLOOKUP(S60,Paramètres!$B$3:$C$56,2,FALSE)*Paramètres!$K$10),IF(OR(S60="",OR($D60="",$D60="NL",$D60="HORS LIGUE")),0,VLOOKUP(IF(OR(S60="",OR($D60="",$D60="NL",$D60="HORS LIGUE")),"",COUNTIFS($D$5:$D$72,"&lt;&gt;"&amp;"",$D$5:$D$72,"&lt;&gt;"&amp;"NL",$D$5:$D$72,"&lt;&gt;"&amp;"HORS LIGUE",S$5:S$72,"&lt;"&amp;S60)+1),Paramètres!$B$3:$C$56,2,FALSE)*Paramètres!$K$10))</f>
        <v>0</v>
      </c>
      <c r="U60" s="46"/>
      <c r="V60" s="2">
        <f>IF(U$2="Bike &amp; Run",IF(ISNA(VLOOKUP(U60,Paramètres!$B$3:$C$56,2,FALSE)),0,VLOOKUP(U60,Paramètres!$B$3:$C$56,2,FALSE)*Paramètres!$K$11),IF(OR(U60="",OR($D60="",$D60="NL",$D60="HORS LIGUE")),0,VLOOKUP(IF(OR(U60="",OR($D60="",$D60="NL",$D60="HORS LIGUE")),"",COUNTIFS($D$5:$D$72,"&lt;&gt;"&amp;"",$D$5:$D$72,"&lt;&gt;"&amp;"NL",$D$5:$D$72,"&lt;&gt;"&amp;"HORS LIGUE",U$5:U$72,"&lt;"&amp;U60)+1),Paramètres!$B$3:$C$56,2,FALSE)*Paramètres!$K$11))</f>
        <v>0</v>
      </c>
      <c r="W60" s="46"/>
      <c r="X60" s="2">
        <f>IF(W$2="Bike &amp; Run",IF(ISNA(VLOOKUP(W60,Paramètres!$B$3:$C$56,2,FALSE)),0,VLOOKUP(W60,Paramètres!$B$3:$C$56,2,FALSE)*Paramètres!$K$12),IF(OR(W60="",OR($D60="",$D60="NL",$D60="HORS LIGUE")),0,VLOOKUP(IF(OR(W60="",OR($D60="",$D60="NL",$D60="HORS LIGUE")),"",COUNTIFS($D$5:$D$72,"&lt;&gt;"&amp;"",$D$5:$D$72,"&lt;&gt;"&amp;"NL",$D$5:$D$72,"&lt;&gt;"&amp;"HORS LIGUE",W$5:W$72,"&lt;"&amp;W60)+1),Paramètres!$B$3:$C$56,2,FALSE)*Paramètres!$K$12))</f>
        <v>0</v>
      </c>
      <c r="Y60" s="46"/>
      <c r="Z60" s="2">
        <f>IF(Y$2="Bike &amp; Run",IF(ISNA(VLOOKUP(Y60,Paramètres!$B$3:$C$56,2,FALSE)),0,VLOOKUP(Y60,Paramètres!$B$3:$C$56,2,FALSE)*Paramètres!$K$13),IF(OR(Y60="",OR($D60="",$D60="NL",$D60="HORS LIGUE")),0,VLOOKUP(IF(OR(Y60="",OR($D60="",$D60="NL",$D60="HORS LIGUE")),"",COUNTIFS($D$5:$D$72,"&lt;&gt;"&amp;"",$D$5:$D$72,"&lt;&gt;"&amp;"NL",$D$5:$D$72,"&lt;&gt;"&amp;"HORS LIGUE",Y$5:Y$72,"&lt;"&amp;Y60)+1),Paramètres!$B$3:$C$56,2,FALSE)*Paramètres!$K$13))</f>
        <v>0</v>
      </c>
      <c r="AA60" s="46"/>
      <c r="AB60" s="2">
        <f>IF(AA$2="Bike &amp; Run",IF(ISNA(VLOOKUP(AA60,Paramètres!$B$3:$C$56,2,FALSE)),0,VLOOKUP(AA60,Paramètres!$B$3:$C$56,2,FALSE)*Paramètres!$K$14),IF(OR(AA60="",OR($D60="",$D60="NL",$D60="HORS LIGUE")),0,VLOOKUP(IF(OR(AA60="",OR($D60="",$D60="NL",$D60="HORS LIGUE")),"",COUNTIFS($D$5:$D$72,"&lt;&gt;"&amp;"",$D$5:$D$72,"&lt;&gt;"&amp;"NL",$D$5:$D$72,"&lt;&gt;"&amp;"HORS LIGUE",AA$5:AA$72,"&lt;"&amp;AA60)+1),Paramètres!$B$3:$C$56,2,FALSE)*Paramètres!$K$14))</f>
        <v>0</v>
      </c>
      <c r="AC60" s="46"/>
      <c r="AD60" s="2">
        <f>IF(AC$2="Bike &amp; Run",IF(ISNA(VLOOKUP(AC60,Paramètres!$B$3:$C$56,2,FALSE)),0,VLOOKUP(AC60,Paramètres!$B$3:$C$56,2,FALSE)*Paramètres!$K$15),IF(OR(AC60="",OR($D60="",$D60="NL",$D60="HORS LIGUE")),0,VLOOKUP(IF(OR(AC60="",OR($D60="",$D60="NL",$D60="HORS LIGUE")),"",COUNTIFS($D$5:$D$72,"&lt;&gt;"&amp;"",$D$5:$D$72,"&lt;&gt;"&amp;"NL",$D$5:$D$72,"&lt;&gt;"&amp;"HORS LIGUE",AC$5:AC$72,"&lt;"&amp;AC60)+1),Paramètres!$B$3:$C$56,2,FALSE)*Paramètres!$K$15))</f>
        <v>0</v>
      </c>
      <c r="AE60" s="46"/>
      <c r="AF60" s="2">
        <f>IF(AE$2="Bike &amp; Run",IF(ISNA(VLOOKUP(AE60,Paramètres!$B$3:$C$56,2,FALSE)),0,VLOOKUP(AE60,Paramètres!$B$3:$C$56,2,FALSE)*Paramètres!$K$16),IF(OR(AE60="",OR($D60="",$D60="NL",$D60="HORS LIGUE")),0,VLOOKUP(IF(OR(AE60="",OR($D60="",$D60="NL",$D60="HORS LIGUE")),"",COUNTIFS($D$5:$D$72,"&lt;&gt;"&amp;"",$D$5:$D$72,"&lt;&gt;"&amp;"NL",$D$5:$D$72,"&lt;&gt;"&amp;"HORS LIGUE",AE$5:AE$72,"&lt;"&amp;AE60)+1),Paramètres!$B$3:$C$56,2,FALSE)*Paramètres!$K$16))</f>
        <v>0</v>
      </c>
      <c r="AG60" s="46"/>
      <c r="AH60" s="2">
        <f>IF(AG$2="Bike &amp; Run",IF(ISNA(VLOOKUP(AG60,Paramètres!$B$3:$C$56,2,FALSE)),0,VLOOKUP(AG60,Paramètres!$B$3:$C$56,2,FALSE)*Paramètres!$K$17),IF(OR(AG60="",OR($D60="",$D60="NL",$D60="HORS LIGUE")),0,VLOOKUP(IF(OR(AG60="",OR($D60="",$D60="NL",$D60="HORS LIGUE")),"",COUNTIFS($D$5:$D$72,"&lt;&gt;"&amp;"",$D$5:$D$72,"&lt;&gt;"&amp;"NL",$D$5:$D$72,"&lt;&gt;"&amp;"HORS LIGUE",AG$5:AG$72,"&lt;"&amp;AG60)+1),Paramètres!$B$3:$C$56,2,FALSE)*Paramètres!$K$17))</f>
        <v>0</v>
      </c>
      <c r="AI60" s="40">
        <f t="shared" si="53"/>
        <v>0</v>
      </c>
      <c r="AJ60" s="3" t="str">
        <f t="shared" si="54"/>
        <v/>
      </c>
      <c r="AK60" s="5">
        <f t="shared" si="55"/>
        <v>0</v>
      </c>
      <c r="AL60" s="41">
        <f t="shared" si="56"/>
        <v>0</v>
      </c>
      <c r="AM60" s="33" t="str">
        <f t="shared" si="57"/>
        <v/>
      </c>
      <c r="AO60" s="22">
        <f t="shared" si="58"/>
        <v>0</v>
      </c>
      <c r="AP60">
        <f t="shared" si="59"/>
        <v>0</v>
      </c>
      <c r="AQ60">
        <f t="shared" si="60"/>
        <v>0</v>
      </c>
      <c r="AR60">
        <f t="shared" si="61"/>
        <v>0</v>
      </c>
      <c r="AS60">
        <f t="shared" si="62"/>
        <v>0</v>
      </c>
      <c r="AT60">
        <f t="shared" si="63"/>
        <v>0</v>
      </c>
      <c r="AU60">
        <f t="shared" si="64"/>
        <v>0</v>
      </c>
      <c r="AV60">
        <f t="shared" si="65"/>
        <v>0</v>
      </c>
      <c r="AW60">
        <f t="shared" si="66"/>
        <v>0</v>
      </c>
      <c r="AX60">
        <f t="shared" si="67"/>
        <v>0</v>
      </c>
      <c r="AY60">
        <f t="shared" si="68"/>
        <v>0</v>
      </c>
      <c r="AZ60">
        <f t="shared" si="69"/>
        <v>0</v>
      </c>
      <c r="BA60">
        <f t="shared" si="70"/>
        <v>0</v>
      </c>
      <c r="BB60">
        <f t="shared" si="71"/>
        <v>0</v>
      </c>
      <c r="BC60">
        <f t="shared" si="72"/>
        <v>0</v>
      </c>
      <c r="BD60">
        <f t="shared" si="73"/>
        <v>0</v>
      </c>
      <c r="BE60" s="22">
        <f t="shared" ref="BE60:BR60" si="97">BD60+LARGE($AO60:$BC60,BE$4)</f>
        <v>0</v>
      </c>
      <c r="BF60" s="22">
        <f t="shared" si="97"/>
        <v>0</v>
      </c>
      <c r="BG60" s="22">
        <f t="shared" si="97"/>
        <v>0</v>
      </c>
      <c r="BH60" s="22">
        <f t="shared" si="97"/>
        <v>0</v>
      </c>
      <c r="BI60" s="22">
        <f t="shared" si="97"/>
        <v>0</v>
      </c>
      <c r="BJ60" s="22">
        <f t="shared" si="97"/>
        <v>0</v>
      </c>
      <c r="BK60" s="22">
        <f t="shared" si="97"/>
        <v>0</v>
      </c>
      <c r="BL60" s="22">
        <f t="shared" si="97"/>
        <v>0</v>
      </c>
      <c r="BM60" s="22">
        <f t="shared" si="97"/>
        <v>0</v>
      </c>
      <c r="BN60" s="22">
        <f t="shared" si="97"/>
        <v>0</v>
      </c>
      <c r="BO60" s="22">
        <f t="shared" si="97"/>
        <v>0</v>
      </c>
      <c r="BP60" s="22">
        <f t="shared" si="97"/>
        <v>0</v>
      </c>
      <c r="BQ60" s="22">
        <f t="shared" si="97"/>
        <v>0</v>
      </c>
      <c r="BR60" s="22">
        <f t="shared" si="97"/>
        <v>0</v>
      </c>
    </row>
    <row r="61" spans="1:70" ht="16.5">
      <c r="A61" s="14"/>
      <c r="B61" s="32" t="str">
        <f>IF(ISNA(VLOOKUP(A61,'Licenciés Jeunes 2023'!A:C,3,0)),"",VLOOKUP(A61,'Licenciés Jeunes 2023'!A:C,3,0))</f>
        <v/>
      </c>
      <c r="C61" s="32" t="str">
        <f>IF(ISNA(VLOOKUP(A61,'Licenciés Jeunes 2023'!A:C,2,0)),"",VLOOKUP(A61,'Licenciés Jeunes 2023'!A:C,2,0))</f>
        <v/>
      </c>
      <c r="D61" s="32" t="str">
        <f>IF(ISNA(VLOOKUP(A61,'Licenciés Jeunes 2023'!A:F,6,0)),"",VLOOKUP(A61,'Licenciés Jeunes 2023'!A:F,6,0))</f>
        <v/>
      </c>
      <c r="E61" s="6"/>
      <c r="F61" s="2">
        <f>IF(E$2="Bike &amp; Run",IF(ISNA(VLOOKUP(E61,Paramètres!$B$3:$C$56,2,FALSE)),0,VLOOKUP(E61,Paramètres!$B$3:$C$56,2,FALSE)*Paramètres!$K$3),IF(OR(E61="",OR($D61="",$D61="NL",$D61="HORS LIGUE")),0,VLOOKUP(IF(OR(E61="",OR($D61="",$D61="NL",$D61="HORS LIGUE")),"",COUNTIFS($D$5:$D$72,"&lt;&gt;"&amp;"",$D$5:$D$72,"&lt;&gt;"&amp;"NL",$D$5:$D$72,"&lt;&gt;"&amp;"HORS LIGUE",E$5:E$72,"&lt;"&amp;E61)+1),Paramètres!$B$3:$C$56,2,FALSE)*Paramètres!$K$3))</f>
        <v>0</v>
      </c>
      <c r="G61" s="4"/>
      <c r="H61" s="2">
        <f>IF(G$2="Bike &amp; Run",IF(ISNA(VLOOKUP(G61,Paramètres!$B$3:$C$56,2,FALSE)),0,VLOOKUP(G61,Paramètres!$B$3:$C$56,2,FALSE)*Paramètres!$K$4),IF(OR(G61="",OR($D61="",$D61="NL",$D61="HORS LIGUE")),0,VLOOKUP(IF(OR(G61="",OR($D61="",$D61="NL",$D61="HORS LIGUE")),"",COUNTIFS($D$5:$D$72,"&lt;&gt;"&amp;"",$D$5:$D$72,"&lt;&gt;"&amp;"NL",$D$5:$D$72,"&lt;&gt;"&amp;"HORS LIGUE",G$5:G$72,"&lt;"&amp;G61)+1),Paramètres!$B$3:$C$56,2,FALSE)*Paramètres!$K$4))</f>
        <v>0</v>
      </c>
      <c r="I61" s="36"/>
      <c r="J61" s="2">
        <f>IF(I$2="Bike &amp; Run",IF(ISNA(VLOOKUP(I61,Paramètres!$B$3:$C$56,2,FALSE)),0,VLOOKUP(I61,Paramètres!$B$3:$C$56,2,FALSE)*Paramètres!$K$5),IF(OR(I61="",OR($D61="",$D61="NL",$D61="HORS LIGUE")),0,VLOOKUP(IF(OR(I61="",OR($D61="",$D61="NL",$D61="HORS LIGUE")),"",COUNTIFS($D$5:$D$72,"&lt;&gt;"&amp;"",$D$5:$D$72,"&lt;&gt;"&amp;"NL",$D$5:$D$72,"&lt;&gt;"&amp;"HORS LIGUE",I$5:I$72,"&lt;"&amp;I61)+1),Paramètres!$B$3:$C$56,2,FALSE)*Paramètres!$K$5))</f>
        <v>0</v>
      </c>
      <c r="K61" s="4"/>
      <c r="L61" s="2">
        <f>IF(K$2="Bike &amp; Run",IF(ISNA(VLOOKUP(K61,Paramètres!$B$3:$C$56,2,FALSE)),0,VLOOKUP(K61,Paramètres!$B$3:$C$56,2,FALSE)*Paramètres!$K$6),IF(OR(K61="",OR($D61="",$D61="NL",$D61="HORS LIGUE")),0,VLOOKUP(IF(OR(K61="",OR($D61="",$D61="NL",$D61="HORS LIGUE")),"",COUNTIFS($D$5:$D$72,"&lt;&gt;"&amp;"",$D$5:$D$72,"&lt;&gt;"&amp;"NL",$D$5:$D$72,"&lt;&gt;"&amp;"HORS LIGUE",K$5:K$72,"&lt;"&amp;K61)+1),Paramètres!$B$3:$C$56,2,FALSE)*Paramètres!$K$6))</f>
        <v>0</v>
      </c>
      <c r="M61" s="4"/>
      <c r="N61" s="2">
        <f>IF(M$2="Bike &amp; Run",IF(ISNA(VLOOKUP(M61,Paramètres!$B$3:$C$56,2,FALSE)),0,VLOOKUP(M61,Paramètres!$B$3:$C$56,2,FALSE)*Paramètres!$K$7),IF(OR(M61="",OR($D61="",$D61="NL",$D61="HORS LIGUE")),0,VLOOKUP(IF(OR(M61="",OR($D61="",$D61="NL",$D61="HORS LIGUE")),"",COUNTIFS($D$5:$D$72,"&lt;&gt;"&amp;"",$D$5:$D$72,"&lt;&gt;"&amp;"NL",$D$5:$D$72,"&lt;&gt;"&amp;"HORS LIGUE",M$5:M$72,"&lt;"&amp;M61)+1),Paramètres!$B$3:$C$56,2,FALSE)*Paramètres!$K$7))</f>
        <v>0</v>
      </c>
      <c r="O61" s="46"/>
      <c r="P61" s="2">
        <f>IF(O$2="Bike &amp; Run",IF(ISNA(VLOOKUP(O61,Paramètres!$B$3:$C$56,2,FALSE)),0,VLOOKUP(O61,Paramètres!$B$3:$C$56,2,FALSE)*Paramètres!$K$8),IF(OR(O61="",OR($D61="",$D61="NL",$D61="HORS LIGUE")),0,VLOOKUP(IF(OR(O61="",OR($D61="",$D61="NL",$D61="HORS LIGUE")),"",COUNTIFS($D$5:$D$72,"&lt;&gt;"&amp;"",$D$5:$D$72,"&lt;&gt;"&amp;"NL",$D$5:$D$72,"&lt;&gt;"&amp;"HORS LIGUE",O$5:O$72,"&lt;"&amp;O61)+1),Paramètres!$B$3:$C$56,2,FALSE)*Paramètres!$K$8))</f>
        <v>0</v>
      </c>
      <c r="Q61" s="46"/>
      <c r="R61" s="2">
        <f>IF(Q$2="Bike &amp; Run",IF(ISNA(VLOOKUP(Q61,Paramètres!$B$3:$C$56,2,FALSE)),0,VLOOKUP(Q61,Paramètres!$B$3:$C$56,2,FALSE)*Paramètres!$K$9),IF(OR(Q61="",OR($D61="",$D61="NL",$D61="HORS LIGUE")),0,VLOOKUP(IF(OR(Q61="",OR($D61="",$D61="NL",$D61="HORS LIGUE")),"",COUNTIFS($D$5:$D$72,"&lt;&gt;"&amp;"",$D$5:$D$72,"&lt;&gt;"&amp;"NL",$D$5:$D$72,"&lt;&gt;"&amp;"HORS LIGUE",Q$5:Q$72,"&lt;"&amp;Q61)+1),Paramètres!$B$3:$C$56,2,FALSE)*Paramètres!$K$9))</f>
        <v>0</v>
      </c>
      <c r="S61" s="46"/>
      <c r="T61" s="2">
        <f>IF(S$2="Bike &amp; Run",IF(ISNA(VLOOKUP(S61,Paramètres!$B$3:$C$56,2,FALSE)),0,VLOOKUP(S61,Paramètres!$B$3:$C$56,2,FALSE)*Paramètres!$K$10),IF(OR(S61="",OR($D61="",$D61="NL",$D61="HORS LIGUE")),0,VLOOKUP(IF(OR(S61="",OR($D61="",$D61="NL",$D61="HORS LIGUE")),"",COUNTIFS($D$5:$D$72,"&lt;&gt;"&amp;"",$D$5:$D$72,"&lt;&gt;"&amp;"NL",$D$5:$D$72,"&lt;&gt;"&amp;"HORS LIGUE",S$5:S$72,"&lt;"&amp;S61)+1),Paramètres!$B$3:$C$56,2,FALSE)*Paramètres!$K$10))</f>
        <v>0</v>
      </c>
      <c r="U61" s="46"/>
      <c r="V61" s="2">
        <f>IF(U$2="Bike &amp; Run",IF(ISNA(VLOOKUP(U61,Paramètres!$B$3:$C$56,2,FALSE)),0,VLOOKUP(U61,Paramètres!$B$3:$C$56,2,FALSE)*Paramètres!$K$11),IF(OR(U61="",OR($D61="",$D61="NL",$D61="HORS LIGUE")),0,VLOOKUP(IF(OR(U61="",OR($D61="",$D61="NL",$D61="HORS LIGUE")),"",COUNTIFS($D$5:$D$72,"&lt;&gt;"&amp;"",$D$5:$D$72,"&lt;&gt;"&amp;"NL",$D$5:$D$72,"&lt;&gt;"&amp;"HORS LIGUE",U$5:U$72,"&lt;"&amp;U61)+1),Paramètres!$B$3:$C$56,2,FALSE)*Paramètres!$K$11))</f>
        <v>0</v>
      </c>
      <c r="W61" s="46"/>
      <c r="X61" s="2">
        <f>IF(W$2="Bike &amp; Run",IF(ISNA(VLOOKUP(W61,Paramètres!$B$3:$C$56,2,FALSE)),0,VLOOKUP(W61,Paramètres!$B$3:$C$56,2,FALSE)*Paramètres!$K$12),IF(OR(W61="",OR($D61="",$D61="NL",$D61="HORS LIGUE")),0,VLOOKUP(IF(OR(W61="",OR($D61="",$D61="NL",$D61="HORS LIGUE")),"",COUNTIFS($D$5:$D$72,"&lt;&gt;"&amp;"",$D$5:$D$72,"&lt;&gt;"&amp;"NL",$D$5:$D$72,"&lt;&gt;"&amp;"HORS LIGUE",W$5:W$72,"&lt;"&amp;W61)+1),Paramètres!$B$3:$C$56,2,FALSE)*Paramètres!$K$12))</f>
        <v>0</v>
      </c>
      <c r="Y61" s="46"/>
      <c r="Z61" s="2">
        <f>IF(Y$2="Bike &amp; Run",IF(ISNA(VLOOKUP(Y61,Paramètres!$B$3:$C$56,2,FALSE)),0,VLOOKUP(Y61,Paramètres!$B$3:$C$56,2,FALSE)*Paramètres!$K$13),IF(OR(Y61="",OR($D61="",$D61="NL",$D61="HORS LIGUE")),0,VLOOKUP(IF(OR(Y61="",OR($D61="",$D61="NL",$D61="HORS LIGUE")),"",COUNTIFS($D$5:$D$72,"&lt;&gt;"&amp;"",$D$5:$D$72,"&lt;&gt;"&amp;"NL",$D$5:$D$72,"&lt;&gt;"&amp;"HORS LIGUE",Y$5:Y$72,"&lt;"&amp;Y61)+1),Paramètres!$B$3:$C$56,2,FALSE)*Paramètres!$K$13))</f>
        <v>0</v>
      </c>
      <c r="AA61" s="46"/>
      <c r="AB61" s="2">
        <f>IF(AA$2="Bike &amp; Run",IF(ISNA(VLOOKUP(AA61,Paramètres!$B$3:$C$56,2,FALSE)),0,VLOOKUP(AA61,Paramètres!$B$3:$C$56,2,FALSE)*Paramètres!$K$14),IF(OR(AA61="",OR($D61="",$D61="NL",$D61="HORS LIGUE")),0,VLOOKUP(IF(OR(AA61="",OR($D61="",$D61="NL",$D61="HORS LIGUE")),"",COUNTIFS($D$5:$D$72,"&lt;&gt;"&amp;"",$D$5:$D$72,"&lt;&gt;"&amp;"NL",$D$5:$D$72,"&lt;&gt;"&amp;"HORS LIGUE",AA$5:AA$72,"&lt;"&amp;AA61)+1),Paramètres!$B$3:$C$56,2,FALSE)*Paramètres!$K$14))</f>
        <v>0</v>
      </c>
      <c r="AC61" s="46"/>
      <c r="AD61" s="2">
        <f>IF(AC$2="Bike &amp; Run",IF(ISNA(VLOOKUP(AC61,Paramètres!$B$3:$C$56,2,FALSE)),0,VLOOKUP(AC61,Paramètres!$B$3:$C$56,2,FALSE)*Paramètres!$K$15),IF(OR(AC61="",OR($D61="",$D61="NL",$D61="HORS LIGUE")),0,VLOOKUP(IF(OR(AC61="",OR($D61="",$D61="NL",$D61="HORS LIGUE")),"",COUNTIFS($D$5:$D$72,"&lt;&gt;"&amp;"",$D$5:$D$72,"&lt;&gt;"&amp;"NL",$D$5:$D$72,"&lt;&gt;"&amp;"HORS LIGUE",AC$5:AC$72,"&lt;"&amp;AC61)+1),Paramètres!$B$3:$C$56,2,FALSE)*Paramètres!$K$15))</f>
        <v>0</v>
      </c>
      <c r="AE61" s="46"/>
      <c r="AF61" s="2">
        <f>IF(AE$2="Bike &amp; Run",IF(ISNA(VLOOKUP(AE61,Paramètres!$B$3:$C$56,2,FALSE)),0,VLOOKUP(AE61,Paramètres!$B$3:$C$56,2,FALSE)*Paramètres!$K$16),IF(OR(AE61="",OR($D61="",$D61="NL",$D61="HORS LIGUE")),0,VLOOKUP(IF(OR(AE61="",OR($D61="",$D61="NL",$D61="HORS LIGUE")),"",COUNTIFS($D$5:$D$72,"&lt;&gt;"&amp;"",$D$5:$D$72,"&lt;&gt;"&amp;"NL",$D$5:$D$72,"&lt;&gt;"&amp;"HORS LIGUE",AE$5:AE$72,"&lt;"&amp;AE61)+1),Paramètres!$B$3:$C$56,2,FALSE)*Paramètres!$K$16))</f>
        <v>0</v>
      </c>
      <c r="AG61" s="46"/>
      <c r="AH61" s="2">
        <f>IF(AG$2="Bike &amp; Run",IF(ISNA(VLOOKUP(AG61,Paramètres!$B$3:$C$56,2,FALSE)),0,VLOOKUP(AG61,Paramètres!$B$3:$C$56,2,FALSE)*Paramètres!$K$17),IF(OR(AG61="",OR($D61="",$D61="NL",$D61="HORS LIGUE")),0,VLOOKUP(IF(OR(AG61="",OR($D61="",$D61="NL",$D61="HORS LIGUE")),"",COUNTIFS($D$5:$D$72,"&lt;&gt;"&amp;"",$D$5:$D$72,"&lt;&gt;"&amp;"NL",$D$5:$D$72,"&lt;&gt;"&amp;"HORS LIGUE",AG$5:AG$72,"&lt;"&amp;AG61)+1),Paramètres!$B$3:$C$56,2,FALSE)*Paramètres!$K$17))</f>
        <v>0</v>
      </c>
      <c r="AI61" s="40">
        <f t="shared" si="53"/>
        <v>0</v>
      </c>
      <c r="AJ61" s="3" t="str">
        <f t="shared" si="54"/>
        <v/>
      </c>
      <c r="AK61" s="5">
        <f t="shared" si="55"/>
        <v>0</v>
      </c>
      <c r="AL61" s="41">
        <f t="shared" si="56"/>
        <v>0</v>
      </c>
      <c r="AM61" s="33" t="str">
        <f t="shared" si="57"/>
        <v/>
      </c>
      <c r="AO61" s="22">
        <f t="shared" si="58"/>
        <v>0</v>
      </c>
      <c r="AP61">
        <f t="shared" si="59"/>
        <v>0</v>
      </c>
      <c r="AQ61">
        <f t="shared" si="60"/>
        <v>0</v>
      </c>
      <c r="AR61">
        <f t="shared" si="61"/>
        <v>0</v>
      </c>
      <c r="AS61">
        <f t="shared" si="62"/>
        <v>0</v>
      </c>
      <c r="AT61">
        <f t="shared" si="63"/>
        <v>0</v>
      </c>
      <c r="AU61">
        <f t="shared" si="64"/>
        <v>0</v>
      </c>
      <c r="AV61">
        <f t="shared" si="65"/>
        <v>0</v>
      </c>
      <c r="AW61">
        <f t="shared" si="66"/>
        <v>0</v>
      </c>
      <c r="AX61">
        <f t="shared" si="67"/>
        <v>0</v>
      </c>
      <c r="AY61">
        <f t="shared" si="68"/>
        <v>0</v>
      </c>
      <c r="AZ61">
        <f t="shared" si="69"/>
        <v>0</v>
      </c>
      <c r="BA61">
        <f t="shared" si="70"/>
        <v>0</v>
      </c>
      <c r="BB61">
        <f t="shared" si="71"/>
        <v>0</v>
      </c>
      <c r="BC61">
        <f t="shared" si="72"/>
        <v>0</v>
      </c>
      <c r="BD61">
        <f t="shared" si="73"/>
        <v>0</v>
      </c>
      <c r="BE61" s="22">
        <f t="shared" ref="BE61:BR61" si="98">BD61+LARGE($AO61:$BC61,BE$4)</f>
        <v>0</v>
      </c>
      <c r="BF61" s="22">
        <f t="shared" si="98"/>
        <v>0</v>
      </c>
      <c r="BG61" s="22">
        <f t="shared" si="98"/>
        <v>0</v>
      </c>
      <c r="BH61" s="22">
        <f t="shared" si="98"/>
        <v>0</v>
      </c>
      <c r="BI61" s="22">
        <f t="shared" si="98"/>
        <v>0</v>
      </c>
      <c r="BJ61" s="22">
        <f t="shared" si="98"/>
        <v>0</v>
      </c>
      <c r="BK61" s="22">
        <f t="shared" si="98"/>
        <v>0</v>
      </c>
      <c r="BL61" s="22">
        <f t="shared" si="98"/>
        <v>0</v>
      </c>
      <c r="BM61" s="22">
        <f t="shared" si="98"/>
        <v>0</v>
      </c>
      <c r="BN61" s="22">
        <f t="shared" si="98"/>
        <v>0</v>
      </c>
      <c r="BO61" s="22">
        <f t="shared" si="98"/>
        <v>0</v>
      </c>
      <c r="BP61" s="22">
        <f t="shared" si="98"/>
        <v>0</v>
      </c>
      <c r="BQ61" s="22">
        <f t="shared" si="98"/>
        <v>0</v>
      </c>
      <c r="BR61" s="22">
        <f t="shared" si="98"/>
        <v>0</v>
      </c>
    </row>
    <row r="62" spans="1:70" ht="16.5">
      <c r="A62" s="14"/>
      <c r="B62" s="32" t="str">
        <f>IF(ISNA(VLOOKUP(A62,'Licenciés Jeunes 2023'!A:C,3,0)),"",VLOOKUP(A62,'Licenciés Jeunes 2023'!A:C,3,0))</f>
        <v/>
      </c>
      <c r="C62" s="32" t="str">
        <f>IF(ISNA(VLOOKUP(A62,'Licenciés Jeunes 2023'!A:C,2,0)),"",VLOOKUP(A62,'Licenciés Jeunes 2023'!A:C,2,0))</f>
        <v/>
      </c>
      <c r="D62" s="32" t="str">
        <f>IF(ISNA(VLOOKUP(A62,'Licenciés Jeunes 2023'!A:F,6,0)),"",VLOOKUP(A62,'Licenciés Jeunes 2023'!A:F,6,0))</f>
        <v/>
      </c>
      <c r="E62" s="6"/>
      <c r="F62" s="2">
        <f>IF(E$2="Bike &amp; Run",IF(ISNA(VLOOKUP(E62,Paramètres!$B$3:$C$56,2,FALSE)),0,VLOOKUP(E62,Paramètres!$B$3:$C$56,2,FALSE)*Paramètres!$K$3),IF(OR(E62="",OR($D62="",$D62="NL",$D62="HORS LIGUE")),0,VLOOKUP(IF(OR(E62="",OR($D62="",$D62="NL",$D62="HORS LIGUE")),"",COUNTIFS($D$5:$D$72,"&lt;&gt;"&amp;"",$D$5:$D$72,"&lt;&gt;"&amp;"NL",$D$5:$D$72,"&lt;&gt;"&amp;"HORS LIGUE",E$5:E$72,"&lt;"&amp;E62)+1),Paramètres!$B$3:$C$56,2,FALSE)*Paramètres!$K$3))</f>
        <v>0</v>
      </c>
      <c r="G62" s="4"/>
      <c r="H62" s="2">
        <f>IF(G$2="Bike &amp; Run",IF(ISNA(VLOOKUP(G62,Paramètres!$B$3:$C$56,2,FALSE)),0,VLOOKUP(G62,Paramètres!$B$3:$C$56,2,FALSE)*Paramètres!$K$4),IF(OR(G62="",OR($D62="",$D62="NL",$D62="HORS LIGUE")),0,VLOOKUP(IF(OR(G62="",OR($D62="",$D62="NL",$D62="HORS LIGUE")),"",COUNTIFS($D$5:$D$72,"&lt;&gt;"&amp;"",$D$5:$D$72,"&lt;&gt;"&amp;"NL",$D$5:$D$72,"&lt;&gt;"&amp;"HORS LIGUE",G$5:G$72,"&lt;"&amp;G62)+1),Paramètres!$B$3:$C$56,2,FALSE)*Paramètres!$K$4))</f>
        <v>0</v>
      </c>
      <c r="I62" s="36"/>
      <c r="J62" s="2">
        <f>IF(I$2="Bike &amp; Run",IF(ISNA(VLOOKUP(I62,Paramètres!$B$3:$C$56,2,FALSE)),0,VLOOKUP(I62,Paramètres!$B$3:$C$56,2,FALSE)*Paramètres!$K$5),IF(OR(I62="",OR($D62="",$D62="NL",$D62="HORS LIGUE")),0,VLOOKUP(IF(OR(I62="",OR($D62="",$D62="NL",$D62="HORS LIGUE")),"",COUNTIFS($D$5:$D$72,"&lt;&gt;"&amp;"",$D$5:$D$72,"&lt;&gt;"&amp;"NL",$D$5:$D$72,"&lt;&gt;"&amp;"HORS LIGUE",I$5:I$72,"&lt;"&amp;I62)+1),Paramètres!$B$3:$C$56,2,FALSE)*Paramètres!$K$5))</f>
        <v>0</v>
      </c>
      <c r="K62" s="4"/>
      <c r="L62" s="2">
        <f>IF(K$2="Bike &amp; Run",IF(ISNA(VLOOKUP(K62,Paramètres!$B$3:$C$56,2,FALSE)),0,VLOOKUP(K62,Paramètres!$B$3:$C$56,2,FALSE)*Paramètres!$K$6),IF(OR(K62="",OR($D62="",$D62="NL",$D62="HORS LIGUE")),0,VLOOKUP(IF(OR(K62="",OR($D62="",$D62="NL",$D62="HORS LIGUE")),"",COUNTIFS($D$5:$D$72,"&lt;&gt;"&amp;"",$D$5:$D$72,"&lt;&gt;"&amp;"NL",$D$5:$D$72,"&lt;&gt;"&amp;"HORS LIGUE",K$5:K$72,"&lt;"&amp;K62)+1),Paramètres!$B$3:$C$56,2,FALSE)*Paramètres!$K$6))</f>
        <v>0</v>
      </c>
      <c r="M62" s="4"/>
      <c r="N62" s="2">
        <f>IF(M$2="Bike &amp; Run",IF(ISNA(VLOOKUP(M62,Paramètres!$B$3:$C$56,2,FALSE)),0,VLOOKUP(M62,Paramètres!$B$3:$C$56,2,FALSE)*Paramètres!$K$7),IF(OR(M62="",OR($D62="",$D62="NL",$D62="HORS LIGUE")),0,VLOOKUP(IF(OR(M62="",OR($D62="",$D62="NL",$D62="HORS LIGUE")),"",COUNTIFS($D$5:$D$72,"&lt;&gt;"&amp;"",$D$5:$D$72,"&lt;&gt;"&amp;"NL",$D$5:$D$72,"&lt;&gt;"&amp;"HORS LIGUE",M$5:M$72,"&lt;"&amp;M62)+1),Paramètres!$B$3:$C$56,2,FALSE)*Paramètres!$K$7))</f>
        <v>0</v>
      </c>
      <c r="O62" s="46"/>
      <c r="P62" s="2">
        <f>IF(O$2="Bike &amp; Run",IF(ISNA(VLOOKUP(O62,Paramètres!$B$3:$C$56,2,FALSE)),0,VLOOKUP(O62,Paramètres!$B$3:$C$56,2,FALSE)*Paramètres!$K$8),IF(OR(O62="",OR($D62="",$D62="NL",$D62="HORS LIGUE")),0,VLOOKUP(IF(OR(O62="",OR($D62="",$D62="NL",$D62="HORS LIGUE")),"",COUNTIFS($D$5:$D$72,"&lt;&gt;"&amp;"",$D$5:$D$72,"&lt;&gt;"&amp;"NL",$D$5:$D$72,"&lt;&gt;"&amp;"HORS LIGUE",O$5:O$72,"&lt;"&amp;O62)+1),Paramètres!$B$3:$C$56,2,FALSE)*Paramètres!$K$8))</f>
        <v>0</v>
      </c>
      <c r="Q62" s="46"/>
      <c r="R62" s="2">
        <f>IF(Q$2="Bike &amp; Run",IF(ISNA(VLOOKUP(Q62,Paramètres!$B$3:$C$56,2,FALSE)),0,VLOOKUP(Q62,Paramètres!$B$3:$C$56,2,FALSE)*Paramètres!$K$9),IF(OR(Q62="",OR($D62="",$D62="NL",$D62="HORS LIGUE")),0,VLOOKUP(IF(OR(Q62="",OR($D62="",$D62="NL",$D62="HORS LIGUE")),"",COUNTIFS($D$5:$D$72,"&lt;&gt;"&amp;"",$D$5:$D$72,"&lt;&gt;"&amp;"NL",$D$5:$D$72,"&lt;&gt;"&amp;"HORS LIGUE",Q$5:Q$72,"&lt;"&amp;Q62)+1),Paramètres!$B$3:$C$56,2,FALSE)*Paramètres!$K$9))</f>
        <v>0</v>
      </c>
      <c r="S62" s="46"/>
      <c r="T62" s="2">
        <f>IF(S$2="Bike &amp; Run",IF(ISNA(VLOOKUP(S62,Paramètres!$B$3:$C$56,2,FALSE)),0,VLOOKUP(S62,Paramètres!$B$3:$C$56,2,FALSE)*Paramètres!$K$10),IF(OR(S62="",OR($D62="",$D62="NL",$D62="HORS LIGUE")),0,VLOOKUP(IF(OR(S62="",OR($D62="",$D62="NL",$D62="HORS LIGUE")),"",COUNTIFS($D$5:$D$72,"&lt;&gt;"&amp;"",$D$5:$D$72,"&lt;&gt;"&amp;"NL",$D$5:$D$72,"&lt;&gt;"&amp;"HORS LIGUE",S$5:S$72,"&lt;"&amp;S62)+1),Paramètres!$B$3:$C$56,2,FALSE)*Paramètres!$K$10))</f>
        <v>0</v>
      </c>
      <c r="U62" s="46"/>
      <c r="V62" s="2">
        <f>IF(U$2="Bike &amp; Run",IF(ISNA(VLOOKUP(U62,Paramètres!$B$3:$C$56,2,FALSE)),0,VLOOKUP(U62,Paramètres!$B$3:$C$56,2,FALSE)*Paramètres!$K$11),IF(OR(U62="",OR($D62="",$D62="NL",$D62="HORS LIGUE")),0,VLOOKUP(IF(OR(U62="",OR($D62="",$D62="NL",$D62="HORS LIGUE")),"",COUNTIFS($D$5:$D$72,"&lt;&gt;"&amp;"",$D$5:$D$72,"&lt;&gt;"&amp;"NL",$D$5:$D$72,"&lt;&gt;"&amp;"HORS LIGUE",U$5:U$72,"&lt;"&amp;U62)+1),Paramètres!$B$3:$C$56,2,FALSE)*Paramètres!$K$11))</f>
        <v>0</v>
      </c>
      <c r="W62" s="46"/>
      <c r="X62" s="2">
        <f>IF(W$2="Bike &amp; Run",IF(ISNA(VLOOKUP(W62,Paramètres!$B$3:$C$56,2,FALSE)),0,VLOOKUP(W62,Paramètres!$B$3:$C$56,2,FALSE)*Paramètres!$K$12),IF(OR(W62="",OR($D62="",$D62="NL",$D62="HORS LIGUE")),0,VLOOKUP(IF(OR(W62="",OR($D62="",$D62="NL",$D62="HORS LIGUE")),"",COUNTIFS($D$5:$D$72,"&lt;&gt;"&amp;"",$D$5:$D$72,"&lt;&gt;"&amp;"NL",$D$5:$D$72,"&lt;&gt;"&amp;"HORS LIGUE",W$5:W$72,"&lt;"&amp;W62)+1),Paramètres!$B$3:$C$56,2,FALSE)*Paramètres!$K$12))</f>
        <v>0</v>
      </c>
      <c r="Y62" s="46"/>
      <c r="Z62" s="2">
        <f>IF(Y$2="Bike &amp; Run",IF(ISNA(VLOOKUP(Y62,Paramètres!$B$3:$C$56,2,FALSE)),0,VLOOKUP(Y62,Paramètres!$B$3:$C$56,2,FALSE)*Paramètres!$K$13),IF(OR(Y62="",OR($D62="",$D62="NL",$D62="HORS LIGUE")),0,VLOOKUP(IF(OR(Y62="",OR($D62="",$D62="NL",$D62="HORS LIGUE")),"",COUNTIFS($D$5:$D$72,"&lt;&gt;"&amp;"",$D$5:$D$72,"&lt;&gt;"&amp;"NL",$D$5:$D$72,"&lt;&gt;"&amp;"HORS LIGUE",Y$5:Y$72,"&lt;"&amp;Y62)+1),Paramètres!$B$3:$C$56,2,FALSE)*Paramètres!$K$13))</f>
        <v>0</v>
      </c>
      <c r="AA62" s="46"/>
      <c r="AB62" s="2">
        <f>IF(AA$2="Bike &amp; Run",IF(ISNA(VLOOKUP(AA62,Paramètres!$B$3:$C$56,2,FALSE)),0,VLOOKUP(AA62,Paramètres!$B$3:$C$56,2,FALSE)*Paramètres!$K$14),IF(OR(AA62="",OR($D62="",$D62="NL",$D62="HORS LIGUE")),0,VLOOKUP(IF(OR(AA62="",OR($D62="",$D62="NL",$D62="HORS LIGUE")),"",COUNTIFS($D$5:$D$72,"&lt;&gt;"&amp;"",$D$5:$D$72,"&lt;&gt;"&amp;"NL",$D$5:$D$72,"&lt;&gt;"&amp;"HORS LIGUE",AA$5:AA$72,"&lt;"&amp;AA62)+1),Paramètres!$B$3:$C$56,2,FALSE)*Paramètres!$K$14))</f>
        <v>0</v>
      </c>
      <c r="AC62" s="46"/>
      <c r="AD62" s="2">
        <f>IF(AC$2="Bike &amp; Run",IF(ISNA(VLOOKUP(AC62,Paramètres!$B$3:$C$56,2,FALSE)),0,VLOOKUP(AC62,Paramètres!$B$3:$C$56,2,FALSE)*Paramètres!$K$15),IF(OR(AC62="",OR($D62="",$D62="NL",$D62="HORS LIGUE")),0,VLOOKUP(IF(OR(AC62="",OR($D62="",$D62="NL",$D62="HORS LIGUE")),"",COUNTIFS($D$5:$D$72,"&lt;&gt;"&amp;"",$D$5:$D$72,"&lt;&gt;"&amp;"NL",$D$5:$D$72,"&lt;&gt;"&amp;"HORS LIGUE",AC$5:AC$72,"&lt;"&amp;AC62)+1),Paramètres!$B$3:$C$56,2,FALSE)*Paramètres!$K$15))</f>
        <v>0</v>
      </c>
      <c r="AE62" s="46"/>
      <c r="AF62" s="2">
        <f>IF(AE$2="Bike &amp; Run",IF(ISNA(VLOOKUP(AE62,Paramètres!$B$3:$C$56,2,FALSE)),0,VLOOKUP(AE62,Paramètres!$B$3:$C$56,2,FALSE)*Paramètres!$K$16),IF(OR(AE62="",OR($D62="",$D62="NL",$D62="HORS LIGUE")),0,VLOOKUP(IF(OR(AE62="",OR($D62="",$D62="NL",$D62="HORS LIGUE")),"",COUNTIFS($D$5:$D$72,"&lt;&gt;"&amp;"",$D$5:$D$72,"&lt;&gt;"&amp;"NL",$D$5:$D$72,"&lt;&gt;"&amp;"HORS LIGUE",AE$5:AE$72,"&lt;"&amp;AE62)+1),Paramètres!$B$3:$C$56,2,FALSE)*Paramètres!$K$16))</f>
        <v>0</v>
      </c>
      <c r="AG62" s="46"/>
      <c r="AH62" s="2">
        <f>IF(AG$2="Bike &amp; Run",IF(ISNA(VLOOKUP(AG62,Paramètres!$B$3:$C$56,2,FALSE)),0,VLOOKUP(AG62,Paramètres!$B$3:$C$56,2,FALSE)*Paramètres!$K$17),IF(OR(AG62="",OR($D62="",$D62="NL",$D62="HORS LIGUE")),0,VLOOKUP(IF(OR(AG62="",OR($D62="",$D62="NL",$D62="HORS LIGUE")),"",COUNTIFS($D$5:$D$72,"&lt;&gt;"&amp;"",$D$5:$D$72,"&lt;&gt;"&amp;"NL",$D$5:$D$72,"&lt;&gt;"&amp;"HORS LIGUE",AG$5:AG$72,"&lt;"&amp;AG62)+1),Paramètres!$B$3:$C$56,2,FALSE)*Paramètres!$K$17))</f>
        <v>0</v>
      </c>
      <c r="AI62" s="40">
        <f t="shared" si="53"/>
        <v>0</v>
      </c>
      <c r="AJ62" s="3" t="str">
        <f t="shared" si="54"/>
        <v/>
      </c>
      <c r="AK62" s="5">
        <f t="shared" si="55"/>
        <v>0</v>
      </c>
      <c r="AL62" s="41">
        <f t="shared" si="56"/>
        <v>0</v>
      </c>
      <c r="AM62" s="33" t="str">
        <f t="shared" si="57"/>
        <v/>
      </c>
      <c r="AO62" s="22">
        <f t="shared" si="58"/>
        <v>0</v>
      </c>
      <c r="AP62">
        <f t="shared" si="59"/>
        <v>0</v>
      </c>
      <c r="AQ62">
        <f t="shared" si="60"/>
        <v>0</v>
      </c>
      <c r="AR62">
        <f t="shared" si="61"/>
        <v>0</v>
      </c>
      <c r="AS62">
        <f t="shared" si="62"/>
        <v>0</v>
      </c>
      <c r="AT62">
        <f t="shared" si="63"/>
        <v>0</v>
      </c>
      <c r="AU62">
        <f t="shared" si="64"/>
        <v>0</v>
      </c>
      <c r="AV62">
        <f t="shared" si="65"/>
        <v>0</v>
      </c>
      <c r="AW62">
        <f t="shared" si="66"/>
        <v>0</v>
      </c>
      <c r="AX62">
        <f t="shared" si="67"/>
        <v>0</v>
      </c>
      <c r="AY62">
        <f t="shared" si="68"/>
        <v>0</v>
      </c>
      <c r="AZ62">
        <f t="shared" si="69"/>
        <v>0</v>
      </c>
      <c r="BA62">
        <f t="shared" si="70"/>
        <v>0</v>
      </c>
      <c r="BB62">
        <f t="shared" si="71"/>
        <v>0</v>
      </c>
      <c r="BC62">
        <f t="shared" si="72"/>
        <v>0</v>
      </c>
      <c r="BD62">
        <f t="shared" si="73"/>
        <v>0</v>
      </c>
      <c r="BE62" s="22">
        <f t="shared" ref="BE62:BR62" si="99">BD62+LARGE($AO62:$BC62,BE$4)</f>
        <v>0</v>
      </c>
      <c r="BF62" s="22">
        <f t="shared" si="99"/>
        <v>0</v>
      </c>
      <c r="BG62" s="22">
        <f t="shared" si="99"/>
        <v>0</v>
      </c>
      <c r="BH62" s="22">
        <f t="shared" si="99"/>
        <v>0</v>
      </c>
      <c r="BI62" s="22">
        <f t="shared" si="99"/>
        <v>0</v>
      </c>
      <c r="BJ62" s="22">
        <f t="shared" si="99"/>
        <v>0</v>
      </c>
      <c r="BK62" s="22">
        <f t="shared" si="99"/>
        <v>0</v>
      </c>
      <c r="BL62" s="22">
        <f t="shared" si="99"/>
        <v>0</v>
      </c>
      <c r="BM62" s="22">
        <f t="shared" si="99"/>
        <v>0</v>
      </c>
      <c r="BN62" s="22">
        <f t="shared" si="99"/>
        <v>0</v>
      </c>
      <c r="BO62" s="22">
        <f t="shared" si="99"/>
        <v>0</v>
      </c>
      <c r="BP62" s="22">
        <f t="shared" si="99"/>
        <v>0</v>
      </c>
      <c r="BQ62" s="22">
        <f t="shared" si="99"/>
        <v>0</v>
      </c>
      <c r="BR62" s="22">
        <f t="shared" si="99"/>
        <v>0</v>
      </c>
    </row>
    <row r="63" spans="1:70" ht="16.5">
      <c r="A63" s="14"/>
      <c r="B63" s="32" t="str">
        <f>IF(ISNA(VLOOKUP(A63,'Licenciés Jeunes 2023'!A:C,3,0)),"",VLOOKUP(A63,'Licenciés Jeunes 2023'!A:C,3,0))</f>
        <v/>
      </c>
      <c r="C63" s="32" t="str">
        <f>IF(ISNA(VLOOKUP(A63,'Licenciés Jeunes 2023'!A:C,2,0)),"",VLOOKUP(A63,'Licenciés Jeunes 2023'!A:C,2,0))</f>
        <v/>
      </c>
      <c r="D63" s="32" t="str">
        <f>IF(ISNA(VLOOKUP(A63,'Licenciés Jeunes 2023'!A:F,6,0)),"",VLOOKUP(A63,'Licenciés Jeunes 2023'!A:F,6,0))</f>
        <v/>
      </c>
      <c r="E63" s="6"/>
      <c r="F63" s="2">
        <f>IF(E$2="Bike &amp; Run",IF(ISNA(VLOOKUP(E63,Paramètres!$B$3:$C$56,2,FALSE)),0,VLOOKUP(E63,Paramètres!$B$3:$C$56,2,FALSE)*Paramètres!$K$3),IF(OR(E63="",OR($D63="",$D63="NL",$D63="HORS LIGUE")),0,VLOOKUP(IF(OR(E63="",OR($D63="",$D63="NL",$D63="HORS LIGUE")),"",COUNTIFS($D$5:$D$72,"&lt;&gt;"&amp;"",$D$5:$D$72,"&lt;&gt;"&amp;"NL",$D$5:$D$72,"&lt;&gt;"&amp;"HORS LIGUE",E$5:E$72,"&lt;"&amp;E63)+1),Paramètres!$B$3:$C$56,2,FALSE)*Paramètres!$K$3))</f>
        <v>0</v>
      </c>
      <c r="G63" s="4"/>
      <c r="H63" s="2">
        <f>IF(G$2="Bike &amp; Run",IF(ISNA(VLOOKUP(G63,Paramètres!$B$3:$C$56,2,FALSE)),0,VLOOKUP(G63,Paramètres!$B$3:$C$56,2,FALSE)*Paramètres!$K$4),IF(OR(G63="",OR($D63="",$D63="NL",$D63="HORS LIGUE")),0,VLOOKUP(IF(OR(G63="",OR($D63="",$D63="NL",$D63="HORS LIGUE")),"",COUNTIFS($D$5:$D$72,"&lt;&gt;"&amp;"",$D$5:$D$72,"&lt;&gt;"&amp;"NL",$D$5:$D$72,"&lt;&gt;"&amp;"HORS LIGUE",G$5:G$72,"&lt;"&amp;G63)+1),Paramètres!$B$3:$C$56,2,FALSE)*Paramètres!$K$4))</f>
        <v>0</v>
      </c>
      <c r="I63" s="36"/>
      <c r="J63" s="2">
        <f>IF(I$2="Bike &amp; Run",IF(ISNA(VLOOKUP(I63,Paramètres!$B$3:$C$56,2,FALSE)),0,VLOOKUP(I63,Paramètres!$B$3:$C$56,2,FALSE)*Paramètres!$K$5),IF(OR(I63="",OR($D63="",$D63="NL",$D63="HORS LIGUE")),0,VLOOKUP(IF(OR(I63="",OR($D63="",$D63="NL",$D63="HORS LIGUE")),"",COUNTIFS($D$5:$D$72,"&lt;&gt;"&amp;"",$D$5:$D$72,"&lt;&gt;"&amp;"NL",$D$5:$D$72,"&lt;&gt;"&amp;"HORS LIGUE",I$5:I$72,"&lt;"&amp;I63)+1),Paramètres!$B$3:$C$56,2,FALSE)*Paramètres!$K$5))</f>
        <v>0</v>
      </c>
      <c r="K63" s="4"/>
      <c r="L63" s="2">
        <f>IF(K$2="Bike &amp; Run",IF(ISNA(VLOOKUP(K63,Paramètres!$B$3:$C$56,2,FALSE)),0,VLOOKUP(K63,Paramètres!$B$3:$C$56,2,FALSE)*Paramètres!$K$6),IF(OR(K63="",OR($D63="",$D63="NL",$D63="HORS LIGUE")),0,VLOOKUP(IF(OR(K63="",OR($D63="",$D63="NL",$D63="HORS LIGUE")),"",COUNTIFS($D$5:$D$72,"&lt;&gt;"&amp;"",$D$5:$D$72,"&lt;&gt;"&amp;"NL",$D$5:$D$72,"&lt;&gt;"&amp;"HORS LIGUE",K$5:K$72,"&lt;"&amp;K63)+1),Paramètres!$B$3:$C$56,2,FALSE)*Paramètres!$K$6))</f>
        <v>0</v>
      </c>
      <c r="M63" s="4"/>
      <c r="N63" s="2">
        <f>IF(M$2="Bike &amp; Run",IF(ISNA(VLOOKUP(M63,Paramètres!$B$3:$C$56,2,FALSE)),0,VLOOKUP(M63,Paramètres!$B$3:$C$56,2,FALSE)*Paramètres!$K$7),IF(OR(M63="",OR($D63="",$D63="NL",$D63="HORS LIGUE")),0,VLOOKUP(IF(OR(M63="",OR($D63="",$D63="NL",$D63="HORS LIGUE")),"",COUNTIFS($D$5:$D$72,"&lt;&gt;"&amp;"",$D$5:$D$72,"&lt;&gt;"&amp;"NL",$D$5:$D$72,"&lt;&gt;"&amp;"HORS LIGUE",M$5:M$72,"&lt;"&amp;M63)+1),Paramètres!$B$3:$C$56,2,FALSE)*Paramètres!$K$7))</f>
        <v>0</v>
      </c>
      <c r="O63" s="46"/>
      <c r="P63" s="2">
        <f>IF(O$2="Bike &amp; Run",IF(ISNA(VLOOKUP(O63,Paramètres!$B$3:$C$56,2,FALSE)),0,VLOOKUP(O63,Paramètres!$B$3:$C$56,2,FALSE)*Paramètres!$K$8),IF(OR(O63="",OR($D63="",$D63="NL",$D63="HORS LIGUE")),0,VLOOKUP(IF(OR(O63="",OR($D63="",$D63="NL",$D63="HORS LIGUE")),"",COUNTIFS($D$5:$D$72,"&lt;&gt;"&amp;"",$D$5:$D$72,"&lt;&gt;"&amp;"NL",$D$5:$D$72,"&lt;&gt;"&amp;"HORS LIGUE",O$5:O$72,"&lt;"&amp;O63)+1),Paramètres!$B$3:$C$56,2,FALSE)*Paramètres!$K$8))</f>
        <v>0</v>
      </c>
      <c r="Q63" s="46"/>
      <c r="R63" s="2">
        <f>IF(Q$2="Bike &amp; Run",IF(ISNA(VLOOKUP(Q63,Paramètres!$B$3:$C$56,2,FALSE)),0,VLOOKUP(Q63,Paramètres!$B$3:$C$56,2,FALSE)*Paramètres!$K$9),IF(OR(Q63="",OR($D63="",$D63="NL",$D63="HORS LIGUE")),0,VLOOKUP(IF(OR(Q63="",OR($D63="",$D63="NL",$D63="HORS LIGUE")),"",COUNTIFS($D$5:$D$72,"&lt;&gt;"&amp;"",$D$5:$D$72,"&lt;&gt;"&amp;"NL",$D$5:$D$72,"&lt;&gt;"&amp;"HORS LIGUE",Q$5:Q$72,"&lt;"&amp;Q63)+1),Paramètres!$B$3:$C$56,2,FALSE)*Paramètres!$K$9))</f>
        <v>0</v>
      </c>
      <c r="S63" s="46"/>
      <c r="T63" s="2">
        <f>IF(S$2="Bike &amp; Run",IF(ISNA(VLOOKUP(S63,Paramètres!$B$3:$C$56,2,FALSE)),0,VLOOKUP(S63,Paramètres!$B$3:$C$56,2,FALSE)*Paramètres!$K$10),IF(OR(S63="",OR($D63="",$D63="NL",$D63="HORS LIGUE")),0,VLOOKUP(IF(OR(S63="",OR($D63="",$D63="NL",$D63="HORS LIGUE")),"",COUNTIFS($D$5:$D$72,"&lt;&gt;"&amp;"",$D$5:$D$72,"&lt;&gt;"&amp;"NL",$D$5:$D$72,"&lt;&gt;"&amp;"HORS LIGUE",S$5:S$72,"&lt;"&amp;S63)+1),Paramètres!$B$3:$C$56,2,FALSE)*Paramètres!$K$10))</f>
        <v>0</v>
      </c>
      <c r="U63" s="46"/>
      <c r="V63" s="2">
        <f>IF(U$2="Bike &amp; Run",IF(ISNA(VLOOKUP(U63,Paramètres!$B$3:$C$56,2,FALSE)),0,VLOOKUP(U63,Paramètres!$B$3:$C$56,2,FALSE)*Paramètres!$K$11),IF(OR(U63="",OR($D63="",$D63="NL",$D63="HORS LIGUE")),0,VLOOKUP(IF(OR(U63="",OR($D63="",$D63="NL",$D63="HORS LIGUE")),"",COUNTIFS($D$5:$D$72,"&lt;&gt;"&amp;"",$D$5:$D$72,"&lt;&gt;"&amp;"NL",$D$5:$D$72,"&lt;&gt;"&amp;"HORS LIGUE",U$5:U$72,"&lt;"&amp;U63)+1),Paramètres!$B$3:$C$56,2,FALSE)*Paramètres!$K$11))</f>
        <v>0</v>
      </c>
      <c r="W63" s="46"/>
      <c r="X63" s="2">
        <f>IF(W$2="Bike &amp; Run",IF(ISNA(VLOOKUP(W63,Paramètres!$B$3:$C$56,2,FALSE)),0,VLOOKUP(W63,Paramètres!$B$3:$C$56,2,FALSE)*Paramètres!$K$12),IF(OR(W63="",OR($D63="",$D63="NL",$D63="HORS LIGUE")),0,VLOOKUP(IF(OR(W63="",OR($D63="",$D63="NL",$D63="HORS LIGUE")),"",COUNTIFS($D$5:$D$72,"&lt;&gt;"&amp;"",$D$5:$D$72,"&lt;&gt;"&amp;"NL",$D$5:$D$72,"&lt;&gt;"&amp;"HORS LIGUE",W$5:W$72,"&lt;"&amp;W63)+1),Paramètres!$B$3:$C$56,2,FALSE)*Paramètres!$K$12))</f>
        <v>0</v>
      </c>
      <c r="Y63" s="46"/>
      <c r="Z63" s="2">
        <f>IF(Y$2="Bike &amp; Run",IF(ISNA(VLOOKUP(Y63,Paramètres!$B$3:$C$56,2,FALSE)),0,VLOOKUP(Y63,Paramètres!$B$3:$C$56,2,FALSE)*Paramètres!$K$13),IF(OR(Y63="",OR($D63="",$D63="NL",$D63="HORS LIGUE")),0,VLOOKUP(IF(OR(Y63="",OR($D63="",$D63="NL",$D63="HORS LIGUE")),"",COUNTIFS($D$5:$D$72,"&lt;&gt;"&amp;"",$D$5:$D$72,"&lt;&gt;"&amp;"NL",$D$5:$D$72,"&lt;&gt;"&amp;"HORS LIGUE",Y$5:Y$72,"&lt;"&amp;Y63)+1),Paramètres!$B$3:$C$56,2,FALSE)*Paramètres!$K$13))</f>
        <v>0</v>
      </c>
      <c r="AA63" s="46"/>
      <c r="AB63" s="2">
        <f>IF(AA$2="Bike &amp; Run",IF(ISNA(VLOOKUP(AA63,Paramètres!$B$3:$C$56,2,FALSE)),0,VLOOKUP(AA63,Paramètres!$B$3:$C$56,2,FALSE)*Paramètres!$K$14),IF(OR(AA63="",OR($D63="",$D63="NL",$D63="HORS LIGUE")),0,VLOOKUP(IF(OR(AA63="",OR($D63="",$D63="NL",$D63="HORS LIGUE")),"",COUNTIFS($D$5:$D$72,"&lt;&gt;"&amp;"",$D$5:$D$72,"&lt;&gt;"&amp;"NL",$D$5:$D$72,"&lt;&gt;"&amp;"HORS LIGUE",AA$5:AA$72,"&lt;"&amp;AA63)+1),Paramètres!$B$3:$C$56,2,FALSE)*Paramètres!$K$14))</f>
        <v>0</v>
      </c>
      <c r="AC63" s="46"/>
      <c r="AD63" s="2">
        <f>IF(AC$2="Bike &amp; Run",IF(ISNA(VLOOKUP(AC63,Paramètres!$B$3:$C$56,2,FALSE)),0,VLOOKUP(AC63,Paramètres!$B$3:$C$56,2,FALSE)*Paramètres!$K$15),IF(OR(AC63="",OR($D63="",$D63="NL",$D63="HORS LIGUE")),0,VLOOKUP(IF(OR(AC63="",OR($D63="",$D63="NL",$D63="HORS LIGUE")),"",COUNTIFS($D$5:$D$72,"&lt;&gt;"&amp;"",$D$5:$D$72,"&lt;&gt;"&amp;"NL",$D$5:$D$72,"&lt;&gt;"&amp;"HORS LIGUE",AC$5:AC$72,"&lt;"&amp;AC63)+1),Paramètres!$B$3:$C$56,2,FALSE)*Paramètres!$K$15))</f>
        <v>0</v>
      </c>
      <c r="AE63" s="46"/>
      <c r="AF63" s="2">
        <f>IF(AE$2="Bike &amp; Run",IF(ISNA(VLOOKUP(AE63,Paramètres!$B$3:$C$56,2,FALSE)),0,VLOOKUP(AE63,Paramètres!$B$3:$C$56,2,FALSE)*Paramètres!$K$16),IF(OR(AE63="",OR($D63="",$D63="NL",$D63="HORS LIGUE")),0,VLOOKUP(IF(OR(AE63="",OR($D63="",$D63="NL",$D63="HORS LIGUE")),"",COUNTIFS($D$5:$D$72,"&lt;&gt;"&amp;"",$D$5:$D$72,"&lt;&gt;"&amp;"NL",$D$5:$D$72,"&lt;&gt;"&amp;"HORS LIGUE",AE$5:AE$72,"&lt;"&amp;AE63)+1),Paramètres!$B$3:$C$56,2,FALSE)*Paramètres!$K$16))</f>
        <v>0</v>
      </c>
      <c r="AG63" s="46"/>
      <c r="AH63" s="2">
        <f>IF(AG$2="Bike &amp; Run",IF(ISNA(VLOOKUP(AG63,Paramètres!$B$3:$C$56,2,FALSE)),0,VLOOKUP(AG63,Paramètres!$B$3:$C$56,2,FALSE)*Paramètres!$K$17),IF(OR(AG63="",OR($D63="",$D63="NL",$D63="HORS LIGUE")),0,VLOOKUP(IF(OR(AG63="",OR($D63="",$D63="NL",$D63="HORS LIGUE")),"",COUNTIFS($D$5:$D$72,"&lt;&gt;"&amp;"",$D$5:$D$72,"&lt;&gt;"&amp;"NL",$D$5:$D$72,"&lt;&gt;"&amp;"HORS LIGUE",AG$5:AG$72,"&lt;"&amp;AG63)+1),Paramètres!$B$3:$C$56,2,FALSE)*Paramètres!$K$17))</f>
        <v>0</v>
      </c>
      <c r="AI63" s="40">
        <f t="shared" si="53"/>
        <v>0</v>
      </c>
      <c r="AJ63" s="3" t="str">
        <f t="shared" si="54"/>
        <v/>
      </c>
      <c r="AK63" s="5">
        <f t="shared" si="55"/>
        <v>0</v>
      </c>
      <c r="AL63" s="41">
        <f t="shared" si="56"/>
        <v>0</v>
      </c>
      <c r="AM63" s="33" t="str">
        <f t="shared" si="57"/>
        <v/>
      </c>
      <c r="AO63" s="22">
        <f t="shared" si="58"/>
        <v>0</v>
      </c>
      <c r="AP63">
        <f t="shared" si="59"/>
        <v>0</v>
      </c>
      <c r="AQ63">
        <f t="shared" si="60"/>
        <v>0</v>
      </c>
      <c r="AR63">
        <f t="shared" si="61"/>
        <v>0</v>
      </c>
      <c r="AS63">
        <f t="shared" si="62"/>
        <v>0</v>
      </c>
      <c r="AT63">
        <f t="shared" si="63"/>
        <v>0</v>
      </c>
      <c r="AU63">
        <f t="shared" si="64"/>
        <v>0</v>
      </c>
      <c r="AV63">
        <f t="shared" si="65"/>
        <v>0</v>
      </c>
      <c r="AW63">
        <f t="shared" si="66"/>
        <v>0</v>
      </c>
      <c r="AX63">
        <f t="shared" si="67"/>
        <v>0</v>
      </c>
      <c r="AY63">
        <f t="shared" si="68"/>
        <v>0</v>
      </c>
      <c r="AZ63">
        <f t="shared" si="69"/>
        <v>0</v>
      </c>
      <c r="BA63">
        <f t="shared" si="70"/>
        <v>0</v>
      </c>
      <c r="BB63">
        <f t="shared" si="71"/>
        <v>0</v>
      </c>
      <c r="BC63">
        <f t="shared" si="72"/>
        <v>0</v>
      </c>
      <c r="BD63">
        <f t="shared" si="73"/>
        <v>0</v>
      </c>
      <c r="BE63" s="22">
        <f t="shared" ref="BE63:BR63" si="100">BD63+LARGE($AO63:$BC63,BE$4)</f>
        <v>0</v>
      </c>
      <c r="BF63" s="22">
        <f t="shared" si="100"/>
        <v>0</v>
      </c>
      <c r="BG63" s="22">
        <f t="shared" si="100"/>
        <v>0</v>
      </c>
      <c r="BH63" s="22">
        <f t="shared" si="100"/>
        <v>0</v>
      </c>
      <c r="BI63" s="22">
        <f t="shared" si="100"/>
        <v>0</v>
      </c>
      <c r="BJ63" s="22">
        <f t="shared" si="100"/>
        <v>0</v>
      </c>
      <c r="BK63" s="22">
        <f t="shared" si="100"/>
        <v>0</v>
      </c>
      <c r="BL63" s="22">
        <f t="shared" si="100"/>
        <v>0</v>
      </c>
      <c r="BM63" s="22">
        <f t="shared" si="100"/>
        <v>0</v>
      </c>
      <c r="BN63" s="22">
        <f t="shared" si="100"/>
        <v>0</v>
      </c>
      <c r="BO63" s="22">
        <f t="shared" si="100"/>
        <v>0</v>
      </c>
      <c r="BP63" s="22">
        <f t="shared" si="100"/>
        <v>0</v>
      </c>
      <c r="BQ63" s="22">
        <f t="shared" si="100"/>
        <v>0</v>
      </c>
      <c r="BR63" s="22">
        <f t="shared" si="100"/>
        <v>0</v>
      </c>
    </row>
    <row r="64" spans="1:70" ht="16.5">
      <c r="A64" s="14"/>
      <c r="B64" s="32" t="str">
        <f>IF(ISNA(VLOOKUP(A64,'Licenciés Jeunes 2023'!A:C,3,0)),"",VLOOKUP(A64,'Licenciés Jeunes 2023'!A:C,3,0))</f>
        <v/>
      </c>
      <c r="C64" s="32" t="str">
        <f>IF(ISNA(VLOOKUP(A64,'Licenciés Jeunes 2023'!A:C,2,0)),"",VLOOKUP(A64,'Licenciés Jeunes 2023'!A:C,2,0))</f>
        <v/>
      </c>
      <c r="D64" s="32" t="str">
        <f>IF(ISNA(VLOOKUP(A64,'Licenciés Jeunes 2023'!A:F,6,0)),"",VLOOKUP(A64,'Licenciés Jeunes 2023'!A:F,6,0))</f>
        <v/>
      </c>
      <c r="E64" s="6"/>
      <c r="F64" s="2">
        <f>IF(E$2="Bike &amp; Run",IF(ISNA(VLOOKUP(E64,Paramètres!$B$3:$C$56,2,FALSE)),0,VLOOKUP(E64,Paramètres!$B$3:$C$56,2,FALSE)*Paramètres!$K$3),IF(OR(E64="",OR($D64="",$D64="NL",$D64="HORS LIGUE")),0,VLOOKUP(IF(OR(E64="",OR($D64="",$D64="NL",$D64="HORS LIGUE")),"",COUNTIFS($D$5:$D$72,"&lt;&gt;"&amp;"",$D$5:$D$72,"&lt;&gt;"&amp;"NL",$D$5:$D$72,"&lt;&gt;"&amp;"HORS LIGUE",E$5:E$72,"&lt;"&amp;E64)+1),Paramètres!$B$3:$C$56,2,FALSE)*Paramètres!$K$3))</f>
        <v>0</v>
      </c>
      <c r="G64" s="4"/>
      <c r="H64" s="2">
        <f>IF(G$2="Bike &amp; Run",IF(ISNA(VLOOKUP(G64,Paramètres!$B$3:$C$56,2,FALSE)),0,VLOOKUP(G64,Paramètres!$B$3:$C$56,2,FALSE)*Paramètres!$K$4),IF(OR(G64="",OR($D64="",$D64="NL",$D64="HORS LIGUE")),0,VLOOKUP(IF(OR(G64="",OR($D64="",$D64="NL",$D64="HORS LIGUE")),"",COUNTIFS($D$5:$D$72,"&lt;&gt;"&amp;"",$D$5:$D$72,"&lt;&gt;"&amp;"NL",$D$5:$D$72,"&lt;&gt;"&amp;"HORS LIGUE",G$5:G$72,"&lt;"&amp;G64)+1),Paramètres!$B$3:$C$56,2,FALSE)*Paramètres!$K$4))</f>
        <v>0</v>
      </c>
      <c r="I64" s="36"/>
      <c r="J64" s="2">
        <f>IF(I$2="Bike &amp; Run",IF(ISNA(VLOOKUP(I64,Paramètres!$B$3:$C$56,2,FALSE)),0,VLOOKUP(I64,Paramètres!$B$3:$C$56,2,FALSE)*Paramètres!$K$5),IF(OR(I64="",OR($D64="",$D64="NL",$D64="HORS LIGUE")),0,VLOOKUP(IF(OR(I64="",OR($D64="",$D64="NL",$D64="HORS LIGUE")),"",COUNTIFS($D$5:$D$72,"&lt;&gt;"&amp;"",$D$5:$D$72,"&lt;&gt;"&amp;"NL",$D$5:$D$72,"&lt;&gt;"&amp;"HORS LIGUE",I$5:I$72,"&lt;"&amp;I64)+1),Paramètres!$B$3:$C$56,2,FALSE)*Paramètres!$K$5))</f>
        <v>0</v>
      </c>
      <c r="K64" s="4"/>
      <c r="L64" s="2">
        <f>IF(K$2="Bike &amp; Run",IF(ISNA(VLOOKUP(K64,Paramètres!$B$3:$C$56,2,FALSE)),0,VLOOKUP(K64,Paramètres!$B$3:$C$56,2,FALSE)*Paramètres!$K$6),IF(OR(K64="",OR($D64="",$D64="NL",$D64="HORS LIGUE")),0,VLOOKUP(IF(OR(K64="",OR($D64="",$D64="NL",$D64="HORS LIGUE")),"",COUNTIFS($D$5:$D$72,"&lt;&gt;"&amp;"",$D$5:$D$72,"&lt;&gt;"&amp;"NL",$D$5:$D$72,"&lt;&gt;"&amp;"HORS LIGUE",K$5:K$72,"&lt;"&amp;K64)+1),Paramètres!$B$3:$C$56,2,FALSE)*Paramètres!$K$6))</f>
        <v>0</v>
      </c>
      <c r="M64" s="4"/>
      <c r="N64" s="2">
        <f>IF(M$2="Bike &amp; Run",IF(ISNA(VLOOKUP(M64,Paramètres!$B$3:$C$56,2,FALSE)),0,VLOOKUP(M64,Paramètres!$B$3:$C$56,2,FALSE)*Paramètres!$K$7),IF(OR(M64="",OR($D64="",$D64="NL",$D64="HORS LIGUE")),0,VLOOKUP(IF(OR(M64="",OR($D64="",$D64="NL",$D64="HORS LIGUE")),"",COUNTIFS($D$5:$D$72,"&lt;&gt;"&amp;"",$D$5:$D$72,"&lt;&gt;"&amp;"NL",$D$5:$D$72,"&lt;&gt;"&amp;"HORS LIGUE",M$5:M$72,"&lt;"&amp;M64)+1),Paramètres!$B$3:$C$56,2,FALSE)*Paramètres!$K$7))</f>
        <v>0</v>
      </c>
      <c r="O64" s="46"/>
      <c r="P64" s="2">
        <f>IF(O$2="Bike &amp; Run",IF(ISNA(VLOOKUP(O64,Paramètres!$B$3:$C$56,2,FALSE)),0,VLOOKUP(O64,Paramètres!$B$3:$C$56,2,FALSE)*Paramètres!$K$8),IF(OR(O64="",OR($D64="",$D64="NL",$D64="HORS LIGUE")),0,VLOOKUP(IF(OR(O64="",OR($D64="",$D64="NL",$D64="HORS LIGUE")),"",COUNTIFS($D$5:$D$72,"&lt;&gt;"&amp;"",$D$5:$D$72,"&lt;&gt;"&amp;"NL",$D$5:$D$72,"&lt;&gt;"&amp;"HORS LIGUE",O$5:O$72,"&lt;"&amp;O64)+1),Paramètres!$B$3:$C$56,2,FALSE)*Paramètres!$K$8))</f>
        <v>0</v>
      </c>
      <c r="Q64" s="46"/>
      <c r="R64" s="2">
        <f>IF(Q$2="Bike &amp; Run",IF(ISNA(VLOOKUP(Q64,Paramètres!$B$3:$C$56,2,FALSE)),0,VLOOKUP(Q64,Paramètres!$B$3:$C$56,2,FALSE)*Paramètres!$K$9),IF(OR(Q64="",OR($D64="",$D64="NL",$D64="HORS LIGUE")),0,VLOOKUP(IF(OR(Q64="",OR($D64="",$D64="NL",$D64="HORS LIGUE")),"",COUNTIFS($D$5:$D$72,"&lt;&gt;"&amp;"",$D$5:$D$72,"&lt;&gt;"&amp;"NL",$D$5:$D$72,"&lt;&gt;"&amp;"HORS LIGUE",Q$5:Q$72,"&lt;"&amp;Q64)+1),Paramètres!$B$3:$C$56,2,FALSE)*Paramètres!$K$9))</f>
        <v>0</v>
      </c>
      <c r="S64" s="46"/>
      <c r="T64" s="2">
        <f>IF(S$2="Bike &amp; Run",IF(ISNA(VLOOKUP(S64,Paramètres!$B$3:$C$56,2,FALSE)),0,VLOOKUP(S64,Paramètres!$B$3:$C$56,2,FALSE)*Paramètres!$K$10),IF(OR(S64="",OR($D64="",$D64="NL",$D64="HORS LIGUE")),0,VLOOKUP(IF(OR(S64="",OR($D64="",$D64="NL",$D64="HORS LIGUE")),"",COUNTIFS($D$5:$D$72,"&lt;&gt;"&amp;"",$D$5:$D$72,"&lt;&gt;"&amp;"NL",$D$5:$D$72,"&lt;&gt;"&amp;"HORS LIGUE",S$5:S$72,"&lt;"&amp;S64)+1),Paramètres!$B$3:$C$56,2,FALSE)*Paramètres!$K$10))</f>
        <v>0</v>
      </c>
      <c r="U64" s="46"/>
      <c r="V64" s="2">
        <f>IF(U$2="Bike &amp; Run",IF(ISNA(VLOOKUP(U64,Paramètres!$B$3:$C$56,2,FALSE)),0,VLOOKUP(U64,Paramètres!$B$3:$C$56,2,FALSE)*Paramètres!$K$11),IF(OR(U64="",OR($D64="",$D64="NL",$D64="HORS LIGUE")),0,VLOOKUP(IF(OR(U64="",OR($D64="",$D64="NL",$D64="HORS LIGUE")),"",COUNTIFS($D$5:$D$72,"&lt;&gt;"&amp;"",$D$5:$D$72,"&lt;&gt;"&amp;"NL",$D$5:$D$72,"&lt;&gt;"&amp;"HORS LIGUE",U$5:U$72,"&lt;"&amp;U64)+1),Paramètres!$B$3:$C$56,2,FALSE)*Paramètres!$K$11))</f>
        <v>0</v>
      </c>
      <c r="W64" s="46"/>
      <c r="X64" s="2">
        <f>IF(W$2="Bike &amp; Run",IF(ISNA(VLOOKUP(W64,Paramètres!$B$3:$C$56,2,FALSE)),0,VLOOKUP(W64,Paramètres!$B$3:$C$56,2,FALSE)*Paramètres!$K$12),IF(OR(W64="",OR($D64="",$D64="NL",$D64="HORS LIGUE")),0,VLOOKUP(IF(OR(W64="",OR($D64="",$D64="NL",$D64="HORS LIGUE")),"",COUNTIFS($D$5:$D$72,"&lt;&gt;"&amp;"",$D$5:$D$72,"&lt;&gt;"&amp;"NL",$D$5:$D$72,"&lt;&gt;"&amp;"HORS LIGUE",W$5:W$72,"&lt;"&amp;W64)+1),Paramètres!$B$3:$C$56,2,FALSE)*Paramètres!$K$12))</f>
        <v>0</v>
      </c>
      <c r="Y64" s="46"/>
      <c r="Z64" s="2">
        <f>IF(Y$2="Bike &amp; Run",IF(ISNA(VLOOKUP(Y64,Paramètres!$B$3:$C$56,2,FALSE)),0,VLOOKUP(Y64,Paramètres!$B$3:$C$56,2,FALSE)*Paramètres!$K$13),IF(OR(Y64="",OR($D64="",$D64="NL",$D64="HORS LIGUE")),0,VLOOKUP(IF(OR(Y64="",OR($D64="",$D64="NL",$D64="HORS LIGUE")),"",COUNTIFS($D$5:$D$72,"&lt;&gt;"&amp;"",$D$5:$D$72,"&lt;&gt;"&amp;"NL",$D$5:$D$72,"&lt;&gt;"&amp;"HORS LIGUE",Y$5:Y$72,"&lt;"&amp;Y64)+1),Paramètres!$B$3:$C$56,2,FALSE)*Paramètres!$K$13))</f>
        <v>0</v>
      </c>
      <c r="AA64" s="46"/>
      <c r="AB64" s="2">
        <f>IF(AA$2="Bike &amp; Run",IF(ISNA(VLOOKUP(AA64,Paramètres!$B$3:$C$56,2,FALSE)),0,VLOOKUP(AA64,Paramètres!$B$3:$C$56,2,FALSE)*Paramètres!$K$14),IF(OR(AA64="",OR($D64="",$D64="NL",$D64="HORS LIGUE")),0,VLOOKUP(IF(OR(AA64="",OR($D64="",$D64="NL",$D64="HORS LIGUE")),"",COUNTIFS($D$5:$D$72,"&lt;&gt;"&amp;"",$D$5:$D$72,"&lt;&gt;"&amp;"NL",$D$5:$D$72,"&lt;&gt;"&amp;"HORS LIGUE",AA$5:AA$72,"&lt;"&amp;AA64)+1),Paramètres!$B$3:$C$56,2,FALSE)*Paramètres!$K$14))</f>
        <v>0</v>
      </c>
      <c r="AC64" s="46"/>
      <c r="AD64" s="2">
        <f>IF(AC$2="Bike &amp; Run",IF(ISNA(VLOOKUP(AC64,Paramètres!$B$3:$C$56,2,FALSE)),0,VLOOKUP(AC64,Paramètres!$B$3:$C$56,2,FALSE)*Paramètres!$K$15),IF(OR(AC64="",OR($D64="",$D64="NL",$D64="HORS LIGUE")),0,VLOOKUP(IF(OR(AC64="",OR($D64="",$D64="NL",$D64="HORS LIGUE")),"",COUNTIFS($D$5:$D$72,"&lt;&gt;"&amp;"",$D$5:$D$72,"&lt;&gt;"&amp;"NL",$D$5:$D$72,"&lt;&gt;"&amp;"HORS LIGUE",AC$5:AC$72,"&lt;"&amp;AC64)+1),Paramètres!$B$3:$C$56,2,FALSE)*Paramètres!$K$15))</f>
        <v>0</v>
      </c>
      <c r="AE64" s="46"/>
      <c r="AF64" s="2">
        <f>IF(AE$2="Bike &amp; Run",IF(ISNA(VLOOKUP(AE64,Paramètres!$B$3:$C$56,2,FALSE)),0,VLOOKUP(AE64,Paramètres!$B$3:$C$56,2,FALSE)*Paramètres!$K$16),IF(OR(AE64="",OR($D64="",$D64="NL",$D64="HORS LIGUE")),0,VLOOKUP(IF(OR(AE64="",OR($D64="",$D64="NL",$D64="HORS LIGUE")),"",COUNTIFS($D$5:$D$72,"&lt;&gt;"&amp;"",$D$5:$D$72,"&lt;&gt;"&amp;"NL",$D$5:$D$72,"&lt;&gt;"&amp;"HORS LIGUE",AE$5:AE$72,"&lt;"&amp;AE64)+1),Paramètres!$B$3:$C$56,2,FALSE)*Paramètres!$K$16))</f>
        <v>0</v>
      </c>
      <c r="AG64" s="46"/>
      <c r="AH64" s="2">
        <f>IF(AG$2="Bike &amp; Run",IF(ISNA(VLOOKUP(AG64,Paramètres!$B$3:$C$56,2,FALSE)),0,VLOOKUP(AG64,Paramètres!$B$3:$C$56,2,FALSE)*Paramètres!$K$17),IF(OR(AG64="",OR($D64="",$D64="NL",$D64="HORS LIGUE")),0,VLOOKUP(IF(OR(AG64="",OR($D64="",$D64="NL",$D64="HORS LIGUE")),"",COUNTIFS($D$5:$D$72,"&lt;&gt;"&amp;"",$D$5:$D$72,"&lt;&gt;"&amp;"NL",$D$5:$D$72,"&lt;&gt;"&amp;"HORS LIGUE",AG$5:AG$72,"&lt;"&amp;AG64)+1),Paramètres!$B$3:$C$56,2,FALSE)*Paramètres!$K$17))</f>
        <v>0</v>
      </c>
      <c r="AI64" s="40">
        <f t="shared" si="53"/>
        <v>0</v>
      </c>
      <c r="AJ64" s="3" t="str">
        <f t="shared" si="54"/>
        <v/>
      </c>
      <c r="AK64" s="5">
        <f t="shared" si="55"/>
        <v>0</v>
      </c>
      <c r="AL64" s="41">
        <f t="shared" si="56"/>
        <v>0</v>
      </c>
      <c r="AM64" s="33" t="str">
        <f t="shared" si="57"/>
        <v/>
      </c>
      <c r="AO64" s="22">
        <f t="shared" si="58"/>
        <v>0</v>
      </c>
      <c r="AP64">
        <f t="shared" si="59"/>
        <v>0</v>
      </c>
      <c r="AQ64">
        <f t="shared" si="60"/>
        <v>0</v>
      </c>
      <c r="AR64">
        <f t="shared" si="61"/>
        <v>0</v>
      </c>
      <c r="AS64">
        <f t="shared" si="62"/>
        <v>0</v>
      </c>
      <c r="AT64">
        <f t="shared" si="63"/>
        <v>0</v>
      </c>
      <c r="AU64">
        <f t="shared" si="64"/>
        <v>0</v>
      </c>
      <c r="AV64">
        <f t="shared" si="65"/>
        <v>0</v>
      </c>
      <c r="AW64">
        <f t="shared" si="66"/>
        <v>0</v>
      </c>
      <c r="AX64">
        <f t="shared" si="67"/>
        <v>0</v>
      </c>
      <c r="AY64">
        <f t="shared" si="68"/>
        <v>0</v>
      </c>
      <c r="AZ64">
        <f t="shared" si="69"/>
        <v>0</v>
      </c>
      <c r="BA64">
        <f t="shared" si="70"/>
        <v>0</v>
      </c>
      <c r="BB64">
        <f t="shared" si="71"/>
        <v>0</v>
      </c>
      <c r="BC64">
        <f t="shared" si="72"/>
        <v>0</v>
      </c>
      <c r="BD64">
        <f t="shared" si="73"/>
        <v>0</v>
      </c>
      <c r="BE64" s="22">
        <f t="shared" ref="BE64:BR64" si="101">BD64+LARGE($AO64:$BC64,BE$4)</f>
        <v>0</v>
      </c>
      <c r="BF64" s="22">
        <f t="shared" si="101"/>
        <v>0</v>
      </c>
      <c r="BG64" s="22">
        <f t="shared" si="101"/>
        <v>0</v>
      </c>
      <c r="BH64" s="22">
        <f t="shared" si="101"/>
        <v>0</v>
      </c>
      <c r="BI64" s="22">
        <f t="shared" si="101"/>
        <v>0</v>
      </c>
      <c r="BJ64" s="22">
        <f t="shared" si="101"/>
        <v>0</v>
      </c>
      <c r="BK64" s="22">
        <f t="shared" si="101"/>
        <v>0</v>
      </c>
      <c r="BL64" s="22">
        <f t="shared" si="101"/>
        <v>0</v>
      </c>
      <c r="BM64" s="22">
        <f t="shared" si="101"/>
        <v>0</v>
      </c>
      <c r="BN64" s="22">
        <f t="shared" si="101"/>
        <v>0</v>
      </c>
      <c r="BO64" s="22">
        <f t="shared" si="101"/>
        <v>0</v>
      </c>
      <c r="BP64" s="22">
        <f t="shared" si="101"/>
        <v>0</v>
      </c>
      <c r="BQ64" s="22">
        <f t="shared" si="101"/>
        <v>0</v>
      </c>
      <c r="BR64" s="22">
        <f t="shared" si="101"/>
        <v>0</v>
      </c>
    </row>
    <row r="65" spans="1:70" ht="16.5">
      <c r="A65" s="14"/>
      <c r="B65" s="32" t="str">
        <f>IF(ISNA(VLOOKUP(A65,'Licenciés Jeunes 2023'!A:C,3,0)),"",VLOOKUP(A65,'Licenciés Jeunes 2023'!A:C,3,0))</f>
        <v/>
      </c>
      <c r="C65" s="32" t="str">
        <f>IF(ISNA(VLOOKUP(A65,'Licenciés Jeunes 2023'!A:C,2,0)),"",VLOOKUP(A65,'Licenciés Jeunes 2023'!A:C,2,0))</f>
        <v/>
      </c>
      <c r="D65" s="32" t="str">
        <f>IF(ISNA(VLOOKUP(A65,'Licenciés Jeunes 2023'!A:F,6,0)),"",VLOOKUP(A65,'Licenciés Jeunes 2023'!A:F,6,0))</f>
        <v/>
      </c>
      <c r="E65" s="6"/>
      <c r="F65" s="2">
        <f>IF(E$2="Bike &amp; Run",IF(ISNA(VLOOKUP(E65,Paramètres!$B$3:$C$56,2,FALSE)),0,VLOOKUP(E65,Paramètres!$B$3:$C$56,2,FALSE)*Paramètres!$K$3),IF(OR(E65="",OR($D65="",$D65="NL",$D65="HORS LIGUE")),0,VLOOKUP(IF(OR(E65="",OR($D65="",$D65="NL",$D65="HORS LIGUE")),"",COUNTIFS($D$5:$D$72,"&lt;&gt;"&amp;"",$D$5:$D$72,"&lt;&gt;"&amp;"NL",$D$5:$D$72,"&lt;&gt;"&amp;"HORS LIGUE",E$5:E$72,"&lt;"&amp;E65)+1),Paramètres!$B$3:$C$56,2,FALSE)*Paramètres!$K$3))</f>
        <v>0</v>
      </c>
      <c r="G65" s="4"/>
      <c r="H65" s="2">
        <f>IF(G$2="Bike &amp; Run",IF(ISNA(VLOOKUP(G65,Paramètres!$B$3:$C$56,2,FALSE)),0,VLOOKUP(G65,Paramètres!$B$3:$C$56,2,FALSE)*Paramètres!$K$4),IF(OR(G65="",OR($D65="",$D65="NL",$D65="HORS LIGUE")),0,VLOOKUP(IF(OR(G65="",OR($D65="",$D65="NL",$D65="HORS LIGUE")),"",COUNTIFS($D$5:$D$72,"&lt;&gt;"&amp;"",$D$5:$D$72,"&lt;&gt;"&amp;"NL",$D$5:$D$72,"&lt;&gt;"&amp;"HORS LIGUE",G$5:G$72,"&lt;"&amp;G65)+1),Paramètres!$B$3:$C$56,2,FALSE)*Paramètres!$K$4))</f>
        <v>0</v>
      </c>
      <c r="I65" s="36"/>
      <c r="J65" s="2">
        <f>IF(I$2="Bike &amp; Run",IF(ISNA(VLOOKUP(I65,Paramètres!$B$3:$C$56,2,FALSE)),0,VLOOKUP(I65,Paramètres!$B$3:$C$56,2,FALSE)*Paramètres!$K$5),IF(OR(I65="",OR($D65="",$D65="NL",$D65="HORS LIGUE")),0,VLOOKUP(IF(OR(I65="",OR($D65="",$D65="NL",$D65="HORS LIGUE")),"",COUNTIFS($D$5:$D$72,"&lt;&gt;"&amp;"",$D$5:$D$72,"&lt;&gt;"&amp;"NL",$D$5:$D$72,"&lt;&gt;"&amp;"HORS LIGUE",I$5:I$72,"&lt;"&amp;I65)+1),Paramètres!$B$3:$C$56,2,FALSE)*Paramètres!$K$5))</f>
        <v>0</v>
      </c>
      <c r="K65" s="4"/>
      <c r="L65" s="2">
        <f>IF(K$2="Bike &amp; Run",IF(ISNA(VLOOKUP(K65,Paramètres!$B$3:$C$56,2,FALSE)),0,VLOOKUP(K65,Paramètres!$B$3:$C$56,2,FALSE)*Paramètres!$K$6),IF(OR(K65="",OR($D65="",$D65="NL",$D65="HORS LIGUE")),0,VLOOKUP(IF(OR(K65="",OR($D65="",$D65="NL",$D65="HORS LIGUE")),"",COUNTIFS($D$5:$D$72,"&lt;&gt;"&amp;"",$D$5:$D$72,"&lt;&gt;"&amp;"NL",$D$5:$D$72,"&lt;&gt;"&amp;"HORS LIGUE",K$5:K$72,"&lt;"&amp;K65)+1),Paramètres!$B$3:$C$56,2,FALSE)*Paramètres!$K$6))</f>
        <v>0</v>
      </c>
      <c r="M65" s="4"/>
      <c r="N65" s="2">
        <f>IF(M$2="Bike &amp; Run",IF(ISNA(VLOOKUP(M65,Paramètres!$B$3:$C$56,2,FALSE)),0,VLOOKUP(M65,Paramètres!$B$3:$C$56,2,FALSE)*Paramètres!$K$7),IF(OR(M65="",OR($D65="",$D65="NL",$D65="HORS LIGUE")),0,VLOOKUP(IF(OR(M65="",OR($D65="",$D65="NL",$D65="HORS LIGUE")),"",COUNTIFS($D$5:$D$72,"&lt;&gt;"&amp;"",$D$5:$D$72,"&lt;&gt;"&amp;"NL",$D$5:$D$72,"&lt;&gt;"&amp;"HORS LIGUE",M$5:M$72,"&lt;"&amp;M65)+1),Paramètres!$B$3:$C$56,2,FALSE)*Paramètres!$K$7))</f>
        <v>0</v>
      </c>
      <c r="O65" s="46"/>
      <c r="P65" s="2">
        <f>IF(O$2="Bike &amp; Run",IF(ISNA(VLOOKUP(O65,Paramètres!$B$3:$C$56,2,FALSE)),0,VLOOKUP(O65,Paramètres!$B$3:$C$56,2,FALSE)*Paramètres!$K$8),IF(OR(O65="",OR($D65="",$D65="NL",$D65="HORS LIGUE")),0,VLOOKUP(IF(OR(O65="",OR($D65="",$D65="NL",$D65="HORS LIGUE")),"",COUNTIFS($D$5:$D$72,"&lt;&gt;"&amp;"",$D$5:$D$72,"&lt;&gt;"&amp;"NL",$D$5:$D$72,"&lt;&gt;"&amp;"HORS LIGUE",O$5:O$72,"&lt;"&amp;O65)+1),Paramètres!$B$3:$C$56,2,FALSE)*Paramètres!$K$8))</f>
        <v>0</v>
      </c>
      <c r="Q65" s="46"/>
      <c r="R65" s="2">
        <f>IF(Q$2="Bike &amp; Run",IF(ISNA(VLOOKUP(Q65,Paramètres!$B$3:$C$56,2,FALSE)),0,VLOOKUP(Q65,Paramètres!$B$3:$C$56,2,FALSE)*Paramètres!$K$9),IF(OR(Q65="",OR($D65="",$D65="NL",$D65="HORS LIGUE")),0,VLOOKUP(IF(OR(Q65="",OR($D65="",$D65="NL",$D65="HORS LIGUE")),"",COUNTIFS($D$5:$D$72,"&lt;&gt;"&amp;"",$D$5:$D$72,"&lt;&gt;"&amp;"NL",$D$5:$D$72,"&lt;&gt;"&amp;"HORS LIGUE",Q$5:Q$72,"&lt;"&amp;Q65)+1),Paramètres!$B$3:$C$56,2,FALSE)*Paramètres!$K$9))</f>
        <v>0</v>
      </c>
      <c r="S65" s="46"/>
      <c r="T65" s="2">
        <f>IF(S$2="Bike &amp; Run",IF(ISNA(VLOOKUP(S65,Paramètres!$B$3:$C$56,2,FALSE)),0,VLOOKUP(S65,Paramètres!$B$3:$C$56,2,FALSE)*Paramètres!$K$10),IF(OR(S65="",OR($D65="",$D65="NL",$D65="HORS LIGUE")),0,VLOOKUP(IF(OR(S65="",OR($D65="",$D65="NL",$D65="HORS LIGUE")),"",COUNTIFS($D$5:$D$72,"&lt;&gt;"&amp;"",$D$5:$D$72,"&lt;&gt;"&amp;"NL",$D$5:$D$72,"&lt;&gt;"&amp;"HORS LIGUE",S$5:S$72,"&lt;"&amp;S65)+1),Paramètres!$B$3:$C$56,2,FALSE)*Paramètres!$K$10))</f>
        <v>0</v>
      </c>
      <c r="U65" s="46"/>
      <c r="V65" s="2">
        <f>IF(U$2="Bike &amp; Run",IF(ISNA(VLOOKUP(U65,Paramètres!$B$3:$C$56,2,FALSE)),0,VLOOKUP(U65,Paramètres!$B$3:$C$56,2,FALSE)*Paramètres!$K$11),IF(OR(U65="",OR($D65="",$D65="NL",$D65="HORS LIGUE")),0,VLOOKUP(IF(OR(U65="",OR($D65="",$D65="NL",$D65="HORS LIGUE")),"",COUNTIFS($D$5:$D$72,"&lt;&gt;"&amp;"",$D$5:$D$72,"&lt;&gt;"&amp;"NL",$D$5:$D$72,"&lt;&gt;"&amp;"HORS LIGUE",U$5:U$72,"&lt;"&amp;U65)+1),Paramètres!$B$3:$C$56,2,FALSE)*Paramètres!$K$11))</f>
        <v>0</v>
      </c>
      <c r="W65" s="46"/>
      <c r="X65" s="2">
        <f>IF(W$2="Bike &amp; Run",IF(ISNA(VLOOKUP(W65,Paramètres!$B$3:$C$56,2,FALSE)),0,VLOOKUP(W65,Paramètres!$B$3:$C$56,2,FALSE)*Paramètres!$K$12),IF(OR(W65="",OR($D65="",$D65="NL",$D65="HORS LIGUE")),0,VLOOKUP(IF(OR(W65="",OR($D65="",$D65="NL",$D65="HORS LIGUE")),"",COUNTIFS($D$5:$D$72,"&lt;&gt;"&amp;"",$D$5:$D$72,"&lt;&gt;"&amp;"NL",$D$5:$D$72,"&lt;&gt;"&amp;"HORS LIGUE",W$5:W$72,"&lt;"&amp;W65)+1),Paramètres!$B$3:$C$56,2,FALSE)*Paramètres!$K$12))</f>
        <v>0</v>
      </c>
      <c r="Y65" s="46"/>
      <c r="Z65" s="2">
        <f>IF(Y$2="Bike &amp; Run",IF(ISNA(VLOOKUP(Y65,Paramètres!$B$3:$C$56,2,FALSE)),0,VLOOKUP(Y65,Paramètres!$B$3:$C$56,2,FALSE)*Paramètres!$K$13),IF(OR(Y65="",OR($D65="",$D65="NL",$D65="HORS LIGUE")),0,VLOOKUP(IF(OR(Y65="",OR($D65="",$D65="NL",$D65="HORS LIGUE")),"",COUNTIFS($D$5:$D$72,"&lt;&gt;"&amp;"",$D$5:$D$72,"&lt;&gt;"&amp;"NL",$D$5:$D$72,"&lt;&gt;"&amp;"HORS LIGUE",Y$5:Y$72,"&lt;"&amp;Y65)+1),Paramètres!$B$3:$C$56,2,FALSE)*Paramètres!$K$13))</f>
        <v>0</v>
      </c>
      <c r="AA65" s="46"/>
      <c r="AB65" s="2">
        <f>IF(AA$2="Bike &amp; Run",IF(ISNA(VLOOKUP(AA65,Paramètres!$B$3:$C$56,2,FALSE)),0,VLOOKUP(AA65,Paramètres!$B$3:$C$56,2,FALSE)*Paramètres!$K$14),IF(OR(AA65="",OR($D65="",$D65="NL",$D65="HORS LIGUE")),0,VLOOKUP(IF(OR(AA65="",OR($D65="",$D65="NL",$D65="HORS LIGUE")),"",COUNTIFS($D$5:$D$72,"&lt;&gt;"&amp;"",$D$5:$D$72,"&lt;&gt;"&amp;"NL",$D$5:$D$72,"&lt;&gt;"&amp;"HORS LIGUE",AA$5:AA$72,"&lt;"&amp;AA65)+1),Paramètres!$B$3:$C$56,2,FALSE)*Paramètres!$K$14))</f>
        <v>0</v>
      </c>
      <c r="AC65" s="46"/>
      <c r="AD65" s="2">
        <f>IF(AC$2="Bike &amp; Run",IF(ISNA(VLOOKUP(AC65,Paramètres!$B$3:$C$56,2,FALSE)),0,VLOOKUP(AC65,Paramètres!$B$3:$C$56,2,FALSE)*Paramètres!$K$15),IF(OR(AC65="",OR($D65="",$D65="NL",$D65="HORS LIGUE")),0,VLOOKUP(IF(OR(AC65="",OR($D65="",$D65="NL",$D65="HORS LIGUE")),"",COUNTIFS($D$5:$D$72,"&lt;&gt;"&amp;"",$D$5:$D$72,"&lt;&gt;"&amp;"NL",$D$5:$D$72,"&lt;&gt;"&amp;"HORS LIGUE",AC$5:AC$72,"&lt;"&amp;AC65)+1),Paramètres!$B$3:$C$56,2,FALSE)*Paramètres!$K$15))</f>
        <v>0</v>
      </c>
      <c r="AE65" s="46"/>
      <c r="AF65" s="2">
        <f>IF(AE$2="Bike &amp; Run",IF(ISNA(VLOOKUP(AE65,Paramètres!$B$3:$C$56,2,FALSE)),0,VLOOKUP(AE65,Paramètres!$B$3:$C$56,2,FALSE)*Paramètres!$K$16),IF(OR(AE65="",OR($D65="",$D65="NL",$D65="HORS LIGUE")),0,VLOOKUP(IF(OR(AE65="",OR($D65="",$D65="NL",$D65="HORS LIGUE")),"",COUNTIFS($D$5:$D$72,"&lt;&gt;"&amp;"",$D$5:$D$72,"&lt;&gt;"&amp;"NL",$D$5:$D$72,"&lt;&gt;"&amp;"HORS LIGUE",AE$5:AE$72,"&lt;"&amp;AE65)+1),Paramètres!$B$3:$C$56,2,FALSE)*Paramètres!$K$16))</f>
        <v>0</v>
      </c>
      <c r="AG65" s="46"/>
      <c r="AH65" s="2">
        <f>IF(AG$2="Bike &amp; Run",IF(ISNA(VLOOKUP(AG65,Paramètres!$B$3:$C$56,2,FALSE)),0,VLOOKUP(AG65,Paramètres!$B$3:$C$56,2,FALSE)*Paramètres!$K$17),IF(OR(AG65="",OR($D65="",$D65="NL",$D65="HORS LIGUE")),0,VLOOKUP(IF(OR(AG65="",OR($D65="",$D65="NL",$D65="HORS LIGUE")),"",COUNTIFS($D$5:$D$72,"&lt;&gt;"&amp;"",$D$5:$D$72,"&lt;&gt;"&amp;"NL",$D$5:$D$72,"&lt;&gt;"&amp;"HORS LIGUE",AG$5:AG$72,"&lt;"&amp;AG65)+1),Paramètres!$B$3:$C$56,2,FALSE)*Paramètres!$K$17))</f>
        <v>0</v>
      </c>
      <c r="AI65" s="40">
        <f t="shared" si="53"/>
        <v>0</v>
      </c>
      <c r="AJ65" s="3" t="str">
        <f t="shared" si="54"/>
        <v/>
      </c>
      <c r="AK65" s="5">
        <f t="shared" si="55"/>
        <v>0</v>
      </c>
      <c r="AL65" s="41">
        <f t="shared" si="56"/>
        <v>0</v>
      </c>
      <c r="AM65" s="33" t="str">
        <f t="shared" si="57"/>
        <v/>
      </c>
      <c r="AO65" s="22">
        <f t="shared" si="58"/>
        <v>0</v>
      </c>
      <c r="AP65">
        <f t="shared" si="59"/>
        <v>0</v>
      </c>
      <c r="AQ65">
        <f t="shared" si="60"/>
        <v>0</v>
      </c>
      <c r="AR65">
        <f t="shared" si="61"/>
        <v>0</v>
      </c>
      <c r="AS65">
        <f t="shared" si="62"/>
        <v>0</v>
      </c>
      <c r="AT65">
        <f t="shared" si="63"/>
        <v>0</v>
      </c>
      <c r="AU65">
        <f t="shared" si="64"/>
        <v>0</v>
      </c>
      <c r="AV65">
        <f t="shared" si="65"/>
        <v>0</v>
      </c>
      <c r="AW65">
        <f t="shared" si="66"/>
        <v>0</v>
      </c>
      <c r="AX65">
        <f t="shared" si="67"/>
        <v>0</v>
      </c>
      <c r="AY65">
        <f t="shared" si="68"/>
        <v>0</v>
      </c>
      <c r="AZ65">
        <f t="shared" si="69"/>
        <v>0</v>
      </c>
      <c r="BA65">
        <f t="shared" si="70"/>
        <v>0</v>
      </c>
      <c r="BB65">
        <f t="shared" si="71"/>
        <v>0</v>
      </c>
      <c r="BC65">
        <f t="shared" si="72"/>
        <v>0</v>
      </c>
      <c r="BD65">
        <f t="shared" si="73"/>
        <v>0</v>
      </c>
      <c r="BE65" s="22">
        <f t="shared" ref="BE65:BR65" si="102">BD65+LARGE($AO65:$BC65,BE$4)</f>
        <v>0</v>
      </c>
      <c r="BF65" s="22">
        <f t="shared" si="102"/>
        <v>0</v>
      </c>
      <c r="BG65" s="22">
        <f t="shared" si="102"/>
        <v>0</v>
      </c>
      <c r="BH65" s="22">
        <f t="shared" si="102"/>
        <v>0</v>
      </c>
      <c r="BI65" s="22">
        <f t="shared" si="102"/>
        <v>0</v>
      </c>
      <c r="BJ65" s="22">
        <f t="shared" si="102"/>
        <v>0</v>
      </c>
      <c r="BK65" s="22">
        <f t="shared" si="102"/>
        <v>0</v>
      </c>
      <c r="BL65" s="22">
        <f t="shared" si="102"/>
        <v>0</v>
      </c>
      <c r="BM65" s="22">
        <f t="shared" si="102"/>
        <v>0</v>
      </c>
      <c r="BN65" s="22">
        <f t="shared" si="102"/>
        <v>0</v>
      </c>
      <c r="BO65" s="22">
        <f t="shared" si="102"/>
        <v>0</v>
      </c>
      <c r="BP65" s="22">
        <f t="shared" si="102"/>
        <v>0</v>
      </c>
      <c r="BQ65" s="22">
        <f t="shared" si="102"/>
        <v>0</v>
      </c>
      <c r="BR65" s="22">
        <f t="shared" si="102"/>
        <v>0</v>
      </c>
    </row>
    <row r="66" spans="1:70" ht="16.5">
      <c r="A66" s="14"/>
      <c r="B66" s="32" t="str">
        <f>IF(ISNA(VLOOKUP(A66,'Licenciés Jeunes 2023'!A:C,3,0)),"",VLOOKUP(A66,'Licenciés Jeunes 2023'!A:C,3,0))</f>
        <v/>
      </c>
      <c r="C66" s="32" t="str">
        <f>IF(ISNA(VLOOKUP(A66,'Licenciés Jeunes 2023'!A:C,2,0)),"",VLOOKUP(A66,'Licenciés Jeunes 2023'!A:C,2,0))</f>
        <v/>
      </c>
      <c r="D66" s="32" t="str">
        <f>IF(ISNA(VLOOKUP(A66,'Licenciés Jeunes 2023'!A:F,6,0)),"",VLOOKUP(A66,'Licenciés Jeunes 2023'!A:F,6,0))</f>
        <v/>
      </c>
      <c r="E66" s="6"/>
      <c r="F66" s="2">
        <f>IF(E$2="Bike &amp; Run",IF(ISNA(VLOOKUP(E66,Paramètres!$B$3:$C$56,2,FALSE)),0,VLOOKUP(E66,Paramètres!$B$3:$C$56,2,FALSE)*Paramètres!$K$3),IF(OR(E66="",OR($D66="",$D66="NL",$D66="HORS LIGUE")),0,VLOOKUP(IF(OR(E66="",OR($D66="",$D66="NL",$D66="HORS LIGUE")),"",COUNTIFS($D$5:$D$72,"&lt;&gt;"&amp;"",$D$5:$D$72,"&lt;&gt;"&amp;"NL",$D$5:$D$72,"&lt;&gt;"&amp;"HORS LIGUE",E$5:E$72,"&lt;"&amp;E66)+1),Paramètres!$B$3:$C$56,2,FALSE)*Paramètres!$K$3))</f>
        <v>0</v>
      </c>
      <c r="G66" s="4"/>
      <c r="H66" s="2">
        <f>IF(G$2="Bike &amp; Run",IF(ISNA(VLOOKUP(G66,Paramètres!$B$3:$C$56,2,FALSE)),0,VLOOKUP(G66,Paramètres!$B$3:$C$56,2,FALSE)*Paramètres!$K$4),IF(OR(G66="",OR($D66="",$D66="NL",$D66="HORS LIGUE")),0,VLOOKUP(IF(OR(G66="",OR($D66="",$D66="NL",$D66="HORS LIGUE")),"",COUNTIFS($D$5:$D$72,"&lt;&gt;"&amp;"",$D$5:$D$72,"&lt;&gt;"&amp;"NL",$D$5:$D$72,"&lt;&gt;"&amp;"HORS LIGUE",G$5:G$72,"&lt;"&amp;G66)+1),Paramètres!$B$3:$C$56,2,FALSE)*Paramètres!$K$4))</f>
        <v>0</v>
      </c>
      <c r="I66" s="36"/>
      <c r="J66" s="2">
        <f>IF(I$2="Bike &amp; Run",IF(ISNA(VLOOKUP(I66,Paramètres!$B$3:$C$56,2,FALSE)),0,VLOOKUP(I66,Paramètres!$B$3:$C$56,2,FALSE)*Paramètres!$K$5),IF(OR(I66="",OR($D66="",$D66="NL",$D66="HORS LIGUE")),0,VLOOKUP(IF(OR(I66="",OR($D66="",$D66="NL",$D66="HORS LIGUE")),"",COUNTIFS($D$5:$D$72,"&lt;&gt;"&amp;"",$D$5:$D$72,"&lt;&gt;"&amp;"NL",$D$5:$D$72,"&lt;&gt;"&amp;"HORS LIGUE",I$5:I$72,"&lt;"&amp;I66)+1),Paramètres!$B$3:$C$56,2,FALSE)*Paramètres!$K$5))</f>
        <v>0</v>
      </c>
      <c r="K66" s="4"/>
      <c r="L66" s="2">
        <f>IF(K$2="Bike &amp; Run",IF(ISNA(VLOOKUP(K66,Paramètres!$B$3:$C$56,2,FALSE)),0,VLOOKUP(K66,Paramètres!$B$3:$C$56,2,FALSE)*Paramètres!$K$6),IF(OR(K66="",OR($D66="",$D66="NL",$D66="HORS LIGUE")),0,VLOOKUP(IF(OR(K66="",OR($D66="",$D66="NL",$D66="HORS LIGUE")),"",COUNTIFS($D$5:$D$72,"&lt;&gt;"&amp;"",$D$5:$D$72,"&lt;&gt;"&amp;"NL",$D$5:$D$72,"&lt;&gt;"&amp;"HORS LIGUE",K$5:K$72,"&lt;"&amp;K66)+1),Paramètres!$B$3:$C$56,2,FALSE)*Paramètres!$K$6))</f>
        <v>0</v>
      </c>
      <c r="M66" s="4"/>
      <c r="N66" s="2">
        <f>IF(M$2="Bike &amp; Run",IF(ISNA(VLOOKUP(M66,Paramètres!$B$3:$C$56,2,FALSE)),0,VLOOKUP(M66,Paramètres!$B$3:$C$56,2,FALSE)*Paramètres!$K$7),IF(OR(M66="",OR($D66="",$D66="NL",$D66="HORS LIGUE")),0,VLOOKUP(IF(OR(M66="",OR($D66="",$D66="NL",$D66="HORS LIGUE")),"",COUNTIFS($D$5:$D$72,"&lt;&gt;"&amp;"",$D$5:$D$72,"&lt;&gt;"&amp;"NL",$D$5:$D$72,"&lt;&gt;"&amp;"HORS LIGUE",M$5:M$72,"&lt;"&amp;M66)+1),Paramètres!$B$3:$C$56,2,FALSE)*Paramètres!$K$7))</f>
        <v>0</v>
      </c>
      <c r="O66" s="46"/>
      <c r="P66" s="2">
        <f>IF(O$2="Bike &amp; Run",IF(ISNA(VLOOKUP(O66,Paramètres!$B$3:$C$56,2,FALSE)),0,VLOOKUP(O66,Paramètres!$B$3:$C$56,2,FALSE)*Paramètres!$K$8),IF(OR(O66="",OR($D66="",$D66="NL",$D66="HORS LIGUE")),0,VLOOKUP(IF(OR(O66="",OR($D66="",$D66="NL",$D66="HORS LIGUE")),"",COUNTIFS($D$5:$D$72,"&lt;&gt;"&amp;"",$D$5:$D$72,"&lt;&gt;"&amp;"NL",$D$5:$D$72,"&lt;&gt;"&amp;"HORS LIGUE",O$5:O$72,"&lt;"&amp;O66)+1),Paramètres!$B$3:$C$56,2,FALSE)*Paramètres!$K$8))</f>
        <v>0</v>
      </c>
      <c r="Q66" s="46"/>
      <c r="R66" s="2">
        <f>IF(Q$2="Bike &amp; Run",IF(ISNA(VLOOKUP(Q66,Paramètres!$B$3:$C$56,2,FALSE)),0,VLOOKUP(Q66,Paramètres!$B$3:$C$56,2,FALSE)*Paramètres!$K$9),IF(OR(Q66="",OR($D66="",$D66="NL",$D66="HORS LIGUE")),0,VLOOKUP(IF(OR(Q66="",OR($D66="",$D66="NL",$D66="HORS LIGUE")),"",COUNTIFS($D$5:$D$72,"&lt;&gt;"&amp;"",$D$5:$D$72,"&lt;&gt;"&amp;"NL",$D$5:$D$72,"&lt;&gt;"&amp;"HORS LIGUE",Q$5:Q$72,"&lt;"&amp;Q66)+1),Paramètres!$B$3:$C$56,2,FALSE)*Paramètres!$K$9))</f>
        <v>0</v>
      </c>
      <c r="S66" s="46"/>
      <c r="T66" s="2">
        <f>IF(S$2="Bike &amp; Run",IF(ISNA(VLOOKUP(S66,Paramètres!$B$3:$C$56,2,FALSE)),0,VLOOKUP(S66,Paramètres!$B$3:$C$56,2,FALSE)*Paramètres!$K$10),IF(OR(S66="",OR($D66="",$D66="NL",$D66="HORS LIGUE")),0,VLOOKUP(IF(OR(S66="",OR($D66="",$D66="NL",$D66="HORS LIGUE")),"",COUNTIFS($D$5:$D$72,"&lt;&gt;"&amp;"",$D$5:$D$72,"&lt;&gt;"&amp;"NL",$D$5:$D$72,"&lt;&gt;"&amp;"HORS LIGUE",S$5:S$72,"&lt;"&amp;S66)+1),Paramètres!$B$3:$C$56,2,FALSE)*Paramètres!$K$10))</f>
        <v>0</v>
      </c>
      <c r="U66" s="46"/>
      <c r="V66" s="2">
        <f>IF(U$2="Bike &amp; Run",IF(ISNA(VLOOKUP(U66,Paramètres!$B$3:$C$56,2,FALSE)),0,VLOOKUP(U66,Paramètres!$B$3:$C$56,2,FALSE)*Paramètres!$K$11),IF(OR(U66="",OR($D66="",$D66="NL",$D66="HORS LIGUE")),0,VLOOKUP(IF(OR(U66="",OR($D66="",$D66="NL",$D66="HORS LIGUE")),"",COUNTIFS($D$5:$D$72,"&lt;&gt;"&amp;"",$D$5:$D$72,"&lt;&gt;"&amp;"NL",$D$5:$D$72,"&lt;&gt;"&amp;"HORS LIGUE",U$5:U$72,"&lt;"&amp;U66)+1),Paramètres!$B$3:$C$56,2,FALSE)*Paramètres!$K$11))</f>
        <v>0</v>
      </c>
      <c r="W66" s="46"/>
      <c r="X66" s="2">
        <f>IF(W$2="Bike &amp; Run",IF(ISNA(VLOOKUP(W66,Paramètres!$B$3:$C$56,2,FALSE)),0,VLOOKUP(W66,Paramètres!$B$3:$C$56,2,FALSE)*Paramètres!$K$12),IF(OR(W66="",OR($D66="",$D66="NL",$D66="HORS LIGUE")),0,VLOOKUP(IF(OR(W66="",OR($D66="",$D66="NL",$D66="HORS LIGUE")),"",COUNTIFS($D$5:$D$72,"&lt;&gt;"&amp;"",$D$5:$D$72,"&lt;&gt;"&amp;"NL",$D$5:$D$72,"&lt;&gt;"&amp;"HORS LIGUE",W$5:W$72,"&lt;"&amp;W66)+1),Paramètres!$B$3:$C$56,2,FALSE)*Paramètres!$K$12))</f>
        <v>0</v>
      </c>
      <c r="Y66" s="46"/>
      <c r="Z66" s="2">
        <f>IF(Y$2="Bike &amp; Run",IF(ISNA(VLOOKUP(Y66,Paramètres!$B$3:$C$56,2,FALSE)),0,VLOOKUP(Y66,Paramètres!$B$3:$C$56,2,FALSE)*Paramètres!$K$13),IF(OR(Y66="",OR($D66="",$D66="NL",$D66="HORS LIGUE")),0,VLOOKUP(IF(OR(Y66="",OR($D66="",$D66="NL",$D66="HORS LIGUE")),"",COUNTIFS($D$5:$D$72,"&lt;&gt;"&amp;"",$D$5:$D$72,"&lt;&gt;"&amp;"NL",$D$5:$D$72,"&lt;&gt;"&amp;"HORS LIGUE",Y$5:Y$72,"&lt;"&amp;Y66)+1),Paramètres!$B$3:$C$56,2,FALSE)*Paramètres!$K$13))</f>
        <v>0</v>
      </c>
      <c r="AA66" s="46"/>
      <c r="AB66" s="2">
        <f>IF(AA$2="Bike &amp; Run",IF(ISNA(VLOOKUP(AA66,Paramètres!$B$3:$C$56,2,FALSE)),0,VLOOKUP(AA66,Paramètres!$B$3:$C$56,2,FALSE)*Paramètres!$K$14),IF(OR(AA66="",OR($D66="",$D66="NL",$D66="HORS LIGUE")),0,VLOOKUP(IF(OR(AA66="",OR($D66="",$D66="NL",$D66="HORS LIGUE")),"",COUNTIFS($D$5:$D$72,"&lt;&gt;"&amp;"",$D$5:$D$72,"&lt;&gt;"&amp;"NL",$D$5:$D$72,"&lt;&gt;"&amp;"HORS LIGUE",AA$5:AA$72,"&lt;"&amp;AA66)+1),Paramètres!$B$3:$C$56,2,FALSE)*Paramètres!$K$14))</f>
        <v>0</v>
      </c>
      <c r="AC66" s="46"/>
      <c r="AD66" s="2">
        <f>IF(AC$2="Bike &amp; Run",IF(ISNA(VLOOKUP(AC66,Paramètres!$B$3:$C$56,2,FALSE)),0,VLOOKUP(AC66,Paramètres!$B$3:$C$56,2,FALSE)*Paramètres!$K$15),IF(OR(AC66="",OR($D66="",$D66="NL",$D66="HORS LIGUE")),0,VLOOKUP(IF(OR(AC66="",OR($D66="",$D66="NL",$D66="HORS LIGUE")),"",COUNTIFS($D$5:$D$72,"&lt;&gt;"&amp;"",$D$5:$D$72,"&lt;&gt;"&amp;"NL",$D$5:$D$72,"&lt;&gt;"&amp;"HORS LIGUE",AC$5:AC$72,"&lt;"&amp;AC66)+1),Paramètres!$B$3:$C$56,2,FALSE)*Paramètres!$K$15))</f>
        <v>0</v>
      </c>
      <c r="AE66" s="46"/>
      <c r="AF66" s="2">
        <f>IF(AE$2="Bike &amp; Run",IF(ISNA(VLOOKUP(AE66,Paramètres!$B$3:$C$56,2,FALSE)),0,VLOOKUP(AE66,Paramètres!$B$3:$C$56,2,FALSE)*Paramètres!$K$16),IF(OR(AE66="",OR($D66="",$D66="NL",$D66="HORS LIGUE")),0,VLOOKUP(IF(OR(AE66="",OR($D66="",$D66="NL",$D66="HORS LIGUE")),"",COUNTIFS($D$5:$D$72,"&lt;&gt;"&amp;"",$D$5:$D$72,"&lt;&gt;"&amp;"NL",$D$5:$D$72,"&lt;&gt;"&amp;"HORS LIGUE",AE$5:AE$72,"&lt;"&amp;AE66)+1),Paramètres!$B$3:$C$56,2,FALSE)*Paramètres!$K$16))</f>
        <v>0</v>
      </c>
      <c r="AG66" s="46"/>
      <c r="AH66" s="2">
        <f>IF(AG$2="Bike &amp; Run",IF(ISNA(VLOOKUP(AG66,Paramètres!$B$3:$C$56,2,FALSE)),0,VLOOKUP(AG66,Paramètres!$B$3:$C$56,2,FALSE)*Paramètres!$K$17),IF(OR(AG66="",OR($D66="",$D66="NL",$D66="HORS LIGUE")),0,VLOOKUP(IF(OR(AG66="",OR($D66="",$D66="NL",$D66="HORS LIGUE")),"",COUNTIFS($D$5:$D$72,"&lt;&gt;"&amp;"",$D$5:$D$72,"&lt;&gt;"&amp;"NL",$D$5:$D$72,"&lt;&gt;"&amp;"HORS LIGUE",AG$5:AG$72,"&lt;"&amp;AG66)+1),Paramètres!$B$3:$C$56,2,FALSE)*Paramètres!$K$17))</f>
        <v>0</v>
      </c>
      <c r="AI66" s="40">
        <f t="shared" si="53"/>
        <v>0</v>
      </c>
      <c r="AJ66" s="3" t="str">
        <f t="shared" si="54"/>
        <v/>
      </c>
      <c r="AK66" s="5">
        <f t="shared" si="55"/>
        <v>0</v>
      </c>
      <c r="AL66" s="41">
        <f t="shared" si="56"/>
        <v>0</v>
      </c>
      <c r="AM66" s="33" t="str">
        <f t="shared" si="57"/>
        <v/>
      </c>
      <c r="AO66" s="22">
        <f t="shared" si="58"/>
        <v>0</v>
      </c>
      <c r="AP66">
        <f t="shared" si="59"/>
        <v>0</v>
      </c>
      <c r="AQ66">
        <f t="shared" si="60"/>
        <v>0</v>
      </c>
      <c r="AR66">
        <f t="shared" si="61"/>
        <v>0</v>
      </c>
      <c r="AS66">
        <f t="shared" si="62"/>
        <v>0</v>
      </c>
      <c r="AT66">
        <f t="shared" si="63"/>
        <v>0</v>
      </c>
      <c r="AU66">
        <f t="shared" si="64"/>
        <v>0</v>
      </c>
      <c r="AV66">
        <f t="shared" si="65"/>
        <v>0</v>
      </c>
      <c r="AW66">
        <f t="shared" si="66"/>
        <v>0</v>
      </c>
      <c r="AX66">
        <f t="shared" si="67"/>
        <v>0</v>
      </c>
      <c r="AY66">
        <f t="shared" si="68"/>
        <v>0</v>
      </c>
      <c r="AZ66">
        <f t="shared" si="69"/>
        <v>0</v>
      </c>
      <c r="BA66">
        <f t="shared" si="70"/>
        <v>0</v>
      </c>
      <c r="BB66">
        <f t="shared" si="71"/>
        <v>0</v>
      </c>
      <c r="BC66">
        <f t="shared" si="72"/>
        <v>0</v>
      </c>
      <c r="BD66">
        <f t="shared" si="73"/>
        <v>0</v>
      </c>
      <c r="BE66" s="22">
        <f t="shared" ref="BE66:BR66" si="103">BD66+LARGE($AO66:$BC66,BE$4)</f>
        <v>0</v>
      </c>
      <c r="BF66" s="22">
        <f t="shared" si="103"/>
        <v>0</v>
      </c>
      <c r="BG66" s="22">
        <f t="shared" si="103"/>
        <v>0</v>
      </c>
      <c r="BH66" s="22">
        <f t="shared" si="103"/>
        <v>0</v>
      </c>
      <c r="BI66" s="22">
        <f t="shared" si="103"/>
        <v>0</v>
      </c>
      <c r="BJ66" s="22">
        <f t="shared" si="103"/>
        <v>0</v>
      </c>
      <c r="BK66" s="22">
        <f t="shared" si="103"/>
        <v>0</v>
      </c>
      <c r="BL66" s="22">
        <f t="shared" si="103"/>
        <v>0</v>
      </c>
      <c r="BM66" s="22">
        <f t="shared" si="103"/>
        <v>0</v>
      </c>
      <c r="BN66" s="22">
        <f t="shared" si="103"/>
        <v>0</v>
      </c>
      <c r="BO66" s="22">
        <f t="shared" si="103"/>
        <v>0</v>
      </c>
      <c r="BP66" s="22">
        <f t="shared" si="103"/>
        <v>0</v>
      </c>
      <c r="BQ66" s="22">
        <f t="shared" si="103"/>
        <v>0</v>
      </c>
      <c r="BR66" s="22">
        <f t="shared" si="103"/>
        <v>0</v>
      </c>
    </row>
    <row r="67" spans="1:70" ht="16.5">
      <c r="A67" s="14"/>
      <c r="B67" s="32" t="str">
        <f>IF(ISNA(VLOOKUP(A67,'Licenciés Jeunes 2023'!A:C,3,0)),"",VLOOKUP(A67,'Licenciés Jeunes 2023'!A:C,3,0))</f>
        <v/>
      </c>
      <c r="C67" s="32" t="str">
        <f>IF(ISNA(VLOOKUP(A67,'Licenciés Jeunes 2023'!A:C,2,0)),"",VLOOKUP(A67,'Licenciés Jeunes 2023'!A:C,2,0))</f>
        <v/>
      </c>
      <c r="D67" s="32" t="str">
        <f>IF(ISNA(VLOOKUP(A67,'Licenciés Jeunes 2023'!A:F,6,0)),"",VLOOKUP(A67,'Licenciés Jeunes 2023'!A:F,6,0))</f>
        <v/>
      </c>
      <c r="E67" s="6"/>
      <c r="F67" s="2">
        <f>IF(E$2="Bike &amp; Run",IF(ISNA(VLOOKUP(E67,Paramètres!$B$3:$C$56,2,FALSE)),0,VLOOKUP(E67,Paramètres!$B$3:$C$56,2,FALSE)*Paramètres!$K$3),IF(OR(E67="",OR($D67="",$D67="NL",$D67="HORS LIGUE")),0,VLOOKUP(IF(OR(E67="",OR($D67="",$D67="NL",$D67="HORS LIGUE")),"",COUNTIFS($D$5:$D$72,"&lt;&gt;"&amp;"",$D$5:$D$72,"&lt;&gt;"&amp;"NL",$D$5:$D$72,"&lt;&gt;"&amp;"HORS LIGUE",E$5:E$72,"&lt;"&amp;E67)+1),Paramètres!$B$3:$C$56,2,FALSE)*Paramètres!$K$3))</f>
        <v>0</v>
      </c>
      <c r="G67" s="4"/>
      <c r="H67" s="2">
        <f>IF(G$2="Bike &amp; Run",IF(ISNA(VLOOKUP(G67,Paramètres!$B$3:$C$56,2,FALSE)),0,VLOOKUP(G67,Paramètres!$B$3:$C$56,2,FALSE)*Paramètres!$K$4),IF(OR(G67="",OR($D67="",$D67="NL",$D67="HORS LIGUE")),0,VLOOKUP(IF(OR(G67="",OR($D67="",$D67="NL",$D67="HORS LIGUE")),"",COUNTIFS($D$5:$D$72,"&lt;&gt;"&amp;"",$D$5:$D$72,"&lt;&gt;"&amp;"NL",$D$5:$D$72,"&lt;&gt;"&amp;"HORS LIGUE",G$5:G$72,"&lt;"&amp;G67)+1),Paramètres!$B$3:$C$56,2,FALSE)*Paramètres!$K$4))</f>
        <v>0</v>
      </c>
      <c r="I67" s="36"/>
      <c r="J67" s="2">
        <f>IF(I$2="Bike &amp; Run",IF(ISNA(VLOOKUP(I67,Paramètres!$B$3:$C$56,2,FALSE)),0,VLOOKUP(I67,Paramètres!$B$3:$C$56,2,FALSE)*Paramètres!$K$5),IF(OR(I67="",OR($D67="",$D67="NL",$D67="HORS LIGUE")),0,VLOOKUP(IF(OR(I67="",OR($D67="",$D67="NL",$D67="HORS LIGUE")),"",COUNTIFS($D$5:$D$72,"&lt;&gt;"&amp;"",$D$5:$D$72,"&lt;&gt;"&amp;"NL",$D$5:$D$72,"&lt;&gt;"&amp;"HORS LIGUE",I$5:I$72,"&lt;"&amp;I67)+1),Paramètres!$B$3:$C$56,2,FALSE)*Paramètres!$K$5))</f>
        <v>0</v>
      </c>
      <c r="K67" s="4"/>
      <c r="L67" s="2">
        <f>IF(K$2="Bike &amp; Run",IF(ISNA(VLOOKUP(K67,Paramètres!$B$3:$C$56,2,FALSE)),0,VLOOKUP(K67,Paramètres!$B$3:$C$56,2,FALSE)*Paramètres!$K$6),IF(OR(K67="",OR($D67="",$D67="NL",$D67="HORS LIGUE")),0,VLOOKUP(IF(OR(K67="",OR($D67="",$D67="NL",$D67="HORS LIGUE")),"",COUNTIFS($D$5:$D$72,"&lt;&gt;"&amp;"",$D$5:$D$72,"&lt;&gt;"&amp;"NL",$D$5:$D$72,"&lt;&gt;"&amp;"HORS LIGUE",K$5:K$72,"&lt;"&amp;K67)+1),Paramètres!$B$3:$C$56,2,FALSE)*Paramètres!$K$6))</f>
        <v>0</v>
      </c>
      <c r="M67" s="4"/>
      <c r="N67" s="2">
        <f>IF(M$2="Bike &amp; Run",IF(ISNA(VLOOKUP(M67,Paramètres!$B$3:$C$56,2,FALSE)),0,VLOOKUP(M67,Paramètres!$B$3:$C$56,2,FALSE)*Paramètres!$K$7),IF(OR(M67="",OR($D67="",$D67="NL",$D67="HORS LIGUE")),0,VLOOKUP(IF(OR(M67="",OR($D67="",$D67="NL",$D67="HORS LIGUE")),"",COUNTIFS($D$5:$D$72,"&lt;&gt;"&amp;"",$D$5:$D$72,"&lt;&gt;"&amp;"NL",$D$5:$D$72,"&lt;&gt;"&amp;"HORS LIGUE",M$5:M$72,"&lt;"&amp;M67)+1),Paramètres!$B$3:$C$56,2,FALSE)*Paramètres!$K$7))</f>
        <v>0</v>
      </c>
      <c r="O67" s="46"/>
      <c r="P67" s="2">
        <f>IF(O$2="Bike &amp; Run",IF(ISNA(VLOOKUP(O67,Paramètres!$B$3:$C$56,2,FALSE)),0,VLOOKUP(O67,Paramètres!$B$3:$C$56,2,FALSE)*Paramètres!$K$8),IF(OR(O67="",OR($D67="",$D67="NL",$D67="HORS LIGUE")),0,VLOOKUP(IF(OR(O67="",OR($D67="",$D67="NL",$D67="HORS LIGUE")),"",COUNTIFS($D$5:$D$72,"&lt;&gt;"&amp;"",$D$5:$D$72,"&lt;&gt;"&amp;"NL",$D$5:$D$72,"&lt;&gt;"&amp;"HORS LIGUE",O$5:O$72,"&lt;"&amp;O67)+1),Paramètres!$B$3:$C$56,2,FALSE)*Paramètres!$K$8))</f>
        <v>0</v>
      </c>
      <c r="Q67" s="46"/>
      <c r="R67" s="2">
        <f>IF(Q$2="Bike &amp; Run",IF(ISNA(VLOOKUP(Q67,Paramètres!$B$3:$C$56,2,FALSE)),0,VLOOKUP(Q67,Paramètres!$B$3:$C$56,2,FALSE)*Paramètres!$K$9),IF(OR(Q67="",OR($D67="",$D67="NL",$D67="HORS LIGUE")),0,VLOOKUP(IF(OR(Q67="",OR($D67="",$D67="NL",$D67="HORS LIGUE")),"",COUNTIFS($D$5:$D$72,"&lt;&gt;"&amp;"",$D$5:$D$72,"&lt;&gt;"&amp;"NL",$D$5:$D$72,"&lt;&gt;"&amp;"HORS LIGUE",Q$5:Q$72,"&lt;"&amp;Q67)+1),Paramètres!$B$3:$C$56,2,FALSE)*Paramètres!$K$9))</f>
        <v>0</v>
      </c>
      <c r="S67" s="46"/>
      <c r="T67" s="2">
        <f>IF(S$2="Bike &amp; Run",IF(ISNA(VLOOKUP(S67,Paramètres!$B$3:$C$56,2,FALSE)),0,VLOOKUP(S67,Paramètres!$B$3:$C$56,2,FALSE)*Paramètres!$K$10),IF(OR(S67="",OR($D67="",$D67="NL",$D67="HORS LIGUE")),0,VLOOKUP(IF(OR(S67="",OR($D67="",$D67="NL",$D67="HORS LIGUE")),"",COUNTIFS($D$5:$D$72,"&lt;&gt;"&amp;"",$D$5:$D$72,"&lt;&gt;"&amp;"NL",$D$5:$D$72,"&lt;&gt;"&amp;"HORS LIGUE",S$5:S$72,"&lt;"&amp;S67)+1),Paramètres!$B$3:$C$56,2,FALSE)*Paramètres!$K$10))</f>
        <v>0</v>
      </c>
      <c r="U67" s="46"/>
      <c r="V67" s="2">
        <f>IF(U$2="Bike &amp; Run",IF(ISNA(VLOOKUP(U67,Paramètres!$B$3:$C$56,2,FALSE)),0,VLOOKUP(U67,Paramètres!$B$3:$C$56,2,FALSE)*Paramètres!$K$11),IF(OR(U67="",OR($D67="",$D67="NL",$D67="HORS LIGUE")),0,VLOOKUP(IF(OR(U67="",OR($D67="",$D67="NL",$D67="HORS LIGUE")),"",COUNTIFS($D$5:$D$72,"&lt;&gt;"&amp;"",$D$5:$D$72,"&lt;&gt;"&amp;"NL",$D$5:$D$72,"&lt;&gt;"&amp;"HORS LIGUE",U$5:U$72,"&lt;"&amp;U67)+1),Paramètres!$B$3:$C$56,2,FALSE)*Paramètres!$K$11))</f>
        <v>0</v>
      </c>
      <c r="W67" s="46"/>
      <c r="X67" s="2">
        <f>IF(W$2="Bike &amp; Run",IF(ISNA(VLOOKUP(W67,Paramètres!$B$3:$C$56,2,FALSE)),0,VLOOKUP(W67,Paramètres!$B$3:$C$56,2,FALSE)*Paramètres!$K$12),IF(OR(W67="",OR($D67="",$D67="NL",$D67="HORS LIGUE")),0,VLOOKUP(IF(OR(W67="",OR($D67="",$D67="NL",$D67="HORS LIGUE")),"",COUNTIFS($D$5:$D$72,"&lt;&gt;"&amp;"",$D$5:$D$72,"&lt;&gt;"&amp;"NL",$D$5:$D$72,"&lt;&gt;"&amp;"HORS LIGUE",W$5:W$72,"&lt;"&amp;W67)+1),Paramètres!$B$3:$C$56,2,FALSE)*Paramètres!$K$12))</f>
        <v>0</v>
      </c>
      <c r="Y67" s="46"/>
      <c r="Z67" s="2">
        <f>IF(Y$2="Bike &amp; Run",IF(ISNA(VLOOKUP(Y67,Paramètres!$B$3:$C$56,2,FALSE)),0,VLOOKUP(Y67,Paramètres!$B$3:$C$56,2,FALSE)*Paramètres!$K$13),IF(OR(Y67="",OR($D67="",$D67="NL",$D67="HORS LIGUE")),0,VLOOKUP(IF(OR(Y67="",OR($D67="",$D67="NL",$D67="HORS LIGUE")),"",COUNTIFS($D$5:$D$72,"&lt;&gt;"&amp;"",$D$5:$D$72,"&lt;&gt;"&amp;"NL",$D$5:$D$72,"&lt;&gt;"&amp;"HORS LIGUE",Y$5:Y$72,"&lt;"&amp;Y67)+1),Paramètres!$B$3:$C$56,2,FALSE)*Paramètres!$K$13))</f>
        <v>0</v>
      </c>
      <c r="AA67" s="46"/>
      <c r="AB67" s="2">
        <f>IF(AA$2="Bike &amp; Run",IF(ISNA(VLOOKUP(AA67,Paramètres!$B$3:$C$56,2,FALSE)),0,VLOOKUP(AA67,Paramètres!$B$3:$C$56,2,FALSE)*Paramètres!$K$14),IF(OR(AA67="",OR($D67="",$D67="NL",$D67="HORS LIGUE")),0,VLOOKUP(IF(OR(AA67="",OR($D67="",$D67="NL",$D67="HORS LIGUE")),"",COUNTIFS($D$5:$D$72,"&lt;&gt;"&amp;"",$D$5:$D$72,"&lt;&gt;"&amp;"NL",$D$5:$D$72,"&lt;&gt;"&amp;"HORS LIGUE",AA$5:AA$72,"&lt;"&amp;AA67)+1),Paramètres!$B$3:$C$56,2,FALSE)*Paramètres!$K$14))</f>
        <v>0</v>
      </c>
      <c r="AC67" s="46"/>
      <c r="AD67" s="2">
        <f>IF(AC$2="Bike &amp; Run",IF(ISNA(VLOOKUP(AC67,Paramètres!$B$3:$C$56,2,FALSE)),0,VLOOKUP(AC67,Paramètres!$B$3:$C$56,2,FALSE)*Paramètres!$K$15),IF(OR(AC67="",OR($D67="",$D67="NL",$D67="HORS LIGUE")),0,VLOOKUP(IF(OR(AC67="",OR($D67="",$D67="NL",$D67="HORS LIGUE")),"",COUNTIFS($D$5:$D$72,"&lt;&gt;"&amp;"",$D$5:$D$72,"&lt;&gt;"&amp;"NL",$D$5:$D$72,"&lt;&gt;"&amp;"HORS LIGUE",AC$5:AC$72,"&lt;"&amp;AC67)+1),Paramètres!$B$3:$C$56,2,FALSE)*Paramètres!$K$15))</f>
        <v>0</v>
      </c>
      <c r="AE67" s="46"/>
      <c r="AF67" s="2">
        <f>IF(AE$2="Bike &amp; Run",IF(ISNA(VLOOKUP(AE67,Paramètres!$B$3:$C$56,2,FALSE)),0,VLOOKUP(AE67,Paramètres!$B$3:$C$56,2,FALSE)*Paramètres!$K$16),IF(OR(AE67="",OR($D67="",$D67="NL",$D67="HORS LIGUE")),0,VLOOKUP(IF(OR(AE67="",OR($D67="",$D67="NL",$D67="HORS LIGUE")),"",COUNTIFS($D$5:$D$72,"&lt;&gt;"&amp;"",$D$5:$D$72,"&lt;&gt;"&amp;"NL",$D$5:$D$72,"&lt;&gt;"&amp;"HORS LIGUE",AE$5:AE$72,"&lt;"&amp;AE67)+1),Paramètres!$B$3:$C$56,2,FALSE)*Paramètres!$K$16))</f>
        <v>0</v>
      </c>
      <c r="AG67" s="46"/>
      <c r="AH67" s="2">
        <f>IF(AG$2="Bike &amp; Run",IF(ISNA(VLOOKUP(AG67,Paramètres!$B$3:$C$56,2,FALSE)),0,VLOOKUP(AG67,Paramètres!$B$3:$C$56,2,FALSE)*Paramètres!$K$17),IF(OR(AG67="",OR($D67="",$D67="NL",$D67="HORS LIGUE")),0,VLOOKUP(IF(OR(AG67="",OR($D67="",$D67="NL",$D67="HORS LIGUE")),"",COUNTIFS($D$5:$D$72,"&lt;&gt;"&amp;"",$D$5:$D$72,"&lt;&gt;"&amp;"NL",$D$5:$D$72,"&lt;&gt;"&amp;"HORS LIGUE",AG$5:AG$72,"&lt;"&amp;AG67)+1),Paramètres!$B$3:$C$56,2,FALSE)*Paramètres!$K$17))</f>
        <v>0</v>
      </c>
      <c r="AI67" s="40">
        <f t="shared" si="53"/>
        <v>0</v>
      </c>
      <c r="AJ67" s="3" t="str">
        <f t="shared" si="54"/>
        <v/>
      </c>
      <c r="AK67" s="5">
        <f t="shared" si="55"/>
        <v>0</v>
      </c>
      <c r="AL67" s="41">
        <f t="shared" si="56"/>
        <v>0</v>
      </c>
      <c r="AM67" s="33" t="str">
        <f t="shared" si="57"/>
        <v/>
      </c>
      <c r="AO67" s="22">
        <f t="shared" si="58"/>
        <v>0</v>
      </c>
      <c r="AP67">
        <f t="shared" si="59"/>
        <v>0</v>
      </c>
      <c r="AQ67">
        <f t="shared" si="60"/>
        <v>0</v>
      </c>
      <c r="AR67">
        <f t="shared" si="61"/>
        <v>0</v>
      </c>
      <c r="AS67">
        <f t="shared" si="62"/>
        <v>0</v>
      </c>
      <c r="AT67">
        <f t="shared" si="63"/>
        <v>0</v>
      </c>
      <c r="AU67">
        <f t="shared" si="64"/>
        <v>0</v>
      </c>
      <c r="AV67">
        <f t="shared" si="65"/>
        <v>0</v>
      </c>
      <c r="AW67">
        <f t="shared" si="66"/>
        <v>0</v>
      </c>
      <c r="AX67">
        <f t="shared" si="67"/>
        <v>0</v>
      </c>
      <c r="AY67">
        <f t="shared" si="68"/>
        <v>0</v>
      </c>
      <c r="AZ67">
        <f t="shared" si="69"/>
        <v>0</v>
      </c>
      <c r="BA67">
        <f t="shared" si="70"/>
        <v>0</v>
      </c>
      <c r="BB67">
        <f t="shared" si="71"/>
        <v>0</v>
      </c>
      <c r="BC67">
        <f t="shared" si="72"/>
        <v>0</v>
      </c>
      <c r="BD67">
        <f t="shared" si="73"/>
        <v>0</v>
      </c>
      <c r="BE67" s="22">
        <f t="shared" ref="BE67:BR67" si="104">BD67+LARGE($AO67:$BC67,BE$4)</f>
        <v>0</v>
      </c>
      <c r="BF67" s="22">
        <f t="shared" si="104"/>
        <v>0</v>
      </c>
      <c r="BG67" s="22">
        <f t="shared" si="104"/>
        <v>0</v>
      </c>
      <c r="BH67" s="22">
        <f t="shared" si="104"/>
        <v>0</v>
      </c>
      <c r="BI67" s="22">
        <f t="shared" si="104"/>
        <v>0</v>
      </c>
      <c r="BJ67" s="22">
        <f t="shared" si="104"/>
        <v>0</v>
      </c>
      <c r="BK67" s="22">
        <f t="shared" si="104"/>
        <v>0</v>
      </c>
      <c r="BL67" s="22">
        <f t="shared" si="104"/>
        <v>0</v>
      </c>
      <c r="BM67" s="22">
        <f t="shared" si="104"/>
        <v>0</v>
      </c>
      <c r="BN67" s="22">
        <f t="shared" si="104"/>
        <v>0</v>
      </c>
      <c r="BO67" s="22">
        <f t="shared" si="104"/>
        <v>0</v>
      </c>
      <c r="BP67" s="22">
        <f t="shared" si="104"/>
        <v>0</v>
      </c>
      <c r="BQ67" s="22">
        <f t="shared" si="104"/>
        <v>0</v>
      </c>
      <c r="BR67" s="22">
        <f t="shared" si="104"/>
        <v>0</v>
      </c>
    </row>
    <row r="68" spans="1:70" ht="16.5">
      <c r="A68" s="14"/>
      <c r="B68" s="32" t="str">
        <f>IF(ISNA(VLOOKUP(A68,'Licenciés Jeunes 2023'!A:C,3,0)),"",VLOOKUP(A68,'Licenciés Jeunes 2023'!A:C,3,0))</f>
        <v/>
      </c>
      <c r="C68" s="32" t="str">
        <f>IF(ISNA(VLOOKUP(A68,'Licenciés Jeunes 2023'!A:C,2,0)),"",VLOOKUP(A68,'Licenciés Jeunes 2023'!A:C,2,0))</f>
        <v/>
      </c>
      <c r="D68" s="32" t="str">
        <f>IF(ISNA(VLOOKUP(A68,'Licenciés Jeunes 2023'!A:F,6,0)),"",VLOOKUP(A68,'Licenciés Jeunes 2023'!A:F,6,0))</f>
        <v/>
      </c>
      <c r="E68" s="6"/>
      <c r="F68" s="2">
        <f>IF(E$2="Bike &amp; Run",IF(ISNA(VLOOKUP(E68,Paramètres!$B$3:$C$56,2,FALSE)),0,VLOOKUP(E68,Paramètres!$B$3:$C$56,2,FALSE)*Paramètres!$K$3),IF(OR(E68="",OR($D68="",$D68="NL",$D68="HORS LIGUE")),0,VLOOKUP(IF(OR(E68="",OR($D68="",$D68="NL",$D68="HORS LIGUE")),"",COUNTIFS($D$5:$D$72,"&lt;&gt;"&amp;"",$D$5:$D$72,"&lt;&gt;"&amp;"NL",$D$5:$D$72,"&lt;&gt;"&amp;"HORS LIGUE",E$5:E$72,"&lt;"&amp;E68)+1),Paramètres!$B$3:$C$56,2,FALSE)*Paramètres!$K$3))</f>
        <v>0</v>
      </c>
      <c r="G68" s="4"/>
      <c r="H68" s="2">
        <f>IF(G$2="Bike &amp; Run",IF(ISNA(VLOOKUP(G68,Paramètres!$B$3:$C$56,2,FALSE)),0,VLOOKUP(G68,Paramètres!$B$3:$C$56,2,FALSE)*Paramètres!$K$4),IF(OR(G68="",OR($D68="",$D68="NL",$D68="HORS LIGUE")),0,VLOOKUP(IF(OR(G68="",OR($D68="",$D68="NL",$D68="HORS LIGUE")),"",COUNTIFS($D$5:$D$72,"&lt;&gt;"&amp;"",$D$5:$D$72,"&lt;&gt;"&amp;"NL",$D$5:$D$72,"&lt;&gt;"&amp;"HORS LIGUE",G$5:G$72,"&lt;"&amp;G68)+1),Paramètres!$B$3:$C$56,2,FALSE)*Paramètres!$K$4))</f>
        <v>0</v>
      </c>
      <c r="I68" s="36"/>
      <c r="J68" s="2">
        <f>IF(I$2="Bike &amp; Run",IF(ISNA(VLOOKUP(I68,Paramètres!$B$3:$C$56,2,FALSE)),0,VLOOKUP(I68,Paramètres!$B$3:$C$56,2,FALSE)*Paramètres!$K$5),IF(OR(I68="",OR($D68="",$D68="NL",$D68="HORS LIGUE")),0,VLOOKUP(IF(OR(I68="",OR($D68="",$D68="NL",$D68="HORS LIGUE")),"",COUNTIFS($D$5:$D$72,"&lt;&gt;"&amp;"",$D$5:$D$72,"&lt;&gt;"&amp;"NL",$D$5:$D$72,"&lt;&gt;"&amp;"HORS LIGUE",I$5:I$72,"&lt;"&amp;I68)+1),Paramètres!$B$3:$C$56,2,FALSE)*Paramètres!$K$5))</f>
        <v>0</v>
      </c>
      <c r="K68" s="4"/>
      <c r="L68" s="2">
        <f>IF(K$2="Bike &amp; Run",IF(ISNA(VLOOKUP(K68,Paramètres!$B$3:$C$56,2,FALSE)),0,VLOOKUP(K68,Paramètres!$B$3:$C$56,2,FALSE)*Paramètres!$K$6),IF(OR(K68="",OR($D68="",$D68="NL",$D68="HORS LIGUE")),0,VLOOKUP(IF(OR(K68="",OR($D68="",$D68="NL",$D68="HORS LIGUE")),"",COUNTIFS($D$5:$D$72,"&lt;&gt;"&amp;"",$D$5:$D$72,"&lt;&gt;"&amp;"NL",$D$5:$D$72,"&lt;&gt;"&amp;"HORS LIGUE",K$5:K$72,"&lt;"&amp;K68)+1),Paramètres!$B$3:$C$56,2,FALSE)*Paramètres!$K$6))</f>
        <v>0</v>
      </c>
      <c r="M68" s="4"/>
      <c r="N68" s="2">
        <f>IF(M$2="Bike &amp; Run",IF(ISNA(VLOOKUP(M68,Paramètres!$B$3:$C$56,2,FALSE)),0,VLOOKUP(M68,Paramètres!$B$3:$C$56,2,FALSE)*Paramètres!$K$7),IF(OR(M68="",OR($D68="",$D68="NL",$D68="HORS LIGUE")),0,VLOOKUP(IF(OR(M68="",OR($D68="",$D68="NL",$D68="HORS LIGUE")),"",COUNTIFS($D$5:$D$72,"&lt;&gt;"&amp;"",$D$5:$D$72,"&lt;&gt;"&amp;"NL",$D$5:$D$72,"&lt;&gt;"&amp;"HORS LIGUE",M$5:M$72,"&lt;"&amp;M68)+1),Paramètres!$B$3:$C$56,2,FALSE)*Paramètres!$K$7))</f>
        <v>0</v>
      </c>
      <c r="O68" s="46"/>
      <c r="P68" s="2">
        <f>IF(O$2="Bike &amp; Run",IF(ISNA(VLOOKUP(O68,Paramètres!$B$3:$C$56,2,FALSE)),0,VLOOKUP(O68,Paramètres!$B$3:$C$56,2,FALSE)*Paramètres!$K$8),IF(OR(O68="",OR($D68="",$D68="NL",$D68="HORS LIGUE")),0,VLOOKUP(IF(OR(O68="",OR($D68="",$D68="NL",$D68="HORS LIGUE")),"",COUNTIFS($D$5:$D$72,"&lt;&gt;"&amp;"",$D$5:$D$72,"&lt;&gt;"&amp;"NL",$D$5:$D$72,"&lt;&gt;"&amp;"HORS LIGUE",O$5:O$72,"&lt;"&amp;O68)+1),Paramètres!$B$3:$C$56,2,FALSE)*Paramètres!$K$8))</f>
        <v>0</v>
      </c>
      <c r="Q68" s="46"/>
      <c r="R68" s="2">
        <f>IF(Q$2="Bike &amp; Run",IF(ISNA(VLOOKUP(Q68,Paramètres!$B$3:$C$56,2,FALSE)),0,VLOOKUP(Q68,Paramètres!$B$3:$C$56,2,FALSE)*Paramètres!$K$9),IF(OR(Q68="",OR($D68="",$D68="NL",$D68="HORS LIGUE")),0,VLOOKUP(IF(OR(Q68="",OR($D68="",$D68="NL",$D68="HORS LIGUE")),"",COUNTIFS($D$5:$D$72,"&lt;&gt;"&amp;"",$D$5:$D$72,"&lt;&gt;"&amp;"NL",$D$5:$D$72,"&lt;&gt;"&amp;"HORS LIGUE",Q$5:Q$72,"&lt;"&amp;Q68)+1),Paramètres!$B$3:$C$56,2,FALSE)*Paramètres!$K$9))</f>
        <v>0</v>
      </c>
      <c r="S68" s="46"/>
      <c r="T68" s="2">
        <f>IF(S$2="Bike &amp; Run",IF(ISNA(VLOOKUP(S68,Paramètres!$B$3:$C$56,2,FALSE)),0,VLOOKUP(S68,Paramètres!$B$3:$C$56,2,FALSE)*Paramètres!$K$10),IF(OR(S68="",OR($D68="",$D68="NL",$D68="HORS LIGUE")),0,VLOOKUP(IF(OR(S68="",OR($D68="",$D68="NL",$D68="HORS LIGUE")),"",COUNTIFS($D$5:$D$72,"&lt;&gt;"&amp;"",$D$5:$D$72,"&lt;&gt;"&amp;"NL",$D$5:$D$72,"&lt;&gt;"&amp;"HORS LIGUE",S$5:S$72,"&lt;"&amp;S68)+1),Paramètres!$B$3:$C$56,2,FALSE)*Paramètres!$K$10))</f>
        <v>0</v>
      </c>
      <c r="U68" s="46"/>
      <c r="V68" s="2">
        <f>IF(U$2="Bike &amp; Run",IF(ISNA(VLOOKUP(U68,Paramètres!$B$3:$C$56,2,FALSE)),0,VLOOKUP(U68,Paramètres!$B$3:$C$56,2,FALSE)*Paramètres!$K$11),IF(OR(U68="",OR($D68="",$D68="NL",$D68="HORS LIGUE")),0,VLOOKUP(IF(OR(U68="",OR($D68="",$D68="NL",$D68="HORS LIGUE")),"",COUNTIFS($D$5:$D$72,"&lt;&gt;"&amp;"",$D$5:$D$72,"&lt;&gt;"&amp;"NL",$D$5:$D$72,"&lt;&gt;"&amp;"HORS LIGUE",U$5:U$72,"&lt;"&amp;U68)+1),Paramètres!$B$3:$C$56,2,FALSE)*Paramètres!$K$11))</f>
        <v>0</v>
      </c>
      <c r="W68" s="46"/>
      <c r="X68" s="2">
        <f>IF(W$2="Bike &amp; Run",IF(ISNA(VLOOKUP(W68,Paramètres!$B$3:$C$56,2,FALSE)),0,VLOOKUP(W68,Paramètres!$B$3:$C$56,2,FALSE)*Paramètres!$K$12),IF(OR(W68="",OR($D68="",$D68="NL",$D68="HORS LIGUE")),0,VLOOKUP(IF(OR(W68="",OR($D68="",$D68="NL",$D68="HORS LIGUE")),"",COUNTIFS($D$5:$D$72,"&lt;&gt;"&amp;"",$D$5:$D$72,"&lt;&gt;"&amp;"NL",$D$5:$D$72,"&lt;&gt;"&amp;"HORS LIGUE",W$5:W$72,"&lt;"&amp;W68)+1),Paramètres!$B$3:$C$56,2,FALSE)*Paramètres!$K$12))</f>
        <v>0</v>
      </c>
      <c r="Y68" s="46"/>
      <c r="Z68" s="2">
        <f>IF(Y$2="Bike &amp; Run",IF(ISNA(VLOOKUP(Y68,Paramètres!$B$3:$C$56,2,FALSE)),0,VLOOKUP(Y68,Paramètres!$B$3:$C$56,2,FALSE)*Paramètres!$K$13),IF(OR(Y68="",OR($D68="",$D68="NL",$D68="HORS LIGUE")),0,VLOOKUP(IF(OR(Y68="",OR($D68="",$D68="NL",$D68="HORS LIGUE")),"",COUNTIFS($D$5:$D$72,"&lt;&gt;"&amp;"",$D$5:$D$72,"&lt;&gt;"&amp;"NL",$D$5:$D$72,"&lt;&gt;"&amp;"HORS LIGUE",Y$5:Y$72,"&lt;"&amp;Y68)+1),Paramètres!$B$3:$C$56,2,FALSE)*Paramètres!$K$13))</f>
        <v>0</v>
      </c>
      <c r="AA68" s="46"/>
      <c r="AB68" s="2">
        <f>IF(AA$2="Bike &amp; Run",IF(ISNA(VLOOKUP(AA68,Paramètres!$B$3:$C$56,2,FALSE)),0,VLOOKUP(AA68,Paramètres!$B$3:$C$56,2,FALSE)*Paramètres!$K$14),IF(OR(AA68="",OR($D68="",$D68="NL",$D68="HORS LIGUE")),0,VLOOKUP(IF(OR(AA68="",OR($D68="",$D68="NL",$D68="HORS LIGUE")),"",COUNTIFS($D$5:$D$72,"&lt;&gt;"&amp;"",$D$5:$D$72,"&lt;&gt;"&amp;"NL",$D$5:$D$72,"&lt;&gt;"&amp;"HORS LIGUE",AA$5:AA$72,"&lt;"&amp;AA68)+1),Paramètres!$B$3:$C$56,2,FALSE)*Paramètres!$K$14))</f>
        <v>0</v>
      </c>
      <c r="AC68" s="46"/>
      <c r="AD68" s="2">
        <f>IF(AC$2="Bike &amp; Run",IF(ISNA(VLOOKUP(AC68,Paramètres!$B$3:$C$56,2,FALSE)),0,VLOOKUP(AC68,Paramètres!$B$3:$C$56,2,FALSE)*Paramètres!$K$15),IF(OR(AC68="",OR($D68="",$D68="NL",$D68="HORS LIGUE")),0,VLOOKUP(IF(OR(AC68="",OR($D68="",$D68="NL",$D68="HORS LIGUE")),"",COUNTIFS($D$5:$D$72,"&lt;&gt;"&amp;"",$D$5:$D$72,"&lt;&gt;"&amp;"NL",$D$5:$D$72,"&lt;&gt;"&amp;"HORS LIGUE",AC$5:AC$72,"&lt;"&amp;AC68)+1),Paramètres!$B$3:$C$56,2,FALSE)*Paramètres!$K$15))</f>
        <v>0</v>
      </c>
      <c r="AE68" s="46"/>
      <c r="AF68" s="2">
        <f>IF(AE$2="Bike &amp; Run",IF(ISNA(VLOOKUP(AE68,Paramètres!$B$3:$C$56,2,FALSE)),0,VLOOKUP(AE68,Paramètres!$B$3:$C$56,2,FALSE)*Paramètres!$K$16),IF(OR(AE68="",OR($D68="",$D68="NL",$D68="HORS LIGUE")),0,VLOOKUP(IF(OR(AE68="",OR($D68="",$D68="NL",$D68="HORS LIGUE")),"",COUNTIFS($D$5:$D$72,"&lt;&gt;"&amp;"",$D$5:$D$72,"&lt;&gt;"&amp;"NL",$D$5:$D$72,"&lt;&gt;"&amp;"HORS LIGUE",AE$5:AE$72,"&lt;"&amp;AE68)+1),Paramètres!$B$3:$C$56,2,FALSE)*Paramètres!$K$16))</f>
        <v>0</v>
      </c>
      <c r="AG68" s="46"/>
      <c r="AH68" s="2">
        <f>IF(AG$2="Bike &amp; Run",IF(ISNA(VLOOKUP(AG68,Paramètres!$B$3:$C$56,2,FALSE)),0,VLOOKUP(AG68,Paramètres!$B$3:$C$56,2,FALSE)*Paramètres!$K$17),IF(OR(AG68="",OR($D68="",$D68="NL",$D68="HORS LIGUE")),0,VLOOKUP(IF(OR(AG68="",OR($D68="",$D68="NL",$D68="HORS LIGUE")),"",COUNTIFS($D$5:$D$72,"&lt;&gt;"&amp;"",$D$5:$D$72,"&lt;&gt;"&amp;"NL",$D$5:$D$72,"&lt;&gt;"&amp;"HORS LIGUE",AG$5:AG$72,"&lt;"&amp;AG68)+1),Paramètres!$B$3:$C$56,2,FALSE)*Paramètres!$K$17))</f>
        <v>0</v>
      </c>
      <c r="AI68" s="40">
        <f t="shared" si="53"/>
        <v>0</v>
      </c>
      <c r="AJ68" s="3" t="str">
        <f t="shared" si="54"/>
        <v/>
      </c>
      <c r="AK68" s="5">
        <f t="shared" si="55"/>
        <v>0</v>
      </c>
      <c r="AL68" s="41">
        <f t="shared" si="56"/>
        <v>0</v>
      </c>
      <c r="AM68" s="33" t="str">
        <f t="shared" si="57"/>
        <v/>
      </c>
      <c r="AO68" s="22">
        <f t="shared" si="58"/>
        <v>0</v>
      </c>
      <c r="AP68">
        <f t="shared" si="59"/>
        <v>0</v>
      </c>
      <c r="AQ68">
        <f t="shared" si="60"/>
        <v>0</v>
      </c>
      <c r="AR68">
        <f t="shared" si="61"/>
        <v>0</v>
      </c>
      <c r="AS68">
        <f t="shared" si="62"/>
        <v>0</v>
      </c>
      <c r="AT68">
        <f t="shared" si="63"/>
        <v>0</v>
      </c>
      <c r="AU68">
        <f t="shared" si="64"/>
        <v>0</v>
      </c>
      <c r="AV68">
        <f t="shared" si="65"/>
        <v>0</v>
      </c>
      <c r="AW68">
        <f t="shared" si="66"/>
        <v>0</v>
      </c>
      <c r="AX68">
        <f t="shared" si="67"/>
        <v>0</v>
      </c>
      <c r="AY68">
        <f t="shared" si="68"/>
        <v>0</v>
      </c>
      <c r="AZ68">
        <f t="shared" si="69"/>
        <v>0</v>
      </c>
      <c r="BA68">
        <f t="shared" si="70"/>
        <v>0</v>
      </c>
      <c r="BB68">
        <f t="shared" si="71"/>
        <v>0</v>
      </c>
      <c r="BC68">
        <f t="shared" si="72"/>
        <v>0</v>
      </c>
      <c r="BD68">
        <f t="shared" si="73"/>
        <v>0</v>
      </c>
      <c r="BE68" s="22">
        <f t="shared" ref="BE68:BR68" si="105">BD68+LARGE($AO68:$BC68,BE$4)</f>
        <v>0</v>
      </c>
      <c r="BF68" s="22">
        <f t="shared" si="105"/>
        <v>0</v>
      </c>
      <c r="BG68" s="22">
        <f t="shared" si="105"/>
        <v>0</v>
      </c>
      <c r="BH68" s="22">
        <f t="shared" si="105"/>
        <v>0</v>
      </c>
      <c r="BI68" s="22">
        <f t="shared" si="105"/>
        <v>0</v>
      </c>
      <c r="BJ68" s="22">
        <f t="shared" si="105"/>
        <v>0</v>
      </c>
      <c r="BK68" s="22">
        <f t="shared" si="105"/>
        <v>0</v>
      </c>
      <c r="BL68" s="22">
        <f t="shared" si="105"/>
        <v>0</v>
      </c>
      <c r="BM68" s="22">
        <f t="shared" si="105"/>
        <v>0</v>
      </c>
      <c r="BN68" s="22">
        <f t="shared" si="105"/>
        <v>0</v>
      </c>
      <c r="BO68" s="22">
        <f t="shared" si="105"/>
        <v>0</v>
      </c>
      <c r="BP68" s="22">
        <f t="shared" si="105"/>
        <v>0</v>
      </c>
      <c r="BQ68" s="22">
        <f t="shared" si="105"/>
        <v>0</v>
      </c>
      <c r="BR68" s="22">
        <f t="shared" si="105"/>
        <v>0</v>
      </c>
    </row>
    <row r="69" spans="1:70" ht="16.5">
      <c r="A69" s="14"/>
      <c r="B69" s="32" t="str">
        <f>IF(ISNA(VLOOKUP(A69,'Licenciés Jeunes 2023'!A:C,3,0)),"",VLOOKUP(A69,'Licenciés Jeunes 2023'!A:C,3,0))</f>
        <v/>
      </c>
      <c r="C69" s="32" t="str">
        <f>IF(ISNA(VLOOKUP(A69,'Licenciés Jeunes 2023'!A:C,2,0)),"",VLOOKUP(A69,'Licenciés Jeunes 2023'!A:C,2,0))</f>
        <v/>
      </c>
      <c r="D69" s="32" t="str">
        <f>IF(ISNA(VLOOKUP(A69,'Licenciés Jeunes 2023'!A:F,6,0)),"",VLOOKUP(A69,'Licenciés Jeunes 2023'!A:F,6,0))</f>
        <v/>
      </c>
      <c r="E69" s="6"/>
      <c r="F69" s="2">
        <f>IF(E$2="Bike &amp; Run",IF(ISNA(VLOOKUP(E69,Paramètres!$B$3:$C$56,2,FALSE)),0,VLOOKUP(E69,Paramètres!$B$3:$C$56,2,FALSE)*Paramètres!$K$3),IF(OR(E69="",OR($D69="",$D69="NL",$D69="HORS LIGUE")),0,VLOOKUP(IF(OR(E69="",OR($D69="",$D69="NL",$D69="HORS LIGUE")),"",COUNTIFS($D$5:$D$72,"&lt;&gt;"&amp;"",$D$5:$D$72,"&lt;&gt;"&amp;"NL",$D$5:$D$72,"&lt;&gt;"&amp;"HORS LIGUE",E$5:E$72,"&lt;"&amp;E69)+1),Paramètres!$B$3:$C$56,2,FALSE)*Paramètres!$K$3))</f>
        <v>0</v>
      </c>
      <c r="G69" s="4"/>
      <c r="H69" s="2">
        <f>IF(G$2="Bike &amp; Run",IF(ISNA(VLOOKUP(G69,Paramètres!$B$3:$C$56,2,FALSE)),0,VLOOKUP(G69,Paramètres!$B$3:$C$56,2,FALSE)*Paramètres!$K$4),IF(OR(G69="",OR($D69="",$D69="NL",$D69="HORS LIGUE")),0,VLOOKUP(IF(OR(G69="",OR($D69="",$D69="NL",$D69="HORS LIGUE")),"",COUNTIFS($D$5:$D$72,"&lt;&gt;"&amp;"",$D$5:$D$72,"&lt;&gt;"&amp;"NL",$D$5:$D$72,"&lt;&gt;"&amp;"HORS LIGUE",G$5:G$72,"&lt;"&amp;G69)+1),Paramètres!$B$3:$C$56,2,FALSE)*Paramètres!$K$4))</f>
        <v>0</v>
      </c>
      <c r="I69" s="36"/>
      <c r="J69" s="2">
        <f>IF(I$2="Bike &amp; Run",IF(ISNA(VLOOKUP(I69,Paramètres!$B$3:$C$56,2,FALSE)),0,VLOOKUP(I69,Paramètres!$B$3:$C$56,2,FALSE)*Paramètres!$K$5),IF(OR(I69="",OR($D69="",$D69="NL",$D69="HORS LIGUE")),0,VLOOKUP(IF(OR(I69="",OR($D69="",$D69="NL",$D69="HORS LIGUE")),"",COUNTIFS($D$5:$D$72,"&lt;&gt;"&amp;"",$D$5:$D$72,"&lt;&gt;"&amp;"NL",$D$5:$D$72,"&lt;&gt;"&amp;"HORS LIGUE",I$5:I$72,"&lt;"&amp;I69)+1),Paramètres!$B$3:$C$56,2,FALSE)*Paramètres!$K$5))</f>
        <v>0</v>
      </c>
      <c r="K69" s="4"/>
      <c r="L69" s="2">
        <f>IF(K$2="Bike &amp; Run",IF(ISNA(VLOOKUP(K69,Paramètres!$B$3:$C$56,2,FALSE)),0,VLOOKUP(K69,Paramètres!$B$3:$C$56,2,FALSE)*Paramètres!$K$6),IF(OR(K69="",OR($D69="",$D69="NL",$D69="HORS LIGUE")),0,VLOOKUP(IF(OR(K69="",OR($D69="",$D69="NL",$D69="HORS LIGUE")),"",COUNTIFS($D$5:$D$72,"&lt;&gt;"&amp;"",$D$5:$D$72,"&lt;&gt;"&amp;"NL",$D$5:$D$72,"&lt;&gt;"&amp;"HORS LIGUE",K$5:K$72,"&lt;"&amp;K69)+1),Paramètres!$B$3:$C$56,2,FALSE)*Paramètres!$K$6))</f>
        <v>0</v>
      </c>
      <c r="M69" s="4"/>
      <c r="N69" s="2">
        <f>IF(M$2="Bike &amp; Run",IF(ISNA(VLOOKUP(M69,Paramètres!$B$3:$C$56,2,FALSE)),0,VLOOKUP(M69,Paramètres!$B$3:$C$56,2,FALSE)*Paramètres!$K$7),IF(OR(M69="",OR($D69="",$D69="NL",$D69="HORS LIGUE")),0,VLOOKUP(IF(OR(M69="",OR($D69="",$D69="NL",$D69="HORS LIGUE")),"",COUNTIFS($D$5:$D$72,"&lt;&gt;"&amp;"",$D$5:$D$72,"&lt;&gt;"&amp;"NL",$D$5:$D$72,"&lt;&gt;"&amp;"HORS LIGUE",M$5:M$72,"&lt;"&amp;M69)+1),Paramètres!$B$3:$C$56,2,FALSE)*Paramètres!$K$7))</f>
        <v>0</v>
      </c>
      <c r="O69" s="46"/>
      <c r="P69" s="2">
        <f>IF(O$2="Bike &amp; Run",IF(ISNA(VLOOKUP(O69,Paramètres!$B$3:$C$56,2,FALSE)),0,VLOOKUP(O69,Paramètres!$B$3:$C$56,2,FALSE)*Paramètres!$K$8),IF(OR(O69="",OR($D69="",$D69="NL",$D69="HORS LIGUE")),0,VLOOKUP(IF(OR(O69="",OR($D69="",$D69="NL",$D69="HORS LIGUE")),"",COUNTIFS($D$5:$D$72,"&lt;&gt;"&amp;"",$D$5:$D$72,"&lt;&gt;"&amp;"NL",$D$5:$D$72,"&lt;&gt;"&amp;"HORS LIGUE",O$5:O$72,"&lt;"&amp;O69)+1),Paramètres!$B$3:$C$56,2,FALSE)*Paramètres!$K$8))</f>
        <v>0</v>
      </c>
      <c r="Q69" s="46"/>
      <c r="R69" s="2">
        <f>IF(Q$2="Bike &amp; Run",IF(ISNA(VLOOKUP(Q69,Paramètres!$B$3:$C$56,2,FALSE)),0,VLOOKUP(Q69,Paramètres!$B$3:$C$56,2,FALSE)*Paramètres!$K$9),IF(OR(Q69="",OR($D69="",$D69="NL",$D69="HORS LIGUE")),0,VLOOKUP(IF(OR(Q69="",OR($D69="",$D69="NL",$D69="HORS LIGUE")),"",COUNTIFS($D$5:$D$72,"&lt;&gt;"&amp;"",$D$5:$D$72,"&lt;&gt;"&amp;"NL",$D$5:$D$72,"&lt;&gt;"&amp;"HORS LIGUE",Q$5:Q$72,"&lt;"&amp;Q69)+1),Paramètres!$B$3:$C$56,2,FALSE)*Paramètres!$K$9))</f>
        <v>0</v>
      </c>
      <c r="S69" s="46"/>
      <c r="T69" s="2">
        <f>IF(S$2="Bike &amp; Run",IF(ISNA(VLOOKUP(S69,Paramètres!$B$3:$C$56,2,FALSE)),0,VLOOKUP(S69,Paramètres!$B$3:$C$56,2,FALSE)*Paramètres!$K$10),IF(OR(S69="",OR($D69="",$D69="NL",$D69="HORS LIGUE")),0,VLOOKUP(IF(OR(S69="",OR($D69="",$D69="NL",$D69="HORS LIGUE")),"",COUNTIFS($D$5:$D$72,"&lt;&gt;"&amp;"",$D$5:$D$72,"&lt;&gt;"&amp;"NL",$D$5:$D$72,"&lt;&gt;"&amp;"HORS LIGUE",S$5:S$72,"&lt;"&amp;S69)+1),Paramètres!$B$3:$C$56,2,FALSE)*Paramètres!$K$10))</f>
        <v>0</v>
      </c>
      <c r="U69" s="46"/>
      <c r="V69" s="2">
        <f>IF(U$2="Bike &amp; Run",IF(ISNA(VLOOKUP(U69,Paramètres!$B$3:$C$56,2,FALSE)),0,VLOOKUP(U69,Paramètres!$B$3:$C$56,2,FALSE)*Paramètres!$K$11),IF(OR(U69="",OR($D69="",$D69="NL",$D69="HORS LIGUE")),0,VLOOKUP(IF(OR(U69="",OR($D69="",$D69="NL",$D69="HORS LIGUE")),"",COUNTIFS($D$5:$D$72,"&lt;&gt;"&amp;"",$D$5:$D$72,"&lt;&gt;"&amp;"NL",$D$5:$D$72,"&lt;&gt;"&amp;"HORS LIGUE",U$5:U$72,"&lt;"&amp;U69)+1),Paramètres!$B$3:$C$56,2,FALSE)*Paramètres!$K$11))</f>
        <v>0</v>
      </c>
      <c r="W69" s="46"/>
      <c r="X69" s="2">
        <f>IF(W$2="Bike &amp; Run",IF(ISNA(VLOOKUP(W69,Paramètres!$B$3:$C$56,2,FALSE)),0,VLOOKUP(W69,Paramètres!$B$3:$C$56,2,FALSE)*Paramètres!$K$12),IF(OR(W69="",OR($D69="",$D69="NL",$D69="HORS LIGUE")),0,VLOOKUP(IF(OR(W69="",OR($D69="",$D69="NL",$D69="HORS LIGUE")),"",COUNTIFS($D$5:$D$72,"&lt;&gt;"&amp;"",$D$5:$D$72,"&lt;&gt;"&amp;"NL",$D$5:$D$72,"&lt;&gt;"&amp;"HORS LIGUE",W$5:W$72,"&lt;"&amp;W69)+1),Paramètres!$B$3:$C$56,2,FALSE)*Paramètres!$K$12))</f>
        <v>0</v>
      </c>
      <c r="Y69" s="46"/>
      <c r="Z69" s="2">
        <f>IF(Y$2="Bike &amp; Run",IF(ISNA(VLOOKUP(Y69,Paramètres!$B$3:$C$56,2,FALSE)),0,VLOOKUP(Y69,Paramètres!$B$3:$C$56,2,FALSE)*Paramètres!$K$13),IF(OR(Y69="",OR($D69="",$D69="NL",$D69="HORS LIGUE")),0,VLOOKUP(IF(OR(Y69="",OR($D69="",$D69="NL",$D69="HORS LIGUE")),"",COUNTIFS($D$5:$D$72,"&lt;&gt;"&amp;"",$D$5:$D$72,"&lt;&gt;"&amp;"NL",$D$5:$D$72,"&lt;&gt;"&amp;"HORS LIGUE",Y$5:Y$72,"&lt;"&amp;Y69)+1),Paramètres!$B$3:$C$56,2,FALSE)*Paramètres!$K$13))</f>
        <v>0</v>
      </c>
      <c r="AA69" s="46"/>
      <c r="AB69" s="2">
        <f>IF(AA$2="Bike &amp; Run",IF(ISNA(VLOOKUP(AA69,Paramètres!$B$3:$C$56,2,FALSE)),0,VLOOKUP(AA69,Paramètres!$B$3:$C$56,2,FALSE)*Paramètres!$K$14),IF(OR(AA69="",OR($D69="",$D69="NL",$D69="HORS LIGUE")),0,VLOOKUP(IF(OR(AA69="",OR($D69="",$D69="NL",$D69="HORS LIGUE")),"",COUNTIFS($D$5:$D$72,"&lt;&gt;"&amp;"",$D$5:$D$72,"&lt;&gt;"&amp;"NL",$D$5:$D$72,"&lt;&gt;"&amp;"HORS LIGUE",AA$5:AA$72,"&lt;"&amp;AA69)+1),Paramètres!$B$3:$C$56,2,FALSE)*Paramètres!$K$14))</f>
        <v>0</v>
      </c>
      <c r="AC69" s="46"/>
      <c r="AD69" s="2">
        <f>IF(AC$2="Bike &amp; Run",IF(ISNA(VLOOKUP(AC69,Paramètres!$B$3:$C$56,2,FALSE)),0,VLOOKUP(AC69,Paramètres!$B$3:$C$56,2,FALSE)*Paramètres!$K$15),IF(OR(AC69="",OR($D69="",$D69="NL",$D69="HORS LIGUE")),0,VLOOKUP(IF(OR(AC69="",OR($D69="",$D69="NL",$D69="HORS LIGUE")),"",COUNTIFS($D$5:$D$72,"&lt;&gt;"&amp;"",$D$5:$D$72,"&lt;&gt;"&amp;"NL",$D$5:$D$72,"&lt;&gt;"&amp;"HORS LIGUE",AC$5:AC$72,"&lt;"&amp;AC69)+1),Paramètres!$B$3:$C$56,2,FALSE)*Paramètres!$K$15))</f>
        <v>0</v>
      </c>
      <c r="AE69" s="46"/>
      <c r="AF69" s="2">
        <f>IF(AE$2="Bike &amp; Run",IF(ISNA(VLOOKUP(AE69,Paramètres!$B$3:$C$56,2,FALSE)),0,VLOOKUP(AE69,Paramètres!$B$3:$C$56,2,FALSE)*Paramètres!$K$16),IF(OR(AE69="",OR($D69="",$D69="NL",$D69="HORS LIGUE")),0,VLOOKUP(IF(OR(AE69="",OR($D69="",$D69="NL",$D69="HORS LIGUE")),"",COUNTIFS($D$5:$D$72,"&lt;&gt;"&amp;"",$D$5:$D$72,"&lt;&gt;"&amp;"NL",$D$5:$D$72,"&lt;&gt;"&amp;"HORS LIGUE",AE$5:AE$72,"&lt;"&amp;AE69)+1),Paramètres!$B$3:$C$56,2,FALSE)*Paramètres!$K$16))</f>
        <v>0</v>
      </c>
      <c r="AG69" s="46"/>
      <c r="AH69" s="2">
        <f>IF(AG$2="Bike &amp; Run",IF(ISNA(VLOOKUP(AG69,Paramètres!$B$3:$C$56,2,FALSE)),0,VLOOKUP(AG69,Paramètres!$B$3:$C$56,2,FALSE)*Paramètres!$K$17),IF(OR(AG69="",OR($D69="",$D69="NL",$D69="HORS LIGUE")),0,VLOOKUP(IF(OR(AG69="",OR($D69="",$D69="NL",$D69="HORS LIGUE")),"",COUNTIFS($D$5:$D$72,"&lt;&gt;"&amp;"",$D$5:$D$72,"&lt;&gt;"&amp;"NL",$D$5:$D$72,"&lt;&gt;"&amp;"HORS LIGUE",AG$5:AG$72,"&lt;"&amp;AG69)+1),Paramètres!$B$3:$C$56,2,FALSE)*Paramètres!$K$17))</f>
        <v>0</v>
      </c>
      <c r="AI69" s="40">
        <f t="shared" ref="AI69:AI100" si="106">F69+H69+J69+L69+N69+P69+R69+T69+V69+X69+Z69+AB69+AD69+AF69+AH69</f>
        <v>0</v>
      </c>
      <c r="AJ69" s="3" t="str">
        <f t="shared" ref="AJ69:AJ100" si="107">IF(AI69&lt;&gt;0,RANK(AI69,$AI$5:$AI$72),"")</f>
        <v/>
      </c>
      <c r="AK69" s="5">
        <f t="shared" si="55"/>
        <v>0</v>
      </c>
      <c r="AL69" s="41">
        <f t="shared" si="56"/>
        <v>0</v>
      </c>
      <c r="AM69" s="33" t="str">
        <f t="shared" ref="AM69:AM100" si="108">IF(AL69&lt;&gt;0,RANK(AL69,$AL$5:$AL$72),"")</f>
        <v/>
      </c>
      <c r="AO69" s="22">
        <f t="shared" si="58"/>
        <v>0</v>
      </c>
      <c r="AP69">
        <f t="shared" si="59"/>
        <v>0</v>
      </c>
      <c r="AQ69">
        <f t="shared" si="60"/>
        <v>0</v>
      </c>
      <c r="AR69">
        <f t="shared" si="61"/>
        <v>0</v>
      </c>
      <c r="AS69">
        <f t="shared" si="62"/>
        <v>0</v>
      </c>
      <c r="AT69">
        <f t="shared" si="63"/>
        <v>0</v>
      </c>
      <c r="AU69">
        <f t="shared" si="64"/>
        <v>0</v>
      </c>
      <c r="AV69">
        <f t="shared" si="65"/>
        <v>0</v>
      </c>
      <c r="AW69">
        <f t="shared" si="66"/>
        <v>0</v>
      </c>
      <c r="AX69">
        <f t="shared" si="67"/>
        <v>0</v>
      </c>
      <c r="AY69">
        <f t="shared" si="68"/>
        <v>0</v>
      </c>
      <c r="AZ69">
        <f t="shared" si="69"/>
        <v>0</v>
      </c>
      <c r="BA69">
        <f t="shared" si="70"/>
        <v>0</v>
      </c>
      <c r="BB69">
        <f t="shared" si="71"/>
        <v>0</v>
      </c>
      <c r="BC69">
        <f t="shared" si="72"/>
        <v>0</v>
      </c>
      <c r="BD69">
        <f t="shared" si="73"/>
        <v>0</v>
      </c>
      <c r="BE69" s="22">
        <f t="shared" ref="BE69:BR69" si="109">BD69+LARGE($AO69:$BC69,BE$4)</f>
        <v>0</v>
      </c>
      <c r="BF69" s="22">
        <f t="shared" si="109"/>
        <v>0</v>
      </c>
      <c r="BG69" s="22">
        <f t="shared" si="109"/>
        <v>0</v>
      </c>
      <c r="BH69" s="22">
        <f t="shared" si="109"/>
        <v>0</v>
      </c>
      <c r="BI69" s="22">
        <f t="shared" si="109"/>
        <v>0</v>
      </c>
      <c r="BJ69" s="22">
        <f t="shared" si="109"/>
        <v>0</v>
      </c>
      <c r="BK69" s="22">
        <f t="shared" si="109"/>
        <v>0</v>
      </c>
      <c r="BL69" s="22">
        <f t="shared" si="109"/>
        <v>0</v>
      </c>
      <c r="BM69" s="22">
        <f t="shared" si="109"/>
        <v>0</v>
      </c>
      <c r="BN69" s="22">
        <f t="shared" si="109"/>
        <v>0</v>
      </c>
      <c r="BO69" s="22">
        <f t="shared" si="109"/>
        <v>0</v>
      </c>
      <c r="BP69" s="22">
        <f t="shared" si="109"/>
        <v>0</v>
      </c>
      <c r="BQ69" s="22">
        <f t="shared" si="109"/>
        <v>0</v>
      </c>
      <c r="BR69" s="22">
        <f t="shared" si="109"/>
        <v>0</v>
      </c>
    </row>
    <row r="70" spans="1:70" ht="16.5">
      <c r="A70" s="14"/>
      <c r="B70" s="32" t="str">
        <f>IF(ISNA(VLOOKUP(A70,'Licenciés Jeunes 2023'!A:C,3,0)),"",VLOOKUP(A70,'Licenciés Jeunes 2023'!A:C,3,0))</f>
        <v/>
      </c>
      <c r="C70" s="32" t="str">
        <f>IF(ISNA(VLOOKUP(A70,'Licenciés Jeunes 2023'!A:C,2,0)),"",VLOOKUP(A70,'Licenciés Jeunes 2023'!A:C,2,0))</f>
        <v/>
      </c>
      <c r="D70" s="32" t="str">
        <f>IF(ISNA(VLOOKUP(A70,'Licenciés Jeunes 2023'!A:F,6,0)),"",VLOOKUP(A70,'Licenciés Jeunes 2023'!A:F,6,0))</f>
        <v/>
      </c>
      <c r="E70" s="6"/>
      <c r="F70" s="2">
        <f>IF(E$2="Bike &amp; Run",IF(ISNA(VLOOKUP(E70,Paramètres!$B$3:$C$56,2,FALSE)),0,VLOOKUP(E70,Paramètres!$B$3:$C$56,2,FALSE)*Paramètres!$K$3),IF(OR(E70="",OR($D70="",$D70="NL",$D70="HORS LIGUE")),0,VLOOKUP(IF(OR(E70="",OR($D70="",$D70="NL",$D70="HORS LIGUE")),"",COUNTIFS($D$5:$D$72,"&lt;&gt;"&amp;"",$D$5:$D$72,"&lt;&gt;"&amp;"NL",$D$5:$D$72,"&lt;&gt;"&amp;"HORS LIGUE",E$5:E$72,"&lt;"&amp;E70)+1),Paramètres!$B$3:$C$56,2,FALSE)*Paramètres!$K$3))</f>
        <v>0</v>
      </c>
      <c r="G70" s="4"/>
      <c r="H70" s="2">
        <f>IF(G$2="Bike &amp; Run",IF(ISNA(VLOOKUP(G70,Paramètres!$B$3:$C$56,2,FALSE)),0,VLOOKUP(G70,Paramètres!$B$3:$C$56,2,FALSE)*Paramètres!$K$4),IF(OR(G70="",OR($D70="",$D70="NL",$D70="HORS LIGUE")),0,VLOOKUP(IF(OR(G70="",OR($D70="",$D70="NL",$D70="HORS LIGUE")),"",COUNTIFS($D$5:$D$72,"&lt;&gt;"&amp;"",$D$5:$D$72,"&lt;&gt;"&amp;"NL",$D$5:$D$72,"&lt;&gt;"&amp;"HORS LIGUE",G$5:G$72,"&lt;"&amp;G70)+1),Paramètres!$B$3:$C$56,2,FALSE)*Paramètres!$K$4))</f>
        <v>0</v>
      </c>
      <c r="I70" s="36"/>
      <c r="J70" s="2">
        <f>IF(I$2="Bike &amp; Run",IF(ISNA(VLOOKUP(I70,Paramètres!$B$3:$C$56,2,FALSE)),0,VLOOKUP(I70,Paramètres!$B$3:$C$56,2,FALSE)*Paramètres!$K$5),IF(OR(I70="",OR($D70="",$D70="NL",$D70="HORS LIGUE")),0,VLOOKUP(IF(OR(I70="",OR($D70="",$D70="NL",$D70="HORS LIGUE")),"",COUNTIFS($D$5:$D$72,"&lt;&gt;"&amp;"",$D$5:$D$72,"&lt;&gt;"&amp;"NL",$D$5:$D$72,"&lt;&gt;"&amp;"HORS LIGUE",I$5:I$72,"&lt;"&amp;I70)+1),Paramètres!$B$3:$C$56,2,FALSE)*Paramètres!$K$5))</f>
        <v>0</v>
      </c>
      <c r="K70" s="4"/>
      <c r="L70" s="2">
        <f>IF(K$2="Bike &amp; Run",IF(ISNA(VLOOKUP(K70,Paramètres!$B$3:$C$56,2,FALSE)),0,VLOOKUP(K70,Paramètres!$B$3:$C$56,2,FALSE)*Paramètres!$K$6),IF(OR(K70="",OR($D70="",$D70="NL",$D70="HORS LIGUE")),0,VLOOKUP(IF(OR(K70="",OR($D70="",$D70="NL",$D70="HORS LIGUE")),"",COUNTIFS($D$5:$D$72,"&lt;&gt;"&amp;"",$D$5:$D$72,"&lt;&gt;"&amp;"NL",$D$5:$D$72,"&lt;&gt;"&amp;"HORS LIGUE",K$5:K$72,"&lt;"&amp;K70)+1),Paramètres!$B$3:$C$56,2,FALSE)*Paramètres!$K$6))</f>
        <v>0</v>
      </c>
      <c r="M70" s="4"/>
      <c r="N70" s="2">
        <f>IF(M$2="Bike &amp; Run",IF(ISNA(VLOOKUP(M70,Paramètres!$B$3:$C$56,2,FALSE)),0,VLOOKUP(M70,Paramètres!$B$3:$C$56,2,FALSE)*Paramètres!$K$7),IF(OR(M70="",OR($D70="",$D70="NL",$D70="HORS LIGUE")),0,VLOOKUP(IF(OR(M70="",OR($D70="",$D70="NL",$D70="HORS LIGUE")),"",COUNTIFS($D$5:$D$72,"&lt;&gt;"&amp;"",$D$5:$D$72,"&lt;&gt;"&amp;"NL",$D$5:$D$72,"&lt;&gt;"&amp;"HORS LIGUE",M$5:M$72,"&lt;"&amp;M70)+1),Paramètres!$B$3:$C$56,2,FALSE)*Paramètres!$K$7))</f>
        <v>0</v>
      </c>
      <c r="O70" s="46"/>
      <c r="P70" s="2">
        <f>IF(O$2="Bike &amp; Run",IF(ISNA(VLOOKUP(O70,Paramètres!$B$3:$C$56,2,FALSE)),0,VLOOKUP(O70,Paramètres!$B$3:$C$56,2,FALSE)*Paramètres!$K$8),IF(OR(O70="",OR($D70="",$D70="NL",$D70="HORS LIGUE")),0,VLOOKUP(IF(OR(O70="",OR($D70="",$D70="NL",$D70="HORS LIGUE")),"",COUNTIFS($D$5:$D$72,"&lt;&gt;"&amp;"",$D$5:$D$72,"&lt;&gt;"&amp;"NL",$D$5:$D$72,"&lt;&gt;"&amp;"HORS LIGUE",O$5:O$72,"&lt;"&amp;O70)+1),Paramètres!$B$3:$C$56,2,FALSE)*Paramètres!$K$8))</f>
        <v>0</v>
      </c>
      <c r="Q70" s="46"/>
      <c r="R70" s="2">
        <f>IF(Q$2="Bike &amp; Run",IF(ISNA(VLOOKUP(Q70,Paramètres!$B$3:$C$56,2,FALSE)),0,VLOOKUP(Q70,Paramètres!$B$3:$C$56,2,FALSE)*Paramètres!$K$9),IF(OR(Q70="",OR($D70="",$D70="NL",$D70="HORS LIGUE")),0,VLOOKUP(IF(OR(Q70="",OR($D70="",$D70="NL",$D70="HORS LIGUE")),"",COUNTIFS($D$5:$D$72,"&lt;&gt;"&amp;"",$D$5:$D$72,"&lt;&gt;"&amp;"NL",$D$5:$D$72,"&lt;&gt;"&amp;"HORS LIGUE",Q$5:Q$72,"&lt;"&amp;Q70)+1),Paramètres!$B$3:$C$56,2,FALSE)*Paramètres!$K$9))</f>
        <v>0</v>
      </c>
      <c r="S70" s="46"/>
      <c r="T70" s="2">
        <f>IF(S$2="Bike &amp; Run",IF(ISNA(VLOOKUP(S70,Paramètres!$B$3:$C$56,2,FALSE)),0,VLOOKUP(S70,Paramètres!$B$3:$C$56,2,FALSE)*Paramètres!$K$10),IF(OR(S70="",OR($D70="",$D70="NL",$D70="HORS LIGUE")),0,VLOOKUP(IF(OR(S70="",OR($D70="",$D70="NL",$D70="HORS LIGUE")),"",COUNTIFS($D$5:$D$72,"&lt;&gt;"&amp;"",$D$5:$D$72,"&lt;&gt;"&amp;"NL",$D$5:$D$72,"&lt;&gt;"&amp;"HORS LIGUE",S$5:S$72,"&lt;"&amp;S70)+1),Paramètres!$B$3:$C$56,2,FALSE)*Paramètres!$K$10))</f>
        <v>0</v>
      </c>
      <c r="U70" s="46"/>
      <c r="V70" s="2">
        <f>IF(U$2="Bike &amp; Run",IF(ISNA(VLOOKUP(U70,Paramètres!$B$3:$C$56,2,FALSE)),0,VLOOKUP(U70,Paramètres!$B$3:$C$56,2,FALSE)*Paramètres!$K$11),IF(OR(U70="",OR($D70="",$D70="NL",$D70="HORS LIGUE")),0,VLOOKUP(IF(OR(U70="",OR($D70="",$D70="NL",$D70="HORS LIGUE")),"",COUNTIFS($D$5:$D$72,"&lt;&gt;"&amp;"",$D$5:$D$72,"&lt;&gt;"&amp;"NL",$D$5:$D$72,"&lt;&gt;"&amp;"HORS LIGUE",U$5:U$72,"&lt;"&amp;U70)+1),Paramètres!$B$3:$C$56,2,FALSE)*Paramètres!$K$11))</f>
        <v>0</v>
      </c>
      <c r="W70" s="46"/>
      <c r="X70" s="2">
        <f>IF(W$2="Bike &amp; Run",IF(ISNA(VLOOKUP(W70,Paramètres!$B$3:$C$56,2,FALSE)),0,VLOOKUP(W70,Paramètres!$B$3:$C$56,2,FALSE)*Paramètres!$K$12),IF(OR(W70="",OR($D70="",$D70="NL",$D70="HORS LIGUE")),0,VLOOKUP(IF(OR(W70="",OR($D70="",$D70="NL",$D70="HORS LIGUE")),"",COUNTIFS($D$5:$D$72,"&lt;&gt;"&amp;"",$D$5:$D$72,"&lt;&gt;"&amp;"NL",$D$5:$D$72,"&lt;&gt;"&amp;"HORS LIGUE",W$5:W$72,"&lt;"&amp;W70)+1),Paramètres!$B$3:$C$56,2,FALSE)*Paramètres!$K$12))</f>
        <v>0</v>
      </c>
      <c r="Y70" s="46"/>
      <c r="Z70" s="2">
        <f>IF(Y$2="Bike &amp; Run",IF(ISNA(VLOOKUP(Y70,Paramètres!$B$3:$C$56,2,FALSE)),0,VLOOKUP(Y70,Paramètres!$B$3:$C$56,2,FALSE)*Paramètres!$K$13),IF(OR(Y70="",OR($D70="",$D70="NL",$D70="HORS LIGUE")),0,VLOOKUP(IF(OR(Y70="",OR($D70="",$D70="NL",$D70="HORS LIGUE")),"",COUNTIFS($D$5:$D$72,"&lt;&gt;"&amp;"",$D$5:$D$72,"&lt;&gt;"&amp;"NL",$D$5:$D$72,"&lt;&gt;"&amp;"HORS LIGUE",Y$5:Y$72,"&lt;"&amp;Y70)+1),Paramètres!$B$3:$C$56,2,FALSE)*Paramètres!$K$13))</f>
        <v>0</v>
      </c>
      <c r="AA70" s="46"/>
      <c r="AB70" s="2">
        <f>IF(AA$2="Bike &amp; Run",IF(ISNA(VLOOKUP(AA70,Paramètres!$B$3:$C$56,2,FALSE)),0,VLOOKUP(AA70,Paramètres!$B$3:$C$56,2,FALSE)*Paramètres!$K$14),IF(OR(AA70="",OR($D70="",$D70="NL",$D70="HORS LIGUE")),0,VLOOKUP(IF(OR(AA70="",OR($D70="",$D70="NL",$D70="HORS LIGUE")),"",COUNTIFS($D$5:$D$72,"&lt;&gt;"&amp;"",$D$5:$D$72,"&lt;&gt;"&amp;"NL",$D$5:$D$72,"&lt;&gt;"&amp;"HORS LIGUE",AA$5:AA$72,"&lt;"&amp;AA70)+1),Paramètres!$B$3:$C$56,2,FALSE)*Paramètres!$K$14))</f>
        <v>0</v>
      </c>
      <c r="AC70" s="46"/>
      <c r="AD70" s="2">
        <f>IF(AC$2="Bike &amp; Run",IF(ISNA(VLOOKUP(AC70,Paramètres!$B$3:$C$56,2,FALSE)),0,VLOOKUP(AC70,Paramètres!$B$3:$C$56,2,FALSE)*Paramètres!$K$15),IF(OR(AC70="",OR($D70="",$D70="NL",$D70="HORS LIGUE")),0,VLOOKUP(IF(OR(AC70="",OR($D70="",$D70="NL",$D70="HORS LIGUE")),"",COUNTIFS($D$5:$D$72,"&lt;&gt;"&amp;"",$D$5:$D$72,"&lt;&gt;"&amp;"NL",$D$5:$D$72,"&lt;&gt;"&amp;"HORS LIGUE",AC$5:AC$72,"&lt;"&amp;AC70)+1),Paramètres!$B$3:$C$56,2,FALSE)*Paramètres!$K$15))</f>
        <v>0</v>
      </c>
      <c r="AE70" s="46"/>
      <c r="AF70" s="2">
        <f>IF(AE$2="Bike &amp; Run",IF(ISNA(VLOOKUP(AE70,Paramètres!$B$3:$C$56,2,FALSE)),0,VLOOKUP(AE70,Paramètres!$B$3:$C$56,2,FALSE)*Paramètres!$K$16),IF(OR(AE70="",OR($D70="",$D70="NL",$D70="HORS LIGUE")),0,VLOOKUP(IF(OR(AE70="",OR($D70="",$D70="NL",$D70="HORS LIGUE")),"",COUNTIFS($D$5:$D$72,"&lt;&gt;"&amp;"",$D$5:$D$72,"&lt;&gt;"&amp;"NL",$D$5:$D$72,"&lt;&gt;"&amp;"HORS LIGUE",AE$5:AE$72,"&lt;"&amp;AE70)+1),Paramètres!$B$3:$C$56,2,FALSE)*Paramètres!$K$16))</f>
        <v>0</v>
      </c>
      <c r="AG70" s="46"/>
      <c r="AH70" s="2">
        <f>IF(AG$2="Bike &amp; Run",IF(ISNA(VLOOKUP(AG70,Paramètres!$B$3:$C$56,2,FALSE)),0,VLOOKUP(AG70,Paramètres!$B$3:$C$56,2,FALSE)*Paramètres!$K$17),IF(OR(AG70="",OR($D70="",$D70="NL",$D70="HORS LIGUE")),0,VLOOKUP(IF(OR(AG70="",OR($D70="",$D70="NL",$D70="HORS LIGUE")),"",COUNTIFS($D$5:$D$72,"&lt;&gt;"&amp;"",$D$5:$D$72,"&lt;&gt;"&amp;"NL",$D$5:$D$72,"&lt;&gt;"&amp;"HORS LIGUE",AG$5:AG$72,"&lt;"&amp;AG70)+1),Paramètres!$B$3:$C$56,2,FALSE)*Paramètres!$K$17))</f>
        <v>0</v>
      </c>
      <c r="AI70" s="40">
        <f t="shared" si="106"/>
        <v>0</v>
      </c>
      <c r="AJ70" s="3" t="str">
        <f t="shared" si="107"/>
        <v/>
      </c>
      <c r="AK70" s="5">
        <f t="shared" si="55"/>
        <v>0</v>
      </c>
      <c r="AL70" s="41">
        <f t="shared" si="56"/>
        <v>0</v>
      </c>
      <c r="AM70" s="33" t="str">
        <f t="shared" si="108"/>
        <v/>
      </c>
      <c r="AO70" s="22">
        <f t="shared" si="58"/>
        <v>0</v>
      </c>
      <c r="AP70">
        <f t="shared" si="59"/>
        <v>0</v>
      </c>
      <c r="AQ70">
        <f t="shared" si="60"/>
        <v>0</v>
      </c>
      <c r="AR70">
        <f t="shared" si="61"/>
        <v>0</v>
      </c>
      <c r="AS70">
        <f t="shared" si="62"/>
        <v>0</v>
      </c>
      <c r="AT70">
        <f t="shared" si="63"/>
        <v>0</v>
      </c>
      <c r="AU70">
        <f t="shared" si="64"/>
        <v>0</v>
      </c>
      <c r="AV70">
        <f t="shared" si="65"/>
        <v>0</v>
      </c>
      <c r="AW70">
        <f t="shared" si="66"/>
        <v>0</v>
      </c>
      <c r="AX70">
        <f t="shared" si="67"/>
        <v>0</v>
      </c>
      <c r="AY70">
        <f t="shared" si="68"/>
        <v>0</v>
      </c>
      <c r="AZ70">
        <f t="shared" si="69"/>
        <v>0</v>
      </c>
      <c r="BA70">
        <f t="shared" si="70"/>
        <v>0</v>
      </c>
      <c r="BB70">
        <f t="shared" si="71"/>
        <v>0</v>
      </c>
      <c r="BC70">
        <f t="shared" si="72"/>
        <v>0</v>
      </c>
      <c r="BD70">
        <f t="shared" si="73"/>
        <v>0</v>
      </c>
      <c r="BE70" s="22">
        <f t="shared" ref="BE70:BR70" si="110">BD70+LARGE($AO70:$BC70,BE$4)</f>
        <v>0</v>
      </c>
      <c r="BF70" s="22">
        <f t="shared" si="110"/>
        <v>0</v>
      </c>
      <c r="BG70" s="22">
        <f t="shared" si="110"/>
        <v>0</v>
      </c>
      <c r="BH70" s="22">
        <f t="shared" si="110"/>
        <v>0</v>
      </c>
      <c r="BI70" s="22">
        <f t="shared" si="110"/>
        <v>0</v>
      </c>
      <c r="BJ70" s="22">
        <f t="shared" si="110"/>
        <v>0</v>
      </c>
      <c r="BK70" s="22">
        <f t="shared" si="110"/>
        <v>0</v>
      </c>
      <c r="BL70" s="22">
        <f t="shared" si="110"/>
        <v>0</v>
      </c>
      <c r="BM70" s="22">
        <f t="shared" si="110"/>
        <v>0</v>
      </c>
      <c r="BN70" s="22">
        <f t="shared" si="110"/>
        <v>0</v>
      </c>
      <c r="BO70" s="22">
        <f t="shared" si="110"/>
        <v>0</v>
      </c>
      <c r="BP70" s="22">
        <f t="shared" si="110"/>
        <v>0</v>
      </c>
      <c r="BQ70" s="22">
        <f t="shared" si="110"/>
        <v>0</v>
      </c>
      <c r="BR70" s="22">
        <f t="shared" si="110"/>
        <v>0</v>
      </c>
    </row>
    <row r="71" spans="1:70" ht="16.5">
      <c r="A71" s="14"/>
      <c r="B71" s="32" t="str">
        <f>IF(ISNA(VLOOKUP(A71,'Licenciés Jeunes 2023'!A:C,3,0)),"",VLOOKUP(A71,'Licenciés Jeunes 2023'!A:C,3,0))</f>
        <v/>
      </c>
      <c r="C71" s="32" t="str">
        <f>IF(ISNA(VLOOKUP(A71,'Licenciés Jeunes 2023'!A:C,2,0)),"",VLOOKUP(A71,'Licenciés Jeunes 2023'!A:C,2,0))</f>
        <v/>
      </c>
      <c r="D71" s="32" t="str">
        <f>IF(ISNA(VLOOKUP(A71,'Licenciés Jeunes 2023'!A:F,6,0)),"",VLOOKUP(A71,'Licenciés Jeunes 2023'!A:F,6,0))</f>
        <v/>
      </c>
      <c r="E71" s="6"/>
      <c r="F71" s="2">
        <f>IF(E$2="Bike &amp; Run",IF(ISNA(VLOOKUP(E71,Paramètres!$B$3:$C$56,2,FALSE)),0,VLOOKUP(E71,Paramètres!$B$3:$C$56,2,FALSE)*Paramètres!$K$3),IF(OR(E71="",OR($D71="",$D71="NL",$D71="HORS LIGUE")),0,VLOOKUP(IF(OR(E71="",OR($D71="",$D71="NL",$D71="HORS LIGUE")),"",COUNTIFS($D$5:$D$72,"&lt;&gt;"&amp;"",$D$5:$D$72,"&lt;&gt;"&amp;"NL",$D$5:$D$72,"&lt;&gt;"&amp;"HORS LIGUE",E$5:E$72,"&lt;"&amp;E71)+1),Paramètres!$B$3:$C$56,2,FALSE)*Paramètres!$K$3))</f>
        <v>0</v>
      </c>
      <c r="G71" s="4"/>
      <c r="H71" s="2">
        <f>IF(G$2="Bike &amp; Run",IF(ISNA(VLOOKUP(G71,Paramètres!$B$3:$C$56,2,FALSE)),0,VLOOKUP(G71,Paramètres!$B$3:$C$56,2,FALSE)*Paramètres!$K$4),IF(OR(G71="",OR($D71="",$D71="NL",$D71="HORS LIGUE")),0,VLOOKUP(IF(OR(G71="",OR($D71="",$D71="NL",$D71="HORS LIGUE")),"",COUNTIFS($D$5:$D$72,"&lt;&gt;"&amp;"",$D$5:$D$72,"&lt;&gt;"&amp;"NL",$D$5:$D$72,"&lt;&gt;"&amp;"HORS LIGUE",G$5:G$72,"&lt;"&amp;G71)+1),Paramètres!$B$3:$C$56,2,FALSE)*Paramètres!$K$4))</f>
        <v>0</v>
      </c>
      <c r="I71" s="36"/>
      <c r="J71" s="2">
        <f>IF(I$2="Bike &amp; Run",IF(ISNA(VLOOKUP(I71,Paramètres!$B$3:$C$56,2,FALSE)),0,VLOOKUP(I71,Paramètres!$B$3:$C$56,2,FALSE)*Paramètres!$K$5),IF(OR(I71="",OR($D71="",$D71="NL",$D71="HORS LIGUE")),0,VLOOKUP(IF(OR(I71="",OR($D71="",$D71="NL",$D71="HORS LIGUE")),"",COUNTIFS($D$5:$D$72,"&lt;&gt;"&amp;"",$D$5:$D$72,"&lt;&gt;"&amp;"NL",$D$5:$D$72,"&lt;&gt;"&amp;"HORS LIGUE",I$5:I$72,"&lt;"&amp;I71)+1),Paramètres!$B$3:$C$56,2,FALSE)*Paramètres!$K$5))</f>
        <v>0</v>
      </c>
      <c r="K71" s="4"/>
      <c r="L71" s="2">
        <f>IF(K$2="Bike &amp; Run",IF(ISNA(VLOOKUP(K71,Paramètres!$B$3:$C$56,2,FALSE)),0,VLOOKUP(K71,Paramètres!$B$3:$C$56,2,FALSE)*Paramètres!$K$6),IF(OR(K71="",OR($D71="",$D71="NL",$D71="HORS LIGUE")),0,VLOOKUP(IF(OR(K71="",OR($D71="",$D71="NL",$D71="HORS LIGUE")),"",COUNTIFS($D$5:$D$72,"&lt;&gt;"&amp;"",$D$5:$D$72,"&lt;&gt;"&amp;"NL",$D$5:$D$72,"&lt;&gt;"&amp;"HORS LIGUE",K$5:K$72,"&lt;"&amp;K71)+1),Paramètres!$B$3:$C$56,2,FALSE)*Paramètres!$K$6))</f>
        <v>0</v>
      </c>
      <c r="M71" s="4"/>
      <c r="N71" s="2">
        <f>IF(M$2="Bike &amp; Run",IF(ISNA(VLOOKUP(M71,Paramètres!$B$3:$C$56,2,FALSE)),0,VLOOKUP(M71,Paramètres!$B$3:$C$56,2,FALSE)*Paramètres!$K$7),IF(OR(M71="",OR($D71="",$D71="NL",$D71="HORS LIGUE")),0,VLOOKUP(IF(OR(M71="",OR($D71="",$D71="NL",$D71="HORS LIGUE")),"",COUNTIFS($D$5:$D$72,"&lt;&gt;"&amp;"",$D$5:$D$72,"&lt;&gt;"&amp;"NL",$D$5:$D$72,"&lt;&gt;"&amp;"HORS LIGUE",M$5:M$72,"&lt;"&amp;M71)+1),Paramètres!$B$3:$C$56,2,FALSE)*Paramètres!$K$7))</f>
        <v>0</v>
      </c>
      <c r="O71" s="46"/>
      <c r="P71" s="2">
        <f>IF(O$2="Bike &amp; Run",IF(ISNA(VLOOKUP(O71,Paramètres!$B$3:$C$56,2,FALSE)),0,VLOOKUP(O71,Paramètres!$B$3:$C$56,2,FALSE)*Paramètres!$K$8),IF(OR(O71="",OR($D71="",$D71="NL",$D71="HORS LIGUE")),0,VLOOKUP(IF(OR(O71="",OR($D71="",$D71="NL",$D71="HORS LIGUE")),"",COUNTIFS($D$5:$D$72,"&lt;&gt;"&amp;"",$D$5:$D$72,"&lt;&gt;"&amp;"NL",$D$5:$D$72,"&lt;&gt;"&amp;"HORS LIGUE",O$5:O$72,"&lt;"&amp;O71)+1),Paramètres!$B$3:$C$56,2,FALSE)*Paramètres!$K$8))</f>
        <v>0</v>
      </c>
      <c r="Q71" s="46"/>
      <c r="R71" s="2">
        <f>IF(Q$2="Bike &amp; Run",IF(ISNA(VLOOKUP(Q71,Paramètres!$B$3:$C$56,2,FALSE)),0,VLOOKUP(Q71,Paramètres!$B$3:$C$56,2,FALSE)*Paramètres!$K$9),IF(OR(Q71="",OR($D71="",$D71="NL",$D71="HORS LIGUE")),0,VLOOKUP(IF(OR(Q71="",OR($D71="",$D71="NL",$D71="HORS LIGUE")),"",COUNTIFS($D$5:$D$72,"&lt;&gt;"&amp;"",$D$5:$D$72,"&lt;&gt;"&amp;"NL",$D$5:$D$72,"&lt;&gt;"&amp;"HORS LIGUE",Q$5:Q$72,"&lt;"&amp;Q71)+1),Paramètres!$B$3:$C$56,2,FALSE)*Paramètres!$K$9))</f>
        <v>0</v>
      </c>
      <c r="S71" s="46"/>
      <c r="T71" s="2">
        <f>IF(S$2="Bike &amp; Run",IF(ISNA(VLOOKUP(S71,Paramètres!$B$3:$C$56,2,FALSE)),0,VLOOKUP(S71,Paramètres!$B$3:$C$56,2,FALSE)*Paramètres!$K$10),IF(OR(S71="",OR($D71="",$D71="NL",$D71="HORS LIGUE")),0,VLOOKUP(IF(OR(S71="",OR($D71="",$D71="NL",$D71="HORS LIGUE")),"",COUNTIFS($D$5:$D$72,"&lt;&gt;"&amp;"",$D$5:$D$72,"&lt;&gt;"&amp;"NL",$D$5:$D$72,"&lt;&gt;"&amp;"HORS LIGUE",S$5:S$72,"&lt;"&amp;S71)+1),Paramètres!$B$3:$C$56,2,FALSE)*Paramètres!$K$10))</f>
        <v>0</v>
      </c>
      <c r="U71" s="46"/>
      <c r="V71" s="2">
        <f>IF(U$2="Bike &amp; Run",IF(ISNA(VLOOKUP(U71,Paramètres!$B$3:$C$56,2,FALSE)),0,VLOOKUP(U71,Paramètres!$B$3:$C$56,2,FALSE)*Paramètres!$K$11),IF(OR(U71="",OR($D71="",$D71="NL",$D71="HORS LIGUE")),0,VLOOKUP(IF(OR(U71="",OR($D71="",$D71="NL",$D71="HORS LIGUE")),"",COUNTIFS($D$5:$D$72,"&lt;&gt;"&amp;"",$D$5:$D$72,"&lt;&gt;"&amp;"NL",$D$5:$D$72,"&lt;&gt;"&amp;"HORS LIGUE",U$5:U$72,"&lt;"&amp;U71)+1),Paramètres!$B$3:$C$56,2,FALSE)*Paramètres!$K$11))</f>
        <v>0</v>
      </c>
      <c r="W71" s="46"/>
      <c r="X71" s="2">
        <f>IF(W$2="Bike &amp; Run",IF(ISNA(VLOOKUP(W71,Paramètres!$B$3:$C$56,2,FALSE)),0,VLOOKUP(W71,Paramètres!$B$3:$C$56,2,FALSE)*Paramètres!$K$12),IF(OR(W71="",OR($D71="",$D71="NL",$D71="HORS LIGUE")),0,VLOOKUP(IF(OR(W71="",OR($D71="",$D71="NL",$D71="HORS LIGUE")),"",COUNTIFS($D$5:$D$72,"&lt;&gt;"&amp;"",$D$5:$D$72,"&lt;&gt;"&amp;"NL",$D$5:$D$72,"&lt;&gt;"&amp;"HORS LIGUE",W$5:W$72,"&lt;"&amp;W71)+1),Paramètres!$B$3:$C$56,2,FALSE)*Paramètres!$K$12))</f>
        <v>0</v>
      </c>
      <c r="Y71" s="46"/>
      <c r="Z71" s="2">
        <f>IF(Y$2="Bike &amp; Run",IF(ISNA(VLOOKUP(Y71,Paramètres!$B$3:$C$56,2,FALSE)),0,VLOOKUP(Y71,Paramètres!$B$3:$C$56,2,FALSE)*Paramètres!$K$13),IF(OR(Y71="",OR($D71="",$D71="NL",$D71="HORS LIGUE")),0,VLOOKUP(IF(OR(Y71="",OR($D71="",$D71="NL",$D71="HORS LIGUE")),"",COUNTIFS($D$5:$D$72,"&lt;&gt;"&amp;"",$D$5:$D$72,"&lt;&gt;"&amp;"NL",$D$5:$D$72,"&lt;&gt;"&amp;"HORS LIGUE",Y$5:Y$72,"&lt;"&amp;Y71)+1),Paramètres!$B$3:$C$56,2,FALSE)*Paramètres!$K$13))</f>
        <v>0</v>
      </c>
      <c r="AA71" s="46"/>
      <c r="AB71" s="2">
        <f>IF(AA$2="Bike &amp; Run",IF(ISNA(VLOOKUP(AA71,Paramètres!$B$3:$C$56,2,FALSE)),0,VLOOKUP(AA71,Paramètres!$B$3:$C$56,2,FALSE)*Paramètres!$K$14),IF(OR(AA71="",OR($D71="",$D71="NL",$D71="HORS LIGUE")),0,VLOOKUP(IF(OR(AA71="",OR($D71="",$D71="NL",$D71="HORS LIGUE")),"",COUNTIFS($D$5:$D$72,"&lt;&gt;"&amp;"",$D$5:$D$72,"&lt;&gt;"&amp;"NL",$D$5:$D$72,"&lt;&gt;"&amp;"HORS LIGUE",AA$5:AA$72,"&lt;"&amp;AA71)+1),Paramètres!$B$3:$C$56,2,FALSE)*Paramètres!$K$14))</f>
        <v>0</v>
      </c>
      <c r="AC71" s="46"/>
      <c r="AD71" s="2">
        <f>IF(AC$2="Bike &amp; Run",IF(ISNA(VLOOKUP(AC71,Paramètres!$B$3:$C$56,2,FALSE)),0,VLOOKUP(AC71,Paramètres!$B$3:$C$56,2,FALSE)*Paramètres!$K$15),IF(OR(AC71="",OR($D71="",$D71="NL",$D71="HORS LIGUE")),0,VLOOKUP(IF(OR(AC71="",OR($D71="",$D71="NL",$D71="HORS LIGUE")),"",COUNTIFS($D$5:$D$72,"&lt;&gt;"&amp;"",$D$5:$D$72,"&lt;&gt;"&amp;"NL",$D$5:$D$72,"&lt;&gt;"&amp;"HORS LIGUE",AC$5:AC$72,"&lt;"&amp;AC71)+1),Paramètres!$B$3:$C$56,2,FALSE)*Paramètres!$K$15))</f>
        <v>0</v>
      </c>
      <c r="AE71" s="46"/>
      <c r="AF71" s="2">
        <f>IF(AE$2="Bike &amp; Run",IF(ISNA(VLOOKUP(AE71,Paramètres!$B$3:$C$56,2,FALSE)),0,VLOOKUP(AE71,Paramètres!$B$3:$C$56,2,FALSE)*Paramètres!$K$16),IF(OR(AE71="",OR($D71="",$D71="NL",$D71="HORS LIGUE")),0,VLOOKUP(IF(OR(AE71="",OR($D71="",$D71="NL",$D71="HORS LIGUE")),"",COUNTIFS($D$5:$D$72,"&lt;&gt;"&amp;"",$D$5:$D$72,"&lt;&gt;"&amp;"NL",$D$5:$D$72,"&lt;&gt;"&amp;"HORS LIGUE",AE$5:AE$72,"&lt;"&amp;AE71)+1),Paramètres!$B$3:$C$56,2,FALSE)*Paramètres!$K$16))</f>
        <v>0</v>
      </c>
      <c r="AG71" s="46"/>
      <c r="AH71" s="2">
        <f>IF(AG$2="Bike &amp; Run",IF(ISNA(VLOOKUP(AG71,Paramètres!$B$3:$C$56,2,FALSE)),0,VLOOKUP(AG71,Paramètres!$B$3:$C$56,2,FALSE)*Paramètres!$K$17),IF(OR(AG71="",OR($D71="",$D71="NL",$D71="HORS LIGUE")),0,VLOOKUP(IF(OR(AG71="",OR($D71="",$D71="NL",$D71="HORS LIGUE")),"",COUNTIFS($D$5:$D$72,"&lt;&gt;"&amp;"",$D$5:$D$72,"&lt;&gt;"&amp;"NL",$D$5:$D$72,"&lt;&gt;"&amp;"HORS LIGUE",AG$5:AG$72,"&lt;"&amp;AG71)+1),Paramètres!$B$3:$C$56,2,FALSE)*Paramètres!$K$17))</f>
        <v>0</v>
      </c>
      <c r="AI71" s="40">
        <f t="shared" si="106"/>
        <v>0</v>
      </c>
      <c r="AJ71" s="3" t="str">
        <f t="shared" si="107"/>
        <v/>
      </c>
      <c r="AK71" s="5">
        <f t="shared" si="55"/>
        <v>0</v>
      </c>
      <c r="AL71" s="41">
        <f t="shared" si="56"/>
        <v>0</v>
      </c>
      <c r="AM71" s="33" t="str">
        <f t="shared" si="108"/>
        <v/>
      </c>
      <c r="AO71" s="22">
        <f t="shared" si="58"/>
        <v>0</v>
      </c>
      <c r="AP71">
        <f t="shared" si="59"/>
        <v>0</v>
      </c>
      <c r="AQ71">
        <f t="shared" si="60"/>
        <v>0</v>
      </c>
      <c r="AR71">
        <f t="shared" si="61"/>
        <v>0</v>
      </c>
      <c r="AS71">
        <f t="shared" si="62"/>
        <v>0</v>
      </c>
      <c r="AT71">
        <f t="shared" si="63"/>
        <v>0</v>
      </c>
      <c r="AU71">
        <f t="shared" si="64"/>
        <v>0</v>
      </c>
      <c r="AV71">
        <f t="shared" si="65"/>
        <v>0</v>
      </c>
      <c r="AW71">
        <f t="shared" si="66"/>
        <v>0</v>
      </c>
      <c r="AX71">
        <f t="shared" si="67"/>
        <v>0</v>
      </c>
      <c r="AY71">
        <f t="shared" si="68"/>
        <v>0</v>
      </c>
      <c r="AZ71">
        <f t="shared" si="69"/>
        <v>0</v>
      </c>
      <c r="BA71">
        <f t="shared" si="70"/>
        <v>0</v>
      </c>
      <c r="BB71">
        <f t="shared" si="71"/>
        <v>0</v>
      </c>
      <c r="BC71">
        <f t="shared" si="72"/>
        <v>0</v>
      </c>
      <c r="BD71">
        <f t="shared" si="73"/>
        <v>0</v>
      </c>
      <c r="BE71" s="22">
        <f t="shared" ref="BE71:BR71" si="111">BD71+LARGE($AO71:$BC71,BE$4)</f>
        <v>0</v>
      </c>
      <c r="BF71" s="22">
        <f t="shared" si="111"/>
        <v>0</v>
      </c>
      <c r="BG71" s="22">
        <f t="shared" si="111"/>
        <v>0</v>
      </c>
      <c r="BH71" s="22">
        <f t="shared" si="111"/>
        <v>0</v>
      </c>
      <c r="BI71" s="22">
        <f t="shared" si="111"/>
        <v>0</v>
      </c>
      <c r="BJ71" s="22">
        <f t="shared" si="111"/>
        <v>0</v>
      </c>
      <c r="BK71" s="22">
        <f t="shared" si="111"/>
        <v>0</v>
      </c>
      <c r="BL71" s="22">
        <f t="shared" si="111"/>
        <v>0</v>
      </c>
      <c r="BM71" s="22">
        <f t="shared" si="111"/>
        <v>0</v>
      </c>
      <c r="BN71" s="22">
        <f t="shared" si="111"/>
        <v>0</v>
      </c>
      <c r="BO71" s="22">
        <f t="shared" si="111"/>
        <v>0</v>
      </c>
      <c r="BP71" s="22">
        <f t="shared" si="111"/>
        <v>0</v>
      </c>
      <c r="BQ71" s="22">
        <f t="shared" si="111"/>
        <v>0</v>
      </c>
      <c r="BR71" s="22">
        <f t="shared" si="111"/>
        <v>0</v>
      </c>
    </row>
    <row r="72" spans="1:70" ht="16.5">
      <c r="A72" s="14"/>
      <c r="B72" s="32" t="str">
        <f>IF(ISNA(VLOOKUP(A72,'Licenciés Jeunes 2023'!A:C,3,0)),"",VLOOKUP(A72,'Licenciés Jeunes 2023'!A:C,3,0))</f>
        <v/>
      </c>
      <c r="C72" s="32" t="str">
        <f>IF(ISNA(VLOOKUP(A72,'Licenciés Jeunes 2023'!A:C,2,0)),"",VLOOKUP(A72,'Licenciés Jeunes 2023'!A:C,2,0))</f>
        <v/>
      </c>
      <c r="D72" s="32" t="str">
        <f>IF(ISNA(VLOOKUP(A72,'Licenciés Jeunes 2023'!A:F,6,0)),"",VLOOKUP(A72,'Licenciés Jeunes 2023'!A:F,6,0))</f>
        <v/>
      </c>
      <c r="E72" s="6"/>
      <c r="F72" s="2">
        <f>IF(E$2="Bike &amp; Run",IF(ISNA(VLOOKUP(E72,Paramètres!$B$3:$C$56,2,FALSE)),0,VLOOKUP(E72,Paramètres!$B$3:$C$56,2,FALSE)*Paramètres!$K$3),IF(OR(E72="",OR($D72="",$D72="NL",$D72="HORS LIGUE")),0,VLOOKUP(IF(OR(E72="",OR($D72="",$D72="NL",$D72="HORS LIGUE")),"",COUNTIFS($D$5:$D$72,"&lt;&gt;"&amp;"",$D$5:$D$72,"&lt;&gt;"&amp;"NL",$D$5:$D$72,"&lt;&gt;"&amp;"HORS LIGUE",E$5:E$72,"&lt;"&amp;E72)+1),Paramètres!$B$3:$C$56,2,FALSE)*Paramètres!$K$3))</f>
        <v>0</v>
      </c>
      <c r="G72" s="4"/>
      <c r="H72" s="2">
        <f>IF(G$2="Bike &amp; Run",IF(ISNA(VLOOKUP(G72,Paramètres!$B$3:$C$56,2,FALSE)),0,VLOOKUP(G72,Paramètres!$B$3:$C$56,2,FALSE)*Paramètres!$K$4),IF(OR(G72="",OR($D72="",$D72="NL",$D72="HORS LIGUE")),0,VLOOKUP(IF(OR(G72="",OR($D72="",$D72="NL",$D72="HORS LIGUE")),"",COUNTIFS($D$5:$D$72,"&lt;&gt;"&amp;"",$D$5:$D$72,"&lt;&gt;"&amp;"NL",$D$5:$D$72,"&lt;&gt;"&amp;"HORS LIGUE",G$5:G$72,"&lt;"&amp;G72)+1),Paramètres!$B$3:$C$56,2,FALSE)*Paramètres!$K$4))</f>
        <v>0</v>
      </c>
      <c r="I72" s="36"/>
      <c r="J72" s="2">
        <f>IF(I$2="Bike &amp; Run",IF(ISNA(VLOOKUP(I72,Paramètres!$B$3:$C$56,2,FALSE)),0,VLOOKUP(I72,Paramètres!$B$3:$C$56,2,FALSE)*Paramètres!$K$5),IF(OR(I72="",OR($D72="",$D72="NL",$D72="HORS LIGUE")),0,VLOOKUP(IF(OR(I72="",OR($D72="",$D72="NL",$D72="HORS LIGUE")),"",COUNTIFS($D$5:$D$72,"&lt;&gt;"&amp;"",$D$5:$D$72,"&lt;&gt;"&amp;"NL",$D$5:$D$72,"&lt;&gt;"&amp;"HORS LIGUE",I$5:I$72,"&lt;"&amp;I72)+1),Paramètres!$B$3:$C$56,2,FALSE)*Paramètres!$K$5))</f>
        <v>0</v>
      </c>
      <c r="K72" s="4"/>
      <c r="L72" s="2">
        <f>IF(K$2="Bike &amp; Run",IF(ISNA(VLOOKUP(K72,Paramètres!$B$3:$C$56,2,FALSE)),0,VLOOKUP(K72,Paramètres!$B$3:$C$56,2,FALSE)*Paramètres!$K$6),IF(OR(K72="",OR($D72="",$D72="NL",$D72="HORS LIGUE")),0,VLOOKUP(IF(OR(K72="",OR($D72="",$D72="NL",$D72="HORS LIGUE")),"",COUNTIFS($D$5:$D$72,"&lt;&gt;"&amp;"",$D$5:$D$72,"&lt;&gt;"&amp;"NL",$D$5:$D$72,"&lt;&gt;"&amp;"HORS LIGUE",K$5:K$72,"&lt;"&amp;K72)+1),Paramètres!$B$3:$C$56,2,FALSE)*Paramètres!$K$6))</f>
        <v>0</v>
      </c>
      <c r="M72" s="4"/>
      <c r="N72" s="2">
        <f>IF(M$2="Bike &amp; Run",IF(ISNA(VLOOKUP(M72,Paramètres!$B$3:$C$56,2,FALSE)),0,VLOOKUP(M72,Paramètres!$B$3:$C$56,2,FALSE)*Paramètres!$K$7),IF(OR(M72="",OR($D72="",$D72="NL",$D72="HORS LIGUE")),0,VLOOKUP(IF(OR(M72="",OR($D72="",$D72="NL",$D72="HORS LIGUE")),"",COUNTIFS($D$5:$D$72,"&lt;&gt;"&amp;"",$D$5:$D$72,"&lt;&gt;"&amp;"NL",$D$5:$D$72,"&lt;&gt;"&amp;"HORS LIGUE",M$5:M$72,"&lt;"&amp;M72)+1),Paramètres!$B$3:$C$56,2,FALSE)*Paramètres!$K$7))</f>
        <v>0</v>
      </c>
      <c r="O72" s="46"/>
      <c r="P72" s="2">
        <f>IF(O$2="Bike &amp; Run",IF(ISNA(VLOOKUP(O72,Paramètres!$B$3:$C$56,2,FALSE)),0,VLOOKUP(O72,Paramètres!$B$3:$C$56,2,FALSE)*Paramètres!$K$8),IF(OR(O72="",OR($D72="",$D72="NL",$D72="HORS LIGUE")),0,VLOOKUP(IF(OR(O72="",OR($D72="",$D72="NL",$D72="HORS LIGUE")),"",COUNTIFS($D$5:$D$72,"&lt;&gt;"&amp;"",$D$5:$D$72,"&lt;&gt;"&amp;"NL",$D$5:$D$72,"&lt;&gt;"&amp;"HORS LIGUE",O$5:O$72,"&lt;"&amp;O72)+1),Paramètres!$B$3:$C$56,2,FALSE)*Paramètres!$K$8))</f>
        <v>0</v>
      </c>
      <c r="Q72" s="46"/>
      <c r="R72" s="2">
        <f>IF(Q$2="Bike &amp; Run",IF(ISNA(VLOOKUP(Q72,Paramètres!$B$3:$C$56,2,FALSE)),0,VLOOKUP(Q72,Paramètres!$B$3:$C$56,2,FALSE)*Paramètres!$K$9),IF(OR(Q72="",OR($D72="",$D72="NL",$D72="HORS LIGUE")),0,VLOOKUP(IF(OR(Q72="",OR($D72="",$D72="NL",$D72="HORS LIGUE")),"",COUNTIFS($D$5:$D$72,"&lt;&gt;"&amp;"",$D$5:$D$72,"&lt;&gt;"&amp;"NL",$D$5:$D$72,"&lt;&gt;"&amp;"HORS LIGUE",Q$5:Q$72,"&lt;"&amp;Q72)+1),Paramètres!$B$3:$C$56,2,FALSE)*Paramètres!$K$9))</f>
        <v>0</v>
      </c>
      <c r="S72" s="46"/>
      <c r="T72" s="2">
        <f>IF(S$2="Bike &amp; Run",IF(ISNA(VLOOKUP(S72,Paramètres!$B$3:$C$56,2,FALSE)),0,VLOOKUP(S72,Paramètres!$B$3:$C$56,2,FALSE)*Paramètres!$K$10),IF(OR(S72="",OR($D72="",$D72="NL",$D72="HORS LIGUE")),0,VLOOKUP(IF(OR(S72="",OR($D72="",$D72="NL",$D72="HORS LIGUE")),"",COUNTIFS($D$5:$D$72,"&lt;&gt;"&amp;"",$D$5:$D$72,"&lt;&gt;"&amp;"NL",$D$5:$D$72,"&lt;&gt;"&amp;"HORS LIGUE",S$5:S$72,"&lt;"&amp;S72)+1),Paramètres!$B$3:$C$56,2,FALSE)*Paramètres!$K$10))</f>
        <v>0</v>
      </c>
      <c r="U72" s="46"/>
      <c r="V72" s="2">
        <f>IF(U$2="Bike &amp; Run",IF(ISNA(VLOOKUP(U72,Paramètres!$B$3:$C$56,2,FALSE)),0,VLOOKUP(U72,Paramètres!$B$3:$C$56,2,FALSE)*Paramètres!$K$11),IF(OR(U72="",OR($D72="",$D72="NL",$D72="HORS LIGUE")),0,VLOOKUP(IF(OR(U72="",OR($D72="",$D72="NL",$D72="HORS LIGUE")),"",COUNTIFS($D$5:$D$72,"&lt;&gt;"&amp;"",$D$5:$D$72,"&lt;&gt;"&amp;"NL",$D$5:$D$72,"&lt;&gt;"&amp;"HORS LIGUE",U$5:U$72,"&lt;"&amp;U72)+1),Paramètres!$B$3:$C$56,2,FALSE)*Paramètres!$K$11))</f>
        <v>0</v>
      </c>
      <c r="W72" s="46"/>
      <c r="X72" s="2">
        <f>IF(W$2="Bike &amp; Run",IF(ISNA(VLOOKUP(W72,Paramètres!$B$3:$C$56,2,FALSE)),0,VLOOKUP(W72,Paramètres!$B$3:$C$56,2,FALSE)*Paramètres!$K$12),IF(OR(W72="",OR($D72="",$D72="NL",$D72="HORS LIGUE")),0,VLOOKUP(IF(OR(W72="",OR($D72="",$D72="NL",$D72="HORS LIGUE")),"",COUNTIFS($D$5:$D$72,"&lt;&gt;"&amp;"",$D$5:$D$72,"&lt;&gt;"&amp;"NL",$D$5:$D$72,"&lt;&gt;"&amp;"HORS LIGUE",W$5:W$72,"&lt;"&amp;W72)+1),Paramètres!$B$3:$C$56,2,FALSE)*Paramètres!$K$12))</f>
        <v>0</v>
      </c>
      <c r="Y72" s="46"/>
      <c r="Z72" s="2">
        <f>IF(Y$2="Bike &amp; Run",IF(ISNA(VLOOKUP(Y72,Paramètres!$B$3:$C$56,2,FALSE)),0,VLOOKUP(Y72,Paramètres!$B$3:$C$56,2,FALSE)*Paramètres!$K$13),IF(OR(Y72="",OR($D72="",$D72="NL",$D72="HORS LIGUE")),0,VLOOKUP(IF(OR(Y72="",OR($D72="",$D72="NL",$D72="HORS LIGUE")),"",COUNTIFS($D$5:$D$72,"&lt;&gt;"&amp;"",$D$5:$D$72,"&lt;&gt;"&amp;"NL",$D$5:$D$72,"&lt;&gt;"&amp;"HORS LIGUE",Y$5:Y$72,"&lt;"&amp;Y72)+1),Paramètres!$B$3:$C$56,2,FALSE)*Paramètres!$K$13))</f>
        <v>0</v>
      </c>
      <c r="AA72" s="46"/>
      <c r="AB72" s="2">
        <f>IF(AA$2="Bike &amp; Run",IF(ISNA(VLOOKUP(AA72,Paramètres!$B$3:$C$56,2,FALSE)),0,VLOOKUP(AA72,Paramètres!$B$3:$C$56,2,FALSE)*Paramètres!$K$14),IF(OR(AA72="",OR($D72="",$D72="NL",$D72="HORS LIGUE")),0,VLOOKUP(IF(OR(AA72="",OR($D72="",$D72="NL",$D72="HORS LIGUE")),"",COUNTIFS($D$5:$D$72,"&lt;&gt;"&amp;"",$D$5:$D$72,"&lt;&gt;"&amp;"NL",$D$5:$D$72,"&lt;&gt;"&amp;"HORS LIGUE",AA$5:AA$72,"&lt;"&amp;AA72)+1),Paramètres!$B$3:$C$56,2,FALSE)*Paramètres!$K$14))</f>
        <v>0</v>
      </c>
      <c r="AC72" s="46"/>
      <c r="AD72" s="2">
        <f>IF(AC$2="Bike &amp; Run",IF(ISNA(VLOOKUP(AC72,Paramètres!$B$3:$C$56,2,FALSE)),0,VLOOKUP(AC72,Paramètres!$B$3:$C$56,2,FALSE)*Paramètres!$K$15),IF(OR(AC72="",OR($D72="",$D72="NL",$D72="HORS LIGUE")),0,VLOOKUP(IF(OR(AC72="",OR($D72="",$D72="NL",$D72="HORS LIGUE")),"",COUNTIFS($D$5:$D$72,"&lt;&gt;"&amp;"",$D$5:$D$72,"&lt;&gt;"&amp;"NL",$D$5:$D$72,"&lt;&gt;"&amp;"HORS LIGUE",AC$5:AC$72,"&lt;"&amp;AC72)+1),Paramètres!$B$3:$C$56,2,FALSE)*Paramètres!$K$15))</f>
        <v>0</v>
      </c>
      <c r="AE72" s="46"/>
      <c r="AF72" s="2">
        <f>IF(AE$2="Bike &amp; Run",IF(ISNA(VLOOKUP(AE72,Paramètres!$B$3:$C$56,2,FALSE)),0,VLOOKUP(AE72,Paramètres!$B$3:$C$56,2,FALSE)*Paramètres!$K$16),IF(OR(AE72="",OR($D72="",$D72="NL",$D72="HORS LIGUE")),0,VLOOKUP(IF(OR(AE72="",OR($D72="",$D72="NL",$D72="HORS LIGUE")),"",COUNTIFS($D$5:$D$72,"&lt;&gt;"&amp;"",$D$5:$D$72,"&lt;&gt;"&amp;"NL",$D$5:$D$72,"&lt;&gt;"&amp;"HORS LIGUE",AE$5:AE$72,"&lt;"&amp;AE72)+1),Paramètres!$B$3:$C$56,2,FALSE)*Paramètres!$K$16))</f>
        <v>0</v>
      </c>
      <c r="AG72" s="46"/>
      <c r="AH72" s="2">
        <f>IF(AG$2="Bike &amp; Run",IF(ISNA(VLOOKUP(AG72,Paramètres!$B$3:$C$56,2,FALSE)),0,VLOOKUP(AG72,Paramètres!$B$3:$C$56,2,FALSE)*Paramètres!$K$17),IF(OR(AG72="",OR($D72="",$D72="NL",$D72="HORS LIGUE")),0,VLOOKUP(IF(OR(AG72="",OR($D72="",$D72="NL",$D72="HORS LIGUE")),"",COUNTIFS($D$5:$D$72,"&lt;&gt;"&amp;"",$D$5:$D$72,"&lt;&gt;"&amp;"NL",$D$5:$D$72,"&lt;&gt;"&amp;"HORS LIGUE",AG$5:AG$72,"&lt;"&amp;AG72)+1),Paramètres!$B$3:$C$56,2,FALSE)*Paramètres!$K$17))</f>
        <v>0</v>
      </c>
      <c r="AI72" s="40">
        <f t="shared" si="106"/>
        <v>0</v>
      </c>
      <c r="AJ72" s="3" t="str">
        <f t="shared" si="107"/>
        <v/>
      </c>
      <c r="AK72" s="5">
        <f t="shared" si="55"/>
        <v>0</v>
      </c>
      <c r="AL72" s="41">
        <f t="shared" si="56"/>
        <v>0</v>
      </c>
      <c r="AM72" s="33" t="str">
        <f t="shared" si="108"/>
        <v/>
      </c>
      <c r="AO72" s="22">
        <f t="shared" si="58"/>
        <v>0</v>
      </c>
      <c r="AP72">
        <f t="shared" si="59"/>
        <v>0</v>
      </c>
      <c r="AQ72">
        <f t="shared" si="60"/>
        <v>0</v>
      </c>
      <c r="AR72">
        <f t="shared" si="61"/>
        <v>0</v>
      </c>
      <c r="AS72">
        <f t="shared" si="62"/>
        <v>0</v>
      </c>
      <c r="AT72">
        <f t="shared" si="63"/>
        <v>0</v>
      </c>
      <c r="AU72">
        <f t="shared" si="64"/>
        <v>0</v>
      </c>
      <c r="AV72">
        <f t="shared" si="65"/>
        <v>0</v>
      </c>
      <c r="AW72">
        <f t="shared" si="66"/>
        <v>0</v>
      </c>
      <c r="AX72">
        <f t="shared" si="67"/>
        <v>0</v>
      </c>
      <c r="AY72">
        <f t="shared" si="68"/>
        <v>0</v>
      </c>
      <c r="AZ72">
        <f t="shared" si="69"/>
        <v>0</v>
      </c>
      <c r="BA72">
        <f t="shared" si="70"/>
        <v>0</v>
      </c>
      <c r="BB72">
        <f t="shared" si="71"/>
        <v>0</v>
      </c>
      <c r="BC72">
        <f t="shared" si="72"/>
        <v>0</v>
      </c>
      <c r="BD72">
        <f t="shared" si="73"/>
        <v>0</v>
      </c>
      <c r="BE72" s="22">
        <f t="shared" ref="BE72:BR72" si="112">BD72+LARGE($AO72:$BC72,BE$4)</f>
        <v>0</v>
      </c>
      <c r="BF72" s="22">
        <f t="shared" si="112"/>
        <v>0</v>
      </c>
      <c r="BG72" s="22">
        <f t="shared" si="112"/>
        <v>0</v>
      </c>
      <c r="BH72" s="22">
        <f t="shared" si="112"/>
        <v>0</v>
      </c>
      <c r="BI72" s="22">
        <f t="shared" si="112"/>
        <v>0</v>
      </c>
      <c r="BJ72" s="22">
        <f t="shared" si="112"/>
        <v>0</v>
      </c>
      <c r="BK72" s="22">
        <f t="shared" si="112"/>
        <v>0</v>
      </c>
      <c r="BL72" s="22">
        <f t="shared" si="112"/>
        <v>0</v>
      </c>
      <c r="BM72" s="22">
        <f t="shared" si="112"/>
        <v>0</v>
      </c>
      <c r="BN72" s="22">
        <f t="shared" si="112"/>
        <v>0</v>
      </c>
      <c r="BO72" s="22">
        <f t="shared" si="112"/>
        <v>0</v>
      </c>
      <c r="BP72" s="22">
        <f t="shared" si="112"/>
        <v>0</v>
      </c>
      <c r="BQ72" s="22">
        <f t="shared" si="112"/>
        <v>0</v>
      </c>
      <c r="BR72" s="22">
        <f t="shared" si="112"/>
        <v>0</v>
      </c>
    </row>
  </sheetData>
  <sheetProtection selectLockedCells="1" selectUnlockedCells="1"/>
  <sortState xmlns:xlrd2="http://schemas.microsoft.com/office/spreadsheetml/2017/richdata2" ref="A5:AM72">
    <sortCondition descending="1" ref="AI16:AI72"/>
  </sortState>
  <mergeCells count="52">
    <mergeCell ref="U1:V1"/>
    <mergeCell ref="A1:A3"/>
    <mergeCell ref="B1:C3"/>
    <mergeCell ref="D1:D3"/>
    <mergeCell ref="E1:F1"/>
    <mergeCell ref="G1:H1"/>
    <mergeCell ref="I1:J1"/>
    <mergeCell ref="K1:L1"/>
    <mergeCell ref="M1:N1"/>
    <mergeCell ref="O1:P1"/>
    <mergeCell ref="Q1:R1"/>
    <mergeCell ref="S1:T1"/>
    <mergeCell ref="O3:P3"/>
    <mergeCell ref="Q3:R3"/>
    <mergeCell ref="S3:T3"/>
    <mergeCell ref="E3:F3"/>
    <mergeCell ref="AI1:AM1"/>
    <mergeCell ref="E2:F2"/>
    <mergeCell ref="G2:H2"/>
    <mergeCell ref="I2:J2"/>
    <mergeCell ref="K2:L2"/>
    <mergeCell ref="M2:N2"/>
    <mergeCell ref="O2:P2"/>
    <mergeCell ref="Q2:R2"/>
    <mergeCell ref="S2:T2"/>
    <mergeCell ref="U2:V2"/>
    <mergeCell ref="W1:X1"/>
    <mergeCell ref="Y1:Z1"/>
    <mergeCell ref="AA1:AB1"/>
    <mergeCell ref="AC1:AD1"/>
    <mergeCell ref="AE1:AF1"/>
    <mergeCell ref="AG1:AH1"/>
    <mergeCell ref="G3:H3"/>
    <mergeCell ref="I3:J3"/>
    <mergeCell ref="K3:L3"/>
    <mergeCell ref="M3:N3"/>
    <mergeCell ref="AG3:AH3"/>
    <mergeCell ref="BD3:BR3"/>
    <mergeCell ref="U3:V3"/>
    <mergeCell ref="W3:X3"/>
    <mergeCell ref="Y3:Z3"/>
    <mergeCell ref="AA3:AB3"/>
    <mergeCell ref="AC3:AD3"/>
    <mergeCell ref="AE3:AF3"/>
    <mergeCell ref="AI2:AK3"/>
    <mergeCell ref="AL2:AM3"/>
    <mergeCell ref="AA2:AB2"/>
    <mergeCell ref="AC2:AD2"/>
    <mergeCell ref="AE2:AF2"/>
    <mergeCell ref="AG2:AH2"/>
    <mergeCell ref="W2:X2"/>
    <mergeCell ref="Y2:Z2"/>
  </mergeCells>
  <dataValidations count="2">
    <dataValidation type="list" allowBlank="1" showInputMessage="1" sqref="A5:A72" xr:uid="{00000000-0002-0000-0800-000000000000}">
      <formula1>IF(A5&lt;&gt;"",OFFSET(F_licences,MATCH(A5&amp;"*",F_licences,0)-1,,COUNTIF(F_licences,A5&amp;"*"),1),F_licences)</formula1>
    </dataValidation>
    <dataValidation type="list" allowBlank="1" showInputMessage="1" showErrorMessage="1" sqref="D5:D72" xr:uid="{00000000-0002-0000-0800-000001000000}">
      <formula1>liste_clubs</formula1>
    </dataValidation>
  </dataValidations>
  <pageMargins left="0.78749999999999998" right="0.78749999999999998" top="1.0249999999999999" bottom="1.0249999999999999" header="0.78749999999999998" footer="0.78749999999999998"/>
  <pageSetup paperSize="9" orientation="portrait" useFirstPageNumber="1" horizontalDpi="300" verticalDpi="300" r:id="rId1"/>
  <headerFooter alignWithMargins="0">
    <oddHeader>&amp;C&amp;A</oddHeader>
    <oddFooter>&amp;C&amp;"Calibri"&amp;11&amp;K000000Page &amp;P_x000D_&amp;1#&amp;"Calibri"&amp;10&amp;K0078D7C1 - Interne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Feuil44"/>
  <dimension ref="A1:BR75"/>
  <sheetViews>
    <sheetView workbookViewId="0">
      <selection activeCell="AN12" sqref="AN12"/>
    </sheetView>
  </sheetViews>
  <sheetFormatPr baseColWidth="10" defaultColWidth="11" defaultRowHeight="12.5"/>
  <cols>
    <col min="1" max="1" width="23.36328125" bestFit="1" customWidth="1"/>
    <col min="2" max="2" width="18.36328125" bestFit="1" customWidth="1"/>
    <col min="3" max="3" width="9.6328125" bestFit="1" customWidth="1"/>
    <col min="4" max="4" width="44.1796875" bestFit="1" customWidth="1"/>
    <col min="5" max="5" width="4.1796875" customWidth="1"/>
    <col min="6" max="6" width="7" customWidth="1"/>
    <col min="7" max="7" width="4.1796875" customWidth="1"/>
    <col min="8" max="8" width="7.36328125" customWidth="1"/>
    <col min="9" max="9" width="4.1796875" customWidth="1"/>
    <col min="10" max="10" width="7.36328125" customWidth="1"/>
    <col min="11" max="11" width="4.1796875" customWidth="1"/>
    <col min="12" max="12" width="7.36328125" customWidth="1"/>
    <col min="13" max="13" width="4.1796875" customWidth="1"/>
    <col min="14" max="14" width="7.36328125" customWidth="1"/>
    <col min="15" max="34" width="7.36328125" hidden="1" customWidth="1"/>
    <col min="35" max="40" width="11" customWidth="1"/>
    <col min="41" max="41" width="11" hidden="1" customWidth="1"/>
    <col min="42" max="70" width="0" hidden="1" customWidth="1"/>
  </cols>
  <sheetData>
    <row r="1" spans="1:70" ht="32.25" customHeight="1">
      <c r="A1" s="86"/>
      <c r="B1" s="89" t="s">
        <v>313</v>
      </c>
      <c r="C1" s="89"/>
      <c r="D1" s="92"/>
      <c r="E1" s="85">
        <f>IF(Paramètres!H3&lt;&gt;"",Paramètres!H3,"")</f>
        <v>44989</v>
      </c>
      <c r="F1" s="85"/>
      <c r="G1" s="85">
        <f>IF(Paramètres!H4&lt;&gt;"",Paramètres!H4,"")</f>
        <v>45011</v>
      </c>
      <c r="H1" s="85"/>
      <c r="I1" s="85">
        <f>IF(Paramètres!H5&lt;&gt;"",Paramètres!H5,"")</f>
        <v>45060</v>
      </c>
      <c r="J1" s="85"/>
      <c r="K1" s="85">
        <f>IF(Paramètres!H6&lt;&gt;"",Paramètres!H6,"")</f>
        <v>45103</v>
      </c>
      <c r="L1" s="85"/>
      <c r="M1" s="85">
        <f>IF(Paramètres!H7&lt;&gt;"",Paramètres!H7,"")</f>
        <v>44744</v>
      </c>
      <c r="N1" s="85"/>
      <c r="O1" s="85" t="str">
        <f>IF(Paramètres!H8&lt;&gt;"",Paramètres!H8,"")</f>
        <v/>
      </c>
      <c r="P1" s="85"/>
      <c r="Q1" s="85" t="str">
        <f>IF(Paramètres!H9&lt;&gt;"",Paramètres!H9,"")</f>
        <v/>
      </c>
      <c r="R1" s="85"/>
      <c r="S1" s="85" t="str">
        <f>IF(Paramètres!H10&lt;&gt;"",Paramètres!H10,"")</f>
        <v/>
      </c>
      <c r="T1" s="85"/>
      <c r="U1" s="85" t="str">
        <f>IF(Paramètres!H11&lt;&gt;"",Paramètres!H11,"")</f>
        <v/>
      </c>
      <c r="V1" s="85"/>
      <c r="W1" s="85" t="str">
        <f>IF(Paramètres!H12&lt;&gt;"",Paramètres!H12,"")</f>
        <v/>
      </c>
      <c r="X1" s="85"/>
      <c r="Y1" s="85" t="str">
        <f>IF(Paramètres!H13&lt;&gt;"",Paramètres!H13,"")</f>
        <v/>
      </c>
      <c r="Z1" s="85"/>
      <c r="AA1" s="85" t="str">
        <f>IF(Paramètres!H14&lt;&gt;"",Paramètres!H14,"")</f>
        <v/>
      </c>
      <c r="AB1" s="85"/>
      <c r="AC1" s="85" t="str">
        <f>IF(Paramètres!H15&lt;&gt;"",Paramètres!H15,"")</f>
        <v/>
      </c>
      <c r="AD1" s="85"/>
      <c r="AE1" s="85" t="str">
        <f>IF(Paramètres!H16&lt;&gt;"",Paramètres!H16,"")</f>
        <v/>
      </c>
      <c r="AF1" s="85"/>
      <c r="AG1" s="85" t="str">
        <f>IF(Paramètres!H17&lt;&gt;"",Paramètres!H17,"")</f>
        <v/>
      </c>
      <c r="AH1" s="79"/>
      <c r="AI1" s="84" t="s">
        <v>0</v>
      </c>
      <c r="AJ1" s="84"/>
      <c r="AK1" s="84"/>
      <c r="AL1" s="84"/>
      <c r="AM1" s="84"/>
    </row>
    <row r="2" spans="1:70" ht="32.25" customHeight="1">
      <c r="A2" s="87"/>
      <c r="B2" s="90"/>
      <c r="C2" s="90"/>
      <c r="D2" s="93"/>
      <c r="E2" s="79" t="s">
        <v>1176</v>
      </c>
      <c r="F2" s="80"/>
      <c r="G2" s="79" t="str">
        <f>IF(G1&lt;&gt;"",Paramètres!I4,"")</f>
        <v>Duathlon</v>
      </c>
      <c r="H2" s="80"/>
      <c r="I2" s="79" t="str">
        <f>IF(I1&lt;&gt;"",Paramètres!I5,"")</f>
        <v>Triathlon</v>
      </c>
      <c r="J2" s="80"/>
      <c r="K2" s="79" t="str">
        <f>IF(K1&lt;&gt;"",Paramètres!I6,"")</f>
        <v>Aquathlon</v>
      </c>
      <c r="L2" s="80"/>
      <c r="M2" s="79" t="str">
        <f>IF(M1&lt;&gt;"",Paramètres!I7,"")</f>
        <v>Aquathlon</v>
      </c>
      <c r="N2" s="80"/>
      <c r="O2" s="79" t="str">
        <f>IF(O1&lt;&gt;"",Paramètres!I8,"")</f>
        <v/>
      </c>
      <c r="P2" s="80"/>
      <c r="Q2" s="79" t="str">
        <f>IF(Q1&lt;&gt;"",Paramètres!I9,"")</f>
        <v/>
      </c>
      <c r="R2" s="80"/>
      <c r="S2" s="79" t="str">
        <f>IF(S1&lt;&gt;"",Paramètres!I10,"")</f>
        <v/>
      </c>
      <c r="T2" s="80"/>
      <c r="U2" s="79" t="str">
        <f>IF(U1&lt;&gt;"",Paramètres!I11,"")</f>
        <v/>
      </c>
      <c r="V2" s="80"/>
      <c r="W2" s="79" t="str">
        <f>IF(W1&lt;&gt;"",Paramètres!I12,"")</f>
        <v/>
      </c>
      <c r="X2" s="80"/>
      <c r="Y2" s="79" t="str">
        <f>IF(Y1&lt;&gt;"",Paramètres!I13,"")</f>
        <v/>
      </c>
      <c r="Z2" s="80"/>
      <c r="AA2" s="79" t="str">
        <f>IF(AA1&lt;&gt;"",Paramètres!I14,"")</f>
        <v/>
      </c>
      <c r="AB2" s="80"/>
      <c r="AC2" s="79" t="str">
        <f>IF(AC1&lt;&gt;"",Paramètres!I15,"")</f>
        <v/>
      </c>
      <c r="AD2" s="80"/>
      <c r="AE2" s="79" t="str">
        <f>IF(AE1&lt;&gt;"",Paramètres!I16,"")</f>
        <v/>
      </c>
      <c r="AF2" s="80"/>
      <c r="AG2" s="79" t="str">
        <f>IF(AG1&lt;&gt;"",Paramètres!I17,"")</f>
        <v/>
      </c>
      <c r="AH2" s="83"/>
      <c r="AI2" s="81" t="s">
        <v>401</v>
      </c>
      <c r="AJ2" s="81"/>
      <c r="AK2" s="81"/>
      <c r="AL2" s="82">
        <f>Paramètres!Q12</f>
        <v>4</v>
      </c>
      <c r="AM2" s="82"/>
    </row>
    <row r="3" spans="1:70" ht="44.25" customHeight="1">
      <c r="A3" s="88"/>
      <c r="B3" s="91"/>
      <c r="C3" s="91"/>
      <c r="D3" s="94"/>
      <c r="E3" s="79" t="str">
        <f>IF(E1&lt;&gt;"",Paramètres!J3,"")</f>
        <v>Joué-les-Tours (37)</v>
      </c>
      <c r="F3" s="80"/>
      <c r="G3" s="79" t="str">
        <f>IF(G1&lt;&gt;"",Paramètres!J4,"")</f>
        <v>Saint-Cyr-sur-Loire (37)</v>
      </c>
      <c r="H3" s="80"/>
      <c r="I3" s="79" t="str">
        <f>IF(I1&lt;&gt;"",Paramètres!J5,"")</f>
        <v>St Grégoire (35)</v>
      </c>
      <c r="J3" s="80"/>
      <c r="K3" s="79" t="str">
        <f>IF(K1&lt;&gt;"",Paramètres!J6,"")</f>
        <v>St Nazaire (44)</v>
      </c>
      <c r="L3" s="80"/>
      <c r="M3" s="79" t="str">
        <f>IF(M1&lt;&gt;"",Paramètres!J7,"")</f>
        <v>St Laurent Nouan (41)</v>
      </c>
      <c r="N3" s="80"/>
      <c r="O3" s="79" t="str">
        <f>IF(O1&lt;&gt;"",Paramètres!J8,"")</f>
        <v/>
      </c>
      <c r="P3" s="80"/>
      <c r="Q3" s="79" t="str">
        <f>IF(Q1&lt;&gt;"",Paramètres!J9,"")</f>
        <v/>
      </c>
      <c r="R3" s="80"/>
      <c r="S3" s="79" t="str">
        <f>IF(S1&lt;&gt;"",Paramètres!J10,"")</f>
        <v/>
      </c>
      <c r="T3" s="80"/>
      <c r="U3" s="79" t="str">
        <f>IF(U1&lt;&gt;"",Paramètres!J11,"")</f>
        <v/>
      </c>
      <c r="V3" s="80"/>
      <c r="W3" s="79" t="str">
        <f>IF(W1&lt;&gt;"",Paramètres!J12,"")</f>
        <v/>
      </c>
      <c r="X3" s="80"/>
      <c r="Y3" s="79" t="str">
        <f>IF(Y1&lt;&gt;"",Paramètres!J13,"")</f>
        <v/>
      </c>
      <c r="Z3" s="80"/>
      <c r="AA3" s="79" t="str">
        <f>IF(AA1&lt;&gt;"",Paramètres!J14,"")</f>
        <v/>
      </c>
      <c r="AB3" s="80"/>
      <c r="AC3" s="79" t="str">
        <f>IF(AC1&lt;&gt;"",Paramètres!J15,"")</f>
        <v/>
      </c>
      <c r="AD3" s="80"/>
      <c r="AE3" s="79" t="str">
        <f>IF(AE1&lt;&gt;"",Paramètres!J16,"")</f>
        <v/>
      </c>
      <c r="AF3" s="80"/>
      <c r="AG3" s="79" t="str">
        <f>IF(AG1&lt;&gt;"",Paramètres!J17,"")</f>
        <v/>
      </c>
      <c r="AH3" s="80"/>
      <c r="AI3" s="81"/>
      <c r="AJ3" s="81"/>
      <c r="AK3" s="81"/>
      <c r="AL3" s="82"/>
      <c r="AM3" s="82"/>
      <c r="BD3" s="78" t="s">
        <v>417</v>
      </c>
      <c r="BE3" s="78"/>
      <c r="BF3" s="78"/>
      <c r="BG3" s="78"/>
      <c r="BH3" s="78"/>
      <c r="BI3" s="78"/>
      <c r="BJ3" s="78"/>
      <c r="BK3" s="78"/>
      <c r="BL3" s="78"/>
      <c r="BM3" s="78"/>
      <c r="BN3" s="78"/>
      <c r="BO3" s="78"/>
      <c r="BP3" s="78"/>
      <c r="BQ3" s="78"/>
      <c r="BR3" s="78"/>
    </row>
    <row r="4" spans="1:70" ht="38.25" customHeight="1">
      <c r="A4" s="31" t="s">
        <v>308</v>
      </c>
      <c r="B4" s="31" t="s">
        <v>70</v>
      </c>
      <c r="C4" s="31" t="s">
        <v>1</v>
      </c>
      <c r="D4" s="31" t="s">
        <v>2</v>
      </c>
      <c r="E4" s="1" t="s">
        <v>3</v>
      </c>
      <c r="F4" s="2" t="s">
        <v>4</v>
      </c>
      <c r="G4" s="1" t="s">
        <v>3</v>
      </c>
      <c r="H4" s="2" t="s">
        <v>4</v>
      </c>
      <c r="I4" s="35" t="s">
        <v>3</v>
      </c>
      <c r="J4" s="2" t="s">
        <v>4</v>
      </c>
      <c r="K4" s="1" t="s">
        <v>3</v>
      </c>
      <c r="L4" s="2" t="s">
        <v>4</v>
      </c>
      <c r="M4" s="1" t="s">
        <v>3</v>
      </c>
      <c r="N4" s="2" t="s">
        <v>4</v>
      </c>
      <c r="O4" s="1" t="s">
        <v>3</v>
      </c>
      <c r="P4" s="2" t="s">
        <v>4</v>
      </c>
      <c r="Q4" s="1" t="s">
        <v>3</v>
      </c>
      <c r="R4" s="2" t="s">
        <v>4</v>
      </c>
      <c r="S4" s="1" t="s">
        <v>3</v>
      </c>
      <c r="T4" s="2" t="s">
        <v>4</v>
      </c>
      <c r="U4" s="1" t="s">
        <v>3</v>
      </c>
      <c r="V4" s="2" t="s">
        <v>4</v>
      </c>
      <c r="W4" s="1" t="s">
        <v>3</v>
      </c>
      <c r="X4" s="2" t="s">
        <v>4</v>
      </c>
      <c r="Y4" s="1" t="s">
        <v>3</v>
      </c>
      <c r="Z4" s="2" t="s">
        <v>4</v>
      </c>
      <c r="AA4" s="1" t="s">
        <v>3</v>
      </c>
      <c r="AB4" s="2" t="s">
        <v>4</v>
      </c>
      <c r="AC4" s="1" t="s">
        <v>3</v>
      </c>
      <c r="AD4" s="2" t="s">
        <v>4</v>
      </c>
      <c r="AE4" s="1" t="s">
        <v>3</v>
      </c>
      <c r="AF4" s="2" t="s">
        <v>4</v>
      </c>
      <c r="AG4" s="1" t="s">
        <v>3</v>
      </c>
      <c r="AH4" s="2" t="s">
        <v>4</v>
      </c>
      <c r="AI4" s="52" t="s">
        <v>5</v>
      </c>
      <c r="AJ4" s="53" t="s">
        <v>6</v>
      </c>
      <c r="AK4" s="54" t="s">
        <v>416</v>
      </c>
      <c r="AL4" s="55" t="str">
        <f>"PTS ("&amp;AL2&amp;" meilleurs résultats)"</f>
        <v>PTS (4 meilleurs résultats)</v>
      </c>
      <c r="AM4" s="56" t="str">
        <f>"CLT (" &amp; AL2 &amp;" meilleurs résultats)"</f>
        <v>CLT (4 meilleurs résultats)</v>
      </c>
      <c r="AO4" s="7" t="s">
        <v>47</v>
      </c>
      <c r="AP4" s="7" t="s">
        <v>48</v>
      </c>
      <c r="AQ4" s="7" t="s">
        <v>49</v>
      </c>
      <c r="AR4" s="7" t="s">
        <v>50</v>
      </c>
      <c r="AS4" s="7" t="s">
        <v>51</v>
      </c>
      <c r="AT4" s="7" t="s">
        <v>391</v>
      </c>
      <c r="AU4" s="7" t="s">
        <v>392</v>
      </c>
      <c r="AV4" s="7" t="s">
        <v>393</v>
      </c>
      <c r="AW4" s="7" t="s">
        <v>394</v>
      </c>
      <c r="AX4" s="7" t="s">
        <v>395</v>
      </c>
      <c r="AY4" s="7" t="s">
        <v>396</v>
      </c>
      <c r="AZ4" s="7" t="s">
        <v>397</v>
      </c>
      <c r="BA4" s="7" t="s">
        <v>398</v>
      </c>
      <c r="BB4" s="7" t="s">
        <v>399</v>
      </c>
      <c r="BC4" s="7" t="s">
        <v>400</v>
      </c>
      <c r="BD4" s="57">
        <v>1</v>
      </c>
      <c r="BE4" s="57">
        <v>2</v>
      </c>
      <c r="BF4" s="57">
        <v>3</v>
      </c>
      <c r="BG4" s="57">
        <v>4</v>
      </c>
      <c r="BH4" s="57">
        <v>5</v>
      </c>
      <c r="BI4" s="57">
        <v>6</v>
      </c>
      <c r="BJ4" s="57">
        <v>7</v>
      </c>
      <c r="BK4" s="57">
        <v>8</v>
      </c>
      <c r="BL4" s="57">
        <v>9</v>
      </c>
      <c r="BM4" s="57">
        <v>10</v>
      </c>
      <c r="BN4" s="57">
        <v>11</v>
      </c>
      <c r="BO4" s="57">
        <v>12</v>
      </c>
      <c r="BP4" s="57">
        <v>13</v>
      </c>
      <c r="BQ4" s="57">
        <v>14</v>
      </c>
      <c r="BR4" s="57">
        <v>15</v>
      </c>
    </row>
    <row r="5" spans="1:70" ht="16.5">
      <c r="A5" s="73" t="s">
        <v>1145</v>
      </c>
      <c r="B5" s="32" t="str">
        <f>IF(ISNA(VLOOKUP(A5,'Licenciés Jeunes 2023'!A:C,3,0)),"",VLOOKUP(A5,'Licenciés Jeunes 2023'!A:C,3,0))</f>
        <v>CAILLE</v>
      </c>
      <c r="C5" s="32" t="str">
        <f>IF(ISNA(VLOOKUP(A5,'Licenciés Jeunes 2023'!A:C,2,0)),"",VLOOKUP(A5,'Licenciés Jeunes 2023'!A:C,2,0))</f>
        <v>Elliot</v>
      </c>
      <c r="D5" s="32" t="str">
        <f>IF(ISNA(VLOOKUP(A5,'Licenciés Jeunes 2023'!A:F,6,0)),"",VLOOKUP(A5,'Licenciés Jeunes 2023'!A:F,6,0))</f>
        <v>T.C. JOUE LES TOURS</v>
      </c>
      <c r="E5" s="6">
        <v>1</v>
      </c>
      <c r="F5" s="2">
        <v>165</v>
      </c>
      <c r="G5" s="4">
        <v>1</v>
      </c>
      <c r="H5" s="2">
        <f>IF(G$2="Bike &amp; Run",IF(ISNA(VLOOKUP(G5,Paramètres!$B$3:$C$56,2,FALSE)),0,VLOOKUP(G5,Paramètres!$B$3:$C$56,2,FALSE)*Paramètres!$K$4),IF(OR(G5="",OR($D5="",$D5="NL",$D5="HORS LIGUE")),0,VLOOKUP(IF(OR(G5="",OR($D5="",$D5="NL",$D5="HORS LIGUE")),"",COUNTIFS($D$5:$D$72,"&lt;&gt;"&amp;"",$D$5:$D$72,"&lt;&gt;"&amp;"NL",$D$5:$D$72,"&lt;&gt;"&amp;"HORS LIGUE",G$5:G$72,"&lt;"&amp;G5)+1),Paramètres!$B$3:$C$56,2,FALSE)*Paramètres!$K$4))</f>
        <v>150</v>
      </c>
      <c r="I5" s="36"/>
      <c r="J5" s="2">
        <f>IF(I$2="Bike &amp; Run",IF(ISNA(VLOOKUP(I5,Paramètres!$B$3:$C$56,2,FALSE)),0,VLOOKUP(I5,Paramètres!$B$3:$C$56,2,FALSE)*Paramètres!$K$5),IF(OR(I5="",OR($D5="",$D5="NL",$D5="HORS LIGUE")),0,VLOOKUP(IF(OR(I5="",OR($D5="",$D5="NL",$D5="HORS LIGUE")),"",COUNTIFS($D$5:$D$72,"&lt;&gt;"&amp;"",$D$5:$D$72,"&lt;&gt;"&amp;"NL",$D$5:$D$72,"&lt;&gt;"&amp;"HORS LIGUE",I$5:I$72,"&lt;"&amp;I5)+1),Paramètres!$B$3:$C$56,2,FALSE)*Paramètres!$K$5))</f>
        <v>0</v>
      </c>
      <c r="K5" s="4"/>
      <c r="L5" s="2">
        <f>IF(K$2="Bike &amp; Run",IF(ISNA(VLOOKUP(K5,Paramètres!$B$3:$C$56,2,FALSE)),0,VLOOKUP(K5,Paramètres!$B$3:$C$56,2,FALSE)*Paramètres!$K$6),IF(OR(K5="",OR($D5="",$D5="NL",$D5="HORS LIGUE")),0,VLOOKUP(IF(OR(K5="",OR($D5="",$D5="NL",$D5="HORS LIGUE")),"",COUNTIFS($D$5:$D$72,"&lt;&gt;"&amp;"",$D$5:$D$72,"&lt;&gt;"&amp;"NL",$D$5:$D$72,"&lt;&gt;"&amp;"HORS LIGUE",K$5:K$72,"&lt;"&amp;K5)+1),Paramètres!$B$3:$C$56,2,FALSE)*Paramètres!$K$6))</f>
        <v>0</v>
      </c>
      <c r="M5" s="4"/>
      <c r="N5" s="2">
        <f>IF(M$2="Bike &amp; Run",IF(ISNA(VLOOKUP(M5,Paramètres!$B$3:$C$56,2,FALSE)),0,VLOOKUP(M5,Paramètres!$B$3:$C$56,2,FALSE)*Paramètres!$K$7),IF(OR(M5="",OR($D5="",$D5="NL",$D5="HORS LIGUE")),0,VLOOKUP(IF(OR(M5="",OR($D5="",$D5="NL",$D5="HORS LIGUE")),"",COUNTIFS($D$5:$D$72,"&lt;&gt;"&amp;"",$D$5:$D$72,"&lt;&gt;"&amp;"NL",$D$5:$D$72,"&lt;&gt;"&amp;"HORS LIGUE",M$5:M$72,"&lt;"&amp;M5)+1),Paramètres!$B$3:$C$56,2,FALSE)*Paramètres!$K$7))</f>
        <v>0</v>
      </c>
      <c r="O5" s="46"/>
      <c r="P5" s="2">
        <f>IF(O$2="Bike &amp; Run",IF(ISNA(VLOOKUP(O5,Paramètres!$B$3:$C$56,2,FALSE)),0,VLOOKUP(O5,Paramètres!$B$3:$C$56,2,FALSE)*Paramètres!$K$8),IF(OR(O5="",OR($D5="",$D5="NL",$D5="HORS LIGUE")),0,VLOOKUP(IF(OR(O5="",OR($D5="",$D5="NL",$D5="HORS LIGUE")),"",COUNTIFS($D$5:$D$72,"&lt;&gt;"&amp;"",$D$5:$D$72,"&lt;&gt;"&amp;"NL",$D$5:$D$72,"&lt;&gt;"&amp;"HORS LIGUE",O$5:O$72,"&lt;"&amp;O5)+1),Paramètres!$B$3:$C$56,2,FALSE)*Paramètres!$K$8))</f>
        <v>0</v>
      </c>
      <c r="Q5" s="46"/>
      <c r="R5" s="2">
        <f>IF(Q$2="Bike &amp; Run",IF(ISNA(VLOOKUP(Q5,Paramètres!$B$3:$C$56,2,FALSE)),0,VLOOKUP(Q5,Paramètres!$B$3:$C$56,2,FALSE)*Paramètres!$K$9),IF(OR(Q5="",OR($D5="",$D5="NL",$D5="HORS LIGUE")),0,VLOOKUP(IF(OR(Q5="",OR($D5="",$D5="NL",$D5="HORS LIGUE")),"",COUNTIFS($D$5:$D$72,"&lt;&gt;"&amp;"",$D$5:$D$72,"&lt;&gt;"&amp;"NL",$D$5:$D$72,"&lt;&gt;"&amp;"HORS LIGUE",Q$5:Q$72,"&lt;"&amp;Q5)+1),Paramètres!$B$3:$C$56,2,FALSE)*Paramètres!$K$9))</f>
        <v>0</v>
      </c>
      <c r="S5" s="46"/>
      <c r="T5" s="2">
        <f>IF(S$2="Bike &amp; Run",IF(ISNA(VLOOKUP(S5,Paramètres!$B$3:$C$56,2,FALSE)),0,VLOOKUP(S5,Paramètres!$B$3:$C$56,2,FALSE)*Paramètres!$K$10),IF(OR(S5="",OR($D5="",$D5="NL",$D5="HORS LIGUE")),0,VLOOKUP(IF(OR(S5="",OR($D5="",$D5="NL",$D5="HORS LIGUE")),"",COUNTIFS($D$5:$D$72,"&lt;&gt;"&amp;"",$D$5:$D$72,"&lt;&gt;"&amp;"NL",$D$5:$D$72,"&lt;&gt;"&amp;"HORS LIGUE",S$5:S$72,"&lt;"&amp;S5)+1),Paramètres!$B$3:$C$56,2,FALSE)*Paramètres!$K$10))</f>
        <v>0</v>
      </c>
      <c r="U5" s="46"/>
      <c r="V5" s="2">
        <f>IF(U$2="Bike &amp; Run",IF(ISNA(VLOOKUP(U5,Paramètres!$B$3:$C$56,2,FALSE)),0,VLOOKUP(U5,Paramètres!$B$3:$C$56,2,FALSE)*Paramètres!$K$11),IF(OR(U5="",OR($D5="",$D5="NL",$D5="HORS LIGUE")),0,VLOOKUP(IF(OR(U5="",OR($D5="",$D5="NL",$D5="HORS LIGUE")),"",COUNTIFS($D$5:$D$72,"&lt;&gt;"&amp;"",$D$5:$D$72,"&lt;&gt;"&amp;"NL",$D$5:$D$72,"&lt;&gt;"&amp;"HORS LIGUE",U$5:U$72,"&lt;"&amp;U5)+1),Paramètres!$B$3:$C$56,2,FALSE)*Paramètres!$K$11))</f>
        <v>0</v>
      </c>
      <c r="W5" s="46"/>
      <c r="X5" s="2">
        <f>IF(W$2="Bike &amp; Run",IF(ISNA(VLOOKUP(W5,Paramètres!$B$3:$C$56,2,FALSE)),0,VLOOKUP(W5,Paramètres!$B$3:$C$56,2,FALSE)*Paramètres!$K$12),IF(OR(W5="",OR($D5="",$D5="NL",$D5="HORS LIGUE")),0,VLOOKUP(IF(OR(W5="",OR($D5="",$D5="NL",$D5="HORS LIGUE")),"",COUNTIFS($D$5:$D$72,"&lt;&gt;"&amp;"",$D$5:$D$72,"&lt;&gt;"&amp;"NL",$D$5:$D$72,"&lt;&gt;"&amp;"HORS LIGUE",W$5:W$72,"&lt;"&amp;W5)+1),Paramètres!$B$3:$C$56,2,FALSE)*Paramètres!$K$12))</f>
        <v>0</v>
      </c>
      <c r="Y5" s="46"/>
      <c r="Z5" s="2">
        <f>IF(Y$2="Bike &amp; Run",IF(ISNA(VLOOKUP(Y5,Paramètres!$B$3:$C$56,2,FALSE)),0,VLOOKUP(Y5,Paramètres!$B$3:$C$56,2,FALSE)*Paramètres!$K$13),IF(OR(Y5="",OR($D5="",$D5="NL",$D5="HORS LIGUE")),0,VLOOKUP(IF(OR(Y5="",OR($D5="",$D5="NL",$D5="HORS LIGUE")),"",COUNTIFS($D$5:$D$72,"&lt;&gt;"&amp;"",$D$5:$D$72,"&lt;&gt;"&amp;"NL",$D$5:$D$72,"&lt;&gt;"&amp;"HORS LIGUE",Y$5:Y$72,"&lt;"&amp;Y5)+1),Paramètres!$B$3:$C$56,2,FALSE)*Paramètres!$K$13))</f>
        <v>0</v>
      </c>
      <c r="AA5" s="46"/>
      <c r="AB5" s="2">
        <f>IF(AA$2="Bike &amp; Run",IF(ISNA(VLOOKUP(AA5,Paramètres!$B$3:$C$56,2,FALSE)),0,VLOOKUP(AA5,Paramètres!$B$3:$C$56,2,FALSE)*Paramètres!$K$14),IF(OR(AA5="",OR($D5="",$D5="NL",$D5="HORS LIGUE")),0,VLOOKUP(IF(OR(AA5="",OR($D5="",$D5="NL",$D5="HORS LIGUE")),"",COUNTIFS($D$5:$D$72,"&lt;&gt;"&amp;"",$D$5:$D$72,"&lt;&gt;"&amp;"NL",$D$5:$D$72,"&lt;&gt;"&amp;"HORS LIGUE",AA$5:AA$72,"&lt;"&amp;AA5)+1),Paramètres!$B$3:$C$56,2,FALSE)*Paramètres!$K$14))</f>
        <v>0</v>
      </c>
      <c r="AC5" s="46"/>
      <c r="AD5" s="2">
        <f>IF(AC$2="Bike &amp; Run",IF(ISNA(VLOOKUP(AC5,Paramètres!$B$3:$C$56,2,FALSE)),0,VLOOKUP(AC5,Paramètres!$B$3:$C$56,2,FALSE)*Paramètres!$K$15),IF(OR(AC5="",OR($D5="",$D5="NL",$D5="HORS LIGUE")),0,VLOOKUP(IF(OR(AC5="",OR($D5="",$D5="NL",$D5="HORS LIGUE")),"",COUNTIFS($D$5:$D$72,"&lt;&gt;"&amp;"",$D$5:$D$72,"&lt;&gt;"&amp;"NL",$D$5:$D$72,"&lt;&gt;"&amp;"HORS LIGUE",AC$5:AC$72,"&lt;"&amp;AC5)+1),Paramètres!$B$3:$C$56,2,FALSE)*Paramètres!$K$15))</f>
        <v>0</v>
      </c>
      <c r="AE5" s="46"/>
      <c r="AF5" s="2">
        <f>IF(AE$2="Bike &amp; Run",IF(ISNA(VLOOKUP(AE5,Paramètres!$B$3:$C$56,2,FALSE)),0,VLOOKUP(AE5,Paramètres!$B$3:$C$56,2,FALSE)*Paramètres!$K$16),IF(OR(AE5="",OR($D5="",$D5="NL",$D5="HORS LIGUE")),0,VLOOKUP(IF(OR(AE5="",OR($D5="",$D5="NL",$D5="HORS LIGUE")),"",COUNTIFS($D$5:$D$72,"&lt;&gt;"&amp;"",$D$5:$D$72,"&lt;&gt;"&amp;"NL",$D$5:$D$72,"&lt;&gt;"&amp;"HORS LIGUE",AE$5:AE$72,"&lt;"&amp;AE5)+1),Paramètres!$B$3:$C$56,2,FALSE)*Paramètres!$K$16))</f>
        <v>0</v>
      </c>
      <c r="AG5" s="46"/>
      <c r="AH5" s="2">
        <f>IF(AG$2="Bike &amp; Run",IF(ISNA(VLOOKUP(AG5,Paramètres!$B$3:$C$56,2,FALSE)),0,VLOOKUP(AG5,Paramètres!$B$3:$C$56,2,FALSE)*Paramètres!$K$17),IF(OR(AG5="",OR($D5="",$D5="NL",$D5="HORS LIGUE")),0,VLOOKUP(IF(OR(AG5="",OR($D5="",$D5="NL",$D5="HORS LIGUE")),"",COUNTIFS($D$5:$D$72,"&lt;&gt;"&amp;"",$D$5:$D$72,"&lt;&gt;"&amp;"NL",$D$5:$D$72,"&lt;&gt;"&amp;"HORS LIGUE",AG$5:AG$72,"&lt;"&amp;AG5)+1),Paramètres!$B$3:$C$56,2,FALSE)*Paramètres!$K$17))</f>
        <v>0</v>
      </c>
      <c r="AI5" s="40">
        <f t="shared" ref="AI5:AI36" si="0">F5+H5+J5+L5+N5+P5+R5+T5+V5+X5+Z5+AB5+AD5+AF5+AH5</f>
        <v>315</v>
      </c>
      <c r="AJ5" s="3">
        <f t="shared" ref="AJ5:AJ36" si="1">IF(AI5&lt;&gt;0,RANK(AI5,$AI$5:$AI$72),"")</f>
        <v>1</v>
      </c>
      <c r="AK5" s="5">
        <f t="shared" ref="AK5:AK36" si="2">COUNTA(E5,G5,I5,K5,M5,O5,Q5,S5,U5,W5,Y5,AA5,AC5,AE5,AG5)</f>
        <v>2</v>
      </c>
      <c r="AL5" s="41">
        <f t="shared" ref="AL5:AL36" si="3">HLOOKUP($AL$2,$BD$4:$BR$72,ROW(A5)-3,FALSE)</f>
        <v>315</v>
      </c>
      <c r="AM5" s="33">
        <f t="shared" ref="AM5:AM36" si="4">IF(AL5&lt;&gt;0,RANK(AL5,$AL$5:$AL$72),"")</f>
        <v>1</v>
      </c>
      <c r="AO5" s="22">
        <f t="shared" ref="AO5:AO36" si="5">F5</f>
        <v>165</v>
      </c>
      <c r="AP5">
        <f t="shared" ref="AP5:AP36" si="6">H5</f>
        <v>150</v>
      </c>
      <c r="AQ5">
        <f t="shared" ref="AQ5:AQ36" si="7">J5</f>
        <v>0</v>
      </c>
      <c r="AR5">
        <f t="shared" ref="AR5:AR36" si="8">L5</f>
        <v>0</v>
      </c>
      <c r="AS5">
        <f t="shared" ref="AS5:AS36" si="9">N5</f>
        <v>0</v>
      </c>
      <c r="AT5">
        <f t="shared" ref="AT5:AT36" si="10">P5</f>
        <v>0</v>
      </c>
      <c r="AU5">
        <f t="shared" ref="AU5:AU36" si="11">R5</f>
        <v>0</v>
      </c>
      <c r="AV5">
        <f t="shared" ref="AV5:AV36" si="12">T5</f>
        <v>0</v>
      </c>
      <c r="AW5">
        <f t="shared" ref="AW5:AW36" si="13">V5</f>
        <v>0</v>
      </c>
      <c r="AX5">
        <f t="shared" ref="AX5:AX36" si="14">X5</f>
        <v>0</v>
      </c>
      <c r="AY5">
        <f t="shared" ref="AY5:AY36" si="15">Z5</f>
        <v>0</v>
      </c>
      <c r="AZ5">
        <f t="shared" ref="AZ5:AZ36" si="16">AB5</f>
        <v>0</v>
      </c>
      <c r="BA5">
        <f t="shared" ref="BA5:BA36" si="17">AD5</f>
        <v>0</v>
      </c>
      <c r="BB5">
        <f t="shared" ref="BB5:BB36" si="18">AF5</f>
        <v>0</v>
      </c>
      <c r="BC5">
        <f t="shared" ref="BC5:BC36" si="19">AH5</f>
        <v>0</v>
      </c>
      <c r="BD5">
        <f t="shared" ref="BD5:BD36" si="20">LARGE($AO5:$BC5,BD$4)</f>
        <v>165</v>
      </c>
      <c r="BE5" s="22">
        <f t="shared" ref="BE5:BR5" si="21">BD5+LARGE($AO5:$BC5,BE$4)</f>
        <v>315</v>
      </c>
      <c r="BF5" s="22">
        <f t="shared" si="21"/>
        <v>315</v>
      </c>
      <c r="BG5" s="22">
        <f t="shared" si="21"/>
        <v>315</v>
      </c>
      <c r="BH5" s="22">
        <f t="shared" si="21"/>
        <v>315</v>
      </c>
      <c r="BI5" s="22">
        <f t="shared" si="21"/>
        <v>315</v>
      </c>
      <c r="BJ5" s="22">
        <f t="shared" si="21"/>
        <v>315</v>
      </c>
      <c r="BK5" s="22">
        <f t="shared" si="21"/>
        <v>315</v>
      </c>
      <c r="BL5" s="22">
        <f t="shared" si="21"/>
        <v>315</v>
      </c>
      <c r="BM5" s="22">
        <f t="shared" si="21"/>
        <v>315</v>
      </c>
      <c r="BN5" s="22">
        <f t="shared" si="21"/>
        <v>315</v>
      </c>
      <c r="BO5" s="22">
        <f t="shared" si="21"/>
        <v>315</v>
      </c>
      <c r="BP5" s="22">
        <f t="shared" si="21"/>
        <v>315</v>
      </c>
      <c r="BQ5" s="22">
        <f t="shared" si="21"/>
        <v>315</v>
      </c>
      <c r="BR5" s="22">
        <f t="shared" si="21"/>
        <v>315</v>
      </c>
    </row>
    <row r="6" spans="1:70" ht="16.5">
      <c r="A6" s="73" t="s">
        <v>653</v>
      </c>
      <c r="B6" s="32" t="str">
        <f>IF(ISNA(VLOOKUP(A6,'Licenciés Jeunes 2023'!A:C,3,0)),"",VLOOKUP(A6,'Licenciés Jeunes 2023'!A:C,3,0))</f>
        <v>DE CASO</v>
      </c>
      <c r="C6" s="32" t="str">
        <f>IF(ISNA(VLOOKUP(A6,'Licenciés Jeunes 2023'!A:C,2,0)),"",VLOOKUP(A6,'Licenciés Jeunes 2023'!A:C,2,0))</f>
        <v>Timeo</v>
      </c>
      <c r="D6" s="32" t="str">
        <f>IF(ISNA(VLOOKUP(A6,'Licenciés Jeunes 2023'!A:F,6,0)),"",VLOOKUP(A6,'Licenciés Jeunes 2023'!A:F,6,0))</f>
        <v>TRI SAINT AMAND DUN 18</v>
      </c>
      <c r="E6" s="6">
        <v>5</v>
      </c>
      <c r="F6" s="2">
        <v>142</v>
      </c>
      <c r="G6" s="4">
        <v>2</v>
      </c>
      <c r="H6" s="2">
        <f>IF(G$2="Bike &amp; Run",IF(ISNA(VLOOKUP(G6,Paramètres!$B$3:$C$56,2,FALSE)),0,VLOOKUP(G6,Paramètres!$B$3:$C$56,2,FALSE)*Paramètres!$K$4),IF(OR(G6="",OR($D6="",$D6="NL",$D6="HORS LIGUE")),0,VLOOKUP(IF(OR(G6="",OR($D6="",$D6="NL",$D6="HORS LIGUE")),"",COUNTIFS($D$5:$D$72,"&lt;&gt;"&amp;"",$D$5:$D$72,"&lt;&gt;"&amp;"NL",$D$5:$D$72,"&lt;&gt;"&amp;"HORS LIGUE",G$5:G$72,"&lt;"&amp;G6)+1),Paramètres!$B$3:$C$56,2,FALSE)*Paramètres!$K$4))</f>
        <v>120</v>
      </c>
      <c r="I6" s="36"/>
      <c r="J6" s="2">
        <f>IF(I$2="Bike &amp; Run",IF(ISNA(VLOOKUP(I6,Paramètres!$B$3:$C$56,2,FALSE)),0,VLOOKUP(I6,Paramètres!$B$3:$C$56,2,FALSE)*Paramètres!$K$5),IF(OR(I6="",OR($D6="",$D6="NL",$D6="HORS LIGUE")),0,VLOOKUP(IF(OR(I6="",OR($D6="",$D6="NL",$D6="HORS LIGUE")),"",COUNTIFS($D$5:$D$72,"&lt;&gt;"&amp;"",$D$5:$D$72,"&lt;&gt;"&amp;"NL",$D$5:$D$72,"&lt;&gt;"&amp;"HORS LIGUE",I$5:I$72,"&lt;"&amp;I6)+1),Paramètres!$B$3:$C$56,2,FALSE)*Paramètres!$K$5))</f>
        <v>0</v>
      </c>
      <c r="K6" s="4"/>
      <c r="L6" s="2">
        <f>IF(K$2="Bike &amp; Run",IF(ISNA(VLOOKUP(K6,Paramètres!$B$3:$C$56,2,FALSE)),0,VLOOKUP(K6,Paramètres!$B$3:$C$56,2,FALSE)*Paramètres!$K$6),IF(OR(K6="",OR($D6="",$D6="NL",$D6="HORS LIGUE")),0,VLOOKUP(IF(OR(K6="",OR($D6="",$D6="NL",$D6="HORS LIGUE")),"",COUNTIFS($D$5:$D$72,"&lt;&gt;"&amp;"",$D$5:$D$72,"&lt;&gt;"&amp;"NL",$D$5:$D$72,"&lt;&gt;"&amp;"HORS LIGUE",K$5:K$72,"&lt;"&amp;K6)+1),Paramètres!$B$3:$C$56,2,FALSE)*Paramètres!$K$6))</f>
        <v>0</v>
      </c>
      <c r="M6" s="4"/>
      <c r="N6" s="2">
        <f>IF(M$2="Bike &amp; Run",IF(ISNA(VLOOKUP(M6,Paramètres!$B$3:$C$56,2,FALSE)),0,VLOOKUP(M6,Paramètres!$B$3:$C$56,2,FALSE)*Paramètres!$K$7),IF(OR(M6="",OR($D6="",$D6="NL",$D6="HORS LIGUE")),0,VLOOKUP(IF(OR(M6="",OR($D6="",$D6="NL",$D6="HORS LIGUE")),"",COUNTIFS($D$5:$D$72,"&lt;&gt;"&amp;"",$D$5:$D$72,"&lt;&gt;"&amp;"NL",$D$5:$D$72,"&lt;&gt;"&amp;"HORS LIGUE",M$5:M$72,"&lt;"&amp;M6)+1),Paramètres!$B$3:$C$56,2,FALSE)*Paramètres!$K$7))</f>
        <v>0</v>
      </c>
      <c r="O6" s="46"/>
      <c r="P6" s="2">
        <f>IF(O$2="Bike &amp; Run",IF(ISNA(VLOOKUP(O6,Paramètres!$B$3:$C$56,2,FALSE)),0,VLOOKUP(O6,Paramètres!$B$3:$C$56,2,FALSE)*Paramètres!$K$8),IF(OR(O6="",OR($D6="",$D6="NL",$D6="HORS LIGUE")),0,VLOOKUP(IF(OR(O6="",OR($D6="",$D6="NL",$D6="HORS LIGUE")),"",COUNTIFS($D$5:$D$72,"&lt;&gt;"&amp;"",$D$5:$D$72,"&lt;&gt;"&amp;"NL",$D$5:$D$72,"&lt;&gt;"&amp;"HORS LIGUE",O$5:O$72,"&lt;"&amp;O6)+1),Paramètres!$B$3:$C$56,2,FALSE)*Paramètres!$K$8))</f>
        <v>0</v>
      </c>
      <c r="Q6" s="46"/>
      <c r="R6" s="2">
        <f>IF(Q$2="Bike &amp; Run",IF(ISNA(VLOOKUP(Q6,Paramètres!$B$3:$C$56,2,FALSE)),0,VLOOKUP(Q6,Paramètres!$B$3:$C$56,2,FALSE)*Paramètres!$K$9),IF(OR(Q6="",OR($D6="",$D6="NL",$D6="HORS LIGUE")),0,VLOOKUP(IF(OR(Q6="",OR($D6="",$D6="NL",$D6="HORS LIGUE")),"",COUNTIFS($D$5:$D$72,"&lt;&gt;"&amp;"",$D$5:$D$72,"&lt;&gt;"&amp;"NL",$D$5:$D$72,"&lt;&gt;"&amp;"HORS LIGUE",Q$5:Q$72,"&lt;"&amp;Q6)+1),Paramètres!$B$3:$C$56,2,FALSE)*Paramètres!$K$9))</f>
        <v>0</v>
      </c>
      <c r="S6" s="46"/>
      <c r="T6" s="2">
        <f>IF(S$2="Bike &amp; Run",IF(ISNA(VLOOKUP(S6,Paramètres!$B$3:$C$56,2,FALSE)),0,VLOOKUP(S6,Paramètres!$B$3:$C$56,2,FALSE)*Paramètres!$K$10),IF(OR(S6="",OR($D6="",$D6="NL",$D6="HORS LIGUE")),0,VLOOKUP(IF(OR(S6="",OR($D6="",$D6="NL",$D6="HORS LIGUE")),"",COUNTIFS($D$5:$D$72,"&lt;&gt;"&amp;"",$D$5:$D$72,"&lt;&gt;"&amp;"NL",$D$5:$D$72,"&lt;&gt;"&amp;"HORS LIGUE",S$5:S$72,"&lt;"&amp;S6)+1),Paramètres!$B$3:$C$56,2,FALSE)*Paramètres!$K$10))</f>
        <v>0</v>
      </c>
      <c r="U6" s="46"/>
      <c r="V6" s="2">
        <f>IF(U$2="Bike &amp; Run",IF(ISNA(VLOOKUP(U6,Paramètres!$B$3:$C$56,2,FALSE)),0,VLOOKUP(U6,Paramètres!$B$3:$C$56,2,FALSE)*Paramètres!$K$11),IF(OR(U6="",OR($D6="",$D6="NL",$D6="HORS LIGUE")),0,VLOOKUP(IF(OR(U6="",OR($D6="",$D6="NL",$D6="HORS LIGUE")),"",COUNTIFS($D$5:$D$72,"&lt;&gt;"&amp;"",$D$5:$D$72,"&lt;&gt;"&amp;"NL",$D$5:$D$72,"&lt;&gt;"&amp;"HORS LIGUE",U$5:U$72,"&lt;"&amp;U6)+1),Paramètres!$B$3:$C$56,2,FALSE)*Paramètres!$K$11))</f>
        <v>0</v>
      </c>
      <c r="W6" s="46"/>
      <c r="X6" s="2">
        <f>IF(W$2="Bike &amp; Run",IF(ISNA(VLOOKUP(W6,Paramètres!$B$3:$C$56,2,FALSE)),0,VLOOKUP(W6,Paramètres!$B$3:$C$56,2,FALSE)*Paramètres!$K$12),IF(OR(W6="",OR($D6="",$D6="NL",$D6="HORS LIGUE")),0,VLOOKUP(IF(OR(W6="",OR($D6="",$D6="NL",$D6="HORS LIGUE")),"",COUNTIFS($D$5:$D$72,"&lt;&gt;"&amp;"",$D$5:$D$72,"&lt;&gt;"&amp;"NL",$D$5:$D$72,"&lt;&gt;"&amp;"HORS LIGUE",W$5:W$72,"&lt;"&amp;W6)+1),Paramètres!$B$3:$C$56,2,FALSE)*Paramètres!$K$12))</f>
        <v>0</v>
      </c>
      <c r="Y6" s="46"/>
      <c r="Z6" s="2">
        <f>IF(Y$2="Bike &amp; Run",IF(ISNA(VLOOKUP(Y6,Paramètres!$B$3:$C$56,2,FALSE)),0,VLOOKUP(Y6,Paramètres!$B$3:$C$56,2,FALSE)*Paramètres!$K$13),IF(OR(Y6="",OR($D6="",$D6="NL",$D6="HORS LIGUE")),0,VLOOKUP(IF(OR(Y6="",OR($D6="",$D6="NL",$D6="HORS LIGUE")),"",COUNTIFS($D$5:$D$72,"&lt;&gt;"&amp;"",$D$5:$D$72,"&lt;&gt;"&amp;"NL",$D$5:$D$72,"&lt;&gt;"&amp;"HORS LIGUE",Y$5:Y$72,"&lt;"&amp;Y6)+1),Paramètres!$B$3:$C$56,2,FALSE)*Paramètres!$K$13))</f>
        <v>0</v>
      </c>
      <c r="AA6" s="46"/>
      <c r="AB6" s="2">
        <f>IF(AA$2="Bike &amp; Run",IF(ISNA(VLOOKUP(AA6,Paramètres!$B$3:$C$56,2,FALSE)),0,VLOOKUP(AA6,Paramètres!$B$3:$C$56,2,FALSE)*Paramètres!$K$14),IF(OR(AA6="",OR($D6="",$D6="NL",$D6="HORS LIGUE")),0,VLOOKUP(IF(OR(AA6="",OR($D6="",$D6="NL",$D6="HORS LIGUE")),"",COUNTIFS($D$5:$D$72,"&lt;&gt;"&amp;"",$D$5:$D$72,"&lt;&gt;"&amp;"NL",$D$5:$D$72,"&lt;&gt;"&amp;"HORS LIGUE",AA$5:AA$72,"&lt;"&amp;AA6)+1),Paramètres!$B$3:$C$56,2,FALSE)*Paramètres!$K$14))</f>
        <v>0</v>
      </c>
      <c r="AC6" s="46"/>
      <c r="AD6" s="2">
        <f>IF(AC$2="Bike &amp; Run",IF(ISNA(VLOOKUP(AC6,Paramètres!$B$3:$C$56,2,FALSE)),0,VLOOKUP(AC6,Paramètres!$B$3:$C$56,2,FALSE)*Paramètres!$K$15),IF(OR(AC6="",OR($D6="",$D6="NL",$D6="HORS LIGUE")),0,VLOOKUP(IF(OR(AC6="",OR($D6="",$D6="NL",$D6="HORS LIGUE")),"",COUNTIFS($D$5:$D$72,"&lt;&gt;"&amp;"",$D$5:$D$72,"&lt;&gt;"&amp;"NL",$D$5:$D$72,"&lt;&gt;"&amp;"HORS LIGUE",AC$5:AC$72,"&lt;"&amp;AC6)+1),Paramètres!$B$3:$C$56,2,FALSE)*Paramètres!$K$15))</f>
        <v>0</v>
      </c>
      <c r="AE6" s="46"/>
      <c r="AF6" s="2">
        <f>IF(AE$2="Bike &amp; Run",IF(ISNA(VLOOKUP(AE6,Paramètres!$B$3:$C$56,2,FALSE)),0,VLOOKUP(AE6,Paramètres!$B$3:$C$56,2,FALSE)*Paramètres!$K$16),IF(OR(AE6="",OR($D6="",$D6="NL",$D6="HORS LIGUE")),0,VLOOKUP(IF(OR(AE6="",OR($D6="",$D6="NL",$D6="HORS LIGUE")),"",COUNTIFS($D$5:$D$72,"&lt;&gt;"&amp;"",$D$5:$D$72,"&lt;&gt;"&amp;"NL",$D$5:$D$72,"&lt;&gt;"&amp;"HORS LIGUE",AE$5:AE$72,"&lt;"&amp;AE6)+1),Paramètres!$B$3:$C$56,2,FALSE)*Paramètres!$K$16))</f>
        <v>0</v>
      </c>
      <c r="AG6" s="46"/>
      <c r="AH6" s="2">
        <f>IF(AG$2="Bike &amp; Run",IF(ISNA(VLOOKUP(AG6,Paramètres!$B$3:$C$56,2,FALSE)),0,VLOOKUP(AG6,Paramètres!$B$3:$C$56,2,FALSE)*Paramètres!$K$17),IF(OR(AG6="",OR($D6="",$D6="NL",$D6="HORS LIGUE")),0,VLOOKUP(IF(OR(AG6="",OR($D6="",$D6="NL",$D6="HORS LIGUE")),"",COUNTIFS($D$5:$D$72,"&lt;&gt;"&amp;"",$D$5:$D$72,"&lt;&gt;"&amp;"NL",$D$5:$D$72,"&lt;&gt;"&amp;"HORS LIGUE",AG$5:AG$72,"&lt;"&amp;AG6)+1),Paramètres!$B$3:$C$56,2,FALSE)*Paramètres!$K$17))</f>
        <v>0</v>
      </c>
      <c r="AI6" s="40">
        <f t="shared" si="0"/>
        <v>262</v>
      </c>
      <c r="AJ6" s="3">
        <f t="shared" si="1"/>
        <v>2</v>
      </c>
      <c r="AK6" s="5">
        <f t="shared" si="2"/>
        <v>2</v>
      </c>
      <c r="AL6" s="41">
        <f t="shared" si="3"/>
        <v>262</v>
      </c>
      <c r="AM6" s="33">
        <f t="shared" si="4"/>
        <v>2</v>
      </c>
      <c r="AO6" s="22">
        <f t="shared" si="5"/>
        <v>142</v>
      </c>
      <c r="AP6">
        <f t="shared" si="6"/>
        <v>120</v>
      </c>
      <c r="AQ6">
        <f t="shared" si="7"/>
        <v>0</v>
      </c>
      <c r="AR6">
        <f t="shared" si="8"/>
        <v>0</v>
      </c>
      <c r="AS6">
        <f t="shared" si="9"/>
        <v>0</v>
      </c>
      <c r="AT6">
        <f t="shared" si="10"/>
        <v>0</v>
      </c>
      <c r="AU6">
        <f t="shared" si="11"/>
        <v>0</v>
      </c>
      <c r="AV6">
        <f t="shared" si="12"/>
        <v>0</v>
      </c>
      <c r="AW6">
        <f t="shared" si="13"/>
        <v>0</v>
      </c>
      <c r="AX6">
        <f t="shared" si="14"/>
        <v>0</v>
      </c>
      <c r="AY6">
        <f t="shared" si="15"/>
        <v>0</v>
      </c>
      <c r="AZ6">
        <f t="shared" si="16"/>
        <v>0</v>
      </c>
      <c r="BA6">
        <f t="shared" si="17"/>
        <v>0</v>
      </c>
      <c r="BB6">
        <f t="shared" si="18"/>
        <v>0</v>
      </c>
      <c r="BC6">
        <f t="shared" si="19"/>
        <v>0</v>
      </c>
      <c r="BD6">
        <f t="shared" si="20"/>
        <v>142</v>
      </c>
      <c r="BE6" s="22">
        <f t="shared" ref="BE6:BR6" si="22">BD6+LARGE($AO6:$BC6,BE$4)</f>
        <v>262</v>
      </c>
      <c r="BF6" s="22">
        <f t="shared" si="22"/>
        <v>262</v>
      </c>
      <c r="BG6" s="22">
        <f t="shared" si="22"/>
        <v>262</v>
      </c>
      <c r="BH6" s="22">
        <f t="shared" si="22"/>
        <v>262</v>
      </c>
      <c r="BI6" s="22">
        <f t="shared" si="22"/>
        <v>262</v>
      </c>
      <c r="BJ6" s="22">
        <f t="shared" si="22"/>
        <v>262</v>
      </c>
      <c r="BK6" s="22">
        <f t="shared" si="22"/>
        <v>262</v>
      </c>
      <c r="BL6" s="22">
        <f t="shared" si="22"/>
        <v>262</v>
      </c>
      <c r="BM6" s="22">
        <f t="shared" si="22"/>
        <v>262</v>
      </c>
      <c r="BN6" s="22">
        <f t="shared" si="22"/>
        <v>262</v>
      </c>
      <c r="BO6" s="22">
        <f t="shared" si="22"/>
        <v>262</v>
      </c>
      <c r="BP6" s="22">
        <f t="shared" si="22"/>
        <v>262</v>
      </c>
      <c r="BQ6" s="22">
        <f t="shared" si="22"/>
        <v>262</v>
      </c>
      <c r="BR6" s="22">
        <f t="shared" si="22"/>
        <v>262</v>
      </c>
    </row>
    <row r="7" spans="1:70" ht="16.5">
      <c r="A7" s="73" t="s">
        <v>819</v>
      </c>
      <c r="B7" s="32" t="str">
        <f>IF(ISNA(VLOOKUP(A7,'Licenciés Jeunes 2023'!A:C,3,0)),"",VLOOKUP(A7,'Licenciés Jeunes 2023'!A:C,3,0))</f>
        <v>MARTELLIERE</v>
      </c>
      <c r="C7" s="32" t="str">
        <f>IF(ISNA(VLOOKUP(A7,'Licenciés Jeunes 2023'!A:C,2,0)),"",VLOOKUP(A7,'Licenciés Jeunes 2023'!A:C,2,0))</f>
        <v>Soren</v>
      </c>
      <c r="D7" s="32" t="str">
        <f>IF(ISNA(VLOOKUP(A7,'Licenciés Jeunes 2023'!A:F,6,0)),"",VLOOKUP(A7,'Licenciés Jeunes 2023'!A:F,6,0))</f>
        <v>VENDOME TRIATHLON</v>
      </c>
      <c r="E7" s="6">
        <v>4</v>
      </c>
      <c r="F7" s="2">
        <v>144</v>
      </c>
      <c r="G7" s="4">
        <v>3</v>
      </c>
      <c r="H7" s="2">
        <f>IF(G$2="Bike &amp; Run",IF(ISNA(VLOOKUP(G7,Paramètres!$B$3:$C$56,2,FALSE)),0,VLOOKUP(G7,Paramètres!$B$3:$C$56,2,FALSE)*Paramètres!$K$4),IF(OR(G7="",OR($D7="",$D7="NL",$D7="HORS LIGUE")),0,VLOOKUP(IF(OR(G7="",OR($D7="",$D7="NL",$D7="HORS LIGUE")),"",COUNTIFS($D$5:$D$72,"&lt;&gt;"&amp;"",$D$5:$D$72,"&lt;&gt;"&amp;"NL",$D$5:$D$72,"&lt;&gt;"&amp;"HORS LIGUE",G$5:G$72,"&lt;"&amp;G7)+1),Paramètres!$B$3:$C$56,2,FALSE)*Paramètres!$K$4))</f>
        <v>97.5</v>
      </c>
      <c r="I7" s="36"/>
      <c r="J7" s="2">
        <f>IF(I$2="Bike &amp; Run",IF(ISNA(VLOOKUP(I7,Paramètres!$B$3:$C$56,2,FALSE)),0,VLOOKUP(I7,Paramètres!$B$3:$C$56,2,FALSE)*Paramètres!$K$5),IF(OR(I7="",OR($D7="",$D7="NL",$D7="HORS LIGUE")),0,VLOOKUP(IF(OR(I7="",OR($D7="",$D7="NL",$D7="HORS LIGUE")),"",COUNTIFS($D$5:$D$72,"&lt;&gt;"&amp;"",$D$5:$D$72,"&lt;&gt;"&amp;"NL",$D$5:$D$72,"&lt;&gt;"&amp;"HORS LIGUE",I$5:I$72,"&lt;"&amp;I7)+1),Paramètres!$B$3:$C$56,2,FALSE)*Paramètres!$K$5))</f>
        <v>0</v>
      </c>
      <c r="K7" s="4"/>
      <c r="L7" s="2">
        <f>IF(K$2="Bike &amp; Run",IF(ISNA(VLOOKUP(K7,Paramètres!$B$3:$C$56,2,FALSE)),0,VLOOKUP(K7,Paramètres!$B$3:$C$56,2,FALSE)*Paramètres!$K$6),IF(OR(K7="",OR($D7="",$D7="NL",$D7="HORS LIGUE")),0,VLOOKUP(IF(OR(K7="",OR($D7="",$D7="NL",$D7="HORS LIGUE")),"",COUNTIFS($D$5:$D$72,"&lt;&gt;"&amp;"",$D$5:$D$72,"&lt;&gt;"&amp;"NL",$D$5:$D$72,"&lt;&gt;"&amp;"HORS LIGUE",K$5:K$72,"&lt;"&amp;K7)+1),Paramètres!$B$3:$C$56,2,FALSE)*Paramètres!$K$6))</f>
        <v>0</v>
      </c>
      <c r="M7" s="4"/>
      <c r="N7" s="2">
        <f>IF(M$2="Bike &amp; Run",IF(ISNA(VLOOKUP(M7,Paramètres!$B$3:$C$56,2,FALSE)),0,VLOOKUP(M7,Paramètres!$B$3:$C$56,2,FALSE)*Paramètres!$K$7),IF(OR(M7="",OR($D7="",$D7="NL",$D7="HORS LIGUE")),0,VLOOKUP(IF(OR(M7="",OR($D7="",$D7="NL",$D7="HORS LIGUE")),"",COUNTIFS($D$5:$D$72,"&lt;&gt;"&amp;"",$D$5:$D$72,"&lt;&gt;"&amp;"NL",$D$5:$D$72,"&lt;&gt;"&amp;"HORS LIGUE",M$5:M$72,"&lt;"&amp;M7)+1),Paramètres!$B$3:$C$56,2,FALSE)*Paramètres!$K$7))</f>
        <v>0</v>
      </c>
      <c r="O7" s="46"/>
      <c r="P7" s="2">
        <f>IF(O$2="Bike &amp; Run",IF(ISNA(VLOOKUP(O7,Paramètres!$B$3:$C$56,2,FALSE)),0,VLOOKUP(O7,Paramètres!$B$3:$C$56,2,FALSE)*Paramètres!$K$8),IF(OR(O7="",OR($D7="",$D7="NL",$D7="HORS LIGUE")),0,VLOOKUP(IF(OR(O7="",OR($D7="",$D7="NL",$D7="HORS LIGUE")),"",COUNTIFS($D$5:$D$72,"&lt;&gt;"&amp;"",$D$5:$D$72,"&lt;&gt;"&amp;"NL",$D$5:$D$72,"&lt;&gt;"&amp;"HORS LIGUE",O$5:O$72,"&lt;"&amp;O7)+1),Paramètres!$B$3:$C$56,2,FALSE)*Paramètres!$K$8))</f>
        <v>0</v>
      </c>
      <c r="Q7" s="46"/>
      <c r="R7" s="2">
        <f>IF(Q$2="Bike &amp; Run",IF(ISNA(VLOOKUP(Q7,Paramètres!$B$3:$C$56,2,FALSE)),0,VLOOKUP(Q7,Paramètres!$B$3:$C$56,2,FALSE)*Paramètres!$K$9),IF(OR(Q7="",OR($D7="",$D7="NL",$D7="HORS LIGUE")),0,VLOOKUP(IF(OR(Q7="",OR($D7="",$D7="NL",$D7="HORS LIGUE")),"",COUNTIFS($D$5:$D$72,"&lt;&gt;"&amp;"",$D$5:$D$72,"&lt;&gt;"&amp;"NL",$D$5:$D$72,"&lt;&gt;"&amp;"HORS LIGUE",Q$5:Q$72,"&lt;"&amp;Q7)+1),Paramètres!$B$3:$C$56,2,FALSE)*Paramètres!$K$9))</f>
        <v>0</v>
      </c>
      <c r="S7" s="46"/>
      <c r="T7" s="2">
        <f>IF(S$2="Bike &amp; Run",IF(ISNA(VLOOKUP(S7,Paramètres!$B$3:$C$56,2,FALSE)),0,VLOOKUP(S7,Paramètres!$B$3:$C$56,2,FALSE)*Paramètres!$K$10),IF(OR(S7="",OR($D7="",$D7="NL",$D7="HORS LIGUE")),0,VLOOKUP(IF(OR(S7="",OR($D7="",$D7="NL",$D7="HORS LIGUE")),"",COUNTIFS($D$5:$D$72,"&lt;&gt;"&amp;"",$D$5:$D$72,"&lt;&gt;"&amp;"NL",$D$5:$D$72,"&lt;&gt;"&amp;"HORS LIGUE",S$5:S$72,"&lt;"&amp;S7)+1),Paramètres!$B$3:$C$56,2,FALSE)*Paramètres!$K$10))</f>
        <v>0</v>
      </c>
      <c r="U7" s="46"/>
      <c r="V7" s="2">
        <f>IF(U$2="Bike &amp; Run",IF(ISNA(VLOOKUP(U7,Paramètres!$B$3:$C$56,2,FALSE)),0,VLOOKUP(U7,Paramètres!$B$3:$C$56,2,FALSE)*Paramètres!$K$11),IF(OR(U7="",OR($D7="",$D7="NL",$D7="HORS LIGUE")),0,VLOOKUP(IF(OR(U7="",OR($D7="",$D7="NL",$D7="HORS LIGUE")),"",COUNTIFS($D$5:$D$72,"&lt;&gt;"&amp;"",$D$5:$D$72,"&lt;&gt;"&amp;"NL",$D$5:$D$72,"&lt;&gt;"&amp;"HORS LIGUE",U$5:U$72,"&lt;"&amp;U7)+1),Paramètres!$B$3:$C$56,2,FALSE)*Paramètres!$K$11))</f>
        <v>0</v>
      </c>
      <c r="W7" s="46"/>
      <c r="X7" s="2">
        <f>IF(W$2="Bike &amp; Run",IF(ISNA(VLOOKUP(W7,Paramètres!$B$3:$C$56,2,FALSE)),0,VLOOKUP(W7,Paramètres!$B$3:$C$56,2,FALSE)*Paramètres!$K$12),IF(OR(W7="",OR($D7="",$D7="NL",$D7="HORS LIGUE")),0,VLOOKUP(IF(OR(W7="",OR($D7="",$D7="NL",$D7="HORS LIGUE")),"",COUNTIFS($D$5:$D$72,"&lt;&gt;"&amp;"",$D$5:$D$72,"&lt;&gt;"&amp;"NL",$D$5:$D$72,"&lt;&gt;"&amp;"HORS LIGUE",W$5:W$72,"&lt;"&amp;W7)+1),Paramètres!$B$3:$C$56,2,FALSE)*Paramètres!$K$12))</f>
        <v>0</v>
      </c>
      <c r="Y7" s="46"/>
      <c r="Z7" s="2">
        <f>IF(Y$2="Bike &amp; Run",IF(ISNA(VLOOKUP(Y7,Paramètres!$B$3:$C$56,2,FALSE)),0,VLOOKUP(Y7,Paramètres!$B$3:$C$56,2,FALSE)*Paramètres!$K$13),IF(OR(Y7="",OR($D7="",$D7="NL",$D7="HORS LIGUE")),0,VLOOKUP(IF(OR(Y7="",OR($D7="",$D7="NL",$D7="HORS LIGUE")),"",COUNTIFS($D$5:$D$72,"&lt;&gt;"&amp;"",$D$5:$D$72,"&lt;&gt;"&amp;"NL",$D$5:$D$72,"&lt;&gt;"&amp;"HORS LIGUE",Y$5:Y$72,"&lt;"&amp;Y7)+1),Paramètres!$B$3:$C$56,2,FALSE)*Paramètres!$K$13))</f>
        <v>0</v>
      </c>
      <c r="AA7" s="46"/>
      <c r="AB7" s="2">
        <f>IF(AA$2="Bike &amp; Run",IF(ISNA(VLOOKUP(AA7,Paramètres!$B$3:$C$56,2,FALSE)),0,VLOOKUP(AA7,Paramètres!$B$3:$C$56,2,FALSE)*Paramètres!$K$14),IF(OR(AA7="",OR($D7="",$D7="NL",$D7="HORS LIGUE")),0,VLOOKUP(IF(OR(AA7="",OR($D7="",$D7="NL",$D7="HORS LIGUE")),"",COUNTIFS($D$5:$D$72,"&lt;&gt;"&amp;"",$D$5:$D$72,"&lt;&gt;"&amp;"NL",$D$5:$D$72,"&lt;&gt;"&amp;"HORS LIGUE",AA$5:AA$72,"&lt;"&amp;AA7)+1),Paramètres!$B$3:$C$56,2,FALSE)*Paramètres!$K$14))</f>
        <v>0</v>
      </c>
      <c r="AC7" s="46"/>
      <c r="AD7" s="2">
        <f>IF(AC$2="Bike &amp; Run",IF(ISNA(VLOOKUP(AC7,Paramètres!$B$3:$C$56,2,FALSE)),0,VLOOKUP(AC7,Paramètres!$B$3:$C$56,2,FALSE)*Paramètres!$K$15),IF(OR(AC7="",OR($D7="",$D7="NL",$D7="HORS LIGUE")),0,VLOOKUP(IF(OR(AC7="",OR($D7="",$D7="NL",$D7="HORS LIGUE")),"",COUNTIFS($D$5:$D$72,"&lt;&gt;"&amp;"",$D$5:$D$72,"&lt;&gt;"&amp;"NL",$D$5:$D$72,"&lt;&gt;"&amp;"HORS LIGUE",AC$5:AC$72,"&lt;"&amp;AC7)+1),Paramètres!$B$3:$C$56,2,FALSE)*Paramètres!$K$15))</f>
        <v>0</v>
      </c>
      <c r="AE7" s="46"/>
      <c r="AF7" s="2">
        <f>IF(AE$2="Bike &amp; Run",IF(ISNA(VLOOKUP(AE7,Paramètres!$B$3:$C$56,2,FALSE)),0,VLOOKUP(AE7,Paramètres!$B$3:$C$56,2,FALSE)*Paramètres!$K$16),IF(OR(AE7="",OR($D7="",$D7="NL",$D7="HORS LIGUE")),0,VLOOKUP(IF(OR(AE7="",OR($D7="",$D7="NL",$D7="HORS LIGUE")),"",COUNTIFS($D$5:$D$72,"&lt;&gt;"&amp;"",$D$5:$D$72,"&lt;&gt;"&amp;"NL",$D$5:$D$72,"&lt;&gt;"&amp;"HORS LIGUE",AE$5:AE$72,"&lt;"&amp;AE7)+1),Paramètres!$B$3:$C$56,2,FALSE)*Paramètres!$K$16))</f>
        <v>0</v>
      </c>
      <c r="AG7" s="46"/>
      <c r="AH7" s="2">
        <f>IF(AG$2="Bike &amp; Run",IF(ISNA(VLOOKUP(AG7,Paramètres!$B$3:$C$56,2,FALSE)),0,VLOOKUP(AG7,Paramètres!$B$3:$C$56,2,FALSE)*Paramètres!$K$17),IF(OR(AG7="",OR($D7="",$D7="NL",$D7="HORS LIGUE")),0,VLOOKUP(IF(OR(AG7="",OR($D7="",$D7="NL",$D7="HORS LIGUE")),"",COUNTIFS($D$5:$D$72,"&lt;&gt;"&amp;"",$D$5:$D$72,"&lt;&gt;"&amp;"NL",$D$5:$D$72,"&lt;&gt;"&amp;"HORS LIGUE",AG$5:AG$72,"&lt;"&amp;AG7)+1),Paramètres!$B$3:$C$56,2,FALSE)*Paramètres!$K$17))</f>
        <v>0</v>
      </c>
      <c r="AI7" s="40">
        <f t="shared" si="0"/>
        <v>241.5</v>
      </c>
      <c r="AJ7" s="3">
        <f t="shared" si="1"/>
        <v>3</v>
      </c>
      <c r="AK7" s="5">
        <f t="shared" si="2"/>
        <v>2</v>
      </c>
      <c r="AL7" s="41">
        <f t="shared" si="3"/>
        <v>241.5</v>
      </c>
      <c r="AM7" s="33">
        <f t="shared" si="4"/>
        <v>3</v>
      </c>
      <c r="AO7" s="22">
        <f t="shared" si="5"/>
        <v>144</v>
      </c>
      <c r="AP7">
        <f t="shared" si="6"/>
        <v>97.5</v>
      </c>
      <c r="AQ7">
        <f t="shared" si="7"/>
        <v>0</v>
      </c>
      <c r="AR7">
        <f t="shared" si="8"/>
        <v>0</v>
      </c>
      <c r="AS7">
        <f t="shared" si="9"/>
        <v>0</v>
      </c>
      <c r="AT7">
        <f t="shared" si="10"/>
        <v>0</v>
      </c>
      <c r="AU7">
        <f t="shared" si="11"/>
        <v>0</v>
      </c>
      <c r="AV7">
        <f t="shared" si="12"/>
        <v>0</v>
      </c>
      <c r="AW7">
        <f t="shared" si="13"/>
        <v>0</v>
      </c>
      <c r="AX7">
        <f t="shared" si="14"/>
        <v>0</v>
      </c>
      <c r="AY7">
        <f t="shared" si="15"/>
        <v>0</v>
      </c>
      <c r="AZ7">
        <f t="shared" si="16"/>
        <v>0</v>
      </c>
      <c r="BA7">
        <f t="shared" si="17"/>
        <v>0</v>
      </c>
      <c r="BB7">
        <f t="shared" si="18"/>
        <v>0</v>
      </c>
      <c r="BC7">
        <f t="shared" si="19"/>
        <v>0</v>
      </c>
      <c r="BD7">
        <f t="shared" si="20"/>
        <v>144</v>
      </c>
      <c r="BE7" s="22">
        <f t="shared" ref="BE7:BR7" si="23">BD7+LARGE($AO7:$BC7,BE$4)</f>
        <v>241.5</v>
      </c>
      <c r="BF7" s="22">
        <f t="shared" si="23"/>
        <v>241.5</v>
      </c>
      <c r="BG7" s="22">
        <f t="shared" si="23"/>
        <v>241.5</v>
      </c>
      <c r="BH7" s="22">
        <f t="shared" si="23"/>
        <v>241.5</v>
      </c>
      <c r="BI7" s="22">
        <f t="shared" si="23"/>
        <v>241.5</v>
      </c>
      <c r="BJ7" s="22">
        <f t="shared" si="23"/>
        <v>241.5</v>
      </c>
      <c r="BK7" s="22">
        <f t="shared" si="23"/>
        <v>241.5</v>
      </c>
      <c r="BL7" s="22">
        <f t="shared" si="23"/>
        <v>241.5</v>
      </c>
      <c r="BM7" s="22">
        <f t="shared" si="23"/>
        <v>241.5</v>
      </c>
      <c r="BN7" s="22">
        <f t="shared" si="23"/>
        <v>241.5</v>
      </c>
      <c r="BO7" s="22">
        <f t="shared" si="23"/>
        <v>241.5</v>
      </c>
      <c r="BP7" s="22">
        <f t="shared" si="23"/>
        <v>241.5</v>
      </c>
      <c r="BQ7" s="22">
        <f t="shared" si="23"/>
        <v>241.5</v>
      </c>
      <c r="BR7" s="22">
        <f t="shared" si="23"/>
        <v>241.5</v>
      </c>
    </row>
    <row r="8" spans="1:70" ht="16.5">
      <c r="A8" s="73" t="s">
        <v>1084</v>
      </c>
      <c r="B8" s="32" t="str">
        <f>IF(ISNA(VLOOKUP(A8,'Licenciés Jeunes 2023'!A:C,3,0)),"",VLOOKUP(A8,'Licenciés Jeunes 2023'!A:C,3,0))</f>
        <v>DUPUIS</v>
      </c>
      <c r="C8" s="32" t="str">
        <f>IF(ISNA(VLOOKUP(A8,'Licenciés Jeunes 2023'!A:C,2,0)),"",VLOOKUP(A8,'Licenciés Jeunes 2023'!A:C,2,0))</f>
        <v>Eliott</v>
      </c>
      <c r="D8" s="32" t="str">
        <f>IF(ISNA(VLOOKUP(A8,'Licenciés Jeunes 2023'!A:F,6,0)),"",VLOOKUP(A8,'Licenciés Jeunes 2023'!A:F,6,0))</f>
        <v>C CHARTRES METROPOLE TRIATHLON</v>
      </c>
      <c r="E8" s="6">
        <v>2</v>
      </c>
      <c r="F8" s="2">
        <v>159</v>
      </c>
      <c r="G8" s="4">
        <v>6</v>
      </c>
      <c r="H8" s="2">
        <f>IF(G$2="Bike &amp; Run",IF(ISNA(VLOOKUP(G8,Paramètres!$B$3:$C$56,2,FALSE)),0,VLOOKUP(G8,Paramètres!$B$3:$C$56,2,FALSE)*Paramètres!$K$4),IF(OR(G8="",OR($D8="",$D8="NL",$D8="HORS LIGUE")),0,VLOOKUP(IF(OR(G8="",OR($D8="",$D8="NL",$D8="HORS LIGUE")),"",COUNTIFS($D$5:$D$72,"&lt;&gt;"&amp;"",$D$5:$D$72,"&lt;&gt;"&amp;"NL",$D$5:$D$72,"&lt;&gt;"&amp;"HORS LIGUE",G$5:G$72,"&lt;"&amp;G8)+1),Paramètres!$B$3:$C$56,2,FALSE)*Paramètres!$K$4))</f>
        <v>69</v>
      </c>
      <c r="I8" s="36"/>
      <c r="J8" s="2">
        <f>IF(I$2="Bike &amp; Run",IF(ISNA(VLOOKUP(I8,Paramètres!$B$3:$C$56,2,FALSE)),0,VLOOKUP(I8,Paramètres!$B$3:$C$56,2,FALSE)*Paramètres!$K$5),IF(OR(I8="",OR($D8="",$D8="NL",$D8="HORS LIGUE")),0,VLOOKUP(IF(OR(I8="",OR($D8="",$D8="NL",$D8="HORS LIGUE")),"",COUNTIFS($D$5:$D$72,"&lt;&gt;"&amp;"",$D$5:$D$72,"&lt;&gt;"&amp;"NL",$D$5:$D$72,"&lt;&gt;"&amp;"HORS LIGUE",I$5:I$72,"&lt;"&amp;I8)+1),Paramètres!$B$3:$C$56,2,FALSE)*Paramètres!$K$5))</f>
        <v>0</v>
      </c>
      <c r="K8" s="4"/>
      <c r="L8" s="2">
        <f>IF(K$2="Bike &amp; Run",IF(ISNA(VLOOKUP(K8,Paramètres!$B$3:$C$56,2,FALSE)),0,VLOOKUP(K8,Paramètres!$B$3:$C$56,2,FALSE)*Paramètres!$K$6),IF(OR(K8="",OR($D8="",$D8="NL",$D8="HORS LIGUE")),0,VLOOKUP(IF(OR(K8="",OR($D8="",$D8="NL",$D8="HORS LIGUE")),"",COUNTIFS($D$5:$D$72,"&lt;&gt;"&amp;"",$D$5:$D$72,"&lt;&gt;"&amp;"NL",$D$5:$D$72,"&lt;&gt;"&amp;"HORS LIGUE",K$5:K$72,"&lt;"&amp;K8)+1),Paramètres!$B$3:$C$56,2,FALSE)*Paramètres!$K$6))</f>
        <v>0</v>
      </c>
      <c r="M8" s="4"/>
      <c r="N8" s="2">
        <f>IF(M$2="Bike &amp; Run",IF(ISNA(VLOOKUP(M8,Paramètres!$B$3:$C$56,2,FALSE)),0,VLOOKUP(M8,Paramètres!$B$3:$C$56,2,FALSE)*Paramètres!$K$7),IF(OR(M8="",OR($D8="",$D8="NL",$D8="HORS LIGUE")),0,VLOOKUP(IF(OR(M8="",OR($D8="",$D8="NL",$D8="HORS LIGUE")),"",COUNTIFS($D$5:$D$72,"&lt;&gt;"&amp;"",$D$5:$D$72,"&lt;&gt;"&amp;"NL",$D$5:$D$72,"&lt;&gt;"&amp;"HORS LIGUE",M$5:M$72,"&lt;"&amp;M8)+1),Paramètres!$B$3:$C$56,2,FALSE)*Paramètres!$K$7))</f>
        <v>0</v>
      </c>
      <c r="O8" s="46"/>
      <c r="P8" s="2">
        <f>IF(O$2="Bike &amp; Run",IF(ISNA(VLOOKUP(O8,Paramètres!$B$3:$C$56,2,FALSE)),0,VLOOKUP(O8,Paramètres!$B$3:$C$56,2,FALSE)*Paramètres!$K$8),IF(OR(O8="",OR($D8="",$D8="NL",$D8="HORS LIGUE")),0,VLOOKUP(IF(OR(O8="",OR($D8="",$D8="NL",$D8="HORS LIGUE")),"",COUNTIFS($D$5:$D$72,"&lt;&gt;"&amp;"",$D$5:$D$72,"&lt;&gt;"&amp;"NL",$D$5:$D$72,"&lt;&gt;"&amp;"HORS LIGUE",O$5:O$72,"&lt;"&amp;O8)+1),Paramètres!$B$3:$C$56,2,FALSE)*Paramètres!$K$8))</f>
        <v>0</v>
      </c>
      <c r="Q8" s="46"/>
      <c r="R8" s="2">
        <f>IF(Q$2="Bike &amp; Run",IF(ISNA(VLOOKUP(Q8,Paramètres!$B$3:$C$56,2,FALSE)),0,VLOOKUP(Q8,Paramètres!$B$3:$C$56,2,FALSE)*Paramètres!$K$9),IF(OR(Q8="",OR($D8="",$D8="NL",$D8="HORS LIGUE")),0,VLOOKUP(IF(OR(Q8="",OR($D8="",$D8="NL",$D8="HORS LIGUE")),"",COUNTIFS($D$5:$D$72,"&lt;&gt;"&amp;"",$D$5:$D$72,"&lt;&gt;"&amp;"NL",$D$5:$D$72,"&lt;&gt;"&amp;"HORS LIGUE",Q$5:Q$72,"&lt;"&amp;Q8)+1),Paramètres!$B$3:$C$56,2,FALSE)*Paramètres!$K$9))</f>
        <v>0</v>
      </c>
      <c r="S8" s="46"/>
      <c r="T8" s="2">
        <f>IF(S$2="Bike &amp; Run",IF(ISNA(VLOOKUP(S8,Paramètres!$B$3:$C$56,2,FALSE)),0,VLOOKUP(S8,Paramètres!$B$3:$C$56,2,FALSE)*Paramètres!$K$10),IF(OR(S8="",OR($D8="",$D8="NL",$D8="HORS LIGUE")),0,VLOOKUP(IF(OR(S8="",OR($D8="",$D8="NL",$D8="HORS LIGUE")),"",COUNTIFS($D$5:$D$72,"&lt;&gt;"&amp;"",$D$5:$D$72,"&lt;&gt;"&amp;"NL",$D$5:$D$72,"&lt;&gt;"&amp;"HORS LIGUE",S$5:S$72,"&lt;"&amp;S8)+1),Paramètres!$B$3:$C$56,2,FALSE)*Paramètres!$K$10))</f>
        <v>0</v>
      </c>
      <c r="U8" s="46"/>
      <c r="V8" s="2">
        <f>IF(U$2="Bike &amp; Run",IF(ISNA(VLOOKUP(U8,Paramètres!$B$3:$C$56,2,FALSE)),0,VLOOKUP(U8,Paramètres!$B$3:$C$56,2,FALSE)*Paramètres!$K$11),IF(OR(U8="",OR($D8="",$D8="NL",$D8="HORS LIGUE")),0,VLOOKUP(IF(OR(U8="",OR($D8="",$D8="NL",$D8="HORS LIGUE")),"",COUNTIFS($D$5:$D$72,"&lt;&gt;"&amp;"",$D$5:$D$72,"&lt;&gt;"&amp;"NL",$D$5:$D$72,"&lt;&gt;"&amp;"HORS LIGUE",U$5:U$72,"&lt;"&amp;U8)+1),Paramètres!$B$3:$C$56,2,FALSE)*Paramètres!$K$11))</f>
        <v>0</v>
      </c>
      <c r="W8" s="46"/>
      <c r="X8" s="2">
        <f>IF(W$2="Bike &amp; Run",IF(ISNA(VLOOKUP(W8,Paramètres!$B$3:$C$56,2,FALSE)),0,VLOOKUP(W8,Paramètres!$B$3:$C$56,2,FALSE)*Paramètres!$K$12),IF(OR(W8="",OR($D8="",$D8="NL",$D8="HORS LIGUE")),0,VLOOKUP(IF(OR(W8="",OR($D8="",$D8="NL",$D8="HORS LIGUE")),"",COUNTIFS($D$5:$D$72,"&lt;&gt;"&amp;"",$D$5:$D$72,"&lt;&gt;"&amp;"NL",$D$5:$D$72,"&lt;&gt;"&amp;"HORS LIGUE",W$5:W$72,"&lt;"&amp;W8)+1),Paramètres!$B$3:$C$56,2,FALSE)*Paramètres!$K$12))</f>
        <v>0</v>
      </c>
      <c r="Y8" s="46"/>
      <c r="Z8" s="2">
        <f>IF(Y$2="Bike &amp; Run",IF(ISNA(VLOOKUP(Y8,Paramètres!$B$3:$C$56,2,FALSE)),0,VLOOKUP(Y8,Paramètres!$B$3:$C$56,2,FALSE)*Paramètres!$K$13),IF(OR(Y8="",OR($D8="",$D8="NL",$D8="HORS LIGUE")),0,VLOOKUP(IF(OR(Y8="",OR($D8="",$D8="NL",$D8="HORS LIGUE")),"",COUNTIFS($D$5:$D$72,"&lt;&gt;"&amp;"",$D$5:$D$72,"&lt;&gt;"&amp;"NL",$D$5:$D$72,"&lt;&gt;"&amp;"HORS LIGUE",Y$5:Y$72,"&lt;"&amp;Y8)+1),Paramètres!$B$3:$C$56,2,FALSE)*Paramètres!$K$13))</f>
        <v>0</v>
      </c>
      <c r="AA8" s="46"/>
      <c r="AB8" s="2">
        <f>IF(AA$2="Bike &amp; Run",IF(ISNA(VLOOKUP(AA8,Paramètres!$B$3:$C$56,2,FALSE)),0,VLOOKUP(AA8,Paramètres!$B$3:$C$56,2,FALSE)*Paramètres!$K$14),IF(OR(AA8="",OR($D8="",$D8="NL",$D8="HORS LIGUE")),0,VLOOKUP(IF(OR(AA8="",OR($D8="",$D8="NL",$D8="HORS LIGUE")),"",COUNTIFS($D$5:$D$72,"&lt;&gt;"&amp;"",$D$5:$D$72,"&lt;&gt;"&amp;"NL",$D$5:$D$72,"&lt;&gt;"&amp;"HORS LIGUE",AA$5:AA$72,"&lt;"&amp;AA8)+1),Paramètres!$B$3:$C$56,2,FALSE)*Paramètres!$K$14))</f>
        <v>0</v>
      </c>
      <c r="AC8" s="46"/>
      <c r="AD8" s="2">
        <f>IF(AC$2="Bike &amp; Run",IF(ISNA(VLOOKUP(AC8,Paramètres!$B$3:$C$56,2,FALSE)),0,VLOOKUP(AC8,Paramètres!$B$3:$C$56,2,FALSE)*Paramètres!$K$15),IF(OR(AC8="",OR($D8="",$D8="NL",$D8="HORS LIGUE")),0,VLOOKUP(IF(OR(AC8="",OR($D8="",$D8="NL",$D8="HORS LIGUE")),"",COUNTIFS($D$5:$D$72,"&lt;&gt;"&amp;"",$D$5:$D$72,"&lt;&gt;"&amp;"NL",$D$5:$D$72,"&lt;&gt;"&amp;"HORS LIGUE",AC$5:AC$72,"&lt;"&amp;AC8)+1),Paramètres!$B$3:$C$56,2,FALSE)*Paramètres!$K$15))</f>
        <v>0</v>
      </c>
      <c r="AE8" s="46"/>
      <c r="AF8" s="2">
        <f>IF(AE$2="Bike &amp; Run",IF(ISNA(VLOOKUP(AE8,Paramètres!$B$3:$C$56,2,FALSE)),0,VLOOKUP(AE8,Paramètres!$B$3:$C$56,2,FALSE)*Paramètres!$K$16),IF(OR(AE8="",OR($D8="",$D8="NL",$D8="HORS LIGUE")),0,VLOOKUP(IF(OR(AE8="",OR($D8="",$D8="NL",$D8="HORS LIGUE")),"",COUNTIFS($D$5:$D$72,"&lt;&gt;"&amp;"",$D$5:$D$72,"&lt;&gt;"&amp;"NL",$D$5:$D$72,"&lt;&gt;"&amp;"HORS LIGUE",AE$5:AE$72,"&lt;"&amp;AE8)+1),Paramètres!$B$3:$C$56,2,FALSE)*Paramètres!$K$16))</f>
        <v>0</v>
      </c>
      <c r="AG8" s="46"/>
      <c r="AH8" s="2">
        <f>IF(AG$2="Bike &amp; Run",IF(ISNA(VLOOKUP(AG8,Paramètres!$B$3:$C$56,2,FALSE)),0,VLOOKUP(AG8,Paramètres!$B$3:$C$56,2,FALSE)*Paramètres!$K$17),IF(OR(AG8="",OR($D8="",$D8="NL",$D8="HORS LIGUE")),0,VLOOKUP(IF(OR(AG8="",OR($D8="",$D8="NL",$D8="HORS LIGUE")),"",COUNTIFS($D$5:$D$72,"&lt;&gt;"&amp;"",$D$5:$D$72,"&lt;&gt;"&amp;"NL",$D$5:$D$72,"&lt;&gt;"&amp;"HORS LIGUE",AG$5:AG$72,"&lt;"&amp;AG8)+1),Paramètres!$B$3:$C$56,2,FALSE)*Paramètres!$K$17))</f>
        <v>0</v>
      </c>
      <c r="AI8" s="40">
        <f t="shared" si="0"/>
        <v>228</v>
      </c>
      <c r="AJ8" s="3">
        <f t="shared" si="1"/>
        <v>4</v>
      </c>
      <c r="AK8" s="5">
        <f t="shared" si="2"/>
        <v>2</v>
      </c>
      <c r="AL8" s="41">
        <f t="shared" si="3"/>
        <v>228</v>
      </c>
      <c r="AM8" s="33">
        <f t="shared" si="4"/>
        <v>4</v>
      </c>
      <c r="AO8" s="22">
        <f t="shared" si="5"/>
        <v>159</v>
      </c>
      <c r="AP8">
        <f t="shared" si="6"/>
        <v>69</v>
      </c>
      <c r="AQ8">
        <f t="shared" si="7"/>
        <v>0</v>
      </c>
      <c r="AR8">
        <f t="shared" si="8"/>
        <v>0</v>
      </c>
      <c r="AS8">
        <f t="shared" si="9"/>
        <v>0</v>
      </c>
      <c r="AT8">
        <f t="shared" si="10"/>
        <v>0</v>
      </c>
      <c r="AU8">
        <f t="shared" si="11"/>
        <v>0</v>
      </c>
      <c r="AV8">
        <f t="shared" si="12"/>
        <v>0</v>
      </c>
      <c r="AW8">
        <f t="shared" si="13"/>
        <v>0</v>
      </c>
      <c r="AX8">
        <f t="shared" si="14"/>
        <v>0</v>
      </c>
      <c r="AY8">
        <f t="shared" si="15"/>
        <v>0</v>
      </c>
      <c r="AZ8">
        <f t="shared" si="16"/>
        <v>0</v>
      </c>
      <c r="BA8">
        <f t="shared" si="17"/>
        <v>0</v>
      </c>
      <c r="BB8">
        <f t="shared" si="18"/>
        <v>0</v>
      </c>
      <c r="BC8">
        <f t="shared" si="19"/>
        <v>0</v>
      </c>
      <c r="BD8">
        <f t="shared" si="20"/>
        <v>159</v>
      </c>
      <c r="BE8" s="22">
        <f t="shared" ref="BE8:BR8" si="24">BD8+LARGE($AO8:$BC8,BE$4)</f>
        <v>228</v>
      </c>
      <c r="BF8" s="22">
        <f t="shared" si="24"/>
        <v>228</v>
      </c>
      <c r="BG8" s="22">
        <f t="shared" si="24"/>
        <v>228</v>
      </c>
      <c r="BH8" s="22">
        <f t="shared" si="24"/>
        <v>228</v>
      </c>
      <c r="BI8" s="22">
        <f t="shared" si="24"/>
        <v>228</v>
      </c>
      <c r="BJ8" s="22">
        <f t="shared" si="24"/>
        <v>228</v>
      </c>
      <c r="BK8" s="22">
        <f t="shared" si="24"/>
        <v>228</v>
      </c>
      <c r="BL8" s="22">
        <f t="shared" si="24"/>
        <v>228</v>
      </c>
      <c r="BM8" s="22">
        <f t="shared" si="24"/>
        <v>228</v>
      </c>
      <c r="BN8" s="22">
        <f t="shared" si="24"/>
        <v>228</v>
      </c>
      <c r="BO8" s="22">
        <f t="shared" si="24"/>
        <v>228</v>
      </c>
      <c r="BP8" s="22">
        <f t="shared" si="24"/>
        <v>228</v>
      </c>
      <c r="BQ8" s="22">
        <f t="shared" si="24"/>
        <v>228</v>
      </c>
      <c r="BR8" s="22">
        <f t="shared" si="24"/>
        <v>228</v>
      </c>
    </row>
    <row r="9" spans="1:70" ht="16.5">
      <c r="A9" s="73" t="s">
        <v>1558</v>
      </c>
      <c r="B9" s="32" t="str">
        <f>IF(ISNA(VLOOKUP(A9,'Licenciés Jeunes 2023'!A:C,3,0)),"",VLOOKUP(A9,'Licenciés Jeunes 2023'!A:C,3,0))</f>
        <v>DAVOURIE</v>
      </c>
      <c r="C9" s="32" t="str">
        <f>IF(ISNA(VLOOKUP(A9,'Licenciés Jeunes 2023'!A:C,2,0)),"",VLOOKUP(A9,'Licenciés Jeunes 2023'!A:C,2,0))</f>
        <v>Mael</v>
      </c>
      <c r="D9" s="32" t="str">
        <f>IF(ISNA(VLOOKUP(A9,'Licenciés Jeunes 2023'!A:F,6,0)),"",VLOOKUP(A9,'Licenciés Jeunes 2023'!A:F,6,0))</f>
        <v>T.C. JOUE LES TOURS</v>
      </c>
      <c r="E9" s="6">
        <v>6</v>
      </c>
      <c r="F9" s="2">
        <v>138</v>
      </c>
      <c r="G9" s="4">
        <v>4</v>
      </c>
      <c r="H9" s="2">
        <f>IF(G$2="Bike &amp; Run",IF(ISNA(VLOOKUP(G9,Paramètres!$B$3:$C$56,2,FALSE)),0,VLOOKUP(G9,Paramètres!$B$3:$C$56,2,FALSE)*Paramètres!$K$4),IF(OR(G9="",OR($D9="",$D9="NL",$D9="HORS LIGUE")),0,VLOOKUP(IF(OR(G9="",OR($D9="",$D9="NL",$D9="HORS LIGUE")),"",COUNTIFS($D$5:$D$72,"&lt;&gt;"&amp;"",$D$5:$D$72,"&lt;&gt;"&amp;"NL",$D$5:$D$72,"&lt;&gt;"&amp;"HORS LIGUE",G$5:G$72,"&lt;"&amp;G9)+1),Paramètres!$B$3:$C$56,2,FALSE)*Paramètres!$K$4))</f>
        <v>82.5</v>
      </c>
      <c r="I9" s="36"/>
      <c r="J9" s="2">
        <f>IF(I$2="Bike &amp; Run",IF(ISNA(VLOOKUP(I9,Paramètres!$B$3:$C$56,2,FALSE)),0,VLOOKUP(I9,Paramètres!$B$3:$C$56,2,FALSE)*Paramètres!$K$5),IF(OR(I9="",OR($D9="",$D9="NL",$D9="HORS LIGUE")),0,VLOOKUP(IF(OR(I9="",OR($D9="",$D9="NL",$D9="HORS LIGUE")),"",COUNTIFS($D$5:$D$72,"&lt;&gt;"&amp;"",$D$5:$D$72,"&lt;&gt;"&amp;"NL",$D$5:$D$72,"&lt;&gt;"&amp;"HORS LIGUE",I$5:I$72,"&lt;"&amp;I9)+1),Paramètres!$B$3:$C$56,2,FALSE)*Paramètres!$K$5))</f>
        <v>0</v>
      </c>
      <c r="K9" s="4"/>
      <c r="L9" s="2">
        <f>IF(K$2="Bike &amp; Run",IF(ISNA(VLOOKUP(K9,Paramètres!$B$3:$C$56,2,FALSE)),0,VLOOKUP(K9,Paramètres!$B$3:$C$56,2,FALSE)*Paramètres!$K$6),IF(OR(K9="",OR($D9="",$D9="NL",$D9="HORS LIGUE")),0,VLOOKUP(IF(OR(K9="",OR($D9="",$D9="NL",$D9="HORS LIGUE")),"",COUNTIFS($D$5:$D$72,"&lt;&gt;"&amp;"",$D$5:$D$72,"&lt;&gt;"&amp;"NL",$D$5:$D$72,"&lt;&gt;"&amp;"HORS LIGUE",K$5:K$72,"&lt;"&amp;K9)+1),Paramètres!$B$3:$C$56,2,FALSE)*Paramètres!$K$6))</f>
        <v>0</v>
      </c>
      <c r="M9" s="4"/>
      <c r="N9" s="2">
        <f>IF(M$2="Bike &amp; Run",IF(ISNA(VLOOKUP(M9,Paramètres!$B$3:$C$56,2,FALSE)),0,VLOOKUP(M9,Paramètres!$B$3:$C$56,2,FALSE)*Paramètres!$K$7),IF(OR(M9="",OR($D9="",$D9="NL",$D9="HORS LIGUE")),0,VLOOKUP(IF(OR(M9="",OR($D9="",$D9="NL",$D9="HORS LIGUE")),"",COUNTIFS($D$5:$D$72,"&lt;&gt;"&amp;"",$D$5:$D$72,"&lt;&gt;"&amp;"NL",$D$5:$D$72,"&lt;&gt;"&amp;"HORS LIGUE",M$5:M$72,"&lt;"&amp;M9)+1),Paramètres!$B$3:$C$56,2,FALSE)*Paramètres!$K$7))</f>
        <v>0</v>
      </c>
      <c r="O9" s="46"/>
      <c r="P9" s="2">
        <f>IF(O$2="Bike &amp; Run",IF(ISNA(VLOOKUP(O9,Paramètres!$B$3:$C$56,2,FALSE)),0,VLOOKUP(O9,Paramètres!$B$3:$C$56,2,FALSE)*Paramètres!$K$8),IF(OR(O9="",OR($D9="",$D9="NL",$D9="HORS LIGUE")),0,VLOOKUP(IF(OR(O9="",OR($D9="",$D9="NL",$D9="HORS LIGUE")),"",COUNTIFS($D$5:$D$72,"&lt;&gt;"&amp;"",$D$5:$D$72,"&lt;&gt;"&amp;"NL",$D$5:$D$72,"&lt;&gt;"&amp;"HORS LIGUE",O$5:O$72,"&lt;"&amp;O9)+1),Paramètres!$B$3:$C$56,2,FALSE)*Paramètres!$K$8))</f>
        <v>0</v>
      </c>
      <c r="Q9" s="46"/>
      <c r="R9" s="2">
        <f>IF(Q$2="Bike &amp; Run",IF(ISNA(VLOOKUP(Q9,Paramètres!$B$3:$C$56,2,FALSE)),0,VLOOKUP(Q9,Paramètres!$B$3:$C$56,2,FALSE)*Paramètres!$K$9),IF(OR(Q9="",OR($D9="",$D9="NL",$D9="HORS LIGUE")),0,VLOOKUP(IF(OR(Q9="",OR($D9="",$D9="NL",$D9="HORS LIGUE")),"",COUNTIFS($D$5:$D$72,"&lt;&gt;"&amp;"",$D$5:$D$72,"&lt;&gt;"&amp;"NL",$D$5:$D$72,"&lt;&gt;"&amp;"HORS LIGUE",Q$5:Q$72,"&lt;"&amp;Q9)+1),Paramètres!$B$3:$C$56,2,FALSE)*Paramètres!$K$9))</f>
        <v>0</v>
      </c>
      <c r="S9" s="46"/>
      <c r="T9" s="2">
        <f>IF(S$2="Bike &amp; Run",IF(ISNA(VLOOKUP(S9,Paramètres!$B$3:$C$56,2,FALSE)),0,VLOOKUP(S9,Paramètres!$B$3:$C$56,2,FALSE)*Paramètres!$K$10),IF(OR(S9="",OR($D9="",$D9="NL",$D9="HORS LIGUE")),0,VLOOKUP(IF(OR(S9="",OR($D9="",$D9="NL",$D9="HORS LIGUE")),"",COUNTIFS($D$5:$D$72,"&lt;&gt;"&amp;"",$D$5:$D$72,"&lt;&gt;"&amp;"NL",$D$5:$D$72,"&lt;&gt;"&amp;"HORS LIGUE",S$5:S$72,"&lt;"&amp;S9)+1),Paramètres!$B$3:$C$56,2,FALSE)*Paramètres!$K$10))</f>
        <v>0</v>
      </c>
      <c r="U9" s="46"/>
      <c r="V9" s="2">
        <f>IF(U$2="Bike &amp; Run",IF(ISNA(VLOOKUP(U9,Paramètres!$B$3:$C$56,2,FALSE)),0,VLOOKUP(U9,Paramètres!$B$3:$C$56,2,FALSE)*Paramètres!$K$11),IF(OR(U9="",OR($D9="",$D9="NL",$D9="HORS LIGUE")),0,VLOOKUP(IF(OR(U9="",OR($D9="",$D9="NL",$D9="HORS LIGUE")),"",COUNTIFS($D$5:$D$72,"&lt;&gt;"&amp;"",$D$5:$D$72,"&lt;&gt;"&amp;"NL",$D$5:$D$72,"&lt;&gt;"&amp;"HORS LIGUE",U$5:U$72,"&lt;"&amp;U9)+1),Paramètres!$B$3:$C$56,2,FALSE)*Paramètres!$K$11))</f>
        <v>0</v>
      </c>
      <c r="W9" s="46"/>
      <c r="X9" s="2">
        <f>IF(W$2="Bike &amp; Run",IF(ISNA(VLOOKUP(W9,Paramètres!$B$3:$C$56,2,FALSE)),0,VLOOKUP(W9,Paramètres!$B$3:$C$56,2,FALSE)*Paramètres!$K$12),IF(OR(W9="",OR($D9="",$D9="NL",$D9="HORS LIGUE")),0,VLOOKUP(IF(OR(W9="",OR($D9="",$D9="NL",$D9="HORS LIGUE")),"",COUNTIFS($D$5:$D$72,"&lt;&gt;"&amp;"",$D$5:$D$72,"&lt;&gt;"&amp;"NL",$D$5:$D$72,"&lt;&gt;"&amp;"HORS LIGUE",W$5:W$72,"&lt;"&amp;W9)+1),Paramètres!$B$3:$C$56,2,FALSE)*Paramètres!$K$12))</f>
        <v>0</v>
      </c>
      <c r="Y9" s="46"/>
      <c r="Z9" s="2">
        <f>IF(Y$2="Bike &amp; Run",IF(ISNA(VLOOKUP(Y9,Paramètres!$B$3:$C$56,2,FALSE)),0,VLOOKUP(Y9,Paramètres!$B$3:$C$56,2,FALSE)*Paramètres!$K$13),IF(OR(Y9="",OR($D9="",$D9="NL",$D9="HORS LIGUE")),0,VLOOKUP(IF(OR(Y9="",OR($D9="",$D9="NL",$D9="HORS LIGUE")),"",COUNTIFS($D$5:$D$72,"&lt;&gt;"&amp;"",$D$5:$D$72,"&lt;&gt;"&amp;"NL",$D$5:$D$72,"&lt;&gt;"&amp;"HORS LIGUE",Y$5:Y$72,"&lt;"&amp;Y9)+1),Paramètres!$B$3:$C$56,2,FALSE)*Paramètres!$K$13))</f>
        <v>0</v>
      </c>
      <c r="AA9" s="46"/>
      <c r="AB9" s="2">
        <f>IF(AA$2="Bike &amp; Run",IF(ISNA(VLOOKUP(AA9,Paramètres!$B$3:$C$56,2,FALSE)),0,VLOOKUP(AA9,Paramètres!$B$3:$C$56,2,FALSE)*Paramètres!$K$14),IF(OR(AA9="",OR($D9="",$D9="NL",$D9="HORS LIGUE")),0,VLOOKUP(IF(OR(AA9="",OR($D9="",$D9="NL",$D9="HORS LIGUE")),"",COUNTIFS($D$5:$D$72,"&lt;&gt;"&amp;"",$D$5:$D$72,"&lt;&gt;"&amp;"NL",$D$5:$D$72,"&lt;&gt;"&amp;"HORS LIGUE",AA$5:AA$72,"&lt;"&amp;AA9)+1),Paramètres!$B$3:$C$56,2,FALSE)*Paramètres!$K$14))</f>
        <v>0</v>
      </c>
      <c r="AC9" s="46"/>
      <c r="AD9" s="2">
        <f>IF(AC$2="Bike &amp; Run",IF(ISNA(VLOOKUP(AC9,Paramètres!$B$3:$C$56,2,FALSE)),0,VLOOKUP(AC9,Paramètres!$B$3:$C$56,2,FALSE)*Paramètres!$K$15),IF(OR(AC9="",OR($D9="",$D9="NL",$D9="HORS LIGUE")),0,VLOOKUP(IF(OR(AC9="",OR($D9="",$D9="NL",$D9="HORS LIGUE")),"",COUNTIFS($D$5:$D$72,"&lt;&gt;"&amp;"",$D$5:$D$72,"&lt;&gt;"&amp;"NL",$D$5:$D$72,"&lt;&gt;"&amp;"HORS LIGUE",AC$5:AC$72,"&lt;"&amp;AC9)+1),Paramètres!$B$3:$C$56,2,FALSE)*Paramètres!$K$15))</f>
        <v>0</v>
      </c>
      <c r="AE9" s="46"/>
      <c r="AF9" s="2">
        <f>IF(AE$2="Bike &amp; Run",IF(ISNA(VLOOKUP(AE9,Paramètres!$B$3:$C$56,2,FALSE)),0,VLOOKUP(AE9,Paramètres!$B$3:$C$56,2,FALSE)*Paramètres!$K$16),IF(OR(AE9="",OR($D9="",$D9="NL",$D9="HORS LIGUE")),0,VLOOKUP(IF(OR(AE9="",OR($D9="",$D9="NL",$D9="HORS LIGUE")),"",COUNTIFS($D$5:$D$72,"&lt;&gt;"&amp;"",$D$5:$D$72,"&lt;&gt;"&amp;"NL",$D$5:$D$72,"&lt;&gt;"&amp;"HORS LIGUE",AE$5:AE$72,"&lt;"&amp;AE9)+1),Paramètres!$B$3:$C$56,2,FALSE)*Paramètres!$K$16))</f>
        <v>0</v>
      </c>
      <c r="AG9" s="46"/>
      <c r="AH9" s="2">
        <f>IF(AG$2="Bike &amp; Run",IF(ISNA(VLOOKUP(AG9,Paramètres!$B$3:$C$56,2,FALSE)),0,VLOOKUP(AG9,Paramètres!$B$3:$C$56,2,FALSE)*Paramètres!$K$17),IF(OR(AG9="",OR($D9="",$D9="NL",$D9="HORS LIGUE")),0,VLOOKUP(IF(OR(AG9="",OR($D9="",$D9="NL",$D9="HORS LIGUE")),"",COUNTIFS($D$5:$D$72,"&lt;&gt;"&amp;"",$D$5:$D$72,"&lt;&gt;"&amp;"NL",$D$5:$D$72,"&lt;&gt;"&amp;"HORS LIGUE",AG$5:AG$72,"&lt;"&amp;AG9)+1),Paramètres!$B$3:$C$56,2,FALSE)*Paramètres!$K$17))</f>
        <v>0</v>
      </c>
      <c r="AI9" s="40">
        <f t="shared" si="0"/>
        <v>220.5</v>
      </c>
      <c r="AJ9" s="3">
        <f t="shared" si="1"/>
        <v>5</v>
      </c>
      <c r="AK9" s="5">
        <f t="shared" si="2"/>
        <v>2</v>
      </c>
      <c r="AL9" s="41">
        <f t="shared" si="3"/>
        <v>220.5</v>
      </c>
      <c r="AM9" s="33">
        <f t="shared" si="4"/>
        <v>5</v>
      </c>
      <c r="AO9" s="22">
        <f t="shared" si="5"/>
        <v>138</v>
      </c>
      <c r="AP9">
        <f t="shared" si="6"/>
        <v>82.5</v>
      </c>
      <c r="AQ9">
        <f t="shared" si="7"/>
        <v>0</v>
      </c>
      <c r="AR9">
        <f t="shared" si="8"/>
        <v>0</v>
      </c>
      <c r="AS9">
        <f t="shared" si="9"/>
        <v>0</v>
      </c>
      <c r="AT9">
        <f t="shared" si="10"/>
        <v>0</v>
      </c>
      <c r="AU9">
        <f t="shared" si="11"/>
        <v>0</v>
      </c>
      <c r="AV9">
        <f t="shared" si="12"/>
        <v>0</v>
      </c>
      <c r="AW9">
        <f t="shared" si="13"/>
        <v>0</v>
      </c>
      <c r="AX9">
        <f t="shared" si="14"/>
        <v>0</v>
      </c>
      <c r="AY9">
        <f t="shared" si="15"/>
        <v>0</v>
      </c>
      <c r="AZ9">
        <f t="shared" si="16"/>
        <v>0</v>
      </c>
      <c r="BA9">
        <f t="shared" si="17"/>
        <v>0</v>
      </c>
      <c r="BB9">
        <f t="shared" si="18"/>
        <v>0</v>
      </c>
      <c r="BC9">
        <f t="shared" si="19"/>
        <v>0</v>
      </c>
      <c r="BD9">
        <f t="shared" si="20"/>
        <v>138</v>
      </c>
      <c r="BE9" s="22">
        <f t="shared" ref="BE9:BR9" si="25">BD9+LARGE($AO9:$BC9,BE$4)</f>
        <v>220.5</v>
      </c>
      <c r="BF9" s="22">
        <f t="shared" si="25"/>
        <v>220.5</v>
      </c>
      <c r="BG9" s="22">
        <f t="shared" si="25"/>
        <v>220.5</v>
      </c>
      <c r="BH9" s="22">
        <f t="shared" si="25"/>
        <v>220.5</v>
      </c>
      <c r="BI9" s="22">
        <f t="shared" si="25"/>
        <v>220.5</v>
      </c>
      <c r="BJ9" s="22">
        <f t="shared" si="25"/>
        <v>220.5</v>
      </c>
      <c r="BK9" s="22">
        <f t="shared" si="25"/>
        <v>220.5</v>
      </c>
      <c r="BL9" s="22">
        <f t="shared" si="25"/>
        <v>220.5</v>
      </c>
      <c r="BM9" s="22">
        <f t="shared" si="25"/>
        <v>220.5</v>
      </c>
      <c r="BN9" s="22">
        <f t="shared" si="25"/>
        <v>220.5</v>
      </c>
      <c r="BO9" s="22">
        <f t="shared" si="25"/>
        <v>220.5</v>
      </c>
      <c r="BP9" s="22">
        <f t="shared" si="25"/>
        <v>220.5</v>
      </c>
      <c r="BQ9" s="22">
        <f t="shared" si="25"/>
        <v>220.5</v>
      </c>
      <c r="BR9" s="22">
        <f t="shared" si="25"/>
        <v>220.5</v>
      </c>
    </row>
    <row r="10" spans="1:70" ht="16.5">
      <c r="A10" s="73" t="s">
        <v>962</v>
      </c>
      <c r="B10" s="32" t="str">
        <f>IF(ISNA(VLOOKUP(A10,'Licenciés Jeunes 2023'!A:C,3,0)),"",VLOOKUP(A10,'Licenciés Jeunes 2023'!A:C,3,0))</f>
        <v>BARRY</v>
      </c>
      <c r="C10" s="32" t="str">
        <f>IF(ISNA(VLOOKUP(A10,'Licenciés Jeunes 2023'!A:C,2,0)),"",VLOOKUP(A10,'Licenciés Jeunes 2023'!A:C,2,0))</f>
        <v>Matys</v>
      </c>
      <c r="D10" s="32" t="str">
        <f>IF(ISNA(VLOOKUP(A10,'Licenciés Jeunes 2023'!A:F,6,0)),"",VLOOKUP(A10,'Licenciés Jeunes 2023'!A:F,6,0))</f>
        <v>SAINT AVERTIN SPORTS TRIATHLON 37</v>
      </c>
      <c r="E10" s="6">
        <v>7</v>
      </c>
      <c r="F10" s="2">
        <v>135</v>
      </c>
      <c r="G10" s="4">
        <v>5</v>
      </c>
      <c r="H10" s="2">
        <f>IF(G$2="Bike &amp; Run",IF(ISNA(VLOOKUP(G10,Paramètres!$B$3:$C$56,2,FALSE)),0,VLOOKUP(G10,Paramètres!$B$3:$C$56,2,FALSE)*Paramètres!$K$4),IF(OR(G10="",OR($D10="",$D10="NL",$D10="HORS LIGUE")),0,VLOOKUP(IF(OR(G10="",OR($D10="",$D10="NL",$D10="HORS LIGUE")),"",COUNTIFS($D$5:$D$72,"&lt;&gt;"&amp;"",$D$5:$D$72,"&lt;&gt;"&amp;"NL",$D$5:$D$72,"&lt;&gt;"&amp;"HORS LIGUE",G$5:G$72,"&lt;"&amp;G10)+1),Paramètres!$B$3:$C$56,2,FALSE)*Paramètres!$K$4))</f>
        <v>75</v>
      </c>
      <c r="I10" s="36"/>
      <c r="J10" s="2">
        <f>IF(I$2="Bike &amp; Run",IF(ISNA(VLOOKUP(I10,Paramètres!$B$3:$C$56,2,FALSE)),0,VLOOKUP(I10,Paramètres!$B$3:$C$56,2,FALSE)*Paramètres!$K$5),IF(OR(I10="",OR($D10="",$D10="NL",$D10="HORS LIGUE")),0,VLOOKUP(IF(OR(I10="",OR($D10="",$D10="NL",$D10="HORS LIGUE")),"",COUNTIFS($D$5:$D$72,"&lt;&gt;"&amp;"",$D$5:$D$72,"&lt;&gt;"&amp;"NL",$D$5:$D$72,"&lt;&gt;"&amp;"HORS LIGUE",I$5:I$72,"&lt;"&amp;I10)+1),Paramètres!$B$3:$C$56,2,FALSE)*Paramètres!$K$5))</f>
        <v>0</v>
      </c>
      <c r="K10" s="4"/>
      <c r="L10" s="2">
        <f>IF(K$2="Bike &amp; Run",IF(ISNA(VLOOKUP(K10,Paramètres!$B$3:$C$56,2,FALSE)),0,VLOOKUP(K10,Paramètres!$B$3:$C$56,2,FALSE)*Paramètres!$K$6),IF(OR(K10="",OR($D10="",$D10="NL",$D10="HORS LIGUE")),0,VLOOKUP(IF(OR(K10="",OR($D10="",$D10="NL",$D10="HORS LIGUE")),"",COUNTIFS($D$5:$D$72,"&lt;&gt;"&amp;"",$D$5:$D$72,"&lt;&gt;"&amp;"NL",$D$5:$D$72,"&lt;&gt;"&amp;"HORS LIGUE",K$5:K$72,"&lt;"&amp;K10)+1),Paramètres!$B$3:$C$56,2,FALSE)*Paramètres!$K$6))</f>
        <v>0</v>
      </c>
      <c r="M10" s="4"/>
      <c r="N10" s="2">
        <f>IF(M$2="Bike &amp; Run",IF(ISNA(VLOOKUP(M10,Paramètres!$B$3:$C$56,2,FALSE)),0,VLOOKUP(M10,Paramètres!$B$3:$C$56,2,FALSE)*Paramètres!$K$7),IF(OR(M10="",OR($D10="",$D10="NL",$D10="HORS LIGUE")),0,VLOOKUP(IF(OR(M10="",OR($D10="",$D10="NL",$D10="HORS LIGUE")),"",COUNTIFS($D$5:$D$72,"&lt;&gt;"&amp;"",$D$5:$D$72,"&lt;&gt;"&amp;"NL",$D$5:$D$72,"&lt;&gt;"&amp;"HORS LIGUE",M$5:M$72,"&lt;"&amp;M10)+1),Paramètres!$B$3:$C$56,2,FALSE)*Paramètres!$K$7))</f>
        <v>0</v>
      </c>
      <c r="O10" s="46"/>
      <c r="P10" s="2">
        <f>IF(O$2="Bike &amp; Run",IF(ISNA(VLOOKUP(O10,Paramètres!$B$3:$C$56,2,FALSE)),0,VLOOKUP(O10,Paramètres!$B$3:$C$56,2,FALSE)*Paramètres!$K$8),IF(OR(O10="",OR($D10="",$D10="NL",$D10="HORS LIGUE")),0,VLOOKUP(IF(OR(O10="",OR($D10="",$D10="NL",$D10="HORS LIGUE")),"",COUNTIFS($D$5:$D$72,"&lt;&gt;"&amp;"",$D$5:$D$72,"&lt;&gt;"&amp;"NL",$D$5:$D$72,"&lt;&gt;"&amp;"HORS LIGUE",O$5:O$72,"&lt;"&amp;O10)+1),Paramètres!$B$3:$C$56,2,FALSE)*Paramètres!$K$8))</f>
        <v>0</v>
      </c>
      <c r="Q10" s="46"/>
      <c r="R10" s="2">
        <f>IF(Q$2="Bike &amp; Run",IF(ISNA(VLOOKUP(Q10,Paramètres!$B$3:$C$56,2,FALSE)),0,VLOOKUP(Q10,Paramètres!$B$3:$C$56,2,FALSE)*Paramètres!$K$9),IF(OR(Q10="",OR($D10="",$D10="NL",$D10="HORS LIGUE")),0,VLOOKUP(IF(OR(Q10="",OR($D10="",$D10="NL",$D10="HORS LIGUE")),"",COUNTIFS($D$5:$D$72,"&lt;&gt;"&amp;"",$D$5:$D$72,"&lt;&gt;"&amp;"NL",$D$5:$D$72,"&lt;&gt;"&amp;"HORS LIGUE",Q$5:Q$72,"&lt;"&amp;Q10)+1),Paramètres!$B$3:$C$56,2,FALSE)*Paramètres!$K$9))</f>
        <v>0</v>
      </c>
      <c r="S10" s="46"/>
      <c r="T10" s="2">
        <f>IF(S$2="Bike &amp; Run",IF(ISNA(VLOOKUP(S10,Paramètres!$B$3:$C$56,2,FALSE)),0,VLOOKUP(S10,Paramètres!$B$3:$C$56,2,FALSE)*Paramètres!$K$10),IF(OR(S10="",OR($D10="",$D10="NL",$D10="HORS LIGUE")),0,VLOOKUP(IF(OR(S10="",OR($D10="",$D10="NL",$D10="HORS LIGUE")),"",COUNTIFS($D$5:$D$72,"&lt;&gt;"&amp;"",$D$5:$D$72,"&lt;&gt;"&amp;"NL",$D$5:$D$72,"&lt;&gt;"&amp;"HORS LIGUE",S$5:S$72,"&lt;"&amp;S10)+1),Paramètres!$B$3:$C$56,2,FALSE)*Paramètres!$K$10))</f>
        <v>0</v>
      </c>
      <c r="U10" s="46"/>
      <c r="V10" s="2">
        <f>IF(U$2="Bike &amp; Run",IF(ISNA(VLOOKUP(U10,Paramètres!$B$3:$C$56,2,FALSE)),0,VLOOKUP(U10,Paramètres!$B$3:$C$56,2,FALSE)*Paramètres!$K$11),IF(OR(U10="",OR($D10="",$D10="NL",$D10="HORS LIGUE")),0,VLOOKUP(IF(OR(U10="",OR($D10="",$D10="NL",$D10="HORS LIGUE")),"",COUNTIFS($D$5:$D$72,"&lt;&gt;"&amp;"",$D$5:$D$72,"&lt;&gt;"&amp;"NL",$D$5:$D$72,"&lt;&gt;"&amp;"HORS LIGUE",U$5:U$72,"&lt;"&amp;U10)+1),Paramètres!$B$3:$C$56,2,FALSE)*Paramètres!$K$11))</f>
        <v>0</v>
      </c>
      <c r="W10" s="46"/>
      <c r="X10" s="2">
        <f>IF(W$2="Bike &amp; Run",IF(ISNA(VLOOKUP(W10,Paramètres!$B$3:$C$56,2,FALSE)),0,VLOOKUP(W10,Paramètres!$B$3:$C$56,2,FALSE)*Paramètres!$K$12),IF(OR(W10="",OR($D10="",$D10="NL",$D10="HORS LIGUE")),0,VLOOKUP(IF(OR(W10="",OR($D10="",$D10="NL",$D10="HORS LIGUE")),"",COUNTIFS($D$5:$D$72,"&lt;&gt;"&amp;"",$D$5:$D$72,"&lt;&gt;"&amp;"NL",$D$5:$D$72,"&lt;&gt;"&amp;"HORS LIGUE",W$5:W$72,"&lt;"&amp;W10)+1),Paramètres!$B$3:$C$56,2,FALSE)*Paramètres!$K$12))</f>
        <v>0</v>
      </c>
      <c r="Y10" s="46"/>
      <c r="Z10" s="2">
        <f>IF(Y$2="Bike &amp; Run",IF(ISNA(VLOOKUP(Y10,Paramètres!$B$3:$C$56,2,FALSE)),0,VLOOKUP(Y10,Paramètres!$B$3:$C$56,2,FALSE)*Paramètres!$K$13),IF(OR(Y10="",OR($D10="",$D10="NL",$D10="HORS LIGUE")),0,VLOOKUP(IF(OR(Y10="",OR($D10="",$D10="NL",$D10="HORS LIGUE")),"",COUNTIFS($D$5:$D$72,"&lt;&gt;"&amp;"",$D$5:$D$72,"&lt;&gt;"&amp;"NL",$D$5:$D$72,"&lt;&gt;"&amp;"HORS LIGUE",Y$5:Y$72,"&lt;"&amp;Y10)+1),Paramètres!$B$3:$C$56,2,FALSE)*Paramètres!$K$13))</f>
        <v>0</v>
      </c>
      <c r="AA10" s="46"/>
      <c r="AB10" s="2">
        <f>IF(AA$2="Bike &amp; Run",IF(ISNA(VLOOKUP(AA10,Paramètres!$B$3:$C$56,2,FALSE)),0,VLOOKUP(AA10,Paramètres!$B$3:$C$56,2,FALSE)*Paramètres!$K$14),IF(OR(AA10="",OR($D10="",$D10="NL",$D10="HORS LIGUE")),0,VLOOKUP(IF(OR(AA10="",OR($D10="",$D10="NL",$D10="HORS LIGUE")),"",COUNTIFS($D$5:$D$72,"&lt;&gt;"&amp;"",$D$5:$D$72,"&lt;&gt;"&amp;"NL",$D$5:$D$72,"&lt;&gt;"&amp;"HORS LIGUE",AA$5:AA$72,"&lt;"&amp;AA10)+1),Paramètres!$B$3:$C$56,2,FALSE)*Paramètres!$K$14))</f>
        <v>0</v>
      </c>
      <c r="AC10" s="46"/>
      <c r="AD10" s="2">
        <f>IF(AC$2="Bike &amp; Run",IF(ISNA(VLOOKUP(AC10,Paramètres!$B$3:$C$56,2,FALSE)),0,VLOOKUP(AC10,Paramètres!$B$3:$C$56,2,FALSE)*Paramètres!$K$15),IF(OR(AC10="",OR($D10="",$D10="NL",$D10="HORS LIGUE")),0,VLOOKUP(IF(OR(AC10="",OR($D10="",$D10="NL",$D10="HORS LIGUE")),"",COUNTIFS($D$5:$D$72,"&lt;&gt;"&amp;"",$D$5:$D$72,"&lt;&gt;"&amp;"NL",$D$5:$D$72,"&lt;&gt;"&amp;"HORS LIGUE",AC$5:AC$72,"&lt;"&amp;AC10)+1),Paramètres!$B$3:$C$56,2,FALSE)*Paramètres!$K$15))</f>
        <v>0</v>
      </c>
      <c r="AE10" s="46"/>
      <c r="AF10" s="2">
        <f>IF(AE$2="Bike &amp; Run",IF(ISNA(VLOOKUP(AE10,Paramètres!$B$3:$C$56,2,FALSE)),0,VLOOKUP(AE10,Paramètres!$B$3:$C$56,2,FALSE)*Paramètres!$K$16),IF(OR(AE10="",OR($D10="",$D10="NL",$D10="HORS LIGUE")),0,VLOOKUP(IF(OR(AE10="",OR($D10="",$D10="NL",$D10="HORS LIGUE")),"",COUNTIFS($D$5:$D$72,"&lt;&gt;"&amp;"",$D$5:$D$72,"&lt;&gt;"&amp;"NL",$D$5:$D$72,"&lt;&gt;"&amp;"HORS LIGUE",AE$5:AE$72,"&lt;"&amp;AE10)+1),Paramètres!$B$3:$C$56,2,FALSE)*Paramètres!$K$16))</f>
        <v>0</v>
      </c>
      <c r="AG10" s="46"/>
      <c r="AH10" s="2">
        <f>IF(AG$2="Bike &amp; Run",IF(ISNA(VLOOKUP(AG10,Paramètres!$B$3:$C$56,2,FALSE)),0,VLOOKUP(AG10,Paramètres!$B$3:$C$56,2,FALSE)*Paramètres!$K$17),IF(OR(AG10="",OR($D10="",$D10="NL",$D10="HORS LIGUE")),0,VLOOKUP(IF(OR(AG10="",OR($D10="",$D10="NL",$D10="HORS LIGUE")),"",COUNTIFS($D$5:$D$72,"&lt;&gt;"&amp;"",$D$5:$D$72,"&lt;&gt;"&amp;"NL",$D$5:$D$72,"&lt;&gt;"&amp;"HORS LIGUE",AG$5:AG$72,"&lt;"&amp;AG10)+1),Paramètres!$B$3:$C$56,2,FALSE)*Paramètres!$K$17))</f>
        <v>0</v>
      </c>
      <c r="AI10" s="40">
        <f t="shared" si="0"/>
        <v>210</v>
      </c>
      <c r="AJ10" s="3">
        <f t="shared" si="1"/>
        <v>6</v>
      </c>
      <c r="AK10" s="5">
        <f t="shared" si="2"/>
        <v>2</v>
      </c>
      <c r="AL10" s="41">
        <f t="shared" si="3"/>
        <v>210</v>
      </c>
      <c r="AM10" s="33">
        <f t="shared" si="4"/>
        <v>6</v>
      </c>
      <c r="AO10" s="22">
        <f t="shared" si="5"/>
        <v>135</v>
      </c>
      <c r="AP10">
        <f t="shared" si="6"/>
        <v>75</v>
      </c>
      <c r="AQ10">
        <f t="shared" si="7"/>
        <v>0</v>
      </c>
      <c r="AR10">
        <f t="shared" si="8"/>
        <v>0</v>
      </c>
      <c r="AS10">
        <f t="shared" si="9"/>
        <v>0</v>
      </c>
      <c r="AT10">
        <f t="shared" si="10"/>
        <v>0</v>
      </c>
      <c r="AU10">
        <f t="shared" si="11"/>
        <v>0</v>
      </c>
      <c r="AV10">
        <f t="shared" si="12"/>
        <v>0</v>
      </c>
      <c r="AW10">
        <f t="shared" si="13"/>
        <v>0</v>
      </c>
      <c r="AX10">
        <f t="shared" si="14"/>
        <v>0</v>
      </c>
      <c r="AY10">
        <f t="shared" si="15"/>
        <v>0</v>
      </c>
      <c r="AZ10">
        <f t="shared" si="16"/>
        <v>0</v>
      </c>
      <c r="BA10">
        <f t="shared" si="17"/>
        <v>0</v>
      </c>
      <c r="BB10">
        <f t="shared" si="18"/>
        <v>0</v>
      </c>
      <c r="BC10">
        <f t="shared" si="19"/>
        <v>0</v>
      </c>
      <c r="BD10">
        <f t="shared" si="20"/>
        <v>135</v>
      </c>
      <c r="BE10" s="22">
        <f t="shared" ref="BE10:BR10" si="26">BD10+LARGE($AO10:$BC10,BE$4)</f>
        <v>210</v>
      </c>
      <c r="BF10" s="22">
        <f t="shared" si="26"/>
        <v>210</v>
      </c>
      <c r="BG10" s="22">
        <f t="shared" si="26"/>
        <v>210</v>
      </c>
      <c r="BH10" s="22">
        <f t="shared" si="26"/>
        <v>210</v>
      </c>
      <c r="BI10" s="22">
        <f t="shared" si="26"/>
        <v>210</v>
      </c>
      <c r="BJ10" s="22">
        <f t="shared" si="26"/>
        <v>210</v>
      </c>
      <c r="BK10" s="22">
        <f t="shared" si="26"/>
        <v>210</v>
      </c>
      <c r="BL10" s="22">
        <f t="shared" si="26"/>
        <v>210</v>
      </c>
      <c r="BM10" s="22">
        <f t="shared" si="26"/>
        <v>210</v>
      </c>
      <c r="BN10" s="22">
        <f t="shared" si="26"/>
        <v>210</v>
      </c>
      <c r="BO10" s="22">
        <f t="shared" si="26"/>
        <v>210</v>
      </c>
      <c r="BP10" s="22">
        <f t="shared" si="26"/>
        <v>210</v>
      </c>
      <c r="BQ10" s="22">
        <f t="shared" si="26"/>
        <v>210</v>
      </c>
      <c r="BR10" s="22">
        <f t="shared" si="26"/>
        <v>210</v>
      </c>
    </row>
    <row r="11" spans="1:70" ht="16.5">
      <c r="A11" s="73" t="s">
        <v>880</v>
      </c>
      <c r="B11" s="32" t="str">
        <f>IF(ISNA(VLOOKUP(A11,'Licenciés Jeunes 2023'!A:C,3,0)),"",VLOOKUP(A11,'Licenciés Jeunes 2023'!A:C,3,0))</f>
        <v>SABARD</v>
      </c>
      <c r="C11" s="32" t="str">
        <f>IF(ISNA(VLOOKUP(A11,'Licenciés Jeunes 2023'!A:C,2,0)),"",VLOOKUP(A11,'Licenciés Jeunes 2023'!A:C,2,0))</f>
        <v>Teo</v>
      </c>
      <c r="D11" s="32" t="str">
        <f>IF(ISNA(VLOOKUP(A11,'Licenciés Jeunes 2023'!A:F,6,0)),"",VLOOKUP(A11,'Licenciés Jeunes 2023'!A:F,6,0))</f>
        <v>SAINT AVERTIN SPORTS TRIATHLON 37</v>
      </c>
      <c r="E11" s="6">
        <v>3</v>
      </c>
      <c r="F11" s="2">
        <v>147</v>
      </c>
      <c r="G11" s="4">
        <v>9</v>
      </c>
      <c r="H11" s="2">
        <f>IF(G$2="Bike &amp; Run",IF(ISNA(VLOOKUP(G11,Paramètres!$B$3:$C$56,2,FALSE)),0,VLOOKUP(G11,Paramètres!$B$3:$C$56,2,FALSE)*Paramètres!$K$4),IF(OR(G11="",OR($D11="",$D11="NL",$D11="HORS LIGUE")),0,VLOOKUP(IF(OR(G11="",OR($D11="",$D11="NL",$D11="HORS LIGUE")),"",COUNTIFS($D$5:$D$72,"&lt;&gt;"&amp;"",$D$5:$D$72,"&lt;&gt;"&amp;"NL",$D$5:$D$72,"&lt;&gt;"&amp;"HORS LIGUE",G$5:G$72,"&lt;"&amp;G11)+1),Paramètres!$B$3:$C$56,2,FALSE)*Paramètres!$K$4))</f>
        <v>60</v>
      </c>
      <c r="I11" s="36"/>
      <c r="J11" s="2">
        <f>IF(I$2="Bike &amp; Run",IF(ISNA(VLOOKUP(I11,Paramètres!$B$3:$C$56,2,FALSE)),0,VLOOKUP(I11,Paramètres!$B$3:$C$56,2,FALSE)*Paramètres!$K$5),IF(OR(I11="",OR($D11="",$D11="NL",$D11="HORS LIGUE")),0,VLOOKUP(IF(OR(I11="",OR($D11="",$D11="NL",$D11="HORS LIGUE")),"",COUNTIFS($D$5:$D$72,"&lt;&gt;"&amp;"",$D$5:$D$72,"&lt;&gt;"&amp;"NL",$D$5:$D$72,"&lt;&gt;"&amp;"HORS LIGUE",I$5:I$72,"&lt;"&amp;I11)+1),Paramètres!$B$3:$C$56,2,FALSE)*Paramètres!$K$5))</f>
        <v>0</v>
      </c>
      <c r="K11" s="4"/>
      <c r="L11" s="2">
        <f>IF(K$2="Bike &amp; Run",IF(ISNA(VLOOKUP(K11,Paramètres!$B$3:$C$56,2,FALSE)),0,VLOOKUP(K11,Paramètres!$B$3:$C$56,2,FALSE)*Paramètres!$K$6),IF(OR(K11="",OR($D11="",$D11="NL",$D11="HORS LIGUE")),0,VLOOKUP(IF(OR(K11="",OR($D11="",$D11="NL",$D11="HORS LIGUE")),"",COUNTIFS($D$5:$D$72,"&lt;&gt;"&amp;"",$D$5:$D$72,"&lt;&gt;"&amp;"NL",$D$5:$D$72,"&lt;&gt;"&amp;"HORS LIGUE",K$5:K$72,"&lt;"&amp;K11)+1),Paramètres!$B$3:$C$56,2,FALSE)*Paramètres!$K$6))</f>
        <v>0</v>
      </c>
      <c r="M11" s="4"/>
      <c r="N11" s="2">
        <f>IF(M$2="Bike &amp; Run",IF(ISNA(VLOOKUP(M11,Paramètres!$B$3:$C$56,2,FALSE)),0,VLOOKUP(M11,Paramètres!$B$3:$C$56,2,FALSE)*Paramètres!$K$7),IF(OR(M11="",OR($D11="",$D11="NL",$D11="HORS LIGUE")),0,VLOOKUP(IF(OR(M11="",OR($D11="",$D11="NL",$D11="HORS LIGUE")),"",COUNTIFS($D$5:$D$72,"&lt;&gt;"&amp;"",$D$5:$D$72,"&lt;&gt;"&amp;"NL",$D$5:$D$72,"&lt;&gt;"&amp;"HORS LIGUE",M$5:M$72,"&lt;"&amp;M11)+1),Paramètres!$B$3:$C$56,2,FALSE)*Paramètres!$K$7))</f>
        <v>0</v>
      </c>
      <c r="O11" s="46"/>
      <c r="P11" s="2">
        <f>IF(O$2="Bike &amp; Run",IF(ISNA(VLOOKUP(O11,Paramètres!$B$3:$C$56,2,FALSE)),0,VLOOKUP(O11,Paramètres!$B$3:$C$56,2,FALSE)*Paramètres!$K$8),IF(OR(O11="",OR($D11="",$D11="NL",$D11="HORS LIGUE")),0,VLOOKUP(IF(OR(O11="",OR($D11="",$D11="NL",$D11="HORS LIGUE")),"",COUNTIFS($D$5:$D$72,"&lt;&gt;"&amp;"",$D$5:$D$72,"&lt;&gt;"&amp;"NL",$D$5:$D$72,"&lt;&gt;"&amp;"HORS LIGUE",O$5:O$72,"&lt;"&amp;O11)+1),Paramètres!$B$3:$C$56,2,FALSE)*Paramètres!$K$8))</f>
        <v>0</v>
      </c>
      <c r="Q11" s="46"/>
      <c r="R11" s="2">
        <f>IF(Q$2="Bike &amp; Run",IF(ISNA(VLOOKUP(Q11,Paramètres!$B$3:$C$56,2,FALSE)),0,VLOOKUP(Q11,Paramètres!$B$3:$C$56,2,FALSE)*Paramètres!$K$9),IF(OR(Q11="",OR($D11="",$D11="NL",$D11="HORS LIGUE")),0,VLOOKUP(IF(OR(Q11="",OR($D11="",$D11="NL",$D11="HORS LIGUE")),"",COUNTIFS($D$5:$D$72,"&lt;&gt;"&amp;"",$D$5:$D$72,"&lt;&gt;"&amp;"NL",$D$5:$D$72,"&lt;&gt;"&amp;"HORS LIGUE",Q$5:Q$72,"&lt;"&amp;Q11)+1),Paramètres!$B$3:$C$56,2,FALSE)*Paramètres!$K$9))</f>
        <v>0</v>
      </c>
      <c r="S11" s="46"/>
      <c r="T11" s="2">
        <f>IF(S$2="Bike &amp; Run",IF(ISNA(VLOOKUP(S11,Paramètres!$B$3:$C$56,2,FALSE)),0,VLOOKUP(S11,Paramètres!$B$3:$C$56,2,FALSE)*Paramètres!$K$10),IF(OR(S11="",OR($D11="",$D11="NL",$D11="HORS LIGUE")),0,VLOOKUP(IF(OR(S11="",OR($D11="",$D11="NL",$D11="HORS LIGUE")),"",COUNTIFS($D$5:$D$72,"&lt;&gt;"&amp;"",$D$5:$D$72,"&lt;&gt;"&amp;"NL",$D$5:$D$72,"&lt;&gt;"&amp;"HORS LIGUE",S$5:S$72,"&lt;"&amp;S11)+1),Paramètres!$B$3:$C$56,2,FALSE)*Paramètres!$K$10))</f>
        <v>0</v>
      </c>
      <c r="U11" s="46"/>
      <c r="V11" s="2">
        <f>IF(U$2="Bike &amp; Run",IF(ISNA(VLOOKUP(U11,Paramètres!$B$3:$C$56,2,FALSE)),0,VLOOKUP(U11,Paramètres!$B$3:$C$56,2,FALSE)*Paramètres!$K$11),IF(OR(U11="",OR($D11="",$D11="NL",$D11="HORS LIGUE")),0,VLOOKUP(IF(OR(U11="",OR($D11="",$D11="NL",$D11="HORS LIGUE")),"",COUNTIFS($D$5:$D$72,"&lt;&gt;"&amp;"",$D$5:$D$72,"&lt;&gt;"&amp;"NL",$D$5:$D$72,"&lt;&gt;"&amp;"HORS LIGUE",U$5:U$72,"&lt;"&amp;U11)+1),Paramètres!$B$3:$C$56,2,FALSE)*Paramètres!$K$11))</f>
        <v>0</v>
      </c>
      <c r="W11" s="46"/>
      <c r="X11" s="2">
        <f>IF(W$2="Bike &amp; Run",IF(ISNA(VLOOKUP(W11,Paramètres!$B$3:$C$56,2,FALSE)),0,VLOOKUP(W11,Paramètres!$B$3:$C$56,2,FALSE)*Paramètres!$K$12),IF(OR(W11="",OR($D11="",$D11="NL",$D11="HORS LIGUE")),0,VLOOKUP(IF(OR(W11="",OR($D11="",$D11="NL",$D11="HORS LIGUE")),"",COUNTIFS($D$5:$D$72,"&lt;&gt;"&amp;"",$D$5:$D$72,"&lt;&gt;"&amp;"NL",$D$5:$D$72,"&lt;&gt;"&amp;"HORS LIGUE",W$5:W$72,"&lt;"&amp;W11)+1),Paramètres!$B$3:$C$56,2,FALSE)*Paramètres!$K$12))</f>
        <v>0</v>
      </c>
      <c r="Y11" s="46"/>
      <c r="Z11" s="2">
        <f>IF(Y$2="Bike &amp; Run",IF(ISNA(VLOOKUP(Y11,Paramètres!$B$3:$C$56,2,FALSE)),0,VLOOKUP(Y11,Paramètres!$B$3:$C$56,2,FALSE)*Paramètres!$K$13),IF(OR(Y11="",OR($D11="",$D11="NL",$D11="HORS LIGUE")),0,VLOOKUP(IF(OR(Y11="",OR($D11="",$D11="NL",$D11="HORS LIGUE")),"",COUNTIFS($D$5:$D$72,"&lt;&gt;"&amp;"",$D$5:$D$72,"&lt;&gt;"&amp;"NL",$D$5:$D$72,"&lt;&gt;"&amp;"HORS LIGUE",Y$5:Y$72,"&lt;"&amp;Y11)+1),Paramètres!$B$3:$C$56,2,FALSE)*Paramètres!$K$13))</f>
        <v>0</v>
      </c>
      <c r="AA11" s="46"/>
      <c r="AB11" s="2">
        <f>IF(AA$2="Bike &amp; Run",IF(ISNA(VLOOKUP(AA11,Paramètres!$B$3:$C$56,2,FALSE)),0,VLOOKUP(AA11,Paramètres!$B$3:$C$56,2,FALSE)*Paramètres!$K$14),IF(OR(AA11="",OR($D11="",$D11="NL",$D11="HORS LIGUE")),0,VLOOKUP(IF(OR(AA11="",OR($D11="",$D11="NL",$D11="HORS LIGUE")),"",COUNTIFS($D$5:$D$72,"&lt;&gt;"&amp;"",$D$5:$D$72,"&lt;&gt;"&amp;"NL",$D$5:$D$72,"&lt;&gt;"&amp;"HORS LIGUE",AA$5:AA$72,"&lt;"&amp;AA11)+1),Paramètres!$B$3:$C$56,2,FALSE)*Paramètres!$K$14))</f>
        <v>0</v>
      </c>
      <c r="AC11" s="46"/>
      <c r="AD11" s="2">
        <f>IF(AC$2="Bike &amp; Run",IF(ISNA(VLOOKUP(AC11,Paramètres!$B$3:$C$56,2,FALSE)),0,VLOOKUP(AC11,Paramètres!$B$3:$C$56,2,FALSE)*Paramètres!$K$15),IF(OR(AC11="",OR($D11="",$D11="NL",$D11="HORS LIGUE")),0,VLOOKUP(IF(OR(AC11="",OR($D11="",$D11="NL",$D11="HORS LIGUE")),"",COUNTIFS($D$5:$D$72,"&lt;&gt;"&amp;"",$D$5:$D$72,"&lt;&gt;"&amp;"NL",$D$5:$D$72,"&lt;&gt;"&amp;"HORS LIGUE",AC$5:AC$72,"&lt;"&amp;AC11)+1),Paramètres!$B$3:$C$56,2,FALSE)*Paramètres!$K$15))</f>
        <v>0</v>
      </c>
      <c r="AE11" s="46"/>
      <c r="AF11" s="2">
        <f>IF(AE$2="Bike &amp; Run",IF(ISNA(VLOOKUP(AE11,Paramètres!$B$3:$C$56,2,FALSE)),0,VLOOKUP(AE11,Paramètres!$B$3:$C$56,2,FALSE)*Paramètres!$K$16),IF(OR(AE11="",OR($D11="",$D11="NL",$D11="HORS LIGUE")),0,VLOOKUP(IF(OR(AE11="",OR($D11="",$D11="NL",$D11="HORS LIGUE")),"",COUNTIFS($D$5:$D$72,"&lt;&gt;"&amp;"",$D$5:$D$72,"&lt;&gt;"&amp;"NL",$D$5:$D$72,"&lt;&gt;"&amp;"HORS LIGUE",AE$5:AE$72,"&lt;"&amp;AE11)+1),Paramètres!$B$3:$C$56,2,FALSE)*Paramètres!$K$16))</f>
        <v>0</v>
      </c>
      <c r="AG11" s="46"/>
      <c r="AH11" s="2">
        <f>IF(AG$2="Bike &amp; Run",IF(ISNA(VLOOKUP(AG11,Paramètres!$B$3:$C$56,2,FALSE)),0,VLOOKUP(AG11,Paramètres!$B$3:$C$56,2,FALSE)*Paramètres!$K$17),IF(OR(AG11="",OR($D11="",$D11="NL",$D11="HORS LIGUE")),0,VLOOKUP(IF(OR(AG11="",OR($D11="",$D11="NL",$D11="HORS LIGUE")),"",COUNTIFS($D$5:$D$72,"&lt;&gt;"&amp;"",$D$5:$D$72,"&lt;&gt;"&amp;"NL",$D$5:$D$72,"&lt;&gt;"&amp;"HORS LIGUE",AG$5:AG$72,"&lt;"&amp;AG11)+1),Paramètres!$B$3:$C$56,2,FALSE)*Paramètres!$K$17))</f>
        <v>0</v>
      </c>
      <c r="AI11" s="40">
        <f t="shared" si="0"/>
        <v>207</v>
      </c>
      <c r="AJ11" s="3">
        <f t="shared" si="1"/>
        <v>7</v>
      </c>
      <c r="AK11" s="5">
        <f t="shared" si="2"/>
        <v>2</v>
      </c>
      <c r="AL11" s="41">
        <f t="shared" si="3"/>
        <v>207</v>
      </c>
      <c r="AM11" s="33">
        <f t="shared" si="4"/>
        <v>7</v>
      </c>
      <c r="AO11" s="22">
        <f t="shared" si="5"/>
        <v>147</v>
      </c>
      <c r="AP11">
        <f t="shared" si="6"/>
        <v>60</v>
      </c>
      <c r="AQ11">
        <f t="shared" si="7"/>
        <v>0</v>
      </c>
      <c r="AR11">
        <f t="shared" si="8"/>
        <v>0</v>
      </c>
      <c r="AS11">
        <f t="shared" si="9"/>
        <v>0</v>
      </c>
      <c r="AT11">
        <f t="shared" si="10"/>
        <v>0</v>
      </c>
      <c r="AU11">
        <f t="shared" si="11"/>
        <v>0</v>
      </c>
      <c r="AV11">
        <f t="shared" si="12"/>
        <v>0</v>
      </c>
      <c r="AW11">
        <f t="shared" si="13"/>
        <v>0</v>
      </c>
      <c r="AX11">
        <f t="shared" si="14"/>
        <v>0</v>
      </c>
      <c r="AY11">
        <f t="shared" si="15"/>
        <v>0</v>
      </c>
      <c r="AZ11">
        <f t="shared" si="16"/>
        <v>0</v>
      </c>
      <c r="BA11">
        <f t="shared" si="17"/>
        <v>0</v>
      </c>
      <c r="BB11">
        <f t="shared" si="18"/>
        <v>0</v>
      </c>
      <c r="BC11">
        <f t="shared" si="19"/>
        <v>0</v>
      </c>
      <c r="BD11">
        <f t="shared" si="20"/>
        <v>147</v>
      </c>
      <c r="BE11" s="22">
        <f t="shared" ref="BE11:BR11" si="27">BD11+LARGE($AO11:$BC11,BE$4)</f>
        <v>207</v>
      </c>
      <c r="BF11" s="22">
        <f t="shared" si="27"/>
        <v>207</v>
      </c>
      <c r="BG11" s="22">
        <f t="shared" si="27"/>
        <v>207</v>
      </c>
      <c r="BH11" s="22">
        <f t="shared" si="27"/>
        <v>207</v>
      </c>
      <c r="BI11" s="22">
        <f t="shared" si="27"/>
        <v>207</v>
      </c>
      <c r="BJ11" s="22">
        <f t="shared" si="27"/>
        <v>207</v>
      </c>
      <c r="BK11" s="22">
        <f t="shared" si="27"/>
        <v>207</v>
      </c>
      <c r="BL11" s="22">
        <f t="shared" si="27"/>
        <v>207</v>
      </c>
      <c r="BM11" s="22">
        <f t="shared" si="27"/>
        <v>207</v>
      </c>
      <c r="BN11" s="22">
        <f t="shared" si="27"/>
        <v>207</v>
      </c>
      <c r="BO11" s="22">
        <f t="shared" si="27"/>
        <v>207</v>
      </c>
      <c r="BP11" s="22">
        <f t="shared" si="27"/>
        <v>207</v>
      </c>
      <c r="BQ11" s="22">
        <f t="shared" si="27"/>
        <v>207</v>
      </c>
      <c r="BR11" s="22">
        <f t="shared" si="27"/>
        <v>207</v>
      </c>
    </row>
    <row r="12" spans="1:70" ht="16.5">
      <c r="A12" s="73" t="s">
        <v>1312</v>
      </c>
      <c r="B12" s="32" t="str">
        <f>IF(ISNA(VLOOKUP(A12,'Licenciés Jeunes 2023'!A:C,3,0)),"",VLOOKUP(A12,'Licenciés Jeunes 2023'!A:C,3,0))</f>
        <v>MARY</v>
      </c>
      <c r="C12" s="32" t="str">
        <f>IF(ISNA(VLOOKUP(A12,'Licenciés Jeunes 2023'!A:C,2,0)),"",VLOOKUP(A12,'Licenciés Jeunes 2023'!A:C,2,0))</f>
        <v>Nathan</v>
      </c>
      <c r="D12" s="32" t="str">
        <f>IF(ISNA(VLOOKUP(A12,'Licenciés Jeunes 2023'!A:F,6,0)),"",VLOOKUP(A12,'Licenciés Jeunes 2023'!A:F,6,0))</f>
        <v>VENDOME TRIATHLON</v>
      </c>
      <c r="E12" s="6">
        <v>8</v>
      </c>
      <c r="F12" s="2">
        <v>133</v>
      </c>
      <c r="G12" s="4">
        <v>10</v>
      </c>
      <c r="H12" s="2">
        <f>IF(G$2="Bike &amp; Run",IF(ISNA(VLOOKUP(G12,Paramètres!$B$3:$C$56,2,FALSE)),0,VLOOKUP(G12,Paramètres!$B$3:$C$56,2,FALSE)*Paramètres!$K$4),IF(OR(G12="",OR($D12="",$D12="NL",$D12="HORS LIGUE")),0,VLOOKUP(IF(OR(G12="",OR($D12="",$D12="NL",$D12="HORS LIGUE")),"",COUNTIFS($D$5:$D$72,"&lt;&gt;"&amp;"",$D$5:$D$72,"&lt;&gt;"&amp;"NL",$D$5:$D$72,"&lt;&gt;"&amp;"HORS LIGUE",G$5:G$72,"&lt;"&amp;G12)+1),Paramètres!$B$3:$C$56,2,FALSE)*Paramètres!$K$4))</f>
        <v>57</v>
      </c>
      <c r="I12" s="36"/>
      <c r="J12" s="2">
        <f>IF(I$2="Bike &amp; Run",IF(ISNA(VLOOKUP(I12,Paramètres!$B$3:$C$56,2,FALSE)),0,VLOOKUP(I12,Paramètres!$B$3:$C$56,2,FALSE)*Paramètres!$K$5),IF(OR(I12="",OR($D12="",$D12="NL",$D12="HORS LIGUE")),0,VLOOKUP(IF(OR(I12="",OR($D12="",$D12="NL",$D12="HORS LIGUE")),"",COUNTIFS($D$5:$D$72,"&lt;&gt;"&amp;"",$D$5:$D$72,"&lt;&gt;"&amp;"NL",$D$5:$D$72,"&lt;&gt;"&amp;"HORS LIGUE",I$5:I$72,"&lt;"&amp;I12)+1),Paramètres!$B$3:$C$56,2,FALSE)*Paramètres!$K$5))</f>
        <v>0</v>
      </c>
      <c r="K12" s="4"/>
      <c r="L12" s="2">
        <f>IF(K$2="Bike &amp; Run",IF(ISNA(VLOOKUP(K12,Paramètres!$B$3:$C$56,2,FALSE)),0,VLOOKUP(K12,Paramètres!$B$3:$C$56,2,FALSE)*Paramètres!$K$6),IF(OR(K12="",OR($D12="",$D12="NL",$D12="HORS LIGUE")),0,VLOOKUP(IF(OR(K12="",OR($D12="",$D12="NL",$D12="HORS LIGUE")),"",COUNTIFS($D$5:$D$72,"&lt;&gt;"&amp;"",$D$5:$D$72,"&lt;&gt;"&amp;"NL",$D$5:$D$72,"&lt;&gt;"&amp;"HORS LIGUE",K$5:K$72,"&lt;"&amp;K12)+1),Paramètres!$B$3:$C$56,2,FALSE)*Paramètres!$K$6))</f>
        <v>0</v>
      </c>
      <c r="M12" s="4"/>
      <c r="N12" s="2">
        <f>IF(M$2="Bike &amp; Run",IF(ISNA(VLOOKUP(M12,Paramètres!$B$3:$C$56,2,FALSE)),0,VLOOKUP(M12,Paramètres!$B$3:$C$56,2,FALSE)*Paramètres!$K$7),IF(OR(M12="",OR($D12="",$D12="NL",$D12="HORS LIGUE")),0,VLOOKUP(IF(OR(M12="",OR($D12="",$D12="NL",$D12="HORS LIGUE")),"",COUNTIFS($D$5:$D$72,"&lt;&gt;"&amp;"",$D$5:$D$72,"&lt;&gt;"&amp;"NL",$D$5:$D$72,"&lt;&gt;"&amp;"HORS LIGUE",M$5:M$72,"&lt;"&amp;M12)+1),Paramètres!$B$3:$C$56,2,FALSE)*Paramètres!$K$7))</f>
        <v>0</v>
      </c>
      <c r="O12" s="46"/>
      <c r="P12" s="2">
        <f>IF(O$2="Bike &amp; Run",IF(ISNA(VLOOKUP(O12,Paramètres!$B$3:$C$56,2,FALSE)),0,VLOOKUP(O12,Paramètres!$B$3:$C$56,2,FALSE)*Paramètres!$K$8),IF(OR(O12="",OR($D12="",$D12="NL",$D12="HORS LIGUE")),0,VLOOKUP(IF(OR(O12="",OR($D12="",$D12="NL",$D12="HORS LIGUE")),"",COUNTIFS($D$5:$D$72,"&lt;&gt;"&amp;"",$D$5:$D$72,"&lt;&gt;"&amp;"NL",$D$5:$D$72,"&lt;&gt;"&amp;"HORS LIGUE",O$5:O$72,"&lt;"&amp;O12)+1),Paramètres!$B$3:$C$56,2,FALSE)*Paramètres!$K$8))</f>
        <v>0</v>
      </c>
      <c r="Q12" s="46"/>
      <c r="R12" s="2">
        <f>IF(Q$2="Bike &amp; Run",IF(ISNA(VLOOKUP(Q12,Paramètres!$B$3:$C$56,2,FALSE)),0,VLOOKUP(Q12,Paramètres!$B$3:$C$56,2,FALSE)*Paramètres!$K$9),IF(OR(Q12="",OR($D12="",$D12="NL",$D12="HORS LIGUE")),0,VLOOKUP(IF(OR(Q12="",OR($D12="",$D12="NL",$D12="HORS LIGUE")),"",COUNTIFS($D$5:$D$72,"&lt;&gt;"&amp;"",$D$5:$D$72,"&lt;&gt;"&amp;"NL",$D$5:$D$72,"&lt;&gt;"&amp;"HORS LIGUE",Q$5:Q$72,"&lt;"&amp;Q12)+1),Paramètres!$B$3:$C$56,2,FALSE)*Paramètres!$K$9))</f>
        <v>0</v>
      </c>
      <c r="S12" s="46"/>
      <c r="T12" s="2">
        <f>IF(S$2="Bike &amp; Run",IF(ISNA(VLOOKUP(S12,Paramètres!$B$3:$C$56,2,FALSE)),0,VLOOKUP(S12,Paramètres!$B$3:$C$56,2,FALSE)*Paramètres!$K$10),IF(OR(S12="",OR($D12="",$D12="NL",$D12="HORS LIGUE")),0,VLOOKUP(IF(OR(S12="",OR($D12="",$D12="NL",$D12="HORS LIGUE")),"",COUNTIFS($D$5:$D$72,"&lt;&gt;"&amp;"",$D$5:$D$72,"&lt;&gt;"&amp;"NL",$D$5:$D$72,"&lt;&gt;"&amp;"HORS LIGUE",S$5:S$72,"&lt;"&amp;S12)+1),Paramètres!$B$3:$C$56,2,FALSE)*Paramètres!$K$10))</f>
        <v>0</v>
      </c>
      <c r="U12" s="46"/>
      <c r="V12" s="2">
        <f>IF(U$2="Bike &amp; Run",IF(ISNA(VLOOKUP(U12,Paramètres!$B$3:$C$56,2,FALSE)),0,VLOOKUP(U12,Paramètres!$B$3:$C$56,2,FALSE)*Paramètres!$K$11),IF(OR(U12="",OR($D12="",$D12="NL",$D12="HORS LIGUE")),0,VLOOKUP(IF(OR(U12="",OR($D12="",$D12="NL",$D12="HORS LIGUE")),"",COUNTIFS($D$5:$D$72,"&lt;&gt;"&amp;"",$D$5:$D$72,"&lt;&gt;"&amp;"NL",$D$5:$D$72,"&lt;&gt;"&amp;"HORS LIGUE",U$5:U$72,"&lt;"&amp;U12)+1),Paramètres!$B$3:$C$56,2,FALSE)*Paramètres!$K$11))</f>
        <v>0</v>
      </c>
      <c r="W12" s="46"/>
      <c r="X12" s="2">
        <f>IF(W$2="Bike &amp; Run",IF(ISNA(VLOOKUP(W12,Paramètres!$B$3:$C$56,2,FALSE)),0,VLOOKUP(W12,Paramètres!$B$3:$C$56,2,FALSE)*Paramètres!$K$12),IF(OR(W12="",OR($D12="",$D12="NL",$D12="HORS LIGUE")),0,VLOOKUP(IF(OR(W12="",OR($D12="",$D12="NL",$D12="HORS LIGUE")),"",COUNTIFS($D$5:$D$72,"&lt;&gt;"&amp;"",$D$5:$D$72,"&lt;&gt;"&amp;"NL",$D$5:$D$72,"&lt;&gt;"&amp;"HORS LIGUE",W$5:W$72,"&lt;"&amp;W12)+1),Paramètres!$B$3:$C$56,2,FALSE)*Paramètres!$K$12))</f>
        <v>0</v>
      </c>
      <c r="Y12" s="46"/>
      <c r="Z12" s="2">
        <f>IF(Y$2="Bike &amp; Run",IF(ISNA(VLOOKUP(Y12,Paramètres!$B$3:$C$56,2,FALSE)),0,VLOOKUP(Y12,Paramètres!$B$3:$C$56,2,FALSE)*Paramètres!$K$13),IF(OR(Y12="",OR($D12="",$D12="NL",$D12="HORS LIGUE")),0,VLOOKUP(IF(OR(Y12="",OR($D12="",$D12="NL",$D12="HORS LIGUE")),"",COUNTIFS($D$5:$D$72,"&lt;&gt;"&amp;"",$D$5:$D$72,"&lt;&gt;"&amp;"NL",$D$5:$D$72,"&lt;&gt;"&amp;"HORS LIGUE",Y$5:Y$72,"&lt;"&amp;Y12)+1),Paramètres!$B$3:$C$56,2,FALSE)*Paramètres!$K$13))</f>
        <v>0</v>
      </c>
      <c r="AA12" s="46"/>
      <c r="AB12" s="2">
        <f>IF(AA$2="Bike &amp; Run",IF(ISNA(VLOOKUP(AA12,Paramètres!$B$3:$C$56,2,FALSE)),0,VLOOKUP(AA12,Paramètres!$B$3:$C$56,2,FALSE)*Paramètres!$K$14),IF(OR(AA12="",OR($D12="",$D12="NL",$D12="HORS LIGUE")),0,VLOOKUP(IF(OR(AA12="",OR($D12="",$D12="NL",$D12="HORS LIGUE")),"",COUNTIFS($D$5:$D$72,"&lt;&gt;"&amp;"",$D$5:$D$72,"&lt;&gt;"&amp;"NL",$D$5:$D$72,"&lt;&gt;"&amp;"HORS LIGUE",AA$5:AA$72,"&lt;"&amp;AA12)+1),Paramètres!$B$3:$C$56,2,FALSE)*Paramètres!$K$14))</f>
        <v>0</v>
      </c>
      <c r="AC12" s="46"/>
      <c r="AD12" s="2">
        <f>IF(AC$2="Bike &amp; Run",IF(ISNA(VLOOKUP(AC12,Paramètres!$B$3:$C$56,2,FALSE)),0,VLOOKUP(AC12,Paramètres!$B$3:$C$56,2,FALSE)*Paramètres!$K$15),IF(OR(AC12="",OR($D12="",$D12="NL",$D12="HORS LIGUE")),0,VLOOKUP(IF(OR(AC12="",OR($D12="",$D12="NL",$D12="HORS LIGUE")),"",COUNTIFS($D$5:$D$72,"&lt;&gt;"&amp;"",$D$5:$D$72,"&lt;&gt;"&amp;"NL",$D$5:$D$72,"&lt;&gt;"&amp;"HORS LIGUE",AC$5:AC$72,"&lt;"&amp;AC12)+1),Paramètres!$B$3:$C$56,2,FALSE)*Paramètres!$K$15))</f>
        <v>0</v>
      </c>
      <c r="AE12" s="46"/>
      <c r="AF12" s="2">
        <f>IF(AE$2="Bike &amp; Run",IF(ISNA(VLOOKUP(AE12,Paramètres!$B$3:$C$56,2,FALSE)),0,VLOOKUP(AE12,Paramètres!$B$3:$C$56,2,FALSE)*Paramètres!$K$16),IF(OR(AE12="",OR($D12="",$D12="NL",$D12="HORS LIGUE")),0,VLOOKUP(IF(OR(AE12="",OR($D12="",$D12="NL",$D12="HORS LIGUE")),"",COUNTIFS($D$5:$D$72,"&lt;&gt;"&amp;"",$D$5:$D$72,"&lt;&gt;"&amp;"NL",$D$5:$D$72,"&lt;&gt;"&amp;"HORS LIGUE",AE$5:AE$72,"&lt;"&amp;AE12)+1),Paramètres!$B$3:$C$56,2,FALSE)*Paramètres!$K$16))</f>
        <v>0</v>
      </c>
      <c r="AG12" s="46"/>
      <c r="AH12" s="2">
        <f>IF(AG$2="Bike &amp; Run",IF(ISNA(VLOOKUP(AG12,Paramètres!$B$3:$C$56,2,FALSE)),0,VLOOKUP(AG12,Paramètres!$B$3:$C$56,2,FALSE)*Paramètres!$K$17),IF(OR(AG12="",OR($D12="",$D12="NL",$D12="HORS LIGUE")),0,VLOOKUP(IF(OR(AG12="",OR($D12="",$D12="NL",$D12="HORS LIGUE")),"",COUNTIFS($D$5:$D$72,"&lt;&gt;"&amp;"",$D$5:$D$72,"&lt;&gt;"&amp;"NL",$D$5:$D$72,"&lt;&gt;"&amp;"HORS LIGUE",AG$5:AG$72,"&lt;"&amp;AG12)+1),Paramètres!$B$3:$C$56,2,FALSE)*Paramètres!$K$17))</f>
        <v>0</v>
      </c>
      <c r="AI12" s="40">
        <f t="shared" si="0"/>
        <v>190</v>
      </c>
      <c r="AJ12" s="3">
        <f t="shared" si="1"/>
        <v>8</v>
      </c>
      <c r="AK12" s="5">
        <f t="shared" si="2"/>
        <v>2</v>
      </c>
      <c r="AL12" s="41">
        <f t="shared" si="3"/>
        <v>190</v>
      </c>
      <c r="AM12" s="33">
        <f t="shared" si="4"/>
        <v>8</v>
      </c>
      <c r="AO12" s="22">
        <f t="shared" si="5"/>
        <v>133</v>
      </c>
      <c r="AP12">
        <f t="shared" si="6"/>
        <v>57</v>
      </c>
      <c r="AQ12">
        <f t="shared" si="7"/>
        <v>0</v>
      </c>
      <c r="AR12">
        <f t="shared" si="8"/>
        <v>0</v>
      </c>
      <c r="AS12">
        <f t="shared" si="9"/>
        <v>0</v>
      </c>
      <c r="AT12">
        <f t="shared" si="10"/>
        <v>0</v>
      </c>
      <c r="AU12">
        <f t="shared" si="11"/>
        <v>0</v>
      </c>
      <c r="AV12">
        <f t="shared" si="12"/>
        <v>0</v>
      </c>
      <c r="AW12">
        <f t="shared" si="13"/>
        <v>0</v>
      </c>
      <c r="AX12">
        <f t="shared" si="14"/>
        <v>0</v>
      </c>
      <c r="AY12">
        <f t="shared" si="15"/>
        <v>0</v>
      </c>
      <c r="AZ12">
        <f t="shared" si="16"/>
        <v>0</v>
      </c>
      <c r="BA12">
        <f t="shared" si="17"/>
        <v>0</v>
      </c>
      <c r="BB12">
        <f t="shared" si="18"/>
        <v>0</v>
      </c>
      <c r="BC12">
        <f t="shared" si="19"/>
        <v>0</v>
      </c>
      <c r="BD12">
        <f t="shared" si="20"/>
        <v>133</v>
      </c>
      <c r="BE12" s="22">
        <f t="shared" ref="BE12:BR12" si="28">BD12+LARGE($AO12:$BC12,BE$4)</f>
        <v>190</v>
      </c>
      <c r="BF12" s="22">
        <f t="shared" si="28"/>
        <v>190</v>
      </c>
      <c r="BG12" s="22">
        <f t="shared" si="28"/>
        <v>190</v>
      </c>
      <c r="BH12" s="22">
        <f t="shared" si="28"/>
        <v>190</v>
      </c>
      <c r="BI12" s="22">
        <f t="shared" si="28"/>
        <v>190</v>
      </c>
      <c r="BJ12" s="22">
        <f t="shared" si="28"/>
        <v>190</v>
      </c>
      <c r="BK12" s="22">
        <f t="shared" si="28"/>
        <v>190</v>
      </c>
      <c r="BL12" s="22">
        <f t="shared" si="28"/>
        <v>190</v>
      </c>
      <c r="BM12" s="22">
        <f t="shared" si="28"/>
        <v>190</v>
      </c>
      <c r="BN12" s="22">
        <f t="shared" si="28"/>
        <v>190</v>
      </c>
      <c r="BO12" s="22">
        <f t="shared" si="28"/>
        <v>190</v>
      </c>
      <c r="BP12" s="22">
        <f t="shared" si="28"/>
        <v>190</v>
      </c>
      <c r="BQ12" s="22">
        <f t="shared" si="28"/>
        <v>190</v>
      </c>
      <c r="BR12" s="22">
        <f t="shared" si="28"/>
        <v>190</v>
      </c>
    </row>
    <row r="13" spans="1:70" ht="16.5">
      <c r="A13" s="73" t="s">
        <v>697</v>
      </c>
      <c r="B13" s="32" t="str">
        <f>IF(ISNA(VLOOKUP(A13,'Licenciés Jeunes 2023'!A:C,3,0)),"",VLOOKUP(A13,'Licenciés Jeunes 2023'!A:C,3,0))</f>
        <v>RICHARD</v>
      </c>
      <c r="C13" s="32" t="str">
        <f>IF(ISNA(VLOOKUP(A13,'Licenciés Jeunes 2023'!A:C,2,0)),"",VLOOKUP(A13,'Licenciés Jeunes 2023'!A:C,2,0))</f>
        <v>Simon</v>
      </c>
      <c r="D13" s="32" t="str">
        <f>IF(ISNA(VLOOKUP(A13,'Licenciés Jeunes 2023'!A:F,6,0)),"",VLOOKUP(A13,'Licenciés Jeunes 2023'!A:F,6,0))</f>
        <v>TRIATHLON CLUB CHATEAUROUX METROPOLE 36</v>
      </c>
      <c r="E13" s="6">
        <v>13</v>
      </c>
      <c r="F13" s="2">
        <v>117</v>
      </c>
      <c r="G13" s="4">
        <v>7</v>
      </c>
      <c r="H13" s="2">
        <f>IF(G$2="Bike &amp; Run",IF(ISNA(VLOOKUP(G13,Paramètres!$B$3:$C$56,2,FALSE)),0,VLOOKUP(G13,Paramètres!$B$3:$C$56,2,FALSE)*Paramètres!$K$4),IF(OR(G13="",OR($D13="",$D13="NL",$D13="HORS LIGUE")),0,VLOOKUP(IF(OR(G13="",OR($D13="",$D13="NL",$D13="HORS LIGUE")),"",COUNTIFS($D$5:$D$72,"&lt;&gt;"&amp;"",$D$5:$D$72,"&lt;&gt;"&amp;"NL",$D$5:$D$72,"&lt;&gt;"&amp;"HORS LIGUE",G$5:G$72,"&lt;"&amp;G13)+1),Paramètres!$B$3:$C$56,2,FALSE)*Paramètres!$K$4))</f>
        <v>66</v>
      </c>
      <c r="I13" s="36"/>
      <c r="J13" s="2">
        <f>IF(I$2="Bike &amp; Run",IF(ISNA(VLOOKUP(I13,Paramètres!$B$3:$C$56,2,FALSE)),0,VLOOKUP(I13,Paramètres!$B$3:$C$56,2,FALSE)*Paramètres!$K$5),IF(OR(I13="",OR($D13="",$D13="NL",$D13="HORS LIGUE")),0,VLOOKUP(IF(OR(I13="",OR($D13="",$D13="NL",$D13="HORS LIGUE")),"",COUNTIFS($D$5:$D$72,"&lt;&gt;"&amp;"",$D$5:$D$72,"&lt;&gt;"&amp;"NL",$D$5:$D$72,"&lt;&gt;"&amp;"HORS LIGUE",I$5:I$72,"&lt;"&amp;I13)+1),Paramètres!$B$3:$C$56,2,FALSE)*Paramètres!$K$5))</f>
        <v>0</v>
      </c>
      <c r="K13" s="4"/>
      <c r="L13" s="2">
        <f>IF(K$2="Bike &amp; Run",IF(ISNA(VLOOKUP(K13,Paramètres!$B$3:$C$56,2,FALSE)),0,VLOOKUP(K13,Paramètres!$B$3:$C$56,2,FALSE)*Paramètres!$K$6),IF(OR(K13="",OR($D13="",$D13="NL",$D13="HORS LIGUE")),0,VLOOKUP(IF(OR(K13="",OR($D13="",$D13="NL",$D13="HORS LIGUE")),"",COUNTIFS($D$5:$D$72,"&lt;&gt;"&amp;"",$D$5:$D$72,"&lt;&gt;"&amp;"NL",$D$5:$D$72,"&lt;&gt;"&amp;"HORS LIGUE",K$5:K$72,"&lt;"&amp;K13)+1),Paramètres!$B$3:$C$56,2,FALSE)*Paramètres!$K$6))</f>
        <v>0</v>
      </c>
      <c r="M13" s="4"/>
      <c r="N13" s="2">
        <f>IF(M$2="Bike &amp; Run",IF(ISNA(VLOOKUP(M13,Paramètres!$B$3:$C$56,2,FALSE)),0,VLOOKUP(M13,Paramètres!$B$3:$C$56,2,FALSE)*Paramètres!$K$7),IF(OR(M13="",OR($D13="",$D13="NL",$D13="HORS LIGUE")),0,VLOOKUP(IF(OR(M13="",OR($D13="",$D13="NL",$D13="HORS LIGUE")),"",COUNTIFS($D$5:$D$72,"&lt;&gt;"&amp;"",$D$5:$D$72,"&lt;&gt;"&amp;"NL",$D$5:$D$72,"&lt;&gt;"&amp;"HORS LIGUE",M$5:M$72,"&lt;"&amp;M13)+1),Paramètres!$B$3:$C$56,2,FALSE)*Paramètres!$K$7))</f>
        <v>0</v>
      </c>
      <c r="O13" s="46"/>
      <c r="P13" s="2">
        <f>IF(O$2="Bike &amp; Run",IF(ISNA(VLOOKUP(O13,Paramètres!$B$3:$C$56,2,FALSE)),0,VLOOKUP(O13,Paramètres!$B$3:$C$56,2,FALSE)*Paramètres!$K$8),IF(OR(O13="",OR($D13="",$D13="NL",$D13="HORS LIGUE")),0,VLOOKUP(IF(OR(O13="",OR($D13="",$D13="NL",$D13="HORS LIGUE")),"",COUNTIFS($D$5:$D$72,"&lt;&gt;"&amp;"",$D$5:$D$72,"&lt;&gt;"&amp;"NL",$D$5:$D$72,"&lt;&gt;"&amp;"HORS LIGUE",O$5:O$72,"&lt;"&amp;O13)+1),Paramètres!$B$3:$C$56,2,FALSE)*Paramètres!$K$8))</f>
        <v>0</v>
      </c>
      <c r="Q13" s="46"/>
      <c r="R13" s="2">
        <f>IF(Q$2="Bike &amp; Run",IF(ISNA(VLOOKUP(Q13,Paramètres!$B$3:$C$56,2,FALSE)),0,VLOOKUP(Q13,Paramètres!$B$3:$C$56,2,FALSE)*Paramètres!$K$9),IF(OR(Q13="",OR($D13="",$D13="NL",$D13="HORS LIGUE")),0,VLOOKUP(IF(OR(Q13="",OR($D13="",$D13="NL",$D13="HORS LIGUE")),"",COUNTIFS($D$5:$D$72,"&lt;&gt;"&amp;"",$D$5:$D$72,"&lt;&gt;"&amp;"NL",$D$5:$D$72,"&lt;&gt;"&amp;"HORS LIGUE",Q$5:Q$72,"&lt;"&amp;Q13)+1),Paramètres!$B$3:$C$56,2,FALSE)*Paramètres!$K$9))</f>
        <v>0</v>
      </c>
      <c r="S13" s="46"/>
      <c r="T13" s="2">
        <f>IF(S$2="Bike &amp; Run",IF(ISNA(VLOOKUP(S13,Paramètres!$B$3:$C$56,2,FALSE)),0,VLOOKUP(S13,Paramètres!$B$3:$C$56,2,FALSE)*Paramètres!$K$10),IF(OR(S13="",OR($D13="",$D13="NL",$D13="HORS LIGUE")),0,VLOOKUP(IF(OR(S13="",OR($D13="",$D13="NL",$D13="HORS LIGUE")),"",COUNTIFS($D$5:$D$72,"&lt;&gt;"&amp;"",$D$5:$D$72,"&lt;&gt;"&amp;"NL",$D$5:$D$72,"&lt;&gt;"&amp;"HORS LIGUE",S$5:S$72,"&lt;"&amp;S13)+1),Paramètres!$B$3:$C$56,2,FALSE)*Paramètres!$K$10))</f>
        <v>0</v>
      </c>
      <c r="U13" s="46"/>
      <c r="V13" s="2">
        <f>IF(U$2="Bike &amp; Run",IF(ISNA(VLOOKUP(U13,Paramètres!$B$3:$C$56,2,FALSE)),0,VLOOKUP(U13,Paramètres!$B$3:$C$56,2,FALSE)*Paramètres!$K$11),IF(OR(U13="",OR($D13="",$D13="NL",$D13="HORS LIGUE")),0,VLOOKUP(IF(OR(U13="",OR($D13="",$D13="NL",$D13="HORS LIGUE")),"",COUNTIFS($D$5:$D$72,"&lt;&gt;"&amp;"",$D$5:$D$72,"&lt;&gt;"&amp;"NL",$D$5:$D$72,"&lt;&gt;"&amp;"HORS LIGUE",U$5:U$72,"&lt;"&amp;U13)+1),Paramètres!$B$3:$C$56,2,FALSE)*Paramètres!$K$11))</f>
        <v>0</v>
      </c>
      <c r="W13" s="46"/>
      <c r="X13" s="2">
        <f>IF(W$2="Bike &amp; Run",IF(ISNA(VLOOKUP(W13,Paramètres!$B$3:$C$56,2,FALSE)),0,VLOOKUP(W13,Paramètres!$B$3:$C$56,2,FALSE)*Paramètres!$K$12),IF(OR(W13="",OR($D13="",$D13="NL",$D13="HORS LIGUE")),0,VLOOKUP(IF(OR(W13="",OR($D13="",$D13="NL",$D13="HORS LIGUE")),"",COUNTIFS($D$5:$D$72,"&lt;&gt;"&amp;"",$D$5:$D$72,"&lt;&gt;"&amp;"NL",$D$5:$D$72,"&lt;&gt;"&amp;"HORS LIGUE",W$5:W$72,"&lt;"&amp;W13)+1),Paramètres!$B$3:$C$56,2,FALSE)*Paramètres!$K$12))</f>
        <v>0</v>
      </c>
      <c r="Y13" s="46"/>
      <c r="Z13" s="2">
        <f>IF(Y$2="Bike &amp; Run",IF(ISNA(VLOOKUP(Y13,Paramètres!$B$3:$C$56,2,FALSE)),0,VLOOKUP(Y13,Paramètres!$B$3:$C$56,2,FALSE)*Paramètres!$K$13),IF(OR(Y13="",OR($D13="",$D13="NL",$D13="HORS LIGUE")),0,VLOOKUP(IF(OR(Y13="",OR($D13="",$D13="NL",$D13="HORS LIGUE")),"",COUNTIFS($D$5:$D$72,"&lt;&gt;"&amp;"",$D$5:$D$72,"&lt;&gt;"&amp;"NL",$D$5:$D$72,"&lt;&gt;"&amp;"HORS LIGUE",Y$5:Y$72,"&lt;"&amp;Y13)+1),Paramètres!$B$3:$C$56,2,FALSE)*Paramètres!$K$13))</f>
        <v>0</v>
      </c>
      <c r="AA13" s="46"/>
      <c r="AB13" s="2">
        <f>IF(AA$2="Bike &amp; Run",IF(ISNA(VLOOKUP(AA13,Paramètres!$B$3:$C$56,2,FALSE)),0,VLOOKUP(AA13,Paramètres!$B$3:$C$56,2,FALSE)*Paramètres!$K$14),IF(OR(AA13="",OR($D13="",$D13="NL",$D13="HORS LIGUE")),0,VLOOKUP(IF(OR(AA13="",OR($D13="",$D13="NL",$D13="HORS LIGUE")),"",COUNTIFS($D$5:$D$72,"&lt;&gt;"&amp;"",$D$5:$D$72,"&lt;&gt;"&amp;"NL",$D$5:$D$72,"&lt;&gt;"&amp;"HORS LIGUE",AA$5:AA$72,"&lt;"&amp;AA13)+1),Paramètres!$B$3:$C$56,2,FALSE)*Paramètres!$K$14))</f>
        <v>0</v>
      </c>
      <c r="AC13" s="46"/>
      <c r="AD13" s="2">
        <f>IF(AC$2="Bike &amp; Run",IF(ISNA(VLOOKUP(AC13,Paramètres!$B$3:$C$56,2,FALSE)),0,VLOOKUP(AC13,Paramètres!$B$3:$C$56,2,FALSE)*Paramètres!$K$15),IF(OR(AC13="",OR($D13="",$D13="NL",$D13="HORS LIGUE")),0,VLOOKUP(IF(OR(AC13="",OR($D13="",$D13="NL",$D13="HORS LIGUE")),"",COUNTIFS($D$5:$D$72,"&lt;&gt;"&amp;"",$D$5:$D$72,"&lt;&gt;"&amp;"NL",$D$5:$D$72,"&lt;&gt;"&amp;"HORS LIGUE",AC$5:AC$72,"&lt;"&amp;AC13)+1),Paramètres!$B$3:$C$56,2,FALSE)*Paramètres!$K$15))</f>
        <v>0</v>
      </c>
      <c r="AE13" s="46"/>
      <c r="AF13" s="2">
        <f>IF(AE$2="Bike &amp; Run",IF(ISNA(VLOOKUP(AE13,Paramètres!$B$3:$C$56,2,FALSE)),0,VLOOKUP(AE13,Paramètres!$B$3:$C$56,2,FALSE)*Paramètres!$K$16),IF(OR(AE13="",OR($D13="",$D13="NL",$D13="HORS LIGUE")),0,VLOOKUP(IF(OR(AE13="",OR($D13="",$D13="NL",$D13="HORS LIGUE")),"",COUNTIFS($D$5:$D$72,"&lt;&gt;"&amp;"",$D$5:$D$72,"&lt;&gt;"&amp;"NL",$D$5:$D$72,"&lt;&gt;"&amp;"HORS LIGUE",AE$5:AE$72,"&lt;"&amp;AE13)+1),Paramètres!$B$3:$C$56,2,FALSE)*Paramètres!$K$16))</f>
        <v>0</v>
      </c>
      <c r="AG13" s="46"/>
      <c r="AH13" s="2">
        <f>IF(AG$2="Bike &amp; Run",IF(ISNA(VLOOKUP(AG13,Paramètres!$B$3:$C$56,2,FALSE)),0,VLOOKUP(AG13,Paramètres!$B$3:$C$56,2,FALSE)*Paramètres!$K$17),IF(OR(AG13="",OR($D13="",$D13="NL",$D13="HORS LIGUE")),0,VLOOKUP(IF(OR(AG13="",OR($D13="",$D13="NL",$D13="HORS LIGUE")),"",COUNTIFS($D$5:$D$72,"&lt;&gt;"&amp;"",$D$5:$D$72,"&lt;&gt;"&amp;"NL",$D$5:$D$72,"&lt;&gt;"&amp;"HORS LIGUE",AG$5:AG$72,"&lt;"&amp;AG13)+1),Paramètres!$B$3:$C$56,2,FALSE)*Paramètres!$K$17))</f>
        <v>0</v>
      </c>
      <c r="AI13" s="40">
        <f t="shared" si="0"/>
        <v>183</v>
      </c>
      <c r="AJ13" s="3">
        <f t="shared" si="1"/>
        <v>9</v>
      </c>
      <c r="AK13" s="5">
        <f t="shared" si="2"/>
        <v>2</v>
      </c>
      <c r="AL13" s="41">
        <f t="shared" si="3"/>
        <v>183</v>
      </c>
      <c r="AM13" s="33">
        <f t="shared" si="4"/>
        <v>9</v>
      </c>
      <c r="AO13" s="22">
        <f t="shared" si="5"/>
        <v>117</v>
      </c>
      <c r="AP13">
        <f t="shared" si="6"/>
        <v>66</v>
      </c>
      <c r="AQ13">
        <f t="shared" si="7"/>
        <v>0</v>
      </c>
      <c r="AR13">
        <f t="shared" si="8"/>
        <v>0</v>
      </c>
      <c r="AS13">
        <f t="shared" si="9"/>
        <v>0</v>
      </c>
      <c r="AT13">
        <f t="shared" si="10"/>
        <v>0</v>
      </c>
      <c r="AU13">
        <f t="shared" si="11"/>
        <v>0</v>
      </c>
      <c r="AV13">
        <f t="shared" si="12"/>
        <v>0</v>
      </c>
      <c r="AW13">
        <f t="shared" si="13"/>
        <v>0</v>
      </c>
      <c r="AX13">
        <f t="shared" si="14"/>
        <v>0</v>
      </c>
      <c r="AY13">
        <f t="shared" si="15"/>
        <v>0</v>
      </c>
      <c r="AZ13">
        <f t="shared" si="16"/>
        <v>0</v>
      </c>
      <c r="BA13">
        <f t="shared" si="17"/>
        <v>0</v>
      </c>
      <c r="BB13">
        <f t="shared" si="18"/>
        <v>0</v>
      </c>
      <c r="BC13">
        <f t="shared" si="19"/>
        <v>0</v>
      </c>
      <c r="BD13">
        <f t="shared" si="20"/>
        <v>117</v>
      </c>
      <c r="BE13" s="22">
        <f t="shared" ref="BE13:BR13" si="29">BD13+LARGE($AO13:$BC13,BE$4)</f>
        <v>183</v>
      </c>
      <c r="BF13" s="22">
        <f t="shared" si="29"/>
        <v>183</v>
      </c>
      <c r="BG13" s="22">
        <f t="shared" si="29"/>
        <v>183</v>
      </c>
      <c r="BH13" s="22">
        <f t="shared" si="29"/>
        <v>183</v>
      </c>
      <c r="BI13" s="22">
        <f t="shared" si="29"/>
        <v>183</v>
      </c>
      <c r="BJ13" s="22">
        <f t="shared" si="29"/>
        <v>183</v>
      </c>
      <c r="BK13" s="22">
        <f t="shared" si="29"/>
        <v>183</v>
      </c>
      <c r="BL13" s="22">
        <f t="shared" si="29"/>
        <v>183</v>
      </c>
      <c r="BM13" s="22">
        <f t="shared" si="29"/>
        <v>183</v>
      </c>
      <c r="BN13" s="22">
        <f t="shared" si="29"/>
        <v>183</v>
      </c>
      <c r="BO13" s="22">
        <f t="shared" si="29"/>
        <v>183</v>
      </c>
      <c r="BP13" s="22">
        <f t="shared" si="29"/>
        <v>183</v>
      </c>
      <c r="BQ13" s="22">
        <f t="shared" si="29"/>
        <v>183</v>
      </c>
      <c r="BR13" s="22">
        <f t="shared" si="29"/>
        <v>183</v>
      </c>
    </row>
    <row r="14" spans="1:70" ht="16.5">
      <c r="A14" s="73" t="s">
        <v>1572</v>
      </c>
      <c r="B14" s="32" t="str">
        <f>IF(ISNA(VLOOKUP(A14,'Licenciés Jeunes 2023'!A:C,3,0)),"",VLOOKUP(A14,'Licenciés Jeunes 2023'!A:C,3,0))</f>
        <v>CHANCEL</v>
      </c>
      <c r="C14" s="32" t="str">
        <f>IF(ISNA(VLOOKUP(A14,'Licenciés Jeunes 2023'!A:C,2,0)),"",VLOOKUP(A14,'Licenciés Jeunes 2023'!A:C,2,0))</f>
        <v>Roman</v>
      </c>
      <c r="D14" s="32" t="str">
        <f>IF(ISNA(VLOOKUP(A14,'Licenciés Jeunes 2023'!A:F,6,0)),"",VLOOKUP(A14,'Licenciés Jeunes 2023'!A:F,6,0))</f>
        <v>SAINT AVERTIN SPORTS TRIATHLON 37</v>
      </c>
      <c r="E14" s="6">
        <v>10</v>
      </c>
      <c r="F14" s="2">
        <v>123</v>
      </c>
      <c r="G14" s="4">
        <v>11</v>
      </c>
      <c r="H14" s="2">
        <f>IF(G$2="Bike &amp; Run",IF(ISNA(VLOOKUP(G14,Paramètres!$B$3:$C$56,2,FALSE)),0,VLOOKUP(G14,Paramètres!$B$3:$C$56,2,FALSE)*Paramètres!$K$4),IF(OR(G14="",OR($D14="",$D14="NL",$D14="HORS LIGUE")),0,VLOOKUP(IF(OR(G14="",OR($D14="",$D14="NL",$D14="HORS LIGUE")),"",COUNTIFS($D$5:$D$72,"&lt;&gt;"&amp;"",$D$5:$D$72,"&lt;&gt;"&amp;"NL",$D$5:$D$72,"&lt;&gt;"&amp;"HORS LIGUE",G$5:G$72,"&lt;"&amp;G14)+1),Paramètres!$B$3:$C$56,2,FALSE)*Paramètres!$K$4))</f>
        <v>54</v>
      </c>
      <c r="I14" s="36"/>
      <c r="J14" s="2">
        <f>IF(I$2="Bike &amp; Run",IF(ISNA(VLOOKUP(I14,Paramètres!$B$3:$C$56,2,FALSE)),0,VLOOKUP(I14,Paramètres!$B$3:$C$56,2,FALSE)*Paramètres!$K$5),IF(OR(I14="",OR($D14="",$D14="NL",$D14="HORS LIGUE")),0,VLOOKUP(IF(OR(I14="",OR($D14="",$D14="NL",$D14="HORS LIGUE")),"",COUNTIFS($D$5:$D$72,"&lt;&gt;"&amp;"",$D$5:$D$72,"&lt;&gt;"&amp;"NL",$D$5:$D$72,"&lt;&gt;"&amp;"HORS LIGUE",I$5:I$72,"&lt;"&amp;I14)+1),Paramètres!$B$3:$C$56,2,FALSE)*Paramètres!$K$5))</f>
        <v>0</v>
      </c>
      <c r="K14" s="4"/>
      <c r="L14" s="2">
        <f>IF(K$2="Bike &amp; Run",IF(ISNA(VLOOKUP(K14,Paramètres!$B$3:$C$56,2,FALSE)),0,VLOOKUP(K14,Paramètres!$B$3:$C$56,2,FALSE)*Paramètres!$K$6),IF(OR(K14="",OR($D14="",$D14="NL",$D14="HORS LIGUE")),0,VLOOKUP(IF(OR(K14="",OR($D14="",$D14="NL",$D14="HORS LIGUE")),"",COUNTIFS($D$5:$D$72,"&lt;&gt;"&amp;"",$D$5:$D$72,"&lt;&gt;"&amp;"NL",$D$5:$D$72,"&lt;&gt;"&amp;"HORS LIGUE",K$5:K$72,"&lt;"&amp;K14)+1),Paramètres!$B$3:$C$56,2,FALSE)*Paramètres!$K$6))</f>
        <v>0</v>
      </c>
      <c r="M14" s="4"/>
      <c r="N14" s="2">
        <f>IF(M$2="Bike &amp; Run",IF(ISNA(VLOOKUP(M14,Paramètres!$B$3:$C$56,2,FALSE)),0,VLOOKUP(M14,Paramètres!$B$3:$C$56,2,FALSE)*Paramètres!$K$7),IF(OR(M14="",OR($D14="",$D14="NL",$D14="HORS LIGUE")),0,VLOOKUP(IF(OR(M14="",OR($D14="",$D14="NL",$D14="HORS LIGUE")),"",COUNTIFS($D$5:$D$72,"&lt;&gt;"&amp;"",$D$5:$D$72,"&lt;&gt;"&amp;"NL",$D$5:$D$72,"&lt;&gt;"&amp;"HORS LIGUE",M$5:M$72,"&lt;"&amp;M14)+1),Paramètres!$B$3:$C$56,2,FALSE)*Paramètres!$K$7))</f>
        <v>0</v>
      </c>
      <c r="O14" s="46"/>
      <c r="P14" s="2">
        <f>IF(O$2="Bike &amp; Run",IF(ISNA(VLOOKUP(O14,Paramètres!$B$3:$C$56,2,FALSE)),0,VLOOKUP(O14,Paramètres!$B$3:$C$56,2,FALSE)*Paramètres!$K$8),IF(OR(O14="",OR($D14="",$D14="NL",$D14="HORS LIGUE")),0,VLOOKUP(IF(OR(O14="",OR($D14="",$D14="NL",$D14="HORS LIGUE")),"",COUNTIFS($D$5:$D$72,"&lt;&gt;"&amp;"",$D$5:$D$72,"&lt;&gt;"&amp;"NL",$D$5:$D$72,"&lt;&gt;"&amp;"HORS LIGUE",O$5:O$72,"&lt;"&amp;O14)+1),Paramètres!$B$3:$C$56,2,FALSE)*Paramètres!$K$8))</f>
        <v>0</v>
      </c>
      <c r="Q14" s="46"/>
      <c r="R14" s="2">
        <f>IF(Q$2="Bike &amp; Run",IF(ISNA(VLOOKUP(Q14,Paramètres!$B$3:$C$56,2,FALSE)),0,VLOOKUP(Q14,Paramètres!$B$3:$C$56,2,FALSE)*Paramètres!$K$9),IF(OR(Q14="",OR($D14="",$D14="NL",$D14="HORS LIGUE")),0,VLOOKUP(IF(OR(Q14="",OR($D14="",$D14="NL",$D14="HORS LIGUE")),"",COUNTIFS($D$5:$D$72,"&lt;&gt;"&amp;"",$D$5:$D$72,"&lt;&gt;"&amp;"NL",$D$5:$D$72,"&lt;&gt;"&amp;"HORS LIGUE",Q$5:Q$72,"&lt;"&amp;Q14)+1),Paramètres!$B$3:$C$56,2,FALSE)*Paramètres!$K$9))</f>
        <v>0</v>
      </c>
      <c r="S14" s="46"/>
      <c r="T14" s="2">
        <f>IF(S$2="Bike &amp; Run",IF(ISNA(VLOOKUP(S14,Paramètres!$B$3:$C$56,2,FALSE)),0,VLOOKUP(S14,Paramètres!$B$3:$C$56,2,FALSE)*Paramètres!$K$10),IF(OR(S14="",OR($D14="",$D14="NL",$D14="HORS LIGUE")),0,VLOOKUP(IF(OR(S14="",OR($D14="",$D14="NL",$D14="HORS LIGUE")),"",COUNTIFS($D$5:$D$72,"&lt;&gt;"&amp;"",$D$5:$D$72,"&lt;&gt;"&amp;"NL",$D$5:$D$72,"&lt;&gt;"&amp;"HORS LIGUE",S$5:S$72,"&lt;"&amp;S14)+1),Paramètres!$B$3:$C$56,2,FALSE)*Paramètres!$K$10))</f>
        <v>0</v>
      </c>
      <c r="U14" s="46"/>
      <c r="V14" s="2">
        <f>IF(U$2="Bike &amp; Run",IF(ISNA(VLOOKUP(U14,Paramètres!$B$3:$C$56,2,FALSE)),0,VLOOKUP(U14,Paramètres!$B$3:$C$56,2,FALSE)*Paramètres!$K$11),IF(OR(U14="",OR($D14="",$D14="NL",$D14="HORS LIGUE")),0,VLOOKUP(IF(OR(U14="",OR($D14="",$D14="NL",$D14="HORS LIGUE")),"",COUNTIFS($D$5:$D$72,"&lt;&gt;"&amp;"",$D$5:$D$72,"&lt;&gt;"&amp;"NL",$D$5:$D$72,"&lt;&gt;"&amp;"HORS LIGUE",U$5:U$72,"&lt;"&amp;U14)+1),Paramètres!$B$3:$C$56,2,FALSE)*Paramètres!$K$11))</f>
        <v>0</v>
      </c>
      <c r="W14" s="46"/>
      <c r="X14" s="2">
        <f>IF(W$2="Bike &amp; Run",IF(ISNA(VLOOKUP(W14,Paramètres!$B$3:$C$56,2,FALSE)),0,VLOOKUP(W14,Paramètres!$B$3:$C$56,2,FALSE)*Paramètres!$K$12),IF(OR(W14="",OR($D14="",$D14="NL",$D14="HORS LIGUE")),0,VLOOKUP(IF(OR(W14="",OR($D14="",$D14="NL",$D14="HORS LIGUE")),"",COUNTIFS($D$5:$D$72,"&lt;&gt;"&amp;"",$D$5:$D$72,"&lt;&gt;"&amp;"NL",$D$5:$D$72,"&lt;&gt;"&amp;"HORS LIGUE",W$5:W$72,"&lt;"&amp;W14)+1),Paramètres!$B$3:$C$56,2,FALSE)*Paramètres!$K$12))</f>
        <v>0</v>
      </c>
      <c r="Y14" s="46"/>
      <c r="Z14" s="2">
        <f>IF(Y$2="Bike &amp; Run",IF(ISNA(VLOOKUP(Y14,Paramètres!$B$3:$C$56,2,FALSE)),0,VLOOKUP(Y14,Paramètres!$B$3:$C$56,2,FALSE)*Paramètres!$K$13),IF(OR(Y14="",OR($D14="",$D14="NL",$D14="HORS LIGUE")),0,VLOOKUP(IF(OR(Y14="",OR($D14="",$D14="NL",$D14="HORS LIGUE")),"",COUNTIFS($D$5:$D$72,"&lt;&gt;"&amp;"",$D$5:$D$72,"&lt;&gt;"&amp;"NL",$D$5:$D$72,"&lt;&gt;"&amp;"HORS LIGUE",Y$5:Y$72,"&lt;"&amp;Y14)+1),Paramètres!$B$3:$C$56,2,FALSE)*Paramètres!$K$13))</f>
        <v>0</v>
      </c>
      <c r="AA14" s="46"/>
      <c r="AB14" s="2">
        <f>IF(AA$2="Bike &amp; Run",IF(ISNA(VLOOKUP(AA14,Paramètres!$B$3:$C$56,2,FALSE)),0,VLOOKUP(AA14,Paramètres!$B$3:$C$56,2,FALSE)*Paramètres!$K$14),IF(OR(AA14="",OR($D14="",$D14="NL",$D14="HORS LIGUE")),0,VLOOKUP(IF(OR(AA14="",OR($D14="",$D14="NL",$D14="HORS LIGUE")),"",COUNTIFS($D$5:$D$72,"&lt;&gt;"&amp;"",$D$5:$D$72,"&lt;&gt;"&amp;"NL",$D$5:$D$72,"&lt;&gt;"&amp;"HORS LIGUE",AA$5:AA$72,"&lt;"&amp;AA14)+1),Paramètres!$B$3:$C$56,2,FALSE)*Paramètres!$K$14))</f>
        <v>0</v>
      </c>
      <c r="AC14" s="46"/>
      <c r="AD14" s="2">
        <f>IF(AC$2="Bike &amp; Run",IF(ISNA(VLOOKUP(AC14,Paramètres!$B$3:$C$56,2,FALSE)),0,VLOOKUP(AC14,Paramètres!$B$3:$C$56,2,FALSE)*Paramètres!$K$15),IF(OR(AC14="",OR($D14="",$D14="NL",$D14="HORS LIGUE")),0,VLOOKUP(IF(OR(AC14="",OR($D14="",$D14="NL",$D14="HORS LIGUE")),"",COUNTIFS($D$5:$D$72,"&lt;&gt;"&amp;"",$D$5:$D$72,"&lt;&gt;"&amp;"NL",$D$5:$D$72,"&lt;&gt;"&amp;"HORS LIGUE",AC$5:AC$72,"&lt;"&amp;AC14)+1),Paramètres!$B$3:$C$56,2,FALSE)*Paramètres!$K$15))</f>
        <v>0</v>
      </c>
      <c r="AE14" s="46"/>
      <c r="AF14" s="2">
        <f>IF(AE$2="Bike &amp; Run",IF(ISNA(VLOOKUP(AE14,Paramètres!$B$3:$C$56,2,FALSE)),0,VLOOKUP(AE14,Paramètres!$B$3:$C$56,2,FALSE)*Paramètres!$K$16),IF(OR(AE14="",OR($D14="",$D14="NL",$D14="HORS LIGUE")),0,VLOOKUP(IF(OR(AE14="",OR($D14="",$D14="NL",$D14="HORS LIGUE")),"",COUNTIFS($D$5:$D$72,"&lt;&gt;"&amp;"",$D$5:$D$72,"&lt;&gt;"&amp;"NL",$D$5:$D$72,"&lt;&gt;"&amp;"HORS LIGUE",AE$5:AE$72,"&lt;"&amp;AE14)+1),Paramètres!$B$3:$C$56,2,FALSE)*Paramètres!$K$16))</f>
        <v>0</v>
      </c>
      <c r="AG14" s="46"/>
      <c r="AH14" s="2">
        <f>IF(AG$2="Bike &amp; Run",IF(ISNA(VLOOKUP(AG14,Paramètres!$B$3:$C$56,2,FALSE)),0,VLOOKUP(AG14,Paramètres!$B$3:$C$56,2,FALSE)*Paramètres!$K$17),IF(OR(AG14="",OR($D14="",$D14="NL",$D14="HORS LIGUE")),0,VLOOKUP(IF(OR(AG14="",OR($D14="",$D14="NL",$D14="HORS LIGUE")),"",COUNTIFS($D$5:$D$72,"&lt;&gt;"&amp;"",$D$5:$D$72,"&lt;&gt;"&amp;"NL",$D$5:$D$72,"&lt;&gt;"&amp;"HORS LIGUE",AG$5:AG$72,"&lt;"&amp;AG14)+1),Paramètres!$B$3:$C$56,2,FALSE)*Paramètres!$K$17))</f>
        <v>0</v>
      </c>
      <c r="AI14" s="40">
        <f t="shared" si="0"/>
        <v>177</v>
      </c>
      <c r="AJ14" s="3">
        <f t="shared" si="1"/>
        <v>10</v>
      </c>
      <c r="AK14" s="5">
        <f t="shared" si="2"/>
        <v>2</v>
      </c>
      <c r="AL14" s="41">
        <f t="shared" si="3"/>
        <v>177</v>
      </c>
      <c r="AM14" s="33">
        <f t="shared" si="4"/>
        <v>10</v>
      </c>
      <c r="AO14" s="22">
        <f t="shared" si="5"/>
        <v>123</v>
      </c>
      <c r="AP14">
        <f t="shared" si="6"/>
        <v>54</v>
      </c>
      <c r="AQ14">
        <f t="shared" si="7"/>
        <v>0</v>
      </c>
      <c r="AR14">
        <f t="shared" si="8"/>
        <v>0</v>
      </c>
      <c r="AS14">
        <f t="shared" si="9"/>
        <v>0</v>
      </c>
      <c r="AT14">
        <f t="shared" si="10"/>
        <v>0</v>
      </c>
      <c r="AU14">
        <f t="shared" si="11"/>
        <v>0</v>
      </c>
      <c r="AV14">
        <f t="shared" si="12"/>
        <v>0</v>
      </c>
      <c r="AW14">
        <f t="shared" si="13"/>
        <v>0</v>
      </c>
      <c r="AX14">
        <f t="shared" si="14"/>
        <v>0</v>
      </c>
      <c r="AY14">
        <f t="shared" si="15"/>
        <v>0</v>
      </c>
      <c r="AZ14">
        <f t="shared" si="16"/>
        <v>0</v>
      </c>
      <c r="BA14">
        <f t="shared" si="17"/>
        <v>0</v>
      </c>
      <c r="BB14">
        <f t="shared" si="18"/>
        <v>0</v>
      </c>
      <c r="BC14">
        <f t="shared" si="19"/>
        <v>0</v>
      </c>
      <c r="BD14">
        <f t="shared" si="20"/>
        <v>123</v>
      </c>
      <c r="BE14" s="22">
        <f t="shared" ref="BE14:BR14" si="30">BD14+LARGE($AO14:$BC14,BE$4)</f>
        <v>177</v>
      </c>
      <c r="BF14" s="22">
        <f t="shared" si="30"/>
        <v>177</v>
      </c>
      <c r="BG14" s="22">
        <f t="shared" si="30"/>
        <v>177</v>
      </c>
      <c r="BH14" s="22">
        <f t="shared" si="30"/>
        <v>177</v>
      </c>
      <c r="BI14" s="22">
        <f t="shared" si="30"/>
        <v>177</v>
      </c>
      <c r="BJ14" s="22">
        <f t="shared" si="30"/>
        <v>177</v>
      </c>
      <c r="BK14" s="22">
        <f t="shared" si="30"/>
        <v>177</v>
      </c>
      <c r="BL14" s="22">
        <f t="shared" si="30"/>
        <v>177</v>
      </c>
      <c r="BM14" s="22">
        <f t="shared" si="30"/>
        <v>177</v>
      </c>
      <c r="BN14" s="22">
        <f t="shared" si="30"/>
        <v>177</v>
      </c>
      <c r="BO14" s="22">
        <f t="shared" si="30"/>
        <v>177</v>
      </c>
      <c r="BP14" s="22">
        <f t="shared" si="30"/>
        <v>177</v>
      </c>
      <c r="BQ14" s="22">
        <f t="shared" si="30"/>
        <v>177</v>
      </c>
      <c r="BR14" s="22">
        <f t="shared" si="30"/>
        <v>177</v>
      </c>
    </row>
    <row r="15" spans="1:70" ht="16.5">
      <c r="A15" s="73" t="s">
        <v>1310</v>
      </c>
      <c r="B15" s="32" t="str">
        <f>IF(ISNA(VLOOKUP(A15,'Licenciés Jeunes 2023'!A:C,3,0)),"",VLOOKUP(A15,'Licenciés Jeunes 2023'!A:C,3,0))</f>
        <v>HOCHART</v>
      </c>
      <c r="C15" s="32" t="str">
        <f>IF(ISNA(VLOOKUP(A15,'Licenciés Jeunes 2023'!A:C,2,0)),"",VLOOKUP(A15,'Licenciés Jeunes 2023'!A:C,2,0))</f>
        <v>Mathieu</v>
      </c>
      <c r="D15" s="32" t="str">
        <f>IF(ISNA(VLOOKUP(A15,'Licenciés Jeunes 2023'!A:F,6,0)),"",VLOOKUP(A15,'Licenciés Jeunes 2023'!A:F,6,0))</f>
        <v>SAINT LAURENT NOUAN TRIATHLON</v>
      </c>
      <c r="E15" s="6">
        <v>11</v>
      </c>
      <c r="F15" s="2">
        <v>121</v>
      </c>
      <c r="G15" s="4">
        <v>12</v>
      </c>
      <c r="H15" s="2">
        <f>IF(G$2="Bike &amp; Run",IF(ISNA(VLOOKUP(G15,Paramètres!$B$3:$C$56,2,FALSE)),0,VLOOKUP(G15,Paramètres!$B$3:$C$56,2,FALSE)*Paramètres!$K$4),IF(OR(G15="",OR($D15="",$D15="NL",$D15="HORS LIGUE")),0,VLOOKUP(IF(OR(G15="",OR($D15="",$D15="NL",$D15="HORS LIGUE")),"",COUNTIFS($D$5:$D$72,"&lt;&gt;"&amp;"",$D$5:$D$72,"&lt;&gt;"&amp;"NL",$D$5:$D$72,"&lt;&gt;"&amp;"HORS LIGUE",G$5:G$72,"&lt;"&amp;G15)+1),Paramètres!$B$3:$C$56,2,FALSE)*Paramètres!$K$4))</f>
        <v>51</v>
      </c>
      <c r="I15" s="36"/>
      <c r="J15" s="2">
        <f>IF(I$2="Bike &amp; Run",IF(ISNA(VLOOKUP(I15,Paramètres!$B$3:$C$56,2,FALSE)),0,VLOOKUP(I15,Paramètres!$B$3:$C$56,2,FALSE)*Paramètres!$K$5),IF(OR(I15="",OR($D15="",$D15="NL",$D15="HORS LIGUE")),0,VLOOKUP(IF(OR(I15="",OR($D15="",$D15="NL",$D15="HORS LIGUE")),"",COUNTIFS($D$5:$D$72,"&lt;&gt;"&amp;"",$D$5:$D$72,"&lt;&gt;"&amp;"NL",$D$5:$D$72,"&lt;&gt;"&amp;"HORS LIGUE",I$5:I$72,"&lt;"&amp;I15)+1),Paramètres!$B$3:$C$56,2,FALSE)*Paramètres!$K$5))</f>
        <v>0</v>
      </c>
      <c r="K15" s="4"/>
      <c r="L15" s="2">
        <f>IF(K$2="Bike &amp; Run",IF(ISNA(VLOOKUP(K15,Paramètres!$B$3:$C$56,2,FALSE)),0,VLOOKUP(K15,Paramètres!$B$3:$C$56,2,FALSE)*Paramètres!$K$6),IF(OR(K15="",OR($D15="",$D15="NL",$D15="HORS LIGUE")),0,VLOOKUP(IF(OR(K15="",OR($D15="",$D15="NL",$D15="HORS LIGUE")),"",COUNTIFS($D$5:$D$72,"&lt;&gt;"&amp;"",$D$5:$D$72,"&lt;&gt;"&amp;"NL",$D$5:$D$72,"&lt;&gt;"&amp;"HORS LIGUE",K$5:K$72,"&lt;"&amp;K15)+1),Paramètres!$B$3:$C$56,2,FALSE)*Paramètres!$K$6))</f>
        <v>0</v>
      </c>
      <c r="M15" s="4"/>
      <c r="N15" s="2">
        <f>IF(M$2="Bike &amp; Run",IF(ISNA(VLOOKUP(M15,Paramètres!$B$3:$C$56,2,FALSE)),0,VLOOKUP(M15,Paramètres!$B$3:$C$56,2,FALSE)*Paramètres!$K$7),IF(OR(M15="",OR($D15="",$D15="NL",$D15="HORS LIGUE")),0,VLOOKUP(IF(OR(M15="",OR($D15="",$D15="NL",$D15="HORS LIGUE")),"",COUNTIFS($D$5:$D$72,"&lt;&gt;"&amp;"",$D$5:$D$72,"&lt;&gt;"&amp;"NL",$D$5:$D$72,"&lt;&gt;"&amp;"HORS LIGUE",M$5:M$72,"&lt;"&amp;M15)+1),Paramètres!$B$3:$C$56,2,FALSE)*Paramètres!$K$7))</f>
        <v>0</v>
      </c>
      <c r="O15" s="46"/>
      <c r="P15" s="2">
        <f>IF(O$2="Bike &amp; Run",IF(ISNA(VLOOKUP(O15,Paramètres!$B$3:$C$56,2,FALSE)),0,VLOOKUP(O15,Paramètres!$B$3:$C$56,2,FALSE)*Paramètres!$K$8),IF(OR(O15="",OR($D15="",$D15="NL",$D15="HORS LIGUE")),0,VLOOKUP(IF(OR(O15="",OR($D15="",$D15="NL",$D15="HORS LIGUE")),"",COUNTIFS($D$5:$D$72,"&lt;&gt;"&amp;"",$D$5:$D$72,"&lt;&gt;"&amp;"NL",$D$5:$D$72,"&lt;&gt;"&amp;"HORS LIGUE",O$5:O$72,"&lt;"&amp;O15)+1),Paramètres!$B$3:$C$56,2,FALSE)*Paramètres!$K$8))</f>
        <v>0</v>
      </c>
      <c r="Q15" s="46"/>
      <c r="R15" s="2">
        <f>IF(Q$2="Bike &amp; Run",IF(ISNA(VLOOKUP(Q15,Paramètres!$B$3:$C$56,2,FALSE)),0,VLOOKUP(Q15,Paramètres!$B$3:$C$56,2,FALSE)*Paramètres!$K$9),IF(OR(Q15="",OR($D15="",$D15="NL",$D15="HORS LIGUE")),0,VLOOKUP(IF(OR(Q15="",OR($D15="",$D15="NL",$D15="HORS LIGUE")),"",COUNTIFS($D$5:$D$72,"&lt;&gt;"&amp;"",$D$5:$D$72,"&lt;&gt;"&amp;"NL",$D$5:$D$72,"&lt;&gt;"&amp;"HORS LIGUE",Q$5:Q$72,"&lt;"&amp;Q15)+1),Paramètres!$B$3:$C$56,2,FALSE)*Paramètres!$K$9))</f>
        <v>0</v>
      </c>
      <c r="S15" s="46"/>
      <c r="T15" s="2">
        <f>IF(S$2="Bike &amp; Run",IF(ISNA(VLOOKUP(S15,Paramètres!$B$3:$C$56,2,FALSE)),0,VLOOKUP(S15,Paramètres!$B$3:$C$56,2,FALSE)*Paramètres!$K$10),IF(OR(S15="",OR($D15="",$D15="NL",$D15="HORS LIGUE")),0,VLOOKUP(IF(OR(S15="",OR($D15="",$D15="NL",$D15="HORS LIGUE")),"",COUNTIFS($D$5:$D$72,"&lt;&gt;"&amp;"",$D$5:$D$72,"&lt;&gt;"&amp;"NL",$D$5:$D$72,"&lt;&gt;"&amp;"HORS LIGUE",S$5:S$72,"&lt;"&amp;S15)+1),Paramètres!$B$3:$C$56,2,FALSE)*Paramètres!$K$10))</f>
        <v>0</v>
      </c>
      <c r="U15" s="46"/>
      <c r="V15" s="2">
        <f>IF(U$2="Bike &amp; Run",IF(ISNA(VLOOKUP(U15,Paramètres!$B$3:$C$56,2,FALSE)),0,VLOOKUP(U15,Paramètres!$B$3:$C$56,2,FALSE)*Paramètres!$K$11),IF(OR(U15="",OR($D15="",$D15="NL",$D15="HORS LIGUE")),0,VLOOKUP(IF(OR(U15="",OR($D15="",$D15="NL",$D15="HORS LIGUE")),"",COUNTIFS($D$5:$D$72,"&lt;&gt;"&amp;"",$D$5:$D$72,"&lt;&gt;"&amp;"NL",$D$5:$D$72,"&lt;&gt;"&amp;"HORS LIGUE",U$5:U$72,"&lt;"&amp;U15)+1),Paramètres!$B$3:$C$56,2,FALSE)*Paramètres!$K$11))</f>
        <v>0</v>
      </c>
      <c r="W15" s="46"/>
      <c r="X15" s="2">
        <f>IF(W$2="Bike &amp; Run",IF(ISNA(VLOOKUP(W15,Paramètres!$B$3:$C$56,2,FALSE)),0,VLOOKUP(W15,Paramètres!$B$3:$C$56,2,FALSE)*Paramètres!$K$12),IF(OR(W15="",OR($D15="",$D15="NL",$D15="HORS LIGUE")),0,VLOOKUP(IF(OR(W15="",OR($D15="",$D15="NL",$D15="HORS LIGUE")),"",COUNTIFS($D$5:$D$72,"&lt;&gt;"&amp;"",$D$5:$D$72,"&lt;&gt;"&amp;"NL",$D$5:$D$72,"&lt;&gt;"&amp;"HORS LIGUE",W$5:W$72,"&lt;"&amp;W15)+1),Paramètres!$B$3:$C$56,2,FALSE)*Paramètres!$K$12))</f>
        <v>0</v>
      </c>
      <c r="Y15" s="46"/>
      <c r="Z15" s="2">
        <f>IF(Y$2="Bike &amp; Run",IF(ISNA(VLOOKUP(Y15,Paramètres!$B$3:$C$56,2,FALSE)),0,VLOOKUP(Y15,Paramètres!$B$3:$C$56,2,FALSE)*Paramètres!$K$13),IF(OR(Y15="",OR($D15="",$D15="NL",$D15="HORS LIGUE")),0,VLOOKUP(IF(OR(Y15="",OR($D15="",$D15="NL",$D15="HORS LIGUE")),"",COUNTIFS($D$5:$D$72,"&lt;&gt;"&amp;"",$D$5:$D$72,"&lt;&gt;"&amp;"NL",$D$5:$D$72,"&lt;&gt;"&amp;"HORS LIGUE",Y$5:Y$72,"&lt;"&amp;Y15)+1),Paramètres!$B$3:$C$56,2,FALSE)*Paramètres!$K$13))</f>
        <v>0</v>
      </c>
      <c r="AA15" s="46"/>
      <c r="AB15" s="2">
        <f>IF(AA$2="Bike &amp; Run",IF(ISNA(VLOOKUP(AA15,Paramètres!$B$3:$C$56,2,FALSE)),0,VLOOKUP(AA15,Paramètres!$B$3:$C$56,2,FALSE)*Paramètres!$K$14),IF(OR(AA15="",OR($D15="",$D15="NL",$D15="HORS LIGUE")),0,VLOOKUP(IF(OR(AA15="",OR($D15="",$D15="NL",$D15="HORS LIGUE")),"",COUNTIFS($D$5:$D$72,"&lt;&gt;"&amp;"",$D$5:$D$72,"&lt;&gt;"&amp;"NL",$D$5:$D$72,"&lt;&gt;"&amp;"HORS LIGUE",AA$5:AA$72,"&lt;"&amp;AA15)+1),Paramètres!$B$3:$C$56,2,FALSE)*Paramètres!$K$14))</f>
        <v>0</v>
      </c>
      <c r="AC15" s="46"/>
      <c r="AD15" s="2">
        <f>IF(AC$2="Bike &amp; Run",IF(ISNA(VLOOKUP(AC15,Paramètres!$B$3:$C$56,2,FALSE)),0,VLOOKUP(AC15,Paramètres!$B$3:$C$56,2,FALSE)*Paramètres!$K$15),IF(OR(AC15="",OR($D15="",$D15="NL",$D15="HORS LIGUE")),0,VLOOKUP(IF(OR(AC15="",OR($D15="",$D15="NL",$D15="HORS LIGUE")),"",COUNTIFS($D$5:$D$72,"&lt;&gt;"&amp;"",$D$5:$D$72,"&lt;&gt;"&amp;"NL",$D$5:$D$72,"&lt;&gt;"&amp;"HORS LIGUE",AC$5:AC$72,"&lt;"&amp;AC15)+1),Paramètres!$B$3:$C$56,2,FALSE)*Paramètres!$K$15))</f>
        <v>0</v>
      </c>
      <c r="AE15" s="46"/>
      <c r="AF15" s="2">
        <f>IF(AE$2="Bike &amp; Run",IF(ISNA(VLOOKUP(AE15,Paramètres!$B$3:$C$56,2,FALSE)),0,VLOOKUP(AE15,Paramètres!$B$3:$C$56,2,FALSE)*Paramètres!$K$16),IF(OR(AE15="",OR($D15="",$D15="NL",$D15="HORS LIGUE")),0,VLOOKUP(IF(OR(AE15="",OR($D15="",$D15="NL",$D15="HORS LIGUE")),"",COUNTIFS($D$5:$D$72,"&lt;&gt;"&amp;"",$D$5:$D$72,"&lt;&gt;"&amp;"NL",$D$5:$D$72,"&lt;&gt;"&amp;"HORS LIGUE",AE$5:AE$72,"&lt;"&amp;AE15)+1),Paramètres!$B$3:$C$56,2,FALSE)*Paramètres!$K$16))</f>
        <v>0</v>
      </c>
      <c r="AG15" s="46"/>
      <c r="AH15" s="2">
        <f>IF(AG$2="Bike &amp; Run",IF(ISNA(VLOOKUP(AG15,Paramètres!$B$3:$C$56,2,FALSE)),0,VLOOKUP(AG15,Paramètres!$B$3:$C$56,2,FALSE)*Paramètres!$K$17),IF(OR(AG15="",OR($D15="",$D15="NL",$D15="HORS LIGUE")),0,VLOOKUP(IF(OR(AG15="",OR($D15="",$D15="NL",$D15="HORS LIGUE")),"",COUNTIFS($D$5:$D$72,"&lt;&gt;"&amp;"",$D$5:$D$72,"&lt;&gt;"&amp;"NL",$D$5:$D$72,"&lt;&gt;"&amp;"HORS LIGUE",AG$5:AG$72,"&lt;"&amp;AG15)+1),Paramètres!$B$3:$C$56,2,FALSE)*Paramètres!$K$17))</f>
        <v>0</v>
      </c>
      <c r="AI15" s="40">
        <f t="shared" si="0"/>
        <v>172</v>
      </c>
      <c r="AJ15" s="3">
        <f t="shared" si="1"/>
        <v>11</v>
      </c>
      <c r="AK15" s="5">
        <f t="shared" si="2"/>
        <v>2</v>
      </c>
      <c r="AL15" s="41">
        <f t="shared" si="3"/>
        <v>172</v>
      </c>
      <c r="AM15" s="33">
        <f t="shared" si="4"/>
        <v>11</v>
      </c>
      <c r="AO15" s="22">
        <f t="shared" si="5"/>
        <v>121</v>
      </c>
      <c r="AP15">
        <f t="shared" si="6"/>
        <v>51</v>
      </c>
      <c r="AQ15">
        <f t="shared" si="7"/>
        <v>0</v>
      </c>
      <c r="AR15">
        <f t="shared" si="8"/>
        <v>0</v>
      </c>
      <c r="AS15">
        <f t="shared" si="9"/>
        <v>0</v>
      </c>
      <c r="AT15">
        <f t="shared" si="10"/>
        <v>0</v>
      </c>
      <c r="AU15">
        <f t="shared" si="11"/>
        <v>0</v>
      </c>
      <c r="AV15">
        <f t="shared" si="12"/>
        <v>0</v>
      </c>
      <c r="AW15">
        <f t="shared" si="13"/>
        <v>0</v>
      </c>
      <c r="AX15">
        <f t="shared" si="14"/>
        <v>0</v>
      </c>
      <c r="AY15">
        <f t="shared" si="15"/>
        <v>0</v>
      </c>
      <c r="AZ15">
        <f t="shared" si="16"/>
        <v>0</v>
      </c>
      <c r="BA15">
        <f t="shared" si="17"/>
        <v>0</v>
      </c>
      <c r="BB15">
        <f t="shared" si="18"/>
        <v>0</v>
      </c>
      <c r="BC15">
        <f t="shared" si="19"/>
        <v>0</v>
      </c>
      <c r="BD15">
        <f t="shared" si="20"/>
        <v>121</v>
      </c>
      <c r="BE15" s="22">
        <f t="shared" ref="BE15:BR15" si="31">BD15+LARGE($AO15:$BC15,BE$4)</f>
        <v>172</v>
      </c>
      <c r="BF15" s="22">
        <f t="shared" si="31"/>
        <v>172</v>
      </c>
      <c r="BG15" s="22">
        <f t="shared" si="31"/>
        <v>172</v>
      </c>
      <c r="BH15" s="22">
        <f t="shared" si="31"/>
        <v>172</v>
      </c>
      <c r="BI15" s="22">
        <f t="shared" si="31"/>
        <v>172</v>
      </c>
      <c r="BJ15" s="22">
        <f t="shared" si="31"/>
        <v>172</v>
      </c>
      <c r="BK15" s="22">
        <f t="shared" si="31"/>
        <v>172</v>
      </c>
      <c r="BL15" s="22">
        <f t="shared" si="31"/>
        <v>172</v>
      </c>
      <c r="BM15" s="22">
        <f t="shared" si="31"/>
        <v>172</v>
      </c>
      <c r="BN15" s="22">
        <f t="shared" si="31"/>
        <v>172</v>
      </c>
      <c r="BO15" s="22">
        <f t="shared" si="31"/>
        <v>172</v>
      </c>
      <c r="BP15" s="22">
        <f t="shared" si="31"/>
        <v>172</v>
      </c>
      <c r="BQ15" s="22">
        <f t="shared" si="31"/>
        <v>172</v>
      </c>
      <c r="BR15" s="22">
        <f t="shared" si="31"/>
        <v>172</v>
      </c>
    </row>
    <row r="16" spans="1:70" ht="16.5">
      <c r="A16" s="73" t="s">
        <v>1440</v>
      </c>
      <c r="B16" s="32" t="str">
        <f>IF(ISNA(VLOOKUP(A16,'Licenciés Jeunes 2023'!A:C,3,0)),"",VLOOKUP(A16,'Licenciés Jeunes 2023'!A:C,3,0))</f>
        <v>BACHET</v>
      </c>
      <c r="C16" s="32" t="str">
        <f>IF(ISNA(VLOOKUP(A16,'Licenciés Jeunes 2023'!A:C,2,0)),"",VLOOKUP(A16,'Licenciés Jeunes 2023'!A:C,2,0))</f>
        <v>Simon</v>
      </c>
      <c r="D16" s="32" t="str">
        <f>IF(ISNA(VLOOKUP(A16,'Licenciés Jeunes 2023'!A:F,6,0)),"",VLOOKUP(A16,'Licenciés Jeunes 2023'!A:F,6,0))</f>
        <v>SAINT AVERTIN SPORTS TRIATHLON 37</v>
      </c>
      <c r="E16" s="6">
        <v>9</v>
      </c>
      <c r="F16" s="2">
        <v>129</v>
      </c>
      <c r="G16" s="4">
        <v>20</v>
      </c>
      <c r="H16" s="2">
        <f>IF(G$2="Bike &amp; Run",IF(ISNA(VLOOKUP(G16,Paramètres!$B$3:$C$56,2,FALSE)),0,VLOOKUP(G16,Paramètres!$B$3:$C$56,2,FALSE)*Paramètres!$K$4),IF(OR(G16="",OR($D16="",$D16="NL",$D16="HORS LIGUE")),0,VLOOKUP(IF(OR(G16="",OR($D16="",$D16="NL",$D16="HORS LIGUE")),"",COUNTIFS($D$5:$D$72,"&lt;&gt;"&amp;"",$D$5:$D$72,"&lt;&gt;"&amp;"NL",$D$5:$D$72,"&lt;&gt;"&amp;"HORS LIGUE",G$5:G$72,"&lt;"&amp;G16)+1),Paramètres!$B$3:$C$56,2,FALSE)*Paramètres!$K$4))</f>
        <v>36</v>
      </c>
      <c r="I16" s="36"/>
      <c r="J16" s="2">
        <f>IF(I$2="Bike &amp; Run",IF(ISNA(VLOOKUP(I16,Paramètres!$B$3:$C$56,2,FALSE)),0,VLOOKUP(I16,Paramètres!$B$3:$C$56,2,FALSE)*Paramètres!$K$5),IF(OR(I16="",OR($D16="",$D16="NL",$D16="HORS LIGUE")),0,VLOOKUP(IF(OR(I16="",OR($D16="",$D16="NL",$D16="HORS LIGUE")),"",COUNTIFS($D$5:$D$72,"&lt;&gt;"&amp;"",$D$5:$D$72,"&lt;&gt;"&amp;"NL",$D$5:$D$72,"&lt;&gt;"&amp;"HORS LIGUE",I$5:I$72,"&lt;"&amp;I16)+1),Paramètres!$B$3:$C$56,2,FALSE)*Paramètres!$K$5))</f>
        <v>0</v>
      </c>
      <c r="K16" s="4"/>
      <c r="L16" s="2">
        <f>IF(K$2="Bike &amp; Run",IF(ISNA(VLOOKUP(K16,Paramètres!$B$3:$C$56,2,FALSE)),0,VLOOKUP(K16,Paramètres!$B$3:$C$56,2,FALSE)*Paramètres!$K$6),IF(OR(K16="",OR($D16="",$D16="NL",$D16="HORS LIGUE")),0,VLOOKUP(IF(OR(K16="",OR($D16="",$D16="NL",$D16="HORS LIGUE")),"",COUNTIFS($D$5:$D$72,"&lt;&gt;"&amp;"",$D$5:$D$72,"&lt;&gt;"&amp;"NL",$D$5:$D$72,"&lt;&gt;"&amp;"HORS LIGUE",K$5:K$72,"&lt;"&amp;K16)+1),Paramètres!$B$3:$C$56,2,FALSE)*Paramètres!$K$6))</f>
        <v>0</v>
      </c>
      <c r="M16" s="4"/>
      <c r="N16" s="2">
        <f>IF(M$2="Bike &amp; Run",IF(ISNA(VLOOKUP(M16,Paramètres!$B$3:$C$56,2,FALSE)),0,VLOOKUP(M16,Paramètres!$B$3:$C$56,2,FALSE)*Paramètres!$K$7),IF(OR(M16="",OR($D16="",$D16="NL",$D16="HORS LIGUE")),0,VLOOKUP(IF(OR(M16="",OR($D16="",$D16="NL",$D16="HORS LIGUE")),"",COUNTIFS($D$5:$D$72,"&lt;&gt;"&amp;"",$D$5:$D$72,"&lt;&gt;"&amp;"NL",$D$5:$D$72,"&lt;&gt;"&amp;"HORS LIGUE",M$5:M$72,"&lt;"&amp;M16)+1),Paramètres!$B$3:$C$56,2,FALSE)*Paramètres!$K$7))</f>
        <v>0</v>
      </c>
      <c r="O16" s="46"/>
      <c r="P16" s="2">
        <f>IF(O$2="Bike &amp; Run",IF(ISNA(VLOOKUP(O16,Paramètres!$B$3:$C$56,2,FALSE)),0,VLOOKUP(O16,Paramètres!$B$3:$C$56,2,FALSE)*Paramètres!$K$8),IF(OR(O16="",OR($D16="",$D16="NL",$D16="HORS LIGUE")),0,VLOOKUP(IF(OR(O16="",OR($D16="",$D16="NL",$D16="HORS LIGUE")),"",COUNTIFS($D$5:$D$72,"&lt;&gt;"&amp;"",$D$5:$D$72,"&lt;&gt;"&amp;"NL",$D$5:$D$72,"&lt;&gt;"&amp;"HORS LIGUE",O$5:O$72,"&lt;"&amp;O16)+1),Paramètres!$B$3:$C$56,2,FALSE)*Paramètres!$K$8))</f>
        <v>0</v>
      </c>
      <c r="Q16" s="46"/>
      <c r="R16" s="2">
        <f>IF(Q$2="Bike &amp; Run",IF(ISNA(VLOOKUP(Q16,Paramètres!$B$3:$C$56,2,FALSE)),0,VLOOKUP(Q16,Paramètres!$B$3:$C$56,2,FALSE)*Paramètres!$K$9),IF(OR(Q16="",OR($D16="",$D16="NL",$D16="HORS LIGUE")),0,VLOOKUP(IF(OR(Q16="",OR($D16="",$D16="NL",$D16="HORS LIGUE")),"",COUNTIFS($D$5:$D$72,"&lt;&gt;"&amp;"",$D$5:$D$72,"&lt;&gt;"&amp;"NL",$D$5:$D$72,"&lt;&gt;"&amp;"HORS LIGUE",Q$5:Q$72,"&lt;"&amp;Q16)+1),Paramètres!$B$3:$C$56,2,FALSE)*Paramètres!$K$9))</f>
        <v>0</v>
      </c>
      <c r="S16" s="46"/>
      <c r="T16" s="2">
        <f>IF(S$2="Bike &amp; Run",IF(ISNA(VLOOKUP(S16,Paramètres!$B$3:$C$56,2,FALSE)),0,VLOOKUP(S16,Paramètres!$B$3:$C$56,2,FALSE)*Paramètres!$K$10),IF(OR(S16="",OR($D16="",$D16="NL",$D16="HORS LIGUE")),0,VLOOKUP(IF(OR(S16="",OR($D16="",$D16="NL",$D16="HORS LIGUE")),"",COUNTIFS($D$5:$D$72,"&lt;&gt;"&amp;"",$D$5:$D$72,"&lt;&gt;"&amp;"NL",$D$5:$D$72,"&lt;&gt;"&amp;"HORS LIGUE",S$5:S$72,"&lt;"&amp;S16)+1),Paramètres!$B$3:$C$56,2,FALSE)*Paramètres!$K$10))</f>
        <v>0</v>
      </c>
      <c r="U16" s="46"/>
      <c r="V16" s="2">
        <f>IF(U$2="Bike &amp; Run",IF(ISNA(VLOOKUP(U16,Paramètres!$B$3:$C$56,2,FALSE)),0,VLOOKUP(U16,Paramètres!$B$3:$C$56,2,FALSE)*Paramètres!$K$11),IF(OR(U16="",OR($D16="",$D16="NL",$D16="HORS LIGUE")),0,VLOOKUP(IF(OR(U16="",OR($D16="",$D16="NL",$D16="HORS LIGUE")),"",COUNTIFS($D$5:$D$72,"&lt;&gt;"&amp;"",$D$5:$D$72,"&lt;&gt;"&amp;"NL",$D$5:$D$72,"&lt;&gt;"&amp;"HORS LIGUE",U$5:U$72,"&lt;"&amp;U16)+1),Paramètres!$B$3:$C$56,2,FALSE)*Paramètres!$K$11))</f>
        <v>0</v>
      </c>
      <c r="W16" s="46"/>
      <c r="X16" s="2">
        <f>IF(W$2="Bike &amp; Run",IF(ISNA(VLOOKUP(W16,Paramètres!$B$3:$C$56,2,FALSE)),0,VLOOKUP(W16,Paramètres!$B$3:$C$56,2,FALSE)*Paramètres!$K$12),IF(OR(W16="",OR($D16="",$D16="NL",$D16="HORS LIGUE")),0,VLOOKUP(IF(OR(W16="",OR($D16="",$D16="NL",$D16="HORS LIGUE")),"",COUNTIFS($D$5:$D$72,"&lt;&gt;"&amp;"",$D$5:$D$72,"&lt;&gt;"&amp;"NL",$D$5:$D$72,"&lt;&gt;"&amp;"HORS LIGUE",W$5:W$72,"&lt;"&amp;W16)+1),Paramètres!$B$3:$C$56,2,FALSE)*Paramètres!$K$12))</f>
        <v>0</v>
      </c>
      <c r="Y16" s="46"/>
      <c r="Z16" s="2">
        <f>IF(Y$2="Bike &amp; Run",IF(ISNA(VLOOKUP(Y16,Paramètres!$B$3:$C$56,2,FALSE)),0,VLOOKUP(Y16,Paramètres!$B$3:$C$56,2,FALSE)*Paramètres!$K$13),IF(OR(Y16="",OR($D16="",$D16="NL",$D16="HORS LIGUE")),0,VLOOKUP(IF(OR(Y16="",OR($D16="",$D16="NL",$D16="HORS LIGUE")),"",COUNTIFS($D$5:$D$72,"&lt;&gt;"&amp;"",$D$5:$D$72,"&lt;&gt;"&amp;"NL",$D$5:$D$72,"&lt;&gt;"&amp;"HORS LIGUE",Y$5:Y$72,"&lt;"&amp;Y16)+1),Paramètres!$B$3:$C$56,2,FALSE)*Paramètres!$K$13))</f>
        <v>0</v>
      </c>
      <c r="AA16" s="46"/>
      <c r="AB16" s="2">
        <f>IF(AA$2="Bike &amp; Run",IF(ISNA(VLOOKUP(AA16,Paramètres!$B$3:$C$56,2,FALSE)),0,VLOOKUP(AA16,Paramètres!$B$3:$C$56,2,FALSE)*Paramètres!$K$14),IF(OR(AA16="",OR($D16="",$D16="NL",$D16="HORS LIGUE")),0,VLOOKUP(IF(OR(AA16="",OR($D16="",$D16="NL",$D16="HORS LIGUE")),"",COUNTIFS($D$5:$D$72,"&lt;&gt;"&amp;"",$D$5:$D$72,"&lt;&gt;"&amp;"NL",$D$5:$D$72,"&lt;&gt;"&amp;"HORS LIGUE",AA$5:AA$72,"&lt;"&amp;AA16)+1),Paramètres!$B$3:$C$56,2,FALSE)*Paramètres!$K$14))</f>
        <v>0</v>
      </c>
      <c r="AC16" s="46"/>
      <c r="AD16" s="2">
        <f>IF(AC$2="Bike &amp; Run",IF(ISNA(VLOOKUP(AC16,Paramètres!$B$3:$C$56,2,FALSE)),0,VLOOKUP(AC16,Paramètres!$B$3:$C$56,2,FALSE)*Paramètres!$K$15),IF(OR(AC16="",OR($D16="",$D16="NL",$D16="HORS LIGUE")),0,VLOOKUP(IF(OR(AC16="",OR($D16="",$D16="NL",$D16="HORS LIGUE")),"",COUNTIFS($D$5:$D$72,"&lt;&gt;"&amp;"",$D$5:$D$72,"&lt;&gt;"&amp;"NL",$D$5:$D$72,"&lt;&gt;"&amp;"HORS LIGUE",AC$5:AC$72,"&lt;"&amp;AC16)+1),Paramètres!$B$3:$C$56,2,FALSE)*Paramètres!$K$15))</f>
        <v>0</v>
      </c>
      <c r="AE16" s="46"/>
      <c r="AF16" s="2">
        <f>IF(AE$2="Bike &amp; Run",IF(ISNA(VLOOKUP(AE16,Paramètres!$B$3:$C$56,2,FALSE)),0,VLOOKUP(AE16,Paramètres!$B$3:$C$56,2,FALSE)*Paramètres!$K$16),IF(OR(AE16="",OR($D16="",$D16="NL",$D16="HORS LIGUE")),0,VLOOKUP(IF(OR(AE16="",OR($D16="",$D16="NL",$D16="HORS LIGUE")),"",COUNTIFS($D$5:$D$72,"&lt;&gt;"&amp;"",$D$5:$D$72,"&lt;&gt;"&amp;"NL",$D$5:$D$72,"&lt;&gt;"&amp;"HORS LIGUE",AE$5:AE$72,"&lt;"&amp;AE16)+1),Paramètres!$B$3:$C$56,2,FALSE)*Paramètres!$K$16))</f>
        <v>0</v>
      </c>
      <c r="AG16" s="46"/>
      <c r="AH16" s="2">
        <f>IF(AG$2="Bike &amp; Run",IF(ISNA(VLOOKUP(AG16,Paramètres!$B$3:$C$56,2,FALSE)),0,VLOOKUP(AG16,Paramètres!$B$3:$C$56,2,FALSE)*Paramètres!$K$17),IF(OR(AG16="",OR($D16="",$D16="NL",$D16="HORS LIGUE")),0,VLOOKUP(IF(OR(AG16="",OR($D16="",$D16="NL",$D16="HORS LIGUE")),"",COUNTIFS($D$5:$D$72,"&lt;&gt;"&amp;"",$D$5:$D$72,"&lt;&gt;"&amp;"NL",$D$5:$D$72,"&lt;&gt;"&amp;"HORS LIGUE",AG$5:AG$72,"&lt;"&amp;AG16)+1),Paramètres!$B$3:$C$56,2,FALSE)*Paramètres!$K$17))</f>
        <v>0</v>
      </c>
      <c r="AI16" s="40">
        <f t="shared" si="0"/>
        <v>165</v>
      </c>
      <c r="AJ16" s="3">
        <f t="shared" si="1"/>
        <v>12</v>
      </c>
      <c r="AK16" s="5">
        <f t="shared" si="2"/>
        <v>2</v>
      </c>
      <c r="AL16" s="41">
        <f t="shared" si="3"/>
        <v>165</v>
      </c>
      <c r="AM16" s="33">
        <f t="shared" si="4"/>
        <v>12</v>
      </c>
      <c r="AO16" s="22">
        <f t="shared" si="5"/>
        <v>129</v>
      </c>
      <c r="AP16">
        <f t="shared" si="6"/>
        <v>36</v>
      </c>
      <c r="AQ16">
        <f t="shared" si="7"/>
        <v>0</v>
      </c>
      <c r="AR16">
        <f t="shared" si="8"/>
        <v>0</v>
      </c>
      <c r="AS16">
        <f t="shared" si="9"/>
        <v>0</v>
      </c>
      <c r="AT16">
        <f t="shared" si="10"/>
        <v>0</v>
      </c>
      <c r="AU16">
        <f t="shared" si="11"/>
        <v>0</v>
      </c>
      <c r="AV16">
        <f t="shared" si="12"/>
        <v>0</v>
      </c>
      <c r="AW16">
        <f t="shared" si="13"/>
        <v>0</v>
      </c>
      <c r="AX16">
        <f t="shared" si="14"/>
        <v>0</v>
      </c>
      <c r="AY16">
        <f t="shared" si="15"/>
        <v>0</v>
      </c>
      <c r="AZ16">
        <f t="shared" si="16"/>
        <v>0</v>
      </c>
      <c r="BA16">
        <f t="shared" si="17"/>
        <v>0</v>
      </c>
      <c r="BB16">
        <f t="shared" si="18"/>
        <v>0</v>
      </c>
      <c r="BC16">
        <f t="shared" si="19"/>
        <v>0</v>
      </c>
      <c r="BD16">
        <f t="shared" si="20"/>
        <v>129</v>
      </c>
      <c r="BE16" s="22">
        <f t="shared" ref="BE16:BR16" si="32">BD16+LARGE($AO16:$BC16,BE$4)</f>
        <v>165</v>
      </c>
      <c r="BF16" s="22">
        <f t="shared" si="32"/>
        <v>165</v>
      </c>
      <c r="BG16" s="22">
        <f t="shared" si="32"/>
        <v>165</v>
      </c>
      <c r="BH16" s="22">
        <f t="shared" si="32"/>
        <v>165</v>
      </c>
      <c r="BI16" s="22">
        <f t="shared" si="32"/>
        <v>165</v>
      </c>
      <c r="BJ16" s="22">
        <f t="shared" si="32"/>
        <v>165</v>
      </c>
      <c r="BK16" s="22">
        <f t="shared" si="32"/>
        <v>165</v>
      </c>
      <c r="BL16" s="22">
        <f t="shared" si="32"/>
        <v>165</v>
      </c>
      <c r="BM16" s="22">
        <f t="shared" si="32"/>
        <v>165</v>
      </c>
      <c r="BN16" s="22">
        <f t="shared" si="32"/>
        <v>165</v>
      </c>
      <c r="BO16" s="22">
        <f t="shared" si="32"/>
        <v>165</v>
      </c>
      <c r="BP16" s="22">
        <f t="shared" si="32"/>
        <v>165</v>
      </c>
      <c r="BQ16" s="22">
        <f t="shared" si="32"/>
        <v>165</v>
      </c>
      <c r="BR16" s="22">
        <f t="shared" si="32"/>
        <v>165</v>
      </c>
    </row>
    <row r="17" spans="1:70" ht="16.5">
      <c r="A17" s="73" t="s">
        <v>1395</v>
      </c>
      <c r="B17" s="32" t="str">
        <f>IF(ISNA(VLOOKUP(A17,'Licenciés Jeunes 2023'!A:C,3,0)),"",VLOOKUP(A17,'Licenciés Jeunes 2023'!A:C,3,0))</f>
        <v>GOURRIER</v>
      </c>
      <c r="C17" s="32" t="str">
        <f>IF(ISNA(VLOOKUP(A17,'Licenciés Jeunes 2023'!A:C,2,0)),"",VLOOKUP(A17,'Licenciés Jeunes 2023'!A:C,2,0))</f>
        <v>Maxance</v>
      </c>
      <c r="D17" s="32" t="str">
        <f>IF(ISNA(VLOOKUP(A17,'Licenciés Jeunes 2023'!A:F,6,0)),"",VLOOKUP(A17,'Licenciés Jeunes 2023'!A:F,6,0))</f>
        <v>ASPTT 36 SPORT NATURE</v>
      </c>
      <c r="E17" s="6">
        <v>20</v>
      </c>
      <c r="F17" s="2">
        <v>102</v>
      </c>
      <c r="G17" s="4">
        <v>8</v>
      </c>
      <c r="H17" s="2">
        <f>IF(G$2="Bike &amp; Run",IF(ISNA(VLOOKUP(G17,Paramètres!$B$3:$C$56,2,FALSE)),0,VLOOKUP(G17,Paramètres!$B$3:$C$56,2,FALSE)*Paramètres!$K$4),IF(OR(G17="",OR($D17="",$D17="NL",$D17="HORS LIGUE")),0,VLOOKUP(IF(OR(G17="",OR($D17="",$D17="NL",$D17="HORS LIGUE")),"",COUNTIFS($D$5:$D$72,"&lt;&gt;"&amp;"",$D$5:$D$72,"&lt;&gt;"&amp;"NL",$D$5:$D$72,"&lt;&gt;"&amp;"HORS LIGUE",G$5:G$72,"&lt;"&amp;G17)+1),Paramètres!$B$3:$C$56,2,FALSE)*Paramètres!$K$4))</f>
        <v>63</v>
      </c>
      <c r="I17" s="36"/>
      <c r="J17" s="2">
        <f>IF(I$2="Bike &amp; Run",IF(ISNA(VLOOKUP(I17,Paramètres!$B$3:$C$56,2,FALSE)),0,VLOOKUP(I17,Paramètres!$B$3:$C$56,2,FALSE)*Paramètres!$K$5),IF(OR(I17="",OR($D17="",$D17="NL",$D17="HORS LIGUE")),0,VLOOKUP(IF(OR(I17="",OR($D17="",$D17="NL",$D17="HORS LIGUE")),"",COUNTIFS($D$5:$D$72,"&lt;&gt;"&amp;"",$D$5:$D$72,"&lt;&gt;"&amp;"NL",$D$5:$D$72,"&lt;&gt;"&amp;"HORS LIGUE",I$5:I$72,"&lt;"&amp;I17)+1),Paramètres!$B$3:$C$56,2,FALSE)*Paramètres!$K$5))</f>
        <v>0</v>
      </c>
      <c r="K17" s="4"/>
      <c r="L17" s="2">
        <f>IF(K$2="Bike &amp; Run",IF(ISNA(VLOOKUP(K17,Paramètres!$B$3:$C$56,2,FALSE)),0,VLOOKUP(K17,Paramètres!$B$3:$C$56,2,FALSE)*Paramètres!$K$6),IF(OR(K17="",OR($D17="",$D17="NL",$D17="HORS LIGUE")),0,VLOOKUP(IF(OR(K17="",OR($D17="",$D17="NL",$D17="HORS LIGUE")),"",COUNTIFS($D$5:$D$72,"&lt;&gt;"&amp;"",$D$5:$D$72,"&lt;&gt;"&amp;"NL",$D$5:$D$72,"&lt;&gt;"&amp;"HORS LIGUE",K$5:K$72,"&lt;"&amp;K17)+1),Paramètres!$B$3:$C$56,2,FALSE)*Paramètres!$K$6))</f>
        <v>0</v>
      </c>
      <c r="M17" s="4"/>
      <c r="N17" s="2">
        <f>IF(M$2="Bike &amp; Run",IF(ISNA(VLOOKUP(M17,Paramètres!$B$3:$C$56,2,FALSE)),0,VLOOKUP(M17,Paramètres!$B$3:$C$56,2,FALSE)*Paramètres!$K$7),IF(OR(M17="",OR($D17="",$D17="NL",$D17="HORS LIGUE")),0,VLOOKUP(IF(OR(M17="",OR($D17="",$D17="NL",$D17="HORS LIGUE")),"",COUNTIFS($D$5:$D$72,"&lt;&gt;"&amp;"",$D$5:$D$72,"&lt;&gt;"&amp;"NL",$D$5:$D$72,"&lt;&gt;"&amp;"HORS LIGUE",M$5:M$72,"&lt;"&amp;M17)+1),Paramètres!$B$3:$C$56,2,FALSE)*Paramètres!$K$7))</f>
        <v>0</v>
      </c>
      <c r="O17" s="46"/>
      <c r="P17" s="2">
        <f>IF(O$2="Bike &amp; Run",IF(ISNA(VLOOKUP(O17,Paramètres!$B$3:$C$56,2,FALSE)),0,VLOOKUP(O17,Paramètres!$B$3:$C$56,2,FALSE)*Paramètres!$K$8),IF(OR(O17="",OR($D17="",$D17="NL",$D17="HORS LIGUE")),0,VLOOKUP(IF(OR(O17="",OR($D17="",$D17="NL",$D17="HORS LIGUE")),"",COUNTIFS($D$5:$D$72,"&lt;&gt;"&amp;"",$D$5:$D$72,"&lt;&gt;"&amp;"NL",$D$5:$D$72,"&lt;&gt;"&amp;"HORS LIGUE",O$5:O$72,"&lt;"&amp;O17)+1),Paramètres!$B$3:$C$56,2,FALSE)*Paramètres!$K$8))</f>
        <v>0</v>
      </c>
      <c r="Q17" s="46"/>
      <c r="R17" s="2">
        <f>IF(Q$2="Bike &amp; Run",IF(ISNA(VLOOKUP(Q17,Paramètres!$B$3:$C$56,2,FALSE)),0,VLOOKUP(Q17,Paramètres!$B$3:$C$56,2,FALSE)*Paramètres!$K$9),IF(OR(Q17="",OR($D17="",$D17="NL",$D17="HORS LIGUE")),0,VLOOKUP(IF(OR(Q17="",OR($D17="",$D17="NL",$D17="HORS LIGUE")),"",COUNTIFS($D$5:$D$72,"&lt;&gt;"&amp;"",$D$5:$D$72,"&lt;&gt;"&amp;"NL",$D$5:$D$72,"&lt;&gt;"&amp;"HORS LIGUE",Q$5:Q$72,"&lt;"&amp;Q17)+1),Paramètres!$B$3:$C$56,2,FALSE)*Paramètres!$K$9))</f>
        <v>0</v>
      </c>
      <c r="S17" s="46"/>
      <c r="T17" s="2">
        <f>IF(S$2="Bike &amp; Run",IF(ISNA(VLOOKUP(S17,Paramètres!$B$3:$C$56,2,FALSE)),0,VLOOKUP(S17,Paramètres!$B$3:$C$56,2,FALSE)*Paramètres!$K$10),IF(OR(S17="",OR($D17="",$D17="NL",$D17="HORS LIGUE")),0,VLOOKUP(IF(OR(S17="",OR($D17="",$D17="NL",$D17="HORS LIGUE")),"",COUNTIFS($D$5:$D$72,"&lt;&gt;"&amp;"",$D$5:$D$72,"&lt;&gt;"&amp;"NL",$D$5:$D$72,"&lt;&gt;"&amp;"HORS LIGUE",S$5:S$72,"&lt;"&amp;S17)+1),Paramètres!$B$3:$C$56,2,FALSE)*Paramètres!$K$10))</f>
        <v>0</v>
      </c>
      <c r="U17" s="46"/>
      <c r="V17" s="2">
        <f>IF(U$2="Bike &amp; Run",IF(ISNA(VLOOKUP(U17,Paramètres!$B$3:$C$56,2,FALSE)),0,VLOOKUP(U17,Paramètres!$B$3:$C$56,2,FALSE)*Paramètres!$K$11),IF(OR(U17="",OR($D17="",$D17="NL",$D17="HORS LIGUE")),0,VLOOKUP(IF(OR(U17="",OR($D17="",$D17="NL",$D17="HORS LIGUE")),"",COUNTIFS($D$5:$D$72,"&lt;&gt;"&amp;"",$D$5:$D$72,"&lt;&gt;"&amp;"NL",$D$5:$D$72,"&lt;&gt;"&amp;"HORS LIGUE",U$5:U$72,"&lt;"&amp;U17)+1),Paramètres!$B$3:$C$56,2,FALSE)*Paramètres!$K$11))</f>
        <v>0</v>
      </c>
      <c r="W17" s="46"/>
      <c r="X17" s="2">
        <f>IF(W$2="Bike &amp; Run",IF(ISNA(VLOOKUP(W17,Paramètres!$B$3:$C$56,2,FALSE)),0,VLOOKUP(W17,Paramètres!$B$3:$C$56,2,FALSE)*Paramètres!$K$12),IF(OR(W17="",OR($D17="",$D17="NL",$D17="HORS LIGUE")),0,VLOOKUP(IF(OR(W17="",OR($D17="",$D17="NL",$D17="HORS LIGUE")),"",COUNTIFS($D$5:$D$72,"&lt;&gt;"&amp;"",$D$5:$D$72,"&lt;&gt;"&amp;"NL",$D$5:$D$72,"&lt;&gt;"&amp;"HORS LIGUE",W$5:W$72,"&lt;"&amp;W17)+1),Paramètres!$B$3:$C$56,2,FALSE)*Paramètres!$K$12))</f>
        <v>0</v>
      </c>
      <c r="Y17" s="46"/>
      <c r="Z17" s="2">
        <f>IF(Y$2="Bike &amp; Run",IF(ISNA(VLOOKUP(Y17,Paramètres!$B$3:$C$56,2,FALSE)),0,VLOOKUP(Y17,Paramètres!$B$3:$C$56,2,FALSE)*Paramètres!$K$13),IF(OR(Y17="",OR($D17="",$D17="NL",$D17="HORS LIGUE")),0,VLOOKUP(IF(OR(Y17="",OR($D17="",$D17="NL",$D17="HORS LIGUE")),"",COUNTIFS($D$5:$D$72,"&lt;&gt;"&amp;"",$D$5:$D$72,"&lt;&gt;"&amp;"NL",$D$5:$D$72,"&lt;&gt;"&amp;"HORS LIGUE",Y$5:Y$72,"&lt;"&amp;Y17)+1),Paramètres!$B$3:$C$56,2,FALSE)*Paramètres!$K$13))</f>
        <v>0</v>
      </c>
      <c r="AA17" s="46"/>
      <c r="AB17" s="2">
        <f>IF(AA$2="Bike &amp; Run",IF(ISNA(VLOOKUP(AA17,Paramètres!$B$3:$C$56,2,FALSE)),0,VLOOKUP(AA17,Paramètres!$B$3:$C$56,2,FALSE)*Paramètres!$K$14),IF(OR(AA17="",OR($D17="",$D17="NL",$D17="HORS LIGUE")),0,VLOOKUP(IF(OR(AA17="",OR($D17="",$D17="NL",$D17="HORS LIGUE")),"",COUNTIFS($D$5:$D$72,"&lt;&gt;"&amp;"",$D$5:$D$72,"&lt;&gt;"&amp;"NL",$D$5:$D$72,"&lt;&gt;"&amp;"HORS LIGUE",AA$5:AA$72,"&lt;"&amp;AA17)+1),Paramètres!$B$3:$C$56,2,FALSE)*Paramètres!$K$14))</f>
        <v>0</v>
      </c>
      <c r="AC17" s="46"/>
      <c r="AD17" s="2">
        <f>IF(AC$2="Bike &amp; Run",IF(ISNA(VLOOKUP(AC17,Paramètres!$B$3:$C$56,2,FALSE)),0,VLOOKUP(AC17,Paramètres!$B$3:$C$56,2,FALSE)*Paramètres!$K$15),IF(OR(AC17="",OR($D17="",$D17="NL",$D17="HORS LIGUE")),0,VLOOKUP(IF(OR(AC17="",OR($D17="",$D17="NL",$D17="HORS LIGUE")),"",COUNTIFS($D$5:$D$72,"&lt;&gt;"&amp;"",$D$5:$D$72,"&lt;&gt;"&amp;"NL",$D$5:$D$72,"&lt;&gt;"&amp;"HORS LIGUE",AC$5:AC$72,"&lt;"&amp;AC17)+1),Paramètres!$B$3:$C$56,2,FALSE)*Paramètres!$K$15))</f>
        <v>0</v>
      </c>
      <c r="AE17" s="46"/>
      <c r="AF17" s="2">
        <f>IF(AE$2="Bike &amp; Run",IF(ISNA(VLOOKUP(AE17,Paramètres!$B$3:$C$56,2,FALSE)),0,VLOOKUP(AE17,Paramètres!$B$3:$C$56,2,FALSE)*Paramètres!$K$16),IF(OR(AE17="",OR($D17="",$D17="NL",$D17="HORS LIGUE")),0,VLOOKUP(IF(OR(AE17="",OR($D17="",$D17="NL",$D17="HORS LIGUE")),"",COUNTIFS($D$5:$D$72,"&lt;&gt;"&amp;"",$D$5:$D$72,"&lt;&gt;"&amp;"NL",$D$5:$D$72,"&lt;&gt;"&amp;"HORS LIGUE",AE$5:AE$72,"&lt;"&amp;AE17)+1),Paramètres!$B$3:$C$56,2,FALSE)*Paramètres!$K$16))</f>
        <v>0</v>
      </c>
      <c r="AG17" s="46"/>
      <c r="AH17" s="2">
        <f>IF(AG$2="Bike &amp; Run",IF(ISNA(VLOOKUP(AG17,Paramètres!$B$3:$C$56,2,FALSE)),0,VLOOKUP(AG17,Paramètres!$B$3:$C$56,2,FALSE)*Paramètres!$K$17),IF(OR(AG17="",OR($D17="",$D17="NL",$D17="HORS LIGUE")),0,VLOOKUP(IF(OR(AG17="",OR($D17="",$D17="NL",$D17="HORS LIGUE")),"",COUNTIFS($D$5:$D$72,"&lt;&gt;"&amp;"",$D$5:$D$72,"&lt;&gt;"&amp;"NL",$D$5:$D$72,"&lt;&gt;"&amp;"HORS LIGUE",AG$5:AG$72,"&lt;"&amp;AG17)+1),Paramètres!$B$3:$C$56,2,FALSE)*Paramètres!$K$17))</f>
        <v>0</v>
      </c>
      <c r="AI17" s="40">
        <f t="shared" si="0"/>
        <v>165</v>
      </c>
      <c r="AJ17" s="3">
        <f t="shared" si="1"/>
        <v>12</v>
      </c>
      <c r="AK17" s="5">
        <f t="shared" si="2"/>
        <v>2</v>
      </c>
      <c r="AL17" s="41">
        <f t="shared" si="3"/>
        <v>165</v>
      </c>
      <c r="AM17" s="33">
        <f t="shared" si="4"/>
        <v>12</v>
      </c>
      <c r="AO17" s="22">
        <f t="shared" si="5"/>
        <v>102</v>
      </c>
      <c r="AP17">
        <f t="shared" si="6"/>
        <v>63</v>
      </c>
      <c r="AQ17">
        <f t="shared" si="7"/>
        <v>0</v>
      </c>
      <c r="AR17">
        <f t="shared" si="8"/>
        <v>0</v>
      </c>
      <c r="AS17">
        <f t="shared" si="9"/>
        <v>0</v>
      </c>
      <c r="AT17">
        <f t="shared" si="10"/>
        <v>0</v>
      </c>
      <c r="AU17">
        <f t="shared" si="11"/>
        <v>0</v>
      </c>
      <c r="AV17">
        <f t="shared" si="12"/>
        <v>0</v>
      </c>
      <c r="AW17">
        <f t="shared" si="13"/>
        <v>0</v>
      </c>
      <c r="AX17">
        <f t="shared" si="14"/>
        <v>0</v>
      </c>
      <c r="AY17">
        <f t="shared" si="15"/>
        <v>0</v>
      </c>
      <c r="AZ17">
        <f t="shared" si="16"/>
        <v>0</v>
      </c>
      <c r="BA17">
        <f t="shared" si="17"/>
        <v>0</v>
      </c>
      <c r="BB17">
        <f t="shared" si="18"/>
        <v>0</v>
      </c>
      <c r="BC17">
        <f t="shared" si="19"/>
        <v>0</v>
      </c>
      <c r="BD17">
        <f t="shared" si="20"/>
        <v>102</v>
      </c>
      <c r="BE17" s="22">
        <f t="shared" ref="BE17:BR17" si="33">BD17+LARGE($AO17:$BC17,BE$4)</f>
        <v>165</v>
      </c>
      <c r="BF17" s="22">
        <f t="shared" si="33"/>
        <v>165</v>
      </c>
      <c r="BG17" s="22">
        <f t="shared" si="33"/>
        <v>165</v>
      </c>
      <c r="BH17" s="22">
        <f t="shared" si="33"/>
        <v>165</v>
      </c>
      <c r="BI17" s="22">
        <f t="shared" si="33"/>
        <v>165</v>
      </c>
      <c r="BJ17" s="22">
        <f t="shared" si="33"/>
        <v>165</v>
      </c>
      <c r="BK17" s="22">
        <f t="shared" si="33"/>
        <v>165</v>
      </c>
      <c r="BL17" s="22">
        <f t="shared" si="33"/>
        <v>165</v>
      </c>
      <c r="BM17" s="22">
        <f t="shared" si="33"/>
        <v>165</v>
      </c>
      <c r="BN17" s="22">
        <f t="shared" si="33"/>
        <v>165</v>
      </c>
      <c r="BO17" s="22">
        <f t="shared" si="33"/>
        <v>165</v>
      </c>
      <c r="BP17" s="22">
        <f t="shared" si="33"/>
        <v>165</v>
      </c>
      <c r="BQ17" s="22">
        <f t="shared" si="33"/>
        <v>165</v>
      </c>
      <c r="BR17" s="22">
        <f t="shared" si="33"/>
        <v>165</v>
      </c>
    </row>
    <row r="18" spans="1:70" ht="16.5">
      <c r="A18" s="73" t="s">
        <v>933</v>
      </c>
      <c r="B18" s="32" t="str">
        <f>IF(ISNA(VLOOKUP(A18,'Licenciés Jeunes 2023'!A:C,3,0)),"",VLOOKUP(A18,'Licenciés Jeunes 2023'!A:C,3,0))</f>
        <v>GARCIA</v>
      </c>
      <c r="C18" s="32" t="str">
        <f>IF(ISNA(VLOOKUP(A18,'Licenciés Jeunes 2023'!A:C,2,0)),"",VLOOKUP(A18,'Licenciés Jeunes 2023'!A:C,2,0))</f>
        <v>Mateo</v>
      </c>
      <c r="D18" s="32" t="str">
        <f>IF(ISNA(VLOOKUP(A18,'Licenciés Jeunes 2023'!A:F,6,0)),"",VLOOKUP(A18,'Licenciés Jeunes 2023'!A:F,6,0))</f>
        <v>VENDOME TRIATHLON</v>
      </c>
      <c r="E18" s="6">
        <v>14</v>
      </c>
      <c r="F18" s="2">
        <v>116</v>
      </c>
      <c r="G18" s="4">
        <v>17</v>
      </c>
      <c r="H18" s="2">
        <f>IF(G$2="Bike &amp; Run",IF(ISNA(VLOOKUP(G18,Paramètres!$B$3:$C$56,2,FALSE)),0,VLOOKUP(G18,Paramètres!$B$3:$C$56,2,FALSE)*Paramètres!$K$4),IF(OR(G18="",OR($D18="",$D18="NL",$D18="HORS LIGUE")),0,VLOOKUP(IF(OR(G18="",OR($D18="",$D18="NL",$D18="HORS LIGUE")),"",COUNTIFS($D$5:$D$72,"&lt;&gt;"&amp;"",$D$5:$D$72,"&lt;&gt;"&amp;"NL",$D$5:$D$72,"&lt;&gt;"&amp;"HORS LIGUE",G$5:G$72,"&lt;"&amp;G18)+1),Paramètres!$B$3:$C$56,2,FALSE)*Paramètres!$K$4))</f>
        <v>40.5</v>
      </c>
      <c r="I18" s="36"/>
      <c r="J18" s="2">
        <f>IF(I$2="Bike &amp; Run",IF(ISNA(VLOOKUP(I18,Paramètres!$B$3:$C$56,2,FALSE)),0,VLOOKUP(I18,Paramètres!$B$3:$C$56,2,FALSE)*Paramètres!$K$5),IF(OR(I18="",OR($D18="",$D18="NL",$D18="HORS LIGUE")),0,VLOOKUP(IF(OR(I18="",OR($D18="",$D18="NL",$D18="HORS LIGUE")),"",COUNTIFS($D$5:$D$72,"&lt;&gt;"&amp;"",$D$5:$D$72,"&lt;&gt;"&amp;"NL",$D$5:$D$72,"&lt;&gt;"&amp;"HORS LIGUE",I$5:I$72,"&lt;"&amp;I18)+1),Paramètres!$B$3:$C$56,2,FALSE)*Paramètres!$K$5))</f>
        <v>0</v>
      </c>
      <c r="K18" s="4"/>
      <c r="L18" s="2">
        <f>IF(K$2="Bike &amp; Run",IF(ISNA(VLOOKUP(K18,Paramètres!$B$3:$C$56,2,FALSE)),0,VLOOKUP(K18,Paramètres!$B$3:$C$56,2,FALSE)*Paramètres!$K$6),IF(OR(K18="",OR($D18="",$D18="NL",$D18="HORS LIGUE")),0,VLOOKUP(IF(OR(K18="",OR($D18="",$D18="NL",$D18="HORS LIGUE")),"",COUNTIFS($D$5:$D$72,"&lt;&gt;"&amp;"",$D$5:$D$72,"&lt;&gt;"&amp;"NL",$D$5:$D$72,"&lt;&gt;"&amp;"HORS LIGUE",K$5:K$72,"&lt;"&amp;K18)+1),Paramètres!$B$3:$C$56,2,FALSE)*Paramètres!$K$6))</f>
        <v>0</v>
      </c>
      <c r="M18" s="4"/>
      <c r="N18" s="2">
        <f>IF(M$2="Bike &amp; Run",IF(ISNA(VLOOKUP(M18,Paramètres!$B$3:$C$56,2,FALSE)),0,VLOOKUP(M18,Paramètres!$B$3:$C$56,2,FALSE)*Paramètres!$K$7),IF(OR(M18="",OR($D18="",$D18="NL",$D18="HORS LIGUE")),0,VLOOKUP(IF(OR(M18="",OR($D18="",$D18="NL",$D18="HORS LIGUE")),"",COUNTIFS($D$5:$D$72,"&lt;&gt;"&amp;"",$D$5:$D$72,"&lt;&gt;"&amp;"NL",$D$5:$D$72,"&lt;&gt;"&amp;"HORS LIGUE",M$5:M$72,"&lt;"&amp;M18)+1),Paramètres!$B$3:$C$56,2,FALSE)*Paramètres!$K$7))</f>
        <v>0</v>
      </c>
      <c r="O18" s="46"/>
      <c r="P18" s="2">
        <f>IF(O$2="Bike &amp; Run",IF(ISNA(VLOOKUP(O18,Paramètres!$B$3:$C$56,2,FALSE)),0,VLOOKUP(O18,Paramètres!$B$3:$C$56,2,FALSE)*Paramètres!$K$8),IF(OR(O18="",OR($D18="",$D18="NL",$D18="HORS LIGUE")),0,VLOOKUP(IF(OR(O18="",OR($D18="",$D18="NL",$D18="HORS LIGUE")),"",COUNTIFS($D$5:$D$72,"&lt;&gt;"&amp;"",$D$5:$D$72,"&lt;&gt;"&amp;"NL",$D$5:$D$72,"&lt;&gt;"&amp;"HORS LIGUE",O$5:O$72,"&lt;"&amp;O18)+1),Paramètres!$B$3:$C$56,2,FALSE)*Paramètres!$K$8))</f>
        <v>0</v>
      </c>
      <c r="Q18" s="46"/>
      <c r="R18" s="2">
        <f>IF(Q$2="Bike &amp; Run",IF(ISNA(VLOOKUP(Q18,Paramètres!$B$3:$C$56,2,FALSE)),0,VLOOKUP(Q18,Paramètres!$B$3:$C$56,2,FALSE)*Paramètres!$K$9),IF(OR(Q18="",OR($D18="",$D18="NL",$D18="HORS LIGUE")),0,VLOOKUP(IF(OR(Q18="",OR($D18="",$D18="NL",$D18="HORS LIGUE")),"",COUNTIFS($D$5:$D$72,"&lt;&gt;"&amp;"",$D$5:$D$72,"&lt;&gt;"&amp;"NL",$D$5:$D$72,"&lt;&gt;"&amp;"HORS LIGUE",Q$5:Q$72,"&lt;"&amp;Q18)+1),Paramètres!$B$3:$C$56,2,FALSE)*Paramètres!$K$9))</f>
        <v>0</v>
      </c>
      <c r="S18" s="46"/>
      <c r="T18" s="2">
        <f>IF(S$2="Bike &amp; Run",IF(ISNA(VLOOKUP(S18,Paramètres!$B$3:$C$56,2,FALSE)),0,VLOOKUP(S18,Paramètres!$B$3:$C$56,2,FALSE)*Paramètres!$K$10),IF(OR(S18="",OR($D18="",$D18="NL",$D18="HORS LIGUE")),0,VLOOKUP(IF(OR(S18="",OR($D18="",$D18="NL",$D18="HORS LIGUE")),"",COUNTIFS($D$5:$D$72,"&lt;&gt;"&amp;"",$D$5:$D$72,"&lt;&gt;"&amp;"NL",$D$5:$D$72,"&lt;&gt;"&amp;"HORS LIGUE",S$5:S$72,"&lt;"&amp;S18)+1),Paramètres!$B$3:$C$56,2,FALSE)*Paramètres!$K$10))</f>
        <v>0</v>
      </c>
      <c r="U18" s="46"/>
      <c r="V18" s="2">
        <f>IF(U$2="Bike &amp; Run",IF(ISNA(VLOOKUP(U18,Paramètres!$B$3:$C$56,2,FALSE)),0,VLOOKUP(U18,Paramètres!$B$3:$C$56,2,FALSE)*Paramètres!$K$11),IF(OR(U18="",OR($D18="",$D18="NL",$D18="HORS LIGUE")),0,VLOOKUP(IF(OR(U18="",OR($D18="",$D18="NL",$D18="HORS LIGUE")),"",COUNTIFS($D$5:$D$72,"&lt;&gt;"&amp;"",$D$5:$D$72,"&lt;&gt;"&amp;"NL",$D$5:$D$72,"&lt;&gt;"&amp;"HORS LIGUE",U$5:U$72,"&lt;"&amp;U18)+1),Paramètres!$B$3:$C$56,2,FALSE)*Paramètres!$K$11))</f>
        <v>0</v>
      </c>
      <c r="W18" s="46"/>
      <c r="X18" s="2">
        <f>IF(W$2="Bike &amp; Run",IF(ISNA(VLOOKUP(W18,Paramètres!$B$3:$C$56,2,FALSE)),0,VLOOKUP(W18,Paramètres!$B$3:$C$56,2,FALSE)*Paramètres!$K$12),IF(OR(W18="",OR($D18="",$D18="NL",$D18="HORS LIGUE")),0,VLOOKUP(IF(OR(W18="",OR($D18="",$D18="NL",$D18="HORS LIGUE")),"",COUNTIFS($D$5:$D$72,"&lt;&gt;"&amp;"",$D$5:$D$72,"&lt;&gt;"&amp;"NL",$D$5:$D$72,"&lt;&gt;"&amp;"HORS LIGUE",W$5:W$72,"&lt;"&amp;W18)+1),Paramètres!$B$3:$C$56,2,FALSE)*Paramètres!$K$12))</f>
        <v>0</v>
      </c>
      <c r="Y18" s="46"/>
      <c r="Z18" s="2">
        <f>IF(Y$2="Bike &amp; Run",IF(ISNA(VLOOKUP(Y18,Paramètres!$B$3:$C$56,2,FALSE)),0,VLOOKUP(Y18,Paramètres!$B$3:$C$56,2,FALSE)*Paramètres!$K$13),IF(OR(Y18="",OR($D18="",$D18="NL",$D18="HORS LIGUE")),0,VLOOKUP(IF(OR(Y18="",OR($D18="",$D18="NL",$D18="HORS LIGUE")),"",COUNTIFS($D$5:$D$72,"&lt;&gt;"&amp;"",$D$5:$D$72,"&lt;&gt;"&amp;"NL",$D$5:$D$72,"&lt;&gt;"&amp;"HORS LIGUE",Y$5:Y$72,"&lt;"&amp;Y18)+1),Paramètres!$B$3:$C$56,2,FALSE)*Paramètres!$K$13))</f>
        <v>0</v>
      </c>
      <c r="AA18" s="46"/>
      <c r="AB18" s="2">
        <f>IF(AA$2="Bike &amp; Run",IF(ISNA(VLOOKUP(AA18,Paramètres!$B$3:$C$56,2,FALSE)),0,VLOOKUP(AA18,Paramètres!$B$3:$C$56,2,FALSE)*Paramètres!$K$14),IF(OR(AA18="",OR($D18="",$D18="NL",$D18="HORS LIGUE")),0,VLOOKUP(IF(OR(AA18="",OR($D18="",$D18="NL",$D18="HORS LIGUE")),"",COUNTIFS($D$5:$D$72,"&lt;&gt;"&amp;"",$D$5:$D$72,"&lt;&gt;"&amp;"NL",$D$5:$D$72,"&lt;&gt;"&amp;"HORS LIGUE",AA$5:AA$72,"&lt;"&amp;AA18)+1),Paramètres!$B$3:$C$56,2,FALSE)*Paramètres!$K$14))</f>
        <v>0</v>
      </c>
      <c r="AC18" s="46"/>
      <c r="AD18" s="2">
        <f>IF(AC$2="Bike &amp; Run",IF(ISNA(VLOOKUP(AC18,Paramètres!$B$3:$C$56,2,FALSE)),0,VLOOKUP(AC18,Paramètres!$B$3:$C$56,2,FALSE)*Paramètres!$K$15),IF(OR(AC18="",OR($D18="",$D18="NL",$D18="HORS LIGUE")),0,VLOOKUP(IF(OR(AC18="",OR($D18="",$D18="NL",$D18="HORS LIGUE")),"",COUNTIFS($D$5:$D$72,"&lt;&gt;"&amp;"",$D$5:$D$72,"&lt;&gt;"&amp;"NL",$D$5:$D$72,"&lt;&gt;"&amp;"HORS LIGUE",AC$5:AC$72,"&lt;"&amp;AC18)+1),Paramètres!$B$3:$C$56,2,FALSE)*Paramètres!$K$15))</f>
        <v>0</v>
      </c>
      <c r="AE18" s="46"/>
      <c r="AF18" s="2">
        <f>IF(AE$2="Bike &amp; Run",IF(ISNA(VLOOKUP(AE18,Paramètres!$B$3:$C$56,2,FALSE)),0,VLOOKUP(AE18,Paramètres!$B$3:$C$56,2,FALSE)*Paramètres!$K$16),IF(OR(AE18="",OR($D18="",$D18="NL",$D18="HORS LIGUE")),0,VLOOKUP(IF(OR(AE18="",OR($D18="",$D18="NL",$D18="HORS LIGUE")),"",COUNTIFS($D$5:$D$72,"&lt;&gt;"&amp;"",$D$5:$D$72,"&lt;&gt;"&amp;"NL",$D$5:$D$72,"&lt;&gt;"&amp;"HORS LIGUE",AE$5:AE$72,"&lt;"&amp;AE18)+1),Paramètres!$B$3:$C$56,2,FALSE)*Paramètres!$K$16))</f>
        <v>0</v>
      </c>
      <c r="AG18" s="46"/>
      <c r="AH18" s="2">
        <f>IF(AG$2="Bike &amp; Run",IF(ISNA(VLOOKUP(AG18,Paramètres!$B$3:$C$56,2,FALSE)),0,VLOOKUP(AG18,Paramètres!$B$3:$C$56,2,FALSE)*Paramètres!$K$17),IF(OR(AG18="",OR($D18="",$D18="NL",$D18="HORS LIGUE")),0,VLOOKUP(IF(OR(AG18="",OR($D18="",$D18="NL",$D18="HORS LIGUE")),"",COUNTIFS($D$5:$D$72,"&lt;&gt;"&amp;"",$D$5:$D$72,"&lt;&gt;"&amp;"NL",$D$5:$D$72,"&lt;&gt;"&amp;"HORS LIGUE",AG$5:AG$72,"&lt;"&amp;AG18)+1),Paramètres!$B$3:$C$56,2,FALSE)*Paramètres!$K$17))</f>
        <v>0</v>
      </c>
      <c r="AI18" s="40">
        <f t="shared" si="0"/>
        <v>156.5</v>
      </c>
      <c r="AJ18" s="3">
        <f t="shared" si="1"/>
        <v>14</v>
      </c>
      <c r="AK18" s="5">
        <f t="shared" si="2"/>
        <v>2</v>
      </c>
      <c r="AL18" s="41">
        <f t="shared" si="3"/>
        <v>156.5</v>
      </c>
      <c r="AM18" s="33">
        <f t="shared" si="4"/>
        <v>14</v>
      </c>
      <c r="AO18" s="22">
        <f t="shared" si="5"/>
        <v>116</v>
      </c>
      <c r="AP18">
        <f t="shared" si="6"/>
        <v>40.5</v>
      </c>
      <c r="AQ18">
        <f t="shared" si="7"/>
        <v>0</v>
      </c>
      <c r="AR18">
        <f t="shared" si="8"/>
        <v>0</v>
      </c>
      <c r="AS18">
        <f t="shared" si="9"/>
        <v>0</v>
      </c>
      <c r="AT18">
        <f t="shared" si="10"/>
        <v>0</v>
      </c>
      <c r="AU18">
        <f t="shared" si="11"/>
        <v>0</v>
      </c>
      <c r="AV18">
        <f t="shared" si="12"/>
        <v>0</v>
      </c>
      <c r="AW18">
        <f t="shared" si="13"/>
        <v>0</v>
      </c>
      <c r="AX18">
        <f t="shared" si="14"/>
        <v>0</v>
      </c>
      <c r="AY18">
        <f t="shared" si="15"/>
        <v>0</v>
      </c>
      <c r="AZ18">
        <f t="shared" si="16"/>
        <v>0</v>
      </c>
      <c r="BA18">
        <f t="shared" si="17"/>
        <v>0</v>
      </c>
      <c r="BB18">
        <f t="shared" si="18"/>
        <v>0</v>
      </c>
      <c r="BC18">
        <f t="shared" si="19"/>
        <v>0</v>
      </c>
      <c r="BD18">
        <f t="shared" si="20"/>
        <v>116</v>
      </c>
      <c r="BE18" s="22">
        <f t="shared" ref="BE18:BR18" si="34">BD18+LARGE($AO18:$BC18,BE$4)</f>
        <v>156.5</v>
      </c>
      <c r="BF18" s="22">
        <f t="shared" si="34"/>
        <v>156.5</v>
      </c>
      <c r="BG18" s="22">
        <f t="shared" si="34"/>
        <v>156.5</v>
      </c>
      <c r="BH18" s="22">
        <f t="shared" si="34"/>
        <v>156.5</v>
      </c>
      <c r="BI18" s="22">
        <f t="shared" si="34"/>
        <v>156.5</v>
      </c>
      <c r="BJ18" s="22">
        <f t="shared" si="34"/>
        <v>156.5</v>
      </c>
      <c r="BK18" s="22">
        <f t="shared" si="34"/>
        <v>156.5</v>
      </c>
      <c r="BL18" s="22">
        <f t="shared" si="34"/>
        <v>156.5</v>
      </c>
      <c r="BM18" s="22">
        <f t="shared" si="34"/>
        <v>156.5</v>
      </c>
      <c r="BN18" s="22">
        <f t="shared" si="34"/>
        <v>156.5</v>
      </c>
      <c r="BO18" s="22">
        <f t="shared" si="34"/>
        <v>156.5</v>
      </c>
      <c r="BP18" s="22">
        <f t="shared" si="34"/>
        <v>156.5</v>
      </c>
      <c r="BQ18" s="22">
        <f t="shared" si="34"/>
        <v>156.5</v>
      </c>
      <c r="BR18" s="22">
        <f t="shared" si="34"/>
        <v>156.5</v>
      </c>
    </row>
    <row r="19" spans="1:70" ht="16.5">
      <c r="A19" s="73" t="s">
        <v>867</v>
      </c>
      <c r="B19" s="32" t="str">
        <f>IF(ISNA(VLOOKUP(A19,'Licenciés Jeunes 2023'!A:C,3,0)),"",VLOOKUP(A19,'Licenciés Jeunes 2023'!A:C,3,0))</f>
        <v>MEAUDE</v>
      </c>
      <c r="C19" s="32" t="str">
        <f>IF(ISNA(VLOOKUP(A19,'Licenciés Jeunes 2023'!A:C,2,0)),"",VLOOKUP(A19,'Licenciés Jeunes 2023'!A:C,2,0))</f>
        <v>MERIADEC</v>
      </c>
      <c r="D19" s="32" t="str">
        <f>IF(ISNA(VLOOKUP(A19,'Licenciés Jeunes 2023'!A:F,6,0)),"",VLOOKUP(A19,'Licenciés Jeunes 2023'!A:F,6,0))</f>
        <v>SAINT AVERTIN SPORTS TRIATHLON 37</v>
      </c>
      <c r="E19" s="6">
        <v>16</v>
      </c>
      <c r="F19" s="2">
        <v>108</v>
      </c>
      <c r="G19" s="4">
        <v>14</v>
      </c>
      <c r="H19" s="2">
        <f>IF(G$2="Bike &amp; Run",IF(ISNA(VLOOKUP(G19,Paramètres!$B$3:$C$56,2,FALSE)),0,VLOOKUP(G19,Paramètres!$B$3:$C$56,2,FALSE)*Paramètres!$K$4),IF(OR(G19="",OR($D19="",$D19="NL",$D19="HORS LIGUE")),0,VLOOKUP(IF(OR(G19="",OR($D19="",$D19="NL",$D19="HORS LIGUE")),"",COUNTIFS($D$5:$D$72,"&lt;&gt;"&amp;"",$D$5:$D$72,"&lt;&gt;"&amp;"NL",$D$5:$D$72,"&lt;&gt;"&amp;"HORS LIGUE",G$5:G$72,"&lt;"&amp;G19)+1),Paramètres!$B$3:$C$56,2,FALSE)*Paramètres!$K$4))</f>
        <v>45</v>
      </c>
      <c r="I19" s="36"/>
      <c r="J19" s="2">
        <f>IF(I$2="Bike &amp; Run",IF(ISNA(VLOOKUP(I19,Paramètres!$B$3:$C$56,2,FALSE)),0,VLOOKUP(I19,Paramètres!$B$3:$C$56,2,FALSE)*Paramètres!$K$5),IF(OR(I19="",OR($D19="",$D19="NL",$D19="HORS LIGUE")),0,VLOOKUP(IF(OR(I19="",OR($D19="",$D19="NL",$D19="HORS LIGUE")),"",COUNTIFS($D$5:$D$72,"&lt;&gt;"&amp;"",$D$5:$D$72,"&lt;&gt;"&amp;"NL",$D$5:$D$72,"&lt;&gt;"&amp;"HORS LIGUE",I$5:I$72,"&lt;"&amp;I19)+1),Paramètres!$B$3:$C$56,2,FALSE)*Paramètres!$K$5))</f>
        <v>0</v>
      </c>
      <c r="K19" s="4"/>
      <c r="L19" s="2">
        <f>IF(K$2="Bike &amp; Run",IF(ISNA(VLOOKUP(K19,Paramètres!$B$3:$C$56,2,FALSE)),0,VLOOKUP(K19,Paramètres!$B$3:$C$56,2,FALSE)*Paramètres!$K$6),IF(OR(K19="",OR($D19="",$D19="NL",$D19="HORS LIGUE")),0,VLOOKUP(IF(OR(K19="",OR($D19="",$D19="NL",$D19="HORS LIGUE")),"",COUNTIFS($D$5:$D$72,"&lt;&gt;"&amp;"",$D$5:$D$72,"&lt;&gt;"&amp;"NL",$D$5:$D$72,"&lt;&gt;"&amp;"HORS LIGUE",K$5:K$72,"&lt;"&amp;K19)+1),Paramètres!$B$3:$C$56,2,FALSE)*Paramètres!$K$6))</f>
        <v>0</v>
      </c>
      <c r="M19" s="4"/>
      <c r="N19" s="2">
        <f>IF(M$2="Bike &amp; Run",IF(ISNA(VLOOKUP(M19,Paramètres!$B$3:$C$56,2,FALSE)),0,VLOOKUP(M19,Paramètres!$B$3:$C$56,2,FALSE)*Paramètres!$K$7),IF(OR(M19="",OR($D19="",$D19="NL",$D19="HORS LIGUE")),0,VLOOKUP(IF(OR(M19="",OR($D19="",$D19="NL",$D19="HORS LIGUE")),"",COUNTIFS($D$5:$D$72,"&lt;&gt;"&amp;"",$D$5:$D$72,"&lt;&gt;"&amp;"NL",$D$5:$D$72,"&lt;&gt;"&amp;"HORS LIGUE",M$5:M$72,"&lt;"&amp;M19)+1),Paramètres!$B$3:$C$56,2,FALSE)*Paramètres!$K$7))</f>
        <v>0</v>
      </c>
      <c r="O19" s="46"/>
      <c r="P19" s="2">
        <f>IF(O$2="Bike &amp; Run",IF(ISNA(VLOOKUP(O19,Paramètres!$B$3:$C$56,2,FALSE)),0,VLOOKUP(O19,Paramètres!$B$3:$C$56,2,FALSE)*Paramètres!$K$8),IF(OR(O19="",OR($D19="",$D19="NL",$D19="HORS LIGUE")),0,VLOOKUP(IF(OR(O19="",OR($D19="",$D19="NL",$D19="HORS LIGUE")),"",COUNTIFS($D$5:$D$72,"&lt;&gt;"&amp;"",$D$5:$D$72,"&lt;&gt;"&amp;"NL",$D$5:$D$72,"&lt;&gt;"&amp;"HORS LIGUE",O$5:O$72,"&lt;"&amp;O19)+1),Paramètres!$B$3:$C$56,2,FALSE)*Paramètres!$K$8))</f>
        <v>0</v>
      </c>
      <c r="Q19" s="46"/>
      <c r="R19" s="2">
        <f>IF(Q$2="Bike &amp; Run",IF(ISNA(VLOOKUP(Q19,Paramètres!$B$3:$C$56,2,FALSE)),0,VLOOKUP(Q19,Paramètres!$B$3:$C$56,2,FALSE)*Paramètres!$K$9),IF(OR(Q19="",OR($D19="",$D19="NL",$D19="HORS LIGUE")),0,VLOOKUP(IF(OR(Q19="",OR($D19="",$D19="NL",$D19="HORS LIGUE")),"",COUNTIFS($D$5:$D$72,"&lt;&gt;"&amp;"",$D$5:$D$72,"&lt;&gt;"&amp;"NL",$D$5:$D$72,"&lt;&gt;"&amp;"HORS LIGUE",Q$5:Q$72,"&lt;"&amp;Q19)+1),Paramètres!$B$3:$C$56,2,FALSE)*Paramètres!$K$9))</f>
        <v>0</v>
      </c>
      <c r="S19" s="46"/>
      <c r="T19" s="2">
        <f>IF(S$2="Bike &amp; Run",IF(ISNA(VLOOKUP(S19,Paramètres!$B$3:$C$56,2,FALSE)),0,VLOOKUP(S19,Paramètres!$B$3:$C$56,2,FALSE)*Paramètres!$K$10),IF(OR(S19="",OR($D19="",$D19="NL",$D19="HORS LIGUE")),0,VLOOKUP(IF(OR(S19="",OR($D19="",$D19="NL",$D19="HORS LIGUE")),"",COUNTIFS($D$5:$D$72,"&lt;&gt;"&amp;"",$D$5:$D$72,"&lt;&gt;"&amp;"NL",$D$5:$D$72,"&lt;&gt;"&amp;"HORS LIGUE",S$5:S$72,"&lt;"&amp;S19)+1),Paramètres!$B$3:$C$56,2,FALSE)*Paramètres!$K$10))</f>
        <v>0</v>
      </c>
      <c r="U19" s="46"/>
      <c r="V19" s="2">
        <f>IF(U$2="Bike &amp; Run",IF(ISNA(VLOOKUP(U19,Paramètres!$B$3:$C$56,2,FALSE)),0,VLOOKUP(U19,Paramètres!$B$3:$C$56,2,FALSE)*Paramètres!$K$11),IF(OR(U19="",OR($D19="",$D19="NL",$D19="HORS LIGUE")),0,VLOOKUP(IF(OR(U19="",OR($D19="",$D19="NL",$D19="HORS LIGUE")),"",COUNTIFS($D$5:$D$72,"&lt;&gt;"&amp;"",$D$5:$D$72,"&lt;&gt;"&amp;"NL",$D$5:$D$72,"&lt;&gt;"&amp;"HORS LIGUE",U$5:U$72,"&lt;"&amp;U19)+1),Paramètres!$B$3:$C$56,2,FALSE)*Paramètres!$K$11))</f>
        <v>0</v>
      </c>
      <c r="W19" s="46"/>
      <c r="X19" s="2">
        <f>IF(W$2="Bike &amp; Run",IF(ISNA(VLOOKUP(W19,Paramètres!$B$3:$C$56,2,FALSE)),0,VLOOKUP(W19,Paramètres!$B$3:$C$56,2,FALSE)*Paramètres!$K$12),IF(OR(W19="",OR($D19="",$D19="NL",$D19="HORS LIGUE")),0,VLOOKUP(IF(OR(W19="",OR($D19="",$D19="NL",$D19="HORS LIGUE")),"",COUNTIFS($D$5:$D$72,"&lt;&gt;"&amp;"",$D$5:$D$72,"&lt;&gt;"&amp;"NL",$D$5:$D$72,"&lt;&gt;"&amp;"HORS LIGUE",W$5:W$72,"&lt;"&amp;W19)+1),Paramètres!$B$3:$C$56,2,FALSE)*Paramètres!$K$12))</f>
        <v>0</v>
      </c>
      <c r="Y19" s="46"/>
      <c r="Z19" s="2">
        <f>IF(Y$2="Bike &amp; Run",IF(ISNA(VLOOKUP(Y19,Paramètres!$B$3:$C$56,2,FALSE)),0,VLOOKUP(Y19,Paramètres!$B$3:$C$56,2,FALSE)*Paramètres!$K$13),IF(OR(Y19="",OR($D19="",$D19="NL",$D19="HORS LIGUE")),0,VLOOKUP(IF(OR(Y19="",OR($D19="",$D19="NL",$D19="HORS LIGUE")),"",COUNTIFS($D$5:$D$72,"&lt;&gt;"&amp;"",$D$5:$D$72,"&lt;&gt;"&amp;"NL",$D$5:$D$72,"&lt;&gt;"&amp;"HORS LIGUE",Y$5:Y$72,"&lt;"&amp;Y19)+1),Paramètres!$B$3:$C$56,2,FALSE)*Paramètres!$K$13))</f>
        <v>0</v>
      </c>
      <c r="AA19" s="46"/>
      <c r="AB19" s="2">
        <f>IF(AA$2="Bike &amp; Run",IF(ISNA(VLOOKUP(AA19,Paramètres!$B$3:$C$56,2,FALSE)),0,VLOOKUP(AA19,Paramètres!$B$3:$C$56,2,FALSE)*Paramètres!$K$14),IF(OR(AA19="",OR($D19="",$D19="NL",$D19="HORS LIGUE")),0,VLOOKUP(IF(OR(AA19="",OR($D19="",$D19="NL",$D19="HORS LIGUE")),"",COUNTIFS($D$5:$D$72,"&lt;&gt;"&amp;"",$D$5:$D$72,"&lt;&gt;"&amp;"NL",$D$5:$D$72,"&lt;&gt;"&amp;"HORS LIGUE",AA$5:AA$72,"&lt;"&amp;AA19)+1),Paramètres!$B$3:$C$56,2,FALSE)*Paramètres!$K$14))</f>
        <v>0</v>
      </c>
      <c r="AC19" s="46"/>
      <c r="AD19" s="2">
        <f>IF(AC$2="Bike &amp; Run",IF(ISNA(VLOOKUP(AC19,Paramètres!$B$3:$C$56,2,FALSE)),0,VLOOKUP(AC19,Paramètres!$B$3:$C$56,2,FALSE)*Paramètres!$K$15),IF(OR(AC19="",OR($D19="",$D19="NL",$D19="HORS LIGUE")),0,VLOOKUP(IF(OR(AC19="",OR($D19="",$D19="NL",$D19="HORS LIGUE")),"",COUNTIFS($D$5:$D$72,"&lt;&gt;"&amp;"",$D$5:$D$72,"&lt;&gt;"&amp;"NL",$D$5:$D$72,"&lt;&gt;"&amp;"HORS LIGUE",AC$5:AC$72,"&lt;"&amp;AC19)+1),Paramètres!$B$3:$C$56,2,FALSE)*Paramètres!$K$15))</f>
        <v>0</v>
      </c>
      <c r="AE19" s="46"/>
      <c r="AF19" s="2">
        <f>IF(AE$2="Bike &amp; Run",IF(ISNA(VLOOKUP(AE19,Paramètres!$B$3:$C$56,2,FALSE)),0,VLOOKUP(AE19,Paramètres!$B$3:$C$56,2,FALSE)*Paramètres!$K$16),IF(OR(AE19="",OR($D19="",$D19="NL",$D19="HORS LIGUE")),0,VLOOKUP(IF(OR(AE19="",OR($D19="",$D19="NL",$D19="HORS LIGUE")),"",COUNTIFS($D$5:$D$72,"&lt;&gt;"&amp;"",$D$5:$D$72,"&lt;&gt;"&amp;"NL",$D$5:$D$72,"&lt;&gt;"&amp;"HORS LIGUE",AE$5:AE$72,"&lt;"&amp;AE19)+1),Paramètres!$B$3:$C$56,2,FALSE)*Paramètres!$K$16))</f>
        <v>0</v>
      </c>
      <c r="AG19" s="46"/>
      <c r="AH19" s="2">
        <f>IF(AG$2="Bike &amp; Run",IF(ISNA(VLOOKUP(AG19,Paramètres!$B$3:$C$56,2,FALSE)),0,VLOOKUP(AG19,Paramètres!$B$3:$C$56,2,FALSE)*Paramètres!$K$17),IF(OR(AG19="",OR($D19="",$D19="NL",$D19="HORS LIGUE")),0,VLOOKUP(IF(OR(AG19="",OR($D19="",$D19="NL",$D19="HORS LIGUE")),"",COUNTIFS($D$5:$D$72,"&lt;&gt;"&amp;"",$D$5:$D$72,"&lt;&gt;"&amp;"NL",$D$5:$D$72,"&lt;&gt;"&amp;"HORS LIGUE",AG$5:AG$72,"&lt;"&amp;AG19)+1),Paramètres!$B$3:$C$56,2,FALSE)*Paramètres!$K$17))</f>
        <v>0</v>
      </c>
      <c r="AI19" s="40">
        <f t="shared" si="0"/>
        <v>153</v>
      </c>
      <c r="AJ19" s="3">
        <f t="shared" si="1"/>
        <v>15</v>
      </c>
      <c r="AK19" s="5">
        <f t="shared" si="2"/>
        <v>2</v>
      </c>
      <c r="AL19" s="41">
        <f t="shared" si="3"/>
        <v>153</v>
      </c>
      <c r="AM19" s="33">
        <f t="shared" si="4"/>
        <v>15</v>
      </c>
      <c r="AO19" s="22">
        <f t="shared" si="5"/>
        <v>108</v>
      </c>
      <c r="AP19">
        <f t="shared" si="6"/>
        <v>45</v>
      </c>
      <c r="AQ19">
        <f t="shared" si="7"/>
        <v>0</v>
      </c>
      <c r="AR19">
        <f t="shared" si="8"/>
        <v>0</v>
      </c>
      <c r="AS19">
        <f t="shared" si="9"/>
        <v>0</v>
      </c>
      <c r="AT19">
        <f t="shared" si="10"/>
        <v>0</v>
      </c>
      <c r="AU19">
        <f t="shared" si="11"/>
        <v>0</v>
      </c>
      <c r="AV19">
        <f t="shared" si="12"/>
        <v>0</v>
      </c>
      <c r="AW19">
        <f t="shared" si="13"/>
        <v>0</v>
      </c>
      <c r="AX19">
        <f t="shared" si="14"/>
        <v>0</v>
      </c>
      <c r="AY19">
        <f t="shared" si="15"/>
        <v>0</v>
      </c>
      <c r="AZ19">
        <f t="shared" si="16"/>
        <v>0</v>
      </c>
      <c r="BA19">
        <f t="shared" si="17"/>
        <v>0</v>
      </c>
      <c r="BB19">
        <f t="shared" si="18"/>
        <v>0</v>
      </c>
      <c r="BC19">
        <f t="shared" si="19"/>
        <v>0</v>
      </c>
      <c r="BD19">
        <f t="shared" si="20"/>
        <v>108</v>
      </c>
      <c r="BE19" s="22">
        <f t="shared" ref="BE19:BR19" si="35">BD19+LARGE($AO19:$BC19,BE$4)</f>
        <v>153</v>
      </c>
      <c r="BF19" s="22">
        <f t="shared" si="35"/>
        <v>153</v>
      </c>
      <c r="BG19" s="22">
        <f t="shared" si="35"/>
        <v>153</v>
      </c>
      <c r="BH19" s="22">
        <f t="shared" si="35"/>
        <v>153</v>
      </c>
      <c r="BI19" s="22">
        <f t="shared" si="35"/>
        <v>153</v>
      </c>
      <c r="BJ19" s="22">
        <f t="shared" si="35"/>
        <v>153</v>
      </c>
      <c r="BK19" s="22">
        <f t="shared" si="35"/>
        <v>153</v>
      </c>
      <c r="BL19" s="22">
        <f t="shared" si="35"/>
        <v>153</v>
      </c>
      <c r="BM19" s="22">
        <f t="shared" si="35"/>
        <v>153</v>
      </c>
      <c r="BN19" s="22">
        <f t="shared" si="35"/>
        <v>153</v>
      </c>
      <c r="BO19" s="22">
        <f t="shared" si="35"/>
        <v>153</v>
      </c>
      <c r="BP19" s="22">
        <f t="shared" si="35"/>
        <v>153</v>
      </c>
      <c r="BQ19" s="22">
        <f t="shared" si="35"/>
        <v>153</v>
      </c>
      <c r="BR19" s="22">
        <f t="shared" si="35"/>
        <v>153</v>
      </c>
    </row>
    <row r="20" spans="1:70" ht="16.5">
      <c r="A20" s="73" t="s">
        <v>1055</v>
      </c>
      <c r="B20" s="32" t="str">
        <f>IF(ISNA(VLOOKUP(A20,'Licenciés Jeunes 2023'!A:C,3,0)),"",VLOOKUP(A20,'Licenciés Jeunes 2023'!A:C,3,0))</f>
        <v>VISSCHER</v>
      </c>
      <c r="C20" s="32" t="str">
        <f>IF(ISNA(VLOOKUP(A20,'Licenciés Jeunes 2023'!A:C,2,0)),"",VLOOKUP(A20,'Licenciés Jeunes 2023'!A:C,2,0))</f>
        <v>CELIAN</v>
      </c>
      <c r="D20" s="32" t="str">
        <f>IF(ISNA(VLOOKUP(A20,'Licenciés Jeunes 2023'!A:F,6,0)),"",VLOOKUP(A20,'Licenciés Jeunes 2023'!A:F,6,0))</f>
        <v>T.C. JOUE LES TOURS</v>
      </c>
      <c r="E20" s="6">
        <v>12</v>
      </c>
      <c r="F20" s="2">
        <v>121</v>
      </c>
      <c r="G20" s="4">
        <v>24</v>
      </c>
      <c r="H20" s="2">
        <f>IF(G$2="Bike &amp; Run",IF(ISNA(VLOOKUP(G20,Paramètres!$B$3:$C$56,2,FALSE)),0,VLOOKUP(G20,Paramètres!$B$3:$C$56,2,FALSE)*Paramètres!$K$4),IF(OR(G20="",OR($D20="",$D20="NL",$D20="HORS LIGUE")),0,VLOOKUP(IF(OR(G20="",OR($D20="",$D20="NL",$D20="HORS LIGUE")),"",COUNTIFS($D$5:$D$72,"&lt;&gt;"&amp;"",$D$5:$D$72,"&lt;&gt;"&amp;"NL",$D$5:$D$72,"&lt;&gt;"&amp;"HORS LIGUE",G$5:G$72,"&lt;"&amp;G20)+1),Paramètres!$B$3:$C$56,2,FALSE)*Paramètres!$K$4))</f>
        <v>30</v>
      </c>
      <c r="I20" s="36"/>
      <c r="J20" s="2">
        <f>IF(I$2="Bike &amp; Run",IF(ISNA(VLOOKUP(I20,Paramètres!$B$3:$C$56,2,FALSE)),0,VLOOKUP(I20,Paramètres!$B$3:$C$56,2,FALSE)*Paramètres!$K$5),IF(OR(I20="",OR($D20="",$D20="NL",$D20="HORS LIGUE")),0,VLOOKUP(IF(OR(I20="",OR($D20="",$D20="NL",$D20="HORS LIGUE")),"",COUNTIFS($D$5:$D$72,"&lt;&gt;"&amp;"",$D$5:$D$72,"&lt;&gt;"&amp;"NL",$D$5:$D$72,"&lt;&gt;"&amp;"HORS LIGUE",I$5:I$72,"&lt;"&amp;I20)+1),Paramètres!$B$3:$C$56,2,FALSE)*Paramètres!$K$5))</f>
        <v>0</v>
      </c>
      <c r="K20" s="4"/>
      <c r="L20" s="2">
        <f>IF(K$2="Bike &amp; Run",IF(ISNA(VLOOKUP(K20,Paramètres!$B$3:$C$56,2,FALSE)),0,VLOOKUP(K20,Paramètres!$B$3:$C$56,2,FALSE)*Paramètres!$K$6),IF(OR(K20="",OR($D20="",$D20="NL",$D20="HORS LIGUE")),0,VLOOKUP(IF(OR(K20="",OR($D20="",$D20="NL",$D20="HORS LIGUE")),"",COUNTIFS($D$5:$D$72,"&lt;&gt;"&amp;"",$D$5:$D$72,"&lt;&gt;"&amp;"NL",$D$5:$D$72,"&lt;&gt;"&amp;"HORS LIGUE",K$5:K$72,"&lt;"&amp;K20)+1),Paramètres!$B$3:$C$56,2,FALSE)*Paramètres!$K$6))</f>
        <v>0</v>
      </c>
      <c r="M20" s="4"/>
      <c r="N20" s="2">
        <f>IF(M$2="Bike &amp; Run",IF(ISNA(VLOOKUP(M20,Paramètres!$B$3:$C$56,2,FALSE)),0,VLOOKUP(M20,Paramètres!$B$3:$C$56,2,FALSE)*Paramètres!$K$7),IF(OR(M20="",OR($D20="",$D20="NL",$D20="HORS LIGUE")),0,VLOOKUP(IF(OR(M20="",OR($D20="",$D20="NL",$D20="HORS LIGUE")),"",COUNTIFS($D$5:$D$72,"&lt;&gt;"&amp;"",$D$5:$D$72,"&lt;&gt;"&amp;"NL",$D$5:$D$72,"&lt;&gt;"&amp;"HORS LIGUE",M$5:M$72,"&lt;"&amp;M20)+1),Paramètres!$B$3:$C$56,2,FALSE)*Paramètres!$K$7))</f>
        <v>0</v>
      </c>
      <c r="O20" s="46"/>
      <c r="P20" s="2">
        <f>IF(O$2="Bike &amp; Run",IF(ISNA(VLOOKUP(O20,Paramètres!$B$3:$C$56,2,FALSE)),0,VLOOKUP(O20,Paramètres!$B$3:$C$56,2,FALSE)*Paramètres!$K$8),IF(OR(O20="",OR($D20="",$D20="NL",$D20="HORS LIGUE")),0,VLOOKUP(IF(OR(O20="",OR($D20="",$D20="NL",$D20="HORS LIGUE")),"",COUNTIFS($D$5:$D$72,"&lt;&gt;"&amp;"",$D$5:$D$72,"&lt;&gt;"&amp;"NL",$D$5:$D$72,"&lt;&gt;"&amp;"HORS LIGUE",O$5:O$72,"&lt;"&amp;O20)+1),Paramètres!$B$3:$C$56,2,FALSE)*Paramètres!$K$8))</f>
        <v>0</v>
      </c>
      <c r="Q20" s="46"/>
      <c r="R20" s="2">
        <f>IF(Q$2="Bike &amp; Run",IF(ISNA(VLOOKUP(Q20,Paramètres!$B$3:$C$56,2,FALSE)),0,VLOOKUP(Q20,Paramètres!$B$3:$C$56,2,FALSE)*Paramètres!$K$9),IF(OR(Q20="",OR($D20="",$D20="NL",$D20="HORS LIGUE")),0,VLOOKUP(IF(OR(Q20="",OR($D20="",$D20="NL",$D20="HORS LIGUE")),"",COUNTIFS($D$5:$D$72,"&lt;&gt;"&amp;"",$D$5:$D$72,"&lt;&gt;"&amp;"NL",$D$5:$D$72,"&lt;&gt;"&amp;"HORS LIGUE",Q$5:Q$72,"&lt;"&amp;Q20)+1),Paramètres!$B$3:$C$56,2,FALSE)*Paramètres!$K$9))</f>
        <v>0</v>
      </c>
      <c r="S20" s="46"/>
      <c r="T20" s="2">
        <f>IF(S$2="Bike &amp; Run",IF(ISNA(VLOOKUP(S20,Paramètres!$B$3:$C$56,2,FALSE)),0,VLOOKUP(S20,Paramètres!$B$3:$C$56,2,FALSE)*Paramètres!$K$10),IF(OR(S20="",OR($D20="",$D20="NL",$D20="HORS LIGUE")),0,VLOOKUP(IF(OR(S20="",OR($D20="",$D20="NL",$D20="HORS LIGUE")),"",COUNTIFS($D$5:$D$72,"&lt;&gt;"&amp;"",$D$5:$D$72,"&lt;&gt;"&amp;"NL",$D$5:$D$72,"&lt;&gt;"&amp;"HORS LIGUE",S$5:S$72,"&lt;"&amp;S20)+1),Paramètres!$B$3:$C$56,2,FALSE)*Paramètres!$K$10))</f>
        <v>0</v>
      </c>
      <c r="U20" s="46"/>
      <c r="V20" s="2">
        <f>IF(U$2="Bike &amp; Run",IF(ISNA(VLOOKUP(U20,Paramètres!$B$3:$C$56,2,FALSE)),0,VLOOKUP(U20,Paramètres!$B$3:$C$56,2,FALSE)*Paramètres!$K$11),IF(OR(U20="",OR($D20="",$D20="NL",$D20="HORS LIGUE")),0,VLOOKUP(IF(OR(U20="",OR($D20="",$D20="NL",$D20="HORS LIGUE")),"",COUNTIFS($D$5:$D$72,"&lt;&gt;"&amp;"",$D$5:$D$72,"&lt;&gt;"&amp;"NL",$D$5:$D$72,"&lt;&gt;"&amp;"HORS LIGUE",U$5:U$72,"&lt;"&amp;U20)+1),Paramètres!$B$3:$C$56,2,FALSE)*Paramètres!$K$11))</f>
        <v>0</v>
      </c>
      <c r="W20" s="46"/>
      <c r="X20" s="2">
        <f>IF(W$2="Bike &amp; Run",IF(ISNA(VLOOKUP(W20,Paramètres!$B$3:$C$56,2,FALSE)),0,VLOOKUP(W20,Paramètres!$B$3:$C$56,2,FALSE)*Paramètres!$K$12),IF(OR(W20="",OR($D20="",$D20="NL",$D20="HORS LIGUE")),0,VLOOKUP(IF(OR(W20="",OR($D20="",$D20="NL",$D20="HORS LIGUE")),"",COUNTIFS($D$5:$D$72,"&lt;&gt;"&amp;"",$D$5:$D$72,"&lt;&gt;"&amp;"NL",$D$5:$D$72,"&lt;&gt;"&amp;"HORS LIGUE",W$5:W$72,"&lt;"&amp;W20)+1),Paramètres!$B$3:$C$56,2,FALSE)*Paramètres!$K$12))</f>
        <v>0</v>
      </c>
      <c r="Y20" s="46"/>
      <c r="Z20" s="2">
        <f>IF(Y$2="Bike &amp; Run",IF(ISNA(VLOOKUP(Y20,Paramètres!$B$3:$C$56,2,FALSE)),0,VLOOKUP(Y20,Paramètres!$B$3:$C$56,2,FALSE)*Paramètres!$K$13),IF(OR(Y20="",OR($D20="",$D20="NL",$D20="HORS LIGUE")),0,VLOOKUP(IF(OR(Y20="",OR($D20="",$D20="NL",$D20="HORS LIGUE")),"",COUNTIFS($D$5:$D$72,"&lt;&gt;"&amp;"",$D$5:$D$72,"&lt;&gt;"&amp;"NL",$D$5:$D$72,"&lt;&gt;"&amp;"HORS LIGUE",Y$5:Y$72,"&lt;"&amp;Y20)+1),Paramètres!$B$3:$C$56,2,FALSE)*Paramètres!$K$13))</f>
        <v>0</v>
      </c>
      <c r="AA20" s="46"/>
      <c r="AB20" s="2">
        <f>IF(AA$2="Bike &amp; Run",IF(ISNA(VLOOKUP(AA20,Paramètres!$B$3:$C$56,2,FALSE)),0,VLOOKUP(AA20,Paramètres!$B$3:$C$56,2,FALSE)*Paramètres!$K$14),IF(OR(AA20="",OR($D20="",$D20="NL",$D20="HORS LIGUE")),0,VLOOKUP(IF(OR(AA20="",OR($D20="",$D20="NL",$D20="HORS LIGUE")),"",COUNTIFS($D$5:$D$72,"&lt;&gt;"&amp;"",$D$5:$D$72,"&lt;&gt;"&amp;"NL",$D$5:$D$72,"&lt;&gt;"&amp;"HORS LIGUE",AA$5:AA$72,"&lt;"&amp;AA20)+1),Paramètres!$B$3:$C$56,2,FALSE)*Paramètres!$K$14))</f>
        <v>0</v>
      </c>
      <c r="AC20" s="46"/>
      <c r="AD20" s="2">
        <f>IF(AC$2="Bike &amp; Run",IF(ISNA(VLOOKUP(AC20,Paramètres!$B$3:$C$56,2,FALSE)),0,VLOOKUP(AC20,Paramètres!$B$3:$C$56,2,FALSE)*Paramètres!$K$15),IF(OR(AC20="",OR($D20="",$D20="NL",$D20="HORS LIGUE")),0,VLOOKUP(IF(OR(AC20="",OR($D20="",$D20="NL",$D20="HORS LIGUE")),"",COUNTIFS($D$5:$D$72,"&lt;&gt;"&amp;"",$D$5:$D$72,"&lt;&gt;"&amp;"NL",$D$5:$D$72,"&lt;&gt;"&amp;"HORS LIGUE",AC$5:AC$72,"&lt;"&amp;AC20)+1),Paramètres!$B$3:$C$56,2,FALSE)*Paramètres!$K$15))</f>
        <v>0</v>
      </c>
      <c r="AE20" s="46"/>
      <c r="AF20" s="2">
        <f>IF(AE$2="Bike &amp; Run",IF(ISNA(VLOOKUP(AE20,Paramètres!$B$3:$C$56,2,FALSE)),0,VLOOKUP(AE20,Paramètres!$B$3:$C$56,2,FALSE)*Paramètres!$K$16),IF(OR(AE20="",OR($D20="",$D20="NL",$D20="HORS LIGUE")),0,VLOOKUP(IF(OR(AE20="",OR($D20="",$D20="NL",$D20="HORS LIGUE")),"",COUNTIFS($D$5:$D$72,"&lt;&gt;"&amp;"",$D$5:$D$72,"&lt;&gt;"&amp;"NL",$D$5:$D$72,"&lt;&gt;"&amp;"HORS LIGUE",AE$5:AE$72,"&lt;"&amp;AE20)+1),Paramètres!$B$3:$C$56,2,FALSE)*Paramètres!$K$16))</f>
        <v>0</v>
      </c>
      <c r="AG20" s="46"/>
      <c r="AH20" s="2">
        <f>IF(AG$2="Bike &amp; Run",IF(ISNA(VLOOKUP(AG20,Paramètres!$B$3:$C$56,2,FALSE)),0,VLOOKUP(AG20,Paramètres!$B$3:$C$56,2,FALSE)*Paramètres!$K$17),IF(OR(AG20="",OR($D20="",$D20="NL",$D20="HORS LIGUE")),0,VLOOKUP(IF(OR(AG20="",OR($D20="",$D20="NL",$D20="HORS LIGUE")),"",COUNTIFS($D$5:$D$72,"&lt;&gt;"&amp;"",$D$5:$D$72,"&lt;&gt;"&amp;"NL",$D$5:$D$72,"&lt;&gt;"&amp;"HORS LIGUE",AG$5:AG$72,"&lt;"&amp;AG20)+1),Paramètres!$B$3:$C$56,2,FALSE)*Paramètres!$K$17))</f>
        <v>0</v>
      </c>
      <c r="AI20" s="40">
        <f t="shared" si="0"/>
        <v>151</v>
      </c>
      <c r="AJ20" s="3">
        <f t="shared" si="1"/>
        <v>16</v>
      </c>
      <c r="AK20" s="5">
        <f t="shared" si="2"/>
        <v>2</v>
      </c>
      <c r="AL20" s="41">
        <f t="shared" si="3"/>
        <v>151</v>
      </c>
      <c r="AM20" s="33">
        <f t="shared" si="4"/>
        <v>16</v>
      </c>
      <c r="AO20" s="22">
        <f t="shared" si="5"/>
        <v>121</v>
      </c>
      <c r="AP20">
        <f t="shared" si="6"/>
        <v>30</v>
      </c>
      <c r="AQ20">
        <f t="shared" si="7"/>
        <v>0</v>
      </c>
      <c r="AR20">
        <f t="shared" si="8"/>
        <v>0</v>
      </c>
      <c r="AS20">
        <f t="shared" si="9"/>
        <v>0</v>
      </c>
      <c r="AT20">
        <f t="shared" si="10"/>
        <v>0</v>
      </c>
      <c r="AU20">
        <f t="shared" si="11"/>
        <v>0</v>
      </c>
      <c r="AV20">
        <f t="shared" si="12"/>
        <v>0</v>
      </c>
      <c r="AW20">
        <f t="shared" si="13"/>
        <v>0</v>
      </c>
      <c r="AX20">
        <f t="shared" si="14"/>
        <v>0</v>
      </c>
      <c r="AY20">
        <f t="shared" si="15"/>
        <v>0</v>
      </c>
      <c r="AZ20">
        <f t="shared" si="16"/>
        <v>0</v>
      </c>
      <c r="BA20">
        <f t="shared" si="17"/>
        <v>0</v>
      </c>
      <c r="BB20">
        <f t="shared" si="18"/>
        <v>0</v>
      </c>
      <c r="BC20">
        <f t="shared" si="19"/>
        <v>0</v>
      </c>
      <c r="BD20">
        <f t="shared" si="20"/>
        <v>121</v>
      </c>
      <c r="BE20" s="22">
        <f t="shared" ref="BE20:BR20" si="36">BD20+LARGE($AO20:$BC20,BE$4)</f>
        <v>151</v>
      </c>
      <c r="BF20" s="22">
        <f t="shared" si="36"/>
        <v>151</v>
      </c>
      <c r="BG20" s="22">
        <f t="shared" si="36"/>
        <v>151</v>
      </c>
      <c r="BH20" s="22">
        <f t="shared" si="36"/>
        <v>151</v>
      </c>
      <c r="BI20" s="22">
        <f t="shared" si="36"/>
        <v>151</v>
      </c>
      <c r="BJ20" s="22">
        <f t="shared" si="36"/>
        <v>151</v>
      </c>
      <c r="BK20" s="22">
        <f t="shared" si="36"/>
        <v>151</v>
      </c>
      <c r="BL20" s="22">
        <f t="shared" si="36"/>
        <v>151</v>
      </c>
      <c r="BM20" s="22">
        <f t="shared" si="36"/>
        <v>151</v>
      </c>
      <c r="BN20" s="22">
        <f t="shared" si="36"/>
        <v>151</v>
      </c>
      <c r="BO20" s="22">
        <f t="shared" si="36"/>
        <v>151</v>
      </c>
      <c r="BP20" s="22">
        <f t="shared" si="36"/>
        <v>151</v>
      </c>
      <c r="BQ20" s="22">
        <f t="shared" si="36"/>
        <v>151</v>
      </c>
      <c r="BR20" s="22">
        <f t="shared" si="36"/>
        <v>151</v>
      </c>
    </row>
    <row r="21" spans="1:70" ht="16.5">
      <c r="A21" s="73" t="s">
        <v>884</v>
      </c>
      <c r="B21" s="32" t="str">
        <f>IF(ISNA(VLOOKUP(A21,'Licenciés Jeunes 2023'!A:C,3,0)),"",VLOOKUP(A21,'Licenciés Jeunes 2023'!A:C,3,0))</f>
        <v>TABURET</v>
      </c>
      <c r="C21" s="32" t="str">
        <f>IF(ISNA(VLOOKUP(A21,'Licenciés Jeunes 2023'!A:C,2,0)),"",VLOOKUP(A21,'Licenciés Jeunes 2023'!A:C,2,0))</f>
        <v>Loeiz</v>
      </c>
      <c r="D21" s="32" t="str">
        <f>IF(ISNA(VLOOKUP(A21,'Licenciés Jeunes 2023'!A:F,6,0)),"",VLOOKUP(A21,'Licenciés Jeunes 2023'!A:F,6,0))</f>
        <v>VENDOME TRIATHLON</v>
      </c>
      <c r="E21" s="6">
        <v>18</v>
      </c>
      <c r="F21" s="2">
        <v>107</v>
      </c>
      <c r="G21" s="4">
        <v>15</v>
      </c>
      <c r="H21" s="2">
        <f>IF(G$2="Bike &amp; Run",IF(ISNA(VLOOKUP(G21,Paramètres!$B$3:$C$56,2,FALSE)),0,VLOOKUP(G21,Paramètres!$B$3:$C$56,2,FALSE)*Paramètres!$K$4),IF(OR(G21="",OR($D21="",$D21="NL",$D21="HORS LIGUE")),0,VLOOKUP(IF(OR(G21="",OR($D21="",$D21="NL",$D21="HORS LIGUE")),"",COUNTIFS($D$5:$D$72,"&lt;&gt;"&amp;"",$D$5:$D$72,"&lt;&gt;"&amp;"NL",$D$5:$D$72,"&lt;&gt;"&amp;"HORS LIGUE",G$5:G$72,"&lt;"&amp;G21)+1),Paramètres!$B$3:$C$56,2,FALSE)*Paramètres!$K$4))</f>
        <v>43.5</v>
      </c>
      <c r="I21" s="36"/>
      <c r="J21" s="2">
        <f>IF(I$2="Bike &amp; Run",IF(ISNA(VLOOKUP(I21,Paramètres!$B$3:$C$56,2,FALSE)),0,VLOOKUP(I21,Paramètres!$B$3:$C$56,2,FALSE)*Paramètres!$K$5),IF(OR(I21="",OR($D21="",$D21="NL",$D21="HORS LIGUE")),0,VLOOKUP(IF(OR(I21="",OR($D21="",$D21="NL",$D21="HORS LIGUE")),"",COUNTIFS($D$5:$D$72,"&lt;&gt;"&amp;"",$D$5:$D$72,"&lt;&gt;"&amp;"NL",$D$5:$D$72,"&lt;&gt;"&amp;"HORS LIGUE",I$5:I$72,"&lt;"&amp;I21)+1),Paramètres!$B$3:$C$56,2,FALSE)*Paramètres!$K$5))</f>
        <v>0</v>
      </c>
      <c r="K21" s="4"/>
      <c r="L21" s="2">
        <f>IF(K$2="Bike &amp; Run",IF(ISNA(VLOOKUP(K21,Paramètres!$B$3:$C$56,2,FALSE)),0,VLOOKUP(K21,Paramètres!$B$3:$C$56,2,FALSE)*Paramètres!$K$6),IF(OR(K21="",OR($D21="",$D21="NL",$D21="HORS LIGUE")),0,VLOOKUP(IF(OR(K21="",OR($D21="",$D21="NL",$D21="HORS LIGUE")),"",COUNTIFS($D$5:$D$72,"&lt;&gt;"&amp;"",$D$5:$D$72,"&lt;&gt;"&amp;"NL",$D$5:$D$72,"&lt;&gt;"&amp;"HORS LIGUE",K$5:K$72,"&lt;"&amp;K21)+1),Paramètres!$B$3:$C$56,2,FALSE)*Paramètres!$K$6))</f>
        <v>0</v>
      </c>
      <c r="M21" s="4"/>
      <c r="N21" s="2">
        <f>IF(M$2="Bike &amp; Run",IF(ISNA(VLOOKUP(M21,Paramètres!$B$3:$C$56,2,FALSE)),0,VLOOKUP(M21,Paramètres!$B$3:$C$56,2,FALSE)*Paramètres!$K$7),IF(OR(M21="",OR($D21="",$D21="NL",$D21="HORS LIGUE")),0,VLOOKUP(IF(OR(M21="",OR($D21="",$D21="NL",$D21="HORS LIGUE")),"",COUNTIFS($D$5:$D$72,"&lt;&gt;"&amp;"",$D$5:$D$72,"&lt;&gt;"&amp;"NL",$D$5:$D$72,"&lt;&gt;"&amp;"HORS LIGUE",M$5:M$72,"&lt;"&amp;M21)+1),Paramètres!$B$3:$C$56,2,FALSE)*Paramètres!$K$7))</f>
        <v>0</v>
      </c>
      <c r="O21" s="46"/>
      <c r="P21" s="2">
        <f>IF(O$2="Bike &amp; Run",IF(ISNA(VLOOKUP(O21,Paramètres!$B$3:$C$56,2,FALSE)),0,VLOOKUP(O21,Paramètres!$B$3:$C$56,2,FALSE)*Paramètres!$K$8),IF(OR(O21="",OR($D21="",$D21="NL",$D21="HORS LIGUE")),0,VLOOKUP(IF(OR(O21="",OR($D21="",$D21="NL",$D21="HORS LIGUE")),"",COUNTIFS($D$5:$D$72,"&lt;&gt;"&amp;"",$D$5:$D$72,"&lt;&gt;"&amp;"NL",$D$5:$D$72,"&lt;&gt;"&amp;"HORS LIGUE",O$5:O$72,"&lt;"&amp;O21)+1),Paramètres!$B$3:$C$56,2,FALSE)*Paramètres!$K$8))</f>
        <v>0</v>
      </c>
      <c r="Q21" s="46"/>
      <c r="R21" s="2">
        <f>IF(Q$2="Bike &amp; Run",IF(ISNA(VLOOKUP(Q21,Paramètres!$B$3:$C$56,2,FALSE)),0,VLOOKUP(Q21,Paramètres!$B$3:$C$56,2,FALSE)*Paramètres!$K$9),IF(OR(Q21="",OR($D21="",$D21="NL",$D21="HORS LIGUE")),0,VLOOKUP(IF(OR(Q21="",OR($D21="",$D21="NL",$D21="HORS LIGUE")),"",COUNTIFS($D$5:$D$72,"&lt;&gt;"&amp;"",$D$5:$D$72,"&lt;&gt;"&amp;"NL",$D$5:$D$72,"&lt;&gt;"&amp;"HORS LIGUE",Q$5:Q$72,"&lt;"&amp;Q21)+1),Paramètres!$B$3:$C$56,2,FALSE)*Paramètres!$K$9))</f>
        <v>0</v>
      </c>
      <c r="S21" s="46"/>
      <c r="T21" s="2">
        <f>IF(S$2="Bike &amp; Run",IF(ISNA(VLOOKUP(S21,Paramètres!$B$3:$C$56,2,FALSE)),0,VLOOKUP(S21,Paramètres!$B$3:$C$56,2,FALSE)*Paramètres!$K$10),IF(OR(S21="",OR($D21="",$D21="NL",$D21="HORS LIGUE")),0,VLOOKUP(IF(OR(S21="",OR($D21="",$D21="NL",$D21="HORS LIGUE")),"",COUNTIFS($D$5:$D$72,"&lt;&gt;"&amp;"",$D$5:$D$72,"&lt;&gt;"&amp;"NL",$D$5:$D$72,"&lt;&gt;"&amp;"HORS LIGUE",S$5:S$72,"&lt;"&amp;S21)+1),Paramètres!$B$3:$C$56,2,FALSE)*Paramètres!$K$10))</f>
        <v>0</v>
      </c>
      <c r="U21" s="46"/>
      <c r="V21" s="2">
        <f>IF(U$2="Bike &amp; Run",IF(ISNA(VLOOKUP(U21,Paramètres!$B$3:$C$56,2,FALSE)),0,VLOOKUP(U21,Paramètres!$B$3:$C$56,2,FALSE)*Paramètres!$K$11),IF(OR(U21="",OR($D21="",$D21="NL",$D21="HORS LIGUE")),0,VLOOKUP(IF(OR(U21="",OR($D21="",$D21="NL",$D21="HORS LIGUE")),"",COUNTIFS($D$5:$D$72,"&lt;&gt;"&amp;"",$D$5:$D$72,"&lt;&gt;"&amp;"NL",$D$5:$D$72,"&lt;&gt;"&amp;"HORS LIGUE",U$5:U$72,"&lt;"&amp;U21)+1),Paramètres!$B$3:$C$56,2,FALSE)*Paramètres!$K$11))</f>
        <v>0</v>
      </c>
      <c r="W21" s="46"/>
      <c r="X21" s="2">
        <f>IF(W$2="Bike &amp; Run",IF(ISNA(VLOOKUP(W21,Paramètres!$B$3:$C$56,2,FALSE)),0,VLOOKUP(W21,Paramètres!$B$3:$C$56,2,FALSE)*Paramètres!$K$12),IF(OR(W21="",OR($D21="",$D21="NL",$D21="HORS LIGUE")),0,VLOOKUP(IF(OR(W21="",OR($D21="",$D21="NL",$D21="HORS LIGUE")),"",COUNTIFS($D$5:$D$72,"&lt;&gt;"&amp;"",$D$5:$D$72,"&lt;&gt;"&amp;"NL",$D$5:$D$72,"&lt;&gt;"&amp;"HORS LIGUE",W$5:W$72,"&lt;"&amp;W21)+1),Paramètres!$B$3:$C$56,2,FALSE)*Paramètres!$K$12))</f>
        <v>0</v>
      </c>
      <c r="Y21" s="46"/>
      <c r="Z21" s="2">
        <f>IF(Y$2="Bike &amp; Run",IF(ISNA(VLOOKUP(Y21,Paramètres!$B$3:$C$56,2,FALSE)),0,VLOOKUP(Y21,Paramètres!$B$3:$C$56,2,FALSE)*Paramètres!$K$13),IF(OR(Y21="",OR($D21="",$D21="NL",$D21="HORS LIGUE")),0,VLOOKUP(IF(OR(Y21="",OR($D21="",$D21="NL",$D21="HORS LIGUE")),"",COUNTIFS($D$5:$D$72,"&lt;&gt;"&amp;"",$D$5:$D$72,"&lt;&gt;"&amp;"NL",$D$5:$D$72,"&lt;&gt;"&amp;"HORS LIGUE",Y$5:Y$72,"&lt;"&amp;Y21)+1),Paramètres!$B$3:$C$56,2,FALSE)*Paramètres!$K$13))</f>
        <v>0</v>
      </c>
      <c r="AA21" s="46"/>
      <c r="AB21" s="2">
        <f>IF(AA$2="Bike &amp; Run",IF(ISNA(VLOOKUP(AA21,Paramètres!$B$3:$C$56,2,FALSE)),0,VLOOKUP(AA21,Paramètres!$B$3:$C$56,2,FALSE)*Paramètres!$K$14),IF(OR(AA21="",OR($D21="",$D21="NL",$D21="HORS LIGUE")),0,VLOOKUP(IF(OR(AA21="",OR($D21="",$D21="NL",$D21="HORS LIGUE")),"",COUNTIFS($D$5:$D$72,"&lt;&gt;"&amp;"",$D$5:$D$72,"&lt;&gt;"&amp;"NL",$D$5:$D$72,"&lt;&gt;"&amp;"HORS LIGUE",AA$5:AA$72,"&lt;"&amp;AA21)+1),Paramètres!$B$3:$C$56,2,FALSE)*Paramètres!$K$14))</f>
        <v>0</v>
      </c>
      <c r="AC21" s="46"/>
      <c r="AD21" s="2">
        <f>IF(AC$2="Bike &amp; Run",IF(ISNA(VLOOKUP(AC21,Paramètres!$B$3:$C$56,2,FALSE)),0,VLOOKUP(AC21,Paramètres!$B$3:$C$56,2,FALSE)*Paramètres!$K$15),IF(OR(AC21="",OR($D21="",$D21="NL",$D21="HORS LIGUE")),0,VLOOKUP(IF(OR(AC21="",OR($D21="",$D21="NL",$D21="HORS LIGUE")),"",COUNTIFS($D$5:$D$72,"&lt;&gt;"&amp;"",$D$5:$D$72,"&lt;&gt;"&amp;"NL",$D$5:$D$72,"&lt;&gt;"&amp;"HORS LIGUE",AC$5:AC$72,"&lt;"&amp;AC21)+1),Paramètres!$B$3:$C$56,2,FALSE)*Paramètres!$K$15))</f>
        <v>0</v>
      </c>
      <c r="AE21" s="46"/>
      <c r="AF21" s="2">
        <f>IF(AE$2="Bike &amp; Run",IF(ISNA(VLOOKUP(AE21,Paramètres!$B$3:$C$56,2,FALSE)),0,VLOOKUP(AE21,Paramètres!$B$3:$C$56,2,FALSE)*Paramètres!$K$16),IF(OR(AE21="",OR($D21="",$D21="NL",$D21="HORS LIGUE")),0,VLOOKUP(IF(OR(AE21="",OR($D21="",$D21="NL",$D21="HORS LIGUE")),"",COUNTIFS($D$5:$D$72,"&lt;&gt;"&amp;"",$D$5:$D$72,"&lt;&gt;"&amp;"NL",$D$5:$D$72,"&lt;&gt;"&amp;"HORS LIGUE",AE$5:AE$72,"&lt;"&amp;AE21)+1),Paramètres!$B$3:$C$56,2,FALSE)*Paramètres!$K$16))</f>
        <v>0</v>
      </c>
      <c r="AG21" s="46"/>
      <c r="AH21" s="2">
        <f>IF(AG$2="Bike &amp; Run",IF(ISNA(VLOOKUP(AG21,Paramètres!$B$3:$C$56,2,FALSE)),0,VLOOKUP(AG21,Paramètres!$B$3:$C$56,2,FALSE)*Paramètres!$K$17),IF(OR(AG21="",OR($D21="",$D21="NL",$D21="HORS LIGUE")),0,VLOOKUP(IF(OR(AG21="",OR($D21="",$D21="NL",$D21="HORS LIGUE")),"",COUNTIFS($D$5:$D$72,"&lt;&gt;"&amp;"",$D$5:$D$72,"&lt;&gt;"&amp;"NL",$D$5:$D$72,"&lt;&gt;"&amp;"HORS LIGUE",AG$5:AG$72,"&lt;"&amp;AG21)+1),Paramètres!$B$3:$C$56,2,FALSE)*Paramètres!$K$17))</f>
        <v>0</v>
      </c>
      <c r="AI21" s="40">
        <f t="shared" si="0"/>
        <v>150.5</v>
      </c>
      <c r="AJ21" s="3">
        <f t="shared" si="1"/>
        <v>17</v>
      </c>
      <c r="AK21" s="5">
        <f t="shared" si="2"/>
        <v>2</v>
      </c>
      <c r="AL21" s="41">
        <f t="shared" si="3"/>
        <v>150.5</v>
      </c>
      <c r="AM21" s="33">
        <f t="shared" si="4"/>
        <v>17</v>
      </c>
      <c r="AO21" s="22">
        <f t="shared" si="5"/>
        <v>107</v>
      </c>
      <c r="AP21">
        <f t="shared" si="6"/>
        <v>43.5</v>
      </c>
      <c r="AQ21">
        <f t="shared" si="7"/>
        <v>0</v>
      </c>
      <c r="AR21">
        <f t="shared" si="8"/>
        <v>0</v>
      </c>
      <c r="AS21">
        <f t="shared" si="9"/>
        <v>0</v>
      </c>
      <c r="AT21">
        <f t="shared" si="10"/>
        <v>0</v>
      </c>
      <c r="AU21">
        <f t="shared" si="11"/>
        <v>0</v>
      </c>
      <c r="AV21">
        <f t="shared" si="12"/>
        <v>0</v>
      </c>
      <c r="AW21">
        <f t="shared" si="13"/>
        <v>0</v>
      </c>
      <c r="AX21">
        <f t="shared" si="14"/>
        <v>0</v>
      </c>
      <c r="AY21">
        <f t="shared" si="15"/>
        <v>0</v>
      </c>
      <c r="AZ21">
        <f t="shared" si="16"/>
        <v>0</v>
      </c>
      <c r="BA21">
        <f t="shared" si="17"/>
        <v>0</v>
      </c>
      <c r="BB21">
        <f t="shared" si="18"/>
        <v>0</v>
      </c>
      <c r="BC21">
        <f t="shared" si="19"/>
        <v>0</v>
      </c>
      <c r="BD21">
        <f t="shared" si="20"/>
        <v>107</v>
      </c>
      <c r="BE21" s="22">
        <f t="shared" ref="BE21:BR21" si="37">BD21+LARGE($AO21:$BC21,BE$4)</f>
        <v>150.5</v>
      </c>
      <c r="BF21" s="22">
        <f t="shared" si="37"/>
        <v>150.5</v>
      </c>
      <c r="BG21" s="22">
        <f t="shared" si="37"/>
        <v>150.5</v>
      </c>
      <c r="BH21" s="22">
        <f t="shared" si="37"/>
        <v>150.5</v>
      </c>
      <c r="BI21" s="22">
        <f t="shared" si="37"/>
        <v>150.5</v>
      </c>
      <c r="BJ21" s="22">
        <f t="shared" si="37"/>
        <v>150.5</v>
      </c>
      <c r="BK21" s="22">
        <f t="shared" si="37"/>
        <v>150.5</v>
      </c>
      <c r="BL21" s="22">
        <f t="shared" si="37"/>
        <v>150.5</v>
      </c>
      <c r="BM21" s="22">
        <f t="shared" si="37"/>
        <v>150.5</v>
      </c>
      <c r="BN21" s="22">
        <f t="shared" si="37"/>
        <v>150.5</v>
      </c>
      <c r="BO21" s="22">
        <f t="shared" si="37"/>
        <v>150.5</v>
      </c>
      <c r="BP21" s="22">
        <f t="shared" si="37"/>
        <v>150.5</v>
      </c>
      <c r="BQ21" s="22">
        <f t="shared" si="37"/>
        <v>150.5</v>
      </c>
      <c r="BR21" s="22">
        <f t="shared" si="37"/>
        <v>150.5</v>
      </c>
    </row>
    <row r="22" spans="1:70" ht="16.5">
      <c r="A22" s="73" t="s">
        <v>946</v>
      </c>
      <c r="B22" s="32" t="str">
        <f>IF(ISNA(VLOOKUP(A22,'Licenciés Jeunes 2023'!A:C,3,0)),"",VLOOKUP(A22,'Licenciés Jeunes 2023'!A:C,3,0))</f>
        <v>RONDOT</v>
      </c>
      <c r="C22" s="32" t="str">
        <f>IF(ISNA(VLOOKUP(A22,'Licenciés Jeunes 2023'!A:C,2,0)),"",VLOOKUP(A22,'Licenciés Jeunes 2023'!A:C,2,0))</f>
        <v>Tom</v>
      </c>
      <c r="D22" s="32" t="str">
        <f>IF(ISNA(VLOOKUP(A22,'Licenciés Jeunes 2023'!A:F,6,0)),"",VLOOKUP(A22,'Licenciés Jeunes 2023'!A:F,6,0))</f>
        <v>SAINT AVERTIN SPORTS TRIATHLON 37</v>
      </c>
      <c r="E22" s="6">
        <v>22</v>
      </c>
      <c r="F22" s="2">
        <v>98</v>
      </c>
      <c r="G22" s="4">
        <v>13</v>
      </c>
      <c r="H22" s="2">
        <f>IF(G$2="Bike &amp; Run",IF(ISNA(VLOOKUP(G22,Paramètres!$B$3:$C$56,2,FALSE)),0,VLOOKUP(G22,Paramètres!$B$3:$C$56,2,FALSE)*Paramètres!$K$4),IF(OR(G22="",OR($D22="",$D22="NL",$D22="HORS LIGUE")),0,VLOOKUP(IF(OR(G22="",OR($D22="",$D22="NL",$D22="HORS LIGUE")),"",COUNTIFS($D$5:$D$72,"&lt;&gt;"&amp;"",$D$5:$D$72,"&lt;&gt;"&amp;"NL",$D$5:$D$72,"&lt;&gt;"&amp;"HORS LIGUE",G$5:G$72,"&lt;"&amp;G22)+1),Paramètres!$B$3:$C$56,2,FALSE)*Paramètres!$K$4))</f>
        <v>48</v>
      </c>
      <c r="I22" s="36"/>
      <c r="J22" s="2">
        <f>IF(I$2="Bike &amp; Run",IF(ISNA(VLOOKUP(I22,Paramètres!$B$3:$C$56,2,FALSE)),0,VLOOKUP(I22,Paramètres!$B$3:$C$56,2,FALSE)*Paramètres!$K$5),IF(OR(I22="",OR($D22="",$D22="NL",$D22="HORS LIGUE")),0,VLOOKUP(IF(OR(I22="",OR($D22="",$D22="NL",$D22="HORS LIGUE")),"",COUNTIFS($D$5:$D$72,"&lt;&gt;"&amp;"",$D$5:$D$72,"&lt;&gt;"&amp;"NL",$D$5:$D$72,"&lt;&gt;"&amp;"HORS LIGUE",I$5:I$72,"&lt;"&amp;I22)+1),Paramètres!$B$3:$C$56,2,FALSE)*Paramètres!$K$5))</f>
        <v>0</v>
      </c>
      <c r="K22" s="4"/>
      <c r="L22" s="2">
        <f>IF(K$2="Bike &amp; Run",IF(ISNA(VLOOKUP(K22,Paramètres!$B$3:$C$56,2,FALSE)),0,VLOOKUP(K22,Paramètres!$B$3:$C$56,2,FALSE)*Paramètres!$K$6),IF(OR(K22="",OR($D22="",$D22="NL",$D22="HORS LIGUE")),0,VLOOKUP(IF(OR(K22="",OR($D22="",$D22="NL",$D22="HORS LIGUE")),"",COUNTIFS($D$5:$D$72,"&lt;&gt;"&amp;"",$D$5:$D$72,"&lt;&gt;"&amp;"NL",$D$5:$D$72,"&lt;&gt;"&amp;"HORS LIGUE",K$5:K$72,"&lt;"&amp;K22)+1),Paramètres!$B$3:$C$56,2,FALSE)*Paramètres!$K$6))</f>
        <v>0</v>
      </c>
      <c r="M22" s="4"/>
      <c r="N22" s="2">
        <f>IF(M$2="Bike &amp; Run",IF(ISNA(VLOOKUP(M22,Paramètres!$B$3:$C$56,2,FALSE)),0,VLOOKUP(M22,Paramètres!$B$3:$C$56,2,FALSE)*Paramètres!$K$7),IF(OR(M22="",OR($D22="",$D22="NL",$D22="HORS LIGUE")),0,VLOOKUP(IF(OR(M22="",OR($D22="",$D22="NL",$D22="HORS LIGUE")),"",COUNTIFS($D$5:$D$72,"&lt;&gt;"&amp;"",$D$5:$D$72,"&lt;&gt;"&amp;"NL",$D$5:$D$72,"&lt;&gt;"&amp;"HORS LIGUE",M$5:M$72,"&lt;"&amp;M22)+1),Paramètres!$B$3:$C$56,2,FALSE)*Paramètres!$K$7))</f>
        <v>0</v>
      </c>
      <c r="O22" s="46"/>
      <c r="P22" s="2">
        <f>IF(O$2="Bike &amp; Run",IF(ISNA(VLOOKUP(O22,Paramètres!$B$3:$C$56,2,FALSE)),0,VLOOKUP(O22,Paramètres!$B$3:$C$56,2,FALSE)*Paramètres!$K$8),IF(OR(O22="",OR($D22="",$D22="NL",$D22="HORS LIGUE")),0,VLOOKUP(IF(OR(O22="",OR($D22="",$D22="NL",$D22="HORS LIGUE")),"",COUNTIFS($D$5:$D$72,"&lt;&gt;"&amp;"",$D$5:$D$72,"&lt;&gt;"&amp;"NL",$D$5:$D$72,"&lt;&gt;"&amp;"HORS LIGUE",O$5:O$72,"&lt;"&amp;O22)+1),Paramètres!$B$3:$C$56,2,FALSE)*Paramètres!$K$8))</f>
        <v>0</v>
      </c>
      <c r="Q22" s="46"/>
      <c r="R22" s="2">
        <f>IF(Q$2="Bike &amp; Run",IF(ISNA(VLOOKUP(Q22,Paramètres!$B$3:$C$56,2,FALSE)),0,VLOOKUP(Q22,Paramètres!$B$3:$C$56,2,FALSE)*Paramètres!$K$9),IF(OR(Q22="",OR($D22="",$D22="NL",$D22="HORS LIGUE")),0,VLOOKUP(IF(OR(Q22="",OR($D22="",$D22="NL",$D22="HORS LIGUE")),"",COUNTIFS($D$5:$D$72,"&lt;&gt;"&amp;"",$D$5:$D$72,"&lt;&gt;"&amp;"NL",$D$5:$D$72,"&lt;&gt;"&amp;"HORS LIGUE",Q$5:Q$72,"&lt;"&amp;Q22)+1),Paramètres!$B$3:$C$56,2,FALSE)*Paramètres!$K$9))</f>
        <v>0</v>
      </c>
      <c r="S22" s="46"/>
      <c r="T22" s="2">
        <f>IF(S$2="Bike &amp; Run",IF(ISNA(VLOOKUP(S22,Paramètres!$B$3:$C$56,2,FALSE)),0,VLOOKUP(S22,Paramètres!$B$3:$C$56,2,FALSE)*Paramètres!$K$10),IF(OR(S22="",OR($D22="",$D22="NL",$D22="HORS LIGUE")),0,VLOOKUP(IF(OR(S22="",OR($D22="",$D22="NL",$D22="HORS LIGUE")),"",COUNTIFS($D$5:$D$72,"&lt;&gt;"&amp;"",$D$5:$D$72,"&lt;&gt;"&amp;"NL",$D$5:$D$72,"&lt;&gt;"&amp;"HORS LIGUE",S$5:S$72,"&lt;"&amp;S22)+1),Paramètres!$B$3:$C$56,2,FALSE)*Paramètres!$K$10))</f>
        <v>0</v>
      </c>
      <c r="U22" s="46"/>
      <c r="V22" s="2">
        <f>IF(U$2="Bike &amp; Run",IF(ISNA(VLOOKUP(U22,Paramètres!$B$3:$C$56,2,FALSE)),0,VLOOKUP(U22,Paramètres!$B$3:$C$56,2,FALSE)*Paramètres!$K$11),IF(OR(U22="",OR($D22="",$D22="NL",$D22="HORS LIGUE")),0,VLOOKUP(IF(OR(U22="",OR($D22="",$D22="NL",$D22="HORS LIGUE")),"",COUNTIFS($D$5:$D$72,"&lt;&gt;"&amp;"",$D$5:$D$72,"&lt;&gt;"&amp;"NL",$D$5:$D$72,"&lt;&gt;"&amp;"HORS LIGUE",U$5:U$72,"&lt;"&amp;U22)+1),Paramètres!$B$3:$C$56,2,FALSE)*Paramètres!$K$11))</f>
        <v>0</v>
      </c>
      <c r="W22" s="46"/>
      <c r="X22" s="2">
        <f>IF(W$2="Bike &amp; Run",IF(ISNA(VLOOKUP(W22,Paramètres!$B$3:$C$56,2,FALSE)),0,VLOOKUP(W22,Paramètres!$B$3:$C$56,2,FALSE)*Paramètres!$K$12),IF(OR(W22="",OR($D22="",$D22="NL",$D22="HORS LIGUE")),0,VLOOKUP(IF(OR(W22="",OR($D22="",$D22="NL",$D22="HORS LIGUE")),"",COUNTIFS($D$5:$D$72,"&lt;&gt;"&amp;"",$D$5:$D$72,"&lt;&gt;"&amp;"NL",$D$5:$D$72,"&lt;&gt;"&amp;"HORS LIGUE",W$5:W$72,"&lt;"&amp;W22)+1),Paramètres!$B$3:$C$56,2,FALSE)*Paramètres!$K$12))</f>
        <v>0</v>
      </c>
      <c r="Y22" s="46"/>
      <c r="Z22" s="2">
        <f>IF(Y$2="Bike &amp; Run",IF(ISNA(VLOOKUP(Y22,Paramètres!$B$3:$C$56,2,FALSE)),0,VLOOKUP(Y22,Paramètres!$B$3:$C$56,2,FALSE)*Paramètres!$K$13),IF(OR(Y22="",OR($D22="",$D22="NL",$D22="HORS LIGUE")),0,VLOOKUP(IF(OR(Y22="",OR($D22="",$D22="NL",$D22="HORS LIGUE")),"",COUNTIFS($D$5:$D$72,"&lt;&gt;"&amp;"",$D$5:$D$72,"&lt;&gt;"&amp;"NL",$D$5:$D$72,"&lt;&gt;"&amp;"HORS LIGUE",Y$5:Y$72,"&lt;"&amp;Y22)+1),Paramètres!$B$3:$C$56,2,FALSE)*Paramètres!$K$13))</f>
        <v>0</v>
      </c>
      <c r="AA22" s="46"/>
      <c r="AB22" s="2">
        <f>IF(AA$2="Bike &amp; Run",IF(ISNA(VLOOKUP(AA22,Paramètres!$B$3:$C$56,2,FALSE)),0,VLOOKUP(AA22,Paramètres!$B$3:$C$56,2,FALSE)*Paramètres!$K$14),IF(OR(AA22="",OR($D22="",$D22="NL",$D22="HORS LIGUE")),0,VLOOKUP(IF(OR(AA22="",OR($D22="",$D22="NL",$D22="HORS LIGUE")),"",COUNTIFS($D$5:$D$72,"&lt;&gt;"&amp;"",$D$5:$D$72,"&lt;&gt;"&amp;"NL",$D$5:$D$72,"&lt;&gt;"&amp;"HORS LIGUE",AA$5:AA$72,"&lt;"&amp;AA22)+1),Paramètres!$B$3:$C$56,2,FALSE)*Paramètres!$K$14))</f>
        <v>0</v>
      </c>
      <c r="AC22" s="46"/>
      <c r="AD22" s="2">
        <f>IF(AC$2="Bike &amp; Run",IF(ISNA(VLOOKUP(AC22,Paramètres!$B$3:$C$56,2,FALSE)),0,VLOOKUP(AC22,Paramètres!$B$3:$C$56,2,FALSE)*Paramètres!$K$15),IF(OR(AC22="",OR($D22="",$D22="NL",$D22="HORS LIGUE")),0,VLOOKUP(IF(OR(AC22="",OR($D22="",$D22="NL",$D22="HORS LIGUE")),"",COUNTIFS($D$5:$D$72,"&lt;&gt;"&amp;"",$D$5:$D$72,"&lt;&gt;"&amp;"NL",$D$5:$D$72,"&lt;&gt;"&amp;"HORS LIGUE",AC$5:AC$72,"&lt;"&amp;AC22)+1),Paramètres!$B$3:$C$56,2,FALSE)*Paramètres!$K$15))</f>
        <v>0</v>
      </c>
      <c r="AE22" s="46"/>
      <c r="AF22" s="2">
        <f>IF(AE$2="Bike &amp; Run",IF(ISNA(VLOOKUP(AE22,Paramètres!$B$3:$C$56,2,FALSE)),0,VLOOKUP(AE22,Paramètres!$B$3:$C$56,2,FALSE)*Paramètres!$K$16),IF(OR(AE22="",OR($D22="",$D22="NL",$D22="HORS LIGUE")),0,VLOOKUP(IF(OR(AE22="",OR($D22="",$D22="NL",$D22="HORS LIGUE")),"",COUNTIFS($D$5:$D$72,"&lt;&gt;"&amp;"",$D$5:$D$72,"&lt;&gt;"&amp;"NL",$D$5:$D$72,"&lt;&gt;"&amp;"HORS LIGUE",AE$5:AE$72,"&lt;"&amp;AE22)+1),Paramètres!$B$3:$C$56,2,FALSE)*Paramètres!$K$16))</f>
        <v>0</v>
      </c>
      <c r="AG22" s="46"/>
      <c r="AH22" s="2">
        <f>IF(AG$2="Bike &amp; Run",IF(ISNA(VLOOKUP(AG22,Paramètres!$B$3:$C$56,2,FALSE)),0,VLOOKUP(AG22,Paramètres!$B$3:$C$56,2,FALSE)*Paramètres!$K$17),IF(OR(AG22="",OR($D22="",$D22="NL",$D22="HORS LIGUE")),0,VLOOKUP(IF(OR(AG22="",OR($D22="",$D22="NL",$D22="HORS LIGUE")),"",COUNTIFS($D$5:$D$72,"&lt;&gt;"&amp;"",$D$5:$D$72,"&lt;&gt;"&amp;"NL",$D$5:$D$72,"&lt;&gt;"&amp;"HORS LIGUE",AG$5:AG$72,"&lt;"&amp;AG22)+1),Paramètres!$B$3:$C$56,2,FALSE)*Paramètres!$K$17))</f>
        <v>0</v>
      </c>
      <c r="AI22" s="40">
        <f t="shared" si="0"/>
        <v>146</v>
      </c>
      <c r="AJ22" s="3">
        <f t="shared" si="1"/>
        <v>18</v>
      </c>
      <c r="AK22" s="5">
        <f t="shared" si="2"/>
        <v>2</v>
      </c>
      <c r="AL22" s="41">
        <f t="shared" si="3"/>
        <v>146</v>
      </c>
      <c r="AM22" s="33">
        <f t="shared" si="4"/>
        <v>18</v>
      </c>
      <c r="AO22" s="22">
        <f t="shared" si="5"/>
        <v>98</v>
      </c>
      <c r="AP22">
        <f t="shared" si="6"/>
        <v>48</v>
      </c>
      <c r="AQ22">
        <f t="shared" si="7"/>
        <v>0</v>
      </c>
      <c r="AR22">
        <f t="shared" si="8"/>
        <v>0</v>
      </c>
      <c r="AS22">
        <f t="shared" si="9"/>
        <v>0</v>
      </c>
      <c r="AT22">
        <f t="shared" si="10"/>
        <v>0</v>
      </c>
      <c r="AU22">
        <f t="shared" si="11"/>
        <v>0</v>
      </c>
      <c r="AV22">
        <f t="shared" si="12"/>
        <v>0</v>
      </c>
      <c r="AW22">
        <f t="shared" si="13"/>
        <v>0</v>
      </c>
      <c r="AX22">
        <f t="shared" si="14"/>
        <v>0</v>
      </c>
      <c r="AY22">
        <f t="shared" si="15"/>
        <v>0</v>
      </c>
      <c r="AZ22">
        <f t="shared" si="16"/>
        <v>0</v>
      </c>
      <c r="BA22">
        <f t="shared" si="17"/>
        <v>0</v>
      </c>
      <c r="BB22">
        <f t="shared" si="18"/>
        <v>0</v>
      </c>
      <c r="BC22">
        <f t="shared" si="19"/>
        <v>0</v>
      </c>
      <c r="BD22">
        <f t="shared" si="20"/>
        <v>98</v>
      </c>
      <c r="BE22" s="22">
        <f t="shared" ref="BE22:BR22" si="38">BD22+LARGE($AO22:$BC22,BE$4)</f>
        <v>146</v>
      </c>
      <c r="BF22" s="22">
        <f t="shared" si="38"/>
        <v>146</v>
      </c>
      <c r="BG22" s="22">
        <f t="shared" si="38"/>
        <v>146</v>
      </c>
      <c r="BH22" s="22">
        <f t="shared" si="38"/>
        <v>146</v>
      </c>
      <c r="BI22" s="22">
        <f t="shared" si="38"/>
        <v>146</v>
      </c>
      <c r="BJ22" s="22">
        <f t="shared" si="38"/>
        <v>146</v>
      </c>
      <c r="BK22" s="22">
        <f t="shared" si="38"/>
        <v>146</v>
      </c>
      <c r="BL22" s="22">
        <f t="shared" si="38"/>
        <v>146</v>
      </c>
      <c r="BM22" s="22">
        <f t="shared" si="38"/>
        <v>146</v>
      </c>
      <c r="BN22" s="22">
        <f t="shared" si="38"/>
        <v>146</v>
      </c>
      <c r="BO22" s="22">
        <f t="shared" si="38"/>
        <v>146</v>
      </c>
      <c r="BP22" s="22">
        <f t="shared" si="38"/>
        <v>146</v>
      </c>
      <c r="BQ22" s="22">
        <f t="shared" si="38"/>
        <v>146</v>
      </c>
      <c r="BR22" s="22">
        <f t="shared" si="38"/>
        <v>146</v>
      </c>
    </row>
    <row r="23" spans="1:70" ht="16.5">
      <c r="A23" s="73" t="s">
        <v>1309</v>
      </c>
      <c r="B23" s="32" t="str">
        <f>IF(ISNA(VLOOKUP(A23,'Licenciés Jeunes 2023'!A:C,3,0)),"",VLOOKUP(A23,'Licenciés Jeunes 2023'!A:C,3,0))</f>
        <v>GIRARDEAU</v>
      </c>
      <c r="C23" s="32" t="str">
        <f>IF(ISNA(VLOOKUP(A23,'Licenciés Jeunes 2023'!A:C,2,0)),"",VLOOKUP(A23,'Licenciés Jeunes 2023'!A:C,2,0))</f>
        <v>Clement</v>
      </c>
      <c r="D23" s="32" t="str">
        <f>IF(ISNA(VLOOKUP(A23,'Licenciés Jeunes 2023'!A:F,6,0)),"",VLOOKUP(A23,'Licenciés Jeunes 2023'!A:F,6,0))</f>
        <v>SAINT LAURENT NOUAN TRIATHLON</v>
      </c>
      <c r="E23" s="6">
        <v>21</v>
      </c>
      <c r="F23" s="2">
        <v>102</v>
      </c>
      <c r="G23" s="4">
        <v>18</v>
      </c>
      <c r="H23" s="2">
        <f>IF(G$2="Bike &amp; Run",IF(ISNA(VLOOKUP(G23,Paramètres!$B$3:$C$56,2,FALSE)),0,VLOOKUP(G23,Paramètres!$B$3:$C$56,2,FALSE)*Paramètres!$K$4),IF(OR(G23="",OR($D23="",$D23="NL",$D23="HORS LIGUE")),0,VLOOKUP(IF(OR(G23="",OR($D23="",$D23="NL",$D23="HORS LIGUE")),"",COUNTIFS($D$5:$D$72,"&lt;&gt;"&amp;"",$D$5:$D$72,"&lt;&gt;"&amp;"NL",$D$5:$D$72,"&lt;&gt;"&amp;"HORS LIGUE",G$5:G$72,"&lt;"&amp;G23)+1),Paramètres!$B$3:$C$56,2,FALSE)*Paramètres!$K$4))</f>
        <v>39</v>
      </c>
      <c r="I23" s="36"/>
      <c r="J23" s="2">
        <f>IF(I$2="Bike &amp; Run",IF(ISNA(VLOOKUP(I23,Paramètres!$B$3:$C$56,2,FALSE)),0,VLOOKUP(I23,Paramètres!$B$3:$C$56,2,FALSE)*Paramètres!$K$5),IF(OR(I23="",OR($D23="",$D23="NL",$D23="HORS LIGUE")),0,VLOOKUP(IF(OR(I23="",OR($D23="",$D23="NL",$D23="HORS LIGUE")),"",COUNTIFS($D$5:$D$72,"&lt;&gt;"&amp;"",$D$5:$D$72,"&lt;&gt;"&amp;"NL",$D$5:$D$72,"&lt;&gt;"&amp;"HORS LIGUE",I$5:I$72,"&lt;"&amp;I23)+1),Paramètres!$B$3:$C$56,2,FALSE)*Paramètres!$K$5))</f>
        <v>0</v>
      </c>
      <c r="K23" s="4"/>
      <c r="L23" s="2">
        <f>IF(K$2="Bike &amp; Run",IF(ISNA(VLOOKUP(K23,Paramètres!$B$3:$C$56,2,FALSE)),0,VLOOKUP(K23,Paramètres!$B$3:$C$56,2,FALSE)*Paramètres!$K$6),IF(OR(K23="",OR($D23="",$D23="NL",$D23="HORS LIGUE")),0,VLOOKUP(IF(OR(K23="",OR($D23="",$D23="NL",$D23="HORS LIGUE")),"",COUNTIFS($D$5:$D$72,"&lt;&gt;"&amp;"",$D$5:$D$72,"&lt;&gt;"&amp;"NL",$D$5:$D$72,"&lt;&gt;"&amp;"HORS LIGUE",K$5:K$72,"&lt;"&amp;K23)+1),Paramètres!$B$3:$C$56,2,FALSE)*Paramètres!$K$6))</f>
        <v>0</v>
      </c>
      <c r="M23" s="4"/>
      <c r="N23" s="2">
        <f>IF(M$2="Bike &amp; Run",IF(ISNA(VLOOKUP(M23,Paramètres!$B$3:$C$56,2,FALSE)),0,VLOOKUP(M23,Paramètres!$B$3:$C$56,2,FALSE)*Paramètres!$K$7),IF(OR(M23="",OR($D23="",$D23="NL",$D23="HORS LIGUE")),0,VLOOKUP(IF(OR(M23="",OR($D23="",$D23="NL",$D23="HORS LIGUE")),"",COUNTIFS($D$5:$D$72,"&lt;&gt;"&amp;"",$D$5:$D$72,"&lt;&gt;"&amp;"NL",$D$5:$D$72,"&lt;&gt;"&amp;"HORS LIGUE",M$5:M$72,"&lt;"&amp;M23)+1),Paramètres!$B$3:$C$56,2,FALSE)*Paramètres!$K$7))</f>
        <v>0</v>
      </c>
      <c r="O23" s="46"/>
      <c r="P23" s="2">
        <f>IF(O$2="Bike &amp; Run",IF(ISNA(VLOOKUP(O23,Paramètres!$B$3:$C$56,2,FALSE)),0,VLOOKUP(O23,Paramètres!$B$3:$C$56,2,FALSE)*Paramètres!$K$8),IF(OR(O23="",OR($D23="",$D23="NL",$D23="HORS LIGUE")),0,VLOOKUP(IF(OR(O23="",OR($D23="",$D23="NL",$D23="HORS LIGUE")),"",COUNTIFS($D$5:$D$72,"&lt;&gt;"&amp;"",$D$5:$D$72,"&lt;&gt;"&amp;"NL",$D$5:$D$72,"&lt;&gt;"&amp;"HORS LIGUE",O$5:O$72,"&lt;"&amp;O23)+1),Paramètres!$B$3:$C$56,2,FALSE)*Paramètres!$K$8))</f>
        <v>0</v>
      </c>
      <c r="Q23" s="46"/>
      <c r="R23" s="2">
        <f>IF(Q$2="Bike &amp; Run",IF(ISNA(VLOOKUP(Q23,Paramètres!$B$3:$C$56,2,FALSE)),0,VLOOKUP(Q23,Paramètres!$B$3:$C$56,2,FALSE)*Paramètres!$K$9),IF(OR(Q23="",OR($D23="",$D23="NL",$D23="HORS LIGUE")),0,VLOOKUP(IF(OR(Q23="",OR($D23="",$D23="NL",$D23="HORS LIGUE")),"",COUNTIFS($D$5:$D$72,"&lt;&gt;"&amp;"",$D$5:$D$72,"&lt;&gt;"&amp;"NL",$D$5:$D$72,"&lt;&gt;"&amp;"HORS LIGUE",Q$5:Q$72,"&lt;"&amp;Q23)+1),Paramètres!$B$3:$C$56,2,FALSE)*Paramètres!$K$9))</f>
        <v>0</v>
      </c>
      <c r="S23" s="46"/>
      <c r="T23" s="2">
        <f>IF(S$2="Bike &amp; Run",IF(ISNA(VLOOKUP(S23,Paramètres!$B$3:$C$56,2,FALSE)),0,VLOOKUP(S23,Paramètres!$B$3:$C$56,2,FALSE)*Paramètres!$K$10),IF(OR(S23="",OR($D23="",$D23="NL",$D23="HORS LIGUE")),0,VLOOKUP(IF(OR(S23="",OR($D23="",$D23="NL",$D23="HORS LIGUE")),"",COUNTIFS($D$5:$D$72,"&lt;&gt;"&amp;"",$D$5:$D$72,"&lt;&gt;"&amp;"NL",$D$5:$D$72,"&lt;&gt;"&amp;"HORS LIGUE",S$5:S$72,"&lt;"&amp;S23)+1),Paramètres!$B$3:$C$56,2,FALSE)*Paramètres!$K$10))</f>
        <v>0</v>
      </c>
      <c r="U23" s="46"/>
      <c r="V23" s="2">
        <f>IF(U$2="Bike &amp; Run",IF(ISNA(VLOOKUP(U23,Paramètres!$B$3:$C$56,2,FALSE)),0,VLOOKUP(U23,Paramètres!$B$3:$C$56,2,FALSE)*Paramètres!$K$11),IF(OR(U23="",OR($D23="",$D23="NL",$D23="HORS LIGUE")),0,VLOOKUP(IF(OR(U23="",OR($D23="",$D23="NL",$D23="HORS LIGUE")),"",COUNTIFS($D$5:$D$72,"&lt;&gt;"&amp;"",$D$5:$D$72,"&lt;&gt;"&amp;"NL",$D$5:$D$72,"&lt;&gt;"&amp;"HORS LIGUE",U$5:U$72,"&lt;"&amp;U23)+1),Paramètres!$B$3:$C$56,2,FALSE)*Paramètres!$K$11))</f>
        <v>0</v>
      </c>
      <c r="W23" s="46"/>
      <c r="X23" s="2">
        <f>IF(W$2="Bike &amp; Run",IF(ISNA(VLOOKUP(W23,Paramètres!$B$3:$C$56,2,FALSE)),0,VLOOKUP(W23,Paramètres!$B$3:$C$56,2,FALSE)*Paramètres!$K$12),IF(OR(W23="",OR($D23="",$D23="NL",$D23="HORS LIGUE")),0,VLOOKUP(IF(OR(W23="",OR($D23="",$D23="NL",$D23="HORS LIGUE")),"",COUNTIFS($D$5:$D$72,"&lt;&gt;"&amp;"",$D$5:$D$72,"&lt;&gt;"&amp;"NL",$D$5:$D$72,"&lt;&gt;"&amp;"HORS LIGUE",W$5:W$72,"&lt;"&amp;W23)+1),Paramètres!$B$3:$C$56,2,FALSE)*Paramètres!$K$12))</f>
        <v>0</v>
      </c>
      <c r="Y23" s="46"/>
      <c r="Z23" s="2">
        <f>IF(Y$2="Bike &amp; Run",IF(ISNA(VLOOKUP(Y23,Paramètres!$B$3:$C$56,2,FALSE)),0,VLOOKUP(Y23,Paramètres!$B$3:$C$56,2,FALSE)*Paramètres!$K$13),IF(OR(Y23="",OR($D23="",$D23="NL",$D23="HORS LIGUE")),0,VLOOKUP(IF(OR(Y23="",OR($D23="",$D23="NL",$D23="HORS LIGUE")),"",COUNTIFS($D$5:$D$72,"&lt;&gt;"&amp;"",$D$5:$D$72,"&lt;&gt;"&amp;"NL",$D$5:$D$72,"&lt;&gt;"&amp;"HORS LIGUE",Y$5:Y$72,"&lt;"&amp;Y23)+1),Paramètres!$B$3:$C$56,2,FALSE)*Paramètres!$K$13))</f>
        <v>0</v>
      </c>
      <c r="AA23" s="46"/>
      <c r="AB23" s="2">
        <f>IF(AA$2="Bike &amp; Run",IF(ISNA(VLOOKUP(AA23,Paramètres!$B$3:$C$56,2,FALSE)),0,VLOOKUP(AA23,Paramètres!$B$3:$C$56,2,FALSE)*Paramètres!$K$14),IF(OR(AA23="",OR($D23="",$D23="NL",$D23="HORS LIGUE")),0,VLOOKUP(IF(OR(AA23="",OR($D23="",$D23="NL",$D23="HORS LIGUE")),"",COUNTIFS($D$5:$D$72,"&lt;&gt;"&amp;"",$D$5:$D$72,"&lt;&gt;"&amp;"NL",$D$5:$D$72,"&lt;&gt;"&amp;"HORS LIGUE",AA$5:AA$72,"&lt;"&amp;AA23)+1),Paramètres!$B$3:$C$56,2,FALSE)*Paramètres!$K$14))</f>
        <v>0</v>
      </c>
      <c r="AC23" s="46"/>
      <c r="AD23" s="2">
        <f>IF(AC$2="Bike &amp; Run",IF(ISNA(VLOOKUP(AC23,Paramètres!$B$3:$C$56,2,FALSE)),0,VLOOKUP(AC23,Paramètres!$B$3:$C$56,2,FALSE)*Paramètres!$K$15),IF(OR(AC23="",OR($D23="",$D23="NL",$D23="HORS LIGUE")),0,VLOOKUP(IF(OR(AC23="",OR($D23="",$D23="NL",$D23="HORS LIGUE")),"",COUNTIFS($D$5:$D$72,"&lt;&gt;"&amp;"",$D$5:$D$72,"&lt;&gt;"&amp;"NL",$D$5:$D$72,"&lt;&gt;"&amp;"HORS LIGUE",AC$5:AC$72,"&lt;"&amp;AC23)+1),Paramètres!$B$3:$C$56,2,FALSE)*Paramètres!$K$15))</f>
        <v>0</v>
      </c>
      <c r="AE23" s="46"/>
      <c r="AF23" s="2">
        <f>IF(AE$2="Bike &amp; Run",IF(ISNA(VLOOKUP(AE23,Paramètres!$B$3:$C$56,2,FALSE)),0,VLOOKUP(AE23,Paramètres!$B$3:$C$56,2,FALSE)*Paramètres!$K$16),IF(OR(AE23="",OR($D23="",$D23="NL",$D23="HORS LIGUE")),0,VLOOKUP(IF(OR(AE23="",OR($D23="",$D23="NL",$D23="HORS LIGUE")),"",COUNTIFS($D$5:$D$72,"&lt;&gt;"&amp;"",$D$5:$D$72,"&lt;&gt;"&amp;"NL",$D$5:$D$72,"&lt;&gt;"&amp;"HORS LIGUE",AE$5:AE$72,"&lt;"&amp;AE23)+1),Paramètres!$B$3:$C$56,2,FALSE)*Paramètres!$K$16))</f>
        <v>0</v>
      </c>
      <c r="AG23" s="46"/>
      <c r="AH23" s="2">
        <f>IF(AG$2="Bike &amp; Run",IF(ISNA(VLOOKUP(AG23,Paramètres!$B$3:$C$56,2,FALSE)),0,VLOOKUP(AG23,Paramètres!$B$3:$C$56,2,FALSE)*Paramètres!$K$17),IF(OR(AG23="",OR($D23="",$D23="NL",$D23="HORS LIGUE")),0,VLOOKUP(IF(OR(AG23="",OR($D23="",$D23="NL",$D23="HORS LIGUE")),"",COUNTIFS($D$5:$D$72,"&lt;&gt;"&amp;"",$D$5:$D$72,"&lt;&gt;"&amp;"NL",$D$5:$D$72,"&lt;&gt;"&amp;"HORS LIGUE",AG$5:AG$72,"&lt;"&amp;AG23)+1),Paramètres!$B$3:$C$56,2,FALSE)*Paramètres!$K$17))</f>
        <v>0</v>
      </c>
      <c r="AI23" s="40">
        <f t="shared" si="0"/>
        <v>141</v>
      </c>
      <c r="AJ23" s="3">
        <f t="shared" si="1"/>
        <v>19</v>
      </c>
      <c r="AK23" s="5">
        <f t="shared" si="2"/>
        <v>2</v>
      </c>
      <c r="AL23" s="41">
        <f t="shared" si="3"/>
        <v>141</v>
      </c>
      <c r="AM23" s="33">
        <f t="shared" si="4"/>
        <v>19</v>
      </c>
      <c r="AO23" s="22">
        <f t="shared" si="5"/>
        <v>102</v>
      </c>
      <c r="AP23">
        <f t="shared" si="6"/>
        <v>39</v>
      </c>
      <c r="AQ23">
        <f t="shared" si="7"/>
        <v>0</v>
      </c>
      <c r="AR23">
        <f t="shared" si="8"/>
        <v>0</v>
      </c>
      <c r="AS23">
        <f t="shared" si="9"/>
        <v>0</v>
      </c>
      <c r="AT23">
        <f t="shared" si="10"/>
        <v>0</v>
      </c>
      <c r="AU23">
        <f t="shared" si="11"/>
        <v>0</v>
      </c>
      <c r="AV23">
        <f t="shared" si="12"/>
        <v>0</v>
      </c>
      <c r="AW23">
        <f t="shared" si="13"/>
        <v>0</v>
      </c>
      <c r="AX23">
        <f t="shared" si="14"/>
        <v>0</v>
      </c>
      <c r="AY23">
        <f t="shared" si="15"/>
        <v>0</v>
      </c>
      <c r="AZ23">
        <f t="shared" si="16"/>
        <v>0</v>
      </c>
      <c r="BA23">
        <f t="shared" si="17"/>
        <v>0</v>
      </c>
      <c r="BB23">
        <f t="shared" si="18"/>
        <v>0</v>
      </c>
      <c r="BC23">
        <f t="shared" si="19"/>
        <v>0</v>
      </c>
      <c r="BD23">
        <f t="shared" si="20"/>
        <v>102</v>
      </c>
      <c r="BE23" s="22">
        <f t="shared" ref="BE23:BR23" si="39">BD23+LARGE($AO23:$BC23,BE$4)</f>
        <v>141</v>
      </c>
      <c r="BF23" s="22">
        <f t="shared" si="39"/>
        <v>141</v>
      </c>
      <c r="BG23" s="22">
        <f t="shared" si="39"/>
        <v>141</v>
      </c>
      <c r="BH23" s="22">
        <f t="shared" si="39"/>
        <v>141</v>
      </c>
      <c r="BI23" s="22">
        <f t="shared" si="39"/>
        <v>141</v>
      </c>
      <c r="BJ23" s="22">
        <f t="shared" si="39"/>
        <v>141</v>
      </c>
      <c r="BK23" s="22">
        <f t="shared" si="39"/>
        <v>141</v>
      </c>
      <c r="BL23" s="22">
        <f t="shared" si="39"/>
        <v>141</v>
      </c>
      <c r="BM23" s="22">
        <f t="shared" si="39"/>
        <v>141</v>
      </c>
      <c r="BN23" s="22">
        <f t="shared" si="39"/>
        <v>141</v>
      </c>
      <c r="BO23" s="22">
        <f t="shared" si="39"/>
        <v>141</v>
      </c>
      <c r="BP23" s="22">
        <f t="shared" si="39"/>
        <v>141</v>
      </c>
      <c r="BQ23" s="22">
        <f t="shared" si="39"/>
        <v>141</v>
      </c>
      <c r="BR23" s="22">
        <f t="shared" si="39"/>
        <v>141</v>
      </c>
    </row>
    <row r="24" spans="1:70" ht="16.5">
      <c r="A24" s="73" t="s">
        <v>1017</v>
      </c>
      <c r="B24" s="32" t="str">
        <f>IF(ISNA(VLOOKUP(A24,'Licenciés Jeunes 2023'!A:C,3,0)),"",VLOOKUP(A24,'Licenciés Jeunes 2023'!A:C,3,0))</f>
        <v>KANDELAKI</v>
      </c>
      <c r="C24" s="32" t="str">
        <f>IF(ISNA(VLOOKUP(A24,'Licenciés Jeunes 2023'!A:C,2,0)),"",VLOOKUP(A24,'Licenciés Jeunes 2023'!A:C,2,0))</f>
        <v>Irakli</v>
      </c>
      <c r="D24" s="32" t="str">
        <f>IF(ISNA(VLOOKUP(A24,'Licenciés Jeunes 2023'!A:F,6,0)),"",VLOOKUP(A24,'Licenciés Jeunes 2023'!A:F,6,0))</f>
        <v>T.C. JOUE LES TOURS</v>
      </c>
      <c r="E24" s="6">
        <v>19</v>
      </c>
      <c r="F24" s="2">
        <v>105</v>
      </c>
      <c r="G24" s="4">
        <v>26</v>
      </c>
      <c r="H24" s="2">
        <f>IF(G$2="Bike &amp; Run",IF(ISNA(VLOOKUP(G24,Paramètres!$B$3:$C$56,2,FALSE)),0,VLOOKUP(G24,Paramètres!$B$3:$C$56,2,FALSE)*Paramètres!$K$4),IF(OR(G24="",OR($D24="",$D24="NL",$D24="HORS LIGUE")),0,VLOOKUP(IF(OR(G24="",OR($D24="",$D24="NL",$D24="HORS LIGUE")),"",COUNTIFS($D$5:$D$72,"&lt;&gt;"&amp;"",$D$5:$D$72,"&lt;&gt;"&amp;"NL",$D$5:$D$72,"&lt;&gt;"&amp;"HORS LIGUE",G$5:G$72,"&lt;"&amp;G24)+1),Paramètres!$B$3:$C$56,2,FALSE)*Paramètres!$K$4))</f>
        <v>27</v>
      </c>
      <c r="I24" s="36"/>
      <c r="J24" s="2">
        <f>IF(I$2="Bike &amp; Run",IF(ISNA(VLOOKUP(I24,Paramètres!$B$3:$C$56,2,FALSE)),0,VLOOKUP(I24,Paramètres!$B$3:$C$56,2,FALSE)*Paramètres!$K$5),IF(OR(I24="",OR($D24="",$D24="NL",$D24="HORS LIGUE")),0,VLOOKUP(IF(OR(I24="",OR($D24="",$D24="NL",$D24="HORS LIGUE")),"",COUNTIFS($D$5:$D$72,"&lt;&gt;"&amp;"",$D$5:$D$72,"&lt;&gt;"&amp;"NL",$D$5:$D$72,"&lt;&gt;"&amp;"HORS LIGUE",I$5:I$72,"&lt;"&amp;I24)+1),Paramètres!$B$3:$C$56,2,FALSE)*Paramètres!$K$5))</f>
        <v>0</v>
      </c>
      <c r="K24" s="4"/>
      <c r="L24" s="2">
        <f>IF(K$2="Bike &amp; Run",IF(ISNA(VLOOKUP(K24,Paramètres!$B$3:$C$56,2,FALSE)),0,VLOOKUP(K24,Paramètres!$B$3:$C$56,2,FALSE)*Paramètres!$K$6),IF(OR(K24="",OR($D24="",$D24="NL",$D24="HORS LIGUE")),0,VLOOKUP(IF(OR(K24="",OR($D24="",$D24="NL",$D24="HORS LIGUE")),"",COUNTIFS($D$5:$D$72,"&lt;&gt;"&amp;"",$D$5:$D$72,"&lt;&gt;"&amp;"NL",$D$5:$D$72,"&lt;&gt;"&amp;"HORS LIGUE",K$5:K$72,"&lt;"&amp;K24)+1),Paramètres!$B$3:$C$56,2,FALSE)*Paramètres!$K$6))</f>
        <v>0</v>
      </c>
      <c r="M24" s="4"/>
      <c r="N24" s="2">
        <f>IF(M$2="Bike &amp; Run",IF(ISNA(VLOOKUP(M24,Paramètres!$B$3:$C$56,2,FALSE)),0,VLOOKUP(M24,Paramètres!$B$3:$C$56,2,FALSE)*Paramètres!$K$7),IF(OR(M24="",OR($D24="",$D24="NL",$D24="HORS LIGUE")),0,VLOOKUP(IF(OR(M24="",OR($D24="",$D24="NL",$D24="HORS LIGUE")),"",COUNTIFS($D$5:$D$72,"&lt;&gt;"&amp;"",$D$5:$D$72,"&lt;&gt;"&amp;"NL",$D$5:$D$72,"&lt;&gt;"&amp;"HORS LIGUE",M$5:M$72,"&lt;"&amp;M24)+1),Paramètres!$B$3:$C$56,2,FALSE)*Paramètres!$K$7))</f>
        <v>0</v>
      </c>
      <c r="O24" s="46"/>
      <c r="P24" s="2">
        <f>IF(O$2="Bike &amp; Run",IF(ISNA(VLOOKUP(O24,Paramètres!$B$3:$C$56,2,FALSE)),0,VLOOKUP(O24,Paramètres!$B$3:$C$56,2,FALSE)*Paramètres!$K$8),IF(OR(O24="",OR($D24="",$D24="NL",$D24="HORS LIGUE")),0,VLOOKUP(IF(OR(O24="",OR($D24="",$D24="NL",$D24="HORS LIGUE")),"",COUNTIFS($D$5:$D$72,"&lt;&gt;"&amp;"",$D$5:$D$72,"&lt;&gt;"&amp;"NL",$D$5:$D$72,"&lt;&gt;"&amp;"HORS LIGUE",O$5:O$72,"&lt;"&amp;O24)+1),Paramètres!$B$3:$C$56,2,FALSE)*Paramètres!$K$8))</f>
        <v>0</v>
      </c>
      <c r="Q24" s="46"/>
      <c r="R24" s="2">
        <f>IF(Q$2="Bike &amp; Run",IF(ISNA(VLOOKUP(Q24,Paramètres!$B$3:$C$56,2,FALSE)),0,VLOOKUP(Q24,Paramètres!$B$3:$C$56,2,FALSE)*Paramètres!$K$9),IF(OR(Q24="",OR($D24="",$D24="NL",$D24="HORS LIGUE")),0,VLOOKUP(IF(OR(Q24="",OR($D24="",$D24="NL",$D24="HORS LIGUE")),"",COUNTIFS($D$5:$D$72,"&lt;&gt;"&amp;"",$D$5:$D$72,"&lt;&gt;"&amp;"NL",$D$5:$D$72,"&lt;&gt;"&amp;"HORS LIGUE",Q$5:Q$72,"&lt;"&amp;Q24)+1),Paramètres!$B$3:$C$56,2,FALSE)*Paramètres!$K$9))</f>
        <v>0</v>
      </c>
      <c r="S24" s="46"/>
      <c r="T24" s="2">
        <f>IF(S$2="Bike &amp; Run",IF(ISNA(VLOOKUP(S24,Paramètres!$B$3:$C$56,2,FALSE)),0,VLOOKUP(S24,Paramètres!$B$3:$C$56,2,FALSE)*Paramètres!$K$10),IF(OR(S24="",OR($D24="",$D24="NL",$D24="HORS LIGUE")),0,VLOOKUP(IF(OR(S24="",OR($D24="",$D24="NL",$D24="HORS LIGUE")),"",COUNTIFS($D$5:$D$72,"&lt;&gt;"&amp;"",$D$5:$D$72,"&lt;&gt;"&amp;"NL",$D$5:$D$72,"&lt;&gt;"&amp;"HORS LIGUE",S$5:S$72,"&lt;"&amp;S24)+1),Paramètres!$B$3:$C$56,2,FALSE)*Paramètres!$K$10))</f>
        <v>0</v>
      </c>
      <c r="U24" s="46"/>
      <c r="V24" s="2">
        <f>IF(U$2="Bike &amp; Run",IF(ISNA(VLOOKUP(U24,Paramètres!$B$3:$C$56,2,FALSE)),0,VLOOKUP(U24,Paramètres!$B$3:$C$56,2,FALSE)*Paramètres!$K$11),IF(OR(U24="",OR($D24="",$D24="NL",$D24="HORS LIGUE")),0,VLOOKUP(IF(OR(U24="",OR($D24="",$D24="NL",$D24="HORS LIGUE")),"",COUNTIFS($D$5:$D$72,"&lt;&gt;"&amp;"",$D$5:$D$72,"&lt;&gt;"&amp;"NL",$D$5:$D$72,"&lt;&gt;"&amp;"HORS LIGUE",U$5:U$72,"&lt;"&amp;U24)+1),Paramètres!$B$3:$C$56,2,FALSE)*Paramètres!$K$11))</f>
        <v>0</v>
      </c>
      <c r="W24" s="46"/>
      <c r="X24" s="2">
        <f>IF(W$2="Bike &amp; Run",IF(ISNA(VLOOKUP(W24,Paramètres!$B$3:$C$56,2,FALSE)),0,VLOOKUP(W24,Paramètres!$B$3:$C$56,2,FALSE)*Paramètres!$K$12),IF(OR(W24="",OR($D24="",$D24="NL",$D24="HORS LIGUE")),0,VLOOKUP(IF(OR(W24="",OR($D24="",$D24="NL",$D24="HORS LIGUE")),"",COUNTIFS($D$5:$D$72,"&lt;&gt;"&amp;"",$D$5:$D$72,"&lt;&gt;"&amp;"NL",$D$5:$D$72,"&lt;&gt;"&amp;"HORS LIGUE",W$5:W$72,"&lt;"&amp;W24)+1),Paramètres!$B$3:$C$56,2,FALSE)*Paramètres!$K$12))</f>
        <v>0</v>
      </c>
      <c r="Y24" s="46"/>
      <c r="Z24" s="2">
        <f>IF(Y$2="Bike &amp; Run",IF(ISNA(VLOOKUP(Y24,Paramètres!$B$3:$C$56,2,FALSE)),0,VLOOKUP(Y24,Paramètres!$B$3:$C$56,2,FALSE)*Paramètres!$K$13),IF(OR(Y24="",OR($D24="",$D24="NL",$D24="HORS LIGUE")),0,VLOOKUP(IF(OR(Y24="",OR($D24="",$D24="NL",$D24="HORS LIGUE")),"",COUNTIFS($D$5:$D$72,"&lt;&gt;"&amp;"",$D$5:$D$72,"&lt;&gt;"&amp;"NL",$D$5:$D$72,"&lt;&gt;"&amp;"HORS LIGUE",Y$5:Y$72,"&lt;"&amp;Y24)+1),Paramètres!$B$3:$C$56,2,FALSE)*Paramètres!$K$13))</f>
        <v>0</v>
      </c>
      <c r="AA24" s="46"/>
      <c r="AB24" s="2">
        <f>IF(AA$2="Bike &amp; Run",IF(ISNA(VLOOKUP(AA24,Paramètres!$B$3:$C$56,2,FALSE)),0,VLOOKUP(AA24,Paramètres!$B$3:$C$56,2,FALSE)*Paramètres!$K$14),IF(OR(AA24="",OR($D24="",$D24="NL",$D24="HORS LIGUE")),0,VLOOKUP(IF(OR(AA24="",OR($D24="",$D24="NL",$D24="HORS LIGUE")),"",COUNTIFS($D$5:$D$72,"&lt;&gt;"&amp;"",$D$5:$D$72,"&lt;&gt;"&amp;"NL",$D$5:$D$72,"&lt;&gt;"&amp;"HORS LIGUE",AA$5:AA$72,"&lt;"&amp;AA24)+1),Paramètres!$B$3:$C$56,2,FALSE)*Paramètres!$K$14))</f>
        <v>0</v>
      </c>
      <c r="AC24" s="46"/>
      <c r="AD24" s="2">
        <f>IF(AC$2="Bike &amp; Run",IF(ISNA(VLOOKUP(AC24,Paramètres!$B$3:$C$56,2,FALSE)),0,VLOOKUP(AC24,Paramètres!$B$3:$C$56,2,FALSE)*Paramètres!$K$15),IF(OR(AC24="",OR($D24="",$D24="NL",$D24="HORS LIGUE")),0,VLOOKUP(IF(OR(AC24="",OR($D24="",$D24="NL",$D24="HORS LIGUE")),"",COUNTIFS($D$5:$D$72,"&lt;&gt;"&amp;"",$D$5:$D$72,"&lt;&gt;"&amp;"NL",$D$5:$D$72,"&lt;&gt;"&amp;"HORS LIGUE",AC$5:AC$72,"&lt;"&amp;AC24)+1),Paramètres!$B$3:$C$56,2,FALSE)*Paramètres!$K$15))</f>
        <v>0</v>
      </c>
      <c r="AE24" s="46"/>
      <c r="AF24" s="2">
        <f>IF(AE$2="Bike &amp; Run",IF(ISNA(VLOOKUP(AE24,Paramètres!$B$3:$C$56,2,FALSE)),0,VLOOKUP(AE24,Paramètres!$B$3:$C$56,2,FALSE)*Paramètres!$K$16),IF(OR(AE24="",OR($D24="",$D24="NL",$D24="HORS LIGUE")),0,VLOOKUP(IF(OR(AE24="",OR($D24="",$D24="NL",$D24="HORS LIGUE")),"",COUNTIFS($D$5:$D$72,"&lt;&gt;"&amp;"",$D$5:$D$72,"&lt;&gt;"&amp;"NL",$D$5:$D$72,"&lt;&gt;"&amp;"HORS LIGUE",AE$5:AE$72,"&lt;"&amp;AE24)+1),Paramètres!$B$3:$C$56,2,FALSE)*Paramètres!$K$16))</f>
        <v>0</v>
      </c>
      <c r="AG24" s="46"/>
      <c r="AH24" s="2">
        <f>IF(AG$2="Bike &amp; Run",IF(ISNA(VLOOKUP(AG24,Paramètres!$B$3:$C$56,2,FALSE)),0,VLOOKUP(AG24,Paramètres!$B$3:$C$56,2,FALSE)*Paramètres!$K$17),IF(OR(AG24="",OR($D24="",$D24="NL",$D24="HORS LIGUE")),0,VLOOKUP(IF(OR(AG24="",OR($D24="",$D24="NL",$D24="HORS LIGUE")),"",COUNTIFS($D$5:$D$72,"&lt;&gt;"&amp;"",$D$5:$D$72,"&lt;&gt;"&amp;"NL",$D$5:$D$72,"&lt;&gt;"&amp;"HORS LIGUE",AG$5:AG$72,"&lt;"&amp;AG24)+1),Paramètres!$B$3:$C$56,2,FALSE)*Paramètres!$K$17))</f>
        <v>0</v>
      </c>
      <c r="AI24" s="40">
        <f t="shared" si="0"/>
        <v>132</v>
      </c>
      <c r="AJ24" s="3">
        <f t="shared" si="1"/>
        <v>20</v>
      </c>
      <c r="AK24" s="5">
        <f t="shared" si="2"/>
        <v>2</v>
      </c>
      <c r="AL24" s="41">
        <f t="shared" si="3"/>
        <v>132</v>
      </c>
      <c r="AM24" s="33">
        <f t="shared" si="4"/>
        <v>20</v>
      </c>
      <c r="AO24" s="22">
        <f t="shared" si="5"/>
        <v>105</v>
      </c>
      <c r="AP24">
        <f t="shared" si="6"/>
        <v>27</v>
      </c>
      <c r="AQ24">
        <f t="shared" si="7"/>
        <v>0</v>
      </c>
      <c r="AR24">
        <f t="shared" si="8"/>
        <v>0</v>
      </c>
      <c r="AS24">
        <f t="shared" si="9"/>
        <v>0</v>
      </c>
      <c r="AT24">
        <f t="shared" si="10"/>
        <v>0</v>
      </c>
      <c r="AU24">
        <f t="shared" si="11"/>
        <v>0</v>
      </c>
      <c r="AV24">
        <f t="shared" si="12"/>
        <v>0</v>
      </c>
      <c r="AW24">
        <f t="shared" si="13"/>
        <v>0</v>
      </c>
      <c r="AX24">
        <f t="shared" si="14"/>
        <v>0</v>
      </c>
      <c r="AY24">
        <f t="shared" si="15"/>
        <v>0</v>
      </c>
      <c r="AZ24">
        <f t="shared" si="16"/>
        <v>0</v>
      </c>
      <c r="BA24">
        <f t="shared" si="17"/>
        <v>0</v>
      </c>
      <c r="BB24">
        <f t="shared" si="18"/>
        <v>0</v>
      </c>
      <c r="BC24">
        <f t="shared" si="19"/>
        <v>0</v>
      </c>
      <c r="BD24">
        <f t="shared" si="20"/>
        <v>105</v>
      </c>
      <c r="BE24" s="22">
        <f t="shared" ref="BE24:BR24" si="40">BD24+LARGE($AO24:$BC24,BE$4)</f>
        <v>132</v>
      </c>
      <c r="BF24" s="22">
        <f t="shared" si="40"/>
        <v>132</v>
      </c>
      <c r="BG24" s="22">
        <f t="shared" si="40"/>
        <v>132</v>
      </c>
      <c r="BH24" s="22">
        <f t="shared" si="40"/>
        <v>132</v>
      </c>
      <c r="BI24" s="22">
        <f t="shared" si="40"/>
        <v>132</v>
      </c>
      <c r="BJ24" s="22">
        <f t="shared" si="40"/>
        <v>132</v>
      </c>
      <c r="BK24" s="22">
        <f t="shared" si="40"/>
        <v>132</v>
      </c>
      <c r="BL24" s="22">
        <f t="shared" si="40"/>
        <v>132</v>
      </c>
      <c r="BM24" s="22">
        <f t="shared" si="40"/>
        <v>132</v>
      </c>
      <c r="BN24" s="22">
        <f t="shared" si="40"/>
        <v>132</v>
      </c>
      <c r="BO24" s="22">
        <f t="shared" si="40"/>
        <v>132</v>
      </c>
      <c r="BP24" s="22">
        <f t="shared" si="40"/>
        <v>132</v>
      </c>
      <c r="BQ24" s="22">
        <f t="shared" si="40"/>
        <v>132</v>
      </c>
      <c r="BR24" s="22">
        <f t="shared" si="40"/>
        <v>132</v>
      </c>
    </row>
    <row r="25" spans="1:70" ht="16.5">
      <c r="A25" s="73" t="s">
        <v>1372</v>
      </c>
      <c r="B25" s="32" t="str">
        <f>IF(ISNA(VLOOKUP(A25,'Licenciés Jeunes 2023'!A:C,3,0)),"",VLOOKUP(A25,'Licenciés Jeunes 2023'!A:C,3,0))</f>
        <v>SAUVANNET</v>
      </c>
      <c r="C25" s="32" t="str">
        <f>IF(ISNA(VLOOKUP(A25,'Licenciés Jeunes 2023'!A:C,2,0)),"",VLOOKUP(A25,'Licenciés Jeunes 2023'!A:C,2,0))</f>
        <v>Tim</v>
      </c>
      <c r="D25" s="32" t="str">
        <f>IF(ISNA(VLOOKUP(A25,'Licenciés Jeunes 2023'!A:F,6,0)),"",VLOOKUP(A25,'Licenciés Jeunes 2023'!A:F,6,0))</f>
        <v>BOURGES TRIATHLON</v>
      </c>
      <c r="E25" s="6">
        <v>25</v>
      </c>
      <c r="F25" s="2">
        <v>86</v>
      </c>
      <c r="G25" s="4">
        <v>16</v>
      </c>
      <c r="H25" s="2">
        <f>IF(G$2="Bike &amp; Run",IF(ISNA(VLOOKUP(G25,Paramètres!$B$3:$C$56,2,FALSE)),0,VLOOKUP(G25,Paramètres!$B$3:$C$56,2,FALSE)*Paramètres!$K$4),IF(OR(G25="",OR($D25="",$D25="NL",$D25="HORS LIGUE")),0,VLOOKUP(IF(OR(G25="",OR($D25="",$D25="NL",$D25="HORS LIGUE")),"",COUNTIFS($D$5:$D$72,"&lt;&gt;"&amp;"",$D$5:$D$72,"&lt;&gt;"&amp;"NL",$D$5:$D$72,"&lt;&gt;"&amp;"HORS LIGUE",G$5:G$72,"&lt;"&amp;G25)+1),Paramètres!$B$3:$C$56,2,FALSE)*Paramètres!$K$4))</f>
        <v>42</v>
      </c>
      <c r="I25" s="36"/>
      <c r="J25" s="2">
        <f>IF(I$2="Bike &amp; Run",IF(ISNA(VLOOKUP(I25,Paramètres!$B$3:$C$56,2,FALSE)),0,VLOOKUP(I25,Paramètres!$B$3:$C$56,2,FALSE)*Paramètres!$K$5),IF(OR(I25="",OR($D25="",$D25="NL",$D25="HORS LIGUE")),0,VLOOKUP(IF(OR(I25="",OR($D25="",$D25="NL",$D25="HORS LIGUE")),"",COUNTIFS($D$5:$D$72,"&lt;&gt;"&amp;"",$D$5:$D$72,"&lt;&gt;"&amp;"NL",$D$5:$D$72,"&lt;&gt;"&amp;"HORS LIGUE",I$5:I$72,"&lt;"&amp;I25)+1),Paramètres!$B$3:$C$56,2,FALSE)*Paramètres!$K$5))</f>
        <v>0</v>
      </c>
      <c r="K25" s="4"/>
      <c r="L25" s="2">
        <f>IF(K$2="Bike &amp; Run",IF(ISNA(VLOOKUP(K25,Paramètres!$B$3:$C$56,2,FALSE)),0,VLOOKUP(K25,Paramètres!$B$3:$C$56,2,FALSE)*Paramètres!$K$6),IF(OR(K25="",OR($D25="",$D25="NL",$D25="HORS LIGUE")),0,VLOOKUP(IF(OR(K25="",OR($D25="",$D25="NL",$D25="HORS LIGUE")),"",COUNTIFS($D$5:$D$72,"&lt;&gt;"&amp;"",$D$5:$D$72,"&lt;&gt;"&amp;"NL",$D$5:$D$72,"&lt;&gt;"&amp;"HORS LIGUE",K$5:K$72,"&lt;"&amp;K25)+1),Paramètres!$B$3:$C$56,2,FALSE)*Paramètres!$K$6))</f>
        <v>0</v>
      </c>
      <c r="M25" s="4"/>
      <c r="N25" s="2">
        <f>IF(M$2="Bike &amp; Run",IF(ISNA(VLOOKUP(M25,Paramètres!$B$3:$C$56,2,FALSE)),0,VLOOKUP(M25,Paramètres!$B$3:$C$56,2,FALSE)*Paramètres!$K$7),IF(OR(M25="",OR($D25="",$D25="NL",$D25="HORS LIGUE")),0,VLOOKUP(IF(OR(M25="",OR($D25="",$D25="NL",$D25="HORS LIGUE")),"",COUNTIFS($D$5:$D$72,"&lt;&gt;"&amp;"",$D$5:$D$72,"&lt;&gt;"&amp;"NL",$D$5:$D$72,"&lt;&gt;"&amp;"HORS LIGUE",M$5:M$72,"&lt;"&amp;M25)+1),Paramètres!$B$3:$C$56,2,FALSE)*Paramètres!$K$7))</f>
        <v>0</v>
      </c>
      <c r="O25" s="46"/>
      <c r="P25" s="2">
        <f>IF(O$2="Bike &amp; Run",IF(ISNA(VLOOKUP(O25,Paramètres!$B$3:$C$56,2,FALSE)),0,VLOOKUP(O25,Paramètres!$B$3:$C$56,2,FALSE)*Paramètres!$K$8),IF(OR(O25="",OR($D25="",$D25="NL",$D25="HORS LIGUE")),0,VLOOKUP(IF(OR(O25="",OR($D25="",$D25="NL",$D25="HORS LIGUE")),"",COUNTIFS($D$5:$D$72,"&lt;&gt;"&amp;"",$D$5:$D$72,"&lt;&gt;"&amp;"NL",$D$5:$D$72,"&lt;&gt;"&amp;"HORS LIGUE",O$5:O$72,"&lt;"&amp;O25)+1),Paramètres!$B$3:$C$56,2,FALSE)*Paramètres!$K$8))</f>
        <v>0</v>
      </c>
      <c r="Q25" s="46"/>
      <c r="R25" s="2">
        <f>IF(Q$2="Bike &amp; Run",IF(ISNA(VLOOKUP(Q25,Paramètres!$B$3:$C$56,2,FALSE)),0,VLOOKUP(Q25,Paramètres!$B$3:$C$56,2,FALSE)*Paramètres!$K$9),IF(OR(Q25="",OR($D25="",$D25="NL",$D25="HORS LIGUE")),0,VLOOKUP(IF(OR(Q25="",OR($D25="",$D25="NL",$D25="HORS LIGUE")),"",COUNTIFS($D$5:$D$72,"&lt;&gt;"&amp;"",$D$5:$D$72,"&lt;&gt;"&amp;"NL",$D$5:$D$72,"&lt;&gt;"&amp;"HORS LIGUE",Q$5:Q$72,"&lt;"&amp;Q25)+1),Paramètres!$B$3:$C$56,2,FALSE)*Paramètres!$K$9))</f>
        <v>0</v>
      </c>
      <c r="S25" s="46"/>
      <c r="T25" s="2">
        <f>IF(S$2="Bike &amp; Run",IF(ISNA(VLOOKUP(S25,Paramètres!$B$3:$C$56,2,FALSE)),0,VLOOKUP(S25,Paramètres!$B$3:$C$56,2,FALSE)*Paramètres!$K$10),IF(OR(S25="",OR($D25="",$D25="NL",$D25="HORS LIGUE")),0,VLOOKUP(IF(OR(S25="",OR($D25="",$D25="NL",$D25="HORS LIGUE")),"",COUNTIFS($D$5:$D$72,"&lt;&gt;"&amp;"",$D$5:$D$72,"&lt;&gt;"&amp;"NL",$D$5:$D$72,"&lt;&gt;"&amp;"HORS LIGUE",S$5:S$72,"&lt;"&amp;S25)+1),Paramètres!$B$3:$C$56,2,FALSE)*Paramètres!$K$10))</f>
        <v>0</v>
      </c>
      <c r="U25" s="46"/>
      <c r="V25" s="2">
        <f>IF(U$2="Bike &amp; Run",IF(ISNA(VLOOKUP(U25,Paramètres!$B$3:$C$56,2,FALSE)),0,VLOOKUP(U25,Paramètres!$B$3:$C$56,2,FALSE)*Paramètres!$K$11),IF(OR(U25="",OR($D25="",$D25="NL",$D25="HORS LIGUE")),0,VLOOKUP(IF(OR(U25="",OR($D25="",$D25="NL",$D25="HORS LIGUE")),"",COUNTIFS($D$5:$D$72,"&lt;&gt;"&amp;"",$D$5:$D$72,"&lt;&gt;"&amp;"NL",$D$5:$D$72,"&lt;&gt;"&amp;"HORS LIGUE",U$5:U$72,"&lt;"&amp;U25)+1),Paramètres!$B$3:$C$56,2,FALSE)*Paramètres!$K$11))</f>
        <v>0</v>
      </c>
      <c r="W25" s="46"/>
      <c r="X25" s="2">
        <f>IF(W$2="Bike &amp; Run",IF(ISNA(VLOOKUP(W25,Paramètres!$B$3:$C$56,2,FALSE)),0,VLOOKUP(W25,Paramètres!$B$3:$C$56,2,FALSE)*Paramètres!$K$12),IF(OR(W25="",OR($D25="",$D25="NL",$D25="HORS LIGUE")),0,VLOOKUP(IF(OR(W25="",OR($D25="",$D25="NL",$D25="HORS LIGUE")),"",COUNTIFS($D$5:$D$72,"&lt;&gt;"&amp;"",$D$5:$D$72,"&lt;&gt;"&amp;"NL",$D$5:$D$72,"&lt;&gt;"&amp;"HORS LIGUE",W$5:W$72,"&lt;"&amp;W25)+1),Paramètres!$B$3:$C$56,2,FALSE)*Paramètres!$K$12))</f>
        <v>0</v>
      </c>
      <c r="Y25" s="46"/>
      <c r="Z25" s="2">
        <f>IF(Y$2="Bike &amp; Run",IF(ISNA(VLOOKUP(Y25,Paramètres!$B$3:$C$56,2,FALSE)),0,VLOOKUP(Y25,Paramètres!$B$3:$C$56,2,FALSE)*Paramètres!$K$13),IF(OR(Y25="",OR($D25="",$D25="NL",$D25="HORS LIGUE")),0,VLOOKUP(IF(OR(Y25="",OR($D25="",$D25="NL",$D25="HORS LIGUE")),"",COUNTIFS($D$5:$D$72,"&lt;&gt;"&amp;"",$D$5:$D$72,"&lt;&gt;"&amp;"NL",$D$5:$D$72,"&lt;&gt;"&amp;"HORS LIGUE",Y$5:Y$72,"&lt;"&amp;Y25)+1),Paramètres!$B$3:$C$56,2,FALSE)*Paramètres!$K$13))</f>
        <v>0</v>
      </c>
      <c r="AA25" s="46"/>
      <c r="AB25" s="2">
        <f>IF(AA$2="Bike &amp; Run",IF(ISNA(VLOOKUP(AA25,Paramètres!$B$3:$C$56,2,FALSE)),0,VLOOKUP(AA25,Paramètres!$B$3:$C$56,2,FALSE)*Paramètres!$K$14),IF(OR(AA25="",OR($D25="",$D25="NL",$D25="HORS LIGUE")),0,VLOOKUP(IF(OR(AA25="",OR($D25="",$D25="NL",$D25="HORS LIGUE")),"",COUNTIFS($D$5:$D$72,"&lt;&gt;"&amp;"",$D$5:$D$72,"&lt;&gt;"&amp;"NL",$D$5:$D$72,"&lt;&gt;"&amp;"HORS LIGUE",AA$5:AA$72,"&lt;"&amp;AA25)+1),Paramètres!$B$3:$C$56,2,FALSE)*Paramètres!$K$14))</f>
        <v>0</v>
      </c>
      <c r="AC25" s="46"/>
      <c r="AD25" s="2">
        <f>IF(AC$2="Bike &amp; Run",IF(ISNA(VLOOKUP(AC25,Paramètres!$B$3:$C$56,2,FALSE)),0,VLOOKUP(AC25,Paramètres!$B$3:$C$56,2,FALSE)*Paramètres!$K$15),IF(OR(AC25="",OR($D25="",$D25="NL",$D25="HORS LIGUE")),0,VLOOKUP(IF(OR(AC25="",OR($D25="",$D25="NL",$D25="HORS LIGUE")),"",COUNTIFS($D$5:$D$72,"&lt;&gt;"&amp;"",$D$5:$D$72,"&lt;&gt;"&amp;"NL",$D$5:$D$72,"&lt;&gt;"&amp;"HORS LIGUE",AC$5:AC$72,"&lt;"&amp;AC25)+1),Paramètres!$B$3:$C$56,2,FALSE)*Paramètres!$K$15))</f>
        <v>0</v>
      </c>
      <c r="AE25" s="46"/>
      <c r="AF25" s="2">
        <f>IF(AE$2="Bike &amp; Run",IF(ISNA(VLOOKUP(AE25,Paramètres!$B$3:$C$56,2,FALSE)),0,VLOOKUP(AE25,Paramètres!$B$3:$C$56,2,FALSE)*Paramètres!$K$16),IF(OR(AE25="",OR($D25="",$D25="NL",$D25="HORS LIGUE")),0,VLOOKUP(IF(OR(AE25="",OR($D25="",$D25="NL",$D25="HORS LIGUE")),"",COUNTIFS($D$5:$D$72,"&lt;&gt;"&amp;"",$D$5:$D$72,"&lt;&gt;"&amp;"NL",$D$5:$D$72,"&lt;&gt;"&amp;"HORS LIGUE",AE$5:AE$72,"&lt;"&amp;AE25)+1),Paramètres!$B$3:$C$56,2,FALSE)*Paramètres!$K$16))</f>
        <v>0</v>
      </c>
      <c r="AG25" s="46"/>
      <c r="AH25" s="2">
        <f>IF(AG$2="Bike &amp; Run",IF(ISNA(VLOOKUP(AG25,Paramètres!$B$3:$C$56,2,FALSE)),0,VLOOKUP(AG25,Paramètres!$B$3:$C$56,2,FALSE)*Paramètres!$K$17),IF(OR(AG25="",OR($D25="",$D25="NL",$D25="HORS LIGUE")),0,VLOOKUP(IF(OR(AG25="",OR($D25="",$D25="NL",$D25="HORS LIGUE")),"",COUNTIFS($D$5:$D$72,"&lt;&gt;"&amp;"",$D$5:$D$72,"&lt;&gt;"&amp;"NL",$D$5:$D$72,"&lt;&gt;"&amp;"HORS LIGUE",AG$5:AG$72,"&lt;"&amp;AG25)+1),Paramètres!$B$3:$C$56,2,FALSE)*Paramètres!$K$17))</f>
        <v>0</v>
      </c>
      <c r="AI25" s="40">
        <f t="shared" si="0"/>
        <v>128</v>
      </c>
      <c r="AJ25" s="3">
        <f t="shared" si="1"/>
        <v>21</v>
      </c>
      <c r="AK25" s="5">
        <f t="shared" si="2"/>
        <v>2</v>
      </c>
      <c r="AL25" s="41">
        <f t="shared" si="3"/>
        <v>128</v>
      </c>
      <c r="AM25" s="33">
        <f t="shared" si="4"/>
        <v>21</v>
      </c>
      <c r="AO25" s="22">
        <f t="shared" si="5"/>
        <v>86</v>
      </c>
      <c r="AP25">
        <f t="shared" si="6"/>
        <v>42</v>
      </c>
      <c r="AQ25">
        <f t="shared" si="7"/>
        <v>0</v>
      </c>
      <c r="AR25">
        <f t="shared" si="8"/>
        <v>0</v>
      </c>
      <c r="AS25">
        <f t="shared" si="9"/>
        <v>0</v>
      </c>
      <c r="AT25">
        <f t="shared" si="10"/>
        <v>0</v>
      </c>
      <c r="AU25">
        <f t="shared" si="11"/>
        <v>0</v>
      </c>
      <c r="AV25">
        <f t="shared" si="12"/>
        <v>0</v>
      </c>
      <c r="AW25">
        <f t="shared" si="13"/>
        <v>0</v>
      </c>
      <c r="AX25">
        <f t="shared" si="14"/>
        <v>0</v>
      </c>
      <c r="AY25">
        <f t="shared" si="15"/>
        <v>0</v>
      </c>
      <c r="AZ25">
        <f t="shared" si="16"/>
        <v>0</v>
      </c>
      <c r="BA25">
        <f t="shared" si="17"/>
        <v>0</v>
      </c>
      <c r="BB25">
        <f t="shared" si="18"/>
        <v>0</v>
      </c>
      <c r="BC25">
        <f t="shared" si="19"/>
        <v>0</v>
      </c>
      <c r="BD25">
        <f t="shared" si="20"/>
        <v>86</v>
      </c>
      <c r="BE25" s="22">
        <f t="shared" ref="BE25:BR25" si="41">BD25+LARGE($AO25:$BC25,BE$4)</f>
        <v>128</v>
      </c>
      <c r="BF25" s="22">
        <f t="shared" si="41"/>
        <v>128</v>
      </c>
      <c r="BG25" s="22">
        <f t="shared" si="41"/>
        <v>128</v>
      </c>
      <c r="BH25" s="22">
        <f t="shared" si="41"/>
        <v>128</v>
      </c>
      <c r="BI25" s="22">
        <f t="shared" si="41"/>
        <v>128</v>
      </c>
      <c r="BJ25" s="22">
        <f t="shared" si="41"/>
        <v>128</v>
      </c>
      <c r="BK25" s="22">
        <f t="shared" si="41"/>
        <v>128</v>
      </c>
      <c r="BL25" s="22">
        <f t="shared" si="41"/>
        <v>128</v>
      </c>
      <c r="BM25" s="22">
        <f t="shared" si="41"/>
        <v>128</v>
      </c>
      <c r="BN25" s="22">
        <f t="shared" si="41"/>
        <v>128</v>
      </c>
      <c r="BO25" s="22">
        <f t="shared" si="41"/>
        <v>128</v>
      </c>
      <c r="BP25" s="22">
        <f t="shared" si="41"/>
        <v>128</v>
      </c>
      <c r="BQ25" s="22">
        <f t="shared" si="41"/>
        <v>128</v>
      </c>
      <c r="BR25" s="22">
        <f t="shared" si="41"/>
        <v>128</v>
      </c>
    </row>
    <row r="26" spans="1:70" ht="16.5">
      <c r="A26" s="73" t="s">
        <v>1435</v>
      </c>
      <c r="B26" s="32" t="str">
        <f>IF(ISNA(VLOOKUP(A26,'Licenciés Jeunes 2023'!A:C,3,0)),"",VLOOKUP(A26,'Licenciés Jeunes 2023'!A:C,3,0))</f>
        <v>SAILLARD</v>
      </c>
      <c r="C26" s="32" t="str">
        <f>IF(ISNA(VLOOKUP(A26,'Licenciés Jeunes 2023'!A:C,2,0)),"",VLOOKUP(A26,'Licenciés Jeunes 2023'!A:C,2,0))</f>
        <v>Ethan</v>
      </c>
      <c r="D26" s="32" t="str">
        <f>IF(ISNA(VLOOKUP(A26,'Licenciés Jeunes 2023'!A:F,6,0)),"",VLOOKUP(A26,'Licenciés Jeunes 2023'!A:F,6,0))</f>
        <v>SAINT AVERTIN SPORTS TRIATHLON 37</v>
      </c>
      <c r="E26" s="6">
        <v>24</v>
      </c>
      <c r="F26" s="2">
        <v>90</v>
      </c>
      <c r="G26" s="4">
        <v>21</v>
      </c>
      <c r="H26" s="2">
        <f>IF(G$2="Bike &amp; Run",IF(ISNA(VLOOKUP(G26,Paramètres!$B$3:$C$56,2,FALSE)),0,VLOOKUP(G26,Paramètres!$B$3:$C$56,2,FALSE)*Paramètres!$K$4),IF(OR(G26="",OR($D26="",$D26="NL",$D26="HORS LIGUE")),0,VLOOKUP(IF(OR(G26="",OR($D26="",$D26="NL",$D26="HORS LIGUE")),"",COUNTIFS($D$5:$D$72,"&lt;&gt;"&amp;"",$D$5:$D$72,"&lt;&gt;"&amp;"NL",$D$5:$D$72,"&lt;&gt;"&amp;"HORS LIGUE",G$5:G$72,"&lt;"&amp;G26)+1),Paramètres!$B$3:$C$56,2,FALSE)*Paramètres!$K$4))</f>
        <v>34.5</v>
      </c>
      <c r="I26" s="36"/>
      <c r="J26" s="2">
        <f>IF(I$2="Bike &amp; Run",IF(ISNA(VLOOKUP(I26,Paramètres!$B$3:$C$56,2,FALSE)),0,VLOOKUP(I26,Paramètres!$B$3:$C$56,2,FALSE)*Paramètres!$K$5),IF(OR(I26="",OR($D26="",$D26="NL",$D26="HORS LIGUE")),0,VLOOKUP(IF(OR(I26="",OR($D26="",$D26="NL",$D26="HORS LIGUE")),"",COUNTIFS($D$5:$D$72,"&lt;&gt;"&amp;"",$D$5:$D$72,"&lt;&gt;"&amp;"NL",$D$5:$D$72,"&lt;&gt;"&amp;"HORS LIGUE",I$5:I$72,"&lt;"&amp;I26)+1),Paramètres!$B$3:$C$56,2,FALSE)*Paramètres!$K$5))</f>
        <v>0</v>
      </c>
      <c r="K26" s="4"/>
      <c r="L26" s="2">
        <f>IF(K$2="Bike &amp; Run",IF(ISNA(VLOOKUP(K26,Paramètres!$B$3:$C$56,2,FALSE)),0,VLOOKUP(K26,Paramètres!$B$3:$C$56,2,FALSE)*Paramètres!$K$6),IF(OR(K26="",OR($D26="",$D26="NL",$D26="HORS LIGUE")),0,VLOOKUP(IF(OR(K26="",OR($D26="",$D26="NL",$D26="HORS LIGUE")),"",COUNTIFS($D$5:$D$72,"&lt;&gt;"&amp;"",$D$5:$D$72,"&lt;&gt;"&amp;"NL",$D$5:$D$72,"&lt;&gt;"&amp;"HORS LIGUE",K$5:K$72,"&lt;"&amp;K26)+1),Paramètres!$B$3:$C$56,2,FALSE)*Paramètres!$K$6))</f>
        <v>0</v>
      </c>
      <c r="M26" s="4"/>
      <c r="N26" s="2">
        <f>IF(M$2="Bike &amp; Run",IF(ISNA(VLOOKUP(M26,Paramètres!$B$3:$C$56,2,FALSE)),0,VLOOKUP(M26,Paramètres!$B$3:$C$56,2,FALSE)*Paramètres!$K$7),IF(OR(M26="",OR($D26="",$D26="NL",$D26="HORS LIGUE")),0,VLOOKUP(IF(OR(M26="",OR($D26="",$D26="NL",$D26="HORS LIGUE")),"",COUNTIFS($D$5:$D$72,"&lt;&gt;"&amp;"",$D$5:$D$72,"&lt;&gt;"&amp;"NL",$D$5:$D$72,"&lt;&gt;"&amp;"HORS LIGUE",M$5:M$72,"&lt;"&amp;M26)+1),Paramètres!$B$3:$C$56,2,FALSE)*Paramètres!$K$7))</f>
        <v>0</v>
      </c>
      <c r="O26" s="46"/>
      <c r="P26" s="2">
        <f>IF(O$2="Bike &amp; Run",IF(ISNA(VLOOKUP(O26,Paramètres!$B$3:$C$56,2,FALSE)),0,VLOOKUP(O26,Paramètres!$B$3:$C$56,2,FALSE)*Paramètres!$K$8),IF(OR(O26="",OR($D26="",$D26="NL",$D26="HORS LIGUE")),0,VLOOKUP(IF(OR(O26="",OR($D26="",$D26="NL",$D26="HORS LIGUE")),"",COUNTIFS($D$5:$D$72,"&lt;&gt;"&amp;"",$D$5:$D$72,"&lt;&gt;"&amp;"NL",$D$5:$D$72,"&lt;&gt;"&amp;"HORS LIGUE",O$5:O$72,"&lt;"&amp;O26)+1),Paramètres!$B$3:$C$56,2,FALSE)*Paramètres!$K$8))</f>
        <v>0</v>
      </c>
      <c r="Q26" s="46"/>
      <c r="R26" s="2">
        <f>IF(Q$2="Bike &amp; Run",IF(ISNA(VLOOKUP(Q26,Paramètres!$B$3:$C$56,2,FALSE)),0,VLOOKUP(Q26,Paramètres!$B$3:$C$56,2,FALSE)*Paramètres!$K$9),IF(OR(Q26="",OR($D26="",$D26="NL",$D26="HORS LIGUE")),0,VLOOKUP(IF(OR(Q26="",OR($D26="",$D26="NL",$D26="HORS LIGUE")),"",COUNTIFS($D$5:$D$72,"&lt;&gt;"&amp;"",$D$5:$D$72,"&lt;&gt;"&amp;"NL",$D$5:$D$72,"&lt;&gt;"&amp;"HORS LIGUE",Q$5:Q$72,"&lt;"&amp;Q26)+1),Paramètres!$B$3:$C$56,2,FALSE)*Paramètres!$K$9))</f>
        <v>0</v>
      </c>
      <c r="S26" s="46"/>
      <c r="T26" s="2">
        <f>IF(S$2="Bike &amp; Run",IF(ISNA(VLOOKUP(S26,Paramètres!$B$3:$C$56,2,FALSE)),0,VLOOKUP(S26,Paramètres!$B$3:$C$56,2,FALSE)*Paramètres!$K$10),IF(OR(S26="",OR($D26="",$D26="NL",$D26="HORS LIGUE")),0,VLOOKUP(IF(OR(S26="",OR($D26="",$D26="NL",$D26="HORS LIGUE")),"",COUNTIFS($D$5:$D$72,"&lt;&gt;"&amp;"",$D$5:$D$72,"&lt;&gt;"&amp;"NL",$D$5:$D$72,"&lt;&gt;"&amp;"HORS LIGUE",S$5:S$72,"&lt;"&amp;S26)+1),Paramètres!$B$3:$C$56,2,FALSE)*Paramètres!$K$10))</f>
        <v>0</v>
      </c>
      <c r="U26" s="46"/>
      <c r="V26" s="2">
        <f>IF(U$2="Bike &amp; Run",IF(ISNA(VLOOKUP(U26,Paramètres!$B$3:$C$56,2,FALSE)),0,VLOOKUP(U26,Paramètres!$B$3:$C$56,2,FALSE)*Paramètres!$K$11),IF(OR(U26="",OR($D26="",$D26="NL",$D26="HORS LIGUE")),0,VLOOKUP(IF(OR(U26="",OR($D26="",$D26="NL",$D26="HORS LIGUE")),"",COUNTIFS($D$5:$D$72,"&lt;&gt;"&amp;"",$D$5:$D$72,"&lt;&gt;"&amp;"NL",$D$5:$D$72,"&lt;&gt;"&amp;"HORS LIGUE",U$5:U$72,"&lt;"&amp;U26)+1),Paramètres!$B$3:$C$56,2,FALSE)*Paramètres!$K$11))</f>
        <v>0</v>
      </c>
      <c r="W26" s="46"/>
      <c r="X26" s="2">
        <f>IF(W$2="Bike &amp; Run",IF(ISNA(VLOOKUP(W26,Paramètres!$B$3:$C$56,2,FALSE)),0,VLOOKUP(W26,Paramètres!$B$3:$C$56,2,FALSE)*Paramètres!$K$12),IF(OR(W26="",OR($D26="",$D26="NL",$D26="HORS LIGUE")),0,VLOOKUP(IF(OR(W26="",OR($D26="",$D26="NL",$D26="HORS LIGUE")),"",COUNTIFS($D$5:$D$72,"&lt;&gt;"&amp;"",$D$5:$D$72,"&lt;&gt;"&amp;"NL",$D$5:$D$72,"&lt;&gt;"&amp;"HORS LIGUE",W$5:W$72,"&lt;"&amp;W26)+1),Paramètres!$B$3:$C$56,2,FALSE)*Paramètres!$K$12))</f>
        <v>0</v>
      </c>
      <c r="Y26" s="46"/>
      <c r="Z26" s="2">
        <f>IF(Y$2="Bike &amp; Run",IF(ISNA(VLOOKUP(Y26,Paramètres!$B$3:$C$56,2,FALSE)),0,VLOOKUP(Y26,Paramètres!$B$3:$C$56,2,FALSE)*Paramètres!$K$13),IF(OR(Y26="",OR($D26="",$D26="NL",$D26="HORS LIGUE")),0,VLOOKUP(IF(OR(Y26="",OR($D26="",$D26="NL",$D26="HORS LIGUE")),"",COUNTIFS($D$5:$D$72,"&lt;&gt;"&amp;"",$D$5:$D$72,"&lt;&gt;"&amp;"NL",$D$5:$D$72,"&lt;&gt;"&amp;"HORS LIGUE",Y$5:Y$72,"&lt;"&amp;Y26)+1),Paramètres!$B$3:$C$56,2,FALSE)*Paramètres!$K$13))</f>
        <v>0</v>
      </c>
      <c r="AA26" s="46"/>
      <c r="AB26" s="2">
        <f>IF(AA$2="Bike &amp; Run",IF(ISNA(VLOOKUP(AA26,Paramètres!$B$3:$C$56,2,FALSE)),0,VLOOKUP(AA26,Paramètres!$B$3:$C$56,2,FALSE)*Paramètres!$K$14),IF(OR(AA26="",OR($D26="",$D26="NL",$D26="HORS LIGUE")),0,VLOOKUP(IF(OR(AA26="",OR($D26="",$D26="NL",$D26="HORS LIGUE")),"",COUNTIFS($D$5:$D$72,"&lt;&gt;"&amp;"",$D$5:$D$72,"&lt;&gt;"&amp;"NL",$D$5:$D$72,"&lt;&gt;"&amp;"HORS LIGUE",AA$5:AA$72,"&lt;"&amp;AA26)+1),Paramètres!$B$3:$C$56,2,FALSE)*Paramètres!$K$14))</f>
        <v>0</v>
      </c>
      <c r="AC26" s="46"/>
      <c r="AD26" s="2">
        <f>IF(AC$2="Bike &amp; Run",IF(ISNA(VLOOKUP(AC26,Paramètres!$B$3:$C$56,2,FALSE)),0,VLOOKUP(AC26,Paramètres!$B$3:$C$56,2,FALSE)*Paramètres!$K$15),IF(OR(AC26="",OR($D26="",$D26="NL",$D26="HORS LIGUE")),0,VLOOKUP(IF(OR(AC26="",OR($D26="",$D26="NL",$D26="HORS LIGUE")),"",COUNTIFS($D$5:$D$72,"&lt;&gt;"&amp;"",$D$5:$D$72,"&lt;&gt;"&amp;"NL",$D$5:$D$72,"&lt;&gt;"&amp;"HORS LIGUE",AC$5:AC$72,"&lt;"&amp;AC26)+1),Paramètres!$B$3:$C$56,2,FALSE)*Paramètres!$K$15))</f>
        <v>0</v>
      </c>
      <c r="AE26" s="46"/>
      <c r="AF26" s="2">
        <f>IF(AE$2="Bike &amp; Run",IF(ISNA(VLOOKUP(AE26,Paramètres!$B$3:$C$56,2,FALSE)),0,VLOOKUP(AE26,Paramètres!$B$3:$C$56,2,FALSE)*Paramètres!$K$16),IF(OR(AE26="",OR($D26="",$D26="NL",$D26="HORS LIGUE")),0,VLOOKUP(IF(OR(AE26="",OR($D26="",$D26="NL",$D26="HORS LIGUE")),"",COUNTIFS($D$5:$D$72,"&lt;&gt;"&amp;"",$D$5:$D$72,"&lt;&gt;"&amp;"NL",$D$5:$D$72,"&lt;&gt;"&amp;"HORS LIGUE",AE$5:AE$72,"&lt;"&amp;AE26)+1),Paramètres!$B$3:$C$56,2,FALSE)*Paramètres!$K$16))</f>
        <v>0</v>
      </c>
      <c r="AG26" s="46"/>
      <c r="AH26" s="2">
        <f>IF(AG$2="Bike &amp; Run",IF(ISNA(VLOOKUP(AG26,Paramètres!$B$3:$C$56,2,FALSE)),0,VLOOKUP(AG26,Paramètres!$B$3:$C$56,2,FALSE)*Paramètres!$K$17),IF(OR(AG26="",OR($D26="",$D26="NL",$D26="HORS LIGUE")),0,VLOOKUP(IF(OR(AG26="",OR($D26="",$D26="NL",$D26="HORS LIGUE")),"",COUNTIFS($D$5:$D$72,"&lt;&gt;"&amp;"",$D$5:$D$72,"&lt;&gt;"&amp;"NL",$D$5:$D$72,"&lt;&gt;"&amp;"HORS LIGUE",AG$5:AG$72,"&lt;"&amp;AG26)+1),Paramètres!$B$3:$C$56,2,FALSE)*Paramètres!$K$17))</f>
        <v>0</v>
      </c>
      <c r="AI26" s="40">
        <f t="shared" si="0"/>
        <v>124.5</v>
      </c>
      <c r="AJ26" s="3">
        <f t="shared" si="1"/>
        <v>22</v>
      </c>
      <c r="AK26" s="5">
        <f t="shared" si="2"/>
        <v>2</v>
      </c>
      <c r="AL26" s="41">
        <f t="shared" si="3"/>
        <v>124.5</v>
      </c>
      <c r="AM26" s="33">
        <f t="shared" si="4"/>
        <v>22</v>
      </c>
      <c r="AO26" s="22">
        <f t="shared" si="5"/>
        <v>90</v>
      </c>
      <c r="AP26">
        <f t="shared" si="6"/>
        <v>34.5</v>
      </c>
      <c r="AQ26">
        <f t="shared" si="7"/>
        <v>0</v>
      </c>
      <c r="AR26">
        <f t="shared" si="8"/>
        <v>0</v>
      </c>
      <c r="AS26">
        <f t="shared" si="9"/>
        <v>0</v>
      </c>
      <c r="AT26">
        <f t="shared" si="10"/>
        <v>0</v>
      </c>
      <c r="AU26">
        <f t="shared" si="11"/>
        <v>0</v>
      </c>
      <c r="AV26">
        <f t="shared" si="12"/>
        <v>0</v>
      </c>
      <c r="AW26">
        <f t="shared" si="13"/>
        <v>0</v>
      </c>
      <c r="AX26">
        <f t="shared" si="14"/>
        <v>0</v>
      </c>
      <c r="AY26">
        <f t="shared" si="15"/>
        <v>0</v>
      </c>
      <c r="AZ26">
        <f t="shared" si="16"/>
        <v>0</v>
      </c>
      <c r="BA26">
        <f t="shared" si="17"/>
        <v>0</v>
      </c>
      <c r="BB26">
        <f t="shared" si="18"/>
        <v>0</v>
      </c>
      <c r="BC26">
        <f t="shared" si="19"/>
        <v>0</v>
      </c>
      <c r="BD26">
        <f t="shared" si="20"/>
        <v>90</v>
      </c>
      <c r="BE26" s="22">
        <f t="shared" ref="BE26:BR26" si="42">BD26+LARGE($AO26:$BC26,BE$4)</f>
        <v>124.5</v>
      </c>
      <c r="BF26" s="22">
        <f t="shared" si="42"/>
        <v>124.5</v>
      </c>
      <c r="BG26" s="22">
        <f t="shared" si="42"/>
        <v>124.5</v>
      </c>
      <c r="BH26" s="22">
        <f t="shared" si="42"/>
        <v>124.5</v>
      </c>
      <c r="BI26" s="22">
        <f t="shared" si="42"/>
        <v>124.5</v>
      </c>
      <c r="BJ26" s="22">
        <f t="shared" si="42"/>
        <v>124.5</v>
      </c>
      <c r="BK26" s="22">
        <f t="shared" si="42"/>
        <v>124.5</v>
      </c>
      <c r="BL26" s="22">
        <f t="shared" si="42"/>
        <v>124.5</v>
      </c>
      <c r="BM26" s="22">
        <f t="shared" si="42"/>
        <v>124.5</v>
      </c>
      <c r="BN26" s="22">
        <f t="shared" si="42"/>
        <v>124.5</v>
      </c>
      <c r="BO26" s="22">
        <f t="shared" si="42"/>
        <v>124.5</v>
      </c>
      <c r="BP26" s="22">
        <f t="shared" si="42"/>
        <v>124.5</v>
      </c>
      <c r="BQ26" s="22">
        <f t="shared" si="42"/>
        <v>124.5</v>
      </c>
      <c r="BR26" s="22">
        <f t="shared" si="42"/>
        <v>124.5</v>
      </c>
    </row>
    <row r="27" spans="1:70" ht="16.5">
      <c r="A27" s="73" t="s">
        <v>1522</v>
      </c>
      <c r="B27" s="32" t="str">
        <f>IF(ISNA(VLOOKUP(A27,'Licenciés Jeunes 2023'!A:C,3,0)),"",VLOOKUP(A27,'Licenciés Jeunes 2023'!A:C,3,0))</f>
        <v>GUILLARD</v>
      </c>
      <c r="C27" s="32" t="str">
        <f>IF(ISNA(VLOOKUP(A27,'Licenciés Jeunes 2023'!A:C,2,0)),"",VLOOKUP(A27,'Licenciés Jeunes 2023'!A:C,2,0))</f>
        <v>Nolann</v>
      </c>
      <c r="D27" s="32" t="str">
        <f>IF(ISNA(VLOOKUP(A27,'Licenciés Jeunes 2023'!A:F,6,0)),"",VLOOKUP(A27,'Licenciés Jeunes 2023'!A:F,6,0))</f>
        <v>SAINT AVERTIN SPORTS TRIATHLON 37</v>
      </c>
      <c r="E27" s="6">
        <v>23</v>
      </c>
      <c r="F27" s="2">
        <v>91</v>
      </c>
      <c r="G27" s="4">
        <v>25</v>
      </c>
      <c r="H27" s="2">
        <f>IF(G$2="Bike &amp; Run",IF(ISNA(VLOOKUP(G27,Paramètres!$B$3:$C$56,2,FALSE)),0,VLOOKUP(G27,Paramètres!$B$3:$C$56,2,FALSE)*Paramètres!$K$4),IF(OR(G27="",OR($D27="",$D27="NL",$D27="HORS LIGUE")),0,VLOOKUP(IF(OR(G27="",OR($D27="",$D27="NL",$D27="HORS LIGUE")),"",COUNTIFS($D$5:$D$72,"&lt;&gt;"&amp;"",$D$5:$D$72,"&lt;&gt;"&amp;"NL",$D$5:$D$72,"&lt;&gt;"&amp;"HORS LIGUE",G$5:G$72,"&lt;"&amp;G27)+1),Paramètres!$B$3:$C$56,2,FALSE)*Paramètres!$K$4))</f>
        <v>28.5</v>
      </c>
      <c r="I27" s="36"/>
      <c r="J27" s="2">
        <f>IF(I$2="Bike &amp; Run",IF(ISNA(VLOOKUP(I27,Paramètres!$B$3:$C$56,2,FALSE)),0,VLOOKUP(I27,Paramètres!$B$3:$C$56,2,FALSE)*Paramètres!$K$5),IF(OR(I27="",OR($D27="",$D27="NL",$D27="HORS LIGUE")),0,VLOOKUP(IF(OR(I27="",OR($D27="",$D27="NL",$D27="HORS LIGUE")),"",COUNTIFS($D$5:$D$72,"&lt;&gt;"&amp;"",$D$5:$D$72,"&lt;&gt;"&amp;"NL",$D$5:$D$72,"&lt;&gt;"&amp;"HORS LIGUE",I$5:I$72,"&lt;"&amp;I27)+1),Paramètres!$B$3:$C$56,2,FALSE)*Paramètres!$K$5))</f>
        <v>0</v>
      </c>
      <c r="K27" s="4"/>
      <c r="L27" s="2">
        <f>IF(K$2="Bike &amp; Run",IF(ISNA(VLOOKUP(K27,Paramètres!$B$3:$C$56,2,FALSE)),0,VLOOKUP(K27,Paramètres!$B$3:$C$56,2,FALSE)*Paramètres!$K$6),IF(OR(K27="",OR($D27="",$D27="NL",$D27="HORS LIGUE")),0,VLOOKUP(IF(OR(K27="",OR($D27="",$D27="NL",$D27="HORS LIGUE")),"",COUNTIFS($D$5:$D$72,"&lt;&gt;"&amp;"",$D$5:$D$72,"&lt;&gt;"&amp;"NL",$D$5:$D$72,"&lt;&gt;"&amp;"HORS LIGUE",K$5:K$72,"&lt;"&amp;K27)+1),Paramètres!$B$3:$C$56,2,FALSE)*Paramètres!$K$6))</f>
        <v>0</v>
      </c>
      <c r="M27" s="4"/>
      <c r="N27" s="2">
        <f>IF(M$2="Bike &amp; Run",IF(ISNA(VLOOKUP(M27,Paramètres!$B$3:$C$56,2,FALSE)),0,VLOOKUP(M27,Paramètres!$B$3:$C$56,2,FALSE)*Paramètres!$K$7),IF(OR(M27="",OR($D27="",$D27="NL",$D27="HORS LIGUE")),0,VLOOKUP(IF(OR(M27="",OR($D27="",$D27="NL",$D27="HORS LIGUE")),"",COUNTIFS($D$5:$D$72,"&lt;&gt;"&amp;"",$D$5:$D$72,"&lt;&gt;"&amp;"NL",$D$5:$D$72,"&lt;&gt;"&amp;"HORS LIGUE",M$5:M$72,"&lt;"&amp;M27)+1),Paramètres!$B$3:$C$56,2,FALSE)*Paramètres!$K$7))</f>
        <v>0</v>
      </c>
      <c r="O27" s="46"/>
      <c r="P27" s="2">
        <f>IF(O$2="Bike &amp; Run",IF(ISNA(VLOOKUP(O27,Paramètres!$B$3:$C$56,2,FALSE)),0,VLOOKUP(O27,Paramètres!$B$3:$C$56,2,FALSE)*Paramètres!$K$8),IF(OR(O27="",OR($D27="",$D27="NL",$D27="HORS LIGUE")),0,VLOOKUP(IF(OR(O27="",OR($D27="",$D27="NL",$D27="HORS LIGUE")),"",COUNTIFS($D$5:$D$72,"&lt;&gt;"&amp;"",$D$5:$D$72,"&lt;&gt;"&amp;"NL",$D$5:$D$72,"&lt;&gt;"&amp;"HORS LIGUE",O$5:O$72,"&lt;"&amp;O27)+1),Paramètres!$B$3:$C$56,2,FALSE)*Paramètres!$K$8))</f>
        <v>0</v>
      </c>
      <c r="Q27" s="46"/>
      <c r="R27" s="2">
        <f>IF(Q$2="Bike &amp; Run",IF(ISNA(VLOOKUP(Q27,Paramètres!$B$3:$C$56,2,FALSE)),0,VLOOKUP(Q27,Paramètres!$B$3:$C$56,2,FALSE)*Paramètres!$K$9),IF(OR(Q27="",OR($D27="",$D27="NL",$D27="HORS LIGUE")),0,VLOOKUP(IF(OR(Q27="",OR($D27="",$D27="NL",$D27="HORS LIGUE")),"",COUNTIFS($D$5:$D$72,"&lt;&gt;"&amp;"",$D$5:$D$72,"&lt;&gt;"&amp;"NL",$D$5:$D$72,"&lt;&gt;"&amp;"HORS LIGUE",Q$5:Q$72,"&lt;"&amp;Q27)+1),Paramètres!$B$3:$C$56,2,FALSE)*Paramètres!$K$9))</f>
        <v>0</v>
      </c>
      <c r="S27" s="46"/>
      <c r="T27" s="2">
        <f>IF(S$2="Bike &amp; Run",IF(ISNA(VLOOKUP(S27,Paramètres!$B$3:$C$56,2,FALSE)),0,VLOOKUP(S27,Paramètres!$B$3:$C$56,2,FALSE)*Paramètres!$K$10),IF(OR(S27="",OR($D27="",$D27="NL",$D27="HORS LIGUE")),0,VLOOKUP(IF(OR(S27="",OR($D27="",$D27="NL",$D27="HORS LIGUE")),"",COUNTIFS($D$5:$D$72,"&lt;&gt;"&amp;"",$D$5:$D$72,"&lt;&gt;"&amp;"NL",$D$5:$D$72,"&lt;&gt;"&amp;"HORS LIGUE",S$5:S$72,"&lt;"&amp;S27)+1),Paramètres!$B$3:$C$56,2,FALSE)*Paramètres!$K$10))</f>
        <v>0</v>
      </c>
      <c r="U27" s="46"/>
      <c r="V27" s="2">
        <f>IF(U$2="Bike &amp; Run",IF(ISNA(VLOOKUP(U27,Paramètres!$B$3:$C$56,2,FALSE)),0,VLOOKUP(U27,Paramètres!$B$3:$C$56,2,FALSE)*Paramètres!$K$11),IF(OR(U27="",OR($D27="",$D27="NL",$D27="HORS LIGUE")),0,VLOOKUP(IF(OR(U27="",OR($D27="",$D27="NL",$D27="HORS LIGUE")),"",COUNTIFS($D$5:$D$72,"&lt;&gt;"&amp;"",$D$5:$D$72,"&lt;&gt;"&amp;"NL",$D$5:$D$72,"&lt;&gt;"&amp;"HORS LIGUE",U$5:U$72,"&lt;"&amp;U27)+1),Paramètres!$B$3:$C$56,2,FALSE)*Paramètres!$K$11))</f>
        <v>0</v>
      </c>
      <c r="W27" s="46"/>
      <c r="X27" s="2">
        <f>IF(W$2="Bike &amp; Run",IF(ISNA(VLOOKUP(W27,Paramètres!$B$3:$C$56,2,FALSE)),0,VLOOKUP(W27,Paramètres!$B$3:$C$56,2,FALSE)*Paramètres!$K$12),IF(OR(W27="",OR($D27="",$D27="NL",$D27="HORS LIGUE")),0,VLOOKUP(IF(OR(W27="",OR($D27="",$D27="NL",$D27="HORS LIGUE")),"",COUNTIFS($D$5:$D$72,"&lt;&gt;"&amp;"",$D$5:$D$72,"&lt;&gt;"&amp;"NL",$D$5:$D$72,"&lt;&gt;"&amp;"HORS LIGUE",W$5:W$72,"&lt;"&amp;W27)+1),Paramètres!$B$3:$C$56,2,FALSE)*Paramètres!$K$12))</f>
        <v>0</v>
      </c>
      <c r="Y27" s="46"/>
      <c r="Z27" s="2">
        <f>IF(Y$2="Bike &amp; Run",IF(ISNA(VLOOKUP(Y27,Paramètres!$B$3:$C$56,2,FALSE)),0,VLOOKUP(Y27,Paramètres!$B$3:$C$56,2,FALSE)*Paramètres!$K$13),IF(OR(Y27="",OR($D27="",$D27="NL",$D27="HORS LIGUE")),0,VLOOKUP(IF(OR(Y27="",OR($D27="",$D27="NL",$D27="HORS LIGUE")),"",COUNTIFS($D$5:$D$72,"&lt;&gt;"&amp;"",$D$5:$D$72,"&lt;&gt;"&amp;"NL",$D$5:$D$72,"&lt;&gt;"&amp;"HORS LIGUE",Y$5:Y$72,"&lt;"&amp;Y27)+1),Paramètres!$B$3:$C$56,2,FALSE)*Paramètres!$K$13))</f>
        <v>0</v>
      </c>
      <c r="AA27" s="46"/>
      <c r="AB27" s="2">
        <f>IF(AA$2="Bike &amp; Run",IF(ISNA(VLOOKUP(AA27,Paramètres!$B$3:$C$56,2,FALSE)),0,VLOOKUP(AA27,Paramètres!$B$3:$C$56,2,FALSE)*Paramètres!$K$14),IF(OR(AA27="",OR($D27="",$D27="NL",$D27="HORS LIGUE")),0,VLOOKUP(IF(OR(AA27="",OR($D27="",$D27="NL",$D27="HORS LIGUE")),"",COUNTIFS($D$5:$D$72,"&lt;&gt;"&amp;"",$D$5:$D$72,"&lt;&gt;"&amp;"NL",$D$5:$D$72,"&lt;&gt;"&amp;"HORS LIGUE",AA$5:AA$72,"&lt;"&amp;AA27)+1),Paramètres!$B$3:$C$56,2,FALSE)*Paramètres!$K$14))</f>
        <v>0</v>
      </c>
      <c r="AC27" s="46"/>
      <c r="AD27" s="2">
        <f>IF(AC$2="Bike &amp; Run",IF(ISNA(VLOOKUP(AC27,Paramètres!$B$3:$C$56,2,FALSE)),0,VLOOKUP(AC27,Paramètres!$B$3:$C$56,2,FALSE)*Paramètres!$K$15),IF(OR(AC27="",OR($D27="",$D27="NL",$D27="HORS LIGUE")),0,VLOOKUP(IF(OR(AC27="",OR($D27="",$D27="NL",$D27="HORS LIGUE")),"",COUNTIFS($D$5:$D$72,"&lt;&gt;"&amp;"",$D$5:$D$72,"&lt;&gt;"&amp;"NL",$D$5:$D$72,"&lt;&gt;"&amp;"HORS LIGUE",AC$5:AC$72,"&lt;"&amp;AC27)+1),Paramètres!$B$3:$C$56,2,FALSE)*Paramètres!$K$15))</f>
        <v>0</v>
      </c>
      <c r="AE27" s="46"/>
      <c r="AF27" s="2">
        <f>IF(AE$2="Bike &amp; Run",IF(ISNA(VLOOKUP(AE27,Paramètres!$B$3:$C$56,2,FALSE)),0,VLOOKUP(AE27,Paramètres!$B$3:$C$56,2,FALSE)*Paramètres!$K$16),IF(OR(AE27="",OR($D27="",$D27="NL",$D27="HORS LIGUE")),0,VLOOKUP(IF(OR(AE27="",OR($D27="",$D27="NL",$D27="HORS LIGUE")),"",COUNTIFS($D$5:$D$72,"&lt;&gt;"&amp;"",$D$5:$D$72,"&lt;&gt;"&amp;"NL",$D$5:$D$72,"&lt;&gt;"&amp;"HORS LIGUE",AE$5:AE$72,"&lt;"&amp;AE27)+1),Paramètres!$B$3:$C$56,2,FALSE)*Paramètres!$K$16))</f>
        <v>0</v>
      </c>
      <c r="AG27" s="46"/>
      <c r="AH27" s="2">
        <f>IF(AG$2="Bike &amp; Run",IF(ISNA(VLOOKUP(AG27,Paramètres!$B$3:$C$56,2,FALSE)),0,VLOOKUP(AG27,Paramètres!$B$3:$C$56,2,FALSE)*Paramètres!$K$17),IF(OR(AG27="",OR($D27="",$D27="NL",$D27="HORS LIGUE")),0,VLOOKUP(IF(OR(AG27="",OR($D27="",$D27="NL",$D27="HORS LIGUE")),"",COUNTIFS($D$5:$D$72,"&lt;&gt;"&amp;"",$D$5:$D$72,"&lt;&gt;"&amp;"NL",$D$5:$D$72,"&lt;&gt;"&amp;"HORS LIGUE",AG$5:AG$72,"&lt;"&amp;AG27)+1),Paramètres!$B$3:$C$56,2,FALSE)*Paramètres!$K$17))</f>
        <v>0</v>
      </c>
      <c r="AI27" s="40">
        <f t="shared" si="0"/>
        <v>119.5</v>
      </c>
      <c r="AJ27" s="3">
        <f t="shared" si="1"/>
        <v>23</v>
      </c>
      <c r="AK27" s="5">
        <f t="shared" si="2"/>
        <v>2</v>
      </c>
      <c r="AL27" s="41">
        <f t="shared" si="3"/>
        <v>119.5</v>
      </c>
      <c r="AM27" s="33">
        <f t="shared" si="4"/>
        <v>23</v>
      </c>
      <c r="AO27" s="22">
        <f t="shared" si="5"/>
        <v>91</v>
      </c>
      <c r="AP27">
        <f t="shared" si="6"/>
        <v>28.5</v>
      </c>
      <c r="AQ27">
        <f t="shared" si="7"/>
        <v>0</v>
      </c>
      <c r="AR27">
        <f t="shared" si="8"/>
        <v>0</v>
      </c>
      <c r="AS27">
        <f t="shared" si="9"/>
        <v>0</v>
      </c>
      <c r="AT27">
        <f t="shared" si="10"/>
        <v>0</v>
      </c>
      <c r="AU27">
        <f t="shared" si="11"/>
        <v>0</v>
      </c>
      <c r="AV27">
        <f t="shared" si="12"/>
        <v>0</v>
      </c>
      <c r="AW27">
        <f t="shared" si="13"/>
        <v>0</v>
      </c>
      <c r="AX27">
        <f t="shared" si="14"/>
        <v>0</v>
      </c>
      <c r="AY27">
        <f t="shared" si="15"/>
        <v>0</v>
      </c>
      <c r="AZ27">
        <f t="shared" si="16"/>
        <v>0</v>
      </c>
      <c r="BA27">
        <f t="shared" si="17"/>
        <v>0</v>
      </c>
      <c r="BB27">
        <f t="shared" si="18"/>
        <v>0</v>
      </c>
      <c r="BC27">
        <f t="shared" si="19"/>
        <v>0</v>
      </c>
      <c r="BD27">
        <f t="shared" si="20"/>
        <v>91</v>
      </c>
      <c r="BE27" s="22">
        <f t="shared" ref="BE27:BR27" si="43">BD27+LARGE($AO27:$BC27,BE$4)</f>
        <v>119.5</v>
      </c>
      <c r="BF27" s="22">
        <f t="shared" si="43"/>
        <v>119.5</v>
      </c>
      <c r="BG27" s="22">
        <f t="shared" si="43"/>
        <v>119.5</v>
      </c>
      <c r="BH27" s="22">
        <f t="shared" si="43"/>
        <v>119.5</v>
      </c>
      <c r="BI27" s="22">
        <f t="shared" si="43"/>
        <v>119.5</v>
      </c>
      <c r="BJ27" s="22">
        <f t="shared" si="43"/>
        <v>119.5</v>
      </c>
      <c r="BK27" s="22">
        <f t="shared" si="43"/>
        <v>119.5</v>
      </c>
      <c r="BL27" s="22">
        <f t="shared" si="43"/>
        <v>119.5</v>
      </c>
      <c r="BM27" s="22">
        <f t="shared" si="43"/>
        <v>119.5</v>
      </c>
      <c r="BN27" s="22">
        <f t="shared" si="43"/>
        <v>119.5</v>
      </c>
      <c r="BO27" s="22">
        <f t="shared" si="43"/>
        <v>119.5</v>
      </c>
      <c r="BP27" s="22">
        <f t="shared" si="43"/>
        <v>119.5</v>
      </c>
      <c r="BQ27" s="22">
        <f t="shared" si="43"/>
        <v>119.5</v>
      </c>
      <c r="BR27" s="22">
        <f t="shared" si="43"/>
        <v>119.5</v>
      </c>
    </row>
    <row r="28" spans="1:70" ht="16.5">
      <c r="A28" s="73" t="s">
        <v>1531</v>
      </c>
      <c r="B28" s="32" t="str">
        <f>IF(ISNA(VLOOKUP(A28,'Licenciés Jeunes 2023'!A:C,3,0)),"",VLOOKUP(A28,'Licenciés Jeunes 2023'!A:C,3,0))</f>
        <v>DELESTRE</v>
      </c>
      <c r="C28" s="32" t="str">
        <f>IF(ISNA(VLOOKUP(A28,'Licenciés Jeunes 2023'!A:C,2,0)),"",VLOOKUP(A28,'Licenciés Jeunes 2023'!A:C,2,0))</f>
        <v>Yanis</v>
      </c>
      <c r="D28" s="32" t="str">
        <f>IF(ISNA(VLOOKUP(A28,'Licenciés Jeunes 2023'!A:F,6,0)),"",VLOOKUP(A28,'Licenciés Jeunes 2023'!A:F,6,0))</f>
        <v>T.C. JOUE LES TOURS</v>
      </c>
      <c r="E28" s="6">
        <v>26</v>
      </c>
      <c r="F28" s="2">
        <v>85</v>
      </c>
      <c r="G28" s="4">
        <v>27</v>
      </c>
      <c r="H28" s="2">
        <f>IF(G$2="Bike &amp; Run",IF(ISNA(VLOOKUP(G28,Paramètres!$B$3:$C$56,2,FALSE)),0,VLOOKUP(G28,Paramètres!$B$3:$C$56,2,FALSE)*Paramètres!$K$4),IF(OR(G28="",OR($D28="",$D28="NL",$D28="HORS LIGUE")),0,VLOOKUP(IF(OR(G28="",OR($D28="",$D28="NL",$D28="HORS LIGUE")),"",COUNTIFS($D$5:$D$72,"&lt;&gt;"&amp;"",$D$5:$D$72,"&lt;&gt;"&amp;"NL",$D$5:$D$72,"&lt;&gt;"&amp;"HORS LIGUE",G$5:G$72,"&lt;"&amp;G28)+1),Paramètres!$B$3:$C$56,2,FALSE)*Paramètres!$K$4))</f>
        <v>25.5</v>
      </c>
      <c r="I28" s="36"/>
      <c r="J28" s="2">
        <f>IF(I$2="Bike &amp; Run",IF(ISNA(VLOOKUP(I28,Paramètres!$B$3:$C$56,2,FALSE)),0,VLOOKUP(I28,Paramètres!$B$3:$C$56,2,FALSE)*Paramètres!$K$5),IF(OR(I28="",OR($D28="",$D28="NL",$D28="HORS LIGUE")),0,VLOOKUP(IF(OR(I28="",OR($D28="",$D28="NL",$D28="HORS LIGUE")),"",COUNTIFS($D$5:$D$72,"&lt;&gt;"&amp;"",$D$5:$D$72,"&lt;&gt;"&amp;"NL",$D$5:$D$72,"&lt;&gt;"&amp;"HORS LIGUE",I$5:I$72,"&lt;"&amp;I28)+1),Paramètres!$B$3:$C$56,2,FALSE)*Paramètres!$K$5))</f>
        <v>0</v>
      </c>
      <c r="K28" s="4"/>
      <c r="L28" s="2">
        <f>IF(K$2="Bike &amp; Run",IF(ISNA(VLOOKUP(K28,Paramètres!$B$3:$C$56,2,FALSE)),0,VLOOKUP(K28,Paramètres!$B$3:$C$56,2,FALSE)*Paramètres!$K$6),IF(OR(K28="",OR($D28="",$D28="NL",$D28="HORS LIGUE")),0,VLOOKUP(IF(OR(K28="",OR($D28="",$D28="NL",$D28="HORS LIGUE")),"",COUNTIFS($D$5:$D$72,"&lt;&gt;"&amp;"",$D$5:$D$72,"&lt;&gt;"&amp;"NL",$D$5:$D$72,"&lt;&gt;"&amp;"HORS LIGUE",K$5:K$72,"&lt;"&amp;K28)+1),Paramètres!$B$3:$C$56,2,FALSE)*Paramètres!$K$6))</f>
        <v>0</v>
      </c>
      <c r="M28" s="4"/>
      <c r="N28" s="2">
        <f>IF(M$2="Bike &amp; Run",IF(ISNA(VLOOKUP(M28,Paramètres!$B$3:$C$56,2,FALSE)),0,VLOOKUP(M28,Paramètres!$B$3:$C$56,2,FALSE)*Paramètres!$K$7),IF(OR(M28="",OR($D28="",$D28="NL",$D28="HORS LIGUE")),0,VLOOKUP(IF(OR(M28="",OR($D28="",$D28="NL",$D28="HORS LIGUE")),"",COUNTIFS($D$5:$D$72,"&lt;&gt;"&amp;"",$D$5:$D$72,"&lt;&gt;"&amp;"NL",$D$5:$D$72,"&lt;&gt;"&amp;"HORS LIGUE",M$5:M$72,"&lt;"&amp;M28)+1),Paramètres!$B$3:$C$56,2,FALSE)*Paramètres!$K$7))</f>
        <v>0</v>
      </c>
      <c r="O28" s="46"/>
      <c r="P28" s="2">
        <f>IF(O$2="Bike &amp; Run",IF(ISNA(VLOOKUP(O28,Paramètres!$B$3:$C$56,2,FALSE)),0,VLOOKUP(O28,Paramètres!$B$3:$C$56,2,FALSE)*Paramètres!$K$8),IF(OR(O28="",OR($D28="",$D28="NL",$D28="HORS LIGUE")),0,VLOOKUP(IF(OR(O28="",OR($D28="",$D28="NL",$D28="HORS LIGUE")),"",COUNTIFS($D$5:$D$72,"&lt;&gt;"&amp;"",$D$5:$D$72,"&lt;&gt;"&amp;"NL",$D$5:$D$72,"&lt;&gt;"&amp;"HORS LIGUE",O$5:O$72,"&lt;"&amp;O28)+1),Paramètres!$B$3:$C$56,2,FALSE)*Paramètres!$K$8))</f>
        <v>0</v>
      </c>
      <c r="Q28" s="46"/>
      <c r="R28" s="2">
        <f>IF(Q$2="Bike &amp; Run",IF(ISNA(VLOOKUP(Q28,Paramètres!$B$3:$C$56,2,FALSE)),0,VLOOKUP(Q28,Paramètres!$B$3:$C$56,2,FALSE)*Paramètres!$K$9),IF(OR(Q28="",OR($D28="",$D28="NL",$D28="HORS LIGUE")),0,VLOOKUP(IF(OR(Q28="",OR($D28="",$D28="NL",$D28="HORS LIGUE")),"",COUNTIFS($D$5:$D$72,"&lt;&gt;"&amp;"",$D$5:$D$72,"&lt;&gt;"&amp;"NL",$D$5:$D$72,"&lt;&gt;"&amp;"HORS LIGUE",Q$5:Q$72,"&lt;"&amp;Q28)+1),Paramètres!$B$3:$C$56,2,FALSE)*Paramètres!$K$9))</f>
        <v>0</v>
      </c>
      <c r="S28" s="46"/>
      <c r="T28" s="2">
        <f>IF(S$2="Bike &amp; Run",IF(ISNA(VLOOKUP(S28,Paramètres!$B$3:$C$56,2,FALSE)),0,VLOOKUP(S28,Paramètres!$B$3:$C$56,2,FALSE)*Paramètres!$K$10),IF(OR(S28="",OR($D28="",$D28="NL",$D28="HORS LIGUE")),0,VLOOKUP(IF(OR(S28="",OR($D28="",$D28="NL",$D28="HORS LIGUE")),"",COUNTIFS($D$5:$D$72,"&lt;&gt;"&amp;"",$D$5:$D$72,"&lt;&gt;"&amp;"NL",$D$5:$D$72,"&lt;&gt;"&amp;"HORS LIGUE",S$5:S$72,"&lt;"&amp;S28)+1),Paramètres!$B$3:$C$56,2,FALSE)*Paramètres!$K$10))</f>
        <v>0</v>
      </c>
      <c r="U28" s="46"/>
      <c r="V28" s="2">
        <f>IF(U$2="Bike &amp; Run",IF(ISNA(VLOOKUP(U28,Paramètres!$B$3:$C$56,2,FALSE)),0,VLOOKUP(U28,Paramètres!$B$3:$C$56,2,FALSE)*Paramètres!$K$11),IF(OR(U28="",OR($D28="",$D28="NL",$D28="HORS LIGUE")),0,VLOOKUP(IF(OR(U28="",OR($D28="",$D28="NL",$D28="HORS LIGUE")),"",COUNTIFS($D$5:$D$72,"&lt;&gt;"&amp;"",$D$5:$D$72,"&lt;&gt;"&amp;"NL",$D$5:$D$72,"&lt;&gt;"&amp;"HORS LIGUE",U$5:U$72,"&lt;"&amp;U28)+1),Paramètres!$B$3:$C$56,2,FALSE)*Paramètres!$K$11))</f>
        <v>0</v>
      </c>
      <c r="W28" s="46"/>
      <c r="X28" s="2">
        <f>IF(W$2="Bike &amp; Run",IF(ISNA(VLOOKUP(W28,Paramètres!$B$3:$C$56,2,FALSE)),0,VLOOKUP(W28,Paramètres!$B$3:$C$56,2,FALSE)*Paramètres!$K$12),IF(OR(W28="",OR($D28="",$D28="NL",$D28="HORS LIGUE")),0,VLOOKUP(IF(OR(W28="",OR($D28="",$D28="NL",$D28="HORS LIGUE")),"",COUNTIFS($D$5:$D$72,"&lt;&gt;"&amp;"",$D$5:$D$72,"&lt;&gt;"&amp;"NL",$D$5:$D$72,"&lt;&gt;"&amp;"HORS LIGUE",W$5:W$72,"&lt;"&amp;W28)+1),Paramètres!$B$3:$C$56,2,FALSE)*Paramètres!$K$12))</f>
        <v>0</v>
      </c>
      <c r="Y28" s="46"/>
      <c r="Z28" s="2">
        <f>IF(Y$2="Bike &amp; Run",IF(ISNA(VLOOKUP(Y28,Paramètres!$B$3:$C$56,2,FALSE)),0,VLOOKUP(Y28,Paramètres!$B$3:$C$56,2,FALSE)*Paramètres!$K$13),IF(OR(Y28="",OR($D28="",$D28="NL",$D28="HORS LIGUE")),0,VLOOKUP(IF(OR(Y28="",OR($D28="",$D28="NL",$D28="HORS LIGUE")),"",COUNTIFS($D$5:$D$72,"&lt;&gt;"&amp;"",$D$5:$D$72,"&lt;&gt;"&amp;"NL",$D$5:$D$72,"&lt;&gt;"&amp;"HORS LIGUE",Y$5:Y$72,"&lt;"&amp;Y28)+1),Paramètres!$B$3:$C$56,2,FALSE)*Paramètres!$K$13))</f>
        <v>0</v>
      </c>
      <c r="AA28" s="46"/>
      <c r="AB28" s="2">
        <f>IF(AA$2="Bike &amp; Run",IF(ISNA(VLOOKUP(AA28,Paramètres!$B$3:$C$56,2,FALSE)),0,VLOOKUP(AA28,Paramètres!$B$3:$C$56,2,FALSE)*Paramètres!$K$14),IF(OR(AA28="",OR($D28="",$D28="NL",$D28="HORS LIGUE")),0,VLOOKUP(IF(OR(AA28="",OR($D28="",$D28="NL",$D28="HORS LIGUE")),"",COUNTIFS($D$5:$D$72,"&lt;&gt;"&amp;"",$D$5:$D$72,"&lt;&gt;"&amp;"NL",$D$5:$D$72,"&lt;&gt;"&amp;"HORS LIGUE",AA$5:AA$72,"&lt;"&amp;AA28)+1),Paramètres!$B$3:$C$56,2,FALSE)*Paramètres!$K$14))</f>
        <v>0</v>
      </c>
      <c r="AC28" s="46"/>
      <c r="AD28" s="2">
        <f>IF(AC$2="Bike &amp; Run",IF(ISNA(VLOOKUP(AC28,Paramètres!$B$3:$C$56,2,FALSE)),0,VLOOKUP(AC28,Paramètres!$B$3:$C$56,2,FALSE)*Paramètres!$K$15),IF(OR(AC28="",OR($D28="",$D28="NL",$D28="HORS LIGUE")),0,VLOOKUP(IF(OR(AC28="",OR($D28="",$D28="NL",$D28="HORS LIGUE")),"",COUNTIFS($D$5:$D$72,"&lt;&gt;"&amp;"",$D$5:$D$72,"&lt;&gt;"&amp;"NL",$D$5:$D$72,"&lt;&gt;"&amp;"HORS LIGUE",AC$5:AC$72,"&lt;"&amp;AC28)+1),Paramètres!$B$3:$C$56,2,FALSE)*Paramètres!$K$15))</f>
        <v>0</v>
      </c>
      <c r="AE28" s="46"/>
      <c r="AF28" s="2">
        <f>IF(AE$2="Bike &amp; Run",IF(ISNA(VLOOKUP(AE28,Paramètres!$B$3:$C$56,2,FALSE)),0,VLOOKUP(AE28,Paramètres!$B$3:$C$56,2,FALSE)*Paramètres!$K$16),IF(OR(AE28="",OR($D28="",$D28="NL",$D28="HORS LIGUE")),0,VLOOKUP(IF(OR(AE28="",OR($D28="",$D28="NL",$D28="HORS LIGUE")),"",COUNTIFS($D$5:$D$72,"&lt;&gt;"&amp;"",$D$5:$D$72,"&lt;&gt;"&amp;"NL",$D$5:$D$72,"&lt;&gt;"&amp;"HORS LIGUE",AE$5:AE$72,"&lt;"&amp;AE28)+1),Paramètres!$B$3:$C$56,2,FALSE)*Paramètres!$K$16))</f>
        <v>0</v>
      </c>
      <c r="AG28" s="46"/>
      <c r="AH28" s="2">
        <f>IF(AG$2="Bike &amp; Run",IF(ISNA(VLOOKUP(AG28,Paramètres!$B$3:$C$56,2,FALSE)),0,VLOOKUP(AG28,Paramètres!$B$3:$C$56,2,FALSE)*Paramètres!$K$17),IF(OR(AG28="",OR($D28="",$D28="NL",$D28="HORS LIGUE")),0,VLOOKUP(IF(OR(AG28="",OR($D28="",$D28="NL",$D28="HORS LIGUE")),"",COUNTIFS($D$5:$D$72,"&lt;&gt;"&amp;"",$D$5:$D$72,"&lt;&gt;"&amp;"NL",$D$5:$D$72,"&lt;&gt;"&amp;"HORS LIGUE",AG$5:AG$72,"&lt;"&amp;AG28)+1),Paramètres!$B$3:$C$56,2,FALSE)*Paramètres!$K$17))</f>
        <v>0</v>
      </c>
      <c r="AI28" s="40">
        <f t="shared" si="0"/>
        <v>110.5</v>
      </c>
      <c r="AJ28" s="3">
        <f t="shared" si="1"/>
        <v>24</v>
      </c>
      <c r="AK28" s="5">
        <f t="shared" si="2"/>
        <v>2</v>
      </c>
      <c r="AL28" s="41">
        <f t="shared" si="3"/>
        <v>110.5</v>
      </c>
      <c r="AM28" s="33">
        <f t="shared" si="4"/>
        <v>24</v>
      </c>
      <c r="AO28" s="22">
        <f t="shared" si="5"/>
        <v>85</v>
      </c>
      <c r="AP28">
        <f t="shared" si="6"/>
        <v>25.5</v>
      </c>
      <c r="AQ28">
        <f t="shared" si="7"/>
        <v>0</v>
      </c>
      <c r="AR28">
        <f t="shared" si="8"/>
        <v>0</v>
      </c>
      <c r="AS28">
        <f t="shared" si="9"/>
        <v>0</v>
      </c>
      <c r="AT28">
        <f t="shared" si="10"/>
        <v>0</v>
      </c>
      <c r="AU28">
        <f t="shared" si="11"/>
        <v>0</v>
      </c>
      <c r="AV28">
        <f t="shared" si="12"/>
        <v>0</v>
      </c>
      <c r="AW28">
        <f t="shared" si="13"/>
        <v>0</v>
      </c>
      <c r="AX28">
        <f t="shared" si="14"/>
        <v>0</v>
      </c>
      <c r="AY28">
        <f t="shared" si="15"/>
        <v>0</v>
      </c>
      <c r="AZ28">
        <f t="shared" si="16"/>
        <v>0</v>
      </c>
      <c r="BA28">
        <f t="shared" si="17"/>
        <v>0</v>
      </c>
      <c r="BB28">
        <f t="shared" si="18"/>
        <v>0</v>
      </c>
      <c r="BC28">
        <f t="shared" si="19"/>
        <v>0</v>
      </c>
      <c r="BD28">
        <f t="shared" si="20"/>
        <v>85</v>
      </c>
      <c r="BE28" s="22">
        <f t="shared" ref="BE28:BR28" si="44">BD28+LARGE($AO28:$BC28,BE$4)</f>
        <v>110.5</v>
      </c>
      <c r="BF28" s="22">
        <f t="shared" si="44"/>
        <v>110.5</v>
      </c>
      <c r="BG28" s="22">
        <f t="shared" si="44"/>
        <v>110.5</v>
      </c>
      <c r="BH28" s="22">
        <f t="shared" si="44"/>
        <v>110.5</v>
      </c>
      <c r="BI28" s="22">
        <f t="shared" si="44"/>
        <v>110.5</v>
      </c>
      <c r="BJ28" s="22">
        <f t="shared" si="44"/>
        <v>110.5</v>
      </c>
      <c r="BK28" s="22">
        <f t="shared" si="44"/>
        <v>110.5</v>
      </c>
      <c r="BL28" s="22">
        <f t="shared" si="44"/>
        <v>110.5</v>
      </c>
      <c r="BM28" s="22">
        <f t="shared" si="44"/>
        <v>110.5</v>
      </c>
      <c r="BN28" s="22">
        <f t="shared" si="44"/>
        <v>110.5</v>
      </c>
      <c r="BO28" s="22">
        <f t="shared" si="44"/>
        <v>110.5</v>
      </c>
      <c r="BP28" s="22">
        <f t="shared" si="44"/>
        <v>110.5</v>
      </c>
      <c r="BQ28" s="22">
        <f t="shared" si="44"/>
        <v>110.5</v>
      </c>
      <c r="BR28" s="22">
        <f t="shared" si="44"/>
        <v>110.5</v>
      </c>
    </row>
    <row r="29" spans="1:70" ht="16.5">
      <c r="A29" s="73" t="s">
        <v>615</v>
      </c>
      <c r="B29" s="32" t="str">
        <f>IF(ISNA(VLOOKUP(A29,'Licenciés Jeunes 2023'!A:C,3,0)),"",VLOOKUP(A29,'Licenciés Jeunes 2023'!A:C,3,0))</f>
        <v>BOUCHEREAU</v>
      </c>
      <c r="C29" s="32" t="str">
        <f>IF(ISNA(VLOOKUP(A29,'Licenciés Jeunes 2023'!A:C,2,0)),"",VLOOKUP(A29,'Licenciés Jeunes 2023'!A:C,2,0))</f>
        <v>Ulysse</v>
      </c>
      <c r="D29" s="32" t="str">
        <f>IF(ISNA(VLOOKUP(A29,'Licenciés Jeunes 2023'!A:F,6,0)),"",VLOOKUP(A29,'Licenciés Jeunes 2023'!A:F,6,0))</f>
        <v>J3 SPORTS AMILLY SECTION TRIATHLON</v>
      </c>
      <c r="E29" s="6">
        <v>15</v>
      </c>
      <c r="F29" s="2">
        <v>110</v>
      </c>
      <c r="G29" s="4"/>
      <c r="H29" s="2">
        <f>IF(G$2="Bike &amp; Run",IF(ISNA(VLOOKUP(G29,Paramètres!$B$3:$C$56,2,FALSE)),0,VLOOKUP(G29,Paramètres!$B$3:$C$56,2,FALSE)*Paramètres!$K$4),IF(OR(G29="",OR($D29="",$D29="NL",$D29="HORS LIGUE")),0,VLOOKUP(IF(OR(G29="",OR($D29="",$D29="NL",$D29="HORS LIGUE")),"",COUNTIFS($D$5:$D$72,"&lt;&gt;"&amp;"",$D$5:$D$72,"&lt;&gt;"&amp;"NL",$D$5:$D$72,"&lt;&gt;"&amp;"HORS LIGUE",G$5:G$72,"&lt;"&amp;G29)+1),Paramètres!$B$3:$C$56,2,FALSE)*Paramètres!$K$4))</f>
        <v>0</v>
      </c>
      <c r="I29" s="36"/>
      <c r="J29" s="2">
        <f>IF(I$2="Bike &amp; Run",IF(ISNA(VLOOKUP(I29,Paramètres!$B$3:$C$56,2,FALSE)),0,VLOOKUP(I29,Paramètres!$B$3:$C$56,2,FALSE)*Paramètres!$K$5),IF(OR(I29="",OR($D29="",$D29="NL",$D29="HORS LIGUE")),0,VLOOKUP(IF(OR(I29="",OR($D29="",$D29="NL",$D29="HORS LIGUE")),"",COUNTIFS($D$5:$D$72,"&lt;&gt;"&amp;"",$D$5:$D$72,"&lt;&gt;"&amp;"NL",$D$5:$D$72,"&lt;&gt;"&amp;"HORS LIGUE",I$5:I$72,"&lt;"&amp;I29)+1),Paramètres!$B$3:$C$56,2,FALSE)*Paramètres!$K$5))</f>
        <v>0</v>
      </c>
      <c r="K29" s="4"/>
      <c r="L29" s="2">
        <f>IF(K$2="Bike &amp; Run",IF(ISNA(VLOOKUP(K29,Paramètres!$B$3:$C$56,2,FALSE)),0,VLOOKUP(K29,Paramètres!$B$3:$C$56,2,FALSE)*Paramètres!$K$6),IF(OR(K29="",OR($D29="",$D29="NL",$D29="HORS LIGUE")),0,VLOOKUP(IF(OR(K29="",OR($D29="",$D29="NL",$D29="HORS LIGUE")),"",COUNTIFS($D$5:$D$72,"&lt;&gt;"&amp;"",$D$5:$D$72,"&lt;&gt;"&amp;"NL",$D$5:$D$72,"&lt;&gt;"&amp;"HORS LIGUE",K$5:K$72,"&lt;"&amp;K29)+1),Paramètres!$B$3:$C$56,2,FALSE)*Paramètres!$K$6))</f>
        <v>0</v>
      </c>
      <c r="M29" s="4"/>
      <c r="N29" s="2">
        <f>IF(M$2="Bike &amp; Run",IF(ISNA(VLOOKUP(M29,Paramètres!$B$3:$C$56,2,FALSE)),0,VLOOKUP(M29,Paramètres!$B$3:$C$56,2,FALSE)*Paramètres!$K$7),IF(OR(M29="",OR($D29="",$D29="NL",$D29="HORS LIGUE")),0,VLOOKUP(IF(OR(M29="",OR($D29="",$D29="NL",$D29="HORS LIGUE")),"",COUNTIFS($D$5:$D$72,"&lt;&gt;"&amp;"",$D$5:$D$72,"&lt;&gt;"&amp;"NL",$D$5:$D$72,"&lt;&gt;"&amp;"HORS LIGUE",M$5:M$72,"&lt;"&amp;M29)+1),Paramètres!$B$3:$C$56,2,FALSE)*Paramètres!$K$7))</f>
        <v>0</v>
      </c>
      <c r="O29" s="46"/>
      <c r="P29" s="2">
        <f>IF(O$2="Bike &amp; Run",IF(ISNA(VLOOKUP(O29,Paramètres!$B$3:$C$56,2,FALSE)),0,VLOOKUP(O29,Paramètres!$B$3:$C$56,2,FALSE)*Paramètres!$K$8),IF(OR(O29="",OR($D29="",$D29="NL",$D29="HORS LIGUE")),0,VLOOKUP(IF(OR(O29="",OR($D29="",$D29="NL",$D29="HORS LIGUE")),"",COUNTIFS($D$5:$D$72,"&lt;&gt;"&amp;"",$D$5:$D$72,"&lt;&gt;"&amp;"NL",$D$5:$D$72,"&lt;&gt;"&amp;"HORS LIGUE",O$5:O$72,"&lt;"&amp;O29)+1),Paramètres!$B$3:$C$56,2,FALSE)*Paramètres!$K$8))</f>
        <v>0</v>
      </c>
      <c r="Q29" s="46"/>
      <c r="R29" s="2">
        <f>IF(Q$2="Bike &amp; Run",IF(ISNA(VLOOKUP(Q29,Paramètres!$B$3:$C$56,2,FALSE)),0,VLOOKUP(Q29,Paramètres!$B$3:$C$56,2,FALSE)*Paramètres!$K$9),IF(OR(Q29="",OR($D29="",$D29="NL",$D29="HORS LIGUE")),0,VLOOKUP(IF(OR(Q29="",OR($D29="",$D29="NL",$D29="HORS LIGUE")),"",COUNTIFS($D$5:$D$72,"&lt;&gt;"&amp;"",$D$5:$D$72,"&lt;&gt;"&amp;"NL",$D$5:$D$72,"&lt;&gt;"&amp;"HORS LIGUE",Q$5:Q$72,"&lt;"&amp;Q29)+1),Paramètres!$B$3:$C$56,2,FALSE)*Paramètres!$K$9))</f>
        <v>0</v>
      </c>
      <c r="S29" s="46"/>
      <c r="T29" s="2">
        <f>IF(S$2="Bike &amp; Run",IF(ISNA(VLOOKUP(S29,Paramètres!$B$3:$C$56,2,FALSE)),0,VLOOKUP(S29,Paramètres!$B$3:$C$56,2,FALSE)*Paramètres!$K$10),IF(OR(S29="",OR($D29="",$D29="NL",$D29="HORS LIGUE")),0,VLOOKUP(IF(OR(S29="",OR($D29="",$D29="NL",$D29="HORS LIGUE")),"",COUNTIFS($D$5:$D$72,"&lt;&gt;"&amp;"",$D$5:$D$72,"&lt;&gt;"&amp;"NL",$D$5:$D$72,"&lt;&gt;"&amp;"HORS LIGUE",S$5:S$72,"&lt;"&amp;S29)+1),Paramètres!$B$3:$C$56,2,FALSE)*Paramètres!$K$10))</f>
        <v>0</v>
      </c>
      <c r="U29" s="46"/>
      <c r="V29" s="2">
        <f>IF(U$2="Bike &amp; Run",IF(ISNA(VLOOKUP(U29,Paramètres!$B$3:$C$56,2,FALSE)),0,VLOOKUP(U29,Paramètres!$B$3:$C$56,2,FALSE)*Paramètres!$K$11),IF(OR(U29="",OR($D29="",$D29="NL",$D29="HORS LIGUE")),0,VLOOKUP(IF(OR(U29="",OR($D29="",$D29="NL",$D29="HORS LIGUE")),"",COUNTIFS($D$5:$D$72,"&lt;&gt;"&amp;"",$D$5:$D$72,"&lt;&gt;"&amp;"NL",$D$5:$D$72,"&lt;&gt;"&amp;"HORS LIGUE",U$5:U$72,"&lt;"&amp;U29)+1),Paramètres!$B$3:$C$56,2,FALSE)*Paramètres!$K$11))</f>
        <v>0</v>
      </c>
      <c r="W29" s="46"/>
      <c r="X29" s="2">
        <f>IF(W$2="Bike &amp; Run",IF(ISNA(VLOOKUP(W29,Paramètres!$B$3:$C$56,2,FALSE)),0,VLOOKUP(W29,Paramètres!$B$3:$C$56,2,FALSE)*Paramètres!$K$12),IF(OR(W29="",OR($D29="",$D29="NL",$D29="HORS LIGUE")),0,VLOOKUP(IF(OR(W29="",OR($D29="",$D29="NL",$D29="HORS LIGUE")),"",COUNTIFS($D$5:$D$72,"&lt;&gt;"&amp;"",$D$5:$D$72,"&lt;&gt;"&amp;"NL",$D$5:$D$72,"&lt;&gt;"&amp;"HORS LIGUE",W$5:W$72,"&lt;"&amp;W29)+1),Paramètres!$B$3:$C$56,2,FALSE)*Paramètres!$K$12))</f>
        <v>0</v>
      </c>
      <c r="Y29" s="46"/>
      <c r="Z29" s="2">
        <f>IF(Y$2="Bike &amp; Run",IF(ISNA(VLOOKUP(Y29,Paramètres!$B$3:$C$56,2,FALSE)),0,VLOOKUP(Y29,Paramètres!$B$3:$C$56,2,FALSE)*Paramètres!$K$13),IF(OR(Y29="",OR($D29="",$D29="NL",$D29="HORS LIGUE")),0,VLOOKUP(IF(OR(Y29="",OR($D29="",$D29="NL",$D29="HORS LIGUE")),"",COUNTIFS($D$5:$D$72,"&lt;&gt;"&amp;"",$D$5:$D$72,"&lt;&gt;"&amp;"NL",$D$5:$D$72,"&lt;&gt;"&amp;"HORS LIGUE",Y$5:Y$72,"&lt;"&amp;Y29)+1),Paramètres!$B$3:$C$56,2,FALSE)*Paramètres!$K$13))</f>
        <v>0</v>
      </c>
      <c r="AA29" s="46"/>
      <c r="AB29" s="2">
        <f>IF(AA$2="Bike &amp; Run",IF(ISNA(VLOOKUP(AA29,Paramètres!$B$3:$C$56,2,FALSE)),0,VLOOKUP(AA29,Paramètres!$B$3:$C$56,2,FALSE)*Paramètres!$K$14),IF(OR(AA29="",OR($D29="",$D29="NL",$D29="HORS LIGUE")),0,VLOOKUP(IF(OR(AA29="",OR($D29="",$D29="NL",$D29="HORS LIGUE")),"",COUNTIFS($D$5:$D$72,"&lt;&gt;"&amp;"",$D$5:$D$72,"&lt;&gt;"&amp;"NL",$D$5:$D$72,"&lt;&gt;"&amp;"HORS LIGUE",AA$5:AA$72,"&lt;"&amp;AA29)+1),Paramètres!$B$3:$C$56,2,FALSE)*Paramètres!$K$14))</f>
        <v>0</v>
      </c>
      <c r="AC29" s="46"/>
      <c r="AD29" s="2">
        <f>IF(AC$2="Bike &amp; Run",IF(ISNA(VLOOKUP(AC29,Paramètres!$B$3:$C$56,2,FALSE)),0,VLOOKUP(AC29,Paramètres!$B$3:$C$56,2,FALSE)*Paramètres!$K$15),IF(OR(AC29="",OR($D29="",$D29="NL",$D29="HORS LIGUE")),0,VLOOKUP(IF(OR(AC29="",OR($D29="",$D29="NL",$D29="HORS LIGUE")),"",COUNTIFS($D$5:$D$72,"&lt;&gt;"&amp;"",$D$5:$D$72,"&lt;&gt;"&amp;"NL",$D$5:$D$72,"&lt;&gt;"&amp;"HORS LIGUE",AC$5:AC$72,"&lt;"&amp;AC29)+1),Paramètres!$B$3:$C$56,2,FALSE)*Paramètres!$K$15))</f>
        <v>0</v>
      </c>
      <c r="AE29" s="46"/>
      <c r="AF29" s="2">
        <f>IF(AE$2="Bike &amp; Run",IF(ISNA(VLOOKUP(AE29,Paramètres!$B$3:$C$56,2,FALSE)),0,VLOOKUP(AE29,Paramètres!$B$3:$C$56,2,FALSE)*Paramètres!$K$16),IF(OR(AE29="",OR($D29="",$D29="NL",$D29="HORS LIGUE")),0,VLOOKUP(IF(OR(AE29="",OR($D29="",$D29="NL",$D29="HORS LIGUE")),"",COUNTIFS($D$5:$D$72,"&lt;&gt;"&amp;"",$D$5:$D$72,"&lt;&gt;"&amp;"NL",$D$5:$D$72,"&lt;&gt;"&amp;"HORS LIGUE",AE$5:AE$72,"&lt;"&amp;AE29)+1),Paramètres!$B$3:$C$56,2,FALSE)*Paramètres!$K$16))</f>
        <v>0</v>
      </c>
      <c r="AG29" s="46"/>
      <c r="AH29" s="2">
        <f>IF(AG$2="Bike &amp; Run",IF(ISNA(VLOOKUP(AG29,Paramètres!$B$3:$C$56,2,FALSE)),0,VLOOKUP(AG29,Paramètres!$B$3:$C$56,2,FALSE)*Paramètres!$K$17),IF(OR(AG29="",OR($D29="",$D29="NL",$D29="HORS LIGUE")),0,VLOOKUP(IF(OR(AG29="",OR($D29="",$D29="NL",$D29="HORS LIGUE")),"",COUNTIFS($D$5:$D$72,"&lt;&gt;"&amp;"",$D$5:$D$72,"&lt;&gt;"&amp;"NL",$D$5:$D$72,"&lt;&gt;"&amp;"HORS LIGUE",AG$5:AG$72,"&lt;"&amp;AG29)+1),Paramètres!$B$3:$C$56,2,FALSE)*Paramètres!$K$17))</f>
        <v>0</v>
      </c>
      <c r="AI29" s="40">
        <f t="shared" si="0"/>
        <v>110</v>
      </c>
      <c r="AJ29" s="3">
        <f t="shared" si="1"/>
        <v>25</v>
      </c>
      <c r="AK29" s="5">
        <f t="shared" si="2"/>
        <v>1</v>
      </c>
      <c r="AL29" s="41">
        <f t="shared" si="3"/>
        <v>110</v>
      </c>
      <c r="AM29" s="33">
        <f t="shared" si="4"/>
        <v>25</v>
      </c>
      <c r="AO29" s="22">
        <f t="shared" si="5"/>
        <v>110</v>
      </c>
      <c r="AP29">
        <f t="shared" si="6"/>
        <v>0</v>
      </c>
      <c r="AQ29">
        <f t="shared" si="7"/>
        <v>0</v>
      </c>
      <c r="AR29">
        <f t="shared" si="8"/>
        <v>0</v>
      </c>
      <c r="AS29">
        <f t="shared" si="9"/>
        <v>0</v>
      </c>
      <c r="AT29">
        <f t="shared" si="10"/>
        <v>0</v>
      </c>
      <c r="AU29">
        <f t="shared" si="11"/>
        <v>0</v>
      </c>
      <c r="AV29">
        <f t="shared" si="12"/>
        <v>0</v>
      </c>
      <c r="AW29">
        <f t="shared" si="13"/>
        <v>0</v>
      </c>
      <c r="AX29">
        <f t="shared" si="14"/>
        <v>0</v>
      </c>
      <c r="AY29">
        <f t="shared" si="15"/>
        <v>0</v>
      </c>
      <c r="AZ29">
        <f t="shared" si="16"/>
        <v>0</v>
      </c>
      <c r="BA29">
        <f t="shared" si="17"/>
        <v>0</v>
      </c>
      <c r="BB29">
        <f t="shared" si="18"/>
        <v>0</v>
      </c>
      <c r="BC29">
        <f t="shared" si="19"/>
        <v>0</v>
      </c>
      <c r="BD29">
        <f t="shared" si="20"/>
        <v>110</v>
      </c>
      <c r="BE29" s="22">
        <f t="shared" ref="BE29:BR29" si="45">BD29+LARGE($AO29:$BC29,BE$4)</f>
        <v>110</v>
      </c>
      <c r="BF29" s="22">
        <f t="shared" si="45"/>
        <v>110</v>
      </c>
      <c r="BG29" s="22">
        <f t="shared" si="45"/>
        <v>110</v>
      </c>
      <c r="BH29" s="22">
        <f t="shared" si="45"/>
        <v>110</v>
      </c>
      <c r="BI29" s="22">
        <f t="shared" si="45"/>
        <v>110</v>
      </c>
      <c r="BJ29" s="22">
        <f t="shared" si="45"/>
        <v>110</v>
      </c>
      <c r="BK29" s="22">
        <f t="shared" si="45"/>
        <v>110</v>
      </c>
      <c r="BL29" s="22">
        <f t="shared" si="45"/>
        <v>110</v>
      </c>
      <c r="BM29" s="22">
        <f t="shared" si="45"/>
        <v>110</v>
      </c>
      <c r="BN29" s="22">
        <f t="shared" si="45"/>
        <v>110</v>
      </c>
      <c r="BO29" s="22">
        <f t="shared" si="45"/>
        <v>110</v>
      </c>
      <c r="BP29" s="22">
        <f t="shared" si="45"/>
        <v>110</v>
      </c>
      <c r="BQ29" s="22">
        <f t="shared" si="45"/>
        <v>110</v>
      </c>
      <c r="BR29" s="22">
        <f t="shared" si="45"/>
        <v>110</v>
      </c>
    </row>
    <row r="30" spans="1:70" ht="16.5">
      <c r="A30" s="73" t="s">
        <v>1088</v>
      </c>
      <c r="B30" s="32" t="str">
        <f>IF(ISNA(VLOOKUP(A30,'Licenciés Jeunes 2023'!A:C,3,0)),"",VLOOKUP(A30,'Licenciés Jeunes 2023'!A:C,3,0))</f>
        <v>RIVES</v>
      </c>
      <c r="C30" s="32" t="str">
        <f>IF(ISNA(VLOOKUP(A30,'Licenciés Jeunes 2023'!A:C,2,0)),"",VLOOKUP(A30,'Licenciés Jeunes 2023'!A:C,2,0))</f>
        <v>LORIC</v>
      </c>
      <c r="D30" s="32" t="str">
        <f>IF(ISNA(VLOOKUP(A30,'Licenciés Jeunes 2023'!A:F,6,0)),"",VLOOKUP(A30,'Licenciés Jeunes 2023'!A:F,6,0))</f>
        <v>C CHARTRES METROPOLE TRIATHLON</v>
      </c>
      <c r="E30" s="6">
        <v>29</v>
      </c>
      <c r="F30" s="2">
        <v>77</v>
      </c>
      <c r="G30" s="4">
        <v>23</v>
      </c>
      <c r="H30" s="2">
        <f>IF(G$2="Bike &amp; Run",IF(ISNA(VLOOKUP(G30,Paramètres!$B$3:$C$56,2,FALSE)),0,VLOOKUP(G30,Paramètres!$B$3:$C$56,2,FALSE)*Paramètres!$K$4),IF(OR(G30="",OR($D30="",$D30="NL",$D30="HORS LIGUE")),0,VLOOKUP(IF(OR(G30="",OR($D30="",$D30="NL",$D30="HORS LIGUE")),"",COUNTIFS($D$5:$D$72,"&lt;&gt;"&amp;"",$D$5:$D$72,"&lt;&gt;"&amp;"NL",$D$5:$D$72,"&lt;&gt;"&amp;"HORS LIGUE",G$5:G$72,"&lt;"&amp;G30)+1),Paramètres!$B$3:$C$56,2,FALSE)*Paramètres!$K$4))</f>
        <v>31.5</v>
      </c>
      <c r="I30" s="36"/>
      <c r="J30" s="2">
        <f>IF(I$2="Bike &amp; Run",IF(ISNA(VLOOKUP(I30,Paramètres!$B$3:$C$56,2,FALSE)),0,VLOOKUP(I30,Paramètres!$B$3:$C$56,2,FALSE)*Paramètres!$K$5),IF(OR(I30="",OR($D30="",$D30="NL",$D30="HORS LIGUE")),0,VLOOKUP(IF(OR(I30="",OR($D30="",$D30="NL",$D30="HORS LIGUE")),"",COUNTIFS($D$5:$D$72,"&lt;&gt;"&amp;"",$D$5:$D$72,"&lt;&gt;"&amp;"NL",$D$5:$D$72,"&lt;&gt;"&amp;"HORS LIGUE",I$5:I$72,"&lt;"&amp;I30)+1),Paramètres!$B$3:$C$56,2,FALSE)*Paramètres!$K$5))</f>
        <v>0</v>
      </c>
      <c r="K30" s="4"/>
      <c r="L30" s="2">
        <f>IF(K$2="Bike &amp; Run",IF(ISNA(VLOOKUP(K30,Paramètres!$B$3:$C$56,2,FALSE)),0,VLOOKUP(K30,Paramètres!$B$3:$C$56,2,FALSE)*Paramètres!$K$6),IF(OR(K30="",OR($D30="",$D30="NL",$D30="HORS LIGUE")),0,VLOOKUP(IF(OR(K30="",OR($D30="",$D30="NL",$D30="HORS LIGUE")),"",COUNTIFS($D$5:$D$72,"&lt;&gt;"&amp;"",$D$5:$D$72,"&lt;&gt;"&amp;"NL",$D$5:$D$72,"&lt;&gt;"&amp;"HORS LIGUE",K$5:K$72,"&lt;"&amp;K30)+1),Paramètres!$B$3:$C$56,2,FALSE)*Paramètres!$K$6))</f>
        <v>0</v>
      </c>
      <c r="M30" s="4"/>
      <c r="N30" s="2">
        <f>IF(M$2="Bike &amp; Run",IF(ISNA(VLOOKUP(M30,Paramètres!$B$3:$C$56,2,FALSE)),0,VLOOKUP(M30,Paramètres!$B$3:$C$56,2,FALSE)*Paramètres!$K$7),IF(OR(M30="",OR($D30="",$D30="NL",$D30="HORS LIGUE")),0,VLOOKUP(IF(OR(M30="",OR($D30="",$D30="NL",$D30="HORS LIGUE")),"",COUNTIFS($D$5:$D$72,"&lt;&gt;"&amp;"",$D$5:$D$72,"&lt;&gt;"&amp;"NL",$D$5:$D$72,"&lt;&gt;"&amp;"HORS LIGUE",M$5:M$72,"&lt;"&amp;M30)+1),Paramètres!$B$3:$C$56,2,FALSE)*Paramètres!$K$7))</f>
        <v>0</v>
      </c>
      <c r="O30" s="46"/>
      <c r="P30" s="2">
        <f>IF(O$2="Bike &amp; Run",IF(ISNA(VLOOKUP(O30,Paramètres!$B$3:$C$56,2,FALSE)),0,VLOOKUP(O30,Paramètres!$B$3:$C$56,2,FALSE)*Paramètres!$K$8),IF(OR(O30="",OR($D30="",$D30="NL",$D30="HORS LIGUE")),0,VLOOKUP(IF(OR(O30="",OR($D30="",$D30="NL",$D30="HORS LIGUE")),"",COUNTIFS($D$5:$D$72,"&lt;&gt;"&amp;"",$D$5:$D$72,"&lt;&gt;"&amp;"NL",$D$5:$D$72,"&lt;&gt;"&amp;"HORS LIGUE",O$5:O$72,"&lt;"&amp;O30)+1),Paramètres!$B$3:$C$56,2,FALSE)*Paramètres!$K$8))</f>
        <v>0</v>
      </c>
      <c r="Q30" s="46"/>
      <c r="R30" s="2">
        <f>IF(Q$2="Bike &amp; Run",IF(ISNA(VLOOKUP(Q30,Paramètres!$B$3:$C$56,2,FALSE)),0,VLOOKUP(Q30,Paramètres!$B$3:$C$56,2,FALSE)*Paramètres!$K$9),IF(OR(Q30="",OR($D30="",$D30="NL",$D30="HORS LIGUE")),0,VLOOKUP(IF(OR(Q30="",OR($D30="",$D30="NL",$D30="HORS LIGUE")),"",COUNTIFS($D$5:$D$72,"&lt;&gt;"&amp;"",$D$5:$D$72,"&lt;&gt;"&amp;"NL",$D$5:$D$72,"&lt;&gt;"&amp;"HORS LIGUE",Q$5:Q$72,"&lt;"&amp;Q30)+1),Paramètres!$B$3:$C$56,2,FALSE)*Paramètres!$K$9))</f>
        <v>0</v>
      </c>
      <c r="S30" s="46"/>
      <c r="T30" s="2">
        <f>IF(S$2="Bike &amp; Run",IF(ISNA(VLOOKUP(S30,Paramètres!$B$3:$C$56,2,FALSE)),0,VLOOKUP(S30,Paramètres!$B$3:$C$56,2,FALSE)*Paramètres!$K$10),IF(OR(S30="",OR($D30="",$D30="NL",$D30="HORS LIGUE")),0,VLOOKUP(IF(OR(S30="",OR($D30="",$D30="NL",$D30="HORS LIGUE")),"",COUNTIFS($D$5:$D$72,"&lt;&gt;"&amp;"",$D$5:$D$72,"&lt;&gt;"&amp;"NL",$D$5:$D$72,"&lt;&gt;"&amp;"HORS LIGUE",S$5:S$72,"&lt;"&amp;S30)+1),Paramètres!$B$3:$C$56,2,FALSE)*Paramètres!$K$10))</f>
        <v>0</v>
      </c>
      <c r="U30" s="46"/>
      <c r="V30" s="2">
        <f>IF(U$2="Bike &amp; Run",IF(ISNA(VLOOKUP(U30,Paramètres!$B$3:$C$56,2,FALSE)),0,VLOOKUP(U30,Paramètres!$B$3:$C$56,2,FALSE)*Paramètres!$K$11),IF(OR(U30="",OR($D30="",$D30="NL",$D30="HORS LIGUE")),0,VLOOKUP(IF(OR(U30="",OR($D30="",$D30="NL",$D30="HORS LIGUE")),"",COUNTIFS($D$5:$D$72,"&lt;&gt;"&amp;"",$D$5:$D$72,"&lt;&gt;"&amp;"NL",$D$5:$D$72,"&lt;&gt;"&amp;"HORS LIGUE",U$5:U$72,"&lt;"&amp;U30)+1),Paramètres!$B$3:$C$56,2,FALSE)*Paramètres!$K$11))</f>
        <v>0</v>
      </c>
      <c r="W30" s="46"/>
      <c r="X30" s="2">
        <f>IF(W$2="Bike &amp; Run",IF(ISNA(VLOOKUP(W30,Paramètres!$B$3:$C$56,2,FALSE)),0,VLOOKUP(W30,Paramètres!$B$3:$C$56,2,FALSE)*Paramètres!$K$12),IF(OR(W30="",OR($D30="",$D30="NL",$D30="HORS LIGUE")),0,VLOOKUP(IF(OR(W30="",OR($D30="",$D30="NL",$D30="HORS LIGUE")),"",COUNTIFS($D$5:$D$72,"&lt;&gt;"&amp;"",$D$5:$D$72,"&lt;&gt;"&amp;"NL",$D$5:$D$72,"&lt;&gt;"&amp;"HORS LIGUE",W$5:W$72,"&lt;"&amp;W30)+1),Paramètres!$B$3:$C$56,2,FALSE)*Paramètres!$K$12))</f>
        <v>0</v>
      </c>
      <c r="Y30" s="46"/>
      <c r="Z30" s="2">
        <f>IF(Y$2="Bike &amp; Run",IF(ISNA(VLOOKUP(Y30,Paramètres!$B$3:$C$56,2,FALSE)),0,VLOOKUP(Y30,Paramètres!$B$3:$C$56,2,FALSE)*Paramètres!$K$13),IF(OR(Y30="",OR($D30="",$D30="NL",$D30="HORS LIGUE")),0,VLOOKUP(IF(OR(Y30="",OR($D30="",$D30="NL",$D30="HORS LIGUE")),"",COUNTIFS($D$5:$D$72,"&lt;&gt;"&amp;"",$D$5:$D$72,"&lt;&gt;"&amp;"NL",$D$5:$D$72,"&lt;&gt;"&amp;"HORS LIGUE",Y$5:Y$72,"&lt;"&amp;Y30)+1),Paramètres!$B$3:$C$56,2,FALSE)*Paramètres!$K$13))</f>
        <v>0</v>
      </c>
      <c r="AA30" s="46"/>
      <c r="AB30" s="2">
        <f>IF(AA$2="Bike &amp; Run",IF(ISNA(VLOOKUP(AA30,Paramètres!$B$3:$C$56,2,FALSE)),0,VLOOKUP(AA30,Paramètres!$B$3:$C$56,2,FALSE)*Paramètres!$K$14),IF(OR(AA30="",OR($D30="",$D30="NL",$D30="HORS LIGUE")),0,VLOOKUP(IF(OR(AA30="",OR($D30="",$D30="NL",$D30="HORS LIGUE")),"",COUNTIFS($D$5:$D$72,"&lt;&gt;"&amp;"",$D$5:$D$72,"&lt;&gt;"&amp;"NL",$D$5:$D$72,"&lt;&gt;"&amp;"HORS LIGUE",AA$5:AA$72,"&lt;"&amp;AA30)+1),Paramètres!$B$3:$C$56,2,FALSE)*Paramètres!$K$14))</f>
        <v>0</v>
      </c>
      <c r="AC30" s="46"/>
      <c r="AD30" s="2">
        <f>IF(AC$2="Bike &amp; Run",IF(ISNA(VLOOKUP(AC30,Paramètres!$B$3:$C$56,2,FALSE)),0,VLOOKUP(AC30,Paramètres!$B$3:$C$56,2,FALSE)*Paramètres!$K$15),IF(OR(AC30="",OR($D30="",$D30="NL",$D30="HORS LIGUE")),0,VLOOKUP(IF(OR(AC30="",OR($D30="",$D30="NL",$D30="HORS LIGUE")),"",COUNTIFS($D$5:$D$72,"&lt;&gt;"&amp;"",$D$5:$D$72,"&lt;&gt;"&amp;"NL",$D$5:$D$72,"&lt;&gt;"&amp;"HORS LIGUE",AC$5:AC$72,"&lt;"&amp;AC30)+1),Paramètres!$B$3:$C$56,2,FALSE)*Paramètres!$K$15))</f>
        <v>0</v>
      </c>
      <c r="AE30" s="46"/>
      <c r="AF30" s="2">
        <f>IF(AE$2="Bike &amp; Run",IF(ISNA(VLOOKUP(AE30,Paramètres!$B$3:$C$56,2,FALSE)),0,VLOOKUP(AE30,Paramètres!$B$3:$C$56,2,FALSE)*Paramètres!$K$16),IF(OR(AE30="",OR($D30="",$D30="NL",$D30="HORS LIGUE")),0,VLOOKUP(IF(OR(AE30="",OR($D30="",$D30="NL",$D30="HORS LIGUE")),"",COUNTIFS($D$5:$D$72,"&lt;&gt;"&amp;"",$D$5:$D$72,"&lt;&gt;"&amp;"NL",$D$5:$D$72,"&lt;&gt;"&amp;"HORS LIGUE",AE$5:AE$72,"&lt;"&amp;AE30)+1),Paramètres!$B$3:$C$56,2,FALSE)*Paramètres!$K$16))</f>
        <v>0</v>
      </c>
      <c r="AG30" s="46"/>
      <c r="AH30" s="2">
        <f>IF(AG$2="Bike &amp; Run",IF(ISNA(VLOOKUP(AG30,Paramètres!$B$3:$C$56,2,FALSE)),0,VLOOKUP(AG30,Paramètres!$B$3:$C$56,2,FALSE)*Paramètres!$K$17),IF(OR(AG30="",OR($D30="",$D30="NL",$D30="HORS LIGUE")),0,VLOOKUP(IF(OR(AG30="",OR($D30="",$D30="NL",$D30="HORS LIGUE")),"",COUNTIFS($D$5:$D$72,"&lt;&gt;"&amp;"",$D$5:$D$72,"&lt;&gt;"&amp;"NL",$D$5:$D$72,"&lt;&gt;"&amp;"HORS LIGUE",AG$5:AG$72,"&lt;"&amp;AG30)+1),Paramètres!$B$3:$C$56,2,FALSE)*Paramètres!$K$17))</f>
        <v>0</v>
      </c>
      <c r="AI30" s="40">
        <f t="shared" si="0"/>
        <v>108.5</v>
      </c>
      <c r="AJ30" s="3">
        <f t="shared" si="1"/>
        <v>26</v>
      </c>
      <c r="AK30" s="5">
        <f t="shared" si="2"/>
        <v>2</v>
      </c>
      <c r="AL30" s="41">
        <f t="shared" si="3"/>
        <v>108.5</v>
      </c>
      <c r="AM30" s="33">
        <f t="shared" si="4"/>
        <v>26</v>
      </c>
      <c r="AO30" s="22">
        <f t="shared" si="5"/>
        <v>77</v>
      </c>
      <c r="AP30">
        <f t="shared" si="6"/>
        <v>31.5</v>
      </c>
      <c r="AQ30">
        <f t="shared" si="7"/>
        <v>0</v>
      </c>
      <c r="AR30">
        <f t="shared" si="8"/>
        <v>0</v>
      </c>
      <c r="AS30">
        <f t="shared" si="9"/>
        <v>0</v>
      </c>
      <c r="AT30">
        <f t="shared" si="10"/>
        <v>0</v>
      </c>
      <c r="AU30">
        <f t="shared" si="11"/>
        <v>0</v>
      </c>
      <c r="AV30">
        <f t="shared" si="12"/>
        <v>0</v>
      </c>
      <c r="AW30">
        <f t="shared" si="13"/>
        <v>0</v>
      </c>
      <c r="AX30">
        <f t="shared" si="14"/>
        <v>0</v>
      </c>
      <c r="AY30">
        <f t="shared" si="15"/>
        <v>0</v>
      </c>
      <c r="AZ30">
        <f t="shared" si="16"/>
        <v>0</v>
      </c>
      <c r="BA30">
        <f t="shared" si="17"/>
        <v>0</v>
      </c>
      <c r="BB30">
        <f t="shared" si="18"/>
        <v>0</v>
      </c>
      <c r="BC30">
        <f t="shared" si="19"/>
        <v>0</v>
      </c>
      <c r="BD30">
        <f t="shared" si="20"/>
        <v>77</v>
      </c>
      <c r="BE30" s="22">
        <f t="shared" ref="BE30:BR30" si="46">BD30+LARGE($AO30:$BC30,BE$4)</f>
        <v>108.5</v>
      </c>
      <c r="BF30" s="22">
        <f t="shared" si="46"/>
        <v>108.5</v>
      </c>
      <c r="BG30" s="22">
        <f t="shared" si="46"/>
        <v>108.5</v>
      </c>
      <c r="BH30" s="22">
        <f t="shared" si="46"/>
        <v>108.5</v>
      </c>
      <c r="BI30" s="22">
        <f t="shared" si="46"/>
        <v>108.5</v>
      </c>
      <c r="BJ30" s="22">
        <f t="shared" si="46"/>
        <v>108.5</v>
      </c>
      <c r="BK30" s="22">
        <f t="shared" si="46"/>
        <v>108.5</v>
      </c>
      <c r="BL30" s="22">
        <f t="shared" si="46"/>
        <v>108.5</v>
      </c>
      <c r="BM30" s="22">
        <f t="shared" si="46"/>
        <v>108.5</v>
      </c>
      <c r="BN30" s="22">
        <f t="shared" si="46"/>
        <v>108.5</v>
      </c>
      <c r="BO30" s="22">
        <f t="shared" si="46"/>
        <v>108.5</v>
      </c>
      <c r="BP30" s="22">
        <f t="shared" si="46"/>
        <v>108.5</v>
      </c>
      <c r="BQ30" s="22">
        <f t="shared" si="46"/>
        <v>108.5</v>
      </c>
      <c r="BR30" s="22">
        <f t="shared" si="46"/>
        <v>108.5</v>
      </c>
    </row>
    <row r="31" spans="1:70" ht="16.5">
      <c r="A31" s="73" t="s">
        <v>1253</v>
      </c>
      <c r="B31" s="32" t="str">
        <f>IF(ISNA(VLOOKUP(A31,'Licenciés Jeunes 2023'!A:C,3,0)),"",VLOOKUP(A31,'Licenciés Jeunes 2023'!A:C,3,0))</f>
        <v>HUARD THOMAS</v>
      </c>
      <c r="C31" s="32" t="str">
        <f>IF(ISNA(VLOOKUP(A31,'Licenciés Jeunes 2023'!A:C,2,0)),"",VLOOKUP(A31,'Licenciés Jeunes 2023'!A:C,2,0))</f>
        <v>Louis</v>
      </c>
      <c r="D31" s="32" t="str">
        <f>IF(ISNA(VLOOKUP(A31,'Licenciés Jeunes 2023'!A:F,6,0)),"",VLOOKUP(A31,'Licenciés Jeunes 2023'!A:F,6,0))</f>
        <v>TRI SAINT AMAND DUN 18</v>
      </c>
      <c r="E31" s="6">
        <v>17</v>
      </c>
      <c r="F31" s="2">
        <v>108</v>
      </c>
      <c r="G31" s="4"/>
      <c r="H31" s="2">
        <f>IF(G$2="Bike &amp; Run",IF(ISNA(VLOOKUP(G31,Paramètres!$B$3:$C$56,2,FALSE)),0,VLOOKUP(G31,Paramètres!$B$3:$C$56,2,FALSE)*Paramètres!$K$4),IF(OR(G31="",OR($D31="",$D31="NL",$D31="HORS LIGUE")),0,VLOOKUP(IF(OR(G31="",OR($D31="",$D31="NL",$D31="HORS LIGUE")),"",COUNTIFS($D$5:$D$72,"&lt;&gt;"&amp;"",$D$5:$D$72,"&lt;&gt;"&amp;"NL",$D$5:$D$72,"&lt;&gt;"&amp;"HORS LIGUE",G$5:G$72,"&lt;"&amp;G31)+1),Paramètres!$B$3:$C$56,2,FALSE)*Paramètres!$K$4))</f>
        <v>0</v>
      </c>
      <c r="I31" s="36"/>
      <c r="J31" s="2">
        <f>IF(I$2="Bike &amp; Run",IF(ISNA(VLOOKUP(I31,Paramètres!$B$3:$C$56,2,FALSE)),0,VLOOKUP(I31,Paramètres!$B$3:$C$56,2,FALSE)*Paramètres!$K$5),IF(OR(I31="",OR($D31="",$D31="NL",$D31="HORS LIGUE")),0,VLOOKUP(IF(OR(I31="",OR($D31="",$D31="NL",$D31="HORS LIGUE")),"",COUNTIFS($D$5:$D$72,"&lt;&gt;"&amp;"",$D$5:$D$72,"&lt;&gt;"&amp;"NL",$D$5:$D$72,"&lt;&gt;"&amp;"HORS LIGUE",I$5:I$72,"&lt;"&amp;I31)+1),Paramètres!$B$3:$C$56,2,FALSE)*Paramètres!$K$5))</f>
        <v>0</v>
      </c>
      <c r="K31" s="4"/>
      <c r="L31" s="2">
        <f>IF(K$2="Bike &amp; Run",IF(ISNA(VLOOKUP(K31,Paramètres!$B$3:$C$56,2,FALSE)),0,VLOOKUP(K31,Paramètres!$B$3:$C$56,2,FALSE)*Paramètres!$K$6),IF(OR(K31="",OR($D31="",$D31="NL",$D31="HORS LIGUE")),0,VLOOKUP(IF(OR(K31="",OR($D31="",$D31="NL",$D31="HORS LIGUE")),"",COUNTIFS($D$5:$D$72,"&lt;&gt;"&amp;"",$D$5:$D$72,"&lt;&gt;"&amp;"NL",$D$5:$D$72,"&lt;&gt;"&amp;"HORS LIGUE",K$5:K$72,"&lt;"&amp;K31)+1),Paramètres!$B$3:$C$56,2,FALSE)*Paramètres!$K$6))</f>
        <v>0</v>
      </c>
      <c r="M31" s="4"/>
      <c r="N31" s="2">
        <f>IF(M$2="Bike &amp; Run",IF(ISNA(VLOOKUP(M31,Paramètres!$B$3:$C$56,2,FALSE)),0,VLOOKUP(M31,Paramètres!$B$3:$C$56,2,FALSE)*Paramètres!$K$7),IF(OR(M31="",OR($D31="",$D31="NL",$D31="HORS LIGUE")),0,VLOOKUP(IF(OR(M31="",OR($D31="",$D31="NL",$D31="HORS LIGUE")),"",COUNTIFS($D$5:$D$72,"&lt;&gt;"&amp;"",$D$5:$D$72,"&lt;&gt;"&amp;"NL",$D$5:$D$72,"&lt;&gt;"&amp;"HORS LIGUE",M$5:M$72,"&lt;"&amp;M31)+1),Paramètres!$B$3:$C$56,2,FALSE)*Paramètres!$K$7))</f>
        <v>0</v>
      </c>
      <c r="O31" s="46"/>
      <c r="P31" s="2">
        <f>IF(O$2="Bike &amp; Run",IF(ISNA(VLOOKUP(O31,Paramètres!$B$3:$C$56,2,FALSE)),0,VLOOKUP(O31,Paramètres!$B$3:$C$56,2,FALSE)*Paramètres!$K$8),IF(OR(O31="",OR($D31="",$D31="NL",$D31="HORS LIGUE")),0,VLOOKUP(IF(OR(O31="",OR($D31="",$D31="NL",$D31="HORS LIGUE")),"",COUNTIFS($D$5:$D$72,"&lt;&gt;"&amp;"",$D$5:$D$72,"&lt;&gt;"&amp;"NL",$D$5:$D$72,"&lt;&gt;"&amp;"HORS LIGUE",O$5:O$72,"&lt;"&amp;O31)+1),Paramètres!$B$3:$C$56,2,FALSE)*Paramètres!$K$8))</f>
        <v>0</v>
      </c>
      <c r="Q31" s="46"/>
      <c r="R31" s="2">
        <f>IF(Q$2="Bike &amp; Run",IF(ISNA(VLOOKUP(Q31,Paramètres!$B$3:$C$56,2,FALSE)),0,VLOOKUP(Q31,Paramètres!$B$3:$C$56,2,FALSE)*Paramètres!$K$9),IF(OR(Q31="",OR($D31="",$D31="NL",$D31="HORS LIGUE")),0,VLOOKUP(IF(OR(Q31="",OR($D31="",$D31="NL",$D31="HORS LIGUE")),"",COUNTIFS($D$5:$D$72,"&lt;&gt;"&amp;"",$D$5:$D$72,"&lt;&gt;"&amp;"NL",$D$5:$D$72,"&lt;&gt;"&amp;"HORS LIGUE",Q$5:Q$72,"&lt;"&amp;Q31)+1),Paramètres!$B$3:$C$56,2,FALSE)*Paramètres!$K$9))</f>
        <v>0</v>
      </c>
      <c r="S31" s="46"/>
      <c r="T31" s="2">
        <f>IF(S$2="Bike &amp; Run",IF(ISNA(VLOOKUP(S31,Paramètres!$B$3:$C$56,2,FALSE)),0,VLOOKUP(S31,Paramètres!$B$3:$C$56,2,FALSE)*Paramètres!$K$10),IF(OR(S31="",OR($D31="",$D31="NL",$D31="HORS LIGUE")),0,VLOOKUP(IF(OR(S31="",OR($D31="",$D31="NL",$D31="HORS LIGUE")),"",COUNTIFS($D$5:$D$72,"&lt;&gt;"&amp;"",$D$5:$D$72,"&lt;&gt;"&amp;"NL",$D$5:$D$72,"&lt;&gt;"&amp;"HORS LIGUE",S$5:S$72,"&lt;"&amp;S31)+1),Paramètres!$B$3:$C$56,2,FALSE)*Paramètres!$K$10))</f>
        <v>0</v>
      </c>
      <c r="U31" s="46"/>
      <c r="V31" s="2">
        <f>IF(U$2="Bike &amp; Run",IF(ISNA(VLOOKUP(U31,Paramètres!$B$3:$C$56,2,FALSE)),0,VLOOKUP(U31,Paramètres!$B$3:$C$56,2,FALSE)*Paramètres!$K$11),IF(OR(U31="",OR($D31="",$D31="NL",$D31="HORS LIGUE")),0,VLOOKUP(IF(OR(U31="",OR($D31="",$D31="NL",$D31="HORS LIGUE")),"",COUNTIFS($D$5:$D$72,"&lt;&gt;"&amp;"",$D$5:$D$72,"&lt;&gt;"&amp;"NL",$D$5:$D$72,"&lt;&gt;"&amp;"HORS LIGUE",U$5:U$72,"&lt;"&amp;U31)+1),Paramètres!$B$3:$C$56,2,FALSE)*Paramètres!$K$11))</f>
        <v>0</v>
      </c>
      <c r="W31" s="46"/>
      <c r="X31" s="2">
        <f>IF(W$2="Bike &amp; Run",IF(ISNA(VLOOKUP(W31,Paramètres!$B$3:$C$56,2,FALSE)),0,VLOOKUP(W31,Paramètres!$B$3:$C$56,2,FALSE)*Paramètres!$K$12),IF(OR(W31="",OR($D31="",$D31="NL",$D31="HORS LIGUE")),0,VLOOKUP(IF(OR(W31="",OR($D31="",$D31="NL",$D31="HORS LIGUE")),"",COUNTIFS($D$5:$D$72,"&lt;&gt;"&amp;"",$D$5:$D$72,"&lt;&gt;"&amp;"NL",$D$5:$D$72,"&lt;&gt;"&amp;"HORS LIGUE",W$5:W$72,"&lt;"&amp;W31)+1),Paramètres!$B$3:$C$56,2,FALSE)*Paramètres!$K$12))</f>
        <v>0</v>
      </c>
      <c r="Y31" s="46"/>
      <c r="Z31" s="2">
        <f>IF(Y$2="Bike &amp; Run",IF(ISNA(VLOOKUP(Y31,Paramètres!$B$3:$C$56,2,FALSE)),0,VLOOKUP(Y31,Paramètres!$B$3:$C$56,2,FALSE)*Paramètres!$K$13),IF(OR(Y31="",OR($D31="",$D31="NL",$D31="HORS LIGUE")),0,VLOOKUP(IF(OR(Y31="",OR($D31="",$D31="NL",$D31="HORS LIGUE")),"",COUNTIFS($D$5:$D$72,"&lt;&gt;"&amp;"",$D$5:$D$72,"&lt;&gt;"&amp;"NL",$D$5:$D$72,"&lt;&gt;"&amp;"HORS LIGUE",Y$5:Y$72,"&lt;"&amp;Y31)+1),Paramètres!$B$3:$C$56,2,FALSE)*Paramètres!$K$13))</f>
        <v>0</v>
      </c>
      <c r="AA31" s="46"/>
      <c r="AB31" s="2">
        <f>IF(AA$2="Bike &amp; Run",IF(ISNA(VLOOKUP(AA31,Paramètres!$B$3:$C$56,2,FALSE)),0,VLOOKUP(AA31,Paramètres!$B$3:$C$56,2,FALSE)*Paramètres!$K$14),IF(OR(AA31="",OR($D31="",$D31="NL",$D31="HORS LIGUE")),0,VLOOKUP(IF(OR(AA31="",OR($D31="",$D31="NL",$D31="HORS LIGUE")),"",COUNTIFS($D$5:$D$72,"&lt;&gt;"&amp;"",$D$5:$D$72,"&lt;&gt;"&amp;"NL",$D$5:$D$72,"&lt;&gt;"&amp;"HORS LIGUE",AA$5:AA$72,"&lt;"&amp;AA31)+1),Paramètres!$B$3:$C$56,2,FALSE)*Paramètres!$K$14))</f>
        <v>0</v>
      </c>
      <c r="AC31" s="46"/>
      <c r="AD31" s="2">
        <f>IF(AC$2="Bike &amp; Run",IF(ISNA(VLOOKUP(AC31,Paramètres!$B$3:$C$56,2,FALSE)),0,VLOOKUP(AC31,Paramètres!$B$3:$C$56,2,FALSE)*Paramètres!$K$15),IF(OR(AC31="",OR($D31="",$D31="NL",$D31="HORS LIGUE")),0,VLOOKUP(IF(OR(AC31="",OR($D31="",$D31="NL",$D31="HORS LIGUE")),"",COUNTIFS($D$5:$D$72,"&lt;&gt;"&amp;"",$D$5:$D$72,"&lt;&gt;"&amp;"NL",$D$5:$D$72,"&lt;&gt;"&amp;"HORS LIGUE",AC$5:AC$72,"&lt;"&amp;AC31)+1),Paramètres!$B$3:$C$56,2,FALSE)*Paramètres!$K$15))</f>
        <v>0</v>
      </c>
      <c r="AE31" s="46"/>
      <c r="AF31" s="2">
        <f>IF(AE$2="Bike &amp; Run",IF(ISNA(VLOOKUP(AE31,Paramètres!$B$3:$C$56,2,FALSE)),0,VLOOKUP(AE31,Paramètres!$B$3:$C$56,2,FALSE)*Paramètres!$K$16),IF(OR(AE31="",OR($D31="",$D31="NL",$D31="HORS LIGUE")),0,VLOOKUP(IF(OR(AE31="",OR($D31="",$D31="NL",$D31="HORS LIGUE")),"",COUNTIFS($D$5:$D$72,"&lt;&gt;"&amp;"",$D$5:$D$72,"&lt;&gt;"&amp;"NL",$D$5:$D$72,"&lt;&gt;"&amp;"HORS LIGUE",AE$5:AE$72,"&lt;"&amp;AE31)+1),Paramètres!$B$3:$C$56,2,FALSE)*Paramètres!$K$16))</f>
        <v>0</v>
      </c>
      <c r="AG31" s="46"/>
      <c r="AH31" s="2">
        <f>IF(AG$2="Bike &amp; Run",IF(ISNA(VLOOKUP(AG31,Paramètres!$B$3:$C$56,2,FALSE)),0,VLOOKUP(AG31,Paramètres!$B$3:$C$56,2,FALSE)*Paramètres!$K$17),IF(OR(AG31="",OR($D31="",$D31="NL",$D31="HORS LIGUE")),0,VLOOKUP(IF(OR(AG31="",OR($D31="",$D31="NL",$D31="HORS LIGUE")),"",COUNTIFS($D$5:$D$72,"&lt;&gt;"&amp;"",$D$5:$D$72,"&lt;&gt;"&amp;"NL",$D$5:$D$72,"&lt;&gt;"&amp;"HORS LIGUE",AG$5:AG$72,"&lt;"&amp;AG31)+1),Paramètres!$B$3:$C$56,2,FALSE)*Paramètres!$K$17))</f>
        <v>0</v>
      </c>
      <c r="AI31" s="40">
        <f t="shared" si="0"/>
        <v>108</v>
      </c>
      <c r="AJ31" s="3">
        <f t="shared" si="1"/>
        <v>27</v>
      </c>
      <c r="AK31" s="5">
        <f t="shared" si="2"/>
        <v>1</v>
      </c>
      <c r="AL31" s="41">
        <f t="shared" si="3"/>
        <v>108</v>
      </c>
      <c r="AM31" s="33">
        <f t="shared" si="4"/>
        <v>27</v>
      </c>
      <c r="AO31" s="22">
        <f t="shared" si="5"/>
        <v>108</v>
      </c>
      <c r="AP31">
        <f t="shared" si="6"/>
        <v>0</v>
      </c>
      <c r="AQ31">
        <f t="shared" si="7"/>
        <v>0</v>
      </c>
      <c r="AR31">
        <f t="shared" si="8"/>
        <v>0</v>
      </c>
      <c r="AS31">
        <f t="shared" si="9"/>
        <v>0</v>
      </c>
      <c r="AT31">
        <f t="shared" si="10"/>
        <v>0</v>
      </c>
      <c r="AU31">
        <f t="shared" si="11"/>
        <v>0</v>
      </c>
      <c r="AV31">
        <f t="shared" si="12"/>
        <v>0</v>
      </c>
      <c r="AW31">
        <f t="shared" si="13"/>
        <v>0</v>
      </c>
      <c r="AX31">
        <f t="shared" si="14"/>
        <v>0</v>
      </c>
      <c r="AY31">
        <f t="shared" si="15"/>
        <v>0</v>
      </c>
      <c r="AZ31">
        <f t="shared" si="16"/>
        <v>0</v>
      </c>
      <c r="BA31">
        <f t="shared" si="17"/>
        <v>0</v>
      </c>
      <c r="BB31">
        <f t="shared" si="18"/>
        <v>0</v>
      </c>
      <c r="BC31">
        <f t="shared" si="19"/>
        <v>0</v>
      </c>
      <c r="BD31">
        <f t="shared" si="20"/>
        <v>108</v>
      </c>
      <c r="BE31" s="22">
        <f t="shared" ref="BE31:BR31" si="47">BD31+LARGE($AO31:$BC31,BE$4)</f>
        <v>108</v>
      </c>
      <c r="BF31" s="22">
        <f t="shared" si="47"/>
        <v>108</v>
      </c>
      <c r="BG31" s="22">
        <f t="shared" si="47"/>
        <v>108</v>
      </c>
      <c r="BH31" s="22">
        <f t="shared" si="47"/>
        <v>108</v>
      </c>
      <c r="BI31" s="22">
        <f t="shared" si="47"/>
        <v>108</v>
      </c>
      <c r="BJ31" s="22">
        <f t="shared" si="47"/>
        <v>108</v>
      </c>
      <c r="BK31" s="22">
        <f t="shared" si="47"/>
        <v>108</v>
      </c>
      <c r="BL31" s="22">
        <f t="shared" si="47"/>
        <v>108</v>
      </c>
      <c r="BM31" s="22">
        <f t="shared" si="47"/>
        <v>108</v>
      </c>
      <c r="BN31" s="22">
        <f t="shared" si="47"/>
        <v>108</v>
      </c>
      <c r="BO31" s="22">
        <f t="shared" si="47"/>
        <v>108</v>
      </c>
      <c r="BP31" s="22">
        <f t="shared" si="47"/>
        <v>108</v>
      </c>
      <c r="BQ31" s="22">
        <f t="shared" si="47"/>
        <v>108</v>
      </c>
      <c r="BR31" s="22">
        <f t="shared" si="47"/>
        <v>108</v>
      </c>
    </row>
    <row r="32" spans="1:70" ht="16.5">
      <c r="A32" s="73" t="s">
        <v>1439</v>
      </c>
      <c r="B32" s="32" t="str">
        <f>IF(ISNA(VLOOKUP(A32,'Licenciés Jeunes 2023'!A:C,3,0)),"",VLOOKUP(A32,'Licenciés Jeunes 2023'!A:C,3,0))</f>
        <v>BALOGE</v>
      </c>
      <c r="C32" s="32" t="str">
        <f>IF(ISNA(VLOOKUP(A32,'Licenciés Jeunes 2023'!A:C,2,0)),"",VLOOKUP(A32,'Licenciés Jeunes 2023'!A:C,2,0))</f>
        <v>Ismael</v>
      </c>
      <c r="D32" s="32" t="str">
        <f>IF(ISNA(VLOOKUP(A32,'Licenciés Jeunes 2023'!A:F,6,0)),"",VLOOKUP(A32,'Licenciés Jeunes 2023'!A:F,6,0))</f>
        <v>SAINT AVERTIN SPORTS TRIATHLON 37</v>
      </c>
      <c r="E32" s="6">
        <v>30</v>
      </c>
      <c r="F32" s="2">
        <v>68</v>
      </c>
      <c r="G32" s="4">
        <v>29</v>
      </c>
      <c r="H32" s="2">
        <f>IF(G$2="Bike &amp; Run",IF(ISNA(VLOOKUP(G32,Paramètres!$B$3:$C$56,2,FALSE)),0,VLOOKUP(G32,Paramètres!$B$3:$C$56,2,FALSE)*Paramètres!$K$4),IF(OR(G32="",OR($D32="",$D32="NL",$D32="HORS LIGUE")),0,VLOOKUP(IF(OR(G32="",OR($D32="",$D32="NL",$D32="HORS LIGUE")),"",COUNTIFS($D$5:$D$72,"&lt;&gt;"&amp;"",$D$5:$D$72,"&lt;&gt;"&amp;"NL",$D$5:$D$72,"&lt;&gt;"&amp;"HORS LIGUE",G$5:G$72,"&lt;"&amp;G32)+1),Paramètres!$B$3:$C$56,2,FALSE)*Paramètres!$K$4))</f>
        <v>22.5</v>
      </c>
      <c r="I32" s="36"/>
      <c r="J32" s="2">
        <f>IF(I$2="Bike &amp; Run",IF(ISNA(VLOOKUP(I32,Paramètres!$B$3:$C$56,2,FALSE)),0,VLOOKUP(I32,Paramètres!$B$3:$C$56,2,FALSE)*Paramètres!$K$5),IF(OR(I32="",OR($D32="",$D32="NL",$D32="HORS LIGUE")),0,VLOOKUP(IF(OR(I32="",OR($D32="",$D32="NL",$D32="HORS LIGUE")),"",COUNTIFS($D$5:$D$72,"&lt;&gt;"&amp;"",$D$5:$D$72,"&lt;&gt;"&amp;"NL",$D$5:$D$72,"&lt;&gt;"&amp;"HORS LIGUE",I$5:I$72,"&lt;"&amp;I32)+1),Paramètres!$B$3:$C$56,2,FALSE)*Paramètres!$K$5))</f>
        <v>0</v>
      </c>
      <c r="K32" s="4"/>
      <c r="L32" s="2">
        <f>IF(K$2="Bike &amp; Run",IF(ISNA(VLOOKUP(K32,Paramètres!$B$3:$C$56,2,FALSE)),0,VLOOKUP(K32,Paramètres!$B$3:$C$56,2,FALSE)*Paramètres!$K$6),IF(OR(K32="",OR($D32="",$D32="NL",$D32="HORS LIGUE")),0,VLOOKUP(IF(OR(K32="",OR($D32="",$D32="NL",$D32="HORS LIGUE")),"",COUNTIFS($D$5:$D$72,"&lt;&gt;"&amp;"",$D$5:$D$72,"&lt;&gt;"&amp;"NL",$D$5:$D$72,"&lt;&gt;"&amp;"HORS LIGUE",K$5:K$72,"&lt;"&amp;K32)+1),Paramètres!$B$3:$C$56,2,FALSE)*Paramètres!$K$6))</f>
        <v>0</v>
      </c>
      <c r="M32" s="4"/>
      <c r="N32" s="2">
        <f>IF(M$2="Bike &amp; Run",IF(ISNA(VLOOKUP(M32,Paramètres!$B$3:$C$56,2,FALSE)),0,VLOOKUP(M32,Paramètres!$B$3:$C$56,2,FALSE)*Paramètres!$K$7),IF(OR(M32="",OR($D32="",$D32="NL",$D32="HORS LIGUE")),0,VLOOKUP(IF(OR(M32="",OR($D32="",$D32="NL",$D32="HORS LIGUE")),"",COUNTIFS($D$5:$D$72,"&lt;&gt;"&amp;"",$D$5:$D$72,"&lt;&gt;"&amp;"NL",$D$5:$D$72,"&lt;&gt;"&amp;"HORS LIGUE",M$5:M$72,"&lt;"&amp;M32)+1),Paramètres!$B$3:$C$56,2,FALSE)*Paramètres!$K$7))</f>
        <v>0</v>
      </c>
      <c r="O32" s="46"/>
      <c r="P32" s="2">
        <f>IF(O$2="Bike &amp; Run",IF(ISNA(VLOOKUP(O32,Paramètres!$B$3:$C$56,2,FALSE)),0,VLOOKUP(O32,Paramètres!$B$3:$C$56,2,FALSE)*Paramètres!$K$8),IF(OR(O32="",OR($D32="",$D32="NL",$D32="HORS LIGUE")),0,VLOOKUP(IF(OR(O32="",OR($D32="",$D32="NL",$D32="HORS LIGUE")),"",COUNTIFS($D$5:$D$72,"&lt;&gt;"&amp;"",$D$5:$D$72,"&lt;&gt;"&amp;"NL",$D$5:$D$72,"&lt;&gt;"&amp;"HORS LIGUE",O$5:O$72,"&lt;"&amp;O32)+1),Paramètres!$B$3:$C$56,2,FALSE)*Paramètres!$K$8))</f>
        <v>0</v>
      </c>
      <c r="Q32" s="46"/>
      <c r="R32" s="2">
        <f>IF(Q$2="Bike &amp; Run",IF(ISNA(VLOOKUP(Q32,Paramètres!$B$3:$C$56,2,FALSE)),0,VLOOKUP(Q32,Paramètres!$B$3:$C$56,2,FALSE)*Paramètres!$K$9),IF(OR(Q32="",OR($D32="",$D32="NL",$D32="HORS LIGUE")),0,VLOOKUP(IF(OR(Q32="",OR($D32="",$D32="NL",$D32="HORS LIGUE")),"",COUNTIFS($D$5:$D$72,"&lt;&gt;"&amp;"",$D$5:$D$72,"&lt;&gt;"&amp;"NL",$D$5:$D$72,"&lt;&gt;"&amp;"HORS LIGUE",Q$5:Q$72,"&lt;"&amp;Q32)+1),Paramètres!$B$3:$C$56,2,FALSE)*Paramètres!$K$9))</f>
        <v>0</v>
      </c>
      <c r="S32" s="46"/>
      <c r="T32" s="2">
        <f>IF(S$2="Bike &amp; Run",IF(ISNA(VLOOKUP(S32,Paramètres!$B$3:$C$56,2,FALSE)),0,VLOOKUP(S32,Paramètres!$B$3:$C$56,2,FALSE)*Paramètres!$K$10),IF(OR(S32="",OR($D32="",$D32="NL",$D32="HORS LIGUE")),0,VLOOKUP(IF(OR(S32="",OR($D32="",$D32="NL",$D32="HORS LIGUE")),"",COUNTIFS($D$5:$D$72,"&lt;&gt;"&amp;"",$D$5:$D$72,"&lt;&gt;"&amp;"NL",$D$5:$D$72,"&lt;&gt;"&amp;"HORS LIGUE",S$5:S$72,"&lt;"&amp;S32)+1),Paramètres!$B$3:$C$56,2,FALSE)*Paramètres!$K$10))</f>
        <v>0</v>
      </c>
      <c r="U32" s="46"/>
      <c r="V32" s="2">
        <f>IF(U$2="Bike &amp; Run",IF(ISNA(VLOOKUP(U32,Paramètres!$B$3:$C$56,2,FALSE)),0,VLOOKUP(U32,Paramètres!$B$3:$C$56,2,FALSE)*Paramètres!$K$11),IF(OR(U32="",OR($D32="",$D32="NL",$D32="HORS LIGUE")),0,VLOOKUP(IF(OR(U32="",OR($D32="",$D32="NL",$D32="HORS LIGUE")),"",COUNTIFS($D$5:$D$72,"&lt;&gt;"&amp;"",$D$5:$D$72,"&lt;&gt;"&amp;"NL",$D$5:$D$72,"&lt;&gt;"&amp;"HORS LIGUE",U$5:U$72,"&lt;"&amp;U32)+1),Paramètres!$B$3:$C$56,2,FALSE)*Paramètres!$K$11))</f>
        <v>0</v>
      </c>
      <c r="W32" s="46"/>
      <c r="X32" s="2">
        <f>IF(W$2="Bike &amp; Run",IF(ISNA(VLOOKUP(W32,Paramètres!$B$3:$C$56,2,FALSE)),0,VLOOKUP(W32,Paramètres!$B$3:$C$56,2,FALSE)*Paramètres!$K$12),IF(OR(W32="",OR($D32="",$D32="NL",$D32="HORS LIGUE")),0,VLOOKUP(IF(OR(W32="",OR($D32="",$D32="NL",$D32="HORS LIGUE")),"",COUNTIFS($D$5:$D$72,"&lt;&gt;"&amp;"",$D$5:$D$72,"&lt;&gt;"&amp;"NL",$D$5:$D$72,"&lt;&gt;"&amp;"HORS LIGUE",W$5:W$72,"&lt;"&amp;W32)+1),Paramètres!$B$3:$C$56,2,FALSE)*Paramètres!$K$12))</f>
        <v>0</v>
      </c>
      <c r="Y32" s="46"/>
      <c r="Z32" s="2">
        <f>IF(Y$2="Bike &amp; Run",IF(ISNA(VLOOKUP(Y32,Paramètres!$B$3:$C$56,2,FALSE)),0,VLOOKUP(Y32,Paramètres!$B$3:$C$56,2,FALSE)*Paramètres!$K$13),IF(OR(Y32="",OR($D32="",$D32="NL",$D32="HORS LIGUE")),0,VLOOKUP(IF(OR(Y32="",OR($D32="",$D32="NL",$D32="HORS LIGUE")),"",COUNTIFS($D$5:$D$72,"&lt;&gt;"&amp;"",$D$5:$D$72,"&lt;&gt;"&amp;"NL",$D$5:$D$72,"&lt;&gt;"&amp;"HORS LIGUE",Y$5:Y$72,"&lt;"&amp;Y32)+1),Paramètres!$B$3:$C$56,2,FALSE)*Paramètres!$K$13))</f>
        <v>0</v>
      </c>
      <c r="AA32" s="46"/>
      <c r="AB32" s="2">
        <f>IF(AA$2="Bike &amp; Run",IF(ISNA(VLOOKUP(AA32,Paramètres!$B$3:$C$56,2,FALSE)),0,VLOOKUP(AA32,Paramètres!$B$3:$C$56,2,FALSE)*Paramètres!$K$14),IF(OR(AA32="",OR($D32="",$D32="NL",$D32="HORS LIGUE")),0,VLOOKUP(IF(OR(AA32="",OR($D32="",$D32="NL",$D32="HORS LIGUE")),"",COUNTIFS($D$5:$D$72,"&lt;&gt;"&amp;"",$D$5:$D$72,"&lt;&gt;"&amp;"NL",$D$5:$D$72,"&lt;&gt;"&amp;"HORS LIGUE",AA$5:AA$72,"&lt;"&amp;AA32)+1),Paramètres!$B$3:$C$56,2,FALSE)*Paramètres!$K$14))</f>
        <v>0</v>
      </c>
      <c r="AC32" s="46"/>
      <c r="AD32" s="2">
        <f>IF(AC$2="Bike &amp; Run",IF(ISNA(VLOOKUP(AC32,Paramètres!$B$3:$C$56,2,FALSE)),0,VLOOKUP(AC32,Paramètres!$B$3:$C$56,2,FALSE)*Paramètres!$K$15),IF(OR(AC32="",OR($D32="",$D32="NL",$D32="HORS LIGUE")),0,VLOOKUP(IF(OR(AC32="",OR($D32="",$D32="NL",$D32="HORS LIGUE")),"",COUNTIFS($D$5:$D$72,"&lt;&gt;"&amp;"",$D$5:$D$72,"&lt;&gt;"&amp;"NL",$D$5:$D$72,"&lt;&gt;"&amp;"HORS LIGUE",AC$5:AC$72,"&lt;"&amp;AC32)+1),Paramètres!$B$3:$C$56,2,FALSE)*Paramètres!$K$15))</f>
        <v>0</v>
      </c>
      <c r="AE32" s="46"/>
      <c r="AF32" s="2">
        <f>IF(AE$2="Bike &amp; Run",IF(ISNA(VLOOKUP(AE32,Paramètres!$B$3:$C$56,2,FALSE)),0,VLOOKUP(AE32,Paramètres!$B$3:$C$56,2,FALSE)*Paramètres!$K$16),IF(OR(AE32="",OR($D32="",$D32="NL",$D32="HORS LIGUE")),0,VLOOKUP(IF(OR(AE32="",OR($D32="",$D32="NL",$D32="HORS LIGUE")),"",COUNTIFS($D$5:$D$72,"&lt;&gt;"&amp;"",$D$5:$D$72,"&lt;&gt;"&amp;"NL",$D$5:$D$72,"&lt;&gt;"&amp;"HORS LIGUE",AE$5:AE$72,"&lt;"&amp;AE32)+1),Paramètres!$B$3:$C$56,2,FALSE)*Paramètres!$K$16))</f>
        <v>0</v>
      </c>
      <c r="AG32" s="46"/>
      <c r="AH32" s="2">
        <f>IF(AG$2="Bike &amp; Run",IF(ISNA(VLOOKUP(AG32,Paramètres!$B$3:$C$56,2,FALSE)),0,VLOOKUP(AG32,Paramètres!$B$3:$C$56,2,FALSE)*Paramètres!$K$17),IF(OR(AG32="",OR($D32="",$D32="NL",$D32="HORS LIGUE")),0,VLOOKUP(IF(OR(AG32="",OR($D32="",$D32="NL",$D32="HORS LIGUE")),"",COUNTIFS($D$5:$D$72,"&lt;&gt;"&amp;"",$D$5:$D$72,"&lt;&gt;"&amp;"NL",$D$5:$D$72,"&lt;&gt;"&amp;"HORS LIGUE",AG$5:AG$72,"&lt;"&amp;AG32)+1),Paramètres!$B$3:$C$56,2,FALSE)*Paramètres!$K$17))</f>
        <v>0</v>
      </c>
      <c r="AI32" s="40">
        <f t="shared" si="0"/>
        <v>90.5</v>
      </c>
      <c r="AJ32" s="3">
        <f t="shared" si="1"/>
        <v>28</v>
      </c>
      <c r="AK32" s="5">
        <f t="shared" si="2"/>
        <v>2</v>
      </c>
      <c r="AL32" s="41">
        <f t="shared" si="3"/>
        <v>90.5</v>
      </c>
      <c r="AM32" s="33">
        <f t="shared" si="4"/>
        <v>28</v>
      </c>
      <c r="AO32" s="22">
        <f t="shared" si="5"/>
        <v>68</v>
      </c>
      <c r="AP32">
        <f t="shared" si="6"/>
        <v>22.5</v>
      </c>
      <c r="AQ32">
        <f t="shared" si="7"/>
        <v>0</v>
      </c>
      <c r="AR32">
        <f t="shared" si="8"/>
        <v>0</v>
      </c>
      <c r="AS32">
        <f t="shared" si="9"/>
        <v>0</v>
      </c>
      <c r="AT32">
        <f t="shared" si="10"/>
        <v>0</v>
      </c>
      <c r="AU32">
        <f t="shared" si="11"/>
        <v>0</v>
      </c>
      <c r="AV32">
        <f t="shared" si="12"/>
        <v>0</v>
      </c>
      <c r="AW32">
        <f t="shared" si="13"/>
        <v>0</v>
      </c>
      <c r="AX32">
        <f t="shared" si="14"/>
        <v>0</v>
      </c>
      <c r="AY32">
        <f t="shared" si="15"/>
        <v>0</v>
      </c>
      <c r="AZ32">
        <f t="shared" si="16"/>
        <v>0</v>
      </c>
      <c r="BA32">
        <f t="shared" si="17"/>
        <v>0</v>
      </c>
      <c r="BB32">
        <f t="shared" si="18"/>
        <v>0</v>
      </c>
      <c r="BC32">
        <f t="shared" si="19"/>
        <v>0</v>
      </c>
      <c r="BD32">
        <f t="shared" si="20"/>
        <v>68</v>
      </c>
      <c r="BE32" s="22">
        <f t="shared" ref="BE32:BR32" si="48">BD32+LARGE($AO32:$BC32,BE$4)</f>
        <v>90.5</v>
      </c>
      <c r="BF32" s="22">
        <f t="shared" si="48"/>
        <v>90.5</v>
      </c>
      <c r="BG32" s="22">
        <f t="shared" si="48"/>
        <v>90.5</v>
      </c>
      <c r="BH32" s="22">
        <f t="shared" si="48"/>
        <v>90.5</v>
      </c>
      <c r="BI32" s="22">
        <f t="shared" si="48"/>
        <v>90.5</v>
      </c>
      <c r="BJ32" s="22">
        <f t="shared" si="48"/>
        <v>90.5</v>
      </c>
      <c r="BK32" s="22">
        <f t="shared" si="48"/>
        <v>90.5</v>
      </c>
      <c r="BL32" s="22">
        <f t="shared" si="48"/>
        <v>90.5</v>
      </c>
      <c r="BM32" s="22">
        <f t="shared" si="48"/>
        <v>90.5</v>
      </c>
      <c r="BN32" s="22">
        <f t="shared" si="48"/>
        <v>90.5</v>
      </c>
      <c r="BO32" s="22">
        <f t="shared" si="48"/>
        <v>90.5</v>
      </c>
      <c r="BP32" s="22">
        <f t="shared" si="48"/>
        <v>90.5</v>
      </c>
      <c r="BQ32" s="22">
        <f t="shared" si="48"/>
        <v>90.5</v>
      </c>
      <c r="BR32" s="22">
        <f t="shared" si="48"/>
        <v>90.5</v>
      </c>
    </row>
    <row r="33" spans="1:70" ht="16.5">
      <c r="A33" s="73" t="s">
        <v>606</v>
      </c>
      <c r="B33" s="32" t="str">
        <f>IF(ISNA(VLOOKUP(A33,'Licenciés Jeunes 2023'!A:C,3,0)),"",VLOOKUP(A33,'Licenciés Jeunes 2023'!A:C,3,0))</f>
        <v>FABRO</v>
      </c>
      <c r="C33" s="32" t="str">
        <f>IF(ISNA(VLOOKUP(A33,'Licenciés Jeunes 2023'!A:C,2,0)),"",VLOOKUP(A33,'Licenciés Jeunes 2023'!A:C,2,0))</f>
        <v>Nateo</v>
      </c>
      <c r="D33" s="32" t="str">
        <f>IF(ISNA(VLOOKUP(A33,'Licenciés Jeunes 2023'!A:F,6,0)),"",VLOOKUP(A33,'Licenciés Jeunes 2023'!A:F,6,0))</f>
        <v>J3 SPORTS AMILLY SECTION TRIATHLON</v>
      </c>
      <c r="E33" s="6">
        <v>27</v>
      </c>
      <c r="F33" s="2">
        <v>84</v>
      </c>
      <c r="G33" s="4"/>
      <c r="H33" s="2">
        <f>IF(G$2="Bike &amp; Run",IF(ISNA(VLOOKUP(G33,Paramètres!$B$3:$C$56,2,FALSE)),0,VLOOKUP(G33,Paramètres!$B$3:$C$56,2,FALSE)*Paramètres!$K$4),IF(OR(G33="",OR($D33="",$D33="NL",$D33="HORS LIGUE")),0,VLOOKUP(IF(OR(G33="",OR($D33="",$D33="NL",$D33="HORS LIGUE")),"",COUNTIFS($D$5:$D$72,"&lt;&gt;"&amp;"",$D$5:$D$72,"&lt;&gt;"&amp;"NL",$D$5:$D$72,"&lt;&gt;"&amp;"HORS LIGUE",G$5:G$72,"&lt;"&amp;G33)+1),Paramètres!$B$3:$C$56,2,FALSE)*Paramètres!$K$4))</f>
        <v>0</v>
      </c>
      <c r="I33" s="36"/>
      <c r="J33" s="2">
        <f>IF(I$2="Bike &amp; Run",IF(ISNA(VLOOKUP(I33,Paramètres!$B$3:$C$56,2,FALSE)),0,VLOOKUP(I33,Paramètres!$B$3:$C$56,2,FALSE)*Paramètres!$K$5),IF(OR(I33="",OR($D33="",$D33="NL",$D33="HORS LIGUE")),0,VLOOKUP(IF(OR(I33="",OR($D33="",$D33="NL",$D33="HORS LIGUE")),"",COUNTIFS($D$5:$D$72,"&lt;&gt;"&amp;"",$D$5:$D$72,"&lt;&gt;"&amp;"NL",$D$5:$D$72,"&lt;&gt;"&amp;"HORS LIGUE",I$5:I$72,"&lt;"&amp;I33)+1),Paramètres!$B$3:$C$56,2,FALSE)*Paramètres!$K$5))</f>
        <v>0</v>
      </c>
      <c r="K33" s="4"/>
      <c r="L33" s="2">
        <f>IF(K$2="Bike &amp; Run",IF(ISNA(VLOOKUP(K33,Paramètres!$B$3:$C$56,2,FALSE)),0,VLOOKUP(K33,Paramètres!$B$3:$C$56,2,FALSE)*Paramètres!$K$6),IF(OR(K33="",OR($D33="",$D33="NL",$D33="HORS LIGUE")),0,VLOOKUP(IF(OR(K33="",OR($D33="",$D33="NL",$D33="HORS LIGUE")),"",COUNTIFS($D$5:$D$72,"&lt;&gt;"&amp;"",$D$5:$D$72,"&lt;&gt;"&amp;"NL",$D$5:$D$72,"&lt;&gt;"&amp;"HORS LIGUE",K$5:K$72,"&lt;"&amp;K33)+1),Paramètres!$B$3:$C$56,2,FALSE)*Paramètres!$K$6))</f>
        <v>0</v>
      </c>
      <c r="M33" s="4"/>
      <c r="N33" s="2">
        <f>IF(M$2="Bike &amp; Run",IF(ISNA(VLOOKUP(M33,Paramètres!$B$3:$C$56,2,FALSE)),0,VLOOKUP(M33,Paramètres!$B$3:$C$56,2,FALSE)*Paramètres!$K$7),IF(OR(M33="",OR($D33="",$D33="NL",$D33="HORS LIGUE")),0,VLOOKUP(IF(OR(M33="",OR($D33="",$D33="NL",$D33="HORS LIGUE")),"",COUNTIFS($D$5:$D$72,"&lt;&gt;"&amp;"",$D$5:$D$72,"&lt;&gt;"&amp;"NL",$D$5:$D$72,"&lt;&gt;"&amp;"HORS LIGUE",M$5:M$72,"&lt;"&amp;M33)+1),Paramètres!$B$3:$C$56,2,FALSE)*Paramètres!$K$7))</f>
        <v>0</v>
      </c>
      <c r="O33" s="46"/>
      <c r="P33" s="2">
        <f>IF(O$2="Bike &amp; Run",IF(ISNA(VLOOKUP(O33,Paramètres!$B$3:$C$56,2,FALSE)),0,VLOOKUP(O33,Paramètres!$B$3:$C$56,2,FALSE)*Paramètres!$K$8),IF(OR(O33="",OR($D33="",$D33="NL",$D33="HORS LIGUE")),0,VLOOKUP(IF(OR(O33="",OR($D33="",$D33="NL",$D33="HORS LIGUE")),"",COUNTIFS($D$5:$D$72,"&lt;&gt;"&amp;"",$D$5:$D$72,"&lt;&gt;"&amp;"NL",$D$5:$D$72,"&lt;&gt;"&amp;"HORS LIGUE",O$5:O$72,"&lt;"&amp;O33)+1),Paramètres!$B$3:$C$56,2,FALSE)*Paramètres!$K$8))</f>
        <v>0</v>
      </c>
      <c r="Q33" s="46"/>
      <c r="R33" s="2">
        <f>IF(Q$2="Bike &amp; Run",IF(ISNA(VLOOKUP(Q33,Paramètres!$B$3:$C$56,2,FALSE)),0,VLOOKUP(Q33,Paramètres!$B$3:$C$56,2,FALSE)*Paramètres!$K$9),IF(OR(Q33="",OR($D33="",$D33="NL",$D33="HORS LIGUE")),0,VLOOKUP(IF(OR(Q33="",OR($D33="",$D33="NL",$D33="HORS LIGUE")),"",COUNTIFS($D$5:$D$72,"&lt;&gt;"&amp;"",$D$5:$D$72,"&lt;&gt;"&amp;"NL",$D$5:$D$72,"&lt;&gt;"&amp;"HORS LIGUE",Q$5:Q$72,"&lt;"&amp;Q33)+1),Paramètres!$B$3:$C$56,2,FALSE)*Paramètres!$K$9))</f>
        <v>0</v>
      </c>
      <c r="S33" s="46"/>
      <c r="T33" s="2">
        <f>IF(S$2="Bike &amp; Run",IF(ISNA(VLOOKUP(S33,Paramètres!$B$3:$C$56,2,FALSE)),0,VLOOKUP(S33,Paramètres!$B$3:$C$56,2,FALSE)*Paramètres!$K$10),IF(OR(S33="",OR($D33="",$D33="NL",$D33="HORS LIGUE")),0,VLOOKUP(IF(OR(S33="",OR($D33="",$D33="NL",$D33="HORS LIGUE")),"",COUNTIFS($D$5:$D$72,"&lt;&gt;"&amp;"",$D$5:$D$72,"&lt;&gt;"&amp;"NL",$D$5:$D$72,"&lt;&gt;"&amp;"HORS LIGUE",S$5:S$72,"&lt;"&amp;S33)+1),Paramètres!$B$3:$C$56,2,FALSE)*Paramètres!$K$10))</f>
        <v>0</v>
      </c>
      <c r="U33" s="46"/>
      <c r="V33" s="2">
        <f>IF(U$2="Bike &amp; Run",IF(ISNA(VLOOKUP(U33,Paramètres!$B$3:$C$56,2,FALSE)),0,VLOOKUP(U33,Paramètres!$B$3:$C$56,2,FALSE)*Paramètres!$K$11),IF(OR(U33="",OR($D33="",$D33="NL",$D33="HORS LIGUE")),0,VLOOKUP(IF(OR(U33="",OR($D33="",$D33="NL",$D33="HORS LIGUE")),"",COUNTIFS($D$5:$D$72,"&lt;&gt;"&amp;"",$D$5:$D$72,"&lt;&gt;"&amp;"NL",$D$5:$D$72,"&lt;&gt;"&amp;"HORS LIGUE",U$5:U$72,"&lt;"&amp;U33)+1),Paramètres!$B$3:$C$56,2,FALSE)*Paramètres!$K$11))</f>
        <v>0</v>
      </c>
      <c r="W33" s="46"/>
      <c r="X33" s="2">
        <f>IF(W$2="Bike &amp; Run",IF(ISNA(VLOOKUP(W33,Paramètres!$B$3:$C$56,2,FALSE)),0,VLOOKUP(W33,Paramètres!$B$3:$C$56,2,FALSE)*Paramètres!$K$12),IF(OR(W33="",OR($D33="",$D33="NL",$D33="HORS LIGUE")),0,VLOOKUP(IF(OR(W33="",OR($D33="",$D33="NL",$D33="HORS LIGUE")),"",COUNTIFS($D$5:$D$72,"&lt;&gt;"&amp;"",$D$5:$D$72,"&lt;&gt;"&amp;"NL",$D$5:$D$72,"&lt;&gt;"&amp;"HORS LIGUE",W$5:W$72,"&lt;"&amp;W33)+1),Paramètres!$B$3:$C$56,2,FALSE)*Paramètres!$K$12))</f>
        <v>0</v>
      </c>
      <c r="Y33" s="46"/>
      <c r="Z33" s="2">
        <f>IF(Y$2="Bike &amp; Run",IF(ISNA(VLOOKUP(Y33,Paramètres!$B$3:$C$56,2,FALSE)),0,VLOOKUP(Y33,Paramètres!$B$3:$C$56,2,FALSE)*Paramètres!$K$13),IF(OR(Y33="",OR($D33="",$D33="NL",$D33="HORS LIGUE")),0,VLOOKUP(IF(OR(Y33="",OR($D33="",$D33="NL",$D33="HORS LIGUE")),"",COUNTIFS($D$5:$D$72,"&lt;&gt;"&amp;"",$D$5:$D$72,"&lt;&gt;"&amp;"NL",$D$5:$D$72,"&lt;&gt;"&amp;"HORS LIGUE",Y$5:Y$72,"&lt;"&amp;Y33)+1),Paramètres!$B$3:$C$56,2,FALSE)*Paramètres!$K$13))</f>
        <v>0</v>
      </c>
      <c r="AA33" s="46"/>
      <c r="AB33" s="2">
        <f>IF(AA$2="Bike &amp; Run",IF(ISNA(VLOOKUP(AA33,Paramètres!$B$3:$C$56,2,FALSE)),0,VLOOKUP(AA33,Paramètres!$B$3:$C$56,2,FALSE)*Paramètres!$K$14),IF(OR(AA33="",OR($D33="",$D33="NL",$D33="HORS LIGUE")),0,VLOOKUP(IF(OR(AA33="",OR($D33="",$D33="NL",$D33="HORS LIGUE")),"",COUNTIFS($D$5:$D$72,"&lt;&gt;"&amp;"",$D$5:$D$72,"&lt;&gt;"&amp;"NL",$D$5:$D$72,"&lt;&gt;"&amp;"HORS LIGUE",AA$5:AA$72,"&lt;"&amp;AA33)+1),Paramètres!$B$3:$C$56,2,FALSE)*Paramètres!$K$14))</f>
        <v>0</v>
      </c>
      <c r="AC33" s="46"/>
      <c r="AD33" s="2">
        <f>IF(AC$2="Bike &amp; Run",IF(ISNA(VLOOKUP(AC33,Paramètres!$B$3:$C$56,2,FALSE)),0,VLOOKUP(AC33,Paramètres!$B$3:$C$56,2,FALSE)*Paramètres!$K$15),IF(OR(AC33="",OR($D33="",$D33="NL",$D33="HORS LIGUE")),0,VLOOKUP(IF(OR(AC33="",OR($D33="",$D33="NL",$D33="HORS LIGUE")),"",COUNTIFS($D$5:$D$72,"&lt;&gt;"&amp;"",$D$5:$D$72,"&lt;&gt;"&amp;"NL",$D$5:$D$72,"&lt;&gt;"&amp;"HORS LIGUE",AC$5:AC$72,"&lt;"&amp;AC33)+1),Paramètres!$B$3:$C$56,2,FALSE)*Paramètres!$K$15))</f>
        <v>0</v>
      </c>
      <c r="AE33" s="46"/>
      <c r="AF33" s="2">
        <f>IF(AE$2="Bike &amp; Run",IF(ISNA(VLOOKUP(AE33,Paramètres!$B$3:$C$56,2,FALSE)),0,VLOOKUP(AE33,Paramètres!$B$3:$C$56,2,FALSE)*Paramètres!$K$16),IF(OR(AE33="",OR($D33="",$D33="NL",$D33="HORS LIGUE")),0,VLOOKUP(IF(OR(AE33="",OR($D33="",$D33="NL",$D33="HORS LIGUE")),"",COUNTIFS($D$5:$D$72,"&lt;&gt;"&amp;"",$D$5:$D$72,"&lt;&gt;"&amp;"NL",$D$5:$D$72,"&lt;&gt;"&amp;"HORS LIGUE",AE$5:AE$72,"&lt;"&amp;AE33)+1),Paramètres!$B$3:$C$56,2,FALSE)*Paramètres!$K$16))</f>
        <v>0</v>
      </c>
      <c r="AG33" s="46"/>
      <c r="AH33" s="2">
        <f>IF(AG$2="Bike &amp; Run",IF(ISNA(VLOOKUP(AG33,Paramètres!$B$3:$C$56,2,FALSE)),0,VLOOKUP(AG33,Paramètres!$B$3:$C$56,2,FALSE)*Paramètres!$K$17),IF(OR(AG33="",OR($D33="",$D33="NL",$D33="HORS LIGUE")),0,VLOOKUP(IF(OR(AG33="",OR($D33="",$D33="NL",$D33="HORS LIGUE")),"",COUNTIFS($D$5:$D$72,"&lt;&gt;"&amp;"",$D$5:$D$72,"&lt;&gt;"&amp;"NL",$D$5:$D$72,"&lt;&gt;"&amp;"HORS LIGUE",AG$5:AG$72,"&lt;"&amp;AG33)+1),Paramètres!$B$3:$C$56,2,FALSE)*Paramètres!$K$17))</f>
        <v>0</v>
      </c>
      <c r="AI33" s="40">
        <f t="shared" si="0"/>
        <v>84</v>
      </c>
      <c r="AJ33" s="3">
        <f t="shared" si="1"/>
        <v>29</v>
      </c>
      <c r="AK33" s="5">
        <f t="shared" si="2"/>
        <v>1</v>
      </c>
      <c r="AL33" s="41">
        <f t="shared" si="3"/>
        <v>84</v>
      </c>
      <c r="AM33" s="33">
        <f t="shared" si="4"/>
        <v>29</v>
      </c>
      <c r="AO33" s="22">
        <f t="shared" si="5"/>
        <v>84</v>
      </c>
      <c r="AP33">
        <f t="shared" si="6"/>
        <v>0</v>
      </c>
      <c r="AQ33">
        <f t="shared" si="7"/>
        <v>0</v>
      </c>
      <c r="AR33">
        <f t="shared" si="8"/>
        <v>0</v>
      </c>
      <c r="AS33">
        <f t="shared" si="9"/>
        <v>0</v>
      </c>
      <c r="AT33">
        <f t="shared" si="10"/>
        <v>0</v>
      </c>
      <c r="AU33">
        <f t="shared" si="11"/>
        <v>0</v>
      </c>
      <c r="AV33">
        <f t="shared" si="12"/>
        <v>0</v>
      </c>
      <c r="AW33">
        <f t="shared" si="13"/>
        <v>0</v>
      </c>
      <c r="AX33">
        <f t="shared" si="14"/>
        <v>0</v>
      </c>
      <c r="AY33">
        <f t="shared" si="15"/>
        <v>0</v>
      </c>
      <c r="AZ33">
        <f t="shared" si="16"/>
        <v>0</v>
      </c>
      <c r="BA33">
        <f t="shared" si="17"/>
        <v>0</v>
      </c>
      <c r="BB33">
        <f t="shared" si="18"/>
        <v>0</v>
      </c>
      <c r="BC33">
        <f t="shared" si="19"/>
        <v>0</v>
      </c>
      <c r="BD33">
        <f t="shared" si="20"/>
        <v>84</v>
      </c>
      <c r="BE33" s="22">
        <f t="shared" ref="BE33:BR33" si="49">BD33+LARGE($AO33:$BC33,BE$4)</f>
        <v>84</v>
      </c>
      <c r="BF33" s="22">
        <f t="shared" si="49"/>
        <v>84</v>
      </c>
      <c r="BG33" s="22">
        <f t="shared" si="49"/>
        <v>84</v>
      </c>
      <c r="BH33" s="22">
        <f t="shared" si="49"/>
        <v>84</v>
      </c>
      <c r="BI33" s="22">
        <f t="shared" si="49"/>
        <v>84</v>
      </c>
      <c r="BJ33" s="22">
        <f t="shared" si="49"/>
        <v>84</v>
      </c>
      <c r="BK33" s="22">
        <f t="shared" si="49"/>
        <v>84</v>
      </c>
      <c r="BL33" s="22">
        <f t="shared" si="49"/>
        <v>84</v>
      </c>
      <c r="BM33" s="22">
        <f t="shared" si="49"/>
        <v>84</v>
      </c>
      <c r="BN33" s="22">
        <f t="shared" si="49"/>
        <v>84</v>
      </c>
      <c r="BO33" s="22">
        <f t="shared" si="49"/>
        <v>84</v>
      </c>
      <c r="BP33" s="22">
        <f t="shared" si="49"/>
        <v>84</v>
      </c>
      <c r="BQ33" s="22">
        <f t="shared" si="49"/>
        <v>84</v>
      </c>
      <c r="BR33" s="22">
        <f t="shared" si="49"/>
        <v>84</v>
      </c>
    </row>
    <row r="34" spans="1:70" ht="16.5">
      <c r="A34" s="73" t="s">
        <v>1545</v>
      </c>
      <c r="B34" s="32" t="str">
        <f>IF(ISNA(VLOOKUP(A34,'Licenciés Jeunes 2023'!A:C,3,0)),"",VLOOKUP(A34,'Licenciés Jeunes 2023'!A:C,3,0))</f>
        <v>BOUCHER</v>
      </c>
      <c r="C34" s="32" t="str">
        <f>IF(ISNA(VLOOKUP(A34,'Licenciés Jeunes 2023'!A:C,2,0)),"",VLOOKUP(A34,'Licenciés Jeunes 2023'!A:C,2,0))</f>
        <v>Eliott</v>
      </c>
      <c r="D34" s="32" t="str">
        <f>IF(ISNA(VLOOKUP(A34,'Licenciés Jeunes 2023'!A:F,6,0)),"",VLOOKUP(A34,'Licenciés Jeunes 2023'!A:F,6,0))</f>
        <v>VENDOME TRIATHLON</v>
      </c>
      <c r="E34" s="6">
        <v>28</v>
      </c>
      <c r="F34" s="2">
        <v>78</v>
      </c>
      <c r="G34" s="4"/>
      <c r="H34" s="2">
        <f>IF(G$2="Bike &amp; Run",IF(ISNA(VLOOKUP(G34,Paramètres!$B$3:$C$56,2,FALSE)),0,VLOOKUP(G34,Paramètres!$B$3:$C$56,2,FALSE)*Paramètres!$K$4),IF(OR(G34="",OR($D34="",$D34="NL",$D34="HORS LIGUE")),0,VLOOKUP(IF(OR(G34="",OR($D34="",$D34="NL",$D34="HORS LIGUE")),"",COUNTIFS($D$5:$D$72,"&lt;&gt;"&amp;"",$D$5:$D$72,"&lt;&gt;"&amp;"NL",$D$5:$D$72,"&lt;&gt;"&amp;"HORS LIGUE",G$5:G$72,"&lt;"&amp;G34)+1),Paramètres!$B$3:$C$56,2,FALSE)*Paramètres!$K$4))</f>
        <v>0</v>
      </c>
      <c r="I34" s="36"/>
      <c r="J34" s="2">
        <f>IF(I$2="Bike &amp; Run",IF(ISNA(VLOOKUP(I34,Paramètres!$B$3:$C$56,2,FALSE)),0,VLOOKUP(I34,Paramètres!$B$3:$C$56,2,FALSE)*Paramètres!$K$5),IF(OR(I34="",OR($D34="",$D34="NL",$D34="HORS LIGUE")),0,VLOOKUP(IF(OR(I34="",OR($D34="",$D34="NL",$D34="HORS LIGUE")),"",COUNTIFS($D$5:$D$72,"&lt;&gt;"&amp;"",$D$5:$D$72,"&lt;&gt;"&amp;"NL",$D$5:$D$72,"&lt;&gt;"&amp;"HORS LIGUE",I$5:I$72,"&lt;"&amp;I34)+1),Paramètres!$B$3:$C$56,2,FALSE)*Paramètres!$K$5))</f>
        <v>0</v>
      </c>
      <c r="K34" s="4"/>
      <c r="L34" s="2">
        <f>IF(K$2="Bike &amp; Run",IF(ISNA(VLOOKUP(K34,Paramètres!$B$3:$C$56,2,FALSE)),0,VLOOKUP(K34,Paramètres!$B$3:$C$56,2,FALSE)*Paramètres!$K$6),IF(OR(K34="",OR($D34="",$D34="NL",$D34="HORS LIGUE")),0,VLOOKUP(IF(OR(K34="",OR($D34="",$D34="NL",$D34="HORS LIGUE")),"",COUNTIFS($D$5:$D$72,"&lt;&gt;"&amp;"",$D$5:$D$72,"&lt;&gt;"&amp;"NL",$D$5:$D$72,"&lt;&gt;"&amp;"HORS LIGUE",K$5:K$72,"&lt;"&amp;K34)+1),Paramètres!$B$3:$C$56,2,FALSE)*Paramètres!$K$6))</f>
        <v>0</v>
      </c>
      <c r="M34" s="4"/>
      <c r="N34" s="2">
        <f>IF(M$2="Bike &amp; Run",IF(ISNA(VLOOKUP(M34,Paramètres!$B$3:$C$56,2,FALSE)),0,VLOOKUP(M34,Paramètres!$B$3:$C$56,2,FALSE)*Paramètres!$K$7),IF(OR(M34="",OR($D34="",$D34="NL",$D34="HORS LIGUE")),0,VLOOKUP(IF(OR(M34="",OR($D34="",$D34="NL",$D34="HORS LIGUE")),"",COUNTIFS($D$5:$D$72,"&lt;&gt;"&amp;"",$D$5:$D$72,"&lt;&gt;"&amp;"NL",$D$5:$D$72,"&lt;&gt;"&amp;"HORS LIGUE",M$5:M$72,"&lt;"&amp;M34)+1),Paramètres!$B$3:$C$56,2,FALSE)*Paramètres!$K$7))</f>
        <v>0</v>
      </c>
      <c r="O34" s="46"/>
      <c r="P34" s="2">
        <f>IF(O$2="Bike &amp; Run",IF(ISNA(VLOOKUP(O34,Paramètres!$B$3:$C$56,2,FALSE)),0,VLOOKUP(O34,Paramètres!$B$3:$C$56,2,FALSE)*Paramètres!$K$8),IF(OR(O34="",OR($D34="",$D34="NL",$D34="HORS LIGUE")),0,VLOOKUP(IF(OR(O34="",OR($D34="",$D34="NL",$D34="HORS LIGUE")),"",COUNTIFS($D$5:$D$72,"&lt;&gt;"&amp;"",$D$5:$D$72,"&lt;&gt;"&amp;"NL",$D$5:$D$72,"&lt;&gt;"&amp;"HORS LIGUE",O$5:O$72,"&lt;"&amp;O34)+1),Paramètres!$B$3:$C$56,2,FALSE)*Paramètres!$K$8))</f>
        <v>0</v>
      </c>
      <c r="Q34" s="46"/>
      <c r="R34" s="2">
        <f>IF(Q$2="Bike &amp; Run",IF(ISNA(VLOOKUP(Q34,Paramètres!$B$3:$C$56,2,FALSE)),0,VLOOKUP(Q34,Paramètres!$B$3:$C$56,2,FALSE)*Paramètres!$K$9),IF(OR(Q34="",OR($D34="",$D34="NL",$D34="HORS LIGUE")),0,VLOOKUP(IF(OR(Q34="",OR($D34="",$D34="NL",$D34="HORS LIGUE")),"",COUNTIFS($D$5:$D$72,"&lt;&gt;"&amp;"",$D$5:$D$72,"&lt;&gt;"&amp;"NL",$D$5:$D$72,"&lt;&gt;"&amp;"HORS LIGUE",Q$5:Q$72,"&lt;"&amp;Q34)+1),Paramètres!$B$3:$C$56,2,FALSE)*Paramètres!$K$9))</f>
        <v>0</v>
      </c>
      <c r="S34" s="46"/>
      <c r="T34" s="2">
        <f>IF(S$2="Bike &amp; Run",IF(ISNA(VLOOKUP(S34,Paramètres!$B$3:$C$56,2,FALSE)),0,VLOOKUP(S34,Paramètres!$B$3:$C$56,2,FALSE)*Paramètres!$K$10),IF(OR(S34="",OR($D34="",$D34="NL",$D34="HORS LIGUE")),0,VLOOKUP(IF(OR(S34="",OR($D34="",$D34="NL",$D34="HORS LIGUE")),"",COUNTIFS($D$5:$D$72,"&lt;&gt;"&amp;"",$D$5:$D$72,"&lt;&gt;"&amp;"NL",$D$5:$D$72,"&lt;&gt;"&amp;"HORS LIGUE",S$5:S$72,"&lt;"&amp;S34)+1),Paramètres!$B$3:$C$56,2,FALSE)*Paramètres!$K$10))</f>
        <v>0</v>
      </c>
      <c r="U34" s="46"/>
      <c r="V34" s="2">
        <f>IF(U$2="Bike &amp; Run",IF(ISNA(VLOOKUP(U34,Paramètres!$B$3:$C$56,2,FALSE)),0,VLOOKUP(U34,Paramètres!$B$3:$C$56,2,FALSE)*Paramètres!$K$11),IF(OR(U34="",OR($D34="",$D34="NL",$D34="HORS LIGUE")),0,VLOOKUP(IF(OR(U34="",OR($D34="",$D34="NL",$D34="HORS LIGUE")),"",COUNTIFS($D$5:$D$72,"&lt;&gt;"&amp;"",$D$5:$D$72,"&lt;&gt;"&amp;"NL",$D$5:$D$72,"&lt;&gt;"&amp;"HORS LIGUE",U$5:U$72,"&lt;"&amp;U34)+1),Paramètres!$B$3:$C$56,2,FALSE)*Paramètres!$K$11))</f>
        <v>0</v>
      </c>
      <c r="W34" s="46"/>
      <c r="X34" s="2">
        <f>IF(W$2="Bike &amp; Run",IF(ISNA(VLOOKUP(W34,Paramètres!$B$3:$C$56,2,FALSE)),0,VLOOKUP(W34,Paramètres!$B$3:$C$56,2,FALSE)*Paramètres!$K$12),IF(OR(W34="",OR($D34="",$D34="NL",$D34="HORS LIGUE")),0,VLOOKUP(IF(OR(W34="",OR($D34="",$D34="NL",$D34="HORS LIGUE")),"",COUNTIFS($D$5:$D$72,"&lt;&gt;"&amp;"",$D$5:$D$72,"&lt;&gt;"&amp;"NL",$D$5:$D$72,"&lt;&gt;"&amp;"HORS LIGUE",W$5:W$72,"&lt;"&amp;W34)+1),Paramètres!$B$3:$C$56,2,FALSE)*Paramètres!$K$12))</f>
        <v>0</v>
      </c>
      <c r="Y34" s="46"/>
      <c r="Z34" s="2">
        <f>IF(Y$2="Bike &amp; Run",IF(ISNA(VLOOKUP(Y34,Paramètres!$B$3:$C$56,2,FALSE)),0,VLOOKUP(Y34,Paramètres!$B$3:$C$56,2,FALSE)*Paramètres!$K$13),IF(OR(Y34="",OR($D34="",$D34="NL",$D34="HORS LIGUE")),0,VLOOKUP(IF(OR(Y34="",OR($D34="",$D34="NL",$D34="HORS LIGUE")),"",COUNTIFS($D$5:$D$72,"&lt;&gt;"&amp;"",$D$5:$D$72,"&lt;&gt;"&amp;"NL",$D$5:$D$72,"&lt;&gt;"&amp;"HORS LIGUE",Y$5:Y$72,"&lt;"&amp;Y34)+1),Paramètres!$B$3:$C$56,2,FALSE)*Paramètres!$K$13))</f>
        <v>0</v>
      </c>
      <c r="AA34" s="46"/>
      <c r="AB34" s="2">
        <f>IF(AA$2="Bike &amp; Run",IF(ISNA(VLOOKUP(AA34,Paramètres!$B$3:$C$56,2,FALSE)),0,VLOOKUP(AA34,Paramètres!$B$3:$C$56,2,FALSE)*Paramètres!$K$14),IF(OR(AA34="",OR($D34="",$D34="NL",$D34="HORS LIGUE")),0,VLOOKUP(IF(OR(AA34="",OR($D34="",$D34="NL",$D34="HORS LIGUE")),"",COUNTIFS($D$5:$D$72,"&lt;&gt;"&amp;"",$D$5:$D$72,"&lt;&gt;"&amp;"NL",$D$5:$D$72,"&lt;&gt;"&amp;"HORS LIGUE",AA$5:AA$72,"&lt;"&amp;AA34)+1),Paramètres!$B$3:$C$56,2,FALSE)*Paramètres!$K$14))</f>
        <v>0</v>
      </c>
      <c r="AC34" s="46"/>
      <c r="AD34" s="2">
        <f>IF(AC$2="Bike &amp; Run",IF(ISNA(VLOOKUP(AC34,Paramètres!$B$3:$C$56,2,FALSE)),0,VLOOKUP(AC34,Paramètres!$B$3:$C$56,2,FALSE)*Paramètres!$K$15),IF(OR(AC34="",OR($D34="",$D34="NL",$D34="HORS LIGUE")),0,VLOOKUP(IF(OR(AC34="",OR($D34="",$D34="NL",$D34="HORS LIGUE")),"",COUNTIFS($D$5:$D$72,"&lt;&gt;"&amp;"",$D$5:$D$72,"&lt;&gt;"&amp;"NL",$D$5:$D$72,"&lt;&gt;"&amp;"HORS LIGUE",AC$5:AC$72,"&lt;"&amp;AC34)+1),Paramètres!$B$3:$C$56,2,FALSE)*Paramètres!$K$15))</f>
        <v>0</v>
      </c>
      <c r="AE34" s="46"/>
      <c r="AF34" s="2">
        <f>IF(AE$2="Bike &amp; Run",IF(ISNA(VLOOKUP(AE34,Paramètres!$B$3:$C$56,2,FALSE)),0,VLOOKUP(AE34,Paramètres!$B$3:$C$56,2,FALSE)*Paramètres!$K$16),IF(OR(AE34="",OR($D34="",$D34="NL",$D34="HORS LIGUE")),0,VLOOKUP(IF(OR(AE34="",OR($D34="",$D34="NL",$D34="HORS LIGUE")),"",COUNTIFS($D$5:$D$72,"&lt;&gt;"&amp;"",$D$5:$D$72,"&lt;&gt;"&amp;"NL",$D$5:$D$72,"&lt;&gt;"&amp;"HORS LIGUE",AE$5:AE$72,"&lt;"&amp;AE34)+1),Paramètres!$B$3:$C$56,2,FALSE)*Paramètres!$K$16))</f>
        <v>0</v>
      </c>
      <c r="AG34" s="46"/>
      <c r="AH34" s="2">
        <f>IF(AG$2="Bike &amp; Run",IF(ISNA(VLOOKUP(AG34,Paramètres!$B$3:$C$56,2,FALSE)),0,VLOOKUP(AG34,Paramètres!$B$3:$C$56,2,FALSE)*Paramètres!$K$17),IF(OR(AG34="",OR($D34="",$D34="NL",$D34="HORS LIGUE")),0,VLOOKUP(IF(OR(AG34="",OR($D34="",$D34="NL",$D34="HORS LIGUE")),"",COUNTIFS($D$5:$D$72,"&lt;&gt;"&amp;"",$D$5:$D$72,"&lt;&gt;"&amp;"NL",$D$5:$D$72,"&lt;&gt;"&amp;"HORS LIGUE",AG$5:AG$72,"&lt;"&amp;AG34)+1),Paramètres!$B$3:$C$56,2,FALSE)*Paramètres!$K$17))</f>
        <v>0</v>
      </c>
      <c r="AI34" s="40">
        <f t="shared" si="0"/>
        <v>78</v>
      </c>
      <c r="AJ34" s="3">
        <f t="shared" si="1"/>
        <v>30</v>
      </c>
      <c r="AK34" s="5">
        <f t="shared" si="2"/>
        <v>1</v>
      </c>
      <c r="AL34" s="41">
        <f t="shared" si="3"/>
        <v>78</v>
      </c>
      <c r="AM34" s="33">
        <f t="shared" si="4"/>
        <v>30</v>
      </c>
      <c r="AO34" s="22">
        <f t="shared" si="5"/>
        <v>78</v>
      </c>
      <c r="AP34">
        <f t="shared" si="6"/>
        <v>0</v>
      </c>
      <c r="AQ34">
        <f t="shared" si="7"/>
        <v>0</v>
      </c>
      <c r="AR34">
        <f t="shared" si="8"/>
        <v>0</v>
      </c>
      <c r="AS34">
        <f t="shared" si="9"/>
        <v>0</v>
      </c>
      <c r="AT34">
        <f t="shared" si="10"/>
        <v>0</v>
      </c>
      <c r="AU34">
        <f t="shared" si="11"/>
        <v>0</v>
      </c>
      <c r="AV34">
        <f t="shared" si="12"/>
        <v>0</v>
      </c>
      <c r="AW34">
        <f t="shared" si="13"/>
        <v>0</v>
      </c>
      <c r="AX34">
        <f t="shared" si="14"/>
        <v>0</v>
      </c>
      <c r="AY34">
        <f t="shared" si="15"/>
        <v>0</v>
      </c>
      <c r="AZ34">
        <f t="shared" si="16"/>
        <v>0</v>
      </c>
      <c r="BA34">
        <f t="shared" si="17"/>
        <v>0</v>
      </c>
      <c r="BB34">
        <f t="shared" si="18"/>
        <v>0</v>
      </c>
      <c r="BC34">
        <f t="shared" si="19"/>
        <v>0</v>
      </c>
      <c r="BD34">
        <f t="shared" si="20"/>
        <v>78</v>
      </c>
      <c r="BE34" s="22">
        <f t="shared" ref="BE34:BR34" si="50">BD34+LARGE($AO34:$BC34,BE$4)</f>
        <v>78</v>
      </c>
      <c r="BF34" s="22">
        <f t="shared" si="50"/>
        <v>78</v>
      </c>
      <c r="BG34" s="22">
        <f t="shared" si="50"/>
        <v>78</v>
      </c>
      <c r="BH34" s="22">
        <f t="shared" si="50"/>
        <v>78</v>
      </c>
      <c r="BI34" s="22">
        <f t="shared" si="50"/>
        <v>78</v>
      </c>
      <c r="BJ34" s="22">
        <f t="shared" si="50"/>
        <v>78</v>
      </c>
      <c r="BK34" s="22">
        <f t="shared" si="50"/>
        <v>78</v>
      </c>
      <c r="BL34" s="22">
        <f t="shared" si="50"/>
        <v>78</v>
      </c>
      <c r="BM34" s="22">
        <f t="shared" si="50"/>
        <v>78</v>
      </c>
      <c r="BN34" s="22">
        <f t="shared" si="50"/>
        <v>78</v>
      </c>
      <c r="BO34" s="22">
        <f t="shared" si="50"/>
        <v>78</v>
      </c>
      <c r="BP34" s="22">
        <f t="shared" si="50"/>
        <v>78</v>
      </c>
      <c r="BQ34" s="22">
        <f t="shared" si="50"/>
        <v>78</v>
      </c>
      <c r="BR34" s="22">
        <f t="shared" si="50"/>
        <v>78</v>
      </c>
    </row>
    <row r="35" spans="1:70" ht="16.5">
      <c r="A35" s="73" t="s">
        <v>1437</v>
      </c>
      <c r="B35" s="32" t="str">
        <f>IF(ISNA(VLOOKUP(A35,'Licenciés Jeunes 2023'!A:C,3,0)),"",VLOOKUP(A35,'Licenciés Jeunes 2023'!A:C,3,0))</f>
        <v>BRETON</v>
      </c>
      <c r="C35" s="32" t="str">
        <f>IF(ISNA(VLOOKUP(A35,'Licenciés Jeunes 2023'!A:C,2,0)),"",VLOOKUP(A35,'Licenciés Jeunes 2023'!A:C,2,0))</f>
        <v>Nathan</v>
      </c>
      <c r="D35" s="32" t="str">
        <f>IF(ISNA(VLOOKUP(A35,'Licenciés Jeunes 2023'!A:F,6,0)),"",VLOOKUP(A35,'Licenciés Jeunes 2023'!A:F,6,0))</f>
        <v>SAINT AVERTIN SPORTS TRIATHLON 37</v>
      </c>
      <c r="E35" s="6"/>
      <c r="F35" s="2">
        <f>IF(E$2="Bike &amp; Run",IF(ISNA(VLOOKUP(E35,Paramètres!$B$3:$C$56,2,FALSE)),0,VLOOKUP(E35,Paramètres!$B$3:$C$56,2,FALSE)*Paramètres!$K$3),IF(OR(E35="",OR($D35="",$D35="NL",$D35="HORS LIGUE")),0,VLOOKUP(IF(OR(E35="",OR($D35="",$D35="NL",$D35="HORS LIGUE")),"",COUNTIFS($D$5:$D$72,"&lt;&gt;"&amp;"",$D$5:$D$72,"&lt;&gt;"&amp;"NL",$D$5:$D$72,"&lt;&gt;"&amp;"HORS LIGUE",E$5:E$72,"&lt;"&amp;E35)+1),Paramètres!$B$3:$C$56,2,FALSE)*Paramètres!$K$3))</f>
        <v>0</v>
      </c>
      <c r="G35" s="4">
        <v>19</v>
      </c>
      <c r="H35" s="2">
        <f>IF(G$2="Bike &amp; Run",IF(ISNA(VLOOKUP(G35,Paramètres!$B$3:$C$56,2,FALSE)),0,VLOOKUP(G35,Paramètres!$B$3:$C$56,2,FALSE)*Paramètres!$K$4),IF(OR(G35="",OR($D35="",$D35="NL",$D35="HORS LIGUE")),0,VLOOKUP(IF(OR(G35="",OR($D35="",$D35="NL",$D35="HORS LIGUE")),"",COUNTIFS($D$5:$D$72,"&lt;&gt;"&amp;"",$D$5:$D$72,"&lt;&gt;"&amp;"NL",$D$5:$D$72,"&lt;&gt;"&amp;"HORS LIGUE",G$5:G$72,"&lt;"&amp;G35)+1),Paramètres!$B$3:$C$56,2,FALSE)*Paramètres!$K$4))</f>
        <v>37.5</v>
      </c>
      <c r="I35" s="36"/>
      <c r="J35" s="2">
        <f>IF(I$2="Bike &amp; Run",IF(ISNA(VLOOKUP(I35,Paramètres!$B$3:$C$56,2,FALSE)),0,VLOOKUP(I35,Paramètres!$B$3:$C$56,2,FALSE)*Paramètres!$K$5),IF(OR(I35="",OR($D35="",$D35="NL",$D35="HORS LIGUE")),0,VLOOKUP(IF(OR(I35="",OR($D35="",$D35="NL",$D35="HORS LIGUE")),"",COUNTIFS($D$5:$D$72,"&lt;&gt;"&amp;"",$D$5:$D$72,"&lt;&gt;"&amp;"NL",$D$5:$D$72,"&lt;&gt;"&amp;"HORS LIGUE",I$5:I$72,"&lt;"&amp;I35)+1),Paramètres!$B$3:$C$56,2,FALSE)*Paramètres!$K$5))</f>
        <v>0</v>
      </c>
      <c r="K35" s="4"/>
      <c r="L35" s="2">
        <f>IF(K$2="Bike &amp; Run",IF(ISNA(VLOOKUP(K35,Paramètres!$B$3:$C$56,2,FALSE)),0,VLOOKUP(K35,Paramètres!$B$3:$C$56,2,FALSE)*Paramètres!$K$6),IF(OR(K35="",OR($D35="",$D35="NL",$D35="HORS LIGUE")),0,VLOOKUP(IF(OR(K35="",OR($D35="",$D35="NL",$D35="HORS LIGUE")),"",COUNTIFS($D$5:$D$72,"&lt;&gt;"&amp;"",$D$5:$D$72,"&lt;&gt;"&amp;"NL",$D$5:$D$72,"&lt;&gt;"&amp;"HORS LIGUE",K$5:K$72,"&lt;"&amp;K35)+1),Paramètres!$B$3:$C$56,2,FALSE)*Paramètres!$K$6))</f>
        <v>0</v>
      </c>
      <c r="M35" s="4"/>
      <c r="N35" s="2">
        <f>IF(M$2="Bike &amp; Run",IF(ISNA(VLOOKUP(M35,Paramètres!$B$3:$C$56,2,FALSE)),0,VLOOKUP(M35,Paramètres!$B$3:$C$56,2,FALSE)*Paramètres!$K$7),IF(OR(M35="",OR($D35="",$D35="NL",$D35="HORS LIGUE")),0,VLOOKUP(IF(OR(M35="",OR($D35="",$D35="NL",$D35="HORS LIGUE")),"",COUNTIFS($D$5:$D$72,"&lt;&gt;"&amp;"",$D$5:$D$72,"&lt;&gt;"&amp;"NL",$D$5:$D$72,"&lt;&gt;"&amp;"HORS LIGUE",M$5:M$72,"&lt;"&amp;M35)+1),Paramètres!$B$3:$C$56,2,FALSE)*Paramètres!$K$7))</f>
        <v>0</v>
      </c>
      <c r="O35" s="46"/>
      <c r="P35" s="2">
        <f>IF(O$2="Bike &amp; Run",IF(ISNA(VLOOKUP(O35,Paramètres!$B$3:$C$56,2,FALSE)),0,VLOOKUP(O35,Paramètres!$B$3:$C$56,2,FALSE)*Paramètres!$K$8),IF(OR(O35="",OR($D35="",$D35="NL",$D35="HORS LIGUE")),0,VLOOKUP(IF(OR(O35="",OR($D35="",$D35="NL",$D35="HORS LIGUE")),"",COUNTIFS($D$5:$D$72,"&lt;&gt;"&amp;"",$D$5:$D$72,"&lt;&gt;"&amp;"NL",$D$5:$D$72,"&lt;&gt;"&amp;"HORS LIGUE",O$5:O$72,"&lt;"&amp;O35)+1),Paramètres!$B$3:$C$56,2,FALSE)*Paramètres!$K$8))</f>
        <v>0</v>
      </c>
      <c r="Q35" s="46"/>
      <c r="R35" s="2">
        <f>IF(Q$2="Bike &amp; Run",IF(ISNA(VLOOKUP(Q35,Paramètres!$B$3:$C$56,2,FALSE)),0,VLOOKUP(Q35,Paramètres!$B$3:$C$56,2,FALSE)*Paramètres!$K$9),IF(OR(Q35="",OR($D35="",$D35="NL",$D35="HORS LIGUE")),0,VLOOKUP(IF(OR(Q35="",OR($D35="",$D35="NL",$D35="HORS LIGUE")),"",COUNTIFS($D$5:$D$72,"&lt;&gt;"&amp;"",$D$5:$D$72,"&lt;&gt;"&amp;"NL",$D$5:$D$72,"&lt;&gt;"&amp;"HORS LIGUE",Q$5:Q$72,"&lt;"&amp;Q35)+1),Paramètres!$B$3:$C$56,2,FALSE)*Paramètres!$K$9))</f>
        <v>0</v>
      </c>
      <c r="S35" s="46"/>
      <c r="T35" s="2">
        <f>IF(S$2="Bike &amp; Run",IF(ISNA(VLOOKUP(S35,Paramètres!$B$3:$C$56,2,FALSE)),0,VLOOKUP(S35,Paramètres!$B$3:$C$56,2,FALSE)*Paramètres!$K$10),IF(OR(S35="",OR($D35="",$D35="NL",$D35="HORS LIGUE")),0,VLOOKUP(IF(OR(S35="",OR($D35="",$D35="NL",$D35="HORS LIGUE")),"",COUNTIFS($D$5:$D$72,"&lt;&gt;"&amp;"",$D$5:$D$72,"&lt;&gt;"&amp;"NL",$D$5:$D$72,"&lt;&gt;"&amp;"HORS LIGUE",S$5:S$72,"&lt;"&amp;S35)+1),Paramètres!$B$3:$C$56,2,FALSE)*Paramètres!$K$10))</f>
        <v>0</v>
      </c>
      <c r="U35" s="46"/>
      <c r="V35" s="2">
        <f>IF(U$2="Bike &amp; Run",IF(ISNA(VLOOKUP(U35,Paramètres!$B$3:$C$56,2,FALSE)),0,VLOOKUP(U35,Paramètres!$B$3:$C$56,2,FALSE)*Paramètres!$K$11),IF(OR(U35="",OR($D35="",$D35="NL",$D35="HORS LIGUE")),0,VLOOKUP(IF(OR(U35="",OR($D35="",$D35="NL",$D35="HORS LIGUE")),"",COUNTIFS($D$5:$D$72,"&lt;&gt;"&amp;"",$D$5:$D$72,"&lt;&gt;"&amp;"NL",$D$5:$D$72,"&lt;&gt;"&amp;"HORS LIGUE",U$5:U$72,"&lt;"&amp;U35)+1),Paramètres!$B$3:$C$56,2,FALSE)*Paramètres!$K$11))</f>
        <v>0</v>
      </c>
      <c r="W35" s="46"/>
      <c r="X35" s="2">
        <f>IF(W$2="Bike &amp; Run",IF(ISNA(VLOOKUP(W35,Paramètres!$B$3:$C$56,2,FALSE)),0,VLOOKUP(W35,Paramètres!$B$3:$C$56,2,FALSE)*Paramètres!$K$12),IF(OR(W35="",OR($D35="",$D35="NL",$D35="HORS LIGUE")),0,VLOOKUP(IF(OR(W35="",OR($D35="",$D35="NL",$D35="HORS LIGUE")),"",COUNTIFS($D$5:$D$72,"&lt;&gt;"&amp;"",$D$5:$D$72,"&lt;&gt;"&amp;"NL",$D$5:$D$72,"&lt;&gt;"&amp;"HORS LIGUE",W$5:W$72,"&lt;"&amp;W35)+1),Paramètres!$B$3:$C$56,2,FALSE)*Paramètres!$K$12))</f>
        <v>0</v>
      </c>
      <c r="Y35" s="46"/>
      <c r="Z35" s="2">
        <f>IF(Y$2="Bike &amp; Run",IF(ISNA(VLOOKUP(Y35,Paramètres!$B$3:$C$56,2,FALSE)),0,VLOOKUP(Y35,Paramètres!$B$3:$C$56,2,FALSE)*Paramètres!$K$13),IF(OR(Y35="",OR($D35="",$D35="NL",$D35="HORS LIGUE")),0,VLOOKUP(IF(OR(Y35="",OR($D35="",$D35="NL",$D35="HORS LIGUE")),"",COUNTIFS($D$5:$D$72,"&lt;&gt;"&amp;"",$D$5:$D$72,"&lt;&gt;"&amp;"NL",$D$5:$D$72,"&lt;&gt;"&amp;"HORS LIGUE",Y$5:Y$72,"&lt;"&amp;Y35)+1),Paramètres!$B$3:$C$56,2,FALSE)*Paramètres!$K$13))</f>
        <v>0</v>
      </c>
      <c r="AA35" s="46"/>
      <c r="AB35" s="2">
        <f>IF(AA$2="Bike &amp; Run",IF(ISNA(VLOOKUP(AA35,Paramètres!$B$3:$C$56,2,FALSE)),0,VLOOKUP(AA35,Paramètres!$B$3:$C$56,2,FALSE)*Paramètres!$K$14),IF(OR(AA35="",OR($D35="",$D35="NL",$D35="HORS LIGUE")),0,VLOOKUP(IF(OR(AA35="",OR($D35="",$D35="NL",$D35="HORS LIGUE")),"",COUNTIFS($D$5:$D$72,"&lt;&gt;"&amp;"",$D$5:$D$72,"&lt;&gt;"&amp;"NL",$D$5:$D$72,"&lt;&gt;"&amp;"HORS LIGUE",AA$5:AA$72,"&lt;"&amp;AA35)+1),Paramètres!$B$3:$C$56,2,FALSE)*Paramètres!$K$14))</f>
        <v>0</v>
      </c>
      <c r="AC35" s="46"/>
      <c r="AD35" s="2">
        <f>IF(AC$2="Bike &amp; Run",IF(ISNA(VLOOKUP(AC35,Paramètres!$B$3:$C$56,2,FALSE)),0,VLOOKUP(AC35,Paramètres!$B$3:$C$56,2,FALSE)*Paramètres!$K$15),IF(OR(AC35="",OR($D35="",$D35="NL",$D35="HORS LIGUE")),0,VLOOKUP(IF(OR(AC35="",OR($D35="",$D35="NL",$D35="HORS LIGUE")),"",COUNTIFS($D$5:$D$72,"&lt;&gt;"&amp;"",$D$5:$D$72,"&lt;&gt;"&amp;"NL",$D$5:$D$72,"&lt;&gt;"&amp;"HORS LIGUE",AC$5:AC$72,"&lt;"&amp;AC35)+1),Paramètres!$B$3:$C$56,2,FALSE)*Paramètres!$K$15))</f>
        <v>0</v>
      </c>
      <c r="AE35" s="46"/>
      <c r="AF35" s="2">
        <f>IF(AE$2="Bike &amp; Run",IF(ISNA(VLOOKUP(AE35,Paramètres!$B$3:$C$56,2,FALSE)),0,VLOOKUP(AE35,Paramètres!$B$3:$C$56,2,FALSE)*Paramètres!$K$16),IF(OR(AE35="",OR($D35="",$D35="NL",$D35="HORS LIGUE")),0,VLOOKUP(IF(OR(AE35="",OR($D35="",$D35="NL",$D35="HORS LIGUE")),"",COUNTIFS($D$5:$D$72,"&lt;&gt;"&amp;"",$D$5:$D$72,"&lt;&gt;"&amp;"NL",$D$5:$D$72,"&lt;&gt;"&amp;"HORS LIGUE",AE$5:AE$72,"&lt;"&amp;AE35)+1),Paramètres!$B$3:$C$56,2,FALSE)*Paramètres!$K$16))</f>
        <v>0</v>
      </c>
      <c r="AG35" s="46"/>
      <c r="AH35" s="2">
        <f>IF(AG$2="Bike &amp; Run",IF(ISNA(VLOOKUP(AG35,Paramètres!$B$3:$C$56,2,FALSE)),0,VLOOKUP(AG35,Paramètres!$B$3:$C$56,2,FALSE)*Paramètres!$K$17),IF(OR(AG35="",OR($D35="",$D35="NL",$D35="HORS LIGUE")),0,VLOOKUP(IF(OR(AG35="",OR($D35="",$D35="NL",$D35="HORS LIGUE")),"",COUNTIFS($D$5:$D$72,"&lt;&gt;"&amp;"",$D$5:$D$72,"&lt;&gt;"&amp;"NL",$D$5:$D$72,"&lt;&gt;"&amp;"HORS LIGUE",AG$5:AG$72,"&lt;"&amp;AG35)+1),Paramètres!$B$3:$C$56,2,FALSE)*Paramètres!$K$17))</f>
        <v>0</v>
      </c>
      <c r="AI35" s="40">
        <f t="shared" si="0"/>
        <v>37.5</v>
      </c>
      <c r="AJ35" s="3">
        <f t="shared" si="1"/>
        <v>31</v>
      </c>
      <c r="AK35" s="5">
        <f t="shared" si="2"/>
        <v>1</v>
      </c>
      <c r="AL35" s="41">
        <f t="shared" si="3"/>
        <v>37.5</v>
      </c>
      <c r="AM35" s="33">
        <f t="shared" si="4"/>
        <v>31</v>
      </c>
      <c r="AO35" s="22">
        <f t="shared" si="5"/>
        <v>0</v>
      </c>
      <c r="AP35">
        <f t="shared" si="6"/>
        <v>37.5</v>
      </c>
      <c r="AQ35">
        <f t="shared" si="7"/>
        <v>0</v>
      </c>
      <c r="AR35">
        <f t="shared" si="8"/>
        <v>0</v>
      </c>
      <c r="AS35">
        <f t="shared" si="9"/>
        <v>0</v>
      </c>
      <c r="AT35">
        <f t="shared" si="10"/>
        <v>0</v>
      </c>
      <c r="AU35">
        <f t="shared" si="11"/>
        <v>0</v>
      </c>
      <c r="AV35">
        <f t="shared" si="12"/>
        <v>0</v>
      </c>
      <c r="AW35">
        <f t="shared" si="13"/>
        <v>0</v>
      </c>
      <c r="AX35">
        <f t="shared" si="14"/>
        <v>0</v>
      </c>
      <c r="AY35">
        <f t="shared" si="15"/>
        <v>0</v>
      </c>
      <c r="AZ35">
        <f t="shared" si="16"/>
        <v>0</v>
      </c>
      <c r="BA35">
        <f t="shared" si="17"/>
        <v>0</v>
      </c>
      <c r="BB35">
        <f t="shared" si="18"/>
        <v>0</v>
      </c>
      <c r="BC35">
        <f t="shared" si="19"/>
        <v>0</v>
      </c>
      <c r="BD35">
        <f t="shared" si="20"/>
        <v>37.5</v>
      </c>
      <c r="BE35" s="22">
        <f t="shared" ref="BE35:BR35" si="51">BD35+LARGE($AO35:$BC35,BE$4)</f>
        <v>37.5</v>
      </c>
      <c r="BF35" s="22">
        <f t="shared" si="51"/>
        <v>37.5</v>
      </c>
      <c r="BG35" s="22">
        <f t="shared" si="51"/>
        <v>37.5</v>
      </c>
      <c r="BH35" s="22">
        <f t="shared" si="51"/>
        <v>37.5</v>
      </c>
      <c r="BI35" s="22">
        <f t="shared" si="51"/>
        <v>37.5</v>
      </c>
      <c r="BJ35" s="22">
        <f t="shared" si="51"/>
        <v>37.5</v>
      </c>
      <c r="BK35" s="22">
        <f t="shared" si="51"/>
        <v>37.5</v>
      </c>
      <c r="BL35" s="22">
        <f t="shared" si="51"/>
        <v>37.5</v>
      </c>
      <c r="BM35" s="22">
        <f t="shared" si="51"/>
        <v>37.5</v>
      </c>
      <c r="BN35" s="22">
        <f t="shared" si="51"/>
        <v>37.5</v>
      </c>
      <c r="BO35" s="22">
        <f t="shared" si="51"/>
        <v>37.5</v>
      </c>
      <c r="BP35" s="22">
        <f t="shared" si="51"/>
        <v>37.5</v>
      </c>
      <c r="BQ35" s="22">
        <f t="shared" si="51"/>
        <v>37.5</v>
      </c>
      <c r="BR35" s="22">
        <f t="shared" si="51"/>
        <v>37.5</v>
      </c>
    </row>
    <row r="36" spans="1:70" ht="16.5">
      <c r="A36" s="73" t="s">
        <v>613</v>
      </c>
      <c r="B36" s="32" t="str">
        <f>IF(ISNA(VLOOKUP(A36,'Licenciés Jeunes 2023'!A:C,3,0)),"",VLOOKUP(A36,'Licenciés Jeunes 2023'!A:C,3,0))</f>
        <v>LAPIERRE</v>
      </c>
      <c r="C36" s="32" t="str">
        <f>IF(ISNA(VLOOKUP(A36,'Licenciés Jeunes 2023'!A:C,2,0)),"",VLOOKUP(A36,'Licenciés Jeunes 2023'!A:C,2,0))</f>
        <v>THEO</v>
      </c>
      <c r="D36" s="32" t="str">
        <f>IF(ISNA(VLOOKUP(A36,'Licenciés Jeunes 2023'!A:F,6,0)),"",VLOOKUP(A36,'Licenciés Jeunes 2023'!A:F,6,0))</f>
        <v>J3 SPORTS AMILLY SECTION TRIATHLON</v>
      </c>
      <c r="E36" s="6">
        <v>31</v>
      </c>
      <c r="F36" s="2">
        <v>37</v>
      </c>
      <c r="G36" s="4"/>
      <c r="H36" s="2">
        <f>IF(G$2="Bike &amp; Run",IF(ISNA(VLOOKUP(G36,Paramètres!$B$3:$C$56,2,FALSE)),0,VLOOKUP(G36,Paramètres!$B$3:$C$56,2,FALSE)*Paramètres!$K$4),IF(OR(G36="",OR($D36="",$D36="NL",$D36="HORS LIGUE")),0,VLOOKUP(IF(OR(G36="",OR($D36="",$D36="NL",$D36="HORS LIGUE")),"",COUNTIFS($D$5:$D$72,"&lt;&gt;"&amp;"",$D$5:$D$72,"&lt;&gt;"&amp;"NL",$D$5:$D$72,"&lt;&gt;"&amp;"HORS LIGUE",G$5:G$72,"&lt;"&amp;G36)+1),Paramètres!$B$3:$C$56,2,FALSE)*Paramètres!$K$4))</f>
        <v>0</v>
      </c>
      <c r="I36" s="36"/>
      <c r="J36" s="2">
        <f>IF(I$2="Bike &amp; Run",IF(ISNA(VLOOKUP(I36,Paramètres!$B$3:$C$56,2,FALSE)),0,VLOOKUP(I36,Paramètres!$B$3:$C$56,2,FALSE)*Paramètres!$K$5),IF(OR(I36="",OR($D36="",$D36="NL",$D36="HORS LIGUE")),0,VLOOKUP(IF(OR(I36="",OR($D36="",$D36="NL",$D36="HORS LIGUE")),"",COUNTIFS($D$5:$D$72,"&lt;&gt;"&amp;"",$D$5:$D$72,"&lt;&gt;"&amp;"NL",$D$5:$D$72,"&lt;&gt;"&amp;"HORS LIGUE",I$5:I$72,"&lt;"&amp;I36)+1),Paramètres!$B$3:$C$56,2,FALSE)*Paramètres!$K$5))</f>
        <v>0</v>
      </c>
      <c r="K36" s="4"/>
      <c r="L36" s="2">
        <f>IF(K$2="Bike &amp; Run",IF(ISNA(VLOOKUP(K36,Paramètres!$B$3:$C$56,2,FALSE)),0,VLOOKUP(K36,Paramètres!$B$3:$C$56,2,FALSE)*Paramètres!$K$6),IF(OR(K36="",OR($D36="",$D36="NL",$D36="HORS LIGUE")),0,VLOOKUP(IF(OR(K36="",OR($D36="",$D36="NL",$D36="HORS LIGUE")),"",COUNTIFS($D$5:$D$72,"&lt;&gt;"&amp;"",$D$5:$D$72,"&lt;&gt;"&amp;"NL",$D$5:$D$72,"&lt;&gt;"&amp;"HORS LIGUE",K$5:K$72,"&lt;"&amp;K36)+1),Paramètres!$B$3:$C$56,2,FALSE)*Paramètres!$K$6))</f>
        <v>0</v>
      </c>
      <c r="M36" s="4"/>
      <c r="N36" s="2">
        <f>IF(M$2="Bike &amp; Run",IF(ISNA(VLOOKUP(M36,Paramètres!$B$3:$C$56,2,FALSE)),0,VLOOKUP(M36,Paramètres!$B$3:$C$56,2,FALSE)*Paramètres!$K$7),IF(OR(M36="",OR($D36="",$D36="NL",$D36="HORS LIGUE")),0,VLOOKUP(IF(OR(M36="",OR($D36="",$D36="NL",$D36="HORS LIGUE")),"",COUNTIFS($D$5:$D$72,"&lt;&gt;"&amp;"",$D$5:$D$72,"&lt;&gt;"&amp;"NL",$D$5:$D$72,"&lt;&gt;"&amp;"HORS LIGUE",M$5:M$72,"&lt;"&amp;M36)+1),Paramètres!$B$3:$C$56,2,FALSE)*Paramètres!$K$7))</f>
        <v>0</v>
      </c>
      <c r="O36" s="46"/>
      <c r="P36" s="2">
        <f>IF(O$2="Bike &amp; Run",IF(ISNA(VLOOKUP(O36,Paramètres!$B$3:$C$56,2,FALSE)),0,VLOOKUP(O36,Paramètres!$B$3:$C$56,2,FALSE)*Paramètres!$K$8),IF(OR(O36="",OR($D36="",$D36="NL",$D36="HORS LIGUE")),0,VLOOKUP(IF(OR(O36="",OR($D36="",$D36="NL",$D36="HORS LIGUE")),"",COUNTIFS($D$5:$D$72,"&lt;&gt;"&amp;"",$D$5:$D$72,"&lt;&gt;"&amp;"NL",$D$5:$D$72,"&lt;&gt;"&amp;"HORS LIGUE",O$5:O$72,"&lt;"&amp;O36)+1),Paramètres!$B$3:$C$56,2,FALSE)*Paramètres!$K$8))</f>
        <v>0</v>
      </c>
      <c r="Q36" s="46"/>
      <c r="R36" s="2">
        <f>IF(Q$2="Bike &amp; Run",IF(ISNA(VLOOKUP(Q36,Paramètres!$B$3:$C$56,2,FALSE)),0,VLOOKUP(Q36,Paramètres!$B$3:$C$56,2,FALSE)*Paramètres!$K$9),IF(OR(Q36="",OR($D36="",$D36="NL",$D36="HORS LIGUE")),0,VLOOKUP(IF(OR(Q36="",OR($D36="",$D36="NL",$D36="HORS LIGUE")),"",COUNTIFS($D$5:$D$72,"&lt;&gt;"&amp;"",$D$5:$D$72,"&lt;&gt;"&amp;"NL",$D$5:$D$72,"&lt;&gt;"&amp;"HORS LIGUE",Q$5:Q$72,"&lt;"&amp;Q36)+1),Paramètres!$B$3:$C$56,2,FALSE)*Paramètres!$K$9))</f>
        <v>0</v>
      </c>
      <c r="S36" s="46"/>
      <c r="T36" s="2">
        <f>IF(S$2="Bike &amp; Run",IF(ISNA(VLOOKUP(S36,Paramètres!$B$3:$C$56,2,FALSE)),0,VLOOKUP(S36,Paramètres!$B$3:$C$56,2,FALSE)*Paramètres!$K$10),IF(OR(S36="",OR($D36="",$D36="NL",$D36="HORS LIGUE")),0,VLOOKUP(IF(OR(S36="",OR($D36="",$D36="NL",$D36="HORS LIGUE")),"",COUNTIFS($D$5:$D$72,"&lt;&gt;"&amp;"",$D$5:$D$72,"&lt;&gt;"&amp;"NL",$D$5:$D$72,"&lt;&gt;"&amp;"HORS LIGUE",S$5:S$72,"&lt;"&amp;S36)+1),Paramètres!$B$3:$C$56,2,FALSE)*Paramètres!$K$10))</f>
        <v>0</v>
      </c>
      <c r="U36" s="46"/>
      <c r="V36" s="2">
        <f>IF(U$2="Bike &amp; Run",IF(ISNA(VLOOKUP(U36,Paramètres!$B$3:$C$56,2,FALSE)),0,VLOOKUP(U36,Paramètres!$B$3:$C$56,2,FALSE)*Paramètres!$K$11),IF(OR(U36="",OR($D36="",$D36="NL",$D36="HORS LIGUE")),0,VLOOKUP(IF(OR(U36="",OR($D36="",$D36="NL",$D36="HORS LIGUE")),"",COUNTIFS($D$5:$D$72,"&lt;&gt;"&amp;"",$D$5:$D$72,"&lt;&gt;"&amp;"NL",$D$5:$D$72,"&lt;&gt;"&amp;"HORS LIGUE",U$5:U$72,"&lt;"&amp;U36)+1),Paramètres!$B$3:$C$56,2,FALSE)*Paramètres!$K$11))</f>
        <v>0</v>
      </c>
      <c r="W36" s="46"/>
      <c r="X36" s="2">
        <f>IF(W$2="Bike &amp; Run",IF(ISNA(VLOOKUP(W36,Paramètres!$B$3:$C$56,2,FALSE)),0,VLOOKUP(W36,Paramètres!$B$3:$C$56,2,FALSE)*Paramètres!$K$12),IF(OR(W36="",OR($D36="",$D36="NL",$D36="HORS LIGUE")),0,VLOOKUP(IF(OR(W36="",OR($D36="",$D36="NL",$D36="HORS LIGUE")),"",COUNTIFS($D$5:$D$72,"&lt;&gt;"&amp;"",$D$5:$D$72,"&lt;&gt;"&amp;"NL",$D$5:$D$72,"&lt;&gt;"&amp;"HORS LIGUE",W$5:W$72,"&lt;"&amp;W36)+1),Paramètres!$B$3:$C$56,2,FALSE)*Paramètres!$K$12))</f>
        <v>0</v>
      </c>
      <c r="Y36" s="46"/>
      <c r="Z36" s="2">
        <f>IF(Y$2="Bike &amp; Run",IF(ISNA(VLOOKUP(Y36,Paramètres!$B$3:$C$56,2,FALSE)),0,VLOOKUP(Y36,Paramètres!$B$3:$C$56,2,FALSE)*Paramètres!$K$13),IF(OR(Y36="",OR($D36="",$D36="NL",$D36="HORS LIGUE")),0,VLOOKUP(IF(OR(Y36="",OR($D36="",$D36="NL",$D36="HORS LIGUE")),"",COUNTIFS($D$5:$D$72,"&lt;&gt;"&amp;"",$D$5:$D$72,"&lt;&gt;"&amp;"NL",$D$5:$D$72,"&lt;&gt;"&amp;"HORS LIGUE",Y$5:Y$72,"&lt;"&amp;Y36)+1),Paramètres!$B$3:$C$56,2,FALSE)*Paramètres!$K$13))</f>
        <v>0</v>
      </c>
      <c r="AA36" s="46"/>
      <c r="AB36" s="2">
        <f>IF(AA$2="Bike &amp; Run",IF(ISNA(VLOOKUP(AA36,Paramètres!$B$3:$C$56,2,FALSE)),0,VLOOKUP(AA36,Paramètres!$B$3:$C$56,2,FALSE)*Paramètres!$K$14),IF(OR(AA36="",OR($D36="",$D36="NL",$D36="HORS LIGUE")),0,VLOOKUP(IF(OR(AA36="",OR($D36="",$D36="NL",$D36="HORS LIGUE")),"",COUNTIFS($D$5:$D$72,"&lt;&gt;"&amp;"",$D$5:$D$72,"&lt;&gt;"&amp;"NL",$D$5:$D$72,"&lt;&gt;"&amp;"HORS LIGUE",AA$5:AA$72,"&lt;"&amp;AA36)+1),Paramètres!$B$3:$C$56,2,FALSE)*Paramètres!$K$14))</f>
        <v>0</v>
      </c>
      <c r="AC36" s="46"/>
      <c r="AD36" s="2">
        <f>IF(AC$2="Bike &amp; Run",IF(ISNA(VLOOKUP(AC36,Paramètres!$B$3:$C$56,2,FALSE)),0,VLOOKUP(AC36,Paramètres!$B$3:$C$56,2,FALSE)*Paramètres!$K$15),IF(OR(AC36="",OR($D36="",$D36="NL",$D36="HORS LIGUE")),0,VLOOKUP(IF(OR(AC36="",OR($D36="",$D36="NL",$D36="HORS LIGUE")),"",COUNTIFS($D$5:$D$72,"&lt;&gt;"&amp;"",$D$5:$D$72,"&lt;&gt;"&amp;"NL",$D$5:$D$72,"&lt;&gt;"&amp;"HORS LIGUE",AC$5:AC$72,"&lt;"&amp;AC36)+1),Paramètres!$B$3:$C$56,2,FALSE)*Paramètres!$K$15))</f>
        <v>0</v>
      </c>
      <c r="AE36" s="46"/>
      <c r="AF36" s="2">
        <f>IF(AE$2="Bike &amp; Run",IF(ISNA(VLOOKUP(AE36,Paramètres!$B$3:$C$56,2,FALSE)),0,VLOOKUP(AE36,Paramètres!$B$3:$C$56,2,FALSE)*Paramètres!$K$16),IF(OR(AE36="",OR($D36="",$D36="NL",$D36="HORS LIGUE")),0,VLOOKUP(IF(OR(AE36="",OR($D36="",$D36="NL",$D36="HORS LIGUE")),"",COUNTIFS($D$5:$D$72,"&lt;&gt;"&amp;"",$D$5:$D$72,"&lt;&gt;"&amp;"NL",$D$5:$D$72,"&lt;&gt;"&amp;"HORS LIGUE",AE$5:AE$72,"&lt;"&amp;AE36)+1),Paramètres!$B$3:$C$56,2,FALSE)*Paramètres!$K$16))</f>
        <v>0</v>
      </c>
      <c r="AG36" s="46"/>
      <c r="AH36" s="2">
        <f>IF(AG$2="Bike &amp; Run",IF(ISNA(VLOOKUP(AG36,Paramètres!$B$3:$C$56,2,FALSE)),0,VLOOKUP(AG36,Paramètres!$B$3:$C$56,2,FALSE)*Paramètres!$K$17),IF(OR(AG36="",OR($D36="",$D36="NL",$D36="HORS LIGUE")),0,VLOOKUP(IF(OR(AG36="",OR($D36="",$D36="NL",$D36="HORS LIGUE")),"",COUNTIFS($D$5:$D$72,"&lt;&gt;"&amp;"",$D$5:$D$72,"&lt;&gt;"&amp;"NL",$D$5:$D$72,"&lt;&gt;"&amp;"HORS LIGUE",AG$5:AG$72,"&lt;"&amp;AG36)+1),Paramètres!$B$3:$C$56,2,FALSE)*Paramètres!$K$17))</f>
        <v>0</v>
      </c>
      <c r="AI36" s="40">
        <f t="shared" si="0"/>
        <v>37</v>
      </c>
      <c r="AJ36" s="3">
        <f t="shared" si="1"/>
        <v>32</v>
      </c>
      <c r="AK36" s="5">
        <f t="shared" si="2"/>
        <v>1</v>
      </c>
      <c r="AL36" s="41">
        <f t="shared" si="3"/>
        <v>37</v>
      </c>
      <c r="AM36" s="33">
        <f t="shared" si="4"/>
        <v>32</v>
      </c>
      <c r="AO36" s="22">
        <f t="shared" si="5"/>
        <v>37</v>
      </c>
      <c r="AP36">
        <f t="shared" si="6"/>
        <v>0</v>
      </c>
      <c r="AQ36">
        <f t="shared" si="7"/>
        <v>0</v>
      </c>
      <c r="AR36">
        <f t="shared" si="8"/>
        <v>0</v>
      </c>
      <c r="AS36">
        <f t="shared" si="9"/>
        <v>0</v>
      </c>
      <c r="AT36">
        <f t="shared" si="10"/>
        <v>0</v>
      </c>
      <c r="AU36">
        <f t="shared" si="11"/>
        <v>0</v>
      </c>
      <c r="AV36">
        <f t="shared" si="12"/>
        <v>0</v>
      </c>
      <c r="AW36">
        <f t="shared" si="13"/>
        <v>0</v>
      </c>
      <c r="AX36">
        <f t="shared" si="14"/>
        <v>0</v>
      </c>
      <c r="AY36">
        <f t="shared" si="15"/>
        <v>0</v>
      </c>
      <c r="AZ36">
        <f t="shared" si="16"/>
        <v>0</v>
      </c>
      <c r="BA36">
        <f t="shared" si="17"/>
        <v>0</v>
      </c>
      <c r="BB36">
        <f t="shared" si="18"/>
        <v>0</v>
      </c>
      <c r="BC36">
        <f t="shared" si="19"/>
        <v>0</v>
      </c>
      <c r="BD36">
        <f t="shared" si="20"/>
        <v>37</v>
      </c>
      <c r="BE36" s="22">
        <f t="shared" ref="BE36:BR36" si="52">BD36+LARGE($AO36:$BC36,BE$4)</f>
        <v>37</v>
      </c>
      <c r="BF36" s="22">
        <f t="shared" si="52"/>
        <v>37</v>
      </c>
      <c r="BG36" s="22">
        <f t="shared" si="52"/>
        <v>37</v>
      </c>
      <c r="BH36" s="22">
        <f t="shared" si="52"/>
        <v>37</v>
      </c>
      <c r="BI36" s="22">
        <f t="shared" si="52"/>
        <v>37</v>
      </c>
      <c r="BJ36" s="22">
        <f t="shared" si="52"/>
        <v>37</v>
      </c>
      <c r="BK36" s="22">
        <f t="shared" si="52"/>
        <v>37</v>
      </c>
      <c r="BL36" s="22">
        <f t="shared" si="52"/>
        <v>37</v>
      </c>
      <c r="BM36" s="22">
        <f t="shared" si="52"/>
        <v>37</v>
      </c>
      <c r="BN36" s="22">
        <f t="shared" si="52"/>
        <v>37</v>
      </c>
      <c r="BO36" s="22">
        <f t="shared" si="52"/>
        <v>37</v>
      </c>
      <c r="BP36" s="22">
        <f t="shared" si="52"/>
        <v>37</v>
      </c>
      <c r="BQ36" s="22">
        <f t="shared" si="52"/>
        <v>37</v>
      </c>
      <c r="BR36" s="22">
        <f t="shared" si="52"/>
        <v>37</v>
      </c>
    </row>
    <row r="37" spans="1:70" ht="16.5">
      <c r="A37" s="73" t="s">
        <v>1305</v>
      </c>
      <c r="B37" s="32" t="str">
        <f>IF(ISNA(VLOOKUP(A37,'Licenciés Jeunes 2023'!A:C,3,0)),"",VLOOKUP(A37,'Licenciés Jeunes 2023'!A:C,3,0))</f>
        <v>BOISSIERE</v>
      </c>
      <c r="C37" s="32" t="str">
        <f>IF(ISNA(VLOOKUP(A37,'Licenciés Jeunes 2023'!A:C,2,0)),"",VLOOKUP(A37,'Licenciés Jeunes 2023'!A:C,2,0))</f>
        <v>Mathis</v>
      </c>
      <c r="D37" s="32" t="str">
        <f>IF(ISNA(VLOOKUP(A37,'Licenciés Jeunes 2023'!A:F,6,0)),"",VLOOKUP(A37,'Licenciés Jeunes 2023'!A:F,6,0))</f>
        <v>ORLEANS ASFAS TRIATHLON</v>
      </c>
      <c r="E37" s="6"/>
      <c r="F37" s="2">
        <f>IF(E$2="Bike &amp; Run",IF(ISNA(VLOOKUP(E37,Paramètres!$B$3:$C$56,2,FALSE)),0,VLOOKUP(E37,Paramètres!$B$3:$C$56,2,FALSE)*Paramètres!$K$3),IF(OR(E37="",OR($D37="",$D37="NL",$D37="HORS LIGUE")),0,VLOOKUP(IF(OR(E37="",OR($D37="",$D37="NL",$D37="HORS LIGUE")),"",COUNTIFS($D$5:$D$72,"&lt;&gt;"&amp;"",$D$5:$D$72,"&lt;&gt;"&amp;"NL",$D$5:$D$72,"&lt;&gt;"&amp;"HORS LIGUE",E$5:E$72,"&lt;"&amp;E37)+1),Paramètres!$B$3:$C$56,2,FALSE)*Paramètres!$K$3))</f>
        <v>0</v>
      </c>
      <c r="G37" s="4">
        <v>22</v>
      </c>
      <c r="H37" s="2">
        <f>IF(G$2="Bike &amp; Run",IF(ISNA(VLOOKUP(G37,Paramètres!$B$3:$C$56,2,FALSE)),0,VLOOKUP(G37,Paramètres!$B$3:$C$56,2,FALSE)*Paramètres!$K$4),IF(OR(G37="",OR($D37="",$D37="NL",$D37="HORS LIGUE")),0,VLOOKUP(IF(OR(G37="",OR($D37="",$D37="NL",$D37="HORS LIGUE")),"",COUNTIFS($D$5:$D$72,"&lt;&gt;"&amp;"",$D$5:$D$72,"&lt;&gt;"&amp;"NL",$D$5:$D$72,"&lt;&gt;"&amp;"HORS LIGUE",G$5:G$72,"&lt;"&amp;G37)+1),Paramètres!$B$3:$C$56,2,FALSE)*Paramètres!$K$4))</f>
        <v>33</v>
      </c>
      <c r="I37" s="36"/>
      <c r="J37" s="2">
        <f>IF(I$2="Bike &amp; Run",IF(ISNA(VLOOKUP(I37,Paramètres!$B$3:$C$56,2,FALSE)),0,VLOOKUP(I37,Paramètres!$B$3:$C$56,2,FALSE)*Paramètres!$K$5),IF(OR(I37="",OR($D37="",$D37="NL",$D37="HORS LIGUE")),0,VLOOKUP(IF(OR(I37="",OR($D37="",$D37="NL",$D37="HORS LIGUE")),"",COUNTIFS($D$5:$D$72,"&lt;&gt;"&amp;"",$D$5:$D$72,"&lt;&gt;"&amp;"NL",$D$5:$D$72,"&lt;&gt;"&amp;"HORS LIGUE",I$5:I$72,"&lt;"&amp;I37)+1),Paramètres!$B$3:$C$56,2,FALSE)*Paramètres!$K$5))</f>
        <v>0</v>
      </c>
      <c r="K37" s="4"/>
      <c r="L37" s="2">
        <f>IF(K$2="Bike &amp; Run",IF(ISNA(VLOOKUP(K37,Paramètres!$B$3:$C$56,2,FALSE)),0,VLOOKUP(K37,Paramètres!$B$3:$C$56,2,FALSE)*Paramètres!$K$6),IF(OR(K37="",OR($D37="",$D37="NL",$D37="HORS LIGUE")),0,VLOOKUP(IF(OR(K37="",OR($D37="",$D37="NL",$D37="HORS LIGUE")),"",COUNTIFS($D$5:$D$72,"&lt;&gt;"&amp;"",$D$5:$D$72,"&lt;&gt;"&amp;"NL",$D$5:$D$72,"&lt;&gt;"&amp;"HORS LIGUE",K$5:K$72,"&lt;"&amp;K37)+1),Paramètres!$B$3:$C$56,2,FALSE)*Paramètres!$K$6))</f>
        <v>0</v>
      </c>
      <c r="M37" s="4"/>
      <c r="N37" s="2">
        <f>IF(M$2="Bike &amp; Run",IF(ISNA(VLOOKUP(M37,Paramètres!$B$3:$C$56,2,FALSE)),0,VLOOKUP(M37,Paramètres!$B$3:$C$56,2,FALSE)*Paramètres!$K$7),IF(OR(M37="",OR($D37="",$D37="NL",$D37="HORS LIGUE")),0,VLOOKUP(IF(OR(M37="",OR($D37="",$D37="NL",$D37="HORS LIGUE")),"",COUNTIFS($D$5:$D$72,"&lt;&gt;"&amp;"",$D$5:$D$72,"&lt;&gt;"&amp;"NL",$D$5:$D$72,"&lt;&gt;"&amp;"HORS LIGUE",M$5:M$72,"&lt;"&amp;M37)+1),Paramètres!$B$3:$C$56,2,FALSE)*Paramètres!$K$7))</f>
        <v>0</v>
      </c>
      <c r="O37" s="46"/>
      <c r="P37" s="2">
        <f>IF(O$2="Bike &amp; Run",IF(ISNA(VLOOKUP(O37,Paramètres!$B$3:$C$56,2,FALSE)),0,VLOOKUP(O37,Paramètres!$B$3:$C$56,2,FALSE)*Paramètres!$K$8),IF(OR(O37="",OR($D37="",$D37="NL",$D37="HORS LIGUE")),0,VLOOKUP(IF(OR(O37="",OR($D37="",$D37="NL",$D37="HORS LIGUE")),"",COUNTIFS($D$5:$D$72,"&lt;&gt;"&amp;"",$D$5:$D$72,"&lt;&gt;"&amp;"NL",$D$5:$D$72,"&lt;&gt;"&amp;"HORS LIGUE",O$5:O$72,"&lt;"&amp;O37)+1),Paramètres!$B$3:$C$56,2,FALSE)*Paramètres!$K$8))</f>
        <v>0</v>
      </c>
      <c r="Q37" s="46"/>
      <c r="R37" s="2">
        <f>IF(Q$2="Bike &amp; Run",IF(ISNA(VLOOKUP(Q37,Paramètres!$B$3:$C$56,2,FALSE)),0,VLOOKUP(Q37,Paramètres!$B$3:$C$56,2,FALSE)*Paramètres!$K$9),IF(OR(Q37="",OR($D37="",$D37="NL",$D37="HORS LIGUE")),0,VLOOKUP(IF(OR(Q37="",OR($D37="",$D37="NL",$D37="HORS LIGUE")),"",COUNTIFS($D$5:$D$72,"&lt;&gt;"&amp;"",$D$5:$D$72,"&lt;&gt;"&amp;"NL",$D$5:$D$72,"&lt;&gt;"&amp;"HORS LIGUE",Q$5:Q$72,"&lt;"&amp;Q37)+1),Paramètres!$B$3:$C$56,2,FALSE)*Paramètres!$K$9))</f>
        <v>0</v>
      </c>
      <c r="S37" s="46"/>
      <c r="T37" s="2">
        <f>IF(S$2="Bike &amp; Run",IF(ISNA(VLOOKUP(S37,Paramètres!$B$3:$C$56,2,FALSE)),0,VLOOKUP(S37,Paramètres!$B$3:$C$56,2,FALSE)*Paramètres!$K$10),IF(OR(S37="",OR($D37="",$D37="NL",$D37="HORS LIGUE")),0,VLOOKUP(IF(OR(S37="",OR($D37="",$D37="NL",$D37="HORS LIGUE")),"",COUNTIFS($D$5:$D$72,"&lt;&gt;"&amp;"",$D$5:$D$72,"&lt;&gt;"&amp;"NL",$D$5:$D$72,"&lt;&gt;"&amp;"HORS LIGUE",S$5:S$72,"&lt;"&amp;S37)+1),Paramètres!$B$3:$C$56,2,FALSE)*Paramètres!$K$10))</f>
        <v>0</v>
      </c>
      <c r="U37" s="46"/>
      <c r="V37" s="2">
        <f>IF(U$2="Bike &amp; Run",IF(ISNA(VLOOKUP(U37,Paramètres!$B$3:$C$56,2,FALSE)),0,VLOOKUP(U37,Paramètres!$B$3:$C$56,2,FALSE)*Paramètres!$K$11),IF(OR(U37="",OR($D37="",$D37="NL",$D37="HORS LIGUE")),0,VLOOKUP(IF(OR(U37="",OR($D37="",$D37="NL",$D37="HORS LIGUE")),"",COUNTIFS($D$5:$D$72,"&lt;&gt;"&amp;"",$D$5:$D$72,"&lt;&gt;"&amp;"NL",$D$5:$D$72,"&lt;&gt;"&amp;"HORS LIGUE",U$5:U$72,"&lt;"&amp;U37)+1),Paramètres!$B$3:$C$56,2,FALSE)*Paramètres!$K$11))</f>
        <v>0</v>
      </c>
      <c r="W37" s="46"/>
      <c r="X37" s="2">
        <f>IF(W$2="Bike &amp; Run",IF(ISNA(VLOOKUP(W37,Paramètres!$B$3:$C$56,2,FALSE)),0,VLOOKUP(W37,Paramètres!$B$3:$C$56,2,FALSE)*Paramètres!$K$12),IF(OR(W37="",OR($D37="",$D37="NL",$D37="HORS LIGUE")),0,VLOOKUP(IF(OR(W37="",OR($D37="",$D37="NL",$D37="HORS LIGUE")),"",COUNTIFS($D$5:$D$72,"&lt;&gt;"&amp;"",$D$5:$D$72,"&lt;&gt;"&amp;"NL",$D$5:$D$72,"&lt;&gt;"&amp;"HORS LIGUE",W$5:W$72,"&lt;"&amp;W37)+1),Paramètres!$B$3:$C$56,2,FALSE)*Paramètres!$K$12))</f>
        <v>0</v>
      </c>
      <c r="Y37" s="46"/>
      <c r="Z37" s="2">
        <f>IF(Y$2="Bike &amp; Run",IF(ISNA(VLOOKUP(Y37,Paramètres!$B$3:$C$56,2,FALSE)),0,VLOOKUP(Y37,Paramètres!$B$3:$C$56,2,FALSE)*Paramètres!$K$13),IF(OR(Y37="",OR($D37="",$D37="NL",$D37="HORS LIGUE")),0,VLOOKUP(IF(OR(Y37="",OR($D37="",$D37="NL",$D37="HORS LIGUE")),"",COUNTIFS($D$5:$D$72,"&lt;&gt;"&amp;"",$D$5:$D$72,"&lt;&gt;"&amp;"NL",$D$5:$D$72,"&lt;&gt;"&amp;"HORS LIGUE",Y$5:Y$72,"&lt;"&amp;Y37)+1),Paramètres!$B$3:$C$56,2,FALSE)*Paramètres!$K$13))</f>
        <v>0</v>
      </c>
      <c r="AA37" s="46"/>
      <c r="AB37" s="2">
        <f>IF(AA$2="Bike &amp; Run",IF(ISNA(VLOOKUP(AA37,Paramètres!$B$3:$C$56,2,FALSE)),0,VLOOKUP(AA37,Paramètres!$B$3:$C$56,2,FALSE)*Paramètres!$K$14),IF(OR(AA37="",OR($D37="",$D37="NL",$D37="HORS LIGUE")),0,VLOOKUP(IF(OR(AA37="",OR($D37="",$D37="NL",$D37="HORS LIGUE")),"",COUNTIFS($D$5:$D$72,"&lt;&gt;"&amp;"",$D$5:$D$72,"&lt;&gt;"&amp;"NL",$D$5:$D$72,"&lt;&gt;"&amp;"HORS LIGUE",AA$5:AA$72,"&lt;"&amp;AA37)+1),Paramètres!$B$3:$C$56,2,FALSE)*Paramètres!$K$14))</f>
        <v>0</v>
      </c>
      <c r="AC37" s="46"/>
      <c r="AD37" s="2">
        <f>IF(AC$2="Bike &amp; Run",IF(ISNA(VLOOKUP(AC37,Paramètres!$B$3:$C$56,2,FALSE)),0,VLOOKUP(AC37,Paramètres!$B$3:$C$56,2,FALSE)*Paramètres!$K$15),IF(OR(AC37="",OR($D37="",$D37="NL",$D37="HORS LIGUE")),0,VLOOKUP(IF(OR(AC37="",OR($D37="",$D37="NL",$D37="HORS LIGUE")),"",COUNTIFS($D$5:$D$72,"&lt;&gt;"&amp;"",$D$5:$D$72,"&lt;&gt;"&amp;"NL",$D$5:$D$72,"&lt;&gt;"&amp;"HORS LIGUE",AC$5:AC$72,"&lt;"&amp;AC37)+1),Paramètres!$B$3:$C$56,2,FALSE)*Paramètres!$K$15))</f>
        <v>0</v>
      </c>
      <c r="AE37" s="46"/>
      <c r="AF37" s="2">
        <f>IF(AE$2="Bike &amp; Run",IF(ISNA(VLOOKUP(AE37,Paramètres!$B$3:$C$56,2,FALSE)),0,VLOOKUP(AE37,Paramètres!$B$3:$C$56,2,FALSE)*Paramètres!$K$16),IF(OR(AE37="",OR($D37="",$D37="NL",$D37="HORS LIGUE")),0,VLOOKUP(IF(OR(AE37="",OR($D37="",$D37="NL",$D37="HORS LIGUE")),"",COUNTIFS($D$5:$D$72,"&lt;&gt;"&amp;"",$D$5:$D$72,"&lt;&gt;"&amp;"NL",$D$5:$D$72,"&lt;&gt;"&amp;"HORS LIGUE",AE$5:AE$72,"&lt;"&amp;AE37)+1),Paramètres!$B$3:$C$56,2,FALSE)*Paramètres!$K$16))</f>
        <v>0</v>
      </c>
      <c r="AG37" s="46"/>
      <c r="AH37" s="2">
        <f>IF(AG$2="Bike &amp; Run",IF(ISNA(VLOOKUP(AG37,Paramètres!$B$3:$C$56,2,FALSE)),0,VLOOKUP(AG37,Paramètres!$B$3:$C$56,2,FALSE)*Paramètres!$K$17),IF(OR(AG37="",OR($D37="",$D37="NL",$D37="HORS LIGUE")),0,VLOOKUP(IF(OR(AG37="",OR($D37="",$D37="NL",$D37="HORS LIGUE")),"",COUNTIFS($D$5:$D$72,"&lt;&gt;"&amp;"",$D$5:$D$72,"&lt;&gt;"&amp;"NL",$D$5:$D$72,"&lt;&gt;"&amp;"HORS LIGUE",AG$5:AG$72,"&lt;"&amp;AG37)+1),Paramètres!$B$3:$C$56,2,FALSE)*Paramètres!$K$17))</f>
        <v>0</v>
      </c>
      <c r="AI37" s="40">
        <f t="shared" ref="AI37:AI68" si="53">F37+H37+J37+L37+N37+P37+R37+T37+V37+X37+Z37+AB37+AD37+AF37+AH37</f>
        <v>33</v>
      </c>
      <c r="AJ37" s="3">
        <f t="shared" ref="AJ37:AJ68" si="54">IF(AI37&lt;&gt;0,RANK(AI37,$AI$5:$AI$72),"")</f>
        <v>33</v>
      </c>
      <c r="AK37" s="5">
        <f t="shared" ref="AK37:AK72" si="55">COUNTA(E37,G37,I37,K37,M37,O37,Q37,S37,U37,W37,Y37,AA37,AC37,AE37,AG37)</f>
        <v>1</v>
      </c>
      <c r="AL37" s="41">
        <f t="shared" ref="AL37:AL72" si="56">HLOOKUP($AL$2,$BD$4:$BR$72,ROW(A37)-3,FALSE)</f>
        <v>33</v>
      </c>
      <c r="AM37" s="33">
        <f t="shared" ref="AM37:AM68" si="57">IF(AL37&lt;&gt;0,RANK(AL37,$AL$5:$AL$72),"")</f>
        <v>33</v>
      </c>
      <c r="AO37" s="22">
        <f t="shared" ref="AO37:AO72" si="58">F37</f>
        <v>0</v>
      </c>
      <c r="AP37">
        <f t="shared" ref="AP37:AP72" si="59">H37</f>
        <v>33</v>
      </c>
      <c r="AQ37">
        <f t="shared" ref="AQ37:AQ72" si="60">J37</f>
        <v>0</v>
      </c>
      <c r="AR37">
        <f t="shared" ref="AR37:AR72" si="61">L37</f>
        <v>0</v>
      </c>
      <c r="AS37">
        <f t="shared" ref="AS37:AS72" si="62">N37</f>
        <v>0</v>
      </c>
      <c r="AT37">
        <f t="shared" ref="AT37:AT72" si="63">P37</f>
        <v>0</v>
      </c>
      <c r="AU37">
        <f t="shared" ref="AU37:AU72" si="64">R37</f>
        <v>0</v>
      </c>
      <c r="AV37">
        <f t="shared" ref="AV37:AV72" si="65">T37</f>
        <v>0</v>
      </c>
      <c r="AW37">
        <f t="shared" ref="AW37:AW72" si="66">V37</f>
        <v>0</v>
      </c>
      <c r="AX37">
        <f t="shared" ref="AX37:AX72" si="67">X37</f>
        <v>0</v>
      </c>
      <c r="AY37">
        <f t="shared" ref="AY37:AY72" si="68">Z37</f>
        <v>0</v>
      </c>
      <c r="AZ37">
        <f t="shared" ref="AZ37:AZ72" si="69">AB37</f>
        <v>0</v>
      </c>
      <c r="BA37">
        <f t="shared" ref="BA37:BA72" si="70">AD37</f>
        <v>0</v>
      </c>
      <c r="BB37">
        <f t="shared" ref="BB37:BB72" si="71">AF37</f>
        <v>0</v>
      </c>
      <c r="BC37">
        <f t="shared" ref="BC37:BC72" si="72">AH37</f>
        <v>0</v>
      </c>
      <c r="BD37">
        <f t="shared" ref="BD37:BD72" si="73">LARGE($AO37:$BC37,BD$4)</f>
        <v>33</v>
      </c>
      <c r="BE37" s="22">
        <f t="shared" ref="BE37:BR37" si="74">BD37+LARGE($AO37:$BC37,BE$4)</f>
        <v>33</v>
      </c>
      <c r="BF37" s="22">
        <f t="shared" si="74"/>
        <v>33</v>
      </c>
      <c r="BG37" s="22">
        <f t="shared" si="74"/>
        <v>33</v>
      </c>
      <c r="BH37" s="22">
        <f t="shared" si="74"/>
        <v>33</v>
      </c>
      <c r="BI37" s="22">
        <f t="shared" si="74"/>
        <v>33</v>
      </c>
      <c r="BJ37" s="22">
        <f t="shared" si="74"/>
        <v>33</v>
      </c>
      <c r="BK37" s="22">
        <f t="shared" si="74"/>
        <v>33</v>
      </c>
      <c r="BL37" s="22">
        <f t="shared" si="74"/>
        <v>33</v>
      </c>
      <c r="BM37" s="22">
        <f t="shared" si="74"/>
        <v>33</v>
      </c>
      <c r="BN37" s="22">
        <f t="shared" si="74"/>
        <v>33</v>
      </c>
      <c r="BO37" s="22">
        <f t="shared" si="74"/>
        <v>33</v>
      </c>
      <c r="BP37" s="22">
        <f t="shared" si="74"/>
        <v>33</v>
      </c>
      <c r="BQ37" s="22">
        <f t="shared" si="74"/>
        <v>33</v>
      </c>
      <c r="BR37" s="22">
        <f t="shared" si="74"/>
        <v>33</v>
      </c>
    </row>
    <row r="38" spans="1:70" ht="16.5">
      <c r="A38" s="73" t="s">
        <v>1564</v>
      </c>
      <c r="B38" s="32" t="str">
        <f>IF(ISNA(VLOOKUP(A38,'Licenciés Jeunes 2023'!A:C,3,0)),"",VLOOKUP(A38,'Licenciés Jeunes 2023'!A:C,3,0))</f>
        <v>BOSCHER</v>
      </c>
      <c r="C38" s="32" t="str">
        <f>IF(ISNA(VLOOKUP(A38,'Licenciés Jeunes 2023'!A:C,2,0)),"",VLOOKUP(A38,'Licenciés Jeunes 2023'!A:C,2,0))</f>
        <v>Julian</v>
      </c>
      <c r="D38" s="32" t="str">
        <f>IF(ISNA(VLOOKUP(A38,'Licenciés Jeunes 2023'!A:F,6,0)),"",VLOOKUP(A38,'Licenciés Jeunes 2023'!A:F,6,0))</f>
        <v>SAINT AVERTIN SPORTS TRIATHLON 37</v>
      </c>
      <c r="E38" s="6"/>
      <c r="F38" s="2">
        <f>IF(E$2="Bike &amp; Run",IF(ISNA(VLOOKUP(E38,Paramètres!$B$3:$C$56,2,FALSE)),0,VLOOKUP(E38,Paramètres!$B$3:$C$56,2,FALSE)*Paramètres!$K$3),IF(OR(E38="",OR($D38="",$D38="NL",$D38="HORS LIGUE")),0,VLOOKUP(IF(OR(E38="",OR($D38="",$D38="NL",$D38="HORS LIGUE")),"",COUNTIFS($D$5:$D$72,"&lt;&gt;"&amp;"",$D$5:$D$72,"&lt;&gt;"&amp;"NL",$D$5:$D$72,"&lt;&gt;"&amp;"HORS LIGUE",E$5:E$72,"&lt;"&amp;E38)+1),Paramètres!$B$3:$C$56,2,FALSE)*Paramètres!$K$3))</f>
        <v>0</v>
      </c>
      <c r="G38" s="4">
        <v>28</v>
      </c>
      <c r="H38" s="2">
        <f>IF(G$2="Bike &amp; Run",IF(ISNA(VLOOKUP(G38,Paramètres!$B$3:$C$56,2,FALSE)),0,VLOOKUP(G38,Paramètres!$B$3:$C$56,2,FALSE)*Paramètres!$K$4),IF(OR(G38="",OR($D38="",$D38="NL",$D38="HORS LIGUE")),0,VLOOKUP(IF(OR(G38="",OR($D38="",$D38="NL",$D38="HORS LIGUE")),"",COUNTIFS($D$5:$D$72,"&lt;&gt;"&amp;"",$D$5:$D$72,"&lt;&gt;"&amp;"NL",$D$5:$D$72,"&lt;&gt;"&amp;"HORS LIGUE",G$5:G$72,"&lt;"&amp;G38)+1),Paramètres!$B$3:$C$56,2,FALSE)*Paramètres!$K$4))</f>
        <v>24</v>
      </c>
      <c r="I38" s="36"/>
      <c r="J38" s="2">
        <f>IF(I$2="Bike &amp; Run",IF(ISNA(VLOOKUP(I38,Paramètres!$B$3:$C$56,2,FALSE)),0,VLOOKUP(I38,Paramètres!$B$3:$C$56,2,FALSE)*Paramètres!$K$5),IF(OR(I38="",OR($D38="",$D38="NL",$D38="HORS LIGUE")),0,VLOOKUP(IF(OR(I38="",OR($D38="",$D38="NL",$D38="HORS LIGUE")),"",COUNTIFS($D$5:$D$72,"&lt;&gt;"&amp;"",$D$5:$D$72,"&lt;&gt;"&amp;"NL",$D$5:$D$72,"&lt;&gt;"&amp;"HORS LIGUE",I$5:I$72,"&lt;"&amp;I38)+1),Paramètres!$B$3:$C$56,2,FALSE)*Paramètres!$K$5))</f>
        <v>0</v>
      </c>
      <c r="K38" s="4"/>
      <c r="L38" s="2">
        <f>IF(K$2="Bike &amp; Run",IF(ISNA(VLOOKUP(K38,Paramètres!$B$3:$C$56,2,FALSE)),0,VLOOKUP(K38,Paramètres!$B$3:$C$56,2,FALSE)*Paramètres!$K$6),IF(OR(K38="",OR($D38="",$D38="NL",$D38="HORS LIGUE")),0,VLOOKUP(IF(OR(K38="",OR($D38="",$D38="NL",$D38="HORS LIGUE")),"",COUNTIFS($D$5:$D$72,"&lt;&gt;"&amp;"",$D$5:$D$72,"&lt;&gt;"&amp;"NL",$D$5:$D$72,"&lt;&gt;"&amp;"HORS LIGUE",K$5:K$72,"&lt;"&amp;K38)+1),Paramètres!$B$3:$C$56,2,FALSE)*Paramètres!$K$6))</f>
        <v>0</v>
      </c>
      <c r="M38" s="4"/>
      <c r="N38" s="2">
        <f>IF(M$2="Bike &amp; Run",IF(ISNA(VLOOKUP(M38,Paramètres!$B$3:$C$56,2,FALSE)),0,VLOOKUP(M38,Paramètres!$B$3:$C$56,2,FALSE)*Paramètres!$K$7),IF(OR(M38="",OR($D38="",$D38="NL",$D38="HORS LIGUE")),0,VLOOKUP(IF(OR(M38="",OR($D38="",$D38="NL",$D38="HORS LIGUE")),"",COUNTIFS($D$5:$D$72,"&lt;&gt;"&amp;"",$D$5:$D$72,"&lt;&gt;"&amp;"NL",$D$5:$D$72,"&lt;&gt;"&amp;"HORS LIGUE",M$5:M$72,"&lt;"&amp;M38)+1),Paramètres!$B$3:$C$56,2,FALSE)*Paramètres!$K$7))</f>
        <v>0</v>
      </c>
      <c r="O38" s="46"/>
      <c r="P38" s="2">
        <f>IF(O$2="Bike &amp; Run",IF(ISNA(VLOOKUP(O38,Paramètres!$B$3:$C$56,2,FALSE)),0,VLOOKUP(O38,Paramètres!$B$3:$C$56,2,FALSE)*Paramètres!$K$8),IF(OR(O38="",OR($D38="",$D38="NL",$D38="HORS LIGUE")),0,VLOOKUP(IF(OR(O38="",OR($D38="",$D38="NL",$D38="HORS LIGUE")),"",COUNTIFS($D$5:$D$72,"&lt;&gt;"&amp;"",$D$5:$D$72,"&lt;&gt;"&amp;"NL",$D$5:$D$72,"&lt;&gt;"&amp;"HORS LIGUE",O$5:O$72,"&lt;"&amp;O38)+1),Paramètres!$B$3:$C$56,2,FALSE)*Paramètres!$K$8))</f>
        <v>0</v>
      </c>
      <c r="Q38" s="46"/>
      <c r="R38" s="2">
        <f>IF(Q$2="Bike &amp; Run",IF(ISNA(VLOOKUP(Q38,Paramètres!$B$3:$C$56,2,FALSE)),0,VLOOKUP(Q38,Paramètres!$B$3:$C$56,2,FALSE)*Paramètres!$K$9),IF(OR(Q38="",OR($D38="",$D38="NL",$D38="HORS LIGUE")),0,VLOOKUP(IF(OR(Q38="",OR($D38="",$D38="NL",$D38="HORS LIGUE")),"",COUNTIFS($D$5:$D$72,"&lt;&gt;"&amp;"",$D$5:$D$72,"&lt;&gt;"&amp;"NL",$D$5:$D$72,"&lt;&gt;"&amp;"HORS LIGUE",Q$5:Q$72,"&lt;"&amp;Q38)+1),Paramètres!$B$3:$C$56,2,FALSE)*Paramètres!$K$9))</f>
        <v>0</v>
      </c>
      <c r="S38" s="46"/>
      <c r="T38" s="2">
        <f>IF(S$2="Bike &amp; Run",IF(ISNA(VLOOKUP(S38,Paramètres!$B$3:$C$56,2,FALSE)),0,VLOOKUP(S38,Paramètres!$B$3:$C$56,2,FALSE)*Paramètres!$K$10),IF(OR(S38="",OR($D38="",$D38="NL",$D38="HORS LIGUE")),0,VLOOKUP(IF(OR(S38="",OR($D38="",$D38="NL",$D38="HORS LIGUE")),"",COUNTIFS($D$5:$D$72,"&lt;&gt;"&amp;"",$D$5:$D$72,"&lt;&gt;"&amp;"NL",$D$5:$D$72,"&lt;&gt;"&amp;"HORS LIGUE",S$5:S$72,"&lt;"&amp;S38)+1),Paramètres!$B$3:$C$56,2,FALSE)*Paramètres!$K$10))</f>
        <v>0</v>
      </c>
      <c r="U38" s="46"/>
      <c r="V38" s="2">
        <f>IF(U$2="Bike &amp; Run",IF(ISNA(VLOOKUP(U38,Paramètres!$B$3:$C$56,2,FALSE)),0,VLOOKUP(U38,Paramètres!$B$3:$C$56,2,FALSE)*Paramètres!$K$11),IF(OR(U38="",OR($D38="",$D38="NL",$D38="HORS LIGUE")),0,VLOOKUP(IF(OR(U38="",OR($D38="",$D38="NL",$D38="HORS LIGUE")),"",COUNTIFS($D$5:$D$72,"&lt;&gt;"&amp;"",$D$5:$D$72,"&lt;&gt;"&amp;"NL",$D$5:$D$72,"&lt;&gt;"&amp;"HORS LIGUE",U$5:U$72,"&lt;"&amp;U38)+1),Paramètres!$B$3:$C$56,2,FALSE)*Paramètres!$K$11))</f>
        <v>0</v>
      </c>
      <c r="W38" s="46"/>
      <c r="X38" s="2">
        <f>IF(W$2="Bike &amp; Run",IF(ISNA(VLOOKUP(W38,Paramètres!$B$3:$C$56,2,FALSE)),0,VLOOKUP(W38,Paramètres!$B$3:$C$56,2,FALSE)*Paramètres!$K$12),IF(OR(W38="",OR($D38="",$D38="NL",$D38="HORS LIGUE")),0,VLOOKUP(IF(OR(W38="",OR($D38="",$D38="NL",$D38="HORS LIGUE")),"",COUNTIFS($D$5:$D$72,"&lt;&gt;"&amp;"",$D$5:$D$72,"&lt;&gt;"&amp;"NL",$D$5:$D$72,"&lt;&gt;"&amp;"HORS LIGUE",W$5:W$72,"&lt;"&amp;W38)+1),Paramètres!$B$3:$C$56,2,FALSE)*Paramètres!$K$12))</f>
        <v>0</v>
      </c>
      <c r="Y38" s="46"/>
      <c r="Z38" s="2">
        <f>IF(Y$2="Bike &amp; Run",IF(ISNA(VLOOKUP(Y38,Paramètres!$B$3:$C$56,2,FALSE)),0,VLOOKUP(Y38,Paramètres!$B$3:$C$56,2,FALSE)*Paramètres!$K$13),IF(OR(Y38="",OR($D38="",$D38="NL",$D38="HORS LIGUE")),0,VLOOKUP(IF(OR(Y38="",OR($D38="",$D38="NL",$D38="HORS LIGUE")),"",COUNTIFS($D$5:$D$72,"&lt;&gt;"&amp;"",$D$5:$D$72,"&lt;&gt;"&amp;"NL",$D$5:$D$72,"&lt;&gt;"&amp;"HORS LIGUE",Y$5:Y$72,"&lt;"&amp;Y38)+1),Paramètres!$B$3:$C$56,2,FALSE)*Paramètres!$K$13))</f>
        <v>0</v>
      </c>
      <c r="AA38" s="46"/>
      <c r="AB38" s="2">
        <f>IF(AA$2="Bike &amp; Run",IF(ISNA(VLOOKUP(AA38,Paramètres!$B$3:$C$56,2,FALSE)),0,VLOOKUP(AA38,Paramètres!$B$3:$C$56,2,FALSE)*Paramètres!$K$14),IF(OR(AA38="",OR($D38="",$D38="NL",$D38="HORS LIGUE")),0,VLOOKUP(IF(OR(AA38="",OR($D38="",$D38="NL",$D38="HORS LIGUE")),"",COUNTIFS($D$5:$D$72,"&lt;&gt;"&amp;"",$D$5:$D$72,"&lt;&gt;"&amp;"NL",$D$5:$D$72,"&lt;&gt;"&amp;"HORS LIGUE",AA$5:AA$72,"&lt;"&amp;AA38)+1),Paramètres!$B$3:$C$56,2,FALSE)*Paramètres!$K$14))</f>
        <v>0</v>
      </c>
      <c r="AC38" s="46"/>
      <c r="AD38" s="2">
        <f>IF(AC$2="Bike &amp; Run",IF(ISNA(VLOOKUP(AC38,Paramètres!$B$3:$C$56,2,FALSE)),0,VLOOKUP(AC38,Paramètres!$B$3:$C$56,2,FALSE)*Paramètres!$K$15),IF(OR(AC38="",OR($D38="",$D38="NL",$D38="HORS LIGUE")),0,VLOOKUP(IF(OR(AC38="",OR($D38="",$D38="NL",$D38="HORS LIGUE")),"",COUNTIFS($D$5:$D$72,"&lt;&gt;"&amp;"",$D$5:$D$72,"&lt;&gt;"&amp;"NL",$D$5:$D$72,"&lt;&gt;"&amp;"HORS LIGUE",AC$5:AC$72,"&lt;"&amp;AC38)+1),Paramètres!$B$3:$C$56,2,FALSE)*Paramètres!$K$15))</f>
        <v>0</v>
      </c>
      <c r="AE38" s="46"/>
      <c r="AF38" s="2">
        <f>IF(AE$2="Bike &amp; Run",IF(ISNA(VLOOKUP(AE38,Paramètres!$B$3:$C$56,2,FALSE)),0,VLOOKUP(AE38,Paramètres!$B$3:$C$56,2,FALSE)*Paramètres!$K$16),IF(OR(AE38="",OR($D38="",$D38="NL",$D38="HORS LIGUE")),0,VLOOKUP(IF(OR(AE38="",OR($D38="",$D38="NL",$D38="HORS LIGUE")),"",COUNTIFS($D$5:$D$72,"&lt;&gt;"&amp;"",$D$5:$D$72,"&lt;&gt;"&amp;"NL",$D$5:$D$72,"&lt;&gt;"&amp;"HORS LIGUE",AE$5:AE$72,"&lt;"&amp;AE38)+1),Paramètres!$B$3:$C$56,2,FALSE)*Paramètres!$K$16))</f>
        <v>0</v>
      </c>
      <c r="AG38" s="46"/>
      <c r="AH38" s="2">
        <f>IF(AG$2="Bike &amp; Run",IF(ISNA(VLOOKUP(AG38,Paramètres!$B$3:$C$56,2,FALSE)),0,VLOOKUP(AG38,Paramètres!$B$3:$C$56,2,FALSE)*Paramètres!$K$17),IF(OR(AG38="",OR($D38="",$D38="NL",$D38="HORS LIGUE")),0,VLOOKUP(IF(OR(AG38="",OR($D38="",$D38="NL",$D38="HORS LIGUE")),"",COUNTIFS($D$5:$D$72,"&lt;&gt;"&amp;"",$D$5:$D$72,"&lt;&gt;"&amp;"NL",$D$5:$D$72,"&lt;&gt;"&amp;"HORS LIGUE",AG$5:AG$72,"&lt;"&amp;AG38)+1),Paramètres!$B$3:$C$56,2,FALSE)*Paramètres!$K$17))</f>
        <v>0</v>
      </c>
      <c r="AI38" s="40">
        <f t="shared" si="53"/>
        <v>24</v>
      </c>
      <c r="AJ38" s="3">
        <f t="shared" si="54"/>
        <v>34</v>
      </c>
      <c r="AK38" s="5">
        <f t="shared" si="55"/>
        <v>1</v>
      </c>
      <c r="AL38" s="41">
        <f t="shared" si="56"/>
        <v>24</v>
      </c>
      <c r="AM38" s="33">
        <f t="shared" si="57"/>
        <v>34</v>
      </c>
      <c r="AO38" s="22">
        <f t="shared" si="58"/>
        <v>0</v>
      </c>
      <c r="AP38">
        <f t="shared" si="59"/>
        <v>24</v>
      </c>
      <c r="AQ38">
        <f t="shared" si="60"/>
        <v>0</v>
      </c>
      <c r="AR38">
        <f t="shared" si="61"/>
        <v>0</v>
      </c>
      <c r="AS38">
        <f t="shared" si="62"/>
        <v>0</v>
      </c>
      <c r="AT38">
        <f t="shared" si="63"/>
        <v>0</v>
      </c>
      <c r="AU38">
        <f t="shared" si="64"/>
        <v>0</v>
      </c>
      <c r="AV38">
        <f t="shared" si="65"/>
        <v>0</v>
      </c>
      <c r="AW38">
        <f t="shared" si="66"/>
        <v>0</v>
      </c>
      <c r="AX38">
        <f t="shared" si="67"/>
        <v>0</v>
      </c>
      <c r="AY38">
        <f t="shared" si="68"/>
        <v>0</v>
      </c>
      <c r="AZ38">
        <f t="shared" si="69"/>
        <v>0</v>
      </c>
      <c r="BA38">
        <f t="shared" si="70"/>
        <v>0</v>
      </c>
      <c r="BB38">
        <f t="shared" si="71"/>
        <v>0</v>
      </c>
      <c r="BC38">
        <f t="shared" si="72"/>
        <v>0</v>
      </c>
      <c r="BD38">
        <f t="shared" si="73"/>
        <v>24</v>
      </c>
      <c r="BE38" s="22">
        <f t="shared" ref="BE38:BR38" si="75">BD38+LARGE($AO38:$BC38,BE$4)</f>
        <v>24</v>
      </c>
      <c r="BF38" s="22">
        <f t="shared" si="75"/>
        <v>24</v>
      </c>
      <c r="BG38" s="22">
        <f t="shared" si="75"/>
        <v>24</v>
      </c>
      <c r="BH38" s="22">
        <f t="shared" si="75"/>
        <v>24</v>
      </c>
      <c r="BI38" s="22">
        <f t="shared" si="75"/>
        <v>24</v>
      </c>
      <c r="BJ38" s="22">
        <f t="shared" si="75"/>
        <v>24</v>
      </c>
      <c r="BK38" s="22">
        <f t="shared" si="75"/>
        <v>24</v>
      </c>
      <c r="BL38" s="22">
        <f t="shared" si="75"/>
        <v>24</v>
      </c>
      <c r="BM38" s="22">
        <f t="shared" si="75"/>
        <v>24</v>
      </c>
      <c r="BN38" s="22">
        <f t="shared" si="75"/>
        <v>24</v>
      </c>
      <c r="BO38" s="22">
        <f t="shared" si="75"/>
        <v>24</v>
      </c>
      <c r="BP38" s="22">
        <f t="shared" si="75"/>
        <v>24</v>
      </c>
      <c r="BQ38" s="22">
        <f t="shared" si="75"/>
        <v>24</v>
      </c>
      <c r="BR38" s="22">
        <f t="shared" si="75"/>
        <v>24</v>
      </c>
    </row>
    <row r="39" spans="1:70" ht="16.5">
      <c r="A39" s="73" t="s">
        <v>1383</v>
      </c>
      <c r="B39" s="32" t="str">
        <f>IF(ISNA(VLOOKUP(A39,'Licenciés Jeunes 2023'!A:C,3,0)),"",VLOOKUP(A39,'Licenciés Jeunes 2023'!A:C,3,0))</f>
        <v>GUERRE</v>
      </c>
      <c r="C39" s="32" t="str">
        <f>IF(ISNA(VLOOKUP(A39,'Licenciés Jeunes 2023'!A:C,2,0)),"",VLOOKUP(A39,'Licenciés Jeunes 2023'!A:C,2,0))</f>
        <v>Adrien</v>
      </c>
      <c r="D39" s="32" t="str">
        <f>IF(ISNA(VLOOKUP(A39,'Licenciés Jeunes 2023'!A:F,6,0)),"",VLOOKUP(A39,'Licenciés Jeunes 2023'!A:F,6,0))</f>
        <v>SAINT AVERTIN SPORTS TRIATHLON 37</v>
      </c>
      <c r="E39" s="6"/>
      <c r="F39" s="2">
        <f>IF(E$2="Bike &amp; Run",IF(ISNA(VLOOKUP(E39,Paramètres!$B$3:$C$56,2,FALSE)),0,VLOOKUP(E39,Paramètres!$B$3:$C$56,2,FALSE)*Paramètres!$K$3),IF(OR(E39="",OR($D39="",$D39="NL",$D39="HORS LIGUE")),0,VLOOKUP(IF(OR(E39="",OR($D39="",$D39="NL",$D39="HORS LIGUE")),"",COUNTIFS($D$5:$D$72,"&lt;&gt;"&amp;"",$D$5:$D$72,"&lt;&gt;"&amp;"NL",$D$5:$D$72,"&lt;&gt;"&amp;"HORS LIGUE",E$5:E$72,"&lt;"&amp;E39)+1),Paramètres!$B$3:$C$56,2,FALSE)*Paramètres!$K$3))</f>
        <v>0</v>
      </c>
      <c r="G39" s="4">
        <v>30</v>
      </c>
      <c r="H39" s="2">
        <f>IF(G$2="Bike &amp; Run",IF(ISNA(VLOOKUP(G39,Paramètres!$B$3:$C$56,2,FALSE)),0,VLOOKUP(G39,Paramètres!$B$3:$C$56,2,FALSE)*Paramètres!$K$4),IF(OR(G39="",OR($D39="",$D39="NL",$D39="HORS LIGUE")),0,VLOOKUP(IF(OR(G39="",OR($D39="",$D39="NL",$D39="HORS LIGUE")),"",COUNTIFS($D$5:$D$72,"&lt;&gt;"&amp;"",$D$5:$D$72,"&lt;&gt;"&amp;"NL",$D$5:$D$72,"&lt;&gt;"&amp;"HORS LIGUE",G$5:G$72,"&lt;"&amp;G39)+1),Paramètres!$B$3:$C$56,2,FALSE)*Paramètres!$K$4))</f>
        <v>21</v>
      </c>
      <c r="I39" s="36"/>
      <c r="J39" s="2">
        <f>IF(I$2="Bike &amp; Run",IF(ISNA(VLOOKUP(I39,Paramètres!$B$3:$C$56,2,FALSE)),0,VLOOKUP(I39,Paramètres!$B$3:$C$56,2,FALSE)*Paramètres!$K$5),IF(OR(I39="",OR($D39="",$D39="NL",$D39="HORS LIGUE")),0,VLOOKUP(IF(OR(I39="",OR($D39="",$D39="NL",$D39="HORS LIGUE")),"",COUNTIFS($D$5:$D$72,"&lt;&gt;"&amp;"",$D$5:$D$72,"&lt;&gt;"&amp;"NL",$D$5:$D$72,"&lt;&gt;"&amp;"HORS LIGUE",I$5:I$72,"&lt;"&amp;I39)+1),Paramètres!$B$3:$C$56,2,FALSE)*Paramètres!$K$5))</f>
        <v>0</v>
      </c>
      <c r="K39" s="4"/>
      <c r="L39" s="2">
        <f>IF(K$2="Bike &amp; Run",IF(ISNA(VLOOKUP(K39,Paramètres!$B$3:$C$56,2,FALSE)),0,VLOOKUP(K39,Paramètres!$B$3:$C$56,2,FALSE)*Paramètres!$K$6),IF(OR(K39="",OR($D39="",$D39="NL",$D39="HORS LIGUE")),0,VLOOKUP(IF(OR(K39="",OR($D39="",$D39="NL",$D39="HORS LIGUE")),"",COUNTIFS($D$5:$D$72,"&lt;&gt;"&amp;"",$D$5:$D$72,"&lt;&gt;"&amp;"NL",$D$5:$D$72,"&lt;&gt;"&amp;"HORS LIGUE",K$5:K$72,"&lt;"&amp;K39)+1),Paramètres!$B$3:$C$56,2,FALSE)*Paramètres!$K$6))</f>
        <v>0</v>
      </c>
      <c r="M39" s="4"/>
      <c r="N39" s="2">
        <f>IF(M$2="Bike &amp; Run",IF(ISNA(VLOOKUP(M39,Paramètres!$B$3:$C$56,2,FALSE)),0,VLOOKUP(M39,Paramètres!$B$3:$C$56,2,FALSE)*Paramètres!$K$7),IF(OR(M39="",OR($D39="",$D39="NL",$D39="HORS LIGUE")),0,VLOOKUP(IF(OR(M39="",OR($D39="",$D39="NL",$D39="HORS LIGUE")),"",COUNTIFS($D$5:$D$72,"&lt;&gt;"&amp;"",$D$5:$D$72,"&lt;&gt;"&amp;"NL",$D$5:$D$72,"&lt;&gt;"&amp;"HORS LIGUE",M$5:M$72,"&lt;"&amp;M39)+1),Paramètres!$B$3:$C$56,2,FALSE)*Paramètres!$K$7))</f>
        <v>0</v>
      </c>
      <c r="O39" s="46"/>
      <c r="P39" s="2">
        <f>IF(O$2="Bike &amp; Run",IF(ISNA(VLOOKUP(O39,Paramètres!$B$3:$C$56,2,FALSE)),0,VLOOKUP(O39,Paramètres!$B$3:$C$56,2,FALSE)*Paramètres!$K$8),IF(OR(O39="",OR($D39="",$D39="NL",$D39="HORS LIGUE")),0,VLOOKUP(IF(OR(O39="",OR($D39="",$D39="NL",$D39="HORS LIGUE")),"",COUNTIFS($D$5:$D$72,"&lt;&gt;"&amp;"",$D$5:$D$72,"&lt;&gt;"&amp;"NL",$D$5:$D$72,"&lt;&gt;"&amp;"HORS LIGUE",O$5:O$72,"&lt;"&amp;O39)+1),Paramètres!$B$3:$C$56,2,FALSE)*Paramètres!$K$8))</f>
        <v>0</v>
      </c>
      <c r="Q39" s="46"/>
      <c r="R39" s="2">
        <f>IF(Q$2="Bike &amp; Run",IF(ISNA(VLOOKUP(Q39,Paramètres!$B$3:$C$56,2,FALSE)),0,VLOOKUP(Q39,Paramètres!$B$3:$C$56,2,FALSE)*Paramètres!$K$9),IF(OR(Q39="",OR($D39="",$D39="NL",$D39="HORS LIGUE")),0,VLOOKUP(IF(OR(Q39="",OR($D39="",$D39="NL",$D39="HORS LIGUE")),"",COUNTIFS($D$5:$D$72,"&lt;&gt;"&amp;"",$D$5:$D$72,"&lt;&gt;"&amp;"NL",$D$5:$D$72,"&lt;&gt;"&amp;"HORS LIGUE",Q$5:Q$72,"&lt;"&amp;Q39)+1),Paramètres!$B$3:$C$56,2,FALSE)*Paramètres!$K$9))</f>
        <v>0</v>
      </c>
      <c r="S39" s="46"/>
      <c r="T39" s="2">
        <f>IF(S$2="Bike &amp; Run",IF(ISNA(VLOOKUP(S39,Paramètres!$B$3:$C$56,2,FALSE)),0,VLOOKUP(S39,Paramètres!$B$3:$C$56,2,FALSE)*Paramètres!$K$10),IF(OR(S39="",OR($D39="",$D39="NL",$D39="HORS LIGUE")),0,VLOOKUP(IF(OR(S39="",OR($D39="",$D39="NL",$D39="HORS LIGUE")),"",COUNTIFS($D$5:$D$72,"&lt;&gt;"&amp;"",$D$5:$D$72,"&lt;&gt;"&amp;"NL",$D$5:$D$72,"&lt;&gt;"&amp;"HORS LIGUE",S$5:S$72,"&lt;"&amp;S39)+1),Paramètres!$B$3:$C$56,2,FALSE)*Paramètres!$K$10))</f>
        <v>0</v>
      </c>
      <c r="U39" s="46"/>
      <c r="V39" s="2">
        <f>IF(U$2="Bike &amp; Run",IF(ISNA(VLOOKUP(U39,Paramètres!$B$3:$C$56,2,FALSE)),0,VLOOKUP(U39,Paramètres!$B$3:$C$56,2,FALSE)*Paramètres!$K$11),IF(OR(U39="",OR($D39="",$D39="NL",$D39="HORS LIGUE")),0,VLOOKUP(IF(OR(U39="",OR($D39="",$D39="NL",$D39="HORS LIGUE")),"",COUNTIFS($D$5:$D$72,"&lt;&gt;"&amp;"",$D$5:$D$72,"&lt;&gt;"&amp;"NL",$D$5:$D$72,"&lt;&gt;"&amp;"HORS LIGUE",U$5:U$72,"&lt;"&amp;U39)+1),Paramètres!$B$3:$C$56,2,FALSE)*Paramètres!$K$11))</f>
        <v>0</v>
      </c>
      <c r="W39" s="46"/>
      <c r="X39" s="2">
        <f>IF(W$2="Bike &amp; Run",IF(ISNA(VLOOKUP(W39,Paramètres!$B$3:$C$56,2,FALSE)),0,VLOOKUP(W39,Paramètres!$B$3:$C$56,2,FALSE)*Paramètres!$K$12),IF(OR(W39="",OR($D39="",$D39="NL",$D39="HORS LIGUE")),0,VLOOKUP(IF(OR(W39="",OR($D39="",$D39="NL",$D39="HORS LIGUE")),"",COUNTIFS($D$5:$D$72,"&lt;&gt;"&amp;"",$D$5:$D$72,"&lt;&gt;"&amp;"NL",$D$5:$D$72,"&lt;&gt;"&amp;"HORS LIGUE",W$5:W$72,"&lt;"&amp;W39)+1),Paramètres!$B$3:$C$56,2,FALSE)*Paramètres!$K$12))</f>
        <v>0</v>
      </c>
      <c r="Y39" s="46"/>
      <c r="Z39" s="2">
        <f>IF(Y$2="Bike &amp; Run",IF(ISNA(VLOOKUP(Y39,Paramètres!$B$3:$C$56,2,FALSE)),0,VLOOKUP(Y39,Paramètres!$B$3:$C$56,2,FALSE)*Paramètres!$K$13),IF(OR(Y39="",OR($D39="",$D39="NL",$D39="HORS LIGUE")),0,VLOOKUP(IF(OR(Y39="",OR($D39="",$D39="NL",$D39="HORS LIGUE")),"",COUNTIFS($D$5:$D$72,"&lt;&gt;"&amp;"",$D$5:$D$72,"&lt;&gt;"&amp;"NL",$D$5:$D$72,"&lt;&gt;"&amp;"HORS LIGUE",Y$5:Y$72,"&lt;"&amp;Y39)+1),Paramètres!$B$3:$C$56,2,FALSE)*Paramètres!$K$13))</f>
        <v>0</v>
      </c>
      <c r="AA39" s="46"/>
      <c r="AB39" s="2">
        <f>IF(AA$2="Bike &amp; Run",IF(ISNA(VLOOKUP(AA39,Paramètres!$B$3:$C$56,2,FALSE)),0,VLOOKUP(AA39,Paramètres!$B$3:$C$56,2,FALSE)*Paramètres!$K$14),IF(OR(AA39="",OR($D39="",$D39="NL",$D39="HORS LIGUE")),0,VLOOKUP(IF(OR(AA39="",OR($D39="",$D39="NL",$D39="HORS LIGUE")),"",COUNTIFS($D$5:$D$72,"&lt;&gt;"&amp;"",$D$5:$D$72,"&lt;&gt;"&amp;"NL",$D$5:$D$72,"&lt;&gt;"&amp;"HORS LIGUE",AA$5:AA$72,"&lt;"&amp;AA39)+1),Paramètres!$B$3:$C$56,2,FALSE)*Paramètres!$K$14))</f>
        <v>0</v>
      </c>
      <c r="AC39" s="46"/>
      <c r="AD39" s="2">
        <f>IF(AC$2="Bike &amp; Run",IF(ISNA(VLOOKUP(AC39,Paramètres!$B$3:$C$56,2,FALSE)),0,VLOOKUP(AC39,Paramètres!$B$3:$C$56,2,FALSE)*Paramètres!$K$15),IF(OR(AC39="",OR($D39="",$D39="NL",$D39="HORS LIGUE")),0,VLOOKUP(IF(OR(AC39="",OR($D39="",$D39="NL",$D39="HORS LIGUE")),"",COUNTIFS($D$5:$D$72,"&lt;&gt;"&amp;"",$D$5:$D$72,"&lt;&gt;"&amp;"NL",$D$5:$D$72,"&lt;&gt;"&amp;"HORS LIGUE",AC$5:AC$72,"&lt;"&amp;AC39)+1),Paramètres!$B$3:$C$56,2,FALSE)*Paramètres!$K$15))</f>
        <v>0</v>
      </c>
      <c r="AE39" s="46"/>
      <c r="AF39" s="2">
        <f>IF(AE$2="Bike &amp; Run",IF(ISNA(VLOOKUP(AE39,Paramètres!$B$3:$C$56,2,FALSE)),0,VLOOKUP(AE39,Paramètres!$B$3:$C$56,2,FALSE)*Paramètres!$K$16),IF(OR(AE39="",OR($D39="",$D39="NL",$D39="HORS LIGUE")),0,VLOOKUP(IF(OR(AE39="",OR($D39="",$D39="NL",$D39="HORS LIGUE")),"",COUNTIFS($D$5:$D$72,"&lt;&gt;"&amp;"",$D$5:$D$72,"&lt;&gt;"&amp;"NL",$D$5:$D$72,"&lt;&gt;"&amp;"HORS LIGUE",AE$5:AE$72,"&lt;"&amp;AE39)+1),Paramètres!$B$3:$C$56,2,FALSE)*Paramètres!$K$16))</f>
        <v>0</v>
      </c>
      <c r="AG39" s="46"/>
      <c r="AH39" s="2">
        <f>IF(AG$2="Bike &amp; Run",IF(ISNA(VLOOKUP(AG39,Paramètres!$B$3:$C$56,2,FALSE)),0,VLOOKUP(AG39,Paramètres!$B$3:$C$56,2,FALSE)*Paramètres!$K$17),IF(OR(AG39="",OR($D39="",$D39="NL",$D39="HORS LIGUE")),0,VLOOKUP(IF(OR(AG39="",OR($D39="",$D39="NL",$D39="HORS LIGUE")),"",COUNTIFS($D$5:$D$72,"&lt;&gt;"&amp;"",$D$5:$D$72,"&lt;&gt;"&amp;"NL",$D$5:$D$72,"&lt;&gt;"&amp;"HORS LIGUE",AG$5:AG$72,"&lt;"&amp;AG39)+1),Paramètres!$B$3:$C$56,2,FALSE)*Paramètres!$K$17))</f>
        <v>0</v>
      </c>
      <c r="AI39" s="40">
        <f t="shared" si="53"/>
        <v>21</v>
      </c>
      <c r="AJ39" s="3">
        <f t="shared" si="54"/>
        <v>35</v>
      </c>
      <c r="AK39" s="5">
        <f t="shared" si="55"/>
        <v>1</v>
      </c>
      <c r="AL39" s="41">
        <f t="shared" si="56"/>
        <v>21</v>
      </c>
      <c r="AM39" s="33">
        <f t="shared" si="57"/>
        <v>35</v>
      </c>
      <c r="AO39" s="22">
        <f t="shared" si="58"/>
        <v>0</v>
      </c>
      <c r="AP39">
        <f t="shared" si="59"/>
        <v>21</v>
      </c>
      <c r="AQ39">
        <f t="shared" si="60"/>
        <v>0</v>
      </c>
      <c r="AR39">
        <f t="shared" si="61"/>
        <v>0</v>
      </c>
      <c r="AS39">
        <f t="shared" si="62"/>
        <v>0</v>
      </c>
      <c r="AT39">
        <f t="shared" si="63"/>
        <v>0</v>
      </c>
      <c r="AU39">
        <f t="shared" si="64"/>
        <v>0</v>
      </c>
      <c r="AV39">
        <f t="shared" si="65"/>
        <v>0</v>
      </c>
      <c r="AW39">
        <f t="shared" si="66"/>
        <v>0</v>
      </c>
      <c r="AX39">
        <f t="shared" si="67"/>
        <v>0</v>
      </c>
      <c r="AY39">
        <f t="shared" si="68"/>
        <v>0</v>
      </c>
      <c r="AZ39">
        <f t="shared" si="69"/>
        <v>0</v>
      </c>
      <c r="BA39">
        <f t="shared" si="70"/>
        <v>0</v>
      </c>
      <c r="BB39">
        <f t="shared" si="71"/>
        <v>0</v>
      </c>
      <c r="BC39">
        <f t="shared" si="72"/>
        <v>0</v>
      </c>
      <c r="BD39">
        <f t="shared" si="73"/>
        <v>21</v>
      </c>
      <c r="BE39" s="22">
        <f t="shared" ref="BE39:BR39" si="76">BD39+LARGE($AO39:$BC39,BE$4)</f>
        <v>21</v>
      </c>
      <c r="BF39" s="22">
        <f t="shared" si="76"/>
        <v>21</v>
      </c>
      <c r="BG39" s="22">
        <f t="shared" si="76"/>
        <v>21</v>
      </c>
      <c r="BH39" s="22">
        <f t="shared" si="76"/>
        <v>21</v>
      </c>
      <c r="BI39" s="22">
        <f t="shared" si="76"/>
        <v>21</v>
      </c>
      <c r="BJ39" s="22">
        <f t="shared" si="76"/>
        <v>21</v>
      </c>
      <c r="BK39" s="22">
        <f t="shared" si="76"/>
        <v>21</v>
      </c>
      <c r="BL39" s="22">
        <f t="shared" si="76"/>
        <v>21</v>
      </c>
      <c r="BM39" s="22">
        <f t="shared" si="76"/>
        <v>21</v>
      </c>
      <c r="BN39" s="22">
        <f t="shared" si="76"/>
        <v>21</v>
      </c>
      <c r="BO39" s="22">
        <f t="shared" si="76"/>
        <v>21</v>
      </c>
      <c r="BP39" s="22">
        <f t="shared" si="76"/>
        <v>21</v>
      </c>
      <c r="BQ39" s="22">
        <f t="shared" si="76"/>
        <v>21</v>
      </c>
      <c r="BR39" s="22">
        <f t="shared" si="76"/>
        <v>21</v>
      </c>
    </row>
    <row r="40" spans="1:70" ht="16.5">
      <c r="A40" s="73" t="s">
        <v>1211</v>
      </c>
      <c r="B40" s="32" t="str">
        <f>IF(ISNA(VLOOKUP(A40,'Licenciés Jeunes 2023'!A:C,3,0)),"",VLOOKUP(A40,'Licenciés Jeunes 2023'!A:C,3,0))</f>
        <v>DUCHEMANN</v>
      </c>
      <c r="C40" s="32" t="str">
        <f>IF(ISNA(VLOOKUP(A40,'Licenciés Jeunes 2023'!A:C,2,0)),"",VLOOKUP(A40,'Licenciés Jeunes 2023'!A:C,2,0))</f>
        <v>Noa</v>
      </c>
      <c r="D40" s="32" t="str">
        <f>IF(ISNA(VLOOKUP(A40,'Licenciés Jeunes 2023'!A:F,6,0)),"",VLOOKUP(A40,'Licenciés Jeunes 2023'!A:F,6,0))</f>
        <v>J3 SPORTS AMILLY SECTION TRIATHLON</v>
      </c>
      <c r="E40" s="6"/>
      <c r="F40" s="2">
        <f>IF(E$2="Bike &amp; Run",IF(ISNA(VLOOKUP(E40,Paramètres!$B$3:$C$56,2,FALSE)),0,VLOOKUP(E40,Paramètres!$B$3:$C$56,2,FALSE)*Paramètres!$K$3),IF(OR(E40="",OR($D40="",$D40="NL",$D40="HORS LIGUE")),0,VLOOKUP(IF(OR(E40="",OR($D40="",$D40="NL",$D40="HORS LIGUE")),"",COUNTIFS($D$5:$D$72,"&lt;&gt;"&amp;"",$D$5:$D$72,"&lt;&gt;"&amp;"NL",$D$5:$D$72,"&lt;&gt;"&amp;"HORS LIGUE",E$5:E$72,"&lt;"&amp;E40)+1),Paramètres!$B$3:$C$56,2,FALSE)*Paramètres!$K$3))</f>
        <v>0</v>
      </c>
      <c r="G40" s="4"/>
      <c r="H40" s="2">
        <f>IF(G$2="Bike &amp; Run",IF(ISNA(VLOOKUP(G40,Paramètres!$B$3:$C$56,2,FALSE)),0,VLOOKUP(G40,Paramètres!$B$3:$C$56,2,FALSE)*Paramètres!$K$4),IF(OR(G40="",OR($D40="",$D40="NL",$D40="HORS LIGUE")),0,VLOOKUP(IF(OR(G40="",OR($D40="",$D40="NL",$D40="HORS LIGUE")),"",COUNTIFS($D$5:$D$72,"&lt;&gt;"&amp;"",$D$5:$D$72,"&lt;&gt;"&amp;"NL",$D$5:$D$72,"&lt;&gt;"&amp;"HORS LIGUE",G$5:G$72,"&lt;"&amp;G40)+1),Paramètres!$B$3:$C$56,2,FALSE)*Paramètres!$K$4))</f>
        <v>0</v>
      </c>
      <c r="I40" s="36"/>
      <c r="J40" s="2">
        <f>IF(I$2="Bike &amp; Run",IF(ISNA(VLOOKUP(I40,Paramètres!$B$3:$C$56,2,FALSE)),0,VLOOKUP(I40,Paramètres!$B$3:$C$56,2,FALSE)*Paramètres!$K$5),IF(OR(I40="",OR($D40="",$D40="NL",$D40="HORS LIGUE")),0,VLOOKUP(IF(OR(I40="",OR($D40="",$D40="NL",$D40="HORS LIGUE")),"",COUNTIFS($D$5:$D$72,"&lt;&gt;"&amp;"",$D$5:$D$72,"&lt;&gt;"&amp;"NL",$D$5:$D$72,"&lt;&gt;"&amp;"HORS LIGUE",I$5:I$72,"&lt;"&amp;I40)+1),Paramètres!$B$3:$C$56,2,FALSE)*Paramètres!$K$5))</f>
        <v>0</v>
      </c>
      <c r="K40" s="4"/>
      <c r="L40" s="2">
        <f>IF(K$2="Bike &amp; Run",IF(ISNA(VLOOKUP(K40,Paramètres!$B$3:$C$56,2,FALSE)),0,VLOOKUP(K40,Paramètres!$B$3:$C$56,2,FALSE)*Paramètres!$K$6),IF(OR(K40="",OR($D40="",$D40="NL",$D40="HORS LIGUE")),0,VLOOKUP(IF(OR(K40="",OR($D40="",$D40="NL",$D40="HORS LIGUE")),"",COUNTIFS($D$5:$D$72,"&lt;&gt;"&amp;"",$D$5:$D$72,"&lt;&gt;"&amp;"NL",$D$5:$D$72,"&lt;&gt;"&amp;"HORS LIGUE",K$5:K$72,"&lt;"&amp;K40)+1),Paramètres!$B$3:$C$56,2,FALSE)*Paramètres!$K$6))</f>
        <v>0</v>
      </c>
      <c r="M40" s="4"/>
      <c r="N40" s="2">
        <f>IF(M$2="Bike &amp; Run",IF(ISNA(VLOOKUP(M40,Paramètres!$B$3:$C$56,2,FALSE)),0,VLOOKUP(M40,Paramètres!$B$3:$C$56,2,FALSE)*Paramètres!$K$7),IF(OR(M40="",OR($D40="",$D40="NL",$D40="HORS LIGUE")),0,VLOOKUP(IF(OR(M40="",OR($D40="",$D40="NL",$D40="HORS LIGUE")),"",COUNTIFS($D$5:$D$72,"&lt;&gt;"&amp;"",$D$5:$D$72,"&lt;&gt;"&amp;"NL",$D$5:$D$72,"&lt;&gt;"&amp;"HORS LIGUE",M$5:M$72,"&lt;"&amp;M40)+1),Paramètres!$B$3:$C$56,2,FALSE)*Paramètres!$K$7))</f>
        <v>0</v>
      </c>
      <c r="O40" s="46"/>
      <c r="P40" s="2">
        <f>IF(O$2="Bike &amp; Run",IF(ISNA(VLOOKUP(O40,Paramètres!$B$3:$C$56,2,FALSE)),0,VLOOKUP(O40,Paramètres!$B$3:$C$56,2,FALSE)*Paramètres!$K$8),IF(OR(O40="",OR($D40="",$D40="NL",$D40="HORS LIGUE")),0,VLOOKUP(IF(OR(O40="",OR($D40="",$D40="NL",$D40="HORS LIGUE")),"",COUNTIFS($D$5:$D$72,"&lt;&gt;"&amp;"",$D$5:$D$72,"&lt;&gt;"&amp;"NL",$D$5:$D$72,"&lt;&gt;"&amp;"HORS LIGUE",O$5:O$72,"&lt;"&amp;O40)+1),Paramètres!$B$3:$C$56,2,FALSE)*Paramètres!$K$8))</f>
        <v>0</v>
      </c>
      <c r="Q40" s="46"/>
      <c r="R40" s="2">
        <f>IF(Q$2="Bike &amp; Run",IF(ISNA(VLOOKUP(Q40,Paramètres!$B$3:$C$56,2,FALSE)),0,VLOOKUP(Q40,Paramètres!$B$3:$C$56,2,FALSE)*Paramètres!$K$9),IF(OR(Q40="",OR($D40="",$D40="NL",$D40="HORS LIGUE")),0,VLOOKUP(IF(OR(Q40="",OR($D40="",$D40="NL",$D40="HORS LIGUE")),"",COUNTIFS($D$5:$D$72,"&lt;&gt;"&amp;"",$D$5:$D$72,"&lt;&gt;"&amp;"NL",$D$5:$D$72,"&lt;&gt;"&amp;"HORS LIGUE",Q$5:Q$72,"&lt;"&amp;Q40)+1),Paramètres!$B$3:$C$56,2,FALSE)*Paramètres!$K$9))</f>
        <v>0</v>
      </c>
      <c r="S40" s="46"/>
      <c r="T40" s="2">
        <f>IF(S$2="Bike &amp; Run",IF(ISNA(VLOOKUP(S40,Paramètres!$B$3:$C$56,2,FALSE)),0,VLOOKUP(S40,Paramètres!$B$3:$C$56,2,FALSE)*Paramètres!$K$10),IF(OR(S40="",OR($D40="",$D40="NL",$D40="HORS LIGUE")),0,VLOOKUP(IF(OR(S40="",OR($D40="",$D40="NL",$D40="HORS LIGUE")),"",COUNTIFS($D$5:$D$72,"&lt;&gt;"&amp;"",$D$5:$D$72,"&lt;&gt;"&amp;"NL",$D$5:$D$72,"&lt;&gt;"&amp;"HORS LIGUE",S$5:S$72,"&lt;"&amp;S40)+1),Paramètres!$B$3:$C$56,2,FALSE)*Paramètres!$K$10))</f>
        <v>0</v>
      </c>
      <c r="U40" s="46"/>
      <c r="V40" s="2">
        <f>IF(U$2="Bike &amp; Run",IF(ISNA(VLOOKUP(U40,Paramètres!$B$3:$C$56,2,FALSE)),0,VLOOKUP(U40,Paramètres!$B$3:$C$56,2,FALSE)*Paramètres!$K$11),IF(OR(U40="",OR($D40="",$D40="NL",$D40="HORS LIGUE")),0,VLOOKUP(IF(OR(U40="",OR($D40="",$D40="NL",$D40="HORS LIGUE")),"",COUNTIFS($D$5:$D$72,"&lt;&gt;"&amp;"",$D$5:$D$72,"&lt;&gt;"&amp;"NL",$D$5:$D$72,"&lt;&gt;"&amp;"HORS LIGUE",U$5:U$72,"&lt;"&amp;U40)+1),Paramètres!$B$3:$C$56,2,FALSE)*Paramètres!$K$11))</f>
        <v>0</v>
      </c>
      <c r="W40" s="46"/>
      <c r="X40" s="2">
        <f>IF(W$2="Bike &amp; Run",IF(ISNA(VLOOKUP(W40,Paramètres!$B$3:$C$56,2,FALSE)),0,VLOOKUP(W40,Paramètres!$B$3:$C$56,2,FALSE)*Paramètres!$K$12),IF(OR(W40="",OR($D40="",$D40="NL",$D40="HORS LIGUE")),0,VLOOKUP(IF(OR(W40="",OR($D40="",$D40="NL",$D40="HORS LIGUE")),"",COUNTIFS($D$5:$D$72,"&lt;&gt;"&amp;"",$D$5:$D$72,"&lt;&gt;"&amp;"NL",$D$5:$D$72,"&lt;&gt;"&amp;"HORS LIGUE",W$5:W$72,"&lt;"&amp;W40)+1),Paramètres!$B$3:$C$56,2,FALSE)*Paramètres!$K$12))</f>
        <v>0</v>
      </c>
      <c r="Y40" s="46"/>
      <c r="Z40" s="2">
        <f>IF(Y$2="Bike &amp; Run",IF(ISNA(VLOOKUP(Y40,Paramètres!$B$3:$C$56,2,FALSE)),0,VLOOKUP(Y40,Paramètres!$B$3:$C$56,2,FALSE)*Paramètres!$K$13),IF(OR(Y40="",OR($D40="",$D40="NL",$D40="HORS LIGUE")),0,VLOOKUP(IF(OR(Y40="",OR($D40="",$D40="NL",$D40="HORS LIGUE")),"",COUNTIFS($D$5:$D$72,"&lt;&gt;"&amp;"",$D$5:$D$72,"&lt;&gt;"&amp;"NL",$D$5:$D$72,"&lt;&gt;"&amp;"HORS LIGUE",Y$5:Y$72,"&lt;"&amp;Y40)+1),Paramètres!$B$3:$C$56,2,FALSE)*Paramètres!$K$13))</f>
        <v>0</v>
      </c>
      <c r="AA40" s="46"/>
      <c r="AB40" s="2">
        <f>IF(AA$2="Bike &amp; Run",IF(ISNA(VLOOKUP(AA40,Paramètres!$B$3:$C$56,2,FALSE)),0,VLOOKUP(AA40,Paramètres!$B$3:$C$56,2,FALSE)*Paramètres!$K$14),IF(OR(AA40="",OR($D40="",$D40="NL",$D40="HORS LIGUE")),0,VLOOKUP(IF(OR(AA40="",OR($D40="",$D40="NL",$D40="HORS LIGUE")),"",COUNTIFS($D$5:$D$72,"&lt;&gt;"&amp;"",$D$5:$D$72,"&lt;&gt;"&amp;"NL",$D$5:$D$72,"&lt;&gt;"&amp;"HORS LIGUE",AA$5:AA$72,"&lt;"&amp;AA40)+1),Paramètres!$B$3:$C$56,2,FALSE)*Paramètres!$K$14))</f>
        <v>0</v>
      </c>
      <c r="AC40" s="46"/>
      <c r="AD40" s="2">
        <f>IF(AC$2="Bike &amp; Run",IF(ISNA(VLOOKUP(AC40,Paramètres!$B$3:$C$56,2,FALSE)),0,VLOOKUP(AC40,Paramètres!$B$3:$C$56,2,FALSE)*Paramètres!$K$15),IF(OR(AC40="",OR($D40="",$D40="NL",$D40="HORS LIGUE")),0,VLOOKUP(IF(OR(AC40="",OR($D40="",$D40="NL",$D40="HORS LIGUE")),"",COUNTIFS($D$5:$D$72,"&lt;&gt;"&amp;"",$D$5:$D$72,"&lt;&gt;"&amp;"NL",$D$5:$D$72,"&lt;&gt;"&amp;"HORS LIGUE",AC$5:AC$72,"&lt;"&amp;AC40)+1),Paramètres!$B$3:$C$56,2,FALSE)*Paramètres!$K$15))</f>
        <v>0</v>
      </c>
      <c r="AE40" s="46"/>
      <c r="AF40" s="2">
        <f>IF(AE$2="Bike &amp; Run",IF(ISNA(VLOOKUP(AE40,Paramètres!$B$3:$C$56,2,FALSE)),0,VLOOKUP(AE40,Paramètres!$B$3:$C$56,2,FALSE)*Paramètres!$K$16),IF(OR(AE40="",OR($D40="",$D40="NL",$D40="HORS LIGUE")),0,VLOOKUP(IF(OR(AE40="",OR($D40="",$D40="NL",$D40="HORS LIGUE")),"",COUNTIFS($D$5:$D$72,"&lt;&gt;"&amp;"",$D$5:$D$72,"&lt;&gt;"&amp;"NL",$D$5:$D$72,"&lt;&gt;"&amp;"HORS LIGUE",AE$5:AE$72,"&lt;"&amp;AE40)+1),Paramètres!$B$3:$C$56,2,FALSE)*Paramètres!$K$16))</f>
        <v>0</v>
      </c>
      <c r="AG40" s="46"/>
      <c r="AH40" s="2">
        <f>IF(AG$2="Bike &amp; Run",IF(ISNA(VLOOKUP(AG40,Paramètres!$B$3:$C$56,2,FALSE)),0,VLOOKUP(AG40,Paramètres!$B$3:$C$56,2,FALSE)*Paramètres!$K$17),IF(OR(AG40="",OR($D40="",$D40="NL",$D40="HORS LIGUE")),0,VLOOKUP(IF(OR(AG40="",OR($D40="",$D40="NL",$D40="HORS LIGUE")),"",COUNTIFS($D$5:$D$72,"&lt;&gt;"&amp;"",$D$5:$D$72,"&lt;&gt;"&amp;"NL",$D$5:$D$72,"&lt;&gt;"&amp;"HORS LIGUE",AG$5:AG$72,"&lt;"&amp;AG40)+1),Paramètres!$B$3:$C$56,2,FALSE)*Paramètres!$K$17))</f>
        <v>0</v>
      </c>
      <c r="AI40" s="40">
        <f t="shared" si="53"/>
        <v>0</v>
      </c>
      <c r="AJ40" s="3" t="str">
        <f t="shared" si="54"/>
        <v/>
      </c>
      <c r="AK40" s="5">
        <f t="shared" si="55"/>
        <v>0</v>
      </c>
      <c r="AL40" s="41">
        <f t="shared" si="56"/>
        <v>0</v>
      </c>
      <c r="AM40" s="33" t="str">
        <f t="shared" si="57"/>
        <v/>
      </c>
      <c r="AO40" s="22">
        <f t="shared" si="58"/>
        <v>0</v>
      </c>
      <c r="AP40">
        <f t="shared" si="59"/>
        <v>0</v>
      </c>
      <c r="AQ40">
        <f t="shared" si="60"/>
        <v>0</v>
      </c>
      <c r="AR40">
        <f t="shared" si="61"/>
        <v>0</v>
      </c>
      <c r="AS40">
        <f t="shared" si="62"/>
        <v>0</v>
      </c>
      <c r="AT40">
        <f t="shared" si="63"/>
        <v>0</v>
      </c>
      <c r="AU40">
        <f t="shared" si="64"/>
        <v>0</v>
      </c>
      <c r="AV40">
        <f t="shared" si="65"/>
        <v>0</v>
      </c>
      <c r="AW40">
        <f t="shared" si="66"/>
        <v>0</v>
      </c>
      <c r="AX40">
        <f t="shared" si="67"/>
        <v>0</v>
      </c>
      <c r="AY40">
        <f t="shared" si="68"/>
        <v>0</v>
      </c>
      <c r="AZ40">
        <f t="shared" si="69"/>
        <v>0</v>
      </c>
      <c r="BA40">
        <f t="shared" si="70"/>
        <v>0</v>
      </c>
      <c r="BB40">
        <f t="shared" si="71"/>
        <v>0</v>
      </c>
      <c r="BC40">
        <f t="shared" si="72"/>
        <v>0</v>
      </c>
      <c r="BD40">
        <f t="shared" si="73"/>
        <v>0</v>
      </c>
      <c r="BE40" s="22">
        <f t="shared" ref="BE40:BR40" si="77">BD40+LARGE($AO40:$BC40,BE$4)</f>
        <v>0</v>
      </c>
      <c r="BF40" s="22">
        <f t="shared" si="77"/>
        <v>0</v>
      </c>
      <c r="BG40" s="22">
        <f t="shared" si="77"/>
        <v>0</v>
      </c>
      <c r="BH40" s="22">
        <f t="shared" si="77"/>
        <v>0</v>
      </c>
      <c r="BI40" s="22">
        <f t="shared" si="77"/>
        <v>0</v>
      </c>
      <c r="BJ40" s="22">
        <f t="shared" si="77"/>
        <v>0</v>
      </c>
      <c r="BK40" s="22">
        <f t="shared" si="77"/>
        <v>0</v>
      </c>
      <c r="BL40" s="22">
        <f t="shared" si="77"/>
        <v>0</v>
      </c>
      <c r="BM40" s="22">
        <f t="shared" si="77"/>
        <v>0</v>
      </c>
      <c r="BN40" s="22">
        <f t="shared" si="77"/>
        <v>0</v>
      </c>
      <c r="BO40" s="22">
        <f t="shared" si="77"/>
        <v>0</v>
      </c>
      <c r="BP40" s="22">
        <f t="shared" si="77"/>
        <v>0</v>
      </c>
      <c r="BQ40" s="22">
        <f t="shared" si="77"/>
        <v>0</v>
      </c>
      <c r="BR40" s="22">
        <f t="shared" si="77"/>
        <v>0</v>
      </c>
    </row>
    <row r="41" spans="1:70" ht="16.5">
      <c r="A41" s="73" t="s">
        <v>968</v>
      </c>
      <c r="B41" s="32" t="str">
        <f>IF(ISNA(VLOOKUP(A41,'Licenciés Jeunes 2023'!A:C,3,0)),"",VLOOKUP(A41,'Licenciés Jeunes 2023'!A:C,3,0))</f>
        <v>PELLE</v>
      </c>
      <c r="C41" s="32" t="str">
        <f>IF(ISNA(VLOOKUP(A41,'Licenciés Jeunes 2023'!A:C,2,0)),"",VLOOKUP(A41,'Licenciés Jeunes 2023'!A:C,2,0))</f>
        <v>Julien</v>
      </c>
      <c r="D41" s="32" t="str">
        <f>IF(ISNA(VLOOKUP(A41,'Licenciés Jeunes 2023'!A:F,6,0)),"",VLOOKUP(A41,'Licenciés Jeunes 2023'!A:F,6,0))</f>
        <v>ORLEANS ASFAS TRIATHLON</v>
      </c>
      <c r="E41" s="6"/>
      <c r="F41" s="2">
        <f>IF(E$2="Bike &amp; Run",IF(ISNA(VLOOKUP(E41,Paramètres!$B$3:$C$56,2,FALSE)),0,VLOOKUP(E41,Paramètres!$B$3:$C$56,2,FALSE)*Paramètres!$K$3),IF(OR(E41="",OR($D41="",$D41="NL",$D41="HORS LIGUE")),0,VLOOKUP(IF(OR(E41="",OR($D41="",$D41="NL",$D41="HORS LIGUE")),"",COUNTIFS($D$5:$D$72,"&lt;&gt;"&amp;"",$D$5:$D$72,"&lt;&gt;"&amp;"NL",$D$5:$D$72,"&lt;&gt;"&amp;"HORS LIGUE",E$5:E$72,"&lt;"&amp;E41)+1),Paramètres!$B$3:$C$56,2,FALSE)*Paramètres!$K$3))</f>
        <v>0</v>
      </c>
      <c r="G41" s="4"/>
      <c r="H41" s="2">
        <f>IF(G$2="Bike &amp; Run",IF(ISNA(VLOOKUP(G41,Paramètres!$B$3:$C$56,2,FALSE)),0,VLOOKUP(G41,Paramètres!$B$3:$C$56,2,FALSE)*Paramètres!$K$4),IF(OR(G41="",OR($D41="",$D41="NL",$D41="HORS LIGUE")),0,VLOOKUP(IF(OR(G41="",OR($D41="",$D41="NL",$D41="HORS LIGUE")),"",COUNTIFS($D$5:$D$72,"&lt;&gt;"&amp;"",$D$5:$D$72,"&lt;&gt;"&amp;"NL",$D$5:$D$72,"&lt;&gt;"&amp;"HORS LIGUE",G$5:G$72,"&lt;"&amp;G41)+1),Paramètres!$B$3:$C$56,2,FALSE)*Paramètres!$K$4))</f>
        <v>0</v>
      </c>
      <c r="I41" s="36"/>
      <c r="J41" s="2">
        <f>IF(I$2="Bike &amp; Run",IF(ISNA(VLOOKUP(I41,Paramètres!$B$3:$C$56,2,FALSE)),0,VLOOKUP(I41,Paramètres!$B$3:$C$56,2,FALSE)*Paramètres!$K$5),IF(OR(I41="",OR($D41="",$D41="NL",$D41="HORS LIGUE")),0,VLOOKUP(IF(OR(I41="",OR($D41="",$D41="NL",$D41="HORS LIGUE")),"",COUNTIFS($D$5:$D$72,"&lt;&gt;"&amp;"",$D$5:$D$72,"&lt;&gt;"&amp;"NL",$D$5:$D$72,"&lt;&gt;"&amp;"HORS LIGUE",I$5:I$72,"&lt;"&amp;I41)+1),Paramètres!$B$3:$C$56,2,FALSE)*Paramètres!$K$5))</f>
        <v>0</v>
      </c>
      <c r="K41" s="4"/>
      <c r="L41" s="2">
        <f>IF(K$2="Bike &amp; Run",IF(ISNA(VLOOKUP(K41,Paramètres!$B$3:$C$56,2,FALSE)),0,VLOOKUP(K41,Paramètres!$B$3:$C$56,2,FALSE)*Paramètres!$K$6),IF(OR(K41="",OR($D41="",$D41="NL",$D41="HORS LIGUE")),0,VLOOKUP(IF(OR(K41="",OR($D41="",$D41="NL",$D41="HORS LIGUE")),"",COUNTIFS($D$5:$D$72,"&lt;&gt;"&amp;"",$D$5:$D$72,"&lt;&gt;"&amp;"NL",$D$5:$D$72,"&lt;&gt;"&amp;"HORS LIGUE",K$5:K$72,"&lt;"&amp;K41)+1),Paramètres!$B$3:$C$56,2,FALSE)*Paramètres!$K$6))</f>
        <v>0</v>
      </c>
      <c r="M41" s="4"/>
      <c r="N41" s="2">
        <f>IF(M$2="Bike &amp; Run",IF(ISNA(VLOOKUP(M41,Paramètres!$B$3:$C$56,2,FALSE)),0,VLOOKUP(M41,Paramètres!$B$3:$C$56,2,FALSE)*Paramètres!$K$7),IF(OR(M41="",OR($D41="",$D41="NL",$D41="HORS LIGUE")),0,VLOOKUP(IF(OR(M41="",OR($D41="",$D41="NL",$D41="HORS LIGUE")),"",COUNTIFS($D$5:$D$72,"&lt;&gt;"&amp;"",$D$5:$D$72,"&lt;&gt;"&amp;"NL",$D$5:$D$72,"&lt;&gt;"&amp;"HORS LIGUE",M$5:M$72,"&lt;"&amp;M41)+1),Paramètres!$B$3:$C$56,2,FALSE)*Paramètres!$K$7))</f>
        <v>0</v>
      </c>
      <c r="O41" s="46"/>
      <c r="P41" s="2">
        <f>IF(O$2="Bike &amp; Run",IF(ISNA(VLOOKUP(O41,Paramètres!$B$3:$C$56,2,FALSE)),0,VLOOKUP(O41,Paramètres!$B$3:$C$56,2,FALSE)*Paramètres!$K$8),IF(OR(O41="",OR($D41="",$D41="NL",$D41="HORS LIGUE")),0,VLOOKUP(IF(OR(O41="",OR($D41="",$D41="NL",$D41="HORS LIGUE")),"",COUNTIFS($D$5:$D$72,"&lt;&gt;"&amp;"",$D$5:$D$72,"&lt;&gt;"&amp;"NL",$D$5:$D$72,"&lt;&gt;"&amp;"HORS LIGUE",O$5:O$72,"&lt;"&amp;O41)+1),Paramètres!$B$3:$C$56,2,FALSE)*Paramètres!$K$8))</f>
        <v>0</v>
      </c>
      <c r="Q41" s="46"/>
      <c r="R41" s="2">
        <f>IF(Q$2="Bike &amp; Run",IF(ISNA(VLOOKUP(Q41,Paramètres!$B$3:$C$56,2,FALSE)),0,VLOOKUP(Q41,Paramètres!$B$3:$C$56,2,FALSE)*Paramètres!$K$9),IF(OR(Q41="",OR($D41="",$D41="NL",$D41="HORS LIGUE")),0,VLOOKUP(IF(OR(Q41="",OR($D41="",$D41="NL",$D41="HORS LIGUE")),"",COUNTIFS($D$5:$D$72,"&lt;&gt;"&amp;"",$D$5:$D$72,"&lt;&gt;"&amp;"NL",$D$5:$D$72,"&lt;&gt;"&amp;"HORS LIGUE",Q$5:Q$72,"&lt;"&amp;Q41)+1),Paramètres!$B$3:$C$56,2,FALSE)*Paramètres!$K$9))</f>
        <v>0</v>
      </c>
      <c r="S41" s="46"/>
      <c r="T41" s="2">
        <f>IF(S$2="Bike &amp; Run",IF(ISNA(VLOOKUP(S41,Paramètres!$B$3:$C$56,2,FALSE)),0,VLOOKUP(S41,Paramètres!$B$3:$C$56,2,FALSE)*Paramètres!$K$10),IF(OR(S41="",OR($D41="",$D41="NL",$D41="HORS LIGUE")),0,VLOOKUP(IF(OR(S41="",OR($D41="",$D41="NL",$D41="HORS LIGUE")),"",COUNTIFS($D$5:$D$72,"&lt;&gt;"&amp;"",$D$5:$D$72,"&lt;&gt;"&amp;"NL",$D$5:$D$72,"&lt;&gt;"&amp;"HORS LIGUE",S$5:S$72,"&lt;"&amp;S41)+1),Paramètres!$B$3:$C$56,2,FALSE)*Paramètres!$K$10))</f>
        <v>0</v>
      </c>
      <c r="U41" s="46"/>
      <c r="V41" s="2">
        <f>IF(U$2="Bike &amp; Run",IF(ISNA(VLOOKUP(U41,Paramètres!$B$3:$C$56,2,FALSE)),0,VLOOKUP(U41,Paramètres!$B$3:$C$56,2,FALSE)*Paramètres!$K$11),IF(OR(U41="",OR($D41="",$D41="NL",$D41="HORS LIGUE")),0,VLOOKUP(IF(OR(U41="",OR($D41="",$D41="NL",$D41="HORS LIGUE")),"",COUNTIFS($D$5:$D$72,"&lt;&gt;"&amp;"",$D$5:$D$72,"&lt;&gt;"&amp;"NL",$D$5:$D$72,"&lt;&gt;"&amp;"HORS LIGUE",U$5:U$72,"&lt;"&amp;U41)+1),Paramètres!$B$3:$C$56,2,FALSE)*Paramètres!$K$11))</f>
        <v>0</v>
      </c>
      <c r="W41" s="46"/>
      <c r="X41" s="2">
        <f>IF(W$2="Bike &amp; Run",IF(ISNA(VLOOKUP(W41,Paramètres!$B$3:$C$56,2,FALSE)),0,VLOOKUP(W41,Paramètres!$B$3:$C$56,2,FALSE)*Paramètres!$K$12),IF(OR(W41="",OR($D41="",$D41="NL",$D41="HORS LIGUE")),0,VLOOKUP(IF(OR(W41="",OR($D41="",$D41="NL",$D41="HORS LIGUE")),"",COUNTIFS($D$5:$D$72,"&lt;&gt;"&amp;"",$D$5:$D$72,"&lt;&gt;"&amp;"NL",$D$5:$D$72,"&lt;&gt;"&amp;"HORS LIGUE",W$5:W$72,"&lt;"&amp;W41)+1),Paramètres!$B$3:$C$56,2,FALSE)*Paramètres!$K$12))</f>
        <v>0</v>
      </c>
      <c r="Y41" s="46"/>
      <c r="Z41" s="2">
        <f>IF(Y$2="Bike &amp; Run",IF(ISNA(VLOOKUP(Y41,Paramètres!$B$3:$C$56,2,FALSE)),0,VLOOKUP(Y41,Paramètres!$B$3:$C$56,2,FALSE)*Paramètres!$K$13),IF(OR(Y41="",OR($D41="",$D41="NL",$D41="HORS LIGUE")),0,VLOOKUP(IF(OR(Y41="",OR($D41="",$D41="NL",$D41="HORS LIGUE")),"",COUNTIFS($D$5:$D$72,"&lt;&gt;"&amp;"",$D$5:$D$72,"&lt;&gt;"&amp;"NL",$D$5:$D$72,"&lt;&gt;"&amp;"HORS LIGUE",Y$5:Y$72,"&lt;"&amp;Y41)+1),Paramètres!$B$3:$C$56,2,FALSE)*Paramètres!$K$13))</f>
        <v>0</v>
      </c>
      <c r="AA41" s="46"/>
      <c r="AB41" s="2">
        <f>IF(AA$2="Bike &amp; Run",IF(ISNA(VLOOKUP(AA41,Paramètres!$B$3:$C$56,2,FALSE)),0,VLOOKUP(AA41,Paramètres!$B$3:$C$56,2,FALSE)*Paramètres!$K$14),IF(OR(AA41="",OR($D41="",$D41="NL",$D41="HORS LIGUE")),0,VLOOKUP(IF(OR(AA41="",OR($D41="",$D41="NL",$D41="HORS LIGUE")),"",COUNTIFS($D$5:$D$72,"&lt;&gt;"&amp;"",$D$5:$D$72,"&lt;&gt;"&amp;"NL",$D$5:$D$72,"&lt;&gt;"&amp;"HORS LIGUE",AA$5:AA$72,"&lt;"&amp;AA41)+1),Paramètres!$B$3:$C$56,2,FALSE)*Paramètres!$K$14))</f>
        <v>0</v>
      </c>
      <c r="AC41" s="46"/>
      <c r="AD41" s="2">
        <f>IF(AC$2="Bike &amp; Run",IF(ISNA(VLOOKUP(AC41,Paramètres!$B$3:$C$56,2,FALSE)),0,VLOOKUP(AC41,Paramètres!$B$3:$C$56,2,FALSE)*Paramètres!$K$15),IF(OR(AC41="",OR($D41="",$D41="NL",$D41="HORS LIGUE")),0,VLOOKUP(IF(OR(AC41="",OR($D41="",$D41="NL",$D41="HORS LIGUE")),"",COUNTIFS($D$5:$D$72,"&lt;&gt;"&amp;"",$D$5:$D$72,"&lt;&gt;"&amp;"NL",$D$5:$D$72,"&lt;&gt;"&amp;"HORS LIGUE",AC$5:AC$72,"&lt;"&amp;AC41)+1),Paramètres!$B$3:$C$56,2,FALSE)*Paramètres!$K$15))</f>
        <v>0</v>
      </c>
      <c r="AE41" s="46"/>
      <c r="AF41" s="2">
        <f>IF(AE$2="Bike &amp; Run",IF(ISNA(VLOOKUP(AE41,Paramètres!$B$3:$C$56,2,FALSE)),0,VLOOKUP(AE41,Paramètres!$B$3:$C$56,2,FALSE)*Paramètres!$K$16),IF(OR(AE41="",OR($D41="",$D41="NL",$D41="HORS LIGUE")),0,VLOOKUP(IF(OR(AE41="",OR($D41="",$D41="NL",$D41="HORS LIGUE")),"",COUNTIFS($D$5:$D$72,"&lt;&gt;"&amp;"",$D$5:$D$72,"&lt;&gt;"&amp;"NL",$D$5:$D$72,"&lt;&gt;"&amp;"HORS LIGUE",AE$5:AE$72,"&lt;"&amp;AE41)+1),Paramètres!$B$3:$C$56,2,FALSE)*Paramètres!$K$16))</f>
        <v>0</v>
      </c>
      <c r="AG41" s="46"/>
      <c r="AH41" s="2">
        <f>IF(AG$2="Bike &amp; Run",IF(ISNA(VLOOKUP(AG41,Paramètres!$B$3:$C$56,2,FALSE)),0,VLOOKUP(AG41,Paramètres!$B$3:$C$56,2,FALSE)*Paramètres!$K$17),IF(OR(AG41="",OR($D41="",$D41="NL",$D41="HORS LIGUE")),0,VLOOKUP(IF(OR(AG41="",OR($D41="",$D41="NL",$D41="HORS LIGUE")),"",COUNTIFS($D$5:$D$72,"&lt;&gt;"&amp;"",$D$5:$D$72,"&lt;&gt;"&amp;"NL",$D$5:$D$72,"&lt;&gt;"&amp;"HORS LIGUE",AG$5:AG$72,"&lt;"&amp;AG41)+1),Paramètres!$B$3:$C$56,2,FALSE)*Paramètres!$K$17))</f>
        <v>0</v>
      </c>
      <c r="AI41" s="40">
        <f t="shared" si="53"/>
        <v>0</v>
      </c>
      <c r="AJ41" s="3" t="str">
        <f t="shared" si="54"/>
        <v/>
      </c>
      <c r="AK41" s="5">
        <f t="shared" si="55"/>
        <v>0</v>
      </c>
      <c r="AL41" s="41">
        <f t="shared" si="56"/>
        <v>0</v>
      </c>
      <c r="AM41" s="33" t="str">
        <f t="shared" si="57"/>
        <v/>
      </c>
      <c r="AO41" s="22">
        <f t="shared" si="58"/>
        <v>0</v>
      </c>
      <c r="AP41">
        <f t="shared" si="59"/>
        <v>0</v>
      </c>
      <c r="AQ41">
        <f t="shared" si="60"/>
        <v>0</v>
      </c>
      <c r="AR41">
        <f t="shared" si="61"/>
        <v>0</v>
      </c>
      <c r="AS41">
        <f t="shared" si="62"/>
        <v>0</v>
      </c>
      <c r="AT41">
        <f t="shared" si="63"/>
        <v>0</v>
      </c>
      <c r="AU41">
        <f t="shared" si="64"/>
        <v>0</v>
      </c>
      <c r="AV41">
        <f t="shared" si="65"/>
        <v>0</v>
      </c>
      <c r="AW41">
        <f t="shared" si="66"/>
        <v>0</v>
      </c>
      <c r="AX41">
        <f t="shared" si="67"/>
        <v>0</v>
      </c>
      <c r="AY41">
        <f t="shared" si="68"/>
        <v>0</v>
      </c>
      <c r="AZ41">
        <f t="shared" si="69"/>
        <v>0</v>
      </c>
      <c r="BA41">
        <f t="shared" si="70"/>
        <v>0</v>
      </c>
      <c r="BB41">
        <f t="shared" si="71"/>
        <v>0</v>
      </c>
      <c r="BC41">
        <f t="shared" si="72"/>
        <v>0</v>
      </c>
      <c r="BD41">
        <f t="shared" si="73"/>
        <v>0</v>
      </c>
      <c r="BE41" s="22">
        <f t="shared" ref="BE41:BR41" si="78">BD41+LARGE($AO41:$BC41,BE$4)</f>
        <v>0</v>
      </c>
      <c r="BF41" s="22">
        <f t="shared" si="78"/>
        <v>0</v>
      </c>
      <c r="BG41" s="22">
        <f t="shared" si="78"/>
        <v>0</v>
      </c>
      <c r="BH41" s="22">
        <f t="shared" si="78"/>
        <v>0</v>
      </c>
      <c r="BI41" s="22">
        <f t="shared" si="78"/>
        <v>0</v>
      </c>
      <c r="BJ41" s="22">
        <f t="shared" si="78"/>
        <v>0</v>
      </c>
      <c r="BK41" s="22">
        <f t="shared" si="78"/>
        <v>0</v>
      </c>
      <c r="BL41" s="22">
        <f t="shared" si="78"/>
        <v>0</v>
      </c>
      <c r="BM41" s="22">
        <f t="shared" si="78"/>
        <v>0</v>
      </c>
      <c r="BN41" s="22">
        <f t="shared" si="78"/>
        <v>0</v>
      </c>
      <c r="BO41" s="22">
        <f t="shared" si="78"/>
        <v>0</v>
      </c>
      <c r="BP41" s="22">
        <f t="shared" si="78"/>
        <v>0</v>
      </c>
      <c r="BQ41" s="22">
        <f t="shared" si="78"/>
        <v>0</v>
      </c>
      <c r="BR41" s="22">
        <f t="shared" si="78"/>
        <v>0</v>
      </c>
    </row>
    <row r="42" spans="1:70" ht="16.5">
      <c r="A42" s="73" t="s">
        <v>1234</v>
      </c>
      <c r="B42" s="32" t="str">
        <f>IF(ISNA(VLOOKUP(A42,'Licenciés Jeunes 2023'!A:C,3,0)),"",VLOOKUP(A42,'Licenciés Jeunes 2023'!A:C,3,0))</f>
        <v>BERNOIS</v>
      </c>
      <c r="C42" s="32" t="str">
        <f>IF(ISNA(VLOOKUP(A42,'Licenciés Jeunes 2023'!A:C,2,0)),"",VLOOKUP(A42,'Licenciés Jeunes 2023'!A:C,2,0))</f>
        <v>Noe</v>
      </c>
      <c r="D42" s="32" t="str">
        <f>IF(ISNA(VLOOKUP(A42,'Licenciés Jeunes 2023'!A:F,6,0)),"",VLOOKUP(A42,'Licenciés Jeunes 2023'!A:F,6,0))</f>
        <v>ORLEANS ASFAS TRIATHLON</v>
      </c>
      <c r="E42" s="6"/>
      <c r="F42" s="2">
        <f>IF(E$2="Bike &amp; Run",IF(ISNA(VLOOKUP(E42,Paramètres!$B$3:$C$56,2,FALSE)),0,VLOOKUP(E42,Paramètres!$B$3:$C$56,2,FALSE)*Paramètres!$K$3),IF(OR(E42="",OR($D42="",$D42="NL",$D42="HORS LIGUE")),0,VLOOKUP(IF(OR(E42="",OR($D42="",$D42="NL",$D42="HORS LIGUE")),"",COUNTIFS($D$5:$D$72,"&lt;&gt;"&amp;"",$D$5:$D$72,"&lt;&gt;"&amp;"NL",$D$5:$D$72,"&lt;&gt;"&amp;"HORS LIGUE",E$5:E$72,"&lt;"&amp;E42)+1),Paramètres!$B$3:$C$56,2,FALSE)*Paramètres!$K$3))</f>
        <v>0</v>
      </c>
      <c r="G42" s="4"/>
      <c r="H42" s="2">
        <f>IF(G$2="Bike &amp; Run",IF(ISNA(VLOOKUP(G42,Paramètres!$B$3:$C$56,2,FALSE)),0,VLOOKUP(G42,Paramètres!$B$3:$C$56,2,FALSE)*Paramètres!$K$4),IF(OR(G42="",OR($D42="",$D42="NL",$D42="HORS LIGUE")),0,VLOOKUP(IF(OR(G42="",OR($D42="",$D42="NL",$D42="HORS LIGUE")),"",COUNTIFS($D$5:$D$72,"&lt;&gt;"&amp;"",$D$5:$D$72,"&lt;&gt;"&amp;"NL",$D$5:$D$72,"&lt;&gt;"&amp;"HORS LIGUE",G$5:G$72,"&lt;"&amp;G42)+1),Paramètres!$B$3:$C$56,2,FALSE)*Paramètres!$K$4))</f>
        <v>0</v>
      </c>
      <c r="I42" s="36"/>
      <c r="J42" s="2">
        <f>IF(I$2="Bike &amp; Run",IF(ISNA(VLOOKUP(I42,Paramètres!$B$3:$C$56,2,FALSE)),0,VLOOKUP(I42,Paramètres!$B$3:$C$56,2,FALSE)*Paramètres!$K$5),IF(OR(I42="",OR($D42="",$D42="NL",$D42="HORS LIGUE")),0,VLOOKUP(IF(OR(I42="",OR($D42="",$D42="NL",$D42="HORS LIGUE")),"",COUNTIFS($D$5:$D$72,"&lt;&gt;"&amp;"",$D$5:$D$72,"&lt;&gt;"&amp;"NL",$D$5:$D$72,"&lt;&gt;"&amp;"HORS LIGUE",I$5:I$72,"&lt;"&amp;I42)+1),Paramètres!$B$3:$C$56,2,FALSE)*Paramètres!$K$5))</f>
        <v>0</v>
      </c>
      <c r="K42" s="4"/>
      <c r="L42" s="2">
        <f>IF(K$2="Bike &amp; Run",IF(ISNA(VLOOKUP(K42,Paramètres!$B$3:$C$56,2,FALSE)),0,VLOOKUP(K42,Paramètres!$B$3:$C$56,2,FALSE)*Paramètres!$K$6),IF(OR(K42="",OR($D42="",$D42="NL",$D42="HORS LIGUE")),0,VLOOKUP(IF(OR(K42="",OR($D42="",$D42="NL",$D42="HORS LIGUE")),"",COUNTIFS($D$5:$D$72,"&lt;&gt;"&amp;"",$D$5:$D$72,"&lt;&gt;"&amp;"NL",$D$5:$D$72,"&lt;&gt;"&amp;"HORS LIGUE",K$5:K$72,"&lt;"&amp;K42)+1),Paramètres!$B$3:$C$56,2,FALSE)*Paramètres!$K$6))</f>
        <v>0</v>
      </c>
      <c r="M42" s="4"/>
      <c r="N42" s="2">
        <f>IF(M$2="Bike &amp; Run",IF(ISNA(VLOOKUP(M42,Paramètres!$B$3:$C$56,2,FALSE)),0,VLOOKUP(M42,Paramètres!$B$3:$C$56,2,FALSE)*Paramètres!$K$7),IF(OR(M42="",OR($D42="",$D42="NL",$D42="HORS LIGUE")),0,VLOOKUP(IF(OR(M42="",OR($D42="",$D42="NL",$D42="HORS LIGUE")),"",COUNTIFS($D$5:$D$72,"&lt;&gt;"&amp;"",$D$5:$D$72,"&lt;&gt;"&amp;"NL",$D$5:$D$72,"&lt;&gt;"&amp;"HORS LIGUE",M$5:M$72,"&lt;"&amp;M42)+1),Paramètres!$B$3:$C$56,2,FALSE)*Paramètres!$K$7))</f>
        <v>0</v>
      </c>
      <c r="O42" s="46"/>
      <c r="P42" s="2">
        <f>IF(O$2="Bike &amp; Run",IF(ISNA(VLOOKUP(O42,Paramètres!$B$3:$C$56,2,FALSE)),0,VLOOKUP(O42,Paramètres!$B$3:$C$56,2,FALSE)*Paramètres!$K$8),IF(OR(O42="",OR($D42="",$D42="NL",$D42="HORS LIGUE")),0,VLOOKUP(IF(OR(O42="",OR($D42="",$D42="NL",$D42="HORS LIGUE")),"",COUNTIFS($D$5:$D$72,"&lt;&gt;"&amp;"",$D$5:$D$72,"&lt;&gt;"&amp;"NL",$D$5:$D$72,"&lt;&gt;"&amp;"HORS LIGUE",O$5:O$72,"&lt;"&amp;O42)+1),Paramètres!$B$3:$C$56,2,FALSE)*Paramètres!$K$8))</f>
        <v>0</v>
      </c>
      <c r="Q42" s="46"/>
      <c r="R42" s="2">
        <f>IF(Q$2="Bike &amp; Run",IF(ISNA(VLOOKUP(Q42,Paramètres!$B$3:$C$56,2,FALSE)),0,VLOOKUP(Q42,Paramètres!$B$3:$C$56,2,FALSE)*Paramètres!$K$9),IF(OR(Q42="",OR($D42="",$D42="NL",$D42="HORS LIGUE")),0,VLOOKUP(IF(OR(Q42="",OR($D42="",$D42="NL",$D42="HORS LIGUE")),"",COUNTIFS($D$5:$D$72,"&lt;&gt;"&amp;"",$D$5:$D$72,"&lt;&gt;"&amp;"NL",$D$5:$D$72,"&lt;&gt;"&amp;"HORS LIGUE",Q$5:Q$72,"&lt;"&amp;Q42)+1),Paramètres!$B$3:$C$56,2,FALSE)*Paramètres!$K$9))</f>
        <v>0</v>
      </c>
      <c r="S42" s="46"/>
      <c r="T42" s="2">
        <f>IF(S$2="Bike &amp; Run",IF(ISNA(VLOOKUP(S42,Paramètres!$B$3:$C$56,2,FALSE)),0,VLOOKUP(S42,Paramètres!$B$3:$C$56,2,FALSE)*Paramètres!$K$10),IF(OR(S42="",OR($D42="",$D42="NL",$D42="HORS LIGUE")),0,VLOOKUP(IF(OR(S42="",OR($D42="",$D42="NL",$D42="HORS LIGUE")),"",COUNTIFS($D$5:$D$72,"&lt;&gt;"&amp;"",$D$5:$D$72,"&lt;&gt;"&amp;"NL",$D$5:$D$72,"&lt;&gt;"&amp;"HORS LIGUE",S$5:S$72,"&lt;"&amp;S42)+1),Paramètres!$B$3:$C$56,2,FALSE)*Paramètres!$K$10))</f>
        <v>0</v>
      </c>
      <c r="U42" s="46"/>
      <c r="V42" s="2">
        <f>IF(U$2="Bike &amp; Run",IF(ISNA(VLOOKUP(U42,Paramètres!$B$3:$C$56,2,FALSE)),0,VLOOKUP(U42,Paramètres!$B$3:$C$56,2,FALSE)*Paramètres!$K$11),IF(OR(U42="",OR($D42="",$D42="NL",$D42="HORS LIGUE")),0,VLOOKUP(IF(OR(U42="",OR($D42="",$D42="NL",$D42="HORS LIGUE")),"",COUNTIFS($D$5:$D$72,"&lt;&gt;"&amp;"",$D$5:$D$72,"&lt;&gt;"&amp;"NL",$D$5:$D$72,"&lt;&gt;"&amp;"HORS LIGUE",U$5:U$72,"&lt;"&amp;U42)+1),Paramètres!$B$3:$C$56,2,FALSE)*Paramètres!$K$11))</f>
        <v>0</v>
      </c>
      <c r="W42" s="46"/>
      <c r="X42" s="2">
        <f>IF(W$2="Bike &amp; Run",IF(ISNA(VLOOKUP(W42,Paramètres!$B$3:$C$56,2,FALSE)),0,VLOOKUP(W42,Paramètres!$B$3:$C$56,2,FALSE)*Paramètres!$K$12),IF(OR(W42="",OR($D42="",$D42="NL",$D42="HORS LIGUE")),0,VLOOKUP(IF(OR(W42="",OR($D42="",$D42="NL",$D42="HORS LIGUE")),"",COUNTIFS($D$5:$D$72,"&lt;&gt;"&amp;"",$D$5:$D$72,"&lt;&gt;"&amp;"NL",$D$5:$D$72,"&lt;&gt;"&amp;"HORS LIGUE",W$5:W$72,"&lt;"&amp;W42)+1),Paramètres!$B$3:$C$56,2,FALSE)*Paramètres!$K$12))</f>
        <v>0</v>
      </c>
      <c r="Y42" s="46"/>
      <c r="Z42" s="2">
        <f>IF(Y$2="Bike &amp; Run",IF(ISNA(VLOOKUP(Y42,Paramètres!$B$3:$C$56,2,FALSE)),0,VLOOKUP(Y42,Paramètres!$B$3:$C$56,2,FALSE)*Paramètres!$K$13),IF(OR(Y42="",OR($D42="",$D42="NL",$D42="HORS LIGUE")),0,VLOOKUP(IF(OR(Y42="",OR($D42="",$D42="NL",$D42="HORS LIGUE")),"",COUNTIFS($D$5:$D$72,"&lt;&gt;"&amp;"",$D$5:$D$72,"&lt;&gt;"&amp;"NL",$D$5:$D$72,"&lt;&gt;"&amp;"HORS LIGUE",Y$5:Y$72,"&lt;"&amp;Y42)+1),Paramètres!$B$3:$C$56,2,FALSE)*Paramètres!$K$13))</f>
        <v>0</v>
      </c>
      <c r="AA42" s="46"/>
      <c r="AB42" s="2">
        <f>IF(AA$2="Bike &amp; Run",IF(ISNA(VLOOKUP(AA42,Paramètres!$B$3:$C$56,2,FALSE)),0,VLOOKUP(AA42,Paramètres!$B$3:$C$56,2,FALSE)*Paramètres!$K$14),IF(OR(AA42="",OR($D42="",$D42="NL",$D42="HORS LIGUE")),0,VLOOKUP(IF(OR(AA42="",OR($D42="",$D42="NL",$D42="HORS LIGUE")),"",COUNTIFS($D$5:$D$72,"&lt;&gt;"&amp;"",$D$5:$D$72,"&lt;&gt;"&amp;"NL",$D$5:$D$72,"&lt;&gt;"&amp;"HORS LIGUE",AA$5:AA$72,"&lt;"&amp;AA42)+1),Paramètres!$B$3:$C$56,2,FALSE)*Paramètres!$K$14))</f>
        <v>0</v>
      </c>
      <c r="AC42" s="46"/>
      <c r="AD42" s="2">
        <f>IF(AC$2="Bike &amp; Run",IF(ISNA(VLOOKUP(AC42,Paramètres!$B$3:$C$56,2,FALSE)),0,VLOOKUP(AC42,Paramètres!$B$3:$C$56,2,FALSE)*Paramètres!$K$15),IF(OR(AC42="",OR($D42="",$D42="NL",$D42="HORS LIGUE")),0,VLOOKUP(IF(OR(AC42="",OR($D42="",$D42="NL",$D42="HORS LIGUE")),"",COUNTIFS($D$5:$D$72,"&lt;&gt;"&amp;"",$D$5:$D$72,"&lt;&gt;"&amp;"NL",$D$5:$D$72,"&lt;&gt;"&amp;"HORS LIGUE",AC$5:AC$72,"&lt;"&amp;AC42)+1),Paramètres!$B$3:$C$56,2,FALSE)*Paramètres!$K$15))</f>
        <v>0</v>
      </c>
      <c r="AE42" s="46"/>
      <c r="AF42" s="2">
        <f>IF(AE$2="Bike &amp; Run",IF(ISNA(VLOOKUP(AE42,Paramètres!$B$3:$C$56,2,FALSE)),0,VLOOKUP(AE42,Paramètres!$B$3:$C$56,2,FALSE)*Paramètres!$K$16),IF(OR(AE42="",OR($D42="",$D42="NL",$D42="HORS LIGUE")),0,VLOOKUP(IF(OR(AE42="",OR($D42="",$D42="NL",$D42="HORS LIGUE")),"",COUNTIFS($D$5:$D$72,"&lt;&gt;"&amp;"",$D$5:$D$72,"&lt;&gt;"&amp;"NL",$D$5:$D$72,"&lt;&gt;"&amp;"HORS LIGUE",AE$5:AE$72,"&lt;"&amp;AE42)+1),Paramètres!$B$3:$C$56,2,FALSE)*Paramètres!$K$16))</f>
        <v>0</v>
      </c>
      <c r="AG42" s="46"/>
      <c r="AH42" s="2">
        <f>IF(AG$2="Bike &amp; Run",IF(ISNA(VLOOKUP(AG42,Paramètres!$B$3:$C$56,2,FALSE)),0,VLOOKUP(AG42,Paramètres!$B$3:$C$56,2,FALSE)*Paramètres!$K$17),IF(OR(AG42="",OR($D42="",$D42="NL",$D42="HORS LIGUE")),0,VLOOKUP(IF(OR(AG42="",OR($D42="",$D42="NL",$D42="HORS LIGUE")),"",COUNTIFS($D$5:$D$72,"&lt;&gt;"&amp;"",$D$5:$D$72,"&lt;&gt;"&amp;"NL",$D$5:$D$72,"&lt;&gt;"&amp;"HORS LIGUE",AG$5:AG$72,"&lt;"&amp;AG42)+1),Paramètres!$B$3:$C$56,2,FALSE)*Paramètres!$K$17))</f>
        <v>0</v>
      </c>
      <c r="AI42" s="40">
        <f t="shared" si="53"/>
        <v>0</v>
      </c>
      <c r="AJ42" s="3" t="str">
        <f t="shared" si="54"/>
        <v/>
      </c>
      <c r="AK42" s="5">
        <f t="shared" si="55"/>
        <v>0</v>
      </c>
      <c r="AL42" s="41">
        <f t="shared" si="56"/>
        <v>0</v>
      </c>
      <c r="AM42" s="33" t="str">
        <f t="shared" si="57"/>
        <v/>
      </c>
      <c r="AO42" s="22">
        <f t="shared" si="58"/>
        <v>0</v>
      </c>
      <c r="AP42">
        <f t="shared" si="59"/>
        <v>0</v>
      </c>
      <c r="AQ42">
        <f t="shared" si="60"/>
        <v>0</v>
      </c>
      <c r="AR42">
        <f t="shared" si="61"/>
        <v>0</v>
      </c>
      <c r="AS42">
        <f t="shared" si="62"/>
        <v>0</v>
      </c>
      <c r="AT42">
        <f t="shared" si="63"/>
        <v>0</v>
      </c>
      <c r="AU42">
        <f t="shared" si="64"/>
        <v>0</v>
      </c>
      <c r="AV42">
        <f t="shared" si="65"/>
        <v>0</v>
      </c>
      <c r="AW42">
        <f t="shared" si="66"/>
        <v>0</v>
      </c>
      <c r="AX42">
        <f t="shared" si="67"/>
        <v>0</v>
      </c>
      <c r="AY42">
        <f t="shared" si="68"/>
        <v>0</v>
      </c>
      <c r="AZ42">
        <f t="shared" si="69"/>
        <v>0</v>
      </c>
      <c r="BA42">
        <f t="shared" si="70"/>
        <v>0</v>
      </c>
      <c r="BB42">
        <f t="shared" si="71"/>
        <v>0</v>
      </c>
      <c r="BC42">
        <f t="shared" si="72"/>
        <v>0</v>
      </c>
      <c r="BD42">
        <f t="shared" si="73"/>
        <v>0</v>
      </c>
      <c r="BE42" s="22">
        <f t="shared" ref="BE42:BR42" si="79">BD42+LARGE($AO42:$BC42,BE$4)</f>
        <v>0</v>
      </c>
      <c r="BF42" s="22">
        <f t="shared" si="79"/>
        <v>0</v>
      </c>
      <c r="BG42" s="22">
        <f t="shared" si="79"/>
        <v>0</v>
      </c>
      <c r="BH42" s="22">
        <f t="shared" si="79"/>
        <v>0</v>
      </c>
      <c r="BI42" s="22">
        <f t="shared" si="79"/>
        <v>0</v>
      </c>
      <c r="BJ42" s="22">
        <f t="shared" si="79"/>
        <v>0</v>
      </c>
      <c r="BK42" s="22">
        <f t="shared" si="79"/>
        <v>0</v>
      </c>
      <c r="BL42" s="22">
        <f t="shared" si="79"/>
        <v>0</v>
      </c>
      <c r="BM42" s="22">
        <f t="shared" si="79"/>
        <v>0</v>
      </c>
      <c r="BN42" s="22">
        <f t="shared" si="79"/>
        <v>0</v>
      </c>
      <c r="BO42" s="22">
        <f t="shared" si="79"/>
        <v>0</v>
      </c>
      <c r="BP42" s="22">
        <f t="shared" si="79"/>
        <v>0</v>
      </c>
      <c r="BQ42" s="22">
        <f t="shared" si="79"/>
        <v>0</v>
      </c>
      <c r="BR42" s="22">
        <f t="shared" si="79"/>
        <v>0</v>
      </c>
    </row>
    <row r="43" spans="1:70" ht="16.5">
      <c r="A43" s="73" t="s">
        <v>1247</v>
      </c>
      <c r="B43" s="32" t="str">
        <f>IF(ISNA(VLOOKUP(A43,'Licenciés Jeunes 2023'!A:C,3,0)),"",VLOOKUP(A43,'Licenciés Jeunes 2023'!A:C,3,0))</f>
        <v>CLAVAUD</v>
      </c>
      <c r="C43" s="32" t="str">
        <f>IF(ISNA(VLOOKUP(A43,'Licenciés Jeunes 2023'!A:C,2,0)),"",VLOOKUP(A43,'Licenciés Jeunes 2023'!A:C,2,0))</f>
        <v>Mathis</v>
      </c>
      <c r="D43" s="32" t="str">
        <f>IF(ISNA(VLOOKUP(A43,'Licenciés Jeunes 2023'!A:F,6,0)),"",VLOOKUP(A43,'Licenciés Jeunes 2023'!A:F,6,0))</f>
        <v>TRI SAINT AMAND DUN 18</v>
      </c>
      <c r="E43" s="6"/>
      <c r="F43" s="2">
        <f>IF(E$2="Bike &amp; Run",IF(ISNA(VLOOKUP(E43,Paramètres!$B$3:$C$56,2,FALSE)),0,VLOOKUP(E43,Paramètres!$B$3:$C$56,2,FALSE)*Paramètres!$K$3),IF(OR(E43="",OR($D43="",$D43="NL",$D43="HORS LIGUE")),0,VLOOKUP(IF(OR(E43="",OR($D43="",$D43="NL",$D43="HORS LIGUE")),"",COUNTIFS($D$5:$D$72,"&lt;&gt;"&amp;"",$D$5:$D$72,"&lt;&gt;"&amp;"NL",$D$5:$D$72,"&lt;&gt;"&amp;"HORS LIGUE",E$5:E$72,"&lt;"&amp;E43)+1),Paramètres!$B$3:$C$56,2,FALSE)*Paramètres!$K$3))</f>
        <v>0</v>
      </c>
      <c r="G43" s="4"/>
      <c r="H43" s="2">
        <f>IF(G$2="Bike &amp; Run",IF(ISNA(VLOOKUP(G43,Paramètres!$B$3:$C$56,2,FALSE)),0,VLOOKUP(G43,Paramètres!$B$3:$C$56,2,FALSE)*Paramètres!$K$4),IF(OR(G43="",OR($D43="",$D43="NL",$D43="HORS LIGUE")),0,VLOOKUP(IF(OR(G43="",OR($D43="",$D43="NL",$D43="HORS LIGUE")),"",COUNTIFS($D$5:$D$72,"&lt;&gt;"&amp;"",$D$5:$D$72,"&lt;&gt;"&amp;"NL",$D$5:$D$72,"&lt;&gt;"&amp;"HORS LIGUE",G$5:G$72,"&lt;"&amp;G43)+1),Paramètres!$B$3:$C$56,2,FALSE)*Paramètres!$K$4))</f>
        <v>0</v>
      </c>
      <c r="I43" s="36"/>
      <c r="J43" s="2">
        <f>IF(I$2="Bike &amp; Run",IF(ISNA(VLOOKUP(I43,Paramètres!$B$3:$C$56,2,FALSE)),0,VLOOKUP(I43,Paramètres!$B$3:$C$56,2,FALSE)*Paramètres!$K$5),IF(OR(I43="",OR($D43="",$D43="NL",$D43="HORS LIGUE")),0,VLOOKUP(IF(OR(I43="",OR($D43="",$D43="NL",$D43="HORS LIGUE")),"",COUNTIFS($D$5:$D$72,"&lt;&gt;"&amp;"",$D$5:$D$72,"&lt;&gt;"&amp;"NL",$D$5:$D$72,"&lt;&gt;"&amp;"HORS LIGUE",I$5:I$72,"&lt;"&amp;I43)+1),Paramètres!$B$3:$C$56,2,FALSE)*Paramètres!$K$5))</f>
        <v>0</v>
      </c>
      <c r="K43" s="4"/>
      <c r="L43" s="2">
        <f>IF(K$2="Bike &amp; Run",IF(ISNA(VLOOKUP(K43,Paramètres!$B$3:$C$56,2,FALSE)),0,VLOOKUP(K43,Paramètres!$B$3:$C$56,2,FALSE)*Paramètres!$K$6),IF(OR(K43="",OR($D43="",$D43="NL",$D43="HORS LIGUE")),0,VLOOKUP(IF(OR(K43="",OR($D43="",$D43="NL",$D43="HORS LIGUE")),"",COUNTIFS($D$5:$D$72,"&lt;&gt;"&amp;"",$D$5:$D$72,"&lt;&gt;"&amp;"NL",$D$5:$D$72,"&lt;&gt;"&amp;"HORS LIGUE",K$5:K$72,"&lt;"&amp;K43)+1),Paramètres!$B$3:$C$56,2,FALSE)*Paramètres!$K$6))</f>
        <v>0</v>
      </c>
      <c r="M43" s="4"/>
      <c r="N43" s="2">
        <f>IF(M$2="Bike &amp; Run",IF(ISNA(VLOOKUP(M43,Paramètres!$B$3:$C$56,2,FALSE)),0,VLOOKUP(M43,Paramètres!$B$3:$C$56,2,FALSE)*Paramètres!$K$7),IF(OR(M43="",OR($D43="",$D43="NL",$D43="HORS LIGUE")),0,VLOOKUP(IF(OR(M43="",OR($D43="",$D43="NL",$D43="HORS LIGUE")),"",COUNTIFS($D$5:$D$72,"&lt;&gt;"&amp;"",$D$5:$D$72,"&lt;&gt;"&amp;"NL",$D$5:$D$72,"&lt;&gt;"&amp;"HORS LIGUE",M$5:M$72,"&lt;"&amp;M43)+1),Paramètres!$B$3:$C$56,2,FALSE)*Paramètres!$K$7))</f>
        <v>0</v>
      </c>
      <c r="O43" s="46"/>
      <c r="P43" s="2">
        <f>IF(O$2="Bike &amp; Run",IF(ISNA(VLOOKUP(O43,Paramètres!$B$3:$C$56,2,FALSE)),0,VLOOKUP(O43,Paramètres!$B$3:$C$56,2,FALSE)*Paramètres!$K$8),IF(OR(O43="",OR($D43="",$D43="NL",$D43="HORS LIGUE")),0,VLOOKUP(IF(OR(O43="",OR($D43="",$D43="NL",$D43="HORS LIGUE")),"",COUNTIFS($D$5:$D$72,"&lt;&gt;"&amp;"",$D$5:$D$72,"&lt;&gt;"&amp;"NL",$D$5:$D$72,"&lt;&gt;"&amp;"HORS LIGUE",O$5:O$72,"&lt;"&amp;O43)+1),Paramètres!$B$3:$C$56,2,FALSE)*Paramètres!$K$8))</f>
        <v>0</v>
      </c>
      <c r="Q43" s="46"/>
      <c r="R43" s="2">
        <f>IF(Q$2="Bike &amp; Run",IF(ISNA(VLOOKUP(Q43,Paramètres!$B$3:$C$56,2,FALSE)),0,VLOOKUP(Q43,Paramètres!$B$3:$C$56,2,FALSE)*Paramètres!$K$9),IF(OR(Q43="",OR($D43="",$D43="NL",$D43="HORS LIGUE")),0,VLOOKUP(IF(OR(Q43="",OR($D43="",$D43="NL",$D43="HORS LIGUE")),"",COUNTIFS($D$5:$D$72,"&lt;&gt;"&amp;"",$D$5:$D$72,"&lt;&gt;"&amp;"NL",$D$5:$D$72,"&lt;&gt;"&amp;"HORS LIGUE",Q$5:Q$72,"&lt;"&amp;Q43)+1),Paramètres!$B$3:$C$56,2,FALSE)*Paramètres!$K$9))</f>
        <v>0</v>
      </c>
      <c r="S43" s="46"/>
      <c r="T43" s="2">
        <f>IF(S$2="Bike &amp; Run",IF(ISNA(VLOOKUP(S43,Paramètres!$B$3:$C$56,2,FALSE)),0,VLOOKUP(S43,Paramètres!$B$3:$C$56,2,FALSE)*Paramètres!$K$10),IF(OR(S43="",OR($D43="",$D43="NL",$D43="HORS LIGUE")),0,VLOOKUP(IF(OR(S43="",OR($D43="",$D43="NL",$D43="HORS LIGUE")),"",COUNTIFS($D$5:$D$72,"&lt;&gt;"&amp;"",$D$5:$D$72,"&lt;&gt;"&amp;"NL",$D$5:$D$72,"&lt;&gt;"&amp;"HORS LIGUE",S$5:S$72,"&lt;"&amp;S43)+1),Paramètres!$B$3:$C$56,2,FALSE)*Paramètres!$K$10))</f>
        <v>0</v>
      </c>
      <c r="U43" s="46"/>
      <c r="V43" s="2">
        <f>IF(U$2="Bike &amp; Run",IF(ISNA(VLOOKUP(U43,Paramètres!$B$3:$C$56,2,FALSE)),0,VLOOKUP(U43,Paramètres!$B$3:$C$56,2,FALSE)*Paramètres!$K$11),IF(OR(U43="",OR($D43="",$D43="NL",$D43="HORS LIGUE")),0,VLOOKUP(IF(OR(U43="",OR($D43="",$D43="NL",$D43="HORS LIGUE")),"",COUNTIFS($D$5:$D$72,"&lt;&gt;"&amp;"",$D$5:$D$72,"&lt;&gt;"&amp;"NL",$D$5:$D$72,"&lt;&gt;"&amp;"HORS LIGUE",U$5:U$72,"&lt;"&amp;U43)+1),Paramètres!$B$3:$C$56,2,FALSE)*Paramètres!$K$11))</f>
        <v>0</v>
      </c>
      <c r="W43" s="46"/>
      <c r="X43" s="2">
        <f>IF(W$2="Bike &amp; Run",IF(ISNA(VLOOKUP(W43,Paramètres!$B$3:$C$56,2,FALSE)),0,VLOOKUP(W43,Paramètres!$B$3:$C$56,2,FALSE)*Paramètres!$K$12),IF(OR(W43="",OR($D43="",$D43="NL",$D43="HORS LIGUE")),0,VLOOKUP(IF(OR(W43="",OR($D43="",$D43="NL",$D43="HORS LIGUE")),"",COUNTIFS($D$5:$D$72,"&lt;&gt;"&amp;"",$D$5:$D$72,"&lt;&gt;"&amp;"NL",$D$5:$D$72,"&lt;&gt;"&amp;"HORS LIGUE",W$5:W$72,"&lt;"&amp;W43)+1),Paramètres!$B$3:$C$56,2,FALSE)*Paramètres!$K$12))</f>
        <v>0</v>
      </c>
      <c r="Y43" s="46"/>
      <c r="Z43" s="2">
        <f>IF(Y$2="Bike &amp; Run",IF(ISNA(VLOOKUP(Y43,Paramètres!$B$3:$C$56,2,FALSE)),0,VLOOKUP(Y43,Paramètres!$B$3:$C$56,2,FALSE)*Paramètres!$K$13),IF(OR(Y43="",OR($D43="",$D43="NL",$D43="HORS LIGUE")),0,VLOOKUP(IF(OR(Y43="",OR($D43="",$D43="NL",$D43="HORS LIGUE")),"",COUNTIFS($D$5:$D$72,"&lt;&gt;"&amp;"",$D$5:$D$72,"&lt;&gt;"&amp;"NL",$D$5:$D$72,"&lt;&gt;"&amp;"HORS LIGUE",Y$5:Y$72,"&lt;"&amp;Y43)+1),Paramètres!$B$3:$C$56,2,FALSE)*Paramètres!$K$13))</f>
        <v>0</v>
      </c>
      <c r="AA43" s="46"/>
      <c r="AB43" s="2">
        <f>IF(AA$2="Bike &amp; Run",IF(ISNA(VLOOKUP(AA43,Paramètres!$B$3:$C$56,2,FALSE)),0,VLOOKUP(AA43,Paramètres!$B$3:$C$56,2,FALSE)*Paramètres!$K$14),IF(OR(AA43="",OR($D43="",$D43="NL",$D43="HORS LIGUE")),0,VLOOKUP(IF(OR(AA43="",OR($D43="",$D43="NL",$D43="HORS LIGUE")),"",COUNTIFS($D$5:$D$72,"&lt;&gt;"&amp;"",$D$5:$D$72,"&lt;&gt;"&amp;"NL",$D$5:$D$72,"&lt;&gt;"&amp;"HORS LIGUE",AA$5:AA$72,"&lt;"&amp;AA43)+1),Paramètres!$B$3:$C$56,2,FALSE)*Paramètres!$K$14))</f>
        <v>0</v>
      </c>
      <c r="AC43" s="46"/>
      <c r="AD43" s="2">
        <f>IF(AC$2="Bike &amp; Run",IF(ISNA(VLOOKUP(AC43,Paramètres!$B$3:$C$56,2,FALSE)),0,VLOOKUP(AC43,Paramètres!$B$3:$C$56,2,FALSE)*Paramètres!$K$15),IF(OR(AC43="",OR($D43="",$D43="NL",$D43="HORS LIGUE")),0,VLOOKUP(IF(OR(AC43="",OR($D43="",$D43="NL",$D43="HORS LIGUE")),"",COUNTIFS($D$5:$D$72,"&lt;&gt;"&amp;"",$D$5:$D$72,"&lt;&gt;"&amp;"NL",$D$5:$D$72,"&lt;&gt;"&amp;"HORS LIGUE",AC$5:AC$72,"&lt;"&amp;AC43)+1),Paramètres!$B$3:$C$56,2,FALSE)*Paramètres!$K$15))</f>
        <v>0</v>
      </c>
      <c r="AE43" s="46"/>
      <c r="AF43" s="2">
        <f>IF(AE$2="Bike &amp; Run",IF(ISNA(VLOOKUP(AE43,Paramètres!$B$3:$C$56,2,FALSE)),0,VLOOKUP(AE43,Paramètres!$B$3:$C$56,2,FALSE)*Paramètres!$K$16),IF(OR(AE43="",OR($D43="",$D43="NL",$D43="HORS LIGUE")),0,VLOOKUP(IF(OR(AE43="",OR($D43="",$D43="NL",$D43="HORS LIGUE")),"",COUNTIFS($D$5:$D$72,"&lt;&gt;"&amp;"",$D$5:$D$72,"&lt;&gt;"&amp;"NL",$D$5:$D$72,"&lt;&gt;"&amp;"HORS LIGUE",AE$5:AE$72,"&lt;"&amp;AE43)+1),Paramètres!$B$3:$C$56,2,FALSE)*Paramètres!$K$16))</f>
        <v>0</v>
      </c>
      <c r="AG43" s="46"/>
      <c r="AH43" s="2">
        <f>IF(AG$2="Bike &amp; Run",IF(ISNA(VLOOKUP(AG43,Paramètres!$B$3:$C$56,2,FALSE)),0,VLOOKUP(AG43,Paramètres!$B$3:$C$56,2,FALSE)*Paramètres!$K$17),IF(OR(AG43="",OR($D43="",$D43="NL",$D43="HORS LIGUE")),0,VLOOKUP(IF(OR(AG43="",OR($D43="",$D43="NL",$D43="HORS LIGUE")),"",COUNTIFS($D$5:$D$72,"&lt;&gt;"&amp;"",$D$5:$D$72,"&lt;&gt;"&amp;"NL",$D$5:$D$72,"&lt;&gt;"&amp;"HORS LIGUE",AG$5:AG$72,"&lt;"&amp;AG43)+1),Paramètres!$B$3:$C$56,2,FALSE)*Paramètres!$K$17))</f>
        <v>0</v>
      </c>
      <c r="AI43" s="40">
        <f t="shared" si="53"/>
        <v>0</v>
      </c>
      <c r="AJ43" s="3" t="str">
        <f t="shared" si="54"/>
        <v/>
      </c>
      <c r="AK43" s="5">
        <f t="shared" si="55"/>
        <v>0</v>
      </c>
      <c r="AL43" s="41">
        <f t="shared" si="56"/>
        <v>0</v>
      </c>
      <c r="AM43" s="33" t="str">
        <f t="shared" si="57"/>
        <v/>
      </c>
      <c r="AO43" s="22">
        <f t="shared" si="58"/>
        <v>0</v>
      </c>
      <c r="AP43">
        <f t="shared" si="59"/>
        <v>0</v>
      </c>
      <c r="AQ43">
        <f t="shared" si="60"/>
        <v>0</v>
      </c>
      <c r="AR43">
        <f t="shared" si="61"/>
        <v>0</v>
      </c>
      <c r="AS43">
        <f t="shared" si="62"/>
        <v>0</v>
      </c>
      <c r="AT43">
        <f t="shared" si="63"/>
        <v>0</v>
      </c>
      <c r="AU43">
        <f t="shared" si="64"/>
        <v>0</v>
      </c>
      <c r="AV43">
        <f t="shared" si="65"/>
        <v>0</v>
      </c>
      <c r="AW43">
        <f t="shared" si="66"/>
        <v>0</v>
      </c>
      <c r="AX43">
        <f t="shared" si="67"/>
        <v>0</v>
      </c>
      <c r="AY43">
        <f t="shared" si="68"/>
        <v>0</v>
      </c>
      <c r="AZ43">
        <f t="shared" si="69"/>
        <v>0</v>
      </c>
      <c r="BA43">
        <f t="shared" si="70"/>
        <v>0</v>
      </c>
      <c r="BB43">
        <f t="shared" si="71"/>
        <v>0</v>
      </c>
      <c r="BC43">
        <f t="shared" si="72"/>
        <v>0</v>
      </c>
      <c r="BD43">
        <f t="shared" si="73"/>
        <v>0</v>
      </c>
      <c r="BE43" s="22">
        <f t="shared" ref="BE43:BR43" si="80">BD43+LARGE($AO43:$BC43,BE$4)</f>
        <v>0</v>
      </c>
      <c r="BF43" s="22">
        <f t="shared" si="80"/>
        <v>0</v>
      </c>
      <c r="BG43" s="22">
        <f t="shared" si="80"/>
        <v>0</v>
      </c>
      <c r="BH43" s="22">
        <f t="shared" si="80"/>
        <v>0</v>
      </c>
      <c r="BI43" s="22">
        <f t="shared" si="80"/>
        <v>0</v>
      </c>
      <c r="BJ43" s="22">
        <f t="shared" si="80"/>
        <v>0</v>
      </c>
      <c r="BK43" s="22">
        <f t="shared" si="80"/>
        <v>0</v>
      </c>
      <c r="BL43" s="22">
        <f t="shared" si="80"/>
        <v>0</v>
      </c>
      <c r="BM43" s="22">
        <f t="shared" si="80"/>
        <v>0</v>
      </c>
      <c r="BN43" s="22">
        <f t="shared" si="80"/>
        <v>0</v>
      </c>
      <c r="BO43" s="22">
        <f t="shared" si="80"/>
        <v>0</v>
      </c>
      <c r="BP43" s="22">
        <f t="shared" si="80"/>
        <v>0</v>
      </c>
      <c r="BQ43" s="22">
        <f t="shared" si="80"/>
        <v>0</v>
      </c>
      <c r="BR43" s="22">
        <f t="shared" si="80"/>
        <v>0</v>
      </c>
    </row>
    <row r="44" spans="1:70" ht="16.5">
      <c r="A44" s="73" t="s">
        <v>654</v>
      </c>
      <c r="B44" s="32" t="str">
        <f>IF(ISNA(VLOOKUP(A44,'Licenciés Jeunes 2023'!A:C,3,0)),"",VLOOKUP(A44,'Licenciés Jeunes 2023'!A:C,3,0))</f>
        <v>DUVAUCHEL</v>
      </c>
      <c r="C44" s="32" t="str">
        <f>IF(ISNA(VLOOKUP(A44,'Licenciés Jeunes 2023'!A:C,2,0)),"",VLOOKUP(A44,'Licenciés Jeunes 2023'!A:C,2,0))</f>
        <v>Leo</v>
      </c>
      <c r="D44" s="32" t="str">
        <f>IF(ISNA(VLOOKUP(A44,'Licenciés Jeunes 2023'!A:F,6,0)),"",VLOOKUP(A44,'Licenciés Jeunes 2023'!A:F,6,0))</f>
        <v>TRI SAINT AMAND DUN 18</v>
      </c>
      <c r="E44" s="6"/>
      <c r="F44" s="2">
        <f>IF(E$2="Bike &amp; Run",IF(ISNA(VLOOKUP(E44,Paramètres!$B$3:$C$56,2,FALSE)),0,VLOOKUP(E44,Paramètres!$B$3:$C$56,2,FALSE)*Paramètres!$K$3),IF(OR(E44="",OR($D44="",$D44="NL",$D44="HORS LIGUE")),0,VLOOKUP(IF(OR(E44="",OR($D44="",$D44="NL",$D44="HORS LIGUE")),"",COUNTIFS($D$5:$D$72,"&lt;&gt;"&amp;"",$D$5:$D$72,"&lt;&gt;"&amp;"NL",$D$5:$D$72,"&lt;&gt;"&amp;"HORS LIGUE",E$5:E$72,"&lt;"&amp;E44)+1),Paramètres!$B$3:$C$56,2,FALSE)*Paramètres!$K$3))</f>
        <v>0</v>
      </c>
      <c r="G44" s="4"/>
      <c r="H44" s="2">
        <f>IF(G$2="Bike &amp; Run",IF(ISNA(VLOOKUP(G44,Paramètres!$B$3:$C$56,2,FALSE)),0,VLOOKUP(G44,Paramètres!$B$3:$C$56,2,FALSE)*Paramètres!$K$4),IF(OR(G44="",OR($D44="",$D44="NL",$D44="HORS LIGUE")),0,VLOOKUP(IF(OR(G44="",OR($D44="",$D44="NL",$D44="HORS LIGUE")),"",COUNTIFS($D$5:$D$72,"&lt;&gt;"&amp;"",$D$5:$D$72,"&lt;&gt;"&amp;"NL",$D$5:$D$72,"&lt;&gt;"&amp;"HORS LIGUE",G$5:G$72,"&lt;"&amp;G44)+1),Paramètres!$B$3:$C$56,2,FALSE)*Paramètres!$K$4))</f>
        <v>0</v>
      </c>
      <c r="I44" s="36"/>
      <c r="J44" s="2">
        <f>IF(I$2="Bike &amp; Run",IF(ISNA(VLOOKUP(I44,Paramètres!$B$3:$C$56,2,FALSE)),0,VLOOKUP(I44,Paramètres!$B$3:$C$56,2,FALSE)*Paramètres!$K$5),IF(OR(I44="",OR($D44="",$D44="NL",$D44="HORS LIGUE")),0,VLOOKUP(IF(OR(I44="",OR($D44="",$D44="NL",$D44="HORS LIGUE")),"",COUNTIFS($D$5:$D$72,"&lt;&gt;"&amp;"",$D$5:$D$72,"&lt;&gt;"&amp;"NL",$D$5:$D$72,"&lt;&gt;"&amp;"HORS LIGUE",I$5:I$72,"&lt;"&amp;I44)+1),Paramètres!$B$3:$C$56,2,FALSE)*Paramètres!$K$5))</f>
        <v>0</v>
      </c>
      <c r="K44" s="4"/>
      <c r="L44" s="2">
        <f>IF(K$2="Bike &amp; Run",IF(ISNA(VLOOKUP(K44,Paramètres!$B$3:$C$56,2,FALSE)),0,VLOOKUP(K44,Paramètres!$B$3:$C$56,2,FALSE)*Paramètres!$K$6),IF(OR(K44="",OR($D44="",$D44="NL",$D44="HORS LIGUE")),0,VLOOKUP(IF(OR(K44="",OR($D44="",$D44="NL",$D44="HORS LIGUE")),"",COUNTIFS($D$5:$D$72,"&lt;&gt;"&amp;"",$D$5:$D$72,"&lt;&gt;"&amp;"NL",$D$5:$D$72,"&lt;&gt;"&amp;"HORS LIGUE",K$5:K$72,"&lt;"&amp;K44)+1),Paramètres!$B$3:$C$56,2,FALSE)*Paramètres!$K$6))</f>
        <v>0</v>
      </c>
      <c r="M44" s="4"/>
      <c r="N44" s="2">
        <f>IF(M$2="Bike &amp; Run",IF(ISNA(VLOOKUP(M44,Paramètres!$B$3:$C$56,2,FALSE)),0,VLOOKUP(M44,Paramètres!$B$3:$C$56,2,FALSE)*Paramètres!$K$7),IF(OR(M44="",OR($D44="",$D44="NL",$D44="HORS LIGUE")),0,VLOOKUP(IF(OR(M44="",OR($D44="",$D44="NL",$D44="HORS LIGUE")),"",COUNTIFS($D$5:$D$72,"&lt;&gt;"&amp;"",$D$5:$D$72,"&lt;&gt;"&amp;"NL",$D$5:$D$72,"&lt;&gt;"&amp;"HORS LIGUE",M$5:M$72,"&lt;"&amp;M44)+1),Paramètres!$B$3:$C$56,2,FALSE)*Paramètres!$K$7))</f>
        <v>0</v>
      </c>
      <c r="O44" s="46"/>
      <c r="P44" s="2">
        <f>IF(O$2="Bike &amp; Run",IF(ISNA(VLOOKUP(O44,Paramètres!$B$3:$C$56,2,FALSE)),0,VLOOKUP(O44,Paramètres!$B$3:$C$56,2,FALSE)*Paramètres!$K$8),IF(OR(O44="",OR($D44="",$D44="NL",$D44="HORS LIGUE")),0,VLOOKUP(IF(OR(O44="",OR($D44="",$D44="NL",$D44="HORS LIGUE")),"",COUNTIFS($D$5:$D$72,"&lt;&gt;"&amp;"",$D$5:$D$72,"&lt;&gt;"&amp;"NL",$D$5:$D$72,"&lt;&gt;"&amp;"HORS LIGUE",O$5:O$72,"&lt;"&amp;O44)+1),Paramètres!$B$3:$C$56,2,FALSE)*Paramètres!$K$8))</f>
        <v>0</v>
      </c>
      <c r="Q44" s="46"/>
      <c r="R44" s="2">
        <f>IF(Q$2="Bike &amp; Run",IF(ISNA(VLOOKUP(Q44,Paramètres!$B$3:$C$56,2,FALSE)),0,VLOOKUP(Q44,Paramètres!$B$3:$C$56,2,FALSE)*Paramètres!$K$9),IF(OR(Q44="",OR($D44="",$D44="NL",$D44="HORS LIGUE")),0,VLOOKUP(IF(OR(Q44="",OR($D44="",$D44="NL",$D44="HORS LIGUE")),"",COUNTIFS($D$5:$D$72,"&lt;&gt;"&amp;"",$D$5:$D$72,"&lt;&gt;"&amp;"NL",$D$5:$D$72,"&lt;&gt;"&amp;"HORS LIGUE",Q$5:Q$72,"&lt;"&amp;Q44)+1),Paramètres!$B$3:$C$56,2,FALSE)*Paramètres!$K$9))</f>
        <v>0</v>
      </c>
      <c r="S44" s="46"/>
      <c r="T44" s="2">
        <f>IF(S$2="Bike &amp; Run",IF(ISNA(VLOOKUP(S44,Paramètres!$B$3:$C$56,2,FALSE)),0,VLOOKUP(S44,Paramètres!$B$3:$C$56,2,FALSE)*Paramètres!$K$10),IF(OR(S44="",OR($D44="",$D44="NL",$D44="HORS LIGUE")),0,VLOOKUP(IF(OR(S44="",OR($D44="",$D44="NL",$D44="HORS LIGUE")),"",COUNTIFS($D$5:$D$72,"&lt;&gt;"&amp;"",$D$5:$D$72,"&lt;&gt;"&amp;"NL",$D$5:$D$72,"&lt;&gt;"&amp;"HORS LIGUE",S$5:S$72,"&lt;"&amp;S44)+1),Paramètres!$B$3:$C$56,2,FALSE)*Paramètres!$K$10))</f>
        <v>0</v>
      </c>
      <c r="U44" s="46"/>
      <c r="V44" s="2">
        <f>IF(U$2="Bike &amp; Run",IF(ISNA(VLOOKUP(U44,Paramètres!$B$3:$C$56,2,FALSE)),0,VLOOKUP(U44,Paramètres!$B$3:$C$56,2,FALSE)*Paramètres!$K$11),IF(OR(U44="",OR($D44="",$D44="NL",$D44="HORS LIGUE")),0,VLOOKUP(IF(OR(U44="",OR($D44="",$D44="NL",$D44="HORS LIGUE")),"",COUNTIFS($D$5:$D$72,"&lt;&gt;"&amp;"",$D$5:$D$72,"&lt;&gt;"&amp;"NL",$D$5:$D$72,"&lt;&gt;"&amp;"HORS LIGUE",U$5:U$72,"&lt;"&amp;U44)+1),Paramètres!$B$3:$C$56,2,FALSE)*Paramètres!$K$11))</f>
        <v>0</v>
      </c>
      <c r="W44" s="46"/>
      <c r="X44" s="2">
        <f>IF(W$2="Bike &amp; Run",IF(ISNA(VLOOKUP(W44,Paramètres!$B$3:$C$56,2,FALSE)),0,VLOOKUP(W44,Paramètres!$B$3:$C$56,2,FALSE)*Paramètres!$K$12),IF(OR(W44="",OR($D44="",$D44="NL",$D44="HORS LIGUE")),0,VLOOKUP(IF(OR(W44="",OR($D44="",$D44="NL",$D44="HORS LIGUE")),"",COUNTIFS($D$5:$D$72,"&lt;&gt;"&amp;"",$D$5:$D$72,"&lt;&gt;"&amp;"NL",$D$5:$D$72,"&lt;&gt;"&amp;"HORS LIGUE",W$5:W$72,"&lt;"&amp;W44)+1),Paramètres!$B$3:$C$56,2,FALSE)*Paramètres!$K$12))</f>
        <v>0</v>
      </c>
      <c r="Y44" s="46"/>
      <c r="Z44" s="2">
        <f>IF(Y$2="Bike &amp; Run",IF(ISNA(VLOOKUP(Y44,Paramètres!$B$3:$C$56,2,FALSE)),0,VLOOKUP(Y44,Paramètres!$B$3:$C$56,2,FALSE)*Paramètres!$K$13),IF(OR(Y44="",OR($D44="",$D44="NL",$D44="HORS LIGUE")),0,VLOOKUP(IF(OR(Y44="",OR($D44="",$D44="NL",$D44="HORS LIGUE")),"",COUNTIFS($D$5:$D$72,"&lt;&gt;"&amp;"",$D$5:$D$72,"&lt;&gt;"&amp;"NL",$D$5:$D$72,"&lt;&gt;"&amp;"HORS LIGUE",Y$5:Y$72,"&lt;"&amp;Y44)+1),Paramètres!$B$3:$C$56,2,FALSE)*Paramètres!$K$13))</f>
        <v>0</v>
      </c>
      <c r="AA44" s="46"/>
      <c r="AB44" s="2">
        <f>IF(AA$2="Bike &amp; Run",IF(ISNA(VLOOKUP(AA44,Paramètres!$B$3:$C$56,2,FALSE)),0,VLOOKUP(AA44,Paramètres!$B$3:$C$56,2,FALSE)*Paramètres!$K$14),IF(OR(AA44="",OR($D44="",$D44="NL",$D44="HORS LIGUE")),0,VLOOKUP(IF(OR(AA44="",OR($D44="",$D44="NL",$D44="HORS LIGUE")),"",COUNTIFS($D$5:$D$72,"&lt;&gt;"&amp;"",$D$5:$D$72,"&lt;&gt;"&amp;"NL",$D$5:$D$72,"&lt;&gt;"&amp;"HORS LIGUE",AA$5:AA$72,"&lt;"&amp;AA44)+1),Paramètres!$B$3:$C$56,2,FALSE)*Paramètres!$K$14))</f>
        <v>0</v>
      </c>
      <c r="AC44" s="46"/>
      <c r="AD44" s="2">
        <f>IF(AC$2="Bike &amp; Run",IF(ISNA(VLOOKUP(AC44,Paramètres!$B$3:$C$56,2,FALSE)),0,VLOOKUP(AC44,Paramètres!$B$3:$C$56,2,FALSE)*Paramètres!$K$15),IF(OR(AC44="",OR($D44="",$D44="NL",$D44="HORS LIGUE")),0,VLOOKUP(IF(OR(AC44="",OR($D44="",$D44="NL",$D44="HORS LIGUE")),"",COUNTIFS($D$5:$D$72,"&lt;&gt;"&amp;"",$D$5:$D$72,"&lt;&gt;"&amp;"NL",$D$5:$D$72,"&lt;&gt;"&amp;"HORS LIGUE",AC$5:AC$72,"&lt;"&amp;AC44)+1),Paramètres!$B$3:$C$56,2,FALSE)*Paramètres!$K$15))</f>
        <v>0</v>
      </c>
      <c r="AE44" s="46"/>
      <c r="AF44" s="2">
        <f>IF(AE$2="Bike &amp; Run",IF(ISNA(VLOOKUP(AE44,Paramètres!$B$3:$C$56,2,FALSE)),0,VLOOKUP(AE44,Paramètres!$B$3:$C$56,2,FALSE)*Paramètres!$K$16),IF(OR(AE44="",OR($D44="",$D44="NL",$D44="HORS LIGUE")),0,VLOOKUP(IF(OR(AE44="",OR($D44="",$D44="NL",$D44="HORS LIGUE")),"",COUNTIFS($D$5:$D$72,"&lt;&gt;"&amp;"",$D$5:$D$72,"&lt;&gt;"&amp;"NL",$D$5:$D$72,"&lt;&gt;"&amp;"HORS LIGUE",AE$5:AE$72,"&lt;"&amp;AE44)+1),Paramètres!$B$3:$C$56,2,FALSE)*Paramètres!$K$16))</f>
        <v>0</v>
      </c>
      <c r="AG44" s="46"/>
      <c r="AH44" s="2">
        <f>IF(AG$2="Bike &amp; Run",IF(ISNA(VLOOKUP(AG44,Paramètres!$B$3:$C$56,2,FALSE)),0,VLOOKUP(AG44,Paramètres!$B$3:$C$56,2,FALSE)*Paramètres!$K$17),IF(OR(AG44="",OR($D44="",$D44="NL",$D44="HORS LIGUE")),0,VLOOKUP(IF(OR(AG44="",OR($D44="",$D44="NL",$D44="HORS LIGUE")),"",COUNTIFS($D$5:$D$72,"&lt;&gt;"&amp;"",$D$5:$D$72,"&lt;&gt;"&amp;"NL",$D$5:$D$72,"&lt;&gt;"&amp;"HORS LIGUE",AG$5:AG$72,"&lt;"&amp;AG44)+1),Paramètres!$B$3:$C$56,2,FALSE)*Paramètres!$K$17))</f>
        <v>0</v>
      </c>
      <c r="AI44" s="40">
        <f t="shared" si="53"/>
        <v>0</v>
      </c>
      <c r="AJ44" s="3" t="str">
        <f t="shared" si="54"/>
        <v/>
      </c>
      <c r="AK44" s="5">
        <f t="shared" si="55"/>
        <v>0</v>
      </c>
      <c r="AL44" s="41">
        <f t="shared" si="56"/>
        <v>0</v>
      </c>
      <c r="AM44" s="33" t="str">
        <f t="shared" si="57"/>
        <v/>
      </c>
      <c r="AO44" s="22">
        <f t="shared" si="58"/>
        <v>0</v>
      </c>
      <c r="AP44">
        <f t="shared" si="59"/>
        <v>0</v>
      </c>
      <c r="AQ44">
        <f t="shared" si="60"/>
        <v>0</v>
      </c>
      <c r="AR44">
        <f t="shared" si="61"/>
        <v>0</v>
      </c>
      <c r="AS44">
        <f t="shared" si="62"/>
        <v>0</v>
      </c>
      <c r="AT44">
        <f t="shared" si="63"/>
        <v>0</v>
      </c>
      <c r="AU44">
        <f t="shared" si="64"/>
        <v>0</v>
      </c>
      <c r="AV44">
        <f t="shared" si="65"/>
        <v>0</v>
      </c>
      <c r="AW44">
        <f t="shared" si="66"/>
        <v>0</v>
      </c>
      <c r="AX44">
        <f t="shared" si="67"/>
        <v>0</v>
      </c>
      <c r="AY44">
        <f t="shared" si="68"/>
        <v>0</v>
      </c>
      <c r="AZ44">
        <f t="shared" si="69"/>
        <v>0</v>
      </c>
      <c r="BA44">
        <f t="shared" si="70"/>
        <v>0</v>
      </c>
      <c r="BB44">
        <f t="shared" si="71"/>
        <v>0</v>
      </c>
      <c r="BC44">
        <f t="shared" si="72"/>
        <v>0</v>
      </c>
      <c r="BD44">
        <f t="shared" si="73"/>
        <v>0</v>
      </c>
      <c r="BE44" s="22">
        <f t="shared" ref="BE44:BR44" si="81">BD44+LARGE($AO44:$BC44,BE$4)</f>
        <v>0</v>
      </c>
      <c r="BF44" s="22">
        <f t="shared" si="81"/>
        <v>0</v>
      </c>
      <c r="BG44" s="22">
        <f t="shared" si="81"/>
        <v>0</v>
      </c>
      <c r="BH44" s="22">
        <f t="shared" si="81"/>
        <v>0</v>
      </c>
      <c r="BI44" s="22">
        <f t="shared" si="81"/>
        <v>0</v>
      </c>
      <c r="BJ44" s="22">
        <f t="shared" si="81"/>
        <v>0</v>
      </c>
      <c r="BK44" s="22">
        <f t="shared" si="81"/>
        <v>0</v>
      </c>
      <c r="BL44" s="22">
        <f t="shared" si="81"/>
        <v>0</v>
      </c>
      <c r="BM44" s="22">
        <f t="shared" si="81"/>
        <v>0</v>
      </c>
      <c r="BN44" s="22">
        <f t="shared" si="81"/>
        <v>0</v>
      </c>
      <c r="BO44" s="22">
        <f t="shared" si="81"/>
        <v>0</v>
      </c>
      <c r="BP44" s="22">
        <f t="shared" si="81"/>
        <v>0</v>
      </c>
      <c r="BQ44" s="22">
        <f t="shared" si="81"/>
        <v>0</v>
      </c>
      <c r="BR44" s="22">
        <f t="shared" si="81"/>
        <v>0</v>
      </c>
    </row>
    <row r="45" spans="1:70" ht="16.5">
      <c r="A45" s="73" t="s">
        <v>661</v>
      </c>
      <c r="B45" s="32" t="str">
        <f>IF(ISNA(VLOOKUP(A45,'Licenciés Jeunes 2023'!A:C,3,0)),"",VLOOKUP(A45,'Licenciés Jeunes 2023'!A:C,3,0))</f>
        <v>DALAUDIERE</v>
      </c>
      <c r="C45" s="32" t="str">
        <f>IF(ISNA(VLOOKUP(A45,'Licenciés Jeunes 2023'!A:C,2,0)),"",VLOOKUP(A45,'Licenciés Jeunes 2023'!A:C,2,0))</f>
        <v>Alexandre</v>
      </c>
      <c r="D45" s="32" t="str">
        <f>IF(ISNA(VLOOKUP(A45,'Licenciés Jeunes 2023'!A:F,6,0)),"",VLOOKUP(A45,'Licenciés Jeunes 2023'!A:F,6,0))</f>
        <v>TRI SAINT AMAND DUN 18</v>
      </c>
      <c r="E45" s="6"/>
      <c r="F45" s="2">
        <f>IF(E$2="Bike &amp; Run",IF(ISNA(VLOOKUP(E45,Paramètres!$B$3:$C$56,2,FALSE)),0,VLOOKUP(E45,Paramètres!$B$3:$C$56,2,FALSE)*Paramètres!$K$3),IF(OR(E45="",OR($D45="",$D45="NL",$D45="HORS LIGUE")),0,VLOOKUP(IF(OR(E45="",OR($D45="",$D45="NL",$D45="HORS LIGUE")),"",COUNTIFS($D$5:$D$72,"&lt;&gt;"&amp;"",$D$5:$D$72,"&lt;&gt;"&amp;"NL",$D$5:$D$72,"&lt;&gt;"&amp;"HORS LIGUE",E$5:E$72,"&lt;"&amp;E45)+1),Paramètres!$B$3:$C$56,2,FALSE)*Paramètres!$K$3))</f>
        <v>0</v>
      </c>
      <c r="G45" s="4"/>
      <c r="H45" s="2">
        <f>IF(G$2="Bike &amp; Run",IF(ISNA(VLOOKUP(G45,Paramètres!$B$3:$C$56,2,FALSE)),0,VLOOKUP(G45,Paramètres!$B$3:$C$56,2,FALSE)*Paramètres!$K$4),IF(OR(G45="",OR($D45="",$D45="NL",$D45="HORS LIGUE")),0,VLOOKUP(IF(OR(G45="",OR($D45="",$D45="NL",$D45="HORS LIGUE")),"",COUNTIFS($D$5:$D$72,"&lt;&gt;"&amp;"",$D$5:$D$72,"&lt;&gt;"&amp;"NL",$D$5:$D$72,"&lt;&gt;"&amp;"HORS LIGUE",G$5:G$72,"&lt;"&amp;G45)+1),Paramètres!$B$3:$C$56,2,FALSE)*Paramètres!$K$4))</f>
        <v>0</v>
      </c>
      <c r="I45" s="36"/>
      <c r="J45" s="2">
        <f>IF(I$2="Bike &amp; Run",IF(ISNA(VLOOKUP(I45,Paramètres!$B$3:$C$56,2,FALSE)),0,VLOOKUP(I45,Paramètres!$B$3:$C$56,2,FALSE)*Paramètres!$K$5),IF(OR(I45="",OR($D45="",$D45="NL",$D45="HORS LIGUE")),0,VLOOKUP(IF(OR(I45="",OR($D45="",$D45="NL",$D45="HORS LIGUE")),"",COUNTIFS($D$5:$D$72,"&lt;&gt;"&amp;"",$D$5:$D$72,"&lt;&gt;"&amp;"NL",$D$5:$D$72,"&lt;&gt;"&amp;"HORS LIGUE",I$5:I$72,"&lt;"&amp;I45)+1),Paramètres!$B$3:$C$56,2,FALSE)*Paramètres!$K$5))</f>
        <v>0</v>
      </c>
      <c r="K45" s="4"/>
      <c r="L45" s="2">
        <f>IF(K$2="Bike &amp; Run",IF(ISNA(VLOOKUP(K45,Paramètres!$B$3:$C$56,2,FALSE)),0,VLOOKUP(K45,Paramètres!$B$3:$C$56,2,FALSE)*Paramètres!$K$6),IF(OR(K45="",OR($D45="",$D45="NL",$D45="HORS LIGUE")),0,VLOOKUP(IF(OR(K45="",OR($D45="",$D45="NL",$D45="HORS LIGUE")),"",COUNTIFS($D$5:$D$72,"&lt;&gt;"&amp;"",$D$5:$D$72,"&lt;&gt;"&amp;"NL",$D$5:$D$72,"&lt;&gt;"&amp;"HORS LIGUE",K$5:K$72,"&lt;"&amp;K45)+1),Paramètres!$B$3:$C$56,2,FALSE)*Paramètres!$K$6))</f>
        <v>0</v>
      </c>
      <c r="M45" s="4"/>
      <c r="N45" s="2">
        <f>IF(M$2="Bike &amp; Run",IF(ISNA(VLOOKUP(M45,Paramètres!$B$3:$C$56,2,FALSE)),0,VLOOKUP(M45,Paramètres!$B$3:$C$56,2,FALSE)*Paramètres!$K$7),IF(OR(M45="",OR($D45="",$D45="NL",$D45="HORS LIGUE")),0,VLOOKUP(IF(OR(M45="",OR($D45="",$D45="NL",$D45="HORS LIGUE")),"",COUNTIFS($D$5:$D$72,"&lt;&gt;"&amp;"",$D$5:$D$72,"&lt;&gt;"&amp;"NL",$D$5:$D$72,"&lt;&gt;"&amp;"HORS LIGUE",M$5:M$72,"&lt;"&amp;M45)+1),Paramètres!$B$3:$C$56,2,FALSE)*Paramètres!$K$7))</f>
        <v>0</v>
      </c>
      <c r="O45" s="46"/>
      <c r="P45" s="2">
        <f>IF(O$2="Bike &amp; Run",IF(ISNA(VLOOKUP(O45,Paramètres!$B$3:$C$56,2,FALSE)),0,VLOOKUP(O45,Paramètres!$B$3:$C$56,2,FALSE)*Paramètres!$K$8),IF(OR(O45="",OR($D45="",$D45="NL",$D45="HORS LIGUE")),0,VLOOKUP(IF(OR(O45="",OR($D45="",$D45="NL",$D45="HORS LIGUE")),"",COUNTIFS($D$5:$D$72,"&lt;&gt;"&amp;"",$D$5:$D$72,"&lt;&gt;"&amp;"NL",$D$5:$D$72,"&lt;&gt;"&amp;"HORS LIGUE",O$5:O$72,"&lt;"&amp;O45)+1),Paramètres!$B$3:$C$56,2,FALSE)*Paramètres!$K$8))</f>
        <v>0</v>
      </c>
      <c r="Q45" s="46"/>
      <c r="R45" s="2">
        <f>IF(Q$2="Bike &amp; Run",IF(ISNA(VLOOKUP(Q45,Paramètres!$B$3:$C$56,2,FALSE)),0,VLOOKUP(Q45,Paramètres!$B$3:$C$56,2,FALSE)*Paramètres!$K$9),IF(OR(Q45="",OR($D45="",$D45="NL",$D45="HORS LIGUE")),0,VLOOKUP(IF(OR(Q45="",OR($D45="",$D45="NL",$D45="HORS LIGUE")),"",COUNTIFS($D$5:$D$72,"&lt;&gt;"&amp;"",$D$5:$D$72,"&lt;&gt;"&amp;"NL",$D$5:$D$72,"&lt;&gt;"&amp;"HORS LIGUE",Q$5:Q$72,"&lt;"&amp;Q45)+1),Paramètres!$B$3:$C$56,2,FALSE)*Paramètres!$K$9))</f>
        <v>0</v>
      </c>
      <c r="S45" s="46"/>
      <c r="T45" s="2">
        <f>IF(S$2="Bike &amp; Run",IF(ISNA(VLOOKUP(S45,Paramètres!$B$3:$C$56,2,FALSE)),0,VLOOKUP(S45,Paramètres!$B$3:$C$56,2,FALSE)*Paramètres!$K$10),IF(OR(S45="",OR($D45="",$D45="NL",$D45="HORS LIGUE")),0,VLOOKUP(IF(OR(S45="",OR($D45="",$D45="NL",$D45="HORS LIGUE")),"",COUNTIFS($D$5:$D$72,"&lt;&gt;"&amp;"",$D$5:$D$72,"&lt;&gt;"&amp;"NL",$D$5:$D$72,"&lt;&gt;"&amp;"HORS LIGUE",S$5:S$72,"&lt;"&amp;S45)+1),Paramètres!$B$3:$C$56,2,FALSE)*Paramètres!$K$10))</f>
        <v>0</v>
      </c>
      <c r="U45" s="46"/>
      <c r="V45" s="2">
        <f>IF(U$2="Bike &amp; Run",IF(ISNA(VLOOKUP(U45,Paramètres!$B$3:$C$56,2,FALSE)),0,VLOOKUP(U45,Paramètres!$B$3:$C$56,2,FALSE)*Paramètres!$K$11),IF(OR(U45="",OR($D45="",$D45="NL",$D45="HORS LIGUE")),0,VLOOKUP(IF(OR(U45="",OR($D45="",$D45="NL",$D45="HORS LIGUE")),"",COUNTIFS($D$5:$D$72,"&lt;&gt;"&amp;"",$D$5:$D$72,"&lt;&gt;"&amp;"NL",$D$5:$D$72,"&lt;&gt;"&amp;"HORS LIGUE",U$5:U$72,"&lt;"&amp;U45)+1),Paramètres!$B$3:$C$56,2,FALSE)*Paramètres!$K$11))</f>
        <v>0</v>
      </c>
      <c r="W45" s="46"/>
      <c r="X45" s="2">
        <f>IF(W$2="Bike &amp; Run",IF(ISNA(VLOOKUP(W45,Paramètres!$B$3:$C$56,2,FALSE)),0,VLOOKUP(W45,Paramètres!$B$3:$C$56,2,FALSE)*Paramètres!$K$12),IF(OR(W45="",OR($D45="",$D45="NL",$D45="HORS LIGUE")),0,VLOOKUP(IF(OR(W45="",OR($D45="",$D45="NL",$D45="HORS LIGUE")),"",COUNTIFS($D$5:$D$72,"&lt;&gt;"&amp;"",$D$5:$D$72,"&lt;&gt;"&amp;"NL",$D$5:$D$72,"&lt;&gt;"&amp;"HORS LIGUE",W$5:W$72,"&lt;"&amp;W45)+1),Paramètres!$B$3:$C$56,2,FALSE)*Paramètres!$K$12))</f>
        <v>0</v>
      </c>
      <c r="Y45" s="46"/>
      <c r="Z45" s="2">
        <f>IF(Y$2="Bike &amp; Run",IF(ISNA(VLOOKUP(Y45,Paramètres!$B$3:$C$56,2,FALSE)),0,VLOOKUP(Y45,Paramètres!$B$3:$C$56,2,FALSE)*Paramètres!$K$13),IF(OR(Y45="",OR($D45="",$D45="NL",$D45="HORS LIGUE")),0,VLOOKUP(IF(OR(Y45="",OR($D45="",$D45="NL",$D45="HORS LIGUE")),"",COUNTIFS($D$5:$D$72,"&lt;&gt;"&amp;"",$D$5:$D$72,"&lt;&gt;"&amp;"NL",$D$5:$D$72,"&lt;&gt;"&amp;"HORS LIGUE",Y$5:Y$72,"&lt;"&amp;Y45)+1),Paramètres!$B$3:$C$56,2,FALSE)*Paramètres!$K$13))</f>
        <v>0</v>
      </c>
      <c r="AA45" s="46"/>
      <c r="AB45" s="2">
        <f>IF(AA$2="Bike &amp; Run",IF(ISNA(VLOOKUP(AA45,Paramètres!$B$3:$C$56,2,FALSE)),0,VLOOKUP(AA45,Paramètres!$B$3:$C$56,2,FALSE)*Paramètres!$K$14),IF(OR(AA45="",OR($D45="",$D45="NL",$D45="HORS LIGUE")),0,VLOOKUP(IF(OR(AA45="",OR($D45="",$D45="NL",$D45="HORS LIGUE")),"",COUNTIFS($D$5:$D$72,"&lt;&gt;"&amp;"",$D$5:$D$72,"&lt;&gt;"&amp;"NL",$D$5:$D$72,"&lt;&gt;"&amp;"HORS LIGUE",AA$5:AA$72,"&lt;"&amp;AA45)+1),Paramètres!$B$3:$C$56,2,FALSE)*Paramètres!$K$14))</f>
        <v>0</v>
      </c>
      <c r="AC45" s="46"/>
      <c r="AD45" s="2">
        <f>IF(AC$2="Bike &amp; Run",IF(ISNA(VLOOKUP(AC45,Paramètres!$B$3:$C$56,2,FALSE)),0,VLOOKUP(AC45,Paramètres!$B$3:$C$56,2,FALSE)*Paramètres!$K$15),IF(OR(AC45="",OR($D45="",$D45="NL",$D45="HORS LIGUE")),0,VLOOKUP(IF(OR(AC45="",OR($D45="",$D45="NL",$D45="HORS LIGUE")),"",COUNTIFS($D$5:$D$72,"&lt;&gt;"&amp;"",$D$5:$D$72,"&lt;&gt;"&amp;"NL",$D$5:$D$72,"&lt;&gt;"&amp;"HORS LIGUE",AC$5:AC$72,"&lt;"&amp;AC45)+1),Paramètres!$B$3:$C$56,2,FALSE)*Paramètres!$K$15))</f>
        <v>0</v>
      </c>
      <c r="AE45" s="46"/>
      <c r="AF45" s="2">
        <f>IF(AE$2="Bike &amp; Run",IF(ISNA(VLOOKUP(AE45,Paramètres!$B$3:$C$56,2,FALSE)),0,VLOOKUP(AE45,Paramètres!$B$3:$C$56,2,FALSE)*Paramètres!$K$16),IF(OR(AE45="",OR($D45="",$D45="NL",$D45="HORS LIGUE")),0,VLOOKUP(IF(OR(AE45="",OR($D45="",$D45="NL",$D45="HORS LIGUE")),"",COUNTIFS($D$5:$D$72,"&lt;&gt;"&amp;"",$D$5:$D$72,"&lt;&gt;"&amp;"NL",$D$5:$D$72,"&lt;&gt;"&amp;"HORS LIGUE",AE$5:AE$72,"&lt;"&amp;AE45)+1),Paramètres!$B$3:$C$56,2,FALSE)*Paramètres!$K$16))</f>
        <v>0</v>
      </c>
      <c r="AG45" s="46"/>
      <c r="AH45" s="2">
        <f>IF(AG$2="Bike &amp; Run",IF(ISNA(VLOOKUP(AG45,Paramètres!$B$3:$C$56,2,FALSE)),0,VLOOKUP(AG45,Paramètres!$B$3:$C$56,2,FALSE)*Paramètres!$K$17),IF(OR(AG45="",OR($D45="",$D45="NL",$D45="HORS LIGUE")),0,VLOOKUP(IF(OR(AG45="",OR($D45="",$D45="NL",$D45="HORS LIGUE")),"",COUNTIFS($D$5:$D$72,"&lt;&gt;"&amp;"",$D$5:$D$72,"&lt;&gt;"&amp;"NL",$D$5:$D$72,"&lt;&gt;"&amp;"HORS LIGUE",AG$5:AG$72,"&lt;"&amp;AG45)+1),Paramètres!$B$3:$C$56,2,FALSE)*Paramètres!$K$17))</f>
        <v>0</v>
      </c>
      <c r="AI45" s="40">
        <f t="shared" si="53"/>
        <v>0</v>
      </c>
      <c r="AJ45" s="3" t="str">
        <f t="shared" si="54"/>
        <v/>
      </c>
      <c r="AK45" s="5">
        <f t="shared" si="55"/>
        <v>0</v>
      </c>
      <c r="AL45" s="41">
        <f t="shared" si="56"/>
        <v>0</v>
      </c>
      <c r="AM45" s="33" t="str">
        <f t="shared" si="57"/>
        <v/>
      </c>
      <c r="AO45" s="22">
        <f t="shared" si="58"/>
        <v>0</v>
      </c>
      <c r="AP45">
        <f t="shared" si="59"/>
        <v>0</v>
      </c>
      <c r="AQ45">
        <f t="shared" si="60"/>
        <v>0</v>
      </c>
      <c r="AR45">
        <f t="shared" si="61"/>
        <v>0</v>
      </c>
      <c r="AS45">
        <f t="shared" si="62"/>
        <v>0</v>
      </c>
      <c r="AT45">
        <f t="shared" si="63"/>
        <v>0</v>
      </c>
      <c r="AU45">
        <f t="shared" si="64"/>
        <v>0</v>
      </c>
      <c r="AV45">
        <f t="shared" si="65"/>
        <v>0</v>
      </c>
      <c r="AW45">
        <f t="shared" si="66"/>
        <v>0</v>
      </c>
      <c r="AX45">
        <f t="shared" si="67"/>
        <v>0</v>
      </c>
      <c r="AY45">
        <f t="shared" si="68"/>
        <v>0</v>
      </c>
      <c r="AZ45">
        <f t="shared" si="69"/>
        <v>0</v>
      </c>
      <c r="BA45">
        <f t="shared" si="70"/>
        <v>0</v>
      </c>
      <c r="BB45">
        <f t="shared" si="71"/>
        <v>0</v>
      </c>
      <c r="BC45">
        <f t="shared" si="72"/>
        <v>0</v>
      </c>
      <c r="BD45">
        <f t="shared" si="73"/>
        <v>0</v>
      </c>
      <c r="BE45" s="22">
        <f t="shared" ref="BE45:BR45" si="82">BD45+LARGE($AO45:$BC45,BE$4)</f>
        <v>0</v>
      </c>
      <c r="BF45" s="22">
        <f t="shared" si="82"/>
        <v>0</v>
      </c>
      <c r="BG45" s="22">
        <f t="shared" si="82"/>
        <v>0</v>
      </c>
      <c r="BH45" s="22">
        <f t="shared" si="82"/>
        <v>0</v>
      </c>
      <c r="BI45" s="22">
        <f t="shared" si="82"/>
        <v>0</v>
      </c>
      <c r="BJ45" s="22">
        <f t="shared" si="82"/>
        <v>0</v>
      </c>
      <c r="BK45" s="22">
        <f t="shared" si="82"/>
        <v>0</v>
      </c>
      <c r="BL45" s="22">
        <f t="shared" si="82"/>
        <v>0</v>
      </c>
      <c r="BM45" s="22">
        <f t="shared" si="82"/>
        <v>0</v>
      </c>
      <c r="BN45" s="22">
        <f t="shared" si="82"/>
        <v>0</v>
      </c>
      <c r="BO45" s="22">
        <f t="shared" si="82"/>
        <v>0</v>
      </c>
      <c r="BP45" s="22">
        <f t="shared" si="82"/>
        <v>0</v>
      </c>
      <c r="BQ45" s="22">
        <f t="shared" si="82"/>
        <v>0</v>
      </c>
      <c r="BR45" s="22">
        <f t="shared" si="82"/>
        <v>0</v>
      </c>
    </row>
    <row r="46" spans="1:70" ht="16.5">
      <c r="A46" s="73" t="s">
        <v>1254</v>
      </c>
      <c r="B46" s="32" t="str">
        <f>IF(ISNA(VLOOKUP(A46,'Licenciés Jeunes 2023'!A:C,3,0)),"",VLOOKUP(A46,'Licenciés Jeunes 2023'!A:C,3,0))</f>
        <v>HATU</v>
      </c>
      <c r="C46" s="32" t="str">
        <f>IF(ISNA(VLOOKUP(A46,'Licenciés Jeunes 2023'!A:C,2,0)),"",VLOOKUP(A46,'Licenciés Jeunes 2023'!A:C,2,0))</f>
        <v>Luca Matei</v>
      </c>
      <c r="D46" s="32" t="str">
        <f>IF(ISNA(VLOOKUP(A46,'Licenciés Jeunes 2023'!A:F,6,0)),"",VLOOKUP(A46,'Licenciés Jeunes 2023'!A:F,6,0))</f>
        <v>RSSCTRIATHLON</v>
      </c>
      <c r="E46" s="6"/>
      <c r="F46" s="2">
        <f>IF(E$2="Bike &amp; Run",IF(ISNA(VLOOKUP(E46,Paramètres!$B$3:$C$56,2,FALSE)),0,VLOOKUP(E46,Paramètres!$B$3:$C$56,2,FALSE)*Paramètres!$K$3),IF(OR(E46="",OR($D46="",$D46="NL",$D46="HORS LIGUE")),0,VLOOKUP(IF(OR(E46="",OR($D46="",$D46="NL",$D46="HORS LIGUE")),"",COUNTIFS($D$5:$D$72,"&lt;&gt;"&amp;"",$D$5:$D$72,"&lt;&gt;"&amp;"NL",$D$5:$D$72,"&lt;&gt;"&amp;"HORS LIGUE",E$5:E$72,"&lt;"&amp;E46)+1),Paramètres!$B$3:$C$56,2,FALSE)*Paramètres!$K$3))</f>
        <v>0</v>
      </c>
      <c r="G46" s="4"/>
      <c r="H46" s="2">
        <f>IF(G$2="Bike &amp; Run",IF(ISNA(VLOOKUP(G46,Paramètres!$B$3:$C$56,2,FALSE)),0,VLOOKUP(G46,Paramètres!$B$3:$C$56,2,FALSE)*Paramètres!$K$4),IF(OR(G46="",OR($D46="",$D46="NL",$D46="HORS LIGUE")),0,VLOOKUP(IF(OR(G46="",OR($D46="",$D46="NL",$D46="HORS LIGUE")),"",COUNTIFS($D$5:$D$72,"&lt;&gt;"&amp;"",$D$5:$D$72,"&lt;&gt;"&amp;"NL",$D$5:$D$72,"&lt;&gt;"&amp;"HORS LIGUE",G$5:G$72,"&lt;"&amp;G46)+1),Paramètres!$B$3:$C$56,2,FALSE)*Paramètres!$K$4))</f>
        <v>0</v>
      </c>
      <c r="I46" s="36"/>
      <c r="J46" s="2">
        <f>IF(I$2="Bike &amp; Run",IF(ISNA(VLOOKUP(I46,Paramètres!$B$3:$C$56,2,FALSE)),0,VLOOKUP(I46,Paramètres!$B$3:$C$56,2,FALSE)*Paramètres!$K$5),IF(OR(I46="",OR($D46="",$D46="NL",$D46="HORS LIGUE")),0,VLOOKUP(IF(OR(I46="",OR($D46="",$D46="NL",$D46="HORS LIGUE")),"",COUNTIFS($D$5:$D$72,"&lt;&gt;"&amp;"",$D$5:$D$72,"&lt;&gt;"&amp;"NL",$D$5:$D$72,"&lt;&gt;"&amp;"HORS LIGUE",I$5:I$72,"&lt;"&amp;I46)+1),Paramètres!$B$3:$C$56,2,FALSE)*Paramètres!$K$5))</f>
        <v>0</v>
      </c>
      <c r="K46" s="4"/>
      <c r="L46" s="2">
        <f>IF(K$2="Bike &amp; Run",IF(ISNA(VLOOKUP(K46,Paramètres!$B$3:$C$56,2,FALSE)),0,VLOOKUP(K46,Paramètres!$B$3:$C$56,2,FALSE)*Paramètres!$K$6),IF(OR(K46="",OR($D46="",$D46="NL",$D46="HORS LIGUE")),0,VLOOKUP(IF(OR(K46="",OR($D46="",$D46="NL",$D46="HORS LIGUE")),"",COUNTIFS($D$5:$D$72,"&lt;&gt;"&amp;"",$D$5:$D$72,"&lt;&gt;"&amp;"NL",$D$5:$D$72,"&lt;&gt;"&amp;"HORS LIGUE",K$5:K$72,"&lt;"&amp;K46)+1),Paramètres!$B$3:$C$56,2,FALSE)*Paramètres!$K$6))</f>
        <v>0</v>
      </c>
      <c r="M46" s="4"/>
      <c r="N46" s="2">
        <f>IF(M$2="Bike &amp; Run",IF(ISNA(VLOOKUP(M46,Paramètres!$B$3:$C$56,2,FALSE)),0,VLOOKUP(M46,Paramètres!$B$3:$C$56,2,FALSE)*Paramètres!$K$7),IF(OR(M46="",OR($D46="",$D46="NL",$D46="HORS LIGUE")),0,VLOOKUP(IF(OR(M46="",OR($D46="",$D46="NL",$D46="HORS LIGUE")),"",COUNTIFS($D$5:$D$72,"&lt;&gt;"&amp;"",$D$5:$D$72,"&lt;&gt;"&amp;"NL",$D$5:$D$72,"&lt;&gt;"&amp;"HORS LIGUE",M$5:M$72,"&lt;"&amp;M46)+1),Paramètres!$B$3:$C$56,2,FALSE)*Paramètres!$K$7))</f>
        <v>0</v>
      </c>
      <c r="O46" s="46"/>
      <c r="P46" s="2">
        <f>IF(O$2="Bike &amp; Run",IF(ISNA(VLOOKUP(O46,Paramètres!$B$3:$C$56,2,FALSE)),0,VLOOKUP(O46,Paramètres!$B$3:$C$56,2,FALSE)*Paramètres!$K$8),IF(OR(O46="",OR($D46="",$D46="NL",$D46="HORS LIGUE")),0,VLOOKUP(IF(OR(O46="",OR($D46="",$D46="NL",$D46="HORS LIGUE")),"",COUNTIFS($D$5:$D$72,"&lt;&gt;"&amp;"",$D$5:$D$72,"&lt;&gt;"&amp;"NL",$D$5:$D$72,"&lt;&gt;"&amp;"HORS LIGUE",O$5:O$72,"&lt;"&amp;O46)+1),Paramètres!$B$3:$C$56,2,FALSE)*Paramètres!$K$8))</f>
        <v>0</v>
      </c>
      <c r="Q46" s="46"/>
      <c r="R46" s="2">
        <f>IF(Q$2="Bike &amp; Run",IF(ISNA(VLOOKUP(Q46,Paramètres!$B$3:$C$56,2,FALSE)),0,VLOOKUP(Q46,Paramètres!$B$3:$C$56,2,FALSE)*Paramètres!$K$9),IF(OR(Q46="",OR($D46="",$D46="NL",$D46="HORS LIGUE")),0,VLOOKUP(IF(OR(Q46="",OR($D46="",$D46="NL",$D46="HORS LIGUE")),"",COUNTIFS($D$5:$D$72,"&lt;&gt;"&amp;"",$D$5:$D$72,"&lt;&gt;"&amp;"NL",$D$5:$D$72,"&lt;&gt;"&amp;"HORS LIGUE",Q$5:Q$72,"&lt;"&amp;Q46)+1),Paramètres!$B$3:$C$56,2,FALSE)*Paramètres!$K$9))</f>
        <v>0</v>
      </c>
      <c r="S46" s="46"/>
      <c r="T46" s="2">
        <f>IF(S$2="Bike &amp; Run",IF(ISNA(VLOOKUP(S46,Paramètres!$B$3:$C$56,2,FALSE)),0,VLOOKUP(S46,Paramètres!$B$3:$C$56,2,FALSE)*Paramètres!$K$10),IF(OR(S46="",OR($D46="",$D46="NL",$D46="HORS LIGUE")),0,VLOOKUP(IF(OR(S46="",OR($D46="",$D46="NL",$D46="HORS LIGUE")),"",COUNTIFS($D$5:$D$72,"&lt;&gt;"&amp;"",$D$5:$D$72,"&lt;&gt;"&amp;"NL",$D$5:$D$72,"&lt;&gt;"&amp;"HORS LIGUE",S$5:S$72,"&lt;"&amp;S46)+1),Paramètres!$B$3:$C$56,2,FALSE)*Paramètres!$K$10))</f>
        <v>0</v>
      </c>
      <c r="U46" s="46"/>
      <c r="V46" s="2">
        <f>IF(U$2="Bike &amp; Run",IF(ISNA(VLOOKUP(U46,Paramètres!$B$3:$C$56,2,FALSE)),0,VLOOKUP(U46,Paramètres!$B$3:$C$56,2,FALSE)*Paramètres!$K$11),IF(OR(U46="",OR($D46="",$D46="NL",$D46="HORS LIGUE")),0,VLOOKUP(IF(OR(U46="",OR($D46="",$D46="NL",$D46="HORS LIGUE")),"",COUNTIFS($D$5:$D$72,"&lt;&gt;"&amp;"",$D$5:$D$72,"&lt;&gt;"&amp;"NL",$D$5:$D$72,"&lt;&gt;"&amp;"HORS LIGUE",U$5:U$72,"&lt;"&amp;U46)+1),Paramètres!$B$3:$C$56,2,FALSE)*Paramètres!$K$11))</f>
        <v>0</v>
      </c>
      <c r="W46" s="46"/>
      <c r="X46" s="2">
        <f>IF(W$2="Bike &amp; Run",IF(ISNA(VLOOKUP(W46,Paramètres!$B$3:$C$56,2,FALSE)),0,VLOOKUP(W46,Paramètres!$B$3:$C$56,2,FALSE)*Paramètres!$K$12),IF(OR(W46="",OR($D46="",$D46="NL",$D46="HORS LIGUE")),0,VLOOKUP(IF(OR(W46="",OR($D46="",$D46="NL",$D46="HORS LIGUE")),"",COUNTIFS($D$5:$D$72,"&lt;&gt;"&amp;"",$D$5:$D$72,"&lt;&gt;"&amp;"NL",$D$5:$D$72,"&lt;&gt;"&amp;"HORS LIGUE",W$5:W$72,"&lt;"&amp;W46)+1),Paramètres!$B$3:$C$56,2,FALSE)*Paramètres!$K$12))</f>
        <v>0</v>
      </c>
      <c r="Y46" s="46"/>
      <c r="Z46" s="2">
        <f>IF(Y$2="Bike &amp; Run",IF(ISNA(VLOOKUP(Y46,Paramètres!$B$3:$C$56,2,FALSE)),0,VLOOKUP(Y46,Paramètres!$B$3:$C$56,2,FALSE)*Paramètres!$K$13),IF(OR(Y46="",OR($D46="",$D46="NL",$D46="HORS LIGUE")),0,VLOOKUP(IF(OR(Y46="",OR($D46="",$D46="NL",$D46="HORS LIGUE")),"",COUNTIFS($D$5:$D$72,"&lt;&gt;"&amp;"",$D$5:$D$72,"&lt;&gt;"&amp;"NL",$D$5:$D$72,"&lt;&gt;"&amp;"HORS LIGUE",Y$5:Y$72,"&lt;"&amp;Y46)+1),Paramètres!$B$3:$C$56,2,FALSE)*Paramètres!$K$13))</f>
        <v>0</v>
      </c>
      <c r="AA46" s="46"/>
      <c r="AB46" s="2">
        <f>IF(AA$2="Bike &amp; Run",IF(ISNA(VLOOKUP(AA46,Paramètres!$B$3:$C$56,2,FALSE)),0,VLOOKUP(AA46,Paramètres!$B$3:$C$56,2,FALSE)*Paramètres!$K$14),IF(OR(AA46="",OR($D46="",$D46="NL",$D46="HORS LIGUE")),0,VLOOKUP(IF(OR(AA46="",OR($D46="",$D46="NL",$D46="HORS LIGUE")),"",COUNTIFS($D$5:$D$72,"&lt;&gt;"&amp;"",$D$5:$D$72,"&lt;&gt;"&amp;"NL",$D$5:$D$72,"&lt;&gt;"&amp;"HORS LIGUE",AA$5:AA$72,"&lt;"&amp;AA46)+1),Paramètres!$B$3:$C$56,2,FALSE)*Paramètres!$K$14))</f>
        <v>0</v>
      </c>
      <c r="AC46" s="46"/>
      <c r="AD46" s="2">
        <f>IF(AC$2="Bike &amp; Run",IF(ISNA(VLOOKUP(AC46,Paramètres!$B$3:$C$56,2,FALSE)),0,VLOOKUP(AC46,Paramètres!$B$3:$C$56,2,FALSE)*Paramètres!$K$15),IF(OR(AC46="",OR($D46="",$D46="NL",$D46="HORS LIGUE")),0,VLOOKUP(IF(OR(AC46="",OR($D46="",$D46="NL",$D46="HORS LIGUE")),"",COUNTIFS($D$5:$D$72,"&lt;&gt;"&amp;"",$D$5:$D$72,"&lt;&gt;"&amp;"NL",$D$5:$D$72,"&lt;&gt;"&amp;"HORS LIGUE",AC$5:AC$72,"&lt;"&amp;AC46)+1),Paramètres!$B$3:$C$56,2,FALSE)*Paramètres!$K$15))</f>
        <v>0</v>
      </c>
      <c r="AE46" s="46"/>
      <c r="AF46" s="2">
        <f>IF(AE$2="Bike &amp; Run",IF(ISNA(VLOOKUP(AE46,Paramètres!$B$3:$C$56,2,FALSE)),0,VLOOKUP(AE46,Paramètres!$B$3:$C$56,2,FALSE)*Paramètres!$K$16),IF(OR(AE46="",OR($D46="",$D46="NL",$D46="HORS LIGUE")),0,VLOOKUP(IF(OR(AE46="",OR($D46="",$D46="NL",$D46="HORS LIGUE")),"",COUNTIFS($D$5:$D$72,"&lt;&gt;"&amp;"",$D$5:$D$72,"&lt;&gt;"&amp;"NL",$D$5:$D$72,"&lt;&gt;"&amp;"HORS LIGUE",AE$5:AE$72,"&lt;"&amp;AE46)+1),Paramètres!$B$3:$C$56,2,FALSE)*Paramètres!$K$16))</f>
        <v>0</v>
      </c>
      <c r="AG46" s="46"/>
      <c r="AH46" s="2">
        <f>IF(AG$2="Bike &amp; Run",IF(ISNA(VLOOKUP(AG46,Paramètres!$B$3:$C$56,2,FALSE)),0,VLOOKUP(AG46,Paramètres!$B$3:$C$56,2,FALSE)*Paramètres!$K$17),IF(OR(AG46="",OR($D46="",$D46="NL",$D46="HORS LIGUE")),0,VLOOKUP(IF(OR(AG46="",OR($D46="",$D46="NL",$D46="HORS LIGUE")),"",COUNTIFS($D$5:$D$72,"&lt;&gt;"&amp;"",$D$5:$D$72,"&lt;&gt;"&amp;"NL",$D$5:$D$72,"&lt;&gt;"&amp;"HORS LIGUE",AG$5:AG$72,"&lt;"&amp;AG46)+1),Paramètres!$B$3:$C$56,2,FALSE)*Paramètres!$K$17))</f>
        <v>0</v>
      </c>
      <c r="AI46" s="40">
        <f t="shared" si="53"/>
        <v>0</v>
      </c>
      <c r="AJ46" s="3" t="str">
        <f t="shared" si="54"/>
        <v/>
      </c>
      <c r="AK46" s="5">
        <f t="shared" si="55"/>
        <v>0</v>
      </c>
      <c r="AL46" s="41">
        <f t="shared" si="56"/>
        <v>0</v>
      </c>
      <c r="AM46" s="33" t="str">
        <f t="shared" si="57"/>
        <v/>
      </c>
      <c r="AO46" s="22">
        <f t="shared" si="58"/>
        <v>0</v>
      </c>
      <c r="AP46">
        <f t="shared" si="59"/>
        <v>0</v>
      </c>
      <c r="AQ46">
        <f t="shared" si="60"/>
        <v>0</v>
      </c>
      <c r="AR46">
        <f t="shared" si="61"/>
        <v>0</v>
      </c>
      <c r="AS46">
        <f t="shared" si="62"/>
        <v>0</v>
      </c>
      <c r="AT46">
        <f t="shared" si="63"/>
        <v>0</v>
      </c>
      <c r="AU46">
        <f t="shared" si="64"/>
        <v>0</v>
      </c>
      <c r="AV46">
        <f t="shared" si="65"/>
        <v>0</v>
      </c>
      <c r="AW46">
        <f t="shared" si="66"/>
        <v>0</v>
      </c>
      <c r="AX46">
        <f t="shared" si="67"/>
        <v>0</v>
      </c>
      <c r="AY46">
        <f t="shared" si="68"/>
        <v>0</v>
      </c>
      <c r="AZ46">
        <f t="shared" si="69"/>
        <v>0</v>
      </c>
      <c r="BA46">
        <f t="shared" si="70"/>
        <v>0</v>
      </c>
      <c r="BB46">
        <f t="shared" si="71"/>
        <v>0</v>
      </c>
      <c r="BC46">
        <f t="shared" si="72"/>
        <v>0</v>
      </c>
      <c r="BD46">
        <f t="shared" si="73"/>
        <v>0</v>
      </c>
      <c r="BE46" s="22">
        <f t="shared" ref="BE46:BR46" si="83">BD46+LARGE($AO46:$BC46,BE$4)</f>
        <v>0</v>
      </c>
      <c r="BF46" s="22">
        <f t="shared" si="83"/>
        <v>0</v>
      </c>
      <c r="BG46" s="22">
        <f t="shared" si="83"/>
        <v>0</v>
      </c>
      <c r="BH46" s="22">
        <f t="shared" si="83"/>
        <v>0</v>
      </c>
      <c r="BI46" s="22">
        <f t="shared" si="83"/>
        <v>0</v>
      </c>
      <c r="BJ46" s="22">
        <f t="shared" si="83"/>
        <v>0</v>
      </c>
      <c r="BK46" s="22">
        <f t="shared" si="83"/>
        <v>0</v>
      </c>
      <c r="BL46" s="22">
        <f t="shared" si="83"/>
        <v>0</v>
      </c>
      <c r="BM46" s="22">
        <f t="shared" si="83"/>
        <v>0</v>
      </c>
      <c r="BN46" s="22">
        <f t="shared" si="83"/>
        <v>0</v>
      </c>
      <c r="BO46" s="22">
        <f t="shared" si="83"/>
        <v>0</v>
      </c>
      <c r="BP46" s="22">
        <f t="shared" si="83"/>
        <v>0</v>
      </c>
      <c r="BQ46" s="22">
        <f t="shared" si="83"/>
        <v>0</v>
      </c>
      <c r="BR46" s="22">
        <f t="shared" si="83"/>
        <v>0</v>
      </c>
    </row>
    <row r="47" spans="1:70" ht="16.5">
      <c r="A47" s="73" t="s">
        <v>765</v>
      </c>
      <c r="B47" s="32" t="str">
        <f>IF(ISNA(VLOOKUP(A47,'Licenciés Jeunes 2023'!A:C,3,0)),"",VLOOKUP(A47,'Licenciés Jeunes 2023'!A:C,3,0))</f>
        <v>GRAUSSIER</v>
      </c>
      <c r="C47" s="32" t="str">
        <f>IF(ISNA(VLOOKUP(A47,'Licenciés Jeunes 2023'!A:C,2,0)),"",VLOOKUP(A47,'Licenciés Jeunes 2023'!A:C,2,0))</f>
        <v>Nathan</v>
      </c>
      <c r="D47" s="32" t="str">
        <f>IF(ISNA(VLOOKUP(A47,'Licenciés Jeunes 2023'!A:F,6,0)),"",VLOOKUP(A47,'Licenciés Jeunes 2023'!A:F,6,0))</f>
        <v>SAINT LAURENT NOUAN TRIATHLON</v>
      </c>
      <c r="E47" s="6"/>
      <c r="F47" s="2">
        <f>IF(E$2="Bike &amp; Run",IF(ISNA(VLOOKUP(E47,Paramètres!$B$3:$C$56,2,FALSE)),0,VLOOKUP(E47,Paramètres!$B$3:$C$56,2,FALSE)*Paramètres!$K$3),IF(OR(E47="",OR($D47="",$D47="NL",$D47="HORS LIGUE")),0,VLOOKUP(IF(OR(E47="",OR($D47="",$D47="NL",$D47="HORS LIGUE")),"",COUNTIFS($D$5:$D$72,"&lt;&gt;"&amp;"",$D$5:$D$72,"&lt;&gt;"&amp;"NL",$D$5:$D$72,"&lt;&gt;"&amp;"HORS LIGUE",E$5:E$72,"&lt;"&amp;E47)+1),Paramètres!$B$3:$C$56,2,FALSE)*Paramètres!$K$3))</f>
        <v>0</v>
      </c>
      <c r="G47" s="4"/>
      <c r="H47" s="2">
        <f>IF(G$2="Bike &amp; Run",IF(ISNA(VLOOKUP(G47,Paramètres!$B$3:$C$56,2,FALSE)),0,VLOOKUP(G47,Paramètres!$B$3:$C$56,2,FALSE)*Paramètres!$K$4),IF(OR(G47="",OR($D47="",$D47="NL",$D47="HORS LIGUE")),0,VLOOKUP(IF(OR(G47="",OR($D47="",$D47="NL",$D47="HORS LIGUE")),"",COUNTIFS($D$5:$D$72,"&lt;&gt;"&amp;"",$D$5:$D$72,"&lt;&gt;"&amp;"NL",$D$5:$D$72,"&lt;&gt;"&amp;"HORS LIGUE",G$5:G$72,"&lt;"&amp;G47)+1),Paramètres!$B$3:$C$56,2,FALSE)*Paramètres!$K$4))</f>
        <v>0</v>
      </c>
      <c r="I47" s="36"/>
      <c r="J47" s="2">
        <f>IF(I$2="Bike &amp; Run",IF(ISNA(VLOOKUP(I47,Paramètres!$B$3:$C$56,2,FALSE)),0,VLOOKUP(I47,Paramètres!$B$3:$C$56,2,FALSE)*Paramètres!$K$5),IF(OR(I47="",OR($D47="",$D47="NL",$D47="HORS LIGUE")),0,VLOOKUP(IF(OR(I47="",OR($D47="",$D47="NL",$D47="HORS LIGUE")),"",COUNTIFS($D$5:$D$72,"&lt;&gt;"&amp;"",$D$5:$D$72,"&lt;&gt;"&amp;"NL",$D$5:$D$72,"&lt;&gt;"&amp;"HORS LIGUE",I$5:I$72,"&lt;"&amp;I47)+1),Paramètres!$B$3:$C$56,2,FALSE)*Paramètres!$K$5))</f>
        <v>0</v>
      </c>
      <c r="K47" s="4"/>
      <c r="L47" s="2">
        <f>IF(K$2="Bike &amp; Run",IF(ISNA(VLOOKUP(K47,Paramètres!$B$3:$C$56,2,FALSE)),0,VLOOKUP(K47,Paramètres!$B$3:$C$56,2,FALSE)*Paramètres!$K$6),IF(OR(K47="",OR($D47="",$D47="NL",$D47="HORS LIGUE")),0,VLOOKUP(IF(OR(K47="",OR($D47="",$D47="NL",$D47="HORS LIGUE")),"",COUNTIFS($D$5:$D$72,"&lt;&gt;"&amp;"",$D$5:$D$72,"&lt;&gt;"&amp;"NL",$D$5:$D$72,"&lt;&gt;"&amp;"HORS LIGUE",K$5:K$72,"&lt;"&amp;K47)+1),Paramètres!$B$3:$C$56,2,FALSE)*Paramètres!$K$6))</f>
        <v>0</v>
      </c>
      <c r="M47" s="4"/>
      <c r="N47" s="2">
        <f>IF(M$2="Bike &amp; Run",IF(ISNA(VLOOKUP(M47,Paramètres!$B$3:$C$56,2,FALSE)),0,VLOOKUP(M47,Paramètres!$B$3:$C$56,2,FALSE)*Paramètres!$K$7),IF(OR(M47="",OR($D47="",$D47="NL",$D47="HORS LIGUE")),0,VLOOKUP(IF(OR(M47="",OR($D47="",$D47="NL",$D47="HORS LIGUE")),"",COUNTIFS($D$5:$D$72,"&lt;&gt;"&amp;"",$D$5:$D$72,"&lt;&gt;"&amp;"NL",$D$5:$D$72,"&lt;&gt;"&amp;"HORS LIGUE",M$5:M$72,"&lt;"&amp;M47)+1),Paramètres!$B$3:$C$56,2,FALSE)*Paramètres!$K$7))</f>
        <v>0</v>
      </c>
      <c r="O47" s="46"/>
      <c r="P47" s="2">
        <f>IF(O$2="Bike &amp; Run",IF(ISNA(VLOOKUP(O47,Paramètres!$B$3:$C$56,2,FALSE)),0,VLOOKUP(O47,Paramètres!$B$3:$C$56,2,FALSE)*Paramètres!$K$8),IF(OR(O47="",OR($D47="",$D47="NL",$D47="HORS LIGUE")),0,VLOOKUP(IF(OR(O47="",OR($D47="",$D47="NL",$D47="HORS LIGUE")),"",COUNTIFS($D$5:$D$72,"&lt;&gt;"&amp;"",$D$5:$D$72,"&lt;&gt;"&amp;"NL",$D$5:$D$72,"&lt;&gt;"&amp;"HORS LIGUE",O$5:O$72,"&lt;"&amp;O47)+1),Paramètres!$B$3:$C$56,2,FALSE)*Paramètres!$K$8))</f>
        <v>0</v>
      </c>
      <c r="Q47" s="46"/>
      <c r="R47" s="2">
        <f>IF(Q$2="Bike &amp; Run",IF(ISNA(VLOOKUP(Q47,Paramètres!$B$3:$C$56,2,FALSE)),0,VLOOKUP(Q47,Paramètres!$B$3:$C$56,2,FALSE)*Paramètres!$K$9),IF(OR(Q47="",OR($D47="",$D47="NL",$D47="HORS LIGUE")),0,VLOOKUP(IF(OR(Q47="",OR($D47="",$D47="NL",$D47="HORS LIGUE")),"",COUNTIFS($D$5:$D$72,"&lt;&gt;"&amp;"",$D$5:$D$72,"&lt;&gt;"&amp;"NL",$D$5:$D$72,"&lt;&gt;"&amp;"HORS LIGUE",Q$5:Q$72,"&lt;"&amp;Q47)+1),Paramètres!$B$3:$C$56,2,FALSE)*Paramètres!$K$9))</f>
        <v>0</v>
      </c>
      <c r="S47" s="46"/>
      <c r="T47" s="2">
        <f>IF(S$2="Bike &amp; Run",IF(ISNA(VLOOKUP(S47,Paramètres!$B$3:$C$56,2,FALSE)),0,VLOOKUP(S47,Paramètres!$B$3:$C$56,2,FALSE)*Paramètres!$K$10),IF(OR(S47="",OR($D47="",$D47="NL",$D47="HORS LIGUE")),0,VLOOKUP(IF(OR(S47="",OR($D47="",$D47="NL",$D47="HORS LIGUE")),"",COUNTIFS($D$5:$D$72,"&lt;&gt;"&amp;"",$D$5:$D$72,"&lt;&gt;"&amp;"NL",$D$5:$D$72,"&lt;&gt;"&amp;"HORS LIGUE",S$5:S$72,"&lt;"&amp;S47)+1),Paramètres!$B$3:$C$56,2,FALSE)*Paramètres!$K$10))</f>
        <v>0</v>
      </c>
      <c r="U47" s="46"/>
      <c r="V47" s="2">
        <f>IF(U$2="Bike &amp; Run",IF(ISNA(VLOOKUP(U47,Paramètres!$B$3:$C$56,2,FALSE)),0,VLOOKUP(U47,Paramètres!$B$3:$C$56,2,FALSE)*Paramètres!$K$11),IF(OR(U47="",OR($D47="",$D47="NL",$D47="HORS LIGUE")),0,VLOOKUP(IF(OR(U47="",OR($D47="",$D47="NL",$D47="HORS LIGUE")),"",COUNTIFS($D$5:$D$72,"&lt;&gt;"&amp;"",$D$5:$D$72,"&lt;&gt;"&amp;"NL",$D$5:$D$72,"&lt;&gt;"&amp;"HORS LIGUE",U$5:U$72,"&lt;"&amp;U47)+1),Paramètres!$B$3:$C$56,2,FALSE)*Paramètres!$K$11))</f>
        <v>0</v>
      </c>
      <c r="W47" s="46"/>
      <c r="X47" s="2">
        <f>IF(W$2="Bike &amp; Run",IF(ISNA(VLOOKUP(W47,Paramètres!$B$3:$C$56,2,FALSE)),0,VLOOKUP(W47,Paramètres!$B$3:$C$56,2,FALSE)*Paramètres!$K$12),IF(OR(W47="",OR($D47="",$D47="NL",$D47="HORS LIGUE")),0,VLOOKUP(IF(OR(W47="",OR($D47="",$D47="NL",$D47="HORS LIGUE")),"",COUNTIFS($D$5:$D$72,"&lt;&gt;"&amp;"",$D$5:$D$72,"&lt;&gt;"&amp;"NL",$D$5:$D$72,"&lt;&gt;"&amp;"HORS LIGUE",W$5:W$72,"&lt;"&amp;W47)+1),Paramètres!$B$3:$C$56,2,FALSE)*Paramètres!$K$12))</f>
        <v>0</v>
      </c>
      <c r="Y47" s="46"/>
      <c r="Z47" s="2">
        <f>IF(Y$2="Bike &amp; Run",IF(ISNA(VLOOKUP(Y47,Paramètres!$B$3:$C$56,2,FALSE)),0,VLOOKUP(Y47,Paramètres!$B$3:$C$56,2,FALSE)*Paramètres!$K$13),IF(OR(Y47="",OR($D47="",$D47="NL",$D47="HORS LIGUE")),0,VLOOKUP(IF(OR(Y47="",OR($D47="",$D47="NL",$D47="HORS LIGUE")),"",COUNTIFS($D$5:$D$72,"&lt;&gt;"&amp;"",$D$5:$D$72,"&lt;&gt;"&amp;"NL",$D$5:$D$72,"&lt;&gt;"&amp;"HORS LIGUE",Y$5:Y$72,"&lt;"&amp;Y47)+1),Paramètres!$B$3:$C$56,2,FALSE)*Paramètres!$K$13))</f>
        <v>0</v>
      </c>
      <c r="AA47" s="46"/>
      <c r="AB47" s="2">
        <f>IF(AA$2="Bike &amp; Run",IF(ISNA(VLOOKUP(AA47,Paramètres!$B$3:$C$56,2,FALSE)),0,VLOOKUP(AA47,Paramètres!$B$3:$C$56,2,FALSE)*Paramètres!$K$14),IF(OR(AA47="",OR($D47="",$D47="NL",$D47="HORS LIGUE")),0,VLOOKUP(IF(OR(AA47="",OR($D47="",$D47="NL",$D47="HORS LIGUE")),"",COUNTIFS($D$5:$D$72,"&lt;&gt;"&amp;"",$D$5:$D$72,"&lt;&gt;"&amp;"NL",$D$5:$D$72,"&lt;&gt;"&amp;"HORS LIGUE",AA$5:AA$72,"&lt;"&amp;AA47)+1),Paramètres!$B$3:$C$56,2,FALSE)*Paramètres!$K$14))</f>
        <v>0</v>
      </c>
      <c r="AC47" s="46"/>
      <c r="AD47" s="2">
        <f>IF(AC$2="Bike &amp; Run",IF(ISNA(VLOOKUP(AC47,Paramètres!$B$3:$C$56,2,FALSE)),0,VLOOKUP(AC47,Paramètres!$B$3:$C$56,2,FALSE)*Paramètres!$K$15),IF(OR(AC47="",OR($D47="",$D47="NL",$D47="HORS LIGUE")),0,VLOOKUP(IF(OR(AC47="",OR($D47="",$D47="NL",$D47="HORS LIGUE")),"",COUNTIFS($D$5:$D$72,"&lt;&gt;"&amp;"",$D$5:$D$72,"&lt;&gt;"&amp;"NL",$D$5:$D$72,"&lt;&gt;"&amp;"HORS LIGUE",AC$5:AC$72,"&lt;"&amp;AC47)+1),Paramètres!$B$3:$C$56,2,FALSE)*Paramètres!$K$15))</f>
        <v>0</v>
      </c>
      <c r="AE47" s="46"/>
      <c r="AF47" s="2">
        <f>IF(AE$2="Bike &amp; Run",IF(ISNA(VLOOKUP(AE47,Paramètres!$B$3:$C$56,2,FALSE)),0,VLOOKUP(AE47,Paramètres!$B$3:$C$56,2,FALSE)*Paramètres!$K$16),IF(OR(AE47="",OR($D47="",$D47="NL",$D47="HORS LIGUE")),0,VLOOKUP(IF(OR(AE47="",OR($D47="",$D47="NL",$D47="HORS LIGUE")),"",COUNTIFS($D$5:$D$72,"&lt;&gt;"&amp;"",$D$5:$D$72,"&lt;&gt;"&amp;"NL",$D$5:$D$72,"&lt;&gt;"&amp;"HORS LIGUE",AE$5:AE$72,"&lt;"&amp;AE47)+1),Paramètres!$B$3:$C$56,2,FALSE)*Paramètres!$K$16))</f>
        <v>0</v>
      </c>
      <c r="AG47" s="46"/>
      <c r="AH47" s="2">
        <f>IF(AG$2="Bike &amp; Run",IF(ISNA(VLOOKUP(AG47,Paramètres!$B$3:$C$56,2,FALSE)),0,VLOOKUP(AG47,Paramètres!$B$3:$C$56,2,FALSE)*Paramètres!$K$17),IF(OR(AG47="",OR($D47="",$D47="NL",$D47="HORS LIGUE")),0,VLOOKUP(IF(OR(AG47="",OR($D47="",$D47="NL",$D47="HORS LIGUE")),"",COUNTIFS($D$5:$D$72,"&lt;&gt;"&amp;"",$D$5:$D$72,"&lt;&gt;"&amp;"NL",$D$5:$D$72,"&lt;&gt;"&amp;"HORS LIGUE",AG$5:AG$72,"&lt;"&amp;AG47)+1),Paramètres!$B$3:$C$56,2,FALSE)*Paramètres!$K$17))</f>
        <v>0</v>
      </c>
      <c r="AI47" s="40">
        <f t="shared" si="53"/>
        <v>0</v>
      </c>
      <c r="AJ47" s="3" t="str">
        <f t="shared" si="54"/>
        <v/>
      </c>
      <c r="AK47" s="5">
        <f t="shared" si="55"/>
        <v>0</v>
      </c>
      <c r="AL47" s="41">
        <f t="shared" si="56"/>
        <v>0</v>
      </c>
      <c r="AM47" s="33" t="str">
        <f t="shared" si="57"/>
        <v/>
      </c>
      <c r="AO47" s="22">
        <f t="shared" si="58"/>
        <v>0</v>
      </c>
      <c r="AP47">
        <f t="shared" si="59"/>
        <v>0</v>
      </c>
      <c r="AQ47">
        <f t="shared" si="60"/>
        <v>0</v>
      </c>
      <c r="AR47">
        <f t="shared" si="61"/>
        <v>0</v>
      </c>
      <c r="AS47">
        <f t="shared" si="62"/>
        <v>0</v>
      </c>
      <c r="AT47">
        <f t="shared" si="63"/>
        <v>0</v>
      </c>
      <c r="AU47">
        <f t="shared" si="64"/>
        <v>0</v>
      </c>
      <c r="AV47">
        <f t="shared" si="65"/>
        <v>0</v>
      </c>
      <c r="AW47">
        <f t="shared" si="66"/>
        <v>0</v>
      </c>
      <c r="AX47">
        <f t="shared" si="67"/>
        <v>0</v>
      </c>
      <c r="AY47">
        <f t="shared" si="68"/>
        <v>0</v>
      </c>
      <c r="AZ47">
        <f t="shared" si="69"/>
        <v>0</v>
      </c>
      <c r="BA47">
        <f t="shared" si="70"/>
        <v>0</v>
      </c>
      <c r="BB47">
        <f t="shared" si="71"/>
        <v>0</v>
      </c>
      <c r="BC47">
        <f t="shared" si="72"/>
        <v>0</v>
      </c>
      <c r="BD47">
        <f t="shared" si="73"/>
        <v>0</v>
      </c>
      <c r="BE47" s="22">
        <f t="shared" ref="BE47:BR47" si="84">BD47+LARGE($AO47:$BC47,BE$4)</f>
        <v>0</v>
      </c>
      <c r="BF47" s="22">
        <f t="shared" si="84"/>
        <v>0</v>
      </c>
      <c r="BG47" s="22">
        <f t="shared" si="84"/>
        <v>0</v>
      </c>
      <c r="BH47" s="22">
        <f t="shared" si="84"/>
        <v>0</v>
      </c>
      <c r="BI47" s="22">
        <f t="shared" si="84"/>
        <v>0</v>
      </c>
      <c r="BJ47" s="22">
        <f t="shared" si="84"/>
        <v>0</v>
      </c>
      <c r="BK47" s="22">
        <f t="shared" si="84"/>
        <v>0</v>
      </c>
      <c r="BL47" s="22">
        <f t="shared" si="84"/>
        <v>0</v>
      </c>
      <c r="BM47" s="22">
        <f t="shared" si="84"/>
        <v>0</v>
      </c>
      <c r="BN47" s="22">
        <f t="shared" si="84"/>
        <v>0</v>
      </c>
      <c r="BO47" s="22">
        <f t="shared" si="84"/>
        <v>0</v>
      </c>
      <c r="BP47" s="22">
        <f t="shared" si="84"/>
        <v>0</v>
      </c>
      <c r="BQ47" s="22">
        <f t="shared" si="84"/>
        <v>0</v>
      </c>
      <c r="BR47" s="22">
        <f t="shared" si="84"/>
        <v>0</v>
      </c>
    </row>
    <row r="48" spans="1:70" ht="16.5">
      <c r="A48" s="73" t="s">
        <v>724</v>
      </c>
      <c r="B48" s="32" t="str">
        <f>IF(ISNA(VLOOKUP(A48,'Licenciés Jeunes 2023'!A:C,3,0)),"",VLOOKUP(A48,'Licenciés Jeunes 2023'!A:C,3,0))</f>
        <v>COUTANT</v>
      </c>
      <c r="C48" s="32" t="str">
        <f>IF(ISNA(VLOOKUP(A48,'Licenciés Jeunes 2023'!A:C,2,0)),"",VLOOKUP(A48,'Licenciés Jeunes 2023'!A:C,2,0))</f>
        <v>Louis</v>
      </c>
      <c r="D48" s="32" t="str">
        <f>IF(ISNA(VLOOKUP(A48,'Licenciés Jeunes 2023'!A:F,6,0)),"",VLOOKUP(A48,'Licenciés Jeunes 2023'!A:F,6,0))</f>
        <v>VIERZON TRIATHLON18</v>
      </c>
      <c r="E48" s="6"/>
      <c r="F48" s="2">
        <f>IF(E$2="Bike &amp; Run",IF(ISNA(VLOOKUP(E48,Paramètres!$B$3:$C$56,2,FALSE)),0,VLOOKUP(E48,Paramètres!$B$3:$C$56,2,FALSE)*Paramètres!$K$3),IF(OR(E48="",OR($D48="",$D48="NL",$D48="HORS LIGUE")),0,VLOOKUP(IF(OR(E48="",OR($D48="",$D48="NL",$D48="HORS LIGUE")),"",COUNTIFS($D$5:$D$72,"&lt;&gt;"&amp;"",$D$5:$D$72,"&lt;&gt;"&amp;"NL",$D$5:$D$72,"&lt;&gt;"&amp;"HORS LIGUE",E$5:E$72,"&lt;"&amp;E48)+1),Paramètres!$B$3:$C$56,2,FALSE)*Paramètres!$K$3))</f>
        <v>0</v>
      </c>
      <c r="G48" s="4"/>
      <c r="H48" s="2">
        <f>IF(G$2="Bike &amp; Run",IF(ISNA(VLOOKUP(G48,Paramètres!$B$3:$C$56,2,FALSE)),0,VLOOKUP(G48,Paramètres!$B$3:$C$56,2,FALSE)*Paramètres!$K$4),IF(OR(G48="",OR($D48="",$D48="NL",$D48="HORS LIGUE")),0,VLOOKUP(IF(OR(G48="",OR($D48="",$D48="NL",$D48="HORS LIGUE")),"",COUNTIFS($D$5:$D$72,"&lt;&gt;"&amp;"",$D$5:$D$72,"&lt;&gt;"&amp;"NL",$D$5:$D$72,"&lt;&gt;"&amp;"HORS LIGUE",G$5:G$72,"&lt;"&amp;G48)+1),Paramètres!$B$3:$C$56,2,FALSE)*Paramètres!$K$4))</f>
        <v>0</v>
      </c>
      <c r="I48" s="36"/>
      <c r="J48" s="2">
        <f>IF(I$2="Bike &amp; Run",IF(ISNA(VLOOKUP(I48,Paramètres!$B$3:$C$56,2,FALSE)),0,VLOOKUP(I48,Paramètres!$B$3:$C$56,2,FALSE)*Paramètres!$K$5),IF(OR(I48="",OR($D48="",$D48="NL",$D48="HORS LIGUE")),0,VLOOKUP(IF(OR(I48="",OR($D48="",$D48="NL",$D48="HORS LIGUE")),"",COUNTIFS($D$5:$D$72,"&lt;&gt;"&amp;"",$D$5:$D$72,"&lt;&gt;"&amp;"NL",$D$5:$D$72,"&lt;&gt;"&amp;"HORS LIGUE",I$5:I$72,"&lt;"&amp;I48)+1),Paramètres!$B$3:$C$56,2,FALSE)*Paramètres!$K$5))</f>
        <v>0</v>
      </c>
      <c r="K48" s="4"/>
      <c r="L48" s="2">
        <f>IF(K$2="Bike &amp; Run",IF(ISNA(VLOOKUP(K48,Paramètres!$B$3:$C$56,2,FALSE)),0,VLOOKUP(K48,Paramètres!$B$3:$C$56,2,FALSE)*Paramètres!$K$6),IF(OR(K48="",OR($D48="",$D48="NL",$D48="HORS LIGUE")),0,VLOOKUP(IF(OR(K48="",OR($D48="",$D48="NL",$D48="HORS LIGUE")),"",COUNTIFS($D$5:$D$72,"&lt;&gt;"&amp;"",$D$5:$D$72,"&lt;&gt;"&amp;"NL",$D$5:$D$72,"&lt;&gt;"&amp;"HORS LIGUE",K$5:K$72,"&lt;"&amp;K48)+1),Paramètres!$B$3:$C$56,2,FALSE)*Paramètres!$K$6))</f>
        <v>0</v>
      </c>
      <c r="M48" s="4"/>
      <c r="N48" s="2">
        <f>IF(M$2="Bike &amp; Run",IF(ISNA(VLOOKUP(M48,Paramètres!$B$3:$C$56,2,FALSE)),0,VLOOKUP(M48,Paramètres!$B$3:$C$56,2,FALSE)*Paramètres!$K$7),IF(OR(M48="",OR($D48="",$D48="NL",$D48="HORS LIGUE")),0,VLOOKUP(IF(OR(M48="",OR($D48="",$D48="NL",$D48="HORS LIGUE")),"",COUNTIFS($D$5:$D$72,"&lt;&gt;"&amp;"",$D$5:$D$72,"&lt;&gt;"&amp;"NL",$D$5:$D$72,"&lt;&gt;"&amp;"HORS LIGUE",M$5:M$72,"&lt;"&amp;M48)+1),Paramètres!$B$3:$C$56,2,FALSE)*Paramètres!$K$7))</f>
        <v>0</v>
      </c>
      <c r="O48" s="46"/>
      <c r="P48" s="2">
        <f>IF(O$2="Bike &amp; Run",IF(ISNA(VLOOKUP(O48,Paramètres!$B$3:$C$56,2,FALSE)),0,VLOOKUP(O48,Paramètres!$B$3:$C$56,2,FALSE)*Paramètres!$K$8),IF(OR(O48="",OR($D48="",$D48="NL",$D48="HORS LIGUE")),0,VLOOKUP(IF(OR(O48="",OR($D48="",$D48="NL",$D48="HORS LIGUE")),"",COUNTIFS($D$5:$D$72,"&lt;&gt;"&amp;"",$D$5:$D$72,"&lt;&gt;"&amp;"NL",$D$5:$D$72,"&lt;&gt;"&amp;"HORS LIGUE",O$5:O$72,"&lt;"&amp;O48)+1),Paramètres!$B$3:$C$56,2,FALSE)*Paramètres!$K$8))</f>
        <v>0</v>
      </c>
      <c r="Q48" s="46"/>
      <c r="R48" s="2">
        <f>IF(Q$2="Bike &amp; Run",IF(ISNA(VLOOKUP(Q48,Paramètres!$B$3:$C$56,2,FALSE)),0,VLOOKUP(Q48,Paramètres!$B$3:$C$56,2,FALSE)*Paramètres!$K$9),IF(OR(Q48="",OR($D48="",$D48="NL",$D48="HORS LIGUE")),0,VLOOKUP(IF(OR(Q48="",OR($D48="",$D48="NL",$D48="HORS LIGUE")),"",COUNTIFS($D$5:$D$72,"&lt;&gt;"&amp;"",$D$5:$D$72,"&lt;&gt;"&amp;"NL",$D$5:$D$72,"&lt;&gt;"&amp;"HORS LIGUE",Q$5:Q$72,"&lt;"&amp;Q48)+1),Paramètres!$B$3:$C$56,2,FALSE)*Paramètres!$K$9))</f>
        <v>0</v>
      </c>
      <c r="S48" s="46"/>
      <c r="T48" s="2">
        <f>IF(S$2="Bike &amp; Run",IF(ISNA(VLOOKUP(S48,Paramètres!$B$3:$C$56,2,FALSE)),0,VLOOKUP(S48,Paramètres!$B$3:$C$56,2,FALSE)*Paramètres!$K$10),IF(OR(S48="",OR($D48="",$D48="NL",$D48="HORS LIGUE")),0,VLOOKUP(IF(OR(S48="",OR($D48="",$D48="NL",$D48="HORS LIGUE")),"",COUNTIFS($D$5:$D$72,"&lt;&gt;"&amp;"",$D$5:$D$72,"&lt;&gt;"&amp;"NL",$D$5:$D$72,"&lt;&gt;"&amp;"HORS LIGUE",S$5:S$72,"&lt;"&amp;S48)+1),Paramètres!$B$3:$C$56,2,FALSE)*Paramètres!$K$10))</f>
        <v>0</v>
      </c>
      <c r="U48" s="46"/>
      <c r="V48" s="2">
        <f>IF(U$2="Bike &amp; Run",IF(ISNA(VLOOKUP(U48,Paramètres!$B$3:$C$56,2,FALSE)),0,VLOOKUP(U48,Paramètres!$B$3:$C$56,2,FALSE)*Paramètres!$K$11),IF(OR(U48="",OR($D48="",$D48="NL",$D48="HORS LIGUE")),0,VLOOKUP(IF(OR(U48="",OR($D48="",$D48="NL",$D48="HORS LIGUE")),"",COUNTIFS($D$5:$D$72,"&lt;&gt;"&amp;"",$D$5:$D$72,"&lt;&gt;"&amp;"NL",$D$5:$D$72,"&lt;&gt;"&amp;"HORS LIGUE",U$5:U$72,"&lt;"&amp;U48)+1),Paramètres!$B$3:$C$56,2,FALSE)*Paramètres!$K$11))</f>
        <v>0</v>
      </c>
      <c r="W48" s="46"/>
      <c r="X48" s="2">
        <f>IF(W$2="Bike &amp; Run",IF(ISNA(VLOOKUP(W48,Paramètres!$B$3:$C$56,2,FALSE)),0,VLOOKUP(W48,Paramètres!$B$3:$C$56,2,FALSE)*Paramètres!$K$12),IF(OR(W48="",OR($D48="",$D48="NL",$D48="HORS LIGUE")),0,VLOOKUP(IF(OR(W48="",OR($D48="",$D48="NL",$D48="HORS LIGUE")),"",COUNTIFS($D$5:$D$72,"&lt;&gt;"&amp;"",$D$5:$D$72,"&lt;&gt;"&amp;"NL",$D$5:$D$72,"&lt;&gt;"&amp;"HORS LIGUE",W$5:W$72,"&lt;"&amp;W48)+1),Paramètres!$B$3:$C$56,2,FALSE)*Paramètres!$K$12))</f>
        <v>0</v>
      </c>
      <c r="Y48" s="46"/>
      <c r="Z48" s="2">
        <f>IF(Y$2="Bike &amp; Run",IF(ISNA(VLOOKUP(Y48,Paramètres!$B$3:$C$56,2,FALSE)),0,VLOOKUP(Y48,Paramètres!$B$3:$C$56,2,FALSE)*Paramètres!$K$13),IF(OR(Y48="",OR($D48="",$D48="NL",$D48="HORS LIGUE")),0,VLOOKUP(IF(OR(Y48="",OR($D48="",$D48="NL",$D48="HORS LIGUE")),"",COUNTIFS($D$5:$D$72,"&lt;&gt;"&amp;"",$D$5:$D$72,"&lt;&gt;"&amp;"NL",$D$5:$D$72,"&lt;&gt;"&amp;"HORS LIGUE",Y$5:Y$72,"&lt;"&amp;Y48)+1),Paramètres!$B$3:$C$56,2,FALSE)*Paramètres!$K$13))</f>
        <v>0</v>
      </c>
      <c r="AA48" s="46"/>
      <c r="AB48" s="2">
        <f>IF(AA$2="Bike &amp; Run",IF(ISNA(VLOOKUP(AA48,Paramètres!$B$3:$C$56,2,FALSE)),0,VLOOKUP(AA48,Paramètres!$B$3:$C$56,2,FALSE)*Paramètres!$K$14),IF(OR(AA48="",OR($D48="",$D48="NL",$D48="HORS LIGUE")),0,VLOOKUP(IF(OR(AA48="",OR($D48="",$D48="NL",$D48="HORS LIGUE")),"",COUNTIFS($D$5:$D$72,"&lt;&gt;"&amp;"",$D$5:$D$72,"&lt;&gt;"&amp;"NL",$D$5:$D$72,"&lt;&gt;"&amp;"HORS LIGUE",AA$5:AA$72,"&lt;"&amp;AA48)+1),Paramètres!$B$3:$C$56,2,FALSE)*Paramètres!$K$14))</f>
        <v>0</v>
      </c>
      <c r="AC48" s="46"/>
      <c r="AD48" s="2">
        <f>IF(AC$2="Bike &amp; Run",IF(ISNA(VLOOKUP(AC48,Paramètres!$B$3:$C$56,2,FALSE)),0,VLOOKUP(AC48,Paramètres!$B$3:$C$56,2,FALSE)*Paramètres!$K$15),IF(OR(AC48="",OR($D48="",$D48="NL",$D48="HORS LIGUE")),0,VLOOKUP(IF(OR(AC48="",OR($D48="",$D48="NL",$D48="HORS LIGUE")),"",COUNTIFS($D$5:$D$72,"&lt;&gt;"&amp;"",$D$5:$D$72,"&lt;&gt;"&amp;"NL",$D$5:$D$72,"&lt;&gt;"&amp;"HORS LIGUE",AC$5:AC$72,"&lt;"&amp;AC48)+1),Paramètres!$B$3:$C$56,2,FALSE)*Paramètres!$K$15))</f>
        <v>0</v>
      </c>
      <c r="AE48" s="46"/>
      <c r="AF48" s="2">
        <f>IF(AE$2="Bike &amp; Run",IF(ISNA(VLOOKUP(AE48,Paramètres!$B$3:$C$56,2,FALSE)),0,VLOOKUP(AE48,Paramètres!$B$3:$C$56,2,FALSE)*Paramètres!$K$16),IF(OR(AE48="",OR($D48="",$D48="NL",$D48="HORS LIGUE")),0,VLOOKUP(IF(OR(AE48="",OR($D48="",$D48="NL",$D48="HORS LIGUE")),"",COUNTIFS($D$5:$D$72,"&lt;&gt;"&amp;"",$D$5:$D$72,"&lt;&gt;"&amp;"NL",$D$5:$D$72,"&lt;&gt;"&amp;"HORS LIGUE",AE$5:AE$72,"&lt;"&amp;AE48)+1),Paramètres!$B$3:$C$56,2,FALSE)*Paramètres!$K$16))</f>
        <v>0</v>
      </c>
      <c r="AG48" s="46"/>
      <c r="AH48" s="2">
        <f>IF(AG$2="Bike &amp; Run",IF(ISNA(VLOOKUP(AG48,Paramètres!$B$3:$C$56,2,FALSE)),0,VLOOKUP(AG48,Paramètres!$B$3:$C$56,2,FALSE)*Paramètres!$K$17),IF(OR(AG48="",OR($D48="",$D48="NL",$D48="HORS LIGUE")),0,VLOOKUP(IF(OR(AG48="",OR($D48="",$D48="NL",$D48="HORS LIGUE")),"",COUNTIFS($D$5:$D$72,"&lt;&gt;"&amp;"",$D$5:$D$72,"&lt;&gt;"&amp;"NL",$D$5:$D$72,"&lt;&gt;"&amp;"HORS LIGUE",AG$5:AG$72,"&lt;"&amp;AG48)+1),Paramètres!$B$3:$C$56,2,FALSE)*Paramètres!$K$17))</f>
        <v>0</v>
      </c>
      <c r="AI48" s="40">
        <f t="shared" si="53"/>
        <v>0</v>
      </c>
      <c r="AJ48" s="3" t="str">
        <f t="shared" si="54"/>
        <v/>
      </c>
      <c r="AK48" s="5">
        <f t="shared" si="55"/>
        <v>0</v>
      </c>
      <c r="AL48" s="41">
        <f t="shared" si="56"/>
        <v>0</v>
      </c>
      <c r="AM48" s="33" t="str">
        <f t="shared" si="57"/>
        <v/>
      </c>
      <c r="AO48" s="22">
        <f t="shared" si="58"/>
        <v>0</v>
      </c>
      <c r="AP48">
        <f t="shared" si="59"/>
        <v>0</v>
      </c>
      <c r="AQ48">
        <f t="shared" si="60"/>
        <v>0</v>
      </c>
      <c r="AR48">
        <f t="shared" si="61"/>
        <v>0</v>
      </c>
      <c r="AS48">
        <f t="shared" si="62"/>
        <v>0</v>
      </c>
      <c r="AT48">
        <f t="shared" si="63"/>
        <v>0</v>
      </c>
      <c r="AU48">
        <f t="shared" si="64"/>
        <v>0</v>
      </c>
      <c r="AV48">
        <f t="shared" si="65"/>
        <v>0</v>
      </c>
      <c r="AW48">
        <f t="shared" si="66"/>
        <v>0</v>
      </c>
      <c r="AX48">
        <f t="shared" si="67"/>
        <v>0</v>
      </c>
      <c r="AY48">
        <f t="shared" si="68"/>
        <v>0</v>
      </c>
      <c r="AZ48">
        <f t="shared" si="69"/>
        <v>0</v>
      </c>
      <c r="BA48">
        <f t="shared" si="70"/>
        <v>0</v>
      </c>
      <c r="BB48">
        <f t="shared" si="71"/>
        <v>0</v>
      </c>
      <c r="BC48">
        <f t="shared" si="72"/>
        <v>0</v>
      </c>
      <c r="BD48">
        <f t="shared" si="73"/>
        <v>0</v>
      </c>
      <c r="BE48" s="22">
        <f t="shared" ref="BE48:BR48" si="85">BD48+LARGE($AO48:$BC48,BE$4)</f>
        <v>0</v>
      </c>
      <c r="BF48" s="22">
        <f t="shared" si="85"/>
        <v>0</v>
      </c>
      <c r="BG48" s="22">
        <f t="shared" si="85"/>
        <v>0</v>
      </c>
      <c r="BH48" s="22">
        <f t="shared" si="85"/>
        <v>0</v>
      </c>
      <c r="BI48" s="22">
        <f t="shared" si="85"/>
        <v>0</v>
      </c>
      <c r="BJ48" s="22">
        <f t="shared" si="85"/>
        <v>0</v>
      </c>
      <c r="BK48" s="22">
        <f t="shared" si="85"/>
        <v>0</v>
      </c>
      <c r="BL48" s="22">
        <f t="shared" si="85"/>
        <v>0</v>
      </c>
      <c r="BM48" s="22">
        <f t="shared" si="85"/>
        <v>0</v>
      </c>
      <c r="BN48" s="22">
        <f t="shared" si="85"/>
        <v>0</v>
      </c>
      <c r="BO48" s="22">
        <f t="shared" si="85"/>
        <v>0</v>
      </c>
      <c r="BP48" s="22">
        <f t="shared" si="85"/>
        <v>0</v>
      </c>
      <c r="BQ48" s="22">
        <f t="shared" si="85"/>
        <v>0</v>
      </c>
      <c r="BR48" s="22">
        <f t="shared" si="85"/>
        <v>0</v>
      </c>
    </row>
    <row r="49" spans="1:70" ht="16.5">
      <c r="A49" s="73" t="s">
        <v>1265</v>
      </c>
      <c r="B49" s="32" t="str">
        <f>IF(ISNA(VLOOKUP(A49,'Licenciés Jeunes 2023'!A:C,3,0)),"",VLOOKUP(A49,'Licenciés Jeunes 2023'!A:C,3,0))</f>
        <v>BARDIOT</v>
      </c>
      <c r="C49" s="32" t="str">
        <f>IF(ISNA(VLOOKUP(A49,'Licenciés Jeunes 2023'!A:C,2,0)),"",VLOOKUP(A49,'Licenciés Jeunes 2023'!A:C,2,0))</f>
        <v>Aymeric</v>
      </c>
      <c r="D49" s="32" t="str">
        <f>IF(ISNA(VLOOKUP(A49,'Licenciés Jeunes 2023'!A:F,6,0)),"",VLOOKUP(A49,'Licenciés Jeunes 2023'!A:F,6,0))</f>
        <v>VIERZON TRIATHLON18</v>
      </c>
      <c r="E49" s="6"/>
      <c r="F49" s="2">
        <f>IF(E$2="Bike &amp; Run",IF(ISNA(VLOOKUP(E49,Paramètres!$B$3:$C$56,2,FALSE)),0,VLOOKUP(E49,Paramètres!$B$3:$C$56,2,FALSE)*Paramètres!$K$3),IF(OR(E49="",OR($D49="",$D49="NL",$D49="HORS LIGUE")),0,VLOOKUP(IF(OR(E49="",OR($D49="",$D49="NL",$D49="HORS LIGUE")),"",COUNTIFS($D$5:$D$72,"&lt;&gt;"&amp;"",$D$5:$D$72,"&lt;&gt;"&amp;"NL",$D$5:$D$72,"&lt;&gt;"&amp;"HORS LIGUE",E$5:E$72,"&lt;"&amp;E49)+1),Paramètres!$B$3:$C$56,2,FALSE)*Paramètres!$K$3))</f>
        <v>0</v>
      </c>
      <c r="G49" s="4"/>
      <c r="H49" s="2">
        <f>IF(G$2="Bike &amp; Run",IF(ISNA(VLOOKUP(G49,Paramètres!$B$3:$C$56,2,FALSE)),0,VLOOKUP(G49,Paramètres!$B$3:$C$56,2,FALSE)*Paramètres!$K$4),IF(OR(G49="",OR($D49="",$D49="NL",$D49="HORS LIGUE")),0,VLOOKUP(IF(OR(G49="",OR($D49="",$D49="NL",$D49="HORS LIGUE")),"",COUNTIFS($D$5:$D$72,"&lt;&gt;"&amp;"",$D$5:$D$72,"&lt;&gt;"&amp;"NL",$D$5:$D$72,"&lt;&gt;"&amp;"HORS LIGUE",G$5:G$72,"&lt;"&amp;G49)+1),Paramètres!$B$3:$C$56,2,FALSE)*Paramètres!$K$4))</f>
        <v>0</v>
      </c>
      <c r="I49" s="36"/>
      <c r="J49" s="2">
        <f>IF(I$2="Bike &amp; Run",IF(ISNA(VLOOKUP(I49,Paramètres!$B$3:$C$56,2,FALSE)),0,VLOOKUP(I49,Paramètres!$B$3:$C$56,2,FALSE)*Paramètres!$K$5),IF(OR(I49="",OR($D49="",$D49="NL",$D49="HORS LIGUE")),0,VLOOKUP(IF(OR(I49="",OR($D49="",$D49="NL",$D49="HORS LIGUE")),"",COUNTIFS($D$5:$D$72,"&lt;&gt;"&amp;"",$D$5:$D$72,"&lt;&gt;"&amp;"NL",$D$5:$D$72,"&lt;&gt;"&amp;"HORS LIGUE",I$5:I$72,"&lt;"&amp;I49)+1),Paramètres!$B$3:$C$56,2,FALSE)*Paramètres!$K$5))</f>
        <v>0</v>
      </c>
      <c r="K49" s="4"/>
      <c r="L49" s="2">
        <f>IF(K$2="Bike &amp; Run",IF(ISNA(VLOOKUP(K49,Paramètres!$B$3:$C$56,2,FALSE)),0,VLOOKUP(K49,Paramètres!$B$3:$C$56,2,FALSE)*Paramètres!$K$6),IF(OR(K49="",OR($D49="",$D49="NL",$D49="HORS LIGUE")),0,VLOOKUP(IF(OR(K49="",OR($D49="",$D49="NL",$D49="HORS LIGUE")),"",COUNTIFS($D$5:$D$72,"&lt;&gt;"&amp;"",$D$5:$D$72,"&lt;&gt;"&amp;"NL",$D$5:$D$72,"&lt;&gt;"&amp;"HORS LIGUE",K$5:K$72,"&lt;"&amp;K49)+1),Paramètres!$B$3:$C$56,2,FALSE)*Paramètres!$K$6))</f>
        <v>0</v>
      </c>
      <c r="M49" s="4"/>
      <c r="N49" s="2">
        <f>IF(M$2="Bike &amp; Run",IF(ISNA(VLOOKUP(M49,Paramètres!$B$3:$C$56,2,FALSE)),0,VLOOKUP(M49,Paramètres!$B$3:$C$56,2,FALSE)*Paramètres!$K$7),IF(OR(M49="",OR($D49="",$D49="NL",$D49="HORS LIGUE")),0,VLOOKUP(IF(OR(M49="",OR($D49="",$D49="NL",$D49="HORS LIGUE")),"",COUNTIFS($D$5:$D$72,"&lt;&gt;"&amp;"",$D$5:$D$72,"&lt;&gt;"&amp;"NL",$D$5:$D$72,"&lt;&gt;"&amp;"HORS LIGUE",M$5:M$72,"&lt;"&amp;M49)+1),Paramètres!$B$3:$C$56,2,FALSE)*Paramètres!$K$7))</f>
        <v>0</v>
      </c>
      <c r="O49" s="46"/>
      <c r="P49" s="2">
        <f>IF(O$2="Bike &amp; Run",IF(ISNA(VLOOKUP(O49,Paramètres!$B$3:$C$56,2,FALSE)),0,VLOOKUP(O49,Paramètres!$B$3:$C$56,2,FALSE)*Paramètres!$K$8),IF(OR(O49="",OR($D49="",$D49="NL",$D49="HORS LIGUE")),0,VLOOKUP(IF(OR(O49="",OR($D49="",$D49="NL",$D49="HORS LIGUE")),"",COUNTIFS($D$5:$D$72,"&lt;&gt;"&amp;"",$D$5:$D$72,"&lt;&gt;"&amp;"NL",$D$5:$D$72,"&lt;&gt;"&amp;"HORS LIGUE",O$5:O$72,"&lt;"&amp;O49)+1),Paramètres!$B$3:$C$56,2,FALSE)*Paramètres!$K$8))</f>
        <v>0</v>
      </c>
      <c r="Q49" s="46"/>
      <c r="R49" s="2">
        <f>IF(Q$2="Bike &amp; Run",IF(ISNA(VLOOKUP(Q49,Paramètres!$B$3:$C$56,2,FALSE)),0,VLOOKUP(Q49,Paramètres!$B$3:$C$56,2,FALSE)*Paramètres!$K$9),IF(OR(Q49="",OR($D49="",$D49="NL",$D49="HORS LIGUE")),0,VLOOKUP(IF(OR(Q49="",OR($D49="",$D49="NL",$D49="HORS LIGUE")),"",COUNTIFS($D$5:$D$72,"&lt;&gt;"&amp;"",$D$5:$D$72,"&lt;&gt;"&amp;"NL",$D$5:$D$72,"&lt;&gt;"&amp;"HORS LIGUE",Q$5:Q$72,"&lt;"&amp;Q49)+1),Paramètres!$B$3:$C$56,2,FALSE)*Paramètres!$K$9))</f>
        <v>0</v>
      </c>
      <c r="S49" s="46"/>
      <c r="T49" s="2">
        <f>IF(S$2="Bike &amp; Run",IF(ISNA(VLOOKUP(S49,Paramètres!$B$3:$C$56,2,FALSE)),0,VLOOKUP(S49,Paramètres!$B$3:$C$56,2,FALSE)*Paramètres!$K$10),IF(OR(S49="",OR($D49="",$D49="NL",$D49="HORS LIGUE")),0,VLOOKUP(IF(OR(S49="",OR($D49="",$D49="NL",$D49="HORS LIGUE")),"",COUNTIFS($D$5:$D$72,"&lt;&gt;"&amp;"",$D$5:$D$72,"&lt;&gt;"&amp;"NL",$D$5:$D$72,"&lt;&gt;"&amp;"HORS LIGUE",S$5:S$72,"&lt;"&amp;S49)+1),Paramètres!$B$3:$C$56,2,FALSE)*Paramètres!$K$10))</f>
        <v>0</v>
      </c>
      <c r="U49" s="46"/>
      <c r="V49" s="2">
        <f>IF(U$2="Bike &amp; Run",IF(ISNA(VLOOKUP(U49,Paramètres!$B$3:$C$56,2,FALSE)),0,VLOOKUP(U49,Paramètres!$B$3:$C$56,2,FALSE)*Paramètres!$K$11),IF(OR(U49="",OR($D49="",$D49="NL",$D49="HORS LIGUE")),0,VLOOKUP(IF(OR(U49="",OR($D49="",$D49="NL",$D49="HORS LIGUE")),"",COUNTIFS($D$5:$D$72,"&lt;&gt;"&amp;"",$D$5:$D$72,"&lt;&gt;"&amp;"NL",$D$5:$D$72,"&lt;&gt;"&amp;"HORS LIGUE",U$5:U$72,"&lt;"&amp;U49)+1),Paramètres!$B$3:$C$56,2,FALSE)*Paramètres!$K$11))</f>
        <v>0</v>
      </c>
      <c r="W49" s="46"/>
      <c r="X49" s="2">
        <f>IF(W$2="Bike &amp; Run",IF(ISNA(VLOOKUP(W49,Paramètres!$B$3:$C$56,2,FALSE)),0,VLOOKUP(W49,Paramètres!$B$3:$C$56,2,FALSE)*Paramètres!$K$12),IF(OR(W49="",OR($D49="",$D49="NL",$D49="HORS LIGUE")),0,VLOOKUP(IF(OR(W49="",OR($D49="",$D49="NL",$D49="HORS LIGUE")),"",COUNTIFS($D$5:$D$72,"&lt;&gt;"&amp;"",$D$5:$D$72,"&lt;&gt;"&amp;"NL",$D$5:$D$72,"&lt;&gt;"&amp;"HORS LIGUE",W$5:W$72,"&lt;"&amp;W49)+1),Paramètres!$B$3:$C$56,2,FALSE)*Paramètres!$K$12))</f>
        <v>0</v>
      </c>
      <c r="Y49" s="46"/>
      <c r="Z49" s="2">
        <f>IF(Y$2="Bike &amp; Run",IF(ISNA(VLOOKUP(Y49,Paramètres!$B$3:$C$56,2,FALSE)),0,VLOOKUP(Y49,Paramètres!$B$3:$C$56,2,FALSE)*Paramètres!$K$13),IF(OR(Y49="",OR($D49="",$D49="NL",$D49="HORS LIGUE")),0,VLOOKUP(IF(OR(Y49="",OR($D49="",$D49="NL",$D49="HORS LIGUE")),"",COUNTIFS($D$5:$D$72,"&lt;&gt;"&amp;"",$D$5:$D$72,"&lt;&gt;"&amp;"NL",$D$5:$D$72,"&lt;&gt;"&amp;"HORS LIGUE",Y$5:Y$72,"&lt;"&amp;Y49)+1),Paramètres!$B$3:$C$56,2,FALSE)*Paramètres!$K$13))</f>
        <v>0</v>
      </c>
      <c r="AA49" s="46"/>
      <c r="AB49" s="2">
        <f>IF(AA$2="Bike &amp; Run",IF(ISNA(VLOOKUP(AA49,Paramètres!$B$3:$C$56,2,FALSE)),0,VLOOKUP(AA49,Paramètres!$B$3:$C$56,2,FALSE)*Paramètres!$K$14),IF(OR(AA49="",OR($D49="",$D49="NL",$D49="HORS LIGUE")),0,VLOOKUP(IF(OR(AA49="",OR($D49="",$D49="NL",$D49="HORS LIGUE")),"",COUNTIFS($D$5:$D$72,"&lt;&gt;"&amp;"",$D$5:$D$72,"&lt;&gt;"&amp;"NL",$D$5:$D$72,"&lt;&gt;"&amp;"HORS LIGUE",AA$5:AA$72,"&lt;"&amp;AA49)+1),Paramètres!$B$3:$C$56,2,FALSE)*Paramètres!$K$14))</f>
        <v>0</v>
      </c>
      <c r="AC49" s="46"/>
      <c r="AD49" s="2">
        <f>IF(AC$2="Bike &amp; Run",IF(ISNA(VLOOKUP(AC49,Paramètres!$B$3:$C$56,2,FALSE)),0,VLOOKUP(AC49,Paramètres!$B$3:$C$56,2,FALSE)*Paramètres!$K$15),IF(OR(AC49="",OR($D49="",$D49="NL",$D49="HORS LIGUE")),0,VLOOKUP(IF(OR(AC49="",OR($D49="",$D49="NL",$D49="HORS LIGUE")),"",COUNTIFS($D$5:$D$72,"&lt;&gt;"&amp;"",$D$5:$D$72,"&lt;&gt;"&amp;"NL",$D$5:$D$72,"&lt;&gt;"&amp;"HORS LIGUE",AC$5:AC$72,"&lt;"&amp;AC49)+1),Paramètres!$B$3:$C$56,2,FALSE)*Paramètres!$K$15))</f>
        <v>0</v>
      </c>
      <c r="AE49" s="46"/>
      <c r="AF49" s="2">
        <f>IF(AE$2="Bike &amp; Run",IF(ISNA(VLOOKUP(AE49,Paramètres!$B$3:$C$56,2,FALSE)),0,VLOOKUP(AE49,Paramètres!$B$3:$C$56,2,FALSE)*Paramètres!$K$16),IF(OR(AE49="",OR($D49="",$D49="NL",$D49="HORS LIGUE")),0,VLOOKUP(IF(OR(AE49="",OR($D49="",$D49="NL",$D49="HORS LIGUE")),"",COUNTIFS($D$5:$D$72,"&lt;&gt;"&amp;"",$D$5:$D$72,"&lt;&gt;"&amp;"NL",$D$5:$D$72,"&lt;&gt;"&amp;"HORS LIGUE",AE$5:AE$72,"&lt;"&amp;AE49)+1),Paramètres!$B$3:$C$56,2,FALSE)*Paramètres!$K$16))</f>
        <v>0</v>
      </c>
      <c r="AG49" s="46"/>
      <c r="AH49" s="2">
        <f>IF(AG$2="Bike &amp; Run",IF(ISNA(VLOOKUP(AG49,Paramètres!$B$3:$C$56,2,FALSE)),0,VLOOKUP(AG49,Paramètres!$B$3:$C$56,2,FALSE)*Paramètres!$K$17),IF(OR(AG49="",OR($D49="",$D49="NL",$D49="HORS LIGUE")),0,VLOOKUP(IF(OR(AG49="",OR($D49="",$D49="NL",$D49="HORS LIGUE")),"",COUNTIFS($D$5:$D$72,"&lt;&gt;"&amp;"",$D$5:$D$72,"&lt;&gt;"&amp;"NL",$D$5:$D$72,"&lt;&gt;"&amp;"HORS LIGUE",AG$5:AG$72,"&lt;"&amp;AG49)+1),Paramètres!$B$3:$C$56,2,FALSE)*Paramètres!$K$17))</f>
        <v>0</v>
      </c>
      <c r="AI49" s="40">
        <f t="shared" si="53"/>
        <v>0</v>
      </c>
      <c r="AJ49" s="3" t="str">
        <f t="shared" si="54"/>
        <v/>
      </c>
      <c r="AK49" s="5">
        <f t="shared" si="55"/>
        <v>0</v>
      </c>
      <c r="AL49" s="41">
        <f t="shared" si="56"/>
        <v>0</v>
      </c>
      <c r="AM49" s="33" t="str">
        <f t="shared" si="57"/>
        <v/>
      </c>
      <c r="AO49" s="22">
        <f t="shared" si="58"/>
        <v>0</v>
      </c>
      <c r="AP49">
        <f t="shared" si="59"/>
        <v>0</v>
      </c>
      <c r="AQ49">
        <f t="shared" si="60"/>
        <v>0</v>
      </c>
      <c r="AR49">
        <f t="shared" si="61"/>
        <v>0</v>
      </c>
      <c r="AS49">
        <f t="shared" si="62"/>
        <v>0</v>
      </c>
      <c r="AT49">
        <f t="shared" si="63"/>
        <v>0</v>
      </c>
      <c r="AU49">
        <f t="shared" si="64"/>
        <v>0</v>
      </c>
      <c r="AV49">
        <f t="shared" si="65"/>
        <v>0</v>
      </c>
      <c r="AW49">
        <f t="shared" si="66"/>
        <v>0</v>
      </c>
      <c r="AX49">
        <f t="shared" si="67"/>
        <v>0</v>
      </c>
      <c r="AY49">
        <f t="shared" si="68"/>
        <v>0</v>
      </c>
      <c r="AZ49">
        <f t="shared" si="69"/>
        <v>0</v>
      </c>
      <c r="BA49">
        <f t="shared" si="70"/>
        <v>0</v>
      </c>
      <c r="BB49">
        <f t="shared" si="71"/>
        <v>0</v>
      </c>
      <c r="BC49">
        <f t="shared" si="72"/>
        <v>0</v>
      </c>
      <c r="BD49">
        <f t="shared" si="73"/>
        <v>0</v>
      </c>
      <c r="BE49" s="22">
        <f t="shared" ref="BE49:BR49" si="86">BD49+LARGE($AO49:$BC49,BE$4)</f>
        <v>0</v>
      </c>
      <c r="BF49" s="22">
        <f t="shared" si="86"/>
        <v>0</v>
      </c>
      <c r="BG49" s="22">
        <f t="shared" si="86"/>
        <v>0</v>
      </c>
      <c r="BH49" s="22">
        <f t="shared" si="86"/>
        <v>0</v>
      </c>
      <c r="BI49" s="22">
        <f t="shared" si="86"/>
        <v>0</v>
      </c>
      <c r="BJ49" s="22">
        <f t="shared" si="86"/>
        <v>0</v>
      </c>
      <c r="BK49" s="22">
        <f t="shared" si="86"/>
        <v>0</v>
      </c>
      <c r="BL49" s="22">
        <f t="shared" si="86"/>
        <v>0</v>
      </c>
      <c r="BM49" s="22">
        <f t="shared" si="86"/>
        <v>0</v>
      </c>
      <c r="BN49" s="22">
        <f t="shared" si="86"/>
        <v>0</v>
      </c>
      <c r="BO49" s="22">
        <f t="shared" si="86"/>
        <v>0</v>
      </c>
      <c r="BP49" s="22">
        <f t="shared" si="86"/>
        <v>0</v>
      </c>
      <c r="BQ49" s="22">
        <f t="shared" si="86"/>
        <v>0</v>
      </c>
      <c r="BR49" s="22">
        <f t="shared" si="86"/>
        <v>0</v>
      </c>
    </row>
    <row r="50" spans="1:70" ht="16.5">
      <c r="A50" s="73" t="s">
        <v>1306</v>
      </c>
      <c r="B50" s="32" t="str">
        <f>IF(ISNA(VLOOKUP(A50,'Licenciés Jeunes 2023'!A:C,3,0)),"",VLOOKUP(A50,'Licenciés Jeunes 2023'!A:C,3,0))</f>
        <v>DUBOIS</v>
      </c>
      <c r="C50" s="32" t="str">
        <f>IF(ISNA(VLOOKUP(A50,'Licenciés Jeunes 2023'!A:C,2,0)),"",VLOOKUP(A50,'Licenciés Jeunes 2023'!A:C,2,0))</f>
        <v>Simon</v>
      </c>
      <c r="D50" s="32" t="str">
        <f>IF(ISNA(VLOOKUP(A50,'Licenciés Jeunes 2023'!A:F,6,0)),"",VLOOKUP(A50,'Licenciés Jeunes 2023'!A:F,6,0))</f>
        <v>ORLEANS ASFAS TRIATHLON</v>
      </c>
      <c r="E50" s="6"/>
      <c r="F50" s="2">
        <f>IF(E$2="Bike &amp; Run",IF(ISNA(VLOOKUP(E50,Paramètres!$B$3:$C$56,2,FALSE)),0,VLOOKUP(E50,Paramètres!$B$3:$C$56,2,FALSE)*Paramètres!$K$3),IF(OR(E50="",OR($D50="",$D50="NL",$D50="HORS LIGUE")),0,VLOOKUP(IF(OR(E50="",OR($D50="",$D50="NL",$D50="HORS LIGUE")),"",COUNTIFS($D$5:$D$72,"&lt;&gt;"&amp;"",$D$5:$D$72,"&lt;&gt;"&amp;"NL",$D$5:$D$72,"&lt;&gt;"&amp;"HORS LIGUE",E$5:E$72,"&lt;"&amp;E50)+1),Paramètres!$B$3:$C$56,2,FALSE)*Paramètres!$K$3))</f>
        <v>0</v>
      </c>
      <c r="G50" s="4"/>
      <c r="H50" s="2">
        <f>IF(G$2="Bike &amp; Run",IF(ISNA(VLOOKUP(G50,Paramètres!$B$3:$C$56,2,FALSE)),0,VLOOKUP(G50,Paramètres!$B$3:$C$56,2,FALSE)*Paramètres!$K$4),IF(OR(G50="",OR($D50="",$D50="NL",$D50="HORS LIGUE")),0,VLOOKUP(IF(OR(G50="",OR($D50="",$D50="NL",$D50="HORS LIGUE")),"",COUNTIFS($D$5:$D$72,"&lt;&gt;"&amp;"",$D$5:$D$72,"&lt;&gt;"&amp;"NL",$D$5:$D$72,"&lt;&gt;"&amp;"HORS LIGUE",G$5:G$72,"&lt;"&amp;G50)+1),Paramètres!$B$3:$C$56,2,FALSE)*Paramètres!$K$4))</f>
        <v>0</v>
      </c>
      <c r="I50" s="36"/>
      <c r="J50" s="2">
        <f>IF(I$2="Bike &amp; Run",IF(ISNA(VLOOKUP(I50,Paramètres!$B$3:$C$56,2,FALSE)),0,VLOOKUP(I50,Paramètres!$B$3:$C$56,2,FALSE)*Paramètres!$K$5),IF(OR(I50="",OR($D50="",$D50="NL",$D50="HORS LIGUE")),0,VLOOKUP(IF(OR(I50="",OR($D50="",$D50="NL",$D50="HORS LIGUE")),"",COUNTIFS($D$5:$D$72,"&lt;&gt;"&amp;"",$D$5:$D$72,"&lt;&gt;"&amp;"NL",$D$5:$D$72,"&lt;&gt;"&amp;"HORS LIGUE",I$5:I$72,"&lt;"&amp;I50)+1),Paramètres!$B$3:$C$56,2,FALSE)*Paramètres!$K$5))</f>
        <v>0</v>
      </c>
      <c r="K50" s="4"/>
      <c r="L50" s="2">
        <f>IF(K$2="Bike &amp; Run",IF(ISNA(VLOOKUP(K50,Paramètres!$B$3:$C$56,2,FALSE)),0,VLOOKUP(K50,Paramètres!$B$3:$C$56,2,FALSE)*Paramètres!$K$6),IF(OR(K50="",OR($D50="",$D50="NL",$D50="HORS LIGUE")),0,VLOOKUP(IF(OR(K50="",OR($D50="",$D50="NL",$D50="HORS LIGUE")),"",COUNTIFS($D$5:$D$72,"&lt;&gt;"&amp;"",$D$5:$D$72,"&lt;&gt;"&amp;"NL",$D$5:$D$72,"&lt;&gt;"&amp;"HORS LIGUE",K$5:K$72,"&lt;"&amp;K50)+1),Paramètres!$B$3:$C$56,2,FALSE)*Paramètres!$K$6))</f>
        <v>0</v>
      </c>
      <c r="M50" s="4"/>
      <c r="N50" s="2">
        <f>IF(M$2="Bike &amp; Run",IF(ISNA(VLOOKUP(M50,Paramètres!$B$3:$C$56,2,FALSE)),0,VLOOKUP(M50,Paramètres!$B$3:$C$56,2,FALSE)*Paramètres!$K$7),IF(OR(M50="",OR($D50="",$D50="NL",$D50="HORS LIGUE")),0,VLOOKUP(IF(OR(M50="",OR($D50="",$D50="NL",$D50="HORS LIGUE")),"",COUNTIFS($D$5:$D$72,"&lt;&gt;"&amp;"",$D$5:$D$72,"&lt;&gt;"&amp;"NL",$D$5:$D$72,"&lt;&gt;"&amp;"HORS LIGUE",M$5:M$72,"&lt;"&amp;M50)+1),Paramètres!$B$3:$C$56,2,FALSE)*Paramètres!$K$7))</f>
        <v>0</v>
      </c>
      <c r="O50" s="46"/>
      <c r="P50" s="2">
        <f>IF(O$2="Bike &amp; Run",IF(ISNA(VLOOKUP(O50,Paramètres!$B$3:$C$56,2,FALSE)),0,VLOOKUP(O50,Paramètres!$B$3:$C$56,2,FALSE)*Paramètres!$K$8),IF(OR(O50="",OR($D50="",$D50="NL",$D50="HORS LIGUE")),0,VLOOKUP(IF(OR(O50="",OR($D50="",$D50="NL",$D50="HORS LIGUE")),"",COUNTIFS($D$5:$D$72,"&lt;&gt;"&amp;"",$D$5:$D$72,"&lt;&gt;"&amp;"NL",$D$5:$D$72,"&lt;&gt;"&amp;"HORS LIGUE",O$5:O$72,"&lt;"&amp;O50)+1),Paramètres!$B$3:$C$56,2,FALSE)*Paramètres!$K$8))</f>
        <v>0</v>
      </c>
      <c r="Q50" s="46"/>
      <c r="R50" s="2">
        <f>IF(Q$2="Bike &amp; Run",IF(ISNA(VLOOKUP(Q50,Paramètres!$B$3:$C$56,2,FALSE)),0,VLOOKUP(Q50,Paramètres!$B$3:$C$56,2,FALSE)*Paramètres!$K$9),IF(OR(Q50="",OR($D50="",$D50="NL",$D50="HORS LIGUE")),0,VLOOKUP(IF(OR(Q50="",OR($D50="",$D50="NL",$D50="HORS LIGUE")),"",COUNTIFS($D$5:$D$72,"&lt;&gt;"&amp;"",$D$5:$D$72,"&lt;&gt;"&amp;"NL",$D$5:$D$72,"&lt;&gt;"&amp;"HORS LIGUE",Q$5:Q$72,"&lt;"&amp;Q50)+1),Paramètres!$B$3:$C$56,2,FALSE)*Paramètres!$K$9))</f>
        <v>0</v>
      </c>
      <c r="S50" s="46"/>
      <c r="T50" s="2">
        <f>IF(S$2="Bike &amp; Run",IF(ISNA(VLOOKUP(S50,Paramètres!$B$3:$C$56,2,FALSE)),0,VLOOKUP(S50,Paramètres!$B$3:$C$56,2,FALSE)*Paramètres!$K$10),IF(OR(S50="",OR($D50="",$D50="NL",$D50="HORS LIGUE")),0,VLOOKUP(IF(OR(S50="",OR($D50="",$D50="NL",$D50="HORS LIGUE")),"",COUNTIFS($D$5:$D$72,"&lt;&gt;"&amp;"",$D$5:$D$72,"&lt;&gt;"&amp;"NL",$D$5:$D$72,"&lt;&gt;"&amp;"HORS LIGUE",S$5:S$72,"&lt;"&amp;S50)+1),Paramètres!$B$3:$C$56,2,FALSE)*Paramètres!$K$10))</f>
        <v>0</v>
      </c>
      <c r="U50" s="46"/>
      <c r="V50" s="2">
        <f>IF(U$2="Bike &amp; Run",IF(ISNA(VLOOKUP(U50,Paramètres!$B$3:$C$56,2,FALSE)),0,VLOOKUP(U50,Paramètres!$B$3:$C$56,2,FALSE)*Paramètres!$K$11),IF(OR(U50="",OR($D50="",$D50="NL",$D50="HORS LIGUE")),0,VLOOKUP(IF(OR(U50="",OR($D50="",$D50="NL",$D50="HORS LIGUE")),"",COUNTIFS($D$5:$D$72,"&lt;&gt;"&amp;"",$D$5:$D$72,"&lt;&gt;"&amp;"NL",$D$5:$D$72,"&lt;&gt;"&amp;"HORS LIGUE",U$5:U$72,"&lt;"&amp;U50)+1),Paramètres!$B$3:$C$56,2,FALSE)*Paramètres!$K$11))</f>
        <v>0</v>
      </c>
      <c r="W50" s="46"/>
      <c r="X50" s="2">
        <f>IF(W$2="Bike &amp; Run",IF(ISNA(VLOOKUP(W50,Paramètres!$B$3:$C$56,2,FALSE)),0,VLOOKUP(W50,Paramètres!$B$3:$C$56,2,FALSE)*Paramètres!$K$12),IF(OR(W50="",OR($D50="",$D50="NL",$D50="HORS LIGUE")),0,VLOOKUP(IF(OR(W50="",OR($D50="",$D50="NL",$D50="HORS LIGUE")),"",COUNTIFS($D$5:$D$72,"&lt;&gt;"&amp;"",$D$5:$D$72,"&lt;&gt;"&amp;"NL",$D$5:$D$72,"&lt;&gt;"&amp;"HORS LIGUE",W$5:W$72,"&lt;"&amp;W50)+1),Paramètres!$B$3:$C$56,2,FALSE)*Paramètres!$K$12))</f>
        <v>0</v>
      </c>
      <c r="Y50" s="46"/>
      <c r="Z50" s="2">
        <f>IF(Y$2="Bike &amp; Run",IF(ISNA(VLOOKUP(Y50,Paramètres!$B$3:$C$56,2,FALSE)),0,VLOOKUP(Y50,Paramètres!$B$3:$C$56,2,FALSE)*Paramètres!$K$13),IF(OR(Y50="",OR($D50="",$D50="NL",$D50="HORS LIGUE")),0,VLOOKUP(IF(OR(Y50="",OR($D50="",$D50="NL",$D50="HORS LIGUE")),"",COUNTIFS($D$5:$D$72,"&lt;&gt;"&amp;"",$D$5:$D$72,"&lt;&gt;"&amp;"NL",$D$5:$D$72,"&lt;&gt;"&amp;"HORS LIGUE",Y$5:Y$72,"&lt;"&amp;Y50)+1),Paramètres!$B$3:$C$56,2,FALSE)*Paramètres!$K$13))</f>
        <v>0</v>
      </c>
      <c r="AA50" s="46"/>
      <c r="AB50" s="2">
        <f>IF(AA$2="Bike &amp; Run",IF(ISNA(VLOOKUP(AA50,Paramètres!$B$3:$C$56,2,FALSE)),0,VLOOKUP(AA50,Paramètres!$B$3:$C$56,2,FALSE)*Paramètres!$K$14),IF(OR(AA50="",OR($D50="",$D50="NL",$D50="HORS LIGUE")),0,VLOOKUP(IF(OR(AA50="",OR($D50="",$D50="NL",$D50="HORS LIGUE")),"",COUNTIFS($D$5:$D$72,"&lt;&gt;"&amp;"",$D$5:$D$72,"&lt;&gt;"&amp;"NL",$D$5:$D$72,"&lt;&gt;"&amp;"HORS LIGUE",AA$5:AA$72,"&lt;"&amp;AA50)+1),Paramètres!$B$3:$C$56,2,FALSE)*Paramètres!$K$14))</f>
        <v>0</v>
      </c>
      <c r="AC50" s="46"/>
      <c r="AD50" s="2">
        <f>IF(AC$2="Bike &amp; Run",IF(ISNA(VLOOKUP(AC50,Paramètres!$B$3:$C$56,2,FALSE)),0,VLOOKUP(AC50,Paramètres!$B$3:$C$56,2,FALSE)*Paramètres!$K$15),IF(OR(AC50="",OR($D50="",$D50="NL",$D50="HORS LIGUE")),0,VLOOKUP(IF(OR(AC50="",OR($D50="",$D50="NL",$D50="HORS LIGUE")),"",COUNTIFS($D$5:$D$72,"&lt;&gt;"&amp;"",$D$5:$D$72,"&lt;&gt;"&amp;"NL",$D$5:$D$72,"&lt;&gt;"&amp;"HORS LIGUE",AC$5:AC$72,"&lt;"&amp;AC50)+1),Paramètres!$B$3:$C$56,2,FALSE)*Paramètres!$K$15))</f>
        <v>0</v>
      </c>
      <c r="AE50" s="46"/>
      <c r="AF50" s="2">
        <f>IF(AE$2="Bike &amp; Run",IF(ISNA(VLOOKUP(AE50,Paramètres!$B$3:$C$56,2,FALSE)),0,VLOOKUP(AE50,Paramètres!$B$3:$C$56,2,FALSE)*Paramètres!$K$16),IF(OR(AE50="",OR($D50="",$D50="NL",$D50="HORS LIGUE")),0,VLOOKUP(IF(OR(AE50="",OR($D50="",$D50="NL",$D50="HORS LIGUE")),"",COUNTIFS($D$5:$D$72,"&lt;&gt;"&amp;"",$D$5:$D$72,"&lt;&gt;"&amp;"NL",$D$5:$D$72,"&lt;&gt;"&amp;"HORS LIGUE",AE$5:AE$72,"&lt;"&amp;AE50)+1),Paramètres!$B$3:$C$56,2,FALSE)*Paramètres!$K$16))</f>
        <v>0</v>
      </c>
      <c r="AG50" s="46"/>
      <c r="AH50" s="2">
        <f>IF(AG$2="Bike &amp; Run",IF(ISNA(VLOOKUP(AG50,Paramètres!$B$3:$C$56,2,FALSE)),0,VLOOKUP(AG50,Paramètres!$B$3:$C$56,2,FALSE)*Paramètres!$K$17),IF(OR(AG50="",OR($D50="",$D50="NL",$D50="HORS LIGUE")),0,VLOOKUP(IF(OR(AG50="",OR($D50="",$D50="NL",$D50="HORS LIGUE")),"",COUNTIFS($D$5:$D$72,"&lt;&gt;"&amp;"",$D$5:$D$72,"&lt;&gt;"&amp;"NL",$D$5:$D$72,"&lt;&gt;"&amp;"HORS LIGUE",AG$5:AG$72,"&lt;"&amp;AG50)+1),Paramètres!$B$3:$C$56,2,FALSE)*Paramètres!$K$17))</f>
        <v>0</v>
      </c>
      <c r="AI50" s="40">
        <f t="shared" si="53"/>
        <v>0</v>
      </c>
      <c r="AJ50" s="3" t="str">
        <f t="shared" si="54"/>
        <v/>
      </c>
      <c r="AK50" s="5">
        <f t="shared" si="55"/>
        <v>0</v>
      </c>
      <c r="AL50" s="41">
        <f t="shared" si="56"/>
        <v>0</v>
      </c>
      <c r="AM50" s="33" t="str">
        <f t="shared" si="57"/>
        <v/>
      </c>
      <c r="AO50" s="22">
        <f t="shared" si="58"/>
        <v>0</v>
      </c>
      <c r="AP50">
        <f t="shared" si="59"/>
        <v>0</v>
      </c>
      <c r="AQ50">
        <f t="shared" si="60"/>
        <v>0</v>
      </c>
      <c r="AR50">
        <f t="shared" si="61"/>
        <v>0</v>
      </c>
      <c r="AS50">
        <f t="shared" si="62"/>
        <v>0</v>
      </c>
      <c r="AT50">
        <f t="shared" si="63"/>
        <v>0</v>
      </c>
      <c r="AU50">
        <f t="shared" si="64"/>
        <v>0</v>
      </c>
      <c r="AV50">
        <f t="shared" si="65"/>
        <v>0</v>
      </c>
      <c r="AW50">
        <f t="shared" si="66"/>
        <v>0</v>
      </c>
      <c r="AX50">
        <f t="shared" si="67"/>
        <v>0</v>
      </c>
      <c r="AY50">
        <f t="shared" si="68"/>
        <v>0</v>
      </c>
      <c r="AZ50">
        <f t="shared" si="69"/>
        <v>0</v>
      </c>
      <c r="BA50">
        <f t="shared" si="70"/>
        <v>0</v>
      </c>
      <c r="BB50">
        <f t="shared" si="71"/>
        <v>0</v>
      </c>
      <c r="BC50">
        <f t="shared" si="72"/>
        <v>0</v>
      </c>
      <c r="BD50">
        <f t="shared" si="73"/>
        <v>0</v>
      </c>
      <c r="BE50" s="22">
        <f t="shared" ref="BE50:BR50" si="87">BD50+LARGE($AO50:$BC50,BE$4)</f>
        <v>0</v>
      </c>
      <c r="BF50" s="22">
        <f t="shared" si="87"/>
        <v>0</v>
      </c>
      <c r="BG50" s="22">
        <f t="shared" si="87"/>
        <v>0</v>
      </c>
      <c r="BH50" s="22">
        <f t="shared" si="87"/>
        <v>0</v>
      </c>
      <c r="BI50" s="22">
        <f t="shared" si="87"/>
        <v>0</v>
      </c>
      <c r="BJ50" s="22">
        <f t="shared" si="87"/>
        <v>0</v>
      </c>
      <c r="BK50" s="22">
        <f t="shared" si="87"/>
        <v>0</v>
      </c>
      <c r="BL50" s="22">
        <f t="shared" si="87"/>
        <v>0</v>
      </c>
      <c r="BM50" s="22">
        <f t="shared" si="87"/>
        <v>0</v>
      </c>
      <c r="BN50" s="22">
        <f t="shared" si="87"/>
        <v>0</v>
      </c>
      <c r="BO50" s="22">
        <f t="shared" si="87"/>
        <v>0</v>
      </c>
      <c r="BP50" s="22">
        <f t="shared" si="87"/>
        <v>0</v>
      </c>
      <c r="BQ50" s="22">
        <f t="shared" si="87"/>
        <v>0</v>
      </c>
      <c r="BR50" s="22">
        <f t="shared" si="87"/>
        <v>0</v>
      </c>
    </row>
    <row r="51" spans="1:70" ht="16.5">
      <c r="A51" s="73" t="s">
        <v>1326</v>
      </c>
      <c r="B51" s="32" t="str">
        <f>IF(ISNA(VLOOKUP(A51,'Licenciés Jeunes 2023'!A:C,3,0)),"",VLOOKUP(A51,'Licenciés Jeunes 2023'!A:C,3,0))</f>
        <v xml:space="preserve">BRETAUDEAU </v>
      </c>
      <c r="C51" s="32" t="str">
        <f>IF(ISNA(VLOOKUP(A51,'Licenciés Jeunes 2023'!A:C,2,0)),"",VLOOKUP(A51,'Licenciés Jeunes 2023'!A:C,2,0))</f>
        <v>Martin</v>
      </c>
      <c r="D51" s="32" t="str">
        <f>IF(ISNA(VLOOKUP(A51,'Licenciés Jeunes 2023'!A:F,6,0)),"",VLOOKUP(A51,'Licenciés Jeunes 2023'!A:F,6,0))</f>
        <v>ASPTT 36 SPORT NATURE</v>
      </c>
      <c r="E51" s="6"/>
      <c r="F51" s="2">
        <f>IF(E$2="Bike &amp; Run",IF(ISNA(VLOOKUP(E51,Paramètres!$B$3:$C$56,2,FALSE)),0,VLOOKUP(E51,Paramètres!$B$3:$C$56,2,FALSE)*Paramètres!$K$3),IF(OR(E51="",OR($D51="",$D51="NL",$D51="HORS LIGUE")),0,VLOOKUP(IF(OR(E51="",OR($D51="",$D51="NL",$D51="HORS LIGUE")),"",COUNTIFS($D$5:$D$72,"&lt;&gt;"&amp;"",$D$5:$D$72,"&lt;&gt;"&amp;"NL",$D$5:$D$72,"&lt;&gt;"&amp;"HORS LIGUE",E$5:E$72,"&lt;"&amp;E51)+1),Paramètres!$B$3:$C$56,2,FALSE)*Paramètres!$K$3))</f>
        <v>0</v>
      </c>
      <c r="G51" s="4"/>
      <c r="H51" s="2">
        <f>IF(G$2="Bike &amp; Run",IF(ISNA(VLOOKUP(G51,Paramètres!$B$3:$C$56,2,FALSE)),0,VLOOKUP(G51,Paramètres!$B$3:$C$56,2,FALSE)*Paramètres!$K$4),IF(OR(G51="",OR($D51="",$D51="NL",$D51="HORS LIGUE")),0,VLOOKUP(IF(OR(G51="",OR($D51="",$D51="NL",$D51="HORS LIGUE")),"",COUNTIFS($D$5:$D$72,"&lt;&gt;"&amp;"",$D$5:$D$72,"&lt;&gt;"&amp;"NL",$D$5:$D$72,"&lt;&gt;"&amp;"HORS LIGUE",G$5:G$72,"&lt;"&amp;G51)+1),Paramètres!$B$3:$C$56,2,FALSE)*Paramètres!$K$4))</f>
        <v>0</v>
      </c>
      <c r="I51" s="36"/>
      <c r="J51" s="2">
        <f>IF(I$2="Bike &amp; Run",IF(ISNA(VLOOKUP(I51,Paramètres!$B$3:$C$56,2,FALSE)),0,VLOOKUP(I51,Paramètres!$B$3:$C$56,2,FALSE)*Paramètres!$K$5),IF(OR(I51="",OR($D51="",$D51="NL",$D51="HORS LIGUE")),0,VLOOKUP(IF(OR(I51="",OR($D51="",$D51="NL",$D51="HORS LIGUE")),"",COUNTIFS($D$5:$D$72,"&lt;&gt;"&amp;"",$D$5:$D$72,"&lt;&gt;"&amp;"NL",$D$5:$D$72,"&lt;&gt;"&amp;"HORS LIGUE",I$5:I$72,"&lt;"&amp;I51)+1),Paramètres!$B$3:$C$56,2,FALSE)*Paramètres!$K$5))</f>
        <v>0</v>
      </c>
      <c r="K51" s="4"/>
      <c r="L51" s="2">
        <f>IF(K$2="Bike &amp; Run",IF(ISNA(VLOOKUP(K51,Paramètres!$B$3:$C$56,2,FALSE)),0,VLOOKUP(K51,Paramètres!$B$3:$C$56,2,FALSE)*Paramètres!$K$6),IF(OR(K51="",OR($D51="",$D51="NL",$D51="HORS LIGUE")),0,VLOOKUP(IF(OR(K51="",OR($D51="",$D51="NL",$D51="HORS LIGUE")),"",COUNTIFS($D$5:$D$72,"&lt;&gt;"&amp;"",$D$5:$D$72,"&lt;&gt;"&amp;"NL",$D$5:$D$72,"&lt;&gt;"&amp;"HORS LIGUE",K$5:K$72,"&lt;"&amp;K51)+1),Paramètres!$B$3:$C$56,2,FALSE)*Paramètres!$K$6))</f>
        <v>0</v>
      </c>
      <c r="M51" s="4"/>
      <c r="N51" s="2">
        <f>IF(M$2="Bike &amp; Run",IF(ISNA(VLOOKUP(M51,Paramètres!$B$3:$C$56,2,FALSE)),0,VLOOKUP(M51,Paramètres!$B$3:$C$56,2,FALSE)*Paramètres!$K$7),IF(OR(M51="",OR($D51="",$D51="NL",$D51="HORS LIGUE")),0,VLOOKUP(IF(OR(M51="",OR($D51="",$D51="NL",$D51="HORS LIGUE")),"",COUNTIFS($D$5:$D$72,"&lt;&gt;"&amp;"",$D$5:$D$72,"&lt;&gt;"&amp;"NL",$D$5:$D$72,"&lt;&gt;"&amp;"HORS LIGUE",M$5:M$72,"&lt;"&amp;M51)+1),Paramètres!$B$3:$C$56,2,FALSE)*Paramètres!$K$7))</f>
        <v>0</v>
      </c>
      <c r="O51" s="46"/>
      <c r="P51" s="2">
        <f>IF(O$2="Bike &amp; Run",IF(ISNA(VLOOKUP(O51,Paramètres!$B$3:$C$56,2,FALSE)),0,VLOOKUP(O51,Paramètres!$B$3:$C$56,2,FALSE)*Paramètres!$K$8),IF(OR(O51="",OR($D51="",$D51="NL",$D51="HORS LIGUE")),0,VLOOKUP(IF(OR(O51="",OR($D51="",$D51="NL",$D51="HORS LIGUE")),"",COUNTIFS($D$5:$D$72,"&lt;&gt;"&amp;"",$D$5:$D$72,"&lt;&gt;"&amp;"NL",$D$5:$D$72,"&lt;&gt;"&amp;"HORS LIGUE",O$5:O$72,"&lt;"&amp;O51)+1),Paramètres!$B$3:$C$56,2,FALSE)*Paramètres!$K$8))</f>
        <v>0</v>
      </c>
      <c r="Q51" s="46"/>
      <c r="R51" s="2">
        <f>IF(Q$2="Bike &amp; Run",IF(ISNA(VLOOKUP(Q51,Paramètres!$B$3:$C$56,2,FALSE)),0,VLOOKUP(Q51,Paramètres!$B$3:$C$56,2,FALSE)*Paramètres!$K$9),IF(OR(Q51="",OR($D51="",$D51="NL",$D51="HORS LIGUE")),0,VLOOKUP(IF(OR(Q51="",OR($D51="",$D51="NL",$D51="HORS LIGUE")),"",COUNTIFS($D$5:$D$72,"&lt;&gt;"&amp;"",$D$5:$D$72,"&lt;&gt;"&amp;"NL",$D$5:$D$72,"&lt;&gt;"&amp;"HORS LIGUE",Q$5:Q$72,"&lt;"&amp;Q51)+1),Paramètres!$B$3:$C$56,2,FALSE)*Paramètres!$K$9))</f>
        <v>0</v>
      </c>
      <c r="S51" s="46"/>
      <c r="T51" s="2">
        <f>IF(S$2="Bike &amp; Run",IF(ISNA(VLOOKUP(S51,Paramètres!$B$3:$C$56,2,FALSE)),0,VLOOKUP(S51,Paramètres!$B$3:$C$56,2,FALSE)*Paramètres!$K$10),IF(OR(S51="",OR($D51="",$D51="NL",$D51="HORS LIGUE")),0,VLOOKUP(IF(OR(S51="",OR($D51="",$D51="NL",$D51="HORS LIGUE")),"",COUNTIFS($D$5:$D$72,"&lt;&gt;"&amp;"",$D$5:$D$72,"&lt;&gt;"&amp;"NL",$D$5:$D$72,"&lt;&gt;"&amp;"HORS LIGUE",S$5:S$72,"&lt;"&amp;S51)+1),Paramètres!$B$3:$C$56,2,FALSE)*Paramètres!$K$10))</f>
        <v>0</v>
      </c>
      <c r="U51" s="46"/>
      <c r="V51" s="2">
        <f>IF(U$2="Bike &amp; Run",IF(ISNA(VLOOKUP(U51,Paramètres!$B$3:$C$56,2,FALSE)),0,VLOOKUP(U51,Paramètres!$B$3:$C$56,2,FALSE)*Paramètres!$K$11),IF(OR(U51="",OR($D51="",$D51="NL",$D51="HORS LIGUE")),0,VLOOKUP(IF(OR(U51="",OR($D51="",$D51="NL",$D51="HORS LIGUE")),"",COUNTIFS($D$5:$D$72,"&lt;&gt;"&amp;"",$D$5:$D$72,"&lt;&gt;"&amp;"NL",$D$5:$D$72,"&lt;&gt;"&amp;"HORS LIGUE",U$5:U$72,"&lt;"&amp;U51)+1),Paramètres!$B$3:$C$56,2,FALSE)*Paramètres!$K$11))</f>
        <v>0</v>
      </c>
      <c r="W51" s="46"/>
      <c r="X51" s="2">
        <f>IF(W$2="Bike &amp; Run",IF(ISNA(VLOOKUP(W51,Paramètres!$B$3:$C$56,2,FALSE)),0,VLOOKUP(W51,Paramètres!$B$3:$C$56,2,FALSE)*Paramètres!$K$12),IF(OR(W51="",OR($D51="",$D51="NL",$D51="HORS LIGUE")),0,VLOOKUP(IF(OR(W51="",OR($D51="",$D51="NL",$D51="HORS LIGUE")),"",COUNTIFS($D$5:$D$72,"&lt;&gt;"&amp;"",$D$5:$D$72,"&lt;&gt;"&amp;"NL",$D$5:$D$72,"&lt;&gt;"&amp;"HORS LIGUE",W$5:W$72,"&lt;"&amp;W51)+1),Paramètres!$B$3:$C$56,2,FALSE)*Paramètres!$K$12))</f>
        <v>0</v>
      </c>
      <c r="Y51" s="46"/>
      <c r="Z51" s="2">
        <f>IF(Y$2="Bike &amp; Run",IF(ISNA(VLOOKUP(Y51,Paramètres!$B$3:$C$56,2,FALSE)),0,VLOOKUP(Y51,Paramètres!$B$3:$C$56,2,FALSE)*Paramètres!$K$13),IF(OR(Y51="",OR($D51="",$D51="NL",$D51="HORS LIGUE")),0,VLOOKUP(IF(OR(Y51="",OR($D51="",$D51="NL",$D51="HORS LIGUE")),"",COUNTIFS($D$5:$D$72,"&lt;&gt;"&amp;"",$D$5:$D$72,"&lt;&gt;"&amp;"NL",$D$5:$D$72,"&lt;&gt;"&amp;"HORS LIGUE",Y$5:Y$72,"&lt;"&amp;Y51)+1),Paramètres!$B$3:$C$56,2,FALSE)*Paramètres!$K$13))</f>
        <v>0</v>
      </c>
      <c r="AA51" s="46"/>
      <c r="AB51" s="2">
        <f>IF(AA$2="Bike &amp; Run",IF(ISNA(VLOOKUP(AA51,Paramètres!$B$3:$C$56,2,FALSE)),0,VLOOKUP(AA51,Paramètres!$B$3:$C$56,2,FALSE)*Paramètres!$K$14),IF(OR(AA51="",OR($D51="",$D51="NL",$D51="HORS LIGUE")),0,VLOOKUP(IF(OR(AA51="",OR($D51="",$D51="NL",$D51="HORS LIGUE")),"",COUNTIFS($D$5:$D$72,"&lt;&gt;"&amp;"",$D$5:$D$72,"&lt;&gt;"&amp;"NL",$D$5:$D$72,"&lt;&gt;"&amp;"HORS LIGUE",AA$5:AA$72,"&lt;"&amp;AA51)+1),Paramètres!$B$3:$C$56,2,FALSE)*Paramètres!$K$14))</f>
        <v>0</v>
      </c>
      <c r="AC51" s="46"/>
      <c r="AD51" s="2">
        <f>IF(AC$2="Bike &amp; Run",IF(ISNA(VLOOKUP(AC51,Paramètres!$B$3:$C$56,2,FALSE)),0,VLOOKUP(AC51,Paramètres!$B$3:$C$56,2,FALSE)*Paramètres!$K$15),IF(OR(AC51="",OR($D51="",$D51="NL",$D51="HORS LIGUE")),0,VLOOKUP(IF(OR(AC51="",OR($D51="",$D51="NL",$D51="HORS LIGUE")),"",COUNTIFS($D$5:$D$72,"&lt;&gt;"&amp;"",$D$5:$D$72,"&lt;&gt;"&amp;"NL",$D$5:$D$72,"&lt;&gt;"&amp;"HORS LIGUE",AC$5:AC$72,"&lt;"&amp;AC51)+1),Paramètres!$B$3:$C$56,2,FALSE)*Paramètres!$K$15))</f>
        <v>0</v>
      </c>
      <c r="AE51" s="46"/>
      <c r="AF51" s="2">
        <f>IF(AE$2="Bike &amp; Run",IF(ISNA(VLOOKUP(AE51,Paramètres!$B$3:$C$56,2,FALSE)),0,VLOOKUP(AE51,Paramètres!$B$3:$C$56,2,FALSE)*Paramètres!$K$16),IF(OR(AE51="",OR($D51="",$D51="NL",$D51="HORS LIGUE")),0,VLOOKUP(IF(OR(AE51="",OR($D51="",$D51="NL",$D51="HORS LIGUE")),"",COUNTIFS($D$5:$D$72,"&lt;&gt;"&amp;"",$D$5:$D$72,"&lt;&gt;"&amp;"NL",$D$5:$D$72,"&lt;&gt;"&amp;"HORS LIGUE",AE$5:AE$72,"&lt;"&amp;AE51)+1),Paramètres!$B$3:$C$56,2,FALSE)*Paramètres!$K$16))</f>
        <v>0</v>
      </c>
      <c r="AG51" s="46"/>
      <c r="AH51" s="2">
        <f>IF(AG$2="Bike &amp; Run",IF(ISNA(VLOOKUP(AG51,Paramètres!$B$3:$C$56,2,FALSE)),0,VLOOKUP(AG51,Paramètres!$B$3:$C$56,2,FALSE)*Paramètres!$K$17),IF(OR(AG51="",OR($D51="",$D51="NL",$D51="HORS LIGUE")),0,VLOOKUP(IF(OR(AG51="",OR($D51="",$D51="NL",$D51="HORS LIGUE")),"",COUNTIFS($D$5:$D$72,"&lt;&gt;"&amp;"",$D$5:$D$72,"&lt;&gt;"&amp;"NL",$D$5:$D$72,"&lt;&gt;"&amp;"HORS LIGUE",AG$5:AG$72,"&lt;"&amp;AG51)+1),Paramètres!$B$3:$C$56,2,FALSE)*Paramètres!$K$17))</f>
        <v>0</v>
      </c>
      <c r="AI51" s="40">
        <f t="shared" si="53"/>
        <v>0</v>
      </c>
      <c r="AJ51" s="3" t="str">
        <f t="shared" si="54"/>
        <v/>
      </c>
      <c r="AK51" s="5">
        <f t="shared" si="55"/>
        <v>0</v>
      </c>
      <c r="AL51" s="41">
        <f t="shared" si="56"/>
        <v>0</v>
      </c>
      <c r="AM51" s="33" t="str">
        <f t="shared" si="57"/>
        <v/>
      </c>
      <c r="AO51" s="22">
        <f t="shared" si="58"/>
        <v>0</v>
      </c>
      <c r="AP51">
        <f t="shared" si="59"/>
        <v>0</v>
      </c>
      <c r="AQ51">
        <f t="shared" si="60"/>
        <v>0</v>
      </c>
      <c r="AR51">
        <f t="shared" si="61"/>
        <v>0</v>
      </c>
      <c r="AS51">
        <f t="shared" si="62"/>
        <v>0</v>
      </c>
      <c r="AT51">
        <f t="shared" si="63"/>
        <v>0</v>
      </c>
      <c r="AU51">
        <f t="shared" si="64"/>
        <v>0</v>
      </c>
      <c r="AV51">
        <f t="shared" si="65"/>
        <v>0</v>
      </c>
      <c r="AW51">
        <f t="shared" si="66"/>
        <v>0</v>
      </c>
      <c r="AX51">
        <f t="shared" si="67"/>
        <v>0</v>
      </c>
      <c r="AY51">
        <f t="shared" si="68"/>
        <v>0</v>
      </c>
      <c r="AZ51">
        <f t="shared" si="69"/>
        <v>0</v>
      </c>
      <c r="BA51">
        <f t="shared" si="70"/>
        <v>0</v>
      </c>
      <c r="BB51">
        <f t="shared" si="71"/>
        <v>0</v>
      </c>
      <c r="BC51">
        <f t="shared" si="72"/>
        <v>0</v>
      </c>
      <c r="BD51">
        <f t="shared" si="73"/>
        <v>0</v>
      </c>
      <c r="BE51" s="22">
        <f t="shared" ref="BE51:BR51" si="88">BD51+LARGE($AO51:$BC51,BE$4)</f>
        <v>0</v>
      </c>
      <c r="BF51" s="22">
        <f t="shared" si="88"/>
        <v>0</v>
      </c>
      <c r="BG51" s="22">
        <f t="shared" si="88"/>
        <v>0</v>
      </c>
      <c r="BH51" s="22">
        <f t="shared" si="88"/>
        <v>0</v>
      </c>
      <c r="BI51" s="22">
        <f t="shared" si="88"/>
        <v>0</v>
      </c>
      <c r="BJ51" s="22">
        <f t="shared" si="88"/>
        <v>0</v>
      </c>
      <c r="BK51" s="22">
        <f t="shared" si="88"/>
        <v>0</v>
      </c>
      <c r="BL51" s="22">
        <f t="shared" si="88"/>
        <v>0</v>
      </c>
      <c r="BM51" s="22">
        <f t="shared" si="88"/>
        <v>0</v>
      </c>
      <c r="BN51" s="22">
        <f t="shared" si="88"/>
        <v>0</v>
      </c>
      <c r="BO51" s="22">
        <f t="shared" si="88"/>
        <v>0</v>
      </c>
      <c r="BP51" s="22">
        <f t="shared" si="88"/>
        <v>0</v>
      </c>
      <c r="BQ51" s="22">
        <f t="shared" si="88"/>
        <v>0</v>
      </c>
      <c r="BR51" s="22">
        <f t="shared" si="88"/>
        <v>0</v>
      </c>
    </row>
    <row r="52" spans="1:70" ht="16.5">
      <c r="A52" s="73" t="s">
        <v>1129</v>
      </c>
      <c r="B52" s="32" t="str">
        <f>IF(ISNA(VLOOKUP(A52,'Licenciés Jeunes 2023'!A:C,3,0)),"",VLOOKUP(A52,'Licenciés Jeunes 2023'!A:C,3,0))</f>
        <v>DIEVART</v>
      </c>
      <c r="C52" s="32" t="str">
        <f>IF(ISNA(VLOOKUP(A52,'Licenciés Jeunes 2023'!A:C,2,0)),"",VLOOKUP(A52,'Licenciés Jeunes 2023'!A:C,2,0))</f>
        <v>Gabriel</v>
      </c>
      <c r="D52" s="32" t="str">
        <f>IF(ISNA(VLOOKUP(A52,'Licenciés Jeunes 2023'!A:F,6,0)),"",VLOOKUP(A52,'Licenciés Jeunes 2023'!A:F,6,0))</f>
        <v>GENERATION TRIATHLON BLOIS</v>
      </c>
      <c r="E52" s="6"/>
      <c r="F52" s="2">
        <f>IF(E$2="Bike &amp; Run",IF(ISNA(VLOOKUP(E52,Paramètres!$B$3:$C$56,2,FALSE)),0,VLOOKUP(E52,Paramètres!$B$3:$C$56,2,FALSE)*Paramètres!$K$3),IF(OR(E52="",OR($D52="",$D52="NL",$D52="HORS LIGUE")),0,VLOOKUP(IF(OR(E52="",OR($D52="",$D52="NL",$D52="HORS LIGUE")),"",COUNTIFS($D$5:$D$72,"&lt;&gt;"&amp;"",$D$5:$D$72,"&lt;&gt;"&amp;"NL",$D$5:$D$72,"&lt;&gt;"&amp;"HORS LIGUE",E$5:E$72,"&lt;"&amp;E52)+1),Paramètres!$B$3:$C$56,2,FALSE)*Paramètres!$K$3))</f>
        <v>0</v>
      </c>
      <c r="G52" s="4"/>
      <c r="H52" s="2">
        <f>IF(G$2="Bike &amp; Run",IF(ISNA(VLOOKUP(G52,Paramètres!$B$3:$C$56,2,FALSE)),0,VLOOKUP(G52,Paramètres!$B$3:$C$56,2,FALSE)*Paramètres!$K$4),IF(OR(G52="",OR($D52="",$D52="NL",$D52="HORS LIGUE")),0,VLOOKUP(IF(OR(G52="",OR($D52="",$D52="NL",$D52="HORS LIGUE")),"",COUNTIFS($D$5:$D$72,"&lt;&gt;"&amp;"",$D$5:$D$72,"&lt;&gt;"&amp;"NL",$D$5:$D$72,"&lt;&gt;"&amp;"HORS LIGUE",G$5:G$72,"&lt;"&amp;G52)+1),Paramètres!$B$3:$C$56,2,FALSE)*Paramètres!$K$4))</f>
        <v>0</v>
      </c>
      <c r="I52" s="36"/>
      <c r="J52" s="2">
        <f>IF(I$2="Bike &amp; Run",IF(ISNA(VLOOKUP(I52,Paramètres!$B$3:$C$56,2,FALSE)),0,VLOOKUP(I52,Paramètres!$B$3:$C$56,2,FALSE)*Paramètres!$K$5),IF(OR(I52="",OR($D52="",$D52="NL",$D52="HORS LIGUE")),0,VLOOKUP(IF(OR(I52="",OR($D52="",$D52="NL",$D52="HORS LIGUE")),"",COUNTIFS($D$5:$D$72,"&lt;&gt;"&amp;"",$D$5:$D$72,"&lt;&gt;"&amp;"NL",$D$5:$D$72,"&lt;&gt;"&amp;"HORS LIGUE",I$5:I$72,"&lt;"&amp;I52)+1),Paramètres!$B$3:$C$56,2,FALSE)*Paramètres!$K$5))</f>
        <v>0</v>
      </c>
      <c r="K52" s="4"/>
      <c r="L52" s="2">
        <f>IF(K$2="Bike &amp; Run",IF(ISNA(VLOOKUP(K52,Paramètres!$B$3:$C$56,2,FALSE)),0,VLOOKUP(K52,Paramètres!$B$3:$C$56,2,FALSE)*Paramètres!$K$6),IF(OR(K52="",OR($D52="",$D52="NL",$D52="HORS LIGUE")),0,VLOOKUP(IF(OR(K52="",OR($D52="",$D52="NL",$D52="HORS LIGUE")),"",COUNTIFS($D$5:$D$72,"&lt;&gt;"&amp;"",$D$5:$D$72,"&lt;&gt;"&amp;"NL",$D$5:$D$72,"&lt;&gt;"&amp;"HORS LIGUE",K$5:K$72,"&lt;"&amp;K52)+1),Paramètres!$B$3:$C$56,2,FALSE)*Paramètres!$K$6))</f>
        <v>0</v>
      </c>
      <c r="M52" s="4"/>
      <c r="N52" s="2">
        <f>IF(M$2="Bike &amp; Run",IF(ISNA(VLOOKUP(M52,Paramètres!$B$3:$C$56,2,FALSE)),0,VLOOKUP(M52,Paramètres!$B$3:$C$56,2,FALSE)*Paramètres!$K$7),IF(OR(M52="",OR($D52="",$D52="NL",$D52="HORS LIGUE")),0,VLOOKUP(IF(OR(M52="",OR($D52="",$D52="NL",$D52="HORS LIGUE")),"",COUNTIFS($D$5:$D$72,"&lt;&gt;"&amp;"",$D$5:$D$72,"&lt;&gt;"&amp;"NL",$D$5:$D$72,"&lt;&gt;"&amp;"HORS LIGUE",M$5:M$72,"&lt;"&amp;M52)+1),Paramètres!$B$3:$C$56,2,FALSE)*Paramètres!$K$7))</f>
        <v>0</v>
      </c>
      <c r="O52" s="46"/>
      <c r="P52" s="2">
        <f>IF(O$2="Bike &amp; Run",IF(ISNA(VLOOKUP(O52,Paramètres!$B$3:$C$56,2,FALSE)),0,VLOOKUP(O52,Paramètres!$B$3:$C$56,2,FALSE)*Paramètres!$K$8),IF(OR(O52="",OR($D52="",$D52="NL",$D52="HORS LIGUE")),0,VLOOKUP(IF(OR(O52="",OR($D52="",$D52="NL",$D52="HORS LIGUE")),"",COUNTIFS($D$5:$D$72,"&lt;&gt;"&amp;"",$D$5:$D$72,"&lt;&gt;"&amp;"NL",$D$5:$D$72,"&lt;&gt;"&amp;"HORS LIGUE",O$5:O$72,"&lt;"&amp;O52)+1),Paramètres!$B$3:$C$56,2,FALSE)*Paramètres!$K$8))</f>
        <v>0</v>
      </c>
      <c r="Q52" s="46"/>
      <c r="R52" s="2">
        <f>IF(Q$2="Bike &amp; Run",IF(ISNA(VLOOKUP(Q52,Paramètres!$B$3:$C$56,2,FALSE)),0,VLOOKUP(Q52,Paramètres!$B$3:$C$56,2,FALSE)*Paramètres!$K$9),IF(OR(Q52="",OR($D52="",$D52="NL",$D52="HORS LIGUE")),0,VLOOKUP(IF(OR(Q52="",OR($D52="",$D52="NL",$D52="HORS LIGUE")),"",COUNTIFS($D$5:$D$72,"&lt;&gt;"&amp;"",$D$5:$D$72,"&lt;&gt;"&amp;"NL",$D$5:$D$72,"&lt;&gt;"&amp;"HORS LIGUE",Q$5:Q$72,"&lt;"&amp;Q52)+1),Paramètres!$B$3:$C$56,2,FALSE)*Paramètres!$K$9))</f>
        <v>0</v>
      </c>
      <c r="S52" s="46"/>
      <c r="T52" s="2">
        <f>IF(S$2="Bike &amp; Run",IF(ISNA(VLOOKUP(S52,Paramètres!$B$3:$C$56,2,FALSE)),0,VLOOKUP(S52,Paramètres!$B$3:$C$56,2,FALSE)*Paramètres!$K$10),IF(OR(S52="",OR($D52="",$D52="NL",$D52="HORS LIGUE")),0,VLOOKUP(IF(OR(S52="",OR($D52="",$D52="NL",$D52="HORS LIGUE")),"",COUNTIFS($D$5:$D$72,"&lt;&gt;"&amp;"",$D$5:$D$72,"&lt;&gt;"&amp;"NL",$D$5:$D$72,"&lt;&gt;"&amp;"HORS LIGUE",S$5:S$72,"&lt;"&amp;S52)+1),Paramètres!$B$3:$C$56,2,FALSE)*Paramètres!$K$10))</f>
        <v>0</v>
      </c>
      <c r="U52" s="46"/>
      <c r="V52" s="2">
        <f>IF(U$2="Bike &amp; Run",IF(ISNA(VLOOKUP(U52,Paramètres!$B$3:$C$56,2,FALSE)),0,VLOOKUP(U52,Paramètres!$B$3:$C$56,2,FALSE)*Paramètres!$K$11),IF(OR(U52="",OR($D52="",$D52="NL",$D52="HORS LIGUE")),0,VLOOKUP(IF(OR(U52="",OR($D52="",$D52="NL",$D52="HORS LIGUE")),"",COUNTIFS($D$5:$D$72,"&lt;&gt;"&amp;"",$D$5:$D$72,"&lt;&gt;"&amp;"NL",$D$5:$D$72,"&lt;&gt;"&amp;"HORS LIGUE",U$5:U$72,"&lt;"&amp;U52)+1),Paramètres!$B$3:$C$56,2,FALSE)*Paramètres!$K$11))</f>
        <v>0</v>
      </c>
      <c r="W52" s="46"/>
      <c r="X52" s="2">
        <f>IF(W$2="Bike &amp; Run",IF(ISNA(VLOOKUP(W52,Paramètres!$B$3:$C$56,2,FALSE)),0,VLOOKUP(W52,Paramètres!$B$3:$C$56,2,FALSE)*Paramètres!$K$12),IF(OR(W52="",OR($D52="",$D52="NL",$D52="HORS LIGUE")),0,VLOOKUP(IF(OR(W52="",OR($D52="",$D52="NL",$D52="HORS LIGUE")),"",COUNTIFS($D$5:$D$72,"&lt;&gt;"&amp;"",$D$5:$D$72,"&lt;&gt;"&amp;"NL",$D$5:$D$72,"&lt;&gt;"&amp;"HORS LIGUE",W$5:W$72,"&lt;"&amp;W52)+1),Paramètres!$B$3:$C$56,2,FALSE)*Paramètres!$K$12))</f>
        <v>0</v>
      </c>
      <c r="Y52" s="46"/>
      <c r="Z52" s="2">
        <f>IF(Y$2="Bike &amp; Run",IF(ISNA(VLOOKUP(Y52,Paramètres!$B$3:$C$56,2,FALSE)),0,VLOOKUP(Y52,Paramètres!$B$3:$C$56,2,FALSE)*Paramètres!$K$13),IF(OR(Y52="",OR($D52="",$D52="NL",$D52="HORS LIGUE")),0,VLOOKUP(IF(OR(Y52="",OR($D52="",$D52="NL",$D52="HORS LIGUE")),"",COUNTIFS($D$5:$D$72,"&lt;&gt;"&amp;"",$D$5:$D$72,"&lt;&gt;"&amp;"NL",$D$5:$D$72,"&lt;&gt;"&amp;"HORS LIGUE",Y$5:Y$72,"&lt;"&amp;Y52)+1),Paramètres!$B$3:$C$56,2,FALSE)*Paramètres!$K$13))</f>
        <v>0</v>
      </c>
      <c r="AA52" s="46"/>
      <c r="AB52" s="2">
        <f>IF(AA$2="Bike &amp; Run",IF(ISNA(VLOOKUP(AA52,Paramètres!$B$3:$C$56,2,FALSE)),0,VLOOKUP(AA52,Paramètres!$B$3:$C$56,2,FALSE)*Paramètres!$K$14),IF(OR(AA52="",OR($D52="",$D52="NL",$D52="HORS LIGUE")),0,VLOOKUP(IF(OR(AA52="",OR($D52="",$D52="NL",$D52="HORS LIGUE")),"",COUNTIFS($D$5:$D$72,"&lt;&gt;"&amp;"",$D$5:$D$72,"&lt;&gt;"&amp;"NL",$D$5:$D$72,"&lt;&gt;"&amp;"HORS LIGUE",AA$5:AA$72,"&lt;"&amp;AA52)+1),Paramètres!$B$3:$C$56,2,FALSE)*Paramètres!$K$14))</f>
        <v>0</v>
      </c>
      <c r="AC52" s="46"/>
      <c r="AD52" s="2">
        <f>IF(AC$2="Bike &amp; Run",IF(ISNA(VLOOKUP(AC52,Paramètres!$B$3:$C$56,2,FALSE)),0,VLOOKUP(AC52,Paramètres!$B$3:$C$56,2,FALSE)*Paramètres!$K$15),IF(OR(AC52="",OR($D52="",$D52="NL",$D52="HORS LIGUE")),0,VLOOKUP(IF(OR(AC52="",OR($D52="",$D52="NL",$D52="HORS LIGUE")),"",COUNTIFS($D$5:$D$72,"&lt;&gt;"&amp;"",$D$5:$D$72,"&lt;&gt;"&amp;"NL",$D$5:$D$72,"&lt;&gt;"&amp;"HORS LIGUE",AC$5:AC$72,"&lt;"&amp;AC52)+1),Paramètres!$B$3:$C$56,2,FALSE)*Paramètres!$K$15))</f>
        <v>0</v>
      </c>
      <c r="AE52" s="46"/>
      <c r="AF52" s="2">
        <f>IF(AE$2="Bike &amp; Run",IF(ISNA(VLOOKUP(AE52,Paramètres!$B$3:$C$56,2,FALSE)),0,VLOOKUP(AE52,Paramètres!$B$3:$C$56,2,FALSE)*Paramètres!$K$16),IF(OR(AE52="",OR($D52="",$D52="NL",$D52="HORS LIGUE")),0,VLOOKUP(IF(OR(AE52="",OR($D52="",$D52="NL",$D52="HORS LIGUE")),"",COUNTIFS($D$5:$D$72,"&lt;&gt;"&amp;"",$D$5:$D$72,"&lt;&gt;"&amp;"NL",$D$5:$D$72,"&lt;&gt;"&amp;"HORS LIGUE",AE$5:AE$72,"&lt;"&amp;AE52)+1),Paramètres!$B$3:$C$56,2,FALSE)*Paramètres!$K$16))</f>
        <v>0</v>
      </c>
      <c r="AG52" s="46"/>
      <c r="AH52" s="2">
        <f>IF(AG$2="Bike &amp; Run",IF(ISNA(VLOOKUP(AG52,Paramètres!$B$3:$C$56,2,FALSE)),0,VLOOKUP(AG52,Paramètres!$B$3:$C$56,2,FALSE)*Paramètres!$K$17),IF(OR(AG52="",OR($D52="",$D52="NL",$D52="HORS LIGUE")),0,VLOOKUP(IF(OR(AG52="",OR($D52="",$D52="NL",$D52="HORS LIGUE")),"",COUNTIFS($D$5:$D$72,"&lt;&gt;"&amp;"",$D$5:$D$72,"&lt;&gt;"&amp;"NL",$D$5:$D$72,"&lt;&gt;"&amp;"HORS LIGUE",AG$5:AG$72,"&lt;"&amp;AG52)+1),Paramètres!$B$3:$C$56,2,FALSE)*Paramètres!$K$17))</f>
        <v>0</v>
      </c>
      <c r="AI52" s="40">
        <f t="shared" si="53"/>
        <v>0</v>
      </c>
      <c r="AJ52" s="3" t="str">
        <f t="shared" si="54"/>
        <v/>
      </c>
      <c r="AK52" s="5">
        <f t="shared" si="55"/>
        <v>0</v>
      </c>
      <c r="AL52" s="41">
        <f t="shared" si="56"/>
        <v>0</v>
      </c>
      <c r="AM52" s="33" t="str">
        <f t="shared" si="57"/>
        <v/>
      </c>
      <c r="AO52" s="22">
        <f t="shared" si="58"/>
        <v>0</v>
      </c>
      <c r="AP52">
        <f t="shared" si="59"/>
        <v>0</v>
      </c>
      <c r="AQ52">
        <f t="shared" si="60"/>
        <v>0</v>
      </c>
      <c r="AR52">
        <f t="shared" si="61"/>
        <v>0</v>
      </c>
      <c r="AS52">
        <f t="shared" si="62"/>
        <v>0</v>
      </c>
      <c r="AT52">
        <f t="shared" si="63"/>
        <v>0</v>
      </c>
      <c r="AU52">
        <f t="shared" si="64"/>
        <v>0</v>
      </c>
      <c r="AV52">
        <f t="shared" si="65"/>
        <v>0</v>
      </c>
      <c r="AW52">
        <f t="shared" si="66"/>
        <v>0</v>
      </c>
      <c r="AX52">
        <f t="shared" si="67"/>
        <v>0</v>
      </c>
      <c r="AY52">
        <f t="shared" si="68"/>
        <v>0</v>
      </c>
      <c r="AZ52">
        <f t="shared" si="69"/>
        <v>0</v>
      </c>
      <c r="BA52">
        <f t="shared" si="70"/>
        <v>0</v>
      </c>
      <c r="BB52">
        <f t="shared" si="71"/>
        <v>0</v>
      </c>
      <c r="BC52">
        <f t="shared" si="72"/>
        <v>0</v>
      </c>
      <c r="BD52">
        <f t="shared" si="73"/>
        <v>0</v>
      </c>
      <c r="BE52" s="22">
        <f t="shared" ref="BE52:BR52" si="89">BD52+LARGE($AO52:$BC52,BE$4)</f>
        <v>0</v>
      </c>
      <c r="BF52" s="22">
        <f t="shared" si="89"/>
        <v>0</v>
      </c>
      <c r="BG52" s="22">
        <f t="shared" si="89"/>
        <v>0</v>
      </c>
      <c r="BH52" s="22">
        <f t="shared" si="89"/>
        <v>0</v>
      </c>
      <c r="BI52" s="22">
        <f t="shared" si="89"/>
        <v>0</v>
      </c>
      <c r="BJ52" s="22">
        <f t="shared" si="89"/>
        <v>0</v>
      </c>
      <c r="BK52" s="22">
        <f t="shared" si="89"/>
        <v>0</v>
      </c>
      <c r="BL52" s="22">
        <f t="shared" si="89"/>
        <v>0</v>
      </c>
      <c r="BM52" s="22">
        <f t="shared" si="89"/>
        <v>0</v>
      </c>
      <c r="BN52" s="22">
        <f t="shared" si="89"/>
        <v>0</v>
      </c>
      <c r="BO52" s="22">
        <f t="shared" si="89"/>
        <v>0</v>
      </c>
      <c r="BP52" s="22">
        <f t="shared" si="89"/>
        <v>0</v>
      </c>
      <c r="BQ52" s="22">
        <f t="shared" si="89"/>
        <v>0</v>
      </c>
      <c r="BR52" s="22">
        <f t="shared" si="89"/>
        <v>0</v>
      </c>
    </row>
    <row r="53" spans="1:70" ht="16.5">
      <c r="A53" s="73" t="s">
        <v>1350</v>
      </c>
      <c r="B53" s="32" t="str">
        <f>IF(ISNA(VLOOKUP(A53,'Licenciés Jeunes 2023'!A:C,3,0)),"",VLOOKUP(A53,'Licenciés Jeunes 2023'!A:C,3,0))</f>
        <v xml:space="preserve">ABREGAL </v>
      </c>
      <c r="C53" s="32" t="str">
        <f>IF(ISNA(VLOOKUP(A53,'Licenciés Jeunes 2023'!A:C,2,0)),"",VLOOKUP(A53,'Licenciés Jeunes 2023'!A:C,2,0))</f>
        <v>QUENTIN</v>
      </c>
      <c r="D53" s="32" t="str">
        <f>IF(ISNA(VLOOKUP(A53,'Licenciés Jeunes 2023'!A:F,6,0)),"",VLOOKUP(A53,'Licenciés Jeunes 2023'!A:F,6,0))</f>
        <v>BOURGES TRIATHLON</v>
      </c>
      <c r="E53" s="6"/>
      <c r="F53" s="2">
        <f>IF(E$2="Bike &amp; Run",IF(ISNA(VLOOKUP(E53,Paramètres!$B$3:$C$56,2,FALSE)),0,VLOOKUP(E53,Paramètres!$B$3:$C$56,2,FALSE)*Paramètres!$K$3),IF(OR(E53="",OR($D53="",$D53="NL",$D53="HORS LIGUE")),0,VLOOKUP(IF(OR(E53="",OR($D53="",$D53="NL",$D53="HORS LIGUE")),"",COUNTIFS($D$5:$D$72,"&lt;&gt;"&amp;"",$D$5:$D$72,"&lt;&gt;"&amp;"NL",$D$5:$D$72,"&lt;&gt;"&amp;"HORS LIGUE",E$5:E$72,"&lt;"&amp;E53)+1),Paramètres!$B$3:$C$56,2,FALSE)*Paramètres!$K$3))</f>
        <v>0</v>
      </c>
      <c r="G53" s="4"/>
      <c r="H53" s="2">
        <f>IF(G$2="Bike &amp; Run",IF(ISNA(VLOOKUP(G53,Paramètres!$B$3:$C$56,2,FALSE)),0,VLOOKUP(G53,Paramètres!$B$3:$C$56,2,FALSE)*Paramètres!$K$4),IF(OR(G53="",OR($D53="",$D53="NL",$D53="HORS LIGUE")),0,VLOOKUP(IF(OR(G53="",OR($D53="",$D53="NL",$D53="HORS LIGUE")),"",COUNTIFS($D$5:$D$72,"&lt;&gt;"&amp;"",$D$5:$D$72,"&lt;&gt;"&amp;"NL",$D$5:$D$72,"&lt;&gt;"&amp;"HORS LIGUE",G$5:G$72,"&lt;"&amp;G53)+1),Paramètres!$B$3:$C$56,2,FALSE)*Paramètres!$K$4))</f>
        <v>0</v>
      </c>
      <c r="I53" s="36"/>
      <c r="J53" s="2">
        <f>IF(I$2="Bike &amp; Run",IF(ISNA(VLOOKUP(I53,Paramètres!$B$3:$C$56,2,FALSE)),0,VLOOKUP(I53,Paramètres!$B$3:$C$56,2,FALSE)*Paramètres!$K$5),IF(OR(I53="",OR($D53="",$D53="NL",$D53="HORS LIGUE")),0,VLOOKUP(IF(OR(I53="",OR($D53="",$D53="NL",$D53="HORS LIGUE")),"",COUNTIFS($D$5:$D$72,"&lt;&gt;"&amp;"",$D$5:$D$72,"&lt;&gt;"&amp;"NL",$D$5:$D$72,"&lt;&gt;"&amp;"HORS LIGUE",I$5:I$72,"&lt;"&amp;I53)+1),Paramètres!$B$3:$C$56,2,FALSE)*Paramètres!$K$5))</f>
        <v>0</v>
      </c>
      <c r="K53" s="4"/>
      <c r="L53" s="2">
        <f>IF(K$2="Bike &amp; Run",IF(ISNA(VLOOKUP(K53,Paramètres!$B$3:$C$56,2,FALSE)),0,VLOOKUP(K53,Paramètres!$B$3:$C$56,2,FALSE)*Paramètres!$K$6),IF(OR(K53="",OR($D53="",$D53="NL",$D53="HORS LIGUE")),0,VLOOKUP(IF(OR(K53="",OR($D53="",$D53="NL",$D53="HORS LIGUE")),"",COUNTIFS($D$5:$D$72,"&lt;&gt;"&amp;"",$D$5:$D$72,"&lt;&gt;"&amp;"NL",$D$5:$D$72,"&lt;&gt;"&amp;"HORS LIGUE",K$5:K$72,"&lt;"&amp;K53)+1),Paramètres!$B$3:$C$56,2,FALSE)*Paramètres!$K$6))</f>
        <v>0</v>
      </c>
      <c r="M53" s="4"/>
      <c r="N53" s="2">
        <f>IF(M$2="Bike &amp; Run",IF(ISNA(VLOOKUP(M53,Paramètres!$B$3:$C$56,2,FALSE)),0,VLOOKUP(M53,Paramètres!$B$3:$C$56,2,FALSE)*Paramètres!$K$7),IF(OR(M53="",OR($D53="",$D53="NL",$D53="HORS LIGUE")),0,VLOOKUP(IF(OR(M53="",OR($D53="",$D53="NL",$D53="HORS LIGUE")),"",COUNTIFS($D$5:$D$72,"&lt;&gt;"&amp;"",$D$5:$D$72,"&lt;&gt;"&amp;"NL",$D$5:$D$72,"&lt;&gt;"&amp;"HORS LIGUE",M$5:M$72,"&lt;"&amp;M53)+1),Paramètres!$B$3:$C$56,2,FALSE)*Paramètres!$K$7))</f>
        <v>0</v>
      </c>
      <c r="O53" s="46"/>
      <c r="P53" s="2">
        <f>IF(O$2="Bike &amp; Run",IF(ISNA(VLOOKUP(O53,Paramètres!$B$3:$C$56,2,FALSE)),0,VLOOKUP(O53,Paramètres!$B$3:$C$56,2,FALSE)*Paramètres!$K$8),IF(OR(O53="",OR($D53="",$D53="NL",$D53="HORS LIGUE")),0,VLOOKUP(IF(OR(O53="",OR($D53="",$D53="NL",$D53="HORS LIGUE")),"",COUNTIFS($D$5:$D$72,"&lt;&gt;"&amp;"",$D$5:$D$72,"&lt;&gt;"&amp;"NL",$D$5:$D$72,"&lt;&gt;"&amp;"HORS LIGUE",O$5:O$72,"&lt;"&amp;O53)+1),Paramètres!$B$3:$C$56,2,FALSE)*Paramètres!$K$8))</f>
        <v>0</v>
      </c>
      <c r="Q53" s="46"/>
      <c r="R53" s="2">
        <f>IF(Q$2="Bike &amp; Run",IF(ISNA(VLOOKUP(Q53,Paramètres!$B$3:$C$56,2,FALSE)),0,VLOOKUP(Q53,Paramètres!$B$3:$C$56,2,FALSE)*Paramètres!$K$9),IF(OR(Q53="",OR($D53="",$D53="NL",$D53="HORS LIGUE")),0,VLOOKUP(IF(OR(Q53="",OR($D53="",$D53="NL",$D53="HORS LIGUE")),"",COUNTIFS($D$5:$D$72,"&lt;&gt;"&amp;"",$D$5:$D$72,"&lt;&gt;"&amp;"NL",$D$5:$D$72,"&lt;&gt;"&amp;"HORS LIGUE",Q$5:Q$72,"&lt;"&amp;Q53)+1),Paramètres!$B$3:$C$56,2,FALSE)*Paramètres!$K$9))</f>
        <v>0</v>
      </c>
      <c r="S53" s="46"/>
      <c r="T53" s="2">
        <f>IF(S$2="Bike &amp; Run",IF(ISNA(VLOOKUP(S53,Paramètres!$B$3:$C$56,2,FALSE)),0,VLOOKUP(S53,Paramètres!$B$3:$C$56,2,FALSE)*Paramètres!$K$10),IF(OR(S53="",OR($D53="",$D53="NL",$D53="HORS LIGUE")),0,VLOOKUP(IF(OR(S53="",OR($D53="",$D53="NL",$D53="HORS LIGUE")),"",COUNTIFS($D$5:$D$72,"&lt;&gt;"&amp;"",$D$5:$D$72,"&lt;&gt;"&amp;"NL",$D$5:$D$72,"&lt;&gt;"&amp;"HORS LIGUE",S$5:S$72,"&lt;"&amp;S53)+1),Paramètres!$B$3:$C$56,2,FALSE)*Paramètres!$K$10))</f>
        <v>0</v>
      </c>
      <c r="U53" s="46"/>
      <c r="V53" s="2">
        <f>IF(U$2="Bike &amp; Run",IF(ISNA(VLOOKUP(U53,Paramètres!$B$3:$C$56,2,FALSE)),0,VLOOKUP(U53,Paramètres!$B$3:$C$56,2,FALSE)*Paramètres!$K$11),IF(OR(U53="",OR($D53="",$D53="NL",$D53="HORS LIGUE")),0,VLOOKUP(IF(OR(U53="",OR($D53="",$D53="NL",$D53="HORS LIGUE")),"",COUNTIFS($D$5:$D$72,"&lt;&gt;"&amp;"",$D$5:$D$72,"&lt;&gt;"&amp;"NL",$D$5:$D$72,"&lt;&gt;"&amp;"HORS LIGUE",U$5:U$72,"&lt;"&amp;U53)+1),Paramètres!$B$3:$C$56,2,FALSE)*Paramètres!$K$11))</f>
        <v>0</v>
      </c>
      <c r="W53" s="46"/>
      <c r="X53" s="2">
        <f>IF(W$2="Bike &amp; Run",IF(ISNA(VLOOKUP(W53,Paramètres!$B$3:$C$56,2,FALSE)),0,VLOOKUP(W53,Paramètres!$B$3:$C$56,2,FALSE)*Paramètres!$K$12),IF(OR(W53="",OR($D53="",$D53="NL",$D53="HORS LIGUE")),0,VLOOKUP(IF(OR(W53="",OR($D53="",$D53="NL",$D53="HORS LIGUE")),"",COUNTIFS($D$5:$D$72,"&lt;&gt;"&amp;"",$D$5:$D$72,"&lt;&gt;"&amp;"NL",$D$5:$D$72,"&lt;&gt;"&amp;"HORS LIGUE",W$5:W$72,"&lt;"&amp;W53)+1),Paramètres!$B$3:$C$56,2,FALSE)*Paramètres!$K$12))</f>
        <v>0</v>
      </c>
      <c r="Y53" s="46"/>
      <c r="Z53" s="2">
        <f>IF(Y$2="Bike &amp; Run",IF(ISNA(VLOOKUP(Y53,Paramètres!$B$3:$C$56,2,FALSE)),0,VLOOKUP(Y53,Paramètres!$B$3:$C$56,2,FALSE)*Paramètres!$K$13),IF(OR(Y53="",OR($D53="",$D53="NL",$D53="HORS LIGUE")),0,VLOOKUP(IF(OR(Y53="",OR($D53="",$D53="NL",$D53="HORS LIGUE")),"",COUNTIFS($D$5:$D$72,"&lt;&gt;"&amp;"",$D$5:$D$72,"&lt;&gt;"&amp;"NL",$D$5:$D$72,"&lt;&gt;"&amp;"HORS LIGUE",Y$5:Y$72,"&lt;"&amp;Y53)+1),Paramètres!$B$3:$C$56,2,FALSE)*Paramètres!$K$13))</f>
        <v>0</v>
      </c>
      <c r="AA53" s="46"/>
      <c r="AB53" s="2">
        <f>IF(AA$2="Bike &amp; Run",IF(ISNA(VLOOKUP(AA53,Paramètres!$B$3:$C$56,2,FALSE)),0,VLOOKUP(AA53,Paramètres!$B$3:$C$56,2,FALSE)*Paramètres!$K$14),IF(OR(AA53="",OR($D53="",$D53="NL",$D53="HORS LIGUE")),0,VLOOKUP(IF(OR(AA53="",OR($D53="",$D53="NL",$D53="HORS LIGUE")),"",COUNTIFS($D$5:$D$72,"&lt;&gt;"&amp;"",$D$5:$D$72,"&lt;&gt;"&amp;"NL",$D$5:$D$72,"&lt;&gt;"&amp;"HORS LIGUE",AA$5:AA$72,"&lt;"&amp;AA53)+1),Paramètres!$B$3:$C$56,2,FALSE)*Paramètres!$K$14))</f>
        <v>0</v>
      </c>
      <c r="AC53" s="46"/>
      <c r="AD53" s="2">
        <f>IF(AC$2="Bike &amp; Run",IF(ISNA(VLOOKUP(AC53,Paramètres!$B$3:$C$56,2,FALSE)),0,VLOOKUP(AC53,Paramètres!$B$3:$C$56,2,FALSE)*Paramètres!$K$15),IF(OR(AC53="",OR($D53="",$D53="NL",$D53="HORS LIGUE")),0,VLOOKUP(IF(OR(AC53="",OR($D53="",$D53="NL",$D53="HORS LIGUE")),"",COUNTIFS($D$5:$D$72,"&lt;&gt;"&amp;"",$D$5:$D$72,"&lt;&gt;"&amp;"NL",$D$5:$D$72,"&lt;&gt;"&amp;"HORS LIGUE",AC$5:AC$72,"&lt;"&amp;AC53)+1),Paramètres!$B$3:$C$56,2,FALSE)*Paramètres!$K$15))</f>
        <v>0</v>
      </c>
      <c r="AE53" s="46"/>
      <c r="AF53" s="2">
        <f>IF(AE$2="Bike &amp; Run",IF(ISNA(VLOOKUP(AE53,Paramètres!$B$3:$C$56,2,FALSE)),0,VLOOKUP(AE53,Paramètres!$B$3:$C$56,2,FALSE)*Paramètres!$K$16),IF(OR(AE53="",OR($D53="",$D53="NL",$D53="HORS LIGUE")),0,VLOOKUP(IF(OR(AE53="",OR($D53="",$D53="NL",$D53="HORS LIGUE")),"",COUNTIFS($D$5:$D$72,"&lt;&gt;"&amp;"",$D$5:$D$72,"&lt;&gt;"&amp;"NL",$D$5:$D$72,"&lt;&gt;"&amp;"HORS LIGUE",AE$5:AE$72,"&lt;"&amp;AE53)+1),Paramètres!$B$3:$C$56,2,FALSE)*Paramètres!$K$16))</f>
        <v>0</v>
      </c>
      <c r="AG53" s="46"/>
      <c r="AH53" s="2">
        <f>IF(AG$2="Bike &amp; Run",IF(ISNA(VLOOKUP(AG53,Paramètres!$B$3:$C$56,2,FALSE)),0,VLOOKUP(AG53,Paramètres!$B$3:$C$56,2,FALSE)*Paramètres!$K$17),IF(OR(AG53="",OR($D53="",$D53="NL",$D53="HORS LIGUE")),0,VLOOKUP(IF(OR(AG53="",OR($D53="",$D53="NL",$D53="HORS LIGUE")),"",COUNTIFS($D$5:$D$72,"&lt;&gt;"&amp;"",$D$5:$D$72,"&lt;&gt;"&amp;"NL",$D$5:$D$72,"&lt;&gt;"&amp;"HORS LIGUE",AG$5:AG$72,"&lt;"&amp;AG53)+1),Paramètres!$B$3:$C$56,2,FALSE)*Paramètres!$K$17))</f>
        <v>0</v>
      </c>
      <c r="AI53" s="40">
        <f t="shared" si="53"/>
        <v>0</v>
      </c>
      <c r="AJ53" s="3" t="str">
        <f t="shared" si="54"/>
        <v/>
      </c>
      <c r="AK53" s="5">
        <f t="shared" si="55"/>
        <v>0</v>
      </c>
      <c r="AL53" s="41">
        <f t="shared" si="56"/>
        <v>0</v>
      </c>
      <c r="AM53" s="33" t="str">
        <f t="shared" si="57"/>
        <v/>
      </c>
      <c r="AO53" s="22">
        <f t="shared" si="58"/>
        <v>0</v>
      </c>
      <c r="AP53">
        <f t="shared" si="59"/>
        <v>0</v>
      </c>
      <c r="AQ53">
        <f t="shared" si="60"/>
        <v>0</v>
      </c>
      <c r="AR53">
        <f t="shared" si="61"/>
        <v>0</v>
      </c>
      <c r="AS53">
        <f t="shared" si="62"/>
        <v>0</v>
      </c>
      <c r="AT53">
        <f t="shared" si="63"/>
        <v>0</v>
      </c>
      <c r="AU53">
        <f t="shared" si="64"/>
        <v>0</v>
      </c>
      <c r="AV53">
        <f t="shared" si="65"/>
        <v>0</v>
      </c>
      <c r="AW53">
        <f t="shared" si="66"/>
        <v>0</v>
      </c>
      <c r="AX53">
        <f t="shared" si="67"/>
        <v>0</v>
      </c>
      <c r="AY53">
        <f t="shared" si="68"/>
        <v>0</v>
      </c>
      <c r="AZ53">
        <f t="shared" si="69"/>
        <v>0</v>
      </c>
      <c r="BA53">
        <f t="shared" si="70"/>
        <v>0</v>
      </c>
      <c r="BB53">
        <f t="shared" si="71"/>
        <v>0</v>
      </c>
      <c r="BC53">
        <f t="shared" si="72"/>
        <v>0</v>
      </c>
      <c r="BD53">
        <f t="shared" si="73"/>
        <v>0</v>
      </c>
      <c r="BE53" s="22">
        <f t="shared" ref="BE53:BR53" si="90">BD53+LARGE($AO53:$BC53,BE$4)</f>
        <v>0</v>
      </c>
      <c r="BF53" s="22">
        <f t="shared" si="90"/>
        <v>0</v>
      </c>
      <c r="BG53" s="22">
        <f t="shared" si="90"/>
        <v>0</v>
      </c>
      <c r="BH53" s="22">
        <f t="shared" si="90"/>
        <v>0</v>
      </c>
      <c r="BI53" s="22">
        <f t="shared" si="90"/>
        <v>0</v>
      </c>
      <c r="BJ53" s="22">
        <f t="shared" si="90"/>
        <v>0</v>
      </c>
      <c r="BK53" s="22">
        <f t="shared" si="90"/>
        <v>0</v>
      </c>
      <c r="BL53" s="22">
        <f t="shared" si="90"/>
        <v>0</v>
      </c>
      <c r="BM53" s="22">
        <f t="shared" si="90"/>
        <v>0</v>
      </c>
      <c r="BN53" s="22">
        <f t="shared" si="90"/>
        <v>0</v>
      </c>
      <c r="BO53" s="22">
        <f t="shared" si="90"/>
        <v>0</v>
      </c>
      <c r="BP53" s="22">
        <f t="shared" si="90"/>
        <v>0</v>
      </c>
      <c r="BQ53" s="22">
        <f t="shared" si="90"/>
        <v>0</v>
      </c>
      <c r="BR53" s="22">
        <f t="shared" si="90"/>
        <v>0</v>
      </c>
    </row>
    <row r="54" spans="1:70" ht="16.5">
      <c r="A54" s="73" t="s">
        <v>1354</v>
      </c>
      <c r="B54" s="32" t="str">
        <f>IF(ISNA(VLOOKUP(A54,'Licenciés Jeunes 2023'!A:C,3,0)),"",VLOOKUP(A54,'Licenciés Jeunes 2023'!A:C,3,0))</f>
        <v>BARCHOUNE</v>
      </c>
      <c r="C54" s="32" t="str">
        <f>IF(ISNA(VLOOKUP(A54,'Licenciés Jeunes 2023'!A:C,2,0)),"",VLOOKUP(A54,'Licenciés Jeunes 2023'!A:C,2,0))</f>
        <v>Sofiane</v>
      </c>
      <c r="D54" s="32" t="str">
        <f>IF(ISNA(VLOOKUP(A54,'Licenciés Jeunes 2023'!A:F,6,0)),"",VLOOKUP(A54,'Licenciés Jeunes 2023'!A:F,6,0))</f>
        <v>C CHARTRES METROPOLE TRIATHLON</v>
      </c>
      <c r="E54" s="6"/>
      <c r="F54" s="2">
        <f>IF(E$2="Bike &amp; Run",IF(ISNA(VLOOKUP(E54,Paramètres!$B$3:$C$56,2,FALSE)),0,VLOOKUP(E54,Paramètres!$B$3:$C$56,2,FALSE)*Paramètres!$K$3),IF(OR(E54="",OR($D54="",$D54="NL",$D54="HORS LIGUE")),0,VLOOKUP(IF(OR(E54="",OR($D54="",$D54="NL",$D54="HORS LIGUE")),"",COUNTIFS($D$5:$D$72,"&lt;&gt;"&amp;"",$D$5:$D$72,"&lt;&gt;"&amp;"NL",$D$5:$D$72,"&lt;&gt;"&amp;"HORS LIGUE",E$5:E$72,"&lt;"&amp;E54)+1),Paramètres!$B$3:$C$56,2,FALSE)*Paramètres!$K$3))</f>
        <v>0</v>
      </c>
      <c r="G54" s="4"/>
      <c r="H54" s="2">
        <f>IF(G$2="Bike &amp; Run",IF(ISNA(VLOOKUP(G54,Paramètres!$B$3:$C$56,2,FALSE)),0,VLOOKUP(G54,Paramètres!$B$3:$C$56,2,FALSE)*Paramètres!$K$4),IF(OR(G54="",OR($D54="",$D54="NL",$D54="HORS LIGUE")),0,VLOOKUP(IF(OR(G54="",OR($D54="",$D54="NL",$D54="HORS LIGUE")),"",COUNTIFS($D$5:$D$72,"&lt;&gt;"&amp;"",$D$5:$D$72,"&lt;&gt;"&amp;"NL",$D$5:$D$72,"&lt;&gt;"&amp;"HORS LIGUE",G$5:G$72,"&lt;"&amp;G54)+1),Paramètres!$B$3:$C$56,2,FALSE)*Paramètres!$K$4))</f>
        <v>0</v>
      </c>
      <c r="I54" s="36"/>
      <c r="J54" s="2">
        <f>IF(I$2="Bike &amp; Run",IF(ISNA(VLOOKUP(I54,Paramètres!$B$3:$C$56,2,FALSE)),0,VLOOKUP(I54,Paramètres!$B$3:$C$56,2,FALSE)*Paramètres!$K$5),IF(OR(I54="",OR($D54="",$D54="NL",$D54="HORS LIGUE")),0,VLOOKUP(IF(OR(I54="",OR($D54="",$D54="NL",$D54="HORS LIGUE")),"",COUNTIFS($D$5:$D$72,"&lt;&gt;"&amp;"",$D$5:$D$72,"&lt;&gt;"&amp;"NL",$D$5:$D$72,"&lt;&gt;"&amp;"HORS LIGUE",I$5:I$72,"&lt;"&amp;I54)+1),Paramètres!$B$3:$C$56,2,FALSE)*Paramètres!$K$5))</f>
        <v>0</v>
      </c>
      <c r="K54" s="4"/>
      <c r="L54" s="2">
        <f>IF(K$2="Bike &amp; Run",IF(ISNA(VLOOKUP(K54,Paramètres!$B$3:$C$56,2,FALSE)),0,VLOOKUP(K54,Paramètres!$B$3:$C$56,2,FALSE)*Paramètres!$K$6),IF(OR(K54="",OR($D54="",$D54="NL",$D54="HORS LIGUE")),0,VLOOKUP(IF(OR(K54="",OR($D54="",$D54="NL",$D54="HORS LIGUE")),"",COUNTIFS($D$5:$D$72,"&lt;&gt;"&amp;"",$D$5:$D$72,"&lt;&gt;"&amp;"NL",$D$5:$D$72,"&lt;&gt;"&amp;"HORS LIGUE",K$5:K$72,"&lt;"&amp;K54)+1),Paramètres!$B$3:$C$56,2,FALSE)*Paramètres!$K$6))</f>
        <v>0</v>
      </c>
      <c r="M54" s="4"/>
      <c r="N54" s="2">
        <f>IF(M$2="Bike &amp; Run",IF(ISNA(VLOOKUP(M54,Paramètres!$B$3:$C$56,2,FALSE)),0,VLOOKUP(M54,Paramètres!$B$3:$C$56,2,FALSE)*Paramètres!$K$7),IF(OR(M54="",OR($D54="",$D54="NL",$D54="HORS LIGUE")),0,VLOOKUP(IF(OR(M54="",OR($D54="",$D54="NL",$D54="HORS LIGUE")),"",COUNTIFS($D$5:$D$72,"&lt;&gt;"&amp;"",$D$5:$D$72,"&lt;&gt;"&amp;"NL",$D$5:$D$72,"&lt;&gt;"&amp;"HORS LIGUE",M$5:M$72,"&lt;"&amp;M54)+1),Paramètres!$B$3:$C$56,2,FALSE)*Paramètres!$K$7))</f>
        <v>0</v>
      </c>
      <c r="O54" s="46"/>
      <c r="P54" s="2">
        <f>IF(O$2="Bike &amp; Run",IF(ISNA(VLOOKUP(O54,Paramètres!$B$3:$C$56,2,FALSE)),0,VLOOKUP(O54,Paramètres!$B$3:$C$56,2,FALSE)*Paramètres!$K$8),IF(OR(O54="",OR($D54="",$D54="NL",$D54="HORS LIGUE")),0,VLOOKUP(IF(OR(O54="",OR($D54="",$D54="NL",$D54="HORS LIGUE")),"",COUNTIFS($D$5:$D$72,"&lt;&gt;"&amp;"",$D$5:$D$72,"&lt;&gt;"&amp;"NL",$D$5:$D$72,"&lt;&gt;"&amp;"HORS LIGUE",O$5:O$72,"&lt;"&amp;O54)+1),Paramètres!$B$3:$C$56,2,FALSE)*Paramètres!$K$8))</f>
        <v>0</v>
      </c>
      <c r="Q54" s="46"/>
      <c r="R54" s="2">
        <f>IF(Q$2="Bike &amp; Run",IF(ISNA(VLOOKUP(Q54,Paramètres!$B$3:$C$56,2,FALSE)),0,VLOOKUP(Q54,Paramètres!$B$3:$C$56,2,FALSE)*Paramètres!$K$9),IF(OR(Q54="",OR($D54="",$D54="NL",$D54="HORS LIGUE")),0,VLOOKUP(IF(OR(Q54="",OR($D54="",$D54="NL",$D54="HORS LIGUE")),"",COUNTIFS($D$5:$D$72,"&lt;&gt;"&amp;"",$D$5:$D$72,"&lt;&gt;"&amp;"NL",$D$5:$D$72,"&lt;&gt;"&amp;"HORS LIGUE",Q$5:Q$72,"&lt;"&amp;Q54)+1),Paramètres!$B$3:$C$56,2,FALSE)*Paramètres!$K$9))</f>
        <v>0</v>
      </c>
      <c r="S54" s="46"/>
      <c r="T54" s="2">
        <f>IF(S$2="Bike &amp; Run",IF(ISNA(VLOOKUP(S54,Paramètres!$B$3:$C$56,2,FALSE)),0,VLOOKUP(S54,Paramètres!$B$3:$C$56,2,FALSE)*Paramètres!$K$10),IF(OR(S54="",OR($D54="",$D54="NL",$D54="HORS LIGUE")),0,VLOOKUP(IF(OR(S54="",OR($D54="",$D54="NL",$D54="HORS LIGUE")),"",COUNTIFS($D$5:$D$72,"&lt;&gt;"&amp;"",$D$5:$D$72,"&lt;&gt;"&amp;"NL",$D$5:$D$72,"&lt;&gt;"&amp;"HORS LIGUE",S$5:S$72,"&lt;"&amp;S54)+1),Paramètres!$B$3:$C$56,2,FALSE)*Paramètres!$K$10))</f>
        <v>0</v>
      </c>
      <c r="U54" s="46"/>
      <c r="V54" s="2">
        <f>IF(U$2="Bike &amp; Run",IF(ISNA(VLOOKUP(U54,Paramètres!$B$3:$C$56,2,FALSE)),0,VLOOKUP(U54,Paramètres!$B$3:$C$56,2,FALSE)*Paramètres!$K$11),IF(OR(U54="",OR($D54="",$D54="NL",$D54="HORS LIGUE")),0,VLOOKUP(IF(OR(U54="",OR($D54="",$D54="NL",$D54="HORS LIGUE")),"",COUNTIFS($D$5:$D$72,"&lt;&gt;"&amp;"",$D$5:$D$72,"&lt;&gt;"&amp;"NL",$D$5:$D$72,"&lt;&gt;"&amp;"HORS LIGUE",U$5:U$72,"&lt;"&amp;U54)+1),Paramètres!$B$3:$C$56,2,FALSE)*Paramètres!$K$11))</f>
        <v>0</v>
      </c>
      <c r="W54" s="46"/>
      <c r="X54" s="2">
        <f>IF(W$2="Bike &amp; Run",IF(ISNA(VLOOKUP(W54,Paramètres!$B$3:$C$56,2,FALSE)),0,VLOOKUP(W54,Paramètres!$B$3:$C$56,2,FALSE)*Paramètres!$K$12),IF(OR(W54="",OR($D54="",$D54="NL",$D54="HORS LIGUE")),0,VLOOKUP(IF(OR(W54="",OR($D54="",$D54="NL",$D54="HORS LIGUE")),"",COUNTIFS($D$5:$D$72,"&lt;&gt;"&amp;"",$D$5:$D$72,"&lt;&gt;"&amp;"NL",$D$5:$D$72,"&lt;&gt;"&amp;"HORS LIGUE",W$5:W$72,"&lt;"&amp;W54)+1),Paramètres!$B$3:$C$56,2,FALSE)*Paramètres!$K$12))</f>
        <v>0</v>
      </c>
      <c r="Y54" s="46"/>
      <c r="Z54" s="2">
        <f>IF(Y$2="Bike &amp; Run",IF(ISNA(VLOOKUP(Y54,Paramètres!$B$3:$C$56,2,FALSE)),0,VLOOKUP(Y54,Paramètres!$B$3:$C$56,2,FALSE)*Paramètres!$K$13),IF(OR(Y54="",OR($D54="",$D54="NL",$D54="HORS LIGUE")),0,VLOOKUP(IF(OR(Y54="",OR($D54="",$D54="NL",$D54="HORS LIGUE")),"",COUNTIFS($D$5:$D$72,"&lt;&gt;"&amp;"",$D$5:$D$72,"&lt;&gt;"&amp;"NL",$D$5:$D$72,"&lt;&gt;"&amp;"HORS LIGUE",Y$5:Y$72,"&lt;"&amp;Y54)+1),Paramètres!$B$3:$C$56,2,FALSE)*Paramètres!$K$13))</f>
        <v>0</v>
      </c>
      <c r="AA54" s="46"/>
      <c r="AB54" s="2">
        <f>IF(AA$2="Bike &amp; Run",IF(ISNA(VLOOKUP(AA54,Paramètres!$B$3:$C$56,2,FALSE)),0,VLOOKUP(AA54,Paramètres!$B$3:$C$56,2,FALSE)*Paramètres!$K$14),IF(OR(AA54="",OR($D54="",$D54="NL",$D54="HORS LIGUE")),0,VLOOKUP(IF(OR(AA54="",OR($D54="",$D54="NL",$D54="HORS LIGUE")),"",COUNTIFS($D$5:$D$72,"&lt;&gt;"&amp;"",$D$5:$D$72,"&lt;&gt;"&amp;"NL",$D$5:$D$72,"&lt;&gt;"&amp;"HORS LIGUE",AA$5:AA$72,"&lt;"&amp;AA54)+1),Paramètres!$B$3:$C$56,2,FALSE)*Paramètres!$K$14))</f>
        <v>0</v>
      </c>
      <c r="AC54" s="46"/>
      <c r="AD54" s="2">
        <f>IF(AC$2="Bike &amp; Run",IF(ISNA(VLOOKUP(AC54,Paramètres!$B$3:$C$56,2,FALSE)),0,VLOOKUP(AC54,Paramètres!$B$3:$C$56,2,FALSE)*Paramètres!$K$15),IF(OR(AC54="",OR($D54="",$D54="NL",$D54="HORS LIGUE")),0,VLOOKUP(IF(OR(AC54="",OR($D54="",$D54="NL",$D54="HORS LIGUE")),"",COUNTIFS($D$5:$D$72,"&lt;&gt;"&amp;"",$D$5:$D$72,"&lt;&gt;"&amp;"NL",$D$5:$D$72,"&lt;&gt;"&amp;"HORS LIGUE",AC$5:AC$72,"&lt;"&amp;AC54)+1),Paramètres!$B$3:$C$56,2,FALSE)*Paramètres!$K$15))</f>
        <v>0</v>
      </c>
      <c r="AE54" s="46"/>
      <c r="AF54" s="2">
        <f>IF(AE$2="Bike &amp; Run",IF(ISNA(VLOOKUP(AE54,Paramètres!$B$3:$C$56,2,FALSE)),0,VLOOKUP(AE54,Paramètres!$B$3:$C$56,2,FALSE)*Paramètres!$K$16),IF(OR(AE54="",OR($D54="",$D54="NL",$D54="HORS LIGUE")),0,VLOOKUP(IF(OR(AE54="",OR($D54="",$D54="NL",$D54="HORS LIGUE")),"",COUNTIFS($D$5:$D$72,"&lt;&gt;"&amp;"",$D$5:$D$72,"&lt;&gt;"&amp;"NL",$D$5:$D$72,"&lt;&gt;"&amp;"HORS LIGUE",AE$5:AE$72,"&lt;"&amp;AE54)+1),Paramètres!$B$3:$C$56,2,FALSE)*Paramètres!$K$16))</f>
        <v>0</v>
      </c>
      <c r="AG54" s="46"/>
      <c r="AH54" s="2">
        <f>IF(AG$2="Bike &amp; Run",IF(ISNA(VLOOKUP(AG54,Paramètres!$B$3:$C$56,2,FALSE)),0,VLOOKUP(AG54,Paramètres!$B$3:$C$56,2,FALSE)*Paramètres!$K$17),IF(OR(AG54="",OR($D54="",$D54="NL",$D54="HORS LIGUE")),0,VLOOKUP(IF(OR(AG54="",OR($D54="",$D54="NL",$D54="HORS LIGUE")),"",COUNTIFS($D$5:$D$72,"&lt;&gt;"&amp;"",$D$5:$D$72,"&lt;&gt;"&amp;"NL",$D$5:$D$72,"&lt;&gt;"&amp;"HORS LIGUE",AG$5:AG$72,"&lt;"&amp;AG54)+1),Paramètres!$B$3:$C$56,2,FALSE)*Paramètres!$K$17))</f>
        <v>0</v>
      </c>
      <c r="AI54" s="40">
        <f t="shared" si="53"/>
        <v>0</v>
      </c>
      <c r="AJ54" s="3" t="str">
        <f t="shared" si="54"/>
        <v/>
      </c>
      <c r="AK54" s="5">
        <f t="shared" si="55"/>
        <v>0</v>
      </c>
      <c r="AL54" s="41">
        <f t="shared" si="56"/>
        <v>0</v>
      </c>
      <c r="AM54" s="33" t="str">
        <f t="shared" si="57"/>
        <v/>
      </c>
      <c r="AO54" s="22">
        <f t="shared" si="58"/>
        <v>0</v>
      </c>
      <c r="AP54">
        <f t="shared" si="59"/>
        <v>0</v>
      </c>
      <c r="AQ54">
        <f t="shared" si="60"/>
        <v>0</v>
      </c>
      <c r="AR54">
        <f t="shared" si="61"/>
        <v>0</v>
      </c>
      <c r="AS54">
        <f t="shared" si="62"/>
        <v>0</v>
      </c>
      <c r="AT54">
        <f t="shared" si="63"/>
        <v>0</v>
      </c>
      <c r="AU54">
        <f t="shared" si="64"/>
        <v>0</v>
      </c>
      <c r="AV54">
        <f t="shared" si="65"/>
        <v>0</v>
      </c>
      <c r="AW54">
        <f t="shared" si="66"/>
        <v>0</v>
      </c>
      <c r="AX54">
        <f t="shared" si="67"/>
        <v>0</v>
      </c>
      <c r="AY54">
        <f t="shared" si="68"/>
        <v>0</v>
      </c>
      <c r="AZ54">
        <f t="shared" si="69"/>
        <v>0</v>
      </c>
      <c r="BA54">
        <f t="shared" si="70"/>
        <v>0</v>
      </c>
      <c r="BB54">
        <f t="shared" si="71"/>
        <v>0</v>
      </c>
      <c r="BC54">
        <f t="shared" si="72"/>
        <v>0</v>
      </c>
      <c r="BD54">
        <f t="shared" si="73"/>
        <v>0</v>
      </c>
      <c r="BE54" s="22">
        <f t="shared" ref="BE54:BR54" si="91">BD54+LARGE($AO54:$BC54,BE$4)</f>
        <v>0</v>
      </c>
      <c r="BF54" s="22">
        <f t="shared" si="91"/>
        <v>0</v>
      </c>
      <c r="BG54" s="22">
        <f t="shared" si="91"/>
        <v>0</v>
      </c>
      <c r="BH54" s="22">
        <f t="shared" si="91"/>
        <v>0</v>
      </c>
      <c r="BI54" s="22">
        <f t="shared" si="91"/>
        <v>0</v>
      </c>
      <c r="BJ54" s="22">
        <f t="shared" si="91"/>
        <v>0</v>
      </c>
      <c r="BK54" s="22">
        <f t="shared" si="91"/>
        <v>0</v>
      </c>
      <c r="BL54" s="22">
        <f t="shared" si="91"/>
        <v>0</v>
      </c>
      <c r="BM54" s="22">
        <f t="shared" si="91"/>
        <v>0</v>
      </c>
      <c r="BN54" s="22">
        <f t="shared" si="91"/>
        <v>0</v>
      </c>
      <c r="BO54" s="22">
        <f t="shared" si="91"/>
        <v>0</v>
      </c>
      <c r="BP54" s="22">
        <f t="shared" si="91"/>
        <v>0</v>
      </c>
      <c r="BQ54" s="22">
        <f t="shared" si="91"/>
        <v>0</v>
      </c>
      <c r="BR54" s="22">
        <f t="shared" si="91"/>
        <v>0</v>
      </c>
    </row>
    <row r="55" spans="1:70" ht="16.5">
      <c r="A55" s="73" t="s">
        <v>1408</v>
      </c>
      <c r="B55" s="32" t="str">
        <f>IF(ISNA(VLOOKUP(A55,'Licenciés Jeunes 2023'!A:C,3,0)),"",VLOOKUP(A55,'Licenciés Jeunes 2023'!A:C,3,0))</f>
        <v>ELIOT</v>
      </c>
      <c r="C55" s="32" t="str">
        <f>IF(ISNA(VLOOKUP(A55,'Licenciés Jeunes 2023'!A:C,2,0)),"",VLOOKUP(A55,'Licenciés Jeunes 2023'!A:C,2,0))</f>
        <v>MERGOT</v>
      </c>
      <c r="D55" s="32" t="str">
        <f>IF(ISNA(VLOOKUP(A55,'Licenciés Jeunes 2023'!A:F,6,0)),"",VLOOKUP(A55,'Licenciés Jeunes 2023'!A:F,6,0))</f>
        <v>TRIATHLON CLUB CHATEAUROUX METROPOLE 36</v>
      </c>
      <c r="E55" s="6"/>
      <c r="F55" s="2">
        <f>IF(E$2="Bike &amp; Run",IF(ISNA(VLOOKUP(E55,Paramètres!$B$3:$C$56,2,FALSE)),0,VLOOKUP(E55,Paramètres!$B$3:$C$56,2,FALSE)*Paramètres!$K$3),IF(OR(E55="",OR($D55="",$D55="NL",$D55="HORS LIGUE")),0,VLOOKUP(IF(OR(E55="",OR($D55="",$D55="NL",$D55="HORS LIGUE")),"",COUNTIFS($D$5:$D$72,"&lt;&gt;"&amp;"",$D$5:$D$72,"&lt;&gt;"&amp;"NL",$D$5:$D$72,"&lt;&gt;"&amp;"HORS LIGUE",E$5:E$72,"&lt;"&amp;E55)+1),Paramètres!$B$3:$C$56,2,FALSE)*Paramètres!$K$3))</f>
        <v>0</v>
      </c>
      <c r="G55" s="4"/>
      <c r="H55" s="2">
        <f>IF(G$2="Bike &amp; Run",IF(ISNA(VLOOKUP(G55,Paramètres!$B$3:$C$56,2,FALSE)),0,VLOOKUP(G55,Paramètres!$B$3:$C$56,2,FALSE)*Paramètres!$K$4),IF(OR(G55="",OR($D55="",$D55="NL",$D55="HORS LIGUE")),0,VLOOKUP(IF(OR(G55="",OR($D55="",$D55="NL",$D55="HORS LIGUE")),"",COUNTIFS($D$5:$D$72,"&lt;&gt;"&amp;"",$D$5:$D$72,"&lt;&gt;"&amp;"NL",$D$5:$D$72,"&lt;&gt;"&amp;"HORS LIGUE",G$5:G$72,"&lt;"&amp;G55)+1),Paramètres!$B$3:$C$56,2,FALSE)*Paramètres!$K$4))</f>
        <v>0</v>
      </c>
      <c r="I55" s="36"/>
      <c r="J55" s="2">
        <f>IF(I$2="Bike &amp; Run",IF(ISNA(VLOOKUP(I55,Paramètres!$B$3:$C$56,2,FALSE)),0,VLOOKUP(I55,Paramètres!$B$3:$C$56,2,FALSE)*Paramètres!$K$5),IF(OR(I55="",OR($D55="",$D55="NL",$D55="HORS LIGUE")),0,VLOOKUP(IF(OR(I55="",OR($D55="",$D55="NL",$D55="HORS LIGUE")),"",COUNTIFS($D$5:$D$72,"&lt;&gt;"&amp;"",$D$5:$D$72,"&lt;&gt;"&amp;"NL",$D$5:$D$72,"&lt;&gt;"&amp;"HORS LIGUE",I$5:I$72,"&lt;"&amp;I55)+1),Paramètres!$B$3:$C$56,2,FALSE)*Paramètres!$K$5))</f>
        <v>0</v>
      </c>
      <c r="K55" s="4"/>
      <c r="L55" s="2">
        <f>IF(K$2="Bike &amp; Run",IF(ISNA(VLOOKUP(K55,Paramètres!$B$3:$C$56,2,FALSE)),0,VLOOKUP(K55,Paramètres!$B$3:$C$56,2,FALSE)*Paramètres!$K$6),IF(OR(K55="",OR($D55="",$D55="NL",$D55="HORS LIGUE")),0,VLOOKUP(IF(OR(K55="",OR($D55="",$D55="NL",$D55="HORS LIGUE")),"",COUNTIFS($D$5:$D$72,"&lt;&gt;"&amp;"",$D$5:$D$72,"&lt;&gt;"&amp;"NL",$D$5:$D$72,"&lt;&gt;"&amp;"HORS LIGUE",K$5:K$72,"&lt;"&amp;K55)+1),Paramètres!$B$3:$C$56,2,FALSE)*Paramètres!$K$6))</f>
        <v>0</v>
      </c>
      <c r="M55" s="4"/>
      <c r="N55" s="2">
        <f>IF(M$2="Bike &amp; Run",IF(ISNA(VLOOKUP(M55,Paramètres!$B$3:$C$56,2,FALSE)),0,VLOOKUP(M55,Paramètres!$B$3:$C$56,2,FALSE)*Paramètres!$K$7),IF(OR(M55="",OR($D55="",$D55="NL",$D55="HORS LIGUE")),0,VLOOKUP(IF(OR(M55="",OR($D55="",$D55="NL",$D55="HORS LIGUE")),"",COUNTIFS($D$5:$D$72,"&lt;&gt;"&amp;"",$D$5:$D$72,"&lt;&gt;"&amp;"NL",$D$5:$D$72,"&lt;&gt;"&amp;"HORS LIGUE",M$5:M$72,"&lt;"&amp;M55)+1),Paramètres!$B$3:$C$56,2,FALSE)*Paramètres!$K$7))</f>
        <v>0</v>
      </c>
      <c r="O55" s="46"/>
      <c r="P55" s="2">
        <f>IF(O$2="Bike &amp; Run",IF(ISNA(VLOOKUP(O55,Paramètres!$B$3:$C$56,2,FALSE)),0,VLOOKUP(O55,Paramètres!$B$3:$C$56,2,FALSE)*Paramètres!$K$8),IF(OR(O55="",OR($D55="",$D55="NL",$D55="HORS LIGUE")),0,VLOOKUP(IF(OR(O55="",OR($D55="",$D55="NL",$D55="HORS LIGUE")),"",COUNTIFS($D$5:$D$72,"&lt;&gt;"&amp;"",$D$5:$D$72,"&lt;&gt;"&amp;"NL",$D$5:$D$72,"&lt;&gt;"&amp;"HORS LIGUE",O$5:O$72,"&lt;"&amp;O55)+1),Paramètres!$B$3:$C$56,2,FALSE)*Paramètres!$K$8))</f>
        <v>0</v>
      </c>
      <c r="Q55" s="46"/>
      <c r="R55" s="2">
        <f>IF(Q$2="Bike &amp; Run",IF(ISNA(VLOOKUP(Q55,Paramètres!$B$3:$C$56,2,FALSE)),0,VLOOKUP(Q55,Paramètres!$B$3:$C$56,2,FALSE)*Paramètres!$K$9),IF(OR(Q55="",OR($D55="",$D55="NL",$D55="HORS LIGUE")),0,VLOOKUP(IF(OR(Q55="",OR($D55="",$D55="NL",$D55="HORS LIGUE")),"",COUNTIFS($D$5:$D$72,"&lt;&gt;"&amp;"",$D$5:$D$72,"&lt;&gt;"&amp;"NL",$D$5:$D$72,"&lt;&gt;"&amp;"HORS LIGUE",Q$5:Q$72,"&lt;"&amp;Q55)+1),Paramètres!$B$3:$C$56,2,FALSE)*Paramètres!$K$9))</f>
        <v>0</v>
      </c>
      <c r="S55" s="46"/>
      <c r="T55" s="2">
        <f>IF(S$2="Bike &amp; Run",IF(ISNA(VLOOKUP(S55,Paramètres!$B$3:$C$56,2,FALSE)),0,VLOOKUP(S55,Paramètres!$B$3:$C$56,2,FALSE)*Paramètres!$K$10),IF(OR(S55="",OR($D55="",$D55="NL",$D55="HORS LIGUE")),0,VLOOKUP(IF(OR(S55="",OR($D55="",$D55="NL",$D55="HORS LIGUE")),"",COUNTIFS($D$5:$D$72,"&lt;&gt;"&amp;"",$D$5:$D$72,"&lt;&gt;"&amp;"NL",$D$5:$D$72,"&lt;&gt;"&amp;"HORS LIGUE",S$5:S$72,"&lt;"&amp;S55)+1),Paramètres!$B$3:$C$56,2,FALSE)*Paramètres!$K$10))</f>
        <v>0</v>
      </c>
      <c r="U55" s="46"/>
      <c r="V55" s="2">
        <f>IF(U$2="Bike &amp; Run",IF(ISNA(VLOOKUP(U55,Paramètres!$B$3:$C$56,2,FALSE)),0,VLOOKUP(U55,Paramètres!$B$3:$C$56,2,FALSE)*Paramètres!$K$11),IF(OR(U55="",OR($D55="",$D55="NL",$D55="HORS LIGUE")),0,VLOOKUP(IF(OR(U55="",OR($D55="",$D55="NL",$D55="HORS LIGUE")),"",COUNTIFS($D$5:$D$72,"&lt;&gt;"&amp;"",$D$5:$D$72,"&lt;&gt;"&amp;"NL",$D$5:$D$72,"&lt;&gt;"&amp;"HORS LIGUE",U$5:U$72,"&lt;"&amp;U55)+1),Paramètres!$B$3:$C$56,2,FALSE)*Paramètres!$K$11))</f>
        <v>0</v>
      </c>
      <c r="W55" s="46"/>
      <c r="X55" s="2">
        <f>IF(W$2="Bike &amp; Run",IF(ISNA(VLOOKUP(W55,Paramètres!$B$3:$C$56,2,FALSE)),0,VLOOKUP(W55,Paramètres!$B$3:$C$56,2,FALSE)*Paramètres!$K$12),IF(OR(W55="",OR($D55="",$D55="NL",$D55="HORS LIGUE")),0,VLOOKUP(IF(OR(W55="",OR($D55="",$D55="NL",$D55="HORS LIGUE")),"",COUNTIFS($D$5:$D$72,"&lt;&gt;"&amp;"",$D$5:$D$72,"&lt;&gt;"&amp;"NL",$D$5:$D$72,"&lt;&gt;"&amp;"HORS LIGUE",W$5:W$72,"&lt;"&amp;W55)+1),Paramètres!$B$3:$C$56,2,FALSE)*Paramètres!$K$12))</f>
        <v>0</v>
      </c>
      <c r="Y55" s="46"/>
      <c r="Z55" s="2">
        <f>IF(Y$2="Bike &amp; Run",IF(ISNA(VLOOKUP(Y55,Paramètres!$B$3:$C$56,2,FALSE)),0,VLOOKUP(Y55,Paramètres!$B$3:$C$56,2,FALSE)*Paramètres!$K$13),IF(OR(Y55="",OR($D55="",$D55="NL",$D55="HORS LIGUE")),0,VLOOKUP(IF(OR(Y55="",OR($D55="",$D55="NL",$D55="HORS LIGUE")),"",COUNTIFS($D$5:$D$72,"&lt;&gt;"&amp;"",$D$5:$D$72,"&lt;&gt;"&amp;"NL",$D$5:$D$72,"&lt;&gt;"&amp;"HORS LIGUE",Y$5:Y$72,"&lt;"&amp;Y55)+1),Paramètres!$B$3:$C$56,2,FALSE)*Paramètres!$K$13))</f>
        <v>0</v>
      </c>
      <c r="AA55" s="46"/>
      <c r="AB55" s="2">
        <f>IF(AA$2="Bike &amp; Run",IF(ISNA(VLOOKUP(AA55,Paramètres!$B$3:$C$56,2,FALSE)),0,VLOOKUP(AA55,Paramètres!$B$3:$C$56,2,FALSE)*Paramètres!$K$14),IF(OR(AA55="",OR($D55="",$D55="NL",$D55="HORS LIGUE")),0,VLOOKUP(IF(OR(AA55="",OR($D55="",$D55="NL",$D55="HORS LIGUE")),"",COUNTIFS($D$5:$D$72,"&lt;&gt;"&amp;"",$D$5:$D$72,"&lt;&gt;"&amp;"NL",$D$5:$D$72,"&lt;&gt;"&amp;"HORS LIGUE",AA$5:AA$72,"&lt;"&amp;AA55)+1),Paramètres!$B$3:$C$56,2,FALSE)*Paramètres!$K$14))</f>
        <v>0</v>
      </c>
      <c r="AC55" s="46"/>
      <c r="AD55" s="2">
        <f>IF(AC$2="Bike &amp; Run",IF(ISNA(VLOOKUP(AC55,Paramètres!$B$3:$C$56,2,FALSE)),0,VLOOKUP(AC55,Paramètres!$B$3:$C$56,2,FALSE)*Paramètres!$K$15),IF(OR(AC55="",OR($D55="",$D55="NL",$D55="HORS LIGUE")),0,VLOOKUP(IF(OR(AC55="",OR($D55="",$D55="NL",$D55="HORS LIGUE")),"",COUNTIFS($D$5:$D$72,"&lt;&gt;"&amp;"",$D$5:$D$72,"&lt;&gt;"&amp;"NL",$D$5:$D$72,"&lt;&gt;"&amp;"HORS LIGUE",AC$5:AC$72,"&lt;"&amp;AC55)+1),Paramètres!$B$3:$C$56,2,FALSE)*Paramètres!$K$15))</f>
        <v>0</v>
      </c>
      <c r="AE55" s="46"/>
      <c r="AF55" s="2">
        <f>IF(AE$2="Bike &amp; Run",IF(ISNA(VLOOKUP(AE55,Paramètres!$B$3:$C$56,2,FALSE)),0,VLOOKUP(AE55,Paramètres!$B$3:$C$56,2,FALSE)*Paramètres!$K$16),IF(OR(AE55="",OR($D55="",$D55="NL",$D55="HORS LIGUE")),0,VLOOKUP(IF(OR(AE55="",OR($D55="",$D55="NL",$D55="HORS LIGUE")),"",COUNTIFS($D$5:$D$72,"&lt;&gt;"&amp;"",$D$5:$D$72,"&lt;&gt;"&amp;"NL",$D$5:$D$72,"&lt;&gt;"&amp;"HORS LIGUE",AE$5:AE$72,"&lt;"&amp;AE55)+1),Paramètres!$B$3:$C$56,2,FALSE)*Paramètres!$K$16))</f>
        <v>0</v>
      </c>
      <c r="AG55" s="46"/>
      <c r="AH55" s="2">
        <f>IF(AG$2="Bike &amp; Run",IF(ISNA(VLOOKUP(AG55,Paramètres!$B$3:$C$56,2,FALSE)),0,VLOOKUP(AG55,Paramètres!$B$3:$C$56,2,FALSE)*Paramètres!$K$17),IF(OR(AG55="",OR($D55="",$D55="NL",$D55="HORS LIGUE")),0,VLOOKUP(IF(OR(AG55="",OR($D55="",$D55="NL",$D55="HORS LIGUE")),"",COUNTIFS($D$5:$D$72,"&lt;&gt;"&amp;"",$D$5:$D$72,"&lt;&gt;"&amp;"NL",$D$5:$D$72,"&lt;&gt;"&amp;"HORS LIGUE",AG$5:AG$72,"&lt;"&amp;AG55)+1),Paramètres!$B$3:$C$56,2,FALSE)*Paramètres!$K$17))</f>
        <v>0</v>
      </c>
      <c r="AI55" s="40">
        <f t="shared" si="53"/>
        <v>0</v>
      </c>
      <c r="AJ55" s="3" t="str">
        <f t="shared" si="54"/>
        <v/>
      </c>
      <c r="AK55" s="5">
        <f t="shared" si="55"/>
        <v>0</v>
      </c>
      <c r="AL55" s="41">
        <f t="shared" si="56"/>
        <v>0</v>
      </c>
      <c r="AM55" s="33" t="str">
        <f t="shared" si="57"/>
        <v/>
      </c>
      <c r="AO55" s="22">
        <f t="shared" si="58"/>
        <v>0</v>
      </c>
      <c r="AP55">
        <f t="shared" si="59"/>
        <v>0</v>
      </c>
      <c r="AQ55">
        <f t="shared" si="60"/>
        <v>0</v>
      </c>
      <c r="AR55">
        <f t="shared" si="61"/>
        <v>0</v>
      </c>
      <c r="AS55">
        <f t="shared" si="62"/>
        <v>0</v>
      </c>
      <c r="AT55">
        <f t="shared" si="63"/>
        <v>0</v>
      </c>
      <c r="AU55">
        <f t="shared" si="64"/>
        <v>0</v>
      </c>
      <c r="AV55">
        <f t="shared" si="65"/>
        <v>0</v>
      </c>
      <c r="AW55">
        <f t="shared" si="66"/>
        <v>0</v>
      </c>
      <c r="AX55">
        <f t="shared" si="67"/>
        <v>0</v>
      </c>
      <c r="AY55">
        <f t="shared" si="68"/>
        <v>0</v>
      </c>
      <c r="AZ55">
        <f t="shared" si="69"/>
        <v>0</v>
      </c>
      <c r="BA55">
        <f t="shared" si="70"/>
        <v>0</v>
      </c>
      <c r="BB55">
        <f t="shared" si="71"/>
        <v>0</v>
      </c>
      <c r="BC55">
        <f t="shared" si="72"/>
        <v>0</v>
      </c>
      <c r="BD55">
        <f t="shared" si="73"/>
        <v>0</v>
      </c>
      <c r="BE55" s="22">
        <f t="shared" ref="BE55:BR55" si="92">BD55+LARGE($AO55:$BC55,BE$4)</f>
        <v>0</v>
      </c>
      <c r="BF55" s="22">
        <f t="shared" si="92"/>
        <v>0</v>
      </c>
      <c r="BG55" s="22">
        <f t="shared" si="92"/>
        <v>0</v>
      </c>
      <c r="BH55" s="22">
        <f t="shared" si="92"/>
        <v>0</v>
      </c>
      <c r="BI55" s="22">
        <f t="shared" si="92"/>
        <v>0</v>
      </c>
      <c r="BJ55" s="22">
        <f t="shared" si="92"/>
        <v>0</v>
      </c>
      <c r="BK55" s="22">
        <f t="shared" si="92"/>
        <v>0</v>
      </c>
      <c r="BL55" s="22">
        <f t="shared" si="92"/>
        <v>0</v>
      </c>
      <c r="BM55" s="22">
        <f t="shared" si="92"/>
        <v>0</v>
      </c>
      <c r="BN55" s="22">
        <f t="shared" si="92"/>
        <v>0</v>
      </c>
      <c r="BO55" s="22">
        <f t="shared" si="92"/>
        <v>0</v>
      </c>
      <c r="BP55" s="22">
        <f t="shared" si="92"/>
        <v>0</v>
      </c>
      <c r="BQ55" s="22">
        <f t="shared" si="92"/>
        <v>0</v>
      </c>
      <c r="BR55" s="22">
        <f t="shared" si="92"/>
        <v>0</v>
      </c>
    </row>
    <row r="56" spans="1:70" ht="16.5">
      <c r="A56" s="73" t="s">
        <v>1427</v>
      </c>
      <c r="B56" s="32" t="str">
        <f>IF(ISNA(VLOOKUP(A56,'Licenciés Jeunes 2023'!A:C,3,0)),"",VLOOKUP(A56,'Licenciés Jeunes 2023'!A:C,3,0))</f>
        <v>GAILLARD</v>
      </c>
      <c r="C56" s="32" t="str">
        <f>IF(ISNA(VLOOKUP(A56,'Licenciés Jeunes 2023'!A:C,2,0)),"",VLOOKUP(A56,'Licenciés Jeunes 2023'!A:C,2,0))</f>
        <v>LEOPOL</v>
      </c>
      <c r="D56" s="32" t="str">
        <f>IF(ISNA(VLOOKUP(A56,'Licenciés Jeunes 2023'!A:F,6,0)),"",VLOOKUP(A56,'Licenciés Jeunes 2023'!A:F,6,0))</f>
        <v>ORLEANS ASFAS TRIATHLON</v>
      </c>
      <c r="E56" s="6"/>
      <c r="F56" s="2">
        <f>IF(E$2="Bike &amp; Run",IF(ISNA(VLOOKUP(E56,Paramètres!$B$3:$C$56,2,FALSE)),0,VLOOKUP(E56,Paramètres!$B$3:$C$56,2,FALSE)*Paramètres!$K$3),IF(OR(E56="",OR($D56="",$D56="NL",$D56="HORS LIGUE")),0,VLOOKUP(IF(OR(E56="",OR($D56="",$D56="NL",$D56="HORS LIGUE")),"",COUNTIFS($D$5:$D$72,"&lt;&gt;"&amp;"",$D$5:$D$72,"&lt;&gt;"&amp;"NL",$D$5:$D$72,"&lt;&gt;"&amp;"HORS LIGUE",E$5:E$72,"&lt;"&amp;E56)+1),Paramètres!$B$3:$C$56,2,FALSE)*Paramètres!$K$3))</f>
        <v>0</v>
      </c>
      <c r="G56" s="4"/>
      <c r="H56" s="2">
        <f>IF(G$2="Bike &amp; Run",IF(ISNA(VLOOKUP(G56,Paramètres!$B$3:$C$56,2,FALSE)),0,VLOOKUP(G56,Paramètres!$B$3:$C$56,2,FALSE)*Paramètres!$K$4),IF(OR(G56="",OR($D56="",$D56="NL",$D56="HORS LIGUE")),0,VLOOKUP(IF(OR(G56="",OR($D56="",$D56="NL",$D56="HORS LIGUE")),"",COUNTIFS($D$5:$D$72,"&lt;&gt;"&amp;"",$D$5:$D$72,"&lt;&gt;"&amp;"NL",$D$5:$D$72,"&lt;&gt;"&amp;"HORS LIGUE",G$5:G$72,"&lt;"&amp;G56)+1),Paramètres!$B$3:$C$56,2,FALSE)*Paramètres!$K$4))</f>
        <v>0</v>
      </c>
      <c r="I56" s="36"/>
      <c r="J56" s="2">
        <f>IF(I$2="Bike &amp; Run",IF(ISNA(VLOOKUP(I56,Paramètres!$B$3:$C$56,2,FALSE)),0,VLOOKUP(I56,Paramètres!$B$3:$C$56,2,FALSE)*Paramètres!$K$5),IF(OR(I56="",OR($D56="",$D56="NL",$D56="HORS LIGUE")),0,VLOOKUP(IF(OR(I56="",OR($D56="",$D56="NL",$D56="HORS LIGUE")),"",COUNTIFS($D$5:$D$72,"&lt;&gt;"&amp;"",$D$5:$D$72,"&lt;&gt;"&amp;"NL",$D$5:$D$72,"&lt;&gt;"&amp;"HORS LIGUE",I$5:I$72,"&lt;"&amp;I56)+1),Paramètres!$B$3:$C$56,2,FALSE)*Paramètres!$K$5))</f>
        <v>0</v>
      </c>
      <c r="K56" s="4"/>
      <c r="L56" s="2">
        <f>IF(K$2="Bike &amp; Run",IF(ISNA(VLOOKUP(K56,Paramètres!$B$3:$C$56,2,FALSE)),0,VLOOKUP(K56,Paramètres!$B$3:$C$56,2,FALSE)*Paramètres!$K$6),IF(OR(K56="",OR($D56="",$D56="NL",$D56="HORS LIGUE")),0,VLOOKUP(IF(OR(K56="",OR($D56="",$D56="NL",$D56="HORS LIGUE")),"",COUNTIFS($D$5:$D$72,"&lt;&gt;"&amp;"",$D$5:$D$72,"&lt;&gt;"&amp;"NL",$D$5:$D$72,"&lt;&gt;"&amp;"HORS LIGUE",K$5:K$72,"&lt;"&amp;K56)+1),Paramètres!$B$3:$C$56,2,FALSE)*Paramètres!$K$6))</f>
        <v>0</v>
      </c>
      <c r="M56" s="4"/>
      <c r="N56" s="2">
        <f>IF(M$2="Bike &amp; Run",IF(ISNA(VLOOKUP(M56,Paramètres!$B$3:$C$56,2,FALSE)),0,VLOOKUP(M56,Paramètres!$B$3:$C$56,2,FALSE)*Paramètres!$K$7),IF(OR(M56="",OR($D56="",$D56="NL",$D56="HORS LIGUE")),0,VLOOKUP(IF(OR(M56="",OR($D56="",$D56="NL",$D56="HORS LIGUE")),"",COUNTIFS($D$5:$D$72,"&lt;&gt;"&amp;"",$D$5:$D$72,"&lt;&gt;"&amp;"NL",$D$5:$D$72,"&lt;&gt;"&amp;"HORS LIGUE",M$5:M$72,"&lt;"&amp;M56)+1),Paramètres!$B$3:$C$56,2,FALSE)*Paramètres!$K$7))</f>
        <v>0</v>
      </c>
      <c r="O56" s="46"/>
      <c r="P56" s="2">
        <f>IF(O$2="Bike &amp; Run",IF(ISNA(VLOOKUP(O56,Paramètres!$B$3:$C$56,2,FALSE)),0,VLOOKUP(O56,Paramètres!$B$3:$C$56,2,FALSE)*Paramètres!$K$8),IF(OR(O56="",OR($D56="",$D56="NL",$D56="HORS LIGUE")),0,VLOOKUP(IF(OR(O56="",OR($D56="",$D56="NL",$D56="HORS LIGUE")),"",COUNTIFS($D$5:$D$72,"&lt;&gt;"&amp;"",$D$5:$D$72,"&lt;&gt;"&amp;"NL",$D$5:$D$72,"&lt;&gt;"&amp;"HORS LIGUE",O$5:O$72,"&lt;"&amp;O56)+1),Paramètres!$B$3:$C$56,2,FALSE)*Paramètres!$K$8))</f>
        <v>0</v>
      </c>
      <c r="Q56" s="46"/>
      <c r="R56" s="2">
        <f>IF(Q$2="Bike &amp; Run",IF(ISNA(VLOOKUP(Q56,Paramètres!$B$3:$C$56,2,FALSE)),0,VLOOKUP(Q56,Paramètres!$B$3:$C$56,2,FALSE)*Paramètres!$K$9),IF(OR(Q56="",OR($D56="",$D56="NL",$D56="HORS LIGUE")),0,VLOOKUP(IF(OR(Q56="",OR($D56="",$D56="NL",$D56="HORS LIGUE")),"",COUNTIFS($D$5:$D$72,"&lt;&gt;"&amp;"",$D$5:$D$72,"&lt;&gt;"&amp;"NL",$D$5:$D$72,"&lt;&gt;"&amp;"HORS LIGUE",Q$5:Q$72,"&lt;"&amp;Q56)+1),Paramètres!$B$3:$C$56,2,FALSE)*Paramètres!$K$9))</f>
        <v>0</v>
      </c>
      <c r="S56" s="46"/>
      <c r="T56" s="2">
        <f>IF(S$2="Bike &amp; Run",IF(ISNA(VLOOKUP(S56,Paramètres!$B$3:$C$56,2,FALSE)),0,VLOOKUP(S56,Paramètres!$B$3:$C$56,2,FALSE)*Paramètres!$K$10),IF(OR(S56="",OR($D56="",$D56="NL",$D56="HORS LIGUE")),0,VLOOKUP(IF(OR(S56="",OR($D56="",$D56="NL",$D56="HORS LIGUE")),"",COUNTIFS($D$5:$D$72,"&lt;&gt;"&amp;"",$D$5:$D$72,"&lt;&gt;"&amp;"NL",$D$5:$D$72,"&lt;&gt;"&amp;"HORS LIGUE",S$5:S$72,"&lt;"&amp;S56)+1),Paramètres!$B$3:$C$56,2,FALSE)*Paramètres!$K$10))</f>
        <v>0</v>
      </c>
      <c r="U56" s="46"/>
      <c r="V56" s="2">
        <f>IF(U$2="Bike &amp; Run",IF(ISNA(VLOOKUP(U56,Paramètres!$B$3:$C$56,2,FALSE)),0,VLOOKUP(U56,Paramètres!$B$3:$C$56,2,FALSE)*Paramètres!$K$11),IF(OR(U56="",OR($D56="",$D56="NL",$D56="HORS LIGUE")),0,VLOOKUP(IF(OR(U56="",OR($D56="",$D56="NL",$D56="HORS LIGUE")),"",COUNTIFS($D$5:$D$72,"&lt;&gt;"&amp;"",$D$5:$D$72,"&lt;&gt;"&amp;"NL",$D$5:$D$72,"&lt;&gt;"&amp;"HORS LIGUE",U$5:U$72,"&lt;"&amp;U56)+1),Paramètres!$B$3:$C$56,2,FALSE)*Paramètres!$K$11))</f>
        <v>0</v>
      </c>
      <c r="W56" s="46"/>
      <c r="X56" s="2">
        <f>IF(W$2="Bike &amp; Run",IF(ISNA(VLOOKUP(W56,Paramètres!$B$3:$C$56,2,FALSE)),0,VLOOKUP(W56,Paramètres!$B$3:$C$56,2,FALSE)*Paramètres!$K$12),IF(OR(W56="",OR($D56="",$D56="NL",$D56="HORS LIGUE")),0,VLOOKUP(IF(OR(W56="",OR($D56="",$D56="NL",$D56="HORS LIGUE")),"",COUNTIFS($D$5:$D$72,"&lt;&gt;"&amp;"",$D$5:$D$72,"&lt;&gt;"&amp;"NL",$D$5:$D$72,"&lt;&gt;"&amp;"HORS LIGUE",W$5:W$72,"&lt;"&amp;W56)+1),Paramètres!$B$3:$C$56,2,FALSE)*Paramètres!$K$12))</f>
        <v>0</v>
      </c>
      <c r="Y56" s="46"/>
      <c r="Z56" s="2">
        <f>IF(Y$2="Bike &amp; Run",IF(ISNA(VLOOKUP(Y56,Paramètres!$B$3:$C$56,2,FALSE)),0,VLOOKUP(Y56,Paramètres!$B$3:$C$56,2,FALSE)*Paramètres!$K$13),IF(OR(Y56="",OR($D56="",$D56="NL",$D56="HORS LIGUE")),0,VLOOKUP(IF(OR(Y56="",OR($D56="",$D56="NL",$D56="HORS LIGUE")),"",COUNTIFS($D$5:$D$72,"&lt;&gt;"&amp;"",$D$5:$D$72,"&lt;&gt;"&amp;"NL",$D$5:$D$72,"&lt;&gt;"&amp;"HORS LIGUE",Y$5:Y$72,"&lt;"&amp;Y56)+1),Paramètres!$B$3:$C$56,2,FALSE)*Paramètres!$K$13))</f>
        <v>0</v>
      </c>
      <c r="AA56" s="46"/>
      <c r="AB56" s="2">
        <f>IF(AA$2="Bike &amp; Run",IF(ISNA(VLOOKUP(AA56,Paramètres!$B$3:$C$56,2,FALSE)),0,VLOOKUP(AA56,Paramètres!$B$3:$C$56,2,FALSE)*Paramètres!$K$14),IF(OR(AA56="",OR($D56="",$D56="NL",$D56="HORS LIGUE")),0,VLOOKUP(IF(OR(AA56="",OR($D56="",$D56="NL",$D56="HORS LIGUE")),"",COUNTIFS($D$5:$D$72,"&lt;&gt;"&amp;"",$D$5:$D$72,"&lt;&gt;"&amp;"NL",$D$5:$D$72,"&lt;&gt;"&amp;"HORS LIGUE",AA$5:AA$72,"&lt;"&amp;AA56)+1),Paramètres!$B$3:$C$56,2,FALSE)*Paramètres!$K$14))</f>
        <v>0</v>
      </c>
      <c r="AC56" s="46"/>
      <c r="AD56" s="2">
        <f>IF(AC$2="Bike &amp; Run",IF(ISNA(VLOOKUP(AC56,Paramètres!$B$3:$C$56,2,FALSE)),0,VLOOKUP(AC56,Paramètres!$B$3:$C$56,2,FALSE)*Paramètres!$K$15),IF(OR(AC56="",OR($D56="",$D56="NL",$D56="HORS LIGUE")),0,VLOOKUP(IF(OR(AC56="",OR($D56="",$D56="NL",$D56="HORS LIGUE")),"",COUNTIFS($D$5:$D$72,"&lt;&gt;"&amp;"",$D$5:$D$72,"&lt;&gt;"&amp;"NL",$D$5:$D$72,"&lt;&gt;"&amp;"HORS LIGUE",AC$5:AC$72,"&lt;"&amp;AC56)+1),Paramètres!$B$3:$C$56,2,FALSE)*Paramètres!$K$15))</f>
        <v>0</v>
      </c>
      <c r="AE56" s="46"/>
      <c r="AF56" s="2">
        <f>IF(AE$2="Bike &amp; Run",IF(ISNA(VLOOKUP(AE56,Paramètres!$B$3:$C$56,2,FALSE)),0,VLOOKUP(AE56,Paramètres!$B$3:$C$56,2,FALSE)*Paramètres!$K$16),IF(OR(AE56="",OR($D56="",$D56="NL",$D56="HORS LIGUE")),0,VLOOKUP(IF(OR(AE56="",OR($D56="",$D56="NL",$D56="HORS LIGUE")),"",COUNTIFS($D$5:$D$72,"&lt;&gt;"&amp;"",$D$5:$D$72,"&lt;&gt;"&amp;"NL",$D$5:$D$72,"&lt;&gt;"&amp;"HORS LIGUE",AE$5:AE$72,"&lt;"&amp;AE56)+1),Paramètres!$B$3:$C$56,2,FALSE)*Paramètres!$K$16))</f>
        <v>0</v>
      </c>
      <c r="AG56" s="46"/>
      <c r="AH56" s="2">
        <f>IF(AG$2="Bike &amp; Run",IF(ISNA(VLOOKUP(AG56,Paramètres!$B$3:$C$56,2,FALSE)),0,VLOOKUP(AG56,Paramètres!$B$3:$C$56,2,FALSE)*Paramètres!$K$17),IF(OR(AG56="",OR($D56="",$D56="NL",$D56="HORS LIGUE")),0,VLOOKUP(IF(OR(AG56="",OR($D56="",$D56="NL",$D56="HORS LIGUE")),"",COUNTIFS($D$5:$D$72,"&lt;&gt;"&amp;"",$D$5:$D$72,"&lt;&gt;"&amp;"NL",$D$5:$D$72,"&lt;&gt;"&amp;"HORS LIGUE",AG$5:AG$72,"&lt;"&amp;AG56)+1),Paramètres!$B$3:$C$56,2,FALSE)*Paramètres!$K$17))</f>
        <v>0</v>
      </c>
      <c r="AI56" s="40">
        <f t="shared" si="53"/>
        <v>0</v>
      </c>
      <c r="AJ56" s="3" t="str">
        <f t="shared" si="54"/>
        <v/>
      </c>
      <c r="AK56" s="5">
        <f t="shared" si="55"/>
        <v>0</v>
      </c>
      <c r="AL56" s="41">
        <f t="shared" si="56"/>
        <v>0</v>
      </c>
      <c r="AM56" s="33" t="str">
        <f t="shared" si="57"/>
        <v/>
      </c>
      <c r="AO56" s="22">
        <f t="shared" si="58"/>
        <v>0</v>
      </c>
      <c r="AP56">
        <f t="shared" si="59"/>
        <v>0</v>
      </c>
      <c r="AQ56">
        <f t="shared" si="60"/>
        <v>0</v>
      </c>
      <c r="AR56">
        <f t="shared" si="61"/>
        <v>0</v>
      </c>
      <c r="AS56">
        <f t="shared" si="62"/>
        <v>0</v>
      </c>
      <c r="AT56">
        <f t="shared" si="63"/>
        <v>0</v>
      </c>
      <c r="AU56">
        <f t="shared" si="64"/>
        <v>0</v>
      </c>
      <c r="AV56">
        <f t="shared" si="65"/>
        <v>0</v>
      </c>
      <c r="AW56">
        <f t="shared" si="66"/>
        <v>0</v>
      </c>
      <c r="AX56">
        <f t="shared" si="67"/>
        <v>0</v>
      </c>
      <c r="AY56">
        <f t="shared" si="68"/>
        <v>0</v>
      </c>
      <c r="AZ56">
        <f t="shared" si="69"/>
        <v>0</v>
      </c>
      <c r="BA56">
        <f t="shared" si="70"/>
        <v>0</v>
      </c>
      <c r="BB56">
        <f t="shared" si="71"/>
        <v>0</v>
      </c>
      <c r="BC56">
        <f t="shared" si="72"/>
        <v>0</v>
      </c>
      <c r="BD56">
        <f t="shared" si="73"/>
        <v>0</v>
      </c>
      <c r="BE56" s="22">
        <f t="shared" ref="BE56:BR56" si="93">BD56+LARGE($AO56:$BC56,BE$4)</f>
        <v>0</v>
      </c>
      <c r="BF56" s="22">
        <f t="shared" si="93"/>
        <v>0</v>
      </c>
      <c r="BG56" s="22">
        <f t="shared" si="93"/>
        <v>0</v>
      </c>
      <c r="BH56" s="22">
        <f t="shared" si="93"/>
        <v>0</v>
      </c>
      <c r="BI56" s="22">
        <f t="shared" si="93"/>
        <v>0</v>
      </c>
      <c r="BJ56" s="22">
        <f t="shared" si="93"/>
        <v>0</v>
      </c>
      <c r="BK56" s="22">
        <f t="shared" si="93"/>
        <v>0</v>
      </c>
      <c r="BL56" s="22">
        <f t="shared" si="93"/>
        <v>0</v>
      </c>
      <c r="BM56" s="22">
        <f t="shared" si="93"/>
        <v>0</v>
      </c>
      <c r="BN56" s="22">
        <f t="shared" si="93"/>
        <v>0</v>
      </c>
      <c r="BO56" s="22">
        <f t="shared" si="93"/>
        <v>0</v>
      </c>
      <c r="BP56" s="22">
        <f t="shared" si="93"/>
        <v>0</v>
      </c>
      <c r="BQ56" s="22">
        <f t="shared" si="93"/>
        <v>0</v>
      </c>
      <c r="BR56" s="22">
        <f t="shared" si="93"/>
        <v>0</v>
      </c>
    </row>
    <row r="57" spans="1:70" ht="16.5">
      <c r="A57" s="73" t="s">
        <v>1444</v>
      </c>
      <c r="B57" s="32" t="str">
        <f>IF(ISNA(VLOOKUP(A57,'Licenciés Jeunes 2023'!A:C,3,0)),"",VLOOKUP(A57,'Licenciés Jeunes 2023'!A:C,3,0))</f>
        <v>BERNARD</v>
      </c>
      <c r="C57" s="32" t="str">
        <f>IF(ISNA(VLOOKUP(A57,'Licenciés Jeunes 2023'!A:C,2,0)),"",VLOOKUP(A57,'Licenciés Jeunes 2023'!A:C,2,0))</f>
        <v>Alexandre</v>
      </c>
      <c r="D57" s="32" t="str">
        <f>IF(ISNA(VLOOKUP(A57,'Licenciés Jeunes 2023'!A:F,6,0)),"",VLOOKUP(A57,'Licenciés Jeunes 2023'!A:F,6,0))</f>
        <v>SAINT LAURENT NOUAN TRIATHLON</v>
      </c>
      <c r="E57" s="6"/>
      <c r="F57" s="2">
        <f>IF(E$2="Bike &amp; Run",IF(ISNA(VLOOKUP(E57,Paramètres!$B$3:$C$56,2,FALSE)),0,VLOOKUP(E57,Paramètres!$B$3:$C$56,2,FALSE)*Paramètres!$K$3),IF(OR(E57="",OR($D57="",$D57="NL",$D57="HORS LIGUE")),0,VLOOKUP(IF(OR(E57="",OR($D57="",$D57="NL",$D57="HORS LIGUE")),"",COUNTIFS($D$5:$D$72,"&lt;&gt;"&amp;"",$D$5:$D$72,"&lt;&gt;"&amp;"NL",$D$5:$D$72,"&lt;&gt;"&amp;"HORS LIGUE",E$5:E$72,"&lt;"&amp;E57)+1),Paramètres!$B$3:$C$56,2,FALSE)*Paramètres!$K$3))</f>
        <v>0</v>
      </c>
      <c r="G57" s="4"/>
      <c r="H57" s="2">
        <f>IF(G$2="Bike &amp; Run",IF(ISNA(VLOOKUP(G57,Paramètres!$B$3:$C$56,2,FALSE)),0,VLOOKUP(G57,Paramètres!$B$3:$C$56,2,FALSE)*Paramètres!$K$4),IF(OR(G57="",OR($D57="",$D57="NL",$D57="HORS LIGUE")),0,VLOOKUP(IF(OR(G57="",OR($D57="",$D57="NL",$D57="HORS LIGUE")),"",COUNTIFS($D$5:$D$72,"&lt;&gt;"&amp;"",$D$5:$D$72,"&lt;&gt;"&amp;"NL",$D$5:$D$72,"&lt;&gt;"&amp;"HORS LIGUE",G$5:G$72,"&lt;"&amp;G57)+1),Paramètres!$B$3:$C$56,2,FALSE)*Paramètres!$K$4))</f>
        <v>0</v>
      </c>
      <c r="I57" s="36"/>
      <c r="J57" s="2">
        <f>IF(I$2="Bike &amp; Run",IF(ISNA(VLOOKUP(I57,Paramètres!$B$3:$C$56,2,FALSE)),0,VLOOKUP(I57,Paramètres!$B$3:$C$56,2,FALSE)*Paramètres!$K$5),IF(OR(I57="",OR($D57="",$D57="NL",$D57="HORS LIGUE")),0,VLOOKUP(IF(OR(I57="",OR($D57="",$D57="NL",$D57="HORS LIGUE")),"",COUNTIFS($D$5:$D$72,"&lt;&gt;"&amp;"",$D$5:$D$72,"&lt;&gt;"&amp;"NL",$D$5:$D$72,"&lt;&gt;"&amp;"HORS LIGUE",I$5:I$72,"&lt;"&amp;I57)+1),Paramètres!$B$3:$C$56,2,FALSE)*Paramètres!$K$5))</f>
        <v>0</v>
      </c>
      <c r="K57" s="4"/>
      <c r="L57" s="2">
        <f>IF(K$2="Bike &amp; Run",IF(ISNA(VLOOKUP(K57,Paramètres!$B$3:$C$56,2,FALSE)),0,VLOOKUP(K57,Paramètres!$B$3:$C$56,2,FALSE)*Paramètres!$K$6),IF(OR(K57="",OR($D57="",$D57="NL",$D57="HORS LIGUE")),0,VLOOKUP(IF(OR(K57="",OR($D57="",$D57="NL",$D57="HORS LIGUE")),"",COUNTIFS($D$5:$D$72,"&lt;&gt;"&amp;"",$D$5:$D$72,"&lt;&gt;"&amp;"NL",$D$5:$D$72,"&lt;&gt;"&amp;"HORS LIGUE",K$5:K$72,"&lt;"&amp;K57)+1),Paramètres!$B$3:$C$56,2,FALSE)*Paramètres!$K$6))</f>
        <v>0</v>
      </c>
      <c r="M57" s="4"/>
      <c r="N57" s="2">
        <f>IF(M$2="Bike &amp; Run",IF(ISNA(VLOOKUP(M57,Paramètres!$B$3:$C$56,2,FALSE)),0,VLOOKUP(M57,Paramètres!$B$3:$C$56,2,FALSE)*Paramètres!$K$7),IF(OR(M57="",OR($D57="",$D57="NL",$D57="HORS LIGUE")),0,VLOOKUP(IF(OR(M57="",OR($D57="",$D57="NL",$D57="HORS LIGUE")),"",COUNTIFS($D$5:$D$72,"&lt;&gt;"&amp;"",$D$5:$D$72,"&lt;&gt;"&amp;"NL",$D$5:$D$72,"&lt;&gt;"&amp;"HORS LIGUE",M$5:M$72,"&lt;"&amp;M57)+1),Paramètres!$B$3:$C$56,2,FALSE)*Paramètres!$K$7))</f>
        <v>0</v>
      </c>
      <c r="O57" s="46"/>
      <c r="P57" s="2">
        <f>IF(O$2="Bike &amp; Run",IF(ISNA(VLOOKUP(O57,Paramètres!$B$3:$C$56,2,FALSE)),0,VLOOKUP(O57,Paramètres!$B$3:$C$56,2,FALSE)*Paramètres!$K$8),IF(OR(O57="",OR($D57="",$D57="NL",$D57="HORS LIGUE")),0,VLOOKUP(IF(OR(O57="",OR($D57="",$D57="NL",$D57="HORS LIGUE")),"",COUNTIFS($D$5:$D$72,"&lt;&gt;"&amp;"",$D$5:$D$72,"&lt;&gt;"&amp;"NL",$D$5:$D$72,"&lt;&gt;"&amp;"HORS LIGUE",O$5:O$72,"&lt;"&amp;O57)+1),Paramètres!$B$3:$C$56,2,FALSE)*Paramètres!$K$8))</f>
        <v>0</v>
      </c>
      <c r="Q57" s="46"/>
      <c r="R57" s="2">
        <f>IF(Q$2="Bike &amp; Run",IF(ISNA(VLOOKUP(Q57,Paramètres!$B$3:$C$56,2,FALSE)),0,VLOOKUP(Q57,Paramètres!$B$3:$C$56,2,FALSE)*Paramètres!$K$9),IF(OR(Q57="",OR($D57="",$D57="NL",$D57="HORS LIGUE")),0,VLOOKUP(IF(OR(Q57="",OR($D57="",$D57="NL",$D57="HORS LIGUE")),"",COUNTIFS($D$5:$D$72,"&lt;&gt;"&amp;"",$D$5:$D$72,"&lt;&gt;"&amp;"NL",$D$5:$D$72,"&lt;&gt;"&amp;"HORS LIGUE",Q$5:Q$72,"&lt;"&amp;Q57)+1),Paramètres!$B$3:$C$56,2,FALSE)*Paramètres!$K$9))</f>
        <v>0</v>
      </c>
      <c r="S57" s="46"/>
      <c r="T57" s="2">
        <f>IF(S$2="Bike &amp; Run",IF(ISNA(VLOOKUP(S57,Paramètres!$B$3:$C$56,2,FALSE)),0,VLOOKUP(S57,Paramètres!$B$3:$C$56,2,FALSE)*Paramètres!$K$10),IF(OR(S57="",OR($D57="",$D57="NL",$D57="HORS LIGUE")),0,VLOOKUP(IF(OR(S57="",OR($D57="",$D57="NL",$D57="HORS LIGUE")),"",COUNTIFS($D$5:$D$72,"&lt;&gt;"&amp;"",$D$5:$D$72,"&lt;&gt;"&amp;"NL",$D$5:$D$72,"&lt;&gt;"&amp;"HORS LIGUE",S$5:S$72,"&lt;"&amp;S57)+1),Paramètres!$B$3:$C$56,2,FALSE)*Paramètres!$K$10))</f>
        <v>0</v>
      </c>
      <c r="U57" s="46"/>
      <c r="V57" s="2">
        <f>IF(U$2="Bike &amp; Run",IF(ISNA(VLOOKUP(U57,Paramètres!$B$3:$C$56,2,FALSE)),0,VLOOKUP(U57,Paramètres!$B$3:$C$56,2,FALSE)*Paramètres!$K$11),IF(OR(U57="",OR($D57="",$D57="NL",$D57="HORS LIGUE")),0,VLOOKUP(IF(OR(U57="",OR($D57="",$D57="NL",$D57="HORS LIGUE")),"",COUNTIFS($D$5:$D$72,"&lt;&gt;"&amp;"",$D$5:$D$72,"&lt;&gt;"&amp;"NL",$D$5:$D$72,"&lt;&gt;"&amp;"HORS LIGUE",U$5:U$72,"&lt;"&amp;U57)+1),Paramètres!$B$3:$C$56,2,FALSE)*Paramètres!$K$11))</f>
        <v>0</v>
      </c>
      <c r="W57" s="46"/>
      <c r="X57" s="2">
        <f>IF(W$2="Bike &amp; Run",IF(ISNA(VLOOKUP(W57,Paramètres!$B$3:$C$56,2,FALSE)),0,VLOOKUP(W57,Paramètres!$B$3:$C$56,2,FALSE)*Paramètres!$K$12),IF(OR(W57="",OR($D57="",$D57="NL",$D57="HORS LIGUE")),0,VLOOKUP(IF(OR(W57="",OR($D57="",$D57="NL",$D57="HORS LIGUE")),"",COUNTIFS($D$5:$D$72,"&lt;&gt;"&amp;"",$D$5:$D$72,"&lt;&gt;"&amp;"NL",$D$5:$D$72,"&lt;&gt;"&amp;"HORS LIGUE",W$5:W$72,"&lt;"&amp;W57)+1),Paramètres!$B$3:$C$56,2,FALSE)*Paramètres!$K$12))</f>
        <v>0</v>
      </c>
      <c r="Y57" s="46"/>
      <c r="Z57" s="2">
        <f>IF(Y$2="Bike &amp; Run",IF(ISNA(VLOOKUP(Y57,Paramètres!$B$3:$C$56,2,FALSE)),0,VLOOKUP(Y57,Paramètres!$B$3:$C$56,2,FALSE)*Paramètres!$K$13),IF(OR(Y57="",OR($D57="",$D57="NL",$D57="HORS LIGUE")),0,VLOOKUP(IF(OR(Y57="",OR($D57="",$D57="NL",$D57="HORS LIGUE")),"",COUNTIFS($D$5:$D$72,"&lt;&gt;"&amp;"",$D$5:$D$72,"&lt;&gt;"&amp;"NL",$D$5:$D$72,"&lt;&gt;"&amp;"HORS LIGUE",Y$5:Y$72,"&lt;"&amp;Y57)+1),Paramètres!$B$3:$C$56,2,FALSE)*Paramètres!$K$13))</f>
        <v>0</v>
      </c>
      <c r="AA57" s="46"/>
      <c r="AB57" s="2">
        <f>IF(AA$2="Bike &amp; Run",IF(ISNA(VLOOKUP(AA57,Paramètres!$B$3:$C$56,2,FALSE)),0,VLOOKUP(AA57,Paramètres!$B$3:$C$56,2,FALSE)*Paramètres!$K$14),IF(OR(AA57="",OR($D57="",$D57="NL",$D57="HORS LIGUE")),0,VLOOKUP(IF(OR(AA57="",OR($D57="",$D57="NL",$D57="HORS LIGUE")),"",COUNTIFS($D$5:$D$72,"&lt;&gt;"&amp;"",$D$5:$D$72,"&lt;&gt;"&amp;"NL",$D$5:$D$72,"&lt;&gt;"&amp;"HORS LIGUE",AA$5:AA$72,"&lt;"&amp;AA57)+1),Paramètres!$B$3:$C$56,2,FALSE)*Paramètres!$K$14))</f>
        <v>0</v>
      </c>
      <c r="AC57" s="46"/>
      <c r="AD57" s="2">
        <f>IF(AC$2="Bike &amp; Run",IF(ISNA(VLOOKUP(AC57,Paramètres!$B$3:$C$56,2,FALSE)),0,VLOOKUP(AC57,Paramètres!$B$3:$C$56,2,FALSE)*Paramètres!$K$15),IF(OR(AC57="",OR($D57="",$D57="NL",$D57="HORS LIGUE")),0,VLOOKUP(IF(OR(AC57="",OR($D57="",$D57="NL",$D57="HORS LIGUE")),"",COUNTIFS($D$5:$D$72,"&lt;&gt;"&amp;"",$D$5:$D$72,"&lt;&gt;"&amp;"NL",$D$5:$D$72,"&lt;&gt;"&amp;"HORS LIGUE",AC$5:AC$72,"&lt;"&amp;AC57)+1),Paramètres!$B$3:$C$56,2,FALSE)*Paramètres!$K$15))</f>
        <v>0</v>
      </c>
      <c r="AE57" s="46"/>
      <c r="AF57" s="2">
        <f>IF(AE$2="Bike &amp; Run",IF(ISNA(VLOOKUP(AE57,Paramètres!$B$3:$C$56,2,FALSE)),0,VLOOKUP(AE57,Paramètres!$B$3:$C$56,2,FALSE)*Paramètres!$K$16),IF(OR(AE57="",OR($D57="",$D57="NL",$D57="HORS LIGUE")),0,VLOOKUP(IF(OR(AE57="",OR($D57="",$D57="NL",$D57="HORS LIGUE")),"",COUNTIFS($D$5:$D$72,"&lt;&gt;"&amp;"",$D$5:$D$72,"&lt;&gt;"&amp;"NL",$D$5:$D$72,"&lt;&gt;"&amp;"HORS LIGUE",AE$5:AE$72,"&lt;"&amp;AE57)+1),Paramètres!$B$3:$C$56,2,FALSE)*Paramètres!$K$16))</f>
        <v>0</v>
      </c>
      <c r="AG57" s="46"/>
      <c r="AH57" s="2">
        <f>IF(AG$2="Bike &amp; Run",IF(ISNA(VLOOKUP(AG57,Paramètres!$B$3:$C$56,2,FALSE)),0,VLOOKUP(AG57,Paramètres!$B$3:$C$56,2,FALSE)*Paramètres!$K$17),IF(OR(AG57="",OR($D57="",$D57="NL",$D57="HORS LIGUE")),0,VLOOKUP(IF(OR(AG57="",OR($D57="",$D57="NL",$D57="HORS LIGUE")),"",COUNTIFS($D$5:$D$72,"&lt;&gt;"&amp;"",$D$5:$D$72,"&lt;&gt;"&amp;"NL",$D$5:$D$72,"&lt;&gt;"&amp;"HORS LIGUE",AG$5:AG$72,"&lt;"&amp;AG57)+1),Paramètres!$B$3:$C$56,2,FALSE)*Paramètres!$K$17))</f>
        <v>0</v>
      </c>
      <c r="AI57" s="40">
        <f t="shared" si="53"/>
        <v>0</v>
      </c>
      <c r="AJ57" s="3" t="str">
        <f t="shared" si="54"/>
        <v/>
      </c>
      <c r="AK57" s="5">
        <f t="shared" si="55"/>
        <v>0</v>
      </c>
      <c r="AL57" s="41">
        <f t="shared" si="56"/>
        <v>0</v>
      </c>
      <c r="AM57" s="33" t="str">
        <f t="shared" si="57"/>
        <v/>
      </c>
      <c r="AO57" s="22">
        <f t="shared" si="58"/>
        <v>0</v>
      </c>
      <c r="AP57">
        <f t="shared" si="59"/>
        <v>0</v>
      </c>
      <c r="AQ57">
        <f t="shared" si="60"/>
        <v>0</v>
      </c>
      <c r="AR57">
        <f t="shared" si="61"/>
        <v>0</v>
      </c>
      <c r="AS57">
        <f t="shared" si="62"/>
        <v>0</v>
      </c>
      <c r="AT57">
        <f t="shared" si="63"/>
        <v>0</v>
      </c>
      <c r="AU57">
        <f t="shared" si="64"/>
        <v>0</v>
      </c>
      <c r="AV57">
        <f t="shared" si="65"/>
        <v>0</v>
      </c>
      <c r="AW57">
        <f t="shared" si="66"/>
        <v>0</v>
      </c>
      <c r="AX57">
        <f t="shared" si="67"/>
        <v>0</v>
      </c>
      <c r="AY57">
        <f t="shared" si="68"/>
        <v>0</v>
      </c>
      <c r="AZ57">
        <f t="shared" si="69"/>
        <v>0</v>
      </c>
      <c r="BA57">
        <f t="shared" si="70"/>
        <v>0</v>
      </c>
      <c r="BB57">
        <f t="shared" si="71"/>
        <v>0</v>
      </c>
      <c r="BC57">
        <f t="shared" si="72"/>
        <v>0</v>
      </c>
      <c r="BD57">
        <f t="shared" si="73"/>
        <v>0</v>
      </c>
      <c r="BE57" s="22">
        <f t="shared" ref="BE57:BR57" si="94">BD57+LARGE($AO57:$BC57,BE$4)</f>
        <v>0</v>
      </c>
      <c r="BF57" s="22">
        <f t="shared" si="94"/>
        <v>0</v>
      </c>
      <c r="BG57" s="22">
        <f t="shared" si="94"/>
        <v>0</v>
      </c>
      <c r="BH57" s="22">
        <f t="shared" si="94"/>
        <v>0</v>
      </c>
      <c r="BI57" s="22">
        <f t="shared" si="94"/>
        <v>0</v>
      </c>
      <c r="BJ57" s="22">
        <f t="shared" si="94"/>
        <v>0</v>
      </c>
      <c r="BK57" s="22">
        <f t="shared" si="94"/>
        <v>0</v>
      </c>
      <c r="BL57" s="22">
        <f t="shared" si="94"/>
        <v>0</v>
      </c>
      <c r="BM57" s="22">
        <f t="shared" si="94"/>
        <v>0</v>
      </c>
      <c r="BN57" s="22">
        <f t="shared" si="94"/>
        <v>0</v>
      </c>
      <c r="BO57" s="22">
        <f t="shared" si="94"/>
        <v>0</v>
      </c>
      <c r="BP57" s="22">
        <f t="shared" si="94"/>
        <v>0</v>
      </c>
      <c r="BQ57" s="22">
        <f t="shared" si="94"/>
        <v>0</v>
      </c>
      <c r="BR57" s="22">
        <f t="shared" si="94"/>
        <v>0</v>
      </c>
    </row>
    <row r="58" spans="1:70" ht="16.5">
      <c r="A58" s="73" t="s">
        <v>764</v>
      </c>
      <c r="B58" s="32" t="str">
        <f>IF(ISNA(VLOOKUP(A58,'Licenciés Jeunes 2023'!A:C,3,0)),"",VLOOKUP(A58,'Licenciés Jeunes 2023'!A:C,3,0))</f>
        <v>TOURETTE</v>
      </c>
      <c r="C58" s="32" t="str">
        <f>IF(ISNA(VLOOKUP(A58,'Licenciés Jeunes 2023'!A:C,2,0)),"",VLOOKUP(A58,'Licenciés Jeunes 2023'!A:C,2,0))</f>
        <v>Alexis</v>
      </c>
      <c r="D58" s="32" t="str">
        <f>IF(ISNA(VLOOKUP(A58,'Licenciés Jeunes 2023'!A:F,6,0)),"",VLOOKUP(A58,'Licenciés Jeunes 2023'!A:F,6,0))</f>
        <v>SAINT LAURENT NOUAN TRIATHLON</v>
      </c>
      <c r="E58" s="6"/>
      <c r="F58" s="2">
        <f>IF(E$2="Bike &amp; Run",IF(ISNA(VLOOKUP(E58,Paramètres!$B$3:$C$56,2,FALSE)),0,VLOOKUP(E58,Paramètres!$B$3:$C$56,2,FALSE)*Paramètres!$K$3),IF(OR(E58="",OR($D58="",$D58="NL",$D58="HORS LIGUE")),0,VLOOKUP(IF(OR(E58="",OR($D58="",$D58="NL",$D58="HORS LIGUE")),"",COUNTIFS($D$5:$D$72,"&lt;&gt;"&amp;"",$D$5:$D$72,"&lt;&gt;"&amp;"NL",$D$5:$D$72,"&lt;&gt;"&amp;"HORS LIGUE",E$5:E$72,"&lt;"&amp;E58)+1),Paramètres!$B$3:$C$56,2,FALSE)*Paramètres!$K$3))</f>
        <v>0</v>
      </c>
      <c r="G58" s="4"/>
      <c r="H58" s="2">
        <f>IF(G$2="Bike &amp; Run",IF(ISNA(VLOOKUP(G58,Paramètres!$B$3:$C$56,2,FALSE)),0,VLOOKUP(G58,Paramètres!$B$3:$C$56,2,FALSE)*Paramètres!$K$4),IF(OR(G58="",OR($D58="",$D58="NL",$D58="HORS LIGUE")),0,VLOOKUP(IF(OR(G58="",OR($D58="",$D58="NL",$D58="HORS LIGUE")),"",COUNTIFS($D$5:$D$72,"&lt;&gt;"&amp;"",$D$5:$D$72,"&lt;&gt;"&amp;"NL",$D$5:$D$72,"&lt;&gt;"&amp;"HORS LIGUE",G$5:G$72,"&lt;"&amp;G58)+1),Paramètres!$B$3:$C$56,2,FALSE)*Paramètres!$K$4))</f>
        <v>0</v>
      </c>
      <c r="I58" s="36"/>
      <c r="J58" s="2">
        <f>IF(I$2="Bike &amp; Run",IF(ISNA(VLOOKUP(I58,Paramètres!$B$3:$C$56,2,FALSE)),0,VLOOKUP(I58,Paramètres!$B$3:$C$56,2,FALSE)*Paramètres!$K$5),IF(OR(I58="",OR($D58="",$D58="NL",$D58="HORS LIGUE")),0,VLOOKUP(IF(OR(I58="",OR($D58="",$D58="NL",$D58="HORS LIGUE")),"",COUNTIFS($D$5:$D$72,"&lt;&gt;"&amp;"",$D$5:$D$72,"&lt;&gt;"&amp;"NL",$D$5:$D$72,"&lt;&gt;"&amp;"HORS LIGUE",I$5:I$72,"&lt;"&amp;I58)+1),Paramètres!$B$3:$C$56,2,FALSE)*Paramètres!$K$5))</f>
        <v>0</v>
      </c>
      <c r="K58" s="4"/>
      <c r="L58" s="2">
        <f>IF(K$2="Bike &amp; Run",IF(ISNA(VLOOKUP(K58,Paramètres!$B$3:$C$56,2,FALSE)),0,VLOOKUP(K58,Paramètres!$B$3:$C$56,2,FALSE)*Paramètres!$K$6),IF(OR(K58="",OR($D58="",$D58="NL",$D58="HORS LIGUE")),0,VLOOKUP(IF(OR(K58="",OR($D58="",$D58="NL",$D58="HORS LIGUE")),"",COUNTIFS($D$5:$D$72,"&lt;&gt;"&amp;"",$D$5:$D$72,"&lt;&gt;"&amp;"NL",$D$5:$D$72,"&lt;&gt;"&amp;"HORS LIGUE",K$5:K$72,"&lt;"&amp;K58)+1),Paramètres!$B$3:$C$56,2,FALSE)*Paramètres!$K$6))</f>
        <v>0</v>
      </c>
      <c r="M58" s="4"/>
      <c r="N58" s="2">
        <f>IF(M$2="Bike &amp; Run",IF(ISNA(VLOOKUP(M58,Paramètres!$B$3:$C$56,2,FALSE)),0,VLOOKUP(M58,Paramètres!$B$3:$C$56,2,FALSE)*Paramètres!$K$7),IF(OR(M58="",OR($D58="",$D58="NL",$D58="HORS LIGUE")),0,VLOOKUP(IF(OR(M58="",OR($D58="",$D58="NL",$D58="HORS LIGUE")),"",COUNTIFS($D$5:$D$72,"&lt;&gt;"&amp;"",$D$5:$D$72,"&lt;&gt;"&amp;"NL",$D$5:$D$72,"&lt;&gt;"&amp;"HORS LIGUE",M$5:M$72,"&lt;"&amp;M58)+1),Paramètres!$B$3:$C$56,2,FALSE)*Paramètres!$K$7))</f>
        <v>0</v>
      </c>
      <c r="O58" s="46"/>
      <c r="P58" s="2">
        <f>IF(O$2="Bike &amp; Run",IF(ISNA(VLOOKUP(O58,Paramètres!$B$3:$C$56,2,FALSE)),0,VLOOKUP(O58,Paramètres!$B$3:$C$56,2,FALSE)*Paramètres!$K$8),IF(OR(O58="",OR($D58="",$D58="NL",$D58="HORS LIGUE")),0,VLOOKUP(IF(OR(O58="",OR($D58="",$D58="NL",$D58="HORS LIGUE")),"",COUNTIFS($D$5:$D$72,"&lt;&gt;"&amp;"",$D$5:$D$72,"&lt;&gt;"&amp;"NL",$D$5:$D$72,"&lt;&gt;"&amp;"HORS LIGUE",O$5:O$72,"&lt;"&amp;O58)+1),Paramètres!$B$3:$C$56,2,FALSE)*Paramètres!$K$8))</f>
        <v>0</v>
      </c>
      <c r="Q58" s="46"/>
      <c r="R58" s="2">
        <f>IF(Q$2="Bike &amp; Run",IF(ISNA(VLOOKUP(Q58,Paramètres!$B$3:$C$56,2,FALSE)),0,VLOOKUP(Q58,Paramètres!$B$3:$C$56,2,FALSE)*Paramètres!$K$9),IF(OR(Q58="",OR($D58="",$D58="NL",$D58="HORS LIGUE")),0,VLOOKUP(IF(OR(Q58="",OR($D58="",$D58="NL",$D58="HORS LIGUE")),"",COUNTIFS($D$5:$D$72,"&lt;&gt;"&amp;"",$D$5:$D$72,"&lt;&gt;"&amp;"NL",$D$5:$D$72,"&lt;&gt;"&amp;"HORS LIGUE",Q$5:Q$72,"&lt;"&amp;Q58)+1),Paramètres!$B$3:$C$56,2,FALSE)*Paramètres!$K$9))</f>
        <v>0</v>
      </c>
      <c r="S58" s="46"/>
      <c r="T58" s="2">
        <f>IF(S$2="Bike &amp; Run",IF(ISNA(VLOOKUP(S58,Paramètres!$B$3:$C$56,2,FALSE)),0,VLOOKUP(S58,Paramètres!$B$3:$C$56,2,FALSE)*Paramètres!$K$10),IF(OR(S58="",OR($D58="",$D58="NL",$D58="HORS LIGUE")),0,VLOOKUP(IF(OR(S58="",OR($D58="",$D58="NL",$D58="HORS LIGUE")),"",COUNTIFS($D$5:$D$72,"&lt;&gt;"&amp;"",$D$5:$D$72,"&lt;&gt;"&amp;"NL",$D$5:$D$72,"&lt;&gt;"&amp;"HORS LIGUE",S$5:S$72,"&lt;"&amp;S58)+1),Paramètres!$B$3:$C$56,2,FALSE)*Paramètres!$K$10))</f>
        <v>0</v>
      </c>
      <c r="U58" s="46"/>
      <c r="V58" s="2">
        <f>IF(U$2="Bike &amp; Run",IF(ISNA(VLOOKUP(U58,Paramètres!$B$3:$C$56,2,FALSE)),0,VLOOKUP(U58,Paramètres!$B$3:$C$56,2,FALSE)*Paramètres!$K$11),IF(OR(U58="",OR($D58="",$D58="NL",$D58="HORS LIGUE")),0,VLOOKUP(IF(OR(U58="",OR($D58="",$D58="NL",$D58="HORS LIGUE")),"",COUNTIFS($D$5:$D$72,"&lt;&gt;"&amp;"",$D$5:$D$72,"&lt;&gt;"&amp;"NL",$D$5:$D$72,"&lt;&gt;"&amp;"HORS LIGUE",U$5:U$72,"&lt;"&amp;U58)+1),Paramètres!$B$3:$C$56,2,FALSE)*Paramètres!$K$11))</f>
        <v>0</v>
      </c>
      <c r="W58" s="46"/>
      <c r="X58" s="2">
        <f>IF(W$2="Bike &amp; Run",IF(ISNA(VLOOKUP(W58,Paramètres!$B$3:$C$56,2,FALSE)),0,VLOOKUP(W58,Paramètres!$B$3:$C$56,2,FALSE)*Paramètres!$K$12),IF(OR(W58="",OR($D58="",$D58="NL",$D58="HORS LIGUE")),0,VLOOKUP(IF(OR(W58="",OR($D58="",$D58="NL",$D58="HORS LIGUE")),"",COUNTIFS($D$5:$D$72,"&lt;&gt;"&amp;"",$D$5:$D$72,"&lt;&gt;"&amp;"NL",$D$5:$D$72,"&lt;&gt;"&amp;"HORS LIGUE",W$5:W$72,"&lt;"&amp;W58)+1),Paramètres!$B$3:$C$56,2,FALSE)*Paramètres!$K$12))</f>
        <v>0</v>
      </c>
      <c r="Y58" s="46"/>
      <c r="Z58" s="2">
        <f>IF(Y$2="Bike &amp; Run",IF(ISNA(VLOOKUP(Y58,Paramètres!$B$3:$C$56,2,FALSE)),0,VLOOKUP(Y58,Paramètres!$B$3:$C$56,2,FALSE)*Paramètres!$K$13),IF(OR(Y58="",OR($D58="",$D58="NL",$D58="HORS LIGUE")),0,VLOOKUP(IF(OR(Y58="",OR($D58="",$D58="NL",$D58="HORS LIGUE")),"",COUNTIFS($D$5:$D$72,"&lt;&gt;"&amp;"",$D$5:$D$72,"&lt;&gt;"&amp;"NL",$D$5:$D$72,"&lt;&gt;"&amp;"HORS LIGUE",Y$5:Y$72,"&lt;"&amp;Y58)+1),Paramètres!$B$3:$C$56,2,FALSE)*Paramètres!$K$13))</f>
        <v>0</v>
      </c>
      <c r="AA58" s="46"/>
      <c r="AB58" s="2">
        <f>IF(AA$2="Bike &amp; Run",IF(ISNA(VLOOKUP(AA58,Paramètres!$B$3:$C$56,2,FALSE)),0,VLOOKUP(AA58,Paramètres!$B$3:$C$56,2,FALSE)*Paramètres!$K$14),IF(OR(AA58="",OR($D58="",$D58="NL",$D58="HORS LIGUE")),0,VLOOKUP(IF(OR(AA58="",OR($D58="",$D58="NL",$D58="HORS LIGUE")),"",COUNTIFS($D$5:$D$72,"&lt;&gt;"&amp;"",$D$5:$D$72,"&lt;&gt;"&amp;"NL",$D$5:$D$72,"&lt;&gt;"&amp;"HORS LIGUE",AA$5:AA$72,"&lt;"&amp;AA58)+1),Paramètres!$B$3:$C$56,2,FALSE)*Paramètres!$K$14))</f>
        <v>0</v>
      </c>
      <c r="AC58" s="46"/>
      <c r="AD58" s="2">
        <f>IF(AC$2="Bike &amp; Run",IF(ISNA(VLOOKUP(AC58,Paramètres!$B$3:$C$56,2,FALSE)),0,VLOOKUP(AC58,Paramètres!$B$3:$C$56,2,FALSE)*Paramètres!$K$15),IF(OR(AC58="",OR($D58="",$D58="NL",$D58="HORS LIGUE")),0,VLOOKUP(IF(OR(AC58="",OR($D58="",$D58="NL",$D58="HORS LIGUE")),"",COUNTIFS($D$5:$D$72,"&lt;&gt;"&amp;"",$D$5:$D$72,"&lt;&gt;"&amp;"NL",$D$5:$D$72,"&lt;&gt;"&amp;"HORS LIGUE",AC$5:AC$72,"&lt;"&amp;AC58)+1),Paramètres!$B$3:$C$56,2,FALSE)*Paramètres!$K$15))</f>
        <v>0</v>
      </c>
      <c r="AE58" s="46"/>
      <c r="AF58" s="2">
        <f>IF(AE$2="Bike &amp; Run",IF(ISNA(VLOOKUP(AE58,Paramètres!$B$3:$C$56,2,FALSE)),0,VLOOKUP(AE58,Paramètres!$B$3:$C$56,2,FALSE)*Paramètres!$K$16),IF(OR(AE58="",OR($D58="",$D58="NL",$D58="HORS LIGUE")),0,VLOOKUP(IF(OR(AE58="",OR($D58="",$D58="NL",$D58="HORS LIGUE")),"",COUNTIFS($D$5:$D$72,"&lt;&gt;"&amp;"",$D$5:$D$72,"&lt;&gt;"&amp;"NL",$D$5:$D$72,"&lt;&gt;"&amp;"HORS LIGUE",AE$5:AE$72,"&lt;"&amp;AE58)+1),Paramètres!$B$3:$C$56,2,FALSE)*Paramètres!$K$16))</f>
        <v>0</v>
      </c>
      <c r="AG58" s="46"/>
      <c r="AH58" s="2">
        <f>IF(AG$2="Bike &amp; Run",IF(ISNA(VLOOKUP(AG58,Paramètres!$B$3:$C$56,2,FALSE)),0,VLOOKUP(AG58,Paramètres!$B$3:$C$56,2,FALSE)*Paramètres!$K$17),IF(OR(AG58="",OR($D58="",$D58="NL",$D58="HORS LIGUE")),0,VLOOKUP(IF(OR(AG58="",OR($D58="",$D58="NL",$D58="HORS LIGUE")),"",COUNTIFS($D$5:$D$72,"&lt;&gt;"&amp;"",$D$5:$D$72,"&lt;&gt;"&amp;"NL",$D$5:$D$72,"&lt;&gt;"&amp;"HORS LIGUE",AG$5:AG$72,"&lt;"&amp;AG58)+1),Paramètres!$B$3:$C$56,2,FALSE)*Paramètres!$K$17))</f>
        <v>0</v>
      </c>
      <c r="AI58" s="40">
        <f t="shared" si="53"/>
        <v>0</v>
      </c>
      <c r="AJ58" s="3" t="str">
        <f t="shared" si="54"/>
        <v/>
      </c>
      <c r="AK58" s="5">
        <f t="shared" si="55"/>
        <v>0</v>
      </c>
      <c r="AL58" s="41">
        <f t="shared" si="56"/>
        <v>0</v>
      </c>
      <c r="AM58" s="33" t="str">
        <f t="shared" si="57"/>
        <v/>
      </c>
      <c r="AO58" s="22">
        <f t="shared" si="58"/>
        <v>0</v>
      </c>
      <c r="AP58">
        <f t="shared" si="59"/>
        <v>0</v>
      </c>
      <c r="AQ58">
        <f t="shared" si="60"/>
        <v>0</v>
      </c>
      <c r="AR58">
        <f t="shared" si="61"/>
        <v>0</v>
      </c>
      <c r="AS58">
        <f t="shared" si="62"/>
        <v>0</v>
      </c>
      <c r="AT58">
        <f t="shared" si="63"/>
        <v>0</v>
      </c>
      <c r="AU58">
        <f t="shared" si="64"/>
        <v>0</v>
      </c>
      <c r="AV58">
        <f t="shared" si="65"/>
        <v>0</v>
      </c>
      <c r="AW58">
        <f t="shared" si="66"/>
        <v>0</v>
      </c>
      <c r="AX58">
        <f t="shared" si="67"/>
        <v>0</v>
      </c>
      <c r="AY58">
        <f t="shared" si="68"/>
        <v>0</v>
      </c>
      <c r="AZ58">
        <f t="shared" si="69"/>
        <v>0</v>
      </c>
      <c r="BA58">
        <f t="shared" si="70"/>
        <v>0</v>
      </c>
      <c r="BB58">
        <f t="shared" si="71"/>
        <v>0</v>
      </c>
      <c r="BC58">
        <f t="shared" si="72"/>
        <v>0</v>
      </c>
      <c r="BD58">
        <f t="shared" si="73"/>
        <v>0</v>
      </c>
      <c r="BE58" s="22">
        <f t="shared" ref="BE58:BR58" si="95">BD58+LARGE($AO58:$BC58,BE$4)</f>
        <v>0</v>
      </c>
      <c r="BF58" s="22">
        <f t="shared" si="95"/>
        <v>0</v>
      </c>
      <c r="BG58" s="22">
        <f t="shared" si="95"/>
        <v>0</v>
      </c>
      <c r="BH58" s="22">
        <f t="shared" si="95"/>
        <v>0</v>
      </c>
      <c r="BI58" s="22">
        <f t="shared" si="95"/>
        <v>0</v>
      </c>
      <c r="BJ58" s="22">
        <f t="shared" si="95"/>
        <v>0</v>
      </c>
      <c r="BK58" s="22">
        <f t="shared" si="95"/>
        <v>0</v>
      </c>
      <c r="BL58" s="22">
        <f t="shared" si="95"/>
        <v>0</v>
      </c>
      <c r="BM58" s="22">
        <f t="shared" si="95"/>
        <v>0</v>
      </c>
      <c r="BN58" s="22">
        <f t="shared" si="95"/>
        <v>0</v>
      </c>
      <c r="BO58" s="22">
        <f t="shared" si="95"/>
        <v>0</v>
      </c>
      <c r="BP58" s="22">
        <f t="shared" si="95"/>
        <v>0</v>
      </c>
      <c r="BQ58" s="22">
        <f t="shared" si="95"/>
        <v>0</v>
      </c>
      <c r="BR58" s="22">
        <f t="shared" si="95"/>
        <v>0</v>
      </c>
    </row>
    <row r="59" spans="1:70" ht="16.5">
      <c r="A59" s="73" t="s">
        <v>1464</v>
      </c>
      <c r="B59" s="32" t="str">
        <f>IF(ISNA(VLOOKUP(A59,'Licenciés Jeunes 2023'!A:C,3,0)),"",VLOOKUP(A59,'Licenciés Jeunes 2023'!A:C,3,0))</f>
        <v>HUET ROQUAIS</v>
      </c>
      <c r="C59" s="32" t="str">
        <f>IF(ISNA(VLOOKUP(A59,'Licenciés Jeunes 2023'!A:C,2,0)),"",VLOOKUP(A59,'Licenciés Jeunes 2023'!A:C,2,0))</f>
        <v>Tom</v>
      </c>
      <c r="D59" s="32" t="str">
        <f>IF(ISNA(VLOOKUP(A59,'Licenciés Jeunes 2023'!A:F,6,0)),"",VLOOKUP(A59,'Licenciés Jeunes 2023'!A:F,6,0))</f>
        <v>C CHARTRES METROPOLE TRIATHLON</v>
      </c>
      <c r="E59" s="6"/>
      <c r="F59" s="2">
        <f>IF(E$2="Bike &amp; Run",IF(ISNA(VLOOKUP(E59,Paramètres!$B$3:$C$56,2,FALSE)),0,VLOOKUP(E59,Paramètres!$B$3:$C$56,2,FALSE)*Paramètres!$K$3),IF(OR(E59="",OR($D59="",$D59="NL",$D59="HORS LIGUE")),0,VLOOKUP(IF(OR(E59="",OR($D59="",$D59="NL",$D59="HORS LIGUE")),"",COUNTIFS($D$5:$D$72,"&lt;&gt;"&amp;"",$D$5:$D$72,"&lt;&gt;"&amp;"NL",$D$5:$D$72,"&lt;&gt;"&amp;"HORS LIGUE",E$5:E$72,"&lt;"&amp;E59)+1),Paramètres!$B$3:$C$56,2,FALSE)*Paramètres!$K$3))</f>
        <v>0</v>
      </c>
      <c r="G59" s="4"/>
      <c r="H59" s="2">
        <f>IF(G$2="Bike &amp; Run",IF(ISNA(VLOOKUP(G59,Paramètres!$B$3:$C$56,2,FALSE)),0,VLOOKUP(G59,Paramètres!$B$3:$C$56,2,FALSE)*Paramètres!$K$4),IF(OR(G59="",OR($D59="",$D59="NL",$D59="HORS LIGUE")),0,VLOOKUP(IF(OR(G59="",OR($D59="",$D59="NL",$D59="HORS LIGUE")),"",COUNTIFS($D$5:$D$72,"&lt;&gt;"&amp;"",$D$5:$D$72,"&lt;&gt;"&amp;"NL",$D$5:$D$72,"&lt;&gt;"&amp;"HORS LIGUE",G$5:G$72,"&lt;"&amp;G59)+1),Paramètres!$B$3:$C$56,2,FALSE)*Paramètres!$K$4))</f>
        <v>0</v>
      </c>
      <c r="I59" s="36"/>
      <c r="J59" s="2">
        <f>IF(I$2="Bike &amp; Run",IF(ISNA(VLOOKUP(I59,Paramètres!$B$3:$C$56,2,FALSE)),0,VLOOKUP(I59,Paramètres!$B$3:$C$56,2,FALSE)*Paramètres!$K$5),IF(OR(I59="",OR($D59="",$D59="NL",$D59="HORS LIGUE")),0,VLOOKUP(IF(OR(I59="",OR($D59="",$D59="NL",$D59="HORS LIGUE")),"",COUNTIFS($D$5:$D$72,"&lt;&gt;"&amp;"",$D$5:$D$72,"&lt;&gt;"&amp;"NL",$D$5:$D$72,"&lt;&gt;"&amp;"HORS LIGUE",I$5:I$72,"&lt;"&amp;I59)+1),Paramètres!$B$3:$C$56,2,FALSE)*Paramètres!$K$5))</f>
        <v>0</v>
      </c>
      <c r="K59" s="4"/>
      <c r="L59" s="2">
        <f>IF(K$2="Bike &amp; Run",IF(ISNA(VLOOKUP(K59,Paramètres!$B$3:$C$56,2,FALSE)),0,VLOOKUP(K59,Paramètres!$B$3:$C$56,2,FALSE)*Paramètres!$K$6),IF(OR(K59="",OR($D59="",$D59="NL",$D59="HORS LIGUE")),0,VLOOKUP(IF(OR(K59="",OR($D59="",$D59="NL",$D59="HORS LIGUE")),"",COUNTIFS($D$5:$D$72,"&lt;&gt;"&amp;"",$D$5:$D$72,"&lt;&gt;"&amp;"NL",$D$5:$D$72,"&lt;&gt;"&amp;"HORS LIGUE",K$5:K$72,"&lt;"&amp;K59)+1),Paramètres!$B$3:$C$56,2,FALSE)*Paramètres!$K$6))</f>
        <v>0</v>
      </c>
      <c r="M59" s="4"/>
      <c r="N59" s="2">
        <f>IF(M$2="Bike &amp; Run",IF(ISNA(VLOOKUP(M59,Paramètres!$B$3:$C$56,2,FALSE)),0,VLOOKUP(M59,Paramètres!$B$3:$C$56,2,FALSE)*Paramètres!$K$7),IF(OR(M59="",OR($D59="",$D59="NL",$D59="HORS LIGUE")),0,VLOOKUP(IF(OR(M59="",OR($D59="",$D59="NL",$D59="HORS LIGUE")),"",COUNTIFS($D$5:$D$72,"&lt;&gt;"&amp;"",$D$5:$D$72,"&lt;&gt;"&amp;"NL",$D$5:$D$72,"&lt;&gt;"&amp;"HORS LIGUE",M$5:M$72,"&lt;"&amp;M59)+1),Paramètres!$B$3:$C$56,2,FALSE)*Paramètres!$K$7))</f>
        <v>0</v>
      </c>
      <c r="O59" s="46"/>
      <c r="P59" s="2">
        <f>IF(O$2="Bike &amp; Run",IF(ISNA(VLOOKUP(O59,Paramètres!$B$3:$C$56,2,FALSE)),0,VLOOKUP(O59,Paramètres!$B$3:$C$56,2,FALSE)*Paramètres!$K$8),IF(OR(O59="",OR($D59="",$D59="NL",$D59="HORS LIGUE")),0,VLOOKUP(IF(OR(O59="",OR($D59="",$D59="NL",$D59="HORS LIGUE")),"",COUNTIFS($D$5:$D$72,"&lt;&gt;"&amp;"",$D$5:$D$72,"&lt;&gt;"&amp;"NL",$D$5:$D$72,"&lt;&gt;"&amp;"HORS LIGUE",O$5:O$72,"&lt;"&amp;O59)+1),Paramètres!$B$3:$C$56,2,FALSE)*Paramètres!$K$8))</f>
        <v>0</v>
      </c>
      <c r="Q59" s="46"/>
      <c r="R59" s="2">
        <f>IF(Q$2="Bike &amp; Run",IF(ISNA(VLOOKUP(Q59,Paramètres!$B$3:$C$56,2,FALSE)),0,VLOOKUP(Q59,Paramètres!$B$3:$C$56,2,FALSE)*Paramètres!$K$9),IF(OR(Q59="",OR($D59="",$D59="NL",$D59="HORS LIGUE")),0,VLOOKUP(IF(OR(Q59="",OR($D59="",$D59="NL",$D59="HORS LIGUE")),"",COUNTIFS($D$5:$D$72,"&lt;&gt;"&amp;"",$D$5:$D$72,"&lt;&gt;"&amp;"NL",$D$5:$D$72,"&lt;&gt;"&amp;"HORS LIGUE",Q$5:Q$72,"&lt;"&amp;Q59)+1),Paramètres!$B$3:$C$56,2,FALSE)*Paramètres!$K$9))</f>
        <v>0</v>
      </c>
      <c r="S59" s="46"/>
      <c r="T59" s="2">
        <f>IF(S$2="Bike &amp; Run",IF(ISNA(VLOOKUP(S59,Paramètres!$B$3:$C$56,2,FALSE)),0,VLOOKUP(S59,Paramètres!$B$3:$C$56,2,FALSE)*Paramètres!$K$10),IF(OR(S59="",OR($D59="",$D59="NL",$D59="HORS LIGUE")),0,VLOOKUP(IF(OR(S59="",OR($D59="",$D59="NL",$D59="HORS LIGUE")),"",COUNTIFS($D$5:$D$72,"&lt;&gt;"&amp;"",$D$5:$D$72,"&lt;&gt;"&amp;"NL",$D$5:$D$72,"&lt;&gt;"&amp;"HORS LIGUE",S$5:S$72,"&lt;"&amp;S59)+1),Paramètres!$B$3:$C$56,2,FALSE)*Paramètres!$K$10))</f>
        <v>0</v>
      </c>
      <c r="U59" s="46"/>
      <c r="V59" s="2">
        <f>IF(U$2="Bike &amp; Run",IF(ISNA(VLOOKUP(U59,Paramètres!$B$3:$C$56,2,FALSE)),0,VLOOKUP(U59,Paramètres!$B$3:$C$56,2,FALSE)*Paramètres!$K$11),IF(OR(U59="",OR($D59="",$D59="NL",$D59="HORS LIGUE")),0,VLOOKUP(IF(OR(U59="",OR($D59="",$D59="NL",$D59="HORS LIGUE")),"",COUNTIFS($D$5:$D$72,"&lt;&gt;"&amp;"",$D$5:$D$72,"&lt;&gt;"&amp;"NL",$D$5:$D$72,"&lt;&gt;"&amp;"HORS LIGUE",U$5:U$72,"&lt;"&amp;U59)+1),Paramètres!$B$3:$C$56,2,FALSE)*Paramètres!$K$11))</f>
        <v>0</v>
      </c>
      <c r="W59" s="46"/>
      <c r="X59" s="2">
        <f>IF(W$2="Bike &amp; Run",IF(ISNA(VLOOKUP(W59,Paramètres!$B$3:$C$56,2,FALSE)),0,VLOOKUP(W59,Paramètres!$B$3:$C$56,2,FALSE)*Paramètres!$K$12),IF(OR(W59="",OR($D59="",$D59="NL",$D59="HORS LIGUE")),0,VLOOKUP(IF(OR(W59="",OR($D59="",$D59="NL",$D59="HORS LIGUE")),"",COUNTIFS($D$5:$D$72,"&lt;&gt;"&amp;"",$D$5:$D$72,"&lt;&gt;"&amp;"NL",$D$5:$D$72,"&lt;&gt;"&amp;"HORS LIGUE",W$5:W$72,"&lt;"&amp;W59)+1),Paramètres!$B$3:$C$56,2,FALSE)*Paramètres!$K$12))</f>
        <v>0</v>
      </c>
      <c r="Y59" s="46"/>
      <c r="Z59" s="2">
        <f>IF(Y$2="Bike &amp; Run",IF(ISNA(VLOOKUP(Y59,Paramètres!$B$3:$C$56,2,FALSE)),0,VLOOKUP(Y59,Paramètres!$B$3:$C$56,2,FALSE)*Paramètres!$K$13),IF(OR(Y59="",OR($D59="",$D59="NL",$D59="HORS LIGUE")),0,VLOOKUP(IF(OR(Y59="",OR($D59="",$D59="NL",$D59="HORS LIGUE")),"",COUNTIFS($D$5:$D$72,"&lt;&gt;"&amp;"",$D$5:$D$72,"&lt;&gt;"&amp;"NL",$D$5:$D$72,"&lt;&gt;"&amp;"HORS LIGUE",Y$5:Y$72,"&lt;"&amp;Y59)+1),Paramètres!$B$3:$C$56,2,FALSE)*Paramètres!$K$13))</f>
        <v>0</v>
      </c>
      <c r="AA59" s="46"/>
      <c r="AB59" s="2">
        <f>IF(AA$2="Bike &amp; Run",IF(ISNA(VLOOKUP(AA59,Paramètres!$B$3:$C$56,2,FALSE)),0,VLOOKUP(AA59,Paramètres!$B$3:$C$56,2,FALSE)*Paramètres!$K$14),IF(OR(AA59="",OR($D59="",$D59="NL",$D59="HORS LIGUE")),0,VLOOKUP(IF(OR(AA59="",OR($D59="",$D59="NL",$D59="HORS LIGUE")),"",COUNTIFS($D$5:$D$72,"&lt;&gt;"&amp;"",$D$5:$D$72,"&lt;&gt;"&amp;"NL",$D$5:$D$72,"&lt;&gt;"&amp;"HORS LIGUE",AA$5:AA$72,"&lt;"&amp;AA59)+1),Paramètres!$B$3:$C$56,2,FALSE)*Paramètres!$K$14))</f>
        <v>0</v>
      </c>
      <c r="AC59" s="46"/>
      <c r="AD59" s="2">
        <f>IF(AC$2="Bike &amp; Run",IF(ISNA(VLOOKUP(AC59,Paramètres!$B$3:$C$56,2,FALSE)),0,VLOOKUP(AC59,Paramètres!$B$3:$C$56,2,FALSE)*Paramètres!$K$15),IF(OR(AC59="",OR($D59="",$D59="NL",$D59="HORS LIGUE")),0,VLOOKUP(IF(OR(AC59="",OR($D59="",$D59="NL",$D59="HORS LIGUE")),"",COUNTIFS($D$5:$D$72,"&lt;&gt;"&amp;"",$D$5:$D$72,"&lt;&gt;"&amp;"NL",$D$5:$D$72,"&lt;&gt;"&amp;"HORS LIGUE",AC$5:AC$72,"&lt;"&amp;AC59)+1),Paramètres!$B$3:$C$56,2,FALSE)*Paramètres!$K$15))</f>
        <v>0</v>
      </c>
      <c r="AE59" s="46"/>
      <c r="AF59" s="2">
        <f>IF(AE$2="Bike &amp; Run",IF(ISNA(VLOOKUP(AE59,Paramètres!$B$3:$C$56,2,FALSE)),0,VLOOKUP(AE59,Paramètres!$B$3:$C$56,2,FALSE)*Paramètres!$K$16),IF(OR(AE59="",OR($D59="",$D59="NL",$D59="HORS LIGUE")),0,VLOOKUP(IF(OR(AE59="",OR($D59="",$D59="NL",$D59="HORS LIGUE")),"",COUNTIFS($D$5:$D$72,"&lt;&gt;"&amp;"",$D$5:$D$72,"&lt;&gt;"&amp;"NL",$D$5:$D$72,"&lt;&gt;"&amp;"HORS LIGUE",AE$5:AE$72,"&lt;"&amp;AE59)+1),Paramètres!$B$3:$C$56,2,FALSE)*Paramètres!$K$16))</f>
        <v>0</v>
      </c>
      <c r="AG59" s="46"/>
      <c r="AH59" s="2">
        <f>IF(AG$2="Bike &amp; Run",IF(ISNA(VLOOKUP(AG59,Paramètres!$B$3:$C$56,2,FALSE)),0,VLOOKUP(AG59,Paramètres!$B$3:$C$56,2,FALSE)*Paramètres!$K$17),IF(OR(AG59="",OR($D59="",$D59="NL",$D59="HORS LIGUE")),0,VLOOKUP(IF(OR(AG59="",OR($D59="",$D59="NL",$D59="HORS LIGUE")),"",COUNTIFS($D$5:$D$72,"&lt;&gt;"&amp;"",$D$5:$D$72,"&lt;&gt;"&amp;"NL",$D$5:$D$72,"&lt;&gt;"&amp;"HORS LIGUE",AG$5:AG$72,"&lt;"&amp;AG59)+1),Paramètres!$B$3:$C$56,2,FALSE)*Paramètres!$K$17))</f>
        <v>0</v>
      </c>
      <c r="AI59" s="40">
        <f t="shared" si="53"/>
        <v>0</v>
      </c>
      <c r="AJ59" s="3" t="str">
        <f t="shared" si="54"/>
        <v/>
      </c>
      <c r="AK59" s="5">
        <f t="shared" si="55"/>
        <v>0</v>
      </c>
      <c r="AL59" s="41">
        <f t="shared" si="56"/>
        <v>0</v>
      </c>
      <c r="AM59" s="33" t="str">
        <f t="shared" si="57"/>
        <v/>
      </c>
      <c r="AO59" s="22">
        <f t="shared" si="58"/>
        <v>0</v>
      </c>
      <c r="AP59">
        <f t="shared" si="59"/>
        <v>0</v>
      </c>
      <c r="AQ59">
        <f t="shared" si="60"/>
        <v>0</v>
      </c>
      <c r="AR59">
        <f t="shared" si="61"/>
        <v>0</v>
      </c>
      <c r="AS59">
        <f t="shared" si="62"/>
        <v>0</v>
      </c>
      <c r="AT59">
        <f t="shared" si="63"/>
        <v>0</v>
      </c>
      <c r="AU59">
        <f t="shared" si="64"/>
        <v>0</v>
      </c>
      <c r="AV59">
        <f t="shared" si="65"/>
        <v>0</v>
      </c>
      <c r="AW59">
        <f t="shared" si="66"/>
        <v>0</v>
      </c>
      <c r="AX59">
        <f t="shared" si="67"/>
        <v>0</v>
      </c>
      <c r="AY59">
        <f t="shared" si="68"/>
        <v>0</v>
      </c>
      <c r="AZ59">
        <f t="shared" si="69"/>
        <v>0</v>
      </c>
      <c r="BA59">
        <f t="shared" si="70"/>
        <v>0</v>
      </c>
      <c r="BB59">
        <f t="shared" si="71"/>
        <v>0</v>
      </c>
      <c r="BC59">
        <f t="shared" si="72"/>
        <v>0</v>
      </c>
      <c r="BD59">
        <f t="shared" si="73"/>
        <v>0</v>
      </c>
      <c r="BE59" s="22">
        <f t="shared" ref="BE59:BR59" si="96">BD59+LARGE($AO59:$BC59,BE$4)</f>
        <v>0</v>
      </c>
      <c r="BF59" s="22">
        <f t="shared" si="96"/>
        <v>0</v>
      </c>
      <c r="BG59" s="22">
        <f t="shared" si="96"/>
        <v>0</v>
      </c>
      <c r="BH59" s="22">
        <f t="shared" si="96"/>
        <v>0</v>
      </c>
      <c r="BI59" s="22">
        <f t="shared" si="96"/>
        <v>0</v>
      </c>
      <c r="BJ59" s="22">
        <f t="shared" si="96"/>
        <v>0</v>
      </c>
      <c r="BK59" s="22">
        <f t="shared" si="96"/>
        <v>0</v>
      </c>
      <c r="BL59" s="22">
        <f t="shared" si="96"/>
        <v>0</v>
      </c>
      <c r="BM59" s="22">
        <f t="shared" si="96"/>
        <v>0</v>
      </c>
      <c r="BN59" s="22">
        <f t="shared" si="96"/>
        <v>0</v>
      </c>
      <c r="BO59" s="22">
        <f t="shared" si="96"/>
        <v>0</v>
      </c>
      <c r="BP59" s="22">
        <f t="shared" si="96"/>
        <v>0</v>
      </c>
      <c r="BQ59" s="22">
        <f t="shared" si="96"/>
        <v>0</v>
      </c>
      <c r="BR59" s="22">
        <f t="shared" si="96"/>
        <v>0</v>
      </c>
    </row>
    <row r="60" spans="1:70" ht="16.5">
      <c r="A60" s="73" t="s">
        <v>1519</v>
      </c>
      <c r="B60" s="32" t="str">
        <f>IF(ISNA(VLOOKUP(A60,'Licenciés Jeunes 2023'!A:C,3,0)),"",VLOOKUP(A60,'Licenciés Jeunes 2023'!A:C,3,0))</f>
        <v>BEIGNEUX</v>
      </c>
      <c r="C60" s="32" t="str">
        <f>IF(ISNA(VLOOKUP(A60,'Licenciés Jeunes 2023'!A:C,2,0)),"",VLOOKUP(A60,'Licenciés Jeunes 2023'!A:C,2,0))</f>
        <v>LOIS</v>
      </c>
      <c r="D60" s="32" t="str">
        <f>IF(ISNA(VLOOKUP(A60,'Licenciés Jeunes 2023'!A:F,6,0)),"",VLOOKUP(A60,'Licenciés Jeunes 2023'!A:F,6,0))</f>
        <v>T.C. JOUE LES TOURS</v>
      </c>
      <c r="E60" s="6"/>
      <c r="F60" s="2">
        <f>IF(E$2="Bike &amp; Run",IF(ISNA(VLOOKUP(E60,Paramètres!$B$3:$C$56,2,FALSE)),0,VLOOKUP(E60,Paramètres!$B$3:$C$56,2,FALSE)*Paramètres!$K$3),IF(OR(E60="",OR($D60="",$D60="NL",$D60="HORS LIGUE")),0,VLOOKUP(IF(OR(E60="",OR($D60="",$D60="NL",$D60="HORS LIGUE")),"",COUNTIFS($D$5:$D$72,"&lt;&gt;"&amp;"",$D$5:$D$72,"&lt;&gt;"&amp;"NL",$D$5:$D$72,"&lt;&gt;"&amp;"HORS LIGUE",E$5:E$72,"&lt;"&amp;E60)+1),Paramètres!$B$3:$C$56,2,FALSE)*Paramètres!$K$3))</f>
        <v>0</v>
      </c>
      <c r="G60" s="4"/>
      <c r="H60" s="2">
        <f>IF(G$2="Bike &amp; Run",IF(ISNA(VLOOKUP(G60,Paramètres!$B$3:$C$56,2,FALSE)),0,VLOOKUP(G60,Paramètres!$B$3:$C$56,2,FALSE)*Paramètres!$K$4),IF(OR(G60="",OR($D60="",$D60="NL",$D60="HORS LIGUE")),0,VLOOKUP(IF(OR(G60="",OR($D60="",$D60="NL",$D60="HORS LIGUE")),"",COUNTIFS($D$5:$D$72,"&lt;&gt;"&amp;"",$D$5:$D$72,"&lt;&gt;"&amp;"NL",$D$5:$D$72,"&lt;&gt;"&amp;"HORS LIGUE",G$5:G$72,"&lt;"&amp;G60)+1),Paramètres!$B$3:$C$56,2,FALSE)*Paramètres!$K$4))</f>
        <v>0</v>
      </c>
      <c r="I60" s="36"/>
      <c r="J60" s="2">
        <f>IF(I$2="Bike &amp; Run",IF(ISNA(VLOOKUP(I60,Paramètres!$B$3:$C$56,2,FALSE)),0,VLOOKUP(I60,Paramètres!$B$3:$C$56,2,FALSE)*Paramètres!$K$5),IF(OR(I60="",OR($D60="",$D60="NL",$D60="HORS LIGUE")),0,VLOOKUP(IF(OR(I60="",OR($D60="",$D60="NL",$D60="HORS LIGUE")),"",COUNTIFS($D$5:$D$72,"&lt;&gt;"&amp;"",$D$5:$D$72,"&lt;&gt;"&amp;"NL",$D$5:$D$72,"&lt;&gt;"&amp;"HORS LIGUE",I$5:I$72,"&lt;"&amp;I60)+1),Paramètres!$B$3:$C$56,2,FALSE)*Paramètres!$K$5))</f>
        <v>0</v>
      </c>
      <c r="K60" s="4"/>
      <c r="L60" s="2">
        <f>IF(K$2="Bike &amp; Run",IF(ISNA(VLOOKUP(K60,Paramètres!$B$3:$C$56,2,FALSE)),0,VLOOKUP(K60,Paramètres!$B$3:$C$56,2,FALSE)*Paramètres!$K$6),IF(OR(K60="",OR($D60="",$D60="NL",$D60="HORS LIGUE")),0,VLOOKUP(IF(OR(K60="",OR($D60="",$D60="NL",$D60="HORS LIGUE")),"",COUNTIFS($D$5:$D$72,"&lt;&gt;"&amp;"",$D$5:$D$72,"&lt;&gt;"&amp;"NL",$D$5:$D$72,"&lt;&gt;"&amp;"HORS LIGUE",K$5:K$72,"&lt;"&amp;K60)+1),Paramètres!$B$3:$C$56,2,FALSE)*Paramètres!$K$6))</f>
        <v>0</v>
      </c>
      <c r="M60" s="4"/>
      <c r="N60" s="2">
        <f>IF(M$2="Bike &amp; Run",IF(ISNA(VLOOKUP(M60,Paramètres!$B$3:$C$56,2,FALSE)),0,VLOOKUP(M60,Paramètres!$B$3:$C$56,2,FALSE)*Paramètres!$K$7),IF(OR(M60="",OR($D60="",$D60="NL",$D60="HORS LIGUE")),0,VLOOKUP(IF(OR(M60="",OR($D60="",$D60="NL",$D60="HORS LIGUE")),"",COUNTIFS($D$5:$D$72,"&lt;&gt;"&amp;"",$D$5:$D$72,"&lt;&gt;"&amp;"NL",$D$5:$D$72,"&lt;&gt;"&amp;"HORS LIGUE",M$5:M$72,"&lt;"&amp;M60)+1),Paramètres!$B$3:$C$56,2,FALSE)*Paramètres!$K$7))</f>
        <v>0</v>
      </c>
      <c r="O60" s="46"/>
      <c r="P60" s="2">
        <f>IF(O$2="Bike &amp; Run",IF(ISNA(VLOOKUP(O60,Paramètres!$B$3:$C$56,2,FALSE)),0,VLOOKUP(O60,Paramètres!$B$3:$C$56,2,FALSE)*Paramètres!$K$8),IF(OR(O60="",OR($D60="",$D60="NL",$D60="HORS LIGUE")),0,VLOOKUP(IF(OR(O60="",OR($D60="",$D60="NL",$D60="HORS LIGUE")),"",COUNTIFS($D$5:$D$72,"&lt;&gt;"&amp;"",$D$5:$D$72,"&lt;&gt;"&amp;"NL",$D$5:$D$72,"&lt;&gt;"&amp;"HORS LIGUE",O$5:O$72,"&lt;"&amp;O60)+1),Paramètres!$B$3:$C$56,2,FALSE)*Paramètres!$K$8))</f>
        <v>0</v>
      </c>
      <c r="Q60" s="46"/>
      <c r="R60" s="2">
        <f>IF(Q$2="Bike &amp; Run",IF(ISNA(VLOOKUP(Q60,Paramètres!$B$3:$C$56,2,FALSE)),0,VLOOKUP(Q60,Paramètres!$B$3:$C$56,2,FALSE)*Paramètres!$K$9),IF(OR(Q60="",OR($D60="",$D60="NL",$D60="HORS LIGUE")),0,VLOOKUP(IF(OR(Q60="",OR($D60="",$D60="NL",$D60="HORS LIGUE")),"",COUNTIFS($D$5:$D$72,"&lt;&gt;"&amp;"",$D$5:$D$72,"&lt;&gt;"&amp;"NL",$D$5:$D$72,"&lt;&gt;"&amp;"HORS LIGUE",Q$5:Q$72,"&lt;"&amp;Q60)+1),Paramètres!$B$3:$C$56,2,FALSE)*Paramètres!$K$9))</f>
        <v>0</v>
      </c>
      <c r="S60" s="46"/>
      <c r="T60" s="2">
        <f>IF(S$2="Bike &amp; Run",IF(ISNA(VLOOKUP(S60,Paramètres!$B$3:$C$56,2,FALSE)),0,VLOOKUP(S60,Paramètres!$B$3:$C$56,2,FALSE)*Paramètres!$K$10),IF(OR(S60="",OR($D60="",$D60="NL",$D60="HORS LIGUE")),0,VLOOKUP(IF(OR(S60="",OR($D60="",$D60="NL",$D60="HORS LIGUE")),"",COUNTIFS($D$5:$D$72,"&lt;&gt;"&amp;"",$D$5:$D$72,"&lt;&gt;"&amp;"NL",$D$5:$D$72,"&lt;&gt;"&amp;"HORS LIGUE",S$5:S$72,"&lt;"&amp;S60)+1),Paramètres!$B$3:$C$56,2,FALSE)*Paramètres!$K$10))</f>
        <v>0</v>
      </c>
      <c r="U60" s="46"/>
      <c r="V60" s="2">
        <f>IF(U$2="Bike &amp; Run",IF(ISNA(VLOOKUP(U60,Paramètres!$B$3:$C$56,2,FALSE)),0,VLOOKUP(U60,Paramètres!$B$3:$C$56,2,FALSE)*Paramètres!$K$11),IF(OR(U60="",OR($D60="",$D60="NL",$D60="HORS LIGUE")),0,VLOOKUP(IF(OR(U60="",OR($D60="",$D60="NL",$D60="HORS LIGUE")),"",COUNTIFS($D$5:$D$72,"&lt;&gt;"&amp;"",$D$5:$D$72,"&lt;&gt;"&amp;"NL",$D$5:$D$72,"&lt;&gt;"&amp;"HORS LIGUE",U$5:U$72,"&lt;"&amp;U60)+1),Paramètres!$B$3:$C$56,2,FALSE)*Paramètres!$K$11))</f>
        <v>0</v>
      </c>
      <c r="W60" s="46"/>
      <c r="X60" s="2">
        <f>IF(W$2="Bike &amp; Run",IF(ISNA(VLOOKUP(W60,Paramètres!$B$3:$C$56,2,FALSE)),0,VLOOKUP(W60,Paramètres!$B$3:$C$56,2,FALSE)*Paramètres!$K$12),IF(OR(W60="",OR($D60="",$D60="NL",$D60="HORS LIGUE")),0,VLOOKUP(IF(OR(W60="",OR($D60="",$D60="NL",$D60="HORS LIGUE")),"",COUNTIFS($D$5:$D$72,"&lt;&gt;"&amp;"",$D$5:$D$72,"&lt;&gt;"&amp;"NL",$D$5:$D$72,"&lt;&gt;"&amp;"HORS LIGUE",W$5:W$72,"&lt;"&amp;W60)+1),Paramètres!$B$3:$C$56,2,FALSE)*Paramètres!$K$12))</f>
        <v>0</v>
      </c>
      <c r="Y60" s="46"/>
      <c r="Z60" s="2">
        <f>IF(Y$2="Bike &amp; Run",IF(ISNA(VLOOKUP(Y60,Paramètres!$B$3:$C$56,2,FALSE)),0,VLOOKUP(Y60,Paramètres!$B$3:$C$56,2,FALSE)*Paramètres!$K$13),IF(OR(Y60="",OR($D60="",$D60="NL",$D60="HORS LIGUE")),0,VLOOKUP(IF(OR(Y60="",OR($D60="",$D60="NL",$D60="HORS LIGUE")),"",COUNTIFS($D$5:$D$72,"&lt;&gt;"&amp;"",$D$5:$D$72,"&lt;&gt;"&amp;"NL",$D$5:$D$72,"&lt;&gt;"&amp;"HORS LIGUE",Y$5:Y$72,"&lt;"&amp;Y60)+1),Paramètres!$B$3:$C$56,2,FALSE)*Paramètres!$K$13))</f>
        <v>0</v>
      </c>
      <c r="AA60" s="46"/>
      <c r="AB60" s="2">
        <f>IF(AA$2="Bike &amp; Run",IF(ISNA(VLOOKUP(AA60,Paramètres!$B$3:$C$56,2,FALSE)),0,VLOOKUP(AA60,Paramètres!$B$3:$C$56,2,FALSE)*Paramètres!$K$14),IF(OR(AA60="",OR($D60="",$D60="NL",$D60="HORS LIGUE")),0,VLOOKUP(IF(OR(AA60="",OR($D60="",$D60="NL",$D60="HORS LIGUE")),"",COUNTIFS($D$5:$D$72,"&lt;&gt;"&amp;"",$D$5:$D$72,"&lt;&gt;"&amp;"NL",$D$5:$D$72,"&lt;&gt;"&amp;"HORS LIGUE",AA$5:AA$72,"&lt;"&amp;AA60)+1),Paramètres!$B$3:$C$56,2,FALSE)*Paramètres!$K$14))</f>
        <v>0</v>
      </c>
      <c r="AC60" s="46"/>
      <c r="AD60" s="2">
        <f>IF(AC$2="Bike &amp; Run",IF(ISNA(VLOOKUP(AC60,Paramètres!$B$3:$C$56,2,FALSE)),0,VLOOKUP(AC60,Paramètres!$B$3:$C$56,2,FALSE)*Paramètres!$K$15),IF(OR(AC60="",OR($D60="",$D60="NL",$D60="HORS LIGUE")),0,VLOOKUP(IF(OR(AC60="",OR($D60="",$D60="NL",$D60="HORS LIGUE")),"",COUNTIFS($D$5:$D$72,"&lt;&gt;"&amp;"",$D$5:$D$72,"&lt;&gt;"&amp;"NL",$D$5:$D$72,"&lt;&gt;"&amp;"HORS LIGUE",AC$5:AC$72,"&lt;"&amp;AC60)+1),Paramètres!$B$3:$C$56,2,FALSE)*Paramètres!$K$15))</f>
        <v>0</v>
      </c>
      <c r="AE60" s="46"/>
      <c r="AF60" s="2">
        <f>IF(AE$2="Bike &amp; Run",IF(ISNA(VLOOKUP(AE60,Paramètres!$B$3:$C$56,2,FALSE)),0,VLOOKUP(AE60,Paramètres!$B$3:$C$56,2,FALSE)*Paramètres!$K$16),IF(OR(AE60="",OR($D60="",$D60="NL",$D60="HORS LIGUE")),0,VLOOKUP(IF(OR(AE60="",OR($D60="",$D60="NL",$D60="HORS LIGUE")),"",COUNTIFS($D$5:$D$72,"&lt;&gt;"&amp;"",$D$5:$D$72,"&lt;&gt;"&amp;"NL",$D$5:$D$72,"&lt;&gt;"&amp;"HORS LIGUE",AE$5:AE$72,"&lt;"&amp;AE60)+1),Paramètres!$B$3:$C$56,2,FALSE)*Paramètres!$K$16))</f>
        <v>0</v>
      </c>
      <c r="AG60" s="46"/>
      <c r="AH60" s="2">
        <f>IF(AG$2="Bike &amp; Run",IF(ISNA(VLOOKUP(AG60,Paramètres!$B$3:$C$56,2,FALSE)),0,VLOOKUP(AG60,Paramètres!$B$3:$C$56,2,FALSE)*Paramètres!$K$17),IF(OR(AG60="",OR($D60="",$D60="NL",$D60="HORS LIGUE")),0,VLOOKUP(IF(OR(AG60="",OR($D60="",$D60="NL",$D60="HORS LIGUE")),"",COUNTIFS($D$5:$D$72,"&lt;&gt;"&amp;"",$D$5:$D$72,"&lt;&gt;"&amp;"NL",$D$5:$D$72,"&lt;&gt;"&amp;"HORS LIGUE",AG$5:AG$72,"&lt;"&amp;AG60)+1),Paramètres!$B$3:$C$56,2,FALSE)*Paramètres!$K$17))</f>
        <v>0</v>
      </c>
      <c r="AI60" s="40">
        <f t="shared" si="53"/>
        <v>0</v>
      </c>
      <c r="AJ60" s="3" t="str">
        <f t="shared" si="54"/>
        <v/>
      </c>
      <c r="AK60" s="5">
        <f t="shared" si="55"/>
        <v>0</v>
      </c>
      <c r="AL60" s="41">
        <f t="shared" si="56"/>
        <v>0</v>
      </c>
      <c r="AM60" s="33" t="str">
        <f t="shared" si="57"/>
        <v/>
      </c>
      <c r="AO60" s="22">
        <f t="shared" si="58"/>
        <v>0</v>
      </c>
      <c r="AP60">
        <f t="shared" si="59"/>
        <v>0</v>
      </c>
      <c r="AQ60">
        <f t="shared" si="60"/>
        <v>0</v>
      </c>
      <c r="AR60">
        <f t="shared" si="61"/>
        <v>0</v>
      </c>
      <c r="AS60">
        <f t="shared" si="62"/>
        <v>0</v>
      </c>
      <c r="AT60">
        <f t="shared" si="63"/>
        <v>0</v>
      </c>
      <c r="AU60">
        <f t="shared" si="64"/>
        <v>0</v>
      </c>
      <c r="AV60">
        <f t="shared" si="65"/>
        <v>0</v>
      </c>
      <c r="AW60">
        <f t="shared" si="66"/>
        <v>0</v>
      </c>
      <c r="AX60">
        <f t="shared" si="67"/>
        <v>0</v>
      </c>
      <c r="AY60">
        <f t="shared" si="68"/>
        <v>0</v>
      </c>
      <c r="AZ60">
        <f t="shared" si="69"/>
        <v>0</v>
      </c>
      <c r="BA60">
        <f t="shared" si="70"/>
        <v>0</v>
      </c>
      <c r="BB60">
        <f t="shared" si="71"/>
        <v>0</v>
      </c>
      <c r="BC60">
        <f t="shared" si="72"/>
        <v>0</v>
      </c>
      <c r="BD60">
        <f t="shared" si="73"/>
        <v>0</v>
      </c>
      <c r="BE60" s="22">
        <f t="shared" ref="BE60:BR60" si="97">BD60+LARGE($AO60:$BC60,BE$4)</f>
        <v>0</v>
      </c>
      <c r="BF60" s="22">
        <f t="shared" si="97"/>
        <v>0</v>
      </c>
      <c r="BG60" s="22">
        <f t="shared" si="97"/>
        <v>0</v>
      </c>
      <c r="BH60" s="22">
        <f t="shared" si="97"/>
        <v>0</v>
      </c>
      <c r="BI60" s="22">
        <f t="shared" si="97"/>
        <v>0</v>
      </c>
      <c r="BJ60" s="22">
        <f t="shared" si="97"/>
        <v>0</v>
      </c>
      <c r="BK60" s="22">
        <f t="shared" si="97"/>
        <v>0</v>
      </c>
      <c r="BL60" s="22">
        <f t="shared" si="97"/>
        <v>0</v>
      </c>
      <c r="BM60" s="22">
        <f t="shared" si="97"/>
        <v>0</v>
      </c>
      <c r="BN60" s="22">
        <f t="shared" si="97"/>
        <v>0</v>
      </c>
      <c r="BO60" s="22">
        <f t="shared" si="97"/>
        <v>0</v>
      </c>
      <c r="BP60" s="22">
        <f t="shared" si="97"/>
        <v>0</v>
      </c>
      <c r="BQ60" s="22">
        <f t="shared" si="97"/>
        <v>0</v>
      </c>
      <c r="BR60" s="22">
        <f t="shared" si="97"/>
        <v>0</v>
      </c>
    </row>
    <row r="61" spans="1:70" ht="16.5">
      <c r="A61" s="73" t="s">
        <v>877</v>
      </c>
      <c r="B61" s="32" t="str">
        <f>IF(ISNA(VLOOKUP(A61,'Licenciés Jeunes 2023'!A:C,3,0)),"",VLOOKUP(A61,'Licenciés Jeunes 2023'!A:C,3,0))</f>
        <v>BREMOND</v>
      </c>
      <c r="C61" s="32" t="str">
        <f>IF(ISNA(VLOOKUP(A61,'Licenciés Jeunes 2023'!A:C,2,0)),"",VLOOKUP(A61,'Licenciés Jeunes 2023'!A:C,2,0))</f>
        <v>Lucas</v>
      </c>
      <c r="D61" s="32" t="str">
        <f>IF(ISNA(VLOOKUP(A61,'Licenciés Jeunes 2023'!A:F,6,0)),"",VLOOKUP(A61,'Licenciés Jeunes 2023'!A:F,6,0))</f>
        <v>SAINT AVERTIN SPORTS TRIATHLON 37</v>
      </c>
      <c r="E61" s="6"/>
      <c r="F61" s="2">
        <f>IF(E$2="Bike &amp; Run",IF(ISNA(VLOOKUP(E61,Paramètres!$B$3:$C$56,2,FALSE)),0,VLOOKUP(E61,Paramètres!$B$3:$C$56,2,FALSE)*Paramètres!$K$3),IF(OR(E61="",OR($D61="",$D61="NL",$D61="HORS LIGUE")),0,VLOOKUP(IF(OR(E61="",OR($D61="",$D61="NL",$D61="HORS LIGUE")),"",COUNTIFS($D$5:$D$72,"&lt;&gt;"&amp;"",$D$5:$D$72,"&lt;&gt;"&amp;"NL",$D$5:$D$72,"&lt;&gt;"&amp;"HORS LIGUE",E$5:E$72,"&lt;"&amp;E61)+1),Paramètres!$B$3:$C$56,2,FALSE)*Paramètres!$K$3))</f>
        <v>0</v>
      </c>
      <c r="G61" s="4"/>
      <c r="H61" s="2">
        <f>IF(G$2="Bike &amp; Run",IF(ISNA(VLOOKUP(G61,Paramètres!$B$3:$C$56,2,FALSE)),0,VLOOKUP(G61,Paramètres!$B$3:$C$56,2,FALSE)*Paramètres!$K$4),IF(OR(G61="",OR($D61="",$D61="NL",$D61="HORS LIGUE")),0,VLOOKUP(IF(OR(G61="",OR($D61="",$D61="NL",$D61="HORS LIGUE")),"",COUNTIFS($D$5:$D$72,"&lt;&gt;"&amp;"",$D$5:$D$72,"&lt;&gt;"&amp;"NL",$D$5:$D$72,"&lt;&gt;"&amp;"HORS LIGUE",G$5:G$72,"&lt;"&amp;G61)+1),Paramètres!$B$3:$C$56,2,FALSE)*Paramètres!$K$4))</f>
        <v>0</v>
      </c>
      <c r="I61" s="36"/>
      <c r="J61" s="2">
        <f>IF(I$2="Bike &amp; Run",IF(ISNA(VLOOKUP(I61,Paramètres!$B$3:$C$56,2,FALSE)),0,VLOOKUP(I61,Paramètres!$B$3:$C$56,2,FALSE)*Paramètres!$K$5),IF(OR(I61="",OR($D61="",$D61="NL",$D61="HORS LIGUE")),0,VLOOKUP(IF(OR(I61="",OR($D61="",$D61="NL",$D61="HORS LIGUE")),"",COUNTIFS($D$5:$D$72,"&lt;&gt;"&amp;"",$D$5:$D$72,"&lt;&gt;"&amp;"NL",$D$5:$D$72,"&lt;&gt;"&amp;"HORS LIGUE",I$5:I$72,"&lt;"&amp;I61)+1),Paramètres!$B$3:$C$56,2,FALSE)*Paramètres!$K$5))</f>
        <v>0</v>
      </c>
      <c r="K61" s="4"/>
      <c r="L61" s="2">
        <f>IF(K$2="Bike &amp; Run",IF(ISNA(VLOOKUP(K61,Paramètres!$B$3:$C$56,2,FALSE)),0,VLOOKUP(K61,Paramètres!$B$3:$C$56,2,FALSE)*Paramètres!$K$6),IF(OR(K61="",OR($D61="",$D61="NL",$D61="HORS LIGUE")),0,VLOOKUP(IF(OR(K61="",OR($D61="",$D61="NL",$D61="HORS LIGUE")),"",COUNTIFS($D$5:$D$72,"&lt;&gt;"&amp;"",$D$5:$D$72,"&lt;&gt;"&amp;"NL",$D$5:$D$72,"&lt;&gt;"&amp;"HORS LIGUE",K$5:K$72,"&lt;"&amp;K61)+1),Paramètres!$B$3:$C$56,2,FALSE)*Paramètres!$K$6))</f>
        <v>0</v>
      </c>
      <c r="M61" s="4"/>
      <c r="N61" s="2">
        <f>IF(M$2="Bike &amp; Run",IF(ISNA(VLOOKUP(M61,Paramètres!$B$3:$C$56,2,FALSE)),0,VLOOKUP(M61,Paramètres!$B$3:$C$56,2,FALSE)*Paramètres!$K$7),IF(OR(M61="",OR($D61="",$D61="NL",$D61="HORS LIGUE")),0,VLOOKUP(IF(OR(M61="",OR($D61="",$D61="NL",$D61="HORS LIGUE")),"",COUNTIFS($D$5:$D$72,"&lt;&gt;"&amp;"",$D$5:$D$72,"&lt;&gt;"&amp;"NL",$D$5:$D$72,"&lt;&gt;"&amp;"HORS LIGUE",M$5:M$72,"&lt;"&amp;M61)+1),Paramètres!$B$3:$C$56,2,FALSE)*Paramètres!$K$7))</f>
        <v>0</v>
      </c>
      <c r="O61" s="46"/>
      <c r="P61" s="2">
        <f>IF(O$2="Bike &amp; Run",IF(ISNA(VLOOKUP(O61,Paramètres!$B$3:$C$56,2,FALSE)),0,VLOOKUP(O61,Paramètres!$B$3:$C$56,2,FALSE)*Paramètres!$K$8),IF(OR(O61="",OR($D61="",$D61="NL",$D61="HORS LIGUE")),0,VLOOKUP(IF(OR(O61="",OR($D61="",$D61="NL",$D61="HORS LIGUE")),"",COUNTIFS($D$5:$D$72,"&lt;&gt;"&amp;"",$D$5:$D$72,"&lt;&gt;"&amp;"NL",$D$5:$D$72,"&lt;&gt;"&amp;"HORS LIGUE",O$5:O$72,"&lt;"&amp;O61)+1),Paramètres!$B$3:$C$56,2,FALSE)*Paramètres!$K$8))</f>
        <v>0</v>
      </c>
      <c r="Q61" s="46"/>
      <c r="R61" s="2">
        <f>IF(Q$2="Bike &amp; Run",IF(ISNA(VLOOKUP(Q61,Paramètres!$B$3:$C$56,2,FALSE)),0,VLOOKUP(Q61,Paramètres!$B$3:$C$56,2,FALSE)*Paramètres!$K$9),IF(OR(Q61="",OR($D61="",$D61="NL",$D61="HORS LIGUE")),0,VLOOKUP(IF(OR(Q61="",OR($D61="",$D61="NL",$D61="HORS LIGUE")),"",COUNTIFS($D$5:$D$72,"&lt;&gt;"&amp;"",$D$5:$D$72,"&lt;&gt;"&amp;"NL",$D$5:$D$72,"&lt;&gt;"&amp;"HORS LIGUE",Q$5:Q$72,"&lt;"&amp;Q61)+1),Paramètres!$B$3:$C$56,2,FALSE)*Paramètres!$K$9))</f>
        <v>0</v>
      </c>
      <c r="S61" s="46"/>
      <c r="T61" s="2">
        <f>IF(S$2="Bike &amp; Run",IF(ISNA(VLOOKUP(S61,Paramètres!$B$3:$C$56,2,FALSE)),0,VLOOKUP(S61,Paramètres!$B$3:$C$56,2,FALSE)*Paramètres!$K$10),IF(OR(S61="",OR($D61="",$D61="NL",$D61="HORS LIGUE")),0,VLOOKUP(IF(OR(S61="",OR($D61="",$D61="NL",$D61="HORS LIGUE")),"",COUNTIFS($D$5:$D$72,"&lt;&gt;"&amp;"",$D$5:$D$72,"&lt;&gt;"&amp;"NL",$D$5:$D$72,"&lt;&gt;"&amp;"HORS LIGUE",S$5:S$72,"&lt;"&amp;S61)+1),Paramètres!$B$3:$C$56,2,FALSE)*Paramètres!$K$10))</f>
        <v>0</v>
      </c>
      <c r="U61" s="46"/>
      <c r="V61" s="2">
        <f>IF(U$2="Bike &amp; Run",IF(ISNA(VLOOKUP(U61,Paramètres!$B$3:$C$56,2,FALSE)),0,VLOOKUP(U61,Paramètres!$B$3:$C$56,2,FALSE)*Paramètres!$K$11),IF(OR(U61="",OR($D61="",$D61="NL",$D61="HORS LIGUE")),0,VLOOKUP(IF(OR(U61="",OR($D61="",$D61="NL",$D61="HORS LIGUE")),"",COUNTIFS($D$5:$D$72,"&lt;&gt;"&amp;"",$D$5:$D$72,"&lt;&gt;"&amp;"NL",$D$5:$D$72,"&lt;&gt;"&amp;"HORS LIGUE",U$5:U$72,"&lt;"&amp;U61)+1),Paramètres!$B$3:$C$56,2,FALSE)*Paramètres!$K$11))</f>
        <v>0</v>
      </c>
      <c r="W61" s="46"/>
      <c r="X61" s="2">
        <f>IF(W$2="Bike &amp; Run",IF(ISNA(VLOOKUP(W61,Paramètres!$B$3:$C$56,2,FALSE)),0,VLOOKUP(W61,Paramètres!$B$3:$C$56,2,FALSE)*Paramètres!$K$12),IF(OR(W61="",OR($D61="",$D61="NL",$D61="HORS LIGUE")),0,VLOOKUP(IF(OR(W61="",OR($D61="",$D61="NL",$D61="HORS LIGUE")),"",COUNTIFS($D$5:$D$72,"&lt;&gt;"&amp;"",$D$5:$D$72,"&lt;&gt;"&amp;"NL",$D$5:$D$72,"&lt;&gt;"&amp;"HORS LIGUE",W$5:W$72,"&lt;"&amp;W61)+1),Paramètres!$B$3:$C$56,2,FALSE)*Paramètres!$K$12))</f>
        <v>0</v>
      </c>
      <c r="Y61" s="46"/>
      <c r="Z61" s="2">
        <f>IF(Y$2="Bike &amp; Run",IF(ISNA(VLOOKUP(Y61,Paramètres!$B$3:$C$56,2,FALSE)),0,VLOOKUP(Y61,Paramètres!$B$3:$C$56,2,FALSE)*Paramètres!$K$13),IF(OR(Y61="",OR($D61="",$D61="NL",$D61="HORS LIGUE")),0,VLOOKUP(IF(OR(Y61="",OR($D61="",$D61="NL",$D61="HORS LIGUE")),"",COUNTIFS($D$5:$D$72,"&lt;&gt;"&amp;"",$D$5:$D$72,"&lt;&gt;"&amp;"NL",$D$5:$D$72,"&lt;&gt;"&amp;"HORS LIGUE",Y$5:Y$72,"&lt;"&amp;Y61)+1),Paramètres!$B$3:$C$56,2,FALSE)*Paramètres!$K$13))</f>
        <v>0</v>
      </c>
      <c r="AA61" s="46"/>
      <c r="AB61" s="2">
        <f>IF(AA$2="Bike &amp; Run",IF(ISNA(VLOOKUP(AA61,Paramètres!$B$3:$C$56,2,FALSE)),0,VLOOKUP(AA61,Paramètres!$B$3:$C$56,2,FALSE)*Paramètres!$K$14),IF(OR(AA61="",OR($D61="",$D61="NL",$D61="HORS LIGUE")),0,VLOOKUP(IF(OR(AA61="",OR($D61="",$D61="NL",$D61="HORS LIGUE")),"",COUNTIFS($D$5:$D$72,"&lt;&gt;"&amp;"",$D$5:$D$72,"&lt;&gt;"&amp;"NL",$D$5:$D$72,"&lt;&gt;"&amp;"HORS LIGUE",AA$5:AA$72,"&lt;"&amp;AA61)+1),Paramètres!$B$3:$C$56,2,FALSE)*Paramètres!$K$14))</f>
        <v>0</v>
      </c>
      <c r="AC61" s="46"/>
      <c r="AD61" s="2">
        <f>IF(AC$2="Bike &amp; Run",IF(ISNA(VLOOKUP(AC61,Paramètres!$B$3:$C$56,2,FALSE)),0,VLOOKUP(AC61,Paramètres!$B$3:$C$56,2,FALSE)*Paramètres!$K$15),IF(OR(AC61="",OR($D61="",$D61="NL",$D61="HORS LIGUE")),0,VLOOKUP(IF(OR(AC61="",OR($D61="",$D61="NL",$D61="HORS LIGUE")),"",COUNTIFS($D$5:$D$72,"&lt;&gt;"&amp;"",$D$5:$D$72,"&lt;&gt;"&amp;"NL",$D$5:$D$72,"&lt;&gt;"&amp;"HORS LIGUE",AC$5:AC$72,"&lt;"&amp;AC61)+1),Paramètres!$B$3:$C$56,2,FALSE)*Paramètres!$K$15))</f>
        <v>0</v>
      </c>
      <c r="AE61" s="46"/>
      <c r="AF61" s="2">
        <f>IF(AE$2="Bike &amp; Run",IF(ISNA(VLOOKUP(AE61,Paramètres!$B$3:$C$56,2,FALSE)),0,VLOOKUP(AE61,Paramètres!$B$3:$C$56,2,FALSE)*Paramètres!$K$16),IF(OR(AE61="",OR($D61="",$D61="NL",$D61="HORS LIGUE")),0,VLOOKUP(IF(OR(AE61="",OR($D61="",$D61="NL",$D61="HORS LIGUE")),"",COUNTIFS($D$5:$D$72,"&lt;&gt;"&amp;"",$D$5:$D$72,"&lt;&gt;"&amp;"NL",$D$5:$D$72,"&lt;&gt;"&amp;"HORS LIGUE",AE$5:AE$72,"&lt;"&amp;AE61)+1),Paramètres!$B$3:$C$56,2,FALSE)*Paramètres!$K$16))</f>
        <v>0</v>
      </c>
      <c r="AG61" s="46"/>
      <c r="AH61" s="2">
        <f>IF(AG$2="Bike &amp; Run",IF(ISNA(VLOOKUP(AG61,Paramètres!$B$3:$C$56,2,FALSE)),0,VLOOKUP(AG61,Paramètres!$B$3:$C$56,2,FALSE)*Paramètres!$K$17),IF(OR(AG61="",OR($D61="",$D61="NL",$D61="HORS LIGUE")),0,VLOOKUP(IF(OR(AG61="",OR($D61="",$D61="NL",$D61="HORS LIGUE")),"",COUNTIFS($D$5:$D$72,"&lt;&gt;"&amp;"",$D$5:$D$72,"&lt;&gt;"&amp;"NL",$D$5:$D$72,"&lt;&gt;"&amp;"HORS LIGUE",AG$5:AG$72,"&lt;"&amp;AG61)+1),Paramètres!$B$3:$C$56,2,FALSE)*Paramètres!$K$17))</f>
        <v>0</v>
      </c>
      <c r="AI61" s="40">
        <f t="shared" si="53"/>
        <v>0</v>
      </c>
      <c r="AJ61" s="3" t="str">
        <f t="shared" si="54"/>
        <v/>
      </c>
      <c r="AK61" s="5">
        <f t="shared" si="55"/>
        <v>0</v>
      </c>
      <c r="AL61" s="41">
        <f t="shared" si="56"/>
        <v>0</v>
      </c>
      <c r="AM61" s="33" t="str">
        <f t="shared" si="57"/>
        <v/>
      </c>
      <c r="AO61" s="22">
        <f t="shared" si="58"/>
        <v>0</v>
      </c>
      <c r="AP61">
        <f t="shared" si="59"/>
        <v>0</v>
      </c>
      <c r="AQ61">
        <f t="shared" si="60"/>
        <v>0</v>
      </c>
      <c r="AR61">
        <f t="shared" si="61"/>
        <v>0</v>
      </c>
      <c r="AS61">
        <f t="shared" si="62"/>
        <v>0</v>
      </c>
      <c r="AT61">
        <f t="shared" si="63"/>
        <v>0</v>
      </c>
      <c r="AU61">
        <f t="shared" si="64"/>
        <v>0</v>
      </c>
      <c r="AV61">
        <f t="shared" si="65"/>
        <v>0</v>
      </c>
      <c r="AW61">
        <f t="shared" si="66"/>
        <v>0</v>
      </c>
      <c r="AX61">
        <f t="shared" si="67"/>
        <v>0</v>
      </c>
      <c r="AY61">
        <f t="shared" si="68"/>
        <v>0</v>
      </c>
      <c r="AZ61">
        <f t="shared" si="69"/>
        <v>0</v>
      </c>
      <c r="BA61">
        <f t="shared" si="70"/>
        <v>0</v>
      </c>
      <c r="BB61">
        <f t="shared" si="71"/>
        <v>0</v>
      </c>
      <c r="BC61">
        <f t="shared" si="72"/>
        <v>0</v>
      </c>
      <c r="BD61">
        <f t="shared" si="73"/>
        <v>0</v>
      </c>
      <c r="BE61" s="22">
        <f t="shared" ref="BE61:BR61" si="98">BD61+LARGE($AO61:$BC61,BE$4)</f>
        <v>0</v>
      </c>
      <c r="BF61" s="22">
        <f t="shared" si="98"/>
        <v>0</v>
      </c>
      <c r="BG61" s="22">
        <f t="shared" si="98"/>
        <v>0</v>
      </c>
      <c r="BH61" s="22">
        <f t="shared" si="98"/>
        <v>0</v>
      </c>
      <c r="BI61" s="22">
        <f t="shared" si="98"/>
        <v>0</v>
      </c>
      <c r="BJ61" s="22">
        <f t="shared" si="98"/>
        <v>0</v>
      </c>
      <c r="BK61" s="22">
        <f t="shared" si="98"/>
        <v>0</v>
      </c>
      <c r="BL61" s="22">
        <f t="shared" si="98"/>
        <v>0</v>
      </c>
      <c r="BM61" s="22">
        <f t="shared" si="98"/>
        <v>0</v>
      </c>
      <c r="BN61" s="22">
        <f t="shared" si="98"/>
        <v>0</v>
      </c>
      <c r="BO61" s="22">
        <f t="shared" si="98"/>
        <v>0</v>
      </c>
      <c r="BP61" s="22">
        <f t="shared" si="98"/>
        <v>0</v>
      </c>
      <c r="BQ61" s="22">
        <f t="shared" si="98"/>
        <v>0</v>
      </c>
      <c r="BR61" s="22">
        <f t="shared" si="98"/>
        <v>0</v>
      </c>
    </row>
    <row r="62" spans="1:70" ht="16.5">
      <c r="A62" s="73" t="s">
        <v>1527</v>
      </c>
      <c r="B62" s="32" t="str">
        <f>IF(ISNA(VLOOKUP(A62,'Licenciés Jeunes 2023'!A:C,3,0)),"",VLOOKUP(A62,'Licenciés Jeunes 2023'!A:C,3,0))</f>
        <v>DUBROVIN</v>
      </c>
      <c r="C62" s="32" t="str">
        <f>IF(ISNA(VLOOKUP(A62,'Licenciés Jeunes 2023'!A:C,2,0)),"",VLOOKUP(A62,'Licenciés Jeunes 2023'!A:C,2,0))</f>
        <v>Dimitri</v>
      </c>
      <c r="D62" s="32" t="str">
        <f>IF(ISNA(VLOOKUP(A62,'Licenciés Jeunes 2023'!A:F,6,0)),"",VLOOKUP(A62,'Licenciés Jeunes 2023'!A:F,6,0))</f>
        <v>VENDOME TRIATHLON</v>
      </c>
      <c r="E62" s="6"/>
      <c r="F62" s="2">
        <f>IF(E$2="Bike &amp; Run",IF(ISNA(VLOOKUP(E62,Paramètres!$B$3:$C$56,2,FALSE)),0,VLOOKUP(E62,Paramètres!$B$3:$C$56,2,FALSE)*Paramètres!$K$3),IF(OR(E62="",OR($D62="",$D62="NL",$D62="HORS LIGUE")),0,VLOOKUP(IF(OR(E62="",OR($D62="",$D62="NL",$D62="HORS LIGUE")),"",COUNTIFS($D$5:$D$72,"&lt;&gt;"&amp;"",$D$5:$D$72,"&lt;&gt;"&amp;"NL",$D$5:$D$72,"&lt;&gt;"&amp;"HORS LIGUE",E$5:E$72,"&lt;"&amp;E62)+1),Paramètres!$B$3:$C$56,2,FALSE)*Paramètres!$K$3))</f>
        <v>0</v>
      </c>
      <c r="G62" s="4"/>
      <c r="H62" s="2">
        <f>IF(G$2="Bike &amp; Run",IF(ISNA(VLOOKUP(G62,Paramètres!$B$3:$C$56,2,FALSE)),0,VLOOKUP(G62,Paramètres!$B$3:$C$56,2,FALSE)*Paramètres!$K$4),IF(OR(G62="",OR($D62="",$D62="NL",$D62="HORS LIGUE")),0,VLOOKUP(IF(OR(G62="",OR($D62="",$D62="NL",$D62="HORS LIGUE")),"",COUNTIFS($D$5:$D$72,"&lt;&gt;"&amp;"",$D$5:$D$72,"&lt;&gt;"&amp;"NL",$D$5:$D$72,"&lt;&gt;"&amp;"HORS LIGUE",G$5:G$72,"&lt;"&amp;G62)+1),Paramètres!$B$3:$C$56,2,FALSE)*Paramètres!$K$4))</f>
        <v>0</v>
      </c>
      <c r="I62" s="36"/>
      <c r="J62" s="2">
        <f>IF(I$2="Bike &amp; Run",IF(ISNA(VLOOKUP(I62,Paramètres!$B$3:$C$56,2,FALSE)),0,VLOOKUP(I62,Paramètres!$B$3:$C$56,2,FALSE)*Paramètres!$K$5),IF(OR(I62="",OR($D62="",$D62="NL",$D62="HORS LIGUE")),0,VLOOKUP(IF(OR(I62="",OR($D62="",$D62="NL",$D62="HORS LIGUE")),"",COUNTIFS($D$5:$D$72,"&lt;&gt;"&amp;"",$D$5:$D$72,"&lt;&gt;"&amp;"NL",$D$5:$D$72,"&lt;&gt;"&amp;"HORS LIGUE",I$5:I$72,"&lt;"&amp;I62)+1),Paramètres!$B$3:$C$56,2,FALSE)*Paramètres!$K$5))</f>
        <v>0</v>
      </c>
      <c r="K62" s="4"/>
      <c r="L62" s="2">
        <f>IF(K$2="Bike &amp; Run",IF(ISNA(VLOOKUP(K62,Paramètres!$B$3:$C$56,2,FALSE)),0,VLOOKUP(K62,Paramètres!$B$3:$C$56,2,FALSE)*Paramètres!$K$6),IF(OR(K62="",OR($D62="",$D62="NL",$D62="HORS LIGUE")),0,VLOOKUP(IF(OR(K62="",OR($D62="",$D62="NL",$D62="HORS LIGUE")),"",COUNTIFS($D$5:$D$72,"&lt;&gt;"&amp;"",$D$5:$D$72,"&lt;&gt;"&amp;"NL",$D$5:$D$72,"&lt;&gt;"&amp;"HORS LIGUE",K$5:K$72,"&lt;"&amp;K62)+1),Paramètres!$B$3:$C$56,2,FALSE)*Paramètres!$K$6))</f>
        <v>0</v>
      </c>
      <c r="M62" s="4"/>
      <c r="N62" s="2">
        <f>IF(M$2="Bike &amp; Run",IF(ISNA(VLOOKUP(M62,Paramètres!$B$3:$C$56,2,FALSE)),0,VLOOKUP(M62,Paramètres!$B$3:$C$56,2,FALSE)*Paramètres!$K$7),IF(OR(M62="",OR($D62="",$D62="NL",$D62="HORS LIGUE")),0,VLOOKUP(IF(OR(M62="",OR($D62="",$D62="NL",$D62="HORS LIGUE")),"",COUNTIFS($D$5:$D$72,"&lt;&gt;"&amp;"",$D$5:$D$72,"&lt;&gt;"&amp;"NL",$D$5:$D$72,"&lt;&gt;"&amp;"HORS LIGUE",M$5:M$72,"&lt;"&amp;M62)+1),Paramètres!$B$3:$C$56,2,FALSE)*Paramètres!$K$7))</f>
        <v>0</v>
      </c>
      <c r="O62" s="46"/>
      <c r="P62" s="2">
        <f>IF(O$2="Bike &amp; Run",IF(ISNA(VLOOKUP(O62,Paramètres!$B$3:$C$56,2,FALSE)),0,VLOOKUP(O62,Paramètres!$B$3:$C$56,2,FALSE)*Paramètres!$K$8),IF(OR(O62="",OR($D62="",$D62="NL",$D62="HORS LIGUE")),0,VLOOKUP(IF(OR(O62="",OR($D62="",$D62="NL",$D62="HORS LIGUE")),"",COUNTIFS($D$5:$D$72,"&lt;&gt;"&amp;"",$D$5:$D$72,"&lt;&gt;"&amp;"NL",$D$5:$D$72,"&lt;&gt;"&amp;"HORS LIGUE",O$5:O$72,"&lt;"&amp;O62)+1),Paramètres!$B$3:$C$56,2,FALSE)*Paramètres!$K$8))</f>
        <v>0</v>
      </c>
      <c r="Q62" s="46"/>
      <c r="R62" s="2">
        <f>IF(Q$2="Bike &amp; Run",IF(ISNA(VLOOKUP(Q62,Paramètres!$B$3:$C$56,2,FALSE)),0,VLOOKUP(Q62,Paramètres!$B$3:$C$56,2,FALSE)*Paramètres!$K$9),IF(OR(Q62="",OR($D62="",$D62="NL",$D62="HORS LIGUE")),0,VLOOKUP(IF(OR(Q62="",OR($D62="",$D62="NL",$D62="HORS LIGUE")),"",COUNTIFS($D$5:$D$72,"&lt;&gt;"&amp;"",$D$5:$D$72,"&lt;&gt;"&amp;"NL",$D$5:$D$72,"&lt;&gt;"&amp;"HORS LIGUE",Q$5:Q$72,"&lt;"&amp;Q62)+1),Paramètres!$B$3:$C$56,2,FALSE)*Paramètres!$K$9))</f>
        <v>0</v>
      </c>
      <c r="S62" s="46"/>
      <c r="T62" s="2">
        <f>IF(S$2="Bike &amp; Run",IF(ISNA(VLOOKUP(S62,Paramètres!$B$3:$C$56,2,FALSE)),0,VLOOKUP(S62,Paramètres!$B$3:$C$56,2,FALSE)*Paramètres!$K$10),IF(OR(S62="",OR($D62="",$D62="NL",$D62="HORS LIGUE")),0,VLOOKUP(IF(OR(S62="",OR($D62="",$D62="NL",$D62="HORS LIGUE")),"",COUNTIFS($D$5:$D$72,"&lt;&gt;"&amp;"",$D$5:$D$72,"&lt;&gt;"&amp;"NL",$D$5:$D$72,"&lt;&gt;"&amp;"HORS LIGUE",S$5:S$72,"&lt;"&amp;S62)+1),Paramètres!$B$3:$C$56,2,FALSE)*Paramètres!$K$10))</f>
        <v>0</v>
      </c>
      <c r="U62" s="46"/>
      <c r="V62" s="2">
        <f>IF(U$2="Bike &amp; Run",IF(ISNA(VLOOKUP(U62,Paramètres!$B$3:$C$56,2,FALSE)),0,VLOOKUP(U62,Paramètres!$B$3:$C$56,2,FALSE)*Paramètres!$K$11),IF(OR(U62="",OR($D62="",$D62="NL",$D62="HORS LIGUE")),0,VLOOKUP(IF(OR(U62="",OR($D62="",$D62="NL",$D62="HORS LIGUE")),"",COUNTIFS($D$5:$D$72,"&lt;&gt;"&amp;"",$D$5:$D$72,"&lt;&gt;"&amp;"NL",$D$5:$D$72,"&lt;&gt;"&amp;"HORS LIGUE",U$5:U$72,"&lt;"&amp;U62)+1),Paramètres!$B$3:$C$56,2,FALSE)*Paramètres!$K$11))</f>
        <v>0</v>
      </c>
      <c r="W62" s="46"/>
      <c r="X62" s="2">
        <f>IF(W$2="Bike &amp; Run",IF(ISNA(VLOOKUP(W62,Paramètres!$B$3:$C$56,2,FALSE)),0,VLOOKUP(W62,Paramètres!$B$3:$C$56,2,FALSE)*Paramètres!$K$12),IF(OR(W62="",OR($D62="",$D62="NL",$D62="HORS LIGUE")),0,VLOOKUP(IF(OR(W62="",OR($D62="",$D62="NL",$D62="HORS LIGUE")),"",COUNTIFS($D$5:$D$72,"&lt;&gt;"&amp;"",$D$5:$D$72,"&lt;&gt;"&amp;"NL",$D$5:$D$72,"&lt;&gt;"&amp;"HORS LIGUE",W$5:W$72,"&lt;"&amp;W62)+1),Paramètres!$B$3:$C$56,2,FALSE)*Paramètres!$K$12))</f>
        <v>0</v>
      </c>
      <c r="Y62" s="46"/>
      <c r="Z62" s="2">
        <f>IF(Y$2="Bike &amp; Run",IF(ISNA(VLOOKUP(Y62,Paramètres!$B$3:$C$56,2,FALSE)),0,VLOOKUP(Y62,Paramètres!$B$3:$C$56,2,FALSE)*Paramètres!$K$13),IF(OR(Y62="",OR($D62="",$D62="NL",$D62="HORS LIGUE")),0,VLOOKUP(IF(OR(Y62="",OR($D62="",$D62="NL",$D62="HORS LIGUE")),"",COUNTIFS($D$5:$D$72,"&lt;&gt;"&amp;"",$D$5:$D$72,"&lt;&gt;"&amp;"NL",$D$5:$D$72,"&lt;&gt;"&amp;"HORS LIGUE",Y$5:Y$72,"&lt;"&amp;Y62)+1),Paramètres!$B$3:$C$56,2,FALSE)*Paramètres!$K$13))</f>
        <v>0</v>
      </c>
      <c r="AA62" s="46"/>
      <c r="AB62" s="2">
        <f>IF(AA$2="Bike &amp; Run",IF(ISNA(VLOOKUP(AA62,Paramètres!$B$3:$C$56,2,FALSE)),0,VLOOKUP(AA62,Paramètres!$B$3:$C$56,2,FALSE)*Paramètres!$K$14),IF(OR(AA62="",OR($D62="",$D62="NL",$D62="HORS LIGUE")),0,VLOOKUP(IF(OR(AA62="",OR($D62="",$D62="NL",$D62="HORS LIGUE")),"",COUNTIFS($D$5:$D$72,"&lt;&gt;"&amp;"",$D$5:$D$72,"&lt;&gt;"&amp;"NL",$D$5:$D$72,"&lt;&gt;"&amp;"HORS LIGUE",AA$5:AA$72,"&lt;"&amp;AA62)+1),Paramètres!$B$3:$C$56,2,FALSE)*Paramètres!$K$14))</f>
        <v>0</v>
      </c>
      <c r="AC62" s="46"/>
      <c r="AD62" s="2">
        <f>IF(AC$2="Bike &amp; Run",IF(ISNA(VLOOKUP(AC62,Paramètres!$B$3:$C$56,2,FALSE)),0,VLOOKUP(AC62,Paramètres!$B$3:$C$56,2,FALSE)*Paramètres!$K$15),IF(OR(AC62="",OR($D62="",$D62="NL",$D62="HORS LIGUE")),0,VLOOKUP(IF(OR(AC62="",OR($D62="",$D62="NL",$D62="HORS LIGUE")),"",COUNTIFS($D$5:$D$72,"&lt;&gt;"&amp;"",$D$5:$D$72,"&lt;&gt;"&amp;"NL",$D$5:$D$72,"&lt;&gt;"&amp;"HORS LIGUE",AC$5:AC$72,"&lt;"&amp;AC62)+1),Paramètres!$B$3:$C$56,2,FALSE)*Paramètres!$K$15))</f>
        <v>0</v>
      </c>
      <c r="AE62" s="46"/>
      <c r="AF62" s="2">
        <f>IF(AE$2="Bike &amp; Run",IF(ISNA(VLOOKUP(AE62,Paramètres!$B$3:$C$56,2,FALSE)),0,VLOOKUP(AE62,Paramètres!$B$3:$C$56,2,FALSE)*Paramètres!$K$16),IF(OR(AE62="",OR($D62="",$D62="NL",$D62="HORS LIGUE")),0,VLOOKUP(IF(OR(AE62="",OR($D62="",$D62="NL",$D62="HORS LIGUE")),"",COUNTIFS($D$5:$D$72,"&lt;&gt;"&amp;"",$D$5:$D$72,"&lt;&gt;"&amp;"NL",$D$5:$D$72,"&lt;&gt;"&amp;"HORS LIGUE",AE$5:AE$72,"&lt;"&amp;AE62)+1),Paramètres!$B$3:$C$56,2,FALSE)*Paramètres!$K$16))</f>
        <v>0</v>
      </c>
      <c r="AG62" s="46"/>
      <c r="AH62" s="2">
        <f>IF(AG$2="Bike &amp; Run",IF(ISNA(VLOOKUP(AG62,Paramètres!$B$3:$C$56,2,FALSE)),0,VLOOKUP(AG62,Paramètres!$B$3:$C$56,2,FALSE)*Paramètres!$K$17),IF(OR(AG62="",OR($D62="",$D62="NL",$D62="HORS LIGUE")),0,VLOOKUP(IF(OR(AG62="",OR($D62="",$D62="NL",$D62="HORS LIGUE")),"",COUNTIFS($D$5:$D$72,"&lt;&gt;"&amp;"",$D$5:$D$72,"&lt;&gt;"&amp;"NL",$D$5:$D$72,"&lt;&gt;"&amp;"HORS LIGUE",AG$5:AG$72,"&lt;"&amp;AG62)+1),Paramètres!$B$3:$C$56,2,FALSE)*Paramètres!$K$17))</f>
        <v>0</v>
      </c>
      <c r="AI62" s="40">
        <f t="shared" si="53"/>
        <v>0</v>
      </c>
      <c r="AJ62" s="3" t="str">
        <f t="shared" si="54"/>
        <v/>
      </c>
      <c r="AK62" s="5">
        <f t="shared" si="55"/>
        <v>0</v>
      </c>
      <c r="AL62" s="41">
        <f t="shared" si="56"/>
        <v>0</v>
      </c>
      <c r="AM62" s="33" t="str">
        <f t="shared" si="57"/>
        <v/>
      </c>
      <c r="AO62" s="22">
        <f t="shared" si="58"/>
        <v>0</v>
      </c>
      <c r="AP62">
        <f t="shared" si="59"/>
        <v>0</v>
      </c>
      <c r="AQ62">
        <f t="shared" si="60"/>
        <v>0</v>
      </c>
      <c r="AR62">
        <f t="shared" si="61"/>
        <v>0</v>
      </c>
      <c r="AS62">
        <f t="shared" si="62"/>
        <v>0</v>
      </c>
      <c r="AT62">
        <f t="shared" si="63"/>
        <v>0</v>
      </c>
      <c r="AU62">
        <f t="shared" si="64"/>
        <v>0</v>
      </c>
      <c r="AV62">
        <f t="shared" si="65"/>
        <v>0</v>
      </c>
      <c r="AW62">
        <f t="shared" si="66"/>
        <v>0</v>
      </c>
      <c r="AX62">
        <f t="shared" si="67"/>
        <v>0</v>
      </c>
      <c r="AY62">
        <f t="shared" si="68"/>
        <v>0</v>
      </c>
      <c r="AZ62">
        <f t="shared" si="69"/>
        <v>0</v>
      </c>
      <c r="BA62">
        <f t="shared" si="70"/>
        <v>0</v>
      </c>
      <c r="BB62">
        <f t="shared" si="71"/>
        <v>0</v>
      </c>
      <c r="BC62">
        <f t="shared" si="72"/>
        <v>0</v>
      </c>
      <c r="BD62">
        <f t="shared" si="73"/>
        <v>0</v>
      </c>
      <c r="BE62" s="22">
        <f t="shared" ref="BE62:BR62" si="99">BD62+LARGE($AO62:$BC62,BE$4)</f>
        <v>0</v>
      </c>
      <c r="BF62" s="22">
        <f t="shared" si="99"/>
        <v>0</v>
      </c>
      <c r="BG62" s="22">
        <f t="shared" si="99"/>
        <v>0</v>
      </c>
      <c r="BH62" s="22">
        <f t="shared" si="99"/>
        <v>0</v>
      </c>
      <c r="BI62" s="22">
        <f t="shared" si="99"/>
        <v>0</v>
      </c>
      <c r="BJ62" s="22">
        <f t="shared" si="99"/>
        <v>0</v>
      </c>
      <c r="BK62" s="22">
        <f t="shared" si="99"/>
        <v>0</v>
      </c>
      <c r="BL62" s="22">
        <f t="shared" si="99"/>
        <v>0</v>
      </c>
      <c r="BM62" s="22">
        <f t="shared" si="99"/>
        <v>0</v>
      </c>
      <c r="BN62" s="22">
        <f t="shared" si="99"/>
        <v>0</v>
      </c>
      <c r="BO62" s="22">
        <f t="shared" si="99"/>
        <v>0</v>
      </c>
      <c r="BP62" s="22">
        <f t="shared" si="99"/>
        <v>0</v>
      </c>
      <c r="BQ62" s="22">
        <f t="shared" si="99"/>
        <v>0</v>
      </c>
      <c r="BR62" s="22">
        <f t="shared" si="99"/>
        <v>0</v>
      </c>
    </row>
    <row r="63" spans="1:70" ht="16.5">
      <c r="A63" s="73" t="s">
        <v>1542</v>
      </c>
      <c r="B63" s="32" t="str">
        <f>IF(ISNA(VLOOKUP(A63,'Licenciés Jeunes 2023'!A:C,3,0)),"",VLOOKUP(A63,'Licenciés Jeunes 2023'!A:C,3,0))</f>
        <v>GOYAUD</v>
      </c>
      <c r="C63" s="32" t="str">
        <f>IF(ISNA(VLOOKUP(A63,'Licenciés Jeunes 2023'!A:C,2,0)),"",VLOOKUP(A63,'Licenciés Jeunes 2023'!A:C,2,0))</f>
        <v>Alex</v>
      </c>
      <c r="D63" s="32" t="str">
        <f>IF(ISNA(VLOOKUP(A63,'Licenciés Jeunes 2023'!A:F,6,0)),"",VLOOKUP(A63,'Licenciés Jeunes 2023'!A:F,6,0))</f>
        <v>T.C. JOUE LES TOURS</v>
      </c>
      <c r="E63" s="6"/>
      <c r="F63" s="2">
        <f>IF(E$2="Bike &amp; Run",IF(ISNA(VLOOKUP(E63,Paramètres!$B$3:$C$56,2,FALSE)),0,VLOOKUP(E63,Paramètres!$B$3:$C$56,2,FALSE)*Paramètres!$K$3),IF(OR(E63="",OR($D63="",$D63="NL",$D63="HORS LIGUE")),0,VLOOKUP(IF(OR(E63="",OR($D63="",$D63="NL",$D63="HORS LIGUE")),"",COUNTIFS($D$5:$D$72,"&lt;&gt;"&amp;"",$D$5:$D$72,"&lt;&gt;"&amp;"NL",$D$5:$D$72,"&lt;&gt;"&amp;"HORS LIGUE",E$5:E$72,"&lt;"&amp;E63)+1),Paramètres!$B$3:$C$56,2,FALSE)*Paramètres!$K$3))</f>
        <v>0</v>
      </c>
      <c r="G63" s="4"/>
      <c r="H63" s="2">
        <f>IF(G$2="Bike &amp; Run",IF(ISNA(VLOOKUP(G63,Paramètres!$B$3:$C$56,2,FALSE)),0,VLOOKUP(G63,Paramètres!$B$3:$C$56,2,FALSE)*Paramètres!$K$4),IF(OR(G63="",OR($D63="",$D63="NL",$D63="HORS LIGUE")),0,VLOOKUP(IF(OR(G63="",OR($D63="",$D63="NL",$D63="HORS LIGUE")),"",COUNTIFS($D$5:$D$72,"&lt;&gt;"&amp;"",$D$5:$D$72,"&lt;&gt;"&amp;"NL",$D$5:$D$72,"&lt;&gt;"&amp;"HORS LIGUE",G$5:G$72,"&lt;"&amp;G63)+1),Paramètres!$B$3:$C$56,2,FALSE)*Paramètres!$K$4))</f>
        <v>0</v>
      </c>
      <c r="I63" s="36"/>
      <c r="J63" s="2">
        <f>IF(I$2="Bike &amp; Run",IF(ISNA(VLOOKUP(I63,Paramètres!$B$3:$C$56,2,FALSE)),0,VLOOKUP(I63,Paramètres!$B$3:$C$56,2,FALSE)*Paramètres!$K$5),IF(OR(I63="",OR($D63="",$D63="NL",$D63="HORS LIGUE")),0,VLOOKUP(IF(OR(I63="",OR($D63="",$D63="NL",$D63="HORS LIGUE")),"",COUNTIFS($D$5:$D$72,"&lt;&gt;"&amp;"",$D$5:$D$72,"&lt;&gt;"&amp;"NL",$D$5:$D$72,"&lt;&gt;"&amp;"HORS LIGUE",I$5:I$72,"&lt;"&amp;I63)+1),Paramètres!$B$3:$C$56,2,FALSE)*Paramètres!$K$5))</f>
        <v>0</v>
      </c>
      <c r="K63" s="4"/>
      <c r="L63" s="2">
        <f>IF(K$2="Bike &amp; Run",IF(ISNA(VLOOKUP(K63,Paramètres!$B$3:$C$56,2,FALSE)),0,VLOOKUP(K63,Paramètres!$B$3:$C$56,2,FALSE)*Paramètres!$K$6),IF(OR(K63="",OR($D63="",$D63="NL",$D63="HORS LIGUE")),0,VLOOKUP(IF(OR(K63="",OR($D63="",$D63="NL",$D63="HORS LIGUE")),"",COUNTIFS($D$5:$D$72,"&lt;&gt;"&amp;"",$D$5:$D$72,"&lt;&gt;"&amp;"NL",$D$5:$D$72,"&lt;&gt;"&amp;"HORS LIGUE",K$5:K$72,"&lt;"&amp;K63)+1),Paramètres!$B$3:$C$56,2,FALSE)*Paramètres!$K$6))</f>
        <v>0</v>
      </c>
      <c r="M63" s="4"/>
      <c r="N63" s="2">
        <f>IF(M$2="Bike &amp; Run",IF(ISNA(VLOOKUP(M63,Paramètres!$B$3:$C$56,2,FALSE)),0,VLOOKUP(M63,Paramètres!$B$3:$C$56,2,FALSE)*Paramètres!$K$7),IF(OR(M63="",OR($D63="",$D63="NL",$D63="HORS LIGUE")),0,VLOOKUP(IF(OR(M63="",OR($D63="",$D63="NL",$D63="HORS LIGUE")),"",COUNTIFS($D$5:$D$72,"&lt;&gt;"&amp;"",$D$5:$D$72,"&lt;&gt;"&amp;"NL",$D$5:$D$72,"&lt;&gt;"&amp;"HORS LIGUE",M$5:M$72,"&lt;"&amp;M63)+1),Paramètres!$B$3:$C$56,2,FALSE)*Paramètres!$K$7))</f>
        <v>0</v>
      </c>
      <c r="O63" s="46"/>
      <c r="P63" s="2">
        <f>IF(O$2="Bike &amp; Run",IF(ISNA(VLOOKUP(O63,Paramètres!$B$3:$C$56,2,FALSE)),0,VLOOKUP(O63,Paramètres!$B$3:$C$56,2,FALSE)*Paramètres!$K$8),IF(OR(O63="",OR($D63="",$D63="NL",$D63="HORS LIGUE")),0,VLOOKUP(IF(OR(O63="",OR($D63="",$D63="NL",$D63="HORS LIGUE")),"",COUNTIFS($D$5:$D$72,"&lt;&gt;"&amp;"",$D$5:$D$72,"&lt;&gt;"&amp;"NL",$D$5:$D$72,"&lt;&gt;"&amp;"HORS LIGUE",O$5:O$72,"&lt;"&amp;O63)+1),Paramètres!$B$3:$C$56,2,FALSE)*Paramètres!$K$8))</f>
        <v>0</v>
      </c>
      <c r="Q63" s="46"/>
      <c r="R63" s="2">
        <f>IF(Q$2="Bike &amp; Run",IF(ISNA(VLOOKUP(Q63,Paramètres!$B$3:$C$56,2,FALSE)),0,VLOOKUP(Q63,Paramètres!$B$3:$C$56,2,FALSE)*Paramètres!$K$9),IF(OR(Q63="",OR($D63="",$D63="NL",$D63="HORS LIGUE")),0,VLOOKUP(IF(OR(Q63="",OR($D63="",$D63="NL",$D63="HORS LIGUE")),"",COUNTIFS($D$5:$D$72,"&lt;&gt;"&amp;"",$D$5:$D$72,"&lt;&gt;"&amp;"NL",$D$5:$D$72,"&lt;&gt;"&amp;"HORS LIGUE",Q$5:Q$72,"&lt;"&amp;Q63)+1),Paramètres!$B$3:$C$56,2,FALSE)*Paramètres!$K$9))</f>
        <v>0</v>
      </c>
      <c r="S63" s="46"/>
      <c r="T63" s="2">
        <f>IF(S$2="Bike &amp; Run",IF(ISNA(VLOOKUP(S63,Paramètres!$B$3:$C$56,2,FALSE)),0,VLOOKUP(S63,Paramètres!$B$3:$C$56,2,FALSE)*Paramètres!$K$10),IF(OR(S63="",OR($D63="",$D63="NL",$D63="HORS LIGUE")),0,VLOOKUP(IF(OR(S63="",OR($D63="",$D63="NL",$D63="HORS LIGUE")),"",COUNTIFS($D$5:$D$72,"&lt;&gt;"&amp;"",$D$5:$D$72,"&lt;&gt;"&amp;"NL",$D$5:$D$72,"&lt;&gt;"&amp;"HORS LIGUE",S$5:S$72,"&lt;"&amp;S63)+1),Paramètres!$B$3:$C$56,2,FALSE)*Paramètres!$K$10))</f>
        <v>0</v>
      </c>
      <c r="U63" s="46"/>
      <c r="V63" s="2">
        <f>IF(U$2="Bike &amp; Run",IF(ISNA(VLOOKUP(U63,Paramètres!$B$3:$C$56,2,FALSE)),0,VLOOKUP(U63,Paramètres!$B$3:$C$56,2,FALSE)*Paramètres!$K$11),IF(OR(U63="",OR($D63="",$D63="NL",$D63="HORS LIGUE")),0,VLOOKUP(IF(OR(U63="",OR($D63="",$D63="NL",$D63="HORS LIGUE")),"",COUNTIFS($D$5:$D$72,"&lt;&gt;"&amp;"",$D$5:$D$72,"&lt;&gt;"&amp;"NL",$D$5:$D$72,"&lt;&gt;"&amp;"HORS LIGUE",U$5:U$72,"&lt;"&amp;U63)+1),Paramètres!$B$3:$C$56,2,FALSE)*Paramètres!$K$11))</f>
        <v>0</v>
      </c>
      <c r="W63" s="46"/>
      <c r="X63" s="2">
        <f>IF(W$2="Bike &amp; Run",IF(ISNA(VLOOKUP(W63,Paramètres!$B$3:$C$56,2,FALSE)),0,VLOOKUP(W63,Paramètres!$B$3:$C$56,2,FALSE)*Paramètres!$K$12),IF(OR(W63="",OR($D63="",$D63="NL",$D63="HORS LIGUE")),0,VLOOKUP(IF(OR(W63="",OR($D63="",$D63="NL",$D63="HORS LIGUE")),"",COUNTIFS($D$5:$D$72,"&lt;&gt;"&amp;"",$D$5:$D$72,"&lt;&gt;"&amp;"NL",$D$5:$D$72,"&lt;&gt;"&amp;"HORS LIGUE",W$5:W$72,"&lt;"&amp;W63)+1),Paramètres!$B$3:$C$56,2,FALSE)*Paramètres!$K$12))</f>
        <v>0</v>
      </c>
      <c r="Y63" s="46"/>
      <c r="Z63" s="2">
        <f>IF(Y$2="Bike &amp; Run",IF(ISNA(VLOOKUP(Y63,Paramètres!$B$3:$C$56,2,FALSE)),0,VLOOKUP(Y63,Paramètres!$B$3:$C$56,2,FALSE)*Paramètres!$K$13),IF(OR(Y63="",OR($D63="",$D63="NL",$D63="HORS LIGUE")),0,VLOOKUP(IF(OR(Y63="",OR($D63="",$D63="NL",$D63="HORS LIGUE")),"",COUNTIFS($D$5:$D$72,"&lt;&gt;"&amp;"",$D$5:$D$72,"&lt;&gt;"&amp;"NL",$D$5:$D$72,"&lt;&gt;"&amp;"HORS LIGUE",Y$5:Y$72,"&lt;"&amp;Y63)+1),Paramètres!$B$3:$C$56,2,FALSE)*Paramètres!$K$13))</f>
        <v>0</v>
      </c>
      <c r="AA63" s="46"/>
      <c r="AB63" s="2">
        <f>IF(AA$2="Bike &amp; Run",IF(ISNA(VLOOKUP(AA63,Paramètres!$B$3:$C$56,2,FALSE)),0,VLOOKUP(AA63,Paramètres!$B$3:$C$56,2,FALSE)*Paramètres!$K$14),IF(OR(AA63="",OR($D63="",$D63="NL",$D63="HORS LIGUE")),0,VLOOKUP(IF(OR(AA63="",OR($D63="",$D63="NL",$D63="HORS LIGUE")),"",COUNTIFS($D$5:$D$72,"&lt;&gt;"&amp;"",$D$5:$D$72,"&lt;&gt;"&amp;"NL",$D$5:$D$72,"&lt;&gt;"&amp;"HORS LIGUE",AA$5:AA$72,"&lt;"&amp;AA63)+1),Paramètres!$B$3:$C$56,2,FALSE)*Paramètres!$K$14))</f>
        <v>0</v>
      </c>
      <c r="AC63" s="46"/>
      <c r="AD63" s="2">
        <f>IF(AC$2="Bike &amp; Run",IF(ISNA(VLOOKUP(AC63,Paramètres!$B$3:$C$56,2,FALSE)),0,VLOOKUP(AC63,Paramètres!$B$3:$C$56,2,FALSE)*Paramètres!$K$15),IF(OR(AC63="",OR($D63="",$D63="NL",$D63="HORS LIGUE")),0,VLOOKUP(IF(OR(AC63="",OR($D63="",$D63="NL",$D63="HORS LIGUE")),"",COUNTIFS($D$5:$D$72,"&lt;&gt;"&amp;"",$D$5:$D$72,"&lt;&gt;"&amp;"NL",$D$5:$D$72,"&lt;&gt;"&amp;"HORS LIGUE",AC$5:AC$72,"&lt;"&amp;AC63)+1),Paramètres!$B$3:$C$56,2,FALSE)*Paramètres!$K$15))</f>
        <v>0</v>
      </c>
      <c r="AE63" s="46"/>
      <c r="AF63" s="2">
        <f>IF(AE$2="Bike &amp; Run",IF(ISNA(VLOOKUP(AE63,Paramètres!$B$3:$C$56,2,FALSE)),0,VLOOKUP(AE63,Paramètres!$B$3:$C$56,2,FALSE)*Paramètres!$K$16),IF(OR(AE63="",OR($D63="",$D63="NL",$D63="HORS LIGUE")),0,VLOOKUP(IF(OR(AE63="",OR($D63="",$D63="NL",$D63="HORS LIGUE")),"",COUNTIFS($D$5:$D$72,"&lt;&gt;"&amp;"",$D$5:$D$72,"&lt;&gt;"&amp;"NL",$D$5:$D$72,"&lt;&gt;"&amp;"HORS LIGUE",AE$5:AE$72,"&lt;"&amp;AE63)+1),Paramètres!$B$3:$C$56,2,FALSE)*Paramètres!$K$16))</f>
        <v>0</v>
      </c>
      <c r="AG63" s="46"/>
      <c r="AH63" s="2">
        <f>IF(AG$2="Bike &amp; Run",IF(ISNA(VLOOKUP(AG63,Paramètres!$B$3:$C$56,2,FALSE)),0,VLOOKUP(AG63,Paramètres!$B$3:$C$56,2,FALSE)*Paramètres!$K$17),IF(OR(AG63="",OR($D63="",$D63="NL",$D63="HORS LIGUE")),0,VLOOKUP(IF(OR(AG63="",OR($D63="",$D63="NL",$D63="HORS LIGUE")),"",COUNTIFS($D$5:$D$72,"&lt;&gt;"&amp;"",$D$5:$D$72,"&lt;&gt;"&amp;"NL",$D$5:$D$72,"&lt;&gt;"&amp;"HORS LIGUE",AG$5:AG$72,"&lt;"&amp;AG63)+1),Paramètres!$B$3:$C$56,2,FALSE)*Paramètres!$K$17))</f>
        <v>0</v>
      </c>
      <c r="AI63" s="40">
        <f t="shared" si="53"/>
        <v>0</v>
      </c>
      <c r="AJ63" s="3" t="str">
        <f t="shared" si="54"/>
        <v/>
      </c>
      <c r="AK63" s="5">
        <f t="shared" si="55"/>
        <v>0</v>
      </c>
      <c r="AL63" s="41">
        <f t="shared" si="56"/>
        <v>0</v>
      </c>
      <c r="AM63" s="33" t="str">
        <f t="shared" si="57"/>
        <v/>
      </c>
      <c r="AO63" s="22">
        <f t="shared" si="58"/>
        <v>0</v>
      </c>
      <c r="AP63">
        <f t="shared" si="59"/>
        <v>0</v>
      </c>
      <c r="AQ63">
        <f t="shared" si="60"/>
        <v>0</v>
      </c>
      <c r="AR63">
        <f t="shared" si="61"/>
        <v>0</v>
      </c>
      <c r="AS63">
        <f t="shared" si="62"/>
        <v>0</v>
      </c>
      <c r="AT63">
        <f t="shared" si="63"/>
        <v>0</v>
      </c>
      <c r="AU63">
        <f t="shared" si="64"/>
        <v>0</v>
      </c>
      <c r="AV63">
        <f t="shared" si="65"/>
        <v>0</v>
      </c>
      <c r="AW63">
        <f t="shared" si="66"/>
        <v>0</v>
      </c>
      <c r="AX63">
        <f t="shared" si="67"/>
        <v>0</v>
      </c>
      <c r="AY63">
        <f t="shared" si="68"/>
        <v>0</v>
      </c>
      <c r="AZ63">
        <f t="shared" si="69"/>
        <v>0</v>
      </c>
      <c r="BA63">
        <f t="shared" si="70"/>
        <v>0</v>
      </c>
      <c r="BB63">
        <f t="shared" si="71"/>
        <v>0</v>
      </c>
      <c r="BC63">
        <f t="shared" si="72"/>
        <v>0</v>
      </c>
      <c r="BD63">
        <f t="shared" si="73"/>
        <v>0</v>
      </c>
      <c r="BE63" s="22">
        <f t="shared" ref="BE63:BR63" si="100">BD63+LARGE($AO63:$BC63,BE$4)</f>
        <v>0</v>
      </c>
      <c r="BF63" s="22">
        <f t="shared" si="100"/>
        <v>0</v>
      </c>
      <c r="BG63" s="22">
        <f t="shared" si="100"/>
        <v>0</v>
      </c>
      <c r="BH63" s="22">
        <f t="shared" si="100"/>
        <v>0</v>
      </c>
      <c r="BI63" s="22">
        <f t="shared" si="100"/>
        <v>0</v>
      </c>
      <c r="BJ63" s="22">
        <f t="shared" si="100"/>
        <v>0</v>
      </c>
      <c r="BK63" s="22">
        <f t="shared" si="100"/>
        <v>0</v>
      </c>
      <c r="BL63" s="22">
        <f t="shared" si="100"/>
        <v>0</v>
      </c>
      <c r="BM63" s="22">
        <f t="shared" si="100"/>
        <v>0</v>
      </c>
      <c r="BN63" s="22">
        <f t="shared" si="100"/>
        <v>0</v>
      </c>
      <c r="BO63" s="22">
        <f t="shared" si="100"/>
        <v>0</v>
      </c>
      <c r="BP63" s="22">
        <f t="shared" si="100"/>
        <v>0</v>
      </c>
      <c r="BQ63" s="22">
        <f t="shared" si="100"/>
        <v>0</v>
      </c>
      <c r="BR63" s="22">
        <f t="shared" si="100"/>
        <v>0</v>
      </c>
    </row>
    <row r="64" spans="1:70" ht="16.5">
      <c r="A64" s="14"/>
      <c r="B64" s="32" t="str">
        <f>IF(ISNA(VLOOKUP(A64,'Licenciés Jeunes 2023'!A:C,3,0)),"",VLOOKUP(A64,'Licenciés Jeunes 2023'!A:C,3,0))</f>
        <v/>
      </c>
      <c r="C64" s="32" t="str">
        <f>IF(ISNA(VLOOKUP(A64,'Licenciés Jeunes 2023'!A:C,2,0)),"",VLOOKUP(A64,'Licenciés Jeunes 2023'!A:C,2,0))</f>
        <v/>
      </c>
      <c r="D64" s="32" t="str">
        <f>IF(ISNA(VLOOKUP(A64,'Licenciés Jeunes 2023'!A:F,6,0)),"",VLOOKUP(A64,'Licenciés Jeunes 2023'!A:F,6,0))</f>
        <v/>
      </c>
      <c r="E64" s="6"/>
      <c r="F64" s="2">
        <f>IF(E$2="Bike &amp; Run",IF(ISNA(VLOOKUP(E64,Paramètres!$B$3:$C$56,2,FALSE)),0,VLOOKUP(E64,Paramètres!$B$3:$C$56,2,FALSE)*Paramètres!$K$3),IF(OR(E64="",OR($D64="",$D64="NL",$D64="HORS LIGUE")),0,VLOOKUP(IF(OR(E64="",OR($D64="",$D64="NL",$D64="HORS LIGUE")),"",COUNTIFS($D$5:$D$72,"&lt;&gt;"&amp;"",$D$5:$D$72,"&lt;&gt;"&amp;"NL",$D$5:$D$72,"&lt;&gt;"&amp;"HORS LIGUE",E$5:E$72,"&lt;"&amp;E64)+1),Paramètres!$B$3:$C$56,2,FALSE)*Paramètres!$K$3))</f>
        <v>0</v>
      </c>
      <c r="G64" s="4"/>
      <c r="H64" s="2">
        <f>IF(G$2="Bike &amp; Run",IF(ISNA(VLOOKUP(G64,Paramètres!$B$3:$C$56,2,FALSE)),0,VLOOKUP(G64,Paramètres!$B$3:$C$56,2,FALSE)*Paramètres!$K$4),IF(OR(G64="",OR($D64="",$D64="NL",$D64="HORS LIGUE")),0,VLOOKUP(IF(OR(G64="",OR($D64="",$D64="NL",$D64="HORS LIGUE")),"",COUNTIFS($D$5:$D$72,"&lt;&gt;"&amp;"",$D$5:$D$72,"&lt;&gt;"&amp;"NL",$D$5:$D$72,"&lt;&gt;"&amp;"HORS LIGUE",G$5:G$72,"&lt;"&amp;G64)+1),Paramètres!$B$3:$C$56,2,FALSE)*Paramètres!$K$4))</f>
        <v>0</v>
      </c>
      <c r="I64" s="36"/>
      <c r="J64" s="2">
        <f>IF(I$2="Bike &amp; Run",IF(ISNA(VLOOKUP(I64,Paramètres!$B$3:$C$56,2,FALSE)),0,VLOOKUP(I64,Paramètres!$B$3:$C$56,2,FALSE)*Paramètres!$K$5),IF(OR(I64="",OR($D64="",$D64="NL",$D64="HORS LIGUE")),0,VLOOKUP(IF(OR(I64="",OR($D64="",$D64="NL",$D64="HORS LIGUE")),"",COUNTIFS($D$5:$D$72,"&lt;&gt;"&amp;"",$D$5:$D$72,"&lt;&gt;"&amp;"NL",$D$5:$D$72,"&lt;&gt;"&amp;"HORS LIGUE",I$5:I$72,"&lt;"&amp;I64)+1),Paramètres!$B$3:$C$56,2,FALSE)*Paramètres!$K$5))</f>
        <v>0</v>
      </c>
      <c r="K64" s="4"/>
      <c r="L64" s="2">
        <f>IF(K$2="Bike &amp; Run",IF(ISNA(VLOOKUP(K64,Paramètres!$B$3:$C$56,2,FALSE)),0,VLOOKUP(K64,Paramètres!$B$3:$C$56,2,FALSE)*Paramètres!$K$6),IF(OR(K64="",OR($D64="",$D64="NL",$D64="HORS LIGUE")),0,VLOOKUP(IF(OR(K64="",OR($D64="",$D64="NL",$D64="HORS LIGUE")),"",COUNTIFS($D$5:$D$72,"&lt;&gt;"&amp;"",$D$5:$D$72,"&lt;&gt;"&amp;"NL",$D$5:$D$72,"&lt;&gt;"&amp;"HORS LIGUE",K$5:K$72,"&lt;"&amp;K64)+1),Paramètres!$B$3:$C$56,2,FALSE)*Paramètres!$K$6))</f>
        <v>0</v>
      </c>
      <c r="M64" s="4"/>
      <c r="N64" s="2">
        <f>IF(M$2="Bike &amp; Run",IF(ISNA(VLOOKUP(M64,Paramètres!$B$3:$C$56,2,FALSE)),0,VLOOKUP(M64,Paramètres!$B$3:$C$56,2,FALSE)*Paramètres!$K$7),IF(OR(M64="",OR($D64="",$D64="NL",$D64="HORS LIGUE")),0,VLOOKUP(IF(OR(M64="",OR($D64="",$D64="NL",$D64="HORS LIGUE")),"",COUNTIFS($D$5:$D$72,"&lt;&gt;"&amp;"",$D$5:$D$72,"&lt;&gt;"&amp;"NL",$D$5:$D$72,"&lt;&gt;"&amp;"HORS LIGUE",M$5:M$72,"&lt;"&amp;M64)+1),Paramètres!$B$3:$C$56,2,FALSE)*Paramètres!$K$7))</f>
        <v>0</v>
      </c>
      <c r="O64" s="46"/>
      <c r="P64" s="2">
        <f>IF(O$2="Bike &amp; Run",IF(ISNA(VLOOKUP(O64,Paramètres!$B$3:$C$56,2,FALSE)),0,VLOOKUP(O64,Paramètres!$B$3:$C$56,2,FALSE)*Paramètres!$K$8),IF(OR(O64="",OR($D64="",$D64="NL",$D64="HORS LIGUE")),0,VLOOKUP(IF(OR(O64="",OR($D64="",$D64="NL",$D64="HORS LIGUE")),"",COUNTIFS($D$5:$D$72,"&lt;&gt;"&amp;"",$D$5:$D$72,"&lt;&gt;"&amp;"NL",$D$5:$D$72,"&lt;&gt;"&amp;"HORS LIGUE",O$5:O$72,"&lt;"&amp;O64)+1),Paramètres!$B$3:$C$56,2,FALSE)*Paramètres!$K$8))</f>
        <v>0</v>
      </c>
      <c r="Q64" s="46"/>
      <c r="R64" s="2">
        <f>IF(Q$2="Bike &amp; Run",IF(ISNA(VLOOKUP(Q64,Paramètres!$B$3:$C$56,2,FALSE)),0,VLOOKUP(Q64,Paramètres!$B$3:$C$56,2,FALSE)*Paramètres!$K$9),IF(OR(Q64="",OR($D64="",$D64="NL",$D64="HORS LIGUE")),0,VLOOKUP(IF(OR(Q64="",OR($D64="",$D64="NL",$D64="HORS LIGUE")),"",COUNTIFS($D$5:$D$72,"&lt;&gt;"&amp;"",$D$5:$D$72,"&lt;&gt;"&amp;"NL",$D$5:$D$72,"&lt;&gt;"&amp;"HORS LIGUE",Q$5:Q$72,"&lt;"&amp;Q64)+1),Paramètres!$B$3:$C$56,2,FALSE)*Paramètres!$K$9))</f>
        <v>0</v>
      </c>
      <c r="S64" s="46"/>
      <c r="T64" s="2">
        <f>IF(S$2="Bike &amp; Run",IF(ISNA(VLOOKUP(S64,Paramètres!$B$3:$C$56,2,FALSE)),0,VLOOKUP(S64,Paramètres!$B$3:$C$56,2,FALSE)*Paramètres!$K$10),IF(OR(S64="",OR($D64="",$D64="NL",$D64="HORS LIGUE")),0,VLOOKUP(IF(OR(S64="",OR($D64="",$D64="NL",$D64="HORS LIGUE")),"",COUNTIFS($D$5:$D$72,"&lt;&gt;"&amp;"",$D$5:$D$72,"&lt;&gt;"&amp;"NL",$D$5:$D$72,"&lt;&gt;"&amp;"HORS LIGUE",S$5:S$72,"&lt;"&amp;S64)+1),Paramètres!$B$3:$C$56,2,FALSE)*Paramètres!$K$10))</f>
        <v>0</v>
      </c>
      <c r="U64" s="46"/>
      <c r="V64" s="2">
        <f>IF(U$2="Bike &amp; Run",IF(ISNA(VLOOKUP(U64,Paramètres!$B$3:$C$56,2,FALSE)),0,VLOOKUP(U64,Paramètres!$B$3:$C$56,2,FALSE)*Paramètres!$K$11),IF(OR(U64="",OR($D64="",$D64="NL",$D64="HORS LIGUE")),0,VLOOKUP(IF(OR(U64="",OR($D64="",$D64="NL",$D64="HORS LIGUE")),"",COUNTIFS($D$5:$D$72,"&lt;&gt;"&amp;"",$D$5:$D$72,"&lt;&gt;"&amp;"NL",$D$5:$D$72,"&lt;&gt;"&amp;"HORS LIGUE",U$5:U$72,"&lt;"&amp;U64)+1),Paramètres!$B$3:$C$56,2,FALSE)*Paramètres!$K$11))</f>
        <v>0</v>
      </c>
      <c r="W64" s="46"/>
      <c r="X64" s="2">
        <f>IF(W$2="Bike &amp; Run",IF(ISNA(VLOOKUP(W64,Paramètres!$B$3:$C$56,2,FALSE)),0,VLOOKUP(W64,Paramètres!$B$3:$C$56,2,FALSE)*Paramètres!$K$12),IF(OR(W64="",OR($D64="",$D64="NL",$D64="HORS LIGUE")),0,VLOOKUP(IF(OR(W64="",OR($D64="",$D64="NL",$D64="HORS LIGUE")),"",COUNTIFS($D$5:$D$72,"&lt;&gt;"&amp;"",$D$5:$D$72,"&lt;&gt;"&amp;"NL",$D$5:$D$72,"&lt;&gt;"&amp;"HORS LIGUE",W$5:W$72,"&lt;"&amp;W64)+1),Paramètres!$B$3:$C$56,2,FALSE)*Paramètres!$K$12))</f>
        <v>0</v>
      </c>
      <c r="Y64" s="46"/>
      <c r="Z64" s="2">
        <f>IF(Y$2="Bike &amp; Run",IF(ISNA(VLOOKUP(Y64,Paramètres!$B$3:$C$56,2,FALSE)),0,VLOOKUP(Y64,Paramètres!$B$3:$C$56,2,FALSE)*Paramètres!$K$13),IF(OR(Y64="",OR($D64="",$D64="NL",$D64="HORS LIGUE")),0,VLOOKUP(IF(OR(Y64="",OR($D64="",$D64="NL",$D64="HORS LIGUE")),"",COUNTIFS($D$5:$D$72,"&lt;&gt;"&amp;"",$D$5:$D$72,"&lt;&gt;"&amp;"NL",$D$5:$D$72,"&lt;&gt;"&amp;"HORS LIGUE",Y$5:Y$72,"&lt;"&amp;Y64)+1),Paramètres!$B$3:$C$56,2,FALSE)*Paramètres!$K$13))</f>
        <v>0</v>
      </c>
      <c r="AA64" s="46"/>
      <c r="AB64" s="2">
        <f>IF(AA$2="Bike &amp; Run",IF(ISNA(VLOOKUP(AA64,Paramètres!$B$3:$C$56,2,FALSE)),0,VLOOKUP(AA64,Paramètres!$B$3:$C$56,2,FALSE)*Paramètres!$K$14),IF(OR(AA64="",OR($D64="",$D64="NL",$D64="HORS LIGUE")),0,VLOOKUP(IF(OR(AA64="",OR($D64="",$D64="NL",$D64="HORS LIGUE")),"",COUNTIFS($D$5:$D$72,"&lt;&gt;"&amp;"",$D$5:$D$72,"&lt;&gt;"&amp;"NL",$D$5:$D$72,"&lt;&gt;"&amp;"HORS LIGUE",AA$5:AA$72,"&lt;"&amp;AA64)+1),Paramètres!$B$3:$C$56,2,FALSE)*Paramètres!$K$14))</f>
        <v>0</v>
      </c>
      <c r="AC64" s="46"/>
      <c r="AD64" s="2">
        <f>IF(AC$2="Bike &amp; Run",IF(ISNA(VLOOKUP(AC64,Paramètres!$B$3:$C$56,2,FALSE)),0,VLOOKUP(AC64,Paramètres!$B$3:$C$56,2,FALSE)*Paramètres!$K$15),IF(OR(AC64="",OR($D64="",$D64="NL",$D64="HORS LIGUE")),0,VLOOKUP(IF(OR(AC64="",OR($D64="",$D64="NL",$D64="HORS LIGUE")),"",COUNTIFS($D$5:$D$72,"&lt;&gt;"&amp;"",$D$5:$D$72,"&lt;&gt;"&amp;"NL",$D$5:$D$72,"&lt;&gt;"&amp;"HORS LIGUE",AC$5:AC$72,"&lt;"&amp;AC64)+1),Paramètres!$B$3:$C$56,2,FALSE)*Paramètres!$K$15))</f>
        <v>0</v>
      </c>
      <c r="AE64" s="46"/>
      <c r="AF64" s="2">
        <f>IF(AE$2="Bike &amp; Run",IF(ISNA(VLOOKUP(AE64,Paramètres!$B$3:$C$56,2,FALSE)),0,VLOOKUP(AE64,Paramètres!$B$3:$C$56,2,FALSE)*Paramètres!$K$16),IF(OR(AE64="",OR($D64="",$D64="NL",$D64="HORS LIGUE")),0,VLOOKUP(IF(OR(AE64="",OR($D64="",$D64="NL",$D64="HORS LIGUE")),"",COUNTIFS($D$5:$D$72,"&lt;&gt;"&amp;"",$D$5:$D$72,"&lt;&gt;"&amp;"NL",$D$5:$D$72,"&lt;&gt;"&amp;"HORS LIGUE",AE$5:AE$72,"&lt;"&amp;AE64)+1),Paramètres!$B$3:$C$56,2,FALSE)*Paramètres!$K$16))</f>
        <v>0</v>
      </c>
      <c r="AG64" s="46"/>
      <c r="AH64" s="2">
        <f>IF(AG$2="Bike &amp; Run",IF(ISNA(VLOOKUP(AG64,Paramètres!$B$3:$C$56,2,FALSE)),0,VLOOKUP(AG64,Paramètres!$B$3:$C$56,2,FALSE)*Paramètres!$K$17),IF(OR(AG64="",OR($D64="",$D64="NL",$D64="HORS LIGUE")),0,VLOOKUP(IF(OR(AG64="",OR($D64="",$D64="NL",$D64="HORS LIGUE")),"",COUNTIFS($D$5:$D$72,"&lt;&gt;"&amp;"",$D$5:$D$72,"&lt;&gt;"&amp;"NL",$D$5:$D$72,"&lt;&gt;"&amp;"HORS LIGUE",AG$5:AG$72,"&lt;"&amp;AG64)+1),Paramètres!$B$3:$C$56,2,FALSE)*Paramètres!$K$17))</f>
        <v>0</v>
      </c>
      <c r="AI64" s="40">
        <f t="shared" si="53"/>
        <v>0</v>
      </c>
      <c r="AJ64" s="3" t="str">
        <f t="shared" si="54"/>
        <v/>
      </c>
      <c r="AK64" s="5">
        <f t="shared" si="55"/>
        <v>0</v>
      </c>
      <c r="AL64" s="41">
        <f t="shared" si="56"/>
        <v>0</v>
      </c>
      <c r="AM64" s="33" t="str">
        <f t="shared" si="57"/>
        <v/>
      </c>
      <c r="AO64" s="22">
        <f t="shared" si="58"/>
        <v>0</v>
      </c>
      <c r="AP64">
        <f t="shared" si="59"/>
        <v>0</v>
      </c>
      <c r="AQ64">
        <f t="shared" si="60"/>
        <v>0</v>
      </c>
      <c r="AR64">
        <f t="shared" si="61"/>
        <v>0</v>
      </c>
      <c r="AS64">
        <f t="shared" si="62"/>
        <v>0</v>
      </c>
      <c r="AT64">
        <f t="shared" si="63"/>
        <v>0</v>
      </c>
      <c r="AU64">
        <f t="shared" si="64"/>
        <v>0</v>
      </c>
      <c r="AV64">
        <f t="shared" si="65"/>
        <v>0</v>
      </c>
      <c r="AW64">
        <f t="shared" si="66"/>
        <v>0</v>
      </c>
      <c r="AX64">
        <f t="shared" si="67"/>
        <v>0</v>
      </c>
      <c r="AY64">
        <f t="shared" si="68"/>
        <v>0</v>
      </c>
      <c r="AZ64">
        <f t="shared" si="69"/>
        <v>0</v>
      </c>
      <c r="BA64">
        <f t="shared" si="70"/>
        <v>0</v>
      </c>
      <c r="BB64">
        <f t="shared" si="71"/>
        <v>0</v>
      </c>
      <c r="BC64">
        <f t="shared" si="72"/>
        <v>0</v>
      </c>
      <c r="BD64">
        <f t="shared" si="73"/>
        <v>0</v>
      </c>
      <c r="BE64" s="22">
        <f t="shared" ref="BE64:BR64" si="101">BD64+LARGE($AO64:$BC64,BE$4)</f>
        <v>0</v>
      </c>
      <c r="BF64" s="22">
        <f t="shared" si="101"/>
        <v>0</v>
      </c>
      <c r="BG64" s="22">
        <f t="shared" si="101"/>
        <v>0</v>
      </c>
      <c r="BH64" s="22">
        <f t="shared" si="101"/>
        <v>0</v>
      </c>
      <c r="BI64" s="22">
        <f t="shared" si="101"/>
        <v>0</v>
      </c>
      <c r="BJ64" s="22">
        <f t="shared" si="101"/>
        <v>0</v>
      </c>
      <c r="BK64" s="22">
        <f t="shared" si="101"/>
        <v>0</v>
      </c>
      <c r="BL64" s="22">
        <f t="shared" si="101"/>
        <v>0</v>
      </c>
      <c r="BM64" s="22">
        <f t="shared" si="101"/>
        <v>0</v>
      </c>
      <c r="BN64" s="22">
        <f t="shared" si="101"/>
        <v>0</v>
      </c>
      <c r="BO64" s="22">
        <f t="shared" si="101"/>
        <v>0</v>
      </c>
      <c r="BP64" s="22">
        <f t="shared" si="101"/>
        <v>0</v>
      </c>
      <c r="BQ64" s="22">
        <f t="shared" si="101"/>
        <v>0</v>
      </c>
      <c r="BR64" s="22">
        <f t="shared" si="101"/>
        <v>0</v>
      </c>
    </row>
    <row r="65" spans="1:70" ht="16.5">
      <c r="A65" s="14"/>
      <c r="B65" s="32" t="str">
        <f>IF(ISNA(VLOOKUP(A65,'Licenciés Jeunes 2023'!A:C,3,0)),"",VLOOKUP(A65,'Licenciés Jeunes 2023'!A:C,3,0))</f>
        <v/>
      </c>
      <c r="C65" s="32" t="str">
        <f>IF(ISNA(VLOOKUP(A65,'Licenciés Jeunes 2023'!A:C,2,0)),"",VLOOKUP(A65,'Licenciés Jeunes 2023'!A:C,2,0))</f>
        <v/>
      </c>
      <c r="D65" s="32" t="str">
        <f>IF(ISNA(VLOOKUP(A65,'Licenciés Jeunes 2023'!A:F,6,0)),"",VLOOKUP(A65,'Licenciés Jeunes 2023'!A:F,6,0))</f>
        <v/>
      </c>
      <c r="E65" s="6"/>
      <c r="F65" s="2">
        <f>IF(E$2="Bike &amp; Run",IF(ISNA(VLOOKUP(E65,Paramètres!$B$3:$C$56,2,FALSE)),0,VLOOKUP(E65,Paramètres!$B$3:$C$56,2,FALSE)*Paramètres!$K$3),IF(OR(E65="",OR($D65="",$D65="NL",$D65="HORS LIGUE")),0,VLOOKUP(IF(OR(E65="",OR($D65="",$D65="NL",$D65="HORS LIGUE")),"",COUNTIFS($D$5:$D$72,"&lt;&gt;"&amp;"",$D$5:$D$72,"&lt;&gt;"&amp;"NL",$D$5:$D$72,"&lt;&gt;"&amp;"HORS LIGUE",E$5:E$72,"&lt;"&amp;E65)+1),Paramètres!$B$3:$C$56,2,FALSE)*Paramètres!$K$3))</f>
        <v>0</v>
      </c>
      <c r="G65" s="4"/>
      <c r="H65" s="2">
        <f>IF(G$2="Bike &amp; Run",IF(ISNA(VLOOKUP(G65,Paramètres!$B$3:$C$56,2,FALSE)),0,VLOOKUP(G65,Paramètres!$B$3:$C$56,2,FALSE)*Paramètres!$K$4),IF(OR(G65="",OR($D65="",$D65="NL",$D65="HORS LIGUE")),0,VLOOKUP(IF(OR(G65="",OR($D65="",$D65="NL",$D65="HORS LIGUE")),"",COUNTIFS($D$5:$D$72,"&lt;&gt;"&amp;"",$D$5:$D$72,"&lt;&gt;"&amp;"NL",$D$5:$D$72,"&lt;&gt;"&amp;"HORS LIGUE",G$5:G$72,"&lt;"&amp;G65)+1),Paramètres!$B$3:$C$56,2,FALSE)*Paramètres!$K$4))</f>
        <v>0</v>
      </c>
      <c r="I65" s="36"/>
      <c r="J65" s="2">
        <f>IF(I$2="Bike &amp; Run",IF(ISNA(VLOOKUP(I65,Paramètres!$B$3:$C$56,2,FALSE)),0,VLOOKUP(I65,Paramètres!$B$3:$C$56,2,FALSE)*Paramètres!$K$5),IF(OR(I65="",OR($D65="",$D65="NL",$D65="HORS LIGUE")),0,VLOOKUP(IF(OR(I65="",OR($D65="",$D65="NL",$D65="HORS LIGUE")),"",COUNTIFS($D$5:$D$72,"&lt;&gt;"&amp;"",$D$5:$D$72,"&lt;&gt;"&amp;"NL",$D$5:$D$72,"&lt;&gt;"&amp;"HORS LIGUE",I$5:I$72,"&lt;"&amp;I65)+1),Paramètres!$B$3:$C$56,2,FALSE)*Paramètres!$K$5))</f>
        <v>0</v>
      </c>
      <c r="K65" s="4"/>
      <c r="L65" s="2">
        <f>IF(K$2="Bike &amp; Run",IF(ISNA(VLOOKUP(K65,Paramètres!$B$3:$C$56,2,FALSE)),0,VLOOKUP(K65,Paramètres!$B$3:$C$56,2,FALSE)*Paramètres!$K$6),IF(OR(K65="",OR($D65="",$D65="NL",$D65="HORS LIGUE")),0,VLOOKUP(IF(OR(K65="",OR($D65="",$D65="NL",$D65="HORS LIGUE")),"",COUNTIFS($D$5:$D$72,"&lt;&gt;"&amp;"",$D$5:$D$72,"&lt;&gt;"&amp;"NL",$D$5:$D$72,"&lt;&gt;"&amp;"HORS LIGUE",K$5:K$72,"&lt;"&amp;K65)+1),Paramètres!$B$3:$C$56,2,FALSE)*Paramètres!$K$6))</f>
        <v>0</v>
      </c>
      <c r="M65" s="4"/>
      <c r="N65" s="2">
        <f>IF(M$2="Bike &amp; Run",IF(ISNA(VLOOKUP(M65,Paramètres!$B$3:$C$56,2,FALSE)),0,VLOOKUP(M65,Paramètres!$B$3:$C$56,2,FALSE)*Paramètres!$K$7),IF(OR(M65="",OR($D65="",$D65="NL",$D65="HORS LIGUE")),0,VLOOKUP(IF(OR(M65="",OR($D65="",$D65="NL",$D65="HORS LIGUE")),"",COUNTIFS($D$5:$D$72,"&lt;&gt;"&amp;"",$D$5:$D$72,"&lt;&gt;"&amp;"NL",$D$5:$D$72,"&lt;&gt;"&amp;"HORS LIGUE",M$5:M$72,"&lt;"&amp;M65)+1),Paramètres!$B$3:$C$56,2,FALSE)*Paramètres!$K$7))</f>
        <v>0</v>
      </c>
      <c r="O65" s="46"/>
      <c r="P65" s="2">
        <f>IF(O$2="Bike &amp; Run",IF(ISNA(VLOOKUP(O65,Paramètres!$B$3:$C$56,2,FALSE)),0,VLOOKUP(O65,Paramètres!$B$3:$C$56,2,FALSE)*Paramètres!$K$8),IF(OR(O65="",OR($D65="",$D65="NL",$D65="HORS LIGUE")),0,VLOOKUP(IF(OR(O65="",OR($D65="",$D65="NL",$D65="HORS LIGUE")),"",COUNTIFS($D$5:$D$72,"&lt;&gt;"&amp;"",$D$5:$D$72,"&lt;&gt;"&amp;"NL",$D$5:$D$72,"&lt;&gt;"&amp;"HORS LIGUE",O$5:O$72,"&lt;"&amp;O65)+1),Paramètres!$B$3:$C$56,2,FALSE)*Paramètres!$K$8))</f>
        <v>0</v>
      </c>
      <c r="Q65" s="46"/>
      <c r="R65" s="2">
        <f>IF(Q$2="Bike &amp; Run",IF(ISNA(VLOOKUP(Q65,Paramètres!$B$3:$C$56,2,FALSE)),0,VLOOKUP(Q65,Paramètres!$B$3:$C$56,2,FALSE)*Paramètres!$K$9),IF(OR(Q65="",OR($D65="",$D65="NL",$D65="HORS LIGUE")),0,VLOOKUP(IF(OR(Q65="",OR($D65="",$D65="NL",$D65="HORS LIGUE")),"",COUNTIFS($D$5:$D$72,"&lt;&gt;"&amp;"",$D$5:$D$72,"&lt;&gt;"&amp;"NL",$D$5:$D$72,"&lt;&gt;"&amp;"HORS LIGUE",Q$5:Q$72,"&lt;"&amp;Q65)+1),Paramètres!$B$3:$C$56,2,FALSE)*Paramètres!$K$9))</f>
        <v>0</v>
      </c>
      <c r="S65" s="46"/>
      <c r="T65" s="2">
        <f>IF(S$2="Bike &amp; Run",IF(ISNA(VLOOKUP(S65,Paramètres!$B$3:$C$56,2,FALSE)),0,VLOOKUP(S65,Paramètres!$B$3:$C$56,2,FALSE)*Paramètres!$K$10),IF(OR(S65="",OR($D65="",$D65="NL",$D65="HORS LIGUE")),0,VLOOKUP(IF(OR(S65="",OR($D65="",$D65="NL",$D65="HORS LIGUE")),"",COUNTIFS($D$5:$D$72,"&lt;&gt;"&amp;"",$D$5:$D$72,"&lt;&gt;"&amp;"NL",$D$5:$D$72,"&lt;&gt;"&amp;"HORS LIGUE",S$5:S$72,"&lt;"&amp;S65)+1),Paramètres!$B$3:$C$56,2,FALSE)*Paramètres!$K$10))</f>
        <v>0</v>
      </c>
      <c r="U65" s="46"/>
      <c r="V65" s="2">
        <f>IF(U$2="Bike &amp; Run",IF(ISNA(VLOOKUP(U65,Paramètres!$B$3:$C$56,2,FALSE)),0,VLOOKUP(U65,Paramètres!$B$3:$C$56,2,FALSE)*Paramètres!$K$11),IF(OR(U65="",OR($D65="",$D65="NL",$D65="HORS LIGUE")),0,VLOOKUP(IF(OR(U65="",OR($D65="",$D65="NL",$D65="HORS LIGUE")),"",COUNTIFS($D$5:$D$72,"&lt;&gt;"&amp;"",$D$5:$D$72,"&lt;&gt;"&amp;"NL",$D$5:$D$72,"&lt;&gt;"&amp;"HORS LIGUE",U$5:U$72,"&lt;"&amp;U65)+1),Paramètres!$B$3:$C$56,2,FALSE)*Paramètres!$K$11))</f>
        <v>0</v>
      </c>
      <c r="W65" s="46"/>
      <c r="X65" s="2">
        <f>IF(W$2="Bike &amp; Run",IF(ISNA(VLOOKUP(W65,Paramètres!$B$3:$C$56,2,FALSE)),0,VLOOKUP(W65,Paramètres!$B$3:$C$56,2,FALSE)*Paramètres!$K$12),IF(OR(W65="",OR($D65="",$D65="NL",$D65="HORS LIGUE")),0,VLOOKUP(IF(OR(W65="",OR($D65="",$D65="NL",$D65="HORS LIGUE")),"",COUNTIFS($D$5:$D$72,"&lt;&gt;"&amp;"",$D$5:$D$72,"&lt;&gt;"&amp;"NL",$D$5:$D$72,"&lt;&gt;"&amp;"HORS LIGUE",W$5:W$72,"&lt;"&amp;W65)+1),Paramètres!$B$3:$C$56,2,FALSE)*Paramètres!$K$12))</f>
        <v>0</v>
      </c>
      <c r="Y65" s="46"/>
      <c r="Z65" s="2">
        <f>IF(Y$2="Bike &amp; Run",IF(ISNA(VLOOKUP(Y65,Paramètres!$B$3:$C$56,2,FALSE)),0,VLOOKUP(Y65,Paramètres!$B$3:$C$56,2,FALSE)*Paramètres!$K$13),IF(OR(Y65="",OR($D65="",$D65="NL",$D65="HORS LIGUE")),0,VLOOKUP(IF(OR(Y65="",OR($D65="",$D65="NL",$D65="HORS LIGUE")),"",COUNTIFS($D$5:$D$72,"&lt;&gt;"&amp;"",$D$5:$D$72,"&lt;&gt;"&amp;"NL",$D$5:$D$72,"&lt;&gt;"&amp;"HORS LIGUE",Y$5:Y$72,"&lt;"&amp;Y65)+1),Paramètres!$B$3:$C$56,2,FALSE)*Paramètres!$K$13))</f>
        <v>0</v>
      </c>
      <c r="AA65" s="46"/>
      <c r="AB65" s="2">
        <f>IF(AA$2="Bike &amp; Run",IF(ISNA(VLOOKUP(AA65,Paramètres!$B$3:$C$56,2,FALSE)),0,VLOOKUP(AA65,Paramètres!$B$3:$C$56,2,FALSE)*Paramètres!$K$14),IF(OR(AA65="",OR($D65="",$D65="NL",$D65="HORS LIGUE")),0,VLOOKUP(IF(OR(AA65="",OR($D65="",$D65="NL",$D65="HORS LIGUE")),"",COUNTIFS($D$5:$D$72,"&lt;&gt;"&amp;"",$D$5:$D$72,"&lt;&gt;"&amp;"NL",$D$5:$D$72,"&lt;&gt;"&amp;"HORS LIGUE",AA$5:AA$72,"&lt;"&amp;AA65)+1),Paramètres!$B$3:$C$56,2,FALSE)*Paramètres!$K$14))</f>
        <v>0</v>
      </c>
      <c r="AC65" s="46"/>
      <c r="AD65" s="2">
        <f>IF(AC$2="Bike &amp; Run",IF(ISNA(VLOOKUP(AC65,Paramètres!$B$3:$C$56,2,FALSE)),0,VLOOKUP(AC65,Paramètres!$B$3:$C$56,2,FALSE)*Paramètres!$K$15),IF(OR(AC65="",OR($D65="",$D65="NL",$D65="HORS LIGUE")),0,VLOOKUP(IF(OR(AC65="",OR($D65="",$D65="NL",$D65="HORS LIGUE")),"",COUNTIFS($D$5:$D$72,"&lt;&gt;"&amp;"",$D$5:$D$72,"&lt;&gt;"&amp;"NL",$D$5:$D$72,"&lt;&gt;"&amp;"HORS LIGUE",AC$5:AC$72,"&lt;"&amp;AC65)+1),Paramètres!$B$3:$C$56,2,FALSE)*Paramètres!$K$15))</f>
        <v>0</v>
      </c>
      <c r="AE65" s="46"/>
      <c r="AF65" s="2">
        <f>IF(AE$2="Bike &amp; Run",IF(ISNA(VLOOKUP(AE65,Paramètres!$B$3:$C$56,2,FALSE)),0,VLOOKUP(AE65,Paramètres!$B$3:$C$56,2,FALSE)*Paramètres!$K$16),IF(OR(AE65="",OR($D65="",$D65="NL",$D65="HORS LIGUE")),0,VLOOKUP(IF(OR(AE65="",OR($D65="",$D65="NL",$D65="HORS LIGUE")),"",COUNTIFS($D$5:$D$72,"&lt;&gt;"&amp;"",$D$5:$D$72,"&lt;&gt;"&amp;"NL",$D$5:$D$72,"&lt;&gt;"&amp;"HORS LIGUE",AE$5:AE$72,"&lt;"&amp;AE65)+1),Paramètres!$B$3:$C$56,2,FALSE)*Paramètres!$K$16))</f>
        <v>0</v>
      </c>
      <c r="AG65" s="46"/>
      <c r="AH65" s="2">
        <f>IF(AG$2="Bike &amp; Run",IF(ISNA(VLOOKUP(AG65,Paramètres!$B$3:$C$56,2,FALSE)),0,VLOOKUP(AG65,Paramètres!$B$3:$C$56,2,FALSE)*Paramètres!$K$17),IF(OR(AG65="",OR($D65="",$D65="NL",$D65="HORS LIGUE")),0,VLOOKUP(IF(OR(AG65="",OR($D65="",$D65="NL",$D65="HORS LIGUE")),"",COUNTIFS($D$5:$D$72,"&lt;&gt;"&amp;"",$D$5:$D$72,"&lt;&gt;"&amp;"NL",$D$5:$D$72,"&lt;&gt;"&amp;"HORS LIGUE",AG$5:AG$72,"&lt;"&amp;AG65)+1),Paramètres!$B$3:$C$56,2,FALSE)*Paramètres!$K$17))</f>
        <v>0</v>
      </c>
      <c r="AI65" s="40">
        <f t="shared" si="53"/>
        <v>0</v>
      </c>
      <c r="AJ65" s="3" t="str">
        <f t="shared" si="54"/>
        <v/>
      </c>
      <c r="AK65" s="5">
        <f t="shared" si="55"/>
        <v>0</v>
      </c>
      <c r="AL65" s="41">
        <f t="shared" si="56"/>
        <v>0</v>
      </c>
      <c r="AM65" s="33" t="str">
        <f t="shared" si="57"/>
        <v/>
      </c>
      <c r="AO65" s="22">
        <f t="shared" si="58"/>
        <v>0</v>
      </c>
      <c r="AP65">
        <f t="shared" si="59"/>
        <v>0</v>
      </c>
      <c r="AQ65">
        <f t="shared" si="60"/>
        <v>0</v>
      </c>
      <c r="AR65">
        <f t="shared" si="61"/>
        <v>0</v>
      </c>
      <c r="AS65">
        <f t="shared" si="62"/>
        <v>0</v>
      </c>
      <c r="AT65">
        <f t="shared" si="63"/>
        <v>0</v>
      </c>
      <c r="AU65">
        <f t="shared" si="64"/>
        <v>0</v>
      </c>
      <c r="AV65">
        <f t="shared" si="65"/>
        <v>0</v>
      </c>
      <c r="AW65">
        <f t="shared" si="66"/>
        <v>0</v>
      </c>
      <c r="AX65">
        <f t="shared" si="67"/>
        <v>0</v>
      </c>
      <c r="AY65">
        <f t="shared" si="68"/>
        <v>0</v>
      </c>
      <c r="AZ65">
        <f t="shared" si="69"/>
        <v>0</v>
      </c>
      <c r="BA65">
        <f t="shared" si="70"/>
        <v>0</v>
      </c>
      <c r="BB65">
        <f t="shared" si="71"/>
        <v>0</v>
      </c>
      <c r="BC65">
        <f t="shared" si="72"/>
        <v>0</v>
      </c>
      <c r="BD65">
        <f t="shared" si="73"/>
        <v>0</v>
      </c>
      <c r="BE65" s="22">
        <f t="shared" ref="BE65:BR65" si="102">BD65+LARGE($AO65:$BC65,BE$4)</f>
        <v>0</v>
      </c>
      <c r="BF65" s="22">
        <f t="shared" si="102"/>
        <v>0</v>
      </c>
      <c r="BG65" s="22">
        <f t="shared" si="102"/>
        <v>0</v>
      </c>
      <c r="BH65" s="22">
        <f t="shared" si="102"/>
        <v>0</v>
      </c>
      <c r="BI65" s="22">
        <f t="shared" si="102"/>
        <v>0</v>
      </c>
      <c r="BJ65" s="22">
        <f t="shared" si="102"/>
        <v>0</v>
      </c>
      <c r="BK65" s="22">
        <f t="shared" si="102"/>
        <v>0</v>
      </c>
      <c r="BL65" s="22">
        <f t="shared" si="102"/>
        <v>0</v>
      </c>
      <c r="BM65" s="22">
        <f t="shared" si="102"/>
        <v>0</v>
      </c>
      <c r="BN65" s="22">
        <f t="shared" si="102"/>
        <v>0</v>
      </c>
      <c r="BO65" s="22">
        <f t="shared" si="102"/>
        <v>0</v>
      </c>
      <c r="BP65" s="22">
        <f t="shared" si="102"/>
        <v>0</v>
      </c>
      <c r="BQ65" s="22">
        <f t="shared" si="102"/>
        <v>0</v>
      </c>
      <c r="BR65" s="22">
        <f t="shared" si="102"/>
        <v>0</v>
      </c>
    </row>
    <row r="66" spans="1:70" ht="16.5">
      <c r="A66" s="14"/>
      <c r="B66" s="32" t="str">
        <f>IF(ISNA(VLOOKUP(A66,'Licenciés Jeunes 2023'!A:C,3,0)),"",VLOOKUP(A66,'Licenciés Jeunes 2023'!A:C,3,0))</f>
        <v/>
      </c>
      <c r="C66" s="32" t="str">
        <f>IF(ISNA(VLOOKUP(A66,'Licenciés Jeunes 2023'!A:C,2,0)),"",VLOOKUP(A66,'Licenciés Jeunes 2023'!A:C,2,0))</f>
        <v/>
      </c>
      <c r="D66" s="32" t="str">
        <f>IF(ISNA(VLOOKUP(A66,'Licenciés Jeunes 2023'!A:F,6,0)),"",VLOOKUP(A66,'Licenciés Jeunes 2023'!A:F,6,0))</f>
        <v/>
      </c>
      <c r="E66" s="6"/>
      <c r="F66" s="2">
        <f>IF(E$2="Bike &amp; Run",IF(ISNA(VLOOKUP(E66,Paramètres!$B$3:$C$56,2,FALSE)),0,VLOOKUP(E66,Paramètres!$B$3:$C$56,2,FALSE)*Paramètres!$K$3),IF(OR(E66="",OR($D66="",$D66="NL",$D66="HORS LIGUE")),0,VLOOKUP(IF(OR(E66="",OR($D66="",$D66="NL",$D66="HORS LIGUE")),"",COUNTIFS($D$5:$D$72,"&lt;&gt;"&amp;"",$D$5:$D$72,"&lt;&gt;"&amp;"NL",$D$5:$D$72,"&lt;&gt;"&amp;"HORS LIGUE",E$5:E$72,"&lt;"&amp;E66)+1),Paramètres!$B$3:$C$56,2,FALSE)*Paramètres!$K$3))</f>
        <v>0</v>
      </c>
      <c r="G66" s="4"/>
      <c r="H66" s="2">
        <f>IF(G$2="Bike &amp; Run",IF(ISNA(VLOOKUP(G66,Paramètres!$B$3:$C$56,2,FALSE)),0,VLOOKUP(G66,Paramètres!$B$3:$C$56,2,FALSE)*Paramètres!$K$4),IF(OR(G66="",OR($D66="",$D66="NL",$D66="HORS LIGUE")),0,VLOOKUP(IF(OR(G66="",OR($D66="",$D66="NL",$D66="HORS LIGUE")),"",COUNTIFS($D$5:$D$72,"&lt;&gt;"&amp;"",$D$5:$D$72,"&lt;&gt;"&amp;"NL",$D$5:$D$72,"&lt;&gt;"&amp;"HORS LIGUE",G$5:G$72,"&lt;"&amp;G66)+1),Paramètres!$B$3:$C$56,2,FALSE)*Paramètres!$K$4))</f>
        <v>0</v>
      </c>
      <c r="I66" s="36"/>
      <c r="J66" s="2">
        <f>IF(I$2="Bike &amp; Run",IF(ISNA(VLOOKUP(I66,Paramètres!$B$3:$C$56,2,FALSE)),0,VLOOKUP(I66,Paramètres!$B$3:$C$56,2,FALSE)*Paramètres!$K$5),IF(OR(I66="",OR($D66="",$D66="NL",$D66="HORS LIGUE")),0,VLOOKUP(IF(OR(I66="",OR($D66="",$D66="NL",$D66="HORS LIGUE")),"",COUNTIFS($D$5:$D$72,"&lt;&gt;"&amp;"",$D$5:$D$72,"&lt;&gt;"&amp;"NL",$D$5:$D$72,"&lt;&gt;"&amp;"HORS LIGUE",I$5:I$72,"&lt;"&amp;I66)+1),Paramètres!$B$3:$C$56,2,FALSE)*Paramètres!$K$5))</f>
        <v>0</v>
      </c>
      <c r="K66" s="4"/>
      <c r="L66" s="2">
        <f>IF(K$2="Bike &amp; Run",IF(ISNA(VLOOKUP(K66,Paramètres!$B$3:$C$56,2,FALSE)),0,VLOOKUP(K66,Paramètres!$B$3:$C$56,2,FALSE)*Paramètres!$K$6),IF(OR(K66="",OR($D66="",$D66="NL",$D66="HORS LIGUE")),0,VLOOKUP(IF(OR(K66="",OR($D66="",$D66="NL",$D66="HORS LIGUE")),"",COUNTIFS($D$5:$D$72,"&lt;&gt;"&amp;"",$D$5:$D$72,"&lt;&gt;"&amp;"NL",$D$5:$D$72,"&lt;&gt;"&amp;"HORS LIGUE",K$5:K$72,"&lt;"&amp;K66)+1),Paramètres!$B$3:$C$56,2,FALSE)*Paramètres!$K$6))</f>
        <v>0</v>
      </c>
      <c r="M66" s="4"/>
      <c r="N66" s="2">
        <f>IF(M$2="Bike &amp; Run",IF(ISNA(VLOOKUP(M66,Paramètres!$B$3:$C$56,2,FALSE)),0,VLOOKUP(M66,Paramètres!$B$3:$C$56,2,FALSE)*Paramètres!$K$7),IF(OR(M66="",OR($D66="",$D66="NL",$D66="HORS LIGUE")),0,VLOOKUP(IF(OR(M66="",OR($D66="",$D66="NL",$D66="HORS LIGUE")),"",COUNTIFS($D$5:$D$72,"&lt;&gt;"&amp;"",$D$5:$D$72,"&lt;&gt;"&amp;"NL",$D$5:$D$72,"&lt;&gt;"&amp;"HORS LIGUE",M$5:M$72,"&lt;"&amp;M66)+1),Paramètres!$B$3:$C$56,2,FALSE)*Paramètres!$K$7))</f>
        <v>0</v>
      </c>
      <c r="O66" s="46"/>
      <c r="P66" s="2">
        <f>IF(O$2="Bike &amp; Run",IF(ISNA(VLOOKUP(O66,Paramètres!$B$3:$C$56,2,FALSE)),0,VLOOKUP(O66,Paramètres!$B$3:$C$56,2,FALSE)*Paramètres!$K$8),IF(OR(O66="",OR($D66="",$D66="NL",$D66="HORS LIGUE")),0,VLOOKUP(IF(OR(O66="",OR($D66="",$D66="NL",$D66="HORS LIGUE")),"",COUNTIFS($D$5:$D$72,"&lt;&gt;"&amp;"",$D$5:$D$72,"&lt;&gt;"&amp;"NL",$D$5:$D$72,"&lt;&gt;"&amp;"HORS LIGUE",O$5:O$72,"&lt;"&amp;O66)+1),Paramètres!$B$3:$C$56,2,FALSE)*Paramètres!$K$8))</f>
        <v>0</v>
      </c>
      <c r="Q66" s="46"/>
      <c r="R66" s="2">
        <f>IF(Q$2="Bike &amp; Run",IF(ISNA(VLOOKUP(Q66,Paramètres!$B$3:$C$56,2,FALSE)),0,VLOOKUP(Q66,Paramètres!$B$3:$C$56,2,FALSE)*Paramètres!$K$9),IF(OR(Q66="",OR($D66="",$D66="NL",$D66="HORS LIGUE")),0,VLOOKUP(IF(OR(Q66="",OR($D66="",$D66="NL",$D66="HORS LIGUE")),"",COUNTIFS($D$5:$D$72,"&lt;&gt;"&amp;"",$D$5:$D$72,"&lt;&gt;"&amp;"NL",$D$5:$D$72,"&lt;&gt;"&amp;"HORS LIGUE",Q$5:Q$72,"&lt;"&amp;Q66)+1),Paramètres!$B$3:$C$56,2,FALSE)*Paramètres!$K$9))</f>
        <v>0</v>
      </c>
      <c r="S66" s="46"/>
      <c r="T66" s="2">
        <f>IF(S$2="Bike &amp; Run",IF(ISNA(VLOOKUP(S66,Paramètres!$B$3:$C$56,2,FALSE)),0,VLOOKUP(S66,Paramètres!$B$3:$C$56,2,FALSE)*Paramètres!$K$10),IF(OR(S66="",OR($D66="",$D66="NL",$D66="HORS LIGUE")),0,VLOOKUP(IF(OR(S66="",OR($D66="",$D66="NL",$D66="HORS LIGUE")),"",COUNTIFS($D$5:$D$72,"&lt;&gt;"&amp;"",$D$5:$D$72,"&lt;&gt;"&amp;"NL",$D$5:$D$72,"&lt;&gt;"&amp;"HORS LIGUE",S$5:S$72,"&lt;"&amp;S66)+1),Paramètres!$B$3:$C$56,2,FALSE)*Paramètres!$K$10))</f>
        <v>0</v>
      </c>
      <c r="U66" s="46"/>
      <c r="V66" s="2">
        <f>IF(U$2="Bike &amp; Run",IF(ISNA(VLOOKUP(U66,Paramètres!$B$3:$C$56,2,FALSE)),0,VLOOKUP(U66,Paramètres!$B$3:$C$56,2,FALSE)*Paramètres!$K$11),IF(OR(U66="",OR($D66="",$D66="NL",$D66="HORS LIGUE")),0,VLOOKUP(IF(OR(U66="",OR($D66="",$D66="NL",$D66="HORS LIGUE")),"",COUNTIFS($D$5:$D$72,"&lt;&gt;"&amp;"",$D$5:$D$72,"&lt;&gt;"&amp;"NL",$D$5:$D$72,"&lt;&gt;"&amp;"HORS LIGUE",U$5:U$72,"&lt;"&amp;U66)+1),Paramètres!$B$3:$C$56,2,FALSE)*Paramètres!$K$11))</f>
        <v>0</v>
      </c>
      <c r="W66" s="46"/>
      <c r="X66" s="2">
        <f>IF(W$2="Bike &amp; Run",IF(ISNA(VLOOKUP(W66,Paramètres!$B$3:$C$56,2,FALSE)),0,VLOOKUP(W66,Paramètres!$B$3:$C$56,2,FALSE)*Paramètres!$K$12),IF(OR(W66="",OR($D66="",$D66="NL",$D66="HORS LIGUE")),0,VLOOKUP(IF(OR(W66="",OR($D66="",$D66="NL",$D66="HORS LIGUE")),"",COUNTIFS($D$5:$D$72,"&lt;&gt;"&amp;"",$D$5:$D$72,"&lt;&gt;"&amp;"NL",$D$5:$D$72,"&lt;&gt;"&amp;"HORS LIGUE",W$5:W$72,"&lt;"&amp;W66)+1),Paramètres!$B$3:$C$56,2,FALSE)*Paramètres!$K$12))</f>
        <v>0</v>
      </c>
      <c r="Y66" s="46"/>
      <c r="Z66" s="2">
        <f>IF(Y$2="Bike &amp; Run",IF(ISNA(VLOOKUP(Y66,Paramètres!$B$3:$C$56,2,FALSE)),0,VLOOKUP(Y66,Paramètres!$B$3:$C$56,2,FALSE)*Paramètres!$K$13),IF(OR(Y66="",OR($D66="",$D66="NL",$D66="HORS LIGUE")),0,VLOOKUP(IF(OR(Y66="",OR($D66="",$D66="NL",$D66="HORS LIGUE")),"",COUNTIFS($D$5:$D$72,"&lt;&gt;"&amp;"",$D$5:$D$72,"&lt;&gt;"&amp;"NL",$D$5:$D$72,"&lt;&gt;"&amp;"HORS LIGUE",Y$5:Y$72,"&lt;"&amp;Y66)+1),Paramètres!$B$3:$C$56,2,FALSE)*Paramètres!$K$13))</f>
        <v>0</v>
      </c>
      <c r="AA66" s="46"/>
      <c r="AB66" s="2">
        <f>IF(AA$2="Bike &amp; Run",IF(ISNA(VLOOKUP(AA66,Paramètres!$B$3:$C$56,2,FALSE)),0,VLOOKUP(AA66,Paramètres!$B$3:$C$56,2,FALSE)*Paramètres!$K$14),IF(OR(AA66="",OR($D66="",$D66="NL",$D66="HORS LIGUE")),0,VLOOKUP(IF(OR(AA66="",OR($D66="",$D66="NL",$D66="HORS LIGUE")),"",COUNTIFS($D$5:$D$72,"&lt;&gt;"&amp;"",$D$5:$D$72,"&lt;&gt;"&amp;"NL",$D$5:$D$72,"&lt;&gt;"&amp;"HORS LIGUE",AA$5:AA$72,"&lt;"&amp;AA66)+1),Paramètres!$B$3:$C$56,2,FALSE)*Paramètres!$K$14))</f>
        <v>0</v>
      </c>
      <c r="AC66" s="46"/>
      <c r="AD66" s="2">
        <f>IF(AC$2="Bike &amp; Run",IF(ISNA(VLOOKUP(AC66,Paramètres!$B$3:$C$56,2,FALSE)),0,VLOOKUP(AC66,Paramètres!$B$3:$C$56,2,FALSE)*Paramètres!$K$15),IF(OR(AC66="",OR($D66="",$D66="NL",$D66="HORS LIGUE")),0,VLOOKUP(IF(OR(AC66="",OR($D66="",$D66="NL",$D66="HORS LIGUE")),"",COUNTIFS($D$5:$D$72,"&lt;&gt;"&amp;"",$D$5:$D$72,"&lt;&gt;"&amp;"NL",$D$5:$D$72,"&lt;&gt;"&amp;"HORS LIGUE",AC$5:AC$72,"&lt;"&amp;AC66)+1),Paramètres!$B$3:$C$56,2,FALSE)*Paramètres!$K$15))</f>
        <v>0</v>
      </c>
      <c r="AE66" s="46"/>
      <c r="AF66" s="2">
        <f>IF(AE$2="Bike &amp; Run",IF(ISNA(VLOOKUP(AE66,Paramètres!$B$3:$C$56,2,FALSE)),0,VLOOKUP(AE66,Paramètres!$B$3:$C$56,2,FALSE)*Paramètres!$K$16),IF(OR(AE66="",OR($D66="",$D66="NL",$D66="HORS LIGUE")),0,VLOOKUP(IF(OR(AE66="",OR($D66="",$D66="NL",$D66="HORS LIGUE")),"",COUNTIFS($D$5:$D$72,"&lt;&gt;"&amp;"",$D$5:$D$72,"&lt;&gt;"&amp;"NL",$D$5:$D$72,"&lt;&gt;"&amp;"HORS LIGUE",AE$5:AE$72,"&lt;"&amp;AE66)+1),Paramètres!$B$3:$C$56,2,FALSE)*Paramètres!$K$16))</f>
        <v>0</v>
      </c>
      <c r="AG66" s="46"/>
      <c r="AH66" s="2">
        <f>IF(AG$2="Bike &amp; Run",IF(ISNA(VLOOKUP(AG66,Paramètres!$B$3:$C$56,2,FALSE)),0,VLOOKUP(AG66,Paramètres!$B$3:$C$56,2,FALSE)*Paramètres!$K$17),IF(OR(AG66="",OR($D66="",$D66="NL",$D66="HORS LIGUE")),0,VLOOKUP(IF(OR(AG66="",OR($D66="",$D66="NL",$D66="HORS LIGUE")),"",COUNTIFS($D$5:$D$72,"&lt;&gt;"&amp;"",$D$5:$D$72,"&lt;&gt;"&amp;"NL",$D$5:$D$72,"&lt;&gt;"&amp;"HORS LIGUE",AG$5:AG$72,"&lt;"&amp;AG66)+1),Paramètres!$B$3:$C$56,2,FALSE)*Paramètres!$K$17))</f>
        <v>0</v>
      </c>
      <c r="AI66" s="40">
        <f t="shared" si="53"/>
        <v>0</v>
      </c>
      <c r="AJ66" s="3" t="str">
        <f t="shared" si="54"/>
        <v/>
      </c>
      <c r="AK66" s="5">
        <f t="shared" si="55"/>
        <v>0</v>
      </c>
      <c r="AL66" s="41">
        <f t="shared" si="56"/>
        <v>0</v>
      </c>
      <c r="AM66" s="33" t="str">
        <f t="shared" si="57"/>
        <v/>
      </c>
      <c r="AO66" s="22">
        <f t="shared" si="58"/>
        <v>0</v>
      </c>
      <c r="AP66">
        <f t="shared" si="59"/>
        <v>0</v>
      </c>
      <c r="AQ66">
        <f t="shared" si="60"/>
        <v>0</v>
      </c>
      <c r="AR66">
        <f t="shared" si="61"/>
        <v>0</v>
      </c>
      <c r="AS66">
        <f t="shared" si="62"/>
        <v>0</v>
      </c>
      <c r="AT66">
        <f t="shared" si="63"/>
        <v>0</v>
      </c>
      <c r="AU66">
        <f t="shared" si="64"/>
        <v>0</v>
      </c>
      <c r="AV66">
        <f t="shared" si="65"/>
        <v>0</v>
      </c>
      <c r="AW66">
        <f t="shared" si="66"/>
        <v>0</v>
      </c>
      <c r="AX66">
        <f t="shared" si="67"/>
        <v>0</v>
      </c>
      <c r="AY66">
        <f t="shared" si="68"/>
        <v>0</v>
      </c>
      <c r="AZ66">
        <f t="shared" si="69"/>
        <v>0</v>
      </c>
      <c r="BA66">
        <f t="shared" si="70"/>
        <v>0</v>
      </c>
      <c r="BB66">
        <f t="shared" si="71"/>
        <v>0</v>
      </c>
      <c r="BC66">
        <f t="shared" si="72"/>
        <v>0</v>
      </c>
      <c r="BD66">
        <f t="shared" si="73"/>
        <v>0</v>
      </c>
      <c r="BE66" s="22">
        <f t="shared" ref="BE66:BR66" si="103">BD66+LARGE($AO66:$BC66,BE$4)</f>
        <v>0</v>
      </c>
      <c r="BF66" s="22">
        <f t="shared" si="103"/>
        <v>0</v>
      </c>
      <c r="BG66" s="22">
        <f t="shared" si="103"/>
        <v>0</v>
      </c>
      <c r="BH66" s="22">
        <f t="shared" si="103"/>
        <v>0</v>
      </c>
      <c r="BI66" s="22">
        <f t="shared" si="103"/>
        <v>0</v>
      </c>
      <c r="BJ66" s="22">
        <f t="shared" si="103"/>
        <v>0</v>
      </c>
      <c r="BK66" s="22">
        <f t="shared" si="103"/>
        <v>0</v>
      </c>
      <c r="BL66" s="22">
        <f t="shared" si="103"/>
        <v>0</v>
      </c>
      <c r="BM66" s="22">
        <f t="shared" si="103"/>
        <v>0</v>
      </c>
      <c r="BN66" s="22">
        <f t="shared" si="103"/>
        <v>0</v>
      </c>
      <c r="BO66" s="22">
        <f t="shared" si="103"/>
        <v>0</v>
      </c>
      <c r="BP66" s="22">
        <f t="shared" si="103"/>
        <v>0</v>
      </c>
      <c r="BQ66" s="22">
        <f t="shared" si="103"/>
        <v>0</v>
      </c>
      <c r="BR66" s="22">
        <f t="shared" si="103"/>
        <v>0</v>
      </c>
    </row>
    <row r="67" spans="1:70" ht="16.5">
      <c r="A67" s="14"/>
      <c r="B67" s="32" t="str">
        <f>IF(ISNA(VLOOKUP(A67,'Licenciés Jeunes 2023'!A:C,3,0)),"",VLOOKUP(A67,'Licenciés Jeunes 2023'!A:C,3,0))</f>
        <v/>
      </c>
      <c r="C67" s="32" t="str">
        <f>IF(ISNA(VLOOKUP(A67,'Licenciés Jeunes 2023'!A:C,2,0)),"",VLOOKUP(A67,'Licenciés Jeunes 2023'!A:C,2,0))</f>
        <v/>
      </c>
      <c r="D67" s="32" t="str">
        <f>IF(ISNA(VLOOKUP(A67,'Licenciés Jeunes 2023'!A:F,6,0)),"",VLOOKUP(A67,'Licenciés Jeunes 2023'!A:F,6,0))</f>
        <v/>
      </c>
      <c r="E67" s="6"/>
      <c r="F67" s="2">
        <f>IF(E$2="Bike &amp; Run",IF(ISNA(VLOOKUP(E67,Paramètres!$B$3:$C$56,2,FALSE)),0,VLOOKUP(E67,Paramètres!$B$3:$C$56,2,FALSE)*Paramètres!$K$3),IF(OR(E67="",OR($D67="",$D67="NL",$D67="HORS LIGUE")),0,VLOOKUP(IF(OR(E67="",OR($D67="",$D67="NL",$D67="HORS LIGUE")),"",COUNTIFS($D$5:$D$72,"&lt;&gt;"&amp;"",$D$5:$D$72,"&lt;&gt;"&amp;"NL",$D$5:$D$72,"&lt;&gt;"&amp;"HORS LIGUE",E$5:E$72,"&lt;"&amp;E67)+1),Paramètres!$B$3:$C$56,2,FALSE)*Paramètres!$K$3))</f>
        <v>0</v>
      </c>
      <c r="G67" s="4"/>
      <c r="H67" s="2">
        <f>IF(G$2="Bike &amp; Run",IF(ISNA(VLOOKUP(G67,Paramètres!$B$3:$C$56,2,FALSE)),0,VLOOKUP(G67,Paramètres!$B$3:$C$56,2,FALSE)*Paramètres!$K$4),IF(OR(G67="",OR($D67="",$D67="NL",$D67="HORS LIGUE")),0,VLOOKUP(IF(OR(G67="",OR($D67="",$D67="NL",$D67="HORS LIGUE")),"",COUNTIFS($D$5:$D$72,"&lt;&gt;"&amp;"",$D$5:$D$72,"&lt;&gt;"&amp;"NL",$D$5:$D$72,"&lt;&gt;"&amp;"HORS LIGUE",G$5:G$72,"&lt;"&amp;G67)+1),Paramètres!$B$3:$C$56,2,FALSE)*Paramètres!$K$4))</f>
        <v>0</v>
      </c>
      <c r="I67" s="36"/>
      <c r="J67" s="2">
        <f>IF(I$2="Bike &amp; Run",IF(ISNA(VLOOKUP(I67,Paramètres!$B$3:$C$56,2,FALSE)),0,VLOOKUP(I67,Paramètres!$B$3:$C$56,2,FALSE)*Paramètres!$K$5),IF(OR(I67="",OR($D67="",$D67="NL",$D67="HORS LIGUE")),0,VLOOKUP(IF(OR(I67="",OR($D67="",$D67="NL",$D67="HORS LIGUE")),"",COUNTIFS($D$5:$D$72,"&lt;&gt;"&amp;"",$D$5:$D$72,"&lt;&gt;"&amp;"NL",$D$5:$D$72,"&lt;&gt;"&amp;"HORS LIGUE",I$5:I$72,"&lt;"&amp;I67)+1),Paramètres!$B$3:$C$56,2,FALSE)*Paramètres!$K$5))</f>
        <v>0</v>
      </c>
      <c r="K67" s="4"/>
      <c r="L67" s="2">
        <f>IF(K$2="Bike &amp; Run",IF(ISNA(VLOOKUP(K67,Paramètres!$B$3:$C$56,2,FALSE)),0,VLOOKUP(K67,Paramètres!$B$3:$C$56,2,FALSE)*Paramètres!$K$6),IF(OR(K67="",OR($D67="",$D67="NL",$D67="HORS LIGUE")),0,VLOOKUP(IF(OR(K67="",OR($D67="",$D67="NL",$D67="HORS LIGUE")),"",COUNTIFS($D$5:$D$72,"&lt;&gt;"&amp;"",$D$5:$D$72,"&lt;&gt;"&amp;"NL",$D$5:$D$72,"&lt;&gt;"&amp;"HORS LIGUE",K$5:K$72,"&lt;"&amp;K67)+1),Paramètres!$B$3:$C$56,2,FALSE)*Paramètres!$K$6))</f>
        <v>0</v>
      </c>
      <c r="M67" s="4"/>
      <c r="N67" s="2">
        <f>IF(M$2="Bike &amp; Run",IF(ISNA(VLOOKUP(M67,Paramètres!$B$3:$C$56,2,FALSE)),0,VLOOKUP(M67,Paramètres!$B$3:$C$56,2,FALSE)*Paramètres!$K$7),IF(OR(M67="",OR($D67="",$D67="NL",$D67="HORS LIGUE")),0,VLOOKUP(IF(OR(M67="",OR($D67="",$D67="NL",$D67="HORS LIGUE")),"",COUNTIFS($D$5:$D$72,"&lt;&gt;"&amp;"",$D$5:$D$72,"&lt;&gt;"&amp;"NL",$D$5:$D$72,"&lt;&gt;"&amp;"HORS LIGUE",M$5:M$72,"&lt;"&amp;M67)+1),Paramètres!$B$3:$C$56,2,FALSE)*Paramètres!$K$7))</f>
        <v>0</v>
      </c>
      <c r="O67" s="46"/>
      <c r="P67" s="2">
        <f>IF(O$2="Bike &amp; Run",IF(ISNA(VLOOKUP(O67,Paramètres!$B$3:$C$56,2,FALSE)),0,VLOOKUP(O67,Paramètres!$B$3:$C$56,2,FALSE)*Paramètres!$K$8),IF(OR(O67="",OR($D67="",$D67="NL",$D67="HORS LIGUE")),0,VLOOKUP(IF(OR(O67="",OR($D67="",$D67="NL",$D67="HORS LIGUE")),"",COUNTIFS($D$5:$D$72,"&lt;&gt;"&amp;"",$D$5:$D$72,"&lt;&gt;"&amp;"NL",$D$5:$D$72,"&lt;&gt;"&amp;"HORS LIGUE",O$5:O$72,"&lt;"&amp;O67)+1),Paramètres!$B$3:$C$56,2,FALSE)*Paramètres!$K$8))</f>
        <v>0</v>
      </c>
      <c r="Q67" s="46"/>
      <c r="R67" s="2">
        <f>IF(Q$2="Bike &amp; Run",IF(ISNA(VLOOKUP(Q67,Paramètres!$B$3:$C$56,2,FALSE)),0,VLOOKUP(Q67,Paramètres!$B$3:$C$56,2,FALSE)*Paramètres!$K$9),IF(OR(Q67="",OR($D67="",$D67="NL",$D67="HORS LIGUE")),0,VLOOKUP(IF(OR(Q67="",OR($D67="",$D67="NL",$D67="HORS LIGUE")),"",COUNTIFS($D$5:$D$72,"&lt;&gt;"&amp;"",$D$5:$D$72,"&lt;&gt;"&amp;"NL",$D$5:$D$72,"&lt;&gt;"&amp;"HORS LIGUE",Q$5:Q$72,"&lt;"&amp;Q67)+1),Paramètres!$B$3:$C$56,2,FALSE)*Paramètres!$K$9))</f>
        <v>0</v>
      </c>
      <c r="S67" s="46"/>
      <c r="T67" s="2">
        <f>IF(S$2="Bike &amp; Run",IF(ISNA(VLOOKUP(S67,Paramètres!$B$3:$C$56,2,FALSE)),0,VLOOKUP(S67,Paramètres!$B$3:$C$56,2,FALSE)*Paramètres!$K$10),IF(OR(S67="",OR($D67="",$D67="NL",$D67="HORS LIGUE")),0,VLOOKUP(IF(OR(S67="",OR($D67="",$D67="NL",$D67="HORS LIGUE")),"",COUNTIFS($D$5:$D$72,"&lt;&gt;"&amp;"",$D$5:$D$72,"&lt;&gt;"&amp;"NL",$D$5:$D$72,"&lt;&gt;"&amp;"HORS LIGUE",S$5:S$72,"&lt;"&amp;S67)+1),Paramètres!$B$3:$C$56,2,FALSE)*Paramètres!$K$10))</f>
        <v>0</v>
      </c>
      <c r="U67" s="46"/>
      <c r="V67" s="2">
        <f>IF(U$2="Bike &amp; Run",IF(ISNA(VLOOKUP(U67,Paramètres!$B$3:$C$56,2,FALSE)),0,VLOOKUP(U67,Paramètres!$B$3:$C$56,2,FALSE)*Paramètres!$K$11),IF(OR(U67="",OR($D67="",$D67="NL",$D67="HORS LIGUE")),0,VLOOKUP(IF(OR(U67="",OR($D67="",$D67="NL",$D67="HORS LIGUE")),"",COUNTIFS($D$5:$D$72,"&lt;&gt;"&amp;"",$D$5:$D$72,"&lt;&gt;"&amp;"NL",$D$5:$D$72,"&lt;&gt;"&amp;"HORS LIGUE",U$5:U$72,"&lt;"&amp;U67)+1),Paramètres!$B$3:$C$56,2,FALSE)*Paramètres!$K$11))</f>
        <v>0</v>
      </c>
      <c r="W67" s="46"/>
      <c r="X67" s="2">
        <f>IF(W$2="Bike &amp; Run",IF(ISNA(VLOOKUP(W67,Paramètres!$B$3:$C$56,2,FALSE)),0,VLOOKUP(W67,Paramètres!$B$3:$C$56,2,FALSE)*Paramètres!$K$12),IF(OR(W67="",OR($D67="",$D67="NL",$D67="HORS LIGUE")),0,VLOOKUP(IF(OR(W67="",OR($D67="",$D67="NL",$D67="HORS LIGUE")),"",COUNTIFS($D$5:$D$72,"&lt;&gt;"&amp;"",$D$5:$D$72,"&lt;&gt;"&amp;"NL",$D$5:$D$72,"&lt;&gt;"&amp;"HORS LIGUE",W$5:W$72,"&lt;"&amp;W67)+1),Paramètres!$B$3:$C$56,2,FALSE)*Paramètres!$K$12))</f>
        <v>0</v>
      </c>
      <c r="Y67" s="46"/>
      <c r="Z67" s="2">
        <f>IF(Y$2="Bike &amp; Run",IF(ISNA(VLOOKUP(Y67,Paramètres!$B$3:$C$56,2,FALSE)),0,VLOOKUP(Y67,Paramètres!$B$3:$C$56,2,FALSE)*Paramètres!$K$13),IF(OR(Y67="",OR($D67="",$D67="NL",$D67="HORS LIGUE")),0,VLOOKUP(IF(OR(Y67="",OR($D67="",$D67="NL",$D67="HORS LIGUE")),"",COUNTIFS($D$5:$D$72,"&lt;&gt;"&amp;"",$D$5:$D$72,"&lt;&gt;"&amp;"NL",$D$5:$D$72,"&lt;&gt;"&amp;"HORS LIGUE",Y$5:Y$72,"&lt;"&amp;Y67)+1),Paramètres!$B$3:$C$56,2,FALSE)*Paramètres!$K$13))</f>
        <v>0</v>
      </c>
      <c r="AA67" s="46"/>
      <c r="AB67" s="2">
        <f>IF(AA$2="Bike &amp; Run",IF(ISNA(VLOOKUP(AA67,Paramètres!$B$3:$C$56,2,FALSE)),0,VLOOKUP(AA67,Paramètres!$B$3:$C$56,2,FALSE)*Paramètres!$K$14),IF(OR(AA67="",OR($D67="",$D67="NL",$D67="HORS LIGUE")),0,VLOOKUP(IF(OR(AA67="",OR($D67="",$D67="NL",$D67="HORS LIGUE")),"",COUNTIFS($D$5:$D$72,"&lt;&gt;"&amp;"",$D$5:$D$72,"&lt;&gt;"&amp;"NL",$D$5:$D$72,"&lt;&gt;"&amp;"HORS LIGUE",AA$5:AA$72,"&lt;"&amp;AA67)+1),Paramètres!$B$3:$C$56,2,FALSE)*Paramètres!$K$14))</f>
        <v>0</v>
      </c>
      <c r="AC67" s="46"/>
      <c r="AD67" s="2">
        <f>IF(AC$2="Bike &amp; Run",IF(ISNA(VLOOKUP(AC67,Paramètres!$B$3:$C$56,2,FALSE)),0,VLOOKUP(AC67,Paramètres!$B$3:$C$56,2,FALSE)*Paramètres!$K$15),IF(OR(AC67="",OR($D67="",$D67="NL",$D67="HORS LIGUE")),0,VLOOKUP(IF(OR(AC67="",OR($D67="",$D67="NL",$D67="HORS LIGUE")),"",COUNTIFS($D$5:$D$72,"&lt;&gt;"&amp;"",$D$5:$D$72,"&lt;&gt;"&amp;"NL",$D$5:$D$72,"&lt;&gt;"&amp;"HORS LIGUE",AC$5:AC$72,"&lt;"&amp;AC67)+1),Paramètres!$B$3:$C$56,2,FALSE)*Paramètres!$K$15))</f>
        <v>0</v>
      </c>
      <c r="AE67" s="46"/>
      <c r="AF67" s="2">
        <f>IF(AE$2="Bike &amp; Run",IF(ISNA(VLOOKUP(AE67,Paramètres!$B$3:$C$56,2,FALSE)),0,VLOOKUP(AE67,Paramètres!$B$3:$C$56,2,FALSE)*Paramètres!$K$16),IF(OR(AE67="",OR($D67="",$D67="NL",$D67="HORS LIGUE")),0,VLOOKUP(IF(OR(AE67="",OR($D67="",$D67="NL",$D67="HORS LIGUE")),"",COUNTIFS($D$5:$D$72,"&lt;&gt;"&amp;"",$D$5:$D$72,"&lt;&gt;"&amp;"NL",$D$5:$D$72,"&lt;&gt;"&amp;"HORS LIGUE",AE$5:AE$72,"&lt;"&amp;AE67)+1),Paramètres!$B$3:$C$56,2,FALSE)*Paramètres!$K$16))</f>
        <v>0</v>
      </c>
      <c r="AG67" s="46"/>
      <c r="AH67" s="2">
        <f>IF(AG$2="Bike &amp; Run",IF(ISNA(VLOOKUP(AG67,Paramètres!$B$3:$C$56,2,FALSE)),0,VLOOKUP(AG67,Paramètres!$B$3:$C$56,2,FALSE)*Paramètres!$K$17),IF(OR(AG67="",OR($D67="",$D67="NL",$D67="HORS LIGUE")),0,VLOOKUP(IF(OR(AG67="",OR($D67="",$D67="NL",$D67="HORS LIGUE")),"",COUNTIFS($D$5:$D$72,"&lt;&gt;"&amp;"",$D$5:$D$72,"&lt;&gt;"&amp;"NL",$D$5:$D$72,"&lt;&gt;"&amp;"HORS LIGUE",AG$5:AG$72,"&lt;"&amp;AG67)+1),Paramètres!$B$3:$C$56,2,FALSE)*Paramètres!$K$17))</f>
        <v>0</v>
      </c>
      <c r="AI67" s="40">
        <f t="shared" si="53"/>
        <v>0</v>
      </c>
      <c r="AJ67" s="3" t="str">
        <f t="shared" si="54"/>
        <v/>
      </c>
      <c r="AK67" s="5">
        <f t="shared" si="55"/>
        <v>0</v>
      </c>
      <c r="AL67" s="41">
        <f t="shared" si="56"/>
        <v>0</v>
      </c>
      <c r="AM67" s="33" t="str">
        <f t="shared" si="57"/>
        <v/>
      </c>
      <c r="AO67" s="22">
        <f t="shared" si="58"/>
        <v>0</v>
      </c>
      <c r="AP67">
        <f t="shared" si="59"/>
        <v>0</v>
      </c>
      <c r="AQ67">
        <f t="shared" si="60"/>
        <v>0</v>
      </c>
      <c r="AR67">
        <f t="shared" si="61"/>
        <v>0</v>
      </c>
      <c r="AS67">
        <f t="shared" si="62"/>
        <v>0</v>
      </c>
      <c r="AT67">
        <f t="shared" si="63"/>
        <v>0</v>
      </c>
      <c r="AU67">
        <f t="shared" si="64"/>
        <v>0</v>
      </c>
      <c r="AV67">
        <f t="shared" si="65"/>
        <v>0</v>
      </c>
      <c r="AW67">
        <f t="shared" si="66"/>
        <v>0</v>
      </c>
      <c r="AX67">
        <f t="shared" si="67"/>
        <v>0</v>
      </c>
      <c r="AY67">
        <f t="shared" si="68"/>
        <v>0</v>
      </c>
      <c r="AZ67">
        <f t="shared" si="69"/>
        <v>0</v>
      </c>
      <c r="BA67">
        <f t="shared" si="70"/>
        <v>0</v>
      </c>
      <c r="BB67">
        <f t="shared" si="71"/>
        <v>0</v>
      </c>
      <c r="BC67">
        <f t="shared" si="72"/>
        <v>0</v>
      </c>
      <c r="BD67">
        <f t="shared" si="73"/>
        <v>0</v>
      </c>
      <c r="BE67" s="22">
        <f t="shared" ref="BE67:BR67" si="104">BD67+LARGE($AO67:$BC67,BE$4)</f>
        <v>0</v>
      </c>
      <c r="BF67" s="22">
        <f t="shared" si="104"/>
        <v>0</v>
      </c>
      <c r="BG67" s="22">
        <f t="shared" si="104"/>
        <v>0</v>
      </c>
      <c r="BH67" s="22">
        <f t="shared" si="104"/>
        <v>0</v>
      </c>
      <c r="BI67" s="22">
        <f t="shared" si="104"/>
        <v>0</v>
      </c>
      <c r="BJ67" s="22">
        <f t="shared" si="104"/>
        <v>0</v>
      </c>
      <c r="BK67" s="22">
        <f t="shared" si="104"/>
        <v>0</v>
      </c>
      <c r="BL67" s="22">
        <f t="shared" si="104"/>
        <v>0</v>
      </c>
      <c r="BM67" s="22">
        <f t="shared" si="104"/>
        <v>0</v>
      </c>
      <c r="BN67" s="22">
        <f t="shared" si="104"/>
        <v>0</v>
      </c>
      <c r="BO67" s="22">
        <f t="shared" si="104"/>
        <v>0</v>
      </c>
      <c r="BP67" s="22">
        <f t="shared" si="104"/>
        <v>0</v>
      </c>
      <c r="BQ67" s="22">
        <f t="shared" si="104"/>
        <v>0</v>
      </c>
      <c r="BR67" s="22">
        <f t="shared" si="104"/>
        <v>0</v>
      </c>
    </row>
    <row r="68" spans="1:70" ht="16.5">
      <c r="A68" s="14"/>
      <c r="B68" s="32" t="str">
        <f>IF(ISNA(VLOOKUP(A68,'Licenciés Jeunes 2023'!A:C,3,0)),"",VLOOKUP(A68,'Licenciés Jeunes 2023'!A:C,3,0))</f>
        <v/>
      </c>
      <c r="C68" s="32" t="str">
        <f>IF(ISNA(VLOOKUP(A68,'Licenciés Jeunes 2023'!A:C,2,0)),"",VLOOKUP(A68,'Licenciés Jeunes 2023'!A:C,2,0))</f>
        <v/>
      </c>
      <c r="D68" s="32" t="str">
        <f>IF(ISNA(VLOOKUP(A68,'Licenciés Jeunes 2023'!A:F,6,0)),"",VLOOKUP(A68,'Licenciés Jeunes 2023'!A:F,6,0))</f>
        <v/>
      </c>
      <c r="E68" s="6"/>
      <c r="F68" s="2">
        <f>IF(E$2="Bike &amp; Run",IF(ISNA(VLOOKUP(E68,Paramètres!$B$3:$C$56,2,FALSE)),0,VLOOKUP(E68,Paramètres!$B$3:$C$56,2,FALSE)*Paramètres!$K$3),IF(OR(E68="",OR($D68="",$D68="NL",$D68="HORS LIGUE")),0,VLOOKUP(IF(OR(E68="",OR($D68="",$D68="NL",$D68="HORS LIGUE")),"",COUNTIFS($D$5:$D$72,"&lt;&gt;"&amp;"",$D$5:$D$72,"&lt;&gt;"&amp;"NL",$D$5:$D$72,"&lt;&gt;"&amp;"HORS LIGUE",E$5:E$72,"&lt;"&amp;E68)+1),Paramètres!$B$3:$C$56,2,FALSE)*Paramètres!$K$3))</f>
        <v>0</v>
      </c>
      <c r="G68" s="4"/>
      <c r="H68" s="2">
        <f>IF(G$2="Bike &amp; Run",IF(ISNA(VLOOKUP(G68,Paramètres!$B$3:$C$56,2,FALSE)),0,VLOOKUP(G68,Paramètres!$B$3:$C$56,2,FALSE)*Paramètres!$K$4),IF(OR(G68="",OR($D68="",$D68="NL",$D68="HORS LIGUE")),0,VLOOKUP(IF(OR(G68="",OR($D68="",$D68="NL",$D68="HORS LIGUE")),"",COUNTIFS($D$5:$D$72,"&lt;&gt;"&amp;"",$D$5:$D$72,"&lt;&gt;"&amp;"NL",$D$5:$D$72,"&lt;&gt;"&amp;"HORS LIGUE",G$5:G$72,"&lt;"&amp;G68)+1),Paramètres!$B$3:$C$56,2,FALSE)*Paramètres!$K$4))</f>
        <v>0</v>
      </c>
      <c r="I68" s="36"/>
      <c r="J68" s="2">
        <f>IF(I$2="Bike &amp; Run",IF(ISNA(VLOOKUP(I68,Paramètres!$B$3:$C$56,2,FALSE)),0,VLOOKUP(I68,Paramètres!$B$3:$C$56,2,FALSE)*Paramètres!$K$5),IF(OR(I68="",OR($D68="",$D68="NL",$D68="HORS LIGUE")),0,VLOOKUP(IF(OR(I68="",OR($D68="",$D68="NL",$D68="HORS LIGUE")),"",COUNTIFS($D$5:$D$72,"&lt;&gt;"&amp;"",$D$5:$D$72,"&lt;&gt;"&amp;"NL",$D$5:$D$72,"&lt;&gt;"&amp;"HORS LIGUE",I$5:I$72,"&lt;"&amp;I68)+1),Paramètres!$B$3:$C$56,2,FALSE)*Paramètres!$K$5))</f>
        <v>0</v>
      </c>
      <c r="K68" s="4"/>
      <c r="L68" s="2">
        <f>IF(K$2="Bike &amp; Run",IF(ISNA(VLOOKUP(K68,Paramètres!$B$3:$C$56,2,FALSE)),0,VLOOKUP(K68,Paramètres!$B$3:$C$56,2,FALSE)*Paramètres!$K$6),IF(OR(K68="",OR($D68="",$D68="NL",$D68="HORS LIGUE")),0,VLOOKUP(IF(OR(K68="",OR($D68="",$D68="NL",$D68="HORS LIGUE")),"",COUNTIFS($D$5:$D$72,"&lt;&gt;"&amp;"",$D$5:$D$72,"&lt;&gt;"&amp;"NL",$D$5:$D$72,"&lt;&gt;"&amp;"HORS LIGUE",K$5:K$72,"&lt;"&amp;K68)+1),Paramètres!$B$3:$C$56,2,FALSE)*Paramètres!$K$6))</f>
        <v>0</v>
      </c>
      <c r="M68" s="4"/>
      <c r="N68" s="2">
        <f>IF(M$2="Bike &amp; Run",IF(ISNA(VLOOKUP(M68,Paramètres!$B$3:$C$56,2,FALSE)),0,VLOOKUP(M68,Paramètres!$B$3:$C$56,2,FALSE)*Paramètres!$K$7),IF(OR(M68="",OR($D68="",$D68="NL",$D68="HORS LIGUE")),0,VLOOKUP(IF(OR(M68="",OR($D68="",$D68="NL",$D68="HORS LIGUE")),"",COUNTIFS($D$5:$D$72,"&lt;&gt;"&amp;"",$D$5:$D$72,"&lt;&gt;"&amp;"NL",$D$5:$D$72,"&lt;&gt;"&amp;"HORS LIGUE",M$5:M$72,"&lt;"&amp;M68)+1),Paramètres!$B$3:$C$56,2,FALSE)*Paramètres!$K$7))</f>
        <v>0</v>
      </c>
      <c r="O68" s="46"/>
      <c r="P68" s="2">
        <f>IF(O$2="Bike &amp; Run",IF(ISNA(VLOOKUP(O68,Paramètres!$B$3:$C$56,2,FALSE)),0,VLOOKUP(O68,Paramètres!$B$3:$C$56,2,FALSE)*Paramètres!$K$8),IF(OR(O68="",OR($D68="",$D68="NL",$D68="HORS LIGUE")),0,VLOOKUP(IF(OR(O68="",OR($D68="",$D68="NL",$D68="HORS LIGUE")),"",COUNTIFS($D$5:$D$72,"&lt;&gt;"&amp;"",$D$5:$D$72,"&lt;&gt;"&amp;"NL",$D$5:$D$72,"&lt;&gt;"&amp;"HORS LIGUE",O$5:O$72,"&lt;"&amp;O68)+1),Paramètres!$B$3:$C$56,2,FALSE)*Paramètres!$K$8))</f>
        <v>0</v>
      </c>
      <c r="Q68" s="46"/>
      <c r="R68" s="2">
        <f>IF(Q$2="Bike &amp; Run",IF(ISNA(VLOOKUP(Q68,Paramètres!$B$3:$C$56,2,FALSE)),0,VLOOKUP(Q68,Paramètres!$B$3:$C$56,2,FALSE)*Paramètres!$K$9),IF(OR(Q68="",OR($D68="",$D68="NL",$D68="HORS LIGUE")),0,VLOOKUP(IF(OR(Q68="",OR($D68="",$D68="NL",$D68="HORS LIGUE")),"",COUNTIFS($D$5:$D$72,"&lt;&gt;"&amp;"",$D$5:$D$72,"&lt;&gt;"&amp;"NL",$D$5:$D$72,"&lt;&gt;"&amp;"HORS LIGUE",Q$5:Q$72,"&lt;"&amp;Q68)+1),Paramètres!$B$3:$C$56,2,FALSE)*Paramètres!$K$9))</f>
        <v>0</v>
      </c>
      <c r="S68" s="46"/>
      <c r="T68" s="2">
        <f>IF(S$2="Bike &amp; Run",IF(ISNA(VLOOKUP(S68,Paramètres!$B$3:$C$56,2,FALSE)),0,VLOOKUP(S68,Paramètres!$B$3:$C$56,2,FALSE)*Paramètres!$K$10),IF(OR(S68="",OR($D68="",$D68="NL",$D68="HORS LIGUE")),0,VLOOKUP(IF(OR(S68="",OR($D68="",$D68="NL",$D68="HORS LIGUE")),"",COUNTIFS($D$5:$D$72,"&lt;&gt;"&amp;"",$D$5:$D$72,"&lt;&gt;"&amp;"NL",$D$5:$D$72,"&lt;&gt;"&amp;"HORS LIGUE",S$5:S$72,"&lt;"&amp;S68)+1),Paramètres!$B$3:$C$56,2,FALSE)*Paramètres!$K$10))</f>
        <v>0</v>
      </c>
      <c r="U68" s="46"/>
      <c r="V68" s="2">
        <f>IF(U$2="Bike &amp; Run",IF(ISNA(VLOOKUP(U68,Paramètres!$B$3:$C$56,2,FALSE)),0,VLOOKUP(U68,Paramètres!$B$3:$C$56,2,FALSE)*Paramètres!$K$11),IF(OR(U68="",OR($D68="",$D68="NL",$D68="HORS LIGUE")),0,VLOOKUP(IF(OR(U68="",OR($D68="",$D68="NL",$D68="HORS LIGUE")),"",COUNTIFS($D$5:$D$72,"&lt;&gt;"&amp;"",$D$5:$D$72,"&lt;&gt;"&amp;"NL",$D$5:$D$72,"&lt;&gt;"&amp;"HORS LIGUE",U$5:U$72,"&lt;"&amp;U68)+1),Paramètres!$B$3:$C$56,2,FALSE)*Paramètres!$K$11))</f>
        <v>0</v>
      </c>
      <c r="W68" s="46"/>
      <c r="X68" s="2">
        <f>IF(W$2="Bike &amp; Run",IF(ISNA(VLOOKUP(W68,Paramètres!$B$3:$C$56,2,FALSE)),0,VLOOKUP(W68,Paramètres!$B$3:$C$56,2,FALSE)*Paramètres!$K$12),IF(OR(W68="",OR($D68="",$D68="NL",$D68="HORS LIGUE")),0,VLOOKUP(IF(OR(W68="",OR($D68="",$D68="NL",$D68="HORS LIGUE")),"",COUNTIFS($D$5:$D$72,"&lt;&gt;"&amp;"",$D$5:$D$72,"&lt;&gt;"&amp;"NL",$D$5:$D$72,"&lt;&gt;"&amp;"HORS LIGUE",W$5:W$72,"&lt;"&amp;W68)+1),Paramètres!$B$3:$C$56,2,FALSE)*Paramètres!$K$12))</f>
        <v>0</v>
      </c>
      <c r="Y68" s="46"/>
      <c r="Z68" s="2">
        <f>IF(Y$2="Bike &amp; Run",IF(ISNA(VLOOKUP(Y68,Paramètres!$B$3:$C$56,2,FALSE)),0,VLOOKUP(Y68,Paramètres!$B$3:$C$56,2,FALSE)*Paramètres!$K$13),IF(OR(Y68="",OR($D68="",$D68="NL",$D68="HORS LIGUE")),0,VLOOKUP(IF(OR(Y68="",OR($D68="",$D68="NL",$D68="HORS LIGUE")),"",COUNTIFS($D$5:$D$72,"&lt;&gt;"&amp;"",$D$5:$D$72,"&lt;&gt;"&amp;"NL",$D$5:$D$72,"&lt;&gt;"&amp;"HORS LIGUE",Y$5:Y$72,"&lt;"&amp;Y68)+1),Paramètres!$B$3:$C$56,2,FALSE)*Paramètres!$K$13))</f>
        <v>0</v>
      </c>
      <c r="AA68" s="46"/>
      <c r="AB68" s="2">
        <f>IF(AA$2="Bike &amp; Run",IF(ISNA(VLOOKUP(AA68,Paramètres!$B$3:$C$56,2,FALSE)),0,VLOOKUP(AA68,Paramètres!$B$3:$C$56,2,FALSE)*Paramètres!$K$14),IF(OR(AA68="",OR($D68="",$D68="NL",$D68="HORS LIGUE")),0,VLOOKUP(IF(OR(AA68="",OR($D68="",$D68="NL",$D68="HORS LIGUE")),"",COUNTIFS($D$5:$D$72,"&lt;&gt;"&amp;"",$D$5:$D$72,"&lt;&gt;"&amp;"NL",$D$5:$D$72,"&lt;&gt;"&amp;"HORS LIGUE",AA$5:AA$72,"&lt;"&amp;AA68)+1),Paramètres!$B$3:$C$56,2,FALSE)*Paramètres!$K$14))</f>
        <v>0</v>
      </c>
      <c r="AC68" s="46"/>
      <c r="AD68" s="2">
        <f>IF(AC$2="Bike &amp; Run",IF(ISNA(VLOOKUP(AC68,Paramètres!$B$3:$C$56,2,FALSE)),0,VLOOKUP(AC68,Paramètres!$B$3:$C$56,2,FALSE)*Paramètres!$K$15),IF(OR(AC68="",OR($D68="",$D68="NL",$D68="HORS LIGUE")),0,VLOOKUP(IF(OR(AC68="",OR($D68="",$D68="NL",$D68="HORS LIGUE")),"",COUNTIFS($D$5:$D$72,"&lt;&gt;"&amp;"",$D$5:$D$72,"&lt;&gt;"&amp;"NL",$D$5:$D$72,"&lt;&gt;"&amp;"HORS LIGUE",AC$5:AC$72,"&lt;"&amp;AC68)+1),Paramètres!$B$3:$C$56,2,FALSE)*Paramètres!$K$15))</f>
        <v>0</v>
      </c>
      <c r="AE68" s="46"/>
      <c r="AF68" s="2">
        <f>IF(AE$2="Bike &amp; Run",IF(ISNA(VLOOKUP(AE68,Paramètres!$B$3:$C$56,2,FALSE)),0,VLOOKUP(AE68,Paramètres!$B$3:$C$56,2,FALSE)*Paramètres!$K$16),IF(OR(AE68="",OR($D68="",$D68="NL",$D68="HORS LIGUE")),0,VLOOKUP(IF(OR(AE68="",OR($D68="",$D68="NL",$D68="HORS LIGUE")),"",COUNTIFS($D$5:$D$72,"&lt;&gt;"&amp;"",$D$5:$D$72,"&lt;&gt;"&amp;"NL",$D$5:$D$72,"&lt;&gt;"&amp;"HORS LIGUE",AE$5:AE$72,"&lt;"&amp;AE68)+1),Paramètres!$B$3:$C$56,2,FALSE)*Paramètres!$K$16))</f>
        <v>0</v>
      </c>
      <c r="AG68" s="46"/>
      <c r="AH68" s="2">
        <f>IF(AG$2="Bike &amp; Run",IF(ISNA(VLOOKUP(AG68,Paramètres!$B$3:$C$56,2,FALSE)),0,VLOOKUP(AG68,Paramètres!$B$3:$C$56,2,FALSE)*Paramètres!$K$17),IF(OR(AG68="",OR($D68="",$D68="NL",$D68="HORS LIGUE")),0,VLOOKUP(IF(OR(AG68="",OR($D68="",$D68="NL",$D68="HORS LIGUE")),"",COUNTIFS($D$5:$D$72,"&lt;&gt;"&amp;"",$D$5:$D$72,"&lt;&gt;"&amp;"NL",$D$5:$D$72,"&lt;&gt;"&amp;"HORS LIGUE",AG$5:AG$72,"&lt;"&amp;AG68)+1),Paramètres!$B$3:$C$56,2,FALSE)*Paramètres!$K$17))</f>
        <v>0</v>
      </c>
      <c r="AI68" s="40">
        <f t="shared" si="53"/>
        <v>0</v>
      </c>
      <c r="AJ68" s="3" t="str">
        <f t="shared" si="54"/>
        <v/>
      </c>
      <c r="AK68" s="5">
        <f t="shared" si="55"/>
        <v>0</v>
      </c>
      <c r="AL68" s="41">
        <f t="shared" si="56"/>
        <v>0</v>
      </c>
      <c r="AM68" s="33" t="str">
        <f t="shared" si="57"/>
        <v/>
      </c>
      <c r="AO68" s="22">
        <f t="shared" si="58"/>
        <v>0</v>
      </c>
      <c r="AP68">
        <f t="shared" si="59"/>
        <v>0</v>
      </c>
      <c r="AQ68">
        <f t="shared" si="60"/>
        <v>0</v>
      </c>
      <c r="AR68">
        <f t="shared" si="61"/>
        <v>0</v>
      </c>
      <c r="AS68">
        <f t="shared" si="62"/>
        <v>0</v>
      </c>
      <c r="AT68">
        <f t="shared" si="63"/>
        <v>0</v>
      </c>
      <c r="AU68">
        <f t="shared" si="64"/>
        <v>0</v>
      </c>
      <c r="AV68">
        <f t="shared" si="65"/>
        <v>0</v>
      </c>
      <c r="AW68">
        <f t="shared" si="66"/>
        <v>0</v>
      </c>
      <c r="AX68">
        <f t="shared" si="67"/>
        <v>0</v>
      </c>
      <c r="AY68">
        <f t="shared" si="68"/>
        <v>0</v>
      </c>
      <c r="AZ68">
        <f t="shared" si="69"/>
        <v>0</v>
      </c>
      <c r="BA68">
        <f t="shared" si="70"/>
        <v>0</v>
      </c>
      <c r="BB68">
        <f t="shared" si="71"/>
        <v>0</v>
      </c>
      <c r="BC68">
        <f t="shared" si="72"/>
        <v>0</v>
      </c>
      <c r="BD68">
        <f t="shared" si="73"/>
        <v>0</v>
      </c>
      <c r="BE68" s="22">
        <f t="shared" ref="BE68:BR68" si="105">BD68+LARGE($AO68:$BC68,BE$4)</f>
        <v>0</v>
      </c>
      <c r="BF68" s="22">
        <f t="shared" si="105"/>
        <v>0</v>
      </c>
      <c r="BG68" s="22">
        <f t="shared" si="105"/>
        <v>0</v>
      </c>
      <c r="BH68" s="22">
        <f t="shared" si="105"/>
        <v>0</v>
      </c>
      <c r="BI68" s="22">
        <f t="shared" si="105"/>
        <v>0</v>
      </c>
      <c r="BJ68" s="22">
        <f t="shared" si="105"/>
        <v>0</v>
      </c>
      <c r="BK68" s="22">
        <f t="shared" si="105"/>
        <v>0</v>
      </c>
      <c r="BL68" s="22">
        <f t="shared" si="105"/>
        <v>0</v>
      </c>
      <c r="BM68" s="22">
        <f t="shared" si="105"/>
        <v>0</v>
      </c>
      <c r="BN68" s="22">
        <f t="shared" si="105"/>
        <v>0</v>
      </c>
      <c r="BO68" s="22">
        <f t="shared" si="105"/>
        <v>0</v>
      </c>
      <c r="BP68" s="22">
        <f t="shared" si="105"/>
        <v>0</v>
      </c>
      <c r="BQ68" s="22">
        <f t="shared" si="105"/>
        <v>0</v>
      </c>
      <c r="BR68" s="22">
        <f t="shared" si="105"/>
        <v>0</v>
      </c>
    </row>
    <row r="69" spans="1:70" ht="16.5">
      <c r="A69" s="14"/>
      <c r="B69" s="32" t="str">
        <f>IF(ISNA(VLOOKUP(A69,'Licenciés Jeunes 2023'!A:C,3,0)),"",VLOOKUP(A69,'Licenciés Jeunes 2023'!A:C,3,0))</f>
        <v/>
      </c>
      <c r="C69" s="32" t="str">
        <f>IF(ISNA(VLOOKUP(A69,'Licenciés Jeunes 2023'!A:C,2,0)),"",VLOOKUP(A69,'Licenciés Jeunes 2023'!A:C,2,0))</f>
        <v/>
      </c>
      <c r="D69" s="32" t="str">
        <f>IF(ISNA(VLOOKUP(A69,'Licenciés Jeunes 2023'!A:F,6,0)),"",VLOOKUP(A69,'Licenciés Jeunes 2023'!A:F,6,0))</f>
        <v/>
      </c>
      <c r="E69" s="6"/>
      <c r="F69" s="2">
        <f>IF(E$2="Bike &amp; Run",IF(ISNA(VLOOKUP(E69,Paramètres!$B$3:$C$56,2,FALSE)),0,VLOOKUP(E69,Paramètres!$B$3:$C$56,2,FALSE)*Paramètres!$K$3),IF(OR(E69="",OR($D69="",$D69="NL",$D69="HORS LIGUE")),0,VLOOKUP(IF(OR(E69="",OR($D69="",$D69="NL",$D69="HORS LIGUE")),"",COUNTIFS($D$5:$D$72,"&lt;&gt;"&amp;"",$D$5:$D$72,"&lt;&gt;"&amp;"NL",$D$5:$D$72,"&lt;&gt;"&amp;"HORS LIGUE",E$5:E$72,"&lt;"&amp;E69)+1),Paramètres!$B$3:$C$56,2,FALSE)*Paramètres!$K$3))</f>
        <v>0</v>
      </c>
      <c r="G69" s="4"/>
      <c r="H69" s="2">
        <f>IF(G$2="Bike &amp; Run",IF(ISNA(VLOOKUP(G69,Paramètres!$B$3:$C$56,2,FALSE)),0,VLOOKUP(G69,Paramètres!$B$3:$C$56,2,FALSE)*Paramètres!$K$4),IF(OR(G69="",OR($D69="",$D69="NL",$D69="HORS LIGUE")),0,VLOOKUP(IF(OR(G69="",OR($D69="",$D69="NL",$D69="HORS LIGUE")),"",COUNTIFS($D$5:$D$72,"&lt;&gt;"&amp;"",$D$5:$D$72,"&lt;&gt;"&amp;"NL",$D$5:$D$72,"&lt;&gt;"&amp;"HORS LIGUE",G$5:G$72,"&lt;"&amp;G69)+1),Paramètres!$B$3:$C$56,2,FALSE)*Paramètres!$K$4))</f>
        <v>0</v>
      </c>
      <c r="I69" s="36"/>
      <c r="J69" s="2">
        <f>IF(I$2="Bike &amp; Run",IF(ISNA(VLOOKUP(I69,Paramètres!$B$3:$C$56,2,FALSE)),0,VLOOKUP(I69,Paramètres!$B$3:$C$56,2,FALSE)*Paramètres!$K$5),IF(OR(I69="",OR($D69="",$D69="NL",$D69="HORS LIGUE")),0,VLOOKUP(IF(OR(I69="",OR($D69="",$D69="NL",$D69="HORS LIGUE")),"",COUNTIFS($D$5:$D$72,"&lt;&gt;"&amp;"",$D$5:$D$72,"&lt;&gt;"&amp;"NL",$D$5:$D$72,"&lt;&gt;"&amp;"HORS LIGUE",I$5:I$72,"&lt;"&amp;I69)+1),Paramètres!$B$3:$C$56,2,FALSE)*Paramètres!$K$5))</f>
        <v>0</v>
      </c>
      <c r="K69" s="4"/>
      <c r="L69" s="2">
        <f>IF(K$2="Bike &amp; Run",IF(ISNA(VLOOKUP(K69,Paramètres!$B$3:$C$56,2,FALSE)),0,VLOOKUP(K69,Paramètres!$B$3:$C$56,2,FALSE)*Paramètres!$K$6),IF(OR(K69="",OR($D69="",$D69="NL",$D69="HORS LIGUE")),0,VLOOKUP(IF(OR(K69="",OR($D69="",$D69="NL",$D69="HORS LIGUE")),"",COUNTIFS($D$5:$D$72,"&lt;&gt;"&amp;"",$D$5:$D$72,"&lt;&gt;"&amp;"NL",$D$5:$D$72,"&lt;&gt;"&amp;"HORS LIGUE",K$5:K$72,"&lt;"&amp;K69)+1),Paramètres!$B$3:$C$56,2,FALSE)*Paramètres!$K$6))</f>
        <v>0</v>
      </c>
      <c r="M69" s="4"/>
      <c r="N69" s="2">
        <f>IF(M$2="Bike &amp; Run",IF(ISNA(VLOOKUP(M69,Paramètres!$B$3:$C$56,2,FALSE)),0,VLOOKUP(M69,Paramètres!$B$3:$C$56,2,FALSE)*Paramètres!$K$7),IF(OR(M69="",OR($D69="",$D69="NL",$D69="HORS LIGUE")),0,VLOOKUP(IF(OR(M69="",OR($D69="",$D69="NL",$D69="HORS LIGUE")),"",COUNTIFS($D$5:$D$72,"&lt;&gt;"&amp;"",$D$5:$D$72,"&lt;&gt;"&amp;"NL",$D$5:$D$72,"&lt;&gt;"&amp;"HORS LIGUE",M$5:M$72,"&lt;"&amp;M69)+1),Paramètres!$B$3:$C$56,2,FALSE)*Paramètres!$K$7))</f>
        <v>0</v>
      </c>
      <c r="O69" s="46"/>
      <c r="P69" s="2">
        <f>IF(O$2="Bike &amp; Run",IF(ISNA(VLOOKUP(O69,Paramètres!$B$3:$C$56,2,FALSE)),0,VLOOKUP(O69,Paramètres!$B$3:$C$56,2,FALSE)*Paramètres!$K$8),IF(OR(O69="",OR($D69="",$D69="NL",$D69="HORS LIGUE")),0,VLOOKUP(IF(OR(O69="",OR($D69="",$D69="NL",$D69="HORS LIGUE")),"",COUNTIFS($D$5:$D$72,"&lt;&gt;"&amp;"",$D$5:$D$72,"&lt;&gt;"&amp;"NL",$D$5:$D$72,"&lt;&gt;"&amp;"HORS LIGUE",O$5:O$72,"&lt;"&amp;O69)+1),Paramètres!$B$3:$C$56,2,FALSE)*Paramètres!$K$8))</f>
        <v>0</v>
      </c>
      <c r="Q69" s="46"/>
      <c r="R69" s="2">
        <f>IF(Q$2="Bike &amp; Run",IF(ISNA(VLOOKUP(Q69,Paramètres!$B$3:$C$56,2,FALSE)),0,VLOOKUP(Q69,Paramètres!$B$3:$C$56,2,FALSE)*Paramètres!$K$9),IF(OR(Q69="",OR($D69="",$D69="NL",$D69="HORS LIGUE")),0,VLOOKUP(IF(OR(Q69="",OR($D69="",$D69="NL",$D69="HORS LIGUE")),"",COUNTIFS($D$5:$D$72,"&lt;&gt;"&amp;"",$D$5:$D$72,"&lt;&gt;"&amp;"NL",$D$5:$D$72,"&lt;&gt;"&amp;"HORS LIGUE",Q$5:Q$72,"&lt;"&amp;Q69)+1),Paramètres!$B$3:$C$56,2,FALSE)*Paramètres!$K$9))</f>
        <v>0</v>
      </c>
      <c r="S69" s="46"/>
      <c r="T69" s="2">
        <f>IF(S$2="Bike &amp; Run",IF(ISNA(VLOOKUP(S69,Paramètres!$B$3:$C$56,2,FALSE)),0,VLOOKUP(S69,Paramètres!$B$3:$C$56,2,FALSE)*Paramètres!$K$10),IF(OR(S69="",OR($D69="",$D69="NL",$D69="HORS LIGUE")),0,VLOOKUP(IF(OR(S69="",OR($D69="",$D69="NL",$D69="HORS LIGUE")),"",COUNTIFS($D$5:$D$72,"&lt;&gt;"&amp;"",$D$5:$D$72,"&lt;&gt;"&amp;"NL",$D$5:$D$72,"&lt;&gt;"&amp;"HORS LIGUE",S$5:S$72,"&lt;"&amp;S69)+1),Paramètres!$B$3:$C$56,2,FALSE)*Paramètres!$K$10))</f>
        <v>0</v>
      </c>
      <c r="U69" s="46"/>
      <c r="V69" s="2">
        <f>IF(U$2="Bike &amp; Run",IF(ISNA(VLOOKUP(U69,Paramètres!$B$3:$C$56,2,FALSE)),0,VLOOKUP(U69,Paramètres!$B$3:$C$56,2,FALSE)*Paramètres!$K$11),IF(OR(U69="",OR($D69="",$D69="NL",$D69="HORS LIGUE")),0,VLOOKUP(IF(OR(U69="",OR($D69="",$D69="NL",$D69="HORS LIGUE")),"",COUNTIFS($D$5:$D$72,"&lt;&gt;"&amp;"",$D$5:$D$72,"&lt;&gt;"&amp;"NL",$D$5:$D$72,"&lt;&gt;"&amp;"HORS LIGUE",U$5:U$72,"&lt;"&amp;U69)+1),Paramètres!$B$3:$C$56,2,FALSE)*Paramètres!$K$11))</f>
        <v>0</v>
      </c>
      <c r="W69" s="46"/>
      <c r="X69" s="2">
        <f>IF(W$2="Bike &amp; Run",IF(ISNA(VLOOKUP(W69,Paramètres!$B$3:$C$56,2,FALSE)),0,VLOOKUP(W69,Paramètres!$B$3:$C$56,2,FALSE)*Paramètres!$K$12),IF(OR(W69="",OR($D69="",$D69="NL",$D69="HORS LIGUE")),0,VLOOKUP(IF(OR(W69="",OR($D69="",$D69="NL",$D69="HORS LIGUE")),"",COUNTIFS($D$5:$D$72,"&lt;&gt;"&amp;"",$D$5:$D$72,"&lt;&gt;"&amp;"NL",$D$5:$D$72,"&lt;&gt;"&amp;"HORS LIGUE",W$5:W$72,"&lt;"&amp;W69)+1),Paramètres!$B$3:$C$56,2,FALSE)*Paramètres!$K$12))</f>
        <v>0</v>
      </c>
      <c r="Y69" s="46"/>
      <c r="Z69" s="2">
        <f>IF(Y$2="Bike &amp; Run",IF(ISNA(VLOOKUP(Y69,Paramètres!$B$3:$C$56,2,FALSE)),0,VLOOKUP(Y69,Paramètres!$B$3:$C$56,2,FALSE)*Paramètres!$K$13),IF(OR(Y69="",OR($D69="",$D69="NL",$D69="HORS LIGUE")),0,VLOOKUP(IF(OR(Y69="",OR($D69="",$D69="NL",$D69="HORS LIGUE")),"",COUNTIFS($D$5:$D$72,"&lt;&gt;"&amp;"",$D$5:$D$72,"&lt;&gt;"&amp;"NL",$D$5:$D$72,"&lt;&gt;"&amp;"HORS LIGUE",Y$5:Y$72,"&lt;"&amp;Y69)+1),Paramètres!$B$3:$C$56,2,FALSE)*Paramètres!$K$13))</f>
        <v>0</v>
      </c>
      <c r="AA69" s="46"/>
      <c r="AB69" s="2">
        <f>IF(AA$2="Bike &amp; Run",IF(ISNA(VLOOKUP(AA69,Paramètres!$B$3:$C$56,2,FALSE)),0,VLOOKUP(AA69,Paramètres!$B$3:$C$56,2,FALSE)*Paramètres!$K$14),IF(OR(AA69="",OR($D69="",$D69="NL",$D69="HORS LIGUE")),0,VLOOKUP(IF(OR(AA69="",OR($D69="",$D69="NL",$D69="HORS LIGUE")),"",COUNTIFS($D$5:$D$72,"&lt;&gt;"&amp;"",$D$5:$D$72,"&lt;&gt;"&amp;"NL",$D$5:$D$72,"&lt;&gt;"&amp;"HORS LIGUE",AA$5:AA$72,"&lt;"&amp;AA69)+1),Paramètres!$B$3:$C$56,2,FALSE)*Paramètres!$K$14))</f>
        <v>0</v>
      </c>
      <c r="AC69" s="46"/>
      <c r="AD69" s="2">
        <f>IF(AC$2="Bike &amp; Run",IF(ISNA(VLOOKUP(AC69,Paramètres!$B$3:$C$56,2,FALSE)),0,VLOOKUP(AC69,Paramètres!$B$3:$C$56,2,FALSE)*Paramètres!$K$15),IF(OR(AC69="",OR($D69="",$D69="NL",$D69="HORS LIGUE")),0,VLOOKUP(IF(OR(AC69="",OR($D69="",$D69="NL",$D69="HORS LIGUE")),"",COUNTIFS($D$5:$D$72,"&lt;&gt;"&amp;"",$D$5:$D$72,"&lt;&gt;"&amp;"NL",$D$5:$D$72,"&lt;&gt;"&amp;"HORS LIGUE",AC$5:AC$72,"&lt;"&amp;AC69)+1),Paramètres!$B$3:$C$56,2,FALSE)*Paramètres!$K$15))</f>
        <v>0</v>
      </c>
      <c r="AE69" s="46"/>
      <c r="AF69" s="2">
        <f>IF(AE$2="Bike &amp; Run",IF(ISNA(VLOOKUP(AE69,Paramètres!$B$3:$C$56,2,FALSE)),0,VLOOKUP(AE69,Paramètres!$B$3:$C$56,2,FALSE)*Paramètres!$K$16),IF(OR(AE69="",OR($D69="",$D69="NL",$D69="HORS LIGUE")),0,VLOOKUP(IF(OR(AE69="",OR($D69="",$D69="NL",$D69="HORS LIGUE")),"",COUNTIFS($D$5:$D$72,"&lt;&gt;"&amp;"",$D$5:$D$72,"&lt;&gt;"&amp;"NL",$D$5:$D$72,"&lt;&gt;"&amp;"HORS LIGUE",AE$5:AE$72,"&lt;"&amp;AE69)+1),Paramètres!$B$3:$C$56,2,FALSE)*Paramètres!$K$16))</f>
        <v>0</v>
      </c>
      <c r="AG69" s="46"/>
      <c r="AH69" s="2">
        <f>IF(AG$2="Bike &amp; Run",IF(ISNA(VLOOKUP(AG69,Paramètres!$B$3:$C$56,2,FALSE)),0,VLOOKUP(AG69,Paramètres!$B$3:$C$56,2,FALSE)*Paramètres!$K$17),IF(OR(AG69="",OR($D69="",$D69="NL",$D69="HORS LIGUE")),0,VLOOKUP(IF(OR(AG69="",OR($D69="",$D69="NL",$D69="HORS LIGUE")),"",COUNTIFS($D$5:$D$72,"&lt;&gt;"&amp;"",$D$5:$D$72,"&lt;&gt;"&amp;"NL",$D$5:$D$72,"&lt;&gt;"&amp;"HORS LIGUE",AG$5:AG$72,"&lt;"&amp;AG69)+1),Paramètres!$B$3:$C$56,2,FALSE)*Paramètres!$K$17))</f>
        <v>0</v>
      </c>
      <c r="AI69" s="40">
        <f t="shared" ref="AI69:AI100" si="106">F69+H69+J69+L69+N69+P69+R69+T69+V69+X69+Z69+AB69+AD69+AF69+AH69</f>
        <v>0</v>
      </c>
      <c r="AJ69" s="3" t="str">
        <f t="shared" ref="AJ69:AJ100" si="107">IF(AI69&lt;&gt;0,RANK(AI69,$AI$5:$AI$72),"")</f>
        <v/>
      </c>
      <c r="AK69" s="5">
        <f t="shared" si="55"/>
        <v>0</v>
      </c>
      <c r="AL69" s="41">
        <f t="shared" si="56"/>
        <v>0</v>
      </c>
      <c r="AM69" s="33" t="str">
        <f t="shared" ref="AM69:AM100" si="108">IF(AL69&lt;&gt;0,RANK(AL69,$AL$5:$AL$72),"")</f>
        <v/>
      </c>
      <c r="AO69" s="22">
        <f t="shared" si="58"/>
        <v>0</v>
      </c>
      <c r="AP69">
        <f t="shared" si="59"/>
        <v>0</v>
      </c>
      <c r="AQ69">
        <f t="shared" si="60"/>
        <v>0</v>
      </c>
      <c r="AR69">
        <f t="shared" si="61"/>
        <v>0</v>
      </c>
      <c r="AS69">
        <f t="shared" si="62"/>
        <v>0</v>
      </c>
      <c r="AT69">
        <f t="shared" si="63"/>
        <v>0</v>
      </c>
      <c r="AU69">
        <f t="shared" si="64"/>
        <v>0</v>
      </c>
      <c r="AV69">
        <f t="shared" si="65"/>
        <v>0</v>
      </c>
      <c r="AW69">
        <f t="shared" si="66"/>
        <v>0</v>
      </c>
      <c r="AX69">
        <f t="shared" si="67"/>
        <v>0</v>
      </c>
      <c r="AY69">
        <f t="shared" si="68"/>
        <v>0</v>
      </c>
      <c r="AZ69">
        <f t="shared" si="69"/>
        <v>0</v>
      </c>
      <c r="BA69">
        <f t="shared" si="70"/>
        <v>0</v>
      </c>
      <c r="BB69">
        <f t="shared" si="71"/>
        <v>0</v>
      </c>
      <c r="BC69">
        <f t="shared" si="72"/>
        <v>0</v>
      </c>
      <c r="BD69">
        <f t="shared" si="73"/>
        <v>0</v>
      </c>
      <c r="BE69" s="22">
        <f t="shared" ref="BE69:BR69" si="109">BD69+LARGE($AO69:$BC69,BE$4)</f>
        <v>0</v>
      </c>
      <c r="BF69" s="22">
        <f t="shared" si="109"/>
        <v>0</v>
      </c>
      <c r="BG69" s="22">
        <f t="shared" si="109"/>
        <v>0</v>
      </c>
      <c r="BH69" s="22">
        <f t="shared" si="109"/>
        <v>0</v>
      </c>
      <c r="BI69" s="22">
        <f t="shared" si="109"/>
        <v>0</v>
      </c>
      <c r="BJ69" s="22">
        <f t="shared" si="109"/>
        <v>0</v>
      </c>
      <c r="BK69" s="22">
        <f t="shared" si="109"/>
        <v>0</v>
      </c>
      <c r="BL69" s="22">
        <f t="shared" si="109"/>
        <v>0</v>
      </c>
      <c r="BM69" s="22">
        <f t="shared" si="109"/>
        <v>0</v>
      </c>
      <c r="BN69" s="22">
        <f t="shared" si="109"/>
        <v>0</v>
      </c>
      <c r="BO69" s="22">
        <f t="shared" si="109"/>
        <v>0</v>
      </c>
      <c r="BP69" s="22">
        <f t="shared" si="109"/>
        <v>0</v>
      </c>
      <c r="BQ69" s="22">
        <f t="shared" si="109"/>
        <v>0</v>
      </c>
      <c r="BR69" s="22">
        <f t="shared" si="109"/>
        <v>0</v>
      </c>
    </row>
    <row r="70" spans="1:70" ht="16.5">
      <c r="A70" s="14"/>
      <c r="B70" s="32" t="str">
        <f>IF(ISNA(VLOOKUP(A70,'Licenciés Jeunes 2023'!A:C,3,0)),"",VLOOKUP(A70,'Licenciés Jeunes 2023'!A:C,3,0))</f>
        <v/>
      </c>
      <c r="C70" s="32" t="str">
        <f>IF(ISNA(VLOOKUP(A70,'Licenciés Jeunes 2023'!A:C,2,0)),"",VLOOKUP(A70,'Licenciés Jeunes 2023'!A:C,2,0))</f>
        <v/>
      </c>
      <c r="D70" s="32" t="str">
        <f>IF(ISNA(VLOOKUP(A70,'Licenciés Jeunes 2023'!A:F,6,0)),"",VLOOKUP(A70,'Licenciés Jeunes 2023'!A:F,6,0))</f>
        <v/>
      </c>
      <c r="E70" s="6"/>
      <c r="F70" s="2">
        <f>IF(E$2="Bike &amp; Run",IF(ISNA(VLOOKUP(E70,Paramètres!$B$3:$C$56,2,FALSE)),0,VLOOKUP(E70,Paramètres!$B$3:$C$56,2,FALSE)*Paramètres!$K$3),IF(OR(E70="",OR($D70="",$D70="NL",$D70="HORS LIGUE")),0,VLOOKUP(IF(OR(E70="",OR($D70="",$D70="NL",$D70="HORS LIGUE")),"",COUNTIFS($D$5:$D$72,"&lt;&gt;"&amp;"",$D$5:$D$72,"&lt;&gt;"&amp;"NL",$D$5:$D$72,"&lt;&gt;"&amp;"HORS LIGUE",E$5:E$72,"&lt;"&amp;E70)+1),Paramètres!$B$3:$C$56,2,FALSE)*Paramètres!$K$3))</f>
        <v>0</v>
      </c>
      <c r="G70" s="4"/>
      <c r="H70" s="2">
        <f>IF(G$2="Bike &amp; Run",IF(ISNA(VLOOKUP(G70,Paramètres!$B$3:$C$56,2,FALSE)),0,VLOOKUP(G70,Paramètres!$B$3:$C$56,2,FALSE)*Paramètres!$K$4),IF(OR(G70="",OR($D70="",$D70="NL",$D70="HORS LIGUE")),0,VLOOKUP(IF(OR(G70="",OR($D70="",$D70="NL",$D70="HORS LIGUE")),"",COUNTIFS($D$5:$D$72,"&lt;&gt;"&amp;"",$D$5:$D$72,"&lt;&gt;"&amp;"NL",$D$5:$D$72,"&lt;&gt;"&amp;"HORS LIGUE",G$5:G$72,"&lt;"&amp;G70)+1),Paramètres!$B$3:$C$56,2,FALSE)*Paramètres!$K$4))</f>
        <v>0</v>
      </c>
      <c r="I70" s="36"/>
      <c r="J70" s="2">
        <f>IF(I$2="Bike &amp; Run",IF(ISNA(VLOOKUP(I70,Paramètres!$B$3:$C$56,2,FALSE)),0,VLOOKUP(I70,Paramètres!$B$3:$C$56,2,FALSE)*Paramètres!$K$5),IF(OR(I70="",OR($D70="",$D70="NL",$D70="HORS LIGUE")),0,VLOOKUP(IF(OR(I70="",OR($D70="",$D70="NL",$D70="HORS LIGUE")),"",COUNTIFS($D$5:$D$72,"&lt;&gt;"&amp;"",$D$5:$D$72,"&lt;&gt;"&amp;"NL",$D$5:$D$72,"&lt;&gt;"&amp;"HORS LIGUE",I$5:I$72,"&lt;"&amp;I70)+1),Paramètres!$B$3:$C$56,2,FALSE)*Paramètres!$K$5))</f>
        <v>0</v>
      </c>
      <c r="K70" s="4"/>
      <c r="L70" s="2">
        <f>IF(K$2="Bike &amp; Run",IF(ISNA(VLOOKUP(K70,Paramètres!$B$3:$C$56,2,FALSE)),0,VLOOKUP(K70,Paramètres!$B$3:$C$56,2,FALSE)*Paramètres!$K$6),IF(OR(K70="",OR($D70="",$D70="NL",$D70="HORS LIGUE")),0,VLOOKUP(IF(OR(K70="",OR($D70="",$D70="NL",$D70="HORS LIGUE")),"",COUNTIFS($D$5:$D$72,"&lt;&gt;"&amp;"",$D$5:$D$72,"&lt;&gt;"&amp;"NL",$D$5:$D$72,"&lt;&gt;"&amp;"HORS LIGUE",K$5:K$72,"&lt;"&amp;K70)+1),Paramètres!$B$3:$C$56,2,FALSE)*Paramètres!$K$6))</f>
        <v>0</v>
      </c>
      <c r="M70" s="4"/>
      <c r="N70" s="2">
        <f>IF(M$2="Bike &amp; Run",IF(ISNA(VLOOKUP(M70,Paramètres!$B$3:$C$56,2,FALSE)),0,VLOOKUP(M70,Paramètres!$B$3:$C$56,2,FALSE)*Paramètres!$K$7),IF(OR(M70="",OR($D70="",$D70="NL",$D70="HORS LIGUE")),0,VLOOKUP(IF(OR(M70="",OR($D70="",$D70="NL",$D70="HORS LIGUE")),"",COUNTIFS($D$5:$D$72,"&lt;&gt;"&amp;"",$D$5:$D$72,"&lt;&gt;"&amp;"NL",$D$5:$D$72,"&lt;&gt;"&amp;"HORS LIGUE",M$5:M$72,"&lt;"&amp;M70)+1),Paramètres!$B$3:$C$56,2,FALSE)*Paramètres!$K$7))</f>
        <v>0</v>
      </c>
      <c r="O70" s="46"/>
      <c r="P70" s="2">
        <f>IF(O$2="Bike &amp; Run",IF(ISNA(VLOOKUP(O70,Paramètres!$B$3:$C$56,2,FALSE)),0,VLOOKUP(O70,Paramètres!$B$3:$C$56,2,FALSE)*Paramètres!$K$8),IF(OR(O70="",OR($D70="",$D70="NL",$D70="HORS LIGUE")),0,VLOOKUP(IF(OR(O70="",OR($D70="",$D70="NL",$D70="HORS LIGUE")),"",COUNTIFS($D$5:$D$72,"&lt;&gt;"&amp;"",$D$5:$D$72,"&lt;&gt;"&amp;"NL",$D$5:$D$72,"&lt;&gt;"&amp;"HORS LIGUE",O$5:O$72,"&lt;"&amp;O70)+1),Paramètres!$B$3:$C$56,2,FALSE)*Paramètres!$K$8))</f>
        <v>0</v>
      </c>
      <c r="Q70" s="46"/>
      <c r="R70" s="2">
        <f>IF(Q$2="Bike &amp; Run",IF(ISNA(VLOOKUP(Q70,Paramètres!$B$3:$C$56,2,FALSE)),0,VLOOKUP(Q70,Paramètres!$B$3:$C$56,2,FALSE)*Paramètres!$K$9),IF(OR(Q70="",OR($D70="",$D70="NL",$D70="HORS LIGUE")),0,VLOOKUP(IF(OR(Q70="",OR($D70="",$D70="NL",$D70="HORS LIGUE")),"",COUNTIFS($D$5:$D$72,"&lt;&gt;"&amp;"",$D$5:$D$72,"&lt;&gt;"&amp;"NL",$D$5:$D$72,"&lt;&gt;"&amp;"HORS LIGUE",Q$5:Q$72,"&lt;"&amp;Q70)+1),Paramètres!$B$3:$C$56,2,FALSE)*Paramètres!$K$9))</f>
        <v>0</v>
      </c>
      <c r="S70" s="46"/>
      <c r="T70" s="2">
        <f>IF(S$2="Bike &amp; Run",IF(ISNA(VLOOKUP(S70,Paramètres!$B$3:$C$56,2,FALSE)),0,VLOOKUP(S70,Paramètres!$B$3:$C$56,2,FALSE)*Paramètres!$K$10),IF(OR(S70="",OR($D70="",$D70="NL",$D70="HORS LIGUE")),0,VLOOKUP(IF(OR(S70="",OR($D70="",$D70="NL",$D70="HORS LIGUE")),"",COUNTIFS($D$5:$D$72,"&lt;&gt;"&amp;"",$D$5:$D$72,"&lt;&gt;"&amp;"NL",$D$5:$D$72,"&lt;&gt;"&amp;"HORS LIGUE",S$5:S$72,"&lt;"&amp;S70)+1),Paramètres!$B$3:$C$56,2,FALSE)*Paramètres!$K$10))</f>
        <v>0</v>
      </c>
      <c r="U70" s="46"/>
      <c r="V70" s="2">
        <f>IF(U$2="Bike &amp; Run",IF(ISNA(VLOOKUP(U70,Paramètres!$B$3:$C$56,2,FALSE)),0,VLOOKUP(U70,Paramètres!$B$3:$C$56,2,FALSE)*Paramètres!$K$11),IF(OR(U70="",OR($D70="",$D70="NL",$D70="HORS LIGUE")),0,VLOOKUP(IF(OR(U70="",OR($D70="",$D70="NL",$D70="HORS LIGUE")),"",COUNTIFS($D$5:$D$72,"&lt;&gt;"&amp;"",$D$5:$D$72,"&lt;&gt;"&amp;"NL",$D$5:$D$72,"&lt;&gt;"&amp;"HORS LIGUE",U$5:U$72,"&lt;"&amp;U70)+1),Paramètres!$B$3:$C$56,2,FALSE)*Paramètres!$K$11))</f>
        <v>0</v>
      </c>
      <c r="W70" s="46"/>
      <c r="X70" s="2">
        <f>IF(W$2="Bike &amp; Run",IF(ISNA(VLOOKUP(W70,Paramètres!$B$3:$C$56,2,FALSE)),0,VLOOKUP(W70,Paramètres!$B$3:$C$56,2,FALSE)*Paramètres!$K$12),IF(OR(W70="",OR($D70="",$D70="NL",$D70="HORS LIGUE")),0,VLOOKUP(IF(OR(W70="",OR($D70="",$D70="NL",$D70="HORS LIGUE")),"",COUNTIFS($D$5:$D$72,"&lt;&gt;"&amp;"",$D$5:$D$72,"&lt;&gt;"&amp;"NL",$D$5:$D$72,"&lt;&gt;"&amp;"HORS LIGUE",W$5:W$72,"&lt;"&amp;W70)+1),Paramètres!$B$3:$C$56,2,FALSE)*Paramètres!$K$12))</f>
        <v>0</v>
      </c>
      <c r="Y70" s="46"/>
      <c r="Z70" s="2">
        <f>IF(Y$2="Bike &amp; Run",IF(ISNA(VLOOKUP(Y70,Paramètres!$B$3:$C$56,2,FALSE)),0,VLOOKUP(Y70,Paramètres!$B$3:$C$56,2,FALSE)*Paramètres!$K$13),IF(OR(Y70="",OR($D70="",$D70="NL",$D70="HORS LIGUE")),0,VLOOKUP(IF(OR(Y70="",OR($D70="",$D70="NL",$D70="HORS LIGUE")),"",COUNTIFS($D$5:$D$72,"&lt;&gt;"&amp;"",$D$5:$D$72,"&lt;&gt;"&amp;"NL",$D$5:$D$72,"&lt;&gt;"&amp;"HORS LIGUE",Y$5:Y$72,"&lt;"&amp;Y70)+1),Paramètres!$B$3:$C$56,2,FALSE)*Paramètres!$K$13))</f>
        <v>0</v>
      </c>
      <c r="AA70" s="46"/>
      <c r="AB70" s="2">
        <f>IF(AA$2="Bike &amp; Run",IF(ISNA(VLOOKUP(AA70,Paramètres!$B$3:$C$56,2,FALSE)),0,VLOOKUP(AA70,Paramètres!$B$3:$C$56,2,FALSE)*Paramètres!$K$14),IF(OR(AA70="",OR($D70="",$D70="NL",$D70="HORS LIGUE")),0,VLOOKUP(IF(OR(AA70="",OR($D70="",$D70="NL",$D70="HORS LIGUE")),"",COUNTIFS($D$5:$D$72,"&lt;&gt;"&amp;"",$D$5:$D$72,"&lt;&gt;"&amp;"NL",$D$5:$D$72,"&lt;&gt;"&amp;"HORS LIGUE",AA$5:AA$72,"&lt;"&amp;AA70)+1),Paramètres!$B$3:$C$56,2,FALSE)*Paramètres!$K$14))</f>
        <v>0</v>
      </c>
      <c r="AC70" s="46"/>
      <c r="AD70" s="2">
        <f>IF(AC$2="Bike &amp; Run",IF(ISNA(VLOOKUP(AC70,Paramètres!$B$3:$C$56,2,FALSE)),0,VLOOKUP(AC70,Paramètres!$B$3:$C$56,2,FALSE)*Paramètres!$K$15),IF(OR(AC70="",OR($D70="",$D70="NL",$D70="HORS LIGUE")),0,VLOOKUP(IF(OR(AC70="",OR($D70="",$D70="NL",$D70="HORS LIGUE")),"",COUNTIFS($D$5:$D$72,"&lt;&gt;"&amp;"",$D$5:$D$72,"&lt;&gt;"&amp;"NL",$D$5:$D$72,"&lt;&gt;"&amp;"HORS LIGUE",AC$5:AC$72,"&lt;"&amp;AC70)+1),Paramètres!$B$3:$C$56,2,FALSE)*Paramètres!$K$15))</f>
        <v>0</v>
      </c>
      <c r="AE70" s="46"/>
      <c r="AF70" s="2">
        <f>IF(AE$2="Bike &amp; Run",IF(ISNA(VLOOKUP(AE70,Paramètres!$B$3:$C$56,2,FALSE)),0,VLOOKUP(AE70,Paramètres!$B$3:$C$56,2,FALSE)*Paramètres!$K$16),IF(OR(AE70="",OR($D70="",$D70="NL",$D70="HORS LIGUE")),0,VLOOKUP(IF(OR(AE70="",OR($D70="",$D70="NL",$D70="HORS LIGUE")),"",COUNTIFS($D$5:$D$72,"&lt;&gt;"&amp;"",$D$5:$D$72,"&lt;&gt;"&amp;"NL",$D$5:$D$72,"&lt;&gt;"&amp;"HORS LIGUE",AE$5:AE$72,"&lt;"&amp;AE70)+1),Paramètres!$B$3:$C$56,2,FALSE)*Paramètres!$K$16))</f>
        <v>0</v>
      </c>
      <c r="AG70" s="46"/>
      <c r="AH70" s="2">
        <f>IF(AG$2="Bike &amp; Run",IF(ISNA(VLOOKUP(AG70,Paramètres!$B$3:$C$56,2,FALSE)),0,VLOOKUP(AG70,Paramètres!$B$3:$C$56,2,FALSE)*Paramètres!$K$17),IF(OR(AG70="",OR($D70="",$D70="NL",$D70="HORS LIGUE")),0,VLOOKUP(IF(OR(AG70="",OR($D70="",$D70="NL",$D70="HORS LIGUE")),"",COUNTIFS($D$5:$D$72,"&lt;&gt;"&amp;"",$D$5:$D$72,"&lt;&gt;"&amp;"NL",$D$5:$D$72,"&lt;&gt;"&amp;"HORS LIGUE",AG$5:AG$72,"&lt;"&amp;AG70)+1),Paramètres!$B$3:$C$56,2,FALSE)*Paramètres!$K$17))</f>
        <v>0</v>
      </c>
      <c r="AI70" s="40">
        <f t="shared" si="106"/>
        <v>0</v>
      </c>
      <c r="AJ70" s="3" t="str">
        <f t="shared" si="107"/>
        <v/>
      </c>
      <c r="AK70" s="5">
        <f t="shared" si="55"/>
        <v>0</v>
      </c>
      <c r="AL70" s="41">
        <f t="shared" si="56"/>
        <v>0</v>
      </c>
      <c r="AM70" s="33" t="str">
        <f t="shared" si="108"/>
        <v/>
      </c>
      <c r="AO70" s="22">
        <f t="shared" si="58"/>
        <v>0</v>
      </c>
      <c r="AP70">
        <f t="shared" si="59"/>
        <v>0</v>
      </c>
      <c r="AQ70">
        <f t="shared" si="60"/>
        <v>0</v>
      </c>
      <c r="AR70">
        <f t="shared" si="61"/>
        <v>0</v>
      </c>
      <c r="AS70">
        <f t="shared" si="62"/>
        <v>0</v>
      </c>
      <c r="AT70">
        <f t="shared" si="63"/>
        <v>0</v>
      </c>
      <c r="AU70">
        <f t="shared" si="64"/>
        <v>0</v>
      </c>
      <c r="AV70">
        <f t="shared" si="65"/>
        <v>0</v>
      </c>
      <c r="AW70">
        <f t="shared" si="66"/>
        <v>0</v>
      </c>
      <c r="AX70">
        <f t="shared" si="67"/>
        <v>0</v>
      </c>
      <c r="AY70">
        <f t="shared" si="68"/>
        <v>0</v>
      </c>
      <c r="AZ70">
        <f t="shared" si="69"/>
        <v>0</v>
      </c>
      <c r="BA70">
        <f t="shared" si="70"/>
        <v>0</v>
      </c>
      <c r="BB70">
        <f t="shared" si="71"/>
        <v>0</v>
      </c>
      <c r="BC70">
        <f t="shared" si="72"/>
        <v>0</v>
      </c>
      <c r="BD70">
        <f t="shared" si="73"/>
        <v>0</v>
      </c>
      <c r="BE70" s="22">
        <f t="shared" ref="BE70:BR70" si="110">BD70+LARGE($AO70:$BC70,BE$4)</f>
        <v>0</v>
      </c>
      <c r="BF70" s="22">
        <f t="shared" si="110"/>
        <v>0</v>
      </c>
      <c r="BG70" s="22">
        <f t="shared" si="110"/>
        <v>0</v>
      </c>
      <c r="BH70" s="22">
        <f t="shared" si="110"/>
        <v>0</v>
      </c>
      <c r="BI70" s="22">
        <f t="shared" si="110"/>
        <v>0</v>
      </c>
      <c r="BJ70" s="22">
        <f t="shared" si="110"/>
        <v>0</v>
      </c>
      <c r="BK70" s="22">
        <f t="shared" si="110"/>
        <v>0</v>
      </c>
      <c r="BL70" s="22">
        <f t="shared" si="110"/>
        <v>0</v>
      </c>
      <c r="BM70" s="22">
        <f t="shared" si="110"/>
        <v>0</v>
      </c>
      <c r="BN70" s="22">
        <f t="shared" si="110"/>
        <v>0</v>
      </c>
      <c r="BO70" s="22">
        <f t="shared" si="110"/>
        <v>0</v>
      </c>
      <c r="BP70" s="22">
        <f t="shared" si="110"/>
        <v>0</v>
      </c>
      <c r="BQ70" s="22">
        <f t="shared" si="110"/>
        <v>0</v>
      </c>
      <c r="BR70" s="22">
        <f t="shared" si="110"/>
        <v>0</v>
      </c>
    </row>
    <row r="71" spans="1:70" ht="16.5">
      <c r="A71" s="14"/>
      <c r="B71" s="32" t="str">
        <f>IF(ISNA(VLOOKUP(A71,'Licenciés Jeunes 2023'!A:C,3,0)),"",VLOOKUP(A71,'Licenciés Jeunes 2023'!A:C,3,0))</f>
        <v/>
      </c>
      <c r="C71" s="32" t="str">
        <f>IF(ISNA(VLOOKUP(A71,'Licenciés Jeunes 2023'!A:C,2,0)),"",VLOOKUP(A71,'Licenciés Jeunes 2023'!A:C,2,0))</f>
        <v/>
      </c>
      <c r="D71" s="32" t="str">
        <f>IF(ISNA(VLOOKUP(A71,'Licenciés Jeunes 2023'!A:F,6,0)),"",VLOOKUP(A71,'Licenciés Jeunes 2023'!A:F,6,0))</f>
        <v/>
      </c>
      <c r="E71" s="6"/>
      <c r="F71" s="2">
        <f>IF(E$2="Bike &amp; Run",IF(ISNA(VLOOKUP(E71,Paramètres!$B$3:$C$56,2,FALSE)),0,VLOOKUP(E71,Paramètres!$B$3:$C$56,2,FALSE)*Paramètres!$K$3),IF(OR(E71="",OR($D71="",$D71="NL",$D71="HORS LIGUE")),0,VLOOKUP(IF(OR(E71="",OR($D71="",$D71="NL",$D71="HORS LIGUE")),"",COUNTIFS($D$5:$D$72,"&lt;&gt;"&amp;"",$D$5:$D$72,"&lt;&gt;"&amp;"NL",$D$5:$D$72,"&lt;&gt;"&amp;"HORS LIGUE",E$5:E$72,"&lt;"&amp;E71)+1),Paramètres!$B$3:$C$56,2,FALSE)*Paramètres!$K$3))</f>
        <v>0</v>
      </c>
      <c r="G71" s="4"/>
      <c r="H71" s="2">
        <f>IF(G$2="Bike &amp; Run",IF(ISNA(VLOOKUP(G71,Paramètres!$B$3:$C$56,2,FALSE)),0,VLOOKUP(G71,Paramètres!$B$3:$C$56,2,FALSE)*Paramètres!$K$4),IF(OR(G71="",OR($D71="",$D71="NL",$D71="HORS LIGUE")),0,VLOOKUP(IF(OR(G71="",OR($D71="",$D71="NL",$D71="HORS LIGUE")),"",COUNTIFS($D$5:$D$72,"&lt;&gt;"&amp;"",$D$5:$D$72,"&lt;&gt;"&amp;"NL",$D$5:$D$72,"&lt;&gt;"&amp;"HORS LIGUE",G$5:G$72,"&lt;"&amp;G71)+1),Paramètres!$B$3:$C$56,2,FALSE)*Paramètres!$K$4))</f>
        <v>0</v>
      </c>
      <c r="I71" s="36"/>
      <c r="J71" s="2">
        <f>IF(I$2="Bike &amp; Run",IF(ISNA(VLOOKUP(I71,Paramètres!$B$3:$C$56,2,FALSE)),0,VLOOKUP(I71,Paramètres!$B$3:$C$56,2,FALSE)*Paramètres!$K$5),IF(OR(I71="",OR($D71="",$D71="NL",$D71="HORS LIGUE")),0,VLOOKUP(IF(OR(I71="",OR($D71="",$D71="NL",$D71="HORS LIGUE")),"",COUNTIFS($D$5:$D$72,"&lt;&gt;"&amp;"",$D$5:$D$72,"&lt;&gt;"&amp;"NL",$D$5:$D$72,"&lt;&gt;"&amp;"HORS LIGUE",I$5:I$72,"&lt;"&amp;I71)+1),Paramètres!$B$3:$C$56,2,FALSE)*Paramètres!$K$5))</f>
        <v>0</v>
      </c>
      <c r="K71" s="4"/>
      <c r="L71" s="2">
        <f>IF(K$2="Bike &amp; Run",IF(ISNA(VLOOKUP(K71,Paramètres!$B$3:$C$56,2,FALSE)),0,VLOOKUP(K71,Paramètres!$B$3:$C$56,2,FALSE)*Paramètres!$K$6),IF(OR(K71="",OR($D71="",$D71="NL",$D71="HORS LIGUE")),0,VLOOKUP(IF(OR(K71="",OR($D71="",$D71="NL",$D71="HORS LIGUE")),"",COUNTIFS($D$5:$D$72,"&lt;&gt;"&amp;"",$D$5:$D$72,"&lt;&gt;"&amp;"NL",$D$5:$D$72,"&lt;&gt;"&amp;"HORS LIGUE",K$5:K$72,"&lt;"&amp;K71)+1),Paramètres!$B$3:$C$56,2,FALSE)*Paramètres!$K$6))</f>
        <v>0</v>
      </c>
      <c r="M71" s="4"/>
      <c r="N71" s="2">
        <f>IF(M$2="Bike &amp; Run",IF(ISNA(VLOOKUP(M71,Paramètres!$B$3:$C$56,2,FALSE)),0,VLOOKUP(M71,Paramètres!$B$3:$C$56,2,FALSE)*Paramètres!$K$7),IF(OR(M71="",OR($D71="",$D71="NL",$D71="HORS LIGUE")),0,VLOOKUP(IF(OR(M71="",OR($D71="",$D71="NL",$D71="HORS LIGUE")),"",COUNTIFS($D$5:$D$72,"&lt;&gt;"&amp;"",$D$5:$D$72,"&lt;&gt;"&amp;"NL",$D$5:$D$72,"&lt;&gt;"&amp;"HORS LIGUE",M$5:M$72,"&lt;"&amp;M71)+1),Paramètres!$B$3:$C$56,2,FALSE)*Paramètres!$K$7))</f>
        <v>0</v>
      </c>
      <c r="O71" s="46"/>
      <c r="P71" s="2">
        <f>IF(O$2="Bike &amp; Run",IF(ISNA(VLOOKUP(O71,Paramètres!$B$3:$C$56,2,FALSE)),0,VLOOKUP(O71,Paramètres!$B$3:$C$56,2,FALSE)*Paramètres!$K$8),IF(OR(O71="",OR($D71="",$D71="NL",$D71="HORS LIGUE")),0,VLOOKUP(IF(OR(O71="",OR($D71="",$D71="NL",$D71="HORS LIGUE")),"",COUNTIFS($D$5:$D$72,"&lt;&gt;"&amp;"",$D$5:$D$72,"&lt;&gt;"&amp;"NL",$D$5:$D$72,"&lt;&gt;"&amp;"HORS LIGUE",O$5:O$72,"&lt;"&amp;O71)+1),Paramètres!$B$3:$C$56,2,FALSE)*Paramètres!$K$8))</f>
        <v>0</v>
      </c>
      <c r="Q71" s="46"/>
      <c r="R71" s="2">
        <f>IF(Q$2="Bike &amp; Run",IF(ISNA(VLOOKUP(Q71,Paramètres!$B$3:$C$56,2,FALSE)),0,VLOOKUP(Q71,Paramètres!$B$3:$C$56,2,FALSE)*Paramètres!$K$9),IF(OR(Q71="",OR($D71="",$D71="NL",$D71="HORS LIGUE")),0,VLOOKUP(IF(OR(Q71="",OR($D71="",$D71="NL",$D71="HORS LIGUE")),"",COUNTIFS($D$5:$D$72,"&lt;&gt;"&amp;"",$D$5:$D$72,"&lt;&gt;"&amp;"NL",$D$5:$D$72,"&lt;&gt;"&amp;"HORS LIGUE",Q$5:Q$72,"&lt;"&amp;Q71)+1),Paramètres!$B$3:$C$56,2,FALSE)*Paramètres!$K$9))</f>
        <v>0</v>
      </c>
      <c r="S71" s="46"/>
      <c r="T71" s="2">
        <f>IF(S$2="Bike &amp; Run",IF(ISNA(VLOOKUP(S71,Paramètres!$B$3:$C$56,2,FALSE)),0,VLOOKUP(S71,Paramètres!$B$3:$C$56,2,FALSE)*Paramètres!$K$10),IF(OR(S71="",OR($D71="",$D71="NL",$D71="HORS LIGUE")),0,VLOOKUP(IF(OR(S71="",OR($D71="",$D71="NL",$D71="HORS LIGUE")),"",COUNTIFS($D$5:$D$72,"&lt;&gt;"&amp;"",$D$5:$D$72,"&lt;&gt;"&amp;"NL",$D$5:$D$72,"&lt;&gt;"&amp;"HORS LIGUE",S$5:S$72,"&lt;"&amp;S71)+1),Paramètres!$B$3:$C$56,2,FALSE)*Paramètres!$K$10))</f>
        <v>0</v>
      </c>
      <c r="U71" s="46"/>
      <c r="V71" s="2">
        <f>IF(U$2="Bike &amp; Run",IF(ISNA(VLOOKUP(U71,Paramètres!$B$3:$C$56,2,FALSE)),0,VLOOKUP(U71,Paramètres!$B$3:$C$56,2,FALSE)*Paramètres!$K$11),IF(OR(U71="",OR($D71="",$D71="NL",$D71="HORS LIGUE")),0,VLOOKUP(IF(OR(U71="",OR($D71="",$D71="NL",$D71="HORS LIGUE")),"",COUNTIFS($D$5:$D$72,"&lt;&gt;"&amp;"",$D$5:$D$72,"&lt;&gt;"&amp;"NL",$D$5:$D$72,"&lt;&gt;"&amp;"HORS LIGUE",U$5:U$72,"&lt;"&amp;U71)+1),Paramètres!$B$3:$C$56,2,FALSE)*Paramètres!$K$11))</f>
        <v>0</v>
      </c>
      <c r="W71" s="46"/>
      <c r="X71" s="2">
        <f>IF(W$2="Bike &amp; Run",IF(ISNA(VLOOKUP(W71,Paramètres!$B$3:$C$56,2,FALSE)),0,VLOOKUP(W71,Paramètres!$B$3:$C$56,2,FALSE)*Paramètres!$K$12),IF(OR(W71="",OR($D71="",$D71="NL",$D71="HORS LIGUE")),0,VLOOKUP(IF(OR(W71="",OR($D71="",$D71="NL",$D71="HORS LIGUE")),"",COUNTIFS($D$5:$D$72,"&lt;&gt;"&amp;"",$D$5:$D$72,"&lt;&gt;"&amp;"NL",$D$5:$D$72,"&lt;&gt;"&amp;"HORS LIGUE",W$5:W$72,"&lt;"&amp;W71)+1),Paramètres!$B$3:$C$56,2,FALSE)*Paramètres!$K$12))</f>
        <v>0</v>
      </c>
      <c r="Y71" s="46"/>
      <c r="Z71" s="2">
        <f>IF(Y$2="Bike &amp; Run",IF(ISNA(VLOOKUP(Y71,Paramètres!$B$3:$C$56,2,FALSE)),0,VLOOKUP(Y71,Paramètres!$B$3:$C$56,2,FALSE)*Paramètres!$K$13),IF(OR(Y71="",OR($D71="",$D71="NL",$D71="HORS LIGUE")),0,VLOOKUP(IF(OR(Y71="",OR($D71="",$D71="NL",$D71="HORS LIGUE")),"",COUNTIFS($D$5:$D$72,"&lt;&gt;"&amp;"",$D$5:$D$72,"&lt;&gt;"&amp;"NL",$D$5:$D$72,"&lt;&gt;"&amp;"HORS LIGUE",Y$5:Y$72,"&lt;"&amp;Y71)+1),Paramètres!$B$3:$C$56,2,FALSE)*Paramètres!$K$13))</f>
        <v>0</v>
      </c>
      <c r="AA71" s="46"/>
      <c r="AB71" s="2">
        <f>IF(AA$2="Bike &amp; Run",IF(ISNA(VLOOKUP(AA71,Paramètres!$B$3:$C$56,2,FALSE)),0,VLOOKUP(AA71,Paramètres!$B$3:$C$56,2,FALSE)*Paramètres!$K$14),IF(OR(AA71="",OR($D71="",$D71="NL",$D71="HORS LIGUE")),0,VLOOKUP(IF(OR(AA71="",OR($D71="",$D71="NL",$D71="HORS LIGUE")),"",COUNTIFS($D$5:$D$72,"&lt;&gt;"&amp;"",$D$5:$D$72,"&lt;&gt;"&amp;"NL",$D$5:$D$72,"&lt;&gt;"&amp;"HORS LIGUE",AA$5:AA$72,"&lt;"&amp;AA71)+1),Paramètres!$B$3:$C$56,2,FALSE)*Paramètres!$K$14))</f>
        <v>0</v>
      </c>
      <c r="AC71" s="46"/>
      <c r="AD71" s="2">
        <f>IF(AC$2="Bike &amp; Run",IF(ISNA(VLOOKUP(AC71,Paramètres!$B$3:$C$56,2,FALSE)),0,VLOOKUP(AC71,Paramètres!$B$3:$C$56,2,FALSE)*Paramètres!$K$15),IF(OR(AC71="",OR($D71="",$D71="NL",$D71="HORS LIGUE")),0,VLOOKUP(IF(OR(AC71="",OR($D71="",$D71="NL",$D71="HORS LIGUE")),"",COUNTIFS($D$5:$D$72,"&lt;&gt;"&amp;"",$D$5:$D$72,"&lt;&gt;"&amp;"NL",$D$5:$D$72,"&lt;&gt;"&amp;"HORS LIGUE",AC$5:AC$72,"&lt;"&amp;AC71)+1),Paramètres!$B$3:$C$56,2,FALSE)*Paramètres!$K$15))</f>
        <v>0</v>
      </c>
      <c r="AE71" s="46"/>
      <c r="AF71" s="2">
        <f>IF(AE$2="Bike &amp; Run",IF(ISNA(VLOOKUP(AE71,Paramètres!$B$3:$C$56,2,FALSE)),0,VLOOKUP(AE71,Paramètres!$B$3:$C$56,2,FALSE)*Paramètres!$K$16),IF(OR(AE71="",OR($D71="",$D71="NL",$D71="HORS LIGUE")),0,VLOOKUP(IF(OR(AE71="",OR($D71="",$D71="NL",$D71="HORS LIGUE")),"",COUNTIFS($D$5:$D$72,"&lt;&gt;"&amp;"",$D$5:$D$72,"&lt;&gt;"&amp;"NL",$D$5:$D$72,"&lt;&gt;"&amp;"HORS LIGUE",AE$5:AE$72,"&lt;"&amp;AE71)+1),Paramètres!$B$3:$C$56,2,FALSE)*Paramètres!$K$16))</f>
        <v>0</v>
      </c>
      <c r="AG71" s="46"/>
      <c r="AH71" s="2">
        <f>IF(AG$2="Bike &amp; Run",IF(ISNA(VLOOKUP(AG71,Paramètres!$B$3:$C$56,2,FALSE)),0,VLOOKUP(AG71,Paramètres!$B$3:$C$56,2,FALSE)*Paramètres!$K$17),IF(OR(AG71="",OR($D71="",$D71="NL",$D71="HORS LIGUE")),0,VLOOKUP(IF(OR(AG71="",OR($D71="",$D71="NL",$D71="HORS LIGUE")),"",COUNTIFS($D$5:$D$72,"&lt;&gt;"&amp;"",$D$5:$D$72,"&lt;&gt;"&amp;"NL",$D$5:$D$72,"&lt;&gt;"&amp;"HORS LIGUE",AG$5:AG$72,"&lt;"&amp;AG71)+1),Paramètres!$B$3:$C$56,2,FALSE)*Paramètres!$K$17))</f>
        <v>0</v>
      </c>
      <c r="AI71" s="40">
        <f t="shared" si="106"/>
        <v>0</v>
      </c>
      <c r="AJ71" s="3" t="str">
        <f t="shared" si="107"/>
        <v/>
      </c>
      <c r="AK71" s="5">
        <f t="shared" si="55"/>
        <v>0</v>
      </c>
      <c r="AL71" s="41">
        <f t="shared" si="56"/>
        <v>0</v>
      </c>
      <c r="AM71" s="33" t="str">
        <f t="shared" si="108"/>
        <v/>
      </c>
      <c r="AO71" s="22">
        <f t="shared" si="58"/>
        <v>0</v>
      </c>
      <c r="AP71">
        <f t="shared" si="59"/>
        <v>0</v>
      </c>
      <c r="AQ71">
        <f t="shared" si="60"/>
        <v>0</v>
      </c>
      <c r="AR71">
        <f t="shared" si="61"/>
        <v>0</v>
      </c>
      <c r="AS71">
        <f t="shared" si="62"/>
        <v>0</v>
      </c>
      <c r="AT71">
        <f t="shared" si="63"/>
        <v>0</v>
      </c>
      <c r="AU71">
        <f t="shared" si="64"/>
        <v>0</v>
      </c>
      <c r="AV71">
        <f t="shared" si="65"/>
        <v>0</v>
      </c>
      <c r="AW71">
        <f t="shared" si="66"/>
        <v>0</v>
      </c>
      <c r="AX71">
        <f t="shared" si="67"/>
        <v>0</v>
      </c>
      <c r="AY71">
        <f t="shared" si="68"/>
        <v>0</v>
      </c>
      <c r="AZ71">
        <f t="shared" si="69"/>
        <v>0</v>
      </c>
      <c r="BA71">
        <f t="shared" si="70"/>
        <v>0</v>
      </c>
      <c r="BB71">
        <f t="shared" si="71"/>
        <v>0</v>
      </c>
      <c r="BC71">
        <f t="shared" si="72"/>
        <v>0</v>
      </c>
      <c r="BD71">
        <f t="shared" si="73"/>
        <v>0</v>
      </c>
      <c r="BE71" s="22">
        <f t="shared" ref="BE71:BR71" si="111">BD71+LARGE($AO71:$BC71,BE$4)</f>
        <v>0</v>
      </c>
      <c r="BF71" s="22">
        <f t="shared" si="111"/>
        <v>0</v>
      </c>
      <c r="BG71" s="22">
        <f t="shared" si="111"/>
        <v>0</v>
      </c>
      <c r="BH71" s="22">
        <f t="shared" si="111"/>
        <v>0</v>
      </c>
      <c r="BI71" s="22">
        <f t="shared" si="111"/>
        <v>0</v>
      </c>
      <c r="BJ71" s="22">
        <f t="shared" si="111"/>
        <v>0</v>
      </c>
      <c r="BK71" s="22">
        <f t="shared" si="111"/>
        <v>0</v>
      </c>
      <c r="BL71" s="22">
        <f t="shared" si="111"/>
        <v>0</v>
      </c>
      <c r="BM71" s="22">
        <f t="shared" si="111"/>
        <v>0</v>
      </c>
      <c r="BN71" s="22">
        <f t="shared" si="111"/>
        <v>0</v>
      </c>
      <c r="BO71" s="22">
        <f t="shared" si="111"/>
        <v>0</v>
      </c>
      <c r="BP71" s="22">
        <f t="shared" si="111"/>
        <v>0</v>
      </c>
      <c r="BQ71" s="22">
        <f t="shared" si="111"/>
        <v>0</v>
      </c>
      <c r="BR71" s="22">
        <f t="shared" si="111"/>
        <v>0</v>
      </c>
    </row>
    <row r="72" spans="1:70" ht="16.5">
      <c r="A72" s="14"/>
      <c r="B72" s="32" t="str">
        <f>IF(ISNA(VLOOKUP(A72,'Licenciés Jeunes 2023'!A:C,3,0)),"",VLOOKUP(A72,'Licenciés Jeunes 2023'!A:C,3,0))</f>
        <v/>
      </c>
      <c r="C72" s="32" t="str">
        <f>IF(ISNA(VLOOKUP(A72,'Licenciés Jeunes 2023'!A:C,2,0)),"",VLOOKUP(A72,'Licenciés Jeunes 2023'!A:C,2,0))</f>
        <v/>
      </c>
      <c r="D72" s="32" t="str">
        <f>IF(ISNA(VLOOKUP(A72,'Licenciés Jeunes 2023'!A:F,6,0)),"",VLOOKUP(A72,'Licenciés Jeunes 2023'!A:F,6,0))</f>
        <v/>
      </c>
      <c r="E72" s="6"/>
      <c r="F72" s="2">
        <f>IF(E$2="Bike &amp; Run",IF(ISNA(VLOOKUP(E72,Paramètres!$B$3:$C$56,2,FALSE)),0,VLOOKUP(E72,Paramètres!$B$3:$C$56,2,FALSE)*Paramètres!$K$3),IF(OR(E72="",OR($D72="",$D72="NL",$D72="HORS LIGUE")),0,VLOOKUP(IF(OR(E72="",OR($D72="",$D72="NL",$D72="HORS LIGUE")),"",COUNTIFS($D$5:$D$72,"&lt;&gt;"&amp;"",$D$5:$D$72,"&lt;&gt;"&amp;"NL",$D$5:$D$72,"&lt;&gt;"&amp;"HORS LIGUE",E$5:E$72,"&lt;"&amp;E72)+1),Paramètres!$B$3:$C$56,2,FALSE)*Paramètres!$K$3))</f>
        <v>0</v>
      </c>
      <c r="G72" s="4"/>
      <c r="H72" s="2">
        <f>IF(G$2="Bike &amp; Run",IF(ISNA(VLOOKUP(G72,Paramètres!$B$3:$C$56,2,FALSE)),0,VLOOKUP(G72,Paramètres!$B$3:$C$56,2,FALSE)*Paramètres!$K$4),IF(OR(G72="",OR($D72="",$D72="NL",$D72="HORS LIGUE")),0,VLOOKUP(IF(OR(G72="",OR($D72="",$D72="NL",$D72="HORS LIGUE")),"",COUNTIFS($D$5:$D$72,"&lt;&gt;"&amp;"",$D$5:$D$72,"&lt;&gt;"&amp;"NL",$D$5:$D$72,"&lt;&gt;"&amp;"HORS LIGUE",G$5:G$72,"&lt;"&amp;G72)+1),Paramètres!$B$3:$C$56,2,FALSE)*Paramètres!$K$4))</f>
        <v>0</v>
      </c>
      <c r="I72" s="36"/>
      <c r="J72" s="2">
        <f>IF(I$2="Bike &amp; Run",IF(ISNA(VLOOKUP(I72,Paramètres!$B$3:$C$56,2,FALSE)),0,VLOOKUP(I72,Paramètres!$B$3:$C$56,2,FALSE)*Paramètres!$K$5),IF(OR(I72="",OR($D72="",$D72="NL",$D72="HORS LIGUE")),0,VLOOKUP(IF(OR(I72="",OR($D72="",$D72="NL",$D72="HORS LIGUE")),"",COUNTIFS($D$5:$D$72,"&lt;&gt;"&amp;"",$D$5:$D$72,"&lt;&gt;"&amp;"NL",$D$5:$D$72,"&lt;&gt;"&amp;"HORS LIGUE",I$5:I$72,"&lt;"&amp;I72)+1),Paramètres!$B$3:$C$56,2,FALSE)*Paramètres!$K$5))</f>
        <v>0</v>
      </c>
      <c r="K72" s="4"/>
      <c r="L72" s="2">
        <f>IF(K$2="Bike &amp; Run",IF(ISNA(VLOOKUP(K72,Paramètres!$B$3:$C$56,2,FALSE)),0,VLOOKUP(K72,Paramètres!$B$3:$C$56,2,FALSE)*Paramètres!$K$6),IF(OR(K72="",OR($D72="",$D72="NL",$D72="HORS LIGUE")),0,VLOOKUP(IF(OR(K72="",OR($D72="",$D72="NL",$D72="HORS LIGUE")),"",COUNTIFS($D$5:$D$72,"&lt;&gt;"&amp;"",$D$5:$D$72,"&lt;&gt;"&amp;"NL",$D$5:$D$72,"&lt;&gt;"&amp;"HORS LIGUE",K$5:K$72,"&lt;"&amp;K72)+1),Paramètres!$B$3:$C$56,2,FALSE)*Paramètres!$K$6))</f>
        <v>0</v>
      </c>
      <c r="M72" s="4"/>
      <c r="N72" s="2">
        <f>IF(M$2="Bike &amp; Run",IF(ISNA(VLOOKUP(M72,Paramètres!$B$3:$C$56,2,FALSE)),0,VLOOKUP(M72,Paramètres!$B$3:$C$56,2,FALSE)*Paramètres!$K$7),IF(OR(M72="",OR($D72="",$D72="NL",$D72="HORS LIGUE")),0,VLOOKUP(IF(OR(M72="",OR($D72="",$D72="NL",$D72="HORS LIGUE")),"",COUNTIFS($D$5:$D$72,"&lt;&gt;"&amp;"",$D$5:$D$72,"&lt;&gt;"&amp;"NL",$D$5:$D$72,"&lt;&gt;"&amp;"HORS LIGUE",M$5:M$72,"&lt;"&amp;M72)+1),Paramètres!$B$3:$C$56,2,FALSE)*Paramètres!$K$7))</f>
        <v>0</v>
      </c>
      <c r="O72" s="46"/>
      <c r="P72" s="2">
        <f>IF(O$2="Bike &amp; Run",IF(ISNA(VLOOKUP(O72,Paramètres!$B$3:$C$56,2,FALSE)),0,VLOOKUP(O72,Paramètres!$B$3:$C$56,2,FALSE)*Paramètres!$K$8),IF(OR(O72="",OR($D72="",$D72="NL",$D72="HORS LIGUE")),0,VLOOKUP(IF(OR(O72="",OR($D72="",$D72="NL",$D72="HORS LIGUE")),"",COUNTIFS($D$5:$D$72,"&lt;&gt;"&amp;"",$D$5:$D$72,"&lt;&gt;"&amp;"NL",$D$5:$D$72,"&lt;&gt;"&amp;"HORS LIGUE",O$5:O$72,"&lt;"&amp;O72)+1),Paramètres!$B$3:$C$56,2,FALSE)*Paramètres!$K$8))</f>
        <v>0</v>
      </c>
      <c r="Q72" s="46"/>
      <c r="R72" s="2">
        <f>IF(Q$2="Bike &amp; Run",IF(ISNA(VLOOKUP(Q72,Paramètres!$B$3:$C$56,2,FALSE)),0,VLOOKUP(Q72,Paramètres!$B$3:$C$56,2,FALSE)*Paramètres!$K$9),IF(OR(Q72="",OR($D72="",$D72="NL",$D72="HORS LIGUE")),0,VLOOKUP(IF(OR(Q72="",OR($D72="",$D72="NL",$D72="HORS LIGUE")),"",COUNTIFS($D$5:$D$72,"&lt;&gt;"&amp;"",$D$5:$D$72,"&lt;&gt;"&amp;"NL",$D$5:$D$72,"&lt;&gt;"&amp;"HORS LIGUE",Q$5:Q$72,"&lt;"&amp;Q72)+1),Paramètres!$B$3:$C$56,2,FALSE)*Paramètres!$K$9))</f>
        <v>0</v>
      </c>
      <c r="S72" s="46"/>
      <c r="T72" s="2">
        <f>IF(S$2="Bike &amp; Run",IF(ISNA(VLOOKUP(S72,Paramètres!$B$3:$C$56,2,FALSE)),0,VLOOKUP(S72,Paramètres!$B$3:$C$56,2,FALSE)*Paramètres!$K$10),IF(OR(S72="",OR($D72="",$D72="NL",$D72="HORS LIGUE")),0,VLOOKUP(IF(OR(S72="",OR($D72="",$D72="NL",$D72="HORS LIGUE")),"",COUNTIFS($D$5:$D$72,"&lt;&gt;"&amp;"",$D$5:$D$72,"&lt;&gt;"&amp;"NL",$D$5:$D$72,"&lt;&gt;"&amp;"HORS LIGUE",S$5:S$72,"&lt;"&amp;S72)+1),Paramètres!$B$3:$C$56,2,FALSE)*Paramètres!$K$10))</f>
        <v>0</v>
      </c>
      <c r="U72" s="46"/>
      <c r="V72" s="2">
        <f>IF(U$2="Bike &amp; Run",IF(ISNA(VLOOKUP(U72,Paramètres!$B$3:$C$56,2,FALSE)),0,VLOOKUP(U72,Paramètres!$B$3:$C$56,2,FALSE)*Paramètres!$K$11),IF(OR(U72="",OR($D72="",$D72="NL",$D72="HORS LIGUE")),0,VLOOKUP(IF(OR(U72="",OR($D72="",$D72="NL",$D72="HORS LIGUE")),"",COUNTIFS($D$5:$D$72,"&lt;&gt;"&amp;"",$D$5:$D$72,"&lt;&gt;"&amp;"NL",$D$5:$D$72,"&lt;&gt;"&amp;"HORS LIGUE",U$5:U$72,"&lt;"&amp;U72)+1),Paramètres!$B$3:$C$56,2,FALSE)*Paramètres!$K$11))</f>
        <v>0</v>
      </c>
      <c r="W72" s="46"/>
      <c r="X72" s="2">
        <f>IF(W$2="Bike &amp; Run",IF(ISNA(VLOOKUP(W72,Paramètres!$B$3:$C$56,2,FALSE)),0,VLOOKUP(W72,Paramètres!$B$3:$C$56,2,FALSE)*Paramètres!$K$12),IF(OR(W72="",OR($D72="",$D72="NL",$D72="HORS LIGUE")),0,VLOOKUP(IF(OR(W72="",OR($D72="",$D72="NL",$D72="HORS LIGUE")),"",COUNTIFS($D$5:$D$72,"&lt;&gt;"&amp;"",$D$5:$D$72,"&lt;&gt;"&amp;"NL",$D$5:$D$72,"&lt;&gt;"&amp;"HORS LIGUE",W$5:W$72,"&lt;"&amp;W72)+1),Paramètres!$B$3:$C$56,2,FALSE)*Paramètres!$K$12))</f>
        <v>0</v>
      </c>
      <c r="Y72" s="46"/>
      <c r="Z72" s="2">
        <f>IF(Y$2="Bike &amp; Run",IF(ISNA(VLOOKUP(Y72,Paramètres!$B$3:$C$56,2,FALSE)),0,VLOOKUP(Y72,Paramètres!$B$3:$C$56,2,FALSE)*Paramètres!$K$13),IF(OR(Y72="",OR($D72="",$D72="NL",$D72="HORS LIGUE")),0,VLOOKUP(IF(OR(Y72="",OR($D72="",$D72="NL",$D72="HORS LIGUE")),"",COUNTIFS($D$5:$D$72,"&lt;&gt;"&amp;"",$D$5:$D$72,"&lt;&gt;"&amp;"NL",$D$5:$D$72,"&lt;&gt;"&amp;"HORS LIGUE",Y$5:Y$72,"&lt;"&amp;Y72)+1),Paramètres!$B$3:$C$56,2,FALSE)*Paramètres!$K$13))</f>
        <v>0</v>
      </c>
      <c r="AA72" s="46"/>
      <c r="AB72" s="2">
        <f>IF(AA$2="Bike &amp; Run",IF(ISNA(VLOOKUP(AA72,Paramètres!$B$3:$C$56,2,FALSE)),0,VLOOKUP(AA72,Paramètres!$B$3:$C$56,2,FALSE)*Paramètres!$K$14),IF(OR(AA72="",OR($D72="",$D72="NL",$D72="HORS LIGUE")),0,VLOOKUP(IF(OR(AA72="",OR($D72="",$D72="NL",$D72="HORS LIGUE")),"",COUNTIFS($D$5:$D$72,"&lt;&gt;"&amp;"",$D$5:$D$72,"&lt;&gt;"&amp;"NL",$D$5:$D$72,"&lt;&gt;"&amp;"HORS LIGUE",AA$5:AA$72,"&lt;"&amp;AA72)+1),Paramètres!$B$3:$C$56,2,FALSE)*Paramètres!$K$14))</f>
        <v>0</v>
      </c>
      <c r="AC72" s="46"/>
      <c r="AD72" s="2">
        <f>IF(AC$2="Bike &amp; Run",IF(ISNA(VLOOKUP(AC72,Paramètres!$B$3:$C$56,2,FALSE)),0,VLOOKUP(AC72,Paramètres!$B$3:$C$56,2,FALSE)*Paramètres!$K$15),IF(OR(AC72="",OR($D72="",$D72="NL",$D72="HORS LIGUE")),0,VLOOKUP(IF(OR(AC72="",OR($D72="",$D72="NL",$D72="HORS LIGUE")),"",COUNTIFS($D$5:$D$72,"&lt;&gt;"&amp;"",$D$5:$D$72,"&lt;&gt;"&amp;"NL",$D$5:$D$72,"&lt;&gt;"&amp;"HORS LIGUE",AC$5:AC$72,"&lt;"&amp;AC72)+1),Paramètres!$B$3:$C$56,2,FALSE)*Paramètres!$K$15))</f>
        <v>0</v>
      </c>
      <c r="AE72" s="46"/>
      <c r="AF72" s="2">
        <f>IF(AE$2="Bike &amp; Run",IF(ISNA(VLOOKUP(AE72,Paramètres!$B$3:$C$56,2,FALSE)),0,VLOOKUP(AE72,Paramètres!$B$3:$C$56,2,FALSE)*Paramètres!$K$16),IF(OR(AE72="",OR($D72="",$D72="NL",$D72="HORS LIGUE")),0,VLOOKUP(IF(OR(AE72="",OR($D72="",$D72="NL",$D72="HORS LIGUE")),"",COUNTIFS($D$5:$D$72,"&lt;&gt;"&amp;"",$D$5:$D$72,"&lt;&gt;"&amp;"NL",$D$5:$D$72,"&lt;&gt;"&amp;"HORS LIGUE",AE$5:AE$72,"&lt;"&amp;AE72)+1),Paramètres!$B$3:$C$56,2,FALSE)*Paramètres!$K$16))</f>
        <v>0</v>
      </c>
      <c r="AG72" s="46"/>
      <c r="AH72" s="2">
        <f>IF(AG$2="Bike &amp; Run",IF(ISNA(VLOOKUP(AG72,Paramètres!$B$3:$C$56,2,FALSE)),0,VLOOKUP(AG72,Paramètres!$B$3:$C$56,2,FALSE)*Paramètres!$K$17),IF(OR(AG72="",OR($D72="",$D72="NL",$D72="HORS LIGUE")),0,VLOOKUP(IF(OR(AG72="",OR($D72="",$D72="NL",$D72="HORS LIGUE")),"",COUNTIFS($D$5:$D$72,"&lt;&gt;"&amp;"",$D$5:$D$72,"&lt;&gt;"&amp;"NL",$D$5:$D$72,"&lt;&gt;"&amp;"HORS LIGUE",AG$5:AG$72,"&lt;"&amp;AG72)+1),Paramètres!$B$3:$C$56,2,FALSE)*Paramètres!$K$17))</f>
        <v>0</v>
      </c>
      <c r="AI72" s="40">
        <f t="shared" si="106"/>
        <v>0</v>
      </c>
      <c r="AJ72" s="3" t="str">
        <f t="shared" si="107"/>
        <v/>
      </c>
      <c r="AK72" s="5">
        <f t="shared" si="55"/>
        <v>0</v>
      </c>
      <c r="AL72" s="41">
        <f t="shared" si="56"/>
        <v>0</v>
      </c>
      <c r="AM72" s="33" t="str">
        <f t="shared" si="108"/>
        <v/>
      </c>
      <c r="AO72" s="22">
        <f t="shared" si="58"/>
        <v>0</v>
      </c>
      <c r="AP72">
        <f t="shared" si="59"/>
        <v>0</v>
      </c>
      <c r="AQ72">
        <f t="shared" si="60"/>
        <v>0</v>
      </c>
      <c r="AR72">
        <f t="shared" si="61"/>
        <v>0</v>
      </c>
      <c r="AS72">
        <f t="shared" si="62"/>
        <v>0</v>
      </c>
      <c r="AT72">
        <f t="shared" si="63"/>
        <v>0</v>
      </c>
      <c r="AU72">
        <f t="shared" si="64"/>
        <v>0</v>
      </c>
      <c r="AV72">
        <f t="shared" si="65"/>
        <v>0</v>
      </c>
      <c r="AW72">
        <f t="shared" si="66"/>
        <v>0</v>
      </c>
      <c r="AX72">
        <f t="shared" si="67"/>
        <v>0</v>
      </c>
      <c r="AY72">
        <f t="shared" si="68"/>
        <v>0</v>
      </c>
      <c r="AZ72">
        <f t="shared" si="69"/>
        <v>0</v>
      </c>
      <c r="BA72">
        <f t="shared" si="70"/>
        <v>0</v>
      </c>
      <c r="BB72">
        <f t="shared" si="71"/>
        <v>0</v>
      </c>
      <c r="BC72">
        <f t="shared" si="72"/>
        <v>0</v>
      </c>
      <c r="BD72">
        <f t="shared" si="73"/>
        <v>0</v>
      </c>
      <c r="BE72" s="22">
        <f t="shared" ref="BE72:BR72" si="112">BD72+LARGE($AO72:$BC72,BE$4)</f>
        <v>0</v>
      </c>
      <c r="BF72" s="22">
        <f t="shared" si="112"/>
        <v>0</v>
      </c>
      <c r="BG72" s="22">
        <f t="shared" si="112"/>
        <v>0</v>
      </c>
      <c r="BH72" s="22">
        <f t="shared" si="112"/>
        <v>0</v>
      </c>
      <c r="BI72" s="22">
        <f t="shared" si="112"/>
        <v>0</v>
      </c>
      <c r="BJ72" s="22">
        <f t="shared" si="112"/>
        <v>0</v>
      </c>
      <c r="BK72" s="22">
        <f t="shared" si="112"/>
        <v>0</v>
      </c>
      <c r="BL72" s="22">
        <f t="shared" si="112"/>
        <v>0</v>
      </c>
      <c r="BM72" s="22">
        <f t="shared" si="112"/>
        <v>0</v>
      </c>
      <c r="BN72" s="22">
        <f t="shared" si="112"/>
        <v>0</v>
      </c>
      <c r="BO72" s="22">
        <f t="shared" si="112"/>
        <v>0</v>
      </c>
      <c r="BP72" s="22">
        <f t="shared" si="112"/>
        <v>0</v>
      </c>
      <c r="BQ72" s="22">
        <f t="shared" si="112"/>
        <v>0</v>
      </c>
      <c r="BR72" s="22">
        <f t="shared" si="112"/>
        <v>0</v>
      </c>
    </row>
    <row r="73" spans="1:70">
      <c r="A73" s="14"/>
    </row>
    <row r="74" spans="1:70">
      <c r="A74" s="14"/>
    </row>
    <row r="75" spans="1:70">
      <c r="A75" s="14"/>
    </row>
  </sheetData>
  <sheetProtection selectLockedCells="1" selectUnlockedCells="1"/>
  <sortState xmlns:xlrd2="http://schemas.microsoft.com/office/spreadsheetml/2017/richdata2" ref="A5:AM76">
    <sortCondition descending="1" ref="AI4:AI76"/>
  </sortState>
  <mergeCells count="52">
    <mergeCell ref="U1:V1"/>
    <mergeCell ref="A1:A3"/>
    <mergeCell ref="B1:C3"/>
    <mergeCell ref="D1:D3"/>
    <mergeCell ref="E1:F1"/>
    <mergeCell ref="G1:H1"/>
    <mergeCell ref="I1:J1"/>
    <mergeCell ref="K1:L1"/>
    <mergeCell ref="M1:N1"/>
    <mergeCell ref="O1:P1"/>
    <mergeCell ref="Q1:R1"/>
    <mergeCell ref="S1:T1"/>
    <mergeCell ref="O3:P3"/>
    <mergeCell ref="Q3:R3"/>
    <mergeCell ref="S3:T3"/>
    <mergeCell ref="E3:F3"/>
    <mergeCell ref="AI1:AM1"/>
    <mergeCell ref="E2:F2"/>
    <mergeCell ref="G2:H2"/>
    <mergeCell ref="I2:J2"/>
    <mergeCell ref="K2:L2"/>
    <mergeCell ref="M2:N2"/>
    <mergeCell ref="O2:P2"/>
    <mergeCell ref="Q2:R2"/>
    <mergeCell ref="S2:T2"/>
    <mergeCell ref="U2:V2"/>
    <mergeCell ref="W1:X1"/>
    <mergeCell ref="Y1:Z1"/>
    <mergeCell ref="AA1:AB1"/>
    <mergeCell ref="AC1:AD1"/>
    <mergeCell ref="AE1:AF1"/>
    <mergeCell ref="AG1:AH1"/>
    <mergeCell ref="G3:H3"/>
    <mergeCell ref="I3:J3"/>
    <mergeCell ref="K3:L3"/>
    <mergeCell ref="M3:N3"/>
    <mergeCell ref="AG3:AH3"/>
    <mergeCell ref="BD3:BR3"/>
    <mergeCell ref="U3:V3"/>
    <mergeCell ref="W3:X3"/>
    <mergeCell ref="Y3:Z3"/>
    <mergeCell ref="AA3:AB3"/>
    <mergeCell ref="AC3:AD3"/>
    <mergeCell ref="AE3:AF3"/>
    <mergeCell ref="AI2:AK3"/>
    <mergeCell ref="AL2:AM3"/>
    <mergeCell ref="AA2:AB2"/>
    <mergeCell ref="AC2:AD2"/>
    <mergeCell ref="AE2:AF2"/>
    <mergeCell ref="AG2:AH2"/>
    <mergeCell ref="W2:X2"/>
    <mergeCell ref="Y2:Z2"/>
  </mergeCells>
  <dataValidations count="2">
    <dataValidation type="list" allowBlank="1" showInputMessage="1" showErrorMessage="1" sqref="D5:D72" xr:uid="{00000000-0002-0000-0900-000000000000}">
      <formula1>liste_clubs</formula1>
    </dataValidation>
    <dataValidation type="list" allowBlank="1" showInputMessage="1" sqref="A8:A75" xr:uid="{00000000-0002-0000-0900-000001000000}">
      <formula1>IF(A8&lt;&gt;"",OFFSET(F_licences,MATCH(A8&amp;"*",F_licences,0)-1,,COUNTIF(F_licences,A8&amp;"*"),1),F_licences)</formula1>
    </dataValidation>
  </dataValidations>
  <pageMargins left="0.78749999999999998" right="0.78749999999999998" top="1.0249999999999999" bottom="1.0249999999999999" header="0.78749999999999998" footer="0.78749999999999998"/>
  <pageSetup paperSize="9" orientation="portrait" useFirstPageNumber="1" horizontalDpi="300" verticalDpi="300" r:id="rId1"/>
  <headerFooter alignWithMargins="0">
    <oddHeader>&amp;C&amp;A</oddHeader>
    <oddFooter>&amp;C&amp;"Calibri"&amp;11&amp;K000000Page &amp;P_x000D_&amp;1#&amp;"Calibri"&amp;10&amp;K0078D7C1 - Interne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Feuil45"/>
  <dimension ref="A1:BR72"/>
  <sheetViews>
    <sheetView topLeftCell="A4" workbookViewId="0">
      <selection activeCell="K11" sqref="K11"/>
    </sheetView>
  </sheetViews>
  <sheetFormatPr baseColWidth="10" defaultColWidth="11" defaultRowHeight="12.5"/>
  <cols>
    <col min="1" max="1" width="23.36328125" bestFit="1" customWidth="1"/>
    <col min="2" max="2" width="19.36328125" bestFit="1" customWidth="1"/>
    <col min="3" max="3" width="11.36328125" bestFit="1" customWidth="1"/>
    <col min="4" max="4" width="44.1796875" bestFit="1" customWidth="1"/>
    <col min="5" max="5" width="4.1796875" customWidth="1"/>
    <col min="6" max="6" width="7" customWidth="1"/>
    <col min="7" max="7" width="4.1796875" customWidth="1"/>
    <col min="8" max="8" width="7.36328125" customWidth="1"/>
    <col min="9" max="9" width="4.1796875" customWidth="1"/>
    <col min="10" max="10" width="7.36328125" customWidth="1"/>
    <col min="11" max="11" width="4.1796875" customWidth="1"/>
    <col min="12" max="12" width="7.36328125" customWidth="1"/>
    <col min="13" max="13" width="4.1796875" customWidth="1"/>
    <col min="14" max="14" width="7.36328125" customWidth="1"/>
    <col min="15" max="34" width="7.36328125" hidden="1" customWidth="1"/>
    <col min="35" max="40" width="11" customWidth="1"/>
    <col min="41" max="41" width="11" hidden="1" customWidth="1"/>
    <col min="42" max="70" width="0" hidden="1" customWidth="1"/>
  </cols>
  <sheetData>
    <row r="1" spans="1:70" ht="32.25" customHeight="1">
      <c r="A1" s="86"/>
      <c r="B1" s="89" t="s">
        <v>27</v>
      </c>
      <c r="C1" s="89"/>
      <c r="D1" s="92"/>
      <c r="E1" s="85">
        <f>IF(Paramètres!H3&lt;&gt;"",Paramètres!H3,"")</f>
        <v>44989</v>
      </c>
      <c r="F1" s="85"/>
      <c r="G1" s="85">
        <f>IF(Paramètres!H4&lt;&gt;"",Paramètres!H4,"")</f>
        <v>45011</v>
      </c>
      <c r="H1" s="85"/>
      <c r="I1" s="85">
        <f>IF(Paramètres!H5&lt;&gt;"",Paramètres!H5,"")</f>
        <v>45060</v>
      </c>
      <c r="J1" s="85"/>
      <c r="K1" s="85">
        <f>IF(Paramètres!H6&lt;&gt;"",Paramètres!H6,"")</f>
        <v>45103</v>
      </c>
      <c r="L1" s="85"/>
      <c r="M1" s="85">
        <f>IF(Paramètres!H7&lt;&gt;"",Paramètres!H7,"")</f>
        <v>44744</v>
      </c>
      <c r="N1" s="85"/>
      <c r="O1" s="85" t="str">
        <f>IF(Paramètres!H8&lt;&gt;"",Paramètres!H8,"")</f>
        <v/>
      </c>
      <c r="P1" s="85"/>
      <c r="Q1" s="85" t="str">
        <f>IF(Paramètres!H9&lt;&gt;"",Paramètres!H9,"")</f>
        <v/>
      </c>
      <c r="R1" s="85"/>
      <c r="S1" s="85" t="str">
        <f>IF(Paramètres!H10&lt;&gt;"",Paramètres!H10,"")</f>
        <v/>
      </c>
      <c r="T1" s="85"/>
      <c r="U1" s="85" t="str">
        <f>IF(Paramètres!H11&lt;&gt;"",Paramètres!H11,"")</f>
        <v/>
      </c>
      <c r="V1" s="85"/>
      <c r="W1" s="85" t="str">
        <f>IF(Paramètres!H12&lt;&gt;"",Paramètres!H12,"")</f>
        <v/>
      </c>
      <c r="X1" s="85"/>
      <c r="Y1" s="85" t="str">
        <f>IF(Paramètres!H13&lt;&gt;"",Paramètres!H13,"")</f>
        <v/>
      </c>
      <c r="Z1" s="85"/>
      <c r="AA1" s="85" t="str">
        <f>IF(Paramètres!H14&lt;&gt;"",Paramètres!H14,"")</f>
        <v/>
      </c>
      <c r="AB1" s="85"/>
      <c r="AC1" s="85" t="str">
        <f>IF(Paramètres!H15&lt;&gt;"",Paramètres!H15,"")</f>
        <v/>
      </c>
      <c r="AD1" s="85"/>
      <c r="AE1" s="85" t="str">
        <f>IF(Paramètres!H16&lt;&gt;"",Paramètres!H16,"")</f>
        <v/>
      </c>
      <c r="AF1" s="85"/>
      <c r="AG1" s="85" t="str">
        <f>IF(Paramètres!H17&lt;&gt;"",Paramètres!H17,"")</f>
        <v/>
      </c>
      <c r="AH1" s="79"/>
      <c r="AI1" s="84" t="s">
        <v>0</v>
      </c>
      <c r="AJ1" s="84"/>
      <c r="AK1" s="84"/>
      <c r="AL1" s="84"/>
      <c r="AM1" s="84"/>
    </row>
    <row r="2" spans="1:70" ht="32.25" customHeight="1">
      <c r="A2" s="87"/>
      <c r="B2" s="90"/>
      <c r="C2" s="90"/>
      <c r="D2" s="93"/>
      <c r="E2" s="79" t="s">
        <v>1176</v>
      </c>
      <c r="F2" s="80"/>
      <c r="G2" s="79" t="str">
        <f>IF(G1&lt;&gt;"",Paramètres!I4,"")</f>
        <v>Duathlon</v>
      </c>
      <c r="H2" s="80"/>
      <c r="I2" s="79" t="str">
        <f>IF(I1&lt;&gt;"",Paramètres!I5,"")</f>
        <v>Triathlon</v>
      </c>
      <c r="J2" s="80"/>
      <c r="K2" s="79" t="str">
        <f>IF(K1&lt;&gt;"",Paramètres!I6,"")</f>
        <v>Aquathlon</v>
      </c>
      <c r="L2" s="80"/>
      <c r="M2" s="79" t="str">
        <f>IF(M1&lt;&gt;"",Paramètres!I7,"")</f>
        <v>Aquathlon</v>
      </c>
      <c r="N2" s="80"/>
      <c r="O2" s="79" t="str">
        <f>IF(O1&lt;&gt;"",Paramètres!I8,"")</f>
        <v/>
      </c>
      <c r="P2" s="80"/>
      <c r="Q2" s="79" t="str">
        <f>IF(Q1&lt;&gt;"",Paramètres!I9,"")</f>
        <v/>
      </c>
      <c r="R2" s="80"/>
      <c r="S2" s="79" t="str">
        <f>IF(S1&lt;&gt;"",Paramètres!I10,"")</f>
        <v/>
      </c>
      <c r="T2" s="80"/>
      <c r="U2" s="79" t="str">
        <f>IF(U1&lt;&gt;"",Paramètres!I11,"")</f>
        <v/>
      </c>
      <c r="V2" s="80"/>
      <c r="W2" s="79" t="str">
        <f>IF(W1&lt;&gt;"",Paramètres!I12,"")</f>
        <v/>
      </c>
      <c r="X2" s="80"/>
      <c r="Y2" s="79" t="str">
        <f>IF(Y1&lt;&gt;"",Paramètres!I13,"")</f>
        <v/>
      </c>
      <c r="Z2" s="80"/>
      <c r="AA2" s="79" t="str">
        <f>IF(AA1&lt;&gt;"",Paramètres!I14,"")</f>
        <v/>
      </c>
      <c r="AB2" s="80"/>
      <c r="AC2" s="79" t="str">
        <f>IF(AC1&lt;&gt;"",Paramètres!I15,"")</f>
        <v/>
      </c>
      <c r="AD2" s="80"/>
      <c r="AE2" s="79" t="str">
        <f>IF(AE1&lt;&gt;"",Paramètres!I16,"")</f>
        <v/>
      </c>
      <c r="AF2" s="80"/>
      <c r="AG2" s="79" t="str">
        <f>IF(AG1&lt;&gt;"",Paramètres!I17,"")</f>
        <v/>
      </c>
      <c r="AH2" s="83"/>
      <c r="AI2" s="81" t="s">
        <v>401</v>
      </c>
      <c r="AJ2" s="81"/>
      <c r="AK2" s="81"/>
      <c r="AL2" s="82">
        <f>Paramètres!Q13</f>
        <v>4</v>
      </c>
      <c r="AM2" s="82"/>
    </row>
    <row r="3" spans="1:70" ht="44.25" customHeight="1">
      <c r="A3" s="88"/>
      <c r="B3" s="91"/>
      <c r="C3" s="91"/>
      <c r="D3" s="94"/>
      <c r="E3" s="79" t="str">
        <f>IF(E1&lt;&gt;"",Paramètres!J3,"")</f>
        <v>Joué-les-Tours (37)</v>
      </c>
      <c r="F3" s="80"/>
      <c r="G3" s="79" t="str">
        <f>IF(G1&lt;&gt;"",Paramètres!J4,"")</f>
        <v>Saint-Cyr-sur-Loire (37)</v>
      </c>
      <c r="H3" s="80"/>
      <c r="I3" s="79" t="str">
        <f>IF(I1&lt;&gt;"",Paramètres!J5,"")</f>
        <v>St Grégoire (35)</v>
      </c>
      <c r="J3" s="80"/>
      <c r="K3" s="79" t="str">
        <f>IF(K1&lt;&gt;"",Paramètres!J6,"")</f>
        <v>St Nazaire (44)</v>
      </c>
      <c r="L3" s="80"/>
      <c r="M3" s="79" t="str">
        <f>IF(M1&lt;&gt;"",Paramètres!J7,"")</f>
        <v>St Laurent Nouan (41)</v>
      </c>
      <c r="N3" s="80"/>
      <c r="O3" s="79" t="str">
        <f>IF(O1&lt;&gt;"",Paramètres!J8,"")</f>
        <v/>
      </c>
      <c r="P3" s="80"/>
      <c r="Q3" s="79" t="str">
        <f>IF(Q1&lt;&gt;"",Paramètres!J9,"")</f>
        <v/>
      </c>
      <c r="R3" s="80"/>
      <c r="S3" s="79" t="str">
        <f>IF(S1&lt;&gt;"",Paramètres!J10,"")</f>
        <v/>
      </c>
      <c r="T3" s="80"/>
      <c r="U3" s="79" t="str">
        <f>IF(U1&lt;&gt;"",Paramètres!J11,"")</f>
        <v/>
      </c>
      <c r="V3" s="80"/>
      <c r="W3" s="79" t="str">
        <f>IF(W1&lt;&gt;"",Paramètres!J12,"")</f>
        <v/>
      </c>
      <c r="X3" s="80"/>
      <c r="Y3" s="79" t="str">
        <f>IF(Y1&lt;&gt;"",Paramètres!J13,"")</f>
        <v/>
      </c>
      <c r="Z3" s="80"/>
      <c r="AA3" s="79" t="str">
        <f>IF(AA1&lt;&gt;"",Paramètres!J14,"")</f>
        <v/>
      </c>
      <c r="AB3" s="80"/>
      <c r="AC3" s="79" t="str">
        <f>IF(AC1&lt;&gt;"",Paramètres!J15,"")</f>
        <v/>
      </c>
      <c r="AD3" s="80"/>
      <c r="AE3" s="79" t="str">
        <f>IF(AE1&lt;&gt;"",Paramètres!J16,"")</f>
        <v/>
      </c>
      <c r="AF3" s="80"/>
      <c r="AG3" s="79" t="str">
        <f>IF(AG1&lt;&gt;"",Paramètres!J17,"")</f>
        <v/>
      </c>
      <c r="AH3" s="80"/>
      <c r="AI3" s="81"/>
      <c r="AJ3" s="81"/>
      <c r="AK3" s="81"/>
      <c r="AL3" s="82"/>
      <c r="AM3" s="82"/>
      <c r="BD3" s="78" t="s">
        <v>417</v>
      </c>
      <c r="BE3" s="78"/>
      <c r="BF3" s="78"/>
      <c r="BG3" s="78"/>
      <c r="BH3" s="78"/>
      <c r="BI3" s="78"/>
      <c r="BJ3" s="78"/>
      <c r="BK3" s="78"/>
      <c r="BL3" s="78"/>
      <c r="BM3" s="78"/>
      <c r="BN3" s="78"/>
      <c r="BO3" s="78"/>
      <c r="BP3" s="78"/>
      <c r="BQ3" s="78"/>
      <c r="BR3" s="78"/>
    </row>
    <row r="4" spans="1:70" ht="38.25" customHeight="1">
      <c r="A4" s="31" t="s">
        <v>308</v>
      </c>
      <c r="B4" s="31" t="s">
        <v>70</v>
      </c>
      <c r="C4" s="31" t="s">
        <v>1</v>
      </c>
      <c r="D4" s="31" t="s">
        <v>2</v>
      </c>
      <c r="E4" s="1" t="s">
        <v>3</v>
      </c>
      <c r="F4" s="2" t="s">
        <v>4</v>
      </c>
      <c r="G4" s="1" t="s">
        <v>3</v>
      </c>
      <c r="H4" s="2" t="s">
        <v>4</v>
      </c>
      <c r="I4" s="35" t="s">
        <v>3</v>
      </c>
      <c r="J4" s="2" t="s">
        <v>4</v>
      </c>
      <c r="K4" s="1" t="s">
        <v>3</v>
      </c>
      <c r="L4" s="2" t="s">
        <v>4</v>
      </c>
      <c r="M4" s="1" t="s">
        <v>3</v>
      </c>
      <c r="N4" s="2" t="s">
        <v>4</v>
      </c>
      <c r="O4" s="1" t="s">
        <v>3</v>
      </c>
      <c r="P4" s="2" t="s">
        <v>4</v>
      </c>
      <c r="Q4" s="1" t="s">
        <v>3</v>
      </c>
      <c r="R4" s="2" t="s">
        <v>4</v>
      </c>
      <c r="S4" s="1" t="s">
        <v>3</v>
      </c>
      <c r="T4" s="2" t="s">
        <v>4</v>
      </c>
      <c r="U4" s="1" t="s">
        <v>3</v>
      </c>
      <c r="V4" s="2" t="s">
        <v>4</v>
      </c>
      <c r="W4" s="1" t="s">
        <v>3</v>
      </c>
      <c r="X4" s="2" t="s">
        <v>4</v>
      </c>
      <c r="Y4" s="1" t="s">
        <v>3</v>
      </c>
      <c r="Z4" s="2" t="s">
        <v>4</v>
      </c>
      <c r="AA4" s="1" t="s">
        <v>3</v>
      </c>
      <c r="AB4" s="2" t="s">
        <v>4</v>
      </c>
      <c r="AC4" s="1" t="s">
        <v>3</v>
      </c>
      <c r="AD4" s="2" t="s">
        <v>4</v>
      </c>
      <c r="AE4" s="1" t="s">
        <v>3</v>
      </c>
      <c r="AF4" s="2" t="s">
        <v>4</v>
      </c>
      <c r="AG4" s="1" t="s">
        <v>3</v>
      </c>
      <c r="AH4" s="2" t="s">
        <v>4</v>
      </c>
      <c r="AI4" s="52" t="s">
        <v>5</v>
      </c>
      <c r="AJ4" s="53" t="s">
        <v>6</v>
      </c>
      <c r="AK4" s="54" t="s">
        <v>416</v>
      </c>
      <c r="AL4" s="55" t="str">
        <f>"PTS ("&amp;AL2&amp;" meilleurs résultats)"</f>
        <v>PTS (4 meilleurs résultats)</v>
      </c>
      <c r="AM4" s="56" t="str">
        <f>"CLT (" &amp; AL2 &amp;" meilleurs résultats)"</f>
        <v>CLT (4 meilleurs résultats)</v>
      </c>
      <c r="AO4" s="7" t="s">
        <v>47</v>
      </c>
      <c r="AP4" s="7" t="s">
        <v>48</v>
      </c>
      <c r="AQ4" s="7" t="s">
        <v>49</v>
      </c>
      <c r="AR4" s="7" t="s">
        <v>50</v>
      </c>
      <c r="AS4" s="7" t="s">
        <v>51</v>
      </c>
      <c r="AT4" s="7" t="s">
        <v>391</v>
      </c>
      <c r="AU4" s="7" t="s">
        <v>392</v>
      </c>
      <c r="AV4" s="7" t="s">
        <v>393</v>
      </c>
      <c r="AW4" s="7" t="s">
        <v>394</v>
      </c>
      <c r="AX4" s="7" t="s">
        <v>395</v>
      </c>
      <c r="AY4" s="7" t="s">
        <v>396</v>
      </c>
      <c r="AZ4" s="7" t="s">
        <v>397</v>
      </c>
      <c r="BA4" s="7" t="s">
        <v>398</v>
      </c>
      <c r="BB4" s="7" t="s">
        <v>399</v>
      </c>
      <c r="BC4" s="7" t="s">
        <v>400</v>
      </c>
      <c r="BD4" s="57">
        <v>1</v>
      </c>
      <c r="BE4" s="57">
        <v>2</v>
      </c>
      <c r="BF4" s="57">
        <v>3</v>
      </c>
      <c r="BG4" s="57">
        <v>4</v>
      </c>
      <c r="BH4" s="57">
        <v>5</v>
      </c>
      <c r="BI4" s="57">
        <v>6</v>
      </c>
      <c r="BJ4" s="57">
        <v>7</v>
      </c>
      <c r="BK4" s="57">
        <v>8</v>
      </c>
      <c r="BL4" s="57">
        <v>9</v>
      </c>
      <c r="BM4" s="57">
        <v>10</v>
      </c>
      <c r="BN4" s="57">
        <v>11</v>
      </c>
      <c r="BO4" s="57">
        <v>12</v>
      </c>
      <c r="BP4" s="57">
        <v>13</v>
      </c>
      <c r="BQ4" s="57">
        <v>14</v>
      </c>
      <c r="BR4" s="57">
        <v>15</v>
      </c>
    </row>
    <row r="5" spans="1:70" ht="16.5">
      <c r="A5" s="73" t="s">
        <v>800</v>
      </c>
      <c r="B5" s="32" t="str">
        <f>IF(ISNA(VLOOKUP(A5,'Licenciés Jeunes 2023'!A:C,3,0)),"",VLOOKUP(A5,'Licenciés Jeunes 2023'!A:C,3,0))</f>
        <v>HAY</v>
      </c>
      <c r="C5" s="32" t="str">
        <f>IF(ISNA(VLOOKUP(A5,'Licenciés Jeunes 2023'!A:C,2,0)),"",VLOOKUP(A5,'Licenciés Jeunes 2023'!A:C,2,0))</f>
        <v>Carla</v>
      </c>
      <c r="D5" s="32" t="str">
        <f>IF(ISNA(VLOOKUP(A5,'Licenciés Jeunes 2023'!A:F,6,0)),"",VLOOKUP(A5,'Licenciés Jeunes 2023'!A:F,6,0))</f>
        <v>ASPTT 36 SPORT NATURE</v>
      </c>
      <c r="E5" s="6">
        <v>6</v>
      </c>
      <c r="F5" s="2">
        <v>132</v>
      </c>
      <c r="G5" s="4">
        <v>1</v>
      </c>
      <c r="H5" s="2">
        <f>IF(G$2="Bike &amp; Run",IF(ISNA(VLOOKUP(G5,Paramètres!$B$3:$C$56,2,FALSE)),0,VLOOKUP(G5,Paramètres!$B$3:$C$56,2,FALSE)*Paramètres!$K$4),IF(OR(G5="",OR($D5="",$D5="NL",$D5="HORS LIGUE")),0,VLOOKUP(IF(OR(G5="",OR($D5="",$D5="NL",$D5="HORS LIGUE")),"",COUNTIFS($D$5:$D$72,"&lt;&gt;"&amp;"",$D$5:$D$72,"&lt;&gt;"&amp;"NL",$D$5:$D$72,"&lt;&gt;"&amp;"HORS LIGUE",G$5:G$72,"&lt;"&amp;G5)+1),Paramètres!$B$3:$C$56,2,FALSE)*Paramètres!$K$4))</f>
        <v>150</v>
      </c>
      <c r="I5" s="36"/>
      <c r="J5" s="2">
        <f>IF(I$2="Bike &amp; Run",IF(ISNA(VLOOKUP(I5,Paramètres!$B$3:$C$56,2,FALSE)),0,VLOOKUP(I5,Paramètres!$B$3:$C$56,2,FALSE)*Paramètres!$K$5),IF(OR(I5="",OR($D5="",$D5="NL",$D5="HORS LIGUE")),0,VLOOKUP(IF(OR(I5="",OR($D5="",$D5="NL",$D5="HORS LIGUE")),"",COUNTIFS($D$5:$D$72,"&lt;&gt;"&amp;"",$D$5:$D$72,"&lt;&gt;"&amp;"NL",$D$5:$D$72,"&lt;&gt;"&amp;"HORS LIGUE",I$5:I$72,"&lt;"&amp;I5)+1),Paramètres!$B$3:$C$56,2,FALSE)*Paramètres!$K$5))</f>
        <v>0</v>
      </c>
      <c r="K5" s="4"/>
      <c r="L5" s="2">
        <f>IF(K$2="Bike &amp; Run",IF(ISNA(VLOOKUP(K5,Paramètres!$B$3:$C$56,2,FALSE)),0,VLOOKUP(K5,Paramètres!$B$3:$C$56,2,FALSE)*Paramètres!$K$6),IF(OR(K5="",OR($D5="",$D5="NL",$D5="HORS LIGUE")),0,VLOOKUP(IF(OR(K5="",OR($D5="",$D5="NL",$D5="HORS LIGUE")),"",COUNTIFS($D$5:$D$72,"&lt;&gt;"&amp;"",$D$5:$D$72,"&lt;&gt;"&amp;"NL",$D$5:$D$72,"&lt;&gt;"&amp;"HORS LIGUE",K$5:K$72,"&lt;"&amp;K5)+1),Paramètres!$B$3:$C$56,2,FALSE)*Paramètres!$K$6))</f>
        <v>0</v>
      </c>
      <c r="M5" s="4"/>
      <c r="N5" s="2">
        <f>IF(M$2="Bike &amp; Run",IF(ISNA(VLOOKUP(M5,Paramètres!$B$3:$C$56,2,FALSE)),0,VLOOKUP(M5,Paramètres!$B$3:$C$56,2,FALSE)*Paramètres!$K$7),IF(OR(M5="",OR($D5="",$D5="NL",$D5="HORS LIGUE")),0,VLOOKUP(IF(OR(M5="",OR($D5="",$D5="NL",$D5="HORS LIGUE")),"",COUNTIFS($D$5:$D$72,"&lt;&gt;"&amp;"",$D$5:$D$72,"&lt;&gt;"&amp;"NL",$D$5:$D$72,"&lt;&gt;"&amp;"HORS LIGUE",M$5:M$72,"&lt;"&amp;M5)+1),Paramètres!$B$3:$C$56,2,FALSE)*Paramètres!$K$7))</f>
        <v>0</v>
      </c>
      <c r="O5" s="46"/>
      <c r="P5" s="2">
        <f>IF(O$2="Bike &amp; Run",IF(ISNA(VLOOKUP(O5,Paramètres!$B$3:$C$56,2,FALSE)),0,VLOOKUP(O5,Paramètres!$B$3:$C$56,2,FALSE)*Paramètres!$K$8),IF(OR(O5="",OR($D5="",$D5="NL",$D5="HORS LIGUE")),0,VLOOKUP(IF(OR(O5="",OR($D5="",$D5="NL",$D5="HORS LIGUE")),"",COUNTIFS($D$5:$D$72,"&lt;&gt;"&amp;"",$D$5:$D$72,"&lt;&gt;"&amp;"NL",$D$5:$D$72,"&lt;&gt;"&amp;"HORS LIGUE",O$5:O$72,"&lt;"&amp;O5)+1),Paramètres!$B$3:$C$56,2,FALSE)*Paramètres!$K$8))</f>
        <v>0</v>
      </c>
      <c r="Q5" s="46"/>
      <c r="R5" s="2">
        <f>IF(Q$2="Bike &amp; Run",IF(ISNA(VLOOKUP(Q5,Paramètres!$B$3:$C$56,2,FALSE)),0,VLOOKUP(Q5,Paramètres!$B$3:$C$56,2,FALSE)*Paramètres!$K$9),IF(OR(Q5="",OR($D5="",$D5="NL",$D5="HORS LIGUE")),0,VLOOKUP(IF(OR(Q5="",OR($D5="",$D5="NL",$D5="HORS LIGUE")),"",COUNTIFS($D$5:$D$72,"&lt;&gt;"&amp;"",$D$5:$D$72,"&lt;&gt;"&amp;"NL",$D$5:$D$72,"&lt;&gt;"&amp;"HORS LIGUE",Q$5:Q$72,"&lt;"&amp;Q5)+1),Paramètres!$B$3:$C$56,2,FALSE)*Paramètres!$K$9))</f>
        <v>0</v>
      </c>
      <c r="S5" s="46"/>
      <c r="T5" s="2">
        <f>IF(S$2="Bike &amp; Run",IF(ISNA(VLOOKUP(S5,Paramètres!$B$3:$C$56,2,FALSE)),0,VLOOKUP(S5,Paramètres!$B$3:$C$56,2,FALSE)*Paramètres!$K$10),IF(OR(S5="",OR($D5="",$D5="NL",$D5="HORS LIGUE")),0,VLOOKUP(IF(OR(S5="",OR($D5="",$D5="NL",$D5="HORS LIGUE")),"",COUNTIFS($D$5:$D$72,"&lt;&gt;"&amp;"",$D$5:$D$72,"&lt;&gt;"&amp;"NL",$D$5:$D$72,"&lt;&gt;"&amp;"HORS LIGUE",S$5:S$72,"&lt;"&amp;S5)+1),Paramètres!$B$3:$C$56,2,FALSE)*Paramètres!$K$10))</f>
        <v>0</v>
      </c>
      <c r="U5" s="46"/>
      <c r="V5" s="2">
        <f>IF(U$2="Bike &amp; Run",IF(ISNA(VLOOKUP(U5,Paramètres!$B$3:$C$56,2,FALSE)),0,VLOOKUP(U5,Paramètres!$B$3:$C$56,2,FALSE)*Paramètres!$K$11),IF(OR(U5="",OR($D5="",$D5="NL",$D5="HORS LIGUE")),0,VLOOKUP(IF(OR(U5="",OR($D5="",$D5="NL",$D5="HORS LIGUE")),"",COUNTIFS($D$5:$D$72,"&lt;&gt;"&amp;"",$D$5:$D$72,"&lt;&gt;"&amp;"NL",$D$5:$D$72,"&lt;&gt;"&amp;"HORS LIGUE",U$5:U$72,"&lt;"&amp;U5)+1),Paramètres!$B$3:$C$56,2,FALSE)*Paramètres!$K$11))</f>
        <v>0</v>
      </c>
      <c r="W5" s="46"/>
      <c r="X5" s="2">
        <f>IF(W$2="Bike &amp; Run",IF(ISNA(VLOOKUP(W5,Paramètres!$B$3:$C$56,2,FALSE)),0,VLOOKUP(W5,Paramètres!$B$3:$C$56,2,FALSE)*Paramètres!$K$12),IF(OR(W5="",OR($D5="",$D5="NL",$D5="HORS LIGUE")),0,VLOOKUP(IF(OR(W5="",OR($D5="",$D5="NL",$D5="HORS LIGUE")),"",COUNTIFS($D$5:$D$72,"&lt;&gt;"&amp;"",$D$5:$D$72,"&lt;&gt;"&amp;"NL",$D$5:$D$72,"&lt;&gt;"&amp;"HORS LIGUE",W$5:W$72,"&lt;"&amp;W5)+1),Paramètres!$B$3:$C$56,2,FALSE)*Paramètres!$K$12))</f>
        <v>0</v>
      </c>
      <c r="Y5" s="46"/>
      <c r="Z5" s="2">
        <f>IF(Y$2="Bike &amp; Run",IF(ISNA(VLOOKUP(Y5,Paramètres!$B$3:$C$56,2,FALSE)),0,VLOOKUP(Y5,Paramètres!$B$3:$C$56,2,FALSE)*Paramètres!$K$13),IF(OR(Y5="",OR($D5="",$D5="NL",$D5="HORS LIGUE")),0,VLOOKUP(IF(OR(Y5="",OR($D5="",$D5="NL",$D5="HORS LIGUE")),"",COUNTIFS($D$5:$D$72,"&lt;&gt;"&amp;"",$D$5:$D$72,"&lt;&gt;"&amp;"NL",$D$5:$D$72,"&lt;&gt;"&amp;"HORS LIGUE",Y$5:Y$72,"&lt;"&amp;Y5)+1),Paramètres!$B$3:$C$56,2,FALSE)*Paramètres!$K$13))</f>
        <v>0</v>
      </c>
      <c r="AA5" s="46"/>
      <c r="AB5" s="2">
        <f>IF(AA$2="Bike &amp; Run",IF(ISNA(VLOOKUP(AA5,Paramètres!$B$3:$C$56,2,FALSE)),0,VLOOKUP(AA5,Paramètres!$B$3:$C$56,2,FALSE)*Paramètres!$K$14),IF(OR(AA5="",OR($D5="",$D5="NL",$D5="HORS LIGUE")),0,VLOOKUP(IF(OR(AA5="",OR($D5="",$D5="NL",$D5="HORS LIGUE")),"",COUNTIFS($D$5:$D$72,"&lt;&gt;"&amp;"",$D$5:$D$72,"&lt;&gt;"&amp;"NL",$D$5:$D$72,"&lt;&gt;"&amp;"HORS LIGUE",AA$5:AA$72,"&lt;"&amp;AA5)+1),Paramètres!$B$3:$C$56,2,FALSE)*Paramètres!$K$14))</f>
        <v>0</v>
      </c>
      <c r="AC5" s="46"/>
      <c r="AD5" s="2">
        <f>IF(AC$2="Bike &amp; Run",IF(ISNA(VLOOKUP(AC5,Paramètres!$B$3:$C$56,2,FALSE)),0,VLOOKUP(AC5,Paramètres!$B$3:$C$56,2,FALSE)*Paramètres!$K$15),IF(OR(AC5="",OR($D5="",$D5="NL",$D5="HORS LIGUE")),0,VLOOKUP(IF(OR(AC5="",OR($D5="",$D5="NL",$D5="HORS LIGUE")),"",COUNTIFS($D$5:$D$72,"&lt;&gt;"&amp;"",$D$5:$D$72,"&lt;&gt;"&amp;"NL",$D$5:$D$72,"&lt;&gt;"&amp;"HORS LIGUE",AC$5:AC$72,"&lt;"&amp;AC5)+1),Paramètres!$B$3:$C$56,2,FALSE)*Paramètres!$K$15))</f>
        <v>0</v>
      </c>
      <c r="AE5" s="46"/>
      <c r="AF5" s="2">
        <f>IF(AE$2="Bike &amp; Run",IF(ISNA(VLOOKUP(AE5,Paramètres!$B$3:$C$56,2,FALSE)),0,VLOOKUP(AE5,Paramètres!$B$3:$C$56,2,FALSE)*Paramètres!$K$16),IF(OR(AE5="",OR($D5="",$D5="NL",$D5="HORS LIGUE")),0,VLOOKUP(IF(OR(AE5="",OR($D5="",$D5="NL",$D5="HORS LIGUE")),"",COUNTIFS($D$5:$D$72,"&lt;&gt;"&amp;"",$D$5:$D$72,"&lt;&gt;"&amp;"NL",$D$5:$D$72,"&lt;&gt;"&amp;"HORS LIGUE",AE$5:AE$72,"&lt;"&amp;AE5)+1),Paramètres!$B$3:$C$56,2,FALSE)*Paramètres!$K$16))</f>
        <v>0</v>
      </c>
      <c r="AG5" s="46"/>
      <c r="AH5" s="2">
        <f>IF(AG$2="Bike &amp; Run",IF(ISNA(VLOOKUP(AG5,Paramètres!$B$3:$C$56,2,FALSE)),0,VLOOKUP(AG5,Paramètres!$B$3:$C$56,2,FALSE)*Paramètres!$K$17),IF(OR(AG5="",OR($D5="",$D5="NL",$D5="HORS LIGUE")),0,VLOOKUP(IF(OR(AG5="",OR($D5="",$D5="NL",$D5="HORS LIGUE")),"",COUNTIFS($D$5:$D$72,"&lt;&gt;"&amp;"",$D$5:$D$72,"&lt;&gt;"&amp;"NL",$D$5:$D$72,"&lt;&gt;"&amp;"HORS LIGUE",AG$5:AG$72,"&lt;"&amp;AG5)+1),Paramètres!$B$3:$C$56,2,FALSE)*Paramètres!$K$17))</f>
        <v>0</v>
      </c>
      <c r="AI5" s="40">
        <f t="shared" ref="AI5:AI36" si="0">F5+H5+J5+L5+N5+P5+R5+T5+V5+X5+Z5+AB5+AD5+AF5+AH5</f>
        <v>282</v>
      </c>
      <c r="AJ5" s="3">
        <f t="shared" ref="AJ5:AJ36" si="1">IF(AI5&lt;&gt;0,RANK(AI5,$AI$5:$AI$72),"")</f>
        <v>1</v>
      </c>
      <c r="AK5" s="5">
        <f t="shared" ref="AK5:AK36" si="2">COUNTA(E5,G5,I5,K5,M5,O5,Q5,S5,U5,W5,Y5,AA5,AC5,AE5,AG5)</f>
        <v>2</v>
      </c>
      <c r="AL5" s="41">
        <f t="shared" ref="AL5:AL36" si="3">HLOOKUP($AL$2,$BD$4:$BR$72,ROW(A5)-3,FALSE)</f>
        <v>282</v>
      </c>
      <c r="AM5" s="33">
        <f t="shared" ref="AM5:AM36" si="4">IF(AL5&lt;&gt;0,RANK(AL5,$AL$5:$AL$72),"")</f>
        <v>1</v>
      </c>
      <c r="AO5" s="22">
        <f t="shared" ref="AO5:AO36" si="5">F5</f>
        <v>132</v>
      </c>
      <c r="AP5">
        <f t="shared" ref="AP5:AP36" si="6">H5</f>
        <v>150</v>
      </c>
      <c r="AQ5">
        <f t="shared" ref="AQ5:AQ36" si="7">J5</f>
        <v>0</v>
      </c>
      <c r="AR5">
        <f t="shared" ref="AR5:AR36" si="8">L5</f>
        <v>0</v>
      </c>
      <c r="AS5">
        <f t="shared" ref="AS5:AS36" si="9">N5</f>
        <v>0</v>
      </c>
      <c r="AT5">
        <f t="shared" ref="AT5:AT36" si="10">P5</f>
        <v>0</v>
      </c>
      <c r="AU5">
        <f t="shared" ref="AU5:AU36" si="11">R5</f>
        <v>0</v>
      </c>
      <c r="AV5">
        <f t="shared" ref="AV5:AV36" si="12">T5</f>
        <v>0</v>
      </c>
      <c r="AW5">
        <f t="shared" ref="AW5:AW36" si="13">V5</f>
        <v>0</v>
      </c>
      <c r="AX5">
        <f t="shared" ref="AX5:AX36" si="14">X5</f>
        <v>0</v>
      </c>
      <c r="AY5">
        <f t="shared" ref="AY5:AY36" si="15">Z5</f>
        <v>0</v>
      </c>
      <c r="AZ5">
        <f t="shared" ref="AZ5:AZ36" si="16">AB5</f>
        <v>0</v>
      </c>
      <c r="BA5">
        <f t="shared" ref="BA5:BA36" si="17">AD5</f>
        <v>0</v>
      </c>
      <c r="BB5">
        <f t="shared" ref="BB5:BB36" si="18">AF5</f>
        <v>0</v>
      </c>
      <c r="BC5">
        <f t="shared" ref="BC5:BC36" si="19">AH5</f>
        <v>0</v>
      </c>
      <c r="BD5">
        <f t="shared" ref="BD5:BD36" si="20">LARGE($AO5:$BC5,BD$4)</f>
        <v>150</v>
      </c>
      <c r="BE5" s="22">
        <f t="shared" ref="BE5:BR5" si="21">BD5+LARGE($AO5:$BC5,BE$4)</f>
        <v>282</v>
      </c>
      <c r="BF5" s="22">
        <f t="shared" si="21"/>
        <v>282</v>
      </c>
      <c r="BG5" s="22">
        <f t="shared" si="21"/>
        <v>282</v>
      </c>
      <c r="BH5" s="22">
        <f t="shared" si="21"/>
        <v>282</v>
      </c>
      <c r="BI5" s="22">
        <f t="shared" si="21"/>
        <v>282</v>
      </c>
      <c r="BJ5" s="22">
        <f t="shared" si="21"/>
        <v>282</v>
      </c>
      <c r="BK5" s="22">
        <f t="shared" si="21"/>
        <v>282</v>
      </c>
      <c r="BL5" s="22">
        <f t="shared" si="21"/>
        <v>282</v>
      </c>
      <c r="BM5" s="22">
        <f t="shared" si="21"/>
        <v>282</v>
      </c>
      <c r="BN5" s="22">
        <f t="shared" si="21"/>
        <v>282</v>
      </c>
      <c r="BO5" s="22">
        <f t="shared" si="21"/>
        <v>282</v>
      </c>
      <c r="BP5" s="22">
        <f t="shared" si="21"/>
        <v>282</v>
      </c>
      <c r="BQ5" s="22">
        <f t="shared" si="21"/>
        <v>282</v>
      </c>
      <c r="BR5" s="22">
        <f t="shared" si="21"/>
        <v>282</v>
      </c>
    </row>
    <row r="6" spans="1:70" ht="16.5">
      <c r="A6" s="73" t="s">
        <v>900</v>
      </c>
      <c r="B6" s="32" t="str">
        <f>IF(ISNA(VLOOKUP(A6,'Licenciés Jeunes 2023'!A:C,3,0)),"",VLOOKUP(A6,'Licenciés Jeunes 2023'!A:C,3,0))</f>
        <v>BERTHEAU</v>
      </c>
      <c r="C6" s="32" t="str">
        <f>IF(ISNA(VLOOKUP(A6,'Licenciés Jeunes 2023'!A:C,2,0)),"",VLOOKUP(A6,'Licenciés Jeunes 2023'!A:C,2,0))</f>
        <v>Elia</v>
      </c>
      <c r="D6" s="32" t="str">
        <f>IF(ISNA(VLOOKUP(A6,'Licenciés Jeunes 2023'!A:F,6,0)),"",VLOOKUP(A6,'Licenciés Jeunes 2023'!A:F,6,0))</f>
        <v>BOURGES TRIATHLON</v>
      </c>
      <c r="E6" s="6">
        <v>1</v>
      </c>
      <c r="F6" s="2">
        <v>155</v>
      </c>
      <c r="G6" s="4">
        <v>2</v>
      </c>
      <c r="H6" s="2">
        <f>IF(G$2="Bike &amp; Run",IF(ISNA(VLOOKUP(G6,Paramètres!$B$3:$C$56,2,FALSE)),0,VLOOKUP(G6,Paramètres!$B$3:$C$56,2,FALSE)*Paramètres!$K$4),IF(OR(G6="",OR($D6="",$D6="NL",$D6="HORS LIGUE")),0,VLOOKUP(IF(OR(G6="",OR($D6="",$D6="NL",$D6="HORS LIGUE")),"",COUNTIFS($D$5:$D$72,"&lt;&gt;"&amp;"",$D$5:$D$72,"&lt;&gt;"&amp;"NL",$D$5:$D$72,"&lt;&gt;"&amp;"HORS LIGUE",G$5:G$72,"&lt;"&amp;G6)+1),Paramètres!$B$3:$C$56,2,FALSE)*Paramètres!$K$4))</f>
        <v>120</v>
      </c>
      <c r="I6" s="36"/>
      <c r="J6" s="2">
        <f>IF(I$2="Bike &amp; Run",IF(ISNA(VLOOKUP(I6,Paramètres!$B$3:$C$56,2,FALSE)),0,VLOOKUP(I6,Paramètres!$B$3:$C$56,2,FALSE)*Paramètres!$K$5),IF(OR(I6="",OR($D6="",$D6="NL",$D6="HORS LIGUE")),0,VLOOKUP(IF(OR(I6="",OR($D6="",$D6="NL",$D6="HORS LIGUE")),"",COUNTIFS($D$5:$D$72,"&lt;&gt;"&amp;"",$D$5:$D$72,"&lt;&gt;"&amp;"NL",$D$5:$D$72,"&lt;&gt;"&amp;"HORS LIGUE",I$5:I$72,"&lt;"&amp;I6)+1),Paramètres!$B$3:$C$56,2,FALSE)*Paramètres!$K$5))</f>
        <v>0</v>
      </c>
      <c r="K6" s="4"/>
      <c r="L6" s="2">
        <f>IF(K$2="Bike &amp; Run",IF(ISNA(VLOOKUP(K6,Paramètres!$B$3:$C$56,2,FALSE)),0,VLOOKUP(K6,Paramètres!$B$3:$C$56,2,FALSE)*Paramètres!$K$6),IF(OR(K6="",OR($D6="",$D6="NL",$D6="HORS LIGUE")),0,VLOOKUP(IF(OR(K6="",OR($D6="",$D6="NL",$D6="HORS LIGUE")),"",COUNTIFS($D$5:$D$72,"&lt;&gt;"&amp;"",$D$5:$D$72,"&lt;&gt;"&amp;"NL",$D$5:$D$72,"&lt;&gt;"&amp;"HORS LIGUE",K$5:K$72,"&lt;"&amp;K6)+1),Paramètres!$B$3:$C$56,2,FALSE)*Paramètres!$K$6))</f>
        <v>0</v>
      </c>
      <c r="M6" s="4"/>
      <c r="N6" s="2">
        <f>IF(M$2="Bike &amp; Run",IF(ISNA(VLOOKUP(M6,Paramètres!$B$3:$C$56,2,FALSE)),0,VLOOKUP(M6,Paramètres!$B$3:$C$56,2,FALSE)*Paramètres!$K$7),IF(OR(M6="",OR($D6="",$D6="NL",$D6="HORS LIGUE")),0,VLOOKUP(IF(OR(M6="",OR($D6="",$D6="NL",$D6="HORS LIGUE")),"",COUNTIFS($D$5:$D$72,"&lt;&gt;"&amp;"",$D$5:$D$72,"&lt;&gt;"&amp;"NL",$D$5:$D$72,"&lt;&gt;"&amp;"HORS LIGUE",M$5:M$72,"&lt;"&amp;M6)+1),Paramètres!$B$3:$C$56,2,FALSE)*Paramètres!$K$7))</f>
        <v>0</v>
      </c>
      <c r="O6" s="46"/>
      <c r="P6" s="2">
        <f>IF(O$2="Bike &amp; Run",IF(ISNA(VLOOKUP(O6,Paramètres!$B$3:$C$56,2,FALSE)),0,VLOOKUP(O6,Paramètres!$B$3:$C$56,2,FALSE)*Paramètres!$K$8),IF(OR(O6="",OR($D6="",$D6="NL",$D6="HORS LIGUE")),0,VLOOKUP(IF(OR(O6="",OR($D6="",$D6="NL",$D6="HORS LIGUE")),"",COUNTIFS($D$5:$D$72,"&lt;&gt;"&amp;"",$D$5:$D$72,"&lt;&gt;"&amp;"NL",$D$5:$D$72,"&lt;&gt;"&amp;"HORS LIGUE",O$5:O$72,"&lt;"&amp;O6)+1),Paramètres!$B$3:$C$56,2,FALSE)*Paramètres!$K$8))</f>
        <v>0</v>
      </c>
      <c r="Q6" s="46"/>
      <c r="R6" s="2">
        <f>IF(Q$2="Bike &amp; Run",IF(ISNA(VLOOKUP(Q6,Paramètres!$B$3:$C$56,2,FALSE)),0,VLOOKUP(Q6,Paramètres!$B$3:$C$56,2,FALSE)*Paramètres!$K$9),IF(OR(Q6="",OR($D6="",$D6="NL",$D6="HORS LIGUE")),0,VLOOKUP(IF(OR(Q6="",OR($D6="",$D6="NL",$D6="HORS LIGUE")),"",COUNTIFS($D$5:$D$72,"&lt;&gt;"&amp;"",$D$5:$D$72,"&lt;&gt;"&amp;"NL",$D$5:$D$72,"&lt;&gt;"&amp;"HORS LIGUE",Q$5:Q$72,"&lt;"&amp;Q6)+1),Paramètres!$B$3:$C$56,2,FALSE)*Paramètres!$K$9))</f>
        <v>0</v>
      </c>
      <c r="S6" s="46"/>
      <c r="T6" s="2">
        <f>IF(S$2="Bike &amp; Run",IF(ISNA(VLOOKUP(S6,Paramètres!$B$3:$C$56,2,FALSE)),0,VLOOKUP(S6,Paramètres!$B$3:$C$56,2,FALSE)*Paramètres!$K$10),IF(OR(S6="",OR($D6="",$D6="NL",$D6="HORS LIGUE")),0,VLOOKUP(IF(OR(S6="",OR($D6="",$D6="NL",$D6="HORS LIGUE")),"",COUNTIFS($D$5:$D$72,"&lt;&gt;"&amp;"",$D$5:$D$72,"&lt;&gt;"&amp;"NL",$D$5:$D$72,"&lt;&gt;"&amp;"HORS LIGUE",S$5:S$72,"&lt;"&amp;S6)+1),Paramètres!$B$3:$C$56,2,FALSE)*Paramètres!$K$10))</f>
        <v>0</v>
      </c>
      <c r="U6" s="46"/>
      <c r="V6" s="2">
        <f>IF(U$2="Bike &amp; Run",IF(ISNA(VLOOKUP(U6,Paramètres!$B$3:$C$56,2,FALSE)),0,VLOOKUP(U6,Paramètres!$B$3:$C$56,2,FALSE)*Paramètres!$K$11),IF(OR(U6="",OR($D6="",$D6="NL",$D6="HORS LIGUE")),0,VLOOKUP(IF(OR(U6="",OR($D6="",$D6="NL",$D6="HORS LIGUE")),"",COUNTIFS($D$5:$D$72,"&lt;&gt;"&amp;"",$D$5:$D$72,"&lt;&gt;"&amp;"NL",$D$5:$D$72,"&lt;&gt;"&amp;"HORS LIGUE",U$5:U$72,"&lt;"&amp;U6)+1),Paramètres!$B$3:$C$56,2,FALSE)*Paramètres!$K$11))</f>
        <v>0</v>
      </c>
      <c r="W6" s="46"/>
      <c r="X6" s="2">
        <f>IF(W$2="Bike &amp; Run",IF(ISNA(VLOOKUP(W6,Paramètres!$B$3:$C$56,2,FALSE)),0,VLOOKUP(W6,Paramètres!$B$3:$C$56,2,FALSE)*Paramètres!$K$12),IF(OR(W6="",OR($D6="",$D6="NL",$D6="HORS LIGUE")),0,VLOOKUP(IF(OR(W6="",OR($D6="",$D6="NL",$D6="HORS LIGUE")),"",COUNTIFS($D$5:$D$72,"&lt;&gt;"&amp;"",$D$5:$D$72,"&lt;&gt;"&amp;"NL",$D$5:$D$72,"&lt;&gt;"&amp;"HORS LIGUE",W$5:W$72,"&lt;"&amp;W6)+1),Paramètres!$B$3:$C$56,2,FALSE)*Paramètres!$K$12))</f>
        <v>0</v>
      </c>
      <c r="Y6" s="46"/>
      <c r="Z6" s="2">
        <f>IF(Y$2="Bike &amp; Run",IF(ISNA(VLOOKUP(Y6,Paramètres!$B$3:$C$56,2,FALSE)),0,VLOOKUP(Y6,Paramètres!$B$3:$C$56,2,FALSE)*Paramètres!$K$13),IF(OR(Y6="",OR($D6="",$D6="NL",$D6="HORS LIGUE")),0,VLOOKUP(IF(OR(Y6="",OR($D6="",$D6="NL",$D6="HORS LIGUE")),"",COUNTIFS($D$5:$D$72,"&lt;&gt;"&amp;"",$D$5:$D$72,"&lt;&gt;"&amp;"NL",$D$5:$D$72,"&lt;&gt;"&amp;"HORS LIGUE",Y$5:Y$72,"&lt;"&amp;Y6)+1),Paramètres!$B$3:$C$56,2,FALSE)*Paramètres!$K$13))</f>
        <v>0</v>
      </c>
      <c r="AA6" s="46"/>
      <c r="AB6" s="2">
        <f>IF(AA$2="Bike &amp; Run",IF(ISNA(VLOOKUP(AA6,Paramètres!$B$3:$C$56,2,FALSE)),0,VLOOKUP(AA6,Paramètres!$B$3:$C$56,2,FALSE)*Paramètres!$K$14),IF(OR(AA6="",OR($D6="",$D6="NL",$D6="HORS LIGUE")),0,VLOOKUP(IF(OR(AA6="",OR($D6="",$D6="NL",$D6="HORS LIGUE")),"",COUNTIFS($D$5:$D$72,"&lt;&gt;"&amp;"",$D$5:$D$72,"&lt;&gt;"&amp;"NL",$D$5:$D$72,"&lt;&gt;"&amp;"HORS LIGUE",AA$5:AA$72,"&lt;"&amp;AA6)+1),Paramètres!$B$3:$C$56,2,FALSE)*Paramètres!$K$14))</f>
        <v>0</v>
      </c>
      <c r="AC6" s="46"/>
      <c r="AD6" s="2">
        <f>IF(AC$2="Bike &amp; Run",IF(ISNA(VLOOKUP(AC6,Paramètres!$B$3:$C$56,2,FALSE)),0,VLOOKUP(AC6,Paramètres!$B$3:$C$56,2,FALSE)*Paramètres!$K$15),IF(OR(AC6="",OR($D6="",$D6="NL",$D6="HORS LIGUE")),0,VLOOKUP(IF(OR(AC6="",OR($D6="",$D6="NL",$D6="HORS LIGUE")),"",COUNTIFS($D$5:$D$72,"&lt;&gt;"&amp;"",$D$5:$D$72,"&lt;&gt;"&amp;"NL",$D$5:$D$72,"&lt;&gt;"&amp;"HORS LIGUE",AC$5:AC$72,"&lt;"&amp;AC6)+1),Paramètres!$B$3:$C$56,2,FALSE)*Paramètres!$K$15))</f>
        <v>0</v>
      </c>
      <c r="AE6" s="46"/>
      <c r="AF6" s="2">
        <f>IF(AE$2="Bike &amp; Run",IF(ISNA(VLOOKUP(AE6,Paramètres!$B$3:$C$56,2,FALSE)),0,VLOOKUP(AE6,Paramètres!$B$3:$C$56,2,FALSE)*Paramètres!$K$16),IF(OR(AE6="",OR($D6="",$D6="NL",$D6="HORS LIGUE")),0,VLOOKUP(IF(OR(AE6="",OR($D6="",$D6="NL",$D6="HORS LIGUE")),"",COUNTIFS($D$5:$D$72,"&lt;&gt;"&amp;"",$D$5:$D$72,"&lt;&gt;"&amp;"NL",$D$5:$D$72,"&lt;&gt;"&amp;"HORS LIGUE",AE$5:AE$72,"&lt;"&amp;AE6)+1),Paramètres!$B$3:$C$56,2,FALSE)*Paramètres!$K$16))</f>
        <v>0</v>
      </c>
      <c r="AG6" s="46"/>
      <c r="AH6" s="2">
        <f>IF(AG$2="Bike &amp; Run",IF(ISNA(VLOOKUP(AG6,Paramètres!$B$3:$C$56,2,FALSE)),0,VLOOKUP(AG6,Paramètres!$B$3:$C$56,2,FALSE)*Paramètres!$K$17),IF(OR(AG6="",OR($D6="",$D6="NL",$D6="HORS LIGUE")),0,VLOOKUP(IF(OR(AG6="",OR($D6="",$D6="NL",$D6="HORS LIGUE")),"",COUNTIFS($D$5:$D$72,"&lt;&gt;"&amp;"",$D$5:$D$72,"&lt;&gt;"&amp;"NL",$D$5:$D$72,"&lt;&gt;"&amp;"HORS LIGUE",AG$5:AG$72,"&lt;"&amp;AG6)+1),Paramètres!$B$3:$C$56,2,FALSE)*Paramètres!$K$17))</f>
        <v>0</v>
      </c>
      <c r="AI6" s="40">
        <f t="shared" si="0"/>
        <v>275</v>
      </c>
      <c r="AJ6" s="3">
        <f t="shared" si="1"/>
        <v>2</v>
      </c>
      <c r="AK6" s="5">
        <f t="shared" si="2"/>
        <v>2</v>
      </c>
      <c r="AL6" s="41">
        <f t="shared" si="3"/>
        <v>275</v>
      </c>
      <c r="AM6" s="33">
        <f t="shared" si="4"/>
        <v>2</v>
      </c>
      <c r="AO6" s="22">
        <f t="shared" si="5"/>
        <v>155</v>
      </c>
      <c r="AP6">
        <f t="shared" si="6"/>
        <v>120</v>
      </c>
      <c r="AQ6">
        <f t="shared" si="7"/>
        <v>0</v>
      </c>
      <c r="AR6">
        <f t="shared" si="8"/>
        <v>0</v>
      </c>
      <c r="AS6">
        <f t="shared" si="9"/>
        <v>0</v>
      </c>
      <c r="AT6">
        <f t="shared" si="10"/>
        <v>0</v>
      </c>
      <c r="AU6">
        <f t="shared" si="11"/>
        <v>0</v>
      </c>
      <c r="AV6">
        <f t="shared" si="12"/>
        <v>0</v>
      </c>
      <c r="AW6">
        <f t="shared" si="13"/>
        <v>0</v>
      </c>
      <c r="AX6">
        <f t="shared" si="14"/>
        <v>0</v>
      </c>
      <c r="AY6">
        <f t="shared" si="15"/>
        <v>0</v>
      </c>
      <c r="AZ6">
        <f t="shared" si="16"/>
        <v>0</v>
      </c>
      <c r="BA6">
        <f t="shared" si="17"/>
        <v>0</v>
      </c>
      <c r="BB6">
        <f t="shared" si="18"/>
        <v>0</v>
      </c>
      <c r="BC6">
        <f t="shared" si="19"/>
        <v>0</v>
      </c>
      <c r="BD6">
        <f t="shared" si="20"/>
        <v>155</v>
      </c>
      <c r="BE6" s="22">
        <f t="shared" ref="BE6:BR6" si="22">BD6+LARGE($AO6:$BC6,BE$4)</f>
        <v>275</v>
      </c>
      <c r="BF6" s="22">
        <f t="shared" si="22"/>
        <v>275</v>
      </c>
      <c r="BG6" s="22">
        <f t="shared" si="22"/>
        <v>275</v>
      </c>
      <c r="BH6" s="22">
        <f t="shared" si="22"/>
        <v>275</v>
      </c>
      <c r="BI6" s="22">
        <f t="shared" si="22"/>
        <v>275</v>
      </c>
      <c r="BJ6" s="22">
        <f t="shared" si="22"/>
        <v>275</v>
      </c>
      <c r="BK6" s="22">
        <f t="shared" si="22"/>
        <v>275</v>
      </c>
      <c r="BL6" s="22">
        <f t="shared" si="22"/>
        <v>275</v>
      </c>
      <c r="BM6" s="22">
        <f t="shared" si="22"/>
        <v>275</v>
      </c>
      <c r="BN6" s="22">
        <f t="shared" si="22"/>
        <v>275</v>
      </c>
      <c r="BO6" s="22">
        <f t="shared" si="22"/>
        <v>275</v>
      </c>
      <c r="BP6" s="22">
        <f t="shared" si="22"/>
        <v>275</v>
      </c>
      <c r="BQ6" s="22">
        <f t="shared" si="22"/>
        <v>275</v>
      </c>
      <c r="BR6" s="22">
        <f t="shared" si="22"/>
        <v>275</v>
      </c>
    </row>
    <row r="7" spans="1:70" ht="16.5">
      <c r="A7" s="73" t="s">
        <v>1561</v>
      </c>
      <c r="B7" s="32" t="str">
        <f>IF(ISNA(VLOOKUP(A7,'Licenciés Jeunes 2023'!A:C,3,0)),"",VLOOKUP(A7,'Licenciés Jeunes 2023'!A:C,3,0))</f>
        <v>HEDDE</v>
      </c>
      <c r="C7" s="32" t="str">
        <f>IF(ISNA(VLOOKUP(A7,'Licenciés Jeunes 2023'!A:C,2,0)),"",VLOOKUP(A7,'Licenciés Jeunes 2023'!A:C,2,0))</f>
        <v>Daphne</v>
      </c>
      <c r="D7" s="32" t="str">
        <f>IF(ISNA(VLOOKUP(A7,'Licenciés Jeunes 2023'!A:F,6,0)),"",VLOOKUP(A7,'Licenciés Jeunes 2023'!A:F,6,0))</f>
        <v>T.C. JOUE LES TOURS</v>
      </c>
      <c r="E7" s="6">
        <v>4</v>
      </c>
      <c r="F7" s="2">
        <v>138</v>
      </c>
      <c r="G7" s="4">
        <v>3</v>
      </c>
      <c r="H7" s="2">
        <f>IF(G$2="Bike &amp; Run",IF(ISNA(VLOOKUP(G7,Paramètres!$B$3:$C$56,2,FALSE)),0,VLOOKUP(G7,Paramètres!$B$3:$C$56,2,FALSE)*Paramètres!$K$4),IF(OR(G7="",OR($D7="",$D7="NL",$D7="HORS LIGUE")),0,VLOOKUP(IF(OR(G7="",OR($D7="",$D7="NL",$D7="HORS LIGUE")),"",COUNTIFS($D$5:$D$72,"&lt;&gt;"&amp;"",$D$5:$D$72,"&lt;&gt;"&amp;"NL",$D$5:$D$72,"&lt;&gt;"&amp;"HORS LIGUE",G$5:G$72,"&lt;"&amp;G7)+1),Paramètres!$B$3:$C$56,2,FALSE)*Paramètres!$K$4))</f>
        <v>97.5</v>
      </c>
      <c r="I7" s="36"/>
      <c r="J7" s="2">
        <f>IF(I$2="Bike &amp; Run",IF(ISNA(VLOOKUP(I7,Paramètres!$B$3:$C$56,2,FALSE)),0,VLOOKUP(I7,Paramètres!$B$3:$C$56,2,FALSE)*Paramètres!$K$5),IF(OR(I7="",OR($D7="",$D7="NL",$D7="HORS LIGUE")),0,VLOOKUP(IF(OR(I7="",OR($D7="",$D7="NL",$D7="HORS LIGUE")),"",COUNTIFS($D$5:$D$72,"&lt;&gt;"&amp;"",$D$5:$D$72,"&lt;&gt;"&amp;"NL",$D$5:$D$72,"&lt;&gt;"&amp;"HORS LIGUE",I$5:I$72,"&lt;"&amp;I7)+1),Paramètres!$B$3:$C$56,2,FALSE)*Paramètres!$K$5))</f>
        <v>0</v>
      </c>
      <c r="K7" s="4"/>
      <c r="L7" s="2">
        <f>IF(K$2="Bike &amp; Run",IF(ISNA(VLOOKUP(K7,Paramètres!$B$3:$C$56,2,FALSE)),0,VLOOKUP(K7,Paramètres!$B$3:$C$56,2,FALSE)*Paramètres!$K$6),IF(OR(K7="",OR($D7="",$D7="NL",$D7="HORS LIGUE")),0,VLOOKUP(IF(OR(K7="",OR($D7="",$D7="NL",$D7="HORS LIGUE")),"",COUNTIFS($D$5:$D$72,"&lt;&gt;"&amp;"",$D$5:$D$72,"&lt;&gt;"&amp;"NL",$D$5:$D$72,"&lt;&gt;"&amp;"HORS LIGUE",K$5:K$72,"&lt;"&amp;K7)+1),Paramètres!$B$3:$C$56,2,FALSE)*Paramètres!$K$6))</f>
        <v>0</v>
      </c>
      <c r="M7" s="4"/>
      <c r="N7" s="2">
        <f>IF(M$2="Bike &amp; Run",IF(ISNA(VLOOKUP(M7,Paramètres!$B$3:$C$56,2,FALSE)),0,VLOOKUP(M7,Paramètres!$B$3:$C$56,2,FALSE)*Paramètres!$K$7),IF(OR(M7="",OR($D7="",$D7="NL",$D7="HORS LIGUE")),0,VLOOKUP(IF(OR(M7="",OR($D7="",$D7="NL",$D7="HORS LIGUE")),"",COUNTIFS($D$5:$D$72,"&lt;&gt;"&amp;"",$D$5:$D$72,"&lt;&gt;"&amp;"NL",$D$5:$D$72,"&lt;&gt;"&amp;"HORS LIGUE",M$5:M$72,"&lt;"&amp;M7)+1),Paramètres!$B$3:$C$56,2,FALSE)*Paramètres!$K$7))</f>
        <v>0</v>
      </c>
      <c r="O7" s="46"/>
      <c r="P7" s="2">
        <f>IF(O$2="Bike &amp; Run",IF(ISNA(VLOOKUP(O7,Paramètres!$B$3:$C$56,2,FALSE)),0,VLOOKUP(O7,Paramètres!$B$3:$C$56,2,FALSE)*Paramètres!$K$8),IF(OR(O7="",OR($D7="",$D7="NL",$D7="HORS LIGUE")),0,VLOOKUP(IF(OR(O7="",OR($D7="",$D7="NL",$D7="HORS LIGUE")),"",COUNTIFS($D$5:$D$72,"&lt;&gt;"&amp;"",$D$5:$D$72,"&lt;&gt;"&amp;"NL",$D$5:$D$72,"&lt;&gt;"&amp;"HORS LIGUE",O$5:O$72,"&lt;"&amp;O7)+1),Paramètres!$B$3:$C$56,2,FALSE)*Paramètres!$K$8))</f>
        <v>0</v>
      </c>
      <c r="Q7" s="46"/>
      <c r="R7" s="2">
        <f>IF(Q$2="Bike &amp; Run",IF(ISNA(VLOOKUP(Q7,Paramètres!$B$3:$C$56,2,FALSE)),0,VLOOKUP(Q7,Paramètres!$B$3:$C$56,2,FALSE)*Paramètres!$K$9),IF(OR(Q7="",OR($D7="",$D7="NL",$D7="HORS LIGUE")),0,VLOOKUP(IF(OR(Q7="",OR($D7="",$D7="NL",$D7="HORS LIGUE")),"",COUNTIFS($D$5:$D$72,"&lt;&gt;"&amp;"",$D$5:$D$72,"&lt;&gt;"&amp;"NL",$D$5:$D$72,"&lt;&gt;"&amp;"HORS LIGUE",Q$5:Q$72,"&lt;"&amp;Q7)+1),Paramètres!$B$3:$C$56,2,FALSE)*Paramètres!$K$9))</f>
        <v>0</v>
      </c>
      <c r="S7" s="46"/>
      <c r="T7" s="2">
        <f>IF(S$2="Bike &amp; Run",IF(ISNA(VLOOKUP(S7,Paramètres!$B$3:$C$56,2,FALSE)),0,VLOOKUP(S7,Paramètres!$B$3:$C$56,2,FALSE)*Paramètres!$K$10),IF(OR(S7="",OR($D7="",$D7="NL",$D7="HORS LIGUE")),0,VLOOKUP(IF(OR(S7="",OR($D7="",$D7="NL",$D7="HORS LIGUE")),"",COUNTIFS($D$5:$D$72,"&lt;&gt;"&amp;"",$D$5:$D$72,"&lt;&gt;"&amp;"NL",$D$5:$D$72,"&lt;&gt;"&amp;"HORS LIGUE",S$5:S$72,"&lt;"&amp;S7)+1),Paramètres!$B$3:$C$56,2,FALSE)*Paramètres!$K$10))</f>
        <v>0</v>
      </c>
      <c r="U7" s="46"/>
      <c r="V7" s="2">
        <f>IF(U$2="Bike &amp; Run",IF(ISNA(VLOOKUP(U7,Paramètres!$B$3:$C$56,2,FALSE)),0,VLOOKUP(U7,Paramètres!$B$3:$C$56,2,FALSE)*Paramètres!$K$11),IF(OR(U7="",OR($D7="",$D7="NL",$D7="HORS LIGUE")),0,VLOOKUP(IF(OR(U7="",OR($D7="",$D7="NL",$D7="HORS LIGUE")),"",COUNTIFS($D$5:$D$72,"&lt;&gt;"&amp;"",$D$5:$D$72,"&lt;&gt;"&amp;"NL",$D$5:$D$72,"&lt;&gt;"&amp;"HORS LIGUE",U$5:U$72,"&lt;"&amp;U7)+1),Paramètres!$B$3:$C$56,2,FALSE)*Paramètres!$K$11))</f>
        <v>0</v>
      </c>
      <c r="W7" s="46"/>
      <c r="X7" s="2">
        <f>IF(W$2="Bike &amp; Run",IF(ISNA(VLOOKUP(W7,Paramètres!$B$3:$C$56,2,FALSE)),0,VLOOKUP(W7,Paramètres!$B$3:$C$56,2,FALSE)*Paramètres!$K$12),IF(OR(W7="",OR($D7="",$D7="NL",$D7="HORS LIGUE")),0,VLOOKUP(IF(OR(W7="",OR($D7="",$D7="NL",$D7="HORS LIGUE")),"",COUNTIFS($D$5:$D$72,"&lt;&gt;"&amp;"",$D$5:$D$72,"&lt;&gt;"&amp;"NL",$D$5:$D$72,"&lt;&gt;"&amp;"HORS LIGUE",W$5:W$72,"&lt;"&amp;W7)+1),Paramètres!$B$3:$C$56,2,FALSE)*Paramètres!$K$12))</f>
        <v>0</v>
      </c>
      <c r="Y7" s="46"/>
      <c r="Z7" s="2">
        <f>IF(Y$2="Bike &amp; Run",IF(ISNA(VLOOKUP(Y7,Paramètres!$B$3:$C$56,2,FALSE)),0,VLOOKUP(Y7,Paramètres!$B$3:$C$56,2,FALSE)*Paramètres!$K$13),IF(OR(Y7="",OR($D7="",$D7="NL",$D7="HORS LIGUE")),0,VLOOKUP(IF(OR(Y7="",OR($D7="",$D7="NL",$D7="HORS LIGUE")),"",COUNTIFS($D$5:$D$72,"&lt;&gt;"&amp;"",$D$5:$D$72,"&lt;&gt;"&amp;"NL",$D$5:$D$72,"&lt;&gt;"&amp;"HORS LIGUE",Y$5:Y$72,"&lt;"&amp;Y7)+1),Paramètres!$B$3:$C$56,2,FALSE)*Paramètres!$K$13))</f>
        <v>0</v>
      </c>
      <c r="AA7" s="46"/>
      <c r="AB7" s="2">
        <f>IF(AA$2="Bike &amp; Run",IF(ISNA(VLOOKUP(AA7,Paramètres!$B$3:$C$56,2,FALSE)),0,VLOOKUP(AA7,Paramètres!$B$3:$C$56,2,FALSE)*Paramètres!$K$14),IF(OR(AA7="",OR($D7="",$D7="NL",$D7="HORS LIGUE")),0,VLOOKUP(IF(OR(AA7="",OR($D7="",$D7="NL",$D7="HORS LIGUE")),"",COUNTIFS($D$5:$D$72,"&lt;&gt;"&amp;"",$D$5:$D$72,"&lt;&gt;"&amp;"NL",$D$5:$D$72,"&lt;&gt;"&amp;"HORS LIGUE",AA$5:AA$72,"&lt;"&amp;AA7)+1),Paramètres!$B$3:$C$56,2,FALSE)*Paramètres!$K$14))</f>
        <v>0</v>
      </c>
      <c r="AC7" s="46"/>
      <c r="AD7" s="2">
        <f>IF(AC$2="Bike &amp; Run",IF(ISNA(VLOOKUP(AC7,Paramètres!$B$3:$C$56,2,FALSE)),0,VLOOKUP(AC7,Paramètres!$B$3:$C$56,2,FALSE)*Paramètres!$K$15),IF(OR(AC7="",OR($D7="",$D7="NL",$D7="HORS LIGUE")),0,VLOOKUP(IF(OR(AC7="",OR($D7="",$D7="NL",$D7="HORS LIGUE")),"",COUNTIFS($D$5:$D$72,"&lt;&gt;"&amp;"",$D$5:$D$72,"&lt;&gt;"&amp;"NL",$D$5:$D$72,"&lt;&gt;"&amp;"HORS LIGUE",AC$5:AC$72,"&lt;"&amp;AC7)+1),Paramètres!$B$3:$C$56,2,FALSE)*Paramètres!$K$15))</f>
        <v>0</v>
      </c>
      <c r="AE7" s="46"/>
      <c r="AF7" s="2">
        <f>IF(AE$2="Bike &amp; Run",IF(ISNA(VLOOKUP(AE7,Paramètres!$B$3:$C$56,2,FALSE)),0,VLOOKUP(AE7,Paramètres!$B$3:$C$56,2,FALSE)*Paramètres!$K$16),IF(OR(AE7="",OR($D7="",$D7="NL",$D7="HORS LIGUE")),0,VLOOKUP(IF(OR(AE7="",OR($D7="",$D7="NL",$D7="HORS LIGUE")),"",COUNTIFS($D$5:$D$72,"&lt;&gt;"&amp;"",$D$5:$D$72,"&lt;&gt;"&amp;"NL",$D$5:$D$72,"&lt;&gt;"&amp;"HORS LIGUE",AE$5:AE$72,"&lt;"&amp;AE7)+1),Paramètres!$B$3:$C$56,2,FALSE)*Paramètres!$K$16))</f>
        <v>0</v>
      </c>
      <c r="AG7" s="46"/>
      <c r="AH7" s="2">
        <f>IF(AG$2="Bike &amp; Run",IF(ISNA(VLOOKUP(AG7,Paramètres!$B$3:$C$56,2,FALSE)),0,VLOOKUP(AG7,Paramètres!$B$3:$C$56,2,FALSE)*Paramètres!$K$17),IF(OR(AG7="",OR($D7="",$D7="NL",$D7="HORS LIGUE")),0,VLOOKUP(IF(OR(AG7="",OR($D7="",$D7="NL",$D7="HORS LIGUE")),"",COUNTIFS($D$5:$D$72,"&lt;&gt;"&amp;"",$D$5:$D$72,"&lt;&gt;"&amp;"NL",$D$5:$D$72,"&lt;&gt;"&amp;"HORS LIGUE",AG$5:AG$72,"&lt;"&amp;AG7)+1),Paramètres!$B$3:$C$56,2,FALSE)*Paramètres!$K$17))</f>
        <v>0</v>
      </c>
      <c r="AI7" s="40">
        <f t="shared" si="0"/>
        <v>235.5</v>
      </c>
      <c r="AJ7" s="3">
        <f t="shared" si="1"/>
        <v>3</v>
      </c>
      <c r="AK7" s="5">
        <f t="shared" si="2"/>
        <v>2</v>
      </c>
      <c r="AL7" s="41">
        <f t="shared" si="3"/>
        <v>235.5</v>
      </c>
      <c r="AM7" s="33">
        <f t="shared" si="4"/>
        <v>3</v>
      </c>
      <c r="AO7" s="22">
        <f t="shared" si="5"/>
        <v>138</v>
      </c>
      <c r="AP7">
        <f t="shared" si="6"/>
        <v>97.5</v>
      </c>
      <c r="AQ7">
        <f t="shared" si="7"/>
        <v>0</v>
      </c>
      <c r="AR7">
        <f t="shared" si="8"/>
        <v>0</v>
      </c>
      <c r="AS7">
        <f t="shared" si="9"/>
        <v>0</v>
      </c>
      <c r="AT7">
        <f t="shared" si="10"/>
        <v>0</v>
      </c>
      <c r="AU7">
        <f t="shared" si="11"/>
        <v>0</v>
      </c>
      <c r="AV7">
        <f t="shared" si="12"/>
        <v>0</v>
      </c>
      <c r="AW7">
        <f t="shared" si="13"/>
        <v>0</v>
      </c>
      <c r="AX7">
        <f t="shared" si="14"/>
        <v>0</v>
      </c>
      <c r="AY7">
        <f t="shared" si="15"/>
        <v>0</v>
      </c>
      <c r="AZ7">
        <f t="shared" si="16"/>
        <v>0</v>
      </c>
      <c r="BA7">
        <f t="shared" si="17"/>
        <v>0</v>
      </c>
      <c r="BB7">
        <f t="shared" si="18"/>
        <v>0</v>
      </c>
      <c r="BC7">
        <f t="shared" si="19"/>
        <v>0</v>
      </c>
      <c r="BD7">
        <f t="shared" si="20"/>
        <v>138</v>
      </c>
      <c r="BE7" s="22">
        <f t="shared" ref="BE7:BR7" si="23">BD7+LARGE($AO7:$BC7,BE$4)</f>
        <v>235.5</v>
      </c>
      <c r="BF7" s="22">
        <f t="shared" si="23"/>
        <v>235.5</v>
      </c>
      <c r="BG7" s="22">
        <f t="shared" si="23"/>
        <v>235.5</v>
      </c>
      <c r="BH7" s="22">
        <f t="shared" si="23"/>
        <v>235.5</v>
      </c>
      <c r="BI7" s="22">
        <f t="shared" si="23"/>
        <v>235.5</v>
      </c>
      <c r="BJ7" s="22">
        <f t="shared" si="23"/>
        <v>235.5</v>
      </c>
      <c r="BK7" s="22">
        <f t="shared" si="23"/>
        <v>235.5</v>
      </c>
      <c r="BL7" s="22">
        <f t="shared" si="23"/>
        <v>235.5</v>
      </c>
      <c r="BM7" s="22">
        <f t="shared" si="23"/>
        <v>235.5</v>
      </c>
      <c r="BN7" s="22">
        <f t="shared" si="23"/>
        <v>235.5</v>
      </c>
      <c r="BO7" s="22">
        <f t="shared" si="23"/>
        <v>235.5</v>
      </c>
      <c r="BP7" s="22">
        <f t="shared" si="23"/>
        <v>235.5</v>
      </c>
      <c r="BQ7" s="22">
        <f t="shared" si="23"/>
        <v>235.5</v>
      </c>
      <c r="BR7" s="22">
        <f t="shared" si="23"/>
        <v>235.5</v>
      </c>
    </row>
    <row r="8" spans="1:70" ht="16.5">
      <c r="A8" s="73" t="s">
        <v>1463</v>
      </c>
      <c r="B8" s="32" t="str">
        <f>IF(ISNA(VLOOKUP(A8,'Licenciés Jeunes 2023'!A:C,3,0)),"",VLOOKUP(A8,'Licenciés Jeunes 2023'!A:C,3,0))</f>
        <v xml:space="preserve">GAUDRON </v>
      </c>
      <c r="C8" s="32" t="str">
        <f>IF(ISNA(VLOOKUP(A8,'Licenciés Jeunes 2023'!A:C,2,0)),"",VLOOKUP(A8,'Licenciés Jeunes 2023'!A:C,2,0))</f>
        <v>Albane</v>
      </c>
      <c r="D8" s="32" t="str">
        <f>IF(ISNA(VLOOKUP(A8,'Licenciés Jeunes 2023'!A:F,6,0)),"",VLOOKUP(A8,'Licenciés Jeunes 2023'!A:F,6,0))</f>
        <v>C CHARTRES METROPOLE TRIATHLON</v>
      </c>
      <c r="E8" s="6">
        <v>2</v>
      </c>
      <c r="F8" s="2">
        <v>146</v>
      </c>
      <c r="G8" s="4">
        <v>4</v>
      </c>
      <c r="H8" s="2">
        <f>IF(G$2="Bike &amp; Run",IF(ISNA(VLOOKUP(G8,Paramètres!$B$3:$C$56,2,FALSE)),0,VLOOKUP(G8,Paramètres!$B$3:$C$56,2,FALSE)*Paramètres!$K$4),IF(OR(G8="",OR($D8="",$D8="NL",$D8="HORS LIGUE")),0,VLOOKUP(IF(OR(G8="",OR($D8="",$D8="NL",$D8="HORS LIGUE")),"",COUNTIFS($D$5:$D$72,"&lt;&gt;"&amp;"",$D$5:$D$72,"&lt;&gt;"&amp;"NL",$D$5:$D$72,"&lt;&gt;"&amp;"HORS LIGUE",G$5:G$72,"&lt;"&amp;G8)+1),Paramètres!$B$3:$C$56,2,FALSE)*Paramètres!$K$4))</f>
        <v>82.5</v>
      </c>
      <c r="I8" s="36"/>
      <c r="J8" s="2">
        <f>IF(I$2="Bike &amp; Run",IF(ISNA(VLOOKUP(I8,Paramètres!$B$3:$C$56,2,FALSE)),0,VLOOKUP(I8,Paramètres!$B$3:$C$56,2,FALSE)*Paramètres!$K$5),IF(OR(I8="",OR($D8="",$D8="NL",$D8="HORS LIGUE")),0,VLOOKUP(IF(OR(I8="",OR($D8="",$D8="NL",$D8="HORS LIGUE")),"",COUNTIFS($D$5:$D$72,"&lt;&gt;"&amp;"",$D$5:$D$72,"&lt;&gt;"&amp;"NL",$D$5:$D$72,"&lt;&gt;"&amp;"HORS LIGUE",I$5:I$72,"&lt;"&amp;I8)+1),Paramètres!$B$3:$C$56,2,FALSE)*Paramètres!$K$5))</f>
        <v>0</v>
      </c>
      <c r="K8" s="4"/>
      <c r="L8" s="2">
        <f>IF(K$2="Bike &amp; Run",IF(ISNA(VLOOKUP(K8,Paramètres!$B$3:$C$56,2,FALSE)),0,VLOOKUP(K8,Paramètres!$B$3:$C$56,2,FALSE)*Paramètres!$K$6),IF(OR(K8="",OR($D8="",$D8="NL",$D8="HORS LIGUE")),0,VLOOKUP(IF(OR(K8="",OR($D8="",$D8="NL",$D8="HORS LIGUE")),"",COUNTIFS($D$5:$D$72,"&lt;&gt;"&amp;"",$D$5:$D$72,"&lt;&gt;"&amp;"NL",$D$5:$D$72,"&lt;&gt;"&amp;"HORS LIGUE",K$5:K$72,"&lt;"&amp;K8)+1),Paramètres!$B$3:$C$56,2,FALSE)*Paramètres!$K$6))</f>
        <v>0</v>
      </c>
      <c r="M8" s="4"/>
      <c r="N8" s="2">
        <f>IF(M$2="Bike &amp; Run",IF(ISNA(VLOOKUP(M8,Paramètres!$B$3:$C$56,2,FALSE)),0,VLOOKUP(M8,Paramètres!$B$3:$C$56,2,FALSE)*Paramètres!$K$7),IF(OR(M8="",OR($D8="",$D8="NL",$D8="HORS LIGUE")),0,VLOOKUP(IF(OR(M8="",OR($D8="",$D8="NL",$D8="HORS LIGUE")),"",COUNTIFS($D$5:$D$72,"&lt;&gt;"&amp;"",$D$5:$D$72,"&lt;&gt;"&amp;"NL",$D$5:$D$72,"&lt;&gt;"&amp;"HORS LIGUE",M$5:M$72,"&lt;"&amp;M8)+1),Paramètres!$B$3:$C$56,2,FALSE)*Paramètres!$K$7))</f>
        <v>0</v>
      </c>
      <c r="O8" s="46"/>
      <c r="P8" s="2">
        <f>IF(O$2="Bike &amp; Run",IF(ISNA(VLOOKUP(O8,Paramètres!$B$3:$C$56,2,FALSE)),0,VLOOKUP(O8,Paramètres!$B$3:$C$56,2,FALSE)*Paramètres!$K$8),IF(OR(O8="",OR($D8="",$D8="NL",$D8="HORS LIGUE")),0,VLOOKUP(IF(OR(O8="",OR($D8="",$D8="NL",$D8="HORS LIGUE")),"",COUNTIFS($D$5:$D$72,"&lt;&gt;"&amp;"",$D$5:$D$72,"&lt;&gt;"&amp;"NL",$D$5:$D$72,"&lt;&gt;"&amp;"HORS LIGUE",O$5:O$72,"&lt;"&amp;O8)+1),Paramètres!$B$3:$C$56,2,FALSE)*Paramètres!$K$8))</f>
        <v>0</v>
      </c>
      <c r="Q8" s="46"/>
      <c r="R8" s="2">
        <f>IF(Q$2="Bike &amp; Run",IF(ISNA(VLOOKUP(Q8,Paramètres!$B$3:$C$56,2,FALSE)),0,VLOOKUP(Q8,Paramètres!$B$3:$C$56,2,FALSE)*Paramètres!$K$9),IF(OR(Q8="",OR($D8="",$D8="NL",$D8="HORS LIGUE")),0,VLOOKUP(IF(OR(Q8="",OR($D8="",$D8="NL",$D8="HORS LIGUE")),"",COUNTIFS($D$5:$D$72,"&lt;&gt;"&amp;"",$D$5:$D$72,"&lt;&gt;"&amp;"NL",$D$5:$D$72,"&lt;&gt;"&amp;"HORS LIGUE",Q$5:Q$72,"&lt;"&amp;Q8)+1),Paramètres!$B$3:$C$56,2,FALSE)*Paramètres!$K$9))</f>
        <v>0</v>
      </c>
      <c r="S8" s="46"/>
      <c r="T8" s="2">
        <f>IF(S$2="Bike &amp; Run",IF(ISNA(VLOOKUP(S8,Paramètres!$B$3:$C$56,2,FALSE)),0,VLOOKUP(S8,Paramètres!$B$3:$C$56,2,FALSE)*Paramètres!$K$10),IF(OR(S8="",OR($D8="",$D8="NL",$D8="HORS LIGUE")),0,VLOOKUP(IF(OR(S8="",OR($D8="",$D8="NL",$D8="HORS LIGUE")),"",COUNTIFS($D$5:$D$72,"&lt;&gt;"&amp;"",$D$5:$D$72,"&lt;&gt;"&amp;"NL",$D$5:$D$72,"&lt;&gt;"&amp;"HORS LIGUE",S$5:S$72,"&lt;"&amp;S8)+1),Paramètres!$B$3:$C$56,2,FALSE)*Paramètres!$K$10))</f>
        <v>0</v>
      </c>
      <c r="U8" s="46"/>
      <c r="V8" s="2">
        <f>IF(U$2="Bike &amp; Run",IF(ISNA(VLOOKUP(U8,Paramètres!$B$3:$C$56,2,FALSE)),0,VLOOKUP(U8,Paramètres!$B$3:$C$56,2,FALSE)*Paramètres!$K$11),IF(OR(U8="",OR($D8="",$D8="NL",$D8="HORS LIGUE")),0,VLOOKUP(IF(OR(U8="",OR($D8="",$D8="NL",$D8="HORS LIGUE")),"",COUNTIFS($D$5:$D$72,"&lt;&gt;"&amp;"",$D$5:$D$72,"&lt;&gt;"&amp;"NL",$D$5:$D$72,"&lt;&gt;"&amp;"HORS LIGUE",U$5:U$72,"&lt;"&amp;U8)+1),Paramètres!$B$3:$C$56,2,FALSE)*Paramètres!$K$11))</f>
        <v>0</v>
      </c>
      <c r="W8" s="46"/>
      <c r="X8" s="2">
        <f>IF(W$2="Bike &amp; Run",IF(ISNA(VLOOKUP(W8,Paramètres!$B$3:$C$56,2,FALSE)),0,VLOOKUP(W8,Paramètres!$B$3:$C$56,2,FALSE)*Paramètres!$K$12),IF(OR(W8="",OR($D8="",$D8="NL",$D8="HORS LIGUE")),0,VLOOKUP(IF(OR(W8="",OR($D8="",$D8="NL",$D8="HORS LIGUE")),"",COUNTIFS($D$5:$D$72,"&lt;&gt;"&amp;"",$D$5:$D$72,"&lt;&gt;"&amp;"NL",$D$5:$D$72,"&lt;&gt;"&amp;"HORS LIGUE",W$5:W$72,"&lt;"&amp;W8)+1),Paramètres!$B$3:$C$56,2,FALSE)*Paramètres!$K$12))</f>
        <v>0</v>
      </c>
      <c r="Y8" s="46"/>
      <c r="Z8" s="2">
        <f>IF(Y$2="Bike &amp; Run",IF(ISNA(VLOOKUP(Y8,Paramètres!$B$3:$C$56,2,FALSE)),0,VLOOKUP(Y8,Paramètres!$B$3:$C$56,2,FALSE)*Paramètres!$K$13),IF(OR(Y8="",OR($D8="",$D8="NL",$D8="HORS LIGUE")),0,VLOOKUP(IF(OR(Y8="",OR($D8="",$D8="NL",$D8="HORS LIGUE")),"",COUNTIFS($D$5:$D$72,"&lt;&gt;"&amp;"",$D$5:$D$72,"&lt;&gt;"&amp;"NL",$D$5:$D$72,"&lt;&gt;"&amp;"HORS LIGUE",Y$5:Y$72,"&lt;"&amp;Y8)+1),Paramètres!$B$3:$C$56,2,FALSE)*Paramètres!$K$13))</f>
        <v>0</v>
      </c>
      <c r="AA8" s="46"/>
      <c r="AB8" s="2">
        <f>IF(AA$2="Bike &amp; Run",IF(ISNA(VLOOKUP(AA8,Paramètres!$B$3:$C$56,2,FALSE)),0,VLOOKUP(AA8,Paramètres!$B$3:$C$56,2,FALSE)*Paramètres!$K$14),IF(OR(AA8="",OR($D8="",$D8="NL",$D8="HORS LIGUE")),0,VLOOKUP(IF(OR(AA8="",OR($D8="",$D8="NL",$D8="HORS LIGUE")),"",COUNTIFS($D$5:$D$72,"&lt;&gt;"&amp;"",$D$5:$D$72,"&lt;&gt;"&amp;"NL",$D$5:$D$72,"&lt;&gt;"&amp;"HORS LIGUE",AA$5:AA$72,"&lt;"&amp;AA8)+1),Paramètres!$B$3:$C$56,2,FALSE)*Paramètres!$K$14))</f>
        <v>0</v>
      </c>
      <c r="AC8" s="46"/>
      <c r="AD8" s="2">
        <f>IF(AC$2="Bike &amp; Run",IF(ISNA(VLOOKUP(AC8,Paramètres!$B$3:$C$56,2,FALSE)),0,VLOOKUP(AC8,Paramètres!$B$3:$C$56,2,FALSE)*Paramètres!$K$15),IF(OR(AC8="",OR($D8="",$D8="NL",$D8="HORS LIGUE")),0,VLOOKUP(IF(OR(AC8="",OR($D8="",$D8="NL",$D8="HORS LIGUE")),"",COUNTIFS($D$5:$D$72,"&lt;&gt;"&amp;"",$D$5:$D$72,"&lt;&gt;"&amp;"NL",$D$5:$D$72,"&lt;&gt;"&amp;"HORS LIGUE",AC$5:AC$72,"&lt;"&amp;AC8)+1),Paramètres!$B$3:$C$56,2,FALSE)*Paramètres!$K$15))</f>
        <v>0</v>
      </c>
      <c r="AE8" s="46"/>
      <c r="AF8" s="2">
        <f>IF(AE$2="Bike &amp; Run",IF(ISNA(VLOOKUP(AE8,Paramètres!$B$3:$C$56,2,FALSE)),0,VLOOKUP(AE8,Paramètres!$B$3:$C$56,2,FALSE)*Paramètres!$K$16),IF(OR(AE8="",OR($D8="",$D8="NL",$D8="HORS LIGUE")),0,VLOOKUP(IF(OR(AE8="",OR($D8="",$D8="NL",$D8="HORS LIGUE")),"",COUNTIFS($D$5:$D$72,"&lt;&gt;"&amp;"",$D$5:$D$72,"&lt;&gt;"&amp;"NL",$D$5:$D$72,"&lt;&gt;"&amp;"HORS LIGUE",AE$5:AE$72,"&lt;"&amp;AE8)+1),Paramètres!$B$3:$C$56,2,FALSE)*Paramètres!$K$16))</f>
        <v>0</v>
      </c>
      <c r="AG8" s="46"/>
      <c r="AH8" s="2">
        <f>IF(AG$2="Bike &amp; Run",IF(ISNA(VLOOKUP(AG8,Paramètres!$B$3:$C$56,2,FALSE)),0,VLOOKUP(AG8,Paramètres!$B$3:$C$56,2,FALSE)*Paramètres!$K$17),IF(OR(AG8="",OR($D8="",$D8="NL",$D8="HORS LIGUE")),0,VLOOKUP(IF(OR(AG8="",OR($D8="",$D8="NL",$D8="HORS LIGUE")),"",COUNTIFS($D$5:$D$72,"&lt;&gt;"&amp;"",$D$5:$D$72,"&lt;&gt;"&amp;"NL",$D$5:$D$72,"&lt;&gt;"&amp;"HORS LIGUE",AG$5:AG$72,"&lt;"&amp;AG8)+1),Paramètres!$B$3:$C$56,2,FALSE)*Paramètres!$K$17))</f>
        <v>0</v>
      </c>
      <c r="AI8" s="40">
        <f t="shared" si="0"/>
        <v>228.5</v>
      </c>
      <c r="AJ8" s="3">
        <f t="shared" si="1"/>
        <v>4</v>
      </c>
      <c r="AK8" s="5">
        <f t="shared" si="2"/>
        <v>2</v>
      </c>
      <c r="AL8" s="41">
        <f t="shared" si="3"/>
        <v>228.5</v>
      </c>
      <c r="AM8" s="33">
        <f t="shared" si="4"/>
        <v>4</v>
      </c>
      <c r="AO8" s="22">
        <f t="shared" si="5"/>
        <v>146</v>
      </c>
      <c r="AP8">
        <f t="shared" si="6"/>
        <v>82.5</v>
      </c>
      <c r="AQ8">
        <f t="shared" si="7"/>
        <v>0</v>
      </c>
      <c r="AR8">
        <f t="shared" si="8"/>
        <v>0</v>
      </c>
      <c r="AS8">
        <f t="shared" si="9"/>
        <v>0</v>
      </c>
      <c r="AT8">
        <f t="shared" si="10"/>
        <v>0</v>
      </c>
      <c r="AU8">
        <f t="shared" si="11"/>
        <v>0</v>
      </c>
      <c r="AV8">
        <f t="shared" si="12"/>
        <v>0</v>
      </c>
      <c r="AW8">
        <f t="shared" si="13"/>
        <v>0</v>
      </c>
      <c r="AX8">
        <f t="shared" si="14"/>
        <v>0</v>
      </c>
      <c r="AY8">
        <f t="shared" si="15"/>
        <v>0</v>
      </c>
      <c r="AZ8">
        <f t="shared" si="16"/>
        <v>0</v>
      </c>
      <c r="BA8">
        <f t="shared" si="17"/>
        <v>0</v>
      </c>
      <c r="BB8">
        <f t="shared" si="18"/>
        <v>0</v>
      </c>
      <c r="BC8">
        <f t="shared" si="19"/>
        <v>0</v>
      </c>
      <c r="BD8">
        <f t="shared" si="20"/>
        <v>146</v>
      </c>
      <c r="BE8" s="22">
        <f t="shared" ref="BE8:BR8" si="24">BD8+LARGE($AO8:$BC8,BE$4)</f>
        <v>228.5</v>
      </c>
      <c r="BF8" s="22">
        <f t="shared" si="24"/>
        <v>228.5</v>
      </c>
      <c r="BG8" s="22">
        <f t="shared" si="24"/>
        <v>228.5</v>
      </c>
      <c r="BH8" s="22">
        <f t="shared" si="24"/>
        <v>228.5</v>
      </c>
      <c r="BI8" s="22">
        <f t="shared" si="24"/>
        <v>228.5</v>
      </c>
      <c r="BJ8" s="22">
        <f t="shared" si="24"/>
        <v>228.5</v>
      </c>
      <c r="BK8" s="22">
        <f t="shared" si="24"/>
        <v>228.5</v>
      </c>
      <c r="BL8" s="22">
        <f t="shared" si="24"/>
        <v>228.5</v>
      </c>
      <c r="BM8" s="22">
        <f t="shared" si="24"/>
        <v>228.5</v>
      </c>
      <c r="BN8" s="22">
        <f t="shared" si="24"/>
        <v>228.5</v>
      </c>
      <c r="BO8" s="22">
        <f t="shared" si="24"/>
        <v>228.5</v>
      </c>
      <c r="BP8" s="22">
        <f t="shared" si="24"/>
        <v>228.5</v>
      </c>
      <c r="BQ8" s="22">
        <f t="shared" si="24"/>
        <v>228.5</v>
      </c>
      <c r="BR8" s="22">
        <f t="shared" si="24"/>
        <v>228.5</v>
      </c>
    </row>
    <row r="9" spans="1:70" ht="16.5">
      <c r="A9" s="73" t="s">
        <v>1308</v>
      </c>
      <c r="B9" s="32" t="str">
        <f>IF(ISNA(VLOOKUP(A9,'Licenciés Jeunes 2023'!A:C,3,0)),"",VLOOKUP(A9,'Licenciés Jeunes 2023'!A:C,3,0))</f>
        <v>GIRARDEAU</v>
      </c>
      <c r="C9" s="32" t="str">
        <f>IF(ISNA(VLOOKUP(A9,'Licenciés Jeunes 2023'!A:C,2,0)),"",VLOOKUP(A9,'Licenciés Jeunes 2023'!A:C,2,0))</f>
        <v>Camille</v>
      </c>
      <c r="D9" s="32" t="str">
        <f>IF(ISNA(VLOOKUP(A9,'Licenciés Jeunes 2023'!A:F,6,0)),"",VLOOKUP(A9,'Licenciés Jeunes 2023'!A:F,6,0))</f>
        <v>SAINT LAURENT NOUAN TRIATHLON</v>
      </c>
      <c r="E9" s="6">
        <v>3</v>
      </c>
      <c r="F9" s="2">
        <v>139</v>
      </c>
      <c r="G9" s="4">
        <v>7</v>
      </c>
      <c r="H9" s="2">
        <f>IF(G$2="Bike &amp; Run",IF(ISNA(VLOOKUP(G9,Paramètres!$B$3:$C$56,2,FALSE)),0,VLOOKUP(G9,Paramètres!$B$3:$C$56,2,FALSE)*Paramètres!$K$4),IF(OR(G9="",OR($D9="",$D9="NL",$D9="HORS LIGUE")),0,VLOOKUP(IF(OR(G9="",OR($D9="",$D9="NL",$D9="HORS LIGUE")),"",COUNTIFS($D$5:$D$72,"&lt;&gt;"&amp;"",$D$5:$D$72,"&lt;&gt;"&amp;"NL",$D$5:$D$72,"&lt;&gt;"&amp;"HORS LIGUE",G$5:G$72,"&lt;"&amp;G9)+1),Paramètres!$B$3:$C$56,2,FALSE)*Paramètres!$K$4))</f>
        <v>66</v>
      </c>
      <c r="I9" s="36"/>
      <c r="J9" s="2">
        <f>IF(I$2="Bike &amp; Run",IF(ISNA(VLOOKUP(I9,Paramètres!$B$3:$C$56,2,FALSE)),0,VLOOKUP(I9,Paramètres!$B$3:$C$56,2,FALSE)*Paramètres!$K$5),IF(OR(I9="",OR($D9="",$D9="NL",$D9="HORS LIGUE")),0,VLOOKUP(IF(OR(I9="",OR($D9="",$D9="NL",$D9="HORS LIGUE")),"",COUNTIFS($D$5:$D$72,"&lt;&gt;"&amp;"",$D$5:$D$72,"&lt;&gt;"&amp;"NL",$D$5:$D$72,"&lt;&gt;"&amp;"HORS LIGUE",I$5:I$72,"&lt;"&amp;I9)+1),Paramètres!$B$3:$C$56,2,FALSE)*Paramètres!$K$5))</f>
        <v>0</v>
      </c>
      <c r="K9" s="4"/>
      <c r="L9" s="2">
        <f>IF(K$2="Bike &amp; Run",IF(ISNA(VLOOKUP(K9,Paramètres!$B$3:$C$56,2,FALSE)),0,VLOOKUP(K9,Paramètres!$B$3:$C$56,2,FALSE)*Paramètres!$K$6),IF(OR(K9="",OR($D9="",$D9="NL",$D9="HORS LIGUE")),0,VLOOKUP(IF(OR(K9="",OR($D9="",$D9="NL",$D9="HORS LIGUE")),"",COUNTIFS($D$5:$D$72,"&lt;&gt;"&amp;"",$D$5:$D$72,"&lt;&gt;"&amp;"NL",$D$5:$D$72,"&lt;&gt;"&amp;"HORS LIGUE",K$5:K$72,"&lt;"&amp;K9)+1),Paramètres!$B$3:$C$56,2,FALSE)*Paramètres!$K$6))</f>
        <v>0</v>
      </c>
      <c r="M9" s="4"/>
      <c r="N9" s="2">
        <f>IF(M$2="Bike &amp; Run",IF(ISNA(VLOOKUP(M9,Paramètres!$B$3:$C$56,2,FALSE)),0,VLOOKUP(M9,Paramètres!$B$3:$C$56,2,FALSE)*Paramètres!$K$7),IF(OR(M9="",OR($D9="",$D9="NL",$D9="HORS LIGUE")),0,VLOOKUP(IF(OR(M9="",OR($D9="",$D9="NL",$D9="HORS LIGUE")),"",COUNTIFS($D$5:$D$72,"&lt;&gt;"&amp;"",$D$5:$D$72,"&lt;&gt;"&amp;"NL",$D$5:$D$72,"&lt;&gt;"&amp;"HORS LIGUE",M$5:M$72,"&lt;"&amp;M9)+1),Paramètres!$B$3:$C$56,2,FALSE)*Paramètres!$K$7))</f>
        <v>0</v>
      </c>
      <c r="O9" s="46"/>
      <c r="P9" s="2">
        <f>IF(O$2="Bike &amp; Run",IF(ISNA(VLOOKUP(O9,Paramètres!$B$3:$C$56,2,FALSE)),0,VLOOKUP(O9,Paramètres!$B$3:$C$56,2,FALSE)*Paramètres!$K$8),IF(OR(O9="",OR($D9="",$D9="NL",$D9="HORS LIGUE")),0,VLOOKUP(IF(OR(O9="",OR($D9="",$D9="NL",$D9="HORS LIGUE")),"",COUNTIFS($D$5:$D$72,"&lt;&gt;"&amp;"",$D$5:$D$72,"&lt;&gt;"&amp;"NL",$D$5:$D$72,"&lt;&gt;"&amp;"HORS LIGUE",O$5:O$72,"&lt;"&amp;O9)+1),Paramètres!$B$3:$C$56,2,FALSE)*Paramètres!$K$8))</f>
        <v>0</v>
      </c>
      <c r="Q9" s="46"/>
      <c r="R9" s="2">
        <f>IF(Q$2="Bike &amp; Run",IF(ISNA(VLOOKUP(Q9,Paramètres!$B$3:$C$56,2,FALSE)),0,VLOOKUP(Q9,Paramètres!$B$3:$C$56,2,FALSE)*Paramètres!$K$9),IF(OR(Q9="",OR($D9="",$D9="NL",$D9="HORS LIGUE")),0,VLOOKUP(IF(OR(Q9="",OR($D9="",$D9="NL",$D9="HORS LIGUE")),"",COUNTIFS($D$5:$D$72,"&lt;&gt;"&amp;"",$D$5:$D$72,"&lt;&gt;"&amp;"NL",$D$5:$D$72,"&lt;&gt;"&amp;"HORS LIGUE",Q$5:Q$72,"&lt;"&amp;Q9)+1),Paramètres!$B$3:$C$56,2,FALSE)*Paramètres!$K$9))</f>
        <v>0</v>
      </c>
      <c r="S9" s="46"/>
      <c r="T9" s="2">
        <f>IF(S$2="Bike &amp; Run",IF(ISNA(VLOOKUP(S9,Paramètres!$B$3:$C$56,2,FALSE)),0,VLOOKUP(S9,Paramètres!$B$3:$C$56,2,FALSE)*Paramètres!$K$10),IF(OR(S9="",OR($D9="",$D9="NL",$D9="HORS LIGUE")),0,VLOOKUP(IF(OR(S9="",OR($D9="",$D9="NL",$D9="HORS LIGUE")),"",COUNTIFS($D$5:$D$72,"&lt;&gt;"&amp;"",$D$5:$D$72,"&lt;&gt;"&amp;"NL",$D$5:$D$72,"&lt;&gt;"&amp;"HORS LIGUE",S$5:S$72,"&lt;"&amp;S9)+1),Paramètres!$B$3:$C$56,2,FALSE)*Paramètres!$K$10))</f>
        <v>0</v>
      </c>
      <c r="U9" s="46"/>
      <c r="V9" s="2">
        <f>IF(U$2="Bike &amp; Run",IF(ISNA(VLOOKUP(U9,Paramètres!$B$3:$C$56,2,FALSE)),0,VLOOKUP(U9,Paramètres!$B$3:$C$56,2,FALSE)*Paramètres!$K$11),IF(OR(U9="",OR($D9="",$D9="NL",$D9="HORS LIGUE")),0,VLOOKUP(IF(OR(U9="",OR($D9="",$D9="NL",$D9="HORS LIGUE")),"",COUNTIFS($D$5:$D$72,"&lt;&gt;"&amp;"",$D$5:$D$72,"&lt;&gt;"&amp;"NL",$D$5:$D$72,"&lt;&gt;"&amp;"HORS LIGUE",U$5:U$72,"&lt;"&amp;U9)+1),Paramètres!$B$3:$C$56,2,FALSE)*Paramètres!$K$11))</f>
        <v>0</v>
      </c>
      <c r="W9" s="46"/>
      <c r="X9" s="2">
        <f>IF(W$2="Bike &amp; Run",IF(ISNA(VLOOKUP(W9,Paramètres!$B$3:$C$56,2,FALSE)),0,VLOOKUP(W9,Paramètres!$B$3:$C$56,2,FALSE)*Paramètres!$K$12),IF(OR(W9="",OR($D9="",$D9="NL",$D9="HORS LIGUE")),0,VLOOKUP(IF(OR(W9="",OR($D9="",$D9="NL",$D9="HORS LIGUE")),"",COUNTIFS($D$5:$D$72,"&lt;&gt;"&amp;"",$D$5:$D$72,"&lt;&gt;"&amp;"NL",$D$5:$D$72,"&lt;&gt;"&amp;"HORS LIGUE",W$5:W$72,"&lt;"&amp;W9)+1),Paramètres!$B$3:$C$56,2,FALSE)*Paramètres!$K$12))</f>
        <v>0</v>
      </c>
      <c r="Y9" s="46"/>
      <c r="Z9" s="2">
        <f>IF(Y$2="Bike &amp; Run",IF(ISNA(VLOOKUP(Y9,Paramètres!$B$3:$C$56,2,FALSE)),0,VLOOKUP(Y9,Paramètres!$B$3:$C$56,2,FALSE)*Paramètres!$K$13),IF(OR(Y9="",OR($D9="",$D9="NL",$D9="HORS LIGUE")),0,VLOOKUP(IF(OR(Y9="",OR($D9="",$D9="NL",$D9="HORS LIGUE")),"",COUNTIFS($D$5:$D$72,"&lt;&gt;"&amp;"",$D$5:$D$72,"&lt;&gt;"&amp;"NL",$D$5:$D$72,"&lt;&gt;"&amp;"HORS LIGUE",Y$5:Y$72,"&lt;"&amp;Y9)+1),Paramètres!$B$3:$C$56,2,FALSE)*Paramètres!$K$13))</f>
        <v>0</v>
      </c>
      <c r="AA9" s="46"/>
      <c r="AB9" s="2">
        <f>IF(AA$2="Bike &amp; Run",IF(ISNA(VLOOKUP(AA9,Paramètres!$B$3:$C$56,2,FALSE)),0,VLOOKUP(AA9,Paramètres!$B$3:$C$56,2,FALSE)*Paramètres!$K$14),IF(OR(AA9="",OR($D9="",$D9="NL",$D9="HORS LIGUE")),0,VLOOKUP(IF(OR(AA9="",OR($D9="",$D9="NL",$D9="HORS LIGUE")),"",COUNTIFS($D$5:$D$72,"&lt;&gt;"&amp;"",$D$5:$D$72,"&lt;&gt;"&amp;"NL",$D$5:$D$72,"&lt;&gt;"&amp;"HORS LIGUE",AA$5:AA$72,"&lt;"&amp;AA9)+1),Paramètres!$B$3:$C$56,2,FALSE)*Paramètres!$K$14))</f>
        <v>0</v>
      </c>
      <c r="AC9" s="46"/>
      <c r="AD9" s="2">
        <f>IF(AC$2="Bike &amp; Run",IF(ISNA(VLOOKUP(AC9,Paramètres!$B$3:$C$56,2,FALSE)),0,VLOOKUP(AC9,Paramètres!$B$3:$C$56,2,FALSE)*Paramètres!$K$15),IF(OR(AC9="",OR($D9="",$D9="NL",$D9="HORS LIGUE")),0,VLOOKUP(IF(OR(AC9="",OR($D9="",$D9="NL",$D9="HORS LIGUE")),"",COUNTIFS($D$5:$D$72,"&lt;&gt;"&amp;"",$D$5:$D$72,"&lt;&gt;"&amp;"NL",$D$5:$D$72,"&lt;&gt;"&amp;"HORS LIGUE",AC$5:AC$72,"&lt;"&amp;AC9)+1),Paramètres!$B$3:$C$56,2,FALSE)*Paramètres!$K$15))</f>
        <v>0</v>
      </c>
      <c r="AE9" s="46"/>
      <c r="AF9" s="2">
        <f>IF(AE$2="Bike &amp; Run",IF(ISNA(VLOOKUP(AE9,Paramètres!$B$3:$C$56,2,FALSE)),0,VLOOKUP(AE9,Paramètres!$B$3:$C$56,2,FALSE)*Paramètres!$K$16),IF(OR(AE9="",OR($D9="",$D9="NL",$D9="HORS LIGUE")),0,VLOOKUP(IF(OR(AE9="",OR($D9="",$D9="NL",$D9="HORS LIGUE")),"",COUNTIFS($D$5:$D$72,"&lt;&gt;"&amp;"",$D$5:$D$72,"&lt;&gt;"&amp;"NL",$D$5:$D$72,"&lt;&gt;"&amp;"HORS LIGUE",AE$5:AE$72,"&lt;"&amp;AE9)+1),Paramètres!$B$3:$C$56,2,FALSE)*Paramètres!$K$16))</f>
        <v>0</v>
      </c>
      <c r="AG9" s="46"/>
      <c r="AH9" s="2">
        <f>IF(AG$2="Bike &amp; Run",IF(ISNA(VLOOKUP(AG9,Paramètres!$B$3:$C$56,2,FALSE)),0,VLOOKUP(AG9,Paramètres!$B$3:$C$56,2,FALSE)*Paramètres!$K$17),IF(OR(AG9="",OR($D9="",$D9="NL",$D9="HORS LIGUE")),0,VLOOKUP(IF(OR(AG9="",OR($D9="",$D9="NL",$D9="HORS LIGUE")),"",COUNTIFS($D$5:$D$72,"&lt;&gt;"&amp;"",$D$5:$D$72,"&lt;&gt;"&amp;"NL",$D$5:$D$72,"&lt;&gt;"&amp;"HORS LIGUE",AG$5:AG$72,"&lt;"&amp;AG9)+1),Paramètres!$B$3:$C$56,2,FALSE)*Paramètres!$K$17))</f>
        <v>0</v>
      </c>
      <c r="AI9" s="40">
        <f t="shared" si="0"/>
        <v>205</v>
      </c>
      <c r="AJ9" s="3">
        <f t="shared" si="1"/>
        <v>5</v>
      </c>
      <c r="AK9" s="5">
        <f t="shared" si="2"/>
        <v>2</v>
      </c>
      <c r="AL9" s="41">
        <f t="shared" si="3"/>
        <v>205</v>
      </c>
      <c r="AM9" s="33">
        <f t="shared" si="4"/>
        <v>5</v>
      </c>
      <c r="AO9" s="22">
        <f t="shared" si="5"/>
        <v>139</v>
      </c>
      <c r="AP9">
        <f t="shared" si="6"/>
        <v>66</v>
      </c>
      <c r="AQ9">
        <f t="shared" si="7"/>
        <v>0</v>
      </c>
      <c r="AR9">
        <f t="shared" si="8"/>
        <v>0</v>
      </c>
      <c r="AS9">
        <f t="shared" si="9"/>
        <v>0</v>
      </c>
      <c r="AT9">
        <f t="shared" si="10"/>
        <v>0</v>
      </c>
      <c r="AU9">
        <f t="shared" si="11"/>
        <v>0</v>
      </c>
      <c r="AV9">
        <f t="shared" si="12"/>
        <v>0</v>
      </c>
      <c r="AW9">
        <f t="shared" si="13"/>
        <v>0</v>
      </c>
      <c r="AX9">
        <f t="shared" si="14"/>
        <v>0</v>
      </c>
      <c r="AY9">
        <f t="shared" si="15"/>
        <v>0</v>
      </c>
      <c r="AZ9">
        <f t="shared" si="16"/>
        <v>0</v>
      </c>
      <c r="BA9">
        <f t="shared" si="17"/>
        <v>0</v>
      </c>
      <c r="BB9">
        <f t="shared" si="18"/>
        <v>0</v>
      </c>
      <c r="BC9">
        <f t="shared" si="19"/>
        <v>0</v>
      </c>
      <c r="BD9">
        <f t="shared" si="20"/>
        <v>139</v>
      </c>
      <c r="BE9" s="22">
        <f t="shared" ref="BE9:BR9" si="25">BD9+LARGE($AO9:$BC9,BE$4)</f>
        <v>205</v>
      </c>
      <c r="BF9" s="22">
        <f t="shared" si="25"/>
        <v>205</v>
      </c>
      <c r="BG9" s="22">
        <f t="shared" si="25"/>
        <v>205</v>
      </c>
      <c r="BH9" s="22">
        <f t="shared" si="25"/>
        <v>205</v>
      </c>
      <c r="BI9" s="22">
        <f t="shared" si="25"/>
        <v>205</v>
      </c>
      <c r="BJ9" s="22">
        <f t="shared" si="25"/>
        <v>205</v>
      </c>
      <c r="BK9" s="22">
        <f t="shared" si="25"/>
        <v>205</v>
      </c>
      <c r="BL9" s="22">
        <f t="shared" si="25"/>
        <v>205</v>
      </c>
      <c r="BM9" s="22">
        <f t="shared" si="25"/>
        <v>205</v>
      </c>
      <c r="BN9" s="22">
        <f t="shared" si="25"/>
        <v>205</v>
      </c>
      <c r="BO9" s="22">
        <f t="shared" si="25"/>
        <v>205</v>
      </c>
      <c r="BP9" s="22">
        <f t="shared" si="25"/>
        <v>205</v>
      </c>
      <c r="BQ9" s="22">
        <f t="shared" si="25"/>
        <v>205</v>
      </c>
      <c r="BR9" s="22">
        <f t="shared" si="25"/>
        <v>205</v>
      </c>
    </row>
    <row r="10" spans="1:70" ht="16.5">
      <c r="A10" s="73" t="s">
        <v>794</v>
      </c>
      <c r="B10" s="32" t="str">
        <f>IF(ISNA(VLOOKUP(A10,'Licenciés Jeunes 2023'!A:C,3,0)),"",VLOOKUP(A10,'Licenciés Jeunes 2023'!A:C,3,0))</f>
        <v>JOSEPH</v>
      </c>
      <c r="C10" s="32" t="str">
        <f>IF(ISNA(VLOOKUP(A10,'Licenciés Jeunes 2023'!A:C,2,0)),"",VLOOKUP(A10,'Licenciés Jeunes 2023'!A:C,2,0))</f>
        <v>Jeanne</v>
      </c>
      <c r="D10" s="32" t="str">
        <f>IF(ISNA(VLOOKUP(A10,'Licenciés Jeunes 2023'!A:F,6,0)),"",VLOOKUP(A10,'Licenciés Jeunes 2023'!A:F,6,0))</f>
        <v>ASPTT 36 SPORT NATURE</v>
      </c>
      <c r="E10" s="6">
        <v>7</v>
      </c>
      <c r="F10" s="2">
        <v>125</v>
      </c>
      <c r="G10" s="4">
        <v>5</v>
      </c>
      <c r="H10" s="2">
        <f>IF(G$2="Bike &amp; Run",IF(ISNA(VLOOKUP(G10,Paramètres!$B$3:$C$56,2,FALSE)),0,VLOOKUP(G10,Paramètres!$B$3:$C$56,2,FALSE)*Paramètres!$K$4),IF(OR(G10="",OR($D10="",$D10="NL",$D10="HORS LIGUE")),0,VLOOKUP(IF(OR(G10="",OR($D10="",$D10="NL",$D10="HORS LIGUE")),"",COUNTIFS($D$5:$D$72,"&lt;&gt;"&amp;"",$D$5:$D$72,"&lt;&gt;"&amp;"NL",$D$5:$D$72,"&lt;&gt;"&amp;"HORS LIGUE",G$5:G$72,"&lt;"&amp;G10)+1),Paramètres!$B$3:$C$56,2,FALSE)*Paramètres!$K$4))</f>
        <v>75</v>
      </c>
      <c r="I10" s="36"/>
      <c r="J10" s="2">
        <f>IF(I$2="Bike &amp; Run",IF(ISNA(VLOOKUP(I10,Paramètres!$B$3:$C$56,2,FALSE)),0,VLOOKUP(I10,Paramètres!$B$3:$C$56,2,FALSE)*Paramètres!$K$5),IF(OR(I10="",OR($D10="",$D10="NL",$D10="HORS LIGUE")),0,VLOOKUP(IF(OR(I10="",OR($D10="",$D10="NL",$D10="HORS LIGUE")),"",COUNTIFS($D$5:$D$72,"&lt;&gt;"&amp;"",$D$5:$D$72,"&lt;&gt;"&amp;"NL",$D$5:$D$72,"&lt;&gt;"&amp;"HORS LIGUE",I$5:I$72,"&lt;"&amp;I10)+1),Paramètres!$B$3:$C$56,2,FALSE)*Paramètres!$K$5))</f>
        <v>0</v>
      </c>
      <c r="K10" s="4"/>
      <c r="L10" s="2">
        <f>IF(K$2="Bike &amp; Run",IF(ISNA(VLOOKUP(K10,Paramètres!$B$3:$C$56,2,FALSE)),0,VLOOKUP(K10,Paramètres!$B$3:$C$56,2,FALSE)*Paramètres!$K$6),IF(OR(K10="",OR($D10="",$D10="NL",$D10="HORS LIGUE")),0,VLOOKUP(IF(OR(K10="",OR($D10="",$D10="NL",$D10="HORS LIGUE")),"",COUNTIFS($D$5:$D$72,"&lt;&gt;"&amp;"",$D$5:$D$72,"&lt;&gt;"&amp;"NL",$D$5:$D$72,"&lt;&gt;"&amp;"HORS LIGUE",K$5:K$72,"&lt;"&amp;K10)+1),Paramètres!$B$3:$C$56,2,FALSE)*Paramètres!$K$6))</f>
        <v>0</v>
      </c>
      <c r="M10" s="4"/>
      <c r="N10" s="2">
        <f>IF(M$2="Bike &amp; Run",IF(ISNA(VLOOKUP(M10,Paramètres!$B$3:$C$56,2,FALSE)),0,VLOOKUP(M10,Paramètres!$B$3:$C$56,2,FALSE)*Paramètres!$K$7),IF(OR(M10="",OR($D10="",$D10="NL",$D10="HORS LIGUE")),0,VLOOKUP(IF(OR(M10="",OR($D10="",$D10="NL",$D10="HORS LIGUE")),"",COUNTIFS($D$5:$D$72,"&lt;&gt;"&amp;"",$D$5:$D$72,"&lt;&gt;"&amp;"NL",$D$5:$D$72,"&lt;&gt;"&amp;"HORS LIGUE",M$5:M$72,"&lt;"&amp;M10)+1),Paramètres!$B$3:$C$56,2,FALSE)*Paramètres!$K$7))</f>
        <v>0</v>
      </c>
      <c r="O10" s="46"/>
      <c r="P10" s="2">
        <f>IF(O$2="Bike &amp; Run",IF(ISNA(VLOOKUP(O10,Paramètres!$B$3:$C$56,2,FALSE)),0,VLOOKUP(O10,Paramètres!$B$3:$C$56,2,FALSE)*Paramètres!$K$8),IF(OR(O10="",OR($D10="",$D10="NL",$D10="HORS LIGUE")),0,VLOOKUP(IF(OR(O10="",OR($D10="",$D10="NL",$D10="HORS LIGUE")),"",COUNTIFS($D$5:$D$72,"&lt;&gt;"&amp;"",$D$5:$D$72,"&lt;&gt;"&amp;"NL",$D$5:$D$72,"&lt;&gt;"&amp;"HORS LIGUE",O$5:O$72,"&lt;"&amp;O10)+1),Paramètres!$B$3:$C$56,2,FALSE)*Paramètres!$K$8))</f>
        <v>0</v>
      </c>
      <c r="Q10" s="46"/>
      <c r="R10" s="2">
        <f>IF(Q$2="Bike &amp; Run",IF(ISNA(VLOOKUP(Q10,Paramètres!$B$3:$C$56,2,FALSE)),0,VLOOKUP(Q10,Paramètres!$B$3:$C$56,2,FALSE)*Paramètres!$K$9),IF(OR(Q10="",OR($D10="",$D10="NL",$D10="HORS LIGUE")),0,VLOOKUP(IF(OR(Q10="",OR($D10="",$D10="NL",$D10="HORS LIGUE")),"",COUNTIFS($D$5:$D$72,"&lt;&gt;"&amp;"",$D$5:$D$72,"&lt;&gt;"&amp;"NL",$D$5:$D$72,"&lt;&gt;"&amp;"HORS LIGUE",Q$5:Q$72,"&lt;"&amp;Q10)+1),Paramètres!$B$3:$C$56,2,FALSE)*Paramètres!$K$9))</f>
        <v>0</v>
      </c>
      <c r="S10" s="46"/>
      <c r="T10" s="2">
        <f>IF(S$2="Bike &amp; Run",IF(ISNA(VLOOKUP(S10,Paramètres!$B$3:$C$56,2,FALSE)),0,VLOOKUP(S10,Paramètres!$B$3:$C$56,2,FALSE)*Paramètres!$K$10),IF(OR(S10="",OR($D10="",$D10="NL",$D10="HORS LIGUE")),0,VLOOKUP(IF(OR(S10="",OR($D10="",$D10="NL",$D10="HORS LIGUE")),"",COUNTIFS($D$5:$D$72,"&lt;&gt;"&amp;"",$D$5:$D$72,"&lt;&gt;"&amp;"NL",$D$5:$D$72,"&lt;&gt;"&amp;"HORS LIGUE",S$5:S$72,"&lt;"&amp;S10)+1),Paramètres!$B$3:$C$56,2,FALSE)*Paramètres!$K$10))</f>
        <v>0</v>
      </c>
      <c r="U10" s="46"/>
      <c r="V10" s="2">
        <f>IF(U$2="Bike &amp; Run",IF(ISNA(VLOOKUP(U10,Paramètres!$B$3:$C$56,2,FALSE)),0,VLOOKUP(U10,Paramètres!$B$3:$C$56,2,FALSE)*Paramètres!$K$11),IF(OR(U10="",OR($D10="",$D10="NL",$D10="HORS LIGUE")),0,VLOOKUP(IF(OR(U10="",OR($D10="",$D10="NL",$D10="HORS LIGUE")),"",COUNTIFS($D$5:$D$72,"&lt;&gt;"&amp;"",$D$5:$D$72,"&lt;&gt;"&amp;"NL",$D$5:$D$72,"&lt;&gt;"&amp;"HORS LIGUE",U$5:U$72,"&lt;"&amp;U10)+1),Paramètres!$B$3:$C$56,2,FALSE)*Paramètres!$K$11))</f>
        <v>0</v>
      </c>
      <c r="W10" s="46"/>
      <c r="X10" s="2">
        <f>IF(W$2="Bike &amp; Run",IF(ISNA(VLOOKUP(W10,Paramètres!$B$3:$C$56,2,FALSE)),0,VLOOKUP(W10,Paramètres!$B$3:$C$56,2,FALSE)*Paramètres!$K$12),IF(OR(W10="",OR($D10="",$D10="NL",$D10="HORS LIGUE")),0,VLOOKUP(IF(OR(W10="",OR($D10="",$D10="NL",$D10="HORS LIGUE")),"",COUNTIFS($D$5:$D$72,"&lt;&gt;"&amp;"",$D$5:$D$72,"&lt;&gt;"&amp;"NL",$D$5:$D$72,"&lt;&gt;"&amp;"HORS LIGUE",W$5:W$72,"&lt;"&amp;W10)+1),Paramètres!$B$3:$C$56,2,FALSE)*Paramètres!$K$12))</f>
        <v>0</v>
      </c>
      <c r="Y10" s="46"/>
      <c r="Z10" s="2">
        <f>IF(Y$2="Bike &amp; Run",IF(ISNA(VLOOKUP(Y10,Paramètres!$B$3:$C$56,2,FALSE)),0,VLOOKUP(Y10,Paramètres!$B$3:$C$56,2,FALSE)*Paramètres!$K$13),IF(OR(Y10="",OR($D10="",$D10="NL",$D10="HORS LIGUE")),0,VLOOKUP(IF(OR(Y10="",OR($D10="",$D10="NL",$D10="HORS LIGUE")),"",COUNTIFS($D$5:$D$72,"&lt;&gt;"&amp;"",$D$5:$D$72,"&lt;&gt;"&amp;"NL",$D$5:$D$72,"&lt;&gt;"&amp;"HORS LIGUE",Y$5:Y$72,"&lt;"&amp;Y10)+1),Paramètres!$B$3:$C$56,2,FALSE)*Paramètres!$K$13))</f>
        <v>0</v>
      </c>
      <c r="AA10" s="46"/>
      <c r="AB10" s="2">
        <f>IF(AA$2="Bike &amp; Run",IF(ISNA(VLOOKUP(AA10,Paramètres!$B$3:$C$56,2,FALSE)),0,VLOOKUP(AA10,Paramètres!$B$3:$C$56,2,FALSE)*Paramètres!$K$14),IF(OR(AA10="",OR($D10="",$D10="NL",$D10="HORS LIGUE")),0,VLOOKUP(IF(OR(AA10="",OR($D10="",$D10="NL",$D10="HORS LIGUE")),"",COUNTIFS($D$5:$D$72,"&lt;&gt;"&amp;"",$D$5:$D$72,"&lt;&gt;"&amp;"NL",$D$5:$D$72,"&lt;&gt;"&amp;"HORS LIGUE",AA$5:AA$72,"&lt;"&amp;AA10)+1),Paramètres!$B$3:$C$56,2,FALSE)*Paramètres!$K$14))</f>
        <v>0</v>
      </c>
      <c r="AC10" s="46"/>
      <c r="AD10" s="2">
        <f>IF(AC$2="Bike &amp; Run",IF(ISNA(VLOOKUP(AC10,Paramètres!$B$3:$C$56,2,FALSE)),0,VLOOKUP(AC10,Paramètres!$B$3:$C$56,2,FALSE)*Paramètres!$K$15),IF(OR(AC10="",OR($D10="",$D10="NL",$D10="HORS LIGUE")),0,VLOOKUP(IF(OR(AC10="",OR($D10="",$D10="NL",$D10="HORS LIGUE")),"",COUNTIFS($D$5:$D$72,"&lt;&gt;"&amp;"",$D$5:$D$72,"&lt;&gt;"&amp;"NL",$D$5:$D$72,"&lt;&gt;"&amp;"HORS LIGUE",AC$5:AC$72,"&lt;"&amp;AC10)+1),Paramètres!$B$3:$C$56,2,FALSE)*Paramètres!$K$15))</f>
        <v>0</v>
      </c>
      <c r="AE10" s="46"/>
      <c r="AF10" s="2">
        <f>IF(AE$2="Bike &amp; Run",IF(ISNA(VLOOKUP(AE10,Paramètres!$B$3:$C$56,2,FALSE)),0,VLOOKUP(AE10,Paramètres!$B$3:$C$56,2,FALSE)*Paramètres!$K$16),IF(OR(AE10="",OR($D10="",$D10="NL",$D10="HORS LIGUE")),0,VLOOKUP(IF(OR(AE10="",OR($D10="",$D10="NL",$D10="HORS LIGUE")),"",COUNTIFS($D$5:$D$72,"&lt;&gt;"&amp;"",$D$5:$D$72,"&lt;&gt;"&amp;"NL",$D$5:$D$72,"&lt;&gt;"&amp;"HORS LIGUE",AE$5:AE$72,"&lt;"&amp;AE10)+1),Paramètres!$B$3:$C$56,2,FALSE)*Paramètres!$K$16))</f>
        <v>0</v>
      </c>
      <c r="AG10" s="46"/>
      <c r="AH10" s="2">
        <f>IF(AG$2="Bike &amp; Run",IF(ISNA(VLOOKUP(AG10,Paramètres!$B$3:$C$56,2,FALSE)),0,VLOOKUP(AG10,Paramètres!$B$3:$C$56,2,FALSE)*Paramètres!$K$17),IF(OR(AG10="",OR($D10="",$D10="NL",$D10="HORS LIGUE")),0,VLOOKUP(IF(OR(AG10="",OR($D10="",$D10="NL",$D10="HORS LIGUE")),"",COUNTIFS($D$5:$D$72,"&lt;&gt;"&amp;"",$D$5:$D$72,"&lt;&gt;"&amp;"NL",$D$5:$D$72,"&lt;&gt;"&amp;"HORS LIGUE",AG$5:AG$72,"&lt;"&amp;AG10)+1),Paramètres!$B$3:$C$56,2,FALSE)*Paramètres!$K$17))</f>
        <v>0</v>
      </c>
      <c r="AI10" s="40">
        <f t="shared" si="0"/>
        <v>200</v>
      </c>
      <c r="AJ10" s="3">
        <f t="shared" si="1"/>
        <v>6</v>
      </c>
      <c r="AK10" s="5">
        <f t="shared" si="2"/>
        <v>2</v>
      </c>
      <c r="AL10" s="41">
        <f t="shared" si="3"/>
        <v>200</v>
      </c>
      <c r="AM10" s="33">
        <f t="shared" si="4"/>
        <v>6</v>
      </c>
      <c r="AO10" s="22">
        <f t="shared" si="5"/>
        <v>125</v>
      </c>
      <c r="AP10">
        <f t="shared" si="6"/>
        <v>75</v>
      </c>
      <c r="AQ10">
        <f t="shared" si="7"/>
        <v>0</v>
      </c>
      <c r="AR10">
        <f t="shared" si="8"/>
        <v>0</v>
      </c>
      <c r="AS10">
        <f t="shared" si="9"/>
        <v>0</v>
      </c>
      <c r="AT10">
        <f t="shared" si="10"/>
        <v>0</v>
      </c>
      <c r="AU10">
        <f t="shared" si="11"/>
        <v>0</v>
      </c>
      <c r="AV10">
        <f t="shared" si="12"/>
        <v>0</v>
      </c>
      <c r="AW10">
        <f t="shared" si="13"/>
        <v>0</v>
      </c>
      <c r="AX10">
        <f t="shared" si="14"/>
        <v>0</v>
      </c>
      <c r="AY10">
        <f t="shared" si="15"/>
        <v>0</v>
      </c>
      <c r="AZ10">
        <f t="shared" si="16"/>
        <v>0</v>
      </c>
      <c r="BA10">
        <f t="shared" si="17"/>
        <v>0</v>
      </c>
      <c r="BB10">
        <f t="shared" si="18"/>
        <v>0</v>
      </c>
      <c r="BC10">
        <f t="shared" si="19"/>
        <v>0</v>
      </c>
      <c r="BD10">
        <f t="shared" si="20"/>
        <v>125</v>
      </c>
      <c r="BE10" s="22">
        <f t="shared" ref="BE10:BR10" si="26">BD10+LARGE($AO10:$BC10,BE$4)</f>
        <v>200</v>
      </c>
      <c r="BF10" s="22">
        <f t="shared" si="26"/>
        <v>200</v>
      </c>
      <c r="BG10" s="22">
        <f t="shared" si="26"/>
        <v>200</v>
      </c>
      <c r="BH10" s="22">
        <f t="shared" si="26"/>
        <v>200</v>
      </c>
      <c r="BI10" s="22">
        <f t="shared" si="26"/>
        <v>200</v>
      </c>
      <c r="BJ10" s="22">
        <f t="shared" si="26"/>
        <v>200</v>
      </c>
      <c r="BK10" s="22">
        <f t="shared" si="26"/>
        <v>200</v>
      </c>
      <c r="BL10" s="22">
        <f t="shared" si="26"/>
        <v>200</v>
      </c>
      <c r="BM10" s="22">
        <f t="shared" si="26"/>
        <v>200</v>
      </c>
      <c r="BN10" s="22">
        <f t="shared" si="26"/>
        <v>200</v>
      </c>
      <c r="BO10" s="22">
        <f t="shared" si="26"/>
        <v>200</v>
      </c>
      <c r="BP10" s="22">
        <f t="shared" si="26"/>
        <v>200</v>
      </c>
      <c r="BQ10" s="22">
        <f t="shared" si="26"/>
        <v>200</v>
      </c>
      <c r="BR10" s="22">
        <f t="shared" si="26"/>
        <v>200</v>
      </c>
    </row>
    <row r="11" spans="1:70" ht="16.5">
      <c r="A11" s="73" t="s">
        <v>1486</v>
      </c>
      <c r="B11" s="32" t="str">
        <f>IF(ISNA(VLOOKUP(A11,'Licenciés Jeunes 2023'!A:C,3,0)),"",VLOOKUP(A11,'Licenciés Jeunes 2023'!A:C,3,0))</f>
        <v>GERIN</v>
      </c>
      <c r="C11" s="32" t="str">
        <f>IF(ISNA(VLOOKUP(A11,'Licenciés Jeunes 2023'!A:C,2,0)),"",VLOOKUP(A11,'Licenciés Jeunes 2023'!A:C,2,0))</f>
        <v>Elea</v>
      </c>
      <c r="D11" s="32" t="str">
        <f>IF(ISNA(VLOOKUP(A11,'Licenciés Jeunes 2023'!A:F,6,0)),"",VLOOKUP(A11,'Licenciés Jeunes 2023'!A:F,6,0))</f>
        <v>C CHARTRES METROPOLE TRIATHLON</v>
      </c>
      <c r="E11" s="6">
        <v>8</v>
      </c>
      <c r="F11" s="2">
        <v>123</v>
      </c>
      <c r="G11" s="4">
        <v>11</v>
      </c>
      <c r="H11" s="2">
        <f>IF(G$2="Bike &amp; Run",IF(ISNA(VLOOKUP(G11,Paramètres!$B$3:$C$56,2,FALSE)),0,VLOOKUP(G11,Paramètres!$B$3:$C$56,2,FALSE)*Paramètres!$K$4),IF(OR(G11="",OR($D11="",$D11="NL",$D11="HORS LIGUE")),0,VLOOKUP(IF(OR(G11="",OR($D11="",$D11="NL",$D11="HORS LIGUE")),"",COUNTIFS($D$5:$D$72,"&lt;&gt;"&amp;"",$D$5:$D$72,"&lt;&gt;"&amp;"NL",$D$5:$D$72,"&lt;&gt;"&amp;"HORS LIGUE",G$5:G$72,"&lt;"&amp;G11)+1),Paramètres!$B$3:$C$56,2,FALSE)*Paramètres!$K$4))</f>
        <v>54</v>
      </c>
      <c r="I11" s="36"/>
      <c r="J11" s="2">
        <f>IF(I$2="Bike &amp; Run",IF(ISNA(VLOOKUP(I11,Paramètres!$B$3:$C$56,2,FALSE)),0,VLOOKUP(I11,Paramètres!$B$3:$C$56,2,FALSE)*Paramètres!$K$5),IF(OR(I11="",OR($D11="",$D11="NL",$D11="HORS LIGUE")),0,VLOOKUP(IF(OR(I11="",OR($D11="",$D11="NL",$D11="HORS LIGUE")),"",COUNTIFS($D$5:$D$72,"&lt;&gt;"&amp;"",$D$5:$D$72,"&lt;&gt;"&amp;"NL",$D$5:$D$72,"&lt;&gt;"&amp;"HORS LIGUE",I$5:I$72,"&lt;"&amp;I11)+1),Paramètres!$B$3:$C$56,2,FALSE)*Paramètres!$K$5))</f>
        <v>0</v>
      </c>
      <c r="K11" s="4"/>
      <c r="L11" s="2">
        <f>IF(K$2="Bike &amp; Run",IF(ISNA(VLOOKUP(K11,Paramètres!$B$3:$C$56,2,FALSE)),0,VLOOKUP(K11,Paramètres!$B$3:$C$56,2,FALSE)*Paramètres!$K$6),IF(OR(K11="",OR($D11="",$D11="NL",$D11="HORS LIGUE")),0,VLOOKUP(IF(OR(K11="",OR($D11="",$D11="NL",$D11="HORS LIGUE")),"",COUNTIFS($D$5:$D$72,"&lt;&gt;"&amp;"",$D$5:$D$72,"&lt;&gt;"&amp;"NL",$D$5:$D$72,"&lt;&gt;"&amp;"HORS LIGUE",K$5:K$72,"&lt;"&amp;K11)+1),Paramètres!$B$3:$C$56,2,FALSE)*Paramètres!$K$6))</f>
        <v>0</v>
      </c>
      <c r="M11" s="4"/>
      <c r="N11" s="2">
        <f>IF(M$2="Bike &amp; Run",IF(ISNA(VLOOKUP(M11,Paramètres!$B$3:$C$56,2,FALSE)),0,VLOOKUP(M11,Paramètres!$B$3:$C$56,2,FALSE)*Paramètres!$K$7),IF(OR(M11="",OR($D11="",$D11="NL",$D11="HORS LIGUE")),0,VLOOKUP(IF(OR(M11="",OR($D11="",$D11="NL",$D11="HORS LIGUE")),"",COUNTIFS($D$5:$D$72,"&lt;&gt;"&amp;"",$D$5:$D$72,"&lt;&gt;"&amp;"NL",$D$5:$D$72,"&lt;&gt;"&amp;"HORS LIGUE",M$5:M$72,"&lt;"&amp;M11)+1),Paramètres!$B$3:$C$56,2,FALSE)*Paramètres!$K$7))</f>
        <v>0</v>
      </c>
      <c r="O11" s="46"/>
      <c r="P11" s="2">
        <f>IF(O$2="Bike &amp; Run",IF(ISNA(VLOOKUP(O11,Paramètres!$B$3:$C$56,2,FALSE)),0,VLOOKUP(O11,Paramètres!$B$3:$C$56,2,FALSE)*Paramètres!$K$8),IF(OR(O11="",OR($D11="",$D11="NL",$D11="HORS LIGUE")),0,VLOOKUP(IF(OR(O11="",OR($D11="",$D11="NL",$D11="HORS LIGUE")),"",COUNTIFS($D$5:$D$72,"&lt;&gt;"&amp;"",$D$5:$D$72,"&lt;&gt;"&amp;"NL",$D$5:$D$72,"&lt;&gt;"&amp;"HORS LIGUE",O$5:O$72,"&lt;"&amp;O11)+1),Paramètres!$B$3:$C$56,2,FALSE)*Paramètres!$K$8))</f>
        <v>0</v>
      </c>
      <c r="Q11" s="46"/>
      <c r="R11" s="2">
        <f>IF(Q$2="Bike &amp; Run",IF(ISNA(VLOOKUP(Q11,Paramètres!$B$3:$C$56,2,FALSE)),0,VLOOKUP(Q11,Paramètres!$B$3:$C$56,2,FALSE)*Paramètres!$K$9),IF(OR(Q11="",OR($D11="",$D11="NL",$D11="HORS LIGUE")),0,VLOOKUP(IF(OR(Q11="",OR($D11="",$D11="NL",$D11="HORS LIGUE")),"",COUNTIFS($D$5:$D$72,"&lt;&gt;"&amp;"",$D$5:$D$72,"&lt;&gt;"&amp;"NL",$D$5:$D$72,"&lt;&gt;"&amp;"HORS LIGUE",Q$5:Q$72,"&lt;"&amp;Q11)+1),Paramètres!$B$3:$C$56,2,FALSE)*Paramètres!$K$9))</f>
        <v>0</v>
      </c>
      <c r="S11" s="46"/>
      <c r="T11" s="2">
        <f>IF(S$2="Bike &amp; Run",IF(ISNA(VLOOKUP(S11,Paramètres!$B$3:$C$56,2,FALSE)),0,VLOOKUP(S11,Paramètres!$B$3:$C$56,2,FALSE)*Paramètres!$K$10),IF(OR(S11="",OR($D11="",$D11="NL",$D11="HORS LIGUE")),0,VLOOKUP(IF(OR(S11="",OR($D11="",$D11="NL",$D11="HORS LIGUE")),"",COUNTIFS($D$5:$D$72,"&lt;&gt;"&amp;"",$D$5:$D$72,"&lt;&gt;"&amp;"NL",$D$5:$D$72,"&lt;&gt;"&amp;"HORS LIGUE",S$5:S$72,"&lt;"&amp;S11)+1),Paramètres!$B$3:$C$56,2,FALSE)*Paramètres!$K$10))</f>
        <v>0</v>
      </c>
      <c r="U11" s="46"/>
      <c r="V11" s="2">
        <f>IF(U$2="Bike &amp; Run",IF(ISNA(VLOOKUP(U11,Paramètres!$B$3:$C$56,2,FALSE)),0,VLOOKUP(U11,Paramètres!$B$3:$C$56,2,FALSE)*Paramètres!$K$11),IF(OR(U11="",OR($D11="",$D11="NL",$D11="HORS LIGUE")),0,VLOOKUP(IF(OR(U11="",OR($D11="",$D11="NL",$D11="HORS LIGUE")),"",COUNTIFS($D$5:$D$72,"&lt;&gt;"&amp;"",$D$5:$D$72,"&lt;&gt;"&amp;"NL",$D$5:$D$72,"&lt;&gt;"&amp;"HORS LIGUE",U$5:U$72,"&lt;"&amp;U11)+1),Paramètres!$B$3:$C$56,2,FALSE)*Paramètres!$K$11))</f>
        <v>0</v>
      </c>
      <c r="W11" s="46"/>
      <c r="X11" s="2">
        <f>IF(W$2="Bike &amp; Run",IF(ISNA(VLOOKUP(W11,Paramètres!$B$3:$C$56,2,FALSE)),0,VLOOKUP(W11,Paramètres!$B$3:$C$56,2,FALSE)*Paramètres!$K$12),IF(OR(W11="",OR($D11="",$D11="NL",$D11="HORS LIGUE")),0,VLOOKUP(IF(OR(W11="",OR($D11="",$D11="NL",$D11="HORS LIGUE")),"",COUNTIFS($D$5:$D$72,"&lt;&gt;"&amp;"",$D$5:$D$72,"&lt;&gt;"&amp;"NL",$D$5:$D$72,"&lt;&gt;"&amp;"HORS LIGUE",W$5:W$72,"&lt;"&amp;W11)+1),Paramètres!$B$3:$C$56,2,FALSE)*Paramètres!$K$12))</f>
        <v>0</v>
      </c>
      <c r="Y11" s="46"/>
      <c r="Z11" s="2">
        <f>IF(Y$2="Bike &amp; Run",IF(ISNA(VLOOKUP(Y11,Paramètres!$B$3:$C$56,2,FALSE)),0,VLOOKUP(Y11,Paramètres!$B$3:$C$56,2,FALSE)*Paramètres!$K$13),IF(OR(Y11="",OR($D11="",$D11="NL",$D11="HORS LIGUE")),0,VLOOKUP(IF(OR(Y11="",OR($D11="",$D11="NL",$D11="HORS LIGUE")),"",COUNTIFS($D$5:$D$72,"&lt;&gt;"&amp;"",$D$5:$D$72,"&lt;&gt;"&amp;"NL",$D$5:$D$72,"&lt;&gt;"&amp;"HORS LIGUE",Y$5:Y$72,"&lt;"&amp;Y11)+1),Paramètres!$B$3:$C$56,2,FALSE)*Paramètres!$K$13))</f>
        <v>0</v>
      </c>
      <c r="AA11" s="46"/>
      <c r="AB11" s="2">
        <f>IF(AA$2="Bike &amp; Run",IF(ISNA(VLOOKUP(AA11,Paramètres!$B$3:$C$56,2,FALSE)),0,VLOOKUP(AA11,Paramètres!$B$3:$C$56,2,FALSE)*Paramètres!$K$14),IF(OR(AA11="",OR($D11="",$D11="NL",$D11="HORS LIGUE")),0,VLOOKUP(IF(OR(AA11="",OR($D11="",$D11="NL",$D11="HORS LIGUE")),"",COUNTIFS($D$5:$D$72,"&lt;&gt;"&amp;"",$D$5:$D$72,"&lt;&gt;"&amp;"NL",$D$5:$D$72,"&lt;&gt;"&amp;"HORS LIGUE",AA$5:AA$72,"&lt;"&amp;AA11)+1),Paramètres!$B$3:$C$56,2,FALSE)*Paramètres!$K$14))</f>
        <v>0</v>
      </c>
      <c r="AC11" s="46"/>
      <c r="AD11" s="2">
        <f>IF(AC$2="Bike &amp; Run",IF(ISNA(VLOOKUP(AC11,Paramètres!$B$3:$C$56,2,FALSE)),0,VLOOKUP(AC11,Paramètres!$B$3:$C$56,2,FALSE)*Paramètres!$K$15),IF(OR(AC11="",OR($D11="",$D11="NL",$D11="HORS LIGUE")),0,VLOOKUP(IF(OR(AC11="",OR($D11="",$D11="NL",$D11="HORS LIGUE")),"",COUNTIFS($D$5:$D$72,"&lt;&gt;"&amp;"",$D$5:$D$72,"&lt;&gt;"&amp;"NL",$D$5:$D$72,"&lt;&gt;"&amp;"HORS LIGUE",AC$5:AC$72,"&lt;"&amp;AC11)+1),Paramètres!$B$3:$C$56,2,FALSE)*Paramètres!$K$15))</f>
        <v>0</v>
      </c>
      <c r="AE11" s="46"/>
      <c r="AF11" s="2">
        <f>IF(AE$2="Bike &amp; Run",IF(ISNA(VLOOKUP(AE11,Paramètres!$B$3:$C$56,2,FALSE)),0,VLOOKUP(AE11,Paramètres!$B$3:$C$56,2,FALSE)*Paramètres!$K$16),IF(OR(AE11="",OR($D11="",$D11="NL",$D11="HORS LIGUE")),0,VLOOKUP(IF(OR(AE11="",OR($D11="",$D11="NL",$D11="HORS LIGUE")),"",COUNTIFS($D$5:$D$72,"&lt;&gt;"&amp;"",$D$5:$D$72,"&lt;&gt;"&amp;"NL",$D$5:$D$72,"&lt;&gt;"&amp;"HORS LIGUE",AE$5:AE$72,"&lt;"&amp;AE11)+1),Paramètres!$B$3:$C$56,2,FALSE)*Paramètres!$K$16))</f>
        <v>0</v>
      </c>
      <c r="AG11" s="46"/>
      <c r="AH11" s="2">
        <f>IF(AG$2="Bike &amp; Run",IF(ISNA(VLOOKUP(AG11,Paramètres!$B$3:$C$56,2,FALSE)),0,VLOOKUP(AG11,Paramètres!$B$3:$C$56,2,FALSE)*Paramètres!$K$17),IF(OR(AG11="",OR($D11="",$D11="NL",$D11="HORS LIGUE")),0,VLOOKUP(IF(OR(AG11="",OR($D11="",$D11="NL",$D11="HORS LIGUE")),"",COUNTIFS($D$5:$D$72,"&lt;&gt;"&amp;"",$D$5:$D$72,"&lt;&gt;"&amp;"NL",$D$5:$D$72,"&lt;&gt;"&amp;"HORS LIGUE",AG$5:AG$72,"&lt;"&amp;AG11)+1),Paramètres!$B$3:$C$56,2,FALSE)*Paramètres!$K$17))</f>
        <v>0</v>
      </c>
      <c r="AI11" s="40">
        <f t="shared" si="0"/>
        <v>177</v>
      </c>
      <c r="AJ11" s="3">
        <f t="shared" si="1"/>
        <v>7</v>
      </c>
      <c r="AK11" s="5">
        <f t="shared" si="2"/>
        <v>2</v>
      </c>
      <c r="AL11" s="41">
        <f t="shared" si="3"/>
        <v>177</v>
      </c>
      <c r="AM11" s="33">
        <f t="shared" si="4"/>
        <v>7</v>
      </c>
      <c r="AO11" s="22">
        <f t="shared" si="5"/>
        <v>123</v>
      </c>
      <c r="AP11">
        <f t="shared" si="6"/>
        <v>54</v>
      </c>
      <c r="AQ11">
        <f t="shared" si="7"/>
        <v>0</v>
      </c>
      <c r="AR11">
        <f t="shared" si="8"/>
        <v>0</v>
      </c>
      <c r="AS11">
        <f t="shared" si="9"/>
        <v>0</v>
      </c>
      <c r="AT11">
        <f t="shared" si="10"/>
        <v>0</v>
      </c>
      <c r="AU11">
        <f t="shared" si="11"/>
        <v>0</v>
      </c>
      <c r="AV11">
        <f t="shared" si="12"/>
        <v>0</v>
      </c>
      <c r="AW11">
        <f t="shared" si="13"/>
        <v>0</v>
      </c>
      <c r="AX11">
        <f t="shared" si="14"/>
        <v>0</v>
      </c>
      <c r="AY11">
        <f t="shared" si="15"/>
        <v>0</v>
      </c>
      <c r="AZ11">
        <f t="shared" si="16"/>
        <v>0</v>
      </c>
      <c r="BA11">
        <f t="shared" si="17"/>
        <v>0</v>
      </c>
      <c r="BB11">
        <f t="shared" si="18"/>
        <v>0</v>
      </c>
      <c r="BC11">
        <f t="shared" si="19"/>
        <v>0</v>
      </c>
      <c r="BD11">
        <f t="shared" si="20"/>
        <v>123</v>
      </c>
      <c r="BE11" s="22">
        <f t="shared" ref="BE11:BR11" si="27">BD11+LARGE($AO11:$BC11,BE$4)</f>
        <v>177</v>
      </c>
      <c r="BF11" s="22">
        <f t="shared" si="27"/>
        <v>177</v>
      </c>
      <c r="BG11" s="22">
        <f t="shared" si="27"/>
        <v>177</v>
      </c>
      <c r="BH11" s="22">
        <f t="shared" si="27"/>
        <v>177</v>
      </c>
      <c r="BI11" s="22">
        <f t="shared" si="27"/>
        <v>177</v>
      </c>
      <c r="BJ11" s="22">
        <f t="shared" si="27"/>
        <v>177</v>
      </c>
      <c r="BK11" s="22">
        <f t="shared" si="27"/>
        <v>177</v>
      </c>
      <c r="BL11" s="22">
        <f t="shared" si="27"/>
        <v>177</v>
      </c>
      <c r="BM11" s="22">
        <f t="shared" si="27"/>
        <v>177</v>
      </c>
      <c r="BN11" s="22">
        <f t="shared" si="27"/>
        <v>177</v>
      </c>
      <c r="BO11" s="22">
        <f t="shared" si="27"/>
        <v>177</v>
      </c>
      <c r="BP11" s="22">
        <f t="shared" si="27"/>
        <v>177</v>
      </c>
      <c r="BQ11" s="22">
        <f t="shared" si="27"/>
        <v>177</v>
      </c>
      <c r="BR11" s="22">
        <f t="shared" si="27"/>
        <v>177</v>
      </c>
    </row>
    <row r="12" spans="1:70" ht="16.5">
      <c r="A12" s="73" t="s">
        <v>891</v>
      </c>
      <c r="B12" s="32" t="str">
        <f>IF(ISNA(VLOOKUP(A12,'Licenciés Jeunes 2023'!A:C,3,0)),"",VLOOKUP(A12,'Licenciés Jeunes 2023'!A:C,3,0))</f>
        <v>CHATAIN</v>
      </c>
      <c r="C12" s="32" t="str">
        <f>IF(ISNA(VLOOKUP(A12,'Licenciés Jeunes 2023'!A:C,2,0)),"",VLOOKUP(A12,'Licenciés Jeunes 2023'!A:C,2,0))</f>
        <v>Laura</v>
      </c>
      <c r="D12" s="32" t="str">
        <f>IF(ISNA(VLOOKUP(A12,'Licenciés Jeunes 2023'!A:F,6,0)),"",VLOOKUP(A12,'Licenciés Jeunes 2023'!A:F,6,0))</f>
        <v>ASPTT 36 SPORT NATURE</v>
      </c>
      <c r="E12" s="6">
        <v>10</v>
      </c>
      <c r="F12" s="2">
        <v>113</v>
      </c>
      <c r="G12" s="4">
        <v>8</v>
      </c>
      <c r="H12" s="2">
        <f>IF(G$2="Bike &amp; Run",IF(ISNA(VLOOKUP(G12,Paramètres!$B$3:$C$56,2,FALSE)),0,VLOOKUP(G12,Paramètres!$B$3:$C$56,2,FALSE)*Paramètres!$K$4),IF(OR(G12="",OR($D12="",$D12="NL",$D12="HORS LIGUE")),0,VLOOKUP(IF(OR(G12="",OR($D12="",$D12="NL",$D12="HORS LIGUE")),"",COUNTIFS($D$5:$D$72,"&lt;&gt;"&amp;"",$D$5:$D$72,"&lt;&gt;"&amp;"NL",$D$5:$D$72,"&lt;&gt;"&amp;"HORS LIGUE",G$5:G$72,"&lt;"&amp;G12)+1),Paramètres!$B$3:$C$56,2,FALSE)*Paramètres!$K$4))</f>
        <v>63</v>
      </c>
      <c r="I12" s="36"/>
      <c r="J12" s="2">
        <f>IF(I$2="Bike &amp; Run",IF(ISNA(VLOOKUP(I12,Paramètres!$B$3:$C$56,2,FALSE)),0,VLOOKUP(I12,Paramètres!$B$3:$C$56,2,FALSE)*Paramètres!$K$5),IF(OR(I12="",OR($D12="",$D12="NL",$D12="HORS LIGUE")),0,VLOOKUP(IF(OR(I12="",OR($D12="",$D12="NL",$D12="HORS LIGUE")),"",COUNTIFS($D$5:$D$72,"&lt;&gt;"&amp;"",$D$5:$D$72,"&lt;&gt;"&amp;"NL",$D$5:$D$72,"&lt;&gt;"&amp;"HORS LIGUE",I$5:I$72,"&lt;"&amp;I12)+1),Paramètres!$B$3:$C$56,2,FALSE)*Paramètres!$K$5))</f>
        <v>0</v>
      </c>
      <c r="K12" s="4"/>
      <c r="L12" s="2">
        <f>IF(K$2="Bike &amp; Run",IF(ISNA(VLOOKUP(K12,Paramètres!$B$3:$C$56,2,FALSE)),0,VLOOKUP(K12,Paramètres!$B$3:$C$56,2,FALSE)*Paramètres!$K$6),IF(OR(K12="",OR($D12="",$D12="NL",$D12="HORS LIGUE")),0,VLOOKUP(IF(OR(K12="",OR($D12="",$D12="NL",$D12="HORS LIGUE")),"",COUNTIFS($D$5:$D$72,"&lt;&gt;"&amp;"",$D$5:$D$72,"&lt;&gt;"&amp;"NL",$D$5:$D$72,"&lt;&gt;"&amp;"HORS LIGUE",K$5:K$72,"&lt;"&amp;K12)+1),Paramètres!$B$3:$C$56,2,FALSE)*Paramètres!$K$6))</f>
        <v>0</v>
      </c>
      <c r="M12" s="4"/>
      <c r="N12" s="2">
        <f>IF(M$2="Bike &amp; Run",IF(ISNA(VLOOKUP(M12,Paramètres!$B$3:$C$56,2,FALSE)),0,VLOOKUP(M12,Paramètres!$B$3:$C$56,2,FALSE)*Paramètres!$K$7),IF(OR(M12="",OR($D12="",$D12="NL",$D12="HORS LIGUE")),0,VLOOKUP(IF(OR(M12="",OR($D12="",$D12="NL",$D12="HORS LIGUE")),"",COUNTIFS($D$5:$D$72,"&lt;&gt;"&amp;"",$D$5:$D$72,"&lt;&gt;"&amp;"NL",$D$5:$D$72,"&lt;&gt;"&amp;"HORS LIGUE",M$5:M$72,"&lt;"&amp;M12)+1),Paramètres!$B$3:$C$56,2,FALSE)*Paramètres!$K$7))</f>
        <v>0</v>
      </c>
      <c r="O12" s="46"/>
      <c r="P12" s="2">
        <f>IF(O$2="Bike &amp; Run",IF(ISNA(VLOOKUP(O12,Paramètres!$B$3:$C$56,2,FALSE)),0,VLOOKUP(O12,Paramètres!$B$3:$C$56,2,FALSE)*Paramètres!$K$8),IF(OR(O12="",OR($D12="",$D12="NL",$D12="HORS LIGUE")),0,VLOOKUP(IF(OR(O12="",OR($D12="",$D12="NL",$D12="HORS LIGUE")),"",COUNTIFS($D$5:$D$72,"&lt;&gt;"&amp;"",$D$5:$D$72,"&lt;&gt;"&amp;"NL",$D$5:$D$72,"&lt;&gt;"&amp;"HORS LIGUE",O$5:O$72,"&lt;"&amp;O12)+1),Paramètres!$B$3:$C$56,2,FALSE)*Paramètres!$K$8))</f>
        <v>0</v>
      </c>
      <c r="Q12" s="46"/>
      <c r="R12" s="2">
        <f>IF(Q$2="Bike &amp; Run",IF(ISNA(VLOOKUP(Q12,Paramètres!$B$3:$C$56,2,FALSE)),0,VLOOKUP(Q12,Paramètres!$B$3:$C$56,2,FALSE)*Paramètres!$K$9),IF(OR(Q12="",OR($D12="",$D12="NL",$D12="HORS LIGUE")),0,VLOOKUP(IF(OR(Q12="",OR($D12="",$D12="NL",$D12="HORS LIGUE")),"",COUNTIFS($D$5:$D$72,"&lt;&gt;"&amp;"",$D$5:$D$72,"&lt;&gt;"&amp;"NL",$D$5:$D$72,"&lt;&gt;"&amp;"HORS LIGUE",Q$5:Q$72,"&lt;"&amp;Q12)+1),Paramètres!$B$3:$C$56,2,FALSE)*Paramètres!$K$9))</f>
        <v>0</v>
      </c>
      <c r="S12" s="46"/>
      <c r="T12" s="2">
        <f>IF(S$2="Bike &amp; Run",IF(ISNA(VLOOKUP(S12,Paramètres!$B$3:$C$56,2,FALSE)),0,VLOOKUP(S12,Paramètres!$B$3:$C$56,2,FALSE)*Paramètres!$K$10),IF(OR(S12="",OR($D12="",$D12="NL",$D12="HORS LIGUE")),0,VLOOKUP(IF(OR(S12="",OR($D12="",$D12="NL",$D12="HORS LIGUE")),"",COUNTIFS($D$5:$D$72,"&lt;&gt;"&amp;"",$D$5:$D$72,"&lt;&gt;"&amp;"NL",$D$5:$D$72,"&lt;&gt;"&amp;"HORS LIGUE",S$5:S$72,"&lt;"&amp;S12)+1),Paramètres!$B$3:$C$56,2,FALSE)*Paramètres!$K$10))</f>
        <v>0</v>
      </c>
      <c r="U12" s="46"/>
      <c r="V12" s="2">
        <f>IF(U$2="Bike &amp; Run",IF(ISNA(VLOOKUP(U12,Paramètres!$B$3:$C$56,2,FALSE)),0,VLOOKUP(U12,Paramètres!$B$3:$C$56,2,FALSE)*Paramètres!$K$11),IF(OR(U12="",OR($D12="",$D12="NL",$D12="HORS LIGUE")),0,VLOOKUP(IF(OR(U12="",OR($D12="",$D12="NL",$D12="HORS LIGUE")),"",COUNTIFS($D$5:$D$72,"&lt;&gt;"&amp;"",$D$5:$D$72,"&lt;&gt;"&amp;"NL",$D$5:$D$72,"&lt;&gt;"&amp;"HORS LIGUE",U$5:U$72,"&lt;"&amp;U12)+1),Paramètres!$B$3:$C$56,2,FALSE)*Paramètres!$K$11))</f>
        <v>0</v>
      </c>
      <c r="W12" s="46"/>
      <c r="X12" s="2">
        <f>IF(W$2="Bike &amp; Run",IF(ISNA(VLOOKUP(W12,Paramètres!$B$3:$C$56,2,FALSE)),0,VLOOKUP(W12,Paramètres!$B$3:$C$56,2,FALSE)*Paramètres!$K$12),IF(OR(W12="",OR($D12="",$D12="NL",$D12="HORS LIGUE")),0,VLOOKUP(IF(OR(W12="",OR($D12="",$D12="NL",$D12="HORS LIGUE")),"",COUNTIFS($D$5:$D$72,"&lt;&gt;"&amp;"",$D$5:$D$72,"&lt;&gt;"&amp;"NL",$D$5:$D$72,"&lt;&gt;"&amp;"HORS LIGUE",W$5:W$72,"&lt;"&amp;W12)+1),Paramètres!$B$3:$C$56,2,FALSE)*Paramètres!$K$12))</f>
        <v>0</v>
      </c>
      <c r="Y12" s="46"/>
      <c r="Z12" s="2">
        <f>IF(Y$2="Bike &amp; Run",IF(ISNA(VLOOKUP(Y12,Paramètres!$B$3:$C$56,2,FALSE)),0,VLOOKUP(Y12,Paramètres!$B$3:$C$56,2,FALSE)*Paramètres!$K$13),IF(OR(Y12="",OR($D12="",$D12="NL",$D12="HORS LIGUE")),0,VLOOKUP(IF(OR(Y12="",OR($D12="",$D12="NL",$D12="HORS LIGUE")),"",COUNTIFS($D$5:$D$72,"&lt;&gt;"&amp;"",$D$5:$D$72,"&lt;&gt;"&amp;"NL",$D$5:$D$72,"&lt;&gt;"&amp;"HORS LIGUE",Y$5:Y$72,"&lt;"&amp;Y12)+1),Paramètres!$B$3:$C$56,2,FALSE)*Paramètres!$K$13))</f>
        <v>0</v>
      </c>
      <c r="AA12" s="46"/>
      <c r="AB12" s="2">
        <f>IF(AA$2="Bike &amp; Run",IF(ISNA(VLOOKUP(AA12,Paramètres!$B$3:$C$56,2,FALSE)),0,VLOOKUP(AA12,Paramètres!$B$3:$C$56,2,FALSE)*Paramètres!$K$14),IF(OR(AA12="",OR($D12="",$D12="NL",$D12="HORS LIGUE")),0,VLOOKUP(IF(OR(AA12="",OR($D12="",$D12="NL",$D12="HORS LIGUE")),"",COUNTIFS($D$5:$D$72,"&lt;&gt;"&amp;"",$D$5:$D$72,"&lt;&gt;"&amp;"NL",$D$5:$D$72,"&lt;&gt;"&amp;"HORS LIGUE",AA$5:AA$72,"&lt;"&amp;AA12)+1),Paramètres!$B$3:$C$56,2,FALSE)*Paramètres!$K$14))</f>
        <v>0</v>
      </c>
      <c r="AC12" s="46"/>
      <c r="AD12" s="2">
        <f>IF(AC$2="Bike &amp; Run",IF(ISNA(VLOOKUP(AC12,Paramètres!$B$3:$C$56,2,FALSE)),0,VLOOKUP(AC12,Paramètres!$B$3:$C$56,2,FALSE)*Paramètres!$K$15),IF(OR(AC12="",OR($D12="",$D12="NL",$D12="HORS LIGUE")),0,VLOOKUP(IF(OR(AC12="",OR($D12="",$D12="NL",$D12="HORS LIGUE")),"",COUNTIFS($D$5:$D$72,"&lt;&gt;"&amp;"",$D$5:$D$72,"&lt;&gt;"&amp;"NL",$D$5:$D$72,"&lt;&gt;"&amp;"HORS LIGUE",AC$5:AC$72,"&lt;"&amp;AC12)+1),Paramètres!$B$3:$C$56,2,FALSE)*Paramètres!$K$15))</f>
        <v>0</v>
      </c>
      <c r="AE12" s="46"/>
      <c r="AF12" s="2">
        <f>IF(AE$2="Bike &amp; Run",IF(ISNA(VLOOKUP(AE12,Paramètres!$B$3:$C$56,2,FALSE)),0,VLOOKUP(AE12,Paramètres!$B$3:$C$56,2,FALSE)*Paramètres!$K$16),IF(OR(AE12="",OR($D12="",$D12="NL",$D12="HORS LIGUE")),0,VLOOKUP(IF(OR(AE12="",OR($D12="",$D12="NL",$D12="HORS LIGUE")),"",COUNTIFS($D$5:$D$72,"&lt;&gt;"&amp;"",$D$5:$D$72,"&lt;&gt;"&amp;"NL",$D$5:$D$72,"&lt;&gt;"&amp;"HORS LIGUE",AE$5:AE$72,"&lt;"&amp;AE12)+1),Paramètres!$B$3:$C$56,2,FALSE)*Paramètres!$K$16))</f>
        <v>0</v>
      </c>
      <c r="AG12" s="46"/>
      <c r="AH12" s="2">
        <f>IF(AG$2="Bike &amp; Run",IF(ISNA(VLOOKUP(AG12,Paramètres!$B$3:$C$56,2,FALSE)),0,VLOOKUP(AG12,Paramètres!$B$3:$C$56,2,FALSE)*Paramètres!$K$17),IF(OR(AG12="",OR($D12="",$D12="NL",$D12="HORS LIGUE")),0,VLOOKUP(IF(OR(AG12="",OR($D12="",$D12="NL",$D12="HORS LIGUE")),"",COUNTIFS($D$5:$D$72,"&lt;&gt;"&amp;"",$D$5:$D$72,"&lt;&gt;"&amp;"NL",$D$5:$D$72,"&lt;&gt;"&amp;"HORS LIGUE",AG$5:AG$72,"&lt;"&amp;AG12)+1),Paramètres!$B$3:$C$56,2,FALSE)*Paramètres!$K$17))</f>
        <v>0</v>
      </c>
      <c r="AI12" s="40">
        <f t="shared" si="0"/>
        <v>176</v>
      </c>
      <c r="AJ12" s="3">
        <f t="shared" si="1"/>
        <v>8</v>
      </c>
      <c r="AK12" s="5">
        <f t="shared" si="2"/>
        <v>2</v>
      </c>
      <c r="AL12" s="41">
        <f t="shared" si="3"/>
        <v>176</v>
      </c>
      <c r="AM12" s="33">
        <f t="shared" si="4"/>
        <v>8</v>
      </c>
      <c r="AO12" s="22">
        <f t="shared" si="5"/>
        <v>113</v>
      </c>
      <c r="AP12">
        <f t="shared" si="6"/>
        <v>63</v>
      </c>
      <c r="AQ12">
        <f t="shared" si="7"/>
        <v>0</v>
      </c>
      <c r="AR12">
        <f t="shared" si="8"/>
        <v>0</v>
      </c>
      <c r="AS12">
        <f t="shared" si="9"/>
        <v>0</v>
      </c>
      <c r="AT12">
        <f t="shared" si="10"/>
        <v>0</v>
      </c>
      <c r="AU12">
        <f t="shared" si="11"/>
        <v>0</v>
      </c>
      <c r="AV12">
        <f t="shared" si="12"/>
        <v>0</v>
      </c>
      <c r="AW12">
        <f t="shared" si="13"/>
        <v>0</v>
      </c>
      <c r="AX12">
        <f t="shared" si="14"/>
        <v>0</v>
      </c>
      <c r="AY12">
        <f t="shared" si="15"/>
        <v>0</v>
      </c>
      <c r="AZ12">
        <f t="shared" si="16"/>
        <v>0</v>
      </c>
      <c r="BA12">
        <f t="shared" si="17"/>
        <v>0</v>
      </c>
      <c r="BB12">
        <f t="shared" si="18"/>
        <v>0</v>
      </c>
      <c r="BC12">
        <f t="shared" si="19"/>
        <v>0</v>
      </c>
      <c r="BD12">
        <f t="shared" si="20"/>
        <v>113</v>
      </c>
      <c r="BE12" s="22">
        <f t="shared" ref="BE12:BR12" si="28">BD12+LARGE($AO12:$BC12,BE$4)</f>
        <v>176</v>
      </c>
      <c r="BF12" s="22">
        <f t="shared" si="28"/>
        <v>176</v>
      </c>
      <c r="BG12" s="22">
        <f t="shared" si="28"/>
        <v>176</v>
      </c>
      <c r="BH12" s="22">
        <f t="shared" si="28"/>
        <v>176</v>
      </c>
      <c r="BI12" s="22">
        <f t="shared" si="28"/>
        <v>176</v>
      </c>
      <c r="BJ12" s="22">
        <f t="shared" si="28"/>
        <v>176</v>
      </c>
      <c r="BK12" s="22">
        <f t="shared" si="28"/>
        <v>176</v>
      </c>
      <c r="BL12" s="22">
        <f t="shared" si="28"/>
        <v>176</v>
      </c>
      <c r="BM12" s="22">
        <f t="shared" si="28"/>
        <v>176</v>
      </c>
      <c r="BN12" s="22">
        <f t="shared" si="28"/>
        <v>176</v>
      </c>
      <c r="BO12" s="22">
        <f t="shared" si="28"/>
        <v>176</v>
      </c>
      <c r="BP12" s="22">
        <f t="shared" si="28"/>
        <v>176</v>
      </c>
      <c r="BQ12" s="22">
        <f t="shared" si="28"/>
        <v>176</v>
      </c>
      <c r="BR12" s="22">
        <f t="shared" si="28"/>
        <v>176</v>
      </c>
    </row>
    <row r="13" spans="1:70" ht="16.5">
      <c r="A13" s="73" t="s">
        <v>1406</v>
      </c>
      <c r="B13" s="32" t="str">
        <f>IF(ISNA(VLOOKUP(A13,'Licenciés Jeunes 2023'!A:C,3,0)),"",VLOOKUP(A13,'Licenciés Jeunes 2023'!A:C,3,0))</f>
        <v>CHARRON</v>
      </c>
      <c r="C13" s="32" t="str">
        <f>IF(ISNA(VLOOKUP(A13,'Licenciés Jeunes 2023'!A:C,2,0)),"",VLOOKUP(A13,'Licenciés Jeunes 2023'!A:C,2,0))</f>
        <v>Lisa</v>
      </c>
      <c r="D13" s="32" t="str">
        <f>IF(ISNA(VLOOKUP(A13,'Licenciés Jeunes 2023'!A:F,6,0)),"",VLOOKUP(A13,'Licenciés Jeunes 2023'!A:F,6,0))</f>
        <v>TRIATHLON CLUB CHATEAUROUX METROPOLE 36</v>
      </c>
      <c r="E13" s="6">
        <v>11</v>
      </c>
      <c r="F13" s="2">
        <v>112</v>
      </c>
      <c r="G13" s="4">
        <v>9</v>
      </c>
      <c r="H13" s="2">
        <f>IF(G$2="Bike &amp; Run",IF(ISNA(VLOOKUP(G13,Paramètres!$B$3:$C$56,2,FALSE)),0,VLOOKUP(G13,Paramètres!$B$3:$C$56,2,FALSE)*Paramètres!$K$4),IF(OR(G13="",OR($D13="",$D13="NL",$D13="HORS LIGUE")),0,VLOOKUP(IF(OR(G13="",OR($D13="",$D13="NL",$D13="HORS LIGUE")),"",COUNTIFS($D$5:$D$72,"&lt;&gt;"&amp;"",$D$5:$D$72,"&lt;&gt;"&amp;"NL",$D$5:$D$72,"&lt;&gt;"&amp;"HORS LIGUE",G$5:G$72,"&lt;"&amp;G13)+1),Paramètres!$B$3:$C$56,2,FALSE)*Paramètres!$K$4))</f>
        <v>60</v>
      </c>
      <c r="I13" s="36"/>
      <c r="J13" s="2">
        <f>IF(I$2="Bike &amp; Run",IF(ISNA(VLOOKUP(I13,Paramètres!$B$3:$C$56,2,FALSE)),0,VLOOKUP(I13,Paramètres!$B$3:$C$56,2,FALSE)*Paramètres!$K$5),IF(OR(I13="",OR($D13="",$D13="NL",$D13="HORS LIGUE")),0,VLOOKUP(IF(OR(I13="",OR($D13="",$D13="NL",$D13="HORS LIGUE")),"",COUNTIFS($D$5:$D$72,"&lt;&gt;"&amp;"",$D$5:$D$72,"&lt;&gt;"&amp;"NL",$D$5:$D$72,"&lt;&gt;"&amp;"HORS LIGUE",I$5:I$72,"&lt;"&amp;I13)+1),Paramètres!$B$3:$C$56,2,FALSE)*Paramètres!$K$5))</f>
        <v>0</v>
      </c>
      <c r="K13" s="4"/>
      <c r="L13" s="2">
        <f>IF(K$2="Bike &amp; Run",IF(ISNA(VLOOKUP(K13,Paramètres!$B$3:$C$56,2,FALSE)),0,VLOOKUP(K13,Paramètres!$B$3:$C$56,2,FALSE)*Paramètres!$K$6),IF(OR(K13="",OR($D13="",$D13="NL",$D13="HORS LIGUE")),0,VLOOKUP(IF(OR(K13="",OR($D13="",$D13="NL",$D13="HORS LIGUE")),"",COUNTIFS($D$5:$D$72,"&lt;&gt;"&amp;"",$D$5:$D$72,"&lt;&gt;"&amp;"NL",$D$5:$D$72,"&lt;&gt;"&amp;"HORS LIGUE",K$5:K$72,"&lt;"&amp;K13)+1),Paramètres!$B$3:$C$56,2,FALSE)*Paramètres!$K$6))</f>
        <v>0</v>
      </c>
      <c r="M13" s="4"/>
      <c r="N13" s="2">
        <f>IF(M$2="Bike &amp; Run",IF(ISNA(VLOOKUP(M13,Paramètres!$B$3:$C$56,2,FALSE)),0,VLOOKUP(M13,Paramètres!$B$3:$C$56,2,FALSE)*Paramètres!$K$7),IF(OR(M13="",OR($D13="",$D13="NL",$D13="HORS LIGUE")),0,VLOOKUP(IF(OR(M13="",OR($D13="",$D13="NL",$D13="HORS LIGUE")),"",COUNTIFS($D$5:$D$72,"&lt;&gt;"&amp;"",$D$5:$D$72,"&lt;&gt;"&amp;"NL",$D$5:$D$72,"&lt;&gt;"&amp;"HORS LIGUE",M$5:M$72,"&lt;"&amp;M13)+1),Paramètres!$B$3:$C$56,2,FALSE)*Paramètres!$K$7))</f>
        <v>0</v>
      </c>
      <c r="O13" s="46"/>
      <c r="P13" s="2">
        <f>IF(O$2="Bike &amp; Run",IF(ISNA(VLOOKUP(O13,Paramètres!$B$3:$C$56,2,FALSE)),0,VLOOKUP(O13,Paramètres!$B$3:$C$56,2,FALSE)*Paramètres!$K$8),IF(OR(O13="",OR($D13="",$D13="NL",$D13="HORS LIGUE")),0,VLOOKUP(IF(OR(O13="",OR($D13="",$D13="NL",$D13="HORS LIGUE")),"",COUNTIFS($D$5:$D$72,"&lt;&gt;"&amp;"",$D$5:$D$72,"&lt;&gt;"&amp;"NL",$D$5:$D$72,"&lt;&gt;"&amp;"HORS LIGUE",O$5:O$72,"&lt;"&amp;O13)+1),Paramètres!$B$3:$C$56,2,FALSE)*Paramètres!$K$8))</f>
        <v>0</v>
      </c>
      <c r="Q13" s="46"/>
      <c r="R13" s="2">
        <f>IF(Q$2="Bike &amp; Run",IF(ISNA(VLOOKUP(Q13,Paramètres!$B$3:$C$56,2,FALSE)),0,VLOOKUP(Q13,Paramètres!$B$3:$C$56,2,FALSE)*Paramètres!$K$9),IF(OR(Q13="",OR($D13="",$D13="NL",$D13="HORS LIGUE")),0,VLOOKUP(IF(OR(Q13="",OR($D13="",$D13="NL",$D13="HORS LIGUE")),"",COUNTIFS($D$5:$D$72,"&lt;&gt;"&amp;"",$D$5:$D$72,"&lt;&gt;"&amp;"NL",$D$5:$D$72,"&lt;&gt;"&amp;"HORS LIGUE",Q$5:Q$72,"&lt;"&amp;Q13)+1),Paramètres!$B$3:$C$56,2,FALSE)*Paramètres!$K$9))</f>
        <v>0</v>
      </c>
      <c r="S13" s="46"/>
      <c r="T13" s="2">
        <f>IF(S$2="Bike &amp; Run",IF(ISNA(VLOOKUP(S13,Paramètres!$B$3:$C$56,2,FALSE)),0,VLOOKUP(S13,Paramètres!$B$3:$C$56,2,FALSE)*Paramètres!$K$10),IF(OR(S13="",OR($D13="",$D13="NL",$D13="HORS LIGUE")),0,VLOOKUP(IF(OR(S13="",OR($D13="",$D13="NL",$D13="HORS LIGUE")),"",COUNTIFS($D$5:$D$72,"&lt;&gt;"&amp;"",$D$5:$D$72,"&lt;&gt;"&amp;"NL",$D$5:$D$72,"&lt;&gt;"&amp;"HORS LIGUE",S$5:S$72,"&lt;"&amp;S13)+1),Paramètres!$B$3:$C$56,2,FALSE)*Paramètres!$K$10))</f>
        <v>0</v>
      </c>
      <c r="U13" s="46"/>
      <c r="V13" s="2">
        <f>IF(U$2="Bike &amp; Run",IF(ISNA(VLOOKUP(U13,Paramètres!$B$3:$C$56,2,FALSE)),0,VLOOKUP(U13,Paramètres!$B$3:$C$56,2,FALSE)*Paramètres!$K$11),IF(OR(U13="",OR($D13="",$D13="NL",$D13="HORS LIGUE")),0,VLOOKUP(IF(OR(U13="",OR($D13="",$D13="NL",$D13="HORS LIGUE")),"",COUNTIFS($D$5:$D$72,"&lt;&gt;"&amp;"",$D$5:$D$72,"&lt;&gt;"&amp;"NL",$D$5:$D$72,"&lt;&gt;"&amp;"HORS LIGUE",U$5:U$72,"&lt;"&amp;U13)+1),Paramètres!$B$3:$C$56,2,FALSE)*Paramètres!$K$11))</f>
        <v>0</v>
      </c>
      <c r="W13" s="46"/>
      <c r="X13" s="2">
        <f>IF(W$2="Bike &amp; Run",IF(ISNA(VLOOKUP(W13,Paramètres!$B$3:$C$56,2,FALSE)),0,VLOOKUP(W13,Paramètres!$B$3:$C$56,2,FALSE)*Paramètres!$K$12),IF(OR(W13="",OR($D13="",$D13="NL",$D13="HORS LIGUE")),0,VLOOKUP(IF(OR(W13="",OR($D13="",$D13="NL",$D13="HORS LIGUE")),"",COUNTIFS($D$5:$D$72,"&lt;&gt;"&amp;"",$D$5:$D$72,"&lt;&gt;"&amp;"NL",$D$5:$D$72,"&lt;&gt;"&amp;"HORS LIGUE",W$5:W$72,"&lt;"&amp;W13)+1),Paramètres!$B$3:$C$56,2,FALSE)*Paramètres!$K$12))</f>
        <v>0</v>
      </c>
      <c r="Y13" s="46"/>
      <c r="Z13" s="2">
        <f>IF(Y$2="Bike &amp; Run",IF(ISNA(VLOOKUP(Y13,Paramètres!$B$3:$C$56,2,FALSE)),0,VLOOKUP(Y13,Paramètres!$B$3:$C$56,2,FALSE)*Paramètres!$K$13),IF(OR(Y13="",OR($D13="",$D13="NL",$D13="HORS LIGUE")),0,VLOOKUP(IF(OR(Y13="",OR($D13="",$D13="NL",$D13="HORS LIGUE")),"",COUNTIFS($D$5:$D$72,"&lt;&gt;"&amp;"",$D$5:$D$72,"&lt;&gt;"&amp;"NL",$D$5:$D$72,"&lt;&gt;"&amp;"HORS LIGUE",Y$5:Y$72,"&lt;"&amp;Y13)+1),Paramètres!$B$3:$C$56,2,FALSE)*Paramètres!$K$13))</f>
        <v>0</v>
      </c>
      <c r="AA13" s="46"/>
      <c r="AB13" s="2">
        <f>IF(AA$2="Bike &amp; Run",IF(ISNA(VLOOKUP(AA13,Paramètres!$B$3:$C$56,2,FALSE)),0,VLOOKUP(AA13,Paramètres!$B$3:$C$56,2,FALSE)*Paramètres!$K$14),IF(OR(AA13="",OR($D13="",$D13="NL",$D13="HORS LIGUE")),0,VLOOKUP(IF(OR(AA13="",OR($D13="",$D13="NL",$D13="HORS LIGUE")),"",COUNTIFS($D$5:$D$72,"&lt;&gt;"&amp;"",$D$5:$D$72,"&lt;&gt;"&amp;"NL",$D$5:$D$72,"&lt;&gt;"&amp;"HORS LIGUE",AA$5:AA$72,"&lt;"&amp;AA13)+1),Paramètres!$B$3:$C$56,2,FALSE)*Paramètres!$K$14))</f>
        <v>0</v>
      </c>
      <c r="AC13" s="46"/>
      <c r="AD13" s="2">
        <f>IF(AC$2="Bike &amp; Run",IF(ISNA(VLOOKUP(AC13,Paramètres!$B$3:$C$56,2,FALSE)),0,VLOOKUP(AC13,Paramètres!$B$3:$C$56,2,FALSE)*Paramètres!$K$15),IF(OR(AC13="",OR($D13="",$D13="NL",$D13="HORS LIGUE")),0,VLOOKUP(IF(OR(AC13="",OR($D13="",$D13="NL",$D13="HORS LIGUE")),"",COUNTIFS($D$5:$D$72,"&lt;&gt;"&amp;"",$D$5:$D$72,"&lt;&gt;"&amp;"NL",$D$5:$D$72,"&lt;&gt;"&amp;"HORS LIGUE",AC$5:AC$72,"&lt;"&amp;AC13)+1),Paramètres!$B$3:$C$56,2,FALSE)*Paramètres!$K$15))</f>
        <v>0</v>
      </c>
      <c r="AE13" s="46"/>
      <c r="AF13" s="2">
        <f>IF(AE$2="Bike &amp; Run",IF(ISNA(VLOOKUP(AE13,Paramètres!$B$3:$C$56,2,FALSE)),0,VLOOKUP(AE13,Paramètres!$B$3:$C$56,2,FALSE)*Paramètres!$K$16),IF(OR(AE13="",OR($D13="",$D13="NL",$D13="HORS LIGUE")),0,VLOOKUP(IF(OR(AE13="",OR($D13="",$D13="NL",$D13="HORS LIGUE")),"",COUNTIFS($D$5:$D$72,"&lt;&gt;"&amp;"",$D$5:$D$72,"&lt;&gt;"&amp;"NL",$D$5:$D$72,"&lt;&gt;"&amp;"HORS LIGUE",AE$5:AE$72,"&lt;"&amp;AE13)+1),Paramètres!$B$3:$C$56,2,FALSE)*Paramètres!$K$16))</f>
        <v>0</v>
      </c>
      <c r="AG13" s="46"/>
      <c r="AH13" s="2">
        <f>IF(AG$2="Bike &amp; Run",IF(ISNA(VLOOKUP(AG13,Paramètres!$B$3:$C$56,2,FALSE)),0,VLOOKUP(AG13,Paramètres!$B$3:$C$56,2,FALSE)*Paramètres!$K$17),IF(OR(AG13="",OR($D13="",$D13="NL",$D13="HORS LIGUE")),0,VLOOKUP(IF(OR(AG13="",OR($D13="",$D13="NL",$D13="HORS LIGUE")),"",COUNTIFS($D$5:$D$72,"&lt;&gt;"&amp;"",$D$5:$D$72,"&lt;&gt;"&amp;"NL",$D$5:$D$72,"&lt;&gt;"&amp;"HORS LIGUE",AG$5:AG$72,"&lt;"&amp;AG13)+1),Paramètres!$B$3:$C$56,2,FALSE)*Paramètres!$K$17))</f>
        <v>0</v>
      </c>
      <c r="AI13" s="40">
        <f t="shared" si="0"/>
        <v>172</v>
      </c>
      <c r="AJ13" s="3">
        <f t="shared" si="1"/>
        <v>9</v>
      </c>
      <c r="AK13" s="5">
        <f t="shared" si="2"/>
        <v>2</v>
      </c>
      <c r="AL13" s="41">
        <f t="shared" si="3"/>
        <v>172</v>
      </c>
      <c r="AM13" s="33">
        <f t="shared" si="4"/>
        <v>9</v>
      </c>
      <c r="AO13" s="22">
        <f t="shared" si="5"/>
        <v>112</v>
      </c>
      <c r="AP13">
        <f t="shared" si="6"/>
        <v>60</v>
      </c>
      <c r="AQ13">
        <f t="shared" si="7"/>
        <v>0</v>
      </c>
      <c r="AR13">
        <f t="shared" si="8"/>
        <v>0</v>
      </c>
      <c r="AS13">
        <f t="shared" si="9"/>
        <v>0</v>
      </c>
      <c r="AT13">
        <f t="shared" si="10"/>
        <v>0</v>
      </c>
      <c r="AU13">
        <f t="shared" si="11"/>
        <v>0</v>
      </c>
      <c r="AV13">
        <f t="shared" si="12"/>
        <v>0</v>
      </c>
      <c r="AW13">
        <f t="shared" si="13"/>
        <v>0</v>
      </c>
      <c r="AX13">
        <f t="shared" si="14"/>
        <v>0</v>
      </c>
      <c r="AY13">
        <f t="shared" si="15"/>
        <v>0</v>
      </c>
      <c r="AZ13">
        <f t="shared" si="16"/>
        <v>0</v>
      </c>
      <c r="BA13">
        <f t="shared" si="17"/>
        <v>0</v>
      </c>
      <c r="BB13">
        <f t="shared" si="18"/>
        <v>0</v>
      </c>
      <c r="BC13">
        <f t="shared" si="19"/>
        <v>0</v>
      </c>
      <c r="BD13">
        <f t="shared" si="20"/>
        <v>112</v>
      </c>
      <c r="BE13" s="22">
        <f t="shared" ref="BE13:BR13" si="29">BD13+LARGE($AO13:$BC13,BE$4)</f>
        <v>172</v>
      </c>
      <c r="BF13" s="22">
        <f t="shared" si="29"/>
        <v>172</v>
      </c>
      <c r="BG13" s="22">
        <f t="shared" si="29"/>
        <v>172</v>
      </c>
      <c r="BH13" s="22">
        <f t="shared" si="29"/>
        <v>172</v>
      </c>
      <c r="BI13" s="22">
        <f t="shared" si="29"/>
        <v>172</v>
      </c>
      <c r="BJ13" s="22">
        <f t="shared" si="29"/>
        <v>172</v>
      </c>
      <c r="BK13" s="22">
        <f t="shared" si="29"/>
        <v>172</v>
      </c>
      <c r="BL13" s="22">
        <f t="shared" si="29"/>
        <v>172</v>
      </c>
      <c r="BM13" s="22">
        <f t="shared" si="29"/>
        <v>172</v>
      </c>
      <c r="BN13" s="22">
        <f t="shared" si="29"/>
        <v>172</v>
      </c>
      <c r="BO13" s="22">
        <f t="shared" si="29"/>
        <v>172</v>
      </c>
      <c r="BP13" s="22">
        <f t="shared" si="29"/>
        <v>172</v>
      </c>
      <c r="BQ13" s="22">
        <f t="shared" si="29"/>
        <v>172</v>
      </c>
      <c r="BR13" s="22">
        <f t="shared" si="29"/>
        <v>172</v>
      </c>
    </row>
    <row r="14" spans="1:70" ht="16.5">
      <c r="A14" s="73" t="s">
        <v>1361</v>
      </c>
      <c r="B14" s="32" t="str">
        <f>IF(ISNA(VLOOKUP(A14,'Licenciés Jeunes 2023'!A:C,3,0)),"",VLOOKUP(A14,'Licenciés Jeunes 2023'!A:C,3,0))</f>
        <v>FATOUX</v>
      </c>
      <c r="C14" s="32" t="str">
        <f>IF(ISNA(VLOOKUP(A14,'Licenciés Jeunes 2023'!A:C,2,0)),"",VLOOKUP(A14,'Licenciés Jeunes 2023'!A:C,2,0))</f>
        <v>Manon</v>
      </c>
      <c r="D14" s="32" t="str">
        <f>IF(ISNA(VLOOKUP(A14,'Licenciés Jeunes 2023'!A:F,6,0)),"",VLOOKUP(A14,'Licenciés Jeunes 2023'!A:F,6,0))</f>
        <v>C CHARTRES METROPOLE TRIATHLON</v>
      </c>
      <c r="E14" s="6">
        <v>9</v>
      </c>
      <c r="F14" s="2">
        <v>116</v>
      </c>
      <c r="G14" s="4">
        <v>13</v>
      </c>
      <c r="H14" s="2">
        <f>IF(G$2="Bike &amp; Run",IF(ISNA(VLOOKUP(G14,Paramètres!$B$3:$C$56,2,FALSE)),0,VLOOKUP(G14,Paramètres!$B$3:$C$56,2,FALSE)*Paramètres!$K$4),IF(OR(G14="",OR($D14="",$D14="NL",$D14="HORS LIGUE")),0,VLOOKUP(IF(OR(G14="",OR($D14="",$D14="NL",$D14="HORS LIGUE")),"",COUNTIFS($D$5:$D$72,"&lt;&gt;"&amp;"",$D$5:$D$72,"&lt;&gt;"&amp;"NL",$D$5:$D$72,"&lt;&gt;"&amp;"HORS LIGUE",G$5:G$72,"&lt;"&amp;G14)+1),Paramètres!$B$3:$C$56,2,FALSE)*Paramètres!$K$4))</f>
        <v>48</v>
      </c>
      <c r="I14" s="36"/>
      <c r="J14" s="2">
        <f>IF(I$2="Bike &amp; Run",IF(ISNA(VLOOKUP(I14,Paramètres!$B$3:$C$56,2,FALSE)),0,VLOOKUP(I14,Paramètres!$B$3:$C$56,2,FALSE)*Paramètres!$K$5),IF(OR(I14="",OR($D14="",$D14="NL",$D14="HORS LIGUE")),0,VLOOKUP(IF(OR(I14="",OR($D14="",$D14="NL",$D14="HORS LIGUE")),"",COUNTIFS($D$5:$D$72,"&lt;&gt;"&amp;"",$D$5:$D$72,"&lt;&gt;"&amp;"NL",$D$5:$D$72,"&lt;&gt;"&amp;"HORS LIGUE",I$5:I$72,"&lt;"&amp;I14)+1),Paramètres!$B$3:$C$56,2,FALSE)*Paramètres!$K$5))</f>
        <v>0</v>
      </c>
      <c r="K14" s="4"/>
      <c r="L14" s="2">
        <f>IF(K$2="Bike &amp; Run",IF(ISNA(VLOOKUP(K14,Paramètres!$B$3:$C$56,2,FALSE)),0,VLOOKUP(K14,Paramètres!$B$3:$C$56,2,FALSE)*Paramètres!$K$6),IF(OR(K14="",OR($D14="",$D14="NL",$D14="HORS LIGUE")),0,VLOOKUP(IF(OR(K14="",OR($D14="",$D14="NL",$D14="HORS LIGUE")),"",COUNTIFS($D$5:$D$72,"&lt;&gt;"&amp;"",$D$5:$D$72,"&lt;&gt;"&amp;"NL",$D$5:$D$72,"&lt;&gt;"&amp;"HORS LIGUE",K$5:K$72,"&lt;"&amp;K14)+1),Paramètres!$B$3:$C$56,2,FALSE)*Paramètres!$K$6))</f>
        <v>0</v>
      </c>
      <c r="M14" s="4"/>
      <c r="N14" s="2">
        <f>IF(M$2="Bike &amp; Run",IF(ISNA(VLOOKUP(M14,Paramètres!$B$3:$C$56,2,FALSE)),0,VLOOKUP(M14,Paramètres!$B$3:$C$56,2,FALSE)*Paramètres!$K$7),IF(OR(M14="",OR($D14="",$D14="NL",$D14="HORS LIGUE")),0,VLOOKUP(IF(OR(M14="",OR($D14="",$D14="NL",$D14="HORS LIGUE")),"",COUNTIFS($D$5:$D$72,"&lt;&gt;"&amp;"",$D$5:$D$72,"&lt;&gt;"&amp;"NL",$D$5:$D$72,"&lt;&gt;"&amp;"HORS LIGUE",M$5:M$72,"&lt;"&amp;M14)+1),Paramètres!$B$3:$C$56,2,FALSE)*Paramètres!$K$7))</f>
        <v>0</v>
      </c>
      <c r="O14" s="46"/>
      <c r="P14" s="2">
        <f>IF(O$2="Bike &amp; Run",IF(ISNA(VLOOKUP(O14,Paramètres!$B$3:$C$56,2,FALSE)),0,VLOOKUP(O14,Paramètres!$B$3:$C$56,2,FALSE)*Paramètres!$K$8),IF(OR(O14="",OR($D14="",$D14="NL",$D14="HORS LIGUE")),0,VLOOKUP(IF(OR(O14="",OR($D14="",$D14="NL",$D14="HORS LIGUE")),"",COUNTIFS($D$5:$D$72,"&lt;&gt;"&amp;"",$D$5:$D$72,"&lt;&gt;"&amp;"NL",$D$5:$D$72,"&lt;&gt;"&amp;"HORS LIGUE",O$5:O$72,"&lt;"&amp;O14)+1),Paramètres!$B$3:$C$56,2,FALSE)*Paramètres!$K$8))</f>
        <v>0</v>
      </c>
      <c r="Q14" s="46"/>
      <c r="R14" s="2">
        <f>IF(Q$2="Bike &amp; Run",IF(ISNA(VLOOKUP(Q14,Paramètres!$B$3:$C$56,2,FALSE)),0,VLOOKUP(Q14,Paramètres!$B$3:$C$56,2,FALSE)*Paramètres!$K$9),IF(OR(Q14="",OR($D14="",$D14="NL",$D14="HORS LIGUE")),0,VLOOKUP(IF(OR(Q14="",OR($D14="",$D14="NL",$D14="HORS LIGUE")),"",COUNTIFS($D$5:$D$72,"&lt;&gt;"&amp;"",$D$5:$D$72,"&lt;&gt;"&amp;"NL",$D$5:$D$72,"&lt;&gt;"&amp;"HORS LIGUE",Q$5:Q$72,"&lt;"&amp;Q14)+1),Paramètres!$B$3:$C$56,2,FALSE)*Paramètres!$K$9))</f>
        <v>0</v>
      </c>
      <c r="S14" s="46"/>
      <c r="T14" s="2">
        <f>IF(S$2="Bike &amp; Run",IF(ISNA(VLOOKUP(S14,Paramètres!$B$3:$C$56,2,FALSE)),0,VLOOKUP(S14,Paramètres!$B$3:$C$56,2,FALSE)*Paramètres!$K$10),IF(OR(S14="",OR($D14="",$D14="NL",$D14="HORS LIGUE")),0,VLOOKUP(IF(OR(S14="",OR($D14="",$D14="NL",$D14="HORS LIGUE")),"",COUNTIFS($D$5:$D$72,"&lt;&gt;"&amp;"",$D$5:$D$72,"&lt;&gt;"&amp;"NL",$D$5:$D$72,"&lt;&gt;"&amp;"HORS LIGUE",S$5:S$72,"&lt;"&amp;S14)+1),Paramètres!$B$3:$C$56,2,FALSE)*Paramètres!$K$10))</f>
        <v>0</v>
      </c>
      <c r="U14" s="46"/>
      <c r="V14" s="2">
        <f>IF(U$2="Bike &amp; Run",IF(ISNA(VLOOKUP(U14,Paramètres!$B$3:$C$56,2,FALSE)),0,VLOOKUP(U14,Paramètres!$B$3:$C$56,2,FALSE)*Paramètres!$K$11),IF(OR(U14="",OR($D14="",$D14="NL",$D14="HORS LIGUE")),0,VLOOKUP(IF(OR(U14="",OR($D14="",$D14="NL",$D14="HORS LIGUE")),"",COUNTIFS($D$5:$D$72,"&lt;&gt;"&amp;"",$D$5:$D$72,"&lt;&gt;"&amp;"NL",$D$5:$D$72,"&lt;&gt;"&amp;"HORS LIGUE",U$5:U$72,"&lt;"&amp;U14)+1),Paramètres!$B$3:$C$56,2,FALSE)*Paramètres!$K$11))</f>
        <v>0</v>
      </c>
      <c r="W14" s="46"/>
      <c r="X14" s="2">
        <f>IF(W$2="Bike &amp; Run",IF(ISNA(VLOOKUP(W14,Paramètres!$B$3:$C$56,2,FALSE)),0,VLOOKUP(W14,Paramètres!$B$3:$C$56,2,FALSE)*Paramètres!$K$12),IF(OR(W14="",OR($D14="",$D14="NL",$D14="HORS LIGUE")),0,VLOOKUP(IF(OR(W14="",OR($D14="",$D14="NL",$D14="HORS LIGUE")),"",COUNTIFS($D$5:$D$72,"&lt;&gt;"&amp;"",$D$5:$D$72,"&lt;&gt;"&amp;"NL",$D$5:$D$72,"&lt;&gt;"&amp;"HORS LIGUE",W$5:W$72,"&lt;"&amp;W14)+1),Paramètres!$B$3:$C$56,2,FALSE)*Paramètres!$K$12))</f>
        <v>0</v>
      </c>
      <c r="Y14" s="46"/>
      <c r="Z14" s="2">
        <f>IF(Y$2="Bike &amp; Run",IF(ISNA(VLOOKUP(Y14,Paramètres!$B$3:$C$56,2,FALSE)),0,VLOOKUP(Y14,Paramètres!$B$3:$C$56,2,FALSE)*Paramètres!$K$13),IF(OR(Y14="",OR($D14="",$D14="NL",$D14="HORS LIGUE")),0,VLOOKUP(IF(OR(Y14="",OR($D14="",$D14="NL",$D14="HORS LIGUE")),"",COUNTIFS($D$5:$D$72,"&lt;&gt;"&amp;"",$D$5:$D$72,"&lt;&gt;"&amp;"NL",$D$5:$D$72,"&lt;&gt;"&amp;"HORS LIGUE",Y$5:Y$72,"&lt;"&amp;Y14)+1),Paramètres!$B$3:$C$56,2,FALSE)*Paramètres!$K$13))</f>
        <v>0</v>
      </c>
      <c r="AA14" s="46"/>
      <c r="AB14" s="2">
        <f>IF(AA$2="Bike &amp; Run",IF(ISNA(VLOOKUP(AA14,Paramètres!$B$3:$C$56,2,FALSE)),0,VLOOKUP(AA14,Paramètres!$B$3:$C$56,2,FALSE)*Paramètres!$K$14),IF(OR(AA14="",OR($D14="",$D14="NL",$D14="HORS LIGUE")),0,VLOOKUP(IF(OR(AA14="",OR($D14="",$D14="NL",$D14="HORS LIGUE")),"",COUNTIFS($D$5:$D$72,"&lt;&gt;"&amp;"",$D$5:$D$72,"&lt;&gt;"&amp;"NL",$D$5:$D$72,"&lt;&gt;"&amp;"HORS LIGUE",AA$5:AA$72,"&lt;"&amp;AA14)+1),Paramètres!$B$3:$C$56,2,FALSE)*Paramètres!$K$14))</f>
        <v>0</v>
      </c>
      <c r="AC14" s="46"/>
      <c r="AD14" s="2">
        <f>IF(AC$2="Bike &amp; Run",IF(ISNA(VLOOKUP(AC14,Paramètres!$B$3:$C$56,2,FALSE)),0,VLOOKUP(AC14,Paramètres!$B$3:$C$56,2,FALSE)*Paramètres!$K$15),IF(OR(AC14="",OR($D14="",$D14="NL",$D14="HORS LIGUE")),0,VLOOKUP(IF(OR(AC14="",OR($D14="",$D14="NL",$D14="HORS LIGUE")),"",COUNTIFS($D$5:$D$72,"&lt;&gt;"&amp;"",$D$5:$D$72,"&lt;&gt;"&amp;"NL",$D$5:$D$72,"&lt;&gt;"&amp;"HORS LIGUE",AC$5:AC$72,"&lt;"&amp;AC14)+1),Paramètres!$B$3:$C$56,2,FALSE)*Paramètres!$K$15))</f>
        <v>0</v>
      </c>
      <c r="AE14" s="46"/>
      <c r="AF14" s="2">
        <f>IF(AE$2="Bike &amp; Run",IF(ISNA(VLOOKUP(AE14,Paramètres!$B$3:$C$56,2,FALSE)),0,VLOOKUP(AE14,Paramètres!$B$3:$C$56,2,FALSE)*Paramètres!$K$16),IF(OR(AE14="",OR($D14="",$D14="NL",$D14="HORS LIGUE")),0,VLOOKUP(IF(OR(AE14="",OR($D14="",$D14="NL",$D14="HORS LIGUE")),"",COUNTIFS($D$5:$D$72,"&lt;&gt;"&amp;"",$D$5:$D$72,"&lt;&gt;"&amp;"NL",$D$5:$D$72,"&lt;&gt;"&amp;"HORS LIGUE",AE$5:AE$72,"&lt;"&amp;AE14)+1),Paramètres!$B$3:$C$56,2,FALSE)*Paramètres!$K$16))</f>
        <v>0</v>
      </c>
      <c r="AG14" s="46"/>
      <c r="AH14" s="2">
        <f>IF(AG$2="Bike &amp; Run",IF(ISNA(VLOOKUP(AG14,Paramètres!$B$3:$C$56,2,FALSE)),0,VLOOKUP(AG14,Paramètres!$B$3:$C$56,2,FALSE)*Paramètres!$K$17),IF(OR(AG14="",OR($D14="",$D14="NL",$D14="HORS LIGUE")),0,VLOOKUP(IF(OR(AG14="",OR($D14="",$D14="NL",$D14="HORS LIGUE")),"",COUNTIFS($D$5:$D$72,"&lt;&gt;"&amp;"",$D$5:$D$72,"&lt;&gt;"&amp;"NL",$D$5:$D$72,"&lt;&gt;"&amp;"HORS LIGUE",AG$5:AG$72,"&lt;"&amp;AG14)+1),Paramètres!$B$3:$C$56,2,FALSE)*Paramètres!$K$17))</f>
        <v>0</v>
      </c>
      <c r="AI14" s="40">
        <f t="shared" si="0"/>
        <v>164</v>
      </c>
      <c r="AJ14" s="3">
        <f t="shared" si="1"/>
        <v>10</v>
      </c>
      <c r="AK14" s="5">
        <f t="shared" si="2"/>
        <v>2</v>
      </c>
      <c r="AL14" s="41">
        <f t="shared" si="3"/>
        <v>164</v>
      </c>
      <c r="AM14" s="33">
        <f t="shared" si="4"/>
        <v>10</v>
      </c>
      <c r="AO14" s="22">
        <f t="shared" si="5"/>
        <v>116</v>
      </c>
      <c r="AP14">
        <f t="shared" si="6"/>
        <v>48</v>
      </c>
      <c r="AQ14">
        <f t="shared" si="7"/>
        <v>0</v>
      </c>
      <c r="AR14">
        <f t="shared" si="8"/>
        <v>0</v>
      </c>
      <c r="AS14">
        <f t="shared" si="9"/>
        <v>0</v>
      </c>
      <c r="AT14">
        <f t="shared" si="10"/>
        <v>0</v>
      </c>
      <c r="AU14">
        <f t="shared" si="11"/>
        <v>0</v>
      </c>
      <c r="AV14">
        <f t="shared" si="12"/>
        <v>0</v>
      </c>
      <c r="AW14">
        <f t="shared" si="13"/>
        <v>0</v>
      </c>
      <c r="AX14">
        <f t="shared" si="14"/>
        <v>0</v>
      </c>
      <c r="AY14">
        <f t="shared" si="15"/>
        <v>0</v>
      </c>
      <c r="AZ14">
        <f t="shared" si="16"/>
        <v>0</v>
      </c>
      <c r="BA14">
        <f t="shared" si="17"/>
        <v>0</v>
      </c>
      <c r="BB14">
        <f t="shared" si="18"/>
        <v>0</v>
      </c>
      <c r="BC14">
        <f t="shared" si="19"/>
        <v>0</v>
      </c>
      <c r="BD14">
        <f t="shared" si="20"/>
        <v>116</v>
      </c>
      <c r="BE14" s="22">
        <f t="shared" ref="BE14:BR14" si="30">BD14+LARGE($AO14:$BC14,BE$4)</f>
        <v>164</v>
      </c>
      <c r="BF14" s="22">
        <f t="shared" si="30"/>
        <v>164</v>
      </c>
      <c r="BG14" s="22">
        <f t="shared" si="30"/>
        <v>164</v>
      </c>
      <c r="BH14" s="22">
        <f t="shared" si="30"/>
        <v>164</v>
      </c>
      <c r="BI14" s="22">
        <f t="shared" si="30"/>
        <v>164</v>
      </c>
      <c r="BJ14" s="22">
        <f t="shared" si="30"/>
        <v>164</v>
      </c>
      <c r="BK14" s="22">
        <f t="shared" si="30"/>
        <v>164</v>
      </c>
      <c r="BL14" s="22">
        <f t="shared" si="30"/>
        <v>164</v>
      </c>
      <c r="BM14" s="22">
        <f t="shared" si="30"/>
        <v>164</v>
      </c>
      <c r="BN14" s="22">
        <f t="shared" si="30"/>
        <v>164</v>
      </c>
      <c r="BO14" s="22">
        <f t="shared" si="30"/>
        <v>164</v>
      </c>
      <c r="BP14" s="22">
        <f t="shared" si="30"/>
        <v>164</v>
      </c>
      <c r="BQ14" s="22">
        <f t="shared" si="30"/>
        <v>164</v>
      </c>
      <c r="BR14" s="22">
        <f t="shared" si="30"/>
        <v>164</v>
      </c>
    </row>
    <row r="15" spans="1:70" ht="16.5">
      <c r="A15" s="73" t="s">
        <v>902</v>
      </c>
      <c r="B15" s="32" t="str">
        <f>IF(ISNA(VLOOKUP(A15,'Licenciés Jeunes 2023'!A:C,3,0)),"",VLOOKUP(A15,'Licenciés Jeunes 2023'!A:C,3,0))</f>
        <v>DENIS</v>
      </c>
      <c r="C15" s="32" t="str">
        <f>IF(ISNA(VLOOKUP(A15,'Licenciés Jeunes 2023'!A:C,2,0)),"",VLOOKUP(A15,'Licenciés Jeunes 2023'!A:C,2,0))</f>
        <v>Charlotte</v>
      </c>
      <c r="D15" s="32" t="str">
        <f>IF(ISNA(VLOOKUP(A15,'Licenciés Jeunes 2023'!A:F,6,0)),"",VLOOKUP(A15,'Licenciés Jeunes 2023'!A:F,6,0))</f>
        <v>SAINT AVERTIN SPORTS TRIATHLON 37</v>
      </c>
      <c r="E15" s="6">
        <v>14</v>
      </c>
      <c r="F15" s="2">
        <v>94</v>
      </c>
      <c r="G15" s="4">
        <v>6</v>
      </c>
      <c r="H15" s="2">
        <f>IF(G$2="Bike &amp; Run",IF(ISNA(VLOOKUP(G15,Paramètres!$B$3:$C$56,2,FALSE)),0,VLOOKUP(G15,Paramètres!$B$3:$C$56,2,FALSE)*Paramètres!$K$4),IF(OR(G15="",OR($D15="",$D15="NL",$D15="HORS LIGUE")),0,VLOOKUP(IF(OR(G15="",OR($D15="",$D15="NL",$D15="HORS LIGUE")),"",COUNTIFS($D$5:$D$72,"&lt;&gt;"&amp;"",$D$5:$D$72,"&lt;&gt;"&amp;"NL",$D$5:$D$72,"&lt;&gt;"&amp;"HORS LIGUE",G$5:G$72,"&lt;"&amp;G15)+1),Paramètres!$B$3:$C$56,2,FALSE)*Paramètres!$K$4))</f>
        <v>69</v>
      </c>
      <c r="I15" s="36"/>
      <c r="J15" s="2">
        <f>IF(I$2="Bike &amp; Run",IF(ISNA(VLOOKUP(I15,Paramètres!$B$3:$C$56,2,FALSE)),0,VLOOKUP(I15,Paramètres!$B$3:$C$56,2,FALSE)*Paramètres!$K$5),IF(OR(I15="",OR($D15="",$D15="NL",$D15="HORS LIGUE")),0,VLOOKUP(IF(OR(I15="",OR($D15="",$D15="NL",$D15="HORS LIGUE")),"",COUNTIFS($D$5:$D$72,"&lt;&gt;"&amp;"",$D$5:$D$72,"&lt;&gt;"&amp;"NL",$D$5:$D$72,"&lt;&gt;"&amp;"HORS LIGUE",I$5:I$72,"&lt;"&amp;I15)+1),Paramètres!$B$3:$C$56,2,FALSE)*Paramètres!$K$5))</f>
        <v>0</v>
      </c>
      <c r="K15" s="4"/>
      <c r="L15" s="2">
        <f>IF(K$2="Bike &amp; Run",IF(ISNA(VLOOKUP(K15,Paramètres!$B$3:$C$56,2,FALSE)),0,VLOOKUP(K15,Paramètres!$B$3:$C$56,2,FALSE)*Paramètres!$K$6),IF(OR(K15="",OR($D15="",$D15="NL",$D15="HORS LIGUE")),0,VLOOKUP(IF(OR(K15="",OR($D15="",$D15="NL",$D15="HORS LIGUE")),"",COUNTIFS($D$5:$D$72,"&lt;&gt;"&amp;"",$D$5:$D$72,"&lt;&gt;"&amp;"NL",$D$5:$D$72,"&lt;&gt;"&amp;"HORS LIGUE",K$5:K$72,"&lt;"&amp;K15)+1),Paramètres!$B$3:$C$56,2,FALSE)*Paramètres!$K$6))</f>
        <v>0</v>
      </c>
      <c r="M15" s="4"/>
      <c r="N15" s="2">
        <f>IF(M$2="Bike &amp; Run",IF(ISNA(VLOOKUP(M15,Paramètres!$B$3:$C$56,2,FALSE)),0,VLOOKUP(M15,Paramètres!$B$3:$C$56,2,FALSE)*Paramètres!$K$7),IF(OR(M15="",OR($D15="",$D15="NL",$D15="HORS LIGUE")),0,VLOOKUP(IF(OR(M15="",OR($D15="",$D15="NL",$D15="HORS LIGUE")),"",COUNTIFS($D$5:$D$72,"&lt;&gt;"&amp;"",$D$5:$D$72,"&lt;&gt;"&amp;"NL",$D$5:$D$72,"&lt;&gt;"&amp;"HORS LIGUE",M$5:M$72,"&lt;"&amp;M15)+1),Paramètres!$B$3:$C$56,2,FALSE)*Paramètres!$K$7))</f>
        <v>0</v>
      </c>
      <c r="O15" s="46"/>
      <c r="P15" s="2">
        <f>IF(O$2="Bike &amp; Run",IF(ISNA(VLOOKUP(O15,Paramètres!$B$3:$C$56,2,FALSE)),0,VLOOKUP(O15,Paramètres!$B$3:$C$56,2,FALSE)*Paramètres!$K$8),IF(OR(O15="",OR($D15="",$D15="NL",$D15="HORS LIGUE")),0,VLOOKUP(IF(OR(O15="",OR($D15="",$D15="NL",$D15="HORS LIGUE")),"",COUNTIFS($D$5:$D$72,"&lt;&gt;"&amp;"",$D$5:$D$72,"&lt;&gt;"&amp;"NL",$D$5:$D$72,"&lt;&gt;"&amp;"HORS LIGUE",O$5:O$72,"&lt;"&amp;O15)+1),Paramètres!$B$3:$C$56,2,FALSE)*Paramètres!$K$8))</f>
        <v>0</v>
      </c>
      <c r="Q15" s="46"/>
      <c r="R15" s="2">
        <f>IF(Q$2="Bike &amp; Run",IF(ISNA(VLOOKUP(Q15,Paramètres!$B$3:$C$56,2,FALSE)),0,VLOOKUP(Q15,Paramètres!$B$3:$C$56,2,FALSE)*Paramètres!$K$9),IF(OR(Q15="",OR($D15="",$D15="NL",$D15="HORS LIGUE")),0,VLOOKUP(IF(OR(Q15="",OR($D15="",$D15="NL",$D15="HORS LIGUE")),"",COUNTIFS($D$5:$D$72,"&lt;&gt;"&amp;"",$D$5:$D$72,"&lt;&gt;"&amp;"NL",$D$5:$D$72,"&lt;&gt;"&amp;"HORS LIGUE",Q$5:Q$72,"&lt;"&amp;Q15)+1),Paramètres!$B$3:$C$56,2,FALSE)*Paramètres!$K$9))</f>
        <v>0</v>
      </c>
      <c r="S15" s="46"/>
      <c r="T15" s="2">
        <f>IF(S$2="Bike &amp; Run",IF(ISNA(VLOOKUP(S15,Paramètres!$B$3:$C$56,2,FALSE)),0,VLOOKUP(S15,Paramètres!$B$3:$C$56,2,FALSE)*Paramètres!$K$10),IF(OR(S15="",OR($D15="",$D15="NL",$D15="HORS LIGUE")),0,VLOOKUP(IF(OR(S15="",OR($D15="",$D15="NL",$D15="HORS LIGUE")),"",COUNTIFS($D$5:$D$72,"&lt;&gt;"&amp;"",$D$5:$D$72,"&lt;&gt;"&amp;"NL",$D$5:$D$72,"&lt;&gt;"&amp;"HORS LIGUE",S$5:S$72,"&lt;"&amp;S15)+1),Paramètres!$B$3:$C$56,2,FALSE)*Paramètres!$K$10))</f>
        <v>0</v>
      </c>
      <c r="U15" s="46"/>
      <c r="V15" s="2">
        <f>IF(U$2="Bike &amp; Run",IF(ISNA(VLOOKUP(U15,Paramètres!$B$3:$C$56,2,FALSE)),0,VLOOKUP(U15,Paramètres!$B$3:$C$56,2,FALSE)*Paramètres!$K$11),IF(OR(U15="",OR($D15="",$D15="NL",$D15="HORS LIGUE")),0,VLOOKUP(IF(OR(U15="",OR($D15="",$D15="NL",$D15="HORS LIGUE")),"",COUNTIFS($D$5:$D$72,"&lt;&gt;"&amp;"",$D$5:$D$72,"&lt;&gt;"&amp;"NL",$D$5:$D$72,"&lt;&gt;"&amp;"HORS LIGUE",U$5:U$72,"&lt;"&amp;U15)+1),Paramètres!$B$3:$C$56,2,FALSE)*Paramètres!$K$11))</f>
        <v>0</v>
      </c>
      <c r="W15" s="46"/>
      <c r="X15" s="2">
        <f>IF(W$2="Bike &amp; Run",IF(ISNA(VLOOKUP(W15,Paramètres!$B$3:$C$56,2,FALSE)),0,VLOOKUP(W15,Paramètres!$B$3:$C$56,2,FALSE)*Paramètres!$K$12),IF(OR(W15="",OR($D15="",$D15="NL",$D15="HORS LIGUE")),0,VLOOKUP(IF(OR(W15="",OR($D15="",$D15="NL",$D15="HORS LIGUE")),"",COUNTIFS($D$5:$D$72,"&lt;&gt;"&amp;"",$D$5:$D$72,"&lt;&gt;"&amp;"NL",$D$5:$D$72,"&lt;&gt;"&amp;"HORS LIGUE",W$5:W$72,"&lt;"&amp;W15)+1),Paramètres!$B$3:$C$56,2,FALSE)*Paramètres!$K$12))</f>
        <v>0</v>
      </c>
      <c r="Y15" s="46"/>
      <c r="Z15" s="2">
        <f>IF(Y$2="Bike &amp; Run",IF(ISNA(VLOOKUP(Y15,Paramètres!$B$3:$C$56,2,FALSE)),0,VLOOKUP(Y15,Paramètres!$B$3:$C$56,2,FALSE)*Paramètres!$K$13),IF(OR(Y15="",OR($D15="",$D15="NL",$D15="HORS LIGUE")),0,VLOOKUP(IF(OR(Y15="",OR($D15="",$D15="NL",$D15="HORS LIGUE")),"",COUNTIFS($D$5:$D$72,"&lt;&gt;"&amp;"",$D$5:$D$72,"&lt;&gt;"&amp;"NL",$D$5:$D$72,"&lt;&gt;"&amp;"HORS LIGUE",Y$5:Y$72,"&lt;"&amp;Y15)+1),Paramètres!$B$3:$C$56,2,FALSE)*Paramètres!$K$13))</f>
        <v>0</v>
      </c>
      <c r="AA15" s="46"/>
      <c r="AB15" s="2">
        <f>IF(AA$2="Bike &amp; Run",IF(ISNA(VLOOKUP(AA15,Paramètres!$B$3:$C$56,2,FALSE)),0,VLOOKUP(AA15,Paramètres!$B$3:$C$56,2,FALSE)*Paramètres!$K$14),IF(OR(AA15="",OR($D15="",$D15="NL",$D15="HORS LIGUE")),0,VLOOKUP(IF(OR(AA15="",OR($D15="",$D15="NL",$D15="HORS LIGUE")),"",COUNTIFS($D$5:$D$72,"&lt;&gt;"&amp;"",$D$5:$D$72,"&lt;&gt;"&amp;"NL",$D$5:$D$72,"&lt;&gt;"&amp;"HORS LIGUE",AA$5:AA$72,"&lt;"&amp;AA15)+1),Paramètres!$B$3:$C$56,2,FALSE)*Paramètres!$K$14))</f>
        <v>0</v>
      </c>
      <c r="AC15" s="46"/>
      <c r="AD15" s="2">
        <f>IF(AC$2="Bike &amp; Run",IF(ISNA(VLOOKUP(AC15,Paramètres!$B$3:$C$56,2,FALSE)),0,VLOOKUP(AC15,Paramètres!$B$3:$C$56,2,FALSE)*Paramètres!$K$15),IF(OR(AC15="",OR($D15="",$D15="NL",$D15="HORS LIGUE")),0,VLOOKUP(IF(OR(AC15="",OR($D15="",$D15="NL",$D15="HORS LIGUE")),"",COUNTIFS($D$5:$D$72,"&lt;&gt;"&amp;"",$D$5:$D$72,"&lt;&gt;"&amp;"NL",$D$5:$D$72,"&lt;&gt;"&amp;"HORS LIGUE",AC$5:AC$72,"&lt;"&amp;AC15)+1),Paramètres!$B$3:$C$56,2,FALSE)*Paramètres!$K$15))</f>
        <v>0</v>
      </c>
      <c r="AE15" s="46"/>
      <c r="AF15" s="2">
        <f>IF(AE$2="Bike &amp; Run",IF(ISNA(VLOOKUP(AE15,Paramètres!$B$3:$C$56,2,FALSE)),0,VLOOKUP(AE15,Paramètres!$B$3:$C$56,2,FALSE)*Paramètres!$K$16),IF(OR(AE15="",OR($D15="",$D15="NL",$D15="HORS LIGUE")),0,VLOOKUP(IF(OR(AE15="",OR($D15="",$D15="NL",$D15="HORS LIGUE")),"",COUNTIFS($D$5:$D$72,"&lt;&gt;"&amp;"",$D$5:$D$72,"&lt;&gt;"&amp;"NL",$D$5:$D$72,"&lt;&gt;"&amp;"HORS LIGUE",AE$5:AE$72,"&lt;"&amp;AE15)+1),Paramètres!$B$3:$C$56,2,FALSE)*Paramètres!$K$16))</f>
        <v>0</v>
      </c>
      <c r="AG15" s="46"/>
      <c r="AH15" s="2">
        <f>IF(AG$2="Bike &amp; Run",IF(ISNA(VLOOKUP(AG15,Paramètres!$B$3:$C$56,2,FALSE)),0,VLOOKUP(AG15,Paramètres!$B$3:$C$56,2,FALSE)*Paramètres!$K$17),IF(OR(AG15="",OR($D15="",$D15="NL",$D15="HORS LIGUE")),0,VLOOKUP(IF(OR(AG15="",OR($D15="",$D15="NL",$D15="HORS LIGUE")),"",COUNTIFS($D$5:$D$72,"&lt;&gt;"&amp;"",$D$5:$D$72,"&lt;&gt;"&amp;"NL",$D$5:$D$72,"&lt;&gt;"&amp;"HORS LIGUE",AG$5:AG$72,"&lt;"&amp;AG15)+1),Paramètres!$B$3:$C$56,2,FALSE)*Paramètres!$K$17))</f>
        <v>0</v>
      </c>
      <c r="AI15" s="40">
        <f t="shared" si="0"/>
        <v>163</v>
      </c>
      <c r="AJ15" s="3">
        <f t="shared" si="1"/>
        <v>11</v>
      </c>
      <c r="AK15" s="5">
        <f t="shared" si="2"/>
        <v>2</v>
      </c>
      <c r="AL15" s="41">
        <f t="shared" si="3"/>
        <v>163</v>
      </c>
      <c r="AM15" s="33">
        <f t="shared" si="4"/>
        <v>11</v>
      </c>
      <c r="AO15" s="22">
        <f t="shared" si="5"/>
        <v>94</v>
      </c>
      <c r="AP15">
        <f t="shared" si="6"/>
        <v>69</v>
      </c>
      <c r="AQ15">
        <f t="shared" si="7"/>
        <v>0</v>
      </c>
      <c r="AR15">
        <f t="shared" si="8"/>
        <v>0</v>
      </c>
      <c r="AS15">
        <f t="shared" si="9"/>
        <v>0</v>
      </c>
      <c r="AT15">
        <f t="shared" si="10"/>
        <v>0</v>
      </c>
      <c r="AU15">
        <f t="shared" si="11"/>
        <v>0</v>
      </c>
      <c r="AV15">
        <f t="shared" si="12"/>
        <v>0</v>
      </c>
      <c r="AW15">
        <f t="shared" si="13"/>
        <v>0</v>
      </c>
      <c r="AX15">
        <f t="shared" si="14"/>
        <v>0</v>
      </c>
      <c r="AY15">
        <f t="shared" si="15"/>
        <v>0</v>
      </c>
      <c r="AZ15">
        <f t="shared" si="16"/>
        <v>0</v>
      </c>
      <c r="BA15">
        <f t="shared" si="17"/>
        <v>0</v>
      </c>
      <c r="BB15">
        <f t="shared" si="18"/>
        <v>0</v>
      </c>
      <c r="BC15">
        <f t="shared" si="19"/>
        <v>0</v>
      </c>
      <c r="BD15">
        <f t="shared" si="20"/>
        <v>94</v>
      </c>
      <c r="BE15" s="22">
        <f t="shared" ref="BE15:BR15" si="31">BD15+LARGE($AO15:$BC15,BE$4)</f>
        <v>163</v>
      </c>
      <c r="BF15" s="22">
        <f t="shared" si="31"/>
        <v>163</v>
      </c>
      <c r="BG15" s="22">
        <f t="shared" si="31"/>
        <v>163</v>
      </c>
      <c r="BH15" s="22">
        <f t="shared" si="31"/>
        <v>163</v>
      </c>
      <c r="BI15" s="22">
        <f t="shared" si="31"/>
        <v>163</v>
      </c>
      <c r="BJ15" s="22">
        <f t="shared" si="31"/>
        <v>163</v>
      </c>
      <c r="BK15" s="22">
        <f t="shared" si="31"/>
        <v>163</v>
      </c>
      <c r="BL15" s="22">
        <f t="shared" si="31"/>
        <v>163</v>
      </c>
      <c r="BM15" s="22">
        <f t="shared" si="31"/>
        <v>163</v>
      </c>
      <c r="BN15" s="22">
        <f t="shared" si="31"/>
        <v>163</v>
      </c>
      <c r="BO15" s="22">
        <f t="shared" si="31"/>
        <v>163</v>
      </c>
      <c r="BP15" s="22">
        <f t="shared" si="31"/>
        <v>163</v>
      </c>
      <c r="BQ15" s="22">
        <f t="shared" si="31"/>
        <v>163</v>
      </c>
      <c r="BR15" s="22">
        <f t="shared" si="31"/>
        <v>163</v>
      </c>
    </row>
    <row r="16" spans="1:70" ht="16.5">
      <c r="A16" s="73" t="s">
        <v>744</v>
      </c>
      <c r="B16" s="32" t="str">
        <f>IF(ISNA(VLOOKUP(A16,'Licenciés Jeunes 2023'!A:C,3,0)),"",VLOOKUP(A16,'Licenciés Jeunes 2023'!A:C,3,0))</f>
        <v>GRASSIEN</v>
      </c>
      <c r="C16" s="32" t="str">
        <f>IF(ISNA(VLOOKUP(A16,'Licenciés Jeunes 2023'!A:C,2,0)),"",VLOOKUP(A16,'Licenciés Jeunes 2023'!A:C,2,0))</f>
        <v>LEA</v>
      </c>
      <c r="D16" s="32" t="str">
        <f>IF(ISNA(VLOOKUP(A16,'Licenciés Jeunes 2023'!A:F,6,0)),"",VLOOKUP(A16,'Licenciés Jeunes 2023'!A:F,6,0))</f>
        <v>VENDOME TRIATHLON</v>
      </c>
      <c r="E16" s="6">
        <v>15</v>
      </c>
      <c r="F16" s="2">
        <v>93</v>
      </c>
      <c r="G16" s="4">
        <v>12</v>
      </c>
      <c r="H16" s="2">
        <f>IF(G$2="Bike &amp; Run",IF(ISNA(VLOOKUP(G16,Paramètres!$B$3:$C$56,2,FALSE)),0,VLOOKUP(G16,Paramètres!$B$3:$C$56,2,FALSE)*Paramètres!$K$4),IF(OR(G16="",OR($D16="",$D16="NL",$D16="HORS LIGUE")),0,VLOOKUP(IF(OR(G16="",OR($D16="",$D16="NL",$D16="HORS LIGUE")),"",COUNTIFS($D$5:$D$72,"&lt;&gt;"&amp;"",$D$5:$D$72,"&lt;&gt;"&amp;"NL",$D$5:$D$72,"&lt;&gt;"&amp;"HORS LIGUE",G$5:G$72,"&lt;"&amp;G16)+1),Paramètres!$B$3:$C$56,2,FALSE)*Paramètres!$K$4))</f>
        <v>51</v>
      </c>
      <c r="I16" s="36"/>
      <c r="J16" s="2">
        <f>IF(I$2="Bike &amp; Run",IF(ISNA(VLOOKUP(I16,Paramètres!$B$3:$C$56,2,FALSE)),0,VLOOKUP(I16,Paramètres!$B$3:$C$56,2,FALSE)*Paramètres!$K$5),IF(OR(I16="",OR($D16="",$D16="NL",$D16="HORS LIGUE")),0,VLOOKUP(IF(OR(I16="",OR($D16="",$D16="NL",$D16="HORS LIGUE")),"",COUNTIFS($D$5:$D$72,"&lt;&gt;"&amp;"",$D$5:$D$72,"&lt;&gt;"&amp;"NL",$D$5:$D$72,"&lt;&gt;"&amp;"HORS LIGUE",I$5:I$72,"&lt;"&amp;I16)+1),Paramètres!$B$3:$C$56,2,FALSE)*Paramètres!$K$5))</f>
        <v>0</v>
      </c>
      <c r="K16" s="4"/>
      <c r="L16" s="2">
        <f>IF(K$2="Bike &amp; Run",IF(ISNA(VLOOKUP(K16,Paramètres!$B$3:$C$56,2,FALSE)),0,VLOOKUP(K16,Paramètres!$B$3:$C$56,2,FALSE)*Paramètres!$K$6),IF(OR(K16="",OR($D16="",$D16="NL",$D16="HORS LIGUE")),0,VLOOKUP(IF(OR(K16="",OR($D16="",$D16="NL",$D16="HORS LIGUE")),"",COUNTIFS($D$5:$D$72,"&lt;&gt;"&amp;"",$D$5:$D$72,"&lt;&gt;"&amp;"NL",$D$5:$D$72,"&lt;&gt;"&amp;"HORS LIGUE",K$5:K$72,"&lt;"&amp;K16)+1),Paramètres!$B$3:$C$56,2,FALSE)*Paramètres!$K$6))</f>
        <v>0</v>
      </c>
      <c r="M16" s="4"/>
      <c r="N16" s="2">
        <f>IF(M$2="Bike &amp; Run",IF(ISNA(VLOOKUP(M16,Paramètres!$B$3:$C$56,2,FALSE)),0,VLOOKUP(M16,Paramètres!$B$3:$C$56,2,FALSE)*Paramètres!$K$7),IF(OR(M16="",OR($D16="",$D16="NL",$D16="HORS LIGUE")),0,VLOOKUP(IF(OR(M16="",OR($D16="",$D16="NL",$D16="HORS LIGUE")),"",COUNTIFS($D$5:$D$72,"&lt;&gt;"&amp;"",$D$5:$D$72,"&lt;&gt;"&amp;"NL",$D$5:$D$72,"&lt;&gt;"&amp;"HORS LIGUE",M$5:M$72,"&lt;"&amp;M16)+1),Paramètres!$B$3:$C$56,2,FALSE)*Paramètres!$K$7))</f>
        <v>0</v>
      </c>
      <c r="O16" s="46"/>
      <c r="P16" s="2">
        <f>IF(O$2="Bike &amp; Run",IF(ISNA(VLOOKUP(O16,Paramètres!$B$3:$C$56,2,FALSE)),0,VLOOKUP(O16,Paramètres!$B$3:$C$56,2,FALSE)*Paramètres!$K$8),IF(OR(O16="",OR($D16="",$D16="NL",$D16="HORS LIGUE")),0,VLOOKUP(IF(OR(O16="",OR($D16="",$D16="NL",$D16="HORS LIGUE")),"",COUNTIFS($D$5:$D$72,"&lt;&gt;"&amp;"",$D$5:$D$72,"&lt;&gt;"&amp;"NL",$D$5:$D$72,"&lt;&gt;"&amp;"HORS LIGUE",O$5:O$72,"&lt;"&amp;O16)+1),Paramètres!$B$3:$C$56,2,FALSE)*Paramètres!$K$8))</f>
        <v>0</v>
      </c>
      <c r="Q16" s="46"/>
      <c r="R16" s="2">
        <f>IF(Q$2="Bike &amp; Run",IF(ISNA(VLOOKUP(Q16,Paramètres!$B$3:$C$56,2,FALSE)),0,VLOOKUP(Q16,Paramètres!$B$3:$C$56,2,FALSE)*Paramètres!$K$9),IF(OR(Q16="",OR($D16="",$D16="NL",$D16="HORS LIGUE")),0,VLOOKUP(IF(OR(Q16="",OR($D16="",$D16="NL",$D16="HORS LIGUE")),"",COUNTIFS($D$5:$D$72,"&lt;&gt;"&amp;"",$D$5:$D$72,"&lt;&gt;"&amp;"NL",$D$5:$D$72,"&lt;&gt;"&amp;"HORS LIGUE",Q$5:Q$72,"&lt;"&amp;Q16)+1),Paramètres!$B$3:$C$56,2,FALSE)*Paramètres!$K$9))</f>
        <v>0</v>
      </c>
      <c r="S16" s="46"/>
      <c r="T16" s="2">
        <f>IF(S$2="Bike &amp; Run",IF(ISNA(VLOOKUP(S16,Paramètres!$B$3:$C$56,2,FALSE)),0,VLOOKUP(S16,Paramètres!$B$3:$C$56,2,FALSE)*Paramètres!$K$10),IF(OR(S16="",OR($D16="",$D16="NL",$D16="HORS LIGUE")),0,VLOOKUP(IF(OR(S16="",OR($D16="",$D16="NL",$D16="HORS LIGUE")),"",COUNTIFS($D$5:$D$72,"&lt;&gt;"&amp;"",$D$5:$D$72,"&lt;&gt;"&amp;"NL",$D$5:$D$72,"&lt;&gt;"&amp;"HORS LIGUE",S$5:S$72,"&lt;"&amp;S16)+1),Paramètres!$B$3:$C$56,2,FALSE)*Paramètres!$K$10))</f>
        <v>0</v>
      </c>
      <c r="U16" s="46"/>
      <c r="V16" s="2">
        <f>IF(U$2="Bike &amp; Run",IF(ISNA(VLOOKUP(U16,Paramètres!$B$3:$C$56,2,FALSE)),0,VLOOKUP(U16,Paramètres!$B$3:$C$56,2,FALSE)*Paramètres!$K$11),IF(OR(U16="",OR($D16="",$D16="NL",$D16="HORS LIGUE")),0,VLOOKUP(IF(OR(U16="",OR($D16="",$D16="NL",$D16="HORS LIGUE")),"",COUNTIFS($D$5:$D$72,"&lt;&gt;"&amp;"",$D$5:$D$72,"&lt;&gt;"&amp;"NL",$D$5:$D$72,"&lt;&gt;"&amp;"HORS LIGUE",U$5:U$72,"&lt;"&amp;U16)+1),Paramètres!$B$3:$C$56,2,FALSE)*Paramètres!$K$11))</f>
        <v>0</v>
      </c>
      <c r="W16" s="46"/>
      <c r="X16" s="2">
        <f>IF(W$2="Bike &amp; Run",IF(ISNA(VLOOKUP(W16,Paramètres!$B$3:$C$56,2,FALSE)),0,VLOOKUP(W16,Paramètres!$B$3:$C$56,2,FALSE)*Paramètres!$K$12),IF(OR(W16="",OR($D16="",$D16="NL",$D16="HORS LIGUE")),0,VLOOKUP(IF(OR(W16="",OR($D16="",$D16="NL",$D16="HORS LIGUE")),"",COUNTIFS($D$5:$D$72,"&lt;&gt;"&amp;"",$D$5:$D$72,"&lt;&gt;"&amp;"NL",$D$5:$D$72,"&lt;&gt;"&amp;"HORS LIGUE",W$5:W$72,"&lt;"&amp;W16)+1),Paramètres!$B$3:$C$56,2,FALSE)*Paramètres!$K$12))</f>
        <v>0</v>
      </c>
      <c r="Y16" s="46"/>
      <c r="Z16" s="2">
        <f>IF(Y$2="Bike &amp; Run",IF(ISNA(VLOOKUP(Y16,Paramètres!$B$3:$C$56,2,FALSE)),0,VLOOKUP(Y16,Paramètres!$B$3:$C$56,2,FALSE)*Paramètres!$K$13),IF(OR(Y16="",OR($D16="",$D16="NL",$D16="HORS LIGUE")),0,VLOOKUP(IF(OR(Y16="",OR($D16="",$D16="NL",$D16="HORS LIGUE")),"",COUNTIFS($D$5:$D$72,"&lt;&gt;"&amp;"",$D$5:$D$72,"&lt;&gt;"&amp;"NL",$D$5:$D$72,"&lt;&gt;"&amp;"HORS LIGUE",Y$5:Y$72,"&lt;"&amp;Y16)+1),Paramètres!$B$3:$C$56,2,FALSE)*Paramètres!$K$13))</f>
        <v>0</v>
      </c>
      <c r="AA16" s="46"/>
      <c r="AB16" s="2">
        <f>IF(AA$2="Bike &amp; Run",IF(ISNA(VLOOKUP(AA16,Paramètres!$B$3:$C$56,2,FALSE)),0,VLOOKUP(AA16,Paramètres!$B$3:$C$56,2,FALSE)*Paramètres!$K$14),IF(OR(AA16="",OR($D16="",$D16="NL",$D16="HORS LIGUE")),0,VLOOKUP(IF(OR(AA16="",OR($D16="",$D16="NL",$D16="HORS LIGUE")),"",COUNTIFS($D$5:$D$72,"&lt;&gt;"&amp;"",$D$5:$D$72,"&lt;&gt;"&amp;"NL",$D$5:$D$72,"&lt;&gt;"&amp;"HORS LIGUE",AA$5:AA$72,"&lt;"&amp;AA16)+1),Paramètres!$B$3:$C$56,2,FALSE)*Paramètres!$K$14))</f>
        <v>0</v>
      </c>
      <c r="AC16" s="46"/>
      <c r="AD16" s="2">
        <f>IF(AC$2="Bike &amp; Run",IF(ISNA(VLOOKUP(AC16,Paramètres!$B$3:$C$56,2,FALSE)),0,VLOOKUP(AC16,Paramètres!$B$3:$C$56,2,FALSE)*Paramètres!$K$15),IF(OR(AC16="",OR($D16="",$D16="NL",$D16="HORS LIGUE")),0,VLOOKUP(IF(OR(AC16="",OR($D16="",$D16="NL",$D16="HORS LIGUE")),"",COUNTIFS($D$5:$D$72,"&lt;&gt;"&amp;"",$D$5:$D$72,"&lt;&gt;"&amp;"NL",$D$5:$D$72,"&lt;&gt;"&amp;"HORS LIGUE",AC$5:AC$72,"&lt;"&amp;AC16)+1),Paramètres!$B$3:$C$56,2,FALSE)*Paramètres!$K$15))</f>
        <v>0</v>
      </c>
      <c r="AE16" s="46"/>
      <c r="AF16" s="2">
        <f>IF(AE$2="Bike &amp; Run",IF(ISNA(VLOOKUP(AE16,Paramètres!$B$3:$C$56,2,FALSE)),0,VLOOKUP(AE16,Paramètres!$B$3:$C$56,2,FALSE)*Paramètres!$K$16),IF(OR(AE16="",OR($D16="",$D16="NL",$D16="HORS LIGUE")),0,VLOOKUP(IF(OR(AE16="",OR($D16="",$D16="NL",$D16="HORS LIGUE")),"",COUNTIFS($D$5:$D$72,"&lt;&gt;"&amp;"",$D$5:$D$72,"&lt;&gt;"&amp;"NL",$D$5:$D$72,"&lt;&gt;"&amp;"HORS LIGUE",AE$5:AE$72,"&lt;"&amp;AE16)+1),Paramètres!$B$3:$C$56,2,FALSE)*Paramètres!$K$16))</f>
        <v>0</v>
      </c>
      <c r="AG16" s="46"/>
      <c r="AH16" s="2">
        <f>IF(AG$2="Bike &amp; Run",IF(ISNA(VLOOKUP(AG16,Paramètres!$B$3:$C$56,2,FALSE)),0,VLOOKUP(AG16,Paramètres!$B$3:$C$56,2,FALSE)*Paramètres!$K$17),IF(OR(AG16="",OR($D16="",$D16="NL",$D16="HORS LIGUE")),0,VLOOKUP(IF(OR(AG16="",OR($D16="",$D16="NL",$D16="HORS LIGUE")),"",COUNTIFS($D$5:$D$72,"&lt;&gt;"&amp;"",$D$5:$D$72,"&lt;&gt;"&amp;"NL",$D$5:$D$72,"&lt;&gt;"&amp;"HORS LIGUE",AG$5:AG$72,"&lt;"&amp;AG16)+1),Paramètres!$B$3:$C$56,2,FALSE)*Paramètres!$K$17))</f>
        <v>0</v>
      </c>
      <c r="AI16" s="40">
        <f t="shared" si="0"/>
        <v>144</v>
      </c>
      <c r="AJ16" s="3">
        <f t="shared" si="1"/>
        <v>12</v>
      </c>
      <c r="AK16" s="5">
        <f t="shared" si="2"/>
        <v>2</v>
      </c>
      <c r="AL16" s="41">
        <f t="shared" si="3"/>
        <v>144</v>
      </c>
      <c r="AM16" s="33">
        <f t="shared" si="4"/>
        <v>12</v>
      </c>
      <c r="AO16" s="22">
        <f t="shared" si="5"/>
        <v>93</v>
      </c>
      <c r="AP16">
        <f t="shared" si="6"/>
        <v>51</v>
      </c>
      <c r="AQ16">
        <f t="shared" si="7"/>
        <v>0</v>
      </c>
      <c r="AR16">
        <f t="shared" si="8"/>
        <v>0</v>
      </c>
      <c r="AS16">
        <f t="shared" si="9"/>
        <v>0</v>
      </c>
      <c r="AT16">
        <f t="shared" si="10"/>
        <v>0</v>
      </c>
      <c r="AU16">
        <f t="shared" si="11"/>
        <v>0</v>
      </c>
      <c r="AV16">
        <f t="shared" si="12"/>
        <v>0</v>
      </c>
      <c r="AW16">
        <f t="shared" si="13"/>
        <v>0</v>
      </c>
      <c r="AX16">
        <f t="shared" si="14"/>
        <v>0</v>
      </c>
      <c r="AY16">
        <f t="shared" si="15"/>
        <v>0</v>
      </c>
      <c r="AZ16">
        <f t="shared" si="16"/>
        <v>0</v>
      </c>
      <c r="BA16">
        <f t="shared" si="17"/>
        <v>0</v>
      </c>
      <c r="BB16">
        <f t="shared" si="18"/>
        <v>0</v>
      </c>
      <c r="BC16">
        <f t="shared" si="19"/>
        <v>0</v>
      </c>
      <c r="BD16">
        <f t="shared" si="20"/>
        <v>93</v>
      </c>
      <c r="BE16" s="22">
        <f t="shared" ref="BE16:BR16" si="32">BD16+LARGE($AO16:$BC16,BE$4)</f>
        <v>144</v>
      </c>
      <c r="BF16" s="22">
        <f t="shared" si="32"/>
        <v>144</v>
      </c>
      <c r="BG16" s="22">
        <f t="shared" si="32"/>
        <v>144</v>
      </c>
      <c r="BH16" s="22">
        <f t="shared" si="32"/>
        <v>144</v>
      </c>
      <c r="BI16" s="22">
        <f t="shared" si="32"/>
        <v>144</v>
      </c>
      <c r="BJ16" s="22">
        <f t="shared" si="32"/>
        <v>144</v>
      </c>
      <c r="BK16" s="22">
        <f t="shared" si="32"/>
        <v>144</v>
      </c>
      <c r="BL16" s="22">
        <f t="shared" si="32"/>
        <v>144</v>
      </c>
      <c r="BM16" s="22">
        <f t="shared" si="32"/>
        <v>144</v>
      </c>
      <c r="BN16" s="22">
        <f t="shared" si="32"/>
        <v>144</v>
      </c>
      <c r="BO16" s="22">
        <f t="shared" si="32"/>
        <v>144</v>
      </c>
      <c r="BP16" s="22">
        <f t="shared" si="32"/>
        <v>144</v>
      </c>
      <c r="BQ16" s="22">
        <f t="shared" si="32"/>
        <v>144</v>
      </c>
      <c r="BR16" s="22">
        <f t="shared" si="32"/>
        <v>144</v>
      </c>
    </row>
    <row r="17" spans="1:70" ht="16.5">
      <c r="A17" s="73" t="s">
        <v>671</v>
      </c>
      <c r="B17" s="32" t="str">
        <f>IF(ISNA(VLOOKUP(A17,'Licenciés Jeunes 2023'!A:C,3,0)),"",VLOOKUP(A17,'Licenciés Jeunes 2023'!A:C,3,0))</f>
        <v>BRAZILIER</v>
      </c>
      <c r="C17" s="32" t="str">
        <f>IF(ISNA(VLOOKUP(A17,'Licenciés Jeunes 2023'!A:C,2,0)),"",VLOOKUP(A17,'Licenciés Jeunes 2023'!A:C,2,0))</f>
        <v>MARGOT</v>
      </c>
      <c r="D17" s="32" t="str">
        <f>IF(ISNA(VLOOKUP(A17,'Licenciés Jeunes 2023'!A:F,6,0)),"",VLOOKUP(A17,'Licenciés Jeunes 2023'!A:F,6,0))</f>
        <v>VENDOME TRIATHLON</v>
      </c>
      <c r="E17" s="6">
        <v>13</v>
      </c>
      <c r="F17" s="2">
        <v>94</v>
      </c>
      <c r="G17" s="4">
        <v>14</v>
      </c>
      <c r="H17" s="2">
        <f>IF(G$2="Bike &amp; Run",IF(ISNA(VLOOKUP(G17,Paramètres!$B$3:$C$56,2,FALSE)),0,VLOOKUP(G17,Paramètres!$B$3:$C$56,2,FALSE)*Paramètres!$K$4),IF(OR(G17="",OR($D17="",$D17="NL",$D17="HORS LIGUE")),0,VLOOKUP(IF(OR(G17="",OR($D17="",$D17="NL",$D17="HORS LIGUE")),"",COUNTIFS($D$5:$D$72,"&lt;&gt;"&amp;"",$D$5:$D$72,"&lt;&gt;"&amp;"NL",$D$5:$D$72,"&lt;&gt;"&amp;"HORS LIGUE",G$5:G$72,"&lt;"&amp;G17)+1),Paramètres!$B$3:$C$56,2,FALSE)*Paramètres!$K$4))</f>
        <v>45</v>
      </c>
      <c r="I17" s="36"/>
      <c r="J17" s="2">
        <f>IF(I$2="Bike &amp; Run",IF(ISNA(VLOOKUP(I17,Paramètres!$B$3:$C$56,2,FALSE)),0,VLOOKUP(I17,Paramètres!$B$3:$C$56,2,FALSE)*Paramètres!$K$5),IF(OR(I17="",OR($D17="",$D17="NL",$D17="HORS LIGUE")),0,VLOOKUP(IF(OR(I17="",OR($D17="",$D17="NL",$D17="HORS LIGUE")),"",COUNTIFS($D$5:$D$72,"&lt;&gt;"&amp;"",$D$5:$D$72,"&lt;&gt;"&amp;"NL",$D$5:$D$72,"&lt;&gt;"&amp;"HORS LIGUE",I$5:I$72,"&lt;"&amp;I17)+1),Paramètres!$B$3:$C$56,2,FALSE)*Paramètres!$K$5))</f>
        <v>0</v>
      </c>
      <c r="K17" s="4"/>
      <c r="L17" s="2">
        <f>IF(K$2="Bike &amp; Run",IF(ISNA(VLOOKUP(K17,Paramètres!$B$3:$C$56,2,FALSE)),0,VLOOKUP(K17,Paramètres!$B$3:$C$56,2,FALSE)*Paramètres!$K$6),IF(OR(K17="",OR($D17="",$D17="NL",$D17="HORS LIGUE")),0,VLOOKUP(IF(OR(K17="",OR($D17="",$D17="NL",$D17="HORS LIGUE")),"",COUNTIFS($D$5:$D$72,"&lt;&gt;"&amp;"",$D$5:$D$72,"&lt;&gt;"&amp;"NL",$D$5:$D$72,"&lt;&gt;"&amp;"HORS LIGUE",K$5:K$72,"&lt;"&amp;K17)+1),Paramètres!$B$3:$C$56,2,FALSE)*Paramètres!$K$6))</f>
        <v>0</v>
      </c>
      <c r="M17" s="4"/>
      <c r="N17" s="2">
        <f>IF(M$2="Bike &amp; Run",IF(ISNA(VLOOKUP(M17,Paramètres!$B$3:$C$56,2,FALSE)),0,VLOOKUP(M17,Paramètres!$B$3:$C$56,2,FALSE)*Paramètres!$K$7),IF(OR(M17="",OR($D17="",$D17="NL",$D17="HORS LIGUE")),0,VLOOKUP(IF(OR(M17="",OR($D17="",$D17="NL",$D17="HORS LIGUE")),"",COUNTIFS($D$5:$D$72,"&lt;&gt;"&amp;"",$D$5:$D$72,"&lt;&gt;"&amp;"NL",$D$5:$D$72,"&lt;&gt;"&amp;"HORS LIGUE",M$5:M$72,"&lt;"&amp;M17)+1),Paramètres!$B$3:$C$56,2,FALSE)*Paramètres!$K$7))</f>
        <v>0</v>
      </c>
      <c r="O17" s="46"/>
      <c r="P17" s="2">
        <f>IF(O$2="Bike &amp; Run",IF(ISNA(VLOOKUP(O17,Paramètres!$B$3:$C$56,2,FALSE)),0,VLOOKUP(O17,Paramètres!$B$3:$C$56,2,FALSE)*Paramètres!$K$8),IF(OR(O17="",OR($D17="",$D17="NL",$D17="HORS LIGUE")),0,VLOOKUP(IF(OR(O17="",OR($D17="",$D17="NL",$D17="HORS LIGUE")),"",COUNTIFS($D$5:$D$72,"&lt;&gt;"&amp;"",$D$5:$D$72,"&lt;&gt;"&amp;"NL",$D$5:$D$72,"&lt;&gt;"&amp;"HORS LIGUE",O$5:O$72,"&lt;"&amp;O17)+1),Paramètres!$B$3:$C$56,2,FALSE)*Paramètres!$K$8))</f>
        <v>0</v>
      </c>
      <c r="Q17" s="46"/>
      <c r="R17" s="2">
        <f>IF(Q$2="Bike &amp; Run",IF(ISNA(VLOOKUP(Q17,Paramètres!$B$3:$C$56,2,FALSE)),0,VLOOKUP(Q17,Paramètres!$B$3:$C$56,2,FALSE)*Paramètres!$K$9),IF(OR(Q17="",OR($D17="",$D17="NL",$D17="HORS LIGUE")),0,VLOOKUP(IF(OR(Q17="",OR($D17="",$D17="NL",$D17="HORS LIGUE")),"",COUNTIFS($D$5:$D$72,"&lt;&gt;"&amp;"",$D$5:$D$72,"&lt;&gt;"&amp;"NL",$D$5:$D$72,"&lt;&gt;"&amp;"HORS LIGUE",Q$5:Q$72,"&lt;"&amp;Q17)+1),Paramètres!$B$3:$C$56,2,FALSE)*Paramètres!$K$9))</f>
        <v>0</v>
      </c>
      <c r="S17" s="46"/>
      <c r="T17" s="2">
        <f>IF(S$2="Bike &amp; Run",IF(ISNA(VLOOKUP(S17,Paramètres!$B$3:$C$56,2,FALSE)),0,VLOOKUP(S17,Paramètres!$B$3:$C$56,2,FALSE)*Paramètres!$K$10),IF(OR(S17="",OR($D17="",$D17="NL",$D17="HORS LIGUE")),0,VLOOKUP(IF(OR(S17="",OR($D17="",$D17="NL",$D17="HORS LIGUE")),"",COUNTIFS($D$5:$D$72,"&lt;&gt;"&amp;"",$D$5:$D$72,"&lt;&gt;"&amp;"NL",$D$5:$D$72,"&lt;&gt;"&amp;"HORS LIGUE",S$5:S$72,"&lt;"&amp;S17)+1),Paramètres!$B$3:$C$56,2,FALSE)*Paramètres!$K$10))</f>
        <v>0</v>
      </c>
      <c r="U17" s="46"/>
      <c r="V17" s="2">
        <f>IF(U$2="Bike &amp; Run",IF(ISNA(VLOOKUP(U17,Paramètres!$B$3:$C$56,2,FALSE)),0,VLOOKUP(U17,Paramètres!$B$3:$C$56,2,FALSE)*Paramètres!$K$11),IF(OR(U17="",OR($D17="",$D17="NL",$D17="HORS LIGUE")),0,VLOOKUP(IF(OR(U17="",OR($D17="",$D17="NL",$D17="HORS LIGUE")),"",COUNTIFS($D$5:$D$72,"&lt;&gt;"&amp;"",$D$5:$D$72,"&lt;&gt;"&amp;"NL",$D$5:$D$72,"&lt;&gt;"&amp;"HORS LIGUE",U$5:U$72,"&lt;"&amp;U17)+1),Paramètres!$B$3:$C$56,2,FALSE)*Paramètres!$K$11))</f>
        <v>0</v>
      </c>
      <c r="W17" s="46"/>
      <c r="X17" s="2">
        <f>IF(W$2="Bike &amp; Run",IF(ISNA(VLOOKUP(W17,Paramètres!$B$3:$C$56,2,FALSE)),0,VLOOKUP(W17,Paramètres!$B$3:$C$56,2,FALSE)*Paramètres!$K$12),IF(OR(W17="",OR($D17="",$D17="NL",$D17="HORS LIGUE")),0,VLOOKUP(IF(OR(W17="",OR($D17="",$D17="NL",$D17="HORS LIGUE")),"",COUNTIFS($D$5:$D$72,"&lt;&gt;"&amp;"",$D$5:$D$72,"&lt;&gt;"&amp;"NL",$D$5:$D$72,"&lt;&gt;"&amp;"HORS LIGUE",W$5:W$72,"&lt;"&amp;W17)+1),Paramètres!$B$3:$C$56,2,FALSE)*Paramètres!$K$12))</f>
        <v>0</v>
      </c>
      <c r="Y17" s="46"/>
      <c r="Z17" s="2">
        <f>IF(Y$2="Bike &amp; Run",IF(ISNA(VLOOKUP(Y17,Paramètres!$B$3:$C$56,2,FALSE)),0,VLOOKUP(Y17,Paramètres!$B$3:$C$56,2,FALSE)*Paramètres!$K$13),IF(OR(Y17="",OR($D17="",$D17="NL",$D17="HORS LIGUE")),0,VLOOKUP(IF(OR(Y17="",OR($D17="",$D17="NL",$D17="HORS LIGUE")),"",COUNTIFS($D$5:$D$72,"&lt;&gt;"&amp;"",$D$5:$D$72,"&lt;&gt;"&amp;"NL",$D$5:$D$72,"&lt;&gt;"&amp;"HORS LIGUE",Y$5:Y$72,"&lt;"&amp;Y17)+1),Paramètres!$B$3:$C$56,2,FALSE)*Paramètres!$K$13))</f>
        <v>0</v>
      </c>
      <c r="AA17" s="46"/>
      <c r="AB17" s="2">
        <f>IF(AA$2="Bike &amp; Run",IF(ISNA(VLOOKUP(AA17,Paramètres!$B$3:$C$56,2,FALSE)),0,VLOOKUP(AA17,Paramètres!$B$3:$C$56,2,FALSE)*Paramètres!$K$14),IF(OR(AA17="",OR($D17="",$D17="NL",$D17="HORS LIGUE")),0,VLOOKUP(IF(OR(AA17="",OR($D17="",$D17="NL",$D17="HORS LIGUE")),"",COUNTIFS($D$5:$D$72,"&lt;&gt;"&amp;"",$D$5:$D$72,"&lt;&gt;"&amp;"NL",$D$5:$D$72,"&lt;&gt;"&amp;"HORS LIGUE",AA$5:AA$72,"&lt;"&amp;AA17)+1),Paramètres!$B$3:$C$56,2,FALSE)*Paramètres!$K$14))</f>
        <v>0</v>
      </c>
      <c r="AC17" s="46"/>
      <c r="AD17" s="2">
        <f>IF(AC$2="Bike &amp; Run",IF(ISNA(VLOOKUP(AC17,Paramètres!$B$3:$C$56,2,FALSE)),0,VLOOKUP(AC17,Paramètres!$B$3:$C$56,2,FALSE)*Paramètres!$K$15),IF(OR(AC17="",OR($D17="",$D17="NL",$D17="HORS LIGUE")),0,VLOOKUP(IF(OR(AC17="",OR($D17="",$D17="NL",$D17="HORS LIGUE")),"",COUNTIFS($D$5:$D$72,"&lt;&gt;"&amp;"",$D$5:$D$72,"&lt;&gt;"&amp;"NL",$D$5:$D$72,"&lt;&gt;"&amp;"HORS LIGUE",AC$5:AC$72,"&lt;"&amp;AC17)+1),Paramètres!$B$3:$C$56,2,FALSE)*Paramètres!$K$15))</f>
        <v>0</v>
      </c>
      <c r="AE17" s="46"/>
      <c r="AF17" s="2">
        <f>IF(AE$2="Bike &amp; Run",IF(ISNA(VLOOKUP(AE17,Paramètres!$B$3:$C$56,2,FALSE)),0,VLOOKUP(AE17,Paramètres!$B$3:$C$56,2,FALSE)*Paramètres!$K$16),IF(OR(AE17="",OR($D17="",$D17="NL",$D17="HORS LIGUE")),0,VLOOKUP(IF(OR(AE17="",OR($D17="",$D17="NL",$D17="HORS LIGUE")),"",COUNTIFS($D$5:$D$72,"&lt;&gt;"&amp;"",$D$5:$D$72,"&lt;&gt;"&amp;"NL",$D$5:$D$72,"&lt;&gt;"&amp;"HORS LIGUE",AE$5:AE$72,"&lt;"&amp;AE17)+1),Paramètres!$B$3:$C$56,2,FALSE)*Paramètres!$K$16))</f>
        <v>0</v>
      </c>
      <c r="AG17" s="46"/>
      <c r="AH17" s="2">
        <f>IF(AG$2="Bike &amp; Run",IF(ISNA(VLOOKUP(AG17,Paramètres!$B$3:$C$56,2,FALSE)),0,VLOOKUP(AG17,Paramètres!$B$3:$C$56,2,FALSE)*Paramètres!$K$17),IF(OR(AG17="",OR($D17="",$D17="NL",$D17="HORS LIGUE")),0,VLOOKUP(IF(OR(AG17="",OR($D17="",$D17="NL",$D17="HORS LIGUE")),"",COUNTIFS($D$5:$D$72,"&lt;&gt;"&amp;"",$D$5:$D$72,"&lt;&gt;"&amp;"NL",$D$5:$D$72,"&lt;&gt;"&amp;"HORS LIGUE",AG$5:AG$72,"&lt;"&amp;AG17)+1),Paramètres!$B$3:$C$56,2,FALSE)*Paramètres!$K$17))</f>
        <v>0</v>
      </c>
      <c r="AI17" s="40">
        <f t="shared" si="0"/>
        <v>139</v>
      </c>
      <c r="AJ17" s="3">
        <f t="shared" si="1"/>
        <v>13</v>
      </c>
      <c r="AK17" s="5">
        <f t="shared" si="2"/>
        <v>2</v>
      </c>
      <c r="AL17" s="41">
        <f t="shared" si="3"/>
        <v>139</v>
      </c>
      <c r="AM17" s="33">
        <f t="shared" si="4"/>
        <v>13</v>
      </c>
      <c r="AO17" s="22">
        <f t="shared" si="5"/>
        <v>94</v>
      </c>
      <c r="AP17">
        <f t="shared" si="6"/>
        <v>45</v>
      </c>
      <c r="AQ17">
        <f t="shared" si="7"/>
        <v>0</v>
      </c>
      <c r="AR17">
        <f t="shared" si="8"/>
        <v>0</v>
      </c>
      <c r="AS17">
        <f t="shared" si="9"/>
        <v>0</v>
      </c>
      <c r="AT17">
        <f t="shared" si="10"/>
        <v>0</v>
      </c>
      <c r="AU17">
        <f t="shared" si="11"/>
        <v>0</v>
      </c>
      <c r="AV17">
        <f t="shared" si="12"/>
        <v>0</v>
      </c>
      <c r="AW17">
        <f t="shared" si="13"/>
        <v>0</v>
      </c>
      <c r="AX17">
        <f t="shared" si="14"/>
        <v>0</v>
      </c>
      <c r="AY17">
        <f t="shared" si="15"/>
        <v>0</v>
      </c>
      <c r="AZ17">
        <f t="shared" si="16"/>
        <v>0</v>
      </c>
      <c r="BA17">
        <f t="shared" si="17"/>
        <v>0</v>
      </c>
      <c r="BB17">
        <f t="shared" si="18"/>
        <v>0</v>
      </c>
      <c r="BC17">
        <f t="shared" si="19"/>
        <v>0</v>
      </c>
      <c r="BD17">
        <f t="shared" si="20"/>
        <v>94</v>
      </c>
      <c r="BE17" s="22">
        <f t="shared" ref="BE17:BR17" si="33">BD17+LARGE($AO17:$BC17,BE$4)</f>
        <v>139</v>
      </c>
      <c r="BF17" s="22">
        <f t="shared" si="33"/>
        <v>139</v>
      </c>
      <c r="BG17" s="22">
        <f t="shared" si="33"/>
        <v>139</v>
      </c>
      <c r="BH17" s="22">
        <f t="shared" si="33"/>
        <v>139</v>
      </c>
      <c r="BI17" s="22">
        <f t="shared" si="33"/>
        <v>139</v>
      </c>
      <c r="BJ17" s="22">
        <f t="shared" si="33"/>
        <v>139</v>
      </c>
      <c r="BK17" s="22">
        <f t="shared" si="33"/>
        <v>139</v>
      </c>
      <c r="BL17" s="22">
        <f t="shared" si="33"/>
        <v>139</v>
      </c>
      <c r="BM17" s="22">
        <f t="shared" si="33"/>
        <v>139</v>
      </c>
      <c r="BN17" s="22">
        <f t="shared" si="33"/>
        <v>139</v>
      </c>
      <c r="BO17" s="22">
        <f t="shared" si="33"/>
        <v>139</v>
      </c>
      <c r="BP17" s="22">
        <f t="shared" si="33"/>
        <v>139</v>
      </c>
      <c r="BQ17" s="22">
        <f t="shared" si="33"/>
        <v>139</v>
      </c>
      <c r="BR17" s="22">
        <f t="shared" si="33"/>
        <v>139</v>
      </c>
    </row>
    <row r="18" spans="1:70" ht="16.5">
      <c r="A18" s="73" t="s">
        <v>1563</v>
      </c>
      <c r="B18" s="32" t="str">
        <f>IF(ISNA(VLOOKUP(A18,'Licenciés Jeunes 2023'!A:C,3,0)),"",VLOOKUP(A18,'Licenciés Jeunes 2023'!A:C,3,0))</f>
        <v>DULUARD PROLY</v>
      </c>
      <c r="C18" s="32" t="str">
        <f>IF(ISNA(VLOOKUP(A18,'Licenciés Jeunes 2023'!A:C,2,0)),"",VLOOKUP(A18,'Licenciés Jeunes 2023'!A:C,2,0))</f>
        <v>Jeanne</v>
      </c>
      <c r="D18" s="32" t="str">
        <f>IF(ISNA(VLOOKUP(A18,'Licenciés Jeunes 2023'!A:F,6,0)),"",VLOOKUP(A18,'Licenciés Jeunes 2023'!A:F,6,0))</f>
        <v>SAINT AVERTIN SPORTS TRIATHLON 37</v>
      </c>
      <c r="E18" s="6">
        <v>5</v>
      </c>
      <c r="F18" s="2">
        <v>138</v>
      </c>
      <c r="G18" s="4"/>
      <c r="H18" s="2">
        <f>IF(G$2="Bike &amp; Run",IF(ISNA(VLOOKUP(G18,Paramètres!$B$3:$C$56,2,FALSE)),0,VLOOKUP(G18,Paramètres!$B$3:$C$56,2,FALSE)*Paramètres!$K$4),IF(OR(G18="",OR($D18="",$D18="NL",$D18="HORS LIGUE")),0,VLOOKUP(IF(OR(G18="",OR($D18="",$D18="NL",$D18="HORS LIGUE")),"",COUNTIFS($D$5:$D$72,"&lt;&gt;"&amp;"",$D$5:$D$72,"&lt;&gt;"&amp;"NL",$D$5:$D$72,"&lt;&gt;"&amp;"HORS LIGUE",G$5:G$72,"&lt;"&amp;G18)+1),Paramètres!$B$3:$C$56,2,FALSE)*Paramètres!$K$4))</f>
        <v>0</v>
      </c>
      <c r="I18" s="36"/>
      <c r="J18" s="2">
        <f>IF(I$2="Bike &amp; Run",IF(ISNA(VLOOKUP(I18,Paramètres!$B$3:$C$56,2,FALSE)),0,VLOOKUP(I18,Paramètres!$B$3:$C$56,2,FALSE)*Paramètres!$K$5),IF(OR(I18="",OR($D18="",$D18="NL",$D18="HORS LIGUE")),0,VLOOKUP(IF(OR(I18="",OR($D18="",$D18="NL",$D18="HORS LIGUE")),"",COUNTIFS($D$5:$D$72,"&lt;&gt;"&amp;"",$D$5:$D$72,"&lt;&gt;"&amp;"NL",$D$5:$D$72,"&lt;&gt;"&amp;"HORS LIGUE",I$5:I$72,"&lt;"&amp;I18)+1),Paramètres!$B$3:$C$56,2,FALSE)*Paramètres!$K$5))</f>
        <v>0</v>
      </c>
      <c r="K18" s="4"/>
      <c r="L18" s="2">
        <f>IF(K$2="Bike &amp; Run",IF(ISNA(VLOOKUP(K18,Paramètres!$B$3:$C$56,2,FALSE)),0,VLOOKUP(K18,Paramètres!$B$3:$C$56,2,FALSE)*Paramètres!$K$6),IF(OR(K18="",OR($D18="",$D18="NL",$D18="HORS LIGUE")),0,VLOOKUP(IF(OR(K18="",OR($D18="",$D18="NL",$D18="HORS LIGUE")),"",COUNTIFS($D$5:$D$72,"&lt;&gt;"&amp;"",$D$5:$D$72,"&lt;&gt;"&amp;"NL",$D$5:$D$72,"&lt;&gt;"&amp;"HORS LIGUE",K$5:K$72,"&lt;"&amp;K18)+1),Paramètres!$B$3:$C$56,2,FALSE)*Paramètres!$K$6))</f>
        <v>0</v>
      </c>
      <c r="M18" s="4"/>
      <c r="N18" s="2">
        <f>IF(M$2="Bike &amp; Run",IF(ISNA(VLOOKUP(M18,Paramètres!$B$3:$C$56,2,FALSE)),0,VLOOKUP(M18,Paramètres!$B$3:$C$56,2,FALSE)*Paramètres!$K$7),IF(OR(M18="",OR($D18="",$D18="NL",$D18="HORS LIGUE")),0,VLOOKUP(IF(OR(M18="",OR($D18="",$D18="NL",$D18="HORS LIGUE")),"",COUNTIFS($D$5:$D$72,"&lt;&gt;"&amp;"",$D$5:$D$72,"&lt;&gt;"&amp;"NL",$D$5:$D$72,"&lt;&gt;"&amp;"HORS LIGUE",M$5:M$72,"&lt;"&amp;M18)+1),Paramètres!$B$3:$C$56,2,FALSE)*Paramètres!$K$7))</f>
        <v>0</v>
      </c>
      <c r="O18" s="46"/>
      <c r="P18" s="2">
        <f>IF(O$2="Bike &amp; Run",IF(ISNA(VLOOKUP(O18,Paramètres!$B$3:$C$56,2,FALSE)),0,VLOOKUP(O18,Paramètres!$B$3:$C$56,2,FALSE)*Paramètres!$K$8),IF(OR(O18="",OR($D18="",$D18="NL",$D18="HORS LIGUE")),0,VLOOKUP(IF(OR(O18="",OR($D18="",$D18="NL",$D18="HORS LIGUE")),"",COUNTIFS($D$5:$D$72,"&lt;&gt;"&amp;"",$D$5:$D$72,"&lt;&gt;"&amp;"NL",$D$5:$D$72,"&lt;&gt;"&amp;"HORS LIGUE",O$5:O$72,"&lt;"&amp;O18)+1),Paramètres!$B$3:$C$56,2,FALSE)*Paramètres!$K$8))</f>
        <v>0</v>
      </c>
      <c r="Q18" s="46"/>
      <c r="R18" s="2">
        <f>IF(Q$2="Bike &amp; Run",IF(ISNA(VLOOKUP(Q18,Paramètres!$B$3:$C$56,2,FALSE)),0,VLOOKUP(Q18,Paramètres!$B$3:$C$56,2,FALSE)*Paramètres!$K$9),IF(OR(Q18="",OR($D18="",$D18="NL",$D18="HORS LIGUE")),0,VLOOKUP(IF(OR(Q18="",OR($D18="",$D18="NL",$D18="HORS LIGUE")),"",COUNTIFS($D$5:$D$72,"&lt;&gt;"&amp;"",$D$5:$D$72,"&lt;&gt;"&amp;"NL",$D$5:$D$72,"&lt;&gt;"&amp;"HORS LIGUE",Q$5:Q$72,"&lt;"&amp;Q18)+1),Paramètres!$B$3:$C$56,2,FALSE)*Paramètres!$K$9))</f>
        <v>0</v>
      </c>
      <c r="S18" s="46"/>
      <c r="T18" s="2">
        <f>IF(S$2="Bike &amp; Run",IF(ISNA(VLOOKUP(S18,Paramètres!$B$3:$C$56,2,FALSE)),0,VLOOKUP(S18,Paramètres!$B$3:$C$56,2,FALSE)*Paramètres!$K$10),IF(OR(S18="",OR($D18="",$D18="NL",$D18="HORS LIGUE")),0,VLOOKUP(IF(OR(S18="",OR($D18="",$D18="NL",$D18="HORS LIGUE")),"",COUNTIFS($D$5:$D$72,"&lt;&gt;"&amp;"",$D$5:$D$72,"&lt;&gt;"&amp;"NL",$D$5:$D$72,"&lt;&gt;"&amp;"HORS LIGUE",S$5:S$72,"&lt;"&amp;S18)+1),Paramètres!$B$3:$C$56,2,FALSE)*Paramètres!$K$10))</f>
        <v>0</v>
      </c>
      <c r="U18" s="46"/>
      <c r="V18" s="2">
        <f>IF(U$2="Bike &amp; Run",IF(ISNA(VLOOKUP(U18,Paramètres!$B$3:$C$56,2,FALSE)),0,VLOOKUP(U18,Paramètres!$B$3:$C$56,2,FALSE)*Paramètres!$K$11),IF(OR(U18="",OR($D18="",$D18="NL",$D18="HORS LIGUE")),0,VLOOKUP(IF(OR(U18="",OR($D18="",$D18="NL",$D18="HORS LIGUE")),"",COUNTIFS($D$5:$D$72,"&lt;&gt;"&amp;"",$D$5:$D$72,"&lt;&gt;"&amp;"NL",$D$5:$D$72,"&lt;&gt;"&amp;"HORS LIGUE",U$5:U$72,"&lt;"&amp;U18)+1),Paramètres!$B$3:$C$56,2,FALSE)*Paramètres!$K$11))</f>
        <v>0</v>
      </c>
      <c r="W18" s="46"/>
      <c r="X18" s="2">
        <f>IF(W$2="Bike &amp; Run",IF(ISNA(VLOOKUP(W18,Paramètres!$B$3:$C$56,2,FALSE)),0,VLOOKUP(W18,Paramètres!$B$3:$C$56,2,FALSE)*Paramètres!$K$12),IF(OR(W18="",OR($D18="",$D18="NL",$D18="HORS LIGUE")),0,VLOOKUP(IF(OR(W18="",OR($D18="",$D18="NL",$D18="HORS LIGUE")),"",COUNTIFS($D$5:$D$72,"&lt;&gt;"&amp;"",$D$5:$D$72,"&lt;&gt;"&amp;"NL",$D$5:$D$72,"&lt;&gt;"&amp;"HORS LIGUE",W$5:W$72,"&lt;"&amp;W18)+1),Paramètres!$B$3:$C$56,2,FALSE)*Paramètres!$K$12))</f>
        <v>0</v>
      </c>
      <c r="Y18" s="46"/>
      <c r="Z18" s="2">
        <f>IF(Y$2="Bike &amp; Run",IF(ISNA(VLOOKUP(Y18,Paramètres!$B$3:$C$56,2,FALSE)),0,VLOOKUP(Y18,Paramètres!$B$3:$C$56,2,FALSE)*Paramètres!$K$13),IF(OR(Y18="",OR($D18="",$D18="NL",$D18="HORS LIGUE")),0,VLOOKUP(IF(OR(Y18="",OR($D18="",$D18="NL",$D18="HORS LIGUE")),"",COUNTIFS($D$5:$D$72,"&lt;&gt;"&amp;"",$D$5:$D$72,"&lt;&gt;"&amp;"NL",$D$5:$D$72,"&lt;&gt;"&amp;"HORS LIGUE",Y$5:Y$72,"&lt;"&amp;Y18)+1),Paramètres!$B$3:$C$56,2,FALSE)*Paramètres!$K$13))</f>
        <v>0</v>
      </c>
      <c r="AA18" s="46"/>
      <c r="AB18" s="2">
        <f>IF(AA$2="Bike &amp; Run",IF(ISNA(VLOOKUP(AA18,Paramètres!$B$3:$C$56,2,FALSE)),0,VLOOKUP(AA18,Paramètres!$B$3:$C$56,2,FALSE)*Paramètres!$K$14),IF(OR(AA18="",OR($D18="",$D18="NL",$D18="HORS LIGUE")),0,VLOOKUP(IF(OR(AA18="",OR($D18="",$D18="NL",$D18="HORS LIGUE")),"",COUNTIFS($D$5:$D$72,"&lt;&gt;"&amp;"",$D$5:$D$72,"&lt;&gt;"&amp;"NL",$D$5:$D$72,"&lt;&gt;"&amp;"HORS LIGUE",AA$5:AA$72,"&lt;"&amp;AA18)+1),Paramètres!$B$3:$C$56,2,FALSE)*Paramètres!$K$14))</f>
        <v>0</v>
      </c>
      <c r="AC18" s="46"/>
      <c r="AD18" s="2">
        <f>IF(AC$2="Bike &amp; Run",IF(ISNA(VLOOKUP(AC18,Paramètres!$B$3:$C$56,2,FALSE)),0,VLOOKUP(AC18,Paramètres!$B$3:$C$56,2,FALSE)*Paramètres!$K$15),IF(OR(AC18="",OR($D18="",$D18="NL",$D18="HORS LIGUE")),0,VLOOKUP(IF(OR(AC18="",OR($D18="",$D18="NL",$D18="HORS LIGUE")),"",COUNTIFS($D$5:$D$72,"&lt;&gt;"&amp;"",$D$5:$D$72,"&lt;&gt;"&amp;"NL",$D$5:$D$72,"&lt;&gt;"&amp;"HORS LIGUE",AC$5:AC$72,"&lt;"&amp;AC18)+1),Paramètres!$B$3:$C$56,2,FALSE)*Paramètres!$K$15))</f>
        <v>0</v>
      </c>
      <c r="AE18" s="46"/>
      <c r="AF18" s="2">
        <f>IF(AE$2="Bike &amp; Run",IF(ISNA(VLOOKUP(AE18,Paramètres!$B$3:$C$56,2,FALSE)),0,VLOOKUP(AE18,Paramètres!$B$3:$C$56,2,FALSE)*Paramètres!$K$16),IF(OR(AE18="",OR($D18="",$D18="NL",$D18="HORS LIGUE")),0,VLOOKUP(IF(OR(AE18="",OR($D18="",$D18="NL",$D18="HORS LIGUE")),"",COUNTIFS($D$5:$D$72,"&lt;&gt;"&amp;"",$D$5:$D$72,"&lt;&gt;"&amp;"NL",$D$5:$D$72,"&lt;&gt;"&amp;"HORS LIGUE",AE$5:AE$72,"&lt;"&amp;AE18)+1),Paramètres!$B$3:$C$56,2,FALSE)*Paramètres!$K$16))</f>
        <v>0</v>
      </c>
      <c r="AG18" s="46"/>
      <c r="AH18" s="2">
        <f>IF(AG$2="Bike &amp; Run",IF(ISNA(VLOOKUP(AG18,Paramètres!$B$3:$C$56,2,FALSE)),0,VLOOKUP(AG18,Paramètres!$B$3:$C$56,2,FALSE)*Paramètres!$K$17),IF(OR(AG18="",OR($D18="",$D18="NL",$D18="HORS LIGUE")),0,VLOOKUP(IF(OR(AG18="",OR($D18="",$D18="NL",$D18="HORS LIGUE")),"",COUNTIFS($D$5:$D$72,"&lt;&gt;"&amp;"",$D$5:$D$72,"&lt;&gt;"&amp;"NL",$D$5:$D$72,"&lt;&gt;"&amp;"HORS LIGUE",AG$5:AG$72,"&lt;"&amp;AG18)+1),Paramètres!$B$3:$C$56,2,FALSE)*Paramètres!$K$17))</f>
        <v>0</v>
      </c>
      <c r="AI18" s="40">
        <f t="shared" si="0"/>
        <v>138</v>
      </c>
      <c r="AJ18" s="3">
        <f t="shared" si="1"/>
        <v>14</v>
      </c>
      <c r="AK18" s="5">
        <f t="shared" si="2"/>
        <v>1</v>
      </c>
      <c r="AL18" s="41">
        <f t="shared" si="3"/>
        <v>138</v>
      </c>
      <c r="AM18" s="33">
        <f t="shared" si="4"/>
        <v>14</v>
      </c>
      <c r="AO18" s="22">
        <f t="shared" si="5"/>
        <v>138</v>
      </c>
      <c r="AP18">
        <f t="shared" si="6"/>
        <v>0</v>
      </c>
      <c r="AQ18">
        <f t="shared" si="7"/>
        <v>0</v>
      </c>
      <c r="AR18">
        <f t="shared" si="8"/>
        <v>0</v>
      </c>
      <c r="AS18">
        <f t="shared" si="9"/>
        <v>0</v>
      </c>
      <c r="AT18">
        <f t="shared" si="10"/>
        <v>0</v>
      </c>
      <c r="AU18">
        <f t="shared" si="11"/>
        <v>0</v>
      </c>
      <c r="AV18">
        <f t="shared" si="12"/>
        <v>0</v>
      </c>
      <c r="AW18">
        <f t="shared" si="13"/>
        <v>0</v>
      </c>
      <c r="AX18">
        <f t="shared" si="14"/>
        <v>0</v>
      </c>
      <c r="AY18">
        <f t="shared" si="15"/>
        <v>0</v>
      </c>
      <c r="AZ18">
        <f t="shared" si="16"/>
        <v>0</v>
      </c>
      <c r="BA18">
        <f t="shared" si="17"/>
        <v>0</v>
      </c>
      <c r="BB18">
        <f t="shared" si="18"/>
        <v>0</v>
      </c>
      <c r="BC18">
        <f t="shared" si="19"/>
        <v>0</v>
      </c>
      <c r="BD18">
        <f t="shared" si="20"/>
        <v>138</v>
      </c>
      <c r="BE18" s="22">
        <f t="shared" ref="BE18:BR18" si="34">BD18+LARGE($AO18:$BC18,BE$4)</f>
        <v>138</v>
      </c>
      <c r="BF18" s="22">
        <f t="shared" si="34"/>
        <v>138</v>
      </c>
      <c r="BG18" s="22">
        <f t="shared" si="34"/>
        <v>138</v>
      </c>
      <c r="BH18" s="22">
        <f t="shared" si="34"/>
        <v>138</v>
      </c>
      <c r="BI18" s="22">
        <f t="shared" si="34"/>
        <v>138</v>
      </c>
      <c r="BJ18" s="22">
        <f t="shared" si="34"/>
        <v>138</v>
      </c>
      <c r="BK18" s="22">
        <f t="shared" si="34"/>
        <v>138</v>
      </c>
      <c r="BL18" s="22">
        <f t="shared" si="34"/>
        <v>138</v>
      </c>
      <c r="BM18" s="22">
        <f t="shared" si="34"/>
        <v>138</v>
      </c>
      <c r="BN18" s="22">
        <f t="shared" si="34"/>
        <v>138</v>
      </c>
      <c r="BO18" s="22">
        <f t="shared" si="34"/>
        <v>138</v>
      </c>
      <c r="BP18" s="22">
        <f t="shared" si="34"/>
        <v>138</v>
      </c>
      <c r="BQ18" s="22">
        <f t="shared" si="34"/>
        <v>138</v>
      </c>
      <c r="BR18" s="22">
        <f t="shared" si="34"/>
        <v>138</v>
      </c>
    </row>
    <row r="19" spans="1:70" ht="16.5">
      <c r="A19" s="73" t="s">
        <v>1329</v>
      </c>
      <c r="B19" s="32" t="str">
        <f>IF(ISNA(VLOOKUP(A19,'Licenciés Jeunes 2023'!A:C,3,0)),"",VLOOKUP(A19,'Licenciés Jeunes 2023'!A:C,3,0))</f>
        <v>REULIER</v>
      </c>
      <c r="C19" s="32" t="str">
        <f>IF(ISNA(VLOOKUP(A19,'Licenciés Jeunes 2023'!A:C,2,0)),"",VLOOKUP(A19,'Licenciés Jeunes 2023'!A:C,2,0))</f>
        <v>Margot</v>
      </c>
      <c r="D19" s="32" t="str">
        <f>IF(ISNA(VLOOKUP(A19,'Licenciés Jeunes 2023'!A:F,6,0)),"",VLOOKUP(A19,'Licenciés Jeunes 2023'!A:F,6,0))</f>
        <v>ASPTT 36 SPORT NATURE</v>
      </c>
      <c r="E19" s="6">
        <v>12</v>
      </c>
      <c r="F19" s="2">
        <v>99</v>
      </c>
      <c r="G19" s="4"/>
      <c r="H19" s="2">
        <f>IF(G$2="Bike &amp; Run",IF(ISNA(VLOOKUP(G19,Paramètres!$B$3:$C$56,2,FALSE)),0,VLOOKUP(G19,Paramètres!$B$3:$C$56,2,FALSE)*Paramètres!$K$4),IF(OR(G19="",OR($D19="",$D19="NL",$D19="HORS LIGUE")),0,VLOOKUP(IF(OR(G19="",OR($D19="",$D19="NL",$D19="HORS LIGUE")),"",COUNTIFS($D$5:$D$72,"&lt;&gt;"&amp;"",$D$5:$D$72,"&lt;&gt;"&amp;"NL",$D$5:$D$72,"&lt;&gt;"&amp;"HORS LIGUE",G$5:G$72,"&lt;"&amp;G19)+1),Paramètres!$B$3:$C$56,2,FALSE)*Paramètres!$K$4))</f>
        <v>0</v>
      </c>
      <c r="I19" s="36"/>
      <c r="J19" s="2">
        <f>IF(I$2="Bike &amp; Run",IF(ISNA(VLOOKUP(I19,Paramètres!$B$3:$C$56,2,FALSE)),0,VLOOKUP(I19,Paramètres!$B$3:$C$56,2,FALSE)*Paramètres!$K$5),IF(OR(I19="",OR($D19="",$D19="NL",$D19="HORS LIGUE")),0,VLOOKUP(IF(OR(I19="",OR($D19="",$D19="NL",$D19="HORS LIGUE")),"",COUNTIFS($D$5:$D$72,"&lt;&gt;"&amp;"",$D$5:$D$72,"&lt;&gt;"&amp;"NL",$D$5:$D$72,"&lt;&gt;"&amp;"HORS LIGUE",I$5:I$72,"&lt;"&amp;I19)+1),Paramètres!$B$3:$C$56,2,FALSE)*Paramètres!$K$5))</f>
        <v>0</v>
      </c>
      <c r="K19" s="4"/>
      <c r="L19" s="2">
        <f>IF(K$2="Bike &amp; Run",IF(ISNA(VLOOKUP(K19,Paramètres!$B$3:$C$56,2,FALSE)),0,VLOOKUP(K19,Paramètres!$B$3:$C$56,2,FALSE)*Paramètres!$K$6),IF(OR(K19="",OR($D19="",$D19="NL",$D19="HORS LIGUE")),0,VLOOKUP(IF(OR(K19="",OR($D19="",$D19="NL",$D19="HORS LIGUE")),"",COUNTIFS($D$5:$D$72,"&lt;&gt;"&amp;"",$D$5:$D$72,"&lt;&gt;"&amp;"NL",$D$5:$D$72,"&lt;&gt;"&amp;"HORS LIGUE",K$5:K$72,"&lt;"&amp;K19)+1),Paramètres!$B$3:$C$56,2,FALSE)*Paramètres!$K$6))</f>
        <v>0</v>
      </c>
      <c r="M19" s="4"/>
      <c r="N19" s="2">
        <f>IF(M$2="Bike &amp; Run",IF(ISNA(VLOOKUP(M19,Paramètres!$B$3:$C$56,2,FALSE)),0,VLOOKUP(M19,Paramètres!$B$3:$C$56,2,FALSE)*Paramètres!$K$7),IF(OR(M19="",OR($D19="",$D19="NL",$D19="HORS LIGUE")),0,VLOOKUP(IF(OR(M19="",OR($D19="",$D19="NL",$D19="HORS LIGUE")),"",COUNTIFS($D$5:$D$72,"&lt;&gt;"&amp;"",$D$5:$D$72,"&lt;&gt;"&amp;"NL",$D$5:$D$72,"&lt;&gt;"&amp;"HORS LIGUE",M$5:M$72,"&lt;"&amp;M19)+1),Paramètres!$B$3:$C$56,2,FALSE)*Paramètres!$K$7))</f>
        <v>0</v>
      </c>
      <c r="O19" s="46"/>
      <c r="P19" s="2">
        <f>IF(O$2="Bike &amp; Run",IF(ISNA(VLOOKUP(O19,Paramètres!$B$3:$C$56,2,FALSE)),0,VLOOKUP(O19,Paramètres!$B$3:$C$56,2,FALSE)*Paramètres!$K$8),IF(OR(O19="",OR($D19="",$D19="NL",$D19="HORS LIGUE")),0,VLOOKUP(IF(OR(O19="",OR($D19="",$D19="NL",$D19="HORS LIGUE")),"",COUNTIFS($D$5:$D$72,"&lt;&gt;"&amp;"",$D$5:$D$72,"&lt;&gt;"&amp;"NL",$D$5:$D$72,"&lt;&gt;"&amp;"HORS LIGUE",O$5:O$72,"&lt;"&amp;O19)+1),Paramètres!$B$3:$C$56,2,FALSE)*Paramètres!$K$8))</f>
        <v>0</v>
      </c>
      <c r="Q19" s="46"/>
      <c r="R19" s="2">
        <f>IF(Q$2="Bike &amp; Run",IF(ISNA(VLOOKUP(Q19,Paramètres!$B$3:$C$56,2,FALSE)),0,VLOOKUP(Q19,Paramètres!$B$3:$C$56,2,FALSE)*Paramètres!$K$9),IF(OR(Q19="",OR($D19="",$D19="NL",$D19="HORS LIGUE")),0,VLOOKUP(IF(OR(Q19="",OR($D19="",$D19="NL",$D19="HORS LIGUE")),"",COUNTIFS($D$5:$D$72,"&lt;&gt;"&amp;"",$D$5:$D$72,"&lt;&gt;"&amp;"NL",$D$5:$D$72,"&lt;&gt;"&amp;"HORS LIGUE",Q$5:Q$72,"&lt;"&amp;Q19)+1),Paramètres!$B$3:$C$56,2,FALSE)*Paramètres!$K$9))</f>
        <v>0</v>
      </c>
      <c r="S19" s="46"/>
      <c r="T19" s="2">
        <f>IF(S$2="Bike &amp; Run",IF(ISNA(VLOOKUP(S19,Paramètres!$B$3:$C$56,2,FALSE)),0,VLOOKUP(S19,Paramètres!$B$3:$C$56,2,FALSE)*Paramètres!$K$10),IF(OR(S19="",OR($D19="",$D19="NL",$D19="HORS LIGUE")),0,VLOOKUP(IF(OR(S19="",OR($D19="",$D19="NL",$D19="HORS LIGUE")),"",COUNTIFS($D$5:$D$72,"&lt;&gt;"&amp;"",$D$5:$D$72,"&lt;&gt;"&amp;"NL",$D$5:$D$72,"&lt;&gt;"&amp;"HORS LIGUE",S$5:S$72,"&lt;"&amp;S19)+1),Paramètres!$B$3:$C$56,2,FALSE)*Paramètres!$K$10))</f>
        <v>0</v>
      </c>
      <c r="U19" s="46"/>
      <c r="V19" s="2">
        <f>IF(U$2="Bike &amp; Run",IF(ISNA(VLOOKUP(U19,Paramètres!$B$3:$C$56,2,FALSE)),0,VLOOKUP(U19,Paramètres!$B$3:$C$56,2,FALSE)*Paramètres!$K$11),IF(OR(U19="",OR($D19="",$D19="NL",$D19="HORS LIGUE")),0,VLOOKUP(IF(OR(U19="",OR($D19="",$D19="NL",$D19="HORS LIGUE")),"",COUNTIFS($D$5:$D$72,"&lt;&gt;"&amp;"",$D$5:$D$72,"&lt;&gt;"&amp;"NL",$D$5:$D$72,"&lt;&gt;"&amp;"HORS LIGUE",U$5:U$72,"&lt;"&amp;U19)+1),Paramètres!$B$3:$C$56,2,FALSE)*Paramètres!$K$11))</f>
        <v>0</v>
      </c>
      <c r="W19" s="46"/>
      <c r="X19" s="2">
        <f>IF(W$2="Bike &amp; Run",IF(ISNA(VLOOKUP(W19,Paramètres!$B$3:$C$56,2,FALSE)),0,VLOOKUP(W19,Paramètres!$B$3:$C$56,2,FALSE)*Paramètres!$K$12),IF(OR(W19="",OR($D19="",$D19="NL",$D19="HORS LIGUE")),0,VLOOKUP(IF(OR(W19="",OR($D19="",$D19="NL",$D19="HORS LIGUE")),"",COUNTIFS($D$5:$D$72,"&lt;&gt;"&amp;"",$D$5:$D$72,"&lt;&gt;"&amp;"NL",$D$5:$D$72,"&lt;&gt;"&amp;"HORS LIGUE",W$5:W$72,"&lt;"&amp;W19)+1),Paramètres!$B$3:$C$56,2,FALSE)*Paramètres!$K$12))</f>
        <v>0</v>
      </c>
      <c r="Y19" s="46"/>
      <c r="Z19" s="2">
        <f>IF(Y$2="Bike &amp; Run",IF(ISNA(VLOOKUP(Y19,Paramètres!$B$3:$C$56,2,FALSE)),0,VLOOKUP(Y19,Paramètres!$B$3:$C$56,2,FALSE)*Paramètres!$K$13),IF(OR(Y19="",OR($D19="",$D19="NL",$D19="HORS LIGUE")),0,VLOOKUP(IF(OR(Y19="",OR($D19="",$D19="NL",$D19="HORS LIGUE")),"",COUNTIFS($D$5:$D$72,"&lt;&gt;"&amp;"",$D$5:$D$72,"&lt;&gt;"&amp;"NL",$D$5:$D$72,"&lt;&gt;"&amp;"HORS LIGUE",Y$5:Y$72,"&lt;"&amp;Y19)+1),Paramètres!$B$3:$C$56,2,FALSE)*Paramètres!$K$13))</f>
        <v>0</v>
      </c>
      <c r="AA19" s="46"/>
      <c r="AB19" s="2">
        <f>IF(AA$2="Bike &amp; Run",IF(ISNA(VLOOKUP(AA19,Paramètres!$B$3:$C$56,2,FALSE)),0,VLOOKUP(AA19,Paramètres!$B$3:$C$56,2,FALSE)*Paramètres!$K$14),IF(OR(AA19="",OR($D19="",$D19="NL",$D19="HORS LIGUE")),0,VLOOKUP(IF(OR(AA19="",OR($D19="",$D19="NL",$D19="HORS LIGUE")),"",COUNTIFS($D$5:$D$72,"&lt;&gt;"&amp;"",$D$5:$D$72,"&lt;&gt;"&amp;"NL",$D$5:$D$72,"&lt;&gt;"&amp;"HORS LIGUE",AA$5:AA$72,"&lt;"&amp;AA19)+1),Paramètres!$B$3:$C$56,2,FALSE)*Paramètres!$K$14))</f>
        <v>0</v>
      </c>
      <c r="AC19" s="46"/>
      <c r="AD19" s="2">
        <f>IF(AC$2="Bike &amp; Run",IF(ISNA(VLOOKUP(AC19,Paramètres!$B$3:$C$56,2,FALSE)),0,VLOOKUP(AC19,Paramètres!$B$3:$C$56,2,FALSE)*Paramètres!$K$15),IF(OR(AC19="",OR($D19="",$D19="NL",$D19="HORS LIGUE")),0,VLOOKUP(IF(OR(AC19="",OR($D19="",$D19="NL",$D19="HORS LIGUE")),"",COUNTIFS($D$5:$D$72,"&lt;&gt;"&amp;"",$D$5:$D$72,"&lt;&gt;"&amp;"NL",$D$5:$D$72,"&lt;&gt;"&amp;"HORS LIGUE",AC$5:AC$72,"&lt;"&amp;AC19)+1),Paramètres!$B$3:$C$56,2,FALSE)*Paramètres!$K$15))</f>
        <v>0</v>
      </c>
      <c r="AE19" s="46"/>
      <c r="AF19" s="2">
        <f>IF(AE$2="Bike &amp; Run",IF(ISNA(VLOOKUP(AE19,Paramètres!$B$3:$C$56,2,FALSE)),0,VLOOKUP(AE19,Paramètres!$B$3:$C$56,2,FALSE)*Paramètres!$K$16),IF(OR(AE19="",OR($D19="",$D19="NL",$D19="HORS LIGUE")),0,VLOOKUP(IF(OR(AE19="",OR($D19="",$D19="NL",$D19="HORS LIGUE")),"",COUNTIFS($D$5:$D$72,"&lt;&gt;"&amp;"",$D$5:$D$72,"&lt;&gt;"&amp;"NL",$D$5:$D$72,"&lt;&gt;"&amp;"HORS LIGUE",AE$5:AE$72,"&lt;"&amp;AE19)+1),Paramètres!$B$3:$C$56,2,FALSE)*Paramètres!$K$16))</f>
        <v>0</v>
      </c>
      <c r="AG19" s="46"/>
      <c r="AH19" s="2">
        <f>IF(AG$2="Bike &amp; Run",IF(ISNA(VLOOKUP(AG19,Paramètres!$B$3:$C$56,2,FALSE)),0,VLOOKUP(AG19,Paramètres!$B$3:$C$56,2,FALSE)*Paramètres!$K$17),IF(OR(AG19="",OR($D19="",$D19="NL",$D19="HORS LIGUE")),0,VLOOKUP(IF(OR(AG19="",OR($D19="",$D19="NL",$D19="HORS LIGUE")),"",COUNTIFS($D$5:$D$72,"&lt;&gt;"&amp;"",$D$5:$D$72,"&lt;&gt;"&amp;"NL",$D$5:$D$72,"&lt;&gt;"&amp;"HORS LIGUE",AG$5:AG$72,"&lt;"&amp;AG19)+1),Paramètres!$B$3:$C$56,2,FALSE)*Paramètres!$K$17))</f>
        <v>0</v>
      </c>
      <c r="AI19" s="40">
        <f t="shared" si="0"/>
        <v>99</v>
      </c>
      <c r="AJ19" s="3">
        <f t="shared" si="1"/>
        <v>15</v>
      </c>
      <c r="AK19" s="5">
        <f t="shared" si="2"/>
        <v>1</v>
      </c>
      <c r="AL19" s="41">
        <f t="shared" si="3"/>
        <v>99</v>
      </c>
      <c r="AM19" s="33">
        <f t="shared" si="4"/>
        <v>15</v>
      </c>
      <c r="AO19" s="22">
        <f t="shared" si="5"/>
        <v>99</v>
      </c>
      <c r="AP19">
        <f t="shared" si="6"/>
        <v>0</v>
      </c>
      <c r="AQ19">
        <f t="shared" si="7"/>
        <v>0</v>
      </c>
      <c r="AR19">
        <f t="shared" si="8"/>
        <v>0</v>
      </c>
      <c r="AS19">
        <f t="shared" si="9"/>
        <v>0</v>
      </c>
      <c r="AT19">
        <f t="shared" si="10"/>
        <v>0</v>
      </c>
      <c r="AU19">
        <f t="shared" si="11"/>
        <v>0</v>
      </c>
      <c r="AV19">
        <f t="shared" si="12"/>
        <v>0</v>
      </c>
      <c r="AW19">
        <f t="shared" si="13"/>
        <v>0</v>
      </c>
      <c r="AX19">
        <f t="shared" si="14"/>
        <v>0</v>
      </c>
      <c r="AY19">
        <f t="shared" si="15"/>
        <v>0</v>
      </c>
      <c r="AZ19">
        <f t="shared" si="16"/>
        <v>0</v>
      </c>
      <c r="BA19">
        <f t="shared" si="17"/>
        <v>0</v>
      </c>
      <c r="BB19">
        <f t="shared" si="18"/>
        <v>0</v>
      </c>
      <c r="BC19">
        <f t="shared" si="19"/>
        <v>0</v>
      </c>
      <c r="BD19">
        <f t="shared" si="20"/>
        <v>99</v>
      </c>
      <c r="BE19" s="22">
        <f t="shared" ref="BE19:BR19" si="35">BD19+LARGE($AO19:$BC19,BE$4)</f>
        <v>99</v>
      </c>
      <c r="BF19" s="22">
        <f t="shared" si="35"/>
        <v>99</v>
      </c>
      <c r="BG19" s="22">
        <f t="shared" si="35"/>
        <v>99</v>
      </c>
      <c r="BH19" s="22">
        <f t="shared" si="35"/>
        <v>99</v>
      </c>
      <c r="BI19" s="22">
        <f t="shared" si="35"/>
        <v>99</v>
      </c>
      <c r="BJ19" s="22">
        <f t="shared" si="35"/>
        <v>99</v>
      </c>
      <c r="BK19" s="22">
        <f t="shared" si="35"/>
        <v>99</v>
      </c>
      <c r="BL19" s="22">
        <f t="shared" si="35"/>
        <v>99</v>
      </c>
      <c r="BM19" s="22">
        <f t="shared" si="35"/>
        <v>99</v>
      </c>
      <c r="BN19" s="22">
        <f t="shared" si="35"/>
        <v>99</v>
      </c>
      <c r="BO19" s="22">
        <f t="shared" si="35"/>
        <v>99</v>
      </c>
      <c r="BP19" s="22">
        <f t="shared" si="35"/>
        <v>99</v>
      </c>
      <c r="BQ19" s="22">
        <f t="shared" si="35"/>
        <v>99</v>
      </c>
      <c r="BR19" s="22">
        <f t="shared" si="35"/>
        <v>99</v>
      </c>
    </row>
    <row r="20" spans="1:70" ht="16.5">
      <c r="A20" s="73" t="s">
        <v>1266</v>
      </c>
      <c r="B20" s="32" t="str">
        <f>IF(ISNA(VLOOKUP(A20,'Licenciés Jeunes 2023'!A:C,3,0)),"",VLOOKUP(A20,'Licenciés Jeunes 2023'!A:C,3,0))</f>
        <v>MORIN</v>
      </c>
      <c r="C20" s="32" t="str">
        <f>IF(ISNA(VLOOKUP(A20,'Licenciés Jeunes 2023'!A:C,2,0)),"",VLOOKUP(A20,'Licenciés Jeunes 2023'!A:C,2,0))</f>
        <v>Emma</v>
      </c>
      <c r="D20" s="32" t="str">
        <f>IF(ISNA(VLOOKUP(A20,'Licenciés Jeunes 2023'!A:F,6,0)),"",VLOOKUP(A20,'Licenciés Jeunes 2023'!A:F,6,0))</f>
        <v>VIERZON TRIATHLON18</v>
      </c>
      <c r="E20" s="6">
        <v>16</v>
      </c>
      <c r="F20" s="2">
        <v>76</v>
      </c>
      <c r="G20" s="4"/>
      <c r="H20" s="2">
        <f>IF(G$2="Bike &amp; Run",IF(ISNA(VLOOKUP(G20,Paramètres!$B$3:$C$56,2,FALSE)),0,VLOOKUP(G20,Paramètres!$B$3:$C$56,2,FALSE)*Paramètres!$K$4),IF(OR(G20="",OR($D20="",$D20="NL",$D20="HORS LIGUE")),0,VLOOKUP(IF(OR(G20="",OR($D20="",$D20="NL",$D20="HORS LIGUE")),"",COUNTIFS($D$5:$D$72,"&lt;&gt;"&amp;"",$D$5:$D$72,"&lt;&gt;"&amp;"NL",$D$5:$D$72,"&lt;&gt;"&amp;"HORS LIGUE",G$5:G$72,"&lt;"&amp;G20)+1),Paramètres!$B$3:$C$56,2,FALSE)*Paramètres!$K$4))</f>
        <v>0</v>
      </c>
      <c r="I20" s="36"/>
      <c r="J20" s="2">
        <f>IF(I$2="Bike &amp; Run",IF(ISNA(VLOOKUP(I20,Paramètres!$B$3:$C$56,2,FALSE)),0,VLOOKUP(I20,Paramètres!$B$3:$C$56,2,FALSE)*Paramètres!$K$5),IF(OR(I20="",OR($D20="",$D20="NL",$D20="HORS LIGUE")),0,VLOOKUP(IF(OR(I20="",OR($D20="",$D20="NL",$D20="HORS LIGUE")),"",COUNTIFS($D$5:$D$72,"&lt;&gt;"&amp;"",$D$5:$D$72,"&lt;&gt;"&amp;"NL",$D$5:$D$72,"&lt;&gt;"&amp;"HORS LIGUE",I$5:I$72,"&lt;"&amp;I20)+1),Paramètres!$B$3:$C$56,2,FALSE)*Paramètres!$K$5))</f>
        <v>0</v>
      </c>
      <c r="K20" s="4"/>
      <c r="L20" s="2">
        <f>IF(K$2="Bike &amp; Run",IF(ISNA(VLOOKUP(K20,Paramètres!$B$3:$C$56,2,FALSE)),0,VLOOKUP(K20,Paramètres!$B$3:$C$56,2,FALSE)*Paramètres!$K$6),IF(OR(K20="",OR($D20="",$D20="NL",$D20="HORS LIGUE")),0,VLOOKUP(IF(OR(K20="",OR($D20="",$D20="NL",$D20="HORS LIGUE")),"",COUNTIFS($D$5:$D$72,"&lt;&gt;"&amp;"",$D$5:$D$72,"&lt;&gt;"&amp;"NL",$D$5:$D$72,"&lt;&gt;"&amp;"HORS LIGUE",K$5:K$72,"&lt;"&amp;K20)+1),Paramètres!$B$3:$C$56,2,FALSE)*Paramètres!$K$6))</f>
        <v>0</v>
      </c>
      <c r="M20" s="4"/>
      <c r="N20" s="2">
        <f>IF(M$2="Bike &amp; Run",IF(ISNA(VLOOKUP(M20,Paramètres!$B$3:$C$56,2,FALSE)),0,VLOOKUP(M20,Paramètres!$B$3:$C$56,2,FALSE)*Paramètres!$K$7),IF(OR(M20="",OR($D20="",$D20="NL",$D20="HORS LIGUE")),0,VLOOKUP(IF(OR(M20="",OR($D20="",$D20="NL",$D20="HORS LIGUE")),"",COUNTIFS($D$5:$D$72,"&lt;&gt;"&amp;"",$D$5:$D$72,"&lt;&gt;"&amp;"NL",$D$5:$D$72,"&lt;&gt;"&amp;"HORS LIGUE",M$5:M$72,"&lt;"&amp;M20)+1),Paramètres!$B$3:$C$56,2,FALSE)*Paramètres!$K$7))</f>
        <v>0</v>
      </c>
      <c r="O20" s="46"/>
      <c r="P20" s="2">
        <f>IF(O$2="Bike &amp; Run",IF(ISNA(VLOOKUP(O20,Paramètres!$B$3:$C$56,2,FALSE)),0,VLOOKUP(O20,Paramètres!$B$3:$C$56,2,FALSE)*Paramètres!$K$8),IF(OR(O20="",OR($D20="",$D20="NL",$D20="HORS LIGUE")),0,VLOOKUP(IF(OR(O20="",OR($D20="",$D20="NL",$D20="HORS LIGUE")),"",COUNTIFS($D$5:$D$72,"&lt;&gt;"&amp;"",$D$5:$D$72,"&lt;&gt;"&amp;"NL",$D$5:$D$72,"&lt;&gt;"&amp;"HORS LIGUE",O$5:O$72,"&lt;"&amp;O20)+1),Paramètres!$B$3:$C$56,2,FALSE)*Paramètres!$K$8))</f>
        <v>0</v>
      </c>
      <c r="Q20" s="46"/>
      <c r="R20" s="2">
        <f>IF(Q$2="Bike &amp; Run",IF(ISNA(VLOOKUP(Q20,Paramètres!$B$3:$C$56,2,FALSE)),0,VLOOKUP(Q20,Paramètres!$B$3:$C$56,2,FALSE)*Paramètres!$K$9),IF(OR(Q20="",OR($D20="",$D20="NL",$D20="HORS LIGUE")),0,VLOOKUP(IF(OR(Q20="",OR($D20="",$D20="NL",$D20="HORS LIGUE")),"",COUNTIFS($D$5:$D$72,"&lt;&gt;"&amp;"",$D$5:$D$72,"&lt;&gt;"&amp;"NL",$D$5:$D$72,"&lt;&gt;"&amp;"HORS LIGUE",Q$5:Q$72,"&lt;"&amp;Q20)+1),Paramètres!$B$3:$C$56,2,FALSE)*Paramètres!$K$9))</f>
        <v>0</v>
      </c>
      <c r="S20" s="46"/>
      <c r="T20" s="2">
        <f>IF(S$2="Bike &amp; Run",IF(ISNA(VLOOKUP(S20,Paramètres!$B$3:$C$56,2,FALSE)),0,VLOOKUP(S20,Paramètres!$B$3:$C$56,2,FALSE)*Paramètres!$K$10),IF(OR(S20="",OR($D20="",$D20="NL",$D20="HORS LIGUE")),0,VLOOKUP(IF(OR(S20="",OR($D20="",$D20="NL",$D20="HORS LIGUE")),"",COUNTIFS($D$5:$D$72,"&lt;&gt;"&amp;"",$D$5:$D$72,"&lt;&gt;"&amp;"NL",$D$5:$D$72,"&lt;&gt;"&amp;"HORS LIGUE",S$5:S$72,"&lt;"&amp;S20)+1),Paramètres!$B$3:$C$56,2,FALSE)*Paramètres!$K$10))</f>
        <v>0</v>
      </c>
      <c r="U20" s="46"/>
      <c r="V20" s="2">
        <f>IF(U$2="Bike &amp; Run",IF(ISNA(VLOOKUP(U20,Paramètres!$B$3:$C$56,2,FALSE)),0,VLOOKUP(U20,Paramètres!$B$3:$C$56,2,FALSE)*Paramètres!$K$11),IF(OR(U20="",OR($D20="",$D20="NL",$D20="HORS LIGUE")),0,VLOOKUP(IF(OR(U20="",OR($D20="",$D20="NL",$D20="HORS LIGUE")),"",COUNTIFS($D$5:$D$72,"&lt;&gt;"&amp;"",$D$5:$D$72,"&lt;&gt;"&amp;"NL",$D$5:$D$72,"&lt;&gt;"&amp;"HORS LIGUE",U$5:U$72,"&lt;"&amp;U20)+1),Paramètres!$B$3:$C$56,2,FALSE)*Paramètres!$K$11))</f>
        <v>0</v>
      </c>
      <c r="W20" s="46"/>
      <c r="X20" s="2">
        <f>IF(W$2="Bike &amp; Run",IF(ISNA(VLOOKUP(W20,Paramètres!$B$3:$C$56,2,FALSE)),0,VLOOKUP(W20,Paramètres!$B$3:$C$56,2,FALSE)*Paramètres!$K$12),IF(OR(W20="",OR($D20="",$D20="NL",$D20="HORS LIGUE")),0,VLOOKUP(IF(OR(W20="",OR($D20="",$D20="NL",$D20="HORS LIGUE")),"",COUNTIFS($D$5:$D$72,"&lt;&gt;"&amp;"",$D$5:$D$72,"&lt;&gt;"&amp;"NL",$D$5:$D$72,"&lt;&gt;"&amp;"HORS LIGUE",W$5:W$72,"&lt;"&amp;W20)+1),Paramètres!$B$3:$C$56,2,FALSE)*Paramètres!$K$12))</f>
        <v>0</v>
      </c>
      <c r="Y20" s="46"/>
      <c r="Z20" s="2">
        <f>IF(Y$2="Bike &amp; Run",IF(ISNA(VLOOKUP(Y20,Paramètres!$B$3:$C$56,2,FALSE)),0,VLOOKUP(Y20,Paramètres!$B$3:$C$56,2,FALSE)*Paramètres!$K$13),IF(OR(Y20="",OR($D20="",$D20="NL",$D20="HORS LIGUE")),0,VLOOKUP(IF(OR(Y20="",OR($D20="",$D20="NL",$D20="HORS LIGUE")),"",COUNTIFS($D$5:$D$72,"&lt;&gt;"&amp;"",$D$5:$D$72,"&lt;&gt;"&amp;"NL",$D$5:$D$72,"&lt;&gt;"&amp;"HORS LIGUE",Y$5:Y$72,"&lt;"&amp;Y20)+1),Paramètres!$B$3:$C$56,2,FALSE)*Paramètres!$K$13))</f>
        <v>0</v>
      </c>
      <c r="AA20" s="46"/>
      <c r="AB20" s="2">
        <f>IF(AA$2="Bike &amp; Run",IF(ISNA(VLOOKUP(AA20,Paramètres!$B$3:$C$56,2,FALSE)),0,VLOOKUP(AA20,Paramètres!$B$3:$C$56,2,FALSE)*Paramètres!$K$14),IF(OR(AA20="",OR($D20="",$D20="NL",$D20="HORS LIGUE")),0,VLOOKUP(IF(OR(AA20="",OR($D20="",$D20="NL",$D20="HORS LIGUE")),"",COUNTIFS($D$5:$D$72,"&lt;&gt;"&amp;"",$D$5:$D$72,"&lt;&gt;"&amp;"NL",$D$5:$D$72,"&lt;&gt;"&amp;"HORS LIGUE",AA$5:AA$72,"&lt;"&amp;AA20)+1),Paramètres!$B$3:$C$56,2,FALSE)*Paramètres!$K$14))</f>
        <v>0</v>
      </c>
      <c r="AC20" s="46"/>
      <c r="AD20" s="2">
        <f>IF(AC$2="Bike &amp; Run",IF(ISNA(VLOOKUP(AC20,Paramètres!$B$3:$C$56,2,FALSE)),0,VLOOKUP(AC20,Paramètres!$B$3:$C$56,2,FALSE)*Paramètres!$K$15),IF(OR(AC20="",OR($D20="",$D20="NL",$D20="HORS LIGUE")),0,VLOOKUP(IF(OR(AC20="",OR($D20="",$D20="NL",$D20="HORS LIGUE")),"",COUNTIFS($D$5:$D$72,"&lt;&gt;"&amp;"",$D$5:$D$72,"&lt;&gt;"&amp;"NL",$D$5:$D$72,"&lt;&gt;"&amp;"HORS LIGUE",AC$5:AC$72,"&lt;"&amp;AC20)+1),Paramètres!$B$3:$C$56,2,FALSE)*Paramètres!$K$15))</f>
        <v>0</v>
      </c>
      <c r="AE20" s="46"/>
      <c r="AF20" s="2">
        <f>IF(AE$2="Bike &amp; Run",IF(ISNA(VLOOKUP(AE20,Paramètres!$B$3:$C$56,2,FALSE)),0,VLOOKUP(AE20,Paramètres!$B$3:$C$56,2,FALSE)*Paramètres!$K$16),IF(OR(AE20="",OR($D20="",$D20="NL",$D20="HORS LIGUE")),0,VLOOKUP(IF(OR(AE20="",OR($D20="",$D20="NL",$D20="HORS LIGUE")),"",COUNTIFS($D$5:$D$72,"&lt;&gt;"&amp;"",$D$5:$D$72,"&lt;&gt;"&amp;"NL",$D$5:$D$72,"&lt;&gt;"&amp;"HORS LIGUE",AE$5:AE$72,"&lt;"&amp;AE20)+1),Paramètres!$B$3:$C$56,2,FALSE)*Paramètres!$K$16))</f>
        <v>0</v>
      </c>
      <c r="AG20" s="46"/>
      <c r="AH20" s="2">
        <f>IF(AG$2="Bike &amp; Run",IF(ISNA(VLOOKUP(AG20,Paramètres!$B$3:$C$56,2,FALSE)),0,VLOOKUP(AG20,Paramètres!$B$3:$C$56,2,FALSE)*Paramètres!$K$17),IF(OR(AG20="",OR($D20="",$D20="NL",$D20="HORS LIGUE")),0,VLOOKUP(IF(OR(AG20="",OR($D20="",$D20="NL",$D20="HORS LIGUE")),"",COUNTIFS($D$5:$D$72,"&lt;&gt;"&amp;"",$D$5:$D$72,"&lt;&gt;"&amp;"NL",$D$5:$D$72,"&lt;&gt;"&amp;"HORS LIGUE",AG$5:AG$72,"&lt;"&amp;AG20)+1),Paramètres!$B$3:$C$56,2,FALSE)*Paramètres!$K$17))</f>
        <v>0</v>
      </c>
      <c r="AI20" s="40">
        <f t="shared" si="0"/>
        <v>76</v>
      </c>
      <c r="AJ20" s="3">
        <f t="shared" si="1"/>
        <v>16</v>
      </c>
      <c r="AK20" s="5">
        <f t="shared" si="2"/>
        <v>1</v>
      </c>
      <c r="AL20" s="41">
        <f t="shared" si="3"/>
        <v>76</v>
      </c>
      <c r="AM20" s="33">
        <f t="shared" si="4"/>
        <v>16</v>
      </c>
      <c r="AO20" s="22">
        <f t="shared" si="5"/>
        <v>76</v>
      </c>
      <c r="AP20">
        <f t="shared" si="6"/>
        <v>0</v>
      </c>
      <c r="AQ20">
        <f t="shared" si="7"/>
        <v>0</v>
      </c>
      <c r="AR20">
        <f t="shared" si="8"/>
        <v>0</v>
      </c>
      <c r="AS20">
        <f t="shared" si="9"/>
        <v>0</v>
      </c>
      <c r="AT20">
        <f t="shared" si="10"/>
        <v>0</v>
      </c>
      <c r="AU20">
        <f t="shared" si="11"/>
        <v>0</v>
      </c>
      <c r="AV20">
        <f t="shared" si="12"/>
        <v>0</v>
      </c>
      <c r="AW20">
        <f t="shared" si="13"/>
        <v>0</v>
      </c>
      <c r="AX20">
        <f t="shared" si="14"/>
        <v>0</v>
      </c>
      <c r="AY20">
        <f t="shared" si="15"/>
        <v>0</v>
      </c>
      <c r="AZ20">
        <f t="shared" si="16"/>
        <v>0</v>
      </c>
      <c r="BA20">
        <f t="shared" si="17"/>
        <v>0</v>
      </c>
      <c r="BB20">
        <f t="shared" si="18"/>
        <v>0</v>
      </c>
      <c r="BC20">
        <f t="shared" si="19"/>
        <v>0</v>
      </c>
      <c r="BD20">
        <f t="shared" si="20"/>
        <v>76</v>
      </c>
      <c r="BE20" s="22">
        <f t="shared" ref="BE20:BR20" si="36">BD20+LARGE($AO20:$BC20,BE$4)</f>
        <v>76</v>
      </c>
      <c r="BF20" s="22">
        <f t="shared" si="36"/>
        <v>76</v>
      </c>
      <c r="BG20" s="22">
        <f t="shared" si="36"/>
        <v>76</v>
      </c>
      <c r="BH20" s="22">
        <f t="shared" si="36"/>
        <v>76</v>
      </c>
      <c r="BI20" s="22">
        <f t="shared" si="36"/>
        <v>76</v>
      </c>
      <c r="BJ20" s="22">
        <f t="shared" si="36"/>
        <v>76</v>
      </c>
      <c r="BK20" s="22">
        <f t="shared" si="36"/>
        <v>76</v>
      </c>
      <c r="BL20" s="22">
        <f t="shared" si="36"/>
        <v>76</v>
      </c>
      <c r="BM20" s="22">
        <f t="shared" si="36"/>
        <v>76</v>
      </c>
      <c r="BN20" s="22">
        <f t="shared" si="36"/>
        <v>76</v>
      </c>
      <c r="BO20" s="22">
        <f t="shared" si="36"/>
        <v>76</v>
      </c>
      <c r="BP20" s="22">
        <f t="shared" si="36"/>
        <v>76</v>
      </c>
      <c r="BQ20" s="22">
        <f t="shared" si="36"/>
        <v>76</v>
      </c>
      <c r="BR20" s="22">
        <f t="shared" si="36"/>
        <v>76</v>
      </c>
    </row>
    <row r="21" spans="1:70" ht="16.5">
      <c r="A21" s="73" t="s">
        <v>833</v>
      </c>
      <c r="B21" s="32" t="str">
        <f>IF(ISNA(VLOOKUP(A21,'Licenciés Jeunes 2023'!A:C,3,0)),"",VLOOKUP(A21,'Licenciés Jeunes 2023'!A:C,3,0))</f>
        <v>ROUZEAU</v>
      </c>
      <c r="C21" s="32" t="str">
        <f>IF(ISNA(VLOOKUP(A21,'Licenciés Jeunes 2023'!A:C,2,0)),"",VLOOKUP(A21,'Licenciés Jeunes 2023'!A:C,2,0))</f>
        <v>Emeline</v>
      </c>
      <c r="D21" s="32" t="str">
        <f>IF(ISNA(VLOOKUP(A21,'Licenciés Jeunes 2023'!A:F,6,0)),"",VLOOKUP(A21,'Licenciés Jeunes 2023'!A:F,6,0))</f>
        <v>VENDOME TRIATHLON</v>
      </c>
      <c r="E21" s="6">
        <v>17</v>
      </c>
      <c r="F21" s="2">
        <v>62</v>
      </c>
      <c r="G21" s="4"/>
      <c r="H21" s="2">
        <f>IF(G$2="Bike &amp; Run",IF(ISNA(VLOOKUP(G21,Paramètres!$B$3:$C$56,2,FALSE)),0,VLOOKUP(G21,Paramètres!$B$3:$C$56,2,FALSE)*Paramètres!$K$4),IF(OR(G21="",OR($D21="",$D21="NL",$D21="HORS LIGUE")),0,VLOOKUP(IF(OR(G21="",OR($D21="",$D21="NL",$D21="HORS LIGUE")),"",COUNTIFS($D$5:$D$72,"&lt;&gt;"&amp;"",$D$5:$D$72,"&lt;&gt;"&amp;"NL",$D$5:$D$72,"&lt;&gt;"&amp;"HORS LIGUE",G$5:G$72,"&lt;"&amp;G21)+1),Paramètres!$B$3:$C$56,2,FALSE)*Paramètres!$K$4))</f>
        <v>0</v>
      </c>
      <c r="I21" s="36"/>
      <c r="J21" s="2">
        <f>IF(I$2="Bike &amp; Run",IF(ISNA(VLOOKUP(I21,Paramètres!$B$3:$C$56,2,FALSE)),0,VLOOKUP(I21,Paramètres!$B$3:$C$56,2,FALSE)*Paramètres!$K$5),IF(OR(I21="",OR($D21="",$D21="NL",$D21="HORS LIGUE")),0,VLOOKUP(IF(OR(I21="",OR($D21="",$D21="NL",$D21="HORS LIGUE")),"",COUNTIFS($D$5:$D$72,"&lt;&gt;"&amp;"",$D$5:$D$72,"&lt;&gt;"&amp;"NL",$D$5:$D$72,"&lt;&gt;"&amp;"HORS LIGUE",I$5:I$72,"&lt;"&amp;I21)+1),Paramètres!$B$3:$C$56,2,FALSE)*Paramètres!$K$5))</f>
        <v>0</v>
      </c>
      <c r="K21" s="4"/>
      <c r="L21" s="2">
        <f>IF(K$2="Bike &amp; Run",IF(ISNA(VLOOKUP(K21,Paramètres!$B$3:$C$56,2,FALSE)),0,VLOOKUP(K21,Paramètres!$B$3:$C$56,2,FALSE)*Paramètres!$K$6),IF(OR(K21="",OR($D21="",$D21="NL",$D21="HORS LIGUE")),0,VLOOKUP(IF(OR(K21="",OR($D21="",$D21="NL",$D21="HORS LIGUE")),"",COUNTIFS($D$5:$D$72,"&lt;&gt;"&amp;"",$D$5:$D$72,"&lt;&gt;"&amp;"NL",$D$5:$D$72,"&lt;&gt;"&amp;"HORS LIGUE",K$5:K$72,"&lt;"&amp;K21)+1),Paramètres!$B$3:$C$56,2,FALSE)*Paramètres!$K$6))</f>
        <v>0</v>
      </c>
      <c r="M21" s="4"/>
      <c r="N21" s="2">
        <f>IF(M$2="Bike &amp; Run",IF(ISNA(VLOOKUP(M21,Paramètres!$B$3:$C$56,2,FALSE)),0,VLOOKUP(M21,Paramètres!$B$3:$C$56,2,FALSE)*Paramètres!$K$7),IF(OR(M21="",OR($D21="",$D21="NL",$D21="HORS LIGUE")),0,VLOOKUP(IF(OR(M21="",OR($D21="",$D21="NL",$D21="HORS LIGUE")),"",COUNTIFS($D$5:$D$72,"&lt;&gt;"&amp;"",$D$5:$D$72,"&lt;&gt;"&amp;"NL",$D$5:$D$72,"&lt;&gt;"&amp;"HORS LIGUE",M$5:M$72,"&lt;"&amp;M21)+1),Paramètres!$B$3:$C$56,2,FALSE)*Paramètres!$K$7))</f>
        <v>0</v>
      </c>
      <c r="O21" s="46"/>
      <c r="P21" s="2">
        <f>IF(O$2="Bike &amp; Run",IF(ISNA(VLOOKUP(O21,Paramètres!$B$3:$C$56,2,FALSE)),0,VLOOKUP(O21,Paramètres!$B$3:$C$56,2,FALSE)*Paramètres!$K$8),IF(OR(O21="",OR($D21="",$D21="NL",$D21="HORS LIGUE")),0,VLOOKUP(IF(OR(O21="",OR($D21="",$D21="NL",$D21="HORS LIGUE")),"",COUNTIFS($D$5:$D$72,"&lt;&gt;"&amp;"",$D$5:$D$72,"&lt;&gt;"&amp;"NL",$D$5:$D$72,"&lt;&gt;"&amp;"HORS LIGUE",O$5:O$72,"&lt;"&amp;O21)+1),Paramètres!$B$3:$C$56,2,FALSE)*Paramètres!$K$8))</f>
        <v>0</v>
      </c>
      <c r="Q21" s="46"/>
      <c r="R21" s="2">
        <f>IF(Q$2="Bike &amp; Run",IF(ISNA(VLOOKUP(Q21,Paramètres!$B$3:$C$56,2,FALSE)),0,VLOOKUP(Q21,Paramètres!$B$3:$C$56,2,FALSE)*Paramètres!$K$9),IF(OR(Q21="",OR($D21="",$D21="NL",$D21="HORS LIGUE")),0,VLOOKUP(IF(OR(Q21="",OR($D21="",$D21="NL",$D21="HORS LIGUE")),"",COUNTIFS($D$5:$D$72,"&lt;&gt;"&amp;"",$D$5:$D$72,"&lt;&gt;"&amp;"NL",$D$5:$D$72,"&lt;&gt;"&amp;"HORS LIGUE",Q$5:Q$72,"&lt;"&amp;Q21)+1),Paramètres!$B$3:$C$56,2,FALSE)*Paramètres!$K$9))</f>
        <v>0</v>
      </c>
      <c r="S21" s="46"/>
      <c r="T21" s="2">
        <f>IF(S$2="Bike &amp; Run",IF(ISNA(VLOOKUP(S21,Paramètres!$B$3:$C$56,2,FALSE)),0,VLOOKUP(S21,Paramètres!$B$3:$C$56,2,FALSE)*Paramètres!$K$10),IF(OR(S21="",OR($D21="",$D21="NL",$D21="HORS LIGUE")),0,VLOOKUP(IF(OR(S21="",OR($D21="",$D21="NL",$D21="HORS LIGUE")),"",COUNTIFS($D$5:$D$72,"&lt;&gt;"&amp;"",$D$5:$D$72,"&lt;&gt;"&amp;"NL",$D$5:$D$72,"&lt;&gt;"&amp;"HORS LIGUE",S$5:S$72,"&lt;"&amp;S21)+1),Paramètres!$B$3:$C$56,2,FALSE)*Paramètres!$K$10))</f>
        <v>0</v>
      </c>
      <c r="U21" s="46"/>
      <c r="V21" s="2">
        <f>IF(U$2="Bike &amp; Run",IF(ISNA(VLOOKUP(U21,Paramètres!$B$3:$C$56,2,FALSE)),0,VLOOKUP(U21,Paramètres!$B$3:$C$56,2,FALSE)*Paramètres!$K$11),IF(OR(U21="",OR($D21="",$D21="NL",$D21="HORS LIGUE")),0,VLOOKUP(IF(OR(U21="",OR($D21="",$D21="NL",$D21="HORS LIGUE")),"",COUNTIFS($D$5:$D$72,"&lt;&gt;"&amp;"",$D$5:$D$72,"&lt;&gt;"&amp;"NL",$D$5:$D$72,"&lt;&gt;"&amp;"HORS LIGUE",U$5:U$72,"&lt;"&amp;U21)+1),Paramètres!$B$3:$C$56,2,FALSE)*Paramètres!$K$11))</f>
        <v>0</v>
      </c>
      <c r="W21" s="46"/>
      <c r="X21" s="2">
        <f>IF(W$2="Bike &amp; Run",IF(ISNA(VLOOKUP(W21,Paramètres!$B$3:$C$56,2,FALSE)),0,VLOOKUP(W21,Paramètres!$B$3:$C$56,2,FALSE)*Paramètres!$K$12),IF(OR(W21="",OR($D21="",$D21="NL",$D21="HORS LIGUE")),0,VLOOKUP(IF(OR(W21="",OR($D21="",$D21="NL",$D21="HORS LIGUE")),"",COUNTIFS($D$5:$D$72,"&lt;&gt;"&amp;"",$D$5:$D$72,"&lt;&gt;"&amp;"NL",$D$5:$D$72,"&lt;&gt;"&amp;"HORS LIGUE",W$5:W$72,"&lt;"&amp;W21)+1),Paramètres!$B$3:$C$56,2,FALSE)*Paramètres!$K$12))</f>
        <v>0</v>
      </c>
      <c r="Y21" s="46"/>
      <c r="Z21" s="2">
        <f>IF(Y$2="Bike &amp; Run",IF(ISNA(VLOOKUP(Y21,Paramètres!$B$3:$C$56,2,FALSE)),0,VLOOKUP(Y21,Paramètres!$B$3:$C$56,2,FALSE)*Paramètres!$K$13),IF(OR(Y21="",OR($D21="",$D21="NL",$D21="HORS LIGUE")),0,VLOOKUP(IF(OR(Y21="",OR($D21="",$D21="NL",$D21="HORS LIGUE")),"",COUNTIFS($D$5:$D$72,"&lt;&gt;"&amp;"",$D$5:$D$72,"&lt;&gt;"&amp;"NL",$D$5:$D$72,"&lt;&gt;"&amp;"HORS LIGUE",Y$5:Y$72,"&lt;"&amp;Y21)+1),Paramètres!$B$3:$C$56,2,FALSE)*Paramètres!$K$13))</f>
        <v>0</v>
      </c>
      <c r="AA21" s="46"/>
      <c r="AB21" s="2">
        <f>IF(AA$2="Bike &amp; Run",IF(ISNA(VLOOKUP(AA21,Paramètres!$B$3:$C$56,2,FALSE)),0,VLOOKUP(AA21,Paramètres!$B$3:$C$56,2,FALSE)*Paramètres!$K$14),IF(OR(AA21="",OR($D21="",$D21="NL",$D21="HORS LIGUE")),0,VLOOKUP(IF(OR(AA21="",OR($D21="",$D21="NL",$D21="HORS LIGUE")),"",COUNTIFS($D$5:$D$72,"&lt;&gt;"&amp;"",$D$5:$D$72,"&lt;&gt;"&amp;"NL",$D$5:$D$72,"&lt;&gt;"&amp;"HORS LIGUE",AA$5:AA$72,"&lt;"&amp;AA21)+1),Paramètres!$B$3:$C$56,2,FALSE)*Paramètres!$K$14))</f>
        <v>0</v>
      </c>
      <c r="AC21" s="46"/>
      <c r="AD21" s="2">
        <f>IF(AC$2="Bike &amp; Run",IF(ISNA(VLOOKUP(AC21,Paramètres!$B$3:$C$56,2,FALSE)),0,VLOOKUP(AC21,Paramètres!$B$3:$C$56,2,FALSE)*Paramètres!$K$15),IF(OR(AC21="",OR($D21="",$D21="NL",$D21="HORS LIGUE")),0,VLOOKUP(IF(OR(AC21="",OR($D21="",$D21="NL",$D21="HORS LIGUE")),"",COUNTIFS($D$5:$D$72,"&lt;&gt;"&amp;"",$D$5:$D$72,"&lt;&gt;"&amp;"NL",$D$5:$D$72,"&lt;&gt;"&amp;"HORS LIGUE",AC$5:AC$72,"&lt;"&amp;AC21)+1),Paramètres!$B$3:$C$56,2,FALSE)*Paramètres!$K$15))</f>
        <v>0</v>
      </c>
      <c r="AE21" s="46"/>
      <c r="AF21" s="2">
        <f>IF(AE$2="Bike &amp; Run",IF(ISNA(VLOOKUP(AE21,Paramètres!$B$3:$C$56,2,FALSE)),0,VLOOKUP(AE21,Paramètres!$B$3:$C$56,2,FALSE)*Paramètres!$K$16),IF(OR(AE21="",OR($D21="",$D21="NL",$D21="HORS LIGUE")),0,VLOOKUP(IF(OR(AE21="",OR($D21="",$D21="NL",$D21="HORS LIGUE")),"",COUNTIFS($D$5:$D$72,"&lt;&gt;"&amp;"",$D$5:$D$72,"&lt;&gt;"&amp;"NL",$D$5:$D$72,"&lt;&gt;"&amp;"HORS LIGUE",AE$5:AE$72,"&lt;"&amp;AE21)+1),Paramètres!$B$3:$C$56,2,FALSE)*Paramètres!$K$16))</f>
        <v>0</v>
      </c>
      <c r="AG21" s="46"/>
      <c r="AH21" s="2">
        <f>IF(AG$2="Bike &amp; Run",IF(ISNA(VLOOKUP(AG21,Paramètres!$B$3:$C$56,2,FALSE)),0,VLOOKUP(AG21,Paramètres!$B$3:$C$56,2,FALSE)*Paramètres!$K$17),IF(OR(AG21="",OR($D21="",$D21="NL",$D21="HORS LIGUE")),0,VLOOKUP(IF(OR(AG21="",OR($D21="",$D21="NL",$D21="HORS LIGUE")),"",COUNTIFS($D$5:$D$72,"&lt;&gt;"&amp;"",$D$5:$D$72,"&lt;&gt;"&amp;"NL",$D$5:$D$72,"&lt;&gt;"&amp;"HORS LIGUE",AG$5:AG$72,"&lt;"&amp;AG21)+1),Paramètres!$B$3:$C$56,2,FALSE)*Paramètres!$K$17))</f>
        <v>0</v>
      </c>
      <c r="AI21" s="40">
        <f t="shared" si="0"/>
        <v>62</v>
      </c>
      <c r="AJ21" s="3">
        <f t="shared" si="1"/>
        <v>17</v>
      </c>
      <c r="AK21" s="5">
        <f t="shared" si="2"/>
        <v>1</v>
      </c>
      <c r="AL21" s="41">
        <f t="shared" si="3"/>
        <v>62</v>
      </c>
      <c r="AM21" s="33">
        <f t="shared" si="4"/>
        <v>17</v>
      </c>
      <c r="AO21" s="22">
        <f t="shared" si="5"/>
        <v>62</v>
      </c>
      <c r="AP21">
        <f t="shared" si="6"/>
        <v>0</v>
      </c>
      <c r="AQ21">
        <f t="shared" si="7"/>
        <v>0</v>
      </c>
      <c r="AR21">
        <f t="shared" si="8"/>
        <v>0</v>
      </c>
      <c r="AS21">
        <f t="shared" si="9"/>
        <v>0</v>
      </c>
      <c r="AT21">
        <f t="shared" si="10"/>
        <v>0</v>
      </c>
      <c r="AU21">
        <f t="shared" si="11"/>
        <v>0</v>
      </c>
      <c r="AV21">
        <f t="shared" si="12"/>
        <v>0</v>
      </c>
      <c r="AW21">
        <f t="shared" si="13"/>
        <v>0</v>
      </c>
      <c r="AX21">
        <f t="shared" si="14"/>
        <v>0</v>
      </c>
      <c r="AY21">
        <f t="shared" si="15"/>
        <v>0</v>
      </c>
      <c r="AZ21">
        <f t="shared" si="16"/>
        <v>0</v>
      </c>
      <c r="BA21">
        <f t="shared" si="17"/>
        <v>0</v>
      </c>
      <c r="BB21">
        <f t="shared" si="18"/>
        <v>0</v>
      </c>
      <c r="BC21">
        <f t="shared" si="19"/>
        <v>0</v>
      </c>
      <c r="BD21">
        <f t="shared" si="20"/>
        <v>62</v>
      </c>
      <c r="BE21" s="22">
        <f t="shared" ref="BE21:BR21" si="37">BD21+LARGE($AO21:$BC21,BE$4)</f>
        <v>62</v>
      </c>
      <c r="BF21" s="22">
        <f t="shared" si="37"/>
        <v>62</v>
      </c>
      <c r="BG21" s="22">
        <f t="shared" si="37"/>
        <v>62</v>
      </c>
      <c r="BH21" s="22">
        <f t="shared" si="37"/>
        <v>62</v>
      </c>
      <c r="BI21" s="22">
        <f t="shared" si="37"/>
        <v>62</v>
      </c>
      <c r="BJ21" s="22">
        <f t="shared" si="37"/>
        <v>62</v>
      </c>
      <c r="BK21" s="22">
        <f t="shared" si="37"/>
        <v>62</v>
      </c>
      <c r="BL21" s="22">
        <f t="shared" si="37"/>
        <v>62</v>
      </c>
      <c r="BM21" s="22">
        <f t="shared" si="37"/>
        <v>62</v>
      </c>
      <c r="BN21" s="22">
        <f t="shared" si="37"/>
        <v>62</v>
      </c>
      <c r="BO21" s="22">
        <f t="shared" si="37"/>
        <v>62</v>
      </c>
      <c r="BP21" s="22">
        <f t="shared" si="37"/>
        <v>62</v>
      </c>
      <c r="BQ21" s="22">
        <f t="shared" si="37"/>
        <v>62</v>
      </c>
      <c r="BR21" s="22">
        <f t="shared" si="37"/>
        <v>62</v>
      </c>
    </row>
    <row r="22" spans="1:70" ht="16.5">
      <c r="A22" s="73" t="s">
        <v>1377</v>
      </c>
      <c r="B22" s="32" t="str">
        <f>IF(ISNA(VLOOKUP(A22,'Licenciés Jeunes 2023'!A:C,3,0)),"",VLOOKUP(A22,'Licenciés Jeunes 2023'!A:C,3,0))</f>
        <v>GUILLEUX</v>
      </c>
      <c r="C22" s="32" t="str">
        <f>IF(ISNA(VLOOKUP(A22,'Licenciés Jeunes 2023'!A:C,2,0)),"",VLOOKUP(A22,'Licenciés Jeunes 2023'!A:C,2,0))</f>
        <v>Mathilde</v>
      </c>
      <c r="D22" s="32" t="str">
        <f>IF(ISNA(VLOOKUP(A22,'Licenciés Jeunes 2023'!A:F,6,0)),"",VLOOKUP(A22,'Licenciés Jeunes 2023'!A:F,6,0))</f>
        <v>BOURGES TRIATHLON</v>
      </c>
      <c r="E22" s="6"/>
      <c r="F22" s="2">
        <f>IF(E$2="Bike &amp; Run",IF(ISNA(VLOOKUP(E22,Paramètres!$B$3:$C$56,2,FALSE)),0,VLOOKUP(E22,Paramètres!$B$3:$C$56,2,FALSE)*Paramètres!$K$3),IF(OR(E22="",OR($D22="",$D22="NL",$D22="HORS LIGUE")),0,VLOOKUP(IF(OR(E22="",OR($D22="",$D22="NL",$D22="HORS LIGUE")),"",COUNTIFS($D$5:$D$72,"&lt;&gt;"&amp;"",$D$5:$D$72,"&lt;&gt;"&amp;"NL",$D$5:$D$72,"&lt;&gt;"&amp;"HORS LIGUE",E$5:E$72,"&lt;"&amp;E22)+1),Paramètres!$B$3:$C$56,2,FALSE)*Paramètres!$K$3))</f>
        <v>0</v>
      </c>
      <c r="G22" s="4">
        <v>10</v>
      </c>
      <c r="H22" s="2">
        <f>IF(G$2="Bike &amp; Run",IF(ISNA(VLOOKUP(G22,Paramètres!$B$3:$C$56,2,FALSE)),0,VLOOKUP(G22,Paramètres!$B$3:$C$56,2,FALSE)*Paramètres!$K$4),IF(OR(G22="",OR($D22="",$D22="NL",$D22="HORS LIGUE")),0,VLOOKUP(IF(OR(G22="",OR($D22="",$D22="NL",$D22="HORS LIGUE")),"",COUNTIFS($D$5:$D$72,"&lt;&gt;"&amp;"",$D$5:$D$72,"&lt;&gt;"&amp;"NL",$D$5:$D$72,"&lt;&gt;"&amp;"HORS LIGUE",G$5:G$72,"&lt;"&amp;G22)+1),Paramètres!$B$3:$C$56,2,FALSE)*Paramètres!$K$4))</f>
        <v>57</v>
      </c>
      <c r="I22" s="36"/>
      <c r="J22" s="2">
        <f>IF(I$2="Bike &amp; Run",IF(ISNA(VLOOKUP(I22,Paramètres!$B$3:$C$56,2,FALSE)),0,VLOOKUP(I22,Paramètres!$B$3:$C$56,2,FALSE)*Paramètres!$K$5),IF(OR(I22="",OR($D22="",$D22="NL",$D22="HORS LIGUE")),0,VLOOKUP(IF(OR(I22="",OR($D22="",$D22="NL",$D22="HORS LIGUE")),"",COUNTIFS($D$5:$D$72,"&lt;&gt;"&amp;"",$D$5:$D$72,"&lt;&gt;"&amp;"NL",$D$5:$D$72,"&lt;&gt;"&amp;"HORS LIGUE",I$5:I$72,"&lt;"&amp;I22)+1),Paramètres!$B$3:$C$56,2,FALSE)*Paramètres!$K$5))</f>
        <v>0</v>
      </c>
      <c r="K22" s="4"/>
      <c r="L22" s="2">
        <f>IF(K$2="Bike &amp; Run",IF(ISNA(VLOOKUP(K22,Paramètres!$B$3:$C$56,2,FALSE)),0,VLOOKUP(K22,Paramètres!$B$3:$C$56,2,FALSE)*Paramètres!$K$6),IF(OR(K22="",OR($D22="",$D22="NL",$D22="HORS LIGUE")),0,VLOOKUP(IF(OR(K22="",OR($D22="",$D22="NL",$D22="HORS LIGUE")),"",COUNTIFS($D$5:$D$72,"&lt;&gt;"&amp;"",$D$5:$D$72,"&lt;&gt;"&amp;"NL",$D$5:$D$72,"&lt;&gt;"&amp;"HORS LIGUE",K$5:K$72,"&lt;"&amp;K22)+1),Paramètres!$B$3:$C$56,2,FALSE)*Paramètres!$K$6))</f>
        <v>0</v>
      </c>
      <c r="M22" s="4"/>
      <c r="N22" s="2">
        <f>IF(M$2="Bike &amp; Run",IF(ISNA(VLOOKUP(M22,Paramètres!$B$3:$C$56,2,FALSE)),0,VLOOKUP(M22,Paramètres!$B$3:$C$56,2,FALSE)*Paramètres!$K$7),IF(OR(M22="",OR($D22="",$D22="NL",$D22="HORS LIGUE")),0,VLOOKUP(IF(OR(M22="",OR($D22="",$D22="NL",$D22="HORS LIGUE")),"",COUNTIFS($D$5:$D$72,"&lt;&gt;"&amp;"",$D$5:$D$72,"&lt;&gt;"&amp;"NL",$D$5:$D$72,"&lt;&gt;"&amp;"HORS LIGUE",M$5:M$72,"&lt;"&amp;M22)+1),Paramètres!$B$3:$C$56,2,FALSE)*Paramètres!$K$7))</f>
        <v>0</v>
      </c>
      <c r="O22" s="46"/>
      <c r="P22" s="2">
        <f>IF(O$2="Bike &amp; Run",IF(ISNA(VLOOKUP(O22,Paramètres!$B$3:$C$56,2,FALSE)),0,VLOOKUP(O22,Paramètres!$B$3:$C$56,2,FALSE)*Paramètres!$K$8),IF(OR(O22="",OR($D22="",$D22="NL",$D22="HORS LIGUE")),0,VLOOKUP(IF(OR(O22="",OR($D22="",$D22="NL",$D22="HORS LIGUE")),"",COUNTIFS($D$5:$D$72,"&lt;&gt;"&amp;"",$D$5:$D$72,"&lt;&gt;"&amp;"NL",$D$5:$D$72,"&lt;&gt;"&amp;"HORS LIGUE",O$5:O$72,"&lt;"&amp;O22)+1),Paramètres!$B$3:$C$56,2,FALSE)*Paramètres!$K$8))</f>
        <v>0</v>
      </c>
      <c r="Q22" s="46"/>
      <c r="R22" s="2">
        <f>IF(Q$2="Bike &amp; Run",IF(ISNA(VLOOKUP(Q22,Paramètres!$B$3:$C$56,2,FALSE)),0,VLOOKUP(Q22,Paramètres!$B$3:$C$56,2,FALSE)*Paramètres!$K$9),IF(OR(Q22="",OR($D22="",$D22="NL",$D22="HORS LIGUE")),0,VLOOKUP(IF(OR(Q22="",OR($D22="",$D22="NL",$D22="HORS LIGUE")),"",COUNTIFS($D$5:$D$72,"&lt;&gt;"&amp;"",$D$5:$D$72,"&lt;&gt;"&amp;"NL",$D$5:$D$72,"&lt;&gt;"&amp;"HORS LIGUE",Q$5:Q$72,"&lt;"&amp;Q22)+1),Paramètres!$B$3:$C$56,2,FALSE)*Paramètres!$K$9))</f>
        <v>0</v>
      </c>
      <c r="S22" s="46"/>
      <c r="T22" s="2">
        <f>IF(S$2="Bike &amp; Run",IF(ISNA(VLOOKUP(S22,Paramètres!$B$3:$C$56,2,FALSE)),0,VLOOKUP(S22,Paramètres!$B$3:$C$56,2,FALSE)*Paramètres!$K$10),IF(OR(S22="",OR($D22="",$D22="NL",$D22="HORS LIGUE")),0,VLOOKUP(IF(OR(S22="",OR($D22="",$D22="NL",$D22="HORS LIGUE")),"",COUNTIFS($D$5:$D$72,"&lt;&gt;"&amp;"",$D$5:$D$72,"&lt;&gt;"&amp;"NL",$D$5:$D$72,"&lt;&gt;"&amp;"HORS LIGUE",S$5:S$72,"&lt;"&amp;S22)+1),Paramètres!$B$3:$C$56,2,FALSE)*Paramètres!$K$10))</f>
        <v>0</v>
      </c>
      <c r="U22" s="46"/>
      <c r="V22" s="2">
        <f>IF(U$2="Bike &amp; Run",IF(ISNA(VLOOKUP(U22,Paramètres!$B$3:$C$56,2,FALSE)),0,VLOOKUP(U22,Paramètres!$B$3:$C$56,2,FALSE)*Paramètres!$K$11),IF(OR(U22="",OR($D22="",$D22="NL",$D22="HORS LIGUE")),0,VLOOKUP(IF(OR(U22="",OR($D22="",$D22="NL",$D22="HORS LIGUE")),"",COUNTIFS($D$5:$D$72,"&lt;&gt;"&amp;"",$D$5:$D$72,"&lt;&gt;"&amp;"NL",$D$5:$D$72,"&lt;&gt;"&amp;"HORS LIGUE",U$5:U$72,"&lt;"&amp;U22)+1),Paramètres!$B$3:$C$56,2,FALSE)*Paramètres!$K$11))</f>
        <v>0</v>
      </c>
      <c r="W22" s="46"/>
      <c r="X22" s="2">
        <f>IF(W$2="Bike &amp; Run",IF(ISNA(VLOOKUP(W22,Paramètres!$B$3:$C$56,2,FALSE)),0,VLOOKUP(W22,Paramètres!$B$3:$C$56,2,FALSE)*Paramètres!$K$12),IF(OR(W22="",OR($D22="",$D22="NL",$D22="HORS LIGUE")),0,VLOOKUP(IF(OR(W22="",OR($D22="",$D22="NL",$D22="HORS LIGUE")),"",COUNTIFS($D$5:$D$72,"&lt;&gt;"&amp;"",$D$5:$D$72,"&lt;&gt;"&amp;"NL",$D$5:$D$72,"&lt;&gt;"&amp;"HORS LIGUE",W$5:W$72,"&lt;"&amp;W22)+1),Paramètres!$B$3:$C$56,2,FALSE)*Paramètres!$K$12))</f>
        <v>0</v>
      </c>
      <c r="Y22" s="46"/>
      <c r="Z22" s="2">
        <f>IF(Y$2="Bike &amp; Run",IF(ISNA(VLOOKUP(Y22,Paramètres!$B$3:$C$56,2,FALSE)),0,VLOOKUP(Y22,Paramètres!$B$3:$C$56,2,FALSE)*Paramètres!$K$13),IF(OR(Y22="",OR($D22="",$D22="NL",$D22="HORS LIGUE")),0,VLOOKUP(IF(OR(Y22="",OR($D22="",$D22="NL",$D22="HORS LIGUE")),"",COUNTIFS($D$5:$D$72,"&lt;&gt;"&amp;"",$D$5:$D$72,"&lt;&gt;"&amp;"NL",$D$5:$D$72,"&lt;&gt;"&amp;"HORS LIGUE",Y$5:Y$72,"&lt;"&amp;Y22)+1),Paramètres!$B$3:$C$56,2,FALSE)*Paramètres!$K$13))</f>
        <v>0</v>
      </c>
      <c r="AA22" s="46"/>
      <c r="AB22" s="2">
        <f>IF(AA$2="Bike &amp; Run",IF(ISNA(VLOOKUP(AA22,Paramètres!$B$3:$C$56,2,FALSE)),0,VLOOKUP(AA22,Paramètres!$B$3:$C$56,2,FALSE)*Paramètres!$K$14),IF(OR(AA22="",OR($D22="",$D22="NL",$D22="HORS LIGUE")),0,VLOOKUP(IF(OR(AA22="",OR($D22="",$D22="NL",$D22="HORS LIGUE")),"",COUNTIFS($D$5:$D$72,"&lt;&gt;"&amp;"",$D$5:$D$72,"&lt;&gt;"&amp;"NL",$D$5:$D$72,"&lt;&gt;"&amp;"HORS LIGUE",AA$5:AA$72,"&lt;"&amp;AA22)+1),Paramètres!$B$3:$C$56,2,FALSE)*Paramètres!$K$14))</f>
        <v>0</v>
      </c>
      <c r="AC22" s="46"/>
      <c r="AD22" s="2">
        <f>IF(AC$2="Bike &amp; Run",IF(ISNA(VLOOKUP(AC22,Paramètres!$B$3:$C$56,2,FALSE)),0,VLOOKUP(AC22,Paramètres!$B$3:$C$56,2,FALSE)*Paramètres!$K$15),IF(OR(AC22="",OR($D22="",$D22="NL",$D22="HORS LIGUE")),0,VLOOKUP(IF(OR(AC22="",OR($D22="",$D22="NL",$D22="HORS LIGUE")),"",COUNTIFS($D$5:$D$72,"&lt;&gt;"&amp;"",$D$5:$D$72,"&lt;&gt;"&amp;"NL",$D$5:$D$72,"&lt;&gt;"&amp;"HORS LIGUE",AC$5:AC$72,"&lt;"&amp;AC22)+1),Paramètres!$B$3:$C$56,2,FALSE)*Paramètres!$K$15))</f>
        <v>0</v>
      </c>
      <c r="AE22" s="46"/>
      <c r="AF22" s="2">
        <f>IF(AE$2="Bike &amp; Run",IF(ISNA(VLOOKUP(AE22,Paramètres!$B$3:$C$56,2,FALSE)),0,VLOOKUP(AE22,Paramètres!$B$3:$C$56,2,FALSE)*Paramètres!$K$16),IF(OR(AE22="",OR($D22="",$D22="NL",$D22="HORS LIGUE")),0,VLOOKUP(IF(OR(AE22="",OR($D22="",$D22="NL",$D22="HORS LIGUE")),"",COUNTIFS($D$5:$D$72,"&lt;&gt;"&amp;"",$D$5:$D$72,"&lt;&gt;"&amp;"NL",$D$5:$D$72,"&lt;&gt;"&amp;"HORS LIGUE",AE$5:AE$72,"&lt;"&amp;AE22)+1),Paramètres!$B$3:$C$56,2,FALSE)*Paramètres!$K$16))</f>
        <v>0</v>
      </c>
      <c r="AG22" s="46"/>
      <c r="AH22" s="2">
        <f>IF(AG$2="Bike &amp; Run",IF(ISNA(VLOOKUP(AG22,Paramètres!$B$3:$C$56,2,FALSE)),0,VLOOKUP(AG22,Paramètres!$B$3:$C$56,2,FALSE)*Paramètres!$K$17),IF(OR(AG22="",OR($D22="",$D22="NL",$D22="HORS LIGUE")),0,VLOOKUP(IF(OR(AG22="",OR($D22="",$D22="NL",$D22="HORS LIGUE")),"",COUNTIFS($D$5:$D$72,"&lt;&gt;"&amp;"",$D$5:$D$72,"&lt;&gt;"&amp;"NL",$D$5:$D$72,"&lt;&gt;"&amp;"HORS LIGUE",AG$5:AG$72,"&lt;"&amp;AG22)+1),Paramètres!$B$3:$C$56,2,FALSE)*Paramètres!$K$17))</f>
        <v>0</v>
      </c>
      <c r="AI22" s="40">
        <f t="shared" si="0"/>
        <v>57</v>
      </c>
      <c r="AJ22" s="3">
        <f t="shared" si="1"/>
        <v>18</v>
      </c>
      <c r="AK22" s="5">
        <f t="shared" si="2"/>
        <v>1</v>
      </c>
      <c r="AL22" s="41">
        <f t="shared" si="3"/>
        <v>57</v>
      </c>
      <c r="AM22" s="33">
        <f t="shared" si="4"/>
        <v>18</v>
      </c>
      <c r="AO22" s="22">
        <f t="shared" si="5"/>
        <v>0</v>
      </c>
      <c r="AP22">
        <f t="shared" si="6"/>
        <v>57</v>
      </c>
      <c r="AQ22">
        <f t="shared" si="7"/>
        <v>0</v>
      </c>
      <c r="AR22">
        <f t="shared" si="8"/>
        <v>0</v>
      </c>
      <c r="AS22">
        <f t="shared" si="9"/>
        <v>0</v>
      </c>
      <c r="AT22">
        <f t="shared" si="10"/>
        <v>0</v>
      </c>
      <c r="AU22">
        <f t="shared" si="11"/>
        <v>0</v>
      </c>
      <c r="AV22">
        <f t="shared" si="12"/>
        <v>0</v>
      </c>
      <c r="AW22">
        <f t="shared" si="13"/>
        <v>0</v>
      </c>
      <c r="AX22">
        <f t="shared" si="14"/>
        <v>0</v>
      </c>
      <c r="AY22">
        <f t="shared" si="15"/>
        <v>0</v>
      </c>
      <c r="AZ22">
        <f t="shared" si="16"/>
        <v>0</v>
      </c>
      <c r="BA22">
        <f t="shared" si="17"/>
        <v>0</v>
      </c>
      <c r="BB22">
        <f t="shared" si="18"/>
        <v>0</v>
      </c>
      <c r="BC22">
        <f t="shared" si="19"/>
        <v>0</v>
      </c>
      <c r="BD22">
        <f t="shared" si="20"/>
        <v>57</v>
      </c>
      <c r="BE22" s="22">
        <f t="shared" ref="BE22:BR22" si="38">BD22+LARGE($AO22:$BC22,BE$4)</f>
        <v>57</v>
      </c>
      <c r="BF22" s="22">
        <f t="shared" si="38"/>
        <v>57</v>
      </c>
      <c r="BG22" s="22">
        <f t="shared" si="38"/>
        <v>57</v>
      </c>
      <c r="BH22" s="22">
        <f t="shared" si="38"/>
        <v>57</v>
      </c>
      <c r="BI22" s="22">
        <f t="shared" si="38"/>
        <v>57</v>
      </c>
      <c r="BJ22" s="22">
        <f t="shared" si="38"/>
        <v>57</v>
      </c>
      <c r="BK22" s="22">
        <f t="shared" si="38"/>
        <v>57</v>
      </c>
      <c r="BL22" s="22">
        <f t="shared" si="38"/>
        <v>57</v>
      </c>
      <c r="BM22" s="22">
        <f t="shared" si="38"/>
        <v>57</v>
      </c>
      <c r="BN22" s="22">
        <f t="shared" si="38"/>
        <v>57</v>
      </c>
      <c r="BO22" s="22">
        <f t="shared" si="38"/>
        <v>57</v>
      </c>
      <c r="BP22" s="22">
        <f t="shared" si="38"/>
        <v>57</v>
      </c>
      <c r="BQ22" s="22">
        <f t="shared" si="38"/>
        <v>57</v>
      </c>
      <c r="BR22" s="22">
        <f t="shared" si="38"/>
        <v>57</v>
      </c>
    </row>
    <row r="23" spans="1:70" ht="16.5">
      <c r="A23" s="73" t="s">
        <v>1373</v>
      </c>
      <c r="B23" s="32" t="str">
        <f>IF(ISNA(VLOOKUP(A23,'Licenciés Jeunes 2023'!A:C,3,0)),"",VLOOKUP(A23,'Licenciés Jeunes 2023'!A:C,3,0))</f>
        <v>SAUVANNET</v>
      </c>
      <c r="C23" s="32" t="str">
        <f>IF(ISNA(VLOOKUP(A23,'Licenciés Jeunes 2023'!A:C,2,0)),"",VLOOKUP(A23,'Licenciés Jeunes 2023'!A:C,2,0))</f>
        <v>Blandine</v>
      </c>
      <c r="D23" s="32" t="str">
        <f>IF(ISNA(VLOOKUP(A23,'Licenciés Jeunes 2023'!A:F,6,0)),"",VLOOKUP(A23,'Licenciés Jeunes 2023'!A:F,6,0))</f>
        <v>BOURGES TRIATHLON</v>
      </c>
      <c r="E23" s="6">
        <v>18</v>
      </c>
      <c r="F23" s="2">
        <v>52</v>
      </c>
      <c r="G23" s="4"/>
      <c r="H23" s="2">
        <f>IF(G$2="Bike &amp; Run",IF(ISNA(VLOOKUP(G23,Paramètres!$B$3:$C$56,2,FALSE)),0,VLOOKUP(G23,Paramètres!$B$3:$C$56,2,FALSE)*Paramètres!$K$4),IF(OR(G23="",OR($D23="",$D23="NL",$D23="HORS LIGUE")),0,VLOOKUP(IF(OR(G23="",OR($D23="",$D23="NL",$D23="HORS LIGUE")),"",COUNTIFS($D$5:$D$72,"&lt;&gt;"&amp;"",$D$5:$D$72,"&lt;&gt;"&amp;"NL",$D$5:$D$72,"&lt;&gt;"&amp;"HORS LIGUE",G$5:G$72,"&lt;"&amp;G23)+1),Paramètres!$B$3:$C$56,2,FALSE)*Paramètres!$K$4))</f>
        <v>0</v>
      </c>
      <c r="I23" s="36"/>
      <c r="J23" s="2">
        <f>IF(I$2="Bike &amp; Run",IF(ISNA(VLOOKUP(I23,Paramètres!$B$3:$C$56,2,FALSE)),0,VLOOKUP(I23,Paramètres!$B$3:$C$56,2,FALSE)*Paramètres!$K$5),IF(OR(I23="",OR($D23="",$D23="NL",$D23="HORS LIGUE")),0,VLOOKUP(IF(OR(I23="",OR($D23="",$D23="NL",$D23="HORS LIGUE")),"",COUNTIFS($D$5:$D$72,"&lt;&gt;"&amp;"",$D$5:$D$72,"&lt;&gt;"&amp;"NL",$D$5:$D$72,"&lt;&gt;"&amp;"HORS LIGUE",I$5:I$72,"&lt;"&amp;I23)+1),Paramètres!$B$3:$C$56,2,FALSE)*Paramètres!$K$5))</f>
        <v>0</v>
      </c>
      <c r="K23" s="4"/>
      <c r="L23" s="2">
        <f>IF(K$2="Bike &amp; Run",IF(ISNA(VLOOKUP(K23,Paramètres!$B$3:$C$56,2,FALSE)),0,VLOOKUP(K23,Paramètres!$B$3:$C$56,2,FALSE)*Paramètres!$K$6),IF(OR(K23="",OR($D23="",$D23="NL",$D23="HORS LIGUE")),0,VLOOKUP(IF(OR(K23="",OR($D23="",$D23="NL",$D23="HORS LIGUE")),"",COUNTIFS($D$5:$D$72,"&lt;&gt;"&amp;"",$D$5:$D$72,"&lt;&gt;"&amp;"NL",$D$5:$D$72,"&lt;&gt;"&amp;"HORS LIGUE",K$5:K$72,"&lt;"&amp;K23)+1),Paramètres!$B$3:$C$56,2,FALSE)*Paramètres!$K$6))</f>
        <v>0</v>
      </c>
      <c r="M23" s="4"/>
      <c r="N23" s="2">
        <f>IF(M$2="Bike &amp; Run",IF(ISNA(VLOOKUP(M23,Paramètres!$B$3:$C$56,2,FALSE)),0,VLOOKUP(M23,Paramètres!$B$3:$C$56,2,FALSE)*Paramètres!$K$7),IF(OR(M23="",OR($D23="",$D23="NL",$D23="HORS LIGUE")),0,VLOOKUP(IF(OR(M23="",OR($D23="",$D23="NL",$D23="HORS LIGUE")),"",COUNTIFS($D$5:$D$72,"&lt;&gt;"&amp;"",$D$5:$D$72,"&lt;&gt;"&amp;"NL",$D$5:$D$72,"&lt;&gt;"&amp;"HORS LIGUE",M$5:M$72,"&lt;"&amp;M23)+1),Paramètres!$B$3:$C$56,2,FALSE)*Paramètres!$K$7))</f>
        <v>0</v>
      </c>
      <c r="O23" s="46"/>
      <c r="P23" s="2">
        <f>IF(O$2="Bike &amp; Run",IF(ISNA(VLOOKUP(O23,Paramètres!$B$3:$C$56,2,FALSE)),0,VLOOKUP(O23,Paramètres!$B$3:$C$56,2,FALSE)*Paramètres!$K$8),IF(OR(O23="",OR($D23="",$D23="NL",$D23="HORS LIGUE")),0,VLOOKUP(IF(OR(O23="",OR($D23="",$D23="NL",$D23="HORS LIGUE")),"",COUNTIFS($D$5:$D$72,"&lt;&gt;"&amp;"",$D$5:$D$72,"&lt;&gt;"&amp;"NL",$D$5:$D$72,"&lt;&gt;"&amp;"HORS LIGUE",O$5:O$72,"&lt;"&amp;O23)+1),Paramètres!$B$3:$C$56,2,FALSE)*Paramètres!$K$8))</f>
        <v>0</v>
      </c>
      <c r="Q23" s="46"/>
      <c r="R23" s="2">
        <f>IF(Q$2="Bike &amp; Run",IF(ISNA(VLOOKUP(Q23,Paramètres!$B$3:$C$56,2,FALSE)),0,VLOOKUP(Q23,Paramètres!$B$3:$C$56,2,FALSE)*Paramètres!$K$9),IF(OR(Q23="",OR($D23="",$D23="NL",$D23="HORS LIGUE")),0,VLOOKUP(IF(OR(Q23="",OR($D23="",$D23="NL",$D23="HORS LIGUE")),"",COUNTIFS($D$5:$D$72,"&lt;&gt;"&amp;"",$D$5:$D$72,"&lt;&gt;"&amp;"NL",$D$5:$D$72,"&lt;&gt;"&amp;"HORS LIGUE",Q$5:Q$72,"&lt;"&amp;Q23)+1),Paramètres!$B$3:$C$56,2,FALSE)*Paramètres!$K$9))</f>
        <v>0</v>
      </c>
      <c r="S23" s="46"/>
      <c r="T23" s="2">
        <f>IF(S$2="Bike &amp; Run",IF(ISNA(VLOOKUP(S23,Paramètres!$B$3:$C$56,2,FALSE)),0,VLOOKUP(S23,Paramètres!$B$3:$C$56,2,FALSE)*Paramètres!$K$10),IF(OR(S23="",OR($D23="",$D23="NL",$D23="HORS LIGUE")),0,VLOOKUP(IF(OR(S23="",OR($D23="",$D23="NL",$D23="HORS LIGUE")),"",COUNTIFS($D$5:$D$72,"&lt;&gt;"&amp;"",$D$5:$D$72,"&lt;&gt;"&amp;"NL",$D$5:$D$72,"&lt;&gt;"&amp;"HORS LIGUE",S$5:S$72,"&lt;"&amp;S23)+1),Paramètres!$B$3:$C$56,2,FALSE)*Paramètres!$K$10))</f>
        <v>0</v>
      </c>
      <c r="U23" s="46"/>
      <c r="V23" s="2">
        <f>IF(U$2="Bike &amp; Run",IF(ISNA(VLOOKUP(U23,Paramètres!$B$3:$C$56,2,FALSE)),0,VLOOKUP(U23,Paramètres!$B$3:$C$56,2,FALSE)*Paramètres!$K$11),IF(OR(U23="",OR($D23="",$D23="NL",$D23="HORS LIGUE")),0,VLOOKUP(IF(OR(U23="",OR($D23="",$D23="NL",$D23="HORS LIGUE")),"",COUNTIFS($D$5:$D$72,"&lt;&gt;"&amp;"",$D$5:$D$72,"&lt;&gt;"&amp;"NL",$D$5:$D$72,"&lt;&gt;"&amp;"HORS LIGUE",U$5:U$72,"&lt;"&amp;U23)+1),Paramètres!$B$3:$C$56,2,FALSE)*Paramètres!$K$11))</f>
        <v>0</v>
      </c>
      <c r="W23" s="46"/>
      <c r="X23" s="2">
        <f>IF(W$2="Bike &amp; Run",IF(ISNA(VLOOKUP(W23,Paramètres!$B$3:$C$56,2,FALSE)),0,VLOOKUP(W23,Paramètres!$B$3:$C$56,2,FALSE)*Paramètres!$K$12),IF(OR(W23="",OR($D23="",$D23="NL",$D23="HORS LIGUE")),0,VLOOKUP(IF(OR(W23="",OR($D23="",$D23="NL",$D23="HORS LIGUE")),"",COUNTIFS($D$5:$D$72,"&lt;&gt;"&amp;"",$D$5:$D$72,"&lt;&gt;"&amp;"NL",$D$5:$D$72,"&lt;&gt;"&amp;"HORS LIGUE",W$5:W$72,"&lt;"&amp;W23)+1),Paramètres!$B$3:$C$56,2,FALSE)*Paramètres!$K$12))</f>
        <v>0</v>
      </c>
      <c r="Y23" s="46"/>
      <c r="Z23" s="2">
        <f>IF(Y$2="Bike &amp; Run",IF(ISNA(VLOOKUP(Y23,Paramètres!$B$3:$C$56,2,FALSE)),0,VLOOKUP(Y23,Paramètres!$B$3:$C$56,2,FALSE)*Paramètres!$K$13),IF(OR(Y23="",OR($D23="",$D23="NL",$D23="HORS LIGUE")),0,VLOOKUP(IF(OR(Y23="",OR($D23="",$D23="NL",$D23="HORS LIGUE")),"",COUNTIFS($D$5:$D$72,"&lt;&gt;"&amp;"",$D$5:$D$72,"&lt;&gt;"&amp;"NL",$D$5:$D$72,"&lt;&gt;"&amp;"HORS LIGUE",Y$5:Y$72,"&lt;"&amp;Y23)+1),Paramètres!$B$3:$C$56,2,FALSE)*Paramètres!$K$13))</f>
        <v>0</v>
      </c>
      <c r="AA23" s="46"/>
      <c r="AB23" s="2">
        <f>IF(AA$2="Bike &amp; Run",IF(ISNA(VLOOKUP(AA23,Paramètres!$B$3:$C$56,2,FALSE)),0,VLOOKUP(AA23,Paramètres!$B$3:$C$56,2,FALSE)*Paramètres!$K$14),IF(OR(AA23="",OR($D23="",$D23="NL",$D23="HORS LIGUE")),0,VLOOKUP(IF(OR(AA23="",OR($D23="",$D23="NL",$D23="HORS LIGUE")),"",COUNTIFS($D$5:$D$72,"&lt;&gt;"&amp;"",$D$5:$D$72,"&lt;&gt;"&amp;"NL",$D$5:$D$72,"&lt;&gt;"&amp;"HORS LIGUE",AA$5:AA$72,"&lt;"&amp;AA23)+1),Paramètres!$B$3:$C$56,2,FALSE)*Paramètres!$K$14))</f>
        <v>0</v>
      </c>
      <c r="AC23" s="46"/>
      <c r="AD23" s="2">
        <f>IF(AC$2="Bike &amp; Run",IF(ISNA(VLOOKUP(AC23,Paramètres!$B$3:$C$56,2,FALSE)),0,VLOOKUP(AC23,Paramètres!$B$3:$C$56,2,FALSE)*Paramètres!$K$15),IF(OR(AC23="",OR($D23="",$D23="NL",$D23="HORS LIGUE")),0,VLOOKUP(IF(OR(AC23="",OR($D23="",$D23="NL",$D23="HORS LIGUE")),"",COUNTIFS($D$5:$D$72,"&lt;&gt;"&amp;"",$D$5:$D$72,"&lt;&gt;"&amp;"NL",$D$5:$D$72,"&lt;&gt;"&amp;"HORS LIGUE",AC$5:AC$72,"&lt;"&amp;AC23)+1),Paramètres!$B$3:$C$56,2,FALSE)*Paramètres!$K$15))</f>
        <v>0</v>
      </c>
      <c r="AE23" s="46"/>
      <c r="AF23" s="2">
        <f>IF(AE$2="Bike &amp; Run",IF(ISNA(VLOOKUP(AE23,Paramètres!$B$3:$C$56,2,FALSE)),0,VLOOKUP(AE23,Paramètres!$B$3:$C$56,2,FALSE)*Paramètres!$K$16),IF(OR(AE23="",OR($D23="",$D23="NL",$D23="HORS LIGUE")),0,VLOOKUP(IF(OR(AE23="",OR($D23="",$D23="NL",$D23="HORS LIGUE")),"",COUNTIFS($D$5:$D$72,"&lt;&gt;"&amp;"",$D$5:$D$72,"&lt;&gt;"&amp;"NL",$D$5:$D$72,"&lt;&gt;"&amp;"HORS LIGUE",AE$5:AE$72,"&lt;"&amp;AE23)+1),Paramètres!$B$3:$C$56,2,FALSE)*Paramètres!$K$16))</f>
        <v>0</v>
      </c>
      <c r="AG23" s="46"/>
      <c r="AH23" s="2">
        <f>IF(AG$2="Bike &amp; Run",IF(ISNA(VLOOKUP(AG23,Paramètres!$B$3:$C$56,2,FALSE)),0,VLOOKUP(AG23,Paramètres!$B$3:$C$56,2,FALSE)*Paramètres!$K$17),IF(OR(AG23="",OR($D23="",$D23="NL",$D23="HORS LIGUE")),0,VLOOKUP(IF(OR(AG23="",OR($D23="",$D23="NL",$D23="HORS LIGUE")),"",COUNTIFS($D$5:$D$72,"&lt;&gt;"&amp;"",$D$5:$D$72,"&lt;&gt;"&amp;"NL",$D$5:$D$72,"&lt;&gt;"&amp;"HORS LIGUE",AG$5:AG$72,"&lt;"&amp;AG23)+1),Paramètres!$B$3:$C$56,2,FALSE)*Paramètres!$K$17))</f>
        <v>0</v>
      </c>
      <c r="AI23" s="40">
        <f t="shared" si="0"/>
        <v>52</v>
      </c>
      <c r="AJ23" s="3">
        <f t="shared" si="1"/>
        <v>19</v>
      </c>
      <c r="AK23" s="5">
        <f t="shared" si="2"/>
        <v>1</v>
      </c>
      <c r="AL23" s="41">
        <f t="shared" si="3"/>
        <v>52</v>
      </c>
      <c r="AM23" s="33">
        <f t="shared" si="4"/>
        <v>19</v>
      </c>
      <c r="AO23" s="22">
        <f t="shared" si="5"/>
        <v>52</v>
      </c>
      <c r="AP23">
        <f t="shared" si="6"/>
        <v>0</v>
      </c>
      <c r="AQ23">
        <f t="shared" si="7"/>
        <v>0</v>
      </c>
      <c r="AR23">
        <f t="shared" si="8"/>
        <v>0</v>
      </c>
      <c r="AS23">
        <f t="shared" si="9"/>
        <v>0</v>
      </c>
      <c r="AT23">
        <f t="shared" si="10"/>
        <v>0</v>
      </c>
      <c r="AU23">
        <f t="shared" si="11"/>
        <v>0</v>
      </c>
      <c r="AV23">
        <f t="shared" si="12"/>
        <v>0</v>
      </c>
      <c r="AW23">
        <f t="shared" si="13"/>
        <v>0</v>
      </c>
      <c r="AX23">
        <f t="shared" si="14"/>
        <v>0</v>
      </c>
      <c r="AY23">
        <f t="shared" si="15"/>
        <v>0</v>
      </c>
      <c r="AZ23">
        <f t="shared" si="16"/>
        <v>0</v>
      </c>
      <c r="BA23">
        <f t="shared" si="17"/>
        <v>0</v>
      </c>
      <c r="BB23">
        <f t="shared" si="18"/>
        <v>0</v>
      </c>
      <c r="BC23">
        <f t="shared" si="19"/>
        <v>0</v>
      </c>
      <c r="BD23">
        <f t="shared" si="20"/>
        <v>52</v>
      </c>
      <c r="BE23" s="22">
        <f t="shared" ref="BE23:BR23" si="39">BD23+LARGE($AO23:$BC23,BE$4)</f>
        <v>52</v>
      </c>
      <c r="BF23" s="22">
        <f t="shared" si="39"/>
        <v>52</v>
      </c>
      <c r="BG23" s="22">
        <f t="shared" si="39"/>
        <v>52</v>
      </c>
      <c r="BH23" s="22">
        <f t="shared" si="39"/>
        <v>52</v>
      </c>
      <c r="BI23" s="22">
        <f t="shared" si="39"/>
        <v>52</v>
      </c>
      <c r="BJ23" s="22">
        <f t="shared" si="39"/>
        <v>52</v>
      </c>
      <c r="BK23" s="22">
        <f t="shared" si="39"/>
        <v>52</v>
      </c>
      <c r="BL23" s="22">
        <f t="shared" si="39"/>
        <v>52</v>
      </c>
      <c r="BM23" s="22">
        <f t="shared" si="39"/>
        <v>52</v>
      </c>
      <c r="BN23" s="22">
        <f t="shared" si="39"/>
        <v>52</v>
      </c>
      <c r="BO23" s="22">
        <f t="shared" si="39"/>
        <v>52</v>
      </c>
      <c r="BP23" s="22">
        <f t="shared" si="39"/>
        <v>52</v>
      </c>
      <c r="BQ23" s="22">
        <f t="shared" si="39"/>
        <v>52</v>
      </c>
      <c r="BR23" s="22">
        <f t="shared" si="39"/>
        <v>52</v>
      </c>
    </row>
    <row r="24" spans="1:70" ht="16.5">
      <c r="A24" s="73" t="s">
        <v>1335</v>
      </c>
      <c r="B24" s="32" t="str">
        <f>IF(ISNA(VLOOKUP(A24,'Licenciés Jeunes 2023'!A:C,3,0)),"",VLOOKUP(A24,'Licenciés Jeunes 2023'!A:C,3,0))</f>
        <v>LACOLLE</v>
      </c>
      <c r="C24" s="32" t="str">
        <f>IF(ISNA(VLOOKUP(A24,'Licenciés Jeunes 2023'!A:C,2,0)),"",VLOOKUP(A24,'Licenciés Jeunes 2023'!A:C,2,0))</f>
        <v>Capucine</v>
      </c>
      <c r="D24" s="32" t="str">
        <f>IF(ISNA(VLOOKUP(A24,'Licenciés Jeunes 2023'!A:F,6,0)),"",VLOOKUP(A24,'Licenciés Jeunes 2023'!A:F,6,0))</f>
        <v>ASPTT 36 SPORT NATURE</v>
      </c>
      <c r="E24" s="6">
        <v>19</v>
      </c>
      <c r="F24" s="2">
        <v>51</v>
      </c>
      <c r="G24" s="4"/>
      <c r="H24" s="2">
        <f>IF(G$2="Bike &amp; Run",IF(ISNA(VLOOKUP(G24,Paramètres!$B$3:$C$56,2,FALSE)),0,VLOOKUP(G24,Paramètres!$B$3:$C$56,2,FALSE)*Paramètres!$K$4),IF(OR(G24="",OR($D24="",$D24="NL",$D24="HORS LIGUE")),0,VLOOKUP(IF(OR(G24="",OR($D24="",$D24="NL",$D24="HORS LIGUE")),"",COUNTIFS($D$5:$D$72,"&lt;&gt;"&amp;"",$D$5:$D$72,"&lt;&gt;"&amp;"NL",$D$5:$D$72,"&lt;&gt;"&amp;"HORS LIGUE",G$5:G$72,"&lt;"&amp;G24)+1),Paramètres!$B$3:$C$56,2,FALSE)*Paramètres!$K$4))</f>
        <v>0</v>
      </c>
      <c r="I24" s="36"/>
      <c r="J24" s="2">
        <f>IF(I$2="Bike &amp; Run",IF(ISNA(VLOOKUP(I24,Paramètres!$B$3:$C$56,2,FALSE)),0,VLOOKUP(I24,Paramètres!$B$3:$C$56,2,FALSE)*Paramètres!$K$5),IF(OR(I24="",OR($D24="",$D24="NL",$D24="HORS LIGUE")),0,VLOOKUP(IF(OR(I24="",OR($D24="",$D24="NL",$D24="HORS LIGUE")),"",COUNTIFS($D$5:$D$72,"&lt;&gt;"&amp;"",$D$5:$D$72,"&lt;&gt;"&amp;"NL",$D$5:$D$72,"&lt;&gt;"&amp;"HORS LIGUE",I$5:I$72,"&lt;"&amp;I24)+1),Paramètres!$B$3:$C$56,2,FALSE)*Paramètres!$K$5))</f>
        <v>0</v>
      </c>
      <c r="K24" s="4"/>
      <c r="L24" s="2">
        <f>IF(K$2="Bike &amp; Run",IF(ISNA(VLOOKUP(K24,Paramètres!$B$3:$C$56,2,FALSE)),0,VLOOKUP(K24,Paramètres!$B$3:$C$56,2,FALSE)*Paramètres!$K$6),IF(OR(K24="",OR($D24="",$D24="NL",$D24="HORS LIGUE")),0,VLOOKUP(IF(OR(K24="",OR($D24="",$D24="NL",$D24="HORS LIGUE")),"",COUNTIFS($D$5:$D$72,"&lt;&gt;"&amp;"",$D$5:$D$72,"&lt;&gt;"&amp;"NL",$D$5:$D$72,"&lt;&gt;"&amp;"HORS LIGUE",K$5:K$72,"&lt;"&amp;K24)+1),Paramètres!$B$3:$C$56,2,FALSE)*Paramètres!$K$6))</f>
        <v>0</v>
      </c>
      <c r="M24" s="4"/>
      <c r="N24" s="2">
        <f>IF(M$2="Bike &amp; Run",IF(ISNA(VLOOKUP(M24,Paramètres!$B$3:$C$56,2,FALSE)),0,VLOOKUP(M24,Paramètres!$B$3:$C$56,2,FALSE)*Paramètres!$K$7),IF(OR(M24="",OR($D24="",$D24="NL",$D24="HORS LIGUE")),0,VLOOKUP(IF(OR(M24="",OR($D24="",$D24="NL",$D24="HORS LIGUE")),"",COUNTIFS($D$5:$D$72,"&lt;&gt;"&amp;"",$D$5:$D$72,"&lt;&gt;"&amp;"NL",$D$5:$D$72,"&lt;&gt;"&amp;"HORS LIGUE",M$5:M$72,"&lt;"&amp;M24)+1),Paramètres!$B$3:$C$56,2,FALSE)*Paramètres!$K$7))</f>
        <v>0</v>
      </c>
      <c r="O24" s="46"/>
      <c r="P24" s="2">
        <f>IF(O$2="Bike &amp; Run",IF(ISNA(VLOOKUP(O24,Paramètres!$B$3:$C$56,2,FALSE)),0,VLOOKUP(O24,Paramètres!$B$3:$C$56,2,FALSE)*Paramètres!$K$8),IF(OR(O24="",OR($D24="",$D24="NL",$D24="HORS LIGUE")),0,VLOOKUP(IF(OR(O24="",OR($D24="",$D24="NL",$D24="HORS LIGUE")),"",COUNTIFS($D$5:$D$72,"&lt;&gt;"&amp;"",$D$5:$D$72,"&lt;&gt;"&amp;"NL",$D$5:$D$72,"&lt;&gt;"&amp;"HORS LIGUE",O$5:O$72,"&lt;"&amp;O24)+1),Paramètres!$B$3:$C$56,2,FALSE)*Paramètres!$K$8))</f>
        <v>0</v>
      </c>
      <c r="Q24" s="46"/>
      <c r="R24" s="2">
        <f>IF(Q$2="Bike &amp; Run",IF(ISNA(VLOOKUP(Q24,Paramètres!$B$3:$C$56,2,FALSE)),0,VLOOKUP(Q24,Paramètres!$B$3:$C$56,2,FALSE)*Paramètres!$K$9),IF(OR(Q24="",OR($D24="",$D24="NL",$D24="HORS LIGUE")),0,VLOOKUP(IF(OR(Q24="",OR($D24="",$D24="NL",$D24="HORS LIGUE")),"",COUNTIFS($D$5:$D$72,"&lt;&gt;"&amp;"",$D$5:$D$72,"&lt;&gt;"&amp;"NL",$D$5:$D$72,"&lt;&gt;"&amp;"HORS LIGUE",Q$5:Q$72,"&lt;"&amp;Q24)+1),Paramètres!$B$3:$C$56,2,FALSE)*Paramètres!$K$9))</f>
        <v>0</v>
      </c>
      <c r="S24" s="46"/>
      <c r="T24" s="2">
        <f>IF(S$2="Bike &amp; Run",IF(ISNA(VLOOKUP(S24,Paramètres!$B$3:$C$56,2,FALSE)),0,VLOOKUP(S24,Paramètres!$B$3:$C$56,2,FALSE)*Paramètres!$K$10),IF(OR(S24="",OR($D24="",$D24="NL",$D24="HORS LIGUE")),0,VLOOKUP(IF(OR(S24="",OR($D24="",$D24="NL",$D24="HORS LIGUE")),"",COUNTIFS($D$5:$D$72,"&lt;&gt;"&amp;"",$D$5:$D$72,"&lt;&gt;"&amp;"NL",$D$5:$D$72,"&lt;&gt;"&amp;"HORS LIGUE",S$5:S$72,"&lt;"&amp;S24)+1),Paramètres!$B$3:$C$56,2,FALSE)*Paramètres!$K$10))</f>
        <v>0</v>
      </c>
      <c r="U24" s="46"/>
      <c r="V24" s="2">
        <f>IF(U$2="Bike &amp; Run",IF(ISNA(VLOOKUP(U24,Paramètres!$B$3:$C$56,2,FALSE)),0,VLOOKUP(U24,Paramètres!$B$3:$C$56,2,FALSE)*Paramètres!$K$11),IF(OR(U24="",OR($D24="",$D24="NL",$D24="HORS LIGUE")),0,VLOOKUP(IF(OR(U24="",OR($D24="",$D24="NL",$D24="HORS LIGUE")),"",COUNTIFS($D$5:$D$72,"&lt;&gt;"&amp;"",$D$5:$D$72,"&lt;&gt;"&amp;"NL",$D$5:$D$72,"&lt;&gt;"&amp;"HORS LIGUE",U$5:U$72,"&lt;"&amp;U24)+1),Paramètres!$B$3:$C$56,2,FALSE)*Paramètres!$K$11))</f>
        <v>0</v>
      </c>
      <c r="W24" s="46"/>
      <c r="X24" s="2">
        <f>IF(W$2="Bike &amp; Run",IF(ISNA(VLOOKUP(W24,Paramètres!$B$3:$C$56,2,FALSE)),0,VLOOKUP(W24,Paramètres!$B$3:$C$56,2,FALSE)*Paramètres!$K$12),IF(OR(W24="",OR($D24="",$D24="NL",$D24="HORS LIGUE")),0,VLOOKUP(IF(OR(W24="",OR($D24="",$D24="NL",$D24="HORS LIGUE")),"",COUNTIFS($D$5:$D$72,"&lt;&gt;"&amp;"",$D$5:$D$72,"&lt;&gt;"&amp;"NL",$D$5:$D$72,"&lt;&gt;"&amp;"HORS LIGUE",W$5:W$72,"&lt;"&amp;W24)+1),Paramètres!$B$3:$C$56,2,FALSE)*Paramètres!$K$12))</f>
        <v>0</v>
      </c>
      <c r="Y24" s="46"/>
      <c r="Z24" s="2">
        <f>IF(Y$2="Bike &amp; Run",IF(ISNA(VLOOKUP(Y24,Paramètres!$B$3:$C$56,2,FALSE)),0,VLOOKUP(Y24,Paramètres!$B$3:$C$56,2,FALSE)*Paramètres!$K$13),IF(OR(Y24="",OR($D24="",$D24="NL",$D24="HORS LIGUE")),0,VLOOKUP(IF(OR(Y24="",OR($D24="",$D24="NL",$D24="HORS LIGUE")),"",COUNTIFS($D$5:$D$72,"&lt;&gt;"&amp;"",$D$5:$D$72,"&lt;&gt;"&amp;"NL",$D$5:$D$72,"&lt;&gt;"&amp;"HORS LIGUE",Y$5:Y$72,"&lt;"&amp;Y24)+1),Paramètres!$B$3:$C$56,2,FALSE)*Paramètres!$K$13))</f>
        <v>0</v>
      </c>
      <c r="AA24" s="46"/>
      <c r="AB24" s="2">
        <f>IF(AA$2="Bike &amp; Run",IF(ISNA(VLOOKUP(AA24,Paramètres!$B$3:$C$56,2,FALSE)),0,VLOOKUP(AA24,Paramètres!$B$3:$C$56,2,FALSE)*Paramètres!$K$14),IF(OR(AA24="",OR($D24="",$D24="NL",$D24="HORS LIGUE")),0,VLOOKUP(IF(OR(AA24="",OR($D24="",$D24="NL",$D24="HORS LIGUE")),"",COUNTIFS($D$5:$D$72,"&lt;&gt;"&amp;"",$D$5:$D$72,"&lt;&gt;"&amp;"NL",$D$5:$D$72,"&lt;&gt;"&amp;"HORS LIGUE",AA$5:AA$72,"&lt;"&amp;AA24)+1),Paramètres!$B$3:$C$56,2,FALSE)*Paramètres!$K$14))</f>
        <v>0</v>
      </c>
      <c r="AC24" s="46"/>
      <c r="AD24" s="2">
        <f>IF(AC$2="Bike &amp; Run",IF(ISNA(VLOOKUP(AC24,Paramètres!$B$3:$C$56,2,FALSE)),0,VLOOKUP(AC24,Paramètres!$B$3:$C$56,2,FALSE)*Paramètres!$K$15),IF(OR(AC24="",OR($D24="",$D24="NL",$D24="HORS LIGUE")),0,VLOOKUP(IF(OR(AC24="",OR($D24="",$D24="NL",$D24="HORS LIGUE")),"",COUNTIFS($D$5:$D$72,"&lt;&gt;"&amp;"",$D$5:$D$72,"&lt;&gt;"&amp;"NL",$D$5:$D$72,"&lt;&gt;"&amp;"HORS LIGUE",AC$5:AC$72,"&lt;"&amp;AC24)+1),Paramètres!$B$3:$C$56,2,FALSE)*Paramètres!$K$15))</f>
        <v>0</v>
      </c>
      <c r="AE24" s="46"/>
      <c r="AF24" s="2">
        <f>IF(AE$2="Bike &amp; Run",IF(ISNA(VLOOKUP(AE24,Paramètres!$B$3:$C$56,2,FALSE)),0,VLOOKUP(AE24,Paramètres!$B$3:$C$56,2,FALSE)*Paramètres!$K$16),IF(OR(AE24="",OR($D24="",$D24="NL",$D24="HORS LIGUE")),0,VLOOKUP(IF(OR(AE24="",OR($D24="",$D24="NL",$D24="HORS LIGUE")),"",COUNTIFS($D$5:$D$72,"&lt;&gt;"&amp;"",$D$5:$D$72,"&lt;&gt;"&amp;"NL",$D$5:$D$72,"&lt;&gt;"&amp;"HORS LIGUE",AE$5:AE$72,"&lt;"&amp;AE24)+1),Paramètres!$B$3:$C$56,2,FALSE)*Paramètres!$K$16))</f>
        <v>0</v>
      </c>
      <c r="AG24" s="46"/>
      <c r="AH24" s="2">
        <f>IF(AG$2="Bike &amp; Run",IF(ISNA(VLOOKUP(AG24,Paramètres!$B$3:$C$56,2,FALSE)),0,VLOOKUP(AG24,Paramètres!$B$3:$C$56,2,FALSE)*Paramètres!$K$17),IF(OR(AG24="",OR($D24="",$D24="NL",$D24="HORS LIGUE")),0,VLOOKUP(IF(OR(AG24="",OR($D24="",$D24="NL",$D24="HORS LIGUE")),"",COUNTIFS($D$5:$D$72,"&lt;&gt;"&amp;"",$D$5:$D$72,"&lt;&gt;"&amp;"NL",$D$5:$D$72,"&lt;&gt;"&amp;"HORS LIGUE",AG$5:AG$72,"&lt;"&amp;AG24)+1),Paramètres!$B$3:$C$56,2,FALSE)*Paramètres!$K$17))</f>
        <v>0</v>
      </c>
      <c r="AI24" s="40">
        <f t="shared" si="0"/>
        <v>51</v>
      </c>
      <c r="AJ24" s="3">
        <f t="shared" si="1"/>
        <v>20</v>
      </c>
      <c r="AK24" s="5">
        <f t="shared" si="2"/>
        <v>1</v>
      </c>
      <c r="AL24" s="41">
        <f t="shared" si="3"/>
        <v>51</v>
      </c>
      <c r="AM24" s="33">
        <f t="shared" si="4"/>
        <v>20</v>
      </c>
      <c r="AO24" s="22">
        <f t="shared" si="5"/>
        <v>51</v>
      </c>
      <c r="AP24">
        <f t="shared" si="6"/>
        <v>0</v>
      </c>
      <c r="AQ24">
        <f t="shared" si="7"/>
        <v>0</v>
      </c>
      <c r="AR24">
        <f t="shared" si="8"/>
        <v>0</v>
      </c>
      <c r="AS24">
        <f t="shared" si="9"/>
        <v>0</v>
      </c>
      <c r="AT24">
        <f t="shared" si="10"/>
        <v>0</v>
      </c>
      <c r="AU24">
        <f t="shared" si="11"/>
        <v>0</v>
      </c>
      <c r="AV24">
        <f t="shared" si="12"/>
        <v>0</v>
      </c>
      <c r="AW24">
        <f t="shared" si="13"/>
        <v>0</v>
      </c>
      <c r="AX24">
        <f t="shared" si="14"/>
        <v>0</v>
      </c>
      <c r="AY24">
        <f t="shared" si="15"/>
        <v>0</v>
      </c>
      <c r="AZ24">
        <f t="shared" si="16"/>
        <v>0</v>
      </c>
      <c r="BA24">
        <f t="shared" si="17"/>
        <v>0</v>
      </c>
      <c r="BB24">
        <f t="shared" si="18"/>
        <v>0</v>
      </c>
      <c r="BC24">
        <f t="shared" si="19"/>
        <v>0</v>
      </c>
      <c r="BD24">
        <f t="shared" si="20"/>
        <v>51</v>
      </c>
      <c r="BE24" s="22">
        <f t="shared" ref="BE24:BR24" si="40">BD24+LARGE($AO24:$BC24,BE$4)</f>
        <v>51</v>
      </c>
      <c r="BF24" s="22">
        <f t="shared" si="40"/>
        <v>51</v>
      </c>
      <c r="BG24" s="22">
        <f t="shared" si="40"/>
        <v>51</v>
      </c>
      <c r="BH24" s="22">
        <f t="shared" si="40"/>
        <v>51</v>
      </c>
      <c r="BI24" s="22">
        <f t="shared" si="40"/>
        <v>51</v>
      </c>
      <c r="BJ24" s="22">
        <f t="shared" si="40"/>
        <v>51</v>
      </c>
      <c r="BK24" s="22">
        <f t="shared" si="40"/>
        <v>51</v>
      </c>
      <c r="BL24" s="22">
        <f t="shared" si="40"/>
        <v>51</v>
      </c>
      <c r="BM24" s="22">
        <f t="shared" si="40"/>
        <v>51</v>
      </c>
      <c r="BN24" s="22">
        <f t="shared" si="40"/>
        <v>51</v>
      </c>
      <c r="BO24" s="22">
        <f t="shared" si="40"/>
        <v>51</v>
      </c>
      <c r="BP24" s="22">
        <f t="shared" si="40"/>
        <v>51</v>
      </c>
      <c r="BQ24" s="22">
        <f t="shared" si="40"/>
        <v>51</v>
      </c>
      <c r="BR24" s="22">
        <f t="shared" si="40"/>
        <v>51</v>
      </c>
    </row>
    <row r="25" spans="1:70" ht="16.5">
      <c r="A25" s="73" t="s">
        <v>1365</v>
      </c>
      <c r="B25" s="32" t="str">
        <f>IF(ISNA(VLOOKUP(A25,'Licenciés Jeunes 2023'!A:C,3,0)),"",VLOOKUP(A25,'Licenciés Jeunes 2023'!A:C,3,0))</f>
        <v>RIGOREAU</v>
      </c>
      <c r="C25" s="32" t="str">
        <f>IF(ISNA(VLOOKUP(A25,'Licenciés Jeunes 2023'!A:C,2,0)),"",VLOOKUP(A25,'Licenciés Jeunes 2023'!A:C,2,0))</f>
        <v>Meissa</v>
      </c>
      <c r="D25" s="32" t="str">
        <f>IF(ISNA(VLOOKUP(A25,'Licenciés Jeunes 2023'!A:F,6,0)),"",VLOOKUP(A25,'Licenciés Jeunes 2023'!A:F,6,0))</f>
        <v>VENDOME TRIATHLON</v>
      </c>
      <c r="E25" s="6">
        <v>20</v>
      </c>
      <c r="F25" s="2">
        <v>46</v>
      </c>
      <c r="G25" s="4"/>
      <c r="H25" s="2">
        <f>IF(G$2="Bike &amp; Run",IF(ISNA(VLOOKUP(G25,Paramètres!$B$3:$C$56,2,FALSE)),0,VLOOKUP(G25,Paramètres!$B$3:$C$56,2,FALSE)*Paramètres!$K$4),IF(OR(G25="",OR($D25="",$D25="NL",$D25="HORS LIGUE")),0,VLOOKUP(IF(OR(G25="",OR($D25="",$D25="NL",$D25="HORS LIGUE")),"",COUNTIFS($D$5:$D$72,"&lt;&gt;"&amp;"",$D$5:$D$72,"&lt;&gt;"&amp;"NL",$D$5:$D$72,"&lt;&gt;"&amp;"HORS LIGUE",G$5:G$72,"&lt;"&amp;G25)+1),Paramètres!$B$3:$C$56,2,FALSE)*Paramètres!$K$4))</f>
        <v>0</v>
      </c>
      <c r="I25" s="36"/>
      <c r="J25" s="2">
        <f>IF(I$2="Bike &amp; Run",IF(ISNA(VLOOKUP(I25,Paramètres!$B$3:$C$56,2,FALSE)),0,VLOOKUP(I25,Paramètres!$B$3:$C$56,2,FALSE)*Paramètres!$K$5),IF(OR(I25="",OR($D25="",$D25="NL",$D25="HORS LIGUE")),0,VLOOKUP(IF(OR(I25="",OR($D25="",$D25="NL",$D25="HORS LIGUE")),"",COUNTIFS($D$5:$D$72,"&lt;&gt;"&amp;"",$D$5:$D$72,"&lt;&gt;"&amp;"NL",$D$5:$D$72,"&lt;&gt;"&amp;"HORS LIGUE",I$5:I$72,"&lt;"&amp;I25)+1),Paramètres!$B$3:$C$56,2,FALSE)*Paramètres!$K$5))</f>
        <v>0</v>
      </c>
      <c r="K25" s="4"/>
      <c r="L25" s="2">
        <f>IF(K$2="Bike &amp; Run",IF(ISNA(VLOOKUP(K25,Paramètres!$B$3:$C$56,2,FALSE)),0,VLOOKUP(K25,Paramètres!$B$3:$C$56,2,FALSE)*Paramètres!$K$6),IF(OR(K25="",OR($D25="",$D25="NL",$D25="HORS LIGUE")),0,VLOOKUP(IF(OR(K25="",OR($D25="",$D25="NL",$D25="HORS LIGUE")),"",COUNTIFS($D$5:$D$72,"&lt;&gt;"&amp;"",$D$5:$D$72,"&lt;&gt;"&amp;"NL",$D$5:$D$72,"&lt;&gt;"&amp;"HORS LIGUE",K$5:K$72,"&lt;"&amp;K25)+1),Paramètres!$B$3:$C$56,2,FALSE)*Paramètres!$K$6))</f>
        <v>0</v>
      </c>
      <c r="M25" s="4"/>
      <c r="N25" s="2">
        <f>IF(M$2="Bike &amp; Run",IF(ISNA(VLOOKUP(M25,Paramètres!$B$3:$C$56,2,FALSE)),0,VLOOKUP(M25,Paramètres!$B$3:$C$56,2,FALSE)*Paramètres!$K$7),IF(OR(M25="",OR($D25="",$D25="NL",$D25="HORS LIGUE")),0,VLOOKUP(IF(OR(M25="",OR($D25="",$D25="NL",$D25="HORS LIGUE")),"",COUNTIFS($D$5:$D$72,"&lt;&gt;"&amp;"",$D$5:$D$72,"&lt;&gt;"&amp;"NL",$D$5:$D$72,"&lt;&gt;"&amp;"HORS LIGUE",M$5:M$72,"&lt;"&amp;M25)+1),Paramètres!$B$3:$C$56,2,FALSE)*Paramètres!$K$7))</f>
        <v>0</v>
      </c>
      <c r="O25" s="46"/>
      <c r="P25" s="2">
        <f>IF(O$2="Bike &amp; Run",IF(ISNA(VLOOKUP(O25,Paramètres!$B$3:$C$56,2,FALSE)),0,VLOOKUP(O25,Paramètres!$B$3:$C$56,2,FALSE)*Paramètres!$K$8),IF(OR(O25="",OR($D25="",$D25="NL",$D25="HORS LIGUE")),0,VLOOKUP(IF(OR(O25="",OR($D25="",$D25="NL",$D25="HORS LIGUE")),"",COUNTIFS($D$5:$D$72,"&lt;&gt;"&amp;"",$D$5:$D$72,"&lt;&gt;"&amp;"NL",$D$5:$D$72,"&lt;&gt;"&amp;"HORS LIGUE",O$5:O$72,"&lt;"&amp;O25)+1),Paramètres!$B$3:$C$56,2,FALSE)*Paramètres!$K$8))</f>
        <v>0</v>
      </c>
      <c r="Q25" s="46"/>
      <c r="R25" s="2">
        <f>IF(Q$2="Bike &amp; Run",IF(ISNA(VLOOKUP(Q25,Paramètres!$B$3:$C$56,2,FALSE)),0,VLOOKUP(Q25,Paramètres!$B$3:$C$56,2,FALSE)*Paramètres!$K$9),IF(OR(Q25="",OR($D25="",$D25="NL",$D25="HORS LIGUE")),0,VLOOKUP(IF(OR(Q25="",OR($D25="",$D25="NL",$D25="HORS LIGUE")),"",COUNTIFS($D$5:$D$72,"&lt;&gt;"&amp;"",$D$5:$D$72,"&lt;&gt;"&amp;"NL",$D$5:$D$72,"&lt;&gt;"&amp;"HORS LIGUE",Q$5:Q$72,"&lt;"&amp;Q25)+1),Paramètres!$B$3:$C$56,2,FALSE)*Paramètres!$K$9))</f>
        <v>0</v>
      </c>
      <c r="S25" s="46"/>
      <c r="T25" s="2">
        <f>IF(S$2="Bike &amp; Run",IF(ISNA(VLOOKUP(S25,Paramètres!$B$3:$C$56,2,FALSE)),0,VLOOKUP(S25,Paramètres!$B$3:$C$56,2,FALSE)*Paramètres!$K$10),IF(OR(S25="",OR($D25="",$D25="NL",$D25="HORS LIGUE")),0,VLOOKUP(IF(OR(S25="",OR($D25="",$D25="NL",$D25="HORS LIGUE")),"",COUNTIFS($D$5:$D$72,"&lt;&gt;"&amp;"",$D$5:$D$72,"&lt;&gt;"&amp;"NL",$D$5:$D$72,"&lt;&gt;"&amp;"HORS LIGUE",S$5:S$72,"&lt;"&amp;S25)+1),Paramètres!$B$3:$C$56,2,FALSE)*Paramètres!$K$10))</f>
        <v>0</v>
      </c>
      <c r="U25" s="46"/>
      <c r="V25" s="2">
        <f>IF(U$2="Bike &amp; Run",IF(ISNA(VLOOKUP(U25,Paramètres!$B$3:$C$56,2,FALSE)),0,VLOOKUP(U25,Paramètres!$B$3:$C$56,2,FALSE)*Paramètres!$K$11),IF(OR(U25="",OR($D25="",$D25="NL",$D25="HORS LIGUE")),0,VLOOKUP(IF(OR(U25="",OR($D25="",$D25="NL",$D25="HORS LIGUE")),"",COUNTIFS($D$5:$D$72,"&lt;&gt;"&amp;"",$D$5:$D$72,"&lt;&gt;"&amp;"NL",$D$5:$D$72,"&lt;&gt;"&amp;"HORS LIGUE",U$5:U$72,"&lt;"&amp;U25)+1),Paramètres!$B$3:$C$56,2,FALSE)*Paramètres!$K$11))</f>
        <v>0</v>
      </c>
      <c r="W25" s="46"/>
      <c r="X25" s="2">
        <f>IF(W$2="Bike &amp; Run",IF(ISNA(VLOOKUP(W25,Paramètres!$B$3:$C$56,2,FALSE)),0,VLOOKUP(W25,Paramètres!$B$3:$C$56,2,FALSE)*Paramètres!$K$12),IF(OR(W25="",OR($D25="",$D25="NL",$D25="HORS LIGUE")),0,VLOOKUP(IF(OR(W25="",OR($D25="",$D25="NL",$D25="HORS LIGUE")),"",COUNTIFS($D$5:$D$72,"&lt;&gt;"&amp;"",$D$5:$D$72,"&lt;&gt;"&amp;"NL",$D$5:$D$72,"&lt;&gt;"&amp;"HORS LIGUE",W$5:W$72,"&lt;"&amp;W25)+1),Paramètres!$B$3:$C$56,2,FALSE)*Paramètres!$K$12))</f>
        <v>0</v>
      </c>
      <c r="Y25" s="46"/>
      <c r="Z25" s="2">
        <f>IF(Y$2="Bike &amp; Run",IF(ISNA(VLOOKUP(Y25,Paramètres!$B$3:$C$56,2,FALSE)),0,VLOOKUP(Y25,Paramètres!$B$3:$C$56,2,FALSE)*Paramètres!$K$13),IF(OR(Y25="",OR($D25="",$D25="NL",$D25="HORS LIGUE")),0,VLOOKUP(IF(OR(Y25="",OR($D25="",$D25="NL",$D25="HORS LIGUE")),"",COUNTIFS($D$5:$D$72,"&lt;&gt;"&amp;"",$D$5:$D$72,"&lt;&gt;"&amp;"NL",$D$5:$D$72,"&lt;&gt;"&amp;"HORS LIGUE",Y$5:Y$72,"&lt;"&amp;Y25)+1),Paramètres!$B$3:$C$56,2,FALSE)*Paramètres!$K$13))</f>
        <v>0</v>
      </c>
      <c r="AA25" s="46"/>
      <c r="AB25" s="2">
        <f>IF(AA$2="Bike &amp; Run",IF(ISNA(VLOOKUP(AA25,Paramètres!$B$3:$C$56,2,FALSE)),0,VLOOKUP(AA25,Paramètres!$B$3:$C$56,2,FALSE)*Paramètres!$K$14),IF(OR(AA25="",OR($D25="",$D25="NL",$D25="HORS LIGUE")),0,VLOOKUP(IF(OR(AA25="",OR($D25="",$D25="NL",$D25="HORS LIGUE")),"",COUNTIFS($D$5:$D$72,"&lt;&gt;"&amp;"",$D$5:$D$72,"&lt;&gt;"&amp;"NL",$D$5:$D$72,"&lt;&gt;"&amp;"HORS LIGUE",AA$5:AA$72,"&lt;"&amp;AA25)+1),Paramètres!$B$3:$C$56,2,FALSE)*Paramètres!$K$14))</f>
        <v>0</v>
      </c>
      <c r="AC25" s="46"/>
      <c r="AD25" s="2">
        <f>IF(AC$2="Bike &amp; Run",IF(ISNA(VLOOKUP(AC25,Paramètres!$B$3:$C$56,2,FALSE)),0,VLOOKUP(AC25,Paramètres!$B$3:$C$56,2,FALSE)*Paramètres!$K$15),IF(OR(AC25="",OR($D25="",$D25="NL",$D25="HORS LIGUE")),0,VLOOKUP(IF(OR(AC25="",OR($D25="",$D25="NL",$D25="HORS LIGUE")),"",COUNTIFS($D$5:$D$72,"&lt;&gt;"&amp;"",$D$5:$D$72,"&lt;&gt;"&amp;"NL",$D$5:$D$72,"&lt;&gt;"&amp;"HORS LIGUE",AC$5:AC$72,"&lt;"&amp;AC25)+1),Paramètres!$B$3:$C$56,2,FALSE)*Paramètres!$K$15))</f>
        <v>0</v>
      </c>
      <c r="AE25" s="46"/>
      <c r="AF25" s="2">
        <f>IF(AE$2="Bike &amp; Run",IF(ISNA(VLOOKUP(AE25,Paramètres!$B$3:$C$56,2,FALSE)),0,VLOOKUP(AE25,Paramètres!$B$3:$C$56,2,FALSE)*Paramètres!$K$16),IF(OR(AE25="",OR($D25="",$D25="NL",$D25="HORS LIGUE")),0,VLOOKUP(IF(OR(AE25="",OR($D25="",$D25="NL",$D25="HORS LIGUE")),"",COUNTIFS($D$5:$D$72,"&lt;&gt;"&amp;"",$D$5:$D$72,"&lt;&gt;"&amp;"NL",$D$5:$D$72,"&lt;&gt;"&amp;"HORS LIGUE",AE$5:AE$72,"&lt;"&amp;AE25)+1),Paramètres!$B$3:$C$56,2,FALSE)*Paramètres!$K$16))</f>
        <v>0</v>
      </c>
      <c r="AG25" s="46"/>
      <c r="AH25" s="2">
        <f>IF(AG$2="Bike &amp; Run",IF(ISNA(VLOOKUP(AG25,Paramètres!$B$3:$C$56,2,FALSE)),0,VLOOKUP(AG25,Paramètres!$B$3:$C$56,2,FALSE)*Paramètres!$K$17),IF(OR(AG25="",OR($D25="",$D25="NL",$D25="HORS LIGUE")),0,VLOOKUP(IF(OR(AG25="",OR($D25="",$D25="NL",$D25="HORS LIGUE")),"",COUNTIFS($D$5:$D$72,"&lt;&gt;"&amp;"",$D$5:$D$72,"&lt;&gt;"&amp;"NL",$D$5:$D$72,"&lt;&gt;"&amp;"HORS LIGUE",AG$5:AG$72,"&lt;"&amp;AG25)+1),Paramètres!$B$3:$C$56,2,FALSE)*Paramètres!$K$17))</f>
        <v>0</v>
      </c>
      <c r="AI25" s="40">
        <f t="shared" si="0"/>
        <v>46</v>
      </c>
      <c r="AJ25" s="3">
        <f t="shared" si="1"/>
        <v>21</v>
      </c>
      <c r="AK25" s="5">
        <f t="shared" si="2"/>
        <v>1</v>
      </c>
      <c r="AL25" s="41">
        <f t="shared" si="3"/>
        <v>46</v>
      </c>
      <c r="AM25" s="33">
        <f t="shared" si="4"/>
        <v>21</v>
      </c>
      <c r="AO25" s="22">
        <f t="shared" si="5"/>
        <v>46</v>
      </c>
      <c r="AP25">
        <f t="shared" si="6"/>
        <v>0</v>
      </c>
      <c r="AQ25">
        <f t="shared" si="7"/>
        <v>0</v>
      </c>
      <c r="AR25">
        <f t="shared" si="8"/>
        <v>0</v>
      </c>
      <c r="AS25">
        <f t="shared" si="9"/>
        <v>0</v>
      </c>
      <c r="AT25">
        <f t="shared" si="10"/>
        <v>0</v>
      </c>
      <c r="AU25">
        <f t="shared" si="11"/>
        <v>0</v>
      </c>
      <c r="AV25">
        <f t="shared" si="12"/>
        <v>0</v>
      </c>
      <c r="AW25">
        <f t="shared" si="13"/>
        <v>0</v>
      </c>
      <c r="AX25">
        <f t="shared" si="14"/>
        <v>0</v>
      </c>
      <c r="AY25">
        <f t="shared" si="15"/>
        <v>0</v>
      </c>
      <c r="AZ25">
        <f t="shared" si="16"/>
        <v>0</v>
      </c>
      <c r="BA25">
        <f t="shared" si="17"/>
        <v>0</v>
      </c>
      <c r="BB25">
        <f t="shared" si="18"/>
        <v>0</v>
      </c>
      <c r="BC25">
        <f t="shared" si="19"/>
        <v>0</v>
      </c>
      <c r="BD25">
        <f t="shared" si="20"/>
        <v>46</v>
      </c>
      <c r="BE25" s="22">
        <f t="shared" ref="BE25:BR25" si="41">BD25+LARGE($AO25:$BC25,BE$4)</f>
        <v>46</v>
      </c>
      <c r="BF25" s="22">
        <f t="shared" si="41"/>
        <v>46</v>
      </c>
      <c r="BG25" s="22">
        <f t="shared" si="41"/>
        <v>46</v>
      </c>
      <c r="BH25" s="22">
        <f t="shared" si="41"/>
        <v>46</v>
      </c>
      <c r="BI25" s="22">
        <f t="shared" si="41"/>
        <v>46</v>
      </c>
      <c r="BJ25" s="22">
        <f t="shared" si="41"/>
        <v>46</v>
      </c>
      <c r="BK25" s="22">
        <f t="shared" si="41"/>
        <v>46</v>
      </c>
      <c r="BL25" s="22">
        <f t="shared" si="41"/>
        <v>46</v>
      </c>
      <c r="BM25" s="22">
        <f t="shared" si="41"/>
        <v>46</v>
      </c>
      <c r="BN25" s="22">
        <f t="shared" si="41"/>
        <v>46</v>
      </c>
      <c r="BO25" s="22">
        <f t="shared" si="41"/>
        <v>46</v>
      </c>
      <c r="BP25" s="22">
        <f t="shared" si="41"/>
        <v>46</v>
      </c>
      <c r="BQ25" s="22">
        <f t="shared" si="41"/>
        <v>46</v>
      </c>
      <c r="BR25" s="22">
        <f t="shared" si="41"/>
        <v>46</v>
      </c>
    </row>
    <row r="26" spans="1:70" ht="16.5">
      <c r="A26" s="73" t="s">
        <v>1213</v>
      </c>
      <c r="B26" s="32" t="str">
        <f>IF(ISNA(VLOOKUP(A26,'Licenciés Jeunes 2023'!A:C,3,0)),"",VLOOKUP(A26,'Licenciés Jeunes 2023'!A:C,3,0))</f>
        <v>DORIOL</v>
      </c>
      <c r="C26" s="32" t="str">
        <f>IF(ISNA(VLOOKUP(A26,'Licenciés Jeunes 2023'!A:C,2,0)),"",VLOOKUP(A26,'Licenciés Jeunes 2023'!A:C,2,0))</f>
        <v>EMMA</v>
      </c>
      <c r="D26" s="32" t="str">
        <f>IF(ISNA(VLOOKUP(A26,'Licenciés Jeunes 2023'!A:F,6,0)),"",VLOOKUP(A26,'Licenciés Jeunes 2023'!A:F,6,0))</f>
        <v>BOURGES TRIATHLON</v>
      </c>
      <c r="E26" s="6"/>
      <c r="F26" s="2">
        <f>IF(E$2="Bike &amp; Run",IF(ISNA(VLOOKUP(E26,Paramètres!$B$3:$C$56,2,FALSE)),0,VLOOKUP(E26,Paramètres!$B$3:$C$56,2,FALSE)*Paramètres!$K$3),IF(OR(E26="",OR($D26="",$D26="NL",$D26="HORS LIGUE")),0,VLOOKUP(IF(OR(E26="",OR($D26="",$D26="NL",$D26="HORS LIGUE")),"",COUNTIFS($D$5:$D$72,"&lt;&gt;"&amp;"",$D$5:$D$72,"&lt;&gt;"&amp;"NL",$D$5:$D$72,"&lt;&gt;"&amp;"HORS LIGUE",E$5:E$72,"&lt;"&amp;E26)+1),Paramètres!$B$3:$C$56,2,FALSE)*Paramètres!$K$3))</f>
        <v>0</v>
      </c>
      <c r="G26" s="4"/>
      <c r="H26" s="2">
        <f>IF(G$2="Bike &amp; Run",IF(ISNA(VLOOKUP(G26,Paramètres!$B$3:$C$56,2,FALSE)),0,VLOOKUP(G26,Paramètres!$B$3:$C$56,2,FALSE)*Paramètres!$K$4),IF(OR(G26="",OR($D26="",$D26="NL",$D26="HORS LIGUE")),0,VLOOKUP(IF(OR(G26="",OR($D26="",$D26="NL",$D26="HORS LIGUE")),"",COUNTIFS($D$5:$D$72,"&lt;&gt;"&amp;"",$D$5:$D$72,"&lt;&gt;"&amp;"NL",$D$5:$D$72,"&lt;&gt;"&amp;"HORS LIGUE",G$5:G$72,"&lt;"&amp;G26)+1),Paramètres!$B$3:$C$56,2,FALSE)*Paramètres!$K$4))</f>
        <v>0</v>
      </c>
      <c r="I26" s="36"/>
      <c r="J26" s="2">
        <f>IF(I$2="Bike &amp; Run",IF(ISNA(VLOOKUP(I26,Paramètres!$B$3:$C$56,2,FALSE)),0,VLOOKUP(I26,Paramètres!$B$3:$C$56,2,FALSE)*Paramètres!$K$5),IF(OR(I26="",OR($D26="",$D26="NL",$D26="HORS LIGUE")),0,VLOOKUP(IF(OR(I26="",OR($D26="",$D26="NL",$D26="HORS LIGUE")),"",COUNTIFS($D$5:$D$72,"&lt;&gt;"&amp;"",$D$5:$D$72,"&lt;&gt;"&amp;"NL",$D$5:$D$72,"&lt;&gt;"&amp;"HORS LIGUE",I$5:I$72,"&lt;"&amp;I26)+1),Paramètres!$B$3:$C$56,2,FALSE)*Paramètres!$K$5))</f>
        <v>0</v>
      </c>
      <c r="K26" s="4"/>
      <c r="L26" s="2">
        <f>IF(K$2="Bike &amp; Run",IF(ISNA(VLOOKUP(K26,Paramètres!$B$3:$C$56,2,FALSE)),0,VLOOKUP(K26,Paramètres!$B$3:$C$56,2,FALSE)*Paramètres!$K$6),IF(OR(K26="",OR($D26="",$D26="NL",$D26="HORS LIGUE")),0,VLOOKUP(IF(OR(K26="",OR($D26="",$D26="NL",$D26="HORS LIGUE")),"",COUNTIFS($D$5:$D$72,"&lt;&gt;"&amp;"",$D$5:$D$72,"&lt;&gt;"&amp;"NL",$D$5:$D$72,"&lt;&gt;"&amp;"HORS LIGUE",K$5:K$72,"&lt;"&amp;K26)+1),Paramètres!$B$3:$C$56,2,FALSE)*Paramètres!$K$6))</f>
        <v>0</v>
      </c>
      <c r="M26" s="4"/>
      <c r="N26" s="2">
        <f>IF(M$2="Bike &amp; Run",IF(ISNA(VLOOKUP(M26,Paramètres!$B$3:$C$56,2,FALSE)),0,VLOOKUP(M26,Paramètres!$B$3:$C$56,2,FALSE)*Paramètres!$K$7),IF(OR(M26="",OR($D26="",$D26="NL",$D26="HORS LIGUE")),0,VLOOKUP(IF(OR(M26="",OR($D26="",$D26="NL",$D26="HORS LIGUE")),"",COUNTIFS($D$5:$D$72,"&lt;&gt;"&amp;"",$D$5:$D$72,"&lt;&gt;"&amp;"NL",$D$5:$D$72,"&lt;&gt;"&amp;"HORS LIGUE",M$5:M$72,"&lt;"&amp;M26)+1),Paramètres!$B$3:$C$56,2,FALSE)*Paramètres!$K$7))</f>
        <v>0</v>
      </c>
      <c r="O26" s="46"/>
      <c r="P26" s="2">
        <f>IF(O$2="Bike &amp; Run",IF(ISNA(VLOOKUP(O26,Paramètres!$B$3:$C$56,2,FALSE)),0,VLOOKUP(O26,Paramètres!$B$3:$C$56,2,FALSE)*Paramètres!$K$8),IF(OR(O26="",OR($D26="",$D26="NL",$D26="HORS LIGUE")),0,VLOOKUP(IF(OR(O26="",OR($D26="",$D26="NL",$D26="HORS LIGUE")),"",COUNTIFS($D$5:$D$72,"&lt;&gt;"&amp;"",$D$5:$D$72,"&lt;&gt;"&amp;"NL",$D$5:$D$72,"&lt;&gt;"&amp;"HORS LIGUE",O$5:O$72,"&lt;"&amp;O26)+1),Paramètres!$B$3:$C$56,2,FALSE)*Paramètres!$K$8))</f>
        <v>0</v>
      </c>
      <c r="Q26" s="46"/>
      <c r="R26" s="2">
        <f>IF(Q$2="Bike &amp; Run",IF(ISNA(VLOOKUP(Q26,Paramètres!$B$3:$C$56,2,FALSE)),0,VLOOKUP(Q26,Paramètres!$B$3:$C$56,2,FALSE)*Paramètres!$K$9),IF(OR(Q26="",OR($D26="",$D26="NL",$D26="HORS LIGUE")),0,VLOOKUP(IF(OR(Q26="",OR($D26="",$D26="NL",$D26="HORS LIGUE")),"",COUNTIFS($D$5:$D$72,"&lt;&gt;"&amp;"",$D$5:$D$72,"&lt;&gt;"&amp;"NL",$D$5:$D$72,"&lt;&gt;"&amp;"HORS LIGUE",Q$5:Q$72,"&lt;"&amp;Q26)+1),Paramètres!$B$3:$C$56,2,FALSE)*Paramètres!$K$9))</f>
        <v>0</v>
      </c>
      <c r="S26" s="46"/>
      <c r="T26" s="2">
        <f>IF(S$2="Bike &amp; Run",IF(ISNA(VLOOKUP(S26,Paramètres!$B$3:$C$56,2,FALSE)),0,VLOOKUP(S26,Paramètres!$B$3:$C$56,2,FALSE)*Paramètres!$K$10),IF(OR(S26="",OR($D26="",$D26="NL",$D26="HORS LIGUE")),0,VLOOKUP(IF(OR(S26="",OR($D26="",$D26="NL",$D26="HORS LIGUE")),"",COUNTIFS($D$5:$D$72,"&lt;&gt;"&amp;"",$D$5:$D$72,"&lt;&gt;"&amp;"NL",$D$5:$D$72,"&lt;&gt;"&amp;"HORS LIGUE",S$5:S$72,"&lt;"&amp;S26)+1),Paramètres!$B$3:$C$56,2,FALSE)*Paramètres!$K$10))</f>
        <v>0</v>
      </c>
      <c r="U26" s="46"/>
      <c r="V26" s="2">
        <f>IF(U$2="Bike &amp; Run",IF(ISNA(VLOOKUP(U26,Paramètres!$B$3:$C$56,2,FALSE)),0,VLOOKUP(U26,Paramètres!$B$3:$C$56,2,FALSE)*Paramètres!$K$11),IF(OR(U26="",OR($D26="",$D26="NL",$D26="HORS LIGUE")),0,VLOOKUP(IF(OR(U26="",OR($D26="",$D26="NL",$D26="HORS LIGUE")),"",COUNTIFS($D$5:$D$72,"&lt;&gt;"&amp;"",$D$5:$D$72,"&lt;&gt;"&amp;"NL",$D$5:$D$72,"&lt;&gt;"&amp;"HORS LIGUE",U$5:U$72,"&lt;"&amp;U26)+1),Paramètres!$B$3:$C$56,2,FALSE)*Paramètres!$K$11))</f>
        <v>0</v>
      </c>
      <c r="W26" s="46"/>
      <c r="X26" s="2">
        <f>IF(W$2="Bike &amp; Run",IF(ISNA(VLOOKUP(W26,Paramètres!$B$3:$C$56,2,FALSE)),0,VLOOKUP(W26,Paramètres!$B$3:$C$56,2,FALSE)*Paramètres!$K$12),IF(OR(W26="",OR($D26="",$D26="NL",$D26="HORS LIGUE")),0,VLOOKUP(IF(OR(W26="",OR($D26="",$D26="NL",$D26="HORS LIGUE")),"",COUNTIFS($D$5:$D$72,"&lt;&gt;"&amp;"",$D$5:$D$72,"&lt;&gt;"&amp;"NL",$D$5:$D$72,"&lt;&gt;"&amp;"HORS LIGUE",W$5:W$72,"&lt;"&amp;W26)+1),Paramètres!$B$3:$C$56,2,FALSE)*Paramètres!$K$12))</f>
        <v>0</v>
      </c>
      <c r="Y26" s="46"/>
      <c r="Z26" s="2">
        <f>IF(Y$2="Bike &amp; Run",IF(ISNA(VLOOKUP(Y26,Paramètres!$B$3:$C$56,2,FALSE)),0,VLOOKUP(Y26,Paramètres!$B$3:$C$56,2,FALSE)*Paramètres!$K$13),IF(OR(Y26="",OR($D26="",$D26="NL",$D26="HORS LIGUE")),0,VLOOKUP(IF(OR(Y26="",OR($D26="",$D26="NL",$D26="HORS LIGUE")),"",COUNTIFS($D$5:$D$72,"&lt;&gt;"&amp;"",$D$5:$D$72,"&lt;&gt;"&amp;"NL",$D$5:$D$72,"&lt;&gt;"&amp;"HORS LIGUE",Y$5:Y$72,"&lt;"&amp;Y26)+1),Paramètres!$B$3:$C$56,2,FALSE)*Paramètres!$K$13))</f>
        <v>0</v>
      </c>
      <c r="AA26" s="46"/>
      <c r="AB26" s="2">
        <f>IF(AA$2="Bike &amp; Run",IF(ISNA(VLOOKUP(AA26,Paramètres!$B$3:$C$56,2,FALSE)),0,VLOOKUP(AA26,Paramètres!$B$3:$C$56,2,FALSE)*Paramètres!$K$14),IF(OR(AA26="",OR($D26="",$D26="NL",$D26="HORS LIGUE")),0,VLOOKUP(IF(OR(AA26="",OR($D26="",$D26="NL",$D26="HORS LIGUE")),"",COUNTIFS($D$5:$D$72,"&lt;&gt;"&amp;"",$D$5:$D$72,"&lt;&gt;"&amp;"NL",$D$5:$D$72,"&lt;&gt;"&amp;"HORS LIGUE",AA$5:AA$72,"&lt;"&amp;AA26)+1),Paramètres!$B$3:$C$56,2,FALSE)*Paramètres!$K$14))</f>
        <v>0</v>
      </c>
      <c r="AC26" s="46"/>
      <c r="AD26" s="2">
        <f>IF(AC$2="Bike &amp; Run",IF(ISNA(VLOOKUP(AC26,Paramètres!$B$3:$C$56,2,FALSE)),0,VLOOKUP(AC26,Paramètres!$B$3:$C$56,2,FALSE)*Paramètres!$K$15),IF(OR(AC26="",OR($D26="",$D26="NL",$D26="HORS LIGUE")),0,VLOOKUP(IF(OR(AC26="",OR($D26="",$D26="NL",$D26="HORS LIGUE")),"",COUNTIFS($D$5:$D$72,"&lt;&gt;"&amp;"",$D$5:$D$72,"&lt;&gt;"&amp;"NL",$D$5:$D$72,"&lt;&gt;"&amp;"HORS LIGUE",AC$5:AC$72,"&lt;"&amp;AC26)+1),Paramètres!$B$3:$C$56,2,FALSE)*Paramètres!$K$15))</f>
        <v>0</v>
      </c>
      <c r="AE26" s="46"/>
      <c r="AF26" s="2">
        <f>IF(AE$2="Bike &amp; Run",IF(ISNA(VLOOKUP(AE26,Paramètres!$B$3:$C$56,2,FALSE)),0,VLOOKUP(AE26,Paramètres!$B$3:$C$56,2,FALSE)*Paramètres!$K$16),IF(OR(AE26="",OR($D26="",$D26="NL",$D26="HORS LIGUE")),0,VLOOKUP(IF(OR(AE26="",OR($D26="",$D26="NL",$D26="HORS LIGUE")),"",COUNTIFS($D$5:$D$72,"&lt;&gt;"&amp;"",$D$5:$D$72,"&lt;&gt;"&amp;"NL",$D$5:$D$72,"&lt;&gt;"&amp;"HORS LIGUE",AE$5:AE$72,"&lt;"&amp;AE26)+1),Paramètres!$B$3:$C$56,2,FALSE)*Paramètres!$K$16))</f>
        <v>0</v>
      </c>
      <c r="AG26" s="46"/>
      <c r="AH26" s="2">
        <f>IF(AG$2="Bike &amp; Run",IF(ISNA(VLOOKUP(AG26,Paramètres!$B$3:$C$56,2,FALSE)),0,VLOOKUP(AG26,Paramètres!$B$3:$C$56,2,FALSE)*Paramètres!$K$17),IF(OR(AG26="",OR($D26="",$D26="NL",$D26="HORS LIGUE")),0,VLOOKUP(IF(OR(AG26="",OR($D26="",$D26="NL",$D26="HORS LIGUE")),"",COUNTIFS($D$5:$D$72,"&lt;&gt;"&amp;"",$D$5:$D$72,"&lt;&gt;"&amp;"NL",$D$5:$D$72,"&lt;&gt;"&amp;"HORS LIGUE",AG$5:AG$72,"&lt;"&amp;AG26)+1),Paramètres!$B$3:$C$56,2,FALSE)*Paramètres!$K$17))</f>
        <v>0</v>
      </c>
      <c r="AI26" s="40">
        <f t="shared" si="0"/>
        <v>0</v>
      </c>
      <c r="AJ26" s="3" t="str">
        <f t="shared" si="1"/>
        <v/>
      </c>
      <c r="AK26" s="5">
        <f t="shared" si="2"/>
        <v>0</v>
      </c>
      <c r="AL26" s="41">
        <f t="shared" si="3"/>
        <v>0</v>
      </c>
      <c r="AM26" s="33" t="str">
        <f t="shared" si="4"/>
        <v/>
      </c>
      <c r="AO26" s="22">
        <f t="shared" si="5"/>
        <v>0</v>
      </c>
      <c r="AP26">
        <f t="shared" si="6"/>
        <v>0</v>
      </c>
      <c r="AQ26">
        <f t="shared" si="7"/>
        <v>0</v>
      </c>
      <c r="AR26">
        <f t="shared" si="8"/>
        <v>0</v>
      </c>
      <c r="AS26">
        <f t="shared" si="9"/>
        <v>0</v>
      </c>
      <c r="AT26">
        <f t="shared" si="10"/>
        <v>0</v>
      </c>
      <c r="AU26">
        <f t="shared" si="11"/>
        <v>0</v>
      </c>
      <c r="AV26">
        <f t="shared" si="12"/>
        <v>0</v>
      </c>
      <c r="AW26">
        <f t="shared" si="13"/>
        <v>0</v>
      </c>
      <c r="AX26">
        <f t="shared" si="14"/>
        <v>0</v>
      </c>
      <c r="AY26">
        <f t="shared" si="15"/>
        <v>0</v>
      </c>
      <c r="AZ26">
        <f t="shared" si="16"/>
        <v>0</v>
      </c>
      <c r="BA26">
        <f t="shared" si="17"/>
        <v>0</v>
      </c>
      <c r="BB26">
        <f t="shared" si="18"/>
        <v>0</v>
      </c>
      <c r="BC26">
        <f t="shared" si="19"/>
        <v>0</v>
      </c>
      <c r="BD26">
        <f t="shared" si="20"/>
        <v>0</v>
      </c>
      <c r="BE26" s="22">
        <f t="shared" ref="BE26:BR26" si="42">BD26+LARGE($AO26:$BC26,BE$4)</f>
        <v>0</v>
      </c>
      <c r="BF26" s="22">
        <f t="shared" si="42"/>
        <v>0</v>
      </c>
      <c r="BG26" s="22">
        <f t="shared" si="42"/>
        <v>0</v>
      </c>
      <c r="BH26" s="22">
        <f t="shared" si="42"/>
        <v>0</v>
      </c>
      <c r="BI26" s="22">
        <f t="shared" si="42"/>
        <v>0</v>
      </c>
      <c r="BJ26" s="22">
        <f t="shared" si="42"/>
        <v>0</v>
      </c>
      <c r="BK26" s="22">
        <f t="shared" si="42"/>
        <v>0</v>
      </c>
      <c r="BL26" s="22">
        <f t="shared" si="42"/>
        <v>0</v>
      </c>
      <c r="BM26" s="22">
        <f t="shared" si="42"/>
        <v>0</v>
      </c>
      <c r="BN26" s="22">
        <f t="shared" si="42"/>
        <v>0</v>
      </c>
      <c r="BO26" s="22">
        <f t="shared" si="42"/>
        <v>0</v>
      </c>
      <c r="BP26" s="22">
        <f t="shared" si="42"/>
        <v>0</v>
      </c>
      <c r="BQ26" s="22">
        <f t="shared" si="42"/>
        <v>0</v>
      </c>
      <c r="BR26" s="22">
        <f t="shared" si="42"/>
        <v>0</v>
      </c>
    </row>
    <row r="27" spans="1:70" ht="16.5">
      <c r="A27" s="73" t="s">
        <v>1246</v>
      </c>
      <c r="B27" s="32" t="str">
        <f>IF(ISNA(VLOOKUP(A27,'Licenciés Jeunes 2023'!A:C,3,0)),"",VLOOKUP(A27,'Licenciés Jeunes 2023'!A:C,3,0))</f>
        <v>DE CASO GARCIA</v>
      </c>
      <c r="C27" s="32" t="str">
        <f>IF(ISNA(VLOOKUP(A27,'Licenciés Jeunes 2023'!A:C,2,0)),"",VLOOKUP(A27,'Licenciés Jeunes 2023'!A:C,2,0))</f>
        <v>Manon</v>
      </c>
      <c r="D27" s="32" t="str">
        <f>IF(ISNA(VLOOKUP(A27,'Licenciés Jeunes 2023'!A:F,6,0)),"",VLOOKUP(A27,'Licenciés Jeunes 2023'!A:F,6,0))</f>
        <v>TRI SAINT AMAND DUN 18</v>
      </c>
      <c r="E27" s="6"/>
      <c r="F27" s="2">
        <f>IF(E$2="Bike &amp; Run",IF(ISNA(VLOOKUP(E27,Paramètres!$B$3:$C$56,2,FALSE)),0,VLOOKUP(E27,Paramètres!$B$3:$C$56,2,FALSE)*Paramètres!$K$3),IF(OR(E27="",OR($D27="",$D27="NL",$D27="HORS LIGUE")),0,VLOOKUP(IF(OR(E27="",OR($D27="",$D27="NL",$D27="HORS LIGUE")),"",COUNTIFS($D$5:$D$72,"&lt;&gt;"&amp;"",$D$5:$D$72,"&lt;&gt;"&amp;"NL",$D$5:$D$72,"&lt;&gt;"&amp;"HORS LIGUE",E$5:E$72,"&lt;"&amp;E27)+1),Paramètres!$B$3:$C$56,2,FALSE)*Paramètres!$K$3))</f>
        <v>0</v>
      </c>
      <c r="G27" s="4"/>
      <c r="H27" s="2">
        <f>IF(G$2="Bike &amp; Run",IF(ISNA(VLOOKUP(G27,Paramètres!$B$3:$C$56,2,FALSE)),0,VLOOKUP(G27,Paramètres!$B$3:$C$56,2,FALSE)*Paramètres!$K$4),IF(OR(G27="",OR($D27="",$D27="NL",$D27="HORS LIGUE")),0,VLOOKUP(IF(OR(G27="",OR($D27="",$D27="NL",$D27="HORS LIGUE")),"",COUNTIFS($D$5:$D$72,"&lt;&gt;"&amp;"",$D$5:$D$72,"&lt;&gt;"&amp;"NL",$D$5:$D$72,"&lt;&gt;"&amp;"HORS LIGUE",G$5:G$72,"&lt;"&amp;G27)+1),Paramètres!$B$3:$C$56,2,FALSE)*Paramètres!$K$4))</f>
        <v>0</v>
      </c>
      <c r="I27" s="36"/>
      <c r="J27" s="2">
        <f>IF(I$2="Bike &amp; Run",IF(ISNA(VLOOKUP(I27,Paramètres!$B$3:$C$56,2,FALSE)),0,VLOOKUP(I27,Paramètres!$B$3:$C$56,2,FALSE)*Paramètres!$K$5),IF(OR(I27="",OR($D27="",$D27="NL",$D27="HORS LIGUE")),0,VLOOKUP(IF(OR(I27="",OR($D27="",$D27="NL",$D27="HORS LIGUE")),"",COUNTIFS($D$5:$D$72,"&lt;&gt;"&amp;"",$D$5:$D$72,"&lt;&gt;"&amp;"NL",$D$5:$D$72,"&lt;&gt;"&amp;"HORS LIGUE",I$5:I$72,"&lt;"&amp;I27)+1),Paramètres!$B$3:$C$56,2,FALSE)*Paramètres!$K$5))</f>
        <v>0</v>
      </c>
      <c r="K27" s="4"/>
      <c r="L27" s="2">
        <f>IF(K$2="Bike &amp; Run",IF(ISNA(VLOOKUP(K27,Paramètres!$B$3:$C$56,2,FALSE)),0,VLOOKUP(K27,Paramètres!$B$3:$C$56,2,FALSE)*Paramètres!$K$6),IF(OR(K27="",OR($D27="",$D27="NL",$D27="HORS LIGUE")),0,VLOOKUP(IF(OR(K27="",OR($D27="",$D27="NL",$D27="HORS LIGUE")),"",COUNTIFS($D$5:$D$72,"&lt;&gt;"&amp;"",$D$5:$D$72,"&lt;&gt;"&amp;"NL",$D$5:$D$72,"&lt;&gt;"&amp;"HORS LIGUE",K$5:K$72,"&lt;"&amp;K27)+1),Paramètres!$B$3:$C$56,2,FALSE)*Paramètres!$K$6))</f>
        <v>0</v>
      </c>
      <c r="M27" s="4"/>
      <c r="N27" s="2">
        <f>IF(M$2="Bike &amp; Run",IF(ISNA(VLOOKUP(M27,Paramètres!$B$3:$C$56,2,FALSE)),0,VLOOKUP(M27,Paramètres!$B$3:$C$56,2,FALSE)*Paramètres!$K$7),IF(OR(M27="",OR($D27="",$D27="NL",$D27="HORS LIGUE")),0,VLOOKUP(IF(OR(M27="",OR($D27="",$D27="NL",$D27="HORS LIGUE")),"",COUNTIFS($D$5:$D$72,"&lt;&gt;"&amp;"",$D$5:$D$72,"&lt;&gt;"&amp;"NL",$D$5:$D$72,"&lt;&gt;"&amp;"HORS LIGUE",M$5:M$72,"&lt;"&amp;M27)+1),Paramètres!$B$3:$C$56,2,FALSE)*Paramètres!$K$7))</f>
        <v>0</v>
      </c>
      <c r="O27" s="46"/>
      <c r="P27" s="2">
        <f>IF(O$2="Bike &amp; Run",IF(ISNA(VLOOKUP(O27,Paramètres!$B$3:$C$56,2,FALSE)),0,VLOOKUP(O27,Paramètres!$B$3:$C$56,2,FALSE)*Paramètres!$K$8),IF(OR(O27="",OR($D27="",$D27="NL",$D27="HORS LIGUE")),0,VLOOKUP(IF(OR(O27="",OR($D27="",$D27="NL",$D27="HORS LIGUE")),"",COUNTIFS($D$5:$D$72,"&lt;&gt;"&amp;"",$D$5:$D$72,"&lt;&gt;"&amp;"NL",$D$5:$D$72,"&lt;&gt;"&amp;"HORS LIGUE",O$5:O$72,"&lt;"&amp;O27)+1),Paramètres!$B$3:$C$56,2,FALSE)*Paramètres!$K$8))</f>
        <v>0</v>
      </c>
      <c r="Q27" s="46"/>
      <c r="R27" s="2">
        <f>IF(Q$2="Bike &amp; Run",IF(ISNA(VLOOKUP(Q27,Paramètres!$B$3:$C$56,2,FALSE)),0,VLOOKUP(Q27,Paramètres!$B$3:$C$56,2,FALSE)*Paramètres!$K$9),IF(OR(Q27="",OR($D27="",$D27="NL",$D27="HORS LIGUE")),0,VLOOKUP(IF(OR(Q27="",OR($D27="",$D27="NL",$D27="HORS LIGUE")),"",COUNTIFS($D$5:$D$72,"&lt;&gt;"&amp;"",$D$5:$D$72,"&lt;&gt;"&amp;"NL",$D$5:$D$72,"&lt;&gt;"&amp;"HORS LIGUE",Q$5:Q$72,"&lt;"&amp;Q27)+1),Paramètres!$B$3:$C$56,2,FALSE)*Paramètres!$K$9))</f>
        <v>0</v>
      </c>
      <c r="S27" s="46"/>
      <c r="T27" s="2">
        <f>IF(S$2="Bike &amp; Run",IF(ISNA(VLOOKUP(S27,Paramètres!$B$3:$C$56,2,FALSE)),0,VLOOKUP(S27,Paramètres!$B$3:$C$56,2,FALSE)*Paramètres!$K$10),IF(OR(S27="",OR($D27="",$D27="NL",$D27="HORS LIGUE")),0,VLOOKUP(IF(OR(S27="",OR($D27="",$D27="NL",$D27="HORS LIGUE")),"",COUNTIFS($D$5:$D$72,"&lt;&gt;"&amp;"",$D$5:$D$72,"&lt;&gt;"&amp;"NL",$D$5:$D$72,"&lt;&gt;"&amp;"HORS LIGUE",S$5:S$72,"&lt;"&amp;S27)+1),Paramètres!$B$3:$C$56,2,FALSE)*Paramètres!$K$10))</f>
        <v>0</v>
      </c>
      <c r="U27" s="46"/>
      <c r="V27" s="2">
        <f>IF(U$2="Bike &amp; Run",IF(ISNA(VLOOKUP(U27,Paramètres!$B$3:$C$56,2,FALSE)),0,VLOOKUP(U27,Paramètres!$B$3:$C$56,2,FALSE)*Paramètres!$K$11),IF(OR(U27="",OR($D27="",$D27="NL",$D27="HORS LIGUE")),0,VLOOKUP(IF(OR(U27="",OR($D27="",$D27="NL",$D27="HORS LIGUE")),"",COUNTIFS($D$5:$D$72,"&lt;&gt;"&amp;"",$D$5:$D$72,"&lt;&gt;"&amp;"NL",$D$5:$D$72,"&lt;&gt;"&amp;"HORS LIGUE",U$5:U$72,"&lt;"&amp;U27)+1),Paramètres!$B$3:$C$56,2,FALSE)*Paramètres!$K$11))</f>
        <v>0</v>
      </c>
      <c r="W27" s="46"/>
      <c r="X27" s="2">
        <f>IF(W$2="Bike &amp; Run",IF(ISNA(VLOOKUP(W27,Paramètres!$B$3:$C$56,2,FALSE)),0,VLOOKUP(W27,Paramètres!$B$3:$C$56,2,FALSE)*Paramètres!$K$12),IF(OR(W27="",OR($D27="",$D27="NL",$D27="HORS LIGUE")),0,VLOOKUP(IF(OR(W27="",OR($D27="",$D27="NL",$D27="HORS LIGUE")),"",COUNTIFS($D$5:$D$72,"&lt;&gt;"&amp;"",$D$5:$D$72,"&lt;&gt;"&amp;"NL",$D$5:$D$72,"&lt;&gt;"&amp;"HORS LIGUE",W$5:W$72,"&lt;"&amp;W27)+1),Paramètres!$B$3:$C$56,2,FALSE)*Paramètres!$K$12))</f>
        <v>0</v>
      </c>
      <c r="Y27" s="46"/>
      <c r="Z27" s="2">
        <f>IF(Y$2="Bike &amp; Run",IF(ISNA(VLOOKUP(Y27,Paramètres!$B$3:$C$56,2,FALSE)),0,VLOOKUP(Y27,Paramètres!$B$3:$C$56,2,FALSE)*Paramètres!$K$13),IF(OR(Y27="",OR($D27="",$D27="NL",$D27="HORS LIGUE")),0,VLOOKUP(IF(OR(Y27="",OR($D27="",$D27="NL",$D27="HORS LIGUE")),"",COUNTIFS($D$5:$D$72,"&lt;&gt;"&amp;"",$D$5:$D$72,"&lt;&gt;"&amp;"NL",$D$5:$D$72,"&lt;&gt;"&amp;"HORS LIGUE",Y$5:Y$72,"&lt;"&amp;Y27)+1),Paramètres!$B$3:$C$56,2,FALSE)*Paramètres!$K$13))</f>
        <v>0</v>
      </c>
      <c r="AA27" s="46"/>
      <c r="AB27" s="2">
        <f>IF(AA$2="Bike &amp; Run",IF(ISNA(VLOOKUP(AA27,Paramètres!$B$3:$C$56,2,FALSE)),0,VLOOKUP(AA27,Paramètres!$B$3:$C$56,2,FALSE)*Paramètres!$K$14),IF(OR(AA27="",OR($D27="",$D27="NL",$D27="HORS LIGUE")),0,VLOOKUP(IF(OR(AA27="",OR($D27="",$D27="NL",$D27="HORS LIGUE")),"",COUNTIFS($D$5:$D$72,"&lt;&gt;"&amp;"",$D$5:$D$72,"&lt;&gt;"&amp;"NL",$D$5:$D$72,"&lt;&gt;"&amp;"HORS LIGUE",AA$5:AA$72,"&lt;"&amp;AA27)+1),Paramètres!$B$3:$C$56,2,FALSE)*Paramètres!$K$14))</f>
        <v>0</v>
      </c>
      <c r="AC27" s="46"/>
      <c r="AD27" s="2">
        <f>IF(AC$2="Bike &amp; Run",IF(ISNA(VLOOKUP(AC27,Paramètres!$B$3:$C$56,2,FALSE)),0,VLOOKUP(AC27,Paramètres!$B$3:$C$56,2,FALSE)*Paramètres!$K$15),IF(OR(AC27="",OR($D27="",$D27="NL",$D27="HORS LIGUE")),0,VLOOKUP(IF(OR(AC27="",OR($D27="",$D27="NL",$D27="HORS LIGUE")),"",COUNTIFS($D$5:$D$72,"&lt;&gt;"&amp;"",$D$5:$D$72,"&lt;&gt;"&amp;"NL",$D$5:$D$72,"&lt;&gt;"&amp;"HORS LIGUE",AC$5:AC$72,"&lt;"&amp;AC27)+1),Paramètres!$B$3:$C$56,2,FALSE)*Paramètres!$K$15))</f>
        <v>0</v>
      </c>
      <c r="AE27" s="46"/>
      <c r="AF27" s="2">
        <f>IF(AE$2="Bike &amp; Run",IF(ISNA(VLOOKUP(AE27,Paramètres!$B$3:$C$56,2,FALSE)),0,VLOOKUP(AE27,Paramètres!$B$3:$C$56,2,FALSE)*Paramètres!$K$16),IF(OR(AE27="",OR($D27="",$D27="NL",$D27="HORS LIGUE")),0,VLOOKUP(IF(OR(AE27="",OR($D27="",$D27="NL",$D27="HORS LIGUE")),"",COUNTIFS($D$5:$D$72,"&lt;&gt;"&amp;"",$D$5:$D$72,"&lt;&gt;"&amp;"NL",$D$5:$D$72,"&lt;&gt;"&amp;"HORS LIGUE",AE$5:AE$72,"&lt;"&amp;AE27)+1),Paramètres!$B$3:$C$56,2,FALSE)*Paramètres!$K$16))</f>
        <v>0</v>
      </c>
      <c r="AG27" s="46"/>
      <c r="AH27" s="2">
        <f>IF(AG$2="Bike &amp; Run",IF(ISNA(VLOOKUP(AG27,Paramètres!$B$3:$C$56,2,FALSE)),0,VLOOKUP(AG27,Paramètres!$B$3:$C$56,2,FALSE)*Paramètres!$K$17),IF(OR(AG27="",OR($D27="",$D27="NL",$D27="HORS LIGUE")),0,VLOOKUP(IF(OR(AG27="",OR($D27="",$D27="NL",$D27="HORS LIGUE")),"",COUNTIFS($D$5:$D$72,"&lt;&gt;"&amp;"",$D$5:$D$72,"&lt;&gt;"&amp;"NL",$D$5:$D$72,"&lt;&gt;"&amp;"HORS LIGUE",AG$5:AG$72,"&lt;"&amp;AG27)+1),Paramètres!$B$3:$C$56,2,FALSE)*Paramètres!$K$17))</f>
        <v>0</v>
      </c>
      <c r="AI27" s="40">
        <f t="shared" si="0"/>
        <v>0</v>
      </c>
      <c r="AJ27" s="3" t="str">
        <f t="shared" si="1"/>
        <v/>
      </c>
      <c r="AK27" s="5">
        <f t="shared" si="2"/>
        <v>0</v>
      </c>
      <c r="AL27" s="41">
        <f t="shared" si="3"/>
        <v>0</v>
      </c>
      <c r="AM27" s="33" t="str">
        <f t="shared" si="4"/>
        <v/>
      </c>
      <c r="AO27" s="22">
        <f t="shared" si="5"/>
        <v>0</v>
      </c>
      <c r="AP27">
        <f t="shared" si="6"/>
        <v>0</v>
      </c>
      <c r="AQ27">
        <f t="shared" si="7"/>
        <v>0</v>
      </c>
      <c r="AR27">
        <f t="shared" si="8"/>
        <v>0</v>
      </c>
      <c r="AS27">
        <f t="shared" si="9"/>
        <v>0</v>
      </c>
      <c r="AT27">
        <f t="shared" si="10"/>
        <v>0</v>
      </c>
      <c r="AU27">
        <f t="shared" si="11"/>
        <v>0</v>
      </c>
      <c r="AV27">
        <f t="shared" si="12"/>
        <v>0</v>
      </c>
      <c r="AW27">
        <f t="shared" si="13"/>
        <v>0</v>
      </c>
      <c r="AX27">
        <f t="shared" si="14"/>
        <v>0</v>
      </c>
      <c r="AY27">
        <f t="shared" si="15"/>
        <v>0</v>
      </c>
      <c r="AZ27">
        <f t="shared" si="16"/>
        <v>0</v>
      </c>
      <c r="BA27">
        <f t="shared" si="17"/>
        <v>0</v>
      </c>
      <c r="BB27">
        <f t="shared" si="18"/>
        <v>0</v>
      </c>
      <c r="BC27">
        <f t="shared" si="19"/>
        <v>0</v>
      </c>
      <c r="BD27">
        <f t="shared" si="20"/>
        <v>0</v>
      </c>
      <c r="BE27" s="22">
        <f t="shared" ref="BE27:BR27" si="43">BD27+LARGE($AO27:$BC27,BE$4)</f>
        <v>0</v>
      </c>
      <c r="BF27" s="22">
        <f t="shared" si="43"/>
        <v>0</v>
      </c>
      <c r="BG27" s="22">
        <f t="shared" si="43"/>
        <v>0</v>
      </c>
      <c r="BH27" s="22">
        <f t="shared" si="43"/>
        <v>0</v>
      </c>
      <c r="BI27" s="22">
        <f t="shared" si="43"/>
        <v>0</v>
      </c>
      <c r="BJ27" s="22">
        <f t="shared" si="43"/>
        <v>0</v>
      </c>
      <c r="BK27" s="22">
        <f t="shared" si="43"/>
        <v>0</v>
      </c>
      <c r="BL27" s="22">
        <f t="shared" si="43"/>
        <v>0</v>
      </c>
      <c r="BM27" s="22">
        <f t="shared" si="43"/>
        <v>0</v>
      </c>
      <c r="BN27" s="22">
        <f t="shared" si="43"/>
        <v>0</v>
      </c>
      <c r="BO27" s="22">
        <f t="shared" si="43"/>
        <v>0</v>
      </c>
      <c r="BP27" s="22">
        <f t="shared" si="43"/>
        <v>0</v>
      </c>
      <c r="BQ27" s="22">
        <f t="shared" si="43"/>
        <v>0</v>
      </c>
      <c r="BR27" s="22">
        <f t="shared" si="43"/>
        <v>0</v>
      </c>
    </row>
    <row r="28" spans="1:70" ht="16.5">
      <c r="A28" s="73" t="s">
        <v>1251</v>
      </c>
      <c r="B28" s="32" t="str">
        <f>IF(ISNA(VLOOKUP(A28,'Licenciés Jeunes 2023'!A:C,3,0)),"",VLOOKUP(A28,'Licenciés Jeunes 2023'!A:C,3,0))</f>
        <v>BARBONI</v>
      </c>
      <c r="C28" s="32" t="str">
        <f>IF(ISNA(VLOOKUP(A28,'Licenciés Jeunes 2023'!A:C,2,0)),"",VLOOKUP(A28,'Licenciés Jeunes 2023'!A:C,2,0))</f>
        <v>JULIETTE</v>
      </c>
      <c r="D28" s="32" t="str">
        <f>IF(ISNA(VLOOKUP(A28,'Licenciés Jeunes 2023'!A:F,6,0)),"",VLOOKUP(A28,'Licenciés Jeunes 2023'!A:F,6,0))</f>
        <v>TRI SAINT AMAND DUN 18</v>
      </c>
      <c r="E28" s="6"/>
      <c r="F28" s="2">
        <f>IF(E$2="Bike &amp; Run",IF(ISNA(VLOOKUP(E28,Paramètres!$B$3:$C$56,2,FALSE)),0,VLOOKUP(E28,Paramètres!$B$3:$C$56,2,FALSE)*Paramètres!$K$3),IF(OR(E28="",OR($D28="",$D28="NL",$D28="HORS LIGUE")),0,VLOOKUP(IF(OR(E28="",OR($D28="",$D28="NL",$D28="HORS LIGUE")),"",COUNTIFS($D$5:$D$72,"&lt;&gt;"&amp;"",$D$5:$D$72,"&lt;&gt;"&amp;"NL",$D$5:$D$72,"&lt;&gt;"&amp;"HORS LIGUE",E$5:E$72,"&lt;"&amp;E28)+1),Paramètres!$B$3:$C$56,2,FALSE)*Paramètres!$K$3))</f>
        <v>0</v>
      </c>
      <c r="G28" s="4"/>
      <c r="H28" s="2">
        <f>IF(G$2="Bike &amp; Run",IF(ISNA(VLOOKUP(G28,Paramètres!$B$3:$C$56,2,FALSE)),0,VLOOKUP(G28,Paramètres!$B$3:$C$56,2,FALSE)*Paramètres!$K$4),IF(OR(G28="",OR($D28="",$D28="NL",$D28="HORS LIGUE")),0,VLOOKUP(IF(OR(G28="",OR($D28="",$D28="NL",$D28="HORS LIGUE")),"",COUNTIFS($D$5:$D$72,"&lt;&gt;"&amp;"",$D$5:$D$72,"&lt;&gt;"&amp;"NL",$D$5:$D$72,"&lt;&gt;"&amp;"HORS LIGUE",G$5:G$72,"&lt;"&amp;G28)+1),Paramètres!$B$3:$C$56,2,FALSE)*Paramètres!$K$4))</f>
        <v>0</v>
      </c>
      <c r="I28" s="36"/>
      <c r="J28" s="2">
        <f>IF(I$2="Bike &amp; Run",IF(ISNA(VLOOKUP(I28,Paramètres!$B$3:$C$56,2,FALSE)),0,VLOOKUP(I28,Paramètres!$B$3:$C$56,2,FALSE)*Paramètres!$K$5),IF(OR(I28="",OR($D28="",$D28="NL",$D28="HORS LIGUE")),0,VLOOKUP(IF(OR(I28="",OR($D28="",$D28="NL",$D28="HORS LIGUE")),"",COUNTIFS($D$5:$D$72,"&lt;&gt;"&amp;"",$D$5:$D$72,"&lt;&gt;"&amp;"NL",$D$5:$D$72,"&lt;&gt;"&amp;"HORS LIGUE",I$5:I$72,"&lt;"&amp;I28)+1),Paramètres!$B$3:$C$56,2,FALSE)*Paramètres!$K$5))</f>
        <v>0</v>
      </c>
      <c r="K28" s="4"/>
      <c r="L28" s="2">
        <f>IF(K$2="Bike &amp; Run",IF(ISNA(VLOOKUP(K28,Paramètres!$B$3:$C$56,2,FALSE)),0,VLOOKUP(K28,Paramètres!$B$3:$C$56,2,FALSE)*Paramètres!$K$6),IF(OR(K28="",OR($D28="",$D28="NL",$D28="HORS LIGUE")),0,VLOOKUP(IF(OR(K28="",OR($D28="",$D28="NL",$D28="HORS LIGUE")),"",COUNTIFS($D$5:$D$72,"&lt;&gt;"&amp;"",$D$5:$D$72,"&lt;&gt;"&amp;"NL",$D$5:$D$72,"&lt;&gt;"&amp;"HORS LIGUE",K$5:K$72,"&lt;"&amp;K28)+1),Paramètres!$B$3:$C$56,2,FALSE)*Paramètres!$K$6))</f>
        <v>0</v>
      </c>
      <c r="M28" s="4"/>
      <c r="N28" s="2">
        <f>IF(M$2="Bike &amp; Run",IF(ISNA(VLOOKUP(M28,Paramètres!$B$3:$C$56,2,FALSE)),0,VLOOKUP(M28,Paramètres!$B$3:$C$56,2,FALSE)*Paramètres!$K$7),IF(OR(M28="",OR($D28="",$D28="NL",$D28="HORS LIGUE")),0,VLOOKUP(IF(OR(M28="",OR($D28="",$D28="NL",$D28="HORS LIGUE")),"",COUNTIFS($D$5:$D$72,"&lt;&gt;"&amp;"",$D$5:$D$72,"&lt;&gt;"&amp;"NL",$D$5:$D$72,"&lt;&gt;"&amp;"HORS LIGUE",M$5:M$72,"&lt;"&amp;M28)+1),Paramètres!$B$3:$C$56,2,FALSE)*Paramètres!$K$7))</f>
        <v>0</v>
      </c>
      <c r="O28" s="46"/>
      <c r="P28" s="2">
        <f>IF(O$2="Bike &amp; Run",IF(ISNA(VLOOKUP(O28,Paramètres!$B$3:$C$56,2,FALSE)),0,VLOOKUP(O28,Paramètres!$B$3:$C$56,2,FALSE)*Paramètres!$K$8),IF(OR(O28="",OR($D28="",$D28="NL",$D28="HORS LIGUE")),0,VLOOKUP(IF(OR(O28="",OR($D28="",$D28="NL",$D28="HORS LIGUE")),"",COUNTIFS($D$5:$D$72,"&lt;&gt;"&amp;"",$D$5:$D$72,"&lt;&gt;"&amp;"NL",$D$5:$D$72,"&lt;&gt;"&amp;"HORS LIGUE",O$5:O$72,"&lt;"&amp;O28)+1),Paramètres!$B$3:$C$56,2,FALSE)*Paramètres!$K$8))</f>
        <v>0</v>
      </c>
      <c r="Q28" s="46"/>
      <c r="R28" s="2">
        <f>IF(Q$2="Bike &amp; Run",IF(ISNA(VLOOKUP(Q28,Paramètres!$B$3:$C$56,2,FALSE)),0,VLOOKUP(Q28,Paramètres!$B$3:$C$56,2,FALSE)*Paramètres!$K$9),IF(OR(Q28="",OR($D28="",$D28="NL",$D28="HORS LIGUE")),0,VLOOKUP(IF(OR(Q28="",OR($D28="",$D28="NL",$D28="HORS LIGUE")),"",COUNTIFS($D$5:$D$72,"&lt;&gt;"&amp;"",$D$5:$D$72,"&lt;&gt;"&amp;"NL",$D$5:$D$72,"&lt;&gt;"&amp;"HORS LIGUE",Q$5:Q$72,"&lt;"&amp;Q28)+1),Paramètres!$B$3:$C$56,2,FALSE)*Paramètres!$K$9))</f>
        <v>0</v>
      </c>
      <c r="S28" s="46"/>
      <c r="T28" s="2">
        <f>IF(S$2="Bike &amp; Run",IF(ISNA(VLOOKUP(S28,Paramètres!$B$3:$C$56,2,FALSE)),0,VLOOKUP(S28,Paramètres!$B$3:$C$56,2,FALSE)*Paramètres!$K$10),IF(OR(S28="",OR($D28="",$D28="NL",$D28="HORS LIGUE")),0,VLOOKUP(IF(OR(S28="",OR($D28="",$D28="NL",$D28="HORS LIGUE")),"",COUNTIFS($D$5:$D$72,"&lt;&gt;"&amp;"",$D$5:$D$72,"&lt;&gt;"&amp;"NL",$D$5:$D$72,"&lt;&gt;"&amp;"HORS LIGUE",S$5:S$72,"&lt;"&amp;S28)+1),Paramètres!$B$3:$C$56,2,FALSE)*Paramètres!$K$10))</f>
        <v>0</v>
      </c>
      <c r="U28" s="46"/>
      <c r="V28" s="2">
        <f>IF(U$2="Bike &amp; Run",IF(ISNA(VLOOKUP(U28,Paramètres!$B$3:$C$56,2,FALSE)),0,VLOOKUP(U28,Paramètres!$B$3:$C$56,2,FALSE)*Paramètres!$K$11),IF(OR(U28="",OR($D28="",$D28="NL",$D28="HORS LIGUE")),0,VLOOKUP(IF(OR(U28="",OR($D28="",$D28="NL",$D28="HORS LIGUE")),"",COUNTIFS($D$5:$D$72,"&lt;&gt;"&amp;"",$D$5:$D$72,"&lt;&gt;"&amp;"NL",$D$5:$D$72,"&lt;&gt;"&amp;"HORS LIGUE",U$5:U$72,"&lt;"&amp;U28)+1),Paramètres!$B$3:$C$56,2,FALSE)*Paramètres!$K$11))</f>
        <v>0</v>
      </c>
      <c r="W28" s="46"/>
      <c r="X28" s="2">
        <f>IF(W$2="Bike &amp; Run",IF(ISNA(VLOOKUP(W28,Paramètres!$B$3:$C$56,2,FALSE)),0,VLOOKUP(W28,Paramètres!$B$3:$C$56,2,FALSE)*Paramètres!$K$12),IF(OR(W28="",OR($D28="",$D28="NL",$D28="HORS LIGUE")),0,VLOOKUP(IF(OR(W28="",OR($D28="",$D28="NL",$D28="HORS LIGUE")),"",COUNTIFS($D$5:$D$72,"&lt;&gt;"&amp;"",$D$5:$D$72,"&lt;&gt;"&amp;"NL",$D$5:$D$72,"&lt;&gt;"&amp;"HORS LIGUE",W$5:W$72,"&lt;"&amp;W28)+1),Paramètres!$B$3:$C$56,2,FALSE)*Paramètres!$K$12))</f>
        <v>0</v>
      </c>
      <c r="Y28" s="46"/>
      <c r="Z28" s="2">
        <f>IF(Y$2="Bike &amp; Run",IF(ISNA(VLOOKUP(Y28,Paramètres!$B$3:$C$56,2,FALSE)),0,VLOOKUP(Y28,Paramètres!$B$3:$C$56,2,FALSE)*Paramètres!$K$13),IF(OR(Y28="",OR($D28="",$D28="NL",$D28="HORS LIGUE")),0,VLOOKUP(IF(OR(Y28="",OR($D28="",$D28="NL",$D28="HORS LIGUE")),"",COUNTIFS($D$5:$D$72,"&lt;&gt;"&amp;"",$D$5:$D$72,"&lt;&gt;"&amp;"NL",$D$5:$D$72,"&lt;&gt;"&amp;"HORS LIGUE",Y$5:Y$72,"&lt;"&amp;Y28)+1),Paramètres!$B$3:$C$56,2,FALSE)*Paramètres!$K$13))</f>
        <v>0</v>
      </c>
      <c r="AA28" s="46"/>
      <c r="AB28" s="2">
        <f>IF(AA$2="Bike &amp; Run",IF(ISNA(VLOOKUP(AA28,Paramètres!$B$3:$C$56,2,FALSE)),0,VLOOKUP(AA28,Paramètres!$B$3:$C$56,2,FALSE)*Paramètres!$K$14),IF(OR(AA28="",OR($D28="",$D28="NL",$D28="HORS LIGUE")),0,VLOOKUP(IF(OR(AA28="",OR($D28="",$D28="NL",$D28="HORS LIGUE")),"",COUNTIFS($D$5:$D$72,"&lt;&gt;"&amp;"",$D$5:$D$72,"&lt;&gt;"&amp;"NL",$D$5:$D$72,"&lt;&gt;"&amp;"HORS LIGUE",AA$5:AA$72,"&lt;"&amp;AA28)+1),Paramètres!$B$3:$C$56,2,FALSE)*Paramètres!$K$14))</f>
        <v>0</v>
      </c>
      <c r="AC28" s="46"/>
      <c r="AD28" s="2">
        <f>IF(AC$2="Bike &amp; Run",IF(ISNA(VLOOKUP(AC28,Paramètres!$B$3:$C$56,2,FALSE)),0,VLOOKUP(AC28,Paramètres!$B$3:$C$56,2,FALSE)*Paramètres!$K$15),IF(OR(AC28="",OR($D28="",$D28="NL",$D28="HORS LIGUE")),0,VLOOKUP(IF(OR(AC28="",OR($D28="",$D28="NL",$D28="HORS LIGUE")),"",COUNTIFS($D$5:$D$72,"&lt;&gt;"&amp;"",$D$5:$D$72,"&lt;&gt;"&amp;"NL",$D$5:$D$72,"&lt;&gt;"&amp;"HORS LIGUE",AC$5:AC$72,"&lt;"&amp;AC28)+1),Paramètres!$B$3:$C$56,2,FALSE)*Paramètres!$K$15))</f>
        <v>0</v>
      </c>
      <c r="AE28" s="46"/>
      <c r="AF28" s="2">
        <f>IF(AE$2="Bike &amp; Run",IF(ISNA(VLOOKUP(AE28,Paramètres!$B$3:$C$56,2,FALSE)),0,VLOOKUP(AE28,Paramètres!$B$3:$C$56,2,FALSE)*Paramètres!$K$16),IF(OR(AE28="",OR($D28="",$D28="NL",$D28="HORS LIGUE")),0,VLOOKUP(IF(OR(AE28="",OR($D28="",$D28="NL",$D28="HORS LIGUE")),"",COUNTIFS($D$5:$D$72,"&lt;&gt;"&amp;"",$D$5:$D$72,"&lt;&gt;"&amp;"NL",$D$5:$D$72,"&lt;&gt;"&amp;"HORS LIGUE",AE$5:AE$72,"&lt;"&amp;AE28)+1),Paramètres!$B$3:$C$56,2,FALSE)*Paramètres!$K$16))</f>
        <v>0</v>
      </c>
      <c r="AG28" s="46"/>
      <c r="AH28" s="2">
        <f>IF(AG$2="Bike &amp; Run",IF(ISNA(VLOOKUP(AG28,Paramètres!$B$3:$C$56,2,FALSE)),0,VLOOKUP(AG28,Paramètres!$B$3:$C$56,2,FALSE)*Paramètres!$K$17),IF(OR(AG28="",OR($D28="",$D28="NL",$D28="HORS LIGUE")),0,VLOOKUP(IF(OR(AG28="",OR($D28="",$D28="NL",$D28="HORS LIGUE")),"",COUNTIFS($D$5:$D$72,"&lt;&gt;"&amp;"",$D$5:$D$72,"&lt;&gt;"&amp;"NL",$D$5:$D$72,"&lt;&gt;"&amp;"HORS LIGUE",AG$5:AG$72,"&lt;"&amp;AG28)+1),Paramètres!$B$3:$C$56,2,FALSE)*Paramètres!$K$17))</f>
        <v>0</v>
      </c>
      <c r="AI28" s="40">
        <f t="shared" si="0"/>
        <v>0</v>
      </c>
      <c r="AJ28" s="3" t="str">
        <f t="shared" si="1"/>
        <v/>
      </c>
      <c r="AK28" s="5">
        <f t="shared" si="2"/>
        <v>0</v>
      </c>
      <c r="AL28" s="41">
        <f t="shared" si="3"/>
        <v>0</v>
      </c>
      <c r="AM28" s="33" t="str">
        <f t="shared" si="4"/>
        <v/>
      </c>
      <c r="AO28" s="22">
        <f t="shared" si="5"/>
        <v>0</v>
      </c>
      <c r="AP28">
        <f t="shared" si="6"/>
        <v>0</v>
      </c>
      <c r="AQ28">
        <f t="shared" si="7"/>
        <v>0</v>
      </c>
      <c r="AR28">
        <f t="shared" si="8"/>
        <v>0</v>
      </c>
      <c r="AS28">
        <f t="shared" si="9"/>
        <v>0</v>
      </c>
      <c r="AT28">
        <f t="shared" si="10"/>
        <v>0</v>
      </c>
      <c r="AU28">
        <f t="shared" si="11"/>
        <v>0</v>
      </c>
      <c r="AV28">
        <f t="shared" si="12"/>
        <v>0</v>
      </c>
      <c r="AW28">
        <f t="shared" si="13"/>
        <v>0</v>
      </c>
      <c r="AX28">
        <f t="shared" si="14"/>
        <v>0</v>
      </c>
      <c r="AY28">
        <f t="shared" si="15"/>
        <v>0</v>
      </c>
      <c r="AZ28">
        <f t="shared" si="16"/>
        <v>0</v>
      </c>
      <c r="BA28">
        <f t="shared" si="17"/>
        <v>0</v>
      </c>
      <c r="BB28">
        <f t="shared" si="18"/>
        <v>0</v>
      </c>
      <c r="BC28">
        <f t="shared" si="19"/>
        <v>0</v>
      </c>
      <c r="BD28">
        <f t="shared" si="20"/>
        <v>0</v>
      </c>
      <c r="BE28" s="22">
        <f t="shared" ref="BE28:BR28" si="44">BD28+LARGE($AO28:$BC28,BE$4)</f>
        <v>0</v>
      </c>
      <c r="BF28" s="22">
        <f t="shared" si="44"/>
        <v>0</v>
      </c>
      <c r="BG28" s="22">
        <f t="shared" si="44"/>
        <v>0</v>
      </c>
      <c r="BH28" s="22">
        <f t="shared" si="44"/>
        <v>0</v>
      </c>
      <c r="BI28" s="22">
        <f t="shared" si="44"/>
        <v>0</v>
      </c>
      <c r="BJ28" s="22">
        <f t="shared" si="44"/>
        <v>0</v>
      </c>
      <c r="BK28" s="22">
        <f t="shared" si="44"/>
        <v>0</v>
      </c>
      <c r="BL28" s="22">
        <f t="shared" si="44"/>
        <v>0</v>
      </c>
      <c r="BM28" s="22">
        <f t="shared" si="44"/>
        <v>0</v>
      </c>
      <c r="BN28" s="22">
        <f t="shared" si="44"/>
        <v>0</v>
      </c>
      <c r="BO28" s="22">
        <f t="shared" si="44"/>
        <v>0</v>
      </c>
      <c r="BP28" s="22">
        <f t="shared" si="44"/>
        <v>0</v>
      </c>
      <c r="BQ28" s="22">
        <f t="shared" si="44"/>
        <v>0</v>
      </c>
      <c r="BR28" s="22">
        <f t="shared" si="44"/>
        <v>0</v>
      </c>
    </row>
    <row r="29" spans="1:70" ht="16.5">
      <c r="A29" s="73" t="s">
        <v>725</v>
      </c>
      <c r="B29" s="32" t="str">
        <f>IF(ISNA(VLOOKUP(A29,'Licenciés Jeunes 2023'!A:C,3,0)),"",VLOOKUP(A29,'Licenciés Jeunes 2023'!A:C,3,0))</f>
        <v>GUIGNON</v>
      </c>
      <c r="C29" s="32" t="str">
        <f>IF(ISNA(VLOOKUP(A29,'Licenciés Jeunes 2023'!A:C,2,0)),"",VLOOKUP(A29,'Licenciés Jeunes 2023'!A:C,2,0))</f>
        <v>Maelys</v>
      </c>
      <c r="D29" s="32" t="str">
        <f>IF(ISNA(VLOOKUP(A29,'Licenciés Jeunes 2023'!A:F,6,0)),"",VLOOKUP(A29,'Licenciés Jeunes 2023'!A:F,6,0))</f>
        <v>VIERZON TRIATHLON18</v>
      </c>
      <c r="E29" s="6"/>
      <c r="F29" s="2">
        <f>IF(E$2="Bike &amp; Run",IF(ISNA(VLOOKUP(E29,Paramètres!$B$3:$C$56,2,FALSE)),0,VLOOKUP(E29,Paramètres!$B$3:$C$56,2,FALSE)*Paramètres!$K$3),IF(OR(E29="",OR($D29="",$D29="NL",$D29="HORS LIGUE")),0,VLOOKUP(IF(OR(E29="",OR($D29="",$D29="NL",$D29="HORS LIGUE")),"",COUNTIFS($D$5:$D$72,"&lt;&gt;"&amp;"",$D$5:$D$72,"&lt;&gt;"&amp;"NL",$D$5:$D$72,"&lt;&gt;"&amp;"HORS LIGUE",E$5:E$72,"&lt;"&amp;E29)+1),Paramètres!$B$3:$C$56,2,FALSE)*Paramètres!$K$3))</f>
        <v>0</v>
      </c>
      <c r="G29" s="4"/>
      <c r="H29" s="2">
        <f>IF(G$2="Bike &amp; Run",IF(ISNA(VLOOKUP(G29,Paramètres!$B$3:$C$56,2,FALSE)),0,VLOOKUP(G29,Paramètres!$B$3:$C$56,2,FALSE)*Paramètres!$K$4),IF(OR(G29="",OR($D29="",$D29="NL",$D29="HORS LIGUE")),0,VLOOKUP(IF(OR(G29="",OR($D29="",$D29="NL",$D29="HORS LIGUE")),"",COUNTIFS($D$5:$D$72,"&lt;&gt;"&amp;"",$D$5:$D$72,"&lt;&gt;"&amp;"NL",$D$5:$D$72,"&lt;&gt;"&amp;"HORS LIGUE",G$5:G$72,"&lt;"&amp;G29)+1),Paramètres!$B$3:$C$56,2,FALSE)*Paramètres!$K$4))</f>
        <v>0</v>
      </c>
      <c r="I29" s="36"/>
      <c r="J29" s="2">
        <f>IF(I$2="Bike &amp; Run",IF(ISNA(VLOOKUP(I29,Paramètres!$B$3:$C$56,2,FALSE)),0,VLOOKUP(I29,Paramètres!$B$3:$C$56,2,FALSE)*Paramètres!$K$5),IF(OR(I29="",OR($D29="",$D29="NL",$D29="HORS LIGUE")),0,VLOOKUP(IF(OR(I29="",OR($D29="",$D29="NL",$D29="HORS LIGUE")),"",COUNTIFS($D$5:$D$72,"&lt;&gt;"&amp;"",$D$5:$D$72,"&lt;&gt;"&amp;"NL",$D$5:$D$72,"&lt;&gt;"&amp;"HORS LIGUE",I$5:I$72,"&lt;"&amp;I29)+1),Paramètres!$B$3:$C$56,2,FALSE)*Paramètres!$K$5))</f>
        <v>0</v>
      </c>
      <c r="K29" s="4"/>
      <c r="L29" s="2">
        <f>IF(K$2="Bike &amp; Run",IF(ISNA(VLOOKUP(K29,Paramètres!$B$3:$C$56,2,FALSE)),0,VLOOKUP(K29,Paramètres!$B$3:$C$56,2,FALSE)*Paramètres!$K$6),IF(OR(K29="",OR($D29="",$D29="NL",$D29="HORS LIGUE")),0,VLOOKUP(IF(OR(K29="",OR($D29="",$D29="NL",$D29="HORS LIGUE")),"",COUNTIFS($D$5:$D$72,"&lt;&gt;"&amp;"",$D$5:$D$72,"&lt;&gt;"&amp;"NL",$D$5:$D$72,"&lt;&gt;"&amp;"HORS LIGUE",K$5:K$72,"&lt;"&amp;K29)+1),Paramètres!$B$3:$C$56,2,FALSE)*Paramètres!$K$6))</f>
        <v>0</v>
      </c>
      <c r="M29" s="4"/>
      <c r="N29" s="2">
        <f>IF(M$2="Bike &amp; Run",IF(ISNA(VLOOKUP(M29,Paramètres!$B$3:$C$56,2,FALSE)),0,VLOOKUP(M29,Paramètres!$B$3:$C$56,2,FALSE)*Paramètres!$K$7),IF(OR(M29="",OR($D29="",$D29="NL",$D29="HORS LIGUE")),0,VLOOKUP(IF(OR(M29="",OR($D29="",$D29="NL",$D29="HORS LIGUE")),"",COUNTIFS($D$5:$D$72,"&lt;&gt;"&amp;"",$D$5:$D$72,"&lt;&gt;"&amp;"NL",$D$5:$D$72,"&lt;&gt;"&amp;"HORS LIGUE",M$5:M$72,"&lt;"&amp;M29)+1),Paramètres!$B$3:$C$56,2,FALSE)*Paramètres!$K$7))</f>
        <v>0</v>
      </c>
      <c r="O29" s="46"/>
      <c r="P29" s="2">
        <f>IF(O$2="Bike &amp; Run",IF(ISNA(VLOOKUP(O29,Paramètres!$B$3:$C$56,2,FALSE)),0,VLOOKUP(O29,Paramètres!$B$3:$C$56,2,FALSE)*Paramètres!$K$8),IF(OR(O29="",OR($D29="",$D29="NL",$D29="HORS LIGUE")),0,VLOOKUP(IF(OR(O29="",OR($D29="",$D29="NL",$D29="HORS LIGUE")),"",COUNTIFS($D$5:$D$72,"&lt;&gt;"&amp;"",$D$5:$D$72,"&lt;&gt;"&amp;"NL",$D$5:$D$72,"&lt;&gt;"&amp;"HORS LIGUE",O$5:O$72,"&lt;"&amp;O29)+1),Paramètres!$B$3:$C$56,2,FALSE)*Paramètres!$K$8))</f>
        <v>0</v>
      </c>
      <c r="Q29" s="46"/>
      <c r="R29" s="2">
        <f>IF(Q$2="Bike &amp; Run",IF(ISNA(VLOOKUP(Q29,Paramètres!$B$3:$C$56,2,FALSE)),0,VLOOKUP(Q29,Paramètres!$B$3:$C$56,2,FALSE)*Paramètres!$K$9),IF(OR(Q29="",OR($D29="",$D29="NL",$D29="HORS LIGUE")),0,VLOOKUP(IF(OR(Q29="",OR($D29="",$D29="NL",$D29="HORS LIGUE")),"",COUNTIFS($D$5:$D$72,"&lt;&gt;"&amp;"",$D$5:$D$72,"&lt;&gt;"&amp;"NL",$D$5:$D$72,"&lt;&gt;"&amp;"HORS LIGUE",Q$5:Q$72,"&lt;"&amp;Q29)+1),Paramètres!$B$3:$C$56,2,FALSE)*Paramètres!$K$9))</f>
        <v>0</v>
      </c>
      <c r="S29" s="46"/>
      <c r="T29" s="2">
        <f>IF(S$2="Bike &amp; Run",IF(ISNA(VLOOKUP(S29,Paramètres!$B$3:$C$56,2,FALSE)),0,VLOOKUP(S29,Paramètres!$B$3:$C$56,2,FALSE)*Paramètres!$K$10),IF(OR(S29="",OR($D29="",$D29="NL",$D29="HORS LIGUE")),0,VLOOKUP(IF(OR(S29="",OR($D29="",$D29="NL",$D29="HORS LIGUE")),"",COUNTIFS($D$5:$D$72,"&lt;&gt;"&amp;"",$D$5:$D$72,"&lt;&gt;"&amp;"NL",$D$5:$D$72,"&lt;&gt;"&amp;"HORS LIGUE",S$5:S$72,"&lt;"&amp;S29)+1),Paramètres!$B$3:$C$56,2,FALSE)*Paramètres!$K$10))</f>
        <v>0</v>
      </c>
      <c r="U29" s="46"/>
      <c r="V29" s="2">
        <f>IF(U$2="Bike &amp; Run",IF(ISNA(VLOOKUP(U29,Paramètres!$B$3:$C$56,2,FALSE)),0,VLOOKUP(U29,Paramètres!$B$3:$C$56,2,FALSE)*Paramètres!$K$11),IF(OR(U29="",OR($D29="",$D29="NL",$D29="HORS LIGUE")),0,VLOOKUP(IF(OR(U29="",OR($D29="",$D29="NL",$D29="HORS LIGUE")),"",COUNTIFS($D$5:$D$72,"&lt;&gt;"&amp;"",$D$5:$D$72,"&lt;&gt;"&amp;"NL",$D$5:$D$72,"&lt;&gt;"&amp;"HORS LIGUE",U$5:U$72,"&lt;"&amp;U29)+1),Paramètres!$B$3:$C$56,2,FALSE)*Paramètres!$K$11))</f>
        <v>0</v>
      </c>
      <c r="W29" s="46"/>
      <c r="X29" s="2">
        <f>IF(W$2="Bike &amp; Run",IF(ISNA(VLOOKUP(W29,Paramètres!$B$3:$C$56,2,FALSE)),0,VLOOKUP(W29,Paramètres!$B$3:$C$56,2,FALSE)*Paramètres!$K$12),IF(OR(W29="",OR($D29="",$D29="NL",$D29="HORS LIGUE")),0,VLOOKUP(IF(OR(W29="",OR($D29="",$D29="NL",$D29="HORS LIGUE")),"",COUNTIFS($D$5:$D$72,"&lt;&gt;"&amp;"",$D$5:$D$72,"&lt;&gt;"&amp;"NL",$D$5:$D$72,"&lt;&gt;"&amp;"HORS LIGUE",W$5:W$72,"&lt;"&amp;W29)+1),Paramètres!$B$3:$C$56,2,FALSE)*Paramètres!$K$12))</f>
        <v>0</v>
      </c>
      <c r="Y29" s="46"/>
      <c r="Z29" s="2">
        <f>IF(Y$2="Bike &amp; Run",IF(ISNA(VLOOKUP(Y29,Paramètres!$B$3:$C$56,2,FALSE)),0,VLOOKUP(Y29,Paramètres!$B$3:$C$56,2,FALSE)*Paramètres!$K$13),IF(OR(Y29="",OR($D29="",$D29="NL",$D29="HORS LIGUE")),0,VLOOKUP(IF(OR(Y29="",OR($D29="",$D29="NL",$D29="HORS LIGUE")),"",COUNTIFS($D$5:$D$72,"&lt;&gt;"&amp;"",$D$5:$D$72,"&lt;&gt;"&amp;"NL",$D$5:$D$72,"&lt;&gt;"&amp;"HORS LIGUE",Y$5:Y$72,"&lt;"&amp;Y29)+1),Paramètres!$B$3:$C$56,2,FALSE)*Paramètres!$K$13))</f>
        <v>0</v>
      </c>
      <c r="AA29" s="46"/>
      <c r="AB29" s="2">
        <f>IF(AA$2="Bike &amp; Run",IF(ISNA(VLOOKUP(AA29,Paramètres!$B$3:$C$56,2,FALSE)),0,VLOOKUP(AA29,Paramètres!$B$3:$C$56,2,FALSE)*Paramètres!$K$14),IF(OR(AA29="",OR($D29="",$D29="NL",$D29="HORS LIGUE")),0,VLOOKUP(IF(OR(AA29="",OR($D29="",$D29="NL",$D29="HORS LIGUE")),"",COUNTIFS($D$5:$D$72,"&lt;&gt;"&amp;"",$D$5:$D$72,"&lt;&gt;"&amp;"NL",$D$5:$D$72,"&lt;&gt;"&amp;"HORS LIGUE",AA$5:AA$72,"&lt;"&amp;AA29)+1),Paramètres!$B$3:$C$56,2,FALSE)*Paramètres!$K$14))</f>
        <v>0</v>
      </c>
      <c r="AC29" s="46"/>
      <c r="AD29" s="2">
        <f>IF(AC$2="Bike &amp; Run",IF(ISNA(VLOOKUP(AC29,Paramètres!$B$3:$C$56,2,FALSE)),0,VLOOKUP(AC29,Paramètres!$B$3:$C$56,2,FALSE)*Paramètres!$K$15),IF(OR(AC29="",OR($D29="",$D29="NL",$D29="HORS LIGUE")),0,VLOOKUP(IF(OR(AC29="",OR($D29="",$D29="NL",$D29="HORS LIGUE")),"",COUNTIFS($D$5:$D$72,"&lt;&gt;"&amp;"",$D$5:$D$72,"&lt;&gt;"&amp;"NL",$D$5:$D$72,"&lt;&gt;"&amp;"HORS LIGUE",AC$5:AC$72,"&lt;"&amp;AC29)+1),Paramètres!$B$3:$C$56,2,FALSE)*Paramètres!$K$15))</f>
        <v>0</v>
      </c>
      <c r="AE29" s="46"/>
      <c r="AF29" s="2">
        <f>IF(AE$2="Bike &amp; Run",IF(ISNA(VLOOKUP(AE29,Paramètres!$B$3:$C$56,2,FALSE)),0,VLOOKUP(AE29,Paramètres!$B$3:$C$56,2,FALSE)*Paramètres!$K$16),IF(OR(AE29="",OR($D29="",$D29="NL",$D29="HORS LIGUE")),0,VLOOKUP(IF(OR(AE29="",OR($D29="",$D29="NL",$D29="HORS LIGUE")),"",COUNTIFS($D$5:$D$72,"&lt;&gt;"&amp;"",$D$5:$D$72,"&lt;&gt;"&amp;"NL",$D$5:$D$72,"&lt;&gt;"&amp;"HORS LIGUE",AE$5:AE$72,"&lt;"&amp;AE29)+1),Paramètres!$B$3:$C$56,2,FALSE)*Paramètres!$K$16))</f>
        <v>0</v>
      </c>
      <c r="AG29" s="46"/>
      <c r="AH29" s="2">
        <f>IF(AG$2="Bike &amp; Run",IF(ISNA(VLOOKUP(AG29,Paramètres!$B$3:$C$56,2,FALSE)),0,VLOOKUP(AG29,Paramètres!$B$3:$C$56,2,FALSE)*Paramètres!$K$17),IF(OR(AG29="",OR($D29="",$D29="NL",$D29="HORS LIGUE")),0,VLOOKUP(IF(OR(AG29="",OR($D29="",$D29="NL",$D29="HORS LIGUE")),"",COUNTIFS($D$5:$D$72,"&lt;&gt;"&amp;"",$D$5:$D$72,"&lt;&gt;"&amp;"NL",$D$5:$D$72,"&lt;&gt;"&amp;"HORS LIGUE",AG$5:AG$72,"&lt;"&amp;AG29)+1),Paramètres!$B$3:$C$56,2,FALSE)*Paramètres!$K$17))</f>
        <v>0</v>
      </c>
      <c r="AI29" s="40">
        <f t="shared" si="0"/>
        <v>0</v>
      </c>
      <c r="AJ29" s="3" t="str">
        <f t="shared" si="1"/>
        <v/>
      </c>
      <c r="AK29" s="5">
        <f t="shared" si="2"/>
        <v>0</v>
      </c>
      <c r="AL29" s="41">
        <f t="shared" si="3"/>
        <v>0</v>
      </c>
      <c r="AM29" s="33" t="str">
        <f t="shared" si="4"/>
        <v/>
      </c>
      <c r="AO29" s="22">
        <f t="shared" si="5"/>
        <v>0</v>
      </c>
      <c r="AP29">
        <f t="shared" si="6"/>
        <v>0</v>
      </c>
      <c r="AQ29">
        <f t="shared" si="7"/>
        <v>0</v>
      </c>
      <c r="AR29">
        <f t="shared" si="8"/>
        <v>0</v>
      </c>
      <c r="AS29">
        <f t="shared" si="9"/>
        <v>0</v>
      </c>
      <c r="AT29">
        <f t="shared" si="10"/>
        <v>0</v>
      </c>
      <c r="AU29">
        <f t="shared" si="11"/>
        <v>0</v>
      </c>
      <c r="AV29">
        <f t="shared" si="12"/>
        <v>0</v>
      </c>
      <c r="AW29">
        <f t="shared" si="13"/>
        <v>0</v>
      </c>
      <c r="AX29">
        <f t="shared" si="14"/>
        <v>0</v>
      </c>
      <c r="AY29">
        <f t="shared" si="15"/>
        <v>0</v>
      </c>
      <c r="AZ29">
        <f t="shared" si="16"/>
        <v>0</v>
      </c>
      <c r="BA29">
        <f t="shared" si="17"/>
        <v>0</v>
      </c>
      <c r="BB29">
        <f t="shared" si="18"/>
        <v>0</v>
      </c>
      <c r="BC29">
        <f t="shared" si="19"/>
        <v>0</v>
      </c>
      <c r="BD29">
        <f t="shared" si="20"/>
        <v>0</v>
      </c>
      <c r="BE29" s="22">
        <f t="shared" ref="BE29:BR29" si="45">BD29+LARGE($AO29:$BC29,BE$4)</f>
        <v>0</v>
      </c>
      <c r="BF29" s="22">
        <f t="shared" si="45"/>
        <v>0</v>
      </c>
      <c r="BG29" s="22">
        <f t="shared" si="45"/>
        <v>0</v>
      </c>
      <c r="BH29" s="22">
        <f t="shared" si="45"/>
        <v>0</v>
      </c>
      <c r="BI29" s="22">
        <f t="shared" si="45"/>
        <v>0</v>
      </c>
      <c r="BJ29" s="22">
        <f t="shared" si="45"/>
        <v>0</v>
      </c>
      <c r="BK29" s="22">
        <f t="shared" si="45"/>
        <v>0</v>
      </c>
      <c r="BL29" s="22">
        <f t="shared" si="45"/>
        <v>0</v>
      </c>
      <c r="BM29" s="22">
        <f t="shared" si="45"/>
        <v>0</v>
      </c>
      <c r="BN29" s="22">
        <f t="shared" si="45"/>
        <v>0</v>
      </c>
      <c r="BO29" s="22">
        <f t="shared" si="45"/>
        <v>0</v>
      </c>
      <c r="BP29" s="22">
        <f t="shared" si="45"/>
        <v>0</v>
      </c>
      <c r="BQ29" s="22">
        <f t="shared" si="45"/>
        <v>0</v>
      </c>
      <c r="BR29" s="22">
        <f t="shared" si="45"/>
        <v>0</v>
      </c>
    </row>
    <row r="30" spans="1:70" ht="16.5">
      <c r="A30" s="73" t="s">
        <v>1267</v>
      </c>
      <c r="B30" s="32" t="str">
        <f>IF(ISNA(VLOOKUP(A30,'Licenciés Jeunes 2023'!A:C,3,0)),"",VLOOKUP(A30,'Licenciés Jeunes 2023'!A:C,3,0))</f>
        <v>ENOUF</v>
      </c>
      <c r="C30" s="32" t="str">
        <f>IF(ISNA(VLOOKUP(A30,'Licenciés Jeunes 2023'!A:C,2,0)),"",VLOOKUP(A30,'Licenciés Jeunes 2023'!A:C,2,0))</f>
        <v>ELSA</v>
      </c>
      <c r="D30" s="32" t="str">
        <f>IF(ISNA(VLOOKUP(A30,'Licenciés Jeunes 2023'!A:F,6,0)),"",VLOOKUP(A30,'Licenciés Jeunes 2023'!A:F,6,0))</f>
        <v>VIERZON TRIATHLON18</v>
      </c>
      <c r="E30" s="6"/>
      <c r="F30" s="2">
        <f>IF(E$2="Bike &amp; Run",IF(ISNA(VLOOKUP(E30,Paramètres!$B$3:$C$56,2,FALSE)),0,VLOOKUP(E30,Paramètres!$B$3:$C$56,2,FALSE)*Paramètres!$K$3),IF(OR(E30="",OR($D30="",$D30="NL",$D30="HORS LIGUE")),0,VLOOKUP(IF(OR(E30="",OR($D30="",$D30="NL",$D30="HORS LIGUE")),"",COUNTIFS($D$5:$D$72,"&lt;&gt;"&amp;"",$D$5:$D$72,"&lt;&gt;"&amp;"NL",$D$5:$D$72,"&lt;&gt;"&amp;"HORS LIGUE",E$5:E$72,"&lt;"&amp;E30)+1),Paramètres!$B$3:$C$56,2,FALSE)*Paramètres!$K$3))</f>
        <v>0</v>
      </c>
      <c r="G30" s="4"/>
      <c r="H30" s="2">
        <f>IF(G$2="Bike &amp; Run",IF(ISNA(VLOOKUP(G30,Paramètres!$B$3:$C$56,2,FALSE)),0,VLOOKUP(G30,Paramètres!$B$3:$C$56,2,FALSE)*Paramètres!$K$4),IF(OR(G30="",OR($D30="",$D30="NL",$D30="HORS LIGUE")),0,VLOOKUP(IF(OR(G30="",OR($D30="",$D30="NL",$D30="HORS LIGUE")),"",COUNTIFS($D$5:$D$72,"&lt;&gt;"&amp;"",$D$5:$D$72,"&lt;&gt;"&amp;"NL",$D$5:$D$72,"&lt;&gt;"&amp;"HORS LIGUE",G$5:G$72,"&lt;"&amp;G30)+1),Paramètres!$B$3:$C$56,2,FALSE)*Paramètres!$K$4))</f>
        <v>0</v>
      </c>
      <c r="I30" s="36"/>
      <c r="J30" s="2">
        <f>IF(I$2="Bike &amp; Run",IF(ISNA(VLOOKUP(I30,Paramètres!$B$3:$C$56,2,FALSE)),0,VLOOKUP(I30,Paramètres!$B$3:$C$56,2,FALSE)*Paramètres!$K$5),IF(OR(I30="",OR($D30="",$D30="NL",$D30="HORS LIGUE")),0,VLOOKUP(IF(OR(I30="",OR($D30="",$D30="NL",$D30="HORS LIGUE")),"",COUNTIFS($D$5:$D$72,"&lt;&gt;"&amp;"",$D$5:$D$72,"&lt;&gt;"&amp;"NL",$D$5:$D$72,"&lt;&gt;"&amp;"HORS LIGUE",I$5:I$72,"&lt;"&amp;I30)+1),Paramètres!$B$3:$C$56,2,FALSE)*Paramètres!$K$5))</f>
        <v>0</v>
      </c>
      <c r="K30" s="4"/>
      <c r="L30" s="2">
        <f>IF(K$2="Bike &amp; Run",IF(ISNA(VLOOKUP(K30,Paramètres!$B$3:$C$56,2,FALSE)),0,VLOOKUP(K30,Paramètres!$B$3:$C$56,2,FALSE)*Paramètres!$K$6),IF(OR(K30="",OR($D30="",$D30="NL",$D30="HORS LIGUE")),0,VLOOKUP(IF(OR(K30="",OR($D30="",$D30="NL",$D30="HORS LIGUE")),"",COUNTIFS($D$5:$D$72,"&lt;&gt;"&amp;"",$D$5:$D$72,"&lt;&gt;"&amp;"NL",$D$5:$D$72,"&lt;&gt;"&amp;"HORS LIGUE",K$5:K$72,"&lt;"&amp;K30)+1),Paramètres!$B$3:$C$56,2,FALSE)*Paramètres!$K$6))</f>
        <v>0</v>
      </c>
      <c r="M30" s="4"/>
      <c r="N30" s="2">
        <f>IF(M$2="Bike &amp; Run",IF(ISNA(VLOOKUP(M30,Paramètres!$B$3:$C$56,2,FALSE)),0,VLOOKUP(M30,Paramètres!$B$3:$C$56,2,FALSE)*Paramètres!$K$7),IF(OR(M30="",OR($D30="",$D30="NL",$D30="HORS LIGUE")),0,VLOOKUP(IF(OR(M30="",OR($D30="",$D30="NL",$D30="HORS LIGUE")),"",COUNTIFS($D$5:$D$72,"&lt;&gt;"&amp;"",$D$5:$D$72,"&lt;&gt;"&amp;"NL",$D$5:$D$72,"&lt;&gt;"&amp;"HORS LIGUE",M$5:M$72,"&lt;"&amp;M30)+1),Paramètres!$B$3:$C$56,2,FALSE)*Paramètres!$K$7))</f>
        <v>0</v>
      </c>
      <c r="O30" s="46"/>
      <c r="P30" s="2">
        <f>IF(O$2="Bike &amp; Run",IF(ISNA(VLOOKUP(O30,Paramètres!$B$3:$C$56,2,FALSE)),0,VLOOKUP(O30,Paramètres!$B$3:$C$56,2,FALSE)*Paramètres!$K$8),IF(OR(O30="",OR($D30="",$D30="NL",$D30="HORS LIGUE")),0,VLOOKUP(IF(OR(O30="",OR($D30="",$D30="NL",$D30="HORS LIGUE")),"",COUNTIFS($D$5:$D$72,"&lt;&gt;"&amp;"",$D$5:$D$72,"&lt;&gt;"&amp;"NL",$D$5:$D$72,"&lt;&gt;"&amp;"HORS LIGUE",O$5:O$72,"&lt;"&amp;O30)+1),Paramètres!$B$3:$C$56,2,FALSE)*Paramètres!$K$8))</f>
        <v>0</v>
      </c>
      <c r="Q30" s="46"/>
      <c r="R30" s="2">
        <f>IF(Q$2="Bike &amp; Run",IF(ISNA(VLOOKUP(Q30,Paramètres!$B$3:$C$56,2,FALSE)),0,VLOOKUP(Q30,Paramètres!$B$3:$C$56,2,FALSE)*Paramètres!$K$9),IF(OR(Q30="",OR($D30="",$D30="NL",$D30="HORS LIGUE")),0,VLOOKUP(IF(OR(Q30="",OR($D30="",$D30="NL",$D30="HORS LIGUE")),"",COUNTIFS($D$5:$D$72,"&lt;&gt;"&amp;"",$D$5:$D$72,"&lt;&gt;"&amp;"NL",$D$5:$D$72,"&lt;&gt;"&amp;"HORS LIGUE",Q$5:Q$72,"&lt;"&amp;Q30)+1),Paramètres!$B$3:$C$56,2,FALSE)*Paramètres!$K$9))</f>
        <v>0</v>
      </c>
      <c r="S30" s="46"/>
      <c r="T30" s="2">
        <f>IF(S$2="Bike &amp; Run",IF(ISNA(VLOOKUP(S30,Paramètres!$B$3:$C$56,2,FALSE)),0,VLOOKUP(S30,Paramètres!$B$3:$C$56,2,FALSE)*Paramètres!$K$10),IF(OR(S30="",OR($D30="",$D30="NL",$D30="HORS LIGUE")),0,VLOOKUP(IF(OR(S30="",OR($D30="",$D30="NL",$D30="HORS LIGUE")),"",COUNTIFS($D$5:$D$72,"&lt;&gt;"&amp;"",$D$5:$D$72,"&lt;&gt;"&amp;"NL",$D$5:$D$72,"&lt;&gt;"&amp;"HORS LIGUE",S$5:S$72,"&lt;"&amp;S30)+1),Paramètres!$B$3:$C$56,2,FALSE)*Paramètres!$K$10))</f>
        <v>0</v>
      </c>
      <c r="U30" s="46"/>
      <c r="V30" s="2">
        <f>IF(U$2="Bike &amp; Run",IF(ISNA(VLOOKUP(U30,Paramètres!$B$3:$C$56,2,FALSE)),0,VLOOKUP(U30,Paramètres!$B$3:$C$56,2,FALSE)*Paramètres!$K$11),IF(OR(U30="",OR($D30="",$D30="NL",$D30="HORS LIGUE")),0,VLOOKUP(IF(OR(U30="",OR($D30="",$D30="NL",$D30="HORS LIGUE")),"",COUNTIFS($D$5:$D$72,"&lt;&gt;"&amp;"",$D$5:$D$72,"&lt;&gt;"&amp;"NL",$D$5:$D$72,"&lt;&gt;"&amp;"HORS LIGUE",U$5:U$72,"&lt;"&amp;U30)+1),Paramètres!$B$3:$C$56,2,FALSE)*Paramètres!$K$11))</f>
        <v>0</v>
      </c>
      <c r="W30" s="46"/>
      <c r="X30" s="2">
        <f>IF(W$2="Bike &amp; Run",IF(ISNA(VLOOKUP(W30,Paramètres!$B$3:$C$56,2,FALSE)),0,VLOOKUP(W30,Paramètres!$B$3:$C$56,2,FALSE)*Paramètres!$K$12),IF(OR(W30="",OR($D30="",$D30="NL",$D30="HORS LIGUE")),0,VLOOKUP(IF(OR(W30="",OR($D30="",$D30="NL",$D30="HORS LIGUE")),"",COUNTIFS($D$5:$D$72,"&lt;&gt;"&amp;"",$D$5:$D$72,"&lt;&gt;"&amp;"NL",$D$5:$D$72,"&lt;&gt;"&amp;"HORS LIGUE",W$5:W$72,"&lt;"&amp;W30)+1),Paramètres!$B$3:$C$56,2,FALSE)*Paramètres!$K$12))</f>
        <v>0</v>
      </c>
      <c r="Y30" s="46"/>
      <c r="Z30" s="2">
        <f>IF(Y$2="Bike &amp; Run",IF(ISNA(VLOOKUP(Y30,Paramètres!$B$3:$C$56,2,FALSE)),0,VLOOKUP(Y30,Paramètres!$B$3:$C$56,2,FALSE)*Paramètres!$K$13),IF(OR(Y30="",OR($D30="",$D30="NL",$D30="HORS LIGUE")),0,VLOOKUP(IF(OR(Y30="",OR($D30="",$D30="NL",$D30="HORS LIGUE")),"",COUNTIFS($D$5:$D$72,"&lt;&gt;"&amp;"",$D$5:$D$72,"&lt;&gt;"&amp;"NL",$D$5:$D$72,"&lt;&gt;"&amp;"HORS LIGUE",Y$5:Y$72,"&lt;"&amp;Y30)+1),Paramètres!$B$3:$C$56,2,FALSE)*Paramètres!$K$13))</f>
        <v>0</v>
      </c>
      <c r="AA30" s="46"/>
      <c r="AB30" s="2">
        <f>IF(AA$2="Bike &amp; Run",IF(ISNA(VLOOKUP(AA30,Paramètres!$B$3:$C$56,2,FALSE)),0,VLOOKUP(AA30,Paramètres!$B$3:$C$56,2,FALSE)*Paramètres!$K$14),IF(OR(AA30="",OR($D30="",$D30="NL",$D30="HORS LIGUE")),0,VLOOKUP(IF(OR(AA30="",OR($D30="",$D30="NL",$D30="HORS LIGUE")),"",COUNTIFS($D$5:$D$72,"&lt;&gt;"&amp;"",$D$5:$D$72,"&lt;&gt;"&amp;"NL",$D$5:$D$72,"&lt;&gt;"&amp;"HORS LIGUE",AA$5:AA$72,"&lt;"&amp;AA30)+1),Paramètres!$B$3:$C$56,2,FALSE)*Paramètres!$K$14))</f>
        <v>0</v>
      </c>
      <c r="AC30" s="46"/>
      <c r="AD30" s="2">
        <f>IF(AC$2="Bike &amp; Run",IF(ISNA(VLOOKUP(AC30,Paramètres!$B$3:$C$56,2,FALSE)),0,VLOOKUP(AC30,Paramètres!$B$3:$C$56,2,FALSE)*Paramètres!$K$15),IF(OR(AC30="",OR($D30="",$D30="NL",$D30="HORS LIGUE")),0,VLOOKUP(IF(OR(AC30="",OR($D30="",$D30="NL",$D30="HORS LIGUE")),"",COUNTIFS($D$5:$D$72,"&lt;&gt;"&amp;"",$D$5:$D$72,"&lt;&gt;"&amp;"NL",$D$5:$D$72,"&lt;&gt;"&amp;"HORS LIGUE",AC$5:AC$72,"&lt;"&amp;AC30)+1),Paramètres!$B$3:$C$56,2,FALSE)*Paramètres!$K$15))</f>
        <v>0</v>
      </c>
      <c r="AE30" s="46"/>
      <c r="AF30" s="2">
        <f>IF(AE$2="Bike &amp; Run",IF(ISNA(VLOOKUP(AE30,Paramètres!$B$3:$C$56,2,FALSE)),0,VLOOKUP(AE30,Paramètres!$B$3:$C$56,2,FALSE)*Paramètres!$K$16),IF(OR(AE30="",OR($D30="",$D30="NL",$D30="HORS LIGUE")),0,VLOOKUP(IF(OR(AE30="",OR($D30="",$D30="NL",$D30="HORS LIGUE")),"",COUNTIFS($D$5:$D$72,"&lt;&gt;"&amp;"",$D$5:$D$72,"&lt;&gt;"&amp;"NL",$D$5:$D$72,"&lt;&gt;"&amp;"HORS LIGUE",AE$5:AE$72,"&lt;"&amp;AE30)+1),Paramètres!$B$3:$C$56,2,FALSE)*Paramètres!$K$16))</f>
        <v>0</v>
      </c>
      <c r="AG30" s="46"/>
      <c r="AH30" s="2">
        <f>IF(AG$2="Bike &amp; Run",IF(ISNA(VLOOKUP(AG30,Paramètres!$B$3:$C$56,2,FALSE)),0,VLOOKUP(AG30,Paramètres!$B$3:$C$56,2,FALSE)*Paramètres!$K$17),IF(OR(AG30="",OR($D30="",$D30="NL",$D30="HORS LIGUE")),0,VLOOKUP(IF(OR(AG30="",OR($D30="",$D30="NL",$D30="HORS LIGUE")),"",COUNTIFS($D$5:$D$72,"&lt;&gt;"&amp;"",$D$5:$D$72,"&lt;&gt;"&amp;"NL",$D$5:$D$72,"&lt;&gt;"&amp;"HORS LIGUE",AG$5:AG$72,"&lt;"&amp;AG30)+1),Paramètres!$B$3:$C$56,2,FALSE)*Paramètres!$K$17))</f>
        <v>0</v>
      </c>
      <c r="AI30" s="40">
        <f t="shared" si="0"/>
        <v>0</v>
      </c>
      <c r="AJ30" s="3" t="str">
        <f t="shared" si="1"/>
        <v/>
      </c>
      <c r="AK30" s="5">
        <f t="shared" si="2"/>
        <v>0</v>
      </c>
      <c r="AL30" s="41">
        <f t="shared" si="3"/>
        <v>0</v>
      </c>
      <c r="AM30" s="33" t="str">
        <f t="shared" si="4"/>
        <v/>
      </c>
      <c r="AO30" s="22">
        <f t="shared" si="5"/>
        <v>0</v>
      </c>
      <c r="AP30">
        <f t="shared" si="6"/>
        <v>0</v>
      </c>
      <c r="AQ30">
        <f t="shared" si="7"/>
        <v>0</v>
      </c>
      <c r="AR30">
        <f t="shared" si="8"/>
        <v>0</v>
      </c>
      <c r="AS30">
        <f t="shared" si="9"/>
        <v>0</v>
      </c>
      <c r="AT30">
        <f t="shared" si="10"/>
        <v>0</v>
      </c>
      <c r="AU30">
        <f t="shared" si="11"/>
        <v>0</v>
      </c>
      <c r="AV30">
        <f t="shared" si="12"/>
        <v>0</v>
      </c>
      <c r="AW30">
        <f t="shared" si="13"/>
        <v>0</v>
      </c>
      <c r="AX30">
        <f t="shared" si="14"/>
        <v>0</v>
      </c>
      <c r="AY30">
        <f t="shared" si="15"/>
        <v>0</v>
      </c>
      <c r="AZ30">
        <f t="shared" si="16"/>
        <v>0</v>
      </c>
      <c r="BA30">
        <f t="shared" si="17"/>
        <v>0</v>
      </c>
      <c r="BB30">
        <f t="shared" si="18"/>
        <v>0</v>
      </c>
      <c r="BC30">
        <f t="shared" si="19"/>
        <v>0</v>
      </c>
      <c r="BD30">
        <f t="shared" si="20"/>
        <v>0</v>
      </c>
      <c r="BE30" s="22">
        <f t="shared" ref="BE30:BR30" si="46">BD30+LARGE($AO30:$BC30,BE$4)</f>
        <v>0</v>
      </c>
      <c r="BF30" s="22">
        <f t="shared" si="46"/>
        <v>0</v>
      </c>
      <c r="BG30" s="22">
        <f t="shared" si="46"/>
        <v>0</v>
      </c>
      <c r="BH30" s="22">
        <f t="shared" si="46"/>
        <v>0</v>
      </c>
      <c r="BI30" s="22">
        <f t="shared" si="46"/>
        <v>0</v>
      </c>
      <c r="BJ30" s="22">
        <f t="shared" si="46"/>
        <v>0</v>
      </c>
      <c r="BK30" s="22">
        <f t="shared" si="46"/>
        <v>0</v>
      </c>
      <c r="BL30" s="22">
        <f t="shared" si="46"/>
        <v>0</v>
      </c>
      <c r="BM30" s="22">
        <f t="shared" si="46"/>
        <v>0</v>
      </c>
      <c r="BN30" s="22">
        <f t="shared" si="46"/>
        <v>0</v>
      </c>
      <c r="BO30" s="22">
        <f t="shared" si="46"/>
        <v>0</v>
      </c>
      <c r="BP30" s="22">
        <f t="shared" si="46"/>
        <v>0</v>
      </c>
      <c r="BQ30" s="22">
        <f t="shared" si="46"/>
        <v>0</v>
      </c>
      <c r="BR30" s="22">
        <f t="shared" si="46"/>
        <v>0</v>
      </c>
    </row>
    <row r="31" spans="1:70" ht="16.5">
      <c r="A31" s="73" t="s">
        <v>1311</v>
      </c>
      <c r="B31" s="32" t="str">
        <f>IF(ISNA(VLOOKUP(A31,'Licenciés Jeunes 2023'!A:C,3,0)),"",VLOOKUP(A31,'Licenciés Jeunes 2023'!A:C,3,0))</f>
        <v>HOCHART</v>
      </c>
      <c r="C31" s="32" t="str">
        <f>IF(ISNA(VLOOKUP(A31,'Licenciés Jeunes 2023'!A:C,2,0)),"",VLOOKUP(A31,'Licenciés Jeunes 2023'!A:C,2,0))</f>
        <v>Emy</v>
      </c>
      <c r="D31" s="32" t="str">
        <f>IF(ISNA(VLOOKUP(A31,'Licenciés Jeunes 2023'!A:F,6,0)),"",VLOOKUP(A31,'Licenciés Jeunes 2023'!A:F,6,0))</f>
        <v>SAINT LAURENT NOUAN TRIATHLON</v>
      </c>
      <c r="E31" s="6"/>
      <c r="F31" s="2">
        <f>IF(E$2="Bike &amp; Run",IF(ISNA(VLOOKUP(E31,Paramètres!$B$3:$C$56,2,FALSE)),0,VLOOKUP(E31,Paramètres!$B$3:$C$56,2,FALSE)*Paramètres!$K$3),IF(OR(E31="",OR($D31="",$D31="NL",$D31="HORS LIGUE")),0,VLOOKUP(IF(OR(E31="",OR($D31="",$D31="NL",$D31="HORS LIGUE")),"",COUNTIFS($D$5:$D$72,"&lt;&gt;"&amp;"",$D$5:$D$72,"&lt;&gt;"&amp;"NL",$D$5:$D$72,"&lt;&gt;"&amp;"HORS LIGUE",E$5:E$72,"&lt;"&amp;E31)+1),Paramètres!$B$3:$C$56,2,FALSE)*Paramètres!$K$3))</f>
        <v>0</v>
      </c>
      <c r="G31" s="4"/>
      <c r="H31" s="2">
        <f>IF(G$2="Bike &amp; Run",IF(ISNA(VLOOKUP(G31,Paramètres!$B$3:$C$56,2,FALSE)),0,VLOOKUP(G31,Paramètres!$B$3:$C$56,2,FALSE)*Paramètres!$K$4),IF(OR(G31="",OR($D31="",$D31="NL",$D31="HORS LIGUE")),0,VLOOKUP(IF(OR(G31="",OR($D31="",$D31="NL",$D31="HORS LIGUE")),"",COUNTIFS($D$5:$D$72,"&lt;&gt;"&amp;"",$D$5:$D$72,"&lt;&gt;"&amp;"NL",$D$5:$D$72,"&lt;&gt;"&amp;"HORS LIGUE",G$5:G$72,"&lt;"&amp;G31)+1),Paramètres!$B$3:$C$56,2,FALSE)*Paramètres!$K$4))</f>
        <v>0</v>
      </c>
      <c r="I31" s="36"/>
      <c r="J31" s="2">
        <f>IF(I$2="Bike &amp; Run",IF(ISNA(VLOOKUP(I31,Paramètres!$B$3:$C$56,2,FALSE)),0,VLOOKUP(I31,Paramètres!$B$3:$C$56,2,FALSE)*Paramètres!$K$5),IF(OR(I31="",OR($D31="",$D31="NL",$D31="HORS LIGUE")),0,VLOOKUP(IF(OR(I31="",OR($D31="",$D31="NL",$D31="HORS LIGUE")),"",COUNTIFS($D$5:$D$72,"&lt;&gt;"&amp;"",$D$5:$D$72,"&lt;&gt;"&amp;"NL",$D$5:$D$72,"&lt;&gt;"&amp;"HORS LIGUE",I$5:I$72,"&lt;"&amp;I31)+1),Paramètres!$B$3:$C$56,2,FALSE)*Paramètres!$K$5))</f>
        <v>0</v>
      </c>
      <c r="K31" s="4"/>
      <c r="L31" s="2">
        <f>IF(K$2="Bike &amp; Run",IF(ISNA(VLOOKUP(K31,Paramètres!$B$3:$C$56,2,FALSE)),0,VLOOKUP(K31,Paramètres!$B$3:$C$56,2,FALSE)*Paramètres!$K$6),IF(OR(K31="",OR($D31="",$D31="NL",$D31="HORS LIGUE")),0,VLOOKUP(IF(OR(K31="",OR($D31="",$D31="NL",$D31="HORS LIGUE")),"",COUNTIFS($D$5:$D$72,"&lt;&gt;"&amp;"",$D$5:$D$72,"&lt;&gt;"&amp;"NL",$D$5:$D$72,"&lt;&gt;"&amp;"HORS LIGUE",K$5:K$72,"&lt;"&amp;K31)+1),Paramètres!$B$3:$C$56,2,FALSE)*Paramètres!$K$6))</f>
        <v>0</v>
      </c>
      <c r="M31" s="4"/>
      <c r="N31" s="2">
        <f>IF(M$2="Bike &amp; Run",IF(ISNA(VLOOKUP(M31,Paramètres!$B$3:$C$56,2,FALSE)),0,VLOOKUP(M31,Paramètres!$B$3:$C$56,2,FALSE)*Paramètres!$K$7),IF(OR(M31="",OR($D31="",$D31="NL",$D31="HORS LIGUE")),0,VLOOKUP(IF(OR(M31="",OR($D31="",$D31="NL",$D31="HORS LIGUE")),"",COUNTIFS($D$5:$D$72,"&lt;&gt;"&amp;"",$D$5:$D$72,"&lt;&gt;"&amp;"NL",$D$5:$D$72,"&lt;&gt;"&amp;"HORS LIGUE",M$5:M$72,"&lt;"&amp;M31)+1),Paramètres!$B$3:$C$56,2,FALSE)*Paramètres!$K$7))</f>
        <v>0</v>
      </c>
      <c r="O31" s="46"/>
      <c r="P31" s="2">
        <f>IF(O$2="Bike &amp; Run",IF(ISNA(VLOOKUP(O31,Paramètres!$B$3:$C$56,2,FALSE)),0,VLOOKUP(O31,Paramètres!$B$3:$C$56,2,FALSE)*Paramètres!$K$8),IF(OR(O31="",OR($D31="",$D31="NL",$D31="HORS LIGUE")),0,VLOOKUP(IF(OR(O31="",OR($D31="",$D31="NL",$D31="HORS LIGUE")),"",COUNTIFS($D$5:$D$72,"&lt;&gt;"&amp;"",$D$5:$D$72,"&lt;&gt;"&amp;"NL",$D$5:$D$72,"&lt;&gt;"&amp;"HORS LIGUE",O$5:O$72,"&lt;"&amp;O31)+1),Paramètres!$B$3:$C$56,2,FALSE)*Paramètres!$K$8))</f>
        <v>0</v>
      </c>
      <c r="Q31" s="46"/>
      <c r="R31" s="2">
        <f>IF(Q$2="Bike &amp; Run",IF(ISNA(VLOOKUP(Q31,Paramètres!$B$3:$C$56,2,FALSE)),0,VLOOKUP(Q31,Paramètres!$B$3:$C$56,2,FALSE)*Paramètres!$K$9),IF(OR(Q31="",OR($D31="",$D31="NL",$D31="HORS LIGUE")),0,VLOOKUP(IF(OR(Q31="",OR($D31="",$D31="NL",$D31="HORS LIGUE")),"",COUNTIFS($D$5:$D$72,"&lt;&gt;"&amp;"",$D$5:$D$72,"&lt;&gt;"&amp;"NL",$D$5:$D$72,"&lt;&gt;"&amp;"HORS LIGUE",Q$5:Q$72,"&lt;"&amp;Q31)+1),Paramètres!$B$3:$C$56,2,FALSE)*Paramètres!$K$9))</f>
        <v>0</v>
      </c>
      <c r="S31" s="46"/>
      <c r="T31" s="2">
        <f>IF(S$2="Bike &amp; Run",IF(ISNA(VLOOKUP(S31,Paramètres!$B$3:$C$56,2,FALSE)),0,VLOOKUP(S31,Paramètres!$B$3:$C$56,2,FALSE)*Paramètres!$K$10),IF(OR(S31="",OR($D31="",$D31="NL",$D31="HORS LIGUE")),0,VLOOKUP(IF(OR(S31="",OR($D31="",$D31="NL",$D31="HORS LIGUE")),"",COUNTIFS($D$5:$D$72,"&lt;&gt;"&amp;"",$D$5:$D$72,"&lt;&gt;"&amp;"NL",$D$5:$D$72,"&lt;&gt;"&amp;"HORS LIGUE",S$5:S$72,"&lt;"&amp;S31)+1),Paramètres!$B$3:$C$56,2,FALSE)*Paramètres!$K$10))</f>
        <v>0</v>
      </c>
      <c r="U31" s="46"/>
      <c r="V31" s="2">
        <f>IF(U$2="Bike &amp; Run",IF(ISNA(VLOOKUP(U31,Paramètres!$B$3:$C$56,2,FALSE)),0,VLOOKUP(U31,Paramètres!$B$3:$C$56,2,FALSE)*Paramètres!$K$11),IF(OR(U31="",OR($D31="",$D31="NL",$D31="HORS LIGUE")),0,VLOOKUP(IF(OR(U31="",OR($D31="",$D31="NL",$D31="HORS LIGUE")),"",COUNTIFS($D$5:$D$72,"&lt;&gt;"&amp;"",$D$5:$D$72,"&lt;&gt;"&amp;"NL",$D$5:$D$72,"&lt;&gt;"&amp;"HORS LIGUE",U$5:U$72,"&lt;"&amp;U31)+1),Paramètres!$B$3:$C$56,2,FALSE)*Paramètres!$K$11))</f>
        <v>0</v>
      </c>
      <c r="W31" s="46"/>
      <c r="X31" s="2">
        <f>IF(W$2="Bike &amp; Run",IF(ISNA(VLOOKUP(W31,Paramètres!$B$3:$C$56,2,FALSE)),0,VLOOKUP(W31,Paramètres!$B$3:$C$56,2,FALSE)*Paramètres!$K$12),IF(OR(W31="",OR($D31="",$D31="NL",$D31="HORS LIGUE")),0,VLOOKUP(IF(OR(W31="",OR($D31="",$D31="NL",$D31="HORS LIGUE")),"",COUNTIFS($D$5:$D$72,"&lt;&gt;"&amp;"",$D$5:$D$72,"&lt;&gt;"&amp;"NL",$D$5:$D$72,"&lt;&gt;"&amp;"HORS LIGUE",W$5:W$72,"&lt;"&amp;W31)+1),Paramètres!$B$3:$C$56,2,FALSE)*Paramètres!$K$12))</f>
        <v>0</v>
      </c>
      <c r="Y31" s="46"/>
      <c r="Z31" s="2">
        <f>IF(Y$2="Bike &amp; Run",IF(ISNA(VLOOKUP(Y31,Paramètres!$B$3:$C$56,2,FALSE)),0,VLOOKUP(Y31,Paramètres!$B$3:$C$56,2,FALSE)*Paramètres!$K$13),IF(OR(Y31="",OR($D31="",$D31="NL",$D31="HORS LIGUE")),0,VLOOKUP(IF(OR(Y31="",OR($D31="",$D31="NL",$D31="HORS LIGUE")),"",COUNTIFS($D$5:$D$72,"&lt;&gt;"&amp;"",$D$5:$D$72,"&lt;&gt;"&amp;"NL",$D$5:$D$72,"&lt;&gt;"&amp;"HORS LIGUE",Y$5:Y$72,"&lt;"&amp;Y31)+1),Paramètres!$B$3:$C$56,2,FALSE)*Paramètres!$K$13))</f>
        <v>0</v>
      </c>
      <c r="AA31" s="46"/>
      <c r="AB31" s="2">
        <f>IF(AA$2="Bike &amp; Run",IF(ISNA(VLOOKUP(AA31,Paramètres!$B$3:$C$56,2,FALSE)),0,VLOOKUP(AA31,Paramètres!$B$3:$C$56,2,FALSE)*Paramètres!$K$14),IF(OR(AA31="",OR($D31="",$D31="NL",$D31="HORS LIGUE")),0,VLOOKUP(IF(OR(AA31="",OR($D31="",$D31="NL",$D31="HORS LIGUE")),"",COUNTIFS($D$5:$D$72,"&lt;&gt;"&amp;"",$D$5:$D$72,"&lt;&gt;"&amp;"NL",$D$5:$D$72,"&lt;&gt;"&amp;"HORS LIGUE",AA$5:AA$72,"&lt;"&amp;AA31)+1),Paramètres!$B$3:$C$56,2,FALSE)*Paramètres!$K$14))</f>
        <v>0</v>
      </c>
      <c r="AC31" s="46"/>
      <c r="AD31" s="2">
        <f>IF(AC$2="Bike &amp; Run",IF(ISNA(VLOOKUP(AC31,Paramètres!$B$3:$C$56,2,FALSE)),0,VLOOKUP(AC31,Paramètres!$B$3:$C$56,2,FALSE)*Paramètres!$K$15),IF(OR(AC31="",OR($D31="",$D31="NL",$D31="HORS LIGUE")),0,VLOOKUP(IF(OR(AC31="",OR($D31="",$D31="NL",$D31="HORS LIGUE")),"",COUNTIFS($D$5:$D$72,"&lt;&gt;"&amp;"",$D$5:$D$72,"&lt;&gt;"&amp;"NL",$D$5:$D$72,"&lt;&gt;"&amp;"HORS LIGUE",AC$5:AC$72,"&lt;"&amp;AC31)+1),Paramètres!$B$3:$C$56,2,FALSE)*Paramètres!$K$15))</f>
        <v>0</v>
      </c>
      <c r="AE31" s="46"/>
      <c r="AF31" s="2">
        <f>IF(AE$2="Bike &amp; Run",IF(ISNA(VLOOKUP(AE31,Paramètres!$B$3:$C$56,2,FALSE)),0,VLOOKUP(AE31,Paramètres!$B$3:$C$56,2,FALSE)*Paramètres!$K$16),IF(OR(AE31="",OR($D31="",$D31="NL",$D31="HORS LIGUE")),0,VLOOKUP(IF(OR(AE31="",OR($D31="",$D31="NL",$D31="HORS LIGUE")),"",COUNTIFS($D$5:$D$72,"&lt;&gt;"&amp;"",$D$5:$D$72,"&lt;&gt;"&amp;"NL",$D$5:$D$72,"&lt;&gt;"&amp;"HORS LIGUE",AE$5:AE$72,"&lt;"&amp;AE31)+1),Paramètres!$B$3:$C$56,2,FALSE)*Paramètres!$K$16))</f>
        <v>0</v>
      </c>
      <c r="AG31" s="46"/>
      <c r="AH31" s="2">
        <f>IF(AG$2="Bike &amp; Run",IF(ISNA(VLOOKUP(AG31,Paramètres!$B$3:$C$56,2,FALSE)),0,VLOOKUP(AG31,Paramètres!$B$3:$C$56,2,FALSE)*Paramètres!$K$17),IF(OR(AG31="",OR($D31="",$D31="NL",$D31="HORS LIGUE")),0,VLOOKUP(IF(OR(AG31="",OR($D31="",$D31="NL",$D31="HORS LIGUE")),"",COUNTIFS($D$5:$D$72,"&lt;&gt;"&amp;"",$D$5:$D$72,"&lt;&gt;"&amp;"NL",$D$5:$D$72,"&lt;&gt;"&amp;"HORS LIGUE",AG$5:AG$72,"&lt;"&amp;AG31)+1),Paramètres!$B$3:$C$56,2,FALSE)*Paramètres!$K$17))</f>
        <v>0</v>
      </c>
      <c r="AI31" s="40">
        <f t="shared" si="0"/>
        <v>0</v>
      </c>
      <c r="AJ31" s="3" t="str">
        <f t="shared" si="1"/>
        <v/>
      </c>
      <c r="AK31" s="5">
        <f t="shared" si="2"/>
        <v>0</v>
      </c>
      <c r="AL31" s="41">
        <f t="shared" si="3"/>
        <v>0</v>
      </c>
      <c r="AM31" s="33" t="str">
        <f t="shared" si="4"/>
        <v/>
      </c>
      <c r="AO31" s="22">
        <f t="shared" si="5"/>
        <v>0</v>
      </c>
      <c r="AP31">
        <f t="shared" si="6"/>
        <v>0</v>
      </c>
      <c r="AQ31">
        <f t="shared" si="7"/>
        <v>0</v>
      </c>
      <c r="AR31">
        <f t="shared" si="8"/>
        <v>0</v>
      </c>
      <c r="AS31">
        <f t="shared" si="9"/>
        <v>0</v>
      </c>
      <c r="AT31">
        <f t="shared" si="10"/>
        <v>0</v>
      </c>
      <c r="AU31">
        <f t="shared" si="11"/>
        <v>0</v>
      </c>
      <c r="AV31">
        <f t="shared" si="12"/>
        <v>0</v>
      </c>
      <c r="AW31">
        <f t="shared" si="13"/>
        <v>0</v>
      </c>
      <c r="AX31">
        <f t="shared" si="14"/>
        <v>0</v>
      </c>
      <c r="AY31">
        <f t="shared" si="15"/>
        <v>0</v>
      </c>
      <c r="AZ31">
        <f t="shared" si="16"/>
        <v>0</v>
      </c>
      <c r="BA31">
        <f t="shared" si="17"/>
        <v>0</v>
      </c>
      <c r="BB31">
        <f t="shared" si="18"/>
        <v>0</v>
      </c>
      <c r="BC31">
        <f t="shared" si="19"/>
        <v>0</v>
      </c>
      <c r="BD31">
        <f t="shared" si="20"/>
        <v>0</v>
      </c>
      <c r="BE31" s="22">
        <f t="shared" ref="BE31:BR31" si="47">BD31+LARGE($AO31:$BC31,BE$4)</f>
        <v>0</v>
      </c>
      <c r="BF31" s="22">
        <f t="shared" si="47"/>
        <v>0</v>
      </c>
      <c r="BG31" s="22">
        <f t="shared" si="47"/>
        <v>0</v>
      </c>
      <c r="BH31" s="22">
        <f t="shared" si="47"/>
        <v>0</v>
      </c>
      <c r="BI31" s="22">
        <f t="shared" si="47"/>
        <v>0</v>
      </c>
      <c r="BJ31" s="22">
        <f t="shared" si="47"/>
        <v>0</v>
      </c>
      <c r="BK31" s="22">
        <f t="shared" si="47"/>
        <v>0</v>
      </c>
      <c r="BL31" s="22">
        <f t="shared" si="47"/>
        <v>0</v>
      </c>
      <c r="BM31" s="22">
        <f t="shared" si="47"/>
        <v>0</v>
      </c>
      <c r="BN31" s="22">
        <f t="shared" si="47"/>
        <v>0</v>
      </c>
      <c r="BO31" s="22">
        <f t="shared" si="47"/>
        <v>0</v>
      </c>
      <c r="BP31" s="22">
        <f t="shared" si="47"/>
        <v>0</v>
      </c>
      <c r="BQ31" s="22">
        <f t="shared" si="47"/>
        <v>0</v>
      </c>
      <c r="BR31" s="22">
        <f t="shared" si="47"/>
        <v>0</v>
      </c>
    </row>
    <row r="32" spans="1:70" ht="16.5">
      <c r="A32" s="73" t="s">
        <v>1319</v>
      </c>
      <c r="B32" s="32" t="str">
        <f>IF(ISNA(VLOOKUP(A32,'Licenciés Jeunes 2023'!A:C,3,0)),"",VLOOKUP(A32,'Licenciés Jeunes 2023'!A:C,3,0))</f>
        <v>MATHIEU</v>
      </c>
      <c r="C32" s="32" t="str">
        <f>IF(ISNA(VLOOKUP(A32,'Licenciés Jeunes 2023'!A:C,2,0)),"",VLOOKUP(A32,'Licenciés Jeunes 2023'!A:C,2,0))</f>
        <v>Camille</v>
      </c>
      <c r="D32" s="32" t="str">
        <f>IF(ISNA(VLOOKUP(A32,'Licenciés Jeunes 2023'!A:F,6,0)),"",VLOOKUP(A32,'Licenciés Jeunes 2023'!A:F,6,0))</f>
        <v>TEAM ETT (EXTREME TRIATHLON TRAIL)</v>
      </c>
      <c r="E32" s="6"/>
      <c r="F32" s="2">
        <f>IF(E$2="Bike &amp; Run",IF(ISNA(VLOOKUP(E32,Paramètres!$B$3:$C$56,2,FALSE)),0,VLOOKUP(E32,Paramètres!$B$3:$C$56,2,FALSE)*Paramètres!$K$3),IF(OR(E32="",OR($D32="",$D32="NL",$D32="HORS LIGUE")),0,VLOOKUP(IF(OR(E32="",OR($D32="",$D32="NL",$D32="HORS LIGUE")),"",COUNTIFS($D$5:$D$72,"&lt;&gt;"&amp;"",$D$5:$D$72,"&lt;&gt;"&amp;"NL",$D$5:$D$72,"&lt;&gt;"&amp;"HORS LIGUE",E$5:E$72,"&lt;"&amp;E32)+1),Paramètres!$B$3:$C$56,2,FALSE)*Paramètres!$K$3))</f>
        <v>0</v>
      </c>
      <c r="G32" s="4"/>
      <c r="H32" s="2">
        <f>IF(G$2="Bike &amp; Run",IF(ISNA(VLOOKUP(G32,Paramètres!$B$3:$C$56,2,FALSE)),0,VLOOKUP(G32,Paramètres!$B$3:$C$56,2,FALSE)*Paramètres!$K$4),IF(OR(G32="",OR($D32="",$D32="NL",$D32="HORS LIGUE")),0,VLOOKUP(IF(OR(G32="",OR($D32="",$D32="NL",$D32="HORS LIGUE")),"",COUNTIFS($D$5:$D$72,"&lt;&gt;"&amp;"",$D$5:$D$72,"&lt;&gt;"&amp;"NL",$D$5:$D$72,"&lt;&gt;"&amp;"HORS LIGUE",G$5:G$72,"&lt;"&amp;G32)+1),Paramètres!$B$3:$C$56,2,FALSE)*Paramètres!$K$4))</f>
        <v>0</v>
      </c>
      <c r="I32" s="36"/>
      <c r="J32" s="2">
        <f>IF(I$2="Bike &amp; Run",IF(ISNA(VLOOKUP(I32,Paramètres!$B$3:$C$56,2,FALSE)),0,VLOOKUP(I32,Paramètres!$B$3:$C$56,2,FALSE)*Paramètres!$K$5),IF(OR(I32="",OR($D32="",$D32="NL",$D32="HORS LIGUE")),0,VLOOKUP(IF(OR(I32="",OR($D32="",$D32="NL",$D32="HORS LIGUE")),"",COUNTIFS($D$5:$D$72,"&lt;&gt;"&amp;"",$D$5:$D$72,"&lt;&gt;"&amp;"NL",$D$5:$D$72,"&lt;&gt;"&amp;"HORS LIGUE",I$5:I$72,"&lt;"&amp;I32)+1),Paramètres!$B$3:$C$56,2,FALSE)*Paramètres!$K$5))</f>
        <v>0</v>
      </c>
      <c r="K32" s="4"/>
      <c r="L32" s="2">
        <f>IF(K$2="Bike &amp; Run",IF(ISNA(VLOOKUP(K32,Paramètres!$B$3:$C$56,2,FALSE)),0,VLOOKUP(K32,Paramètres!$B$3:$C$56,2,FALSE)*Paramètres!$K$6),IF(OR(K32="",OR($D32="",$D32="NL",$D32="HORS LIGUE")),0,VLOOKUP(IF(OR(K32="",OR($D32="",$D32="NL",$D32="HORS LIGUE")),"",COUNTIFS($D$5:$D$72,"&lt;&gt;"&amp;"",$D$5:$D$72,"&lt;&gt;"&amp;"NL",$D$5:$D$72,"&lt;&gt;"&amp;"HORS LIGUE",K$5:K$72,"&lt;"&amp;K32)+1),Paramètres!$B$3:$C$56,2,FALSE)*Paramètres!$K$6))</f>
        <v>0</v>
      </c>
      <c r="M32" s="4"/>
      <c r="N32" s="2">
        <f>IF(M$2="Bike &amp; Run",IF(ISNA(VLOOKUP(M32,Paramètres!$B$3:$C$56,2,FALSE)),0,VLOOKUP(M32,Paramètres!$B$3:$C$56,2,FALSE)*Paramètres!$K$7),IF(OR(M32="",OR($D32="",$D32="NL",$D32="HORS LIGUE")),0,VLOOKUP(IF(OR(M32="",OR($D32="",$D32="NL",$D32="HORS LIGUE")),"",COUNTIFS($D$5:$D$72,"&lt;&gt;"&amp;"",$D$5:$D$72,"&lt;&gt;"&amp;"NL",$D$5:$D$72,"&lt;&gt;"&amp;"HORS LIGUE",M$5:M$72,"&lt;"&amp;M32)+1),Paramètres!$B$3:$C$56,2,FALSE)*Paramètres!$K$7))</f>
        <v>0</v>
      </c>
      <c r="O32" s="46"/>
      <c r="P32" s="2">
        <f>IF(O$2="Bike &amp; Run",IF(ISNA(VLOOKUP(O32,Paramètres!$B$3:$C$56,2,FALSE)),0,VLOOKUP(O32,Paramètres!$B$3:$C$56,2,FALSE)*Paramètres!$K$8),IF(OR(O32="",OR($D32="",$D32="NL",$D32="HORS LIGUE")),0,VLOOKUP(IF(OR(O32="",OR($D32="",$D32="NL",$D32="HORS LIGUE")),"",COUNTIFS($D$5:$D$72,"&lt;&gt;"&amp;"",$D$5:$D$72,"&lt;&gt;"&amp;"NL",$D$5:$D$72,"&lt;&gt;"&amp;"HORS LIGUE",O$5:O$72,"&lt;"&amp;O32)+1),Paramètres!$B$3:$C$56,2,FALSE)*Paramètres!$K$8))</f>
        <v>0</v>
      </c>
      <c r="Q32" s="46"/>
      <c r="R32" s="2">
        <f>IF(Q$2="Bike &amp; Run",IF(ISNA(VLOOKUP(Q32,Paramètres!$B$3:$C$56,2,FALSE)),0,VLOOKUP(Q32,Paramètres!$B$3:$C$56,2,FALSE)*Paramètres!$K$9),IF(OR(Q32="",OR($D32="",$D32="NL",$D32="HORS LIGUE")),0,VLOOKUP(IF(OR(Q32="",OR($D32="",$D32="NL",$D32="HORS LIGUE")),"",COUNTIFS($D$5:$D$72,"&lt;&gt;"&amp;"",$D$5:$D$72,"&lt;&gt;"&amp;"NL",$D$5:$D$72,"&lt;&gt;"&amp;"HORS LIGUE",Q$5:Q$72,"&lt;"&amp;Q32)+1),Paramètres!$B$3:$C$56,2,FALSE)*Paramètres!$K$9))</f>
        <v>0</v>
      </c>
      <c r="S32" s="46"/>
      <c r="T32" s="2">
        <f>IF(S$2="Bike &amp; Run",IF(ISNA(VLOOKUP(S32,Paramètres!$B$3:$C$56,2,FALSE)),0,VLOOKUP(S32,Paramètres!$B$3:$C$56,2,FALSE)*Paramètres!$K$10),IF(OR(S32="",OR($D32="",$D32="NL",$D32="HORS LIGUE")),0,VLOOKUP(IF(OR(S32="",OR($D32="",$D32="NL",$D32="HORS LIGUE")),"",COUNTIFS($D$5:$D$72,"&lt;&gt;"&amp;"",$D$5:$D$72,"&lt;&gt;"&amp;"NL",$D$5:$D$72,"&lt;&gt;"&amp;"HORS LIGUE",S$5:S$72,"&lt;"&amp;S32)+1),Paramètres!$B$3:$C$56,2,FALSE)*Paramètres!$K$10))</f>
        <v>0</v>
      </c>
      <c r="U32" s="46"/>
      <c r="V32" s="2">
        <f>IF(U$2="Bike &amp; Run",IF(ISNA(VLOOKUP(U32,Paramètres!$B$3:$C$56,2,FALSE)),0,VLOOKUP(U32,Paramètres!$B$3:$C$56,2,FALSE)*Paramètres!$K$11),IF(OR(U32="",OR($D32="",$D32="NL",$D32="HORS LIGUE")),0,VLOOKUP(IF(OR(U32="",OR($D32="",$D32="NL",$D32="HORS LIGUE")),"",COUNTIFS($D$5:$D$72,"&lt;&gt;"&amp;"",$D$5:$D$72,"&lt;&gt;"&amp;"NL",$D$5:$D$72,"&lt;&gt;"&amp;"HORS LIGUE",U$5:U$72,"&lt;"&amp;U32)+1),Paramètres!$B$3:$C$56,2,FALSE)*Paramètres!$K$11))</f>
        <v>0</v>
      </c>
      <c r="W32" s="46"/>
      <c r="X32" s="2">
        <f>IF(W$2="Bike &amp; Run",IF(ISNA(VLOOKUP(W32,Paramètres!$B$3:$C$56,2,FALSE)),0,VLOOKUP(W32,Paramètres!$B$3:$C$56,2,FALSE)*Paramètres!$K$12),IF(OR(W32="",OR($D32="",$D32="NL",$D32="HORS LIGUE")),0,VLOOKUP(IF(OR(W32="",OR($D32="",$D32="NL",$D32="HORS LIGUE")),"",COUNTIFS($D$5:$D$72,"&lt;&gt;"&amp;"",$D$5:$D$72,"&lt;&gt;"&amp;"NL",$D$5:$D$72,"&lt;&gt;"&amp;"HORS LIGUE",W$5:W$72,"&lt;"&amp;W32)+1),Paramètres!$B$3:$C$56,2,FALSE)*Paramètres!$K$12))</f>
        <v>0</v>
      </c>
      <c r="Y32" s="46"/>
      <c r="Z32" s="2">
        <f>IF(Y$2="Bike &amp; Run",IF(ISNA(VLOOKUP(Y32,Paramètres!$B$3:$C$56,2,FALSE)),0,VLOOKUP(Y32,Paramètres!$B$3:$C$56,2,FALSE)*Paramètres!$K$13),IF(OR(Y32="",OR($D32="",$D32="NL",$D32="HORS LIGUE")),0,VLOOKUP(IF(OR(Y32="",OR($D32="",$D32="NL",$D32="HORS LIGUE")),"",COUNTIFS($D$5:$D$72,"&lt;&gt;"&amp;"",$D$5:$D$72,"&lt;&gt;"&amp;"NL",$D$5:$D$72,"&lt;&gt;"&amp;"HORS LIGUE",Y$5:Y$72,"&lt;"&amp;Y32)+1),Paramètres!$B$3:$C$56,2,FALSE)*Paramètres!$K$13))</f>
        <v>0</v>
      </c>
      <c r="AA32" s="46"/>
      <c r="AB32" s="2">
        <f>IF(AA$2="Bike &amp; Run",IF(ISNA(VLOOKUP(AA32,Paramètres!$B$3:$C$56,2,FALSE)),0,VLOOKUP(AA32,Paramètres!$B$3:$C$56,2,FALSE)*Paramètres!$K$14),IF(OR(AA32="",OR($D32="",$D32="NL",$D32="HORS LIGUE")),0,VLOOKUP(IF(OR(AA32="",OR($D32="",$D32="NL",$D32="HORS LIGUE")),"",COUNTIFS($D$5:$D$72,"&lt;&gt;"&amp;"",$D$5:$D$72,"&lt;&gt;"&amp;"NL",$D$5:$D$72,"&lt;&gt;"&amp;"HORS LIGUE",AA$5:AA$72,"&lt;"&amp;AA32)+1),Paramètres!$B$3:$C$56,2,FALSE)*Paramètres!$K$14))</f>
        <v>0</v>
      </c>
      <c r="AC32" s="46"/>
      <c r="AD32" s="2">
        <f>IF(AC$2="Bike &amp; Run",IF(ISNA(VLOOKUP(AC32,Paramètres!$B$3:$C$56,2,FALSE)),0,VLOOKUP(AC32,Paramètres!$B$3:$C$56,2,FALSE)*Paramètres!$K$15),IF(OR(AC32="",OR($D32="",$D32="NL",$D32="HORS LIGUE")),0,VLOOKUP(IF(OR(AC32="",OR($D32="",$D32="NL",$D32="HORS LIGUE")),"",COUNTIFS($D$5:$D$72,"&lt;&gt;"&amp;"",$D$5:$D$72,"&lt;&gt;"&amp;"NL",$D$5:$D$72,"&lt;&gt;"&amp;"HORS LIGUE",AC$5:AC$72,"&lt;"&amp;AC32)+1),Paramètres!$B$3:$C$56,2,FALSE)*Paramètres!$K$15))</f>
        <v>0</v>
      </c>
      <c r="AE32" s="46"/>
      <c r="AF32" s="2">
        <f>IF(AE$2="Bike &amp; Run",IF(ISNA(VLOOKUP(AE32,Paramètres!$B$3:$C$56,2,FALSE)),0,VLOOKUP(AE32,Paramètres!$B$3:$C$56,2,FALSE)*Paramètres!$K$16),IF(OR(AE32="",OR($D32="",$D32="NL",$D32="HORS LIGUE")),0,VLOOKUP(IF(OR(AE32="",OR($D32="",$D32="NL",$D32="HORS LIGUE")),"",COUNTIFS($D$5:$D$72,"&lt;&gt;"&amp;"",$D$5:$D$72,"&lt;&gt;"&amp;"NL",$D$5:$D$72,"&lt;&gt;"&amp;"HORS LIGUE",AE$5:AE$72,"&lt;"&amp;AE32)+1),Paramètres!$B$3:$C$56,2,FALSE)*Paramètres!$K$16))</f>
        <v>0</v>
      </c>
      <c r="AG32" s="46"/>
      <c r="AH32" s="2">
        <f>IF(AG$2="Bike &amp; Run",IF(ISNA(VLOOKUP(AG32,Paramètres!$B$3:$C$56,2,FALSE)),0,VLOOKUP(AG32,Paramètres!$B$3:$C$56,2,FALSE)*Paramètres!$K$17),IF(OR(AG32="",OR($D32="",$D32="NL",$D32="HORS LIGUE")),0,VLOOKUP(IF(OR(AG32="",OR($D32="",$D32="NL",$D32="HORS LIGUE")),"",COUNTIFS($D$5:$D$72,"&lt;&gt;"&amp;"",$D$5:$D$72,"&lt;&gt;"&amp;"NL",$D$5:$D$72,"&lt;&gt;"&amp;"HORS LIGUE",AG$5:AG$72,"&lt;"&amp;AG32)+1),Paramètres!$B$3:$C$56,2,FALSE)*Paramètres!$K$17))</f>
        <v>0</v>
      </c>
      <c r="AI32" s="40">
        <f t="shared" si="0"/>
        <v>0</v>
      </c>
      <c r="AJ32" s="3" t="str">
        <f t="shared" si="1"/>
        <v/>
      </c>
      <c r="AK32" s="5">
        <f t="shared" si="2"/>
        <v>0</v>
      </c>
      <c r="AL32" s="41">
        <f t="shared" si="3"/>
        <v>0</v>
      </c>
      <c r="AM32" s="33" t="str">
        <f t="shared" si="4"/>
        <v/>
      </c>
      <c r="AO32" s="22">
        <f t="shared" si="5"/>
        <v>0</v>
      </c>
      <c r="AP32">
        <f t="shared" si="6"/>
        <v>0</v>
      </c>
      <c r="AQ32">
        <f t="shared" si="7"/>
        <v>0</v>
      </c>
      <c r="AR32">
        <f t="shared" si="8"/>
        <v>0</v>
      </c>
      <c r="AS32">
        <f t="shared" si="9"/>
        <v>0</v>
      </c>
      <c r="AT32">
        <f t="shared" si="10"/>
        <v>0</v>
      </c>
      <c r="AU32">
        <f t="shared" si="11"/>
        <v>0</v>
      </c>
      <c r="AV32">
        <f t="shared" si="12"/>
        <v>0</v>
      </c>
      <c r="AW32">
        <f t="shared" si="13"/>
        <v>0</v>
      </c>
      <c r="AX32">
        <f t="shared" si="14"/>
        <v>0</v>
      </c>
      <c r="AY32">
        <f t="shared" si="15"/>
        <v>0</v>
      </c>
      <c r="AZ32">
        <f t="shared" si="16"/>
        <v>0</v>
      </c>
      <c r="BA32">
        <f t="shared" si="17"/>
        <v>0</v>
      </c>
      <c r="BB32">
        <f t="shared" si="18"/>
        <v>0</v>
      </c>
      <c r="BC32">
        <f t="shared" si="19"/>
        <v>0</v>
      </c>
      <c r="BD32">
        <f t="shared" si="20"/>
        <v>0</v>
      </c>
      <c r="BE32" s="22">
        <f t="shared" ref="BE32:BR32" si="48">BD32+LARGE($AO32:$BC32,BE$4)</f>
        <v>0</v>
      </c>
      <c r="BF32" s="22">
        <f t="shared" si="48"/>
        <v>0</v>
      </c>
      <c r="BG32" s="22">
        <f t="shared" si="48"/>
        <v>0</v>
      </c>
      <c r="BH32" s="22">
        <f t="shared" si="48"/>
        <v>0</v>
      </c>
      <c r="BI32" s="22">
        <f t="shared" si="48"/>
        <v>0</v>
      </c>
      <c r="BJ32" s="22">
        <f t="shared" si="48"/>
        <v>0</v>
      </c>
      <c r="BK32" s="22">
        <f t="shared" si="48"/>
        <v>0</v>
      </c>
      <c r="BL32" s="22">
        <f t="shared" si="48"/>
        <v>0</v>
      </c>
      <c r="BM32" s="22">
        <f t="shared" si="48"/>
        <v>0</v>
      </c>
      <c r="BN32" s="22">
        <f t="shared" si="48"/>
        <v>0</v>
      </c>
      <c r="BO32" s="22">
        <f t="shared" si="48"/>
        <v>0</v>
      </c>
      <c r="BP32" s="22">
        <f t="shared" si="48"/>
        <v>0</v>
      </c>
      <c r="BQ32" s="22">
        <f t="shared" si="48"/>
        <v>0</v>
      </c>
      <c r="BR32" s="22">
        <f t="shared" si="48"/>
        <v>0</v>
      </c>
    </row>
    <row r="33" spans="1:70" ht="16.5">
      <c r="A33" s="73" t="s">
        <v>686</v>
      </c>
      <c r="B33" s="32" t="str">
        <f>IF(ISNA(VLOOKUP(A33,'Licenciés Jeunes 2023'!A:C,3,0)),"",VLOOKUP(A33,'Licenciés Jeunes 2023'!A:C,3,0))</f>
        <v>BREDON  SOULIS</v>
      </c>
      <c r="C33" s="32" t="str">
        <f>IF(ISNA(VLOOKUP(A33,'Licenciés Jeunes 2023'!A:C,2,0)),"",VLOOKUP(A33,'Licenciés Jeunes 2023'!A:C,2,0))</f>
        <v>EMMA</v>
      </c>
      <c r="D33" s="32" t="str">
        <f>IF(ISNA(VLOOKUP(A33,'Licenciés Jeunes 2023'!A:F,6,0)),"",VLOOKUP(A33,'Licenciés Jeunes 2023'!A:F,6,0))</f>
        <v>VENDOME TRIATHLON</v>
      </c>
      <c r="E33" s="6"/>
      <c r="F33" s="2">
        <f>IF(E$2="Bike &amp; Run",IF(ISNA(VLOOKUP(E33,Paramètres!$B$3:$C$56,2,FALSE)),0,VLOOKUP(E33,Paramètres!$B$3:$C$56,2,FALSE)*Paramètres!$K$3),IF(OR(E33="",OR($D33="",$D33="NL",$D33="HORS LIGUE")),0,VLOOKUP(IF(OR(E33="",OR($D33="",$D33="NL",$D33="HORS LIGUE")),"",COUNTIFS($D$5:$D$72,"&lt;&gt;"&amp;"",$D$5:$D$72,"&lt;&gt;"&amp;"NL",$D$5:$D$72,"&lt;&gt;"&amp;"HORS LIGUE",E$5:E$72,"&lt;"&amp;E33)+1),Paramètres!$B$3:$C$56,2,FALSE)*Paramètres!$K$3))</f>
        <v>0</v>
      </c>
      <c r="G33" s="4"/>
      <c r="H33" s="2">
        <f>IF(G$2="Bike &amp; Run",IF(ISNA(VLOOKUP(G33,Paramètres!$B$3:$C$56,2,FALSE)),0,VLOOKUP(G33,Paramètres!$B$3:$C$56,2,FALSE)*Paramètres!$K$4),IF(OR(G33="",OR($D33="",$D33="NL",$D33="HORS LIGUE")),0,VLOOKUP(IF(OR(G33="",OR($D33="",$D33="NL",$D33="HORS LIGUE")),"",COUNTIFS($D$5:$D$72,"&lt;&gt;"&amp;"",$D$5:$D$72,"&lt;&gt;"&amp;"NL",$D$5:$D$72,"&lt;&gt;"&amp;"HORS LIGUE",G$5:G$72,"&lt;"&amp;G33)+1),Paramètres!$B$3:$C$56,2,FALSE)*Paramètres!$K$4))</f>
        <v>0</v>
      </c>
      <c r="I33" s="36"/>
      <c r="J33" s="2">
        <f>IF(I$2="Bike &amp; Run",IF(ISNA(VLOOKUP(I33,Paramètres!$B$3:$C$56,2,FALSE)),0,VLOOKUP(I33,Paramètres!$B$3:$C$56,2,FALSE)*Paramètres!$K$5),IF(OR(I33="",OR($D33="",$D33="NL",$D33="HORS LIGUE")),0,VLOOKUP(IF(OR(I33="",OR($D33="",$D33="NL",$D33="HORS LIGUE")),"",COUNTIFS($D$5:$D$72,"&lt;&gt;"&amp;"",$D$5:$D$72,"&lt;&gt;"&amp;"NL",$D$5:$D$72,"&lt;&gt;"&amp;"HORS LIGUE",I$5:I$72,"&lt;"&amp;I33)+1),Paramètres!$B$3:$C$56,2,FALSE)*Paramètres!$K$5))</f>
        <v>0</v>
      </c>
      <c r="K33" s="4"/>
      <c r="L33" s="2">
        <f>IF(K$2="Bike &amp; Run",IF(ISNA(VLOOKUP(K33,Paramètres!$B$3:$C$56,2,FALSE)),0,VLOOKUP(K33,Paramètres!$B$3:$C$56,2,FALSE)*Paramètres!$K$6),IF(OR(K33="",OR($D33="",$D33="NL",$D33="HORS LIGUE")),0,VLOOKUP(IF(OR(K33="",OR($D33="",$D33="NL",$D33="HORS LIGUE")),"",COUNTIFS($D$5:$D$72,"&lt;&gt;"&amp;"",$D$5:$D$72,"&lt;&gt;"&amp;"NL",$D$5:$D$72,"&lt;&gt;"&amp;"HORS LIGUE",K$5:K$72,"&lt;"&amp;K33)+1),Paramètres!$B$3:$C$56,2,FALSE)*Paramètres!$K$6))</f>
        <v>0</v>
      </c>
      <c r="M33" s="4"/>
      <c r="N33" s="2">
        <f>IF(M$2="Bike &amp; Run",IF(ISNA(VLOOKUP(M33,Paramètres!$B$3:$C$56,2,FALSE)),0,VLOOKUP(M33,Paramètres!$B$3:$C$56,2,FALSE)*Paramètres!$K$7),IF(OR(M33="",OR($D33="",$D33="NL",$D33="HORS LIGUE")),0,VLOOKUP(IF(OR(M33="",OR($D33="",$D33="NL",$D33="HORS LIGUE")),"",COUNTIFS($D$5:$D$72,"&lt;&gt;"&amp;"",$D$5:$D$72,"&lt;&gt;"&amp;"NL",$D$5:$D$72,"&lt;&gt;"&amp;"HORS LIGUE",M$5:M$72,"&lt;"&amp;M33)+1),Paramètres!$B$3:$C$56,2,FALSE)*Paramètres!$K$7))</f>
        <v>0</v>
      </c>
      <c r="O33" s="46"/>
      <c r="P33" s="2">
        <f>IF(O$2="Bike &amp; Run",IF(ISNA(VLOOKUP(O33,Paramètres!$B$3:$C$56,2,FALSE)),0,VLOOKUP(O33,Paramètres!$B$3:$C$56,2,FALSE)*Paramètres!$K$8),IF(OR(O33="",OR($D33="",$D33="NL",$D33="HORS LIGUE")),0,VLOOKUP(IF(OR(O33="",OR($D33="",$D33="NL",$D33="HORS LIGUE")),"",COUNTIFS($D$5:$D$72,"&lt;&gt;"&amp;"",$D$5:$D$72,"&lt;&gt;"&amp;"NL",$D$5:$D$72,"&lt;&gt;"&amp;"HORS LIGUE",O$5:O$72,"&lt;"&amp;O33)+1),Paramètres!$B$3:$C$56,2,FALSE)*Paramètres!$K$8))</f>
        <v>0</v>
      </c>
      <c r="Q33" s="46"/>
      <c r="R33" s="2">
        <f>IF(Q$2="Bike &amp; Run",IF(ISNA(VLOOKUP(Q33,Paramètres!$B$3:$C$56,2,FALSE)),0,VLOOKUP(Q33,Paramètres!$B$3:$C$56,2,FALSE)*Paramètres!$K$9),IF(OR(Q33="",OR($D33="",$D33="NL",$D33="HORS LIGUE")),0,VLOOKUP(IF(OR(Q33="",OR($D33="",$D33="NL",$D33="HORS LIGUE")),"",COUNTIFS($D$5:$D$72,"&lt;&gt;"&amp;"",$D$5:$D$72,"&lt;&gt;"&amp;"NL",$D$5:$D$72,"&lt;&gt;"&amp;"HORS LIGUE",Q$5:Q$72,"&lt;"&amp;Q33)+1),Paramètres!$B$3:$C$56,2,FALSE)*Paramètres!$K$9))</f>
        <v>0</v>
      </c>
      <c r="S33" s="46"/>
      <c r="T33" s="2">
        <f>IF(S$2="Bike &amp; Run",IF(ISNA(VLOOKUP(S33,Paramètres!$B$3:$C$56,2,FALSE)),0,VLOOKUP(S33,Paramètres!$B$3:$C$56,2,FALSE)*Paramètres!$K$10),IF(OR(S33="",OR($D33="",$D33="NL",$D33="HORS LIGUE")),0,VLOOKUP(IF(OR(S33="",OR($D33="",$D33="NL",$D33="HORS LIGUE")),"",COUNTIFS($D$5:$D$72,"&lt;&gt;"&amp;"",$D$5:$D$72,"&lt;&gt;"&amp;"NL",$D$5:$D$72,"&lt;&gt;"&amp;"HORS LIGUE",S$5:S$72,"&lt;"&amp;S33)+1),Paramètres!$B$3:$C$56,2,FALSE)*Paramètres!$K$10))</f>
        <v>0</v>
      </c>
      <c r="U33" s="46"/>
      <c r="V33" s="2">
        <f>IF(U$2="Bike &amp; Run",IF(ISNA(VLOOKUP(U33,Paramètres!$B$3:$C$56,2,FALSE)),0,VLOOKUP(U33,Paramètres!$B$3:$C$56,2,FALSE)*Paramètres!$K$11),IF(OR(U33="",OR($D33="",$D33="NL",$D33="HORS LIGUE")),0,VLOOKUP(IF(OR(U33="",OR($D33="",$D33="NL",$D33="HORS LIGUE")),"",COUNTIFS($D$5:$D$72,"&lt;&gt;"&amp;"",$D$5:$D$72,"&lt;&gt;"&amp;"NL",$D$5:$D$72,"&lt;&gt;"&amp;"HORS LIGUE",U$5:U$72,"&lt;"&amp;U33)+1),Paramètres!$B$3:$C$56,2,FALSE)*Paramètres!$K$11))</f>
        <v>0</v>
      </c>
      <c r="W33" s="46"/>
      <c r="X33" s="2">
        <f>IF(W$2="Bike &amp; Run",IF(ISNA(VLOOKUP(W33,Paramètres!$B$3:$C$56,2,FALSE)),0,VLOOKUP(W33,Paramètres!$B$3:$C$56,2,FALSE)*Paramètres!$K$12),IF(OR(W33="",OR($D33="",$D33="NL",$D33="HORS LIGUE")),0,VLOOKUP(IF(OR(W33="",OR($D33="",$D33="NL",$D33="HORS LIGUE")),"",COUNTIFS($D$5:$D$72,"&lt;&gt;"&amp;"",$D$5:$D$72,"&lt;&gt;"&amp;"NL",$D$5:$D$72,"&lt;&gt;"&amp;"HORS LIGUE",W$5:W$72,"&lt;"&amp;W33)+1),Paramètres!$B$3:$C$56,2,FALSE)*Paramètres!$K$12))</f>
        <v>0</v>
      </c>
      <c r="Y33" s="46"/>
      <c r="Z33" s="2">
        <f>IF(Y$2="Bike &amp; Run",IF(ISNA(VLOOKUP(Y33,Paramètres!$B$3:$C$56,2,FALSE)),0,VLOOKUP(Y33,Paramètres!$B$3:$C$56,2,FALSE)*Paramètres!$K$13),IF(OR(Y33="",OR($D33="",$D33="NL",$D33="HORS LIGUE")),0,VLOOKUP(IF(OR(Y33="",OR($D33="",$D33="NL",$D33="HORS LIGUE")),"",COUNTIFS($D$5:$D$72,"&lt;&gt;"&amp;"",$D$5:$D$72,"&lt;&gt;"&amp;"NL",$D$5:$D$72,"&lt;&gt;"&amp;"HORS LIGUE",Y$5:Y$72,"&lt;"&amp;Y33)+1),Paramètres!$B$3:$C$56,2,FALSE)*Paramètres!$K$13))</f>
        <v>0</v>
      </c>
      <c r="AA33" s="46"/>
      <c r="AB33" s="2">
        <f>IF(AA$2="Bike &amp; Run",IF(ISNA(VLOOKUP(AA33,Paramètres!$B$3:$C$56,2,FALSE)),0,VLOOKUP(AA33,Paramètres!$B$3:$C$56,2,FALSE)*Paramètres!$K$14),IF(OR(AA33="",OR($D33="",$D33="NL",$D33="HORS LIGUE")),0,VLOOKUP(IF(OR(AA33="",OR($D33="",$D33="NL",$D33="HORS LIGUE")),"",COUNTIFS($D$5:$D$72,"&lt;&gt;"&amp;"",$D$5:$D$72,"&lt;&gt;"&amp;"NL",$D$5:$D$72,"&lt;&gt;"&amp;"HORS LIGUE",AA$5:AA$72,"&lt;"&amp;AA33)+1),Paramètres!$B$3:$C$56,2,FALSE)*Paramètres!$K$14))</f>
        <v>0</v>
      </c>
      <c r="AC33" s="46"/>
      <c r="AD33" s="2">
        <f>IF(AC$2="Bike &amp; Run",IF(ISNA(VLOOKUP(AC33,Paramètres!$B$3:$C$56,2,FALSE)),0,VLOOKUP(AC33,Paramètres!$B$3:$C$56,2,FALSE)*Paramètres!$K$15),IF(OR(AC33="",OR($D33="",$D33="NL",$D33="HORS LIGUE")),0,VLOOKUP(IF(OR(AC33="",OR($D33="",$D33="NL",$D33="HORS LIGUE")),"",COUNTIFS($D$5:$D$72,"&lt;&gt;"&amp;"",$D$5:$D$72,"&lt;&gt;"&amp;"NL",$D$5:$D$72,"&lt;&gt;"&amp;"HORS LIGUE",AC$5:AC$72,"&lt;"&amp;AC33)+1),Paramètres!$B$3:$C$56,2,FALSE)*Paramètres!$K$15))</f>
        <v>0</v>
      </c>
      <c r="AE33" s="46"/>
      <c r="AF33" s="2">
        <f>IF(AE$2="Bike &amp; Run",IF(ISNA(VLOOKUP(AE33,Paramètres!$B$3:$C$56,2,FALSE)),0,VLOOKUP(AE33,Paramètres!$B$3:$C$56,2,FALSE)*Paramètres!$K$16),IF(OR(AE33="",OR($D33="",$D33="NL",$D33="HORS LIGUE")),0,VLOOKUP(IF(OR(AE33="",OR($D33="",$D33="NL",$D33="HORS LIGUE")),"",COUNTIFS($D$5:$D$72,"&lt;&gt;"&amp;"",$D$5:$D$72,"&lt;&gt;"&amp;"NL",$D$5:$D$72,"&lt;&gt;"&amp;"HORS LIGUE",AE$5:AE$72,"&lt;"&amp;AE33)+1),Paramètres!$B$3:$C$56,2,FALSE)*Paramètres!$K$16))</f>
        <v>0</v>
      </c>
      <c r="AG33" s="46"/>
      <c r="AH33" s="2">
        <f>IF(AG$2="Bike &amp; Run",IF(ISNA(VLOOKUP(AG33,Paramètres!$B$3:$C$56,2,FALSE)),0,VLOOKUP(AG33,Paramètres!$B$3:$C$56,2,FALSE)*Paramètres!$K$17),IF(OR(AG33="",OR($D33="",$D33="NL",$D33="HORS LIGUE")),0,VLOOKUP(IF(OR(AG33="",OR($D33="",$D33="NL",$D33="HORS LIGUE")),"",COUNTIFS($D$5:$D$72,"&lt;&gt;"&amp;"",$D$5:$D$72,"&lt;&gt;"&amp;"NL",$D$5:$D$72,"&lt;&gt;"&amp;"HORS LIGUE",AG$5:AG$72,"&lt;"&amp;AG33)+1),Paramètres!$B$3:$C$56,2,FALSE)*Paramètres!$K$17))</f>
        <v>0</v>
      </c>
      <c r="AI33" s="40">
        <f t="shared" si="0"/>
        <v>0</v>
      </c>
      <c r="AJ33" s="3" t="str">
        <f t="shared" si="1"/>
        <v/>
      </c>
      <c r="AK33" s="5">
        <f t="shared" si="2"/>
        <v>0</v>
      </c>
      <c r="AL33" s="41">
        <f t="shared" si="3"/>
        <v>0</v>
      </c>
      <c r="AM33" s="33" t="str">
        <f t="shared" si="4"/>
        <v/>
      </c>
      <c r="AO33" s="22">
        <f t="shared" si="5"/>
        <v>0</v>
      </c>
      <c r="AP33">
        <f t="shared" si="6"/>
        <v>0</v>
      </c>
      <c r="AQ33">
        <f t="shared" si="7"/>
        <v>0</v>
      </c>
      <c r="AR33">
        <f t="shared" si="8"/>
        <v>0</v>
      </c>
      <c r="AS33">
        <f t="shared" si="9"/>
        <v>0</v>
      </c>
      <c r="AT33">
        <f t="shared" si="10"/>
        <v>0</v>
      </c>
      <c r="AU33">
        <f t="shared" si="11"/>
        <v>0</v>
      </c>
      <c r="AV33">
        <f t="shared" si="12"/>
        <v>0</v>
      </c>
      <c r="AW33">
        <f t="shared" si="13"/>
        <v>0</v>
      </c>
      <c r="AX33">
        <f t="shared" si="14"/>
        <v>0</v>
      </c>
      <c r="AY33">
        <f t="shared" si="15"/>
        <v>0</v>
      </c>
      <c r="AZ33">
        <f t="shared" si="16"/>
        <v>0</v>
      </c>
      <c r="BA33">
        <f t="shared" si="17"/>
        <v>0</v>
      </c>
      <c r="BB33">
        <f t="shared" si="18"/>
        <v>0</v>
      </c>
      <c r="BC33">
        <f t="shared" si="19"/>
        <v>0</v>
      </c>
      <c r="BD33">
        <f t="shared" si="20"/>
        <v>0</v>
      </c>
      <c r="BE33" s="22">
        <f t="shared" ref="BE33:BR33" si="49">BD33+LARGE($AO33:$BC33,BE$4)</f>
        <v>0</v>
      </c>
      <c r="BF33" s="22">
        <f t="shared" si="49"/>
        <v>0</v>
      </c>
      <c r="BG33" s="22">
        <f t="shared" si="49"/>
        <v>0</v>
      </c>
      <c r="BH33" s="22">
        <f t="shared" si="49"/>
        <v>0</v>
      </c>
      <c r="BI33" s="22">
        <f t="shared" si="49"/>
        <v>0</v>
      </c>
      <c r="BJ33" s="22">
        <f t="shared" si="49"/>
        <v>0</v>
      </c>
      <c r="BK33" s="22">
        <f t="shared" si="49"/>
        <v>0</v>
      </c>
      <c r="BL33" s="22">
        <f t="shared" si="49"/>
        <v>0</v>
      </c>
      <c r="BM33" s="22">
        <f t="shared" si="49"/>
        <v>0</v>
      </c>
      <c r="BN33" s="22">
        <f t="shared" si="49"/>
        <v>0</v>
      </c>
      <c r="BO33" s="22">
        <f t="shared" si="49"/>
        <v>0</v>
      </c>
      <c r="BP33" s="22">
        <f t="shared" si="49"/>
        <v>0</v>
      </c>
      <c r="BQ33" s="22">
        <f t="shared" si="49"/>
        <v>0</v>
      </c>
      <c r="BR33" s="22">
        <f t="shared" si="49"/>
        <v>0</v>
      </c>
    </row>
    <row r="34" spans="1:70" ht="16.5">
      <c r="A34" s="73" t="s">
        <v>718</v>
      </c>
      <c r="B34" s="32" t="str">
        <f>IF(ISNA(VLOOKUP(A34,'Licenciés Jeunes 2023'!A:C,3,0)),"",VLOOKUP(A34,'Licenciés Jeunes 2023'!A:C,3,0))</f>
        <v>LANGRAND</v>
      </c>
      <c r="C34" s="32" t="str">
        <f>IF(ISNA(VLOOKUP(A34,'Licenciés Jeunes 2023'!A:C,2,0)),"",VLOOKUP(A34,'Licenciés Jeunes 2023'!A:C,2,0))</f>
        <v>Chloe</v>
      </c>
      <c r="D34" s="32" t="str">
        <f>IF(ISNA(VLOOKUP(A34,'Licenciés Jeunes 2023'!A:F,6,0)),"",VLOOKUP(A34,'Licenciés Jeunes 2023'!A:F,6,0))</f>
        <v>SAINT AVERTIN SPORTS TRIATHLON 37</v>
      </c>
      <c r="E34" s="6"/>
      <c r="F34" s="2">
        <f>IF(E$2="Bike &amp; Run",IF(ISNA(VLOOKUP(E34,Paramètres!$B$3:$C$56,2,FALSE)),0,VLOOKUP(E34,Paramètres!$B$3:$C$56,2,FALSE)*Paramètres!$K$3),IF(OR(E34="",OR($D34="",$D34="NL",$D34="HORS LIGUE")),0,VLOOKUP(IF(OR(E34="",OR($D34="",$D34="NL",$D34="HORS LIGUE")),"",COUNTIFS($D$5:$D$72,"&lt;&gt;"&amp;"",$D$5:$D$72,"&lt;&gt;"&amp;"NL",$D$5:$D$72,"&lt;&gt;"&amp;"HORS LIGUE",E$5:E$72,"&lt;"&amp;E34)+1),Paramètres!$B$3:$C$56,2,FALSE)*Paramètres!$K$3))</f>
        <v>0</v>
      </c>
      <c r="G34" s="4"/>
      <c r="H34" s="2">
        <f>IF(G$2="Bike &amp; Run",IF(ISNA(VLOOKUP(G34,Paramètres!$B$3:$C$56,2,FALSE)),0,VLOOKUP(G34,Paramètres!$B$3:$C$56,2,FALSE)*Paramètres!$K$4),IF(OR(G34="",OR($D34="",$D34="NL",$D34="HORS LIGUE")),0,VLOOKUP(IF(OR(G34="",OR($D34="",$D34="NL",$D34="HORS LIGUE")),"",COUNTIFS($D$5:$D$72,"&lt;&gt;"&amp;"",$D$5:$D$72,"&lt;&gt;"&amp;"NL",$D$5:$D$72,"&lt;&gt;"&amp;"HORS LIGUE",G$5:G$72,"&lt;"&amp;G34)+1),Paramètres!$B$3:$C$56,2,FALSE)*Paramètres!$K$4))</f>
        <v>0</v>
      </c>
      <c r="I34" s="36"/>
      <c r="J34" s="2">
        <f>IF(I$2="Bike &amp; Run",IF(ISNA(VLOOKUP(I34,Paramètres!$B$3:$C$56,2,FALSE)),0,VLOOKUP(I34,Paramètres!$B$3:$C$56,2,FALSE)*Paramètres!$K$5),IF(OR(I34="",OR($D34="",$D34="NL",$D34="HORS LIGUE")),0,VLOOKUP(IF(OR(I34="",OR($D34="",$D34="NL",$D34="HORS LIGUE")),"",COUNTIFS($D$5:$D$72,"&lt;&gt;"&amp;"",$D$5:$D$72,"&lt;&gt;"&amp;"NL",$D$5:$D$72,"&lt;&gt;"&amp;"HORS LIGUE",I$5:I$72,"&lt;"&amp;I34)+1),Paramètres!$B$3:$C$56,2,FALSE)*Paramètres!$K$5))</f>
        <v>0</v>
      </c>
      <c r="K34" s="4"/>
      <c r="L34" s="2">
        <f>IF(K$2="Bike &amp; Run",IF(ISNA(VLOOKUP(K34,Paramètres!$B$3:$C$56,2,FALSE)),0,VLOOKUP(K34,Paramètres!$B$3:$C$56,2,FALSE)*Paramètres!$K$6),IF(OR(K34="",OR($D34="",$D34="NL",$D34="HORS LIGUE")),0,VLOOKUP(IF(OR(K34="",OR($D34="",$D34="NL",$D34="HORS LIGUE")),"",COUNTIFS($D$5:$D$72,"&lt;&gt;"&amp;"",$D$5:$D$72,"&lt;&gt;"&amp;"NL",$D$5:$D$72,"&lt;&gt;"&amp;"HORS LIGUE",K$5:K$72,"&lt;"&amp;K34)+1),Paramètres!$B$3:$C$56,2,FALSE)*Paramètres!$K$6))</f>
        <v>0</v>
      </c>
      <c r="M34" s="4"/>
      <c r="N34" s="2">
        <f>IF(M$2="Bike &amp; Run",IF(ISNA(VLOOKUP(M34,Paramètres!$B$3:$C$56,2,FALSE)),0,VLOOKUP(M34,Paramètres!$B$3:$C$56,2,FALSE)*Paramètres!$K$7),IF(OR(M34="",OR($D34="",$D34="NL",$D34="HORS LIGUE")),0,VLOOKUP(IF(OR(M34="",OR($D34="",$D34="NL",$D34="HORS LIGUE")),"",COUNTIFS($D$5:$D$72,"&lt;&gt;"&amp;"",$D$5:$D$72,"&lt;&gt;"&amp;"NL",$D$5:$D$72,"&lt;&gt;"&amp;"HORS LIGUE",M$5:M$72,"&lt;"&amp;M34)+1),Paramètres!$B$3:$C$56,2,FALSE)*Paramètres!$K$7))</f>
        <v>0</v>
      </c>
      <c r="O34" s="46"/>
      <c r="P34" s="2">
        <f>IF(O$2="Bike &amp; Run",IF(ISNA(VLOOKUP(O34,Paramètres!$B$3:$C$56,2,FALSE)),0,VLOOKUP(O34,Paramètres!$B$3:$C$56,2,FALSE)*Paramètres!$K$8),IF(OR(O34="",OR($D34="",$D34="NL",$D34="HORS LIGUE")),0,VLOOKUP(IF(OR(O34="",OR($D34="",$D34="NL",$D34="HORS LIGUE")),"",COUNTIFS($D$5:$D$72,"&lt;&gt;"&amp;"",$D$5:$D$72,"&lt;&gt;"&amp;"NL",$D$5:$D$72,"&lt;&gt;"&amp;"HORS LIGUE",O$5:O$72,"&lt;"&amp;O34)+1),Paramètres!$B$3:$C$56,2,FALSE)*Paramètres!$K$8))</f>
        <v>0</v>
      </c>
      <c r="Q34" s="46"/>
      <c r="R34" s="2">
        <f>IF(Q$2="Bike &amp; Run",IF(ISNA(VLOOKUP(Q34,Paramètres!$B$3:$C$56,2,FALSE)),0,VLOOKUP(Q34,Paramètres!$B$3:$C$56,2,FALSE)*Paramètres!$K$9),IF(OR(Q34="",OR($D34="",$D34="NL",$D34="HORS LIGUE")),0,VLOOKUP(IF(OR(Q34="",OR($D34="",$D34="NL",$D34="HORS LIGUE")),"",COUNTIFS($D$5:$D$72,"&lt;&gt;"&amp;"",$D$5:$D$72,"&lt;&gt;"&amp;"NL",$D$5:$D$72,"&lt;&gt;"&amp;"HORS LIGUE",Q$5:Q$72,"&lt;"&amp;Q34)+1),Paramètres!$B$3:$C$56,2,FALSE)*Paramètres!$K$9))</f>
        <v>0</v>
      </c>
      <c r="S34" s="46"/>
      <c r="T34" s="2">
        <f>IF(S$2="Bike &amp; Run",IF(ISNA(VLOOKUP(S34,Paramètres!$B$3:$C$56,2,FALSE)),0,VLOOKUP(S34,Paramètres!$B$3:$C$56,2,FALSE)*Paramètres!$K$10),IF(OR(S34="",OR($D34="",$D34="NL",$D34="HORS LIGUE")),0,VLOOKUP(IF(OR(S34="",OR($D34="",$D34="NL",$D34="HORS LIGUE")),"",COUNTIFS($D$5:$D$72,"&lt;&gt;"&amp;"",$D$5:$D$72,"&lt;&gt;"&amp;"NL",$D$5:$D$72,"&lt;&gt;"&amp;"HORS LIGUE",S$5:S$72,"&lt;"&amp;S34)+1),Paramètres!$B$3:$C$56,2,FALSE)*Paramètres!$K$10))</f>
        <v>0</v>
      </c>
      <c r="U34" s="46"/>
      <c r="V34" s="2">
        <f>IF(U$2="Bike &amp; Run",IF(ISNA(VLOOKUP(U34,Paramètres!$B$3:$C$56,2,FALSE)),0,VLOOKUP(U34,Paramètres!$B$3:$C$56,2,FALSE)*Paramètres!$K$11),IF(OR(U34="",OR($D34="",$D34="NL",$D34="HORS LIGUE")),0,VLOOKUP(IF(OR(U34="",OR($D34="",$D34="NL",$D34="HORS LIGUE")),"",COUNTIFS($D$5:$D$72,"&lt;&gt;"&amp;"",$D$5:$D$72,"&lt;&gt;"&amp;"NL",$D$5:$D$72,"&lt;&gt;"&amp;"HORS LIGUE",U$5:U$72,"&lt;"&amp;U34)+1),Paramètres!$B$3:$C$56,2,FALSE)*Paramètres!$K$11))</f>
        <v>0</v>
      </c>
      <c r="W34" s="46"/>
      <c r="X34" s="2">
        <f>IF(W$2="Bike &amp; Run",IF(ISNA(VLOOKUP(W34,Paramètres!$B$3:$C$56,2,FALSE)),0,VLOOKUP(W34,Paramètres!$B$3:$C$56,2,FALSE)*Paramètres!$K$12),IF(OR(W34="",OR($D34="",$D34="NL",$D34="HORS LIGUE")),0,VLOOKUP(IF(OR(W34="",OR($D34="",$D34="NL",$D34="HORS LIGUE")),"",COUNTIFS($D$5:$D$72,"&lt;&gt;"&amp;"",$D$5:$D$72,"&lt;&gt;"&amp;"NL",$D$5:$D$72,"&lt;&gt;"&amp;"HORS LIGUE",W$5:W$72,"&lt;"&amp;W34)+1),Paramètres!$B$3:$C$56,2,FALSE)*Paramètres!$K$12))</f>
        <v>0</v>
      </c>
      <c r="Y34" s="46"/>
      <c r="Z34" s="2">
        <f>IF(Y$2="Bike &amp; Run",IF(ISNA(VLOOKUP(Y34,Paramètres!$B$3:$C$56,2,FALSE)),0,VLOOKUP(Y34,Paramètres!$B$3:$C$56,2,FALSE)*Paramètres!$K$13),IF(OR(Y34="",OR($D34="",$D34="NL",$D34="HORS LIGUE")),0,VLOOKUP(IF(OR(Y34="",OR($D34="",$D34="NL",$D34="HORS LIGUE")),"",COUNTIFS($D$5:$D$72,"&lt;&gt;"&amp;"",$D$5:$D$72,"&lt;&gt;"&amp;"NL",$D$5:$D$72,"&lt;&gt;"&amp;"HORS LIGUE",Y$5:Y$72,"&lt;"&amp;Y34)+1),Paramètres!$B$3:$C$56,2,FALSE)*Paramètres!$K$13))</f>
        <v>0</v>
      </c>
      <c r="AA34" s="46"/>
      <c r="AB34" s="2">
        <f>IF(AA$2="Bike &amp; Run",IF(ISNA(VLOOKUP(AA34,Paramètres!$B$3:$C$56,2,FALSE)),0,VLOOKUP(AA34,Paramètres!$B$3:$C$56,2,FALSE)*Paramètres!$K$14),IF(OR(AA34="",OR($D34="",$D34="NL",$D34="HORS LIGUE")),0,VLOOKUP(IF(OR(AA34="",OR($D34="",$D34="NL",$D34="HORS LIGUE")),"",COUNTIFS($D$5:$D$72,"&lt;&gt;"&amp;"",$D$5:$D$72,"&lt;&gt;"&amp;"NL",$D$5:$D$72,"&lt;&gt;"&amp;"HORS LIGUE",AA$5:AA$72,"&lt;"&amp;AA34)+1),Paramètres!$B$3:$C$56,2,FALSE)*Paramètres!$K$14))</f>
        <v>0</v>
      </c>
      <c r="AC34" s="46"/>
      <c r="AD34" s="2">
        <f>IF(AC$2="Bike &amp; Run",IF(ISNA(VLOOKUP(AC34,Paramètres!$B$3:$C$56,2,FALSE)),0,VLOOKUP(AC34,Paramètres!$B$3:$C$56,2,FALSE)*Paramètres!$K$15),IF(OR(AC34="",OR($D34="",$D34="NL",$D34="HORS LIGUE")),0,VLOOKUP(IF(OR(AC34="",OR($D34="",$D34="NL",$D34="HORS LIGUE")),"",COUNTIFS($D$5:$D$72,"&lt;&gt;"&amp;"",$D$5:$D$72,"&lt;&gt;"&amp;"NL",$D$5:$D$72,"&lt;&gt;"&amp;"HORS LIGUE",AC$5:AC$72,"&lt;"&amp;AC34)+1),Paramètres!$B$3:$C$56,2,FALSE)*Paramètres!$K$15))</f>
        <v>0</v>
      </c>
      <c r="AE34" s="46"/>
      <c r="AF34" s="2">
        <f>IF(AE$2="Bike &amp; Run",IF(ISNA(VLOOKUP(AE34,Paramètres!$B$3:$C$56,2,FALSE)),0,VLOOKUP(AE34,Paramètres!$B$3:$C$56,2,FALSE)*Paramètres!$K$16),IF(OR(AE34="",OR($D34="",$D34="NL",$D34="HORS LIGUE")),0,VLOOKUP(IF(OR(AE34="",OR($D34="",$D34="NL",$D34="HORS LIGUE")),"",COUNTIFS($D$5:$D$72,"&lt;&gt;"&amp;"",$D$5:$D$72,"&lt;&gt;"&amp;"NL",$D$5:$D$72,"&lt;&gt;"&amp;"HORS LIGUE",AE$5:AE$72,"&lt;"&amp;AE34)+1),Paramètres!$B$3:$C$56,2,FALSE)*Paramètres!$K$16))</f>
        <v>0</v>
      </c>
      <c r="AG34" s="46"/>
      <c r="AH34" s="2">
        <f>IF(AG$2="Bike &amp; Run",IF(ISNA(VLOOKUP(AG34,Paramètres!$B$3:$C$56,2,FALSE)),0,VLOOKUP(AG34,Paramètres!$B$3:$C$56,2,FALSE)*Paramètres!$K$17),IF(OR(AG34="",OR($D34="",$D34="NL",$D34="HORS LIGUE")),0,VLOOKUP(IF(OR(AG34="",OR($D34="",$D34="NL",$D34="HORS LIGUE")),"",COUNTIFS($D$5:$D$72,"&lt;&gt;"&amp;"",$D$5:$D$72,"&lt;&gt;"&amp;"NL",$D$5:$D$72,"&lt;&gt;"&amp;"HORS LIGUE",AG$5:AG$72,"&lt;"&amp;AG34)+1),Paramètres!$B$3:$C$56,2,FALSE)*Paramètres!$K$17))</f>
        <v>0</v>
      </c>
      <c r="AI34" s="40">
        <f t="shared" si="0"/>
        <v>0</v>
      </c>
      <c r="AJ34" s="3" t="str">
        <f t="shared" si="1"/>
        <v/>
      </c>
      <c r="AK34" s="5">
        <f t="shared" si="2"/>
        <v>0</v>
      </c>
      <c r="AL34" s="41">
        <f t="shared" si="3"/>
        <v>0</v>
      </c>
      <c r="AM34" s="33" t="str">
        <f t="shared" si="4"/>
        <v/>
      </c>
      <c r="AO34" s="22">
        <f t="shared" si="5"/>
        <v>0</v>
      </c>
      <c r="AP34">
        <f t="shared" si="6"/>
        <v>0</v>
      </c>
      <c r="AQ34">
        <f t="shared" si="7"/>
        <v>0</v>
      </c>
      <c r="AR34">
        <f t="shared" si="8"/>
        <v>0</v>
      </c>
      <c r="AS34">
        <f t="shared" si="9"/>
        <v>0</v>
      </c>
      <c r="AT34">
        <f t="shared" si="10"/>
        <v>0</v>
      </c>
      <c r="AU34">
        <f t="shared" si="11"/>
        <v>0</v>
      </c>
      <c r="AV34">
        <f t="shared" si="12"/>
        <v>0</v>
      </c>
      <c r="AW34">
        <f t="shared" si="13"/>
        <v>0</v>
      </c>
      <c r="AX34">
        <f t="shared" si="14"/>
        <v>0</v>
      </c>
      <c r="AY34">
        <f t="shared" si="15"/>
        <v>0</v>
      </c>
      <c r="AZ34">
        <f t="shared" si="16"/>
        <v>0</v>
      </c>
      <c r="BA34">
        <f t="shared" si="17"/>
        <v>0</v>
      </c>
      <c r="BB34">
        <f t="shared" si="18"/>
        <v>0</v>
      </c>
      <c r="BC34">
        <f t="shared" si="19"/>
        <v>0</v>
      </c>
      <c r="BD34">
        <f t="shared" si="20"/>
        <v>0</v>
      </c>
      <c r="BE34" s="22">
        <f t="shared" ref="BE34:BR34" si="50">BD34+LARGE($AO34:$BC34,BE$4)</f>
        <v>0</v>
      </c>
      <c r="BF34" s="22">
        <f t="shared" si="50"/>
        <v>0</v>
      </c>
      <c r="BG34" s="22">
        <f t="shared" si="50"/>
        <v>0</v>
      </c>
      <c r="BH34" s="22">
        <f t="shared" si="50"/>
        <v>0</v>
      </c>
      <c r="BI34" s="22">
        <f t="shared" si="50"/>
        <v>0</v>
      </c>
      <c r="BJ34" s="22">
        <f t="shared" si="50"/>
        <v>0</v>
      </c>
      <c r="BK34" s="22">
        <f t="shared" si="50"/>
        <v>0</v>
      </c>
      <c r="BL34" s="22">
        <f t="shared" si="50"/>
        <v>0</v>
      </c>
      <c r="BM34" s="22">
        <f t="shared" si="50"/>
        <v>0</v>
      </c>
      <c r="BN34" s="22">
        <f t="shared" si="50"/>
        <v>0</v>
      </c>
      <c r="BO34" s="22">
        <f t="shared" si="50"/>
        <v>0</v>
      </c>
      <c r="BP34" s="22">
        <f t="shared" si="50"/>
        <v>0</v>
      </c>
      <c r="BQ34" s="22">
        <f t="shared" si="50"/>
        <v>0</v>
      </c>
      <c r="BR34" s="22">
        <f t="shared" si="50"/>
        <v>0</v>
      </c>
    </row>
    <row r="35" spans="1:70" ht="16.5">
      <c r="A35" s="73" t="s">
        <v>1467</v>
      </c>
      <c r="B35" s="32" t="str">
        <f>IF(ISNA(VLOOKUP(A35,'Licenciés Jeunes 2023'!A:C,3,0)),"",VLOOKUP(A35,'Licenciés Jeunes 2023'!A:C,3,0))</f>
        <v>LEFEVRE</v>
      </c>
      <c r="C35" s="32" t="str">
        <f>IF(ISNA(VLOOKUP(A35,'Licenciés Jeunes 2023'!A:C,2,0)),"",VLOOKUP(A35,'Licenciés Jeunes 2023'!A:C,2,0))</f>
        <v>Victoire</v>
      </c>
      <c r="D35" s="32" t="str">
        <f>IF(ISNA(VLOOKUP(A35,'Licenciés Jeunes 2023'!A:F,6,0)),"",VLOOKUP(A35,'Licenciés Jeunes 2023'!A:F,6,0))</f>
        <v>C CHARTRES METROPOLE TRIATHLON</v>
      </c>
      <c r="E35" s="6"/>
      <c r="F35" s="2">
        <f>IF(E$2="Bike &amp; Run",IF(ISNA(VLOOKUP(E35,Paramètres!$B$3:$C$56,2,FALSE)),0,VLOOKUP(E35,Paramètres!$B$3:$C$56,2,FALSE)*Paramètres!$K$3),IF(OR(E35="",OR($D35="",$D35="NL",$D35="HORS LIGUE")),0,VLOOKUP(IF(OR(E35="",OR($D35="",$D35="NL",$D35="HORS LIGUE")),"",COUNTIFS($D$5:$D$72,"&lt;&gt;"&amp;"",$D$5:$D$72,"&lt;&gt;"&amp;"NL",$D$5:$D$72,"&lt;&gt;"&amp;"HORS LIGUE",E$5:E$72,"&lt;"&amp;E35)+1),Paramètres!$B$3:$C$56,2,FALSE)*Paramètres!$K$3))</f>
        <v>0</v>
      </c>
      <c r="G35" s="4"/>
      <c r="H35" s="2">
        <f>IF(G$2="Bike &amp; Run",IF(ISNA(VLOOKUP(G35,Paramètres!$B$3:$C$56,2,FALSE)),0,VLOOKUP(G35,Paramètres!$B$3:$C$56,2,FALSE)*Paramètres!$K$4),IF(OR(G35="",OR($D35="",$D35="NL",$D35="HORS LIGUE")),0,VLOOKUP(IF(OR(G35="",OR($D35="",$D35="NL",$D35="HORS LIGUE")),"",COUNTIFS($D$5:$D$72,"&lt;&gt;"&amp;"",$D$5:$D$72,"&lt;&gt;"&amp;"NL",$D$5:$D$72,"&lt;&gt;"&amp;"HORS LIGUE",G$5:G$72,"&lt;"&amp;G35)+1),Paramètres!$B$3:$C$56,2,FALSE)*Paramètres!$K$4))</f>
        <v>0</v>
      </c>
      <c r="I35" s="36"/>
      <c r="J35" s="2">
        <f>IF(I$2="Bike &amp; Run",IF(ISNA(VLOOKUP(I35,Paramètres!$B$3:$C$56,2,FALSE)),0,VLOOKUP(I35,Paramètres!$B$3:$C$56,2,FALSE)*Paramètres!$K$5),IF(OR(I35="",OR($D35="",$D35="NL",$D35="HORS LIGUE")),0,VLOOKUP(IF(OR(I35="",OR($D35="",$D35="NL",$D35="HORS LIGUE")),"",COUNTIFS($D$5:$D$72,"&lt;&gt;"&amp;"",$D$5:$D$72,"&lt;&gt;"&amp;"NL",$D$5:$D$72,"&lt;&gt;"&amp;"HORS LIGUE",I$5:I$72,"&lt;"&amp;I35)+1),Paramètres!$B$3:$C$56,2,FALSE)*Paramètres!$K$5))</f>
        <v>0</v>
      </c>
      <c r="K35" s="4"/>
      <c r="L35" s="2">
        <f>IF(K$2="Bike &amp; Run",IF(ISNA(VLOOKUP(K35,Paramètres!$B$3:$C$56,2,FALSE)),0,VLOOKUP(K35,Paramètres!$B$3:$C$56,2,FALSE)*Paramètres!$K$6),IF(OR(K35="",OR($D35="",$D35="NL",$D35="HORS LIGUE")),0,VLOOKUP(IF(OR(K35="",OR($D35="",$D35="NL",$D35="HORS LIGUE")),"",COUNTIFS($D$5:$D$72,"&lt;&gt;"&amp;"",$D$5:$D$72,"&lt;&gt;"&amp;"NL",$D$5:$D$72,"&lt;&gt;"&amp;"HORS LIGUE",K$5:K$72,"&lt;"&amp;K35)+1),Paramètres!$B$3:$C$56,2,FALSE)*Paramètres!$K$6))</f>
        <v>0</v>
      </c>
      <c r="M35" s="4"/>
      <c r="N35" s="2">
        <f>IF(M$2="Bike &amp; Run",IF(ISNA(VLOOKUP(M35,Paramètres!$B$3:$C$56,2,FALSE)),0,VLOOKUP(M35,Paramètres!$B$3:$C$56,2,FALSE)*Paramètres!$K$7),IF(OR(M35="",OR($D35="",$D35="NL",$D35="HORS LIGUE")),0,VLOOKUP(IF(OR(M35="",OR($D35="",$D35="NL",$D35="HORS LIGUE")),"",COUNTIFS($D$5:$D$72,"&lt;&gt;"&amp;"",$D$5:$D$72,"&lt;&gt;"&amp;"NL",$D$5:$D$72,"&lt;&gt;"&amp;"HORS LIGUE",M$5:M$72,"&lt;"&amp;M35)+1),Paramètres!$B$3:$C$56,2,FALSE)*Paramètres!$K$7))</f>
        <v>0</v>
      </c>
      <c r="O35" s="46"/>
      <c r="P35" s="2">
        <f>IF(O$2="Bike &amp; Run",IF(ISNA(VLOOKUP(O35,Paramètres!$B$3:$C$56,2,FALSE)),0,VLOOKUP(O35,Paramètres!$B$3:$C$56,2,FALSE)*Paramètres!$K$8),IF(OR(O35="",OR($D35="",$D35="NL",$D35="HORS LIGUE")),0,VLOOKUP(IF(OR(O35="",OR($D35="",$D35="NL",$D35="HORS LIGUE")),"",COUNTIFS($D$5:$D$72,"&lt;&gt;"&amp;"",$D$5:$D$72,"&lt;&gt;"&amp;"NL",$D$5:$D$72,"&lt;&gt;"&amp;"HORS LIGUE",O$5:O$72,"&lt;"&amp;O35)+1),Paramètres!$B$3:$C$56,2,FALSE)*Paramètres!$K$8))</f>
        <v>0</v>
      </c>
      <c r="Q35" s="46"/>
      <c r="R35" s="2">
        <f>IF(Q$2="Bike &amp; Run",IF(ISNA(VLOOKUP(Q35,Paramètres!$B$3:$C$56,2,FALSE)),0,VLOOKUP(Q35,Paramètres!$B$3:$C$56,2,FALSE)*Paramètres!$K$9),IF(OR(Q35="",OR($D35="",$D35="NL",$D35="HORS LIGUE")),0,VLOOKUP(IF(OR(Q35="",OR($D35="",$D35="NL",$D35="HORS LIGUE")),"",COUNTIFS($D$5:$D$72,"&lt;&gt;"&amp;"",$D$5:$D$72,"&lt;&gt;"&amp;"NL",$D$5:$D$72,"&lt;&gt;"&amp;"HORS LIGUE",Q$5:Q$72,"&lt;"&amp;Q35)+1),Paramètres!$B$3:$C$56,2,FALSE)*Paramètres!$K$9))</f>
        <v>0</v>
      </c>
      <c r="S35" s="46"/>
      <c r="T35" s="2">
        <f>IF(S$2="Bike &amp; Run",IF(ISNA(VLOOKUP(S35,Paramètres!$B$3:$C$56,2,FALSE)),0,VLOOKUP(S35,Paramètres!$B$3:$C$56,2,FALSE)*Paramètres!$K$10),IF(OR(S35="",OR($D35="",$D35="NL",$D35="HORS LIGUE")),0,VLOOKUP(IF(OR(S35="",OR($D35="",$D35="NL",$D35="HORS LIGUE")),"",COUNTIFS($D$5:$D$72,"&lt;&gt;"&amp;"",$D$5:$D$72,"&lt;&gt;"&amp;"NL",$D$5:$D$72,"&lt;&gt;"&amp;"HORS LIGUE",S$5:S$72,"&lt;"&amp;S35)+1),Paramètres!$B$3:$C$56,2,FALSE)*Paramètres!$K$10))</f>
        <v>0</v>
      </c>
      <c r="U35" s="46"/>
      <c r="V35" s="2">
        <f>IF(U$2="Bike &amp; Run",IF(ISNA(VLOOKUP(U35,Paramètres!$B$3:$C$56,2,FALSE)),0,VLOOKUP(U35,Paramètres!$B$3:$C$56,2,FALSE)*Paramètres!$K$11),IF(OR(U35="",OR($D35="",$D35="NL",$D35="HORS LIGUE")),0,VLOOKUP(IF(OR(U35="",OR($D35="",$D35="NL",$D35="HORS LIGUE")),"",COUNTIFS($D$5:$D$72,"&lt;&gt;"&amp;"",$D$5:$D$72,"&lt;&gt;"&amp;"NL",$D$5:$D$72,"&lt;&gt;"&amp;"HORS LIGUE",U$5:U$72,"&lt;"&amp;U35)+1),Paramètres!$B$3:$C$56,2,FALSE)*Paramètres!$K$11))</f>
        <v>0</v>
      </c>
      <c r="W35" s="46"/>
      <c r="X35" s="2">
        <f>IF(W$2="Bike &amp; Run",IF(ISNA(VLOOKUP(W35,Paramètres!$B$3:$C$56,2,FALSE)),0,VLOOKUP(W35,Paramètres!$B$3:$C$56,2,FALSE)*Paramètres!$K$12),IF(OR(W35="",OR($D35="",$D35="NL",$D35="HORS LIGUE")),0,VLOOKUP(IF(OR(W35="",OR($D35="",$D35="NL",$D35="HORS LIGUE")),"",COUNTIFS($D$5:$D$72,"&lt;&gt;"&amp;"",$D$5:$D$72,"&lt;&gt;"&amp;"NL",$D$5:$D$72,"&lt;&gt;"&amp;"HORS LIGUE",W$5:W$72,"&lt;"&amp;W35)+1),Paramètres!$B$3:$C$56,2,FALSE)*Paramètres!$K$12))</f>
        <v>0</v>
      </c>
      <c r="Y35" s="46"/>
      <c r="Z35" s="2">
        <f>IF(Y$2="Bike &amp; Run",IF(ISNA(VLOOKUP(Y35,Paramètres!$B$3:$C$56,2,FALSE)),0,VLOOKUP(Y35,Paramètres!$B$3:$C$56,2,FALSE)*Paramètres!$K$13),IF(OR(Y35="",OR($D35="",$D35="NL",$D35="HORS LIGUE")),0,VLOOKUP(IF(OR(Y35="",OR($D35="",$D35="NL",$D35="HORS LIGUE")),"",COUNTIFS($D$5:$D$72,"&lt;&gt;"&amp;"",$D$5:$D$72,"&lt;&gt;"&amp;"NL",$D$5:$D$72,"&lt;&gt;"&amp;"HORS LIGUE",Y$5:Y$72,"&lt;"&amp;Y35)+1),Paramètres!$B$3:$C$56,2,FALSE)*Paramètres!$K$13))</f>
        <v>0</v>
      </c>
      <c r="AA35" s="46"/>
      <c r="AB35" s="2">
        <f>IF(AA$2="Bike &amp; Run",IF(ISNA(VLOOKUP(AA35,Paramètres!$B$3:$C$56,2,FALSE)),0,VLOOKUP(AA35,Paramètres!$B$3:$C$56,2,FALSE)*Paramètres!$K$14),IF(OR(AA35="",OR($D35="",$D35="NL",$D35="HORS LIGUE")),0,VLOOKUP(IF(OR(AA35="",OR($D35="",$D35="NL",$D35="HORS LIGUE")),"",COUNTIFS($D$5:$D$72,"&lt;&gt;"&amp;"",$D$5:$D$72,"&lt;&gt;"&amp;"NL",$D$5:$D$72,"&lt;&gt;"&amp;"HORS LIGUE",AA$5:AA$72,"&lt;"&amp;AA35)+1),Paramètres!$B$3:$C$56,2,FALSE)*Paramètres!$K$14))</f>
        <v>0</v>
      </c>
      <c r="AC35" s="46"/>
      <c r="AD35" s="2">
        <f>IF(AC$2="Bike &amp; Run",IF(ISNA(VLOOKUP(AC35,Paramètres!$B$3:$C$56,2,FALSE)),0,VLOOKUP(AC35,Paramètres!$B$3:$C$56,2,FALSE)*Paramètres!$K$15),IF(OR(AC35="",OR($D35="",$D35="NL",$D35="HORS LIGUE")),0,VLOOKUP(IF(OR(AC35="",OR($D35="",$D35="NL",$D35="HORS LIGUE")),"",COUNTIFS($D$5:$D$72,"&lt;&gt;"&amp;"",$D$5:$D$72,"&lt;&gt;"&amp;"NL",$D$5:$D$72,"&lt;&gt;"&amp;"HORS LIGUE",AC$5:AC$72,"&lt;"&amp;AC35)+1),Paramètres!$B$3:$C$56,2,FALSE)*Paramètres!$K$15))</f>
        <v>0</v>
      </c>
      <c r="AE35" s="46"/>
      <c r="AF35" s="2">
        <f>IF(AE$2="Bike &amp; Run",IF(ISNA(VLOOKUP(AE35,Paramètres!$B$3:$C$56,2,FALSE)),0,VLOOKUP(AE35,Paramètres!$B$3:$C$56,2,FALSE)*Paramètres!$K$16),IF(OR(AE35="",OR($D35="",$D35="NL",$D35="HORS LIGUE")),0,VLOOKUP(IF(OR(AE35="",OR($D35="",$D35="NL",$D35="HORS LIGUE")),"",COUNTIFS($D$5:$D$72,"&lt;&gt;"&amp;"",$D$5:$D$72,"&lt;&gt;"&amp;"NL",$D$5:$D$72,"&lt;&gt;"&amp;"HORS LIGUE",AE$5:AE$72,"&lt;"&amp;AE35)+1),Paramètres!$B$3:$C$56,2,FALSE)*Paramètres!$K$16))</f>
        <v>0</v>
      </c>
      <c r="AG35" s="46"/>
      <c r="AH35" s="2">
        <f>IF(AG$2="Bike &amp; Run",IF(ISNA(VLOOKUP(AG35,Paramètres!$B$3:$C$56,2,FALSE)),0,VLOOKUP(AG35,Paramètres!$B$3:$C$56,2,FALSE)*Paramètres!$K$17),IF(OR(AG35="",OR($D35="",$D35="NL",$D35="HORS LIGUE")),0,VLOOKUP(IF(OR(AG35="",OR($D35="",$D35="NL",$D35="HORS LIGUE")),"",COUNTIFS($D$5:$D$72,"&lt;&gt;"&amp;"",$D$5:$D$72,"&lt;&gt;"&amp;"NL",$D$5:$D$72,"&lt;&gt;"&amp;"HORS LIGUE",AG$5:AG$72,"&lt;"&amp;AG35)+1),Paramètres!$B$3:$C$56,2,FALSE)*Paramètres!$K$17))</f>
        <v>0</v>
      </c>
      <c r="AI35" s="40">
        <f t="shared" si="0"/>
        <v>0</v>
      </c>
      <c r="AJ35" s="3" t="str">
        <f t="shared" si="1"/>
        <v/>
      </c>
      <c r="AK35" s="5">
        <f t="shared" si="2"/>
        <v>0</v>
      </c>
      <c r="AL35" s="41">
        <f t="shared" si="3"/>
        <v>0</v>
      </c>
      <c r="AM35" s="33" t="str">
        <f t="shared" si="4"/>
        <v/>
      </c>
      <c r="AO35" s="22">
        <f t="shared" si="5"/>
        <v>0</v>
      </c>
      <c r="AP35">
        <f t="shared" si="6"/>
        <v>0</v>
      </c>
      <c r="AQ35">
        <f t="shared" si="7"/>
        <v>0</v>
      </c>
      <c r="AR35">
        <f t="shared" si="8"/>
        <v>0</v>
      </c>
      <c r="AS35">
        <f t="shared" si="9"/>
        <v>0</v>
      </c>
      <c r="AT35">
        <f t="shared" si="10"/>
        <v>0</v>
      </c>
      <c r="AU35">
        <f t="shared" si="11"/>
        <v>0</v>
      </c>
      <c r="AV35">
        <f t="shared" si="12"/>
        <v>0</v>
      </c>
      <c r="AW35">
        <f t="shared" si="13"/>
        <v>0</v>
      </c>
      <c r="AX35">
        <f t="shared" si="14"/>
        <v>0</v>
      </c>
      <c r="AY35">
        <f t="shared" si="15"/>
        <v>0</v>
      </c>
      <c r="AZ35">
        <f t="shared" si="16"/>
        <v>0</v>
      </c>
      <c r="BA35">
        <f t="shared" si="17"/>
        <v>0</v>
      </c>
      <c r="BB35">
        <f t="shared" si="18"/>
        <v>0</v>
      </c>
      <c r="BC35">
        <f t="shared" si="19"/>
        <v>0</v>
      </c>
      <c r="BD35">
        <f t="shared" si="20"/>
        <v>0</v>
      </c>
      <c r="BE35" s="22">
        <f t="shared" ref="BE35:BR35" si="51">BD35+LARGE($AO35:$BC35,BE$4)</f>
        <v>0</v>
      </c>
      <c r="BF35" s="22">
        <f t="shared" si="51"/>
        <v>0</v>
      </c>
      <c r="BG35" s="22">
        <f t="shared" si="51"/>
        <v>0</v>
      </c>
      <c r="BH35" s="22">
        <f t="shared" si="51"/>
        <v>0</v>
      </c>
      <c r="BI35" s="22">
        <f t="shared" si="51"/>
        <v>0</v>
      </c>
      <c r="BJ35" s="22">
        <f t="shared" si="51"/>
        <v>0</v>
      </c>
      <c r="BK35" s="22">
        <f t="shared" si="51"/>
        <v>0</v>
      </c>
      <c r="BL35" s="22">
        <f t="shared" si="51"/>
        <v>0</v>
      </c>
      <c r="BM35" s="22">
        <f t="shared" si="51"/>
        <v>0</v>
      </c>
      <c r="BN35" s="22">
        <f t="shared" si="51"/>
        <v>0</v>
      </c>
      <c r="BO35" s="22">
        <f t="shared" si="51"/>
        <v>0</v>
      </c>
      <c r="BP35" s="22">
        <f t="shared" si="51"/>
        <v>0</v>
      </c>
      <c r="BQ35" s="22">
        <f t="shared" si="51"/>
        <v>0</v>
      </c>
      <c r="BR35" s="22">
        <f t="shared" si="51"/>
        <v>0</v>
      </c>
    </row>
    <row r="36" spans="1:70" ht="16.5">
      <c r="A36" s="73" t="s">
        <v>1489</v>
      </c>
      <c r="B36" s="32" t="str">
        <f>IF(ISNA(VLOOKUP(A36,'Licenciés Jeunes 2023'!A:C,3,0)),"",VLOOKUP(A36,'Licenciés Jeunes 2023'!A:C,3,0))</f>
        <v>GAUDE</v>
      </c>
      <c r="C36" s="32" t="str">
        <f>IF(ISNA(VLOOKUP(A36,'Licenciés Jeunes 2023'!A:C,2,0)),"",VLOOKUP(A36,'Licenciés Jeunes 2023'!A:C,2,0))</f>
        <v>Anna</v>
      </c>
      <c r="D36" s="32" t="str">
        <f>IF(ISNA(VLOOKUP(A36,'Licenciés Jeunes 2023'!A:F,6,0)),"",VLOOKUP(A36,'Licenciés Jeunes 2023'!A:F,6,0))</f>
        <v>C CHARTRES METROPOLE TRIATHLON</v>
      </c>
      <c r="E36" s="6"/>
      <c r="F36" s="2">
        <f>IF(E$2="Bike &amp; Run",IF(ISNA(VLOOKUP(E36,Paramètres!$B$3:$C$56,2,FALSE)),0,VLOOKUP(E36,Paramètres!$B$3:$C$56,2,FALSE)*Paramètres!$K$3),IF(OR(E36="",OR($D36="",$D36="NL",$D36="HORS LIGUE")),0,VLOOKUP(IF(OR(E36="",OR($D36="",$D36="NL",$D36="HORS LIGUE")),"",COUNTIFS($D$5:$D$72,"&lt;&gt;"&amp;"",$D$5:$D$72,"&lt;&gt;"&amp;"NL",$D$5:$D$72,"&lt;&gt;"&amp;"HORS LIGUE",E$5:E$72,"&lt;"&amp;E36)+1),Paramètres!$B$3:$C$56,2,FALSE)*Paramètres!$K$3))</f>
        <v>0</v>
      </c>
      <c r="G36" s="4"/>
      <c r="H36" s="2">
        <f>IF(G$2="Bike &amp; Run",IF(ISNA(VLOOKUP(G36,Paramètres!$B$3:$C$56,2,FALSE)),0,VLOOKUP(G36,Paramètres!$B$3:$C$56,2,FALSE)*Paramètres!$K$4),IF(OR(G36="",OR($D36="",$D36="NL",$D36="HORS LIGUE")),0,VLOOKUP(IF(OR(G36="",OR($D36="",$D36="NL",$D36="HORS LIGUE")),"",COUNTIFS($D$5:$D$72,"&lt;&gt;"&amp;"",$D$5:$D$72,"&lt;&gt;"&amp;"NL",$D$5:$D$72,"&lt;&gt;"&amp;"HORS LIGUE",G$5:G$72,"&lt;"&amp;G36)+1),Paramètres!$B$3:$C$56,2,FALSE)*Paramètres!$K$4))</f>
        <v>0</v>
      </c>
      <c r="I36" s="36"/>
      <c r="J36" s="2">
        <f>IF(I$2="Bike &amp; Run",IF(ISNA(VLOOKUP(I36,Paramètres!$B$3:$C$56,2,FALSE)),0,VLOOKUP(I36,Paramètres!$B$3:$C$56,2,FALSE)*Paramètres!$K$5),IF(OR(I36="",OR($D36="",$D36="NL",$D36="HORS LIGUE")),0,VLOOKUP(IF(OR(I36="",OR($D36="",$D36="NL",$D36="HORS LIGUE")),"",COUNTIFS($D$5:$D$72,"&lt;&gt;"&amp;"",$D$5:$D$72,"&lt;&gt;"&amp;"NL",$D$5:$D$72,"&lt;&gt;"&amp;"HORS LIGUE",I$5:I$72,"&lt;"&amp;I36)+1),Paramètres!$B$3:$C$56,2,FALSE)*Paramètres!$K$5))</f>
        <v>0</v>
      </c>
      <c r="K36" s="4"/>
      <c r="L36" s="2">
        <f>IF(K$2="Bike &amp; Run",IF(ISNA(VLOOKUP(K36,Paramètres!$B$3:$C$56,2,FALSE)),0,VLOOKUP(K36,Paramètres!$B$3:$C$56,2,FALSE)*Paramètres!$K$6),IF(OR(K36="",OR($D36="",$D36="NL",$D36="HORS LIGUE")),0,VLOOKUP(IF(OR(K36="",OR($D36="",$D36="NL",$D36="HORS LIGUE")),"",COUNTIFS($D$5:$D$72,"&lt;&gt;"&amp;"",$D$5:$D$72,"&lt;&gt;"&amp;"NL",$D$5:$D$72,"&lt;&gt;"&amp;"HORS LIGUE",K$5:K$72,"&lt;"&amp;K36)+1),Paramètres!$B$3:$C$56,2,FALSE)*Paramètres!$K$6))</f>
        <v>0</v>
      </c>
      <c r="M36" s="4"/>
      <c r="N36" s="2">
        <f>IF(M$2="Bike &amp; Run",IF(ISNA(VLOOKUP(M36,Paramètres!$B$3:$C$56,2,FALSE)),0,VLOOKUP(M36,Paramètres!$B$3:$C$56,2,FALSE)*Paramètres!$K$7),IF(OR(M36="",OR($D36="",$D36="NL",$D36="HORS LIGUE")),0,VLOOKUP(IF(OR(M36="",OR($D36="",$D36="NL",$D36="HORS LIGUE")),"",COUNTIFS($D$5:$D$72,"&lt;&gt;"&amp;"",$D$5:$D$72,"&lt;&gt;"&amp;"NL",$D$5:$D$72,"&lt;&gt;"&amp;"HORS LIGUE",M$5:M$72,"&lt;"&amp;M36)+1),Paramètres!$B$3:$C$56,2,FALSE)*Paramètres!$K$7))</f>
        <v>0</v>
      </c>
      <c r="O36" s="46"/>
      <c r="P36" s="2">
        <f>IF(O$2="Bike &amp; Run",IF(ISNA(VLOOKUP(O36,Paramètres!$B$3:$C$56,2,FALSE)),0,VLOOKUP(O36,Paramètres!$B$3:$C$56,2,FALSE)*Paramètres!$K$8),IF(OR(O36="",OR($D36="",$D36="NL",$D36="HORS LIGUE")),0,VLOOKUP(IF(OR(O36="",OR($D36="",$D36="NL",$D36="HORS LIGUE")),"",COUNTIFS($D$5:$D$72,"&lt;&gt;"&amp;"",$D$5:$D$72,"&lt;&gt;"&amp;"NL",$D$5:$D$72,"&lt;&gt;"&amp;"HORS LIGUE",O$5:O$72,"&lt;"&amp;O36)+1),Paramètres!$B$3:$C$56,2,FALSE)*Paramètres!$K$8))</f>
        <v>0</v>
      </c>
      <c r="Q36" s="46"/>
      <c r="R36" s="2">
        <f>IF(Q$2="Bike &amp; Run",IF(ISNA(VLOOKUP(Q36,Paramètres!$B$3:$C$56,2,FALSE)),0,VLOOKUP(Q36,Paramètres!$B$3:$C$56,2,FALSE)*Paramètres!$K$9),IF(OR(Q36="",OR($D36="",$D36="NL",$D36="HORS LIGUE")),0,VLOOKUP(IF(OR(Q36="",OR($D36="",$D36="NL",$D36="HORS LIGUE")),"",COUNTIFS($D$5:$D$72,"&lt;&gt;"&amp;"",$D$5:$D$72,"&lt;&gt;"&amp;"NL",$D$5:$D$72,"&lt;&gt;"&amp;"HORS LIGUE",Q$5:Q$72,"&lt;"&amp;Q36)+1),Paramètres!$B$3:$C$56,2,FALSE)*Paramètres!$K$9))</f>
        <v>0</v>
      </c>
      <c r="S36" s="46"/>
      <c r="T36" s="2">
        <f>IF(S$2="Bike &amp; Run",IF(ISNA(VLOOKUP(S36,Paramètres!$B$3:$C$56,2,FALSE)),0,VLOOKUP(S36,Paramètres!$B$3:$C$56,2,FALSE)*Paramètres!$K$10),IF(OR(S36="",OR($D36="",$D36="NL",$D36="HORS LIGUE")),0,VLOOKUP(IF(OR(S36="",OR($D36="",$D36="NL",$D36="HORS LIGUE")),"",COUNTIFS($D$5:$D$72,"&lt;&gt;"&amp;"",$D$5:$D$72,"&lt;&gt;"&amp;"NL",$D$5:$D$72,"&lt;&gt;"&amp;"HORS LIGUE",S$5:S$72,"&lt;"&amp;S36)+1),Paramètres!$B$3:$C$56,2,FALSE)*Paramètres!$K$10))</f>
        <v>0</v>
      </c>
      <c r="U36" s="46"/>
      <c r="V36" s="2">
        <f>IF(U$2="Bike &amp; Run",IF(ISNA(VLOOKUP(U36,Paramètres!$B$3:$C$56,2,FALSE)),0,VLOOKUP(U36,Paramètres!$B$3:$C$56,2,FALSE)*Paramètres!$K$11),IF(OR(U36="",OR($D36="",$D36="NL",$D36="HORS LIGUE")),0,VLOOKUP(IF(OR(U36="",OR($D36="",$D36="NL",$D36="HORS LIGUE")),"",COUNTIFS($D$5:$D$72,"&lt;&gt;"&amp;"",$D$5:$D$72,"&lt;&gt;"&amp;"NL",$D$5:$D$72,"&lt;&gt;"&amp;"HORS LIGUE",U$5:U$72,"&lt;"&amp;U36)+1),Paramètres!$B$3:$C$56,2,FALSE)*Paramètres!$K$11))</f>
        <v>0</v>
      </c>
      <c r="W36" s="46"/>
      <c r="X36" s="2">
        <f>IF(W$2="Bike &amp; Run",IF(ISNA(VLOOKUP(W36,Paramètres!$B$3:$C$56,2,FALSE)),0,VLOOKUP(W36,Paramètres!$B$3:$C$56,2,FALSE)*Paramètres!$K$12),IF(OR(W36="",OR($D36="",$D36="NL",$D36="HORS LIGUE")),0,VLOOKUP(IF(OR(W36="",OR($D36="",$D36="NL",$D36="HORS LIGUE")),"",COUNTIFS($D$5:$D$72,"&lt;&gt;"&amp;"",$D$5:$D$72,"&lt;&gt;"&amp;"NL",$D$5:$D$72,"&lt;&gt;"&amp;"HORS LIGUE",W$5:W$72,"&lt;"&amp;W36)+1),Paramètres!$B$3:$C$56,2,FALSE)*Paramètres!$K$12))</f>
        <v>0</v>
      </c>
      <c r="Y36" s="46"/>
      <c r="Z36" s="2">
        <f>IF(Y$2="Bike &amp; Run",IF(ISNA(VLOOKUP(Y36,Paramètres!$B$3:$C$56,2,FALSE)),0,VLOOKUP(Y36,Paramètres!$B$3:$C$56,2,FALSE)*Paramètres!$K$13),IF(OR(Y36="",OR($D36="",$D36="NL",$D36="HORS LIGUE")),0,VLOOKUP(IF(OR(Y36="",OR($D36="",$D36="NL",$D36="HORS LIGUE")),"",COUNTIFS($D$5:$D$72,"&lt;&gt;"&amp;"",$D$5:$D$72,"&lt;&gt;"&amp;"NL",$D$5:$D$72,"&lt;&gt;"&amp;"HORS LIGUE",Y$5:Y$72,"&lt;"&amp;Y36)+1),Paramètres!$B$3:$C$56,2,FALSE)*Paramètres!$K$13))</f>
        <v>0</v>
      </c>
      <c r="AA36" s="46"/>
      <c r="AB36" s="2">
        <f>IF(AA$2="Bike &amp; Run",IF(ISNA(VLOOKUP(AA36,Paramètres!$B$3:$C$56,2,FALSE)),0,VLOOKUP(AA36,Paramètres!$B$3:$C$56,2,FALSE)*Paramètres!$K$14),IF(OR(AA36="",OR($D36="",$D36="NL",$D36="HORS LIGUE")),0,VLOOKUP(IF(OR(AA36="",OR($D36="",$D36="NL",$D36="HORS LIGUE")),"",COUNTIFS($D$5:$D$72,"&lt;&gt;"&amp;"",$D$5:$D$72,"&lt;&gt;"&amp;"NL",$D$5:$D$72,"&lt;&gt;"&amp;"HORS LIGUE",AA$5:AA$72,"&lt;"&amp;AA36)+1),Paramètres!$B$3:$C$56,2,FALSE)*Paramètres!$K$14))</f>
        <v>0</v>
      </c>
      <c r="AC36" s="46"/>
      <c r="AD36" s="2">
        <f>IF(AC$2="Bike &amp; Run",IF(ISNA(VLOOKUP(AC36,Paramètres!$B$3:$C$56,2,FALSE)),0,VLOOKUP(AC36,Paramètres!$B$3:$C$56,2,FALSE)*Paramètres!$K$15),IF(OR(AC36="",OR($D36="",$D36="NL",$D36="HORS LIGUE")),0,VLOOKUP(IF(OR(AC36="",OR($D36="",$D36="NL",$D36="HORS LIGUE")),"",COUNTIFS($D$5:$D$72,"&lt;&gt;"&amp;"",$D$5:$D$72,"&lt;&gt;"&amp;"NL",$D$5:$D$72,"&lt;&gt;"&amp;"HORS LIGUE",AC$5:AC$72,"&lt;"&amp;AC36)+1),Paramètres!$B$3:$C$56,2,FALSE)*Paramètres!$K$15))</f>
        <v>0</v>
      </c>
      <c r="AE36" s="46"/>
      <c r="AF36" s="2">
        <f>IF(AE$2="Bike &amp; Run",IF(ISNA(VLOOKUP(AE36,Paramètres!$B$3:$C$56,2,FALSE)),0,VLOOKUP(AE36,Paramètres!$B$3:$C$56,2,FALSE)*Paramètres!$K$16),IF(OR(AE36="",OR($D36="",$D36="NL",$D36="HORS LIGUE")),0,VLOOKUP(IF(OR(AE36="",OR($D36="",$D36="NL",$D36="HORS LIGUE")),"",COUNTIFS($D$5:$D$72,"&lt;&gt;"&amp;"",$D$5:$D$72,"&lt;&gt;"&amp;"NL",$D$5:$D$72,"&lt;&gt;"&amp;"HORS LIGUE",AE$5:AE$72,"&lt;"&amp;AE36)+1),Paramètres!$B$3:$C$56,2,FALSE)*Paramètres!$K$16))</f>
        <v>0</v>
      </c>
      <c r="AG36" s="46"/>
      <c r="AH36" s="2">
        <f>IF(AG$2="Bike &amp; Run",IF(ISNA(VLOOKUP(AG36,Paramètres!$B$3:$C$56,2,FALSE)),0,VLOOKUP(AG36,Paramètres!$B$3:$C$56,2,FALSE)*Paramètres!$K$17),IF(OR(AG36="",OR($D36="",$D36="NL",$D36="HORS LIGUE")),0,VLOOKUP(IF(OR(AG36="",OR($D36="",$D36="NL",$D36="HORS LIGUE")),"",COUNTIFS($D$5:$D$72,"&lt;&gt;"&amp;"",$D$5:$D$72,"&lt;&gt;"&amp;"NL",$D$5:$D$72,"&lt;&gt;"&amp;"HORS LIGUE",AG$5:AG$72,"&lt;"&amp;AG36)+1),Paramètres!$B$3:$C$56,2,FALSE)*Paramètres!$K$17))</f>
        <v>0</v>
      </c>
      <c r="AI36" s="40">
        <f t="shared" si="0"/>
        <v>0</v>
      </c>
      <c r="AJ36" s="3" t="str">
        <f t="shared" si="1"/>
        <v/>
      </c>
      <c r="AK36" s="5">
        <f t="shared" si="2"/>
        <v>0</v>
      </c>
      <c r="AL36" s="41">
        <f t="shared" si="3"/>
        <v>0</v>
      </c>
      <c r="AM36" s="33" t="str">
        <f t="shared" si="4"/>
        <v/>
      </c>
      <c r="AO36" s="22">
        <f t="shared" si="5"/>
        <v>0</v>
      </c>
      <c r="AP36">
        <f t="shared" si="6"/>
        <v>0</v>
      </c>
      <c r="AQ36">
        <f t="shared" si="7"/>
        <v>0</v>
      </c>
      <c r="AR36">
        <f t="shared" si="8"/>
        <v>0</v>
      </c>
      <c r="AS36">
        <f t="shared" si="9"/>
        <v>0</v>
      </c>
      <c r="AT36">
        <f t="shared" si="10"/>
        <v>0</v>
      </c>
      <c r="AU36">
        <f t="shared" si="11"/>
        <v>0</v>
      </c>
      <c r="AV36">
        <f t="shared" si="12"/>
        <v>0</v>
      </c>
      <c r="AW36">
        <f t="shared" si="13"/>
        <v>0</v>
      </c>
      <c r="AX36">
        <f t="shared" si="14"/>
        <v>0</v>
      </c>
      <c r="AY36">
        <f t="shared" si="15"/>
        <v>0</v>
      </c>
      <c r="AZ36">
        <f t="shared" si="16"/>
        <v>0</v>
      </c>
      <c r="BA36">
        <f t="shared" si="17"/>
        <v>0</v>
      </c>
      <c r="BB36">
        <f t="shared" si="18"/>
        <v>0</v>
      </c>
      <c r="BC36">
        <f t="shared" si="19"/>
        <v>0</v>
      </c>
      <c r="BD36">
        <f t="shared" si="20"/>
        <v>0</v>
      </c>
      <c r="BE36" s="22">
        <f t="shared" ref="BE36:BR36" si="52">BD36+LARGE($AO36:$BC36,BE$4)</f>
        <v>0</v>
      </c>
      <c r="BF36" s="22">
        <f t="shared" si="52"/>
        <v>0</v>
      </c>
      <c r="BG36" s="22">
        <f t="shared" si="52"/>
        <v>0</v>
      </c>
      <c r="BH36" s="22">
        <f t="shared" si="52"/>
        <v>0</v>
      </c>
      <c r="BI36" s="22">
        <f t="shared" si="52"/>
        <v>0</v>
      </c>
      <c r="BJ36" s="22">
        <f t="shared" si="52"/>
        <v>0</v>
      </c>
      <c r="BK36" s="22">
        <f t="shared" si="52"/>
        <v>0</v>
      </c>
      <c r="BL36" s="22">
        <f t="shared" si="52"/>
        <v>0</v>
      </c>
      <c r="BM36" s="22">
        <f t="shared" si="52"/>
        <v>0</v>
      </c>
      <c r="BN36" s="22">
        <f t="shared" si="52"/>
        <v>0</v>
      </c>
      <c r="BO36" s="22">
        <f t="shared" si="52"/>
        <v>0</v>
      </c>
      <c r="BP36" s="22">
        <f t="shared" si="52"/>
        <v>0</v>
      </c>
      <c r="BQ36" s="22">
        <f t="shared" si="52"/>
        <v>0</v>
      </c>
      <c r="BR36" s="22">
        <f t="shared" si="52"/>
        <v>0</v>
      </c>
    </row>
    <row r="37" spans="1:70" ht="16.5">
      <c r="A37" s="73" t="s">
        <v>1512</v>
      </c>
      <c r="B37" s="32" t="str">
        <f>IF(ISNA(VLOOKUP(A37,'Licenciés Jeunes 2023'!A:C,3,0)),"",VLOOKUP(A37,'Licenciés Jeunes 2023'!A:C,3,0))</f>
        <v>GUILLON</v>
      </c>
      <c r="C37" s="32" t="str">
        <f>IF(ISNA(VLOOKUP(A37,'Licenciés Jeunes 2023'!A:C,2,0)),"",VLOOKUP(A37,'Licenciés Jeunes 2023'!A:C,2,0))</f>
        <v>CLEMENTINE</v>
      </c>
      <c r="D37" s="32" t="str">
        <f>IF(ISNA(VLOOKUP(A37,'Licenciés Jeunes 2023'!A:F,6,0)),"",VLOOKUP(A37,'Licenciés Jeunes 2023'!A:F,6,0))</f>
        <v>T.C. JOUE LES TOURS</v>
      </c>
      <c r="E37" s="6"/>
      <c r="F37" s="2">
        <f>IF(E$2="Bike &amp; Run",IF(ISNA(VLOOKUP(E37,Paramètres!$B$3:$C$56,2,FALSE)),0,VLOOKUP(E37,Paramètres!$B$3:$C$56,2,FALSE)*Paramètres!$K$3),IF(OR(E37="",OR($D37="",$D37="NL",$D37="HORS LIGUE")),0,VLOOKUP(IF(OR(E37="",OR($D37="",$D37="NL",$D37="HORS LIGUE")),"",COUNTIFS($D$5:$D$72,"&lt;&gt;"&amp;"",$D$5:$D$72,"&lt;&gt;"&amp;"NL",$D$5:$D$72,"&lt;&gt;"&amp;"HORS LIGUE",E$5:E$72,"&lt;"&amp;E37)+1),Paramètres!$B$3:$C$56,2,FALSE)*Paramètres!$K$3))</f>
        <v>0</v>
      </c>
      <c r="G37" s="4"/>
      <c r="H37" s="2">
        <f>IF(G$2="Bike &amp; Run",IF(ISNA(VLOOKUP(G37,Paramètres!$B$3:$C$56,2,FALSE)),0,VLOOKUP(G37,Paramètres!$B$3:$C$56,2,FALSE)*Paramètres!$K$4),IF(OR(G37="",OR($D37="",$D37="NL",$D37="HORS LIGUE")),0,VLOOKUP(IF(OR(G37="",OR($D37="",$D37="NL",$D37="HORS LIGUE")),"",COUNTIFS($D$5:$D$72,"&lt;&gt;"&amp;"",$D$5:$D$72,"&lt;&gt;"&amp;"NL",$D$5:$D$72,"&lt;&gt;"&amp;"HORS LIGUE",G$5:G$72,"&lt;"&amp;G37)+1),Paramètres!$B$3:$C$56,2,FALSE)*Paramètres!$K$4))</f>
        <v>0</v>
      </c>
      <c r="I37" s="36"/>
      <c r="J37" s="2">
        <f>IF(I$2="Bike &amp; Run",IF(ISNA(VLOOKUP(I37,Paramètres!$B$3:$C$56,2,FALSE)),0,VLOOKUP(I37,Paramètres!$B$3:$C$56,2,FALSE)*Paramètres!$K$5),IF(OR(I37="",OR($D37="",$D37="NL",$D37="HORS LIGUE")),0,VLOOKUP(IF(OR(I37="",OR($D37="",$D37="NL",$D37="HORS LIGUE")),"",COUNTIFS($D$5:$D$72,"&lt;&gt;"&amp;"",$D$5:$D$72,"&lt;&gt;"&amp;"NL",$D$5:$D$72,"&lt;&gt;"&amp;"HORS LIGUE",I$5:I$72,"&lt;"&amp;I37)+1),Paramètres!$B$3:$C$56,2,FALSE)*Paramètres!$K$5))</f>
        <v>0</v>
      </c>
      <c r="K37" s="4"/>
      <c r="L37" s="2">
        <f>IF(K$2="Bike &amp; Run",IF(ISNA(VLOOKUP(K37,Paramètres!$B$3:$C$56,2,FALSE)),0,VLOOKUP(K37,Paramètres!$B$3:$C$56,2,FALSE)*Paramètres!$K$6),IF(OR(K37="",OR($D37="",$D37="NL",$D37="HORS LIGUE")),0,VLOOKUP(IF(OR(K37="",OR($D37="",$D37="NL",$D37="HORS LIGUE")),"",COUNTIFS($D$5:$D$72,"&lt;&gt;"&amp;"",$D$5:$D$72,"&lt;&gt;"&amp;"NL",$D$5:$D$72,"&lt;&gt;"&amp;"HORS LIGUE",K$5:K$72,"&lt;"&amp;K37)+1),Paramètres!$B$3:$C$56,2,FALSE)*Paramètres!$K$6))</f>
        <v>0</v>
      </c>
      <c r="M37" s="4"/>
      <c r="N37" s="2">
        <f>IF(M$2="Bike &amp; Run",IF(ISNA(VLOOKUP(M37,Paramètres!$B$3:$C$56,2,FALSE)),0,VLOOKUP(M37,Paramètres!$B$3:$C$56,2,FALSE)*Paramètres!$K$7),IF(OR(M37="",OR($D37="",$D37="NL",$D37="HORS LIGUE")),0,VLOOKUP(IF(OR(M37="",OR($D37="",$D37="NL",$D37="HORS LIGUE")),"",COUNTIFS($D$5:$D$72,"&lt;&gt;"&amp;"",$D$5:$D$72,"&lt;&gt;"&amp;"NL",$D$5:$D$72,"&lt;&gt;"&amp;"HORS LIGUE",M$5:M$72,"&lt;"&amp;M37)+1),Paramètres!$B$3:$C$56,2,FALSE)*Paramètres!$K$7))</f>
        <v>0</v>
      </c>
      <c r="O37" s="46"/>
      <c r="P37" s="2">
        <f>IF(O$2="Bike &amp; Run",IF(ISNA(VLOOKUP(O37,Paramètres!$B$3:$C$56,2,FALSE)),0,VLOOKUP(O37,Paramètres!$B$3:$C$56,2,FALSE)*Paramètres!$K$8),IF(OR(O37="",OR($D37="",$D37="NL",$D37="HORS LIGUE")),0,VLOOKUP(IF(OR(O37="",OR($D37="",$D37="NL",$D37="HORS LIGUE")),"",COUNTIFS($D$5:$D$72,"&lt;&gt;"&amp;"",$D$5:$D$72,"&lt;&gt;"&amp;"NL",$D$5:$D$72,"&lt;&gt;"&amp;"HORS LIGUE",O$5:O$72,"&lt;"&amp;O37)+1),Paramètres!$B$3:$C$56,2,FALSE)*Paramètres!$K$8))</f>
        <v>0</v>
      </c>
      <c r="Q37" s="46"/>
      <c r="R37" s="2">
        <f>IF(Q$2="Bike &amp; Run",IF(ISNA(VLOOKUP(Q37,Paramètres!$B$3:$C$56,2,FALSE)),0,VLOOKUP(Q37,Paramètres!$B$3:$C$56,2,FALSE)*Paramètres!$K$9),IF(OR(Q37="",OR($D37="",$D37="NL",$D37="HORS LIGUE")),0,VLOOKUP(IF(OR(Q37="",OR($D37="",$D37="NL",$D37="HORS LIGUE")),"",COUNTIFS($D$5:$D$72,"&lt;&gt;"&amp;"",$D$5:$D$72,"&lt;&gt;"&amp;"NL",$D$5:$D$72,"&lt;&gt;"&amp;"HORS LIGUE",Q$5:Q$72,"&lt;"&amp;Q37)+1),Paramètres!$B$3:$C$56,2,FALSE)*Paramètres!$K$9))</f>
        <v>0</v>
      </c>
      <c r="S37" s="46"/>
      <c r="T37" s="2">
        <f>IF(S$2="Bike &amp; Run",IF(ISNA(VLOOKUP(S37,Paramètres!$B$3:$C$56,2,FALSE)),0,VLOOKUP(S37,Paramètres!$B$3:$C$56,2,FALSE)*Paramètres!$K$10),IF(OR(S37="",OR($D37="",$D37="NL",$D37="HORS LIGUE")),0,VLOOKUP(IF(OR(S37="",OR($D37="",$D37="NL",$D37="HORS LIGUE")),"",COUNTIFS($D$5:$D$72,"&lt;&gt;"&amp;"",$D$5:$D$72,"&lt;&gt;"&amp;"NL",$D$5:$D$72,"&lt;&gt;"&amp;"HORS LIGUE",S$5:S$72,"&lt;"&amp;S37)+1),Paramètres!$B$3:$C$56,2,FALSE)*Paramètres!$K$10))</f>
        <v>0</v>
      </c>
      <c r="U37" s="46"/>
      <c r="V37" s="2">
        <f>IF(U$2="Bike &amp; Run",IF(ISNA(VLOOKUP(U37,Paramètres!$B$3:$C$56,2,FALSE)),0,VLOOKUP(U37,Paramètres!$B$3:$C$56,2,FALSE)*Paramètres!$K$11),IF(OR(U37="",OR($D37="",$D37="NL",$D37="HORS LIGUE")),0,VLOOKUP(IF(OR(U37="",OR($D37="",$D37="NL",$D37="HORS LIGUE")),"",COUNTIFS($D$5:$D$72,"&lt;&gt;"&amp;"",$D$5:$D$72,"&lt;&gt;"&amp;"NL",$D$5:$D$72,"&lt;&gt;"&amp;"HORS LIGUE",U$5:U$72,"&lt;"&amp;U37)+1),Paramètres!$B$3:$C$56,2,FALSE)*Paramètres!$K$11))</f>
        <v>0</v>
      </c>
      <c r="W37" s="46"/>
      <c r="X37" s="2">
        <f>IF(W$2="Bike &amp; Run",IF(ISNA(VLOOKUP(W37,Paramètres!$B$3:$C$56,2,FALSE)),0,VLOOKUP(W37,Paramètres!$B$3:$C$56,2,FALSE)*Paramètres!$K$12),IF(OR(W37="",OR($D37="",$D37="NL",$D37="HORS LIGUE")),0,VLOOKUP(IF(OR(W37="",OR($D37="",$D37="NL",$D37="HORS LIGUE")),"",COUNTIFS($D$5:$D$72,"&lt;&gt;"&amp;"",$D$5:$D$72,"&lt;&gt;"&amp;"NL",$D$5:$D$72,"&lt;&gt;"&amp;"HORS LIGUE",W$5:W$72,"&lt;"&amp;W37)+1),Paramètres!$B$3:$C$56,2,FALSE)*Paramètres!$K$12))</f>
        <v>0</v>
      </c>
      <c r="Y37" s="46"/>
      <c r="Z37" s="2">
        <f>IF(Y$2="Bike &amp; Run",IF(ISNA(VLOOKUP(Y37,Paramètres!$B$3:$C$56,2,FALSE)),0,VLOOKUP(Y37,Paramètres!$B$3:$C$56,2,FALSE)*Paramètres!$K$13),IF(OR(Y37="",OR($D37="",$D37="NL",$D37="HORS LIGUE")),0,VLOOKUP(IF(OR(Y37="",OR($D37="",$D37="NL",$D37="HORS LIGUE")),"",COUNTIFS($D$5:$D$72,"&lt;&gt;"&amp;"",$D$5:$D$72,"&lt;&gt;"&amp;"NL",$D$5:$D$72,"&lt;&gt;"&amp;"HORS LIGUE",Y$5:Y$72,"&lt;"&amp;Y37)+1),Paramètres!$B$3:$C$56,2,FALSE)*Paramètres!$K$13))</f>
        <v>0</v>
      </c>
      <c r="AA37" s="46"/>
      <c r="AB37" s="2">
        <f>IF(AA$2="Bike &amp; Run",IF(ISNA(VLOOKUP(AA37,Paramètres!$B$3:$C$56,2,FALSE)),0,VLOOKUP(AA37,Paramètres!$B$3:$C$56,2,FALSE)*Paramètres!$K$14),IF(OR(AA37="",OR($D37="",$D37="NL",$D37="HORS LIGUE")),0,VLOOKUP(IF(OR(AA37="",OR($D37="",$D37="NL",$D37="HORS LIGUE")),"",COUNTIFS($D$5:$D$72,"&lt;&gt;"&amp;"",$D$5:$D$72,"&lt;&gt;"&amp;"NL",$D$5:$D$72,"&lt;&gt;"&amp;"HORS LIGUE",AA$5:AA$72,"&lt;"&amp;AA37)+1),Paramètres!$B$3:$C$56,2,FALSE)*Paramètres!$K$14))</f>
        <v>0</v>
      </c>
      <c r="AC37" s="46"/>
      <c r="AD37" s="2">
        <f>IF(AC$2="Bike &amp; Run",IF(ISNA(VLOOKUP(AC37,Paramètres!$B$3:$C$56,2,FALSE)),0,VLOOKUP(AC37,Paramètres!$B$3:$C$56,2,FALSE)*Paramètres!$K$15),IF(OR(AC37="",OR($D37="",$D37="NL",$D37="HORS LIGUE")),0,VLOOKUP(IF(OR(AC37="",OR($D37="",$D37="NL",$D37="HORS LIGUE")),"",COUNTIFS($D$5:$D$72,"&lt;&gt;"&amp;"",$D$5:$D$72,"&lt;&gt;"&amp;"NL",$D$5:$D$72,"&lt;&gt;"&amp;"HORS LIGUE",AC$5:AC$72,"&lt;"&amp;AC37)+1),Paramètres!$B$3:$C$56,2,FALSE)*Paramètres!$K$15))</f>
        <v>0</v>
      </c>
      <c r="AE37" s="46"/>
      <c r="AF37" s="2">
        <f>IF(AE$2="Bike &amp; Run",IF(ISNA(VLOOKUP(AE37,Paramètres!$B$3:$C$56,2,FALSE)),0,VLOOKUP(AE37,Paramètres!$B$3:$C$56,2,FALSE)*Paramètres!$K$16),IF(OR(AE37="",OR($D37="",$D37="NL",$D37="HORS LIGUE")),0,VLOOKUP(IF(OR(AE37="",OR($D37="",$D37="NL",$D37="HORS LIGUE")),"",COUNTIFS($D$5:$D$72,"&lt;&gt;"&amp;"",$D$5:$D$72,"&lt;&gt;"&amp;"NL",$D$5:$D$72,"&lt;&gt;"&amp;"HORS LIGUE",AE$5:AE$72,"&lt;"&amp;AE37)+1),Paramètres!$B$3:$C$56,2,FALSE)*Paramètres!$K$16))</f>
        <v>0</v>
      </c>
      <c r="AG37" s="46"/>
      <c r="AH37" s="2">
        <f>IF(AG$2="Bike &amp; Run",IF(ISNA(VLOOKUP(AG37,Paramètres!$B$3:$C$56,2,FALSE)),0,VLOOKUP(AG37,Paramètres!$B$3:$C$56,2,FALSE)*Paramètres!$K$17),IF(OR(AG37="",OR($D37="",$D37="NL",$D37="HORS LIGUE")),0,VLOOKUP(IF(OR(AG37="",OR($D37="",$D37="NL",$D37="HORS LIGUE")),"",COUNTIFS($D$5:$D$72,"&lt;&gt;"&amp;"",$D$5:$D$72,"&lt;&gt;"&amp;"NL",$D$5:$D$72,"&lt;&gt;"&amp;"HORS LIGUE",AG$5:AG$72,"&lt;"&amp;AG37)+1),Paramètres!$B$3:$C$56,2,FALSE)*Paramètres!$K$17))</f>
        <v>0</v>
      </c>
      <c r="AI37" s="40">
        <f t="shared" ref="AI37:AI68" si="53">F37+H37+J37+L37+N37+P37+R37+T37+V37+X37+Z37+AB37+AD37+AF37+AH37</f>
        <v>0</v>
      </c>
      <c r="AJ37" s="3" t="str">
        <f t="shared" ref="AJ37:AJ68" si="54">IF(AI37&lt;&gt;0,RANK(AI37,$AI$5:$AI$72),"")</f>
        <v/>
      </c>
      <c r="AK37" s="5">
        <f t="shared" ref="AK37:AK72" si="55">COUNTA(E37,G37,I37,K37,M37,O37,Q37,S37,U37,W37,Y37,AA37,AC37,AE37,AG37)</f>
        <v>0</v>
      </c>
      <c r="AL37" s="41">
        <f t="shared" ref="AL37:AL72" si="56">HLOOKUP($AL$2,$BD$4:$BR$72,ROW(A37)-3,FALSE)</f>
        <v>0</v>
      </c>
      <c r="AM37" s="33" t="str">
        <f t="shared" ref="AM37:AM68" si="57">IF(AL37&lt;&gt;0,RANK(AL37,$AL$5:$AL$72),"")</f>
        <v/>
      </c>
      <c r="AO37" s="22">
        <f t="shared" ref="AO37:AO72" si="58">F37</f>
        <v>0</v>
      </c>
      <c r="AP37">
        <f t="shared" ref="AP37:AP72" si="59">H37</f>
        <v>0</v>
      </c>
      <c r="AQ37">
        <f t="shared" ref="AQ37:AQ72" si="60">J37</f>
        <v>0</v>
      </c>
      <c r="AR37">
        <f t="shared" ref="AR37:AR72" si="61">L37</f>
        <v>0</v>
      </c>
      <c r="AS37">
        <f t="shared" ref="AS37:AS72" si="62">N37</f>
        <v>0</v>
      </c>
      <c r="AT37">
        <f t="shared" ref="AT37:AT72" si="63">P37</f>
        <v>0</v>
      </c>
      <c r="AU37">
        <f t="shared" ref="AU37:AU72" si="64">R37</f>
        <v>0</v>
      </c>
      <c r="AV37">
        <f t="shared" ref="AV37:AV72" si="65">T37</f>
        <v>0</v>
      </c>
      <c r="AW37">
        <f t="shared" ref="AW37:AW72" si="66">V37</f>
        <v>0</v>
      </c>
      <c r="AX37">
        <f t="shared" ref="AX37:AX72" si="67">X37</f>
        <v>0</v>
      </c>
      <c r="AY37">
        <f t="shared" ref="AY37:AY72" si="68">Z37</f>
        <v>0</v>
      </c>
      <c r="AZ37">
        <f t="shared" ref="AZ37:AZ72" si="69">AB37</f>
        <v>0</v>
      </c>
      <c r="BA37">
        <f t="shared" ref="BA37:BA72" si="70">AD37</f>
        <v>0</v>
      </c>
      <c r="BB37">
        <f t="shared" ref="BB37:BB72" si="71">AF37</f>
        <v>0</v>
      </c>
      <c r="BC37">
        <f t="shared" ref="BC37:BC72" si="72">AH37</f>
        <v>0</v>
      </c>
      <c r="BD37">
        <f t="shared" ref="BD37:BD72" si="73">LARGE($AO37:$BC37,BD$4)</f>
        <v>0</v>
      </c>
      <c r="BE37" s="22">
        <f t="shared" ref="BE37:BR37" si="74">BD37+LARGE($AO37:$BC37,BE$4)</f>
        <v>0</v>
      </c>
      <c r="BF37" s="22">
        <f t="shared" si="74"/>
        <v>0</v>
      </c>
      <c r="BG37" s="22">
        <f t="shared" si="74"/>
        <v>0</v>
      </c>
      <c r="BH37" s="22">
        <f t="shared" si="74"/>
        <v>0</v>
      </c>
      <c r="BI37" s="22">
        <f t="shared" si="74"/>
        <v>0</v>
      </c>
      <c r="BJ37" s="22">
        <f t="shared" si="74"/>
        <v>0</v>
      </c>
      <c r="BK37" s="22">
        <f t="shared" si="74"/>
        <v>0</v>
      </c>
      <c r="BL37" s="22">
        <f t="shared" si="74"/>
        <v>0</v>
      </c>
      <c r="BM37" s="22">
        <f t="shared" si="74"/>
        <v>0</v>
      </c>
      <c r="BN37" s="22">
        <f t="shared" si="74"/>
        <v>0</v>
      </c>
      <c r="BO37" s="22">
        <f t="shared" si="74"/>
        <v>0</v>
      </c>
      <c r="BP37" s="22">
        <f t="shared" si="74"/>
        <v>0</v>
      </c>
      <c r="BQ37" s="22">
        <f t="shared" si="74"/>
        <v>0</v>
      </c>
      <c r="BR37" s="22">
        <f t="shared" si="74"/>
        <v>0</v>
      </c>
    </row>
    <row r="38" spans="1:70" ht="16.5">
      <c r="A38" s="73" t="s">
        <v>1031</v>
      </c>
      <c r="B38" s="32" t="str">
        <f>IF(ISNA(VLOOKUP(A38,'Licenciés Jeunes 2023'!A:C,3,0)),"",VLOOKUP(A38,'Licenciés Jeunes 2023'!A:C,3,0))</f>
        <v>CORNILLEAU</v>
      </c>
      <c r="C38" s="32" t="str">
        <f>IF(ISNA(VLOOKUP(A38,'Licenciés Jeunes 2023'!A:C,2,0)),"",VLOOKUP(A38,'Licenciés Jeunes 2023'!A:C,2,0))</f>
        <v>CAMILLE</v>
      </c>
      <c r="D38" s="32" t="str">
        <f>IF(ISNA(VLOOKUP(A38,'Licenciés Jeunes 2023'!A:F,6,0)),"",VLOOKUP(A38,'Licenciés Jeunes 2023'!A:F,6,0))</f>
        <v>T.C. JOUE LES TOURS</v>
      </c>
      <c r="E38" s="6"/>
      <c r="F38" s="2">
        <f>IF(E$2="Bike &amp; Run",IF(ISNA(VLOOKUP(E38,Paramètres!$B$3:$C$56,2,FALSE)),0,VLOOKUP(E38,Paramètres!$B$3:$C$56,2,FALSE)*Paramètres!$K$3),IF(OR(E38="",OR($D38="",$D38="NL",$D38="HORS LIGUE")),0,VLOOKUP(IF(OR(E38="",OR($D38="",$D38="NL",$D38="HORS LIGUE")),"",COUNTIFS($D$5:$D$72,"&lt;&gt;"&amp;"",$D$5:$D$72,"&lt;&gt;"&amp;"NL",$D$5:$D$72,"&lt;&gt;"&amp;"HORS LIGUE",E$5:E$72,"&lt;"&amp;E38)+1),Paramètres!$B$3:$C$56,2,FALSE)*Paramètres!$K$3))</f>
        <v>0</v>
      </c>
      <c r="G38" s="4"/>
      <c r="H38" s="2">
        <f>IF(G$2="Bike &amp; Run",IF(ISNA(VLOOKUP(G38,Paramètres!$B$3:$C$56,2,FALSE)),0,VLOOKUP(G38,Paramètres!$B$3:$C$56,2,FALSE)*Paramètres!$K$4),IF(OR(G38="",OR($D38="",$D38="NL",$D38="HORS LIGUE")),0,VLOOKUP(IF(OR(G38="",OR($D38="",$D38="NL",$D38="HORS LIGUE")),"",COUNTIFS($D$5:$D$72,"&lt;&gt;"&amp;"",$D$5:$D$72,"&lt;&gt;"&amp;"NL",$D$5:$D$72,"&lt;&gt;"&amp;"HORS LIGUE",G$5:G$72,"&lt;"&amp;G38)+1),Paramètres!$B$3:$C$56,2,FALSE)*Paramètres!$K$4))</f>
        <v>0</v>
      </c>
      <c r="I38" s="36"/>
      <c r="J38" s="2">
        <f>IF(I$2="Bike &amp; Run",IF(ISNA(VLOOKUP(I38,Paramètres!$B$3:$C$56,2,FALSE)),0,VLOOKUP(I38,Paramètres!$B$3:$C$56,2,FALSE)*Paramètres!$K$5),IF(OR(I38="",OR($D38="",$D38="NL",$D38="HORS LIGUE")),0,VLOOKUP(IF(OR(I38="",OR($D38="",$D38="NL",$D38="HORS LIGUE")),"",COUNTIFS($D$5:$D$72,"&lt;&gt;"&amp;"",$D$5:$D$72,"&lt;&gt;"&amp;"NL",$D$5:$D$72,"&lt;&gt;"&amp;"HORS LIGUE",I$5:I$72,"&lt;"&amp;I38)+1),Paramètres!$B$3:$C$56,2,FALSE)*Paramètres!$K$5))</f>
        <v>0</v>
      </c>
      <c r="K38" s="4"/>
      <c r="L38" s="2">
        <f>IF(K$2="Bike &amp; Run",IF(ISNA(VLOOKUP(K38,Paramètres!$B$3:$C$56,2,FALSE)),0,VLOOKUP(K38,Paramètres!$B$3:$C$56,2,FALSE)*Paramètres!$K$6),IF(OR(K38="",OR($D38="",$D38="NL",$D38="HORS LIGUE")),0,VLOOKUP(IF(OR(K38="",OR($D38="",$D38="NL",$D38="HORS LIGUE")),"",COUNTIFS($D$5:$D$72,"&lt;&gt;"&amp;"",$D$5:$D$72,"&lt;&gt;"&amp;"NL",$D$5:$D$72,"&lt;&gt;"&amp;"HORS LIGUE",K$5:K$72,"&lt;"&amp;K38)+1),Paramètres!$B$3:$C$56,2,FALSE)*Paramètres!$K$6))</f>
        <v>0</v>
      </c>
      <c r="M38" s="4"/>
      <c r="N38" s="2">
        <f>IF(M$2="Bike &amp; Run",IF(ISNA(VLOOKUP(M38,Paramètres!$B$3:$C$56,2,FALSE)),0,VLOOKUP(M38,Paramètres!$B$3:$C$56,2,FALSE)*Paramètres!$K$7),IF(OR(M38="",OR($D38="",$D38="NL",$D38="HORS LIGUE")),0,VLOOKUP(IF(OR(M38="",OR($D38="",$D38="NL",$D38="HORS LIGUE")),"",COUNTIFS($D$5:$D$72,"&lt;&gt;"&amp;"",$D$5:$D$72,"&lt;&gt;"&amp;"NL",$D$5:$D$72,"&lt;&gt;"&amp;"HORS LIGUE",M$5:M$72,"&lt;"&amp;M38)+1),Paramètres!$B$3:$C$56,2,FALSE)*Paramètres!$K$7))</f>
        <v>0</v>
      </c>
      <c r="O38" s="46"/>
      <c r="P38" s="2">
        <f>IF(O$2="Bike &amp; Run",IF(ISNA(VLOOKUP(O38,Paramètres!$B$3:$C$56,2,FALSE)),0,VLOOKUP(O38,Paramètres!$B$3:$C$56,2,FALSE)*Paramètres!$K$8),IF(OR(O38="",OR($D38="",$D38="NL",$D38="HORS LIGUE")),0,VLOOKUP(IF(OR(O38="",OR($D38="",$D38="NL",$D38="HORS LIGUE")),"",COUNTIFS($D$5:$D$72,"&lt;&gt;"&amp;"",$D$5:$D$72,"&lt;&gt;"&amp;"NL",$D$5:$D$72,"&lt;&gt;"&amp;"HORS LIGUE",O$5:O$72,"&lt;"&amp;O38)+1),Paramètres!$B$3:$C$56,2,FALSE)*Paramètres!$K$8))</f>
        <v>0</v>
      </c>
      <c r="Q38" s="46"/>
      <c r="R38" s="2">
        <f>IF(Q$2="Bike &amp; Run",IF(ISNA(VLOOKUP(Q38,Paramètres!$B$3:$C$56,2,FALSE)),0,VLOOKUP(Q38,Paramètres!$B$3:$C$56,2,FALSE)*Paramètres!$K$9),IF(OR(Q38="",OR($D38="",$D38="NL",$D38="HORS LIGUE")),0,VLOOKUP(IF(OR(Q38="",OR($D38="",$D38="NL",$D38="HORS LIGUE")),"",COUNTIFS($D$5:$D$72,"&lt;&gt;"&amp;"",$D$5:$D$72,"&lt;&gt;"&amp;"NL",$D$5:$D$72,"&lt;&gt;"&amp;"HORS LIGUE",Q$5:Q$72,"&lt;"&amp;Q38)+1),Paramètres!$B$3:$C$56,2,FALSE)*Paramètres!$K$9))</f>
        <v>0</v>
      </c>
      <c r="S38" s="46"/>
      <c r="T38" s="2">
        <f>IF(S$2="Bike &amp; Run",IF(ISNA(VLOOKUP(S38,Paramètres!$B$3:$C$56,2,FALSE)),0,VLOOKUP(S38,Paramètres!$B$3:$C$56,2,FALSE)*Paramètres!$K$10),IF(OR(S38="",OR($D38="",$D38="NL",$D38="HORS LIGUE")),0,VLOOKUP(IF(OR(S38="",OR($D38="",$D38="NL",$D38="HORS LIGUE")),"",COUNTIFS($D$5:$D$72,"&lt;&gt;"&amp;"",$D$5:$D$72,"&lt;&gt;"&amp;"NL",$D$5:$D$72,"&lt;&gt;"&amp;"HORS LIGUE",S$5:S$72,"&lt;"&amp;S38)+1),Paramètres!$B$3:$C$56,2,FALSE)*Paramètres!$K$10))</f>
        <v>0</v>
      </c>
      <c r="U38" s="46"/>
      <c r="V38" s="2">
        <f>IF(U$2="Bike &amp; Run",IF(ISNA(VLOOKUP(U38,Paramètres!$B$3:$C$56,2,FALSE)),0,VLOOKUP(U38,Paramètres!$B$3:$C$56,2,FALSE)*Paramètres!$K$11),IF(OR(U38="",OR($D38="",$D38="NL",$D38="HORS LIGUE")),0,VLOOKUP(IF(OR(U38="",OR($D38="",$D38="NL",$D38="HORS LIGUE")),"",COUNTIFS($D$5:$D$72,"&lt;&gt;"&amp;"",$D$5:$D$72,"&lt;&gt;"&amp;"NL",$D$5:$D$72,"&lt;&gt;"&amp;"HORS LIGUE",U$5:U$72,"&lt;"&amp;U38)+1),Paramètres!$B$3:$C$56,2,FALSE)*Paramètres!$K$11))</f>
        <v>0</v>
      </c>
      <c r="W38" s="46"/>
      <c r="X38" s="2">
        <f>IF(W$2="Bike &amp; Run",IF(ISNA(VLOOKUP(W38,Paramètres!$B$3:$C$56,2,FALSE)),0,VLOOKUP(W38,Paramètres!$B$3:$C$56,2,FALSE)*Paramètres!$K$12),IF(OR(W38="",OR($D38="",$D38="NL",$D38="HORS LIGUE")),0,VLOOKUP(IF(OR(W38="",OR($D38="",$D38="NL",$D38="HORS LIGUE")),"",COUNTIFS($D$5:$D$72,"&lt;&gt;"&amp;"",$D$5:$D$72,"&lt;&gt;"&amp;"NL",$D$5:$D$72,"&lt;&gt;"&amp;"HORS LIGUE",W$5:W$72,"&lt;"&amp;W38)+1),Paramètres!$B$3:$C$56,2,FALSE)*Paramètres!$K$12))</f>
        <v>0</v>
      </c>
      <c r="Y38" s="46"/>
      <c r="Z38" s="2">
        <f>IF(Y$2="Bike &amp; Run",IF(ISNA(VLOOKUP(Y38,Paramètres!$B$3:$C$56,2,FALSE)),0,VLOOKUP(Y38,Paramètres!$B$3:$C$56,2,FALSE)*Paramètres!$K$13),IF(OR(Y38="",OR($D38="",$D38="NL",$D38="HORS LIGUE")),0,VLOOKUP(IF(OR(Y38="",OR($D38="",$D38="NL",$D38="HORS LIGUE")),"",COUNTIFS($D$5:$D$72,"&lt;&gt;"&amp;"",$D$5:$D$72,"&lt;&gt;"&amp;"NL",$D$5:$D$72,"&lt;&gt;"&amp;"HORS LIGUE",Y$5:Y$72,"&lt;"&amp;Y38)+1),Paramètres!$B$3:$C$56,2,FALSE)*Paramètres!$K$13))</f>
        <v>0</v>
      </c>
      <c r="AA38" s="46"/>
      <c r="AB38" s="2">
        <f>IF(AA$2="Bike &amp; Run",IF(ISNA(VLOOKUP(AA38,Paramètres!$B$3:$C$56,2,FALSE)),0,VLOOKUP(AA38,Paramètres!$B$3:$C$56,2,FALSE)*Paramètres!$K$14),IF(OR(AA38="",OR($D38="",$D38="NL",$D38="HORS LIGUE")),0,VLOOKUP(IF(OR(AA38="",OR($D38="",$D38="NL",$D38="HORS LIGUE")),"",COUNTIFS($D$5:$D$72,"&lt;&gt;"&amp;"",$D$5:$D$72,"&lt;&gt;"&amp;"NL",$D$5:$D$72,"&lt;&gt;"&amp;"HORS LIGUE",AA$5:AA$72,"&lt;"&amp;AA38)+1),Paramètres!$B$3:$C$56,2,FALSE)*Paramètres!$K$14))</f>
        <v>0</v>
      </c>
      <c r="AC38" s="46"/>
      <c r="AD38" s="2">
        <f>IF(AC$2="Bike &amp; Run",IF(ISNA(VLOOKUP(AC38,Paramètres!$B$3:$C$56,2,FALSE)),0,VLOOKUP(AC38,Paramètres!$B$3:$C$56,2,FALSE)*Paramètres!$K$15),IF(OR(AC38="",OR($D38="",$D38="NL",$D38="HORS LIGUE")),0,VLOOKUP(IF(OR(AC38="",OR($D38="",$D38="NL",$D38="HORS LIGUE")),"",COUNTIFS($D$5:$D$72,"&lt;&gt;"&amp;"",$D$5:$D$72,"&lt;&gt;"&amp;"NL",$D$5:$D$72,"&lt;&gt;"&amp;"HORS LIGUE",AC$5:AC$72,"&lt;"&amp;AC38)+1),Paramètres!$B$3:$C$56,2,FALSE)*Paramètres!$K$15))</f>
        <v>0</v>
      </c>
      <c r="AE38" s="46"/>
      <c r="AF38" s="2">
        <f>IF(AE$2="Bike &amp; Run",IF(ISNA(VLOOKUP(AE38,Paramètres!$B$3:$C$56,2,FALSE)),0,VLOOKUP(AE38,Paramètres!$B$3:$C$56,2,FALSE)*Paramètres!$K$16),IF(OR(AE38="",OR($D38="",$D38="NL",$D38="HORS LIGUE")),0,VLOOKUP(IF(OR(AE38="",OR($D38="",$D38="NL",$D38="HORS LIGUE")),"",COUNTIFS($D$5:$D$72,"&lt;&gt;"&amp;"",$D$5:$D$72,"&lt;&gt;"&amp;"NL",$D$5:$D$72,"&lt;&gt;"&amp;"HORS LIGUE",AE$5:AE$72,"&lt;"&amp;AE38)+1),Paramètres!$B$3:$C$56,2,FALSE)*Paramètres!$K$16))</f>
        <v>0</v>
      </c>
      <c r="AG38" s="46"/>
      <c r="AH38" s="2">
        <f>IF(AG$2="Bike &amp; Run",IF(ISNA(VLOOKUP(AG38,Paramètres!$B$3:$C$56,2,FALSE)),0,VLOOKUP(AG38,Paramètres!$B$3:$C$56,2,FALSE)*Paramètres!$K$17),IF(OR(AG38="",OR($D38="",$D38="NL",$D38="HORS LIGUE")),0,VLOOKUP(IF(OR(AG38="",OR($D38="",$D38="NL",$D38="HORS LIGUE")),"",COUNTIFS($D$5:$D$72,"&lt;&gt;"&amp;"",$D$5:$D$72,"&lt;&gt;"&amp;"NL",$D$5:$D$72,"&lt;&gt;"&amp;"HORS LIGUE",AG$5:AG$72,"&lt;"&amp;AG38)+1),Paramètres!$B$3:$C$56,2,FALSE)*Paramètres!$K$17))</f>
        <v>0</v>
      </c>
      <c r="AI38" s="40">
        <f t="shared" si="53"/>
        <v>0</v>
      </c>
      <c r="AJ38" s="3" t="str">
        <f t="shared" si="54"/>
        <v/>
      </c>
      <c r="AK38" s="5">
        <f t="shared" si="55"/>
        <v>0</v>
      </c>
      <c r="AL38" s="41">
        <f t="shared" si="56"/>
        <v>0</v>
      </c>
      <c r="AM38" s="33" t="str">
        <f t="shared" si="57"/>
        <v/>
      </c>
      <c r="AO38" s="22">
        <f t="shared" si="58"/>
        <v>0</v>
      </c>
      <c r="AP38">
        <f t="shared" si="59"/>
        <v>0</v>
      </c>
      <c r="AQ38">
        <f t="shared" si="60"/>
        <v>0</v>
      </c>
      <c r="AR38">
        <f t="shared" si="61"/>
        <v>0</v>
      </c>
      <c r="AS38">
        <f t="shared" si="62"/>
        <v>0</v>
      </c>
      <c r="AT38">
        <f t="shared" si="63"/>
        <v>0</v>
      </c>
      <c r="AU38">
        <f t="shared" si="64"/>
        <v>0</v>
      </c>
      <c r="AV38">
        <f t="shared" si="65"/>
        <v>0</v>
      </c>
      <c r="AW38">
        <f t="shared" si="66"/>
        <v>0</v>
      </c>
      <c r="AX38">
        <f t="shared" si="67"/>
        <v>0</v>
      </c>
      <c r="AY38">
        <f t="shared" si="68"/>
        <v>0</v>
      </c>
      <c r="AZ38">
        <f t="shared" si="69"/>
        <v>0</v>
      </c>
      <c r="BA38">
        <f t="shared" si="70"/>
        <v>0</v>
      </c>
      <c r="BB38">
        <f t="shared" si="71"/>
        <v>0</v>
      </c>
      <c r="BC38">
        <f t="shared" si="72"/>
        <v>0</v>
      </c>
      <c r="BD38">
        <f t="shared" si="73"/>
        <v>0</v>
      </c>
      <c r="BE38" s="22">
        <f t="shared" ref="BE38:BR38" si="75">BD38+LARGE($AO38:$BC38,BE$4)</f>
        <v>0</v>
      </c>
      <c r="BF38" s="22">
        <f t="shared" si="75"/>
        <v>0</v>
      </c>
      <c r="BG38" s="22">
        <f t="shared" si="75"/>
        <v>0</v>
      </c>
      <c r="BH38" s="22">
        <f t="shared" si="75"/>
        <v>0</v>
      </c>
      <c r="BI38" s="22">
        <f t="shared" si="75"/>
        <v>0</v>
      </c>
      <c r="BJ38" s="22">
        <f t="shared" si="75"/>
        <v>0</v>
      </c>
      <c r="BK38" s="22">
        <f t="shared" si="75"/>
        <v>0</v>
      </c>
      <c r="BL38" s="22">
        <f t="shared" si="75"/>
        <v>0</v>
      </c>
      <c r="BM38" s="22">
        <f t="shared" si="75"/>
        <v>0</v>
      </c>
      <c r="BN38" s="22">
        <f t="shared" si="75"/>
        <v>0</v>
      </c>
      <c r="BO38" s="22">
        <f t="shared" si="75"/>
        <v>0</v>
      </c>
      <c r="BP38" s="22">
        <f t="shared" si="75"/>
        <v>0</v>
      </c>
      <c r="BQ38" s="22">
        <f t="shared" si="75"/>
        <v>0</v>
      </c>
      <c r="BR38" s="22">
        <f t="shared" si="75"/>
        <v>0</v>
      </c>
    </row>
    <row r="39" spans="1:70" ht="16.5">
      <c r="A39" s="73" t="s">
        <v>1568</v>
      </c>
      <c r="B39" s="32" t="str">
        <f>IF(ISNA(VLOOKUP(A39,'Licenciés Jeunes 2023'!A:C,3,0)),"",VLOOKUP(A39,'Licenciés Jeunes 2023'!A:C,3,0))</f>
        <v>ALIZEE</v>
      </c>
      <c r="C39" s="32" t="str">
        <f>IF(ISNA(VLOOKUP(A39,'Licenciés Jeunes 2023'!A:C,2,0)),"",VLOOKUP(A39,'Licenciés Jeunes 2023'!A:C,2,0))</f>
        <v>DE CHAZAL</v>
      </c>
      <c r="D39" s="32" t="str">
        <f>IF(ISNA(VLOOKUP(A39,'Licenciés Jeunes 2023'!A:F,6,0)),"",VLOOKUP(A39,'Licenciés Jeunes 2023'!A:F,6,0))</f>
        <v>VENDOME TRIATHLON</v>
      </c>
      <c r="E39" s="6"/>
      <c r="F39" s="2">
        <f>IF(E$2="Bike &amp; Run",IF(ISNA(VLOOKUP(E39,Paramètres!$B$3:$C$56,2,FALSE)),0,VLOOKUP(E39,Paramètres!$B$3:$C$56,2,FALSE)*Paramètres!$K$3),IF(OR(E39="",OR($D39="",$D39="NL",$D39="HORS LIGUE")),0,VLOOKUP(IF(OR(E39="",OR($D39="",$D39="NL",$D39="HORS LIGUE")),"",COUNTIFS($D$5:$D$72,"&lt;&gt;"&amp;"",$D$5:$D$72,"&lt;&gt;"&amp;"NL",$D$5:$D$72,"&lt;&gt;"&amp;"HORS LIGUE",E$5:E$72,"&lt;"&amp;E39)+1),Paramètres!$B$3:$C$56,2,FALSE)*Paramètres!$K$3))</f>
        <v>0</v>
      </c>
      <c r="G39" s="4"/>
      <c r="H39" s="2">
        <f>IF(G$2="Bike &amp; Run",IF(ISNA(VLOOKUP(G39,Paramètres!$B$3:$C$56,2,FALSE)),0,VLOOKUP(G39,Paramètres!$B$3:$C$56,2,FALSE)*Paramètres!$K$4),IF(OR(G39="",OR($D39="",$D39="NL",$D39="HORS LIGUE")),0,VLOOKUP(IF(OR(G39="",OR($D39="",$D39="NL",$D39="HORS LIGUE")),"",COUNTIFS($D$5:$D$72,"&lt;&gt;"&amp;"",$D$5:$D$72,"&lt;&gt;"&amp;"NL",$D$5:$D$72,"&lt;&gt;"&amp;"HORS LIGUE",G$5:G$72,"&lt;"&amp;G39)+1),Paramètres!$B$3:$C$56,2,FALSE)*Paramètres!$K$4))</f>
        <v>0</v>
      </c>
      <c r="I39" s="36"/>
      <c r="J39" s="2">
        <f>IF(I$2="Bike &amp; Run",IF(ISNA(VLOOKUP(I39,Paramètres!$B$3:$C$56,2,FALSE)),0,VLOOKUP(I39,Paramètres!$B$3:$C$56,2,FALSE)*Paramètres!$K$5),IF(OR(I39="",OR($D39="",$D39="NL",$D39="HORS LIGUE")),0,VLOOKUP(IF(OR(I39="",OR($D39="",$D39="NL",$D39="HORS LIGUE")),"",COUNTIFS($D$5:$D$72,"&lt;&gt;"&amp;"",$D$5:$D$72,"&lt;&gt;"&amp;"NL",$D$5:$D$72,"&lt;&gt;"&amp;"HORS LIGUE",I$5:I$72,"&lt;"&amp;I39)+1),Paramètres!$B$3:$C$56,2,FALSE)*Paramètres!$K$5))</f>
        <v>0</v>
      </c>
      <c r="K39" s="4"/>
      <c r="L39" s="2">
        <f>IF(K$2="Bike &amp; Run",IF(ISNA(VLOOKUP(K39,Paramètres!$B$3:$C$56,2,FALSE)),0,VLOOKUP(K39,Paramètres!$B$3:$C$56,2,FALSE)*Paramètres!$K$6),IF(OR(K39="",OR($D39="",$D39="NL",$D39="HORS LIGUE")),0,VLOOKUP(IF(OR(K39="",OR($D39="",$D39="NL",$D39="HORS LIGUE")),"",COUNTIFS($D$5:$D$72,"&lt;&gt;"&amp;"",$D$5:$D$72,"&lt;&gt;"&amp;"NL",$D$5:$D$72,"&lt;&gt;"&amp;"HORS LIGUE",K$5:K$72,"&lt;"&amp;K39)+1),Paramètres!$B$3:$C$56,2,FALSE)*Paramètres!$K$6))</f>
        <v>0</v>
      </c>
      <c r="M39" s="4"/>
      <c r="N39" s="2">
        <f>IF(M$2="Bike &amp; Run",IF(ISNA(VLOOKUP(M39,Paramètres!$B$3:$C$56,2,FALSE)),0,VLOOKUP(M39,Paramètres!$B$3:$C$56,2,FALSE)*Paramètres!$K$7),IF(OR(M39="",OR($D39="",$D39="NL",$D39="HORS LIGUE")),0,VLOOKUP(IF(OR(M39="",OR($D39="",$D39="NL",$D39="HORS LIGUE")),"",COUNTIFS($D$5:$D$72,"&lt;&gt;"&amp;"",$D$5:$D$72,"&lt;&gt;"&amp;"NL",$D$5:$D$72,"&lt;&gt;"&amp;"HORS LIGUE",M$5:M$72,"&lt;"&amp;M39)+1),Paramètres!$B$3:$C$56,2,FALSE)*Paramètres!$K$7))</f>
        <v>0</v>
      </c>
      <c r="O39" s="46"/>
      <c r="P39" s="2">
        <f>IF(O$2="Bike &amp; Run",IF(ISNA(VLOOKUP(O39,Paramètres!$B$3:$C$56,2,FALSE)),0,VLOOKUP(O39,Paramètres!$B$3:$C$56,2,FALSE)*Paramètres!$K$8),IF(OR(O39="",OR($D39="",$D39="NL",$D39="HORS LIGUE")),0,VLOOKUP(IF(OR(O39="",OR($D39="",$D39="NL",$D39="HORS LIGUE")),"",COUNTIFS($D$5:$D$72,"&lt;&gt;"&amp;"",$D$5:$D$72,"&lt;&gt;"&amp;"NL",$D$5:$D$72,"&lt;&gt;"&amp;"HORS LIGUE",O$5:O$72,"&lt;"&amp;O39)+1),Paramètres!$B$3:$C$56,2,FALSE)*Paramètres!$K$8))</f>
        <v>0</v>
      </c>
      <c r="Q39" s="46"/>
      <c r="R39" s="2">
        <f>IF(Q$2="Bike &amp; Run",IF(ISNA(VLOOKUP(Q39,Paramètres!$B$3:$C$56,2,FALSE)),0,VLOOKUP(Q39,Paramètres!$B$3:$C$56,2,FALSE)*Paramètres!$K$9),IF(OR(Q39="",OR($D39="",$D39="NL",$D39="HORS LIGUE")),0,VLOOKUP(IF(OR(Q39="",OR($D39="",$D39="NL",$D39="HORS LIGUE")),"",COUNTIFS($D$5:$D$72,"&lt;&gt;"&amp;"",$D$5:$D$72,"&lt;&gt;"&amp;"NL",$D$5:$D$72,"&lt;&gt;"&amp;"HORS LIGUE",Q$5:Q$72,"&lt;"&amp;Q39)+1),Paramètres!$B$3:$C$56,2,FALSE)*Paramètres!$K$9))</f>
        <v>0</v>
      </c>
      <c r="S39" s="46"/>
      <c r="T39" s="2">
        <f>IF(S$2="Bike &amp; Run",IF(ISNA(VLOOKUP(S39,Paramètres!$B$3:$C$56,2,FALSE)),0,VLOOKUP(S39,Paramètres!$B$3:$C$56,2,FALSE)*Paramètres!$K$10),IF(OR(S39="",OR($D39="",$D39="NL",$D39="HORS LIGUE")),0,VLOOKUP(IF(OR(S39="",OR($D39="",$D39="NL",$D39="HORS LIGUE")),"",COUNTIFS($D$5:$D$72,"&lt;&gt;"&amp;"",$D$5:$D$72,"&lt;&gt;"&amp;"NL",$D$5:$D$72,"&lt;&gt;"&amp;"HORS LIGUE",S$5:S$72,"&lt;"&amp;S39)+1),Paramètres!$B$3:$C$56,2,FALSE)*Paramètres!$K$10))</f>
        <v>0</v>
      </c>
      <c r="U39" s="46"/>
      <c r="V39" s="2">
        <f>IF(U$2="Bike &amp; Run",IF(ISNA(VLOOKUP(U39,Paramètres!$B$3:$C$56,2,FALSE)),0,VLOOKUP(U39,Paramètres!$B$3:$C$56,2,FALSE)*Paramètres!$K$11),IF(OR(U39="",OR($D39="",$D39="NL",$D39="HORS LIGUE")),0,VLOOKUP(IF(OR(U39="",OR($D39="",$D39="NL",$D39="HORS LIGUE")),"",COUNTIFS($D$5:$D$72,"&lt;&gt;"&amp;"",$D$5:$D$72,"&lt;&gt;"&amp;"NL",$D$5:$D$72,"&lt;&gt;"&amp;"HORS LIGUE",U$5:U$72,"&lt;"&amp;U39)+1),Paramètres!$B$3:$C$56,2,FALSE)*Paramètres!$K$11))</f>
        <v>0</v>
      </c>
      <c r="W39" s="46"/>
      <c r="X39" s="2">
        <f>IF(W$2="Bike &amp; Run",IF(ISNA(VLOOKUP(W39,Paramètres!$B$3:$C$56,2,FALSE)),0,VLOOKUP(W39,Paramètres!$B$3:$C$56,2,FALSE)*Paramètres!$K$12),IF(OR(W39="",OR($D39="",$D39="NL",$D39="HORS LIGUE")),0,VLOOKUP(IF(OR(W39="",OR($D39="",$D39="NL",$D39="HORS LIGUE")),"",COUNTIFS($D$5:$D$72,"&lt;&gt;"&amp;"",$D$5:$D$72,"&lt;&gt;"&amp;"NL",$D$5:$D$72,"&lt;&gt;"&amp;"HORS LIGUE",W$5:W$72,"&lt;"&amp;W39)+1),Paramètres!$B$3:$C$56,2,FALSE)*Paramètres!$K$12))</f>
        <v>0</v>
      </c>
      <c r="Y39" s="46"/>
      <c r="Z39" s="2">
        <f>IF(Y$2="Bike &amp; Run",IF(ISNA(VLOOKUP(Y39,Paramètres!$B$3:$C$56,2,FALSE)),0,VLOOKUP(Y39,Paramètres!$B$3:$C$56,2,FALSE)*Paramètres!$K$13),IF(OR(Y39="",OR($D39="",$D39="NL",$D39="HORS LIGUE")),0,VLOOKUP(IF(OR(Y39="",OR($D39="",$D39="NL",$D39="HORS LIGUE")),"",COUNTIFS($D$5:$D$72,"&lt;&gt;"&amp;"",$D$5:$D$72,"&lt;&gt;"&amp;"NL",$D$5:$D$72,"&lt;&gt;"&amp;"HORS LIGUE",Y$5:Y$72,"&lt;"&amp;Y39)+1),Paramètres!$B$3:$C$56,2,FALSE)*Paramètres!$K$13))</f>
        <v>0</v>
      </c>
      <c r="AA39" s="46"/>
      <c r="AB39" s="2">
        <f>IF(AA$2="Bike &amp; Run",IF(ISNA(VLOOKUP(AA39,Paramètres!$B$3:$C$56,2,FALSE)),0,VLOOKUP(AA39,Paramètres!$B$3:$C$56,2,FALSE)*Paramètres!$K$14),IF(OR(AA39="",OR($D39="",$D39="NL",$D39="HORS LIGUE")),0,VLOOKUP(IF(OR(AA39="",OR($D39="",$D39="NL",$D39="HORS LIGUE")),"",COUNTIFS($D$5:$D$72,"&lt;&gt;"&amp;"",$D$5:$D$72,"&lt;&gt;"&amp;"NL",$D$5:$D$72,"&lt;&gt;"&amp;"HORS LIGUE",AA$5:AA$72,"&lt;"&amp;AA39)+1),Paramètres!$B$3:$C$56,2,FALSE)*Paramètres!$K$14))</f>
        <v>0</v>
      </c>
      <c r="AC39" s="46"/>
      <c r="AD39" s="2">
        <f>IF(AC$2="Bike &amp; Run",IF(ISNA(VLOOKUP(AC39,Paramètres!$B$3:$C$56,2,FALSE)),0,VLOOKUP(AC39,Paramètres!$B$3:$C$56,2,FALSE)*Paramètres!$K$15),IF(OR(AC39="",OR($D39="",$D39="NL",$D39="HORS LIGUE")),0,VLOOKUP(IF(OR(AC39="",OR($D39="",$D39="NL",$D39="HORS LIGUE")),"",COUNTIFS($D$5:$D$72,"&lt;&gt;"&amp;"",$D$5:$D$72,"&lt;&gt;"&amp;"NL",$D$5:$D$72,"&lt;&gt;"&amp;"HORS LIGUE",AC$5:AC$72,"&lt;"&amp;AC39)+1),Paramètres!$B$3:$C$56,2,FALSE)*Paramètres!$K$15))</f>
        <v>0</v>
      </c>
      <c r="AE39" s="46"/>
      <c r="AF39" s="2">
        <f>IF(AE$2="Bike &amp; Run",IF(ISNA(VLOOKUP(AE39,Paramètres!$B$3:$C$56,2,FALSE)),0,VLOOKUP(AE39,Paramètres!$B$3:$C$56,2,FALSE)*Paramètres!$K$16),IF(OR(AE39="",OR($D39="",$D39="NL",$D39="HORS LIGUE")),0,VLOOKUP(IF(OR(AE39="",OR($D39="",$D39="NL",$D39="HORS LIGUE")),"",COUNTIFS($D$5:$D$72,"&lt;&gt;"&amp;"",$D$5:$D$72,"&lt;&gt;"&amp;"NL",$D$5:$D$72,"&lt;&gt;"&amp;"HORS LIGUE",AE$5:AE$72,"&lt;"&amp;AE39)+1),Paramètres!$B$3:$C$56,2,FALSE)*Paramètres!$K$16))</f>
        <v>0</v>
      </c>
      <c r="AG39" s="46"/>
      <c r="AH39" s="2">
        <f>IF(AG$2="Bike &amp; Run",IF(ISNA(VLOOKUP(AG39,Paramètres!$B$3:$C$56,2,FALSE)),0,VLOOKUP(AG39,Paramètres!$B$3:$C$56,2,FALSE)*Paramètres!$K$17),IF(OR(AG39="",OR($D39="",$D39="NL",$D39="HORS LIGUE")),0,VLOOKUP(IF(OR(AG39="",OR($D39="",$D39="NL",$D39="HORS LIGUE")),"",COUNTIFS($D$5:$D$72,"&lt;&gt;"&amp;"",$D$5:$D$72,"&lt;&gt;"&amp;"NL",$D$5:$D$72,"&lt;&gt;"&amp;"HORS LIGUE",AG$5:AG$72,"&lt;"&amp;AG39)+1),Paramètres!$B$3:$C$56,2,FALSE)*Paramètres!$K$17))</f>
        <v>0</v>
      </c>
      <c r="AI39" s="40">
        <f t="shared" si="53"/>
        <v>0</v>
      </c>
      <c r="AJ39" s="3" t="str">
        <f t="shared" si="54"/>
        <v/>
      </c>
      <c r="AK39" s="5">
        <f t="shared" si="55"/>
        <v>0</v>
      </c>
      <c r="AL39" s="41">
        <f t="shared" si="56"/>
        <v>0</v>
      </c>
      <c r="AM39" s="33" t="str">
        <f t="shared" si="57"/>
        <v/>
      </c>
      <c r="AO39" s="22">
        <f t="shared" si="58"/>
        <v>0</v>
      </c>
      <c r="AP39">
        <f t="shared" si="59"/>
        <v>0</v>
      </c>
      <c r="AQ39">
        <f t="shared" si="60"/>
        <v>0</v>
      </c>
      <c r="AR39">
        <f t="shared" si="61"/>
        <v>0</v>
      </c>
      <c r="AS39">
        <f t="shared" si="62"/>
        <v>0</v>
      </c>
      <c r="AT39">
        <f t="shared" si="63"/>
        <v>0</v>
      </c>
      <c r="AU39">
        <f t="shared" si="64"/>
        <v>0</v>
      </c>
      <c r="AV39">
        <f t="shared" si="65"/>
        <v>0</v>
      </c>
      <c r="AW39">
        <f t="shared" si="66"/>
        <v>0</v>
      </c>
      <c r="AX39">
        <f t="shared" si="67"/>
        <v>0</v>
      </c>
      <c r="AY39">
        <f t="shared" si="68"/>
        <v>0</v>
      </c>
      <c r="AZ39">
        <f t="shared" si="69"/>
        <v>0</v>
      </c>
      <c r="BA39">
        <f t="shared" si="70"/>
        <v>0</v>
      </c>
      <c r="BB39">
        <f t="shared" si="71"/>
        <v>0</v>
      </c>
      <c r="BC39">
        <f t="shared" si="72"/>
        <v>0</v>
      </c>
      <c r="BD39">
        <f t="shared" si="73"/>
        <v>0</v>
      </c>
      <c r="BE39" s="22">
        <f t="shared" ref="BE39:BR39" si="76">BD39+LARGE($AO39:$BC39,BE$4)</f>
        <v>0</v>
      </c>
      <c r="BF39" s="22">
        <f t="shared" si="76"/>
        <v>0</v>
      </c>
      <c r="BG39" s="22">
        <f t="shared" si="76"/>
        <v>0</v>
      </c>
      <c r="BH39" s="22">
        <f t="shared" si="76"/>
        <v>0</v>
      </c>
      <c r="BI39" s="22">
        <f t="shared" si="76"/>
        <v>0</v>
      </c>
      <c r="BJ39" s="22">
        <f t="shared" si="76"/>
        <v>0</v>
      </c>
      <c r="BK39" s="22">
        <f t="shared" si="76"/>
        <v>0</v>
      </c>
      <c r="BL39" s="22">
        <f t="shared" si="76"/>
        <v>0</v>
      </c>
      <c r="BM39" s="22">
        <f t="shared" si="76"/>
        <v>0</v>
      </c>
      <c r="BN39" s="22">
        <f t="shared" si="76"/>
        <v>0</v>
      </c>
      <c r="BO39" s="22">
        <f t="shared" si="76"/>
        <v>0</v>
      </c>
      <c r="BP39" s="22">
        <f t="shared" si="76"/>
        <v>0</v>
      </c>
      <c r="BQ39" s="22">
        <f t="shared" si="76"/>
        <v>0</v>
      </c>
      <c r="BR39" s="22">
        <f t="shared" si="76"/>
        <v>0</v>
      </c>
    </row>
    <row r="40" spans="1:70" ht="16.5">
      <c r="A40" s="14"/>
      <c r="B40" s="32" t="str">
        <f>IF(ISNA(VLOOKUP(A40,'Licenciés Jeunes 2023'!A:C,3,0)),"",VLOOKUP(A40,'Licenciés Jeunes 2023'!A:C,3,0))</f>
        <v/>
      </c>
      <c r="C40" s="32" t="str">
        <f>IF(ISNA(VLOOKUP(A40,'Licenciés Jeunes 2023'!A:C,2,0)),"",VLOOKUP(A40,'Licenciés Jeunes 2023'!A:C,2,0))</f>
        <v/>
      </c>
      <c r="D40" s="32" t="str">
        <f>IF(ISNA(VLOOKUP(A40,'Licenciés Jeunes 2023'!A:F,6,0)),"",VLOOKUP(A40,'Licenciés Jeunes 2023'!A:F,6,0))</f>
        <v/>
      </c>
      <c r="E40" s="6"/>
      <c r="F40" s="2">
        <f>IF(E$2="Bike &amp; Run",IF(ISNA(VLOOKUP(E40,Paramètres!$B$3:$C$56,2,FALSE)),0,VLOOKUP(E40,Paramètres!$B$3:$C$56,2,FALSE)*Paramètres!$K$3),IF(OR(E40="",OR($D40="",$D40="NL",$D40="HORS LIGUE")),0,VLOOKUP(IF(OR(E40="",OR($D40="",$D40="NL",$D40="HORS LIGUE")),"",COUNTIFS($D$5:$D$72,"&lt;&gt;"&amp;"",$D$5:$D$72,"&lt;&gt;"&amp;"NL",$D$5:$D$72,"&lt;&gt;"&amp;"HORS LIGUE",E$5:E$72,"&lt;"&amp;E40)+1),Paramètres!$B$3:$C$56,2,FALSE)*Paramètres!$K$3))</f>
        <v>0</v>
      </c>
      <c r="G40" s="4"/>
      <c r="H40" s="2">
        <f>IF(G$2="Bike &amp; Run",IF(ISNA(VLOOKUP(G40,Paramètres!$B$3:$C$56,2,FALSE)),0,VLOOKUP(G40,Paramètres!$B$3:$C$56,2,FALSE)*Paramètres!$K$4),IF(OR(G40="",OR($D40="",$D40="NL",$D40="HORS LIGUE")),0,VLOOKUP(IF(OR(G40="",OR($D40="",$D40="NL",$D40="HORS LIGUE")),"",COUNTIFS($D$5:$D$72,"&lt;&gt;"&amp;"",$D$5:$D$72,"&lt;&gt;"&amp;"NL",$D$5:$D$72,"&lt;&gt;"&amp;"HORS LIGUE",G$5:G$72,"&lt;"&amp;G40)+1),Paramètres!$B$3:$C$56,2,FALSE)*Paramètres!$K$4))</f>
        <v>0</v>
      </c>
      <c r="I40" s="36"/>
      <c r="J40" s="2">
        <f>IF(I$2="Bike &amp; Run",IF(ISNA(VLOOKUP(I40,Paramètres!$B$3:$C$56,2,FALSE)),0,VLOOKUP(I40,Paramètres!$B$3:$C$56,2,FALSE)*Paramètres!$K$5),IF(OR(I40="",OR($D40="",$D40="NL",$D40="HORS LIGUE")),0,VLOOKUP(IF(OR(I40="",OR($D40="",$D40="NL",$D40="HORS LIGUE")),"",COUNTIFS($D$5:$D$72,"&lt;&gt;"&amp;"",$D$5:$D$72,"&lt;&gt;"&amp;"NL",$D$5:$D$72,"&lt;&gt;"&amp;"HORS LIGUE",I$5:I$72,"&lt;"&amp;I40)+1),Paramètres!$B$3:$C$56,2,FALSE)*Paramètres!$K$5))</f>
        <v>0</v>
      </c>
      <c r="K40" s="4"/>
      <c r="L40" s="2">
        <f>IF(K$2="Bike &amp; Run",IF(ISNA(VLOOKUP(K40,Paramètres!$B$3:$C$56,2,FALSE)),0,VLOOKUP(K40,Paramètres!$B$3:$C$56,2,FALSE)*Paramètres!$K$6),IF(OR(K40="",OR($D40="",$D40="NL",$D40="HORS LIGUE")),0,VLOOKUP(IF(OR(K40="",OR($D40="",$D40="NL",$D40="HORS LIGUE")),"",COUNTIFS($D$5:$D$72,"&lt;&gt;"&amp;"",$D$5:$D$72,"&lt;&gt;"&amp;"NL",$D$5:$D$72,"&lt;&gt;"&amp;"HORS LIGUE",K$5:K$72,"&lt;"&amp;K40)+1),Paramètres!$B$3:$C$56,2,FALSE)*Paramètres!$K$6))</f>
        <v>0</v>
      </c>
      <c r="M40" s="4"/>
      <c r="N40" s="2">
        <f>IF(M$2="Bike &amp; Run",IF(ISNA(VLOOKUP(M40,Paramètres!$B$3:$C$56,2,FALSE)),0,VLOOKUP(M40,Paramètres!$B$3:$C$56,2,FALSE)*Paramètres!$K$7),IF(OR(M40="",OR($D40="",$D40="NL",$D40="HORS LIGUE")),0,VLOOKUP(IF(OR(M40="",OR($D40="",$D40="NL",$D40="HORS LIGUE")),"",COUNTIFS($D$5:$D$72,"&lt;&gt;"&amp;"",$D$5:$D$72,"&lt;&gt;"&amp;"NL",$D$5:$D$72,"&lt;&gt;"&amp;"HORS LIGUE",M$5:M$72,"&lt;"&amp;M40)+1),Paramètres!$B$3:$C$56,2,FALSE)*Paramètres!$K$7))</f>
        <v>0</v>
      </c>
      <c r="O40" s="46"/>
      <c r="P40" s="2">
        <f>IF(O$2="Bike &amp; Run",IF(ISNA(VLOOKUP(O40,Paramètres!$B$3:$C$56,2,FALSE)),0,VLOOKUP(O40,Paramètres!$B$3:$C$56,2,FALSE)*Paramètres!$K$8),IF(OR(O40="",OR($D40="",$D40="NL",$D40="HORS LIGUE")),0,VLOOKUP(IF(OR(O40="",OR($D40="",$D40="NL",$D40="HORS LIGUE")),"",COUNTIFS($D$5:$D$72,"&lt;&gt;"&amp;"",$D$5:$D$72,"&lt;&gt;"&amp;"NL",$D$5:$D$72,"&lt;&gt;"&amp;"HORS LIGUE",O$5:O$72,"&lt;"&amp;O40)+1),Paramètres!$B$3:$C$56,2,FALSE)*Paramètres!$K$8))</f>
        <v>0</v>
      </c>
      <c r="Q40" s="46"/>
      <c r="R40" s="2">
        <f>IF(Q$2="Bike &amp; Run",IF(ISNA(VLOOKUP(Q40,Paramètres!$B$3:$C$56,2,FALSE)),0,VLOOKUP(Q40,Paramètres!$B$3:$C$56,2,FALSE)*Paramètres!$K$9),IF(OR(Q40="",OR($D40="",$D40="NL",$D40="HORS LIGUE")),0,VLOOKUP(IF(OR(Q40="",OR($D40="",$D40="NL",$D40="HORS LIGUE")),"",COUNTIFS($D$5:$D$72,"&lt;&gt;"&amp;"",$D$5:$D$72,"&lt;&gt;"&amp;"NL",$D$5:$D$72,"&lt;&gt;"&amp;"HORS LIGUE",Q$5:Q$72,"&lt;"&amp;Q40)+1),Paramètres!$B$3:$C$56,2,FALSE)*Paramètres!$K$9))</f>
        <v>0</v>
      </c>
      <c r="S40" s="46"/>
      <c r="T40" s="2">
        <f>IF(S$2="Bike &amp; Run",IF(ISNA(VLOOKUP(S40,Paramètres!$B$3:$C$56,2,FALSE)),0,VLOOKUP(S40,Paramètres!$B$3:$C$56,2,FALSE)*Paramètres!$K$10),IF(OR(S40="",OR($D40="",$D40="NL",$D40="HORS LIGUE")),0,VLOOKUP(IF(OR(S40="",OR($D40="",$D40="NL",$D40="HORS LIGUE")),"",COUNTIFS($D$5:$D$72,"&lt;&gt;"&amp;"",$D$5:$D$72,"&lt;&gt;"&amp;"NL",$D$5:$D$72,"&lt;&gt;"&amp;"HORS LIGUE",S$5:S$72,"&lt;"&amp;S40)+1),Paramètres!$B$3:$C$56,2,FALSE)*Paramètres!$K$10))</f>
        <v>0</v>
      </c>
      <c r="U40" s="46"/>
      <c r="V40" s="2">
        <f>IF(U$2="Bike &amp; Run",IF(ISNA(VLOOKUP(U40,Paramètres!$B$3:$C$56,2,FALSE)),0,VLOOKUP(U40,Paramètres!$B$3:$C$56,2,FALSE)*Paramètres!$K$11),IF(OR(U40="",OR($D40="",$D40="NL",$D40="HORS LIGUE")),0,VLOOKUP(IF(OR(U40="",OR($D40="",$D40="NL",$D40="HORS LIGUE")),"",COUNTIFS($D$5:$D$72,"&lt;&gt;"&amp;"",$D$5:$D$72,"&lt;&gt;"&amp;"NL",$D$5:$D$72,"&lt;&gt;"&amp;"HORS LIGUE",U$5:U$72,"&lt;"&amp;U40)+1),Paramètres!$B$3:$C$56,2,FALSE)*Paramètres!$K$11))</f>
        <v>0</v>
      </c>
      <c r="W40" s="46"/>
      <c r="X40" s="2">
        <f>IF(W$2="Bike &amp; Run",IF(ISNA(VLOOKUP(W40,Paramètres!$B$3:$C$56,2,FALSE)),0,VLOOKUP(W40,Paramètres!$B$3:$C$56,2,FALSE)*Paramètres!$K$12),IF(OR(W40="",OR($D40="",$D40="NL",$D40="HORS LIGUE")),0,VLOOKUP(IF(OR(W40="",OR($D40="",$D40="NL",$D40="HORS LIGUE")),"",COUNTIFS($D$5:$D$72,"&lt;&gt;"&amp;"",$D$5:$D$72,"&lt;&gt;"&amp;"NL",$D$5:$D$72,"&lt;&gt;"&amp;"HORS LIGUE",W$5:W$72,"&lt;"&amp;W40)+1),Paramètres!$B$3:$C$56,2,FALSE)*Paramètres!$K$12))</f>
        <v>0</v>
      </c>
      <c r="Y40" s="46"/>
      <c r="Z40" s="2">
        <f>IF(Y$2="Bike &amp; Run",IF(ISNA(VLOOKUP(Y40,Paramètres!$B$3:$C$56,2,FALSE)),0,VLOOKUP(Y40,Paramètres!$B$3:$C$56,2,FALSE)*Paramètres!$K$13),IF(OR(Y40="",OR($D40="",$D40="NL",$D40="HORS LIGUE")),0,VLOOKUP(IF(OR(Y40="",OR($D40="",$D40="NL",$D40="HORS LIGUE")),"",COUNTIFS($D$5:$D$72,"&lt;&gt;"&amp;"",$D$5:$D$72,"&lt;&gt;"&amp;"NL",$D$5:$D$72,"&lt;&gt;"&amp;"HORS LIGUE",Y$5:Y$72,"&lt;"&amp;Y40)+1),Paramètres!$B$3:$C$56,2,FALSE)*Paramètres!$K$13))</f>
        <v>0</v>
      </c>
      <c r="AA40" s="46"/>
      <c r="AB40" s="2">
        <f>IF(AA$2="Bike &amp; Run",IF(ISNA(VLOOKUP(AA40,Paramètres!$B$3:$C$56,2,FALSE)),0,VLOOKUP(AA40,Paramètres!$B$3:$C$56,2,FALSE)*Paramètres!$K$14),IF(OR(AA40="",OR($D40="",$D40="NL",$D40="HORS LIGUE")),0,VLOOKUP(IF(OR(AA40="",OR($D40="",$D40="NL",$D40="HORS LIGUE")),"",COUNTIFS($D$5:$D$72,"&lt;&gt;"&amp;"",$D$5:$D$72,"&lt;&gt;"&amp;"NL",$D$5:$D$72,"&lt;&gt;"&amp;"HORS LIGUE",AA$5:AA$72,"&lt;"&amp;AA40)+1),Paramètres!$B$3:$C$56,2,FALSE)*Paramètres!$K$14))</f>
        <v>0</v>
      </c>
      <c r="AC40" s="46"/>
      <c r="AD40" s="2">
        <f>IF(AC$2="Bike &amp; Run",IF(ISNA(VLOOKUP(AC40,Paramètres!$B$3:$C$56,2,FALSE)),0,VLOOKUP(AC40,Paramètres!$B$3:$C$56,2,FALSE)*Paramètres!$K$15),IF(OR(AC40="",OR($D40="",$D40="NL",$D40="HORS LIGUE")),0,VLOOKUP(IF(OR(AC40="",OR($D40="",$D40="NL",$D40="HORS LIGUE")),"",COUNTIFS($D$5:$D$72,"&lt;&gt;"&amp;"",$D$5:$D$72,"&lt;&gt;"&amp;"NL",$D$5:$D$72,"&lt;&gt;"&amp;"HORS LIGUE",AC$5:AC$72,"&lt;"&amp;AC40)+1),Paramètres!$B$3:$C$56,2,FALSE)*Paramètres!$K$15))</f>
        <v>0</v>
      </c>
      <c r="AE40" s="46"/>
      <c r="AF40" s="2">
        <f>IF(AE$2="Bike &amp; Run",IF(ISNA(VLOOKUP(AE40,Paramètres!$B$3:$C$56,2,FALSE)),0,VLOOKUP(AE40,Paramètres!$B$3:$C$56,2,FALSE)*Paramètres!$K$16),IF(OR(AE40="",OR($D40="",$D40="NL",$D40="HORS LIGUE")),0,VLOOKUP(IF(OR(AE40="",OR($D40="",$D40="NL",$D40="HORS LIGUE")),"",COUNTIFS($D$5:$D$72,"&lt;&gt;"&amp;"",$D$5:$D$72,"&lt;&gt;"&amp;"NL",$D$5:$D$72,"&lt;&gt;"&amp;"HORS LIGUE",AE$5:AE$72,"&lt;"&amp;AE40)+1),Paramètres!$B$3:$C$56,2,FALSE)*Paramètres!$K$16))</f>
        <v>0</v>
      </c>
      <c r="AG40" s="46"/>
      <c r="AH40" s="2">
        <f>IF(AG$2="Bike &amp; Run",IF(ISNA(VLOOKUP(AG40,Paramètres!$B$3:$C$56,2,FALSE)),0,VLOOKUP(AG40,Paramètres!$B$3:$C$56,2,FALSE)*Paramètres!$K$17),IF(OR(AG40="",OR($D40="",$D40="NL",$D40="HORS LIGUE")),0,VLOOKUP(IF(OR(AG40="",OR($D40="",$D40="NL",$D40="HORS LIGUE")),"",COUNTIFS($D$5:$D$72,"&lt;&gt;"&amp;"",$D$5:$D$72,"&lt;&gt;"&amp;"NL",$D$5:$D$72,"&lt;&gt;"&amp;"HORS LIGUE",AG$5:AG$72,"&lt;"&amp;AG40)+1),Paramètres!$B$3:$C$56,2,FALSE)*Paramètres!$K$17))</f>
        <v>0</v>
      </c>
      <c r="AI40" s="40">
        <f t="shared" si="53"/>
        <v>0</v>
      </c>
      <c r="AJ40" s="3" t="str">
        <f t="shared" si="54"/>
        <v/>
      </c>
      <c r="AK40" s="5">
        <f t="shared" si="55"/>
        <v>0</v>
      </c>
      <c r="AL40" s="41">
        <f t="shared" si="56"/>
        <v>0</v>
      </c>
      <c r="AM40" s="33" t="str">
        <f t="shared" si="57"/>
        <v/>
      </c>
      <c r="AO40" s="22">
        <f t="shared" si="58"/>
        <v>0</v>
      </c>
      <c r="AP40">
        <f t="shared" si="59"/>
        <v>0</v>
      </c>
      <c r="AQ40">
        <f t="shared" si="60"/>
        <v>0</v>
      </c>
      <c r="AR40">
        <f t="shared" si="61"/>
        <v>0</v>
      </c>
      <c r="AS40">
        <f t="shared" si="62"/>
        <v>0</v>
      </c>
      <c r="AT40">
        <f t="shared" si="63"/>
        <v>0</v>
      </c>
      <c r="AU40">
        <f t="shared" si="64"/>
        <v>0</v>
      </c>
      <c r="AV40">
        <f t="shared" si="65"/>
        <v>0</v>
      </c>
      <c r="AW40">
        <f t="shared" si="66"/>
        <v>0</v>
      </c>
      <c r="AX40">
        <f t="shared" si="67"/>
        <v>0</v>
      </c>
      <c r="AY40">
        <f t="shared" si="68"/>
        <v>0</v>
      </c>
      <c r="AZ40">
        <f t="shared" si="69"/>
        <v>0</v>
      </c>
      <c r="BA40">
        <f t="shared" si="70"/>
        <v>0</v>
      </c>
      <c r="BB40">
        <f t="shared" si="71"/>
        <v>0</v>
      </c>
      <c r="BC40">
        <f t="shared" si="72"/>
        <v>0</v>
      </c>
      <c r="BD40">
        <f t="shared" si="73"/>
        <v>0</v>
      </c>
      <c r="BE40" s="22">
        <f t="shared" ref="BE40:BR40" si="77">BD40+LARGE($AO40:$BC40,BE$4)</f>
        <v>0</v>
      </c>
      <c r="BF40" s="22">
        <f t="shared" si="77"/>
        <v>0</v>
      </c>
      <c r="BG40" s="22">
        <f t="shared" si="77"/>
        <v>0</v>
      </c>
      <c r="BH40" s="22">
        <f t="shared" si="77"/>
        <v>0</v>
      </c>
      <c r="BI40" s="22">
        <f t="shared" si="77"/>
        <v>0</v>
      </c>
      <c r="BJ40" s="22">
        <f t="shared" si="77"/>
        <v>0</v>
      </c>
      <c r="BK40" s="22">
        <f t="shared" si="77"/>
        <v>0</v>
      </c>
      <c r="BL40" s="22">
        <f t="shared" si="77"/>
        <v>0</v>
      </c>
      <c r="BM40" s="22">
        <f t="shared" si="77"/>
        <v>0</v>
      </c>
      <c r="BN40" s="22">
        <f t="shared" si="77"/>
        <v>0</v>
      </c>
      <c r="BO40" s="22">
        <f t="shared" si="77"/>
        <v>0</v>
      </c>
      <c r="BP40" s="22">
        <f t="shared" si="77"/>
        <v>0</v>
      </c>
      <c r="BQ40" s="22">
        <f t="shared" si="77"/>
        <v>0</v>
      </c>
      <c r="BR40" s="22">
        <f t="shared" si="77"/>
        <v>0</v>
      </c>
    </row>
    <row r="41" spans="1:70" ht="16.5">
      <c r="A41" s="14"/>
      <c r="B41" s="32" t="str">
        <f>IF(ISNA(VLOOKUP(A41,'Licenciés Jeunes 2023'!A:C,3,0)),"",VLOOKUP(A41,'Licenciés Jeunes 2023'!A:C,3,0))</f>
        <v/>
      </c>
      <c r="C41" s="32" t="str">
        <f>IF(ISNA(VLOOKUP(A41,'Licenciés Jeunes 2023'!A:C,2,0)),"",VLOOKUP(A41,'Licenciés Jeunes 2023'!A:C,2,0))</f>
        <v/>
      </c>
      <c r="D41" s="32" t="str">
        <f>IF(ISNA(VLOOKUP(A41,'Licenciés Jeunes 2023'!A:F,6,0)),"",VLOOKUP(A41,'Licenciés Jeunes 2023'!A:F,6,0))</f>
        <v/>
      </c>
      <c r="E41" s="6"/>
      <c r="F41" s="2">
        <f>IF(E$2="Bike &amp; Run",IF(ISNA(VLOOKUP(E41,Paramètres!$B$3:$C$56,2,FALSE)),0,VLOOKUP(E41,Paramètres!$B$3:$C$56,2,FALSE)*Paramètres!$K$3),IF(OR(E41="",OR($D41="",$D41="NL",$D41="HORS LIGUE")),0,VLOOKUP(IF(OR(E41="",OR($D41="",$D41="NL",$D41="HORS LIGUE")),"",COUNTIFS($D$5:$D$72,"&lt;&gt;"&amp;"",$D$5:$D$72,"&lt;&gt;"&amp;"NL",$D$5:$D$72,"&lt;&gt;"&amp;"HORS LIGUE",E$5:E$72,"&lt;"&amp;E41)+1),Paramètres!$B$3:$C$56,2,FALSE)*Paramètres!$K$3))</f>
        <v>0</v>
      </c>
      <c r="G41" s="4"/>
      <c r="H41" s="2">
        <f>IF(G$2="Bike &amp; Run",IF(ISNA(VLOOKUP(G41,Paramètres!$B$3:$C$56,2,FALSE)),0,VLOOKUP(G41,Paramètres!$B$3:$C$56,2,FALSE)*Paramètres!$K$4),IF(OR(G41="",OR($D41="",$D41="NL",$D41="HORS LIGUE")),0,VLOOKUP(IF(OR(G41="",OR($D41="",$D41="NL",$D41="HORS LIGUE")),"",COUNTIFS($D$5:$D$72,"&lt;&gt;"&amp;"",$D$5:$D$72,"&lt;&gt;"&amp;"NL",$D$5:$D$72,"&lt;&gt;"&amp;"HORS LIGUE",G$5:G$72,"&lt;"&amp;G41)+1),Paramètres!$B$3:$C$56,2,FALSE)*Paramètres!$K$4))</f>
        <v>0</v>
      </c>
      <c r="I41" s="36"/>
      <c r="J41" s="2">
        <f>IF(I$2="Bike &amp; Run",IF(ISNA(VLOOKUP(I41,Paramètres!$B$3:$C$56,2,FALSE)),0,VLOOKUP(I41,Paramètres!$B$3:$C$56,2,FALSE)*Paramètres!$K$5),IF(OR(I41="",OR($D41="",$D41="NL",$D41="HORS LIGUE")),0,VLOOKUP(IF(OR(I41="",OR($D41="",$D41="NL",$D41="HORS LIGUE")),"",COUNTIFS($D$5:$D$72,"&lt;&gt;"&amp;"",$D$5:$D$72,"&lt;&gt;"&amp;"NL",$D$5:$D$72,"&lt;&gt;"&amp;"HORS LIGUE",I$5:I$72,"&lt;"&amp;I41)+1),Paramètres!$B$3:$C$56,2,FALSE)*Paramètres!$K$5))</f>
        <v>0</v>
      </c>
      <c r="K41" s="4"/>
      <c r="L41" s="2">
        <f>IF(K$2="Bike &amp; Run",IF(ISNA(VLOOKUP(K41,Paramètres!$B$3:$C$56,2,FALSE)),0,VLOOKUP(K41,Paramètres!$B$3:$C$56,2,FALSE)*Paramètres!$K$6),IF(OR(K41="",OR($D41="",$D41="NL",$D41="HORS LIGUE")),0,VLOOKUP(IF(OR(K41="",OR($D41="",$D41="NL",$D41="HORS LIGUE")),"",COUNTIFS($D$5:$D$72,"&lt;&gt;"&amp;"",$D$5:$D$72,"&lt;&gt;"&amp;"NL",$D$5:$D$72,"&lt;&gt;"&amp;"HORS LIGUE",K$5:K$72,"&lt;"&amp;K41)+1),Paramètres!$B$3:$C$56,2,FALSE)*Paramètres!$K$6))</f>
        <v>0</v>
      </c>
      <c r="M41" s="4"/>
      <c r="N41" s="2">
        <f>IF(M$2="Bike &amp; Run",IF(ISNA(VLOOKUP(M41,Paramètres!$B$3:$C$56,2,FALSE)),0,VLOOKUP(M41,Paramètres!$B$3:$C$56,2,FALSE)*Paramètres!$K$7),IF(OR(M41="",OR($D41="",$D41="NL",$D41="HORS LIGUE")),0,VLOOKUP(IF(OR(M41="",OR($D41="",$D41="NL",$D41="HORS LIGUE")),"",COUNTIFS($D$5:$D$72,"&lt;&gt;"&amp;"",$D$5:$D$72,"&lt;&gt;"&amp;"NL",$D$5:$D$72,"&lt;&gt;"&amp;"HORS LIGUE",M$5:M$72,"&lt;"&amp;M41)+1),Paramètres!$B$3:$C$56,2,FALSE)*Paramètres!$K$7))</f>
        <v>0</v>
      </c>
      <c r="O41" s="46"/>
      <c r="P41" s="2">
        <f>IF(O$2="Bike &amp; Run",IF(ISNA(VLOOKUP(O41,Paramètres!$B$3:$C$56,2,FALSE)),0,VLOOKUP(O41,Paramètres!$B$3:$C$56,2,FALSE)*Paramètres!$K$8),IF(OR(O41="",OR($D41="",$D41="NL",$D41="HORS LIGUE")),0,VLOOKUP(IF(OR(O41="",OR($D41="",$D41="NL",$D41="HORS LIGUE")),"",COUNTIFS($D$5:$D$72,"&lt;&gt;"&amp;"",$D$5:$D$72,"&lt;&gt;"&amp;"NL",$D$5:$D$72,"&lt;&gt;"&amp;"HORS LIGUE",O$5:O$72,"&lt;"&amp;O41)+1),Paramètres!$B$3:$C$56,2,FALSE)*Paramètres!$K$8))</f>
        <v>0</v>
      </c>
      <c r="Q41" s="46"/>
      <c r="R41" s="2">
        <f>IF(Q$2="Bike &amp; Run",IF(ISNA(VLOOKUP(Q41,Paramètres!$B$3:$C$56,2,FALSE)),0,VLOOKUP(Q41,Paramètres!$B$3:$C$56,2,FALSE)*Paramètres!$K$9),IF(OR(Q41="",OR($D41="",$D41="NL",$D41="HORS LIGUE")),0,VLOOKUP(IF(OR(Q41="",OR($D41="",$D41="NL",$D41="HORS LIGUE")),"",COUNTIFS($D$5:$D$72,"&lt;&gt;"&amp;"",$D$5:$D$72,"&lt;&gt;"&amp;"NL",$D$5:$D$72,"&lt;&gt;"&amp;"HORS LIGUE",Q$5:Q$72,"&lt;"&amp;Q41)+1),Paramètres!$B$3:$C$56,2,FALSE)*Paramètres!$K$9))</f>
        <v>0</v>
      </c>
      <c r="S41" s="46"/>
      <c r="T41" s="2">
        <f>IF(S$2="Bike &amp; Run",IF(ISNA(VLOOKUP(S41,Paramètres!$B$3:$C$56,2,FALSE)),0,VLOOKUP(S41,Paramètres!$B$3:$C$56,2,FALSE)*Paramètres!$K$10),IF(OR(S41="",OR($D41="",$D41="NL",$D41="HORS LIGUE")),0,VLOOKUP(IF(OR(S41="",OR($D41="",$D41="NL",$D41="HORS LIGUE")),"",COUNTIFS($D$5:$D$72,"&lt;&gt;"&amp;"",$D$5:$D$72,"&lt;&gt;"&amp;"NL",$D$5:$D$72,"&lt;&gt;"&amp;"HORS LIGUE",S$5:S$72,"&lt;"&amp;S41)+1),Paramètres!$B$3:$C$56,2,FALSE)*Paramètres!$K$10))</f>
        <v>0</v>
      </c>
      <c r="U41" s="46"/>
      <c r="V41" s="2">
        <f>IF(U$2="Bike &amp; Run",IF(ISNA(VLOOKUP(U41,Paramètres!$B$3:$C$56,2,FALSE)),0,VLOOKUP(U41,Paramètres!$B$3:$C$56,2,FALSE)*Paramètres!$K$11),IF(OR(U41="",OR($D41="",$D41="NL",$D41="HORS LIGUE")),0,VLOOKUP(IF(OR(U41="",OR($D41="",$D41="NL",$D41="HORS LIGUE")),"",COUNTIFS($D$5:$D$72,"&lt;&gt;"&amp;"",$D$5:$D$72,"&lt;&gt;"&amp;"NL",$D$5:$D$72,"&lt;&gt;"&amp;"HORS LIGUE",U$5:U$72,"&lt;"&amp;U41)+1),Paramètres!$B$3:$C$56,2,FALSE)*Paramètres!$K$11))</f>
        <v>0</v>
      </c>
      <c r="W41" s="46"/>
      <c r="X41" s="2">
        <f>IF(W$2="Bike &amp; Run",IF(ISNA(VLOOKUP(W41,Paramètres!$B$3:$C$56,2,FALSE)),0,VLOOKUP(W41,Paramètres!$B$3:$C$56,2,FALSE)*Paramètres!$K$12),IF(OR(W41="",OR($D41="",$D41="NL",$D41="HORS LIGUE")),0,VLOOKUP(IF(OR(W41="",OR($D41="",$D41="NL",$D41="HORS LIGUE")),"",COUNTIFS($D$5:$D$72,"&lt;&gt;"&amp;"",$D$5:$D$72,"&lt;&gt;"&amp;"NL",$D$5:$D$72,"&lt;&gt;"&amp;"HORS LIGUE",W$5:W$72,"&lt;"&amp;W41)+1),Paramètres!$B$3:$C$56,2,FALSE)*Paramètres!$K$12))</f>
        <v>0</v>
      </c>
      <c r="Y41" s="46"/>
      <c r="Z41" s="2">
        <f>IF(Y$2="Bike &amp; Run",IF(ISNA(VLOOKUP(Y41,Paramètres!$B$3:$C$56,2,FALSE)),0,VLOOKUP(Y41,Paramètres!$B$3:$C$56,2,FALSE)*Paramètres!$K$13),IF(OR(Y41="",OR($D41="",$D41="NL",$D41="HORS LIGUE")),0,VLOOKUP(IF(OR(Y41="",OR($D41="",$D41="NL",$D41="HORS LIGUE")),"",COUNTIFS($D$5:$D$72,"&lt;&gt;"&amp;"",$D$5:$D$72,"&lt;&gt;"&amp;"NL",$D$5:$D$72,"&lt;&gt;"&amp;"HORS LIGUE",Y$5:Y$72,"&lt;"&amp;Y41)+1),Paramètres!$B$3:$C$56,2,FALSE)*Paramètres!$K$13))</f>
        <v>0</v>
      </c>
      <c r="AA41" s="46"/>
      <c r="AB41" s="2">
        <f>IF(AA$2="Bike &amp; Run",IF(ISNA(VLOOKUP(AA41,Paramètres!$B$3:$C$56,2,FALSE)),0,VLOOKUP(AA41,Paramètres!$B$3:$C$56,2,FALSE)*Paramètres!$K$14),IF(OR(AA41="",OR($D41="",$D41="NL",$D41="HORS LIGUE")),0,VLOOKUP(IF(OR(AA41="",OR($D41="",$D41="NL",$D41="HORS LIGUE")),"",COUNTIFS($D$5:$D$72,"&lt;&gt;"&amp;"",$D$5:$D$72,"&lt;&gt;"&amp;"NL",$D$5:$D$72,"&lt;&gt;"&amp;"HORS LIGUE",AA$5:AA$72,"&lt;"&amp;AA41)+1),Paramètres!$B$3:$C$56,2,FALSE)*Paramètres!$K$14))</f>
        <v>0</v>
      </c>
      <c r="AC41" s="46"/>
      <c r="AD41" s="2">
        <f>IF(AC$2="Bike &amp; Run",IF(ISNA(VLOOKUP(AC41,Paramètres!$B$3:$C$56,2,FALSE)),0,VLOOKUP(AC41,Paramètres!$B$3:$C$56,2,FALSE)*Paramètres!$K$15),IF(OR(AC41="",OR($D41="",$D41="NL",$D41="HORS LIGUE")),0,VLOOKUP(IF(OR(AC41="",OR($D41="",$D41="NL",$D41="HORS LIGUE")),"",COUNTIFS($D$5:$D$72,"&lt;&gt;"&amp;"",$D$5:$D$72,"&lt;&gt;"&amp;"NL",$D$5:$D$72,"&lt;&gt;"&amp;"HORS LIGUE",AC$5:AC$72,"&lt;"&amp;AC41)+1),Paramètres!$B$3:$C$56,2,FALSE)*Paramètres!$K$15))</f>
        <v>0</v>
      </c>
      <c r="AE41" s="46"/>
      <c r="AF41" s="2">
        <f>IF(AE$2="Bike &amp; Run",IF(ISNA(VLOOKUP(AE41,Paramètres!$B$3:$C$56,2,FALSE)),0,VLOOKUP(AE41,Paramètres!$B$3:$C$56,2,FALSE)*Paramètres!$K$16),IF(OR(AE41="",OR($D41="",$D41="NL",$D41="HORS LIGUE")),0,VLOOKUP(IF(OR(AE41="",OR($D41="",$D41="NL",$D41="HORS LIGUE")),"",COUNTIFS($D$5:$D$72,"&lt;&gt;"&amp;"",$D$5:$D$72,"&lt;&gt;"&amp;"NL",$D$5:$D$72,"&lt;&gt;"&amp;"HORS LIGUE",AE$5:AE$72,"&lt;"&amp;AE41)+1),Paramètres!$B$3:$C$56,2,FALSE)*Paramètres!$K$16))</f>
        <v>0</v>
      </c>
      <c r="AG41" s="46"/>
      <c r="AH41" s="2">
        <f>IF(AG$2="Bike &amp; Run",IF(ISNA(VLOOKUP(AG41,Paramètres!$B$3:$C$56,2,FALSE)),0,VLOOKUP(AG41,Paramètres!$B$3:$C$56,2,FALSE)*Paramètres!$K$17),IF(OR(AG41="",OR($D41="",$D41="NL",$D41="HORS LIGUE")),0,VLOOKUP(IF(OR(AG41="",OR($D41="",$D41="NL",$D41="HORS LIGUE")),"",COUNTIFS($D$5:$D$72,"&lt;&gt;"&amp;"",$D$5:$D$72,"&lt;&gt;"&amp;"NL",$D$5:$D$72,"&lt;&gt;"&amp;"HORS LIGUE",AG$5:AG$72,"&lt;"&amp;AG41)+1),Paramètres!$B$3:$C$56,2,FALSE)*Paramètres!$K$17))</f>
        <v>0</v>
      </c>
      <c r="AI41" s="40">
        <f t="shared" si="53"/>
        <v>0</v>
      </c>
      <c r="AJ41" s="3" t="str">
        <f t="shared" si="54"/>
        <v/>
      </c>
      <c r="AK41" s="5">
        <f t="shared" si="55"/>
        <v>0</v>
      </c>
      <c r="AL41" s="41">
        <f t="shared" si="56"/>
        <v>0</v>
      </c>
      <c r="AM41" s="33" t="str">
        <f t="shared" si="57"/>
        <v/>
      </c>
      <c r="AO41" s="22">
        <f t="shared" si="58"/>
        <v>0</v>
      </c>
      <c r="AP41">
        <f t="shared" si="59"/>
        <v>0</v>
      </c>
      <c r="AQ41">
        <f t="shared" si="60"/>
        <v>0</v>
      </c>
      <c r="AR41">
        <f t="shared" si="61"/>
        <v>0</v>
      </c>
      <c r="AS41">
        <f t="shared" si="62"/>
        <v>0</v>
      </c>
      <c r="AT41">
        <f t="shared" si="63"/>
        <v>0</v>
      </c>
      <c r="AU41">
        <f t="shared" si="64"/>
        <v>0</v>
      </c>
      <c r="AV41">
        <f t="shared" si="65"/>
        <v>0</v>
      </c>
      <c r="AW41">
        <f t="shared" si="66"/>
        <v>0</v>
      </c>
      <c r="AX41">
        <f t="shared" si="67"/>
        <v>0</v>
      </c>
      <c r="AY41">
        <f t="shared" si="68"/>
        <v>0</v>
      </c>
      <c r="AZ41">
        <f t="shared" si="69"/>
        <v>0</v>
      </c>
      <c r="BA41">
        <f t="shared" si="70"/>
        <v>0</v>
      </c>
      <c r="BB41">
        <f t="shared" si="71"/>
        <v>0</v>
      </c>
      <c r="BC41">
        <f t="shared" si="72"/>
        <v>0</v>
      </c>
      <c r="BD41">
        <f t="shared" si="73"/>
        <v>0</v>
      </c>
      <c r="BE41" s="22">
        <f t="shared" ref="BE41:BR41" si="78">BD41+LARGE($AO41:$BC41,BE$4)</f>
        <v>0</v>
      </c>
      <c r="BF41" s="22">
        <f t="shared" si="78"/>
        <v>0</v>
      </c>
      <c r="BG41" s="22">
        <f t="shared" si="78"/>
        <v>0</v>
      </c>
      <c r="BH41" s="22">
        <f t="shared" si="78"/>
        <v>0</v>
      </c>
      <c r="BI41" s="22">
        <f t="shared" si="78"/>
        <v>0</v>
      </c>
      <c r="BJ41" s="22">
        <f t="shared" si="78"/>
        <v>0</v>
      </c>
      <c r="BK41" s="22">
        <f t="shared" si="78"/>
        <v>0</v>
      </c>
      <c r="BL41" s="22">
        <f t="shared" si="78"/>
        <v>0</v>
      </c>
      <c r="BM41" s="22">
        <f t="shared" si="78"/>
        <v>0</v>
      </c>
      <c r="BN41" s="22">
        <f t="shared" si="78"/>
        <v>0</v>
      </c>
      <c r="BO41" s="22">
        <f t="shared" si="78"/>
        <v>0</v>
      </c>
      <c r="BP41" s="22">
        <f t="shared" si="78"/>
        <v>0</v>
      </c>
      <c r="BQ41" s="22">
        <f t="shared" si="78"/>
        <v>0</v>
      </c>
      <c r="BR41" s="22">
        <f t="shared" si="78"/>
        <v>0</v>
      </c>
    </row>
    <row r="42" spans="1:70" ht="16.5">
      <c r="A42" s="14"/>
      <c r="B42" s="32" t="str">
        <f>IF(ISNA(VLOOKUP(A42,'Licenciés Jeunes 2023'!A:C,3,0)),"",VLOOKUP(A42,'Licenciés Jeunes 2023'!A:C,3,0))</f>
        <v/>
      </c>
      <c r="C42" s="32" t="str">
        <f>IF(ISNA(VLOOKUP(A42,'Licenciés Jeunes 2023'!A:C,2,0)),"",VLOOKUP(A42,'Licenciés Jeunes 2023'!A:C,2,0))</f>
        <v/>
      </c>
      <c r="D42" s="32" t="str">
        <f>IF(ISNA(VLOOKUP(A42,'Licenciés Jeunes 2023'!A:F,6,0)),"",VLOOKUP(A42,'Licenciés Jeunes 2023'!A:F,6,0))</f>
        <v/>
      </c>
      <c r="E42" s="6"/>
      <c r="F42" s="2">
        <f>IF(E$2="Bike &amp; Run",IF(ISNA(VLOOKUP(E42,Paramètres!$B$3:$C$56,2,FALSE)),0,VLOOKUP(E42,Paramètres!$B$3:$C$56,2,FALSE)*Paramètres!$K$3),IF(OR(E42="",OR($D42="",$D42="NL",$D42="HORS LIGUE")),0,VLOOKUP(IF(OR(E42="",OR($D42="",$D42="NL",$D42="HORS LIGUE")),"",COUNTIFS($D$5:$D$72,"&lt;&gt;"&amp;"",$D$5:$D$72,"&lt;&gt;"&amp;"NL",$D$5:$D$72,"&lt;&gt;"&amp;"HORS LIGUE",E$5:E$72,"&lt;"&amp;E42)+1),Paramètres!$B$3:$C$56,2,FALSE)*Paramètres!$K$3))</f>
        <v>0</v>
      </c>
      <c r="G42" s="4"/>
      <c r="H42" s="2">
        <f>IF(G$2="Bike &amp; Run",IF(ISNA(VLOOKUP(G42,Paramètres!$B$3:$C$56,2,FALSE)),0,VLOOKUP(G42,Paramètres!$B$3:$C$56,2,FALSE)*Paramètres!$K$4),IF(OR(G42="",OR($D42="",$D42="NL",$D42="HORS LIGUE")),0,VLOOKUP(IF(OR(G42="",OR($D42="",$D42="NL",$D42="HORS LIGUE")),"",COUNTIFS($D$5:$D$72,"&lt;&gt;"&amp;"",$D$5:$D$72,"&lt;&gt;"&amp;"NL",$D$5:$D$72,"&lt;&gt;"&amp;"HORS LIGUE",G$5:G$72,"&lt;"&amp;G42)+1),Paramètres!$B$3:$C$56,2,FALSE)*Paramètres!$K$4))</f>
        <v>0</v>
      </c>
      <c r="I42" s="36"/>
      <c r="J42" s="2">
        <f>IF(I$2="Bike &amp; Run",IF(ISNA(VLOOKUP(I42,Paramètres!$B$3:$C$56,2,FALSE)),0,VLOOKUP(I42,Paramètres!$B$3:$C$56,2,FALSE)*Paramètres!$K$5),IF(OR(I42="",OR($D42="",$D42="NL",$D42="HORS LIGUE")),0,VLOOKUP(IF(OR(I42="",OR($D42="",$D42="NL",$D42="HORS LIGUE")),"",COUNTIFS($D$5:$D$72,"&lt;&gt;"&amp;"",$D$5:$D$72,"&lt;&gt;"&amp;"NL",$D$5:$D$72,"&lt;&gt;"&amp;"HORS LIGUE",I$5:I$72,"&lt;"&amp;I42)+1),Paramètres!$B$3:$C$56,2,FALSE)*Paramètres!$K$5))</f>
        <v>0</v>
      </c>
      <c r="K42" s="4"/>
      <c r="L42" s="2">
        <f>IF(K$2="Bike &amp; Run",IF(ISNA(VLOOKUP(K42,Paramètres!$B$3:$C$56,2,FALSE)),0,VLOOKUP(K42,Paramètres!$B$3:$C$56,2,FALSE)*Paramètres!$K$6),IF(OR(K42="",OR($D42="",$D42="NL",$D42="HORS LIGUE")),0,VLOOKUP(IF(OR(K42="",OR($D42="",$D42="NL",$D42="HORS LIGUE")),"",COUNTIFS($D$5:$D$72,"&lt;&gt;"&amp;"",$D$5:$D$72,"&lt;&gt;"&amp;"NL",$D$5:$D$72,"&lt;&gt;"&amp;"HORS LIGUE",K$5:K$72,"&lt;"&amp;K42)+1),Paramètres!$B$3:$C$56,2,FALSE)*Paramètres!$K$6))</f>
        <v>0</v>
      </c>
      <c r="M42" s="4"/>
      <c r="N42" s="2">
        <f>IF(M$2="Bike &amp; Run",IF(ISNA(VLOOKUP(M42,Paramètres!$B$3:$C$56,2,FALSE)),0,VLOOKUP(M42,Paramètres!$B$3:$C$56,2,FALSE)*Paramètres!$K$7),IF(OR(M42="",OR($D42="",$D42="NL",$D42="HORS LIGUE")),0,VLOOKUP(IF(OR(M42="",OR($D42="",$D42="NL",$D42="HORS LIGUE")),"",COUNTIFS($D$5:$D$72,"&lt;&gt;"&amp;"",$D$5:$D$72,"&lt;&gt;"&amp;"NL",$D$5:$D$72,"&lt;&gt;"&amp;"HORS LIGUE",M$5:M$72,"&lt;"&amp;M42)+1),Paramètres!$B$3:$C$56,2,FALSE)*Paramètres!$K$7))</f>
        <v>0</v>
      </c>
      <c r="O42" s="46"/>
      <c r="P42" s="2">
        <f>IF(O$2="Bike &amp; Run",IF(ISNA(VLOOKUP(O42,Paramètres!$B$3:$C$56,2,FALSE)),0,VLOOKUP(O42,Paramètres!$B$3:$C$56,2,FALSE)*Paramètres!$K$8),IF(OR(O42="",OR($D42="",$D42="NL",$D42="HORS LIGUE")),0,VLOOKUP(IF(OR(O42="",OR($D42="",$D42="NL",$D42="HORS LIGUE")),"",COUNTIFS($D$5:$D$72,"&lt;&gt;"&amp;"",$D$5:$D$72,"&lt;&gt;"&amp;"NL",$D$5:$D$72,"&lt;&gt;"&amp;"HORS LIGUE",O$5:O$72,"&lt;"&amp;O42)+1),Paramètres!$B$3:$C$56,2,FALSE)*Paramètres!$K$8))</f>
        <v>0</v>
      </c>
      <c r="Q42" s="46"/>
      <c r="R42" s="2">
        <f>IF(Q$2="Bike &amp; Run",IF(ISNA(VLOOKUP(Q42,Paramètres!$B$3:$C$56,2,FALSE)),0,VLOOKUP(Q42,Paramètres!$B$3:$C$56,2,FALSE)*Paramètres!$K$9),IF(OR(Q42="",OR($D42="",$D42="NL",$D42="HORS LIGUE")),0,VLOOKUP(IF(OR(Q42="",OR($D42="",$D42="NL",$D42="HORS LIGUE")),"",COUNTIFS($D$5:$D$72,"&lt;&gt;"&amp;"",$D$5:$D$72,"&lt;&gt;"&amp;"NL",$D$5:$D$72,"&lt;&gt;"&amp;"HORS LIGUE",Q$5:Q$72,"&lt;"&amp;Q42)+1),Paramètres!$B$3:$C$56,2,FALSE)*Paramètres!$K$9))</f>
        <v>0</v>
      </c>
      <c r="S42" s="46"/>
      <c r="T42" s="2">
        <f>IF(S$2="Bike &amp; Run",IF(ISNA(VLOOKUP(S42,Paramètres!$B$3:$C$56,2,FALSE)),0,VLOOKUP(S42,Paramètres!$B$3:$C$56,2,FALSE)*Paramètres!$K$10),IF(OR(S42="",OR($D42="",$D42="NL",$D42="HORS LIGUE")),0,VLOOKUP(IF(OR(S42="",OR($D42="",$D42="NL",$D42="HORS LIGUE")),"",COUNTIFS($D$5:$D$72,"&lt;&gt;"&amp;"",$D$5:$D$72,"&lt;&gt;"&amp;"NL",$D$5:$D$72,"&lt;&gt;"&amp;"HORS LIGUE",S$5:S$72,"&lt;"&amp;S42)+1),Paramètres!$B$3:$C$56,2,FALSE)*Paramètres!$K$10))</f>
        <v>0</v>
      </c>
      <c r="U42" s="46"/>
      <c r="V42" s="2">
        <f>IF(U$2="Bike &amp; Run",IF(ISNA(VLOOKUP(U42,Paramètres!$B$3:$C$56,2,FALSE)),0,VLOOKUP(U42,Paramètres!$B$3:$C$56,2,FALSE)*Paramètres!$K$11),IF(OR(U42="",OR($D42="",$D42="NL",$D42="HORS LIGUE")),0,VLOOKUP(IF(OR(U42="",OR($D42="",$D42="NL",$D42="HORS LIGUE")),"",COUNTIFS($D$5:$D$72,"&lt;&gt;"&amp;"",$D$5:$D$72,"&lt;&gt;"&amp;"NL",$D$5:$D$72,"&lt;&gt;"&amp;"HORS LIGUE",U$5:U$72,"&lt;"&amp;U42)+1),Paramètres!$B$3:$C$56,2,FALSE)*Paramètres!$K$11))</f>
        <v>0</v>
      </c>
      <c r="W42" s="46"/>
      <c r="X42" s="2">
        <f>IF(W$2="Bike &amp; Run",IF(ISNA(VLOOKUP(W42,Paramètres!$B$3:$C$56,2,FALSE)),0,VLOOKUP(W42,Paramètres!$B$3:$C$56,2,FALSE)*Paramètres!$K$12),IF(OR(W42="",OR($D42="",$D42="NL",$D42="HORS LIGUE")),0,VLOOKUP(IF(OR(W42="",OR($D42="",$D42="NL",$D42="HORS LIGUE")),"",COUNTIFS($D$5:$D$72,"&lt;&gt;"&amp;"",$D$5:$D$72,"&lt;&gt;"&amp;"NL",$D$5:$D$72,"&lt;&gt;"&amp;"HORS LIGUE",W$5:W$72,"&lt;"&amp;W42)+1),Paramètres!$B$3:$C$56,2,FALSE)*Paramètres!$K$12))</f>
        <v>0</v>
      </c>
      <c r="Y42" s="46"/>
      <c r="Z42" s="2">
        <f>IF(Y$2="Bike &amp; Run",IF(ISNA(VLOOKUP(Y42,Paramètres!$B$3:$C$56,2,FALSE)),0,VLOOKUP(Y42,Paramètres!$B$3:$C$56,2,FALSE)*Paramètres!$K$13),IF(OR(Y42="",OR($D42="",$D42="NL",$D42="HORS LIGUE")),0,VLOOKUP(IF(OR(Y42="",OR($D42="",$D42="NL",$D42="HORS LIGUE")),"",COUNTIFS($D$5:$D$72,"&lt;&gt;"&amp;"",$D$5:$D$72,"&lt;&gt;"&amp;"NL",$D$5:$D$72,"&lt;&gt;"&amp;"HORS LIGUE",Y$5:Y$72,"&lt;"&amp;Y42)+1),Paramètres!$B$3:$C$56,2,FALSE)*Paramètres!$K$13))</f>
        <v>0</v>
      </c>
      <c r="AA42" s="46"/>
      <c r="AB42" s="2">
        <f>IF(AA$2="Bike &amp; Run",IF(ISNA(VLOOKUP(AA42,Paramètres!$B$3:$C$56,2,FALSE)),0,VLOOKUP(AA42,Paramètres!$B$3:$C$56,2,FALSE)*Paramètres!$K$14),IF(OR(AA42="",OR($D42="",$D42="NL",$D42="HORS LIGUE")),0,VLOOKUP(IF(OR(AA42="",OR($D42="",$D42="NL",$D42="HORS LIGUE")),"",COUNTIFS($D$5:$D$72,"&lt;&gt;"&amp;"",$D$5:$D$72,"&lt;&gt;"&amp;"NL",$D$5:$D$72,"&lt;&gt;"&amp;"HORS LIGUE",AA$5:AA$72,"&lt;"&amp;AA42)+1),Paramètres!$B$3:$C$56,2,FALSE)*Paramètres!$K$14))</f>
        <v>0</v>
      </c>
      <c r="AC42" s="46"/>
      <c r="AD42" s="2">
        <f>IF(AC$2="Bike &amp; Run",IF(ISNA(VLOOKUP(AC42,Paramètres!$B$3:$C$56,2,FALSE)),0,VLOOKUP(AC42,Paramètres!$B$3:$C$56,2,FALSE)*Paramètres!$K$15),IF(OR(AC42="",OR($D42="",$D42="NL",$D42="HORS LIGUE")),0,VLOOKUP(IF(OR(AC42="",OR($D42="",$D42="NL",$D42="HORS LIGUE")),"",COUNTIFS($D$5:$D$72,"&lt;&gt;"&amp;"",$D$5:$D$72,"&lt;&gt;"&amp;"NL",$D$5:$D$72,"&lt;&gt;"&amp;"HORS LIGUE",AC$5:AC$72,"&lt;"&amp;AC42)+1),Paramètres!$B$3:$C$56,2,FALSE)*Paramètres!$K$15))</f>
        <v>0</v>
      </c>
      <c r="AE42" s="46"/>
      <c r="AF42" s="2">
        <f>IF(AE$2="Bike &amp; Run",IF(ISNA(VLOOKUP(AE42,Paramètres!$B$3:$C$56,2,FALSE)),0,VLOOKUP(AE42,Paramètres!$B$3:$C$56,2,FALSE)*Paramètres!$K$16),IF(OR(AE42="",OR($D42="",$D42="NL",$D42="HORS LIGUE")),0,VLOOKUP(IF(OR(AE42="",OR($D42="",$D42="NL",$D42="HORS LIGUE")),"",COUNTIFS($D$5:$D$72,"&lt;&gt;"&amp;"",$D$5:$D$72,"&lt;&gt;"&amp;"NL",$D$5:$D$72,"&lt;&gt;"&amp;"HORS LIGUE",AE$5:AE$72,"&lt;"&amp;AE42)+1),Paramètres!$B$3:$C$56,2,FALSE)*Paramètres!$K$16))</f>
        <v>0</v>
      </c>
      <c r="AG42" s="46"/>
      <c r="AH42" s="2">
        <f>IF(AG$2="Bike &amp; Run",IF(ISNA(VLOOKUP(AG42,Paramètres!$B$3:$C$56,2,FALSE)),0,VLOOKUP(AG42,Paramètres!$B$3:$C$56,2,FALSE)*Paramètres!$K$17),IF(OR(AG42="",OR($D42="",$D42="NL",$D42="HORS LIGUE")),0,VLOOKUP(IF(OR(AG42="",OR($D42="",$D42="NL",$D42="HORS LIGUE")),"",COUNTIFS($D$5:$D$72,"&lt;&gt;"&amp;"",$D$5:$D$72,"&lt;&gt;"&amp;"NL",$D$5:$D$72,"&lt;&gt;"&amp;"HORS LIGUE",AG$5:AG$72,"&lt;"&amp;AG42)+1),Paramètres!$B$3:$C$56,2,FALSE)*Paramètres!$K$17))</f>
        <v>0</v>
      </c>
      <c r="AI42" s="40">
        <f t="shared" si="53"/>
        <v>0</v>
      </c>
      <c r="AJ42" s="3" t="str">
        <f t="shared" si="54"/>
        <v/>
      </c>
      <c r="AK42" s="5">
        <f t="shared" si="55"/>
        <v>0</v>
      </c>
      <c r="AL42" s="41">
        <f t="shared" si="56"/>
        <v>0</v>
      </c>
      <c r="AM42" s="33" t="str">
        <f t="shared" si="57"/>
        <v/>
      </c>
      <c r="AO42" s="22">
        <f t="shared" si="58"/>
        <v>0</v>
      </c>
      <c r="AP42">
        <f t="shared" si="59"/>
        <v>0</v>
      </c>
      <c r="AQ42">
        <f t="shared" si="60"/>
        <v>0</v>
      </c>
      <c r="AR42">
        <f t="shared" si="61"/>
        <v>0</v>
      </c>
      <c r="AS42">
        <f t="shared" si="62"/>
        <v>0</v>
      </c>
      <c r="AT42">
        <f t="shared" si="63"/>
        <v>0</v>
      </c>
      <c r="AU42">
        <f t="shared" si="64"/>
        <v>0</v>
      </c>
      <c r="AV42">
        <f t="shared" si="65"/>
        <v>0</v>
      </c>
      <c r="AW42">
        <f t="shared" si="66"/>
        <v>0</v>
      </c>
      <c r="AX42">
        <f t="shared" si="67"/>
        <v>0</v>
      </c>
      <c r="AY42">
        <f t="shared" si="68"/>
        <v>0</v>
      </c>
      <c r="AZ42">
        <f t="shared" si="69"/>
        <v>0</v>
      </c>
      <c r="BA42">
        <f t="shared" si="70"/>
        <v>0</v>
      </c>
      <c r="BB42">
        <f t="shared" si="71"/>
        <v>0</v>
      </c>
      <c r="BC42">
        <f t="shared" si="72"/>
        <v>0</v>
      </c>
      <c r="BD42">
        <f t="shared" si="73"/>
        <v>0</v>
      </c>
      <c r="BE42" s="22">
        <f t="shared" ref="BE42:BR42" si="79">BD42+LARGE($AO42:$BC42,BE$4)</f>
        <v>0</v>
      </c>
      <c r="BF42" s="22">
        <f t="shared" si="79"/>
        <v>0</v>
      </c>
      <c r="BG42" s="22">
        <f t="shared" si="79"/>
        <v>0</v>
      </c>
      <c r="BH42" s="22">
        <f t="shared" si="79"/>
        <v>0</v>
      </c>
      <c r="BI42" s="22">
        <f t="shared" si="79"/>
        <v>0</v>
      </c>
      <c r="BJ42" s="22">
        <f t="shared" si="79"/>
        <v>0</v>
      </c>
      <c r="BK42" s="22">
        <f t="shared" si="79"/>
        <v>0</v>
      </c>
      <c r="BL42" s="22">
        <f t="shared" si="79"/>
        <v>0</v>
      </c>
      <c r="BM42" s="22">
        <f t="shared" si="79"/>
        <v>0</v>
      </c>
      <c r="BN42" s="22">
        <f t="shared" si="79"/>
        <v>0</v>
      </c>
      <c r="BO42" s="22">
        <f t="shared" si="79"/>
        <v>0</v>
      </c>
      <c r="BP42" s="22">
        <f t="shared" si="79"/>
        <v>0</v>
      </c>
      <c r="BQ42" s="22">
        <f t="shared" si="79"/>
        <v>0</v>
      </c>
      <c r="BR42" s="22">
        <f t="shared" si="79"/>
        <v>0</v>
      </c>
    </row>
    <row r="43" spans="1:70" ht="16.5">
      <c r="A43" s="14"/>
      <c r="B43" s="32" t="str">
        <f>IF(ISNA(VLOOKUP(A43,'Licenciés Jeunes 2023'!A:C,3,0)),"",VLOOKUP(A43,'Licenciés Jeunes 2023'!A:C,3,0))</f>
        <v/>
      </c>
      <c r="C43" s="32" t="str">
        <f>IF(ISNA(VLOOKUP(A43,'Licenciés Jeunes 2023'!A:C,2,0)),"",VLOOKUP(A43,'Licenciés Jeunes 2023'!A:C,2,0))</f>
        <v/>
      </c>
      <c r="D43" s="32" t="str">
        <f>IF(ISNA(VLOOKUP(A43,'Licenciés Jeunes 2023'!A:F,6,0)),"",VLOOKUP(A43,'Licenciés Jeunes 2023'!A:F,6,0))</f>
        <v/>
      </c>
      <c r="E43" s="6"/>
      <c r="F43" s="2">
        <f>IF(E$2="Bike &amp; Run",IF(ISNA(VLOOKUP(E43,Paramètres!$B$3:$C$56,2,FALSE)),0,VLOOKUP(E43,Paramètres!$B$3:$C$56,2,FALSE)*Paramètres!$K$3),IF(OR(E43="",OR($D43="",$D43="NL",$D43="HORS LIGUE")),0,VLOOKUP(IF(OR(E43="",OR($D43="",$D43="NL",$D43="HORS LIGUE")),"",COUNTIFS($D$5:$D$72,"&lt;&gt;"&amp;"",$D$5:$D$72,"&lt;&gt;"&amp;"NL",$D$5:$D$72,"&lt;&gt;"&amp;"HORS LIGUE",E$5:E$72,"&lt;"&amp;E43)+1),Paramètres!$B$3:$C$56,2,FALSE)*Paramètres!$K$3))</f>
        <v>0</v>
      </c>
      <c r="G43" s="4"/>
      <c r="H43" s="2">
        <f>IF(G$2="Bike &amp; Run",IF(ISNA(VLOOKUP(G43,Paramètres!$B$3:$C$56,2,FALSE)),0,VLOOKUP(G43,Paramètres!$B$3:$C$56,2,FALSE)*Paramètres!$K$4),IF(OR(G43="",OR($D43="",$D43="NL",$D43="HORS LIGUE")),0,VLOOKUP(IF(OR(G43="",OR($D43="",$D43="NL",$D43="HORS LIGUE")),"",COUNTIFS($D$5:$D$72,"&lt;&gt;"&amp;"",$D$5:$D$72,"&lt;&gt;"&amp;"NL",$D$5:$D$72,"&lt;&gt;"&amp;"HORS LIGUE",G$5:G$72,"&lt;"&amp;G43)+1),Paramètres!$B$3:$C$56,2,FALSE)*Paramètres!$K$4))</f>
        <v>0</v>
      </c>
      <c r="I43" s="36"/>
      <c r="J43" s="2">
        <f>IF(I$2="Bike &amp; Run",IF(ISNA(VLOOKUP(I43,Paramètres!$B$3:$C$56,2,FALSE)),0,VLOOKUP(I43,Paramètres!$B$3:$C$56,2,FALSE)*Paramètres!$K$5),IF(OR(I43="",OR($D43="",$D43="NL",$D43="HORS LIGUE")),0,VLOOKUP(IF(OR(I43="",OR($D43="",$D43="NL",$D43="HORS LIGUE")),"",COUNTIFS($D$5:$D$72,"&lt;&gt;"&amp;"",$D$5:$D$72,"&lt;&gt;"&amp;"NL",$D$5:$D$72,"&lt;&gt;"&amp;"HORS LIGUE",I$5:I$72,"&lt;"&amp;I43)+1),Paramètres!$B$3:$C$56,2,FALSE)*Paramètres!$K$5))</f>
        <v>0</v>
      </c>
      <c r="K43" s="4"/>
      <c r="L43" s="2">
        <f>IF(K$2="Bike &amp; Run",IF(ISNA(VLOOKUP(K43,Paramètres!$B$3:$C$56,2,FALSE)),0,VLOOKUP(K43,Paramètres!$B$3:$C$56,2,FALSE)*Paramètres!$K$6),IF(OR(K43="",OR($D43="",$D43="NL",$D43="HORS LIGUE")),0,VLOOKUP(IF(OR(K43="",OR($D43="",$D43="NL",$D43="HORS LIGUE")),"",COUNTIFS($D$5:$D$72,"&lt;&gt;"&amp;"",$D$5:$D$72,"&lt;&gt;"&amp;"NL",$D$5:$D$72,"&lt;&gt;"&amp;"HORS LIGUE",K$5:K$72,"&lt;"&amp;K43)+1),Paramètres!$B$3:$C$56,2,FALSE)*Paramètres!$K$6))</f>
        <v>0</v>
      </c>
      <c r="M43" s="4"/>
      <c r="N43" s="2">
        <f>IF(M$2="Bike &amp; Run",IF(ISNA(VLOOKUP(M43,Paramètres!$B$3:$C$56,2,FALSE)),0,VLOOKUP(M43,Paramètres!$B$3:$C$56,2,FALSE)*Paramètres!$K$7),IF(OR(M43="",OR($D43="",$D43="NL",$D43="HORS LIGUE")),0,VLOOKUP(IF(OR(M43="",OR($D43="",$D43="NL",$D43="HORS LIGUE")),"",COUNTIFS($D$5:$D$72,"&lt;&gt;"&amp;"",$D$5:$D$72,"&lt;&gt;"&amp;"NL",$D$5:$D$72,"&lt;&gt;"&amp;"HORS LIGUE",M$5:M$72,"&lt;"&amp;M43)+1),Paramètres!$B$3:$C$56,2,FALSE)*Paramètres!$K$7))</f>
        <v>0</v>
      </c>
      <c r="O43" s="46"/>
      <c r="P43" s="2">
        <f>IF(O$2="Bike &amp; Run",IF(ISNA(VLOOKUP(O43,Paramètres!$B$3:$C$56,2,FALSE)),0,VLOOKUP(O43,Paramètres!$B$3:$C$56,2,FALSE)*Paramètres!$K$8),IF(OR(O43="",OR($D43="",$D43="NL",$D43="HORS LIGUE")),0,VLOOKUP(IF(OR(O43="",OR($D43="",$D43="NL",$D43="HORS LIGUE")),"",COUNTIFS($D$5:$D$72,"&lt;&gt;"&amp;"",$D$5:$D$72,"&lt;&gt;"&amp;"NL",$D$5:$D$72,"&lt;&gt;"&amp;"HORS LIGUE",O$5:O$72,"&lt;"&amp;O43)+1),Paramètres!$B$3:$C$56,2,FALSE)*Paramètres!$K$8))</f>
        <v>0</v>
      </c>
      <c r="Q43" s="46"/>
      <c r="R43" s="2">
        <f>IF(Q$2="Bike &amp; Run",IF(ISNA(VLOOKUP(Q43,Paramètres!$B$3:$C$56,2,FALSE)),0,VLOOKUP(Q43,Paramètres!$B$3:$C$56,2,FALSE)*Paramètres!$K$9),IF(OR(Q43="",OR($D43="",$D43="NL",$D43="HORS LIGUE")),0,VLOOKUP(IF(OR(Q43="",OR($D43="",$D43="NL",$D43="HORS LIGUE")),"",COUNTIFS($D$5:$D$72,"&lt;&gt;"&amp;"",$D$5:$D$72,"&lt;&gt;"&amp;"NL",$D$5:$D$72,"&lt;&gt;"&amp;"HORS LIGUE",Q$5:Q$72,"&lt;"&amp;Q43)+1),Paramètres!$B$3:$C$56,2,FALSE)*Paramètres!$K$9))</f>
        <v>0</v>
      </c>
      <c r="S43" s="46"/>
      <c r="T43" s="2">
        <f>IF(S$2="Bike &amp; Run",IF(ISNA(VLOOKUP(S43,Paramètres!$B$3:$C$56,2,FALSE)),0,VLOOKUP(S43,Paramètres!$B$3:$C$56,2,FALSE)*Paramètres!$K$10),IF(OR(S43="",OR($D43="",$D43="NL",$D43="HORS LIGUE")),0,VLOOKUP(IF(OR(S43="",OR($D43="",$D43="NL",$D43="HORS LIGUE")),"",COUNTIFS($D$5:$D$72,"&lt;&gt;"&amp;"",$D$5:$D$72,"&lt;&gt;"&amp;"NL",$D$5:$D$72,"&lt;&gt;"&amp;"HORS LIGUE",S$5:S$72,"&lt;"&amp;S43)+1),Paramètres!$B$3:$C$56,2,FALSE)*Paramètres!$K$10))</f>
        <v>0</v>
      </c>
      <c r="U43" s="46"/>
      <c r="V43" s="2">
        <f>IF(U$2="Bike &amp; Run",IF(ISNA(VLOOKUP(U43,Paramètres!$B$3:$C$56,2,FALSE)),0,VLOOKUP(U43,Paramètres!$B$3:$C$56,2,FALSE)*Paramètres!$K$11),IF(OR(U43="",OR($D43="",$D43="NL",$D43="HORS LIGUE")),0,VLOOKUP(IF(OR(U43="",OR($D43="",$D43="NL",$D43="HORS LIGUE")),"",COUNTIFS($D$5:$D$72,"&lt;&gt;"&amp;"",$D$5:$D$72,"&lt;&gt;"&amp;"NL",$D$5:$D$72,"&lt;&gt;"&amp;"HORS LIGUE",U$5:U$72,"&lt;"&amp;U43)+1),Paramètres!$B$3:$C$56,2,FALSE)*Paramètres!$K$11))</f>
        <v>0</v>
      </c>
      <c r="W43" s="46"/>
      <c r="X43" s="2">
        <f>IF(W$2="Bike &amp; Run",IF(ISNA(VLOOKUP(W43,Paramètres!$B$3:$C$56,2,FALSE)),0,VLOOKUP(W43,Paramètres!$B$3:$C$56,2,FALSE)*Paramètres!$K$12),IF(OR(W43="",OR($D43="",$D43="NL",$D43="HORS LIGUE")),0,VLOOKUP(IF(OR(W43="",OR($D43="",$D43="NL",$D43="HORS LIGUE")),"",COUNTIFS($D$5:$D$72,"&lt;&gt;"&amp;"",$D$5:$D$72,"&lt;&gt;"&amp;"NL",$D$5:$D$72,"&lt;&gt;"&amp;"HORS LIGUE",W$5:W$72,"&lt;"&amp;W43)+1),Paramètres!$B$3:$C$56,2,FALSE)*Paramètres!$K$12))</f>
        <v>0</v>
      </c>
      <c r="Y43" s="46"/>
      <c r="Z43" s="2">
        <f>IF(Y$2="Bike &amp; Run",IF(ISNA(VLOOKUP(Y43,Paramètres!$B$3:$C$56,2,FALSE)),0,VLOOKUP(Y43,Paramètres!$B$3:$C$56,2,FALSE)*Paramètres!$K$13),IF(OR(Y43="",OR($D43="",$D43="NL",$D43="HORS LIGUE")),0,VLOOKUP(IF(OR(Y43="",OR($D43="",$D43="NL",$D43="HORS LIGUE")),"",COUNTIFS($D$5:$D$72,"&lt;&gt;"&amp;"",$D$5:$D$72,"&lt;&gt;"&amp;"NL",$D$5:$D$72,"&lt;&gt;"&amp;"HORS LIGUE",Y$5:Y$72,"&lt;"&amp;Y43)+1),Paramètres!$B$3:$C$56,2,FALSE)*Paramètres!$K$13))</f>
        <v>0</v>
      </c>
      <c r="AA43" s="46"/>
      <c r="AB43" s="2">
        <f>IF(AA$2="Bike &amp; Run",IF(ISNA(VLOOKUP(AA43,Paramètres!$B$3:$C$56,2,FALSE)),0,VLOOKUP(AA43,Paramètres!$B$3:$C$56,2,FALSE)*Paramètres!$K$14),IF(OR(AA43="",OR($D43="",$D43="NL",$D43="HORS LIGUE")),0,VLOOKUP(IF(OR(AA43="",OR($D43="",$D43="NL",$D43="HORS LIGUE")),"",COUNTIFS($D$5:$D$72,"&lt;&gt;"&amp;"",$D$5:$D$72,"&lt;&gt;"&amp;"NL",$D$5:$D$72,"&lt;&gt;"&amp;"HORS LIGUE",AA$5:AA$72,"&lt;"&amp;AA43)+1),Paramètres!$B$3:$C$56,2,FALSE)*Paramètres!$K$14))</f>
        <v>0</v>
      </c>
      <c r="AC43" s="46"/>
      <c r="AD43" s="2">
        <f>IF(AC$2="Bike &amp; Run",IF(ISNA(VLOOKUP(AC43,Paramètres!$B$3:$C$56,2,FALSE)),0,VLOOKUP(AC43,Paramètres!$B$3:$C$56,2,FALSE)*Paramètres!$K$15),IF(OR(AC43="",OR($D43="",$D43="NL",$D43="HORS LIGUE")),0,VLOOKUP(IF(OR(AC43="",OR($D43="",$D43="NL",$D43="HORS LIGUE")),"",COUNTIFS($D$5:$D$72,"&lt;&gt;"&amp;"",$D$5:$D$72,"&lt;&gt;"&amp;"NL",$D$5:$D$72,"&lt;&gt;"&amp;"HORS LIGUE",AC$5:AC$72,"&lt;"&amp;AC43)+1),Paramètres!$B$3:$C$56,2,FALSE)*Paramètres!$K$15))</f>
        <v>0</v>
      </c>
      <c r="AE43" s="46"/>
      <c r="AF43" s="2">
        <f>IF(AE$2="Bike &amp; Run",IF(ISNA(VLOOKUP(AE43,Paramètres!$B$3:$C$56,2,FALSE)),0,VLOOKUP(AE43,Paramètres!$B$3:$C$56,2,FALSE)*Paramètres!$K$16),IF(OR(AE43="",OR($D43="",$D43="NL",$D43="HORS LIGUE")),0,VLOOKUP(IF(OR(AE43="",OR($D43="",$D43="NL",$D43="HORS LIGUE")),"",COUNTIFS($D$5:$D$72,"&lt;&gt;"&amp;"",$D$5:$D$72,"&lt;&gt;"&amp;"NL",$D$5:$D$72,"&lt;&gt;"&amp;"HORS LIGUE",AE$5:AE$72,"&lt;"&amp;AE43)+1),Paramètres!$B$3:$C$56,2,FALSE)*Paramètres!$K$16))</f>
        <v>0</v>
      </c>
      <c r="AG43" s="46"/>
      <c r="AH43" s="2">
        <f>IF(AG$2="Bike &amp; Run",IF(ISNA(VLOOKUP(AG43,Paramètres!$B$3:$C$56,2,FALSE)),0,VLOOKUP(AG43,Paramètres!$B$3:$C$56,2,FALSE)*Paramètres!$K$17),IF(OR(AG43="",OR($D43="",$D43="NL",$D43="HORS LIGUE")),0,VLOOKUP(IF(OR(AG43="",OR($D43="",$D43="NL",$D43="HORS LIGUE")),"",COUNTIFS($D$5:$D$72,"&lt;&gt;"&amp;"",$D$5:$D$72,"&lt;&gt;"&amp;"NL",$D$5:$D$72,"&lt;&gt;"&amp;"HORS LIGUE",AG$5:AG$72,"&lt;"&amp;AG43)+1),Paramètres!$B$3:$C$56,2,FALSE)*Paramètres!$K$17))</f>
        <v>0</v>
      </c>
      <c r="AI43" s="40">
        <f t="shared" si="53"/>
        <v>0</v>
      </c>
      <c r="AJ43" s="3" t="str">
        <f t="shared" si="54"/>
        <v/>
      </c>
      <c r="AK43" s="5">
        <f t="shared" si="55"/>
        <v>0</v>
      </c>
      <c r="AL43" s="41">
        <f t="shared" si="56"/>
        <v>0</v>
      </c>
      <c r="AM43" s="33" t="str">
        <f t="shared" si="57"/>
        <v/>
      </c>
      <c r="AO43" s="22">
        <f t="shared" si="58"/>
        <v>0</v>
      </c>
      <c r="AP43">
        <f t="shared" si="59"/>
        <v>0</v>
      </c>
      <c r="AQ43">
        <f t="shared" si="60"/>
        <v>0</v>
      </c>
      <c r="AR43">
        <f t="shared" si="61"/>
        <v>0</v>
      </c>
      <c r="AS43">
        <f t="shared" si="62"/>
        <v>0</v>
      </c>
      <c r="AT43">
        <f t="shared" si="63"/>
        <v>0</v>
      </c>
      <c r="AU43">
        <f t="shared" si="64"/>
        <v>0</v>
      </c>
      <c r="AV43">
        <f t="shared" si="65"/>
        <v>0</v>
      </c>
      <c r="AW43">
        <f t="shared" si="66"/>
        <v>0</v>
      </c>
      <c r="AX43">
        <f t="shared" si="67"/>
        <v>0</v>
      </c>
      <c r="AY43">
        <f t="shared" si="68"/>
        <v>0</v>
      </c>
      <c r="AZ43">
        <f t="shared" si="69"/>
        <v>0</v>
      </c>
      <c r="BA43">
        <f t="shared" si="70"/>
        <v>0</v>
      </c>
      <c r="BB43">
        <f t="shared" si="71"/>
        <v>0</v>
      </c>
      <c r="BC43">
        <f t="shared" si="72"/>
        <v>0</v>
      </c>
      <c r="BD43">
        <f t="shared" si="73"/>
        <v>0</v>
      </c>
      <c r="BE43" s="22">
        <f t="shared" ref="BE43:BR43" si="80">BD43+LARGE($AO43:$BC43,BE$4)</f>
        <v>0</v>
      </c>
      <c r="BF43" s="22">
        <f t="shared" si="80"/>
        <v>0</v>
      </c>
      <c r="BG43" s="22">
        <f t="shared" si="80"/>
        <v>0</v>
      </c>
      <c r="BH43" s="22">
        <f t="shared" si="80"/>
        <v>0</v>
      </c>
      <c r="BI43" s="22">
        <f t="shared" si="80"/>
        <v>0</v>
      </c>
      <c r="BJ43" s="22">
        <f t="shared" si="80"/>
        <v>0</v>
      </c>
      <c r="BK43" s="22">
        <f t="shared" si="80"/>
        <v>0</v>
      </c>
      <c r="BL43" s="22">
        <f t="shared" si="80"/>
        <v>0</v>
      </c>
      <c r="BM43" s="22">
        <f t="shared" si="80"/>
        <v>0</v>
      </c>
      <c r="BN43" s="22">
        <f t="shared" si="80"/>
        <v>0</v>
      </c>
      <c r="BO43" s="22">
        <f t="shared" si="80"/>
        <v>0</v>
      </c>
      <c r="BP43" s="22">
        <f t="shared" si="80"/>
        <v>0</v>
      </c>
      <c r="BQ43" s="22">
        <f t="shared" si="80"/>
        <v>0</v>
      </c>
      <c r="BR43" s="22">
        <f t="shared" si="80"/>
        <v>0</v>
      </c>
    </row>
    <row r="44" spans="1:70" ht="16.5">
      <c r="A44" s="14"/>
      <c r="B44" s="32" t="str">
        <f>IF(ISNA(VLOOKUP(A44,'Licenciés Jeunes 2023'!A:C,3,0)),"",VLOOKUP(A44,'Licenciés Jeunes 2023'!A:C,3,0))</f>
        <v/>
      </c>
      <c r="C44" s="32" t="str">
        <f>IF(ISNA(VLOOKUP(A44,'Licenciés Jeunes 2023'!A:C,2,0)),"",VLOOKUP(A44,'Licenciés Jeunes 2023'!A:C,2,0))</f>
        <v/>
      </c>
      <c r="D44" s="32" t="str">
        <f>IF(ISNA(VLOOKUP(A44,'Licenciés Jeunes 2023'!A:F,6,0)),"",VLOOKUP(A44,'Licenciés Jeunes 2023'!A:F,6,0))</f>
        <v/>
      </c>
      <c r="E44" s="6"/>
      <c r="F44" s="2">
        <f>IF(E$2="Bike &amp; Run",IF(ISNA(VLOOKUP(E44,Paramètres!$B$3:$C$56,2,FALSE)),0,VLOOKUP(E44,Paramètres!$B$3:$C$56,2,FALSE)*Paramètres!$K$3),IF(OR(E44="",OR($D44="",$D44="NL",$D44="HORS LIGUE")),0,VLOOKUP(IF(OR(E44="",OR($D44="",$D44="NL",$D44="HORS LIGUE")),"",COUNTIFS($D$5:$D$72,"&lt;&gt;"&amp;"",$D$5:$D$72,"&lt;&gt;"&amp;"NL",$D$5:$D$72,"&lt;&gt;"&amp;"HORS LIGUE",E$5:E$72,"&lt;"&amp;E44)+1),Paramètres!$B$3:$C$56,2,FALSE)*Paramètres!$K$3))</f>
        <v>0</v>
      </c>
      <c r="G44" s="4"/>
      <c r="H44" s="2">
        <f>IF(G$2="Bike &amp; Run",IF(ISNA(VLOOKUP(G44,Paramètres!$B$3:$C$56,2,FALSE)),0,VLOOKUP(G44,Paramètres!$B$3:$C$56,2,FALSE)*Paramètres!$K$4),IF(OR(G44="",OR($D44="",$D44="NL",$D44="HORS LIGUE")),0,VLOOKUP(IF(OR(G44="",OR($D44="",$D44="NL",$D44="HORS LIGUE")),"",COUNTIFS($D$5:$D$72,"&lt;&gt;"&amp;"",$D$5:$D$72,"&lt;&gt;"&amp;"NL",$D$5:$D$72,"&lt;&gt;"&amp;"HORS LIGUE",G$5:G$72,"&lt;"&amp;G44)+1),Paramètres!$B$3:$C$56,2,FALSE)*Paramètres!$K$4))</f>
        <v>0</v>
      </c>
      <c r="I44" s="36"/>
      <c r="J44" s="2">
        <f>IF(I$2="Bike &amp; Run",IF(ISNA(VLOOKUP(I44,Paramètres!$B$3:$C$56,2,FALSE)),0,VLOOKUP(I44,Paramètres!$B$3:$C$56,2,FALSE)*Paramètres!$K$5),IF(OR(I44="",OR($D44="",$D44="NL",$D44="HORS LIGUE")),0,VLOOKUP(IF(OR(I44="",OR($D44="",$D44="NL",$D44="HORS LIGUE")),"",COUNTIFS($D$5:$D$72,"&lt;&gt;"&amp;"",$D$5:$D$72,"&lt;&gt;"&amp;"NL",$D$5:$D$72,"&lt;&gt;"&amp;"HORS LIGUE",I$5:I$72,"&lt;"&amp;I44)+1),Paramètres!$B$3:$C$56,2,FALSE)*Paramètres!$K$5))</f>
        <v>0</v>
      </c>
      <c r="K44" s="4"/>
      <c r="L44" s="2">
        <f>IF(K$2="Bike &amp; Run",IF(ISNA(VLOOKUP(K44,Paramètres!$B$3:$C$56,2,FALSE)),0,VLOOKUP(K44,Paramètres!$B$3:$C$56,2,FALSE)*Paramètres!$K$6),IF(OR(K44="",OR($D44="",$D44="NL",$D44="HORS LIGUE")),0,VLOOKUP(IF(OR(K44="",OR($D44="",$D44="NL",$D44="HORS LIGUE")),"",COUNTIFS($D$5:$D$72,"&lt;&gt;"&amp;"",$D$5:$D$72,"&lt;&gt;"&amp;"NL",$D$5:$D$72,"&lt;&gt;"&amp;"HORS LIGUE",K$5:K$72,"&lt;"&amp;K44)+1),Paramètres!$B$3:$C$56,2,FALSE)*Paramètres!$K$6))</f>
        <v>0</v>
      </c>
      <c r="M44" s="4"/>
      <c r="N44" s="2">
        <f>IF(M$2="Bike &amp; Run",IF(ISNA(VLOOKUP(M44,Paramètres!$B$3:$C$56,2,FALSE)),0,VLOOKUP(M44,Paramètres!$B$3:$C$56,2,FALSE)*Paramètres!$K$7),IF(OR(M44="",OR($D44="",$D44="NL",$D44="HORS LIGUE")),0,VLOOKUP(IF(OR(M44="",OR($D44="",$D44="NL",$D44="HORS LIGUE")),"",COUNTIFS($D$5:$D$72,"&lt;&gt;"&amp;"",$D$5:$D$72,"&lt;&gt;"&amp;"NL",$D$5:$D$72,"&lt;&gt;"&amp;"HORS LIGUE",M$5:M$72,"&lt;"&amp;M44)+1),Paramètres!$B$3:$C$56,2,FALSE)*Paramètres!$K$7))</f>
        <v>0</v>
      </c>
      <c r="O44" s="46"/>
      <c r="P44" s="2">
        <f>IF(O$2="Bike &amp; Run",IF(ISNA(VLOOKUP(O44,Paramètres!$B$3:$C$56,2,FALSE)),0,VLOOKUP(O44,Paramètres!$B$3:$C$56,2,FALSE)*Paramètres!$K$8),IF(OR(O44="",OR($D44="",$D44="NL",$D44="HORS LIGUE")),0,VLOOKUP(IF(OR(O44="",OR($D44="",$D44="NL",$D44="HORS LIGUE")),"",COUNTIFS($D$5:$D$72,"&lt;&gt;"&amp;"",$D$5:$D$72,"&lt;&gt;"&amp;"NL",$D$5:$D$72,"&lt;&gt;"&amp;"HORS LIGUE",O$5:O$72,"&lt;"&amp;O44)+1),Paramètres!$B$3:$C$56,2,FALSE)*Paramètres!$K$8))</f>
        <v>0</v>
      </c>
      <c r="Q44" s="46"/>
      <c r="R44" s="2">
        <f>IF(Q$2="Bike &amp; Run",IF(ISNA(VLOOKUP(Q44,Paramètres!$B$3:$C$56,2,FALSE)),0,VLOOKUP(Q44,Paramètres!$B$3:$C$56,2,FALSE)*Paramètres!$K$9),IF(OR(Q44="",OR($D44="",$D44="NL",$D44="HORS LIGUE")),0,VLOOKUP(IF(OR(Q44="",OR($D44="",$D44="NL",$D44="HORS LIGUE")),"",COUNTIFS($D$5:$D$72,"&lt;&gt;"&amp;"",$D$5:$D$72,"&lt;&gt;"&amp;"NL",$D$5:$D$72,"&lt;&gt;"&amp;"HORS LIGUE",Q$5:Q$72,"&lt;"&amp;Q44)+1),Paramètres!$B$3:$C$56,2,FALSE)*Paramètres!$K$9))</f>
        <v>0</v>
      </c>
      <c r="S44" s="46"/>
      <c r="T44" s="2">
        <f>IF(S$2="Bike &amp; Run",IF(ISNA(VLOOKUP(S44,Paramètres!$B$3:$C$56,2,FALSE)),0,VLOOKUP(S44,Paramètres!$B$3:$C$56,2,FALSE)*Paramètres!$K$10),IF(OR(S44="",OR($D44="",$D44="NL",$D44="HORS LIGUE")),0,VLOOKUP(IF(OR(S44="",OR($D44="",$D44="NL",$D44="HORS LIGUE")),"",COUNTIFS($D$5:$D$72,"&lt;&gt;"&amp;"",$D$5:$D$72,"&lt;&gt;"&amp;"NL",$D$5:$D$72,"&lt;&gt;"&amp;"HORS LIGUE",S$5:S$72,"&lt;"&amp;S44)+1),Paramètres!$B$3:$C$56,2,FALSE)*Paramètres!$K$10))</f>
        <v>0</v>
      </c>
      <c r="U44" s="46"/>
      <c r="V44" s="2">
        <f>IF(U$2="Bike &amp; Run",IF(ISNA(VLOOKUP(U44,Paramètres!$B$3:$C$56,2,FALSE)),0,VLOOKUP(U44,Paramètres!$B$3:$C$56,2,FALSE)*Paramètres!$K$11),IF(OR(U44="",OR($D44="",$D44="NL",$D44="HORS LIGUE")),0,VLOOKUP(IF(OR(U44="",OR($D44="",$D44="NL",$D44="HORS LIGUE")),"",COUNTIFS($D$5:$D$72,"&lt;&gt;"&amp;"",$D$5:$D$72,"&lt;&gt;"&amp;"NL",$D$5:$D$72,"&lt;&gt;"&amp;"HORS LIGUE",U$5:U$72,"&lt;"&amp;U44)+1),Paramètres!$B$3:$C$56,2,FALSE)*Paramètres!$K$11))</f>
        <v>0</v>
      </c>
      <c r="W44" s="46"/>
      <c r="X44" s="2">
        <f>IF(W$2="Bike &amp; Run",IF(ISNA(VLOOKUP(W44,Paramètres!$B$3:$C$56,2,FALSE)),0,VLOOKUP(W44,Paramètres!$B$3:$C$56,2,FALSE)*Paramètres!$K$12),IF(OR(W44="",OR($D44="",$D44="NL",$D44="HORS LIGUE")),0,VLOOKUP(IF(OR(W44="",OR($D44="",$D44="NL",$D44="HORS LIGUE")),"",COUNTIFS($D$5:$D$72,"&lt;&gt;"&amp;"",$D$5:$D$72,"&lt;&gt;"&amp;"NL",$D$5:$D$72,"&lt;&gt;"&amp;"HORS LIGUE",W$5:W$72,"&lt;"&amp;W44)+1),Paramètres!$B$3:$C$56,2,FALSE)*Paramètres!$K$12))</f>
        <v>0</v>
      </c>
      <c r="Y44" s="46"/>
      <c r="Z44" s="2">
        <f>IF(Y$2="Bike &amp; Run",IF(ISNA(VLOOKUP(Y44,Paramètres!$B$3:$C$56,2,FALSE)),0,VLOOKUP(Y44,Paramètres!$B$3:$C$56,2,FALSE)*Paramètres!$K$13),IF(OR(Y44="",OR($D44="",$D44="NL",$D44="HORS LIGUE")),0,VLOOKUP(IF(OR(Y44="",OR($D44="",$D44="NL",$D44="HORS LIGUE")),"",COUNTIFS($D$5:$D$72,"&lt;&gt;"&amp;"",$D$5:$D$72,"&lt;&gt;"&amp;"NL",$D$5:$D$72,"&lt;&gt;"&amp;"HORS LIGUE",Y$5:Y$72,"&lt;"&amp;Y44)+1),Paramètres!$B$3:$C$56,2,FALSE)*Paramètres!$K$13))</f>
        <v>0</v>
      </c>
      <c r="AA44" s="46"/>
      <c r="AB44" s="2">
        <f>IF(AA$2="Bike &amp; Run",IF(ISNA(VLOOKUP(AA44,Paramètres!$B$3:$C$56,2,FALSE)),0,VLOOKUP(AA44,Paramètres!$B$3:$C$56,2,FALSE)*Paramètres!$K$14),IF(OR(AA44="",OR($D44="",$D44="NL",$D44="HORS LIGUE")),0,VLOOKUP(IF(OR(AA44="",OR($D44="",$D44="NL",$D44="HORS LIGUE")),"",COUNTIFS($D$5:$D$72,"&lt;&gt;"&amp;"",$D$5:$D$72,"&lt;&gt;"&amp;"NL",$D$5:$D$72,"&lt;&gt;"&amp;"HORS LIGUE",AA$5:AA$72,"&lt;"&amp;AA44)+1),Paramètres!$B$3:$C$56,2,FALSE)*Paramètres!$K$14))</f>
        <v>0</v>
      </c>
      <c r="AC44" s="46"/>
      <c r="AD44" s="2">
        <f>IF(AC$2="Bike &amp; Run",IF(ISNA(VLOOKUP(AC44,Paramètres!$B$3:$C$56,2,FALSE)),0,VLOOKUP(AC44,Paramètres!$B$3:$C$56,2,FALSE)*Paramètres!$K$15),IF(OR(AC44="",OR($D44="",$D44="NL",$D44="HORS LIGUE")),0,VLOOKUP(IF(OR(AC44="",OR($D44="",$D44="NL",$D44="HORS LIGUE")),"",COUNTIFS($D$5:$D$72,"&lt;&gt;"&amp;"",$D$5:$D$72,"&lt;&gt;"&amp;"NL",$D$5:$D$72,"&lt;&gt;"&amp;"HORS LIGUE",AC$5:AC$72,"&lt;"&amp;AC44)+1),Paramètres!$B$3:$C$56,2,FALSE)*Paramètres!$K$15))</f>
        <v>0</v>
      </c>
      <c r="AE44" s="46"/>
      <c r="AF44" s="2">
        <f>IF(AE$2="Bike &amp; Run",IF(ISNA(VLOOKUP(AE44,Paramètres!$B$3:$C$56,2,FALSE)),0,VLOOKUP(AE44,Paramètres!$B$3:$C$56,2,FALSE)*Paramètres!$K$16),IF(OR(AE44="",OR($D44="",$D44="NL",$D44="HORS LIGUE")),0,VLOOKUP(IF(OR(AE44="",OR($D44="",$D44="NL",$D44="HORS LIGUE")),"",COUNTIFS($D$5:$D$72,"&lt;&gt;"&amp;"",$D$5:$D$72,"&lt;&gt;"&amp;"NL",$D$5:$D$72,"&lt;&gt;"&amp;"HORS LIGUE",AE$5:AE$72,"&lt;"&amp;AE44)+1),Paramètres!$B$3:$C$56,2,FALSE)*Paramètres!$K$16))</f>
        <v>0</v>
      </c>
      <c r="AG44" s="46"/>
      <c r="AH44" s="2">
        <f>IF(AG$2="Bike &amp; Run",IF(ISNA(VLOOKUP(AG44,Paramètres!$B$3:$C$56,2,FALSE)),0,VLOOKUP(AG44,Paramètres!$B$3:$C$56,2,FALSE)*Paramètres!$K$17),IF(OR(AG44="",OR($D44="",$D44="NL",$D44="HORS LIGUE")),0,VLOOKUP(IF(OR(AG44="",OR($D44="",$D44="NL",$D44="HORS LIGUE")),"",COUNTIFS($D$5:$D$72,"&lt;&gt;"&amp;"",$D$5:$D$72,"&lt;&gt;"&amp;"NL",$D$5:$D$72,"&lt;&gt;"&amp;"HORS LIGUE",AG$5:AG$72,"&lt;"&amp;AG44)+1),Paramètres!$B$3:$C$56,2,FALSE)*Paramètres!$K$17))</f>
        <v>0</v>
      </c>
      <c r="AI44" s="40">
        <f t="shared" si="53"/>
        <v>0</v>
      </c>
      <c r="AJ44" s="3" t="str">
        <f t="shared" si="54"/>
        <v/>
      </c>
      <c r="AK44" s="5">
        <f t="shared" si="55"/>
        <v>0</v>
      </c>
      <c r="AL44" s="41">
        <f t="shared" si="56"/>
        <v>0</v>
      </c>
      <c r="AM44" s="33" t="str">
        <f t="shared" si="57"/>
        <v/>
      </c>
      <c r="AO44" s="22">
        <f t="shared" si="58"/>
        <v>0</v>
      </c>
      <c r="AP44">
        <f t="shared" si="59"/>
        <v>0</v>
      </c>
      <c r="AQ44">
        <f t="shared" si="60"/>
        <v>0</v>
      </c>
      <c r="AR44">
        <f t="shared" si="61"/>
        <v>0</v>
      </c>
      <c r="AS44">
        <f t="shared" si="62"/>
        <v>0</v>
      </c>
      <c r="AT44">
        <f t="shared" si="63"/>
        <v>0</v>
      </c>
      <c r="AU44">
        <f t="shared" si="64"/>
        <v>0</v>
      </c>
      <c r="AV44">
        <f t="shared" si="65"/>
        <v>0</v>
      </c>
      <c r="AW44">
        <f t="shared" si="66"/>
        <v>0</v>
      </c>
      <c r="AX44">
        <f t="shared" si="67"/>
        <v>0</v>
      </c>
      <c r="AY44">
        <f t="shared" si="68"/>
        <v>0</v>
      </c>
      <c r="AZ44">
        <f t="shared" si="69"/>
        <v>0</v>
      </c>
      <c r="BA44">
        <f t="shared" si="70"/>
        <v>0</v>
      </c>
      <c r="BB44">
        <f t="shared" si="71"/>
        <v>0</v>
      </c>
      <c r="BC44">
        <f t="shared" si="72"/>
        <v>0</v>
      </c>
      <c r="BD44">
        <f t="shared" si="73"/>
        <v>0</v>
      </c>
      <c r="BE44" s="22">
        <f t="shared" ref="BE44:BR44" si="81">BD44+LARGE($AO44:$BC44,BE$4)</f>
        <v>0</v>
      </c>
      <c r="BF44" s="22">
        <f t="shared" si="81"/>
        <v>0</v>
      </c>
      <c r="BG44" s="22">
        <f t="shared" si="81"/>
        <v>0</v>
      </c>
      <c r="BH44" s="22">
        <f t="shared" si="81"/>
        <v>0</v>
      </c>
      <c r="BI44" s="22">
        <f t="shared" si="81"/>
        <v>0</v>
      </c>
      <c r="BJ44" s="22">
        <f t="shared" si="81"/>
        <v>0</v>
      </c>
      <c r="BK44" s="22">
        <f t="shared" si="81"/>
        <v>0</v>
      </c>
      <c r="BL44" s="22">
        <f t="shared" si="81"/>
        <v>0</v>
      </c>
      <c r="BM44" s="22">
        <f t="shared" si="81"/>
        <v>0</v>
      </c>
      <c r="BN44" s="22">
        <f t="shared" si="81"/>
        <v>0</v>
      </c>
      <c r="BO44" s="22">
        <f t="shared" si="81"/>
        <v>0</v>
      </c>
      <c r="BP44" s="22">
        <f t="shared" si="81"/>
        <v>0</v>
      </c>
      <c r="BQ44" s="22">
        <f t="shared" si="81"/>
        <v>0</v>
      </c>
      <c r="BR44" s="22">
        <f t="shared" si="81"/>
        <v>0</v>
      </c>
    </row>
    <row r="45" spans="1:70" ht="16.5">
      <c r="A45" s="14"/>
      <c r="B45" s="32" t="str">
        <f>IF(ISNA(VLOOKUP(A45,'Licenciés Jeunes 2023'!A:C,3,0)),"",VLOOKUP(A45,'Licenciés Jeunes 2023'!A:C,3,0))</f>
        <v/>
      </c>
      <c r="C45" s="32" t="str">
        <f>IF(ISNA(VLOOKUP(A45,'Licenciés Jeunes 2023'!A:C,2,0)),"",VLOOKUP(A45,'Licenciés Jeunes 2023'!A:C,2,0))</f>
        <v/>
      </c>
      <c r="D45" s="32" t="str">
        <f>IF(ISNA(VLOOKUP(A45,'Licenciés Jeunes 2023'!A:F,6,0)),"",VLOOKUP(A45,'Licenciés Jeunes 2023'!A:F,6,0))</f>
        <v/>
      </c>
      <c r="E45" s="6"/>
      <c r="F45" s="2">
        <f>IF(E$2="Bike &amp; Run",IF(ISNA(VLOOKUP(E45,Paramètres!$B$3:$C$56,2,FALSE)),0,VLOOKUP(E45,Paramètres!$B$3:$C$56,2,FALSE)*Paramètres!$K$3),IF(OR(E45="",OR($D45="",$D45="NL",$D45="HORS LIGUE")),0,VLOOKUP(IF(OR(E45="",OR($D45="",$D45="NL",$D45="HORS LIGUE")),"",COUNTIFS($D$5:$D$72,"&lt;&gt;"&amp;"",$D$5:$D$72,"&lt;&gt;"&amp;"NL",$D$5:$D$72,"&lt;&gt;"&amp;"HORS LIGUE",E$5:E$72,"&lt;"&amp;E45)+1),Paramètres!$B$3:$C$56,2,FALSE)*Paramètres!$K$3))</f>
        <v>0</v>
      </c>
      <c r="G45" s="4"/>
      <c r="H45" s="2">
        <f>IF(G$2="Bike &amp; Run",IF(ISNA(VLOOKUP(G45,Paramètres!$B$3:$C$56,2,FALSE)),0,VLOOKUP(G45,Paramètres!$B$3:$C$56,2,FALSE)*Paramètres!$K$4),IF(OR(G45="",OR($D45="",$D45="NL",$D45="HORS LIGUE")),0,VLOOKUP(IF(OR(G45="",OR($D45="",$D45="NL",$D45="HORS LIGUE")),"",COUNTIFS($D$5:$D$72,"&lt;&gt;"&amp;"",$D$5:$D$72,"&lt;&gt;"&amp;"NL",$D$5:$D$72,"&lt;&gt;"&amp;"HORS LIGUE",G$5:G$72,"&lt;"&amp;G45)+1),Paramètres!$B$3:$C$56,2,FALSE)*Paramètres!$K$4))</f>
        <v>0</v>
      </c>
      <c r="I45" s="36"/>
      <c r="J45" s="2">
        <f>IF(I$2="Bike &amp; Run",IF(ISNA(VLOOKUP(I45,Paramètres!$B$3:$C$56,2,FALSE)),0,VLOOKUP(I45,Paramètres!$B$3:$C$56,2,FALSE)*Paramètres!$K$5),IF(OR(I45="",OR($D45="",$D45="NL",$D45="HORS LIGUE")),0,VLOOKUP(IF(OR(I45="",OR($D45="",$D45="NL",$D45="HORS LIGUE")),"",COUNTIFS($D$5:$D$72,"&lt;&gt;"&amp;"",$D$5:$D$72,"&lt;&gt;"&amp;"NL",$D$5:$D$72,"&lt;&gt;"&amp;"HORS LIGUE",I$5:I$72,"&lt;"&amp;I45)+1),Paramètres!$B$3:$C$56,2,FALSE)*Paramètres!$K$5))</f>
        <v>0</v>
      </c>
      <c r="K45" s="4"/>
      <c r="L45" s="2">
        <f>IF(K$2="Bike &amp; Run",IF(ISNA(VLOOKUP(K45,Paramètres!$B$3:$C$56,2,FALSE)),0,VLOOKUP(K45,Paramètres!$B$3:$C$56,2,FALSE)*Paramètres!$K$6),IF(OR(K45="",OR($D45="",$D45="NL",$D45="HORS LIGUE")),0,VLOOKUP(IF(OR(K45="",OR($D45="",$D45="NL",$D45="HORS LIGUE")),"",COUNTIFS($D$5:$D$72,"&lt;&gt;"&amp;"",$D$5:$D$72,"&lt;&gt;"&amp;"NL",$D$5:$D$72,"&lt;&gt;"&amp;"HORS LIGUE",K$5:K$72,"&lt;"&amp;K45)+1),Paramètres!$B$3:$C$56,2,FALSE)*Paramètres!$K$6))</f>
        <v>0</v>
      </c>
      <c r="M45" s="4"/>
      <c r="N45" s="2">
        <f>IF(M$2="Bike &amp; Run",IF(ISNA(VLOOKUP(M45,Paramètres!$B$3:$C$56,2,FALSE)),0,VLOOKUP(M45,Paramètres!$B$3:$C$56,2,FALSE)*Paramètres!$K$7),IF(OR(M45="",OR($D45="",$D45="NL",$D45="HORS LIGUE")),0,VLOOKUP(IF(OR(M45="",OR($D45="",$D45="NL",$D45="HORS LIGUE")),"",COUNTIFS($D$5:$D$72,"&lt;&gt;"&amp;"",$D$5:$D$72,"&lt;&gt;"&amp;"NL",$D$5:$D$72,"&lt;&gt;"&amp;"HORS LIGUE",M$5:M$72,"&lt;"&amp;M45)+1),Paramètres!$B$3:$C$56,2,FALSE)*Paramètres!$K$7))</f>
        <v>0</v>
      </c>
      <c r="O45" s="46"/>
      <c r="P45" s="2">
        <f>IF(O$2="Bike &amp; Run",IF(ISNA(VLOOKUP(O45,Paramètres!$B$3:$C$56,2,FALSE)),0,VLOOKUP(O45,Paramètres!$B$3:$C$56,2,FALSE)*Paramètres!$K$8),IF(OR(O45="",OR($D45="",$D45="NL",$D45="HORS LIGUE")),0,VLOOKUP(IF(OR(O45="",OR($D45="",$D45="NL",$D45="HORS LIGUE")),"",COUNTIFS($D$5:$D$72,"&lt;&gt;"&amp;"",$D$5:$D$72,"&lt;&gt;"&amp;"NL",$D$5:$D$72,"&lt;&gt;"&amp;"HORS LIGUE",O$5:O$72,"&lt;"&amp;O45)+1),Paramètres!$B$3:$C$56,2,FALSE)*Paramètres!$K$8))</f>
        <v>0</v>
      </c>
      <c r="Q45" s="46"/>
      <c r="R45" s="2">
        <f>IF(Q$2="Bike &amp; Run",IF(ISNA(VLOOKUP(Q45,Paramètres!$B$3:$C$56,2,FALSE)),0,VLOOKUP(Q45,Paramètres!$B$3:$C$56,2,FALSE)*Paramètres!$K$9),IF(OR(Q45="",OR($D45="",$D45="NL",$D45="HORS LIGUE")),0,VLOOKUP(IF(OR(Q45="",OR($D45="",$D45="NL",$D45="HORS LIGUE")),"",COUNTIFS($D$5:$D$72,"&lt;&gt;"&amp;"",$D$5:$D$72,"&lt;&gt;"&amp;"NL",$D$5:$D$72,"&lt;&gt;"&amp;"HORS LIGUE",Q$5:Q$72,"&lt;"&amp;Q45)+1),Paramètres!$B$3:$C$56,2,FALSE)*Paramètres!$K$9))</f>
        <v>0</v>
      </c>
      <c r="S45" s="46"/>
      <c r="T45" s="2">
        <f>IF(S$2="Bike &amp; Run",IF(ISNA(VLOOKUP(S45,Paramètres!$B$3:$C$56,2,FALSE)),0,VLOOKUP(S45,Paramètres!$B$3:$C$56,2,FALSE)*Paramètres!$K$10),IF(OR(S45="",OR($D45="",$D45="NL",$D45="HORS LIGUE")),0,VLOOKUP(IF(OR(S45="",OR($D45="",$D45="NL",$D45="HORS LIGUE")),"",COUNTIFS($D$5:$D$72,"&lt;&gt;"&amp;"",$D$5:$D$72,"&lt;&gt;"&amp;"NL",$D$5:$D$72,"&lt;&gt;"&amp;"HORS LIGUE",S$5:S$72,"&lt;"&amp;S45)+1),Paramètres!$B$3:$C$56,2,FALSE)*Paramètres!$K$10))</f>
        <v>0</v>
      </c>
      <c r="U45" s="46"/>
      <c r="V45" s="2">
        <f>IF(U$2="Bike &amp; Run",IF(ISNA(VLOOKUP(U45,Paramètres!$B$3:$C$56,2,FALSE)),0,VLOOKUP(U45,Paramètres!$B$3:$C$56,2,FALSE)*Paramètres!$K$11),IF(OR(U45="",OR($D45="",$D45="NL",$D45="HORS LIGUE")),0,VLOOKUP(IF(OR(U45="",OR($D45="",$D45="NL",$D45="HORS LIGUE")),"",COUNTIFS($D$5:$D$72,"&lt;&gt;"&amp;"",$D$5:$D$72,"&lt;&gt;"&amp;"NL",$D$5:$D$72,"&lt;&gt;"&amp;"HORS LIGUE",U$5:U$72,"&lt;"&amp;U45)+1),Paramètres!$B$3:$C$56,2,FALSE)*Paramètres!$K$11))</f>
        <v>0</v>
      </c>
      <c r="W45" s="46"/>
      <c r="X45" s="2">
        <f>IF(W$2="Bike &amp; Run",IF(ISNA(VLOOKUP(W45,Paramètres!$B$3:$C$56,2,FALSE)),0,VLOOKUP(W45,Paramètres!$B$3:$C$56,2,FALSE)*Paramètres!$K$12),IF(OR(W45="",OR($D45="",$D45="NL",$D45="HORS LIGUE")),0,VLOOKUP(IF(OR(W45="",OR($D45="",$D45="NL",$D45="HORS LIGUE")),"",COUNTIFS($D$5:$D$72,"&lt;&gt;"&amp;"",$D$5:$D$72,"&lt;&gt;"&amp;"NL",$D$5:$D$72,"&lt;&gt;"&amp;"HORS LIGUE",W$5:W$72,"&lt;"&amp;W45)+1),Paramètres!$B$3:$C$56,2,FALSE)*Paramètres!$K$12))</f>
        <v>0</v>
      </c>
      <c r="Y45" s="46"/>
      <c r="Z45" s="2">
        <f>IF(Y$2="Bike &amp; Run",IF(ISNA(VLOOKUP(Y45,Paramètres!$B$3:$C$56,2,FALSE)),0,VLOOKUP(Y45,Paramètres!$B$3:$C$56,2,FALSE)*Paramètres!$K$13),IF(OR(Y45="",OR($D45="",$D45="NL",$D45="HORS LIGUE")),0,VLOOKUP(IF(OR(Y45="",OR($D45="",$D45="NL",$D45="HORS LIGUE")),"",COUNTIFS($D$5:$D$72,"&lt;&gt;"&amp;"",$D$5:$D$72,"&lt;&gt;"&amp;"NL",$D$5:$D$72,"&lt;&gt;"&amp;"HORS LIGUE",Y$5:Y$72,"&lt;"&amp;Y45)+1),Paramètres!$B$3:$C$56,2,FALSE)*Paramètres!$K$13))</f>
        <v>0</v>
      </c>
      <c r="AA45" s="46"/>
      <c r="AB45" s="2">
        <f>IF(AA$2="Bike &amp; Run",IF(ISNA(VLOOKUP(AA45,Paramètres!$B$3:$C$56,2,FALSE)),0,VLOOKUP(AA45,Paramètres!$B$3:$C$56,2,FALSE)*Paramètres!$K$14),IF(OR(AA45="",OR($D45="",$D45="NL",$D45="HORS LIGUE")),0,VLOOKUP(IF(OR(AA45="",OR($D45="",$D45="NL",$D45="HORS LIGUE")),"",COUNTIFS($D$5:$D$72,"&lt;&gt;"&amp;"",$D$5:$D$72,"&lt;&gt;"&amp;"NL",$D$5:$D$72,"&lt;&gt;"&amp;"HORS LIGUE",AA$5:AA$72,"&lt;"&amp;AA45)+1),Paramètres!$B$3:$C$56,2,FALSE)*Paramètres!$K$14))</f>
        <v>0</v>
      </c>
      <c r="AC45" s="46"/>
      <c r="AD45" s="2">
        <f>IF(AC$2="Bike &amp; Run",IF(ISNA(VLOOKUP(AC45,Paramètres!$B$3:$C$56,2,FALSE)),0,VLOOKUP(AC45,Paramètres!$B$3:$C$56,2,FALSE)*Paramètres!$K$15),IF(OR(AC45="",OR($D45="",$D45="NL",$D45="HORS LIGUE")),0,VLOOKUP(IF(OR(AC45="",OR($D45="",$D45="NL",$D45="HORS LIGUE")),"",COUNTIFS($D$5:$D$72,"&lt;&gt;"&amp;"",$D$5:$D$72,"&lt;&gt;"&amp;"NL",$D$5:$D$72,"&lt;&gt;"&amp;"HORS LIGUE",AC$5:AC$72,"&lt;"&amp;AC45)+1),Paramètres!$B$3:$C$56,2,FALSE)*Paramètres!$K$15))</f>
        <v>0</v>
      </c>
      <c r="AE45" s="46"/>
      <c r="AF45" s="2">
        <f>IF(AE$2="Bike &amp; Run",IF(ISNA(VLOOKUP(AE45,Paramètres!$B$3:$C$56,2,FALSE)),0,VLOOKUP(AE45,Paramètres!$B$3:$C$56,2,FALSE)*Paramètres!$K$16),IF(OR(AE45="",OR($D45="",$D45="NL",$D45="HORS LIGUE")),0,VLOOKUP(IF(OR(AE45="",OR($D45="",$D45="NL",$D45="HORS LIGUE")),"",COUNTIFS($D$5:$D$72,"&lt;&gt;"&amp;"",$D$5:$D$72,"&lt;&gt;"&amp;"NL",$D$5:$D$72,"&lt;&gt;"&amp;"HORS LIGUE",AE$5:AE$72,"&lt;"&amp;AE45)+1),Paramètres!$B$3:$C$56,2,FALSE)*Paramètres!$K$16))</f>
        <v>0</v>
      </c>
      <c r="AG45" s="46"/>
      <c r="AH45" s="2">
        <f>IF(AG$2="Bike &amp; Run",IF(ISNA(VLOOKUP(AG45,Paramètres!$B$3:$C$56,2,FALSE)),0,VLOOKUP(AG45,Paramètres!$B$3:$C$56,2,FALSE)*Paramètres!$K$17),IF(OR(AG45="",OR($D45="",$D45="NL",$D45="HORS LIGUE")),0,VLOOKUP(IF(OR(AG45="",OR($D45="",$D45="NL",$D45="HORS LIGUE")),"",COUNTIFS($D$5:$D$72,"&lt;&gt;"&amp;"",$D$5:$D$72,"&lt;&gt;"&amp;"NL",$D$5:$D$72,"&lt;&gt;"&amp;"HORS LIGUE",AG$5:AG$72,"&lt;"&amp;AG45)+1),Paramètres!$B$3:$C$56,2,FALSE)*Paramètres!$K$17))</f>
        <v>0</v>
      </c>
      <c r="AI45" s="40">
        <f t="shared" si="53"/>
        <v>0</v>
      </c>
      <c r="AJ45" s="3" t="str">
        <f t="shared" si="54"/>
        <v/>
      </c>
      <c r="AK45" s="5">
        <f t="shared" si="55"/>
        <v>0</v>
      </c>
      <c r="AL45" s="41">
        <f t="shared" si="56"/>
        <v>0</v>
      </c>
      <c r="AM45" s="33" t="str">
        <f t="shared" si="57"/>
        <v/>
      </c>
      <c r="AO45" s="22">
        <f t="shared" si="58"/>
        <v>0</v>
      </c>
      <c r="AP45">
        <f t="shared" si="59"/>
        <v>0</v>
      </c>
      <c r="AQ45">
        <f t="shared" si="60"/>
        <v>0</v>
      </c>
      <c r="AR45">
        <f t="shared" si="61"/>
        <v>0</v>
      </c>
      <c r="AS45">
        <f t="shared" si="62"/>
        <v>0</v>
      </c>
      <c r="AT45">
        <f t="shared" si="63"/>
        <v>0</v>
      </c>
      <c r="AU45">
        <f t="shared" si="64"/>
        <v>0</v>
      </c>
      <c r="AV45">
        <f t="shared" si="65"/>
        <v>0</v>
      </c>
      <c r="AW45">
        <f t="shared" si="66"/>
        <v>0</v>
      </c>
      <c r="AX45">
        <f t="shared" si="67"/>
        <v>0</v>
      </c>
      <c r="AY45">
        <f t="shared" si="68"/>
        <v>0</v>
      </c>
      <c r="AZ45">
        <f t="shared" si="69"/>
        <v>0</v>
      </c>
      <c r="BA45">
        <f t="shared" si="70"/>
        <v>0</v>
      </c>
      <c r="BB45">
        <f t="shared" si="71"/>
        <v>0</v>
      </c>
      <c r="BC45">
        <f t="shared" si="72"/>
        <v>0</v>
      </c>
      <c r="BD45">
        <f t="shared" si="73"/>
        <v>0</v>
      </c>
      <c r="BE45" s="22">
        <f t="shared" ref="BE45:BR45" si="82">BD45+LARGE($AO45:$BC45,BE$4)</f>
        <v>0</v>
      </c>
      <c r="BF45" s="22">
        <f t="shared" si="82"/>
        <v>0</v>
      </c>
      <c r="BG45" s="22">
        <f t="shared" si="82"/>
        <v>0</v>
      </c>
      <c r="BH45" s="22">
        <f t="shared" si="82"/>
        <v>0</v>
      </c>
      <c r="BI45" s="22">
        <f t="shared" si="82"/>
        <v>0</v>
      </c>
      <c r="BJ45" s="22">
        <f t="shared" si="82"/>
        <v>0</v>
      </c>
      <c r="BK45" s="22">
        <f t="shared" si="82"/>
        <v>0</v>
      </c>
      <c r="BL45" s="22">
        <f t="shared" si="82"/>
        <v>0</v>
      </c>
      <c r="BM45" s="22">
        <f t="shared" si="82"/>
        <v>0</v>
      </c>
      <c r="BN45" s="22">
        <f t="shared" si="82"/>
        <v>0</v>
      </c>
      <c r="BO45" s="22">
        <f t="shared" si="82"/>
        <v>0</v>
      </c>
      <c r="BP45" s="22">
        <f t="shared" si="82"/>
        <v>0</v>
      </c>
      <c r="BQ45" s="22">
        <f t="shared" si="82"/>
        <v>0</v>
      </c>
      <c r="BR45" s="22">
        <f t="shared" si="82"/>
        <v>0</v>
      </c>
    </row>
    <row r="46" spans="1:70" ht="16.5">
      <c r="A46" s="14"/>
      <c r="B46" s="32" t="str">
        <f>IF(ISNA(VLOOKUP(A46,'Licenciés Jeunes 2023'!A:C,3,0)),"",VLOOKUP(A46,'Licenciés Jeunes 2023'!A:C,3,0))</f>
        <v/>
      </c>
      <c r="C46" s="32" t="str">
        <f>IF(ISNA(VLOOKUP(A46,'Licenciés Jeunes 2023'!A:C,2,0)),"",VLOOKUP(A46,'Licenciés Jeunes 2023'!A:C,2,0))</f>
        <v/>
      </c>
      <c r="D46" s="32" t="str">
        <f>IF(ISNA(VLOOKUP(A46,'Licenciés Jeunes 2023'!A:F,6,0)),"",VLOOKUP(A46,'Licenciés Jeunes 2023'!A:F,6,0))</f>
        <v/>
      </c>
      <c r="E46" s="6"/>
      <c r="F46" s="2">
        <f>IF(E$2="Bike &amp; Run",IF(ISNA(VLOOKUP(E46,Paramètres!$B$3:$C$56,2,FALSE)),0,VLOOKUP(E46,Paramètres!$B$3:$C$56,2,FALSE)*Paramètres!$K$3),IF(OR(E46="",OR($D46="",$D46="NL",$D46="HORS LIGUE")),0,VLOOKUP(IF(OR(E46="",OR($D46="",$D46="NL",$D46="HORS LIGUE")),"",COUNTIFS($D$5:$D$72,"&lt;&gt;"&amp;"",$D$5:$D$72,"&lt;&gt;"&amp;"NL",$D$5:$D$72,"&lt;&gt;"&amp;"HORS LIGUE",E$5:E$72,"&lt;"&amp;E46)+1),Paramètres!$B$3:$C$56,2,FALSE)*Paramètres!$K$3))</f>
        <v>0</v>
      </c>
      <c r="G46" s="4"/>
      <c r="H46" s="2">
        <f>IF(G$2="Bike &amp; Run",IF(ISNA(VLOOKUP(G46,Paramètres!$B$3:$C$56,2,FALSE)),0,VLOOKUP(G46,Paramètres!$B$3:$C$56,2,FALSE)*Paramètres!$K$4),IF(OR(G46="",OR($D46="",$D46="NL",$D46="HORS LIGUE")),0,VLOOKUP(IF(OR(G46="",OR($D46="",$D46="NL",$D46="HORS LIGUE")),"",COUNTIFS($D$5:$D$72,"&lt;&gt;"&amp;"",$D$5:$D$72,"&lt;&gt;"&amp;"NL",$D$5:$D$72,"&lt;&gt;"&amp;"HORS LIGUE",G$5:G$72,"&lt;"&amp;G46)+1),Paramètres!$B$3:$C$56,2,FALSE)*Paramètres!$K$4))</f>
        <v>0</v>
      </c>
      <c r="I46" s="36"/>
      <c r="J46" s="2">
        <f>IF(I$2="Bike &amp; Run",IF(ISNA(VLOOKUP(I46,Paramètres!$B$3:$C$56,2,FALSE)),0,VLOOKUP(I46,Paramètres!$B$3:$C$56,2,FALSE)*Paramètres!$K$5),IF(OR(I46="",OR($D46="",$D46="NL",$D46="HORS LIGUE")),0,VLOOKUP(IF(OR(I46="",OR($D46="",$D46="NL",$D46="HORS LIGUE")),"",COUNTIFS($D$5:$D$72,"&lt;&gt;"&amp;"",$D$5:$D$72,"&lt;&gt;"&amp;"NL",$D$5:$D$72,"&lt;&gt;"&amp;"HORS LIGUE",I$5:I$72,"&lt;"&amp;I46)+1),Paramètres!$B$3:$C$56,2,FALSE)*Paramètres!$K$5))</f>
        <v>0</v>
      </c>
      <c r="K46" s="4"/>
      <c r="L46" s="2">
        <f>IF(K$2="Bike &amp; Run",IF(ISNA(VLOOKUP(K46,Paramètres!$B$3:$C$56,2,FALSE)),0,VLOOKUP(K46,Paramètres!$B$3:$C$56,2,FALSE)*Paramètres!$K$6),IF(OR(K46="",OR($D46="",$D46="NL",$D46="HORS LIGUE")),0,VLOOKUP(IF(OR(K46="",OR($D46="",$D46="NL",$D46="HORS LIGUE")),"",COUNTIFS($D$5:$D$72,"&lt;&gt;"&amp;"",$D$5:$D$72,"&lt;&gt;"&amp;"NL",$D$5:$D$72,"&lt;&gt;"&amp;"HORS LIGUE",K$5:K$72,"&lt;"&amp;K46)+1),Paramètres!$B$3:$C$56,2,FALSE)*Paramètres!$K$6))</f>
        <v>0</v>
      </c>
      <c r="M46" s="4"/>
      <c r="N46" s="2">
        <f>IF(M$2="Bike &amp; Run",IF(ISNA(VLOOKUP(M46,Paramètres!$B$3:$C$56,2,FALSE)),0,VLOOKUP(M46,Paramètres!$B$3:$C$56,2,FALSE)*Paramètres!$K$7),IF(OR(M46="",OR($D46="",$D46="NL",$D46="HORS LIGUE")),0,VLOOKUP(IF(OR(M46="",OR($D46="",$D46="NL",$D46="HORS LIGUE")),"",COUNTIFS($D$5:$D$72,"&lt;&gt;"&amp;"",$D$5:$D$72,"&lt;&gt;"&amp;"NL",$D$5:$D$72,"&lt;&gt;"&amp;"HORS LIGUE",M$5:M$72,"&lt;"&amp;M46)+1),Paramètres!$B$3:$C$56,2,FALSE)*Paramètres!$K$7))</f>
        <v>0</v>
      </c>
      <c r="O46" s="46"/>
      <c r="P46" s="2">
        <f>IF(O$2="Bike &amp; Run",IF(ISNA(VLOOKUP(O46,Paramètres!$B$3:$C$56,2,FALSE)),0,VLOOKUP(O46,Paramètres!$B$3:$C$56,2,FALSE)*Paramètres!$K$8),IF(OR(O46="",OR($D46="",$D46="NL",$D46="HORS LIGUE")),0,VLOOKUP(IF(OR(O46="",OR($D46="",$D46="NL",$D46="HORS LIGUE")),"",COUNTIFS($D$5:$D$72,"&lt;&gt;"&amp;"",$D$5:$D$72,"&lt;&gt;"&amp;"NL",$D$5:$D$72,"&lt;&gt;"&amp;"HORS LIGUE",O$5:O$72,"&lt;"&amp;O46)+1),Paramètres!$B$3:$C$56,2,FALSE)*Paramètres!$K$8))</f>
        <v>0</v>
      </c>
      <c r="Q46" s="46"/>
      <c r="R46" s="2">
        <f>IF(Q$2="Bike &amp; Run",IF(ISNA(VLOOKUP(Q46,Paramètres!$B$3:$C$56,2,FALSE)),0,VLOOKUP(Q46,Paramètres!$B$3:$C$56,2,FALSE)*Paramètres!$K$9),IF(OR(Q46="",OR($D46="",$D46="NL",$D46="HORS LIGUE")),0,VLOOKUP(IF(OR(Q46="",OR($D46="",$D46="NL",$D46="HORS LIGUE")),"",COUNTIFS($D$5:$D$72,"&lt;&gt;"&amp;"",$D$5:$D$72,"&lt;&gt;"&amp;"NL",$D$5:$D$72,"&lt;&gt;"&amp;"HORS LIGUE",Q$5:Q$72,"&lt;"&amp;Q46)+1),Paramètres!$B$3:$C$56,2,FALSE)*Paramètres!$K$9))</f>
        <v>0</v>
      </c>
      <c r="S46" s="46"/>
      <c r="T46" s="2">
        <f>IF(S$2="Bike &amp; Run",IF(ISNA(VLOOKUP(S46,Paramètres!$B$3:$C$56,2,FALSE)),0,VLOOKUP(S46,Paramètres!$B$3:$C$56,2,FALSE)*Paramètres!$K$10),IF(OR(S46="",OR($D46="",$D46="NL",$D46="HORS LIGUE")),0,VLOOKUP(IF(OR(S46="",OR($D46="",$D46="NL",$D46="HORS LIGUE")),"",COUNTIFS($D$5:$D$72,"&lt;&gt;"&amp;"",$D$5:$D$72,"&lt;&gt;"&amp;"NL",$D$5:$D$72,"&lt;&gt;"&amp;"HORS LIGUE",S$5:S$72,"&lt;"&amp;S46)+1),Paramètres!$B$3:$C$56,2,FALSE)*Paramètres!$K$10))</f>
        <v>0</v>
      </c>
      <c r="U46" s="46"/>
      <c r="V46" s="2">
        <f>IF(U$2="Bike &amp; Run",IF(ISNA(VLOOKUP(U46,Paramètres!$B$3:$C$56,2,FALSE)),0,VLOOKUP(U46,Paramètres!$B$3:$C$56,2,FALSE)*Paramètres!$K$11),IF(OR(U46="",OR($D46="",$D46="NL",$D46="HORS LIGUE")),0,VLOOKUP(IF(OR(U46="",OR($D46="",$D46="NL",$D46="HORS LIGUE")),"",COUNTIFS($D$5:$D$72,"&lt;&gt;"&amp;"",$D$5:$D$72,"&lt;&gt;"&amp;"NL",$D$5:$D$72,"&lt;&gt;"&amp;"HORS LIGUE",U$5:U$72,"&lt;"&amp;U46)+1),Paramètres!$B$3:$C$56,2,FALSE)*Paramètres!$K$11))</f>
        <v>0</v>
      </c>
      <c r="W46" s="46"/>
      <c r="X46" s="2">
        <f>IF(W$2="Bike &amp; Run",IF(ISNA(VLOOKUP(W46,Paramètres!$B$3:$C$56,2,FALSE)),0,VLOOKUP(W46,Paramètres!$B$3:$C$56,2,FALSE)*Paramètres!$K$12),IF(OR(W46="",OR($D46="",$D46="NL",$D46="HORS LIGUE")),0,VLOOKUP(IF(OR(W46="",OR($D46="",$D46="NL",$D46="HORS LIGUE")),"",COUNTIFS($D$5:$D$72,"&lt;&gt;"&amp;"",$D$5:$D$72,"&lt;&gt;"&amp;"NL",$D$5:$D$72,"&lt;&gt;"&amp;"HORS LIGUE",W$5:W$72,"&lt;"&amp;W46)+1),Paramètres!$B$3:$C$56,2,FALSE)*Paramètres!$K$12))</f>
        <v>0</v>
      </c>
      <c r="Y46" s="46"/>
      <c r="Z46" s="2">
        <f>IF(Y$2="Bike &amp; Run",IF(ISNA(VLOOKUP(Y46,Paramètres!$B$3:$C$56,2,FALSE)),0,VLOOKUP(Y46,Paramètres!$B$3:$C$56,2,FALSE)*Paramètres!$K$13),IF(OR(Y46="",OR($D46="",$D46="NL",$D46="HORS LIGUE")),0,VLOOKUP(IF(OR(Y46="",OR($D46="",$D46="NL",$D46="HORS LIGUE")),"",COUNTIFS($D$5:$D$72,"&lt;&gt;"&amp;"",$D$5:$D$72,"&lt;&gt;"&amp;"NL",$D$5:$D$72,"&lt;&gt;"&amp;"HORS LIGUE",Y$5:Y$72,"&lt;"&amp;Y46)+1),Paramètres!$B$3:$C$56,2,FALSE)*Paramètres!$K$13))</f>
        <v>0</v>
      </c>
      <c r="AA46" s="46"/>
      <c r="AB46" s="2">
        <f>IF(AA$2="Bike &amp; Run",IF(ISNA(VLOOKUP(AA46,Paramètres!$B$3:$C$56,2,FALSE)),0,VLOOKUP(AA46,Paramètres!$B$3:$C$56,2,FALSE)*Paramètres!$K$14),IF(OR(AA46="",OR($D46="",$D46="NL",$D46="HORS LIGUE")),0,VLOOKUP(IF(OR(AA46="",OR($D46="",$D46="NL",$D46="HORS LIGUE")),"",COUNTIFS($D$5:$D$72,"&lt;&gt;"&amp;"",$D$5:$D$72,"&lt;&gt;"&amp;"NL",$D$5:$D$72,"&lt;&gt;"&amp;"HORS LIGUE",AA$5:AA$72,"&lt;"&amp;AA46)+1),Paramètres!$B$3:$C$56,2,FALSE)*Paramètres!$K$14))</f>
        <v>0</v>
      </c>
      <c r="AC46" s="46"/>
      <c r="AD46" s="2">
        <f>IF(AC$2="Bike &amp; Run",IF(ISNA(VLOOKUP(AC46,Paramètres!$B$3:$C$56,2,FALSE)),0,VLOOKUP(AC46,Paramètres!$B$3:$C$56,2,FALSE)*Paramètres!$K$15),IF(OR(AC46="",OR($D46="",$D46="NL",$D46="HORS LIGUE")),0,VLOOKUP(IF(OR(AC46="",OR($D46="",$D46="NL",$D46="HORS LIGUE")),"",COUNTIFS($D$5:$D$72,"&lt;&gt;"&amp;"",$D$5:$D$72,"&lt;&gt;"&amp;"NL",$D$5:$D$72,"&lt;&gt;"&amp;"HORS LIGUE",AC$5:AC$72,"&lt;"&amp;AC46)+1),Paramètres!$B$3:$C$56,2,FALSE)*Paramètres!$K$15))</f>
        <v>0</v>
      </c>
      <c r="AE46" s="46"/>
      <c r="AF46" s="2">
        <f>IF(AE$2="Bike &amp; Run",IF(ISNA(VLOOKUP(AE46,Paramètres!$B$3:$C$56,2,FALSE)),0,VLOOKUP(AE46,Paramètres!$B$3:$C$56,2,FALSE)*Paramètres!$K$16),IF(OR(AE46="",OR($D46="",$D46="NL",$D46="HORS LIGUE")),0,VLOOKUP(IF(OR(AE46="",OR($D46="",$D46="NL",$D46="HORS LIGUE")),"",COUNTIFS($D$5:$D$72,"&lt;&gt;"&amp;"",$D$5:$D$72,"&lt;&gt;"&amp;"NL",$D$5:$D$72,"&lt;&gt;"&amp;"HORS LIGUE",AE$5:AE$72,"&lt;"&amp;AE46)+1),Paramètres!$B$3:$C$56,2,FALSE)*Paramètres!$K$16))</f>
        <v>0</v>
      </c>
      <c r="AG46" s="46"/>
      <c r="AH46" s="2">
        <f>IF(AG$2="Bike &amp; Run",IF(ISNA(VLOOKUP(AG46,Paramètres!$B$3:$C$56,2,FALSE)),0,VLOOKUP(AG46,Paramètres!$B$3:$C$56,2,FALSE)*Paramètres!$K$17),IF(OR(AG46="",OR($D46="",$D46="NL",$D46="HORS LIGUE")),0,VLOOKUP(IF(OR(AG46="",OR($D46="",$D46="NL",$D46="HORS LIGUE")),"",COUNTIFS($D$5:$D$72,"&lt;&gt;"&amp;"",$D$5:$D$72,"&lt;&gt;"&amp;"NL",$D$5:$D$72,"&lt;&gt;"&amp;"HORS LIGUE",AG$5:AG$72,"&lt;"&amp;AG46)+1),Paramètres!$B$3:$C$56,2,FALSE)*Paramètres!$K$17))</f>
        <v>0</v>
      </c>
      <c r="AI46" s="40">
        <f t="shared" si="53"/>
        <v>0</v>
      </c>
      <c r="AJ46" s="3" t="str">
        <f t="shared" si="54"/>
        <v/>
      </c>
      <c r="AK46" s="5">
        <f t="shared" si="55"/>
        <v>0</v>
      </c>
      <c r="AL46" s="41">
        <f t="shared" si="56"/>
        <v>0</v>
      </c>
      <c r="AM46" s="33" t="str">
        <f t="shared" si="57"/>
        <v/>
      </c>
      <c r="AO46" s="22">
        <f t="shared" si="58"/>
        <v>0</v>
      </c>
      <c r="AP46">
        <f t="shared" si="59"/>
        <v>0</v>
      </c>
      <c r="AQ46">
        <f t="shared" si="60"/>
        <v>0</v>
      </c>
      <c r="AR46">
        <f t="shared" si="61"/>
        <v>0</v>
      </c>
      <c r="AS46">
        <f t="shared" si="62"/>
        <v>0</v>
      </c>
      <c r="AT46">
        <f t="shared" si="63"/>
        <v>0</v>
      </c>
      <c r="AU46">
        <f t="shared" si="64"/>
        <v>0</v>
      </c>
      <c r="AV46">
        <f t="shared" si="65"/>
        <v>0</v>
      </c>
      <c r="AW46">
        <f t="shared" si="66"/>
        <v>0</v>
      </c>
      <c r="AX46">
        <f t="shared" si="67"/>
        <v>0</v>
      </c>
      <c r="AY46">
        <f t="shared" si="68"/>
        <v>0</v>
      </c>
      <c r="AZ46">
        <f t="shared" si="69"/>
        <v>0</v>
      </c>
      <c r="BA46">
        <f t="shared" si="70"/>
        <v>0</v>
      </c>
      <c r="BB46">
        <f t="shared" si="71"/>
        <v>0</v>
      </c>
      <c r="BC46">
        <f t="shared" si="72"/>
        <v>0</v>
      </c>
      <c r="BD46">
        <f t="shared" si="73"/>
        <v>0</v>
      </c>
      <c r="BE46" s="22">
        <f t="shared" ref="BE46:BR46" si="83">BD46+LARGE($AO46:$BC46,BE$4)</f>
        <v>0</v>
      </c>
      <c r="BF46" s="22">
        <f t="shared" si="83"/>
        <v>0</v>
      </c>
      <c r="BG46" s="22">
        <f t="shared" si="83"/>
        <v>0</v>
      </c>
      <c r="BH46" s="22">
        <f t="shared" si="83"/>
        <v>0</v>
      </c>
      <c r="BI46" s="22">
        <f t="shared" si="83"/>
        <v>0</v>
      </c>
      <c r="BJ46" s="22">
        <f t="shared" si="83"/>
        <v>0</v>
      </c>
      <c r="BK46" s="22">
        <f t="shared" si="83"/>
        <v>0</v>
      </c>
      <c r="BL46" s="22">
        <f t="shared" si="83"/>
        <v>0</v>
      </c>
      <c r="BM46" s="22">
        <f t="shared" si="83"/>
        <v>0</v>
      </c>
      <c r="BN46" s="22">
        <f t="shared" si="83"/>
        <v>0</v>
      </c>
      <c r="BO46" s="22">
        <f t="shared" si="83"/>
        <v>0</v>
      </c>
      <c r="BP46" s="22">
        <f t="shared" si="83"/>
        <v>0</v>
      </c>
      <c r="BQ46" s="22">
        <f t="shared" si="83"/>
        <v>0</v>
      </c>
      <c r="BR46" s="22">
        <f t="shared" si="83"/>
        <v>0</v>
      </c>
    </row>
    <row r="47" spans="1:70" ht="16.5">
      <c r="A47" s="14"/>
      <c r="B47" s="32" t="str">
        <f>IF(ISNA(VLOOKUP(A47,'Licenciés Jeunes 2023'!A:C,3,0)),"",VLOOKUP(A47,'Licenciés Jeunes 2023'!A:C,3,0))</f>
        <v/>
      </c>
      <c r="C47" s="32" t="str">
        <f>IF(ISNA(VLOOKUP(A47,'Licenciés Jeunes 2023'!A:C,2,0)),"",VLOOKUP(A47,'Licenciés Jeunes 2023'!A:C,2,0))</f>
        <v/>
      </c>
      <c r="D47" s="32" t="str">
        <f>IF(ISNA(VLOOKUP(A47,'Licenciés Jeunes 2023'!A:F,6,0)),"",VLOOKUP(A47,'Licenciés Jeunes 2023'!A:F,6,0))</f>
        <v/>
      </c>
      <c r="E47" s="6"/>
      <c r="F47" s="2">
        <f>IF(E$2="Bike &amp; Run",IF(ISNA(VLOOKUP(E47,Paramètres!$B$3:$C$56,2,FALSE)),0,VLOOKUP(E47,Paramètres!$B$3:$C$56,2,FALSE)*Paramètres!$K$3),IF(OR(E47="",OR($D47="",$D47="NL",$D47="HORS LIGUE")),0,VLOOKUP(IF(OR(E47="",OR($D47="",$D47="NL",$D47="HORS LIGUE")),"",COUNTIFS($D$5:$D$72,"&lt;&gt;"&amp;"",$D$5:$D$72,"&lt;&gt;"&amp;"NL",$D$5:$D$72,"&lt;&gt;"&amp;"HORS LIGUE",E$5:E$72,"&lt;"&amp;E47)+1),Paramètres!$B$3:$C$56,2,FALSE)*Paramètres!$K$3))</f>
        <v>0</v>
      </c>
      <c r="G47" s="4"/>
      <c r="H47" s="2">
        <f>IF(G$2="Bike &amp; Run",IF(ISNA(VLOOKUP(G47,Paramètres!$B$3:$C$56,2,FALSE)),0,VLOOKUP(G47,Paramètres!$B$3:$C$56,2,FALSE)*Paramètres!$K$4),IF(OR(G47="",OR($D47="",$D47="NL",$D47="HORS LIGUE")),0,VLOOKUP(IF(OR(G47="",OR($D47="",$D47="NL",$D47="HORS LIGUE")),"",COUNTIFS($D$5:$D$72,"&lt;&gt;"&amp;"",$D$5:$D$72,"&lt;&gt;"&amp;"NL",$D$5:$D$72,"&lt;&gt;"&amp;"HORS LIGUE",G$5:G$72,"&lt;"&amp;G47)+1),Paramètres!$B$3:$C$56,2,FALSE)*Paramètres!$K$4))</f>
        <v>0</v>
      </c>
      <c r="I47" s="36"/>
      <c r="J47" s="2">
        <f>IF(I$2="Bike &amp; Run",IF(ISNA(VLOOKUP(I47,Paramètres!$B$3:$C$56,2,FALSE)),0,VLOOKUP(I47,Paramètres!$B$3:$C$56,2,FALSE)*Paramètres!$K$5),IF(OR(I47="",OR($D47="",$D47="NL",$D47="HORS LIGUE")),0,VLOOKUP(IF(OR(I47="",OR($D47="",$D47="NL",$D47="HORS LIGUE")),"",COUNTIFS($D$5:$D$72,"&lt;&gt;"&amp;"",$D$5:$D$72,"&lt;&gt;"&amp;"NL",$D$5:$D$72,"&lt;&gt;"&amp;"HORS LIGUE",I$5:I$72,"&lt;"&amp;I47)+1),Paramètres!$B$3:$C$56,2,FALSE)*Paramètres!$K$5))</f>
        <v>0</v>
      </c>
      <c r="K47" s="4"/>
      <c r="L47" s="2">
        <f>IF(K$2="Bike &amp; Run",IF(ISNA(VLOOKUP(K47,Paramètres!$B$3:$C$56,2,FALSE)),0,VLOOKUP(K47,Paramètres!$B$3:$C$56,2,FALSE)*Paramètres!$K$6),IF(OR(K47="",OR($D47="",$D47="NL",$D47="HORS LIGUE")),0,VLOOKUP(IF(OR(K47="",OR($D47="",$D47="NL",$D47="HORS LIGUE")),"",COUNTIFS($D$5:$D$72,"&lt;&gt;"&amp;"",$D$5:$D$72,"&lt;&gt;"&amp;"NL",$D$5:$D$72,"&lt;&gt;"&amp;"HORS LIGUE",K$5:K$72,"&lt;"&amp;K47)+1),Paramètres!$B$3:$C$56,2,FALSE)*Paramètres!$K$6))</f>
        <v>0</v>
      </c>
      <c r="M47" s="4"/>
      <c r="N47" s="2">
        <f>IF(M$2="Bike &amp; Run",IF(ISNA(VLOOKUP(M47,Paramètres!$B$3:$C$56,2,FALSE)),0,VLOOKUP(M47,Paramètres!$B$3:$C$56,2,FALSE)*Paramètres!$K$7),IF(OR(M47="",OR($D47="",$D47="NL",$D47="HORS LIGUE")),0,VLOOKUP(IF(OR(M47="",OR($D47="",$D47="NL",$D47="HORS LIGUE")),"",COUNTIFS($D$5:$D$72,"&lt;&gt;"&amp;"",$D$5:$D$72,"&lt;&gt;"&amp;"NL",$D$5:$D$72,"&lt;&gt;"&amp;"HORS LIGUE",M$5:M$72,"&lt;"&amp;M47)+1),Paramètres!$B$3:$C$56,2,FALSE)*Paramètres!$K$7))</f>
        <v>0</v>
      </c>
      <c r="O47" s="46"/>
      <c r="P47" s="2">
        <f>IF(O$2="Bike &amp; Run",IF(ISNA(VLOOKUP(O47,Paramètres!$B$3:$C$56,2,FALSE)),0,VLOOKUP(O47,Paramètres!$B$3:$C$56,2,FALSE)*Paramètres!$K$8),IF(OR(O47="",OR($D47="",$D47="NL",$D47="HORS LIGUE")),0,VLOOKUP(IF(OR(O47="",OR($D47="",$D47="NL",$D47="HORS LIGUE")),"",COUNTIFS($D$5:$D$72,"&lt;&gt;"&amp;"",$D$5:$D$72,"&lt;&gt;"&amp;"NL",$D$5:$D$72,"&lt;&gt;"&amp;"HORS LIGUE",O$5:O$72,"&lt;"&amp;O47)+1),Paramètres!$B$3:$C$56,2,FALSE)*Paramètres!$K$8))</f>
        <v>0</v>
      </c>
      <c r="Q47" s="46"/>
      <c r="R47" s="2">
        <f>IF(Q$2="Bike &amp; Run",IF(ISNA(VLOOKUP(Q47,Paramètres!$B$3:$C$56,2,FALSE)),0,VLOOKUP(Q47,Paramètres!$B$3:$C$56,2,FALSE)*Paramètres!$K$9),IF(OR(Q47="",OR($D47="",$D47="NL",$D47="HORS LIGUE")),0,VLOOKUP(IF(OR(Q47="",OR($D47="",$D47="NL",$D47="HORS LIGUE")),"",COUNTIFS($D$5:$D$72,"&lt;&gt;"&amp;"",$D$5:$D$72,"&lt;&gt;"&amp;"NL",$D$5:$D$72,"&lt;&gt;"&amp;"HORS LIGUE",Q$5:Q$72,"&lt;"&amp;Q47)+1),Paramètres!$B$3:$C$56,2,FALSE)*Paramètres!$K$9))</f>
        <v>0</v>
      </c>
      <c r="S47" s="46"/>
      <c r="T47" s="2">
        <f>IF(S$2="Bike &amp; Run",IF(ISNA(VLOOKUP(S47,Paramètres!$B$3:$C$56,2,FALSE)),0,VLOOKUP(S47,Paramètres!$B$3:$C$56,2,FALSE)*Paramètres!$K$10),IF(OR(S47="",OR($D47="",$D47="NL",$D47="HORS LIGUE")),0,VLOOKUP(IF(OR(S47="",OR($D47="",$D47="NL",$D47="HORS LIGUE")),"",COUNTIFS($D$5:$D$72,"&lt;&gt;"&amp;"",$D$5:$D$72,"&lt;&gt;"&amp;"NL",$D$5:$D$72,"&lt;&gt;"&amp;"HORS LIGUE",S$5:S$72,"&lt;"&amp;S47)+1),Paramètres!$B$3:$C$56,2,FALSE)*Paramètres!$K$10))</f>
        <v>0</v>
      </c>
      <c r="U47" s="46"/>
      <c r="V47" s="2">
        <f>IF(U$2="Bike &amp; Run",IF(ISNA(VLOOKUP(U47,Paramètres!$B$3:$C$56,2,FALSE)),0,VLOOKUP(U47,Paramètres!$B$3:$C$56,2,FALSE)*Paramètres!$K$11),IF(OR(U47="",OR($D47="",$D47="NL",$D47="HORS LIGUE")),0,VLOOKUP(IF(OR(U47="",OR($D47="",$D47="NL",$D47="HORS LIGUE")),"",COUNTIFS($D$5:$D$72,"&lt;&gt;"&amp;"",$D$5:$D$72,"&lt;&gt;"&amp;"NL",$D$5:$D$72,"&lt;&gt;"&amp;"HORS LIGUE",U$5:U$72,"&lt;"&amp;U47)+1),Paramètres!$B$3:$C$56,2,FALSE)*Paramètres!$K$11))</f>
        <v>0</v>
      </c>
      <c r="W47" s="46"/>
      <c r="X47" s="2">
        <f>IF(W$2="Bike &amp; Run",IF(ISNA(VLOOKUP(W47,Paramètres!$B$3:$C$56,2,FALSE)),0,VLOOKUP(W47,Paramètres!$B$3:$C$56,2,FALSE)*Paramètres!$K$12),IF(OR(W47="",OR($D47="",$D47="NL",$D47="HORS LIGUE")),0,VLOOKUP(IF(OR(W47="",OR($D47="",$D47="NL",$D47="HORS LIGUE")),"",COUNTIFS($D$5:$D$72,"&lt;&gt;"&amp;"",$D$5:$D$72,"&lt;&gt;"&amp;"NL",$D$5:$D$72,"&lt;&gt;"&amp;"HORS LIGUE",W$5:W$72,"&lt;"&amp;W47)+1),Paramètres!$B$3:$C$56,2,FALSE)*Paramètres!$K$12))</f>
        <v>0</v>
      </c>
      <c r="Y47" s="46"/>
      <c r="Z47" s="2">
        <f>IF(Y$2="Bike &amp; Run",IF(ISNA(VLOOKUP(Y47,Paramètres!$B$3:$C$56,2,FALSE)),0,VLOOKUP(Y47,Paramètres!$B$3:$C$56,2,FALSE)*Paramètres!$K$13),IF(OR(Y47="",OR($D47="",$D47="NL",$D47="HORS LIGUE")),0,VLOOKUP(IF(OR(Y47="",OR($D47="",$D47="NL",$D47="HORS LIGUE")),"",COUNTIFS($D$5:$D$72,"&lt;&gt;"&amp;"",$D$5:$D$72,"&lt;&gt;"&amp;"NL",$D$5:$D$72,"&lt;&gt;"&amp;"HORS LIGUE",Y$5:Y$72,"&lt;"&amp;Y47)+1),Paramètres!$B$3:$C$56,2,FALSE)*Paramètres!$K$13))</f>
        <v>0</v>
      </c>
      <c r="AA47" s="46"/>
      <c r="AB47" s="2">
        <f>IF(AA$2="Bike &amp; Run",IF(ISNA(VLOOKUP(AA47,Paramètres!$B$3:$C$56,2,FALSE)),0,VLOOKUP(AA47,Paramètres!$B$3:$C$56,2,FALSE)*Paramètres!$K$14),IF(OR(AA47="",OR($D47="",$D47="NL",$D47="HORS LIGUE")),0,VLOOKUP(IF(OR(AA47="",OR($D47="",$D47="NL",$D47="HORS LIGUE")),"",COUNTIFS($D$5:$D$72,"&lt;&gt;"&amp;"",$D$5:$D$72,"&lt;&gt;"&amp;"NL",$D$5:$D$72,"&lt;&gt;"&amp;"HORS LIGUE",AA$5:AA$72,"&lt;"&amp;AA47)+1),Paramètres!$B$3:$C$56,2,FALSE)*Paramètres!$K$14))</f>
        <v>0</v>
      </c>
      <c r="AC47" s="46"/>
      <c r="AD47" s="2">
        <f>IF(AC$2="Bike &amp; Run",IF(ISNA(VLOOKUP(AC47,Paramètres!$B$3:$C$56,2,FALSE)),0,VLOOKUP(AC47,Paramètres!$B$3:$C$56,2,FALSE)*Paramètres!$K$15),IF(OR(AC47="",OR($D47="",$D47="NL",$D47="HORS LIGUE")),0,VLOOKUP(IF(OR(AC47="",OR($D47="",$D47="NL",$D47="HORS LIGUE")),"",COUNTIFS($D$5:$D$72,"&lt;&gt;"&amp;"",$D$5:$D$72,"&lt;&gt;"&amp;"NL",$D$5:$D$72,"&lt;&gt;"&amp;"HORS LIGUE",AC$5:AC$72,"&lt;"&amp;AC47)+1),Paramètres!$B$3:$C$56,2,FALSE)*Paramètres!$K$15))</f>
        <v>0</v>
      </c>
      <c r="AE47" s="46"/>
      <c r="AF47" s="2">
        <f>IF(AE$2="Bike &amp; Run",IF(ISNA(VLOOKUP(AE47,Paramètres!$B$3:$C$56,2,FALSE)),0,VLOOKUP(AE47,Paramètres!$B$3:$C$56,2,FALSE)*Paramètres!$K$16),IF(OR(AE47="",OR($D47="",$D47="NL",$D47="HORS LIGUE")),0,VLOOKUP(IF(OR(AE47="",OR($D47="",$D47="NL",$D47="HORS LIGUE")),"",COUNTIFS($D$5:$D$72,"&lt;&gt;"&amp;"",$D$5:$D$72,"&lt;&gt;"&amp;"NL",$D$5:$D$72,"&lt;&gt;"&amp;"HORS LIGUE",AE$5:AE$72,"&lt;"&amp;AE47)+1),Paramètres!$B$3:$C$56,2,FALSE)*Paramètres!$K$16))</f>
        <v>0</v>
      </c>
      <c r="AG47" s="46"/>
      <c r="AH47" s="2">
        <f>IF(AG$2="Bike &amp; Run",IF(ISNA(VLOOKUP(AG47,Paramètres!$B$3:$C$56,2,FALSE)),0,VLOOKUP(AG47,Paramètres!$B$3:$C$56,2,FALSE)*Paramètres!$K$17),IF(OR(AG47="",OR($D47="",$D47="NL",$D47="HORS LIGUE")),0,VLOOKUP(IF(OR(AG47="",OR($D47="",$D47="NL",$D47="HORS LIGUE")),"",COUNTIFS($D$5:$D$72,"&lt;&gt;"&amp;"",$D$5:$D$72,"&lt;&gt;"&amp;"NL",$D$5:$D$72,"&lt;&gt;"&amp;"HORS LIGUE",AG$5:AG$72,"&lt;"&amp;AG47)+1),Paramètres!$B$3:$C$56,2,FALSE)*Paramètres!$K$17))</f>
        <v>0</v>
      </c>
      <c r="AI47" s="40">
        <f t="shared" si="53"/>
        <v>0</v>
      </c>
      <c r="AJ47" s="3" t="str">
        <f t="shared" si="54"/>
        <v/>
      </c>
      <c r="AK47" s="5">
        <f t="shared" si="55"/>
        <v>0</v>
      </c>
      <c r="AL47" s="41">
        <f t="shared" si="56"/>
        <v>0</v>
      </c>
      <c r="AM47" s="33" t="str">
        <f t="shared" si="57"/>
        <v/>
      </c>
      <c r="AO47" s="22">
        <f t="shared" si="58"/>
        <v>0</v>
      </c>
      <c r="AP47">
        <f t="shared" si="59"/>
        <v>0</v>
      </c>
      <c r="AQ47">
        <f t="shared" si="60"/>
        <v>0</v>
      </c>
      <c r="AR47">
        <f t="shared" si="61"/>
        <v>0</v>
      </c>
      <c r="AS47">
        <f t="shared" si="62"/>
        <v>0</v>
      </c>
      <c r="AT47">
        <f t="shared" si="63"/>
        <v>0</v>
      </c>
      <c r="AU47">
        <f t="shared" si="64"/>
        <v>0</v>
      </c>
      <c r="AV47">
        <f t="shared" si="65"/>
        <v>0</v>
      </c>
      <c r="AW47">
        <f t="shared" si="66"/>
        <v>0</v>
      </c>
      <c r="AX47">
        <f t="shared" si="67"/>
        <v>0</v>
      </c>
      <c r="AY47">
        <f t="shared" si="68"/>
        <v>0</v>
      </c>
      <c r="AZ47">
        <f t="shared" si="69"/>
        <v>0</v>
      </c>
      <c r="BA47">
        <f t="shared" si="70"/>
        <v>0</v>
      </c>
      <c r="BB47">
        <f t="shared" si="71"/>
        <v>0</v>
      </c>
      <c r="BC47">
        <f t="shared" si="72"/>
        <v>0</v>
      </c>
      <c r="BD47">
        <f t="shared" si="73"/>
        <v>0</v>
      </c>
      <c r="BE47" s="22">
        <f t="shared" ref="BE47:BR47" si="84">BD47+LARGE($AO47:$BC47,BE$4)</f>
        <v>0</v>
      </c>
      <c r="BF47" s="22">
        <f t="shared" si="84"/>
        <v>0</v>
      </c>
      <c r="BG47" s="22">
        <f t="shared" si="84"/>
        <v>0</v>
      </c>
      <c r="BH47" s="22">
        <f t="shared" si="84"/>
        <v>0</v>
      </c>
      <c r="BI47" s="22">
        <f t="shared" si="84"/>
        <v>0</v>
      </c>
      <c r="BJ47" s="22">
        <f t="shared" si="84"/>
        <v>0</v>
      </c>
      <c r="BK47" s="22">
        <f t="shared" si="84"/>
        <v>0</v>
      </c>
      <c r="BL47" s="22">
        <f t="shared" si="84"/>
        <v>0</v>
      </c>
      <c r="BM47" s="22">
        <f t="shared" si="84"/>
        <v>0</v>
      </c>
      <c r="BN47" s="22">
        <f t="shared" si="84"/>
        <v>0</v>
      </c>
      <c r="BO47" s="22">
        <f t="shared" si="84"/>
        <v>0</v>
      </c>
      <c r="BP47" s="22">
        <f t="shared" si="84"/>
        <v>0</v>
      </c>
      <c r="BQ47" s="22">
        <f t="shared" si="84"/>
        <v>0</v>
      </c>
      <c r="BR47" s="22">
        <f t="shared" si="84"/>
        <v>0</v>
      </c>
    </row>
    <row r="48" spans="1:70" ht="16.5">
      <c r="A48" s="14"/>
      <c r="B48" s="32" t="str">
        <f>IF(ISNA(VLOOKUP(A48,'Licenciés Jeunes 2023'!A:C,3,0)),"",VLOOKUP(A48,'Licenciés Jeunes 2023'!A:C,3,0))</f>
        <v/>
      </c>
      <c r="C48" s="32" t="str">
        <f>IF(ISNA(VLOOKUP(A48,'Licenciés Jeunes 2023'!A:C,2,0)),"",VLOOKUP(A48,'Licenciés Jeunes 2023'!A:C,2,0))</f>
        <v/>
      </c>
      <c r="D48" s="32" t="str">
        <f>IF(ISNA(VLOOKUP(A48,'Licenciés Jeunes 2023'!A:F,6,0)),"",VLOOKUP(A48,'Licenciés Jeunes 2023'!A:F,6,0))</f>
        <v/>
      </c>
      <c r="E48" s="6"/>
      <c r="F48" s="2">
        <f>IF(E$2="Bike &amp; Run",IF(ISNA(VLOOKUP(E48,Paramètres!$B$3:$C$56,2,FALSE)),0,VLOOKUP(E48,Paramètres!$B$3:$C$56,2,FALSE)*Paramètres!$K$3),IF(OR(E48="",OR($D48="",$D48="NL",$D48="HORS LIGUE")),0,VLOOKUP(IF(OR(E48="",OR($D48="",$D48="NL",$D48="HORS LIGUE")),"",COUNTIFS($D$5:$D$72,"&lt;&gt;"&amp;"",$D$5:$D$72,"&lt;&gt;"&amp;"NL",$D$5:$D$72,"&lt;&gt;"&amp;"HORS LIGUE",E$5:E$72,"&lt;"&amp;E48)+1),Paramètres!$B$3:$C$56,2,FALSE)*Paramètres!$K$3))</f>
        <v>0</v>
      </c>
      <c r="G48" s="4"/>
      <c r="H48" s="2">
        <f>IF(G$2="Bike &amp; Run",IF(ISNA(VLOOKUP(G48,Paramètres!$B$3:$C$56,2,FALSE)),0,VLOOKUP(G48,Paramètres!$B$3:$C$56,2,FALSE)*Paramètres!$K$4),IF(OR(G48="",OR($D48="",$D48="NL",$D48="HORS LIGUE")),0,VLOOKUP(IF(OR(G48="",OR($D48="",$D48="NL",$D48="HORS LIGUE")),"",COUNTIFS($D$5:$D$72,"&lt;&gt;"&amp;"",$D$5:$D$72,"&lt;&gt;"&amp;"NL",$D$5:$D$72,"&lt;&gt;"&amp;"HORS LIGUE",G$5:G$72,"&lt;"&amp;G48)+1),Paramètres!$B$3:$C$56,2,FALSE)*Paramètres!$K$4))</f>
        <v>0</v>
      </c>
      <c r="I48" s="36"/>
      <c r="J48" s="2">
        <f>IF(I$2="Bike &amp; Run",IF(ISNA(VLOOKUP(I48,Paramètres!$B$3:$C$56,2,FALSE)),0,VLOOKUP(I48,Paramètres!$B$3:$C$56,2,FALSE)*Paramètres!$K$5),IF(OR(I48="",OR($D48="",$D48="NL",$D48="HORS LIGUE")),0,VLOOKUP(IF(OR(I48="",OR($D48="",$D48="NL",$D48="HORS LIGUE")),"",COUNTIFS($D$5:$D$72,"&lt;&gt;"&amp;"",$D$5:$D$72,"&lt;&gt;"&amp;"NL",$D$5:$D$72,"&lt;&gt;"&amp;"HORS LIGUE",I$5:I$72,"&lt;"&amp;I48)+1),Paramètres!$B$3:$C$56,2,FALSE)*Paramètres!$K$5))</f>
        <v>0</v>
      </c>
      <c r="K48" s="4"/>
      <c r="L48" s="2">
        <f>IF(K$2="Bike &amp; Run",IF(ISNA(VLOOKUP(K48,Paramètres!$B$3:$C$56,2,FALSE)),0,VLOOKUP(K48,Paramètres!$B$3:$C$56,2,FALSE)*Paramètres!$K$6),IF(OR(K48="",OR($D48="",$D48="NL",$D48="HORS LIGUE")),0,VLOOKUP(IF(OR(K48="",OR($D48="",$D48="NL",$D48="HORS LIGUE")),"",COUNTIFS($D$5:$D$72,"&lt;&gt;"&amp;"",$D$5:$D$72,"&lt;&gt;"&amp;"NL",$D$5:$D$72,"&lt;&gt;"&amp;"HORS LIGUE",K$5:K$72,"&lt;"&amp;K48)+1),Paramètres!$B$3:$C$56,2,FALSE)*Paramètres!$K$6))</f>
        <v>0</v>
      </c>
      <c r="M48" s="4"/>
      <c r="N48" s="2">
        <f>IF(M$2="Bike &amp; Run",IF(ISNA(VLOOKUP(M48,Paramètres!$B$3:$C$56,2,FALSE)),0,VLOOKUP(M48,Paramètres!$B$3:$C$56,2,FALSE)*Paramètres!$K$7),IF(OR(M48="",OR($D48="",$D48="NL",$D48="HORS LIGUE")),0,VLOOKUP(IF(OR(M48="",OR($D48="",$D48="NL",$D48="HORS LIGUE")),"",COUNTIFS($D$5:$D$72,"&lt;&gt;"&amp;"",$D$5:$D$72,"&lt;&gt;"&amp;"NL",$D$5:$D$72,"&lt;&gt;"&amp;"HORS LIGUE",M$5:M$72,"&lt;"&amp;M48)+1),Paramètres!$B$3:$C$56,2,FALSE)*Paramètres!$K$7))</f>
        <v>0</v>
      </c>
      <c r="O48" s="46"/>
      <c r="P48" s="2">
        <f>IF(O$2="Bike &amp; Run",IF(ISNA(VLOOKUP(O48,Paramètres!$B$3:$C$56,2,FALSE)),0,VLOOKUP(O48,Paramètres!$B$3:$C$56,2,FALSE)*Paramètres!$K$8),IF(OR(O48="",OR($D48="",$D48="NL",$D48="HORS LIGUE")),0,VLOOKUP(IF(OR(O48="",OR($D48="",$D48="NL",$D48="HORS LIGUE")),"",COUNTIFS($D$5:$D$72,"&lt;&gt;"&amp;"",$D$5:$D$72,"&lt;&gt;"&amp;"NL",$D$5:$D$72,"&lt;&gt;"&amp;"HORS LIGUE",O$5:O$72,"&lt;"&amp;O48)+1),Paramètres!$B$3:$C$56,2,FALSE)*Paramètres!$K$8))</f>
        <v>0</v>
      </c>
      <c r="Q48" s="46"/>
      <c r="R48" s="2">
        <f>IF(Q$2="Bike &amp; Run",IF(ISNA(VLOOKUP(Q48,Paramètres!$B$3:$C$56,2,FALSE)),0,VLOOKUP(Q48,Paramètres!$B$3:$C$56,2,FALSE)*Paramètres!$K$9),IF(OR(Q48="",OR($D48="",$D48="NL",$D48="HORS LIGUE")),0,VLOOKUP(IF(OR(Q48="",OR($D48="",$D48="NL",$D48="HORS LIGUE")),"",COUNTIFS($D$5:$D$72,"&lt;&gt;"&amp;"",$D$5:$D$72,"&lt;&gt;"&amp;"NL",$D$5:$D$72,"&lt;&gt;"&amp;"HORS LIGUE",Q$5:Q$72,"&lt;"&amp;Q48)+1),Paramètres!$B$3:$C$56,2,FALSE)*Paramètres!$K$9))</f>
        <v>0</v>
      </c>
      <c r="S48" s="46"/>
      <c r="T48" s="2">
        <f>IF(S$2="Bike &amp; Run",IF(ISNA(VLOOKUP(S48,Paramètres!$B$3:$C$56,2,FALSE)),0,VLOOKUP(S48,Paramètres!$B$3:$C$56,2,FALSE)*Paramètres!$K$10),IF(OR(S48="",OR($D48="",$D48="NL",$D48="HORS LIGUE")),0,VLOOKUP(IF(OR(S48="",OR($D48="",$D48="NL",$D48="HORS LIGUE")),"",COUNTIFS($D$5:$D$72,"&lt;&gt;"&amp;"",$D$5:$D$72,"&lt;&gt;"&amp;"NL",$D$5:$D$72,"&lt;&gt;"&amp;"HORS LIGUE",S$5:S$72,"&lt;"&amp;S48)+1),Paramètres!$B$3:$C$56,2,FALSE)*Paramètres!$K$10))</f>
        <v>0</v>
      </c>
      <c r="U48" s="46"/>
      <c r="V48" s="2">
        <f>IF(U$2="Bike &amp; Run",IF(ISNA(VLOOKUP(U48,Paramètres!$B$3:$C$56,2,FALSE)),0,VLOOKUP(U48,Paramètres!$B$3:$C$56,2,FALSE)*Paramètres!$K$11),IF(OR(U48="",OR($D48="",$D48="NL",$D48="HORS LIGUE")),0,VLOOKUP(IF(OR(U48="",OR($D48="",$D48="NL",$D48="HORS LIGUE")),"",COUNTIFS($D$5:$D$72,"&lt;&gt;"&amp;"",$D$5:$D$72,"&lt;&gt;"&amp;"NL",$D$5:$D$72,"&lt;&gt;"&amp;"HORS LIGUE",U$5:U$72,"&lt;"&amp;U48)+1),Paramètres!$B$3:$C$56,2,FALSE)*Paramètres!$K$11))</f>
        <v>0</v>
      </c>
      <c r="W48" s="46"/>
      <c r="X48" s="2">
        <f>IF(W$2="Bike &amp; Run",IF(ISNA(VLOOKUP(W48,Paramètres!$B$3:$C$56,2,FALSE)),0,VLOOKUP(W48,Paramètres!$B$3:$C$56,2,FALSE)*Paramètres!$K$12),IF(OR(W48="",OR($D48="",$D48="NL",$D48="HORS LIGUE")),0,VLOOKUP(IF(OR(W48="",OR($D48="",$D48="NL",$D48="HORS LIGUE")),"",COUNTIFS($D$5:$D$72,"&lt;&gt;"&amp;"",$D$5:$D$72,"&lt;&gt;"&amp;"NL",$D$5:$D$72,"&lt;&gt;"&amp;"HORS LIGUE",W$5:W$72,"&lt;"&amp;W48)+1),Paramètres!$B$3:$C$56,2,FALSE)*Paramètres!$K$12))</f>
        <v>0</v>
      </c>
      <c r="Y48" s="46"/>
      <c r="Z48" s="2">
        <f>IF(Y$2="Bike &amp; Run",IF(ISNA(VLOOKUP(Y48,Paramètres!$B$3:$C$56,2,FALSE)),0,VLOOKUP(Y48,Paramètres!$B$3:$C$56,2,FALSE)*Paramètres!$K$13),IF(OR(Y48="",OR($D48="",$D48="NL",$D48="HORS LIGUE")),0,VLOOKUP(IF(OR(Y48="",OR($D48="",$D48="NL",$D48="HORS LIGUE")),"",COUNTIFS($D$5:$D$72,"&lt;&gt;"&amp;"",$D$5:$D$72,"&lt;&gt;"&amp;"NL",$D$5:$D$72,"&lt;&gt;"&amp;"HORS LIGUE",Y$5:Y$72,"&lt;"&amp;Y48)+1),Paramètres!$B$3:$C$56,2,FALSE)*Paramètres!$K$13))</f>
        <v>0</v>
      </c>
      <c r="AA48" s="46"/>
      <c r="AB48" s="2">
        <f>IF(AA$2="Bike &amp; Run",IF(ISNA(VLOOKUP(AA48,Paramètres!$B$3:$C$56,2,FALSE)),0,VLOOKUP(AA48,Paramètres!$B$3:$C$56,2,FALSE)*Paramètres!$K$14),IF(OR(AA48="",OR($D48="",$D48="NL",$D48="HORS LIGUE")),0,VLOOKUP(IF(OR(AA48="",OR($D48="",$D48="NL",$D48="HORS LIGUE")),"",COUNTIFS($D$5:$D$72,"&lt;&gt;"&amp;"",$D$5:$D$72,"&lt;&gt;"&amp;"NL",$D$5:$D$72,"&lt;&gt;"&amp;"HORS LIGUE",AA$5:AA$72,"&lt;"&amp;AA48)+1),Paramètres!$B$3:$C$56,2,FALSE)*Paramètres!$K$14))</f>
        <v>0</v>
      </c>
      <c r="AC48" s="46"/>
      <c r="AD48" s="2">
        <f>IF(AC$2="Bike &amp; Run",IF(ISNA(VLOOKUP(AC48,Paramètres!$B$3:$C$56,2,FALSE)),0,VLOOKUP(AC48,Paramètres!$B$3:$C$56,2,FALSE)*Paramètres!$K$15),IF(OR(AC48="",OR($D48="",$D48="NL",$D48="HORS LIGUE")),0,VLOOKUP(IF(OR(AC48="",OR($D48="",$D48="NL",$D48="HORS LIGUE")),"",COUNTIFS($D$5:$D$72,"&lt;&gt;"&amp;"",$D$5:$D$72,"&lt;&gt;"&amp;"NL",$D$5:$D$72,"&lt;&gt;"&amp;"HORS LIGUE",AC$5:AC$72,"&lt;"&amp;AC48)+1),Paramètres!$B$3:$C$56,2,FALSE)*Paramètres!$K$15))</f>
        <v>0</v>
      </c>
      <c r="AE48" s="46"/>
      <c r="AF48" s="2">
        <f>IF(AE$2="Bike &amp; Run",IF(ISNA(VLOOKUP(AE48,Paramètres!$B$3:$C$56,2,FALSE)),0,VLOOKUP(AE48,Paramètres!$B$3:$C$56,2,FALSE)*Paramètres!$K$16),IF(OR(AE48="",OR($D48="",$D48="NL",$D48="HORS LIGUE")),0,VLOOKUP(IF(OR(AE48="",OR($D48="",$D48="NL",$D48="HORS LIGUE")),"",COUNTIFS($D$5:$D$72,"&lt;&gt;"&amp;"",$D$5:$D$72,"&lt;&gt;"&amp;"NL",$D$5:$D$72,"&lt;&gt;"&amp;"HORS LIGUE",AE$5:AE$72,"&lt;"&amp;AE48)+1),Paramètres!$B$3:$C$56,2,FALSE)*Paramètres!$K$16))</f>
        <v>0</v>
      </c>
      <c r="AG48" s="46"/>
      <c r="AH48" s="2">
        <f>IF(AG$2="Bike &amp; Run",IF(ISNA(VLOOKUP(AG48,Paramètres!$B$3:$C$56,2,FALSE)),0,VLOOKUP(AG48,Paramètres!$B$3:$C$56,2,FALSE)*Paramètres!$K$17),IF(OR(AG48="",OR($D48="",$D48="NL",$D48="HORS LIGUE")),0,VLOOKUP(IF(OR(AG48="",OR($D48="",$D48="NL",$D48="HORS LIGUE")),"",COUNTIFS($D$5:$D$72,"&lt;&gt;"&amp;"",$D$5:$D$72,"&lt;&gt;"&amp;"NL",$D$5:$D$72,"&lt;&gt;"&amp;"HORS LIGUE",AG$5:AG$72,"&lt;"&amp;AG48)+1),Paramètres!$B$3:$C$56,2,FALSE)*Paramètres!$K$17))</f>
        <v>0</v>
      </c>
      <c r="AI48" s="40">
        <f t="shared" si="53"/>
        <v>0</v>
      </c>
      <c r="AJ48" s="3" t="str">
        <f t="shared" si="54"/>
        <v/>
      </c>
      <c r="AK48" s="5">
        <f t="shared" si="55"/>
        <v>0</v>
      </c>
      <c r="AL48" s="41">
        <f t="shared" si="56"/>
        <v>0</v>
      </c>
      <c r="AM48" s="33" t="str">
        <f t="shared" si="57"/>
        <v/>
      </c>
      <c r="AO48" s="22">
        <f t="shared" si="58"/>
        <v>0</v>
      </c>
      <c r="AP48">
        <f t="shared" si="59"/>
        <v>0</v>
      </c>
      <c r="AQ48">
        <f t="shared" si="60"/>
        <v>0</v>
      </c>
      <c r="AR48">
        <f t="shared" si="61"/>
        <v>0</v>
      </c>
      <c r="AS48">
        <f t="shared" si="62"/>
        <v>0</v>
      </c>
      <c r="AT48">
        <f t="shared" si="63"/>
        <v>0</v>
      </c>
      <c r="AU48">
        <f t="shared" si="64"/>
        <v>0</v>
      </c>
      <c r="AV48">
        <f t="shared" si="65"/>
        <v>0</v>
      </c>
      <c r="AW48">
        <f t="shared" si="66"/>
        <v>0</v>
      </c>
      <c r="AX48">
        <f t="shared" si="67"/>
        <v>0</v>
      </c>
      <c r="AY48">
        <f t="shared" si="68"/>
        <v>0</v>
      </c>
      <c r="AZ48">
        <f t="shared" si="69"/>
        <v>0</v>
      </c>
      <c r="BA48">
        <f t="shared" si="70"/>
        <v>0</v>
      </c>
      <c r="BB48">
        <f t="shared" si="71"/>
        <v>0</v>
      </c>
      <c r="BC48">
        <f t="shared" si="72"/>
        <v>0</v>
      </c>
      <c r="BD48">
        <f t="shared" si="73"/>
        <v>0</v>
      </c>
      <c r="BE48" s="22">
        <f t="shared" ref="BE48:BR48" si="85">BD48+LARGE($AO48:$BC48,BE$4)</f>
        <v>0</v>
      </c>
      <c r="BF48" s="22">
        <f t="shared" si="85"/>
        <v>0</v>
      </c>
      <c r="BG48" s="22">
        <f t="shared" si="85"/>
        <v>0</v>
      </c>
      <c r="BH48" s="22">
        <f t="shared" si="85"/>
        <v>0</v>
      </c>
      <c r="BI48" s="22">
        <f t="shared" si="85"/>
        <v>0</v>
      </c>
      <c r="BJ48" s="22">
        <f t="shared" si="85"/>
        <v>0</v>
      </c>
      <c r="BK48" s="22">
        <f t="shared" si="85"/>
        <v>0</v>
      </c>
      <c r="BL48" s="22">
        <f t="shared" si="85"/>
        <v>0</v>
      </c>
      <c r="BM48" s="22">
        <f t="shared" si="85"/>
        <v>0</v>
      </c>
      <c r="BN48" s="22">
        <f t="shared" si="85"/>
        <v>0</v>
      </c>
      <c r="BO48" s="22">
        <f t="shared" si="85"/>
        <v>0</v>
      </c>
      <c r="BP48" s="22">
        <f t="shared" si="85"/>
        <v>0</v>
      </c>
      <c r="BQ48" s="22">
        <f t="shared" si="85"/>
        <v>0</v>
      </c>
      <c r="BR48" s="22">
        <f t="shared" si="85"/>
        <v>0</v>
      </c>
    </row>
    <row r="49" spans="1:70" ht="16.5">
      <c r="A49" s="14"/>
      <c r="B49" s="32" t="str">
        <f>IF(ISNA(VLOOKUP(A49,'Licenciés Jeunes 2023'!A:C,3,0)),"",VLOOKUP(A49,'Licenciés Jeunes 2023'!A:C,3,0))</f>
        <v/>
      </c>
      <c r="C49" s="32" t="str">
        <f>IF(ISNA(VLOOKUP(A49,'Licenciés Jeunes 2023'!A:C,2,0)),"",VLOOKUP(A49,'Licenciés Jeunes 2023'!A:C,2,0))</f>
        <v/>
      </c>
      <c r="D49" s="32" t="str">
        <f>IF(ISNA(VLOOKUP(A49,'Licenciés Jeunes 2023'!A:F,6,0)),"",VLOOKUP(A49,'Licenciés Jeunes 2023'!A:F,6,0))</f>
        <v/>
      </c>
      <c r="E49" s="6"/>
      <c r="F49" s="2">
        <f>IF(E$2="Bike &amp; Run",IF(ISNA(VLOOKUP(E49,Paramètres!$B$3:$C$56,2,FALSE)),0,VLOOKUP(E49,Paramètres!$B$3:$C$56,2,FALSE)*Paramètres!$K$3),IF(OR(E49="",OR($D49="",$D49="NL",$D49="HORS LIGUE")),0,VLOOKUP(IF(OR(E49="",OR($D49="",$D49="NL",$D49="HORS LIGUE")),"",COUNTIFS($D$5:$D$72,"&lt;&gt;"&amp;"",$D$5:$D$72,"&lt;&gt;"&amp;"NL",$D$5:$D$72,"&lt;&gt;"&amp;"HORS LIGUE",E$5:E$72,"&lt;"&amp;E49)+1),Paramètres!$B$3:$C$56,2,FALSE)*Paramètres!$K$3))</f>
        <v>0</v>
      </c>
      <c r="G49" s="4"/>
      <c r="H49" s="2">
        <f>IF(G$2="Bike &amp; Run",IF(ISNA(VLOOKUP(G49,Paramètres!$B$3:$C$56,2,FALSE)),0,VLOOKUP(G49,Paramètres!$B$3:$C$56,2,FALSE)*Paramètres!$K$4),IF(OR(G49="",OR($D49="",$D49="NL",$D49="HORS LIGUE")),0,VLOOKUP(IF(OR(G49="",OR($D49="",$D49="NL",$D49="HORS LIGUE")),"",COUNTIFS($D$5:$D$72,"&lt;&gt;"&amp;"",$D$5:$D$72,"&lt;&gt;"&amp;"NL",$D$5:$D$72,"&lt;&gt;"&amp;"HORS LIGUE",G$5:G$72,"&lt;"&amp;G49)+1),Paramètres!$B$3:$C$56,2,FALSE)*Paramètres!$K$4))</f>
        <v>0</v>
      </c>
      <c r="I49" s="36"/>
      <c r="J49" s="2">
        <f>IF(I$2="Bike &amp; Run",IF(ISNA(VLOOKUP(I49,Paramètres!$B$3:$C$56,2,FALSE)),0,VLOOKUP(I49,Paramètres!$B$3:$C$56,2,FALSE)*Paramètres!$K$5),IF(OR(I49="",OR($D49="",$D49="NL",$D49="HORS LIGUE")),0,VLOOKUP(IF(OR(I49="",OR($D49="",$D49="NL",$D49="HORS LIGUE")),"",COUNTIFS($D$5:$D$72,"&lt;&gt;"&amp;"",$D$5:$D$72,"&lt;&gt;"&amp;"NL",$D$5:$D$72,"&lt;&gt;"&amp;"HORS LIGUE",I$5:I$72,"&lt;"&amp;I49)+1),Paramètres!$B$3:$C$56,2,FALSE)*Paramètres!$K$5))</f>
        <v>0</v>
      </c>
      <c r="K49" s="4"/>
      <c r="L49" s="2">
        <f>IF(K$2="Bike &amp; Run",IF(ISNA(VLOOKUP(K49,Paramètres!$B$3:$C$56,2,FALSE)),0,VLOOKUP(K49,Paramètres!$B$3:$C$56,2,FALSE)*Paramètres!$K$6),IF(OR(K49="",OR($D49="",$D49="NL",$D49="HORS LIGUE")),0,VLOOKUP(IF(OR(K49="",OR($D49="",$D49="NL",$D49="HORS LIGUE")),"",COUNTIFS($D$5:$D$72,"&lt;&gt;"&amp;"",$D$5:$D$72,"&lt;&gt;"&amp;"NL",$D$5:$D$72,"&lt;&gt;"&amp;"HORS LIGUE",K$5:K$72,"&lt;"&amp;K49)+1),Paramètres!$B$3:$C$56,2,FALSE)*Paramètres!$K$6))</f>
        <v>0</v>
      </c>
      <c r="M49" s="4"/>
      <c r="N49" s="2">
        <f>IF(M$2="Bike &amp; Run",IF(ISNA(VLOOKUP(M49,Paramètres!$B$3:$C$56,2,FALSE)),0,VLOOKUP(M49,Paramètres!$B$3:$C$56,2,FALSE)*Paramètres!$K$7),IF(OR(M49="",OR($D49="",$D49="NL",$D49="HORS LIGUE")),0,VLOOKUP(IF(OR(M49="",OR($D49="",$D49="NL",$D49="HORS LIGUE")),"",COUNTIFS($D$5:$D$72,"&lt;&gt;"&amp;"",$D$5:$D$72,"&lt;&gt;"&amp;"NL",$D$5:$D$72,"&lt;&gt;"&amp;"HORS LIGUE",M$5:M$72,"&lt;"&amp;M49)+1),Paramètres!$B$3:$C$56,2,FALSE)*Paramètres!$K$7))</f>
        <v>0</v>
      </c>
      <c r="O49" s="46"/>
      <c r="P49" s="2">
        <f>IF(O$2="Bike &amp; Run",IF(ISNA(VLOOKUP(O49,Paramètres!$B$3:$C$56,2,FALSE)),0,VLOOKUP(O49,Paramètres!$B$3:$C$56,2,FALSE)*Paramètres!$K$8),IF(OR(O49="",OR($D49="",$D49="NL",$D49="HORS LIGUE")),0,VLOOKUP(IF(OR(O49="",OR($D49="",$D49="NL",$D49="HORS LIGUE")),"",COUNTIFS($D$5:$D$72,"&lt;&gt;"&amp;"",$D$5:$D$72,"&lt;&gt;"&amp;"NL",$D$5:$D$72,"&lt;&gt;"&amp;"HORS LIGUE",O$5:O$72,"&lt;"&amp;O49)+1),Paramètres!$B$3:$C$56,2,FALSE)*Paramètres!$K$8))</f>
        <v>0</v>
      </c>
      <c r="Q49" s="46"/>
      <c r="R49" s="2">
        <f>IF(Q$2="Bike &amp; Run",IF(ISNA(VLOOKUP(Q49,Paramètres!$B$3:$C$56,2,FALSE)),0,VLOOKUP(Q49,Paramètres!$B$3:$C$56,2,FALSE)*Paramètres!$K$9),IF(OR(Q49="",OR($D49="",$D49="NL",$D49="HORS LIGUE")),0,VLOOKUP(IF(OR(Q49="",OR($D49="",$D49="NL",$D49="HORS LIGUE")),"",COUNTIFS($D$5:$D$72,"&lt;&gt;"&amp;"",$D$5:$D$72,"&lt;&gt;"&amp;"NL",$D$5:$D$72,"&lt;&gt;"&amp;"HORS LIGUE",Q$5:Q$72,"&lt;"&amp;Q49)+1),Paramètres!$B$3:$C$56,2,FALSE)*Paramètres!$K$9))</f>
        <v>0</v>
      </c>
      <c r="S49" s="46"/>
      <c r="T49" s="2">
        <f>IF(S$2="Bike &amp; Run",IF(ISNA(VLOOKUP(S49,Paramètres!$B$3:$C$56,2,FALSE)),0,VLOOKUP(S49,Paramètres!$B$3:$C$56,2,FALSE)*Paramètres!$K$10),IF(OR(S49="",OR($D49="",$D49="NL",$D49="HORS LIGUE")),0,VLOOKUP(IF(OR(S49="",OR($D49="",$D49="NL",$D49="HORS LIGUE")),"",COUNTIFS($D$5:$D$72,"&lt;&gt;"&amp;"",$D$5:$D$72,"&lt;&gt;"&amp;"NL",$D$5:$D$72,"&lt;&gt;"&amp;"HORS LIGUE",S$5:S$72,"&lt;"&amp;S49)+1),Paramètres!$B$3:$C$56,2,FALSE)*Paramètres!$K$10))</f>
        <v>0</v>
      </c>
      <c r="U49" s="46"/>
      <c r="V49" s="2">
        <f>IF(U$2="Bike &amp; Run",IF(ISNA(VLOOKUP(U49,Paramètres!$B$3:$C$56,2,FALSE)),0,VLOOKUP(U49,Paramètres!$B$3:$C$56,2,FALSE)*Paramètres!$K$11),IF(OR(U49="",OR($D49="",$D49="NL",$D49="HORS LIGUE")),0,VLOOKUP(IF(OR(U49="",OR($D49="",$D49="NL",$D49="HORS LIGUE")),"",COUNTIFS($D$5:$D$72,"&lt;&gt;"&amp;"",$D$5:$D$72,"&lt;&gt;"&amp;"NL",$D$5:$D$72,"&lt;&gt;"&amp;"HORS LIGUE",U$5:U$72,"&lt;"&amp;U49)+1),Paramètres!$B$3:$C$56,2,FALSE)*Paramètres!$K$11))</f>
        <v>0</v>
      </c>
      <c r="W49" s="46"/>
      <c r="X49" s="2">
        <f>IF(W$2="Bike &amp; Run",IF(ISNA(VLOOKUP(W49,Paramètres!$B$3:$C$56,2,FALSE)),0,VLOOKUP(W49,Paramètres!$B$3:$C$56,2,FALSE)*Paramètres!$K$12),IF(OR(W49="",OR($D49="",$D49="NL",$D49="HORS LIGUE")),0,VLOOKUP(IF(OR(W49="",OR($D49="",$D49="NL",$D49="HORS LIGUE")),"",COUNTIFS($D$5:$D$72,"&lt;&gt;"&amp;"",$D$5:$D$72,"&lt;&gt;"&amp;"NL",$D$5:$D$72,"&lt;&gt;"&amp;"HORS LIGUE",W$5:W$72,"&lt;"&amp;W49)+1),Paramètres!$B$3:$C$56,2,FALSE)*Paramètres!$K$12))</f>
        <v>0</v>
      </c>
      <c r="Y49" s="46"/>
      <c r="Z49" s="2">
        <f>IF(Y$2="Bike &amp; Run",IF(ISNA(VLOOKUP(Y49,Paramètres!$B$3:$C$56,2,FALSE)),0,VLOOKUP(Y49,Paramètres!$B$3:$C$56,2,FALSE)*Paramètres!$K$13),IF(OR(Y49="",OR($D49="",$D49="NL",$D49="HORS LIGUE")),0,VLOOKUP(IF(OR(Y49="",OR($D49="",$D49="NL",$D49="HORS LIGUE")),"",COUNTIFS($D$5:$D$72,"&lt;&gt;"&amp;"",$D$5:$D$72,"&lt;&gt;"&amp;"NL",$D$5:$D$72,"&lt;&gt;"&amp;"HORS LIGUE",Y$5:Y$72,"&lt;"&amp;Y49)+1),Paramètres!$B$3:$C$56,2,FALSE)*Paramètres!$K$13))</f>
        <v>0</v>
      </c>
      <c r="AA49" s="46"/>
      <c r="AB49" s="2">
        <f>IF(AA$2="Bike &amp; Run",IF(ISNA(VLOOKUP(AA49,Paramètres!$B$3:$C$56,2,FALSE)),0,VLOOKUP(AA49,Paramètres!$B$3:$C$56,2,FALSE)*Paramètres!$K$14),IF(OR(AA49="",OR($D49="",$D49="NL",$D49="HORS LIGUE")),0,VLOOKUP(IF(OR(AA49="",OR($D49="",$D49="NL",$D49="HORS LIGUE")),"",COUNTIFS($D$5:$D$72,"&lt;&gt;"&amp;"",$D$5:$D$72,"&lt;&gt;"&amp;"NL",$D$5:$D$72,"&lt;&gt;"&amp;"HORS LIGUE",AA$5:AA$72,"&lt;"&amp;AA49)+1),Paramètres!$B$3:$C$56,2,FALSE)*Paramètres!$K$14))</f>
        <v>0</v>
      </c>
      <c r="AC49" s="46"/>
      <c r="AD49" s="2">
        <f>IF(AC$2="Bike &amp; Run",IF(ISNA(VLOOKUP(AC49,Paramètres!$B$3:$C$56,2,FALSE)),0,VLOOKUP(AC49,Paramètres!$B$3:$C$56,2,FALSE)*Paramètres!$K$15),IF(OR(AC49="",OR($D49="",$D49="NL",$D49="HORS LIGUE")),0,VLOOKUP(IF(OR(AC49="",OR($D49="",$D49="NL",$D49="HORS LIGUE")),"",COUNTIFS($D$5:$D$72,"&lt;&gt;"&amp;"",$D$5:$D$72,"&lt;&gt;"&amp;"NL",$D$5:$D$72,"&lt;&gt;"&amp;"HORS LIGUE",AC$5:AC$72,"&lt;"&amp;AC49)+1),Paramètres!$B$3:$C$56,2,FALSE)*Paramètres!$K$15))</f>
        <v>0</v>
      </c>
      <c r="AE49" s="46"/>
      <c r="AF49" s="2">
        <f>IF(AE$2="Bike &amp; Run",IF(ISNA(VLOOKUP(AE49,Paramètres!$B$3:$C$56,2,FALSE)),0,VLOOKUP(AE49,Paramètres!$B$3:$C$56,2,FALSE)*Paramètres!$K$16),IF(OR(AE49="",OR($D49="",$D49="NL",$D49="HORS LIGUE")),0,VLOOKUP(IF(OR(AE49="",OR($D49="",$D49="NL",$D49="HORS LIGUE")),"",COUNTIFS($D$5:$D$72,"&lt;&gt;"&amp;"",$D$5:$D$72,"&lt;&gt;"&amp;"NL",$D$5:$D$72,"&lt;&gt;"&amp;"HORS LIGUE",AE$5:AE$72,"&lt;"&amp;AE49)+1),Paramètres!$B$3:$C$56,2,FALSE)*Paramètres!$K$16))</f>
        <v>0</v>
      </c>
      <c r="AG49" s="46"/>
      <c r="AH49" s="2">
        <f>IF(AG$2="Bike &amp; Run",IF(ISNA(VLOOKUP(AG49,Paramètres!$B$3:$C$56,2,FALSE)),0,VLOOKUP(AG49,Paramètres!$B$3:$C$56,2,FALSE)*Paramètres!$K$17),IF(OR(AG49="",OR($D49="",$D49="NL",$D49="HORS LIGUE")),0,VLOOKUP(IF(OR(AG49="",OR($D49="",$D49="NL",$D49="HORS LIGUE")),"",COUNTIFS($D$5:$D$72,"&lt;&gt;"&amp;"",$D$5:$D$72,"&lt;&gt;"&amp;"NL",$D$5:$D$72,"&lt;&gt;"&amp;"HORS LIGUE",AG$5:AG$72,"&lt;"&amp;AG49)+1),Paramètres!$B$3:$C$56,2,FALSE)*Paramètres!$K$17))</f>
        <v>0</v>
      </c>
      <c r="AI49" s="40">
        <f t="shared" si="53"/>
        <v>0</v>
      </c>
      <c r="AJ49" s="3" t="str">
        <f t="shared" si="54"/>
        <v/>
      </c>
      <c r="AK49" s="5">
        <f t="shared" si="55"/>
        <v>0</v>
      </c>
      <c r="AL49" s="41">
        <f t="shared" si="56"/>
        <v>0</v>
      </c>
      <c r="AM49" s="33" t="str">
        <f t="shared" si="57"/>
        <v/>
      </c>
      <c r="AO49" s="22">
        <f t="shared" si="58"/>
        <v>0</v>
      </c>
      <c r="AP49">
        <f t="shared" si="59"/>
        <v>0</v>
      </c>
      <c r="AQ49">
        <f t="shared" si="60"/>
        <v>0</v>
      </c>
      <c r="AR49">
        <f t="shared" si="61"/>
        <v>0</v>
      </c>
      <c r="AS49">
        <f t="shared" si="62"/>
        <v>0</v>
      </c>
      <c r="AT49">
        <f t="shared" si="63"/>
        <v>0</v>
      </c>
      <c r="AU49">
        <f t="shared" si="64"/>
        <v>0</v>
      </c>
      <c r="AV49">
        <f t="shared" si="65"/>
        <v>0</v>
      </c>
      <c r="AW49">
        <f t="shared" si="66"/>
        <v>0</v>
      </c>
      <c r="AX49">
        <f t="shared" si="67"/>
        <v>0</v>
      </c>
      <c r="AY49">
        <f t="shared" si="68"/>
        <v>0</v>
      </c>
      <c r="AZ49">
        <f t="shared" si="69"/>
        <v>0</v>
      </c>
      <c r="BA49">
        <f t="shared" si="70"/>
        <v>0</v>
      </c>
      <c r="BB49">
        <f t="shared" si="71"/>
        <v>0</v>
      </c>
      <c r="BC49">
        <f t="shared" si="72"/>
        <v>0</v>
      </c>
      <c r="BD49">
        <f t="shared" si="73"/>
        <v>0</v>
      </c>
      <c r="BE49" s="22">
        <f t="shared" ref="BE49:BR49" si="86">BD49+LARGE($AO49:$BC49,BE$4)</f>
        <v>0</v>
      </c>
      <c r="BF49" s="22">
        <f t="shared" si="86"/>
        <v>0</v>
      </c>
      <c r="BG49" s="22">
        <f t="shared" si="86"/>
        <v>0</v>
      </c>
      <c r="BH49" s="22">
        <f t="shared" si="86"/>
        <v>0</v>
      </c>
      <c r="BI49" s="22">
        <f t="shared" si="86"/>
        <v>0</v>
      </c>
      <c r="BJ49" s="22">
        <f t="shared" si="86"/>
        <v>0</v>
      </c>
      <c r="BK49" s="22">
        <f t="shared" si="86"/>
        <v>0</v>
      </c>
      <c r="BL49" s="22">
        <f t="shared" si="86"/>
        <v>0</v>
      </c>
      <c r="BM49" s="22">
        <f t="shared" si="86"/>
        <v>0</v>
      </c>
      <c r="BN49" s="22">
        <f t="shared" si="86"/>
        <v>0</v>
      </c>
      <c r="BO49" s="22">
        <f t="shared" si="86"/>
        <v>0</v>
      </c>
      <c r="BP49" s="22">
        <f t="shared" si="86"/>
        <v>0</v>
      </c>
      <c r="BQ49" s="22">
        <f t="shared" si="86"/>
        <v>0</v>
      </c>
      <c r="BR49" s="22">
        <f t="shared" si="86"/>
        <v>0</v>
      </c>
    </row>
    <row r="50" spans="1:70" ht="16.5">
      <c r="A50" s="14"/>
      <c r="B50" s="32" t="str">
        <f>IF(ISNA(VLOOKUP(A50,'Licenciés Jeunes 2023'!A:C,3,0)),"",VLOOKUP(A50,'Licenciés Jeunes 2023'!A:C,3,0))</f>
        <v/>
      </c>
      <c r="C50" s="32" t="str">
        <f>IF(ISNA(VLOOKUP(A50,'Licenciés Jeunes 2023'!A:C,2,0)),"",VLOOKUP(A50,'Licenciés Jeunes 2023'!A:C,2,0))</f>
        <v/>
      </c>
      <c r="D50" s="32" t="str">
        <f>IF(ISNA(VLOOKUP(A50,'Licenciés Jeunes 2023'!A:F,6,0)),"",VLOOKUP(A50,'Licenciés Jeunes 2023'!A:F,6,0))</f>
        <v/>
      </c>
      <c r="E50" s="6"/>
      <c r="F50" s="2">
        <f>IF(E$2="Bike &amp; Run",IF(ISNA(VLOOKUP(E50,Paramètres!$B$3:$C$56,2,FALSE)),0,VLOOKUP(E50,Paramètres!$B$3:$C$56,2,FALSE)*Paramètres!$K$3),IF(OR(E50="",OR($D50="",$D50="NL",$D50="HORS LIGUE")),0,VLOOKUP(IF(OR(E50="",OR($D50="",$D50="NL",$D50="HORS LIGUE")),"",COUNTIFS($D$5:$D$72,"&lt;&gt;"&amp;"",$D$5:$D$72,"&lt;&gt;"&amp;"NL",$D$5:$D$72,"&lt;&gt;"&amp;"HORS LIGUE",E$5:E$72,"&lt;"&amp;E50)+1),Paramètres!$B$3:$C$56,2,FALSE)*Paramètres!$K$3))</f>
        <v>0</v>
      </c>
      <c r="G50" s="4"/>
      <c r="H50" s="2">
        <f>IF(G$2="Bike &amp; Run",IF(ISNA(VLOOKUP(G50,Paramètres!$B$3:$C$56,2,FALSE)),0,VLOOKUP(G50,Paramètres!$B$3:$C$56,2,FALSE)*Paramètres!$K$4),IF(OR(G50="",OR($D50="",$D50="NL",$D50="HORS LIGUE")),0,VLOOKUP(IF(OR(G50="",OR($D50="",$D50="NL",$D50="HORS LIGUE")),"",COUNTIFS($D$5:$D$72,"&lt;&gt;"&amp;"",$D$5:$D$72,"&lt;&gt;"&amp;"NL",$D$5:$D$72,"&lt;&gt;"&amp;"HORS LIGUE",G$5:G$72,"&lt;"&amp;G50)+1),Paramètres!$B$3:$C$56,2,FALSE)*Paramètres!$K$4))</f>
        <v>0</v>
      </c>
      <c r="I50" s="36"/>
      <c r="J50" s="2">
        <f>IF(I$2="Bike &amp; Run",IF(ISNA(VLOOKUP(I50,Paramètres!$B$3:$C$56,2,FALSE)),0,VLOOKUP(I50,Paramètres!$B$3:$C$56,2,FALSE)*Paramètres!$K$5),IF(OR(I50="",OR($D50="",$D50="NL",$D50="HORS LIGUE")),0,VLOOKUP(IF(OR(I50="",OR($D50="",$D50="NL",$D50="HORS LIGUE")),"",COUNTIFS($D$5:$D$72,"&lt;&gt;"&amp;"",$D$5:$D$72,"&lt;&gt;"&amp;"NL",$D$5:$D$72,"&lt;&gt;"&amp;"HORS LIGUE",I$5:I$72,"&lt;"&amp;I50)+1),Paramètres!$B$3:$C$56,2,FALSE)*Paramètres!$K$5))</f>
        <v>0</v>
      </c>
      <c r="K50" s="4"/>
      <c r="L50" s="2">
        <f>IF(K$2="Bike &amp; Run",IF(ISNA(VLOOKUP(K50,Paramètres!$B$3:$C$56,2,FALSE)),0,VLOOKUP(K50,Paramètres!$B$3:$C$56,2,FALSE)*Paramètres!$K$6),IF(OR(K50="",OR($D50="",$D50="NL",$D50="HORS LIGUE")),0,VLOOKUP(IF(OR(K50="",OR($D50="",$D50="NL",$D50="HORS LIGUE")),"",COUNTIFS($D$5:$D$72,"&lt;&gt;"&amp;"",$D$5:$D$72,"&lt;&gt;"&amp;"NL",$D$5:$D$72,"&lt;&gt;"&amp;"HORS LIGUE",K$5:K$72,"&lt;"&amp;K50)+1),Paramètres!$B$3:$C$56,2,FALSE)*Paramètres!$K$6))</f>
        <v>0</v>
      </c>
      <c r="M50" s="4"/>
      <c r="N50" s="2">
        <f>IF(M$2="Bike &amp; Run",IF(ISNA(VLOOKUP(M50,Paramètres!$B$3:$C$56,2,FALSE)),0,VLOOKUP(M50,Paramètres!$B$3:$C$56,2,FALSE)*Paramètres!$K$7),IF(OR(M50="",OR($D50="",$D50="NL",$D50="HORS LIGUE")),0,VLOOKUP(IF(OR(M50="",OR($D50="",$D50="NL",$D50="HORS LIGUE")),"",COUNTIFS($D$5:$D$72,"&lt;&gt;"&amp;"",$D$5:$D$72,"&lt;&gt;"&amp;"NL",$D$5:$D$72,"&lt;&gt;"&amp;"HORS LIGUE",M$5:M$72,"&lt;"&amp;M50)+1),Paramètres!$B$3:$C$56,2,FALSE)*Paramètres!$K$7))</f>
        <v>0</v>
      </c>
      <c r="O50" s="46"/>
      <c r="P50" s="2">
        <f>IF(O$2="Bike &amp; Run",IF(ISNA(VLOOKUP(O50,Paramètres!$B$3:$C$56,2,FALSE)),0,VLOOKUP(O50,Paramètres!$B$3:$C$56,2,FALSE)*Paramètres!$K$8),IF(OR(O50="",OR($D50="",$D50="NL",$D50="HORS LIGUE")),0,VLOOKUP(IF(OR(O50="",OR($D50="",$D50="NL",$D50="HORS LIGUE")),"",COUNTIFS($D$5:$D$72,"&lt;&gt;"&amp;"",$D$5:$D$72,"&lt;&gt;"&amp;"NL",$D$5:$D$72,"&lt;&gt;"&amp;"HORS LIGUE",O$5:O$72,"&lt;"&amp;O50)+1),Paramètres!$B$3:$C$56,2,FALSE)*Paramètres!$K$8))</f>
        <v>0</v>
      </c>
      <c r="Q50" s="46"/>
      <c r="R50" s="2">
        <f>IF(Q$2="Bike &amp; Run",IF(ISNA(VLOOKUP(Q50,Paramètres!$B$3:$C$56,2,FALSE)),0,VLOOKUP(Q50,Paramètres!$B$3:$C$56,2,FALSE)*Paramètres!$K$9),IF(OR(Q50="",OR($D50="",$D50="NL",$D50="HORS LIGUE")),0,VLOOKUP(IF(OR(Q50="",OR($D50="",$D50="NL",$D50="HORS LIGUE")),"",COUNTIFS($D$5:$D$72,"&lt;&gt;"&amp;"",$D$5:$D$72,"&lt;&gt;"&amp;"NL",$D$5:$D$72,"&lt;&gt;"&amp;"HORS LIGUE",Q$5:Q$72,"&lt;"&amp;Q50)+1),Paramètres!$B$3:$C$56,2,FALSE)*Paramètres!$K$9))</f>
        <v>0</v>
      </c>
      <c r="S50" s="46"/>
      <c r="T50" s="2">
        <f>IF(S$2="Bike &amp; Run",IF(ISNA(VLOOKUP(S50,Paramètres!$B$3:$C$56,2,FALSE)),0,VLOOKUP(S50,Paramètres!$B$3:$C$56,2,FALSE)*Paramètres!$K$10),IF(OR(S50="",OR($D50="",$D50="NL",$D50="HORS LIGUE")),0,VLOOKUP(IF(OR(S50="",OR($D50="",$D50="NL",$D50="HORS LIGUE")),"",COUNTIFS($D$5:$D$72,"&lt;&gt;"&amp;"",$D$5:$D$72,"&lt;&gt;"&amp;"NL",$D$5:$D$72,"&lt;&gt;"&amp;"HORS LIGUE",S$5:S$72,"&lt;"&amp;S50)+1),Paramètres!$B$3:$C$56,2,FALSE)*Paramètres!$K$10))</f>
        <v>0</v>
      </c>
      <c r="U50" s="46"/>
      <c r="V50" s="2">
        <f>IF(U$2="Bike &amp; Run",IF(ISNA(VLOOKUP(U50,Paramètres!$B$3:$C$56,2,FALSE)),0,VLOOKUP(U50,Paramètres!$B$3:$C$56,2,FALSE)*Paramètres!$K$11),IF(OR(U50="",OR($D50="",$D50="NL",$D50="HORS LIGUE")),0,VLOOKUP(IF(OR(U50="",OR($D50="",$D50="NL",$D50="HORS LIGUE")),"",COUNTIFS($D$5:$D$72,"&lt;&gt;"&amp;"",$D$5:$D$72,"&lt;&gt;"&amp;"NL",$D$5:$D$72,"&lt;&gt;"&amp;"HORS LIGUE",U$5:U$72,"&lt;"&amp;U50)+1),Paramètres!$B$3:$C$56,2,FALSE)*Paramètres!$K$11))</f>
        <v>0</v>
      </c>
      <c r="W50" s="46"/>
      <c r="X50" s="2">
        <f>IF(W$2="Bike &amp; Run",IF(ISNA(VLOOKUP(W50,Paramètres!$B$3:$C$56,2,FALSE)),0,VLOOKUP(W50,Paramètres!$B$3:$C$56,2,FALSE)*Paramètres!$K$12),IF(OR(W50="",OR($D50="",$D50="NL",$D50="HORS LIGUE")),0,VLOOKUP(IF(OR(W50="",OR($D50="",$D50="NL",$D50="HORS LIGUE")),"",COUNTIFS($D$5:$D$72,"&lt;&gt;"&amp;"",$D$5:$D$72,"&lt;&gt;"&amp;"NL",$D$5:$D$72,"&lt;&gt;"&amp;"HORS LIGUE",W$5:W$72,"&lt;"&amp;W50)+1),Paramètres!$B$3:$C$56,2,FALSE)*Paramètres!$K$12))</f>
        <v>0</v>
      </c>
      <c r="Y50" s="46"/>
      <c r="Z50" s="2">
        <f>IF(Y$2="Bike &amp; Run",IF(ISNA(VLOOKUP(Y50,Paramètres!$B$3:$C$56,2,FALSE)),0,VLOOKUP(Y50,Paramètres!$B$3:$C$56,2,FALSE)*Paramètres!$K$13),IF(OR(Y50="",OR($D50="",$D50="NL",$D50="HORS LIGUE")),0,VLOOKUP(IF(OR(Y50="",OR($D50="",$D50="NL",$D50="HORS LIGUE")),"",COUNTIFS($D$5:$D$72,"&lt;&gt;"&amp;"",$D$5:$D$72,"&lt;&gt;"&amp;"NL",$D$5:$D$72,"&lt;&gt;"&amp;"HORS LIGUE",Y$5:Y$72,"&lt;"&amp;Y50)+1),Paramètres!$B$3:$C$56,2,FALSE)*Paramètres!$K$13))</f>
        <v>0</v>
      </c>
      <c r="AA50" s="46"/>
      <c r="AB50" s="2">
        <f>IF(AA$2="Bike &amp; Run",IF(ISNA(VLOOKUP(AA50,Paramètres!$B$3:$C$56,2,FALSE)),0,VLOOKUP(AA50,Paramètres!$B$3:$C$56,2,FALSE)*Paramètres!$K$14),IF(OR(AA50="",OR($D50="",$D50="NL",$D50="HORS LIGUE")),0,VLOOKUP(IF(OR(AA50="",OR($D50="",$D50="NL",$D50="HORS LIGUE")),"",COUNTIFS($D$5:$D$72,"&lt;&gt;"&amp;"",$D$5:$D$72,"&lt;&gt;"&amp;"NL",$D$5:$D$72,"&lt;&gt;"&amp;"HORS LIGUE",AA$5:AA$72,"&lt;"&amp;AA50)+1),Paramètres!$B$3:$C$56,2,FALSE)*Paramètres!$K$14))</f>
        <v>0</v>
      </c>
      <c r="AC50" s="46"/>
      <c r="AD50" s="2">
        <f>IF(AC$2="Bike &amp; Run",IF(ISNA(VLOOKUP(AC50,Paramètres!$B$3:$C$56,2,FALSE)),0,VLOOKUP(AC50,Paramètres!$B$3:$C$56,2,FALSE)*Paramètres!$K$15),IF(OR(AC50="",OR($D50="",$D50="NL",$D50="HORS LIGUE")),0,VLOOKUP(IF(OR(AC50="",OR($D50="",$D50="NL",$D50="HORS LIGUE")),"",COUNTIFS($D$5:$D$72,"&lt;&gt;"&amp;"",$D$5:$D$72,"&lt;&gt;"&amp;"NL",$D$5:$D$72,"&lt;&gt;"&amp;"HORS LIGUE",AC$5:AC$72,"&lt;"&amp;AC50)+1),Paramètres!$B$3:$C$56,2,FALSE)*Paramètres!$K$15))</f>
        <v>0</v>
      </c>
      <c r="AE50" s="46"/>
      <c r="AF50" s="2">
        <f>IF(AE$2="Bike &amp; Run",IF(ISNA(VLOOKUP(AE50,Paramètres!$B$3:$C$56,2,FALSE)),0,VLOOKUP(AE50,Paramètres!$B$3:$C$56,2,FALSE)*Paramètres!$K$16),IF(OR(AE50="",OR($D50="",$D50="NL",$D50="HORS LIGUE")),0,VLOOKUP(IF(OR(AE50="",OR($D50="",$D50="NL",$D50="HORS LIGUE")),"",COUNTIFS($D$5:$D$72,"&lt;&gt;"&amp;"",$D$5:$D$72,"&lt;&gt;"&amp;"NL",$D$5:$D$72,"&lt;&gt;"&amp;"HORS LIGUE",AE$5:AE$72,"&lt;"&amp;AE50)+1),Paramètres!$B$3:$C$56,2,FALSE)*Paramètres!$K$16))</f>
        <v>0</v>
      </c>
      <c r="AG50" s="46"/>
      <c r="AH50" s="2">
        <f>IF(AG$2="Bike &amp; Run",IF(ISNA(VLOOKUP(AG50,Paramètres!$B$3:$C$56,2,FALSE)),0,VLOOKUP(AG50,Paramètres!$B$3:$C$56,2,FALSE)*Paramètres!$K$17),IF(OR(AG50="",OR($D50="",$D50="NL",$D50="HORS LIGUE")),0,VLOOKUP(IF(OR(AG50="",OR($D50="",$D50="NL",$D50="HORS LIGUE")),"",COUNTIFS($D$5:$D$72,"&lt;&gt;"&amp;"",$D$5:$D$72,"&lt;&gt;"&amp;"NL",$D$5:$D$72,"&lt;&gt;"&amp;"HORS LIGUE",AG$5:AG$72,"&lt;"&amp;AG50)+1),Paramètres!$B$3:$C$56,2,FALSE)*Paramètres!$K$17))</f>
        <v>0</v>
      </c>
      <c r="AI50" s="40">
        <f t="shared" si="53"/>
        <v>0</v>
      </c>
      <c r="AJ50" s="3" t="str">
        <f t="shared" si="54"/>
        <v/>
      </c>
      <c r="AK50" s="5">
        <f t="shared" si="55"/>
        <v>0</v>
      </c>
      <c r="AL50" s="41">
        <f t="shared" si="56"/>
        <v>0</v>
      </c>
      <c r="AM50" s="33" t="str">
        <f t="shared" si="57"/>
        <v/>
      </c>
      <c r="AO50" s="22">
        <f t="shared" si="58"/>
        <v>0</v>
      </c>
      <c r="AP50">
        <f t="shared" si="59"/>
        <v>0</v>
      </c>
      <c r="AQ50">
        <f t="shared" si="60"/>
        <v>0</v>
      </c>
      <c r="AR50">
        <f t="shared" si="61"/>
        <v>0</v>
      </c>
      <c r="AS50">
        <f t="shared" si="62"/>
        <v>0</v>
      </c>
      <c r="AT50">
        <f t="shared" si="63"/>
        <v>0</v>
      </c>
      <c r="AU50">
        <f t="shared" si="64"/>
        <v>0</v>
      </c>
      <c r="AV50">
        <f t="shared" si="65"/>
        <v>0</v>
      </c>
      <c r="AW50">
        <f t="shared" si="66"/>
        <v>0</v>
      </c>
      <c r="AX50">
        <f t="shared" si="67"/>
        <v>0</v>
      </c>
      <c r="AY50">
        <f t="shared" si="68"/>
        <v>0</v>
      </c>
      <c r="AZ50">
        <f t="shared" si="69"/>
        <v>0</v>
      </c>
      <c r="BA50">
        <f t="shared" si="70"/>
        <v>0</v>
      </c>
      <c r="BB50">
        <f t="shared" si="71"/>
        <v>0</v>
      </c>
      <c r="BC50">
        <f t="shared" si="72"/>
        <v>0</v>
      </c>
      <c r="BD50">
        <f t="shared" si="73"/>
        <v>0</v>
      </c>
      <c r="BE50" s="22">
        <f t="shared" ref="BE50:BR50" si="87">BD50+LARGE($AO50:$BC50,BE$4)</f>
        <v>0</v>
      </c>
      <c r="BF50" s="22">
        <f t="shared" si="87"/>
        <v>0</v>
      </c>
      <c r="BG50" s="22">
        <f t="shared" si="87"/>
        <v>0</v>
      </c>
      <c r="BH50" s="22">
        <f t="shared" si="87"/>
        <v>0</v>
      </c>
      <c r="BI50" s="22">
        <f t="shared" si="87"/>
        <v>0</v>
      </c>
      <c r="BJ50" s="22">
        <f t="shared" si="87"/>
        <v>0</v>
      </c>
      <c r="BK50" s="22">
        <f t="shared" si="87"/>
        <v>0</v>
      </c>
      <c r="BL50" s="22">
        <f t="shared" si="87"/>
        <v>0</v>
      </c>
      <c r="BM50" s="22">
        <f t="shared" si="87"/>
        <v>0</v>
      </c>
      <c r="BN50" s="22">
        <f t="shared" si="87"/>
        <v>0</v>
      </c>
      <c r="BO50" s="22">
        <f t="shared" si="87"/>
        <v>0</v>
      </c>
      <c r="BP50" s="22">
        <f t="shared" si="87"/>
        <v>0</v>
      </c>
      <c r="BQ50" s="22">
        <f t="shared" si="87"/>
        <v>0</v>
      </c>
      <c r="BR50" s="22">
        <f t="shared" si="87"/>
        <v>0</v>
      </c>
    </row>
    <row r="51" spans="1:70" ht="16.5">
      <c r="A51" s="14"/>
      <c r="B51" s="32" t="str">
        <f>IF(ISNA(VLOOKUP(A51,'Licenciés Jeunes 2023'!A:C,3,0)),"",VLOOKUP(A51,'Licenciés Jeunes 2023'!A:C,3,0))</f>
        <v/>
      </c>
      <c r="C51" s="32" t="str">
        <f>IF(ISNA(VLOOKUP(A51,'Licenciés Jeunes 2023'!A:C,2,0)),"",VLOOKUP(A51,'Licenciés Jeunes 2023'!A:C,2,0))</f>
        <v/>
      </c>
      <c r="D51" s="32" t="str">
        <f>IF(ISNA(VLOOKUP(A51,'Licenciés Jeunes 2023'!A:F,6,0)),"",VLOOKUP(A51,'Licenciés Jeunes 2023'!A:F,6,0))</f>
        <v/>
      </c>
      <c r="E51" s="6"/>
      <c r="F51" s="2">
        <f>IF(E$2="Bike &amp; Run",IF(ISNA(VLOOKUP(E51,Paramètres!$B$3:$C$56,2,FALSE)),0,VLOOKUP(E51,Paramètres!$B$3:$C$56,2,FALSE)*Paramètres!$K$3),IF(OR(E51="",OR($D51="",$D51="NL",$D51="HORS LIGUE")),0,VLOOKUP(IF(OR(E51="",OR($D51="",$D51="NL",$D51="HORS LIGUE")),"",COUNTIFS($D$5:$D$72,"&lt;&gt;"&amp;"",$D$5:$D$72,"&lt;&gt;"&amp;"NL",$D$5:$D$72,"&lt;&gt;"&amp;"HORS LIGUE",E$5:E$72,"&lt;"&amp;E51)+1),Paramètres!$B$3:$C$56,2,FALSE)*Paramètres!$K$3))</f>
        <v>0</v>
      </c>
      <c r="G51" s="4"/>
      <c r="H51" s="2">
        <f>IF(G$2="Bike &amp; Run",IF(ISNA(VLOOKUP(G51,Paramètres!$B$3:$C$56,2,FALSE)),0,VLOOKUP(G51,Paramètres!$B$3:$C$56,2,FALSE)*Paramètres!$K$4),IF(OR(G51="",OR($D51="",$D51="NL",$D51="HORS LIGUE")),0,VLOOKUP(IF(OR(G51="",OR($D51="",$D51="NL",$D51="HORS LIGUE")),"",COUNTIFS($D$5:$D$72,"&lt;&gt;"&amp;"",$D$5:$D$72,"&lt;&gt;"&amp;"NL",$D$5:$D$72,"&lt;&gt;"&amp;"HORS LIGUE",G$5:G$72,"&lt;"&amp;G51)+1),Paramètres!$B$3:$C$56,2,FALSE)*Paramètres!$K$4))</f>
        <v>0</v>
      </c>
      <c r="I51" s="36"/>
      <c r="J51" s="2">
        <f>IF(I$2="Bike &amp; Run",IF(ISNA(VLOOKUP(I51,Paramètres!$B$3:$C$56,2,FALSE)),0,VLOOKUP(I51,Paramètres!$B$3:$C$56,2,FALSE)*Paramètres!$K$5),IF(OR(I51="",OR($D51="",$D51="NL",$D51="HORS LIGUE")),0,VLOOKUP(IF(OR(I51="",OR($D51="",$D51="NL",$D51="HORS LIGUE")),"",COUNTIFS($D$5:$D$72,"&lt;&gt;"&amp;"",$D$5:$D$72,"&lt;&gt;"&amp;"NL",$D$5:$D$72,"&lt;&gt;"&amp;"HORS LIGUE",I$5:I$72,"&lt;"&amp;I51)+1),Paramètres!$B$3:$C$56,2,FALSE)*Paramètres!$K$5))</f>
        <v>0</v>
      </c>
      <c r="K51" s="4"/>
      <c r="L51" s="2">
        <f>IF(K$2="Bike &amp; Run",IF(ISNA(VLOOKUP(K51,Paramètres!$B$3:$C$56,2,FALSE)),0,VLOOKUP(K51,Paramètres!$B$3:$C$56,2,FALSE)*Paramètres!$K$6),IF(OR(K51="",OR($D51="",$D51="NL",$D51="HORS LIGUE")),0,VLOOKUP(IF(OR(K51="",OR($D51="",$D51="NL",$D51="HORS LIGUE")),"",COUNTIFS($D$5:$D$72,"&lt;&gt;"&amp;"",$D$5:$D$72,"&lt;&gt;"&amp;"NL",$D$5:$D$72,"&lt;&gt;"&amp;"HORS LIGUE",K$5:K$72,"&lt;"&amp;K51)+1),Paramètres!$B$3:$C$56,2,FALSE)*Paramètres!$K$6))</f>
        <v>0</v>
      </c>
      <c r="M51" s="4"/>
      <c r="N51" s="2">
        <f>IF(M$2="Bike &amp; Run",IF(ISNA(VLOOKUP(M51,Paramètres!$B$3:$C$56,2,FALSE)),0,VLOOKUP(M51,Paramètres!$B$3:$C$56,2,FALSE)*Paramètres!$K$7),IF(OR(M51="",OR($D51="",$D51="NL",$D51="HORS LIGUE")),0,VLOOKUP(IF(OR(M51="",OR($D51="",$D51="NL",$D51="HORS LIGUE")),"",COUNTIFS($D$5:$D$72,"&lt;&gt;"&amp;"",$D$5:$D$72,"&lt;&gt;"&amp;"NL",$D$5:$D$72,"&lt;&gt;"&amp;"HORS LIGUE",M$5:M$72,"&lt;"&amp;M51)+1),Paramètres!$B$3:$C$56,2,FALSE)*Paramètres!$K$7))</f>
        <v>0</v>
      </c>
      <c r="O51" s="46"/>
      <c r="P51" s="2">
        <f>IF(O$2="Bike &amp; Run",IF(ISNA(VLOOKUP(O51,Paramètres!$B$3:$C$56,2,FALSE)),0,VLOOKUP(O51,Paramètres!$B$3:$C$56,2,FALSE)*Paramètres!$K$8),IF(OR(O51="",OR($D51="",$D51="NL",$D51="HORS LIGUE")),0,VLOOKUP(IF(OR(O51="",OR($D51="",$D51="NL",$D51="HORS LIGUE")),"",COUNTIFS($D$5:$D$72,"&lt;&gt;"&amp;"",$D$5:$D$72,"&lt;&gt;"&amp;"NL",$D$5:$D$72,"&lt;&gt;"&amp;"HORS LIGUE",O$5:O$72,"&lt;"&amp;O51)+1),Paramètres!$B$3:$C$56,2,FALSE)*Paramètres!$K$8))</f>
        <v>0</v>
      </c>
      <c r="Q51" s="46"/>
      <c r="R51" s="2">
        <f>IF(Q$2="Bike &amp; Run",IF(ISNA(VLOOKUP(Q51,Paramètres!$B$3:$C$56,2,FALSE)),0,VLOOKUP(Q51,Paramètres!$B$3:$C$56,2,FALSE)*Paramètres!$K$9),IF(OR(Q51="",OR($D51="",$D51="NL",$D51="HORS LIGUE")),0,VLOOKUP(IF(OR(Q51="",OR($D51="",$D51="NL",$D51="HORS LIGUE")),"",COUNTIFS($D$5:$D$72,"&lt;&gt;"&amp;"",$D$5:$D$72,"&lt;&gt;"&amp;"NL",$D$5:$D$72,"&lt;&gt;"&amp;"HORS LIGUE",Q$5:Q$72,"&lt;"&amp;Q51)+1),Paramètres!$B$3:$C$56,2,FALSE)*Paramètres!$K$9))</f>
        <v>0</v>
      </c>
      <c r="S51" s="46"/>
      <c r="T51" s="2">
        <f>IF(S$2="Bike &amp; Run",IF(ISNA(VLOOKUP(S51,Paramètres!$B$3:$C$56,2,FALSE)),0,VLOOKUP(S51,Paramètres!$B$3:$C$56,2,FALSE)*Paramètres!$K$10),IF(OR(S51="",OR($D51="",$D51="NL",$D51="HORS LIGUE")),0,VLOOKUP(IF(OR(S51="",OR($D51="",$D51="NL",$D51="HORS LIGUE")),"",COUNTIFS($D$5:$D$72,"&lt;&gt;"&amp;"",$D$5:$D$72,"&lt;&gt;"&amp;"NL",$D$5:$D$72,"&lt;&gt;"&amp;"HORS LIGUE",S$5:S$72,"&lt;"&amp;S51)+1),Paramètres!$B$3:$C$56,2,FALSE)*Paramètres!$K$10))</f>
        <v>0</v>
      </c>
      <c r="U51" s="46"/>
      <c r="V51" s="2">
        <f>IF(U$2="Bike &amp; Run",IF(ISNA(VLOOKUP(U51,Paramètres!$B$3:$C$56,2,FALSE)),0,VLOOKUP(U51,Paramètres!$B$3:$C$56,2,FALSE)*Paramètres!$K$11),IF(OR(U51="",OR($D51="",$D51="NL",$D51="HORS LIGUE")),0,VLOOKUP(IF(OR(U51="",OR($D51="",$D51="NL",$D51="HORS LIGUE")),"",COUNTIFS($D$5:$D$72,"&lt;&gt;"&amp;"",$D$5:$D$72,"&lt;&gt;"&amp;"NL",$D$5:$D$72,"&lt;&gt;"&amp;"HORS LIGUE",U$5:U$72,"&lt;"&amp;U51)+1),Paramètres!$B$3:$C$56,2,FALSE)*Paramètres!$K$11))</f>
        <v>0</v>
      </c>
      <c r="W51" s="46"/>
      <c r="X51" s="2">
        <f>IF(W$2="Bike &amp; Run",IF(ISNA(VLOOKUP(W51,Paramètres!$B$3:$C$56,2,FALSE)),0,VLOOKUP(W51,Paramètres!$B$3:$C$56,2,FALSE)*Paramètres!$K$12),IF(OR(W51="",OR($D51="",$D51="NL",$D51="HORS LIGUE")),0,VLOOKUP(IF(OR(W51="",OR($D51="",$D51="NL",$D51="HORS LIGUE")),"",COUNTIFS($D$5:$D$72,"&lt;&gt;"&amp;"",$D$5:$D$72,"&lt;&gt;"&amp;"NL",$D$5:$D$72,"&lt;&gt;"&amp;"HORS LIGUE",W$5:W$72,"&lt;"&amp;W51)+1),Paramètres!$B$3:$C$56,2,FALSE)*Paramètres!$K$12))</f>
        <v>0</v>
      </c>
      <c r="Y51" s="46"/>
      <c r="Z51" s="2">
        <f>IF(Y$2="Bike &amp; Run",IF(ISNA(VLOOKUP(Y51,Paramètres!$B$3:$C$56,2,FALSE)),0,VLOOKUP(Y51,Paramètres!$B$3:$C$56,2,FALSE)*Paramètres!$K$13),IF(OR(Y51="",OR($D51="",$D51="NL",$D51="HORS LIGUE")),0,VLOOKUP(IF(OR(Y51="",OR($D51="",$D51="NL",$D51="HORS LIGUE")),"",COUNTIFS($D$5:$D$72,"&lt;&gt;"&amp;"",$D$5:$D$72,"&lt;&gt;"&amp;"NL",$D$5:$D$72,"&lt;&gt;"&amp;"HORS LIGUE",Y$5:Y$72,"&lt;"&amp;Y51)+1),Paramètres!$B$3:$C$56,2,FALSE)*Paramètres!$K$13))</f>
        <v>0</v>
      </c>
      <c r="AA51" s="46"/>
      <c r="AB51" s="2">
        <f>IF(AA$2="Bike &amp; Run",IF(ISNA(VLOOKUP(AA51,Paramètres!$B$3:$C$56,2,FALSE)),0,VLOOKUP(AA51,Paramètres!$B$3:$C$56,2,FALSE)*Paramètres!$K$14),IF(OR(AA51="",OR($D51="",$D51="NL",$D51="HORS LIGUE")),0,VLOOKUP(IF(OR(AA51="",OR($D51="",$D51="NL",$D51="HORS LIGUE")),"",COUNTIFS($D$5:$D$72,"&lt;&gt;"&amp;"",$D$5:$D$72,"&lt;&gt;"&amp;"NL",$D$5:$D$72,"&lt;&gt;"&amp;"HORS LIGUE",AA$5:AA$72,"&lt;"&amp;AA51)+1),Paramètres!$B$3:$C$56,2,FALSE)*Paramètres!$K$14))</f>
        <v>0</v>
      </c>
      <c r="AC51" s="46"/>
      <c r="AD51" s="2">
        <f>IF(AC$2="Bike &amp; Run",IF(ISNA(VLOOKUP(AC51,Paramètres!$B$3:$C$56,2,FALSE)),0,VLOOKUP(AC51,Paramètres!$B$3:$C$56,2,FALSE)*Paramètres!$K$15),IF(OR(AC51="",OR($D51="",$D51="NL",$D51="HORS LIGUE")),0,VLOOKUP(IF(OR(AC51="",OR($D51="",$D51="NL",$D51="HORS LIGUE")),"",COUNTIFS($D$5:$D$72,"&lt;&gt;"&amp;"",$D$5:$D$72,"&lt;&gt;"&amp;"NL",$D$5:$D$72,"&lt;&gt;"&amp;"HORS LIGUE",AC$5:AC$72,"&lt;"&amp;AC51)+1),Paramètres!$B$3:$C$56,2,FALSE)*Paramètres!$K$15))</f>
        <v>0</v>
      </c>
      <c r="AE51" s="46"/>
      <c r="AF51" s="2">
        <f>IF(AE$2="Bike &amp; Run",IF(ISNA(VLOOKUP(AE51,Paramètres!$B$3:$C$56,2,FALSE)),0,VLOOKUP(AE51,Paramètres!$B$3:$C$56,2,FALSE)*Paramètres!$K$16),IF(OR(AE51="",OR($D51="",$D51="NL",$D51="HORS LIGUE")),0,VLOOKUP(IF(OR(AE51="",OR($D51="",$D51="NL",$D51="HORS LIGUE")),"",COUNTIFS($D$5:$D$72,"&lt;&gt;"&amp;"",$D$5:$D$72,"&lt;&gt;"&amp;"NL",$D$5:$D$72,"&lt;&gt;"&amp;"HORS LIGUE",AE$5:AE$72,"&lt;"&amp;AE51)+1),Paramètres!$B$3:$C$56,2,FALSE)*Paramètres!$K$16))</f>
        <v>0</v>
      </c>
      <c r="AG51" s="46"/>
      <c r="AH51" s="2">
        <f>IF(AG$2="Bike &amp; Run",IF(ISNA(VLOOKUP(AG51,Paramètres!$B$3:$C$56,2,FALSE)),0,VLOOKUP(AG51,Paramètres!$B$3:$C$56,2,FALSE)*Paramètres!$K$17),IF(OR(AG51="",OR($D51="",$D51="NL",$D51="HORS LIGUE")),0,VLOOKUP(IF(OR(AG51="",OR($D51="",$D51="NL",$D51="HORS LIGUE")),"",COUNTIFS($D$5:$D$72,"&lt;&gt;"&amp;"",$D$5:$D$72,"&lt;&gt;"&amp;"NL",$D$5:$D$72,"&lt;&gt;"&amp;"HORS LIGUE",AG$5:AG$72,"&lt;"&amp;AG51)+1),Paramètres!$B$3:$C$56,2,FALSE)*Paramètres!$K$17))</f>
        <v>0</v>
      </c>
      <c r="AI51" s="40">
        <f t="shared" si="53"/>
        <v>0</v>
      </c>
      <c r="AJ51" s="3" t="str">
        <f t="shared" si="54"/>
        <v/>
      </c>
      <c r="AK51" s="5">
        <f t="shared" si="55"/>
        <v>0</v>
      </c>
      <c r="AL51" s="41">
        <f t="shared" si="56"/>
        <v>0</v>
      </c>
      <c r="AM51" s="33" t="str">
        <f t="shared" si="57"/>
        <v/>
      </c>
      <c r="AO51" s="22">
        <f t="shared" si="58"/>
        <v>0</v>
      </c>
      <c r="AP51">
        <f t="shared" si="59"/>
        <v>0</v>
      </c>
      <c r="AQ51">
        <f t="shared" si="60"/>
        <v>0</v>
      </c>
      <c r="AR51">
        <f t="shared" si="61"/>
        <v>0</v>
      </c>
      <c r="AS51">
        <f t="shared" si="62"/>
        <v>0</v>
      </c>
      <c r="AT51">
        <f t="shared" si="63"/>
        <v>0</v>
      </c>
      <c r="AU51">
        <f t="shared" si="64"/>
        <v>0</v>
      </c>
      <c r="AV51">
        <f t="shared" si="65"/>
        <v>0</v>
      </c>
      <c r="AW51">
        <f t="shared" si="66"/>
        <v>0</v>
      </c>
      <c r="AX51">
        <f t="shared" si="67"/>
        <v>0</v>
      </c>
      <c r="AY51">
        <f t="shared" si="68"/>
        <v>0</v>
      </c>
      <c r="AZ51">
        <f t="shared" si="69"/>
        <v>0</v>
      </c>
      <c r="BA51">
        <f t="shared" si="70"/>
        <v>0</v>
      </c>
      <c r="BB51">
        <f t="shared" si="71"/>
        <v>0</v>
      </c>
      <c r="BC51">
        <f t="shared" si="72"/>
        <v>0</v>
      </c>
      <c r="BD51">
        <f t="shared" si="73"/>
        <v>0</v>
      </c>
      <c r="BE51" s="22">
        <f t="shared" ref="BE51:BR51" si="88">BD51+LARGE($AO51:$BC51,BE$4)</f>
        <v>0</v>
      </c>
      <c r="BF51" s="22">
        <f t="shared" si="88"/>
        <v>0</v>
      </c>
      <c r="BG51" s="22">
        <f t="shared" si="88"/>
        <v>0</v>
      </c>
      <c r="BH51" s="22">
        <f t="shared" si="88"/>
        <v>0</v>
      </c>
      <c r="BI51" s="22">
        <f t="shared" si="88"/>
        <v>0</v>
      </c>
      <c r="BJ51" s="22">
        <f t="shared" si="88"/>
        <v>0</v>
      </c>
      <c r="BK51" s="22">
        <f t="shared" si="88"/>
        <v>0</v>
      </c>
      <c r="BL51" s="22">
        <f t="shared" si="88"/>
        <v>0</v>
      </c>
      <c r="BM51" s="22">
        <f t="shared" si="88"/>
        <v>0</v>
      </c>
      <c r="BN51" s="22">
        <f t="shared" si="88"/>
        <v>0</v>
      </c>
      <c r="BO51" s="22">
        <f t="shared" si="88"/>
        <v>0</v>
      </c>
      <c r="BP51" s="22">
        <f t="shared" si="88"/>
        <v>0</v>
      </c>
      <c r="BQ51" s="22">
        <f t="shared" si="88"/>
        <v>0</v>
      </c>
      <c r="BR51" s="22">
        <f t="shared" si="88"/>
        <v>0</v>
      </c>
    </row>
    <row r="52" spans="1:70" ht="16.5">
      <c r="A52" s="14"/>
      <c r="B52" s="32" t="str">
        <f>IF(ISNA(VLOOKUP(A52,'Licenciés Jeunes 2023'!A:C,3,0)),"",VLOOKUP(A52,'Licenciés Jeunes 2023'!A:C,3,0))</f>
        <v/>
      </c>
      <c r="C52" s="32" t="str">
        <f>IF(ISNA(VLOOKUP(A52,'Licenciés Jeunes 2023'!A:C,2,0)),"",VLOOKUP(A52,'Licenciés Jeunes 2023'!A:C,2,0))</f>
        <v/>
      </c>
      <c r="D52" s="32" t="str">
        <f>IF(ISNA(VLOOKUP(A52,'Licenciés Jeunes 2023'!A:F,6,0)),"",VLOOKUP(A52,'Licenciés Jeunes 2023'!A:F,6,0))</f>
        <v/>
      </c>
      <c r="E52" s="6"/>
      <c r="F52" s="2">
        <f>IF(E$2="Bike &amp; Run",IF(ISNA(VLOOKUP(E52,Paramètres!$B$3:$C$56,2,FALSE)),0,VLOOKUP(E52,Paramètres!$B$3:$C$56,2,FALSE)*Paramètres!$K$3),IF(OR(E52="",OR($D52="",$D52="NL",$D52="HORS LIGUE")),0,VLOOKUP(IF(OR(E52="",OR($D52="",$D52="NL",$D52="HORS LIGUE")),"",COUNTIFS($D$5:$D$72,"&lt;&gt;"&amp;"",$D$5:$D$72,"&lt;&gt;"&amp;"NL",$D$5:$D$72,"&lt;&gt;"&amp;"HORS LIGUE",E$5:E$72,"&lt;"&amp;E52)+1),Paramètres!$B$3:$C$56,2,FALSE)*Paramètres!$K$3))</f>
        <v>0</v>
      </c>
      <c r="G52" s="4"/>
      <c r="H52" s="2">
        <f>IF(G$2="Bike &amp; Run",IF(ISNA(VLOOKUP(G52,Paramètres!$B$3:$C$56,2,FALSE)),0,VLOOKUP(G52,Paramètres!$B$3:$C$56,2,FALSE)*Paramètres!$K$4),IF(OR(G52="",OR($D52="",$D52="NL",$D52="HORS LIGUE")),0,VLOOKUP(IF(OR(G52="",OR($D52="",$D52="NL",$D52="HORS LIGUE")),"",COUNTIFS($D$5:$D$72,"&lt;&gt;"&amp;"",$D$5:$D$72,"&lt;&gt;"&amp;"NL",$D$5:$D$72,"&lt;&gt;"&amp;"HORS LIGUE",G$5:G$72,"&lt;"&amp;G52)+1),Paramètres!$B$3:$C$56,2,FALSE)*Paramètres!$K$4))</f>
        <v>0</v>
      </c>
      <c r="I52" s="36"/>
      <c r="J52" s="2">
        <f>IF(I$2="Bike &amp; Run",IF(ISNA(VLOOKUP(I52,Paramètres!$B$3:$C$56,2,FALSE)),0,VLOOKUP(I52,Paramètres!$B$3:$C$56,2,FALSE)*Paramètres!$K$5),IF(OR(I52="",OR($D52="",$D52="NL",$D52="HORS LIGUE")),0,VLOOKUP(IF(OR(I52="",OR($D52="",$D52="NL",$D52="HORS LIGUE")),"",COUNTIFS($D$5:$D$72,"&lt;&gt;"&amp;"",$D$5:$D$72,"&lt;&gt;"&amp;"NL",$D$5:$D$72,"&lt;&gt;"&amp;"HORS LIGUE",I$5:I$72,"&lt;"&amp;I52)+1),Paramètres!$B$3:$C$56,2,FALSE)*Paramètres!$K$5))</f>
        <v>0</v>
      </c>
      <c r="K52" s="4"/>
      <c r="L52" s="2">
        <f>IF(K$2="Bike &amp; Run",IF(ISNA(VLOOKUP(K52,Paramètres!$B$3:$C$56,2,FALSE)),0,VLOOKUP(K52,Paramètres!$B$3:$C$56,2,FALSE)*Paramètres!$K$6),IF(OR(K52="",OR($D52="",$D52="NL",$D52="HORS LIGUE")),0,VLOOKUP(IF(OR(K52="",OR($D52="",$D52="NL",$D52="HORS LIGUE")),"",COUNTIFS($D$5:$D$72,"&lt;&gt;"&amp;"",$D$5:$D$72,"&lt;&gt;"&amp;"NL",$D$5:$D$72,"&lt;&gt;"&amp;"HORS LIGUE",K$5:K$72,"&lt;"&amp;K52)+1),Paramètres!$B$3:$C$56,2,FALSE)*Paramètres!$K$6))</f>
        <v>0</v>
      </c>
      <c r="M52" s="4"/>
      <c r="N52" s="2">
        <f>IF(M$2="Bike &amp; Run",IF(ISNA(VLOOKUP(M52,Paramètres!$B$3:$C$56,2,FALSE)),0,VLOOKUP(M52,Paramètres!$B$3:$C$56,2,FALSE)*Paramètres!$K$7),IF(OR(M52="",OR($D52="",$D52="NL",$D52="HORS LIGUE")),0,VLOOKUP(IF(OR(M52="",OR($D52="",$D52="NL",$D52="HORS LIGUE")),"",COUNTIFS($D$5:$D$72,"&lt;&gt;"&amp;"",$D$5:$D$72,"&lt;&gt;"&amp;"NL",$D$5:$D$72,"&lt;&gt;"&amp;"HORS LIGUE",M$5:M$72,"&lt;"&amp;M52)+1),Paramètres!$B$3:$C$56,2,FALSE)*Paramètres!$K$7))</f>
        <v>0</v>
      </c>
      <c r="O52" s="46"/>
      <c r="P52" s="2">
        <f>IF(O$2="Bike &amp; Run",IF(ISNA(VLOOKUP(O52,Paramètres!$B$3:$C$56,2,FALSE)),0,VLOOKUP(O52,Paramètres!$B$3:$C$56,2,FALSE)*Paramètres!$K$8),IF(OR(O52="",OR($D52="",$D52="NL",$D52="HORS LIGUE")),0,VLOOKUP(IF(OR(O52="",OR($D52="",$D52="NL",$D52="HORS LIGUE")),"",COUNTIFS($D$5:$D$72,"&lt;&gt;"&amp;"",$D$5:$D$72,"&lt;&gt;"&amp;"NL",$D$5:$D$72,"&lt;&gt;"&amp;"HORS LIGUE",O$5:O$72,"&lt;"&amp;O52)+1),Paramètres!$B$3:$C$56,2,FALSE)*Paramètres!$K$8))</f>
        <v>0</v>
      </c>
      <c r="Q52" s="46"/>
      <c r="R52" s="2">
        <f>IF(Q$2="Bike &amp; Run",IF(ISNA(VLOOKUP(Q52,Paramètres!$B$3:$C$56,2,FALSE)),0,VLOOKUP(Q52,Paramètres!$B$3:$C$56,2,FALSE)*Paramètres!$K$9),IF(OR(Q52="",OR($D52="",$D52="NL",$D52="HORS LIGUE")),0,VLOOKUP(IF(OR(Q52="",OR($D52="",$D52="NL",$D52="HORS LIGUE")),"",COUNTIFS($D$5:$D$72,"&lt;&gt;"&amp;"",$D$5:$D$72,"&lt;&gt;"&amp;"NL",$D$5:$D$72,"&lt;&gt;"&amp;"HORS LIGUE",Q$5:Q$72,"&lt;"&amp;Q52)+1),Paramètres!$B$3:$C$56,2,FALSE)*Paramètres!$K$9))</f>
        <v>0</v>
      </c>
      <c r="S52" s="46"/>
      <c r="T52" s="2">
        <f>IF(S$2="Bike &amp; Run",IF(ISNA(VLOOKUP(S52,Paramètres!$B$3:$C$56,2,FALSE)),0,VLOOKUP(S52,Paramètres!$B$3:$C$56,2,FALSE)*Paramètres!$K$10),IF(OR(S52="",OR($D52="",$D52="NL",$D52="HORS LIGUE")),0,VLOOKUP(IF(OR(S52="",OR($D52="",$D52="NL",$D52="HORS LIGUE")),"",COUNTIFS($D$5:$D$72,"&lt;&gt;"&amp;"",$D$5:$D$72,"&lt;&gt;"&amp;"NL",$D$5:$D$72,"&lt;&gt;"&amp;"HORS LIGUE",S$5:S$72,"&lt;"&amp;S52)+1),Paramètres!$B$3:$C$56,2,FALSE)*Paramètres!$K$10))</f>
        <v>0</v>
      </c>
      <c r="U52" s="46"/>
      <c r="V52" s="2">
        <f>IF(U$2="Bike &amp; Run",IF(ISNA(VLOOKUP(U52,Paramètres!$B$3:$C$56,2,FALSE)),0,VLOOKUP(U52,Paramètres!$B$3:$C$56,2,FALSE)*Paramètres!$K$11),IF(OR(U52="",OR($D52="",$D52="NL",$D52="HORS LIGUE")),0,VLOOKUP(IF(OR(U52="",OR($D52="",$D52="NL",$D52="HORS LIGUE")),"",COUNTIFS($D$5:$D$72,"&lt;&gt;"&amp;"",$D$5:$D$72,"&lt;&gt;"&amp;"NL",$D$5:$D$72,"&lt;&gt;"&amp;"HORS LIGUE",U$5:U$72,"&lt;"&amp;U52)+1),Paramètres!$B$3:$C$56,2,FALSE)*Paramètres!$K$11))</f>
        <v>0</v>
      </c>
      <c r="W52" s="46"/>
      <c r="X52" s="2">
        <f>IF(W$2="Bike &amp; Run",IF(ISNA(VLOOKUP(W52,Paramètres!$B$3:$C$56,2,FALSE)),0,VLOOKUP(W52,Paramètres!$B$3:$C$56,2,FALSE)*Paramètres!$K$12),IF(OR(W52="",OR($D52="",$D52="NL",$D52="HORS LIGUE")),0,VLOOKUP(IF(OR(W52="",OR($D52="",$D52="NL",$D52="HORS LIGUE")),"",COUNTIFS($D$5:$D$72,"&lt;&gt;"&amp;"",$D$5:$D$72,"&lt;&gt;"&amp;"NL",$D$5:$D$72,"&lt;&gt;"&amp;"HORS LIGUE",W$5:W$72,"&lt;"&amp;W52)+1),Paramètres!$B$3:$C$56,2,FALSE)*Paramètres!$K$12))</f>
        <v>0</v>
      </c>
      <c r="Y52" s="46"/>
      <c r="Z52" s="2">
        <f>IF(Y$2="Bike &amp; Run",IF(ISNA(VLOOKUP(Y52,Paramètres!$B$3:$C$56,2,FALSE)),0,VLOOKUP(Y52,Paramètres!$B$3:$C$56,2,FALSE)*Paramètres!$K$13),IF(OR(Y52="",OR($D52="",$D52="NL",$D52="HORS LIGUE")),0,VLOOKUP(IF(OR(Y52="",OR($D52="",$D52="NL",$D52="HORS LIGUE")),"",COUNTIFS($D$5:$D$72,"&lt;&gt;"&amp;"",$D$5:$D$72,"&lt;&gt;"&amp;"NL",$D$5:$D$72,"&lt;&gt;"&amp;"HORS LIGUE",Y$5:Y$72,"&lt;"&amp;Y52)+1),Paramètres!$B$3:$C$56,2,FALSE)*Paramètres!$K$13))</f>
        <v>0</v>
      </c>
      <c r="AA52" s="46"/>
      <c r="AB52" s="2">
        <f>IF(AA$2="Bike &amp; Run",IF(ISNA(VLOOKUP(AA52,Paramètres!$B$3:$C$56,2,FALSE)),0,VLOOKUP(AA52,Paramètres!$B$3:$C$56,2,FALSE)*Paramètres!$K$14),IF(OR(AA52="",OR($D52="",$D52="NL",$D52="HORS LIGUE")),0,VLOOKUP(IF(OR(AA52="",OR($D52="",$D52="NL",$D52="HORS LIGUE")),"",COUNTIFS($D$5:$D$72,"&lt;&gt;"&amp;"",$D$5:$D$72,"&lt;&gt;"&amp;"NL",$D$5:$D$72,"&lt;&gt;"&amp;"HORS LIGUE",AA$5:AA$72,"&lt;"&amp;AA52)+1),Paramètres!$B$3:$C$56,2,FALSE)*Paramètres!$K$14))</f>
        <v>0</v>
      </c>
      <c r="AC52" s="46"/>
      <c r="AD52" s="2">
        <f>IF(AC$2="Bike &amp; Run",IF(ISNA(VLOOKUP(AC52,Paramètres!$B$3:$C$56,2,FALSE)),0,VLOOKUP(AC52,Paramètres!$B$3:$C$56,2,FALSE)*Paramètres!$K$15),IF(OR(AC52="",OR($D52="",$D52="NL",$D52="HORS LIGUE")),0,VLOOKUP(IF(OR(AC52="",OR($D52="",$D52="NL",$D52="HORS LIGUE")),"",COUNTIFS($D$5:$D$72,"&lt;&gt;"&amp;"",$D$5:$D$72,"&lt;&gt;"&amp;"NL",$D$5:$D$72,"&lt;&gt;"&amp;"HORS LIGUE",AC$5:AC$72,"&lt;"&amp;AC52)+1),Paramètres!$B$3:$C$56,2,FALSE)*Paramètres!$K$15))</f>
        <v>0</v>
      </c>
      <c r="AE52" s="46"/>
      <c r="AF52" s="2">
        <f>IF(AE$2="Bike &amp; Run",IF(ISNA(VLOOKUP(AE52,Paramètres!$B$3:$C$56,2,FALSE)),0,VLOOKUP(AE52,Paramètres!$B$3:$C$56,2,FALSE)*Paramètres!$K$16),IF(OR(AE52="",OR($D52="",$D52="NL",$D52="HORS LIGUE")),0,VLOOKUP(IF(OR(AE52="",OR($D52="",$D52="NL",$D52="HORS LIGUE")),"",COUNTIFS($D$5:$D$72,"&lt;&gt;"&amp;"",$D$5:$D$72,"&lt;&gt;"&amp;"NL",$D$5:$D$72,"&lt;&gt;"&amp;"HORS LIGUE",AE$5:AE$72,"&lt;"&amp;AE52)+1),Paramètres!$B$3:$C$56,2,FALSE)*Paramètres!$K$16))</f>
        <v>0</v>
      </c>
      <c r="AG52" s="46"/>
      <c r="AH52" s="2">
        <f>IF(AG$2="Bike &amp; Run",IF(ISNA(VLOOKUP(AG52,Paramètres!$B$3:$C$56,2,FALSE)),0,VLOOKUP(AG52,Paramètres!$B$3:$C$56,2,FALSE)*Paramètres!$K$17),IF(OR(AG52="",OR($D52="",$D52="NL",$D52="HORS LIGUE")),0,VLOOKUP(IF(OR(AG52="",OR($D52="",$D52="NL",$D52="HORS LIGUE")),"",COUNTIFS($D$5:$D$72,"&lt;&gt;"&amp;"",$D$5:$D$72,"&lt;&gt;"&amp;"NL",$D$5:$D$72,"&lt;&gt;"&amp;"HORS LIGUE",AG$5:AG$72,"&lt;"&amp;AG52)+1),Paramètres!$B$3:$C$56,2,FALSE)*Paramètres!$K$17))</f>
        <v>0</v>
      </c>
      <c r="AI52" s="40">
        <f t="shared" si="53"/>
        <v>0</v>
      </c>
      <c r="AJ52" s="3" t="str">
        <f t="shared" si="54"/>
        <v/>
      </c>
      <c r="AK52" s="5">
        <f t="shared" si="55"/>
        <v>0</v>
      </c>
      <c r="AL52" s="41">
        <f t="shared" si="56"/>
        <v>0</v>
      </c>
      <c r="AM52" s="33" t="str">
        <f t="shared" si="57"/>
        <v/>
      </c>
      <c r="AO52" s="22">
        <f t="shared" si="58"/>
        <v>0</v>
      </c>
      <c r="AP52">
        <f t="shared" si="59"/>
        <v>0</v>
      </c>
      <c r="AQ52">
        <f t="shared" si="60"/>
        <v>0</v>
      </c>
      <c r="AR52">
        <f t="shared" si="61"/>
        <v>0</v>
      </c>
      <c r="AS52">
        <f t="shared" si="62"/>
        <v>0</v>
      </c>
      <c r="AT52">
        <f t="shared" si="63"/>
        <v>0</v>
      </c>
      <c r="AU52">
        <f t="shared" si="64"/>
        <v>0</v>
      </c>
      <c r="AV52">
        <f t="shared" si="65"/>
        <v>0</v>
      </c>
      <c r="AW52">
        <f t="shared" si="66"/>
        <v>0</v>
      </c>
      <c r="AX52">
        <f t="shared" si="67"/>
        <v>0</v>
      </c>
      <c r="AY52">
        <f t="shared" si="68"/>
        <v>0</v>
      </c>
      <c r="AZ52">
        <f t="shared" si="69"/>
        <v>0</v>
      </c>
      <c r="BA52">
        <f t="shared" si="70"/>
        <v>0</v>
      </c>
      <c r="BB52">
        <f t="shared" si="71"/>
        <v>0</v>
      </c>
      <c r="BC52">
        <f t="shared" si="72"/>
        <v>0</v>
      </c>
      <c r="BD52">
        <f t="shared" si="73"/>
        <v>0</v>
      </c>
      <c r="BE52" s="22">
        <f t="shared" ref="BE52:BR52" si="89">BD52+LARGE($AO52:$BC52,BE$4)</f>
        <v>0</v>
      </c>
      <c r="BF52" s="22">
        <f t="shared" si="89"/>
        <v>0</v>
      </c>
      <c r="BG52" s="22">
        <f t="shared" si="89"/>
        <v>0</v>
      </c>
      <c r="BH52" s="22">
        <f t="shared" si="89"/>
        <v>0</v>
      </c>
      <c r="BI52" s="22">
        <f t="shared" si="89"/>
        <v>0</v>
      </c>
      <c r="BJ52" s="22">
        <f t="shared" si="89"/>
        <v>0</v>
      </c>
      <c r="BK52" s="22">
        <f t="shared" si="89"/>
        <v>0</v>
      </c>
      <c r="BL52" s="22">
        <f t="shared" si="89"/>
        <v>0</v>
      </c>
      <c r="BM52" s="22">
        <f t="shared" si="89"/>
        <v>0</v>
      </c>
      <c r="BN52" s="22">
        <f t="shared" si="89"/>
        <v>0</v>
      </c>
      <c r="BO52" s="22">
        <f t="shared" si="89"/>
        <v>0</v>
      </c>
      <c r="BP52" s="22">
        <f t="shared" si="89"/>
        <v>0</v>
      </c>
      <c r="BQ52" s="22">
        <f t="shared" si="89"/>
        <v>0</v>
      </c>
      <c r="BR52" s="22">
        <f t="shared" si="89"/>
        <v>0</v>
      </c>
    </row>
    <row r="53" spans="1:70" ht="16.5">
      <c r="A53" s="14"/>
      <c r="B53" s="32" t="str">
        <f>IF(ISNA(VLOOKUP(A53,'Licenciés Jeunes 2023'!A:C,3,0)),"",VLOOKUP(A53,'Licenciés Jeunes 2023'!A:C,3,0))</f>
        <v/>
      </c>
      <c r="C53" s="32" t="str">
        <f>IF(ISNA(VLOOKUP(A53,'Licenciés Jeunes 2023'!A:C,2,0)),"",VLOOKUP(A53,'Licenciés Jeunes 2023'!A:C,2,0))</f>
        <v/>
      </c>
      <c r="D53" s="32" t="str">
        <f>IF(ISNA(VLOOKUP(A53,'Licenciés Jeunes 2023'!A:F,6,0)),"",VLOOKUP(A53,'Licenciés Jeunes 2023'!A:F,6,0))</f>
        <v/>
      </c>
      <c r="E53" s="6"/>
      <c r="F53" s="2">
        <f>IF(E$2="Bike &amp; Run",IF(ISNA(VLOOKUP(E53,Paramètres!$B$3:$C$56,2,FALSE)),0,VLOOKUP(E53,Paramètres!$B$3:$C$56,2,FALSE)*Paramètres!$K$3),IF(OR(E53="",OR($D53="",$D53="NL",$D53="HORS LIGUE")),0,VLOOKUP(IF(OR(E53="",OR($D53="",$D53="NL",$D53="HORS LIGUE")),"",COUNTIFS($D$5:$D$72,"&lt;&gt;"&amp;"",$D$5:$D$72,"&lt;&gt;"&amp;"NL",$D$5:$D$72,"&lt;&gt;"&amp;"HORS LIGUE",E$5:E$72,"&lt;"&amp;E53)+1),Paramètres!$B$3:$C$56,2,FALSE)*Paramètres!$K$3))</f>
        <v>0</v>
      </c>
      <c r="G53" s="4"/>
      <c r="H53" s="2">
        <f>IF(G$2="Bike &amp; Run",IF(ISNA(VLOOKUP(G53,Paramètres!$B$3:$C$56,2,FALSE)),0,VLOOKUP(G53,Paramètres!$B$3:$C$56,2,FALSE)*Paramètres!$K$4),IF(OR(G53="",OR($D53="",$D53="NL",$D53="HORS LIGUE")),0,VLOOKUP(IF(OR(G53="",OR($D53="",$D53="NL",$D53="HORS LIGUE")),"",COUNTIFS($D$5:$D$72,"&lt;&gt;"&amp;"",$D$5:$D$72,"&lt;&gt;"&amp;"NL",$D$5:$D$72,"&lt;&gt;"&amp;"HORS LIGUE",G$5:G$72,"&lt;"&amp;G53)+1),Paramètres!$B$3:$C$56,2,FALSE)*Paramètres!$K$4))</f>
        <v>0</v>
      </c>
      <c r="I53" s="36"/>
      <c r="J53" s="2">
        <f>IF(I$2="Bike &amp; Run",IF(ISNA(VLOOKUP(I53,Paramètres!$B$3:$C$56,2,FALSE)),0,VLOOKUP(I53,Paramètres!$B$3:$C$56,2,FALSE)*Paramètres!$K$5),IF(OR(I53="",OR($D53="",$D53="NL",$D53="HORS LIGUE")),0,VLOOKUP(IF(OR(I53="",OR($D53="",$D53="NL",$D53="HORS LIGUE")),"",COUNTIFS($D$5:$D$72,"&lt;&gt;"&amp;"",$D$5:$D$72,"&lt;&gt;"&amp;"NL",$D$5:$D$72,"&lt;&gt;"&amp;"HORS LIGUE",I$5:I$72,"&lt;"&amp;I53)+1),Paramètres!$B$3:$C$56,2,FALSE)*Paramètres!$K$5))</f>
        <v>0</v>
      </c>
      <c r="K53" s="4"/>
      <c r="L53" s="2">
        <f>IF(K$2="Bike &amp; Run",IF(ISNA(VLOOKUP(K53,Paramètres!$B$3:$C$56,2,FALSE)),0,VLOOKUP(K53,Paramètres!$B$3:$C$56,2,FALSE)*Paramètres!$K$6),IF(OR(K53="",OR($D53="",$D53="NL",$D53="HORS LIGUE")),0,VLOOKUP(IF(OR(K53="",OR($D53="",$D53="NL",$D53="HORS LIGUE")),"",COUNTIFS($D$5:$D$72,"&lt;&gt;"&amp;"",$D$5:$D$72,"&lt;&gt;"&amp;"NL",$D$5:$D$72,"&lt;&gt;"&amp;"HORS LIGUE",K$5:K$72,"&lt;"&amp;K53)+1),Paramètres!$B$3:$C$56,2,FALSE)*Paramètres!$K$6))</f>
        <v>0</v>
      </c>
      <c r="M53" s="4"/>
      <c r="N53" s="2">
        <f>IF(M$2="Bike &amp; Run",IF(ISNA(VLOOKUP(M53,Paramètres!$B$3:$C$56,2,FALSE)),0,VLOOKUP(M53,Paramètres!$B$3:$C$56,2,FALSE)*Paramètres!$K$7),IF(OR(M53="",OR($D53="",$D53="NL",$D53="HORS LIGUE")),0,VLOOKUP(IF(OR(M53="",OR($D53="",$D53="NL",$D53="HORS LIGUE")),"",COUNTIFS($D$5:$D$72,"&lt;&gt;"&amp;"",$D$5:$D$72,"&lt;&gt;"&amp;"NL",$D$5:$D$72,"&lt;&gt;"&amp;"HORS LIGUE",M$5:M$72,"&lt;"&amp;M53)+1),Paramètres!$B$3:$C$56,2,FALSE)*Paramètres!$K$7))</f>
        <v>0</v>
      </c>
      <c r="O53" s="46"/>
      <c r="P53" s="2">
        <f>IF(O$2="Bike &amp; Run",IF(ISNA(VLOOKUP(O53,Paramètres!$B$3:$C$56,2,FALSE)),0,VLOOKUP(O53,Paramètres!$B$3:$C$56,2,FALSE)*Paramètres!$K$8),IF(OR(O53="",OR($D53="",$D53="NL",$D53="HORS LIGUE")),0,VLOOKUP(IF(OR(O53="",OR($D53="",$D53="NL",$D53="HORS LIGUE")),"",COUNTIFS($D$5:$D$72,"&lt;&gt;"&amp;"",$D$5:$D$72,"&lt;&gt;"&amp;"NL",$D$5:$D$72,"&lt;&gt;"&amp;"HORS LIGUE",O$5:O$72,"&lt;"&amp;O53)+1),Paramètres!$B$3:$C$56,2,FALSE)*Paramètres!$K$8))</f>
        <v>0</v>
      </c>
      <c r="Q53" s="46"/>
      <c r="R53" s="2">
        <f>IF(Q$2="Bike &amp; Run",IF(ISNA(VLOOKUP(Q53,Paramètres!$B$3:$C$56,2,FALSE)),0,VLOOKUP(Q53,Paramètres!$B$3:$C$56,2,FALSE)*Paramètres!$K$9),IF(OR(Q53="",OR($D53="",$D53="NL",$D53="HORS LIGUE")),0,VLOOKUP(IF(OR(Q53="",OR($D53="",$D53="NL",$D53="HORS LIGUE")),"",COUNTIFS($D$5:$D$72,"&lt;&gt;"&amp;"",$D$5:$D$72,"&lt;&gt;"&amp;"NL",$D$5:$D$72,"&lt;&gt;"&amp;"HORS LIGUE",Q$5:Q$72,"&lt;"&amp;Q53)+1),Paramètres!$B$3:$C$56,2,FALSE)*Paramètres!$K$9))</f>
        <v>0</v>
      </c>
      <c r="S53" s="46"/>
      <c r="T53" s="2">
        <f>IF(S$2="Bike &amp; Run",IF(ISNA(VLOOKUP(S53,Paramètres!$B$3:$C$56,2,FALSE)),0,VLOOKUP(S53,Paramètres!$B$3:$C$56,2,FALSE)*Paramètres!$K$10),IF(OR(S53="",OR($D53="",$D53="NL",$D53="HORS LIGUE")),0,VLOOKUP(IF(OR(S53="",OR($D53="",$D53="NL",$D53="HORS LIGUE")),"",COUNTIFS($D$5:$D$72,"&lt;&gt;"&amp;"",$D$5:$D$72,"&lt;&gt;"&amp;"NL",$D$5:$D$72,"&lt;&gt;"&amp;"HORS LIGUE",S$5:S$72,"&lt;"&amp;S53)+1),Paramètres!$B$3:$C$56,2,FALSE)*Paramètres!$K$10))</f>
        <v>0</v>
      </c>
      <c r="U53" s="46"/>
      <c r="V53" s="2">
        <f>IF(U$2="Bike &amp; Run",IF(ISNA(VLOOKUP(U53,Paramètres!$B$3:$C$56,2,FALSE)),0,VLOOKUP(U53,Paramètres!$B$3:$C$56,2,FALSE)*Paramètres!$K$11),IF(OR(U53="",OR($D53="",$D53="NL",$D53="HORS LIGUE")),0,VLOOKUP(IF(OR(U53="",OR($D53="",$D53="NL",$D53="HORS LIGUE")),"",COUNTIFS($D$5:$D$72,"&lt;&gt;"&amp;"",$D$5:$D$72,"&lt;&gt;"&amp;"NL",$D$5:$D$72,"&lt;&gt;"&amp;"HORS LIGUE",U$5:U$72,"&lt;"&amp;U53)+1),Paramètres!$B$3:$C$56,2,FALSE)*Paramètres!$K$11))</f>
        <v>0</v>
      </c>
      <c r="W53" s="46"/>
      <c r="X53" s="2">
        <f>IF(W$2="Bike &amp; Run",IF(ISNA(VLOOKUP(W53,Paramètres!$B$3:$C$56,2,FALSE)),0,VLOOKUP(W53,Paramètres!$B$3:$C$56,2,FALSE)*Paramètres!$K$12),IF(OR(W53="",OR($D53="",$D53="NL",$D53="HORS LIGUE")),0,VLOOKUP(IF(OR(W53="",OR($D53="",$D53="NL",$D53="HORS LIGUE")),"",COUNTIFS($D$5:$D$72,"&lt;&gt;"&amp;"",$D$5:$D$72,"&lt;&gt;"&amp;"NL",$D$5:$D$72,"&lt;&gt;"&amp;"HORS LIGUE",W$5:W$72,"&lt;"&amp;W53)+1),Paramètres!$B$3:$C$56,2,FALSE)*Paramètres!$K$12))</f>
        <v>0</v>
      </c>
      <c r="Y53" s="46"/>
      <c r="Z53" s="2">
        <f>IF(Y$2="Bike &amp; Run",IF(ISNA(VLOOKUP(Y53,Paramètres!$B$3:$C$56,2,FALSE)),0,VLOOKUP(Y53,Paramètres!$B$3:$C$56,2,FALSE)*Paramètres!$K$13),IF(OR(Y53="",OR($D53="",$D53="NL",$D53="HORS LIGUE")),0,VLOOKUP(IF(OR(Y53="",OR($D53="",$D53="NL",$D53="HORS LIGUE")),"",COUNTIFS($D$5:$D$72,"&lt;&gt;"&amp;"",$D$5:$D$72,"&lt;&gt;"&amp;"NL",$D$5:$D$72,"&lt;&gt;"&amp;"HORS LIGUE",Y$5:Y$72,"&lt;"&amp;Y53)+1),Paramètres!$B$3:$C$56,2,FALSE)*Paramètres!$K$13))</f>
        <v>0</v>
      </c>
      <c r="AA53" s="46"/>
      <c r="AB53" s="2">
        <f>IF(AA$2="Bike &amp; Run",IF(ISNA(VLOOKUP(AA53,Paramètres!$B$3:$C$56,2,FALSE)),0,VLOOKUP(AA53,Paramètres!$B$3:$C$56,2,FALSE)*Paramètres!$K$14),IF(OR(AA53="",OR($D53="",$D53="NL",$D53="HORS LIGUE")),0,VLOOKUP(IF(OR(AA53="",OR($D53="",$D53="NL",$D53="HORS LIGUE")),"",COUNTIFS($D$5:$D$72,"&lt;&gt;"&amp;"",$D$5:$D$72,"&lt;&gt;"&amp;"NL",$D$5:$D$72,"&lt;&gt;"&amp;"HORS LIGUE",AA$5:AA$72,"&lt;"&amp;AA53)+1),Paramètres!$B$3:$C$56,2,FALSE)*Paramètres!$K$14))</f>
        <v>0</v>
      </c>
      <c r="AC53" s="46"/>
      <c r="AD53" s="2">
        <f>IF(AC$2="Bike &amp; Run",IF(ISNA(VLOOKUP(AC53,Paramètres!$B$3:$C$56,2,FALSE)),0,VLOOKUP(AC53,Paramètres!$B$3:$C$56,2,FALSE)*Paramètres!$K$15),IF(OR(AC53="",OR($D53="",$D53="NL",$D53="HORS LIGUE")),0,VLOOKUP(IF(OR(AC53="",OR($D53="",$D53="NL",$D53="HORS LIGUE")),"",COUNTIFS($D$5:$D$72,"&lt;&gt;"&amp;"",$D$5:$D$72,"&lt;&gt;"&amp;"NL",$D$5:$D$72,"&lt;&gt;"&amp;"HORS LIGUE",AC$5:AC$72,"&lt;"&amp;AC53)+1),Paramètres!$B$3:$C$56,2,FALSE)*Paramètres!$K$15))</f>
        <v>0</v>
      </c>
      <c r="AE53" s="46"/>
      <c r="AF53" s="2">
        <f>IF(AE$2="Bike &amp; Run",IF(ISNA(VLOOKUP(AE53,Paramètres!$B$3:$C$56,2,FALSE)),0,VLOOKUP(AE53,Paramètres!$B$3:$C$56,2,FALSE)*Paramètres!$K$16),IF(OR(AE53="",OR($D53="",$D53="NL",$D53="HORS LIGUE")),0,VLOOKUP(IF(OR(AE53="",OR($D53="",$D53="NL",$D53="HORS LIGUE")),"",COUNTIFS($D$5:$D$72,"&lt;&gt;"&amp;"",$D$5:$D$72,"&lt;&gt;"&amp;"NL",$D$5:$D$72,"&lt;&gt;"&amp;"HORS LIGUE",AE$5:AE$72,"&lt;"&amp;AE53)+1),Paramètres!$B$3:$C$56,2,FALSE)*Paramètres!$K$16))</f>
        <v>0</v>
      </c>
      <c r="AG53" s="46"/>
      <c r="AH53" s="2">
        <f>IF(AG$2="Bike &amp; Run",IF(ISNA(VLOOKUP(AG53,Paramètres!$B$3:$C$56,2,FALSE)),0,VLOOKUP(AG53,Paramètres!$B$3:$C$56,2,FALSE)*Paramètres!$K$17),IF(OR(AG53="",OR($D53="",$D53="NL",$D53="HORS LIGUE")),0,VLOOKUP(IF(OR(AG53="",OR($D53="",$D53="NL",$D53="HORS LIGUE")),"",COUNTIFS($D$5:$D$72,"&lt;&gt;"&amp;"",$D$5:$D$72,"&lt;&gt;"&amp;"NL",$D$5:$D$72,"&lt;&gt;"&amp;"HORS LIGUE",AG$5:AG$72,"&lt;"&amp;AG53)+1),Paramètres!$B$3:$C$56,2,FALSE)*Paramètres!$K$17))</f>
        <v>0</v>
      </c>
      <c r="AI53" s="40">
        <f t="shared" si="53"/>
        <v>0</v>
      </c>
      <c r="AJ53" s="3" t="str">
        <f t="shared" si="54"/>
        <v/>
      </c>
      <c r="AK53" s="5">
        <f t="shared" si="55"/>
        <v>0</v>
      </c>
      <c r="AL53" s="41">
        <f t="shared" si="56"/>
        <v>0</v>
      </c>
      <c r="AM53" s="33" t="str">
        <f t="shared" si="57"/>
        <v/>
      </c>
      <c r="AO53" s="22">
        <f t="shared" si="58"/>
        <v>0</v>
      </c>
      <c r="AP53">
        <f t="shared" si="59"/>
        <v>0</v>
      </c>
      <c r="AQ53">
        <f t="shared" si="60"/>
        <v>0</v>
      </c>
      <c r="AR53">
        <f t="shared" si="61"/>
        <v>0</v>
      </c>
      <c r="AS53">
        <f t="shared" si="62"/>
        <v>0</v>
      </c>
      <c r="AT53">
        <f t="shared" si="63"/>
        <v>0</v>
      </c>
      <c r="AU53">
        <f t="shared" si="64"/>
        <v>0</v>
      </c>
      <c r="AV53">
        <f t="shared" si="65"/>
        <v>0</v>
      </c>
      <c r="AW53">
        <f t="shared" si="66"/>
        <v>0</v>
      </c>
      <c r="AX53">
        <f t="shared" si="67"/>
        <v>0</v>
      </c>
      <c r="AY53">
        <f t="shared" si="68"/>
        <v>0</v>
      </c>
      <c r="AZ53">
        <f t="shared" si="69"/>
        <v>0</v>
      </c>
      <c r="BA53">
        <f t="shared" si="70"/>
        <v>0</v>
      </c>
      <c r="BB53">
        <f t="shared" si="71"/>
        <v>0</v>
      </c>
      <c r="BC53">
        <f t="shared" si="72"/>
        <v>0</v>
      </c>
      <c r="BD53">
        <f t="shared" si="73"/>
        <v>0</v>
      </c>
      <c r="BE53" s="22">
        <f t="shared" ref="BE53:BR53" si="90">BD53+LARGE($AO53:$BC53,BE$4)</f>
        <v>0</v>
      </c>
      <c r="BF53" s="22">
        <f t="shared" si="90"/>
        <v>0</v>
      </c>
      <c r="BG53" s="22">
        <f t="shared" si="90"/>
        <v>0</v>
      </c>
      <c r="BH53" s="22">
        <f t="shared" si="90"/>
        <v>0</v>
      </c>
      <c r="BI53" s="22">
        <f t="shared" si="90"/>
        <v>0</v>
      </c>
      <c r="BJ53" s="22">
        <f t="shared" si="90"/>
        <v>0</v>
      </c>
      <c r="BK53" s="22">
        <f t="shared" si="90"/>
        <v>0</v>
      </c>
      <c r="BL53" s="22">
        <f t="shared" si="90"/>
        <v>0</v>
      </c>
      <c r="BM53" s="22">
        <f t="shared" si="90"/>
        <v>0</v>
      </c>
      <c r="BN53" s="22">
        <f t="shared" si="90"/>
        <v>0</v>
      </c>
      <c r="BO53" s="22">
        <f t="shared" si="90"/>
        <v>0</v>
      </c>
      <c r="BP53" s="22">
        <f t="shared" si="90"/>
        <v>0</v>
      </c>
      <c r="BQ53" s="22">
        <f t="shared" si="90"/>
        <v>0</v>
      </c>
      <c r="BR53" s="22">
        <f t="shared" si="90"/>
        <v>0</v>
      </c>
    </row>
    <row r="54" spans="1:70" ht="16.5">
      <c r="A54" s="14"/>
      <c r="B54" s="32" t="str">
        <f>IF(ISNA(VLOOKUP(A54,'Licenciés Jeunes 2023'!A:C,3,0)),"",VLOOKUP(A54,'Licenciés Jeunes 2023'!A:C,3,0))</f>
        <v/>
      </c>
      <c r="C54" s="32" t="str">
        <f>IF(ISNA(VLOOKUP(A54,'Licenciés Jeunes 2023'!A:C,2,0)),"",VLOOKUP(A54,'Licenciés Jeunes 2023'!A:C,2,0))</f>
        <v/>
      </c>
      <c r="D54" s="32" t="str">
        <f>IF(ISNA(VLOOKUP(A54,'Licenciés Jeunes 2023'!A:F,6,0)),"",VLOOKUP(A54,'Licenciés Jeunes 2023'!A:F,6,0))</f>
        <v/>
      </c>
      <c r="E54" s="6"/>
      <c r="F54" s="2">
        <f>IF(E$2="Bike &amp; Run",IF(ISNA(VLOOKUP(E54,Paramètres!$B$3:$C$56,2,FALSE)),0,VLOOKUP(E54,Paramètres!$B$3:$C$56,2,FALSE)*Paramètres!$K$3),IF(OR(E54="",OR($D54="",$D54="NL",$D54="HORS LIGUE")),0,VLOOKUP(IF(OR(E54="",OR($D54="",$D54="NL",$D54="HORS LIGUE")),"",COUNTIFS($D$5:$D$72,"&lt;&gt;"&amp;"",$D$5:$D$72,"&lt;&gt;"&amp;"NL",$D$5:$D$72,"&lt;&gt;"&amp;"HORS LIGUE",E$5:E$72,"&lt;"&amp;E54)+1),Paramètres!$B$3:$C$56,2,FALSE)*Paramètres!$K$3))</f>
        <v>0</v>
      </c>
      <c r="G54" s="4"/>
      <c r="H54" s="2">
        <f>IF(G$2="Bike &amp; Run",IF(ISNA(VLOOKUP(G54,Paramètres!$B$3:$C$56,2,FALSE)),0,VLOOKUP(G54,Paramètres!$B$3:$C$56,2,FALSE)*Paramètres!$K$4),IF(OR(G54="",OR($D54="",$D54="NL",$D54="HORS LIGUE")),0,VLOOKUP(IF(OR(G54="",OR($D54="",$D54="NL",$D54="HORS LIGUE")),"",COUNTIFS($D$5:$D$72,"&lt;&gt;"&amp;"",$D$5:$D$72,"&lt;&gt;"&amp;"NL",$D$5:$D$72,"&lt;&gt;"&amp;"HORS LIGUE",G$5:G$72,"&lt;"&amp;G54)+1),Paramètres!$B$3:$C$56,2,FALSE)*Paramètres!$K$4))</f>
        <v>0</v>
      </c>
      <c r="I54" s="36"/>
      <c r="J54" s="2">
        <f>IF(I$2="Bike &amp; Run",IF(ISNA(VLOOKUP(I54,Paramètres!$B$3:$C$56,2,FALSE)),0,VLOOKUP(I54,Paramètres!$B$3:$C$56,2,FALSE)*Paramètres!$K$5),IF(OR(I54="",OR($D54="",$D54="NL",$D54="HORS LIGUE")),0,VLOOKUP(IF(OR(I54="",OR($D54="",$D54="NL",$D54="HORS LIGUE")),"",COUNTIFS($D$5:$D$72,"&lt;&gt;"&amp;"",$D$5:$D$72,"&lt;&gt;"&amp;"NL",$D$5:$D$72,"&lt;&gt;"&amp;"HORS LIGUE",I$5:I$72,"&lt;"&amp;I54)+1),Paramètres!$B$3:$C$56,2,FALSE)*Paramètres!$K$5))</f>
        <v>0</v>
      </c>
      <c r="K54" s="4"/>
      <c r="L54" s="2">
        <f>IF(K$2="Bike &amp; Run",IF(ISNA(VLOOKUP(K54,Paramètres!$B$3:$C$56,2,FALSE)),0,VLOOKUP(K54,Paramètres!$B$3:$C$56,2,FALSE)*Paramètres!$K$6),IF(OR(K54="",OR($D54="",$D54="NL",$D54="HORS LIGUE")),0,VLOOKUP(IF(OR(K54="",OR($D54="",$D54="NL",$D54="HORS LIGUE")),"",COUNTIFS($D$5:$D$72,"&lt;&gt;"&amp;"",$D$5:$D$72,"&lt;&gt;"&amp;"NL",$D$5:$D$72,"&lt;&gt;"&amp;"HORS LIGUE",K$5:K$72,"&lt;"&amp;K54)+1),Paramètres!$B$3:$C$56,2,FALSE)*Paramètres!$K$6))</f>
        <v>0</v>
      </c>
      <c r="M54" s="4"/>
      <c r="N54" s="2">
        <f>IF(M$2="Bike &amp; Run",IF(ISNA(VLOOKUP(M54,Paramètres!$B$3:$C$56,2,FALSE)),0,VLOOKUP(M54,Paramètres!$B$3:$C$56,2,FALSE)*Paramètres!$K$7),IF(OR(M54="",OR($D54="",$D54="NL",$D54="HORS LIGUE")),0,VLOOKUP(IF(OR(M54="",OR($D54="",$D54="NL",$D54="HORS LIGUE")),"",COUNTIFS($D$5:$D$72,"&lt;&gt;"&amp;"",$D$5:$D$72,"&lt;&gt;"&amp;"NL",$D$5:$D$72,"&lt;&gt;"&amp;"HORS LIGUE",M$5:M$72,"&lt;"&amp;M54)+1),Paramètres!$B$3:$C$56,2,FALSE)*Paramètres!$K$7))</f>
        <v>0</v>
      </c>
      <c r="O54" s="46"/>
      <c r="P54" s="2">
        <f>IF(O$2="Bike &amp; Run",IF(ISNA(VLOOKUP(O54,Paramètres!$B$3:$C$56,2,FALSE)),0,VLOOKUP(O54,Paramètres!$B$3:$C$56,2,FALSE)*Paramètres!$K$8),IF(OR(O54="",OR($D54="",$D54="NL",$D54="HORS LIGUE")),0,VLOOKUP(IF(OR(O54="",OR($D54="",$D54="NL",$D54="HORS LIGUE")),"",COUNTIFS($D$5:$D$72,"&lt;&gt;"&amp;"",$D$5:$D$72,"&lt;&gt;"&amp;"NL",$D$5:$D$72,"&lt;&gt;"&amp;"HORS LIGUE",O$5:O$72,"&lt;"&amp;O54)+1),Paramètres!$B$3:$C$56,2,FALSE)*Paramètres!$K$8))</f>
        <v>0</v>
      </c>
      <c r="Q54" s="46"/>
      <c r="R54" s="2">
        <f>IF(Q$2="Bike &amp; Run",IF(ISNA(VLOOKUP(Q54,Paramètres!$B$3:$C$56,2,FALSE)),0,VLOOKUP(Q54,Paramètres!$B$3:$C$56,2,FALSE)*Paramètres!$K$9),IF(OR(Q54="",OR($D54="",$D54="NL",$D54="HORS LIGUE")),0,VLOOKUP(IF(OR(Q54="",OR($D54="",$D54="NL",$D54="HORS LIGUE")),"",COUNTIFS($D$5:$D$72,"&lt;&gt;"&amp;"",$D$5:$D$72,"&lt;&gt;"&amp;"NL",$D$5:$D$72,"&lt;&gt;"&amp;"HORS LIGUE",Q$5:Q$72,"&lt;"&amp;Q54)+1),Paramètres!$B$3:$C$56,2,FALSE)*Paramètres!$K$9))</f>
        <v>0</v>
      </c>
      <c r="S54" s="46"/>
      <c r="T54" s="2">
        <f>IF(S$2="Bike &amp; Run",IF(ISNA(VLOOKUP(S54,Paramètres!$B$3:$C$56,2,FALSE)),0,VLOOKUP(S54,Paramètres!$B$3:$C$56,2,FALSE)*Paramètres!$K$10),IF(OR(S54="",OR($D54="",$D54="NL",$D54="HORS LIGUE")),0,VLOOKUP(IF(OR(S54="",OR($D54="",$D54="NL",$D54="HORS LIGUE")),"",COUNTIFS($D$5:$D$72,"&lt;&gt;"&amp;"",$D$5:$D$72,"&lt;&gt;"&amp;"NL",$D$5:$D$72,"&lt;&gt;"&amp;"HORS LIGUE",S$5:S$72,"&lt;"&amp;S54)+1),Paramètres!$B$3:$C$56,2,FALSE)*Paramètres!$K$10))</f>
        <v>0</v>
      </c>
      <c r="U54" s="46"/>
      <c r="V54" s="2">
        <f>IF(U$2="Bike &amp; Run",IF(ISNA(VLOOKUP(U54,Paramètres!$B$3:$C$56,2,FALSE)),0,VLOOKUP(U54,Paramètres!$B$3:$C$56,2,FALSE)*Paramètres!$K$11),IF(OR(U54="",OR($D54="",$D54="NL",$D54="HORS LIGUE")),0,VLOOKUP(IF(OR(U54="",OR($D54="",$D54="NL",$D54="HORS LIGUE")),"",COUNTIFS($D$5:$D$72,"&lt;&gt;"&amp;"",$D$5:$D$72,"&lt;&gt;"&amp;"NL",$D$5:$D$72,"&lt;&gt;"&amp;"HORS LIGUE",U$5:U$72,"&lt;"&amp;U54)+1),Paramètres!$B$3:$C$56,2,FALSE)*Paramètres!$K$11))</f>
        <v>0</v>
      </c>
      <c r="W54" s="46"/>
      <c r="X54" s="2">
        <f>IF(W$2="Bike &amp; Run",IF(ISNA(VLOOKUP(W54,Paramètres!$B$3:$C$56,2,FALSE)),0,VLOOKUP(W54,Paramètres!$B$3:$C$56,2,FALSE)*Paramètres!$K$12),IF(OR(W54="",OR($D54="",$D54="NL",$D54="HORS LIGUE")),0,VLOOKUP(IF(OR(W54="",OR($D54="",$D54="NL",$D54="HORS LIGUE")),"",COUNTIFS($D$5:$D$72,"&lt;&gt;"&amp;"",$D$5:$D$72,"&lt;&gt;"&amp;"NL",$D$5:$D$72,"&lt;&gt;"&amp;"HORS LIGUE",W$5:W$72,"&lt;"&amp;W54)+1),Paramètres!$B$3:$C$56,2,FALSE)*Paramètres!$K$12))</f>
        <v>0</v>
      </c>
      <c r="Y54" s="46"/>
      <c r="Z54" s="2">
        <f>IF(Y$2="Bike &amp; Run",IF(ISNA(VLOOKUP(Y54,Paramètres!$B$3:$C$56,2,FALSE)),0,VLOOKUP(Y54,Paramètres!$B$3:$C$56,2,FALSE)*Paramètres!$K$13),IF(OR(Y54="",OR($D54="",$D54="NL",$D54="HORS LIGUE")),0,VLOOKUP(IF(OR(Y54="",OR($D54="",$D54="NL",$D54="HORS LIGUE")),"",COUNTIFS($D$5:$D$72,"&lt;&gt;"&amp;"",$D$5:$D$72,"&lt;&gt;"&amp;"NL",$D$5:$D$72,"&lt;&gt;"&amp;"HORS LIGUE",Y$5:Y$72,"&lt;"&amp;Y54)+1),Paramètres!$B$3:$C$56,2,FALSE)*Paramètres!$K$13))</f>
        <v>0</v>
      </c>
      <c r="AA54" s="46"/>
      <c r="AB54" s="2">
        <f>IF(AA$2="Bike &amp; Run",IF(ISNA(VLOOKUP(AA54,Paramètres!$B$3:$C$56,2,FALSE)),0,VLOOKUP(AA54,Paramètres!$B$3:$C$56,2,FALSE)*Paramètres!$K$14),IF(OR(AA54="",OR($D54="",$D54="NL",$D54="HORS LIGUE")),0,VLOOKUP(IF(OR(AA54="",OR($D54="",$D54="NL",$D54="HORS LIGUE")),"",COUNTIFS($D$5:$D$72,"&lt;&gt;"&amp;"",$D$5:$D$72,"&lt;&gt;"&amp;"NL",$D$5:$D$72,"&lt;&gt;"&amp;"HORS LIGUE",AA$5:AA$72,"&lt;"&amp;AA54)+1),Paramètres!$B$3:$C$56,2,FALSE)*Paramètres!$K$14))</f>
        <v>0</v>
      </c>
      <c r="AC54" s="46"/>
      <c r="AD54" s="2">
        <f>IF(AC$2="Bike &amp; Run",IF(ISNA(VLOOKUP(AC54,Paramètres!$B$3:$C$56,2,FALSE)),0,VLOOKUP(AC54,Paramètres!$B$3:$C$56,2,FALSE)*Paramètres!$K$15),IF(OR(AC54="",OR($D54="",$D54="NL",$D54="HORS LIGUE")),0,VLOOKUP(IF(OR(AC54="",OR($D54="",$D54="NL",$D54="HORS LIGUE")),"",COUNTIFS($D$5:$D$72,"&lt;&gt;"&amp;"",$D$5:$D$72,"&lt;&gt;"&amp;"NL",$D$5:$D$72,"&lt;&gt;"&amp;"HORS LIGUE",AC$5:AC$72,"&lt;"&amp;AC54)+1),Paramètres!$B$3:$C$56,2,FALSE)*Paramètres!$K$15))</f>
        <v>0</v>
      </c>
      <c r="AE54" s="46"/>
      <c r="AF54" s="2">
        <f>IF(AE$2="Bike &amp; Run",IF(ISNA(VLOOKUP(AE54,Paramètres!$B$3:$C$56,2,FALSE)),0,VLOOKUP(AE54,Paramètres!$B$3:$C$56,2,FALSE)*Paramètres!$K$16),IF(OR(AE54="",OR($D54="",$D54="NL",$D54="HORS LIGUE")),0,VLOOKUP(IF(OR(AE54="",OR($D54="",$D54="NL",$D54="HORS LIGUE")),"",COUNTIFS($D$5:$D$72,"&lt;&gt;"&amp;"",$D$5:$D$72,"&lt;&gt;"&amp;"NL",$D$5:$D$72,"&lt;&gt;"&amp;"HORS LIGUE",AE$5:AE$72,"&lt;"&amp;AE54)+1),Paramètres!$B$3:$C$56,2,FALSE)*Paramètres!$K$16))</f>
        <v>0</v>
      </c>
      <c r="AG54" s="46"/>
      <c r="AH54" s="2">
        <f>IF(AG$2="Bike &amp; Run",IF(ISNA(VLOOKUP(AG54,Paramètres!$B$3:$C$56,2,FALSE)),0,VLOOKUP(AG54,Paramètres!$B$3:$C$56,2,FALSE)*Paramètres!$K$17),IF(OR(AG54="",OR($D54="",$D54="NL",$D54="HORS LIGUE")),0,VLOOKUP(IF(OR(AG54="",OR($D54="",$D54="NL",$D54="HORS LIGUE")),"",COUNTIFS($D$5:$D$72,"&lt;&gt;"&amp;"",$D$5:$D$72,"&lt;&gt;"&amp;"NL",$D$5:$D$72,"&lt;&gt;"&amp;"HORS LIGUE",AG$5:AG$72,"&lt;"&amp;AG54)+1),Paramètres!$B$3:$C$56,2,FALSE)*Paramètres!$K$17))</f>
        <v>0</v>
      </c>
      <c r="AI54" s="40">
        <f t="shared" si="53"/>
        <v>0</v>
      </c>
      <c r="AJ54" s="3" t="str">
        <f t="shared" si="54"/>
        <v/>
      </c>
      <c r="AK54" s="5">
        <f t="shared" si="55"/>
        <v>0</v>
      </c>
      <c r="AL54" s="41">
        <f t="shared" si="56"/>
        <v>0</v>
      </c>
      <c r="AM54" s="33" t="str">
        <f t="shared" si="57"/>
        <v/>
      </c>
      <c r="AO54" s="22">
        <f t="shared" si="58"/>
        <v>0</v>
      </c>
      <c r="AP54">
        <f t="shared" si="59"/>
        <v>0</v>
      </c>
      <c r="AQ54">
        <f t="shared" si="60"/>
        <v>0</v>
      </c>
      <c r="AR54">
        <f t="shared" si="61"/>
        <v>0</v>
      </c>
      <c r="AS54">
        <f t="shared" si="62"/>
        <v>0</v>
      </c>
      <c r="AT54">
        <f t="shared" si="63"/>
        <v>0</v>
      </c>
      <c r="AU54">
        <f t="shared" si="64"/>
        <v>0</v>
      </c>
      <c r="AV54">
        <f t="shared" si="65"/>
        <v>0</v>
      </c>
      <c r="AW54">
        <f t="shared" si="66"/>
        <v>0</v>
      </c>
      <c r="AX54">
        <f t="shared" si="67"/>
        <v>0</v>
      </c>
      <c r="AY54">
        <f t="shared" si="68"/>
        <v>0</v>
      </c>
      <c r="AZ54">
        <f t="shared" si="69"/>
        <v>0</v>
      </c>
      <c r="BA54">
        <f t="shared" si="70"/>
        <v>0</v>
      </c>
      <c r="BB54">
        <f t="shared" si="71"/>
        <v>0</v>
      </c>
      <c r="BC54">
        <f t="shared" si="72"/>
        <v>0</v>
      </c>
      <c r="BD54">
        <f t="shared" si="73"/>
        <v>0</v>
      </c>
      <c r="BE54" s="22">
        <f t="shared" ref="BE54:BR54" si="91">BD54+LARGE($AO54:$BC54,BE$4)</f>
        <v>0</v>
      </c>
      <c r="BF54" s="22">
        <f t="shared" si="91"/>
        <v>0</v>
      </c>
      <c r="BG54" s="22">
        <f t="shared" si="91"/>
        <v>0</v>
      </c>
      <c r="BH54" s="22">
        <f t="shared" si="91"/>
        <v>0</v>
      </c>
      <c r="BI54" s="22">
        <f t="shared" si="91"/>
        <v>0</v>
      </c>
      <c r="BJ54" s="22">
        <f t="shared" si="91"/>
        <v>0</v>
      </c>
      <c r="BK54" s="22">
        <f t="shared" si="91"/>
        <v>0</v>
      </c>
      <c r="BL54" s="22">
        <f t="shared" si="91"/>
        <v>0</v>
      </c>
      <c r="BM54" s="22">
        <f t="shared" si="91"/>
        <v>0</v>
      </c>
      <c r="BN54" s="22">
        <f t="shared" si="91"/>
        <v>0</v>
      </c>
      <c r="BO54" s="22">
        <f t="shared" si="91"/>
        <v>0</v>
      </c>
      <c r="BP54" s="22">
        <f t="shared" si="91"/>
        <v>0</v>
      </c>
      <c r="BQ54" s="22">
        <f t="shared" si="91"/>
        <v>0</v>
      </c>
      <c r="BR54" s="22">
        <f t="shared" si="91"/>
        <v>0</v>
      </c>
    </row>
    <row r="55" spans="1:70" ht="16.5">
      <c r="A55" s="14"/>
      <c r="B55" s="32" t="str">
        <f>IF(ISNA(VLOOKUP(A55,'Licenciés Jeunes 2023'!A:C,3,0)),"",VLOOKUP(A55,'Licenciés Jeunes 2023'!A:C,3,0))</f>
        <v/>
      </c>
      <c r="C55" s="32" t="str">
        <f>IF(ISNA(VLOOKUP(A55,'Licenciés Jeunes 2023'!A:C,2,0)),"",VLOOKUP(A55,'Licenciés Jeunes 2023'!A:C,2,0))</f>
        <v/>
      </c>
      <c r="D55" s="32" t="str">
        <f>IF(ISNA(VLOOKUP(A55,'Licenciés Jeunes 2023'!A:F,6,0)),"",VLOOKUP(A55,'Licenciés Jeunes 2023'!A:F,6,0))</f>
        <v/>
      </c>
      <c r="E55" s="6"/>
      <c r="F55" s="2">
        <f>IF(E$2="Bike &amp; Run",IF(ISNA(VLOOKUP(E55,Paramètres!$B$3:$C$56,2,FALSE)),0,VLOOKUP(E55,Paramètres!$B$3:$C$56,2,FALSE)*Paramètres!$K$3),IF(OR(E55="",OR($D55="",$D55="NL",$D55="HORS LIGUE")),0,VLOOKUP(IF(OR(E55="",OR($D55="",$D55="NL",$D55="HORS LIGUE")),"",COUNTIFS($D$5:$D$72,"&lt;&gt;"&amp;"",$D$5:$D$72,"&lt;&gt;"&amp;"NL",$D$5:$D$72,"&lt;&gt;"&amp;"HORS LIGUE",E$5:E$72,"&lt;"&amp;E55)+1),Paramètres!$B$3:$C$56,2,FALSE)*Paramètres!$K$3))</f>
        <v>0</v>
      </c>
      <c r="G55" s="4"/>
      <c r="H55" s="2">
        <f>IF(G$2="Bike &amp; Run",IF(ISNA(VLOOKUP(G55,Paramètres!$B$3:$C$56,2,FALSE)),0,VLOOKUP(G55,Paramètres!$B$3:$C$56,2,FALSE)*Paramètres!$K$4),IF(OR(G55="",OR($D55="",$D55="NL",$D55="HORS LIGUE")),0,VLOOKUP(IF(OR(G55="",OR($D55="",$D55="NL",$D55="HORS LIGUE")),"",COUNTIFS($D$5:$D$72,"&lt;&gt;"&amp;"",$D$5:$D$72,"&lt;&gt;"&amp;"NL",$D$5:$D$72,"&lt;&gt;"&amp;"HORS LIGUE",G$5:G$72,"&lt;"&amp;G55)+1),Paramètres!$B$3:$C$56,2,FALSE)*Paramètres!$K$4))</f>
        <v>0</v>
      </c>
      <c r="I55" s="36"/>
      <c r="J55" s="2">
        <f>IF(I$2="Bike &amp; Run",IF(ISNA(VLOOKUP(I55,Paramètres!$B$3:$C$56,2,FALSE)),0,VLOOKUP(I55,Paramètres!$B$3:$C$56,2,FALSE)*Paramètres!$K$5),IF(OR(I55="",OR($D55="",$D55="NL",$D55="HORS LIGUE")),0,VLOOKUP(IF(OR(I55="",OR($D55="",$D55="NL",$D55="HORS LIGUE")),"",COUNTIFS($D$5:$D$72,"&lt;&gt;"&amp;"",$D$5:$D$72,"&lt;&gt;"&amp;"NL",$D$5:$D$72,"&lt;&gt;"&amp;"HORS LIGUE",I$5:I$72,"&lt;"&amp;I55)+1),Paramètres!$B$3:$C$56,2,FALSE)*Paramètres!$K$5))</f>
        <v>0</v>
      </c>
      <c r="K55" s="4"/>
      <c r="L55" s="2">
        <f>IF(K$2="Bike &amp; Run",IF(ISNA(VLOOKUP(K55,Paramètres!$B$3:$C$56,2,FALSE)),0,VLOOKUP(K55,Paramètres!$B$3:$C$56,2,FALSE)*Paramètres!$K$6),IF(OR(K55="",OR($D55="",$D55="NL",$D55="HORS LIGUE")),0,VLOOKUP(IF(OR(K55="",OR($D55="",$D55="NL",$D55="HORS LIGUE")),"",COUNTIFS($D$5:$D$72,"&lt;&gt;"&amp;"",$D$5:$D$72,"&lt;&gt;"&amp;"NL",$D$5:$D$72,"&lt;&gt;"&amp;"HORS LIGUE",K$5:K$72,"&lt;"&amp;K55)+1),Paramètres!$B$3:$C$56,2,FALSE)*Paramètres!$K$6))</f>
        <v>0</v>
      </c>
      <c r="M55" s="4"/>
      <c r="N55" s="2">
        <f>IF(M$2="Bike &amp; Run",IF(ISNA(VLOOKUP(M55,Paramètres!$B$3:$C$56,2,FALSE)),0,VLOOKUP(M55,Paramètres!$B$3:$C$56,2,FALSE)*Paramètres!$K$7),IF(OR(M55="",OR($D55="",$D55="NL",$D55="HORS LIGUE")),0,VLOOKUP(IF(OR(M55="",OR($D55="",$D55="NL",$D55="HORS LIGUE")),"",COUNTIFS($D$5:$D$72,"&lt;&gt;"&amp;"",$D$5:$D$72,"&lt;&gt;"&amp;"NL",$D$5:$D$72,"&lt;&gt;"&amp;"HORS LIGUE",M$5:M$72,"&lt;"&amp;M55)+1),Paramètres!$B$3:$C$56,2,FALSE)*Paramètres!$K$7))</f>
        <v>0</v>
      </c>
      <c r="O55" s="46"/>
      <c r="P55" s="2">
        <f>IF(O$2="Bike &amp; Run",IF(ISNA(VLOOKUP(O55,Paramètres!$B$3:$C$56,2,FALSE)),0,VLOOKUP(O55,Paramètres!$B$3:$C$56,2,FALSE)*Paramètres!$K$8),IF(OR(O55="",OR($D55="",$D55="NL",$D55="HORS LIGUE")),0,VLOOKUP(IF(OR(O55="",OR($D55="",$D55="NL",$D55="HORS LIGUE")),"",COUNTIFS($D$5:$D$72,"&lt;&gt;"&amp;"",$D$5:$D$72,"&lt;&gt;"&amp;"NL",$D$5:$D$72,"&lt;&gt;"&amp;"HORS LIGUE",O$5:O$72,"&lt;"&amp;O55)+1),Paramètres!$B$3:$C$56,2,FALSE)*Paramètres!$K$8))</f>
        <v>0</v>
      </c>
      <c r="Q55" s="46"/>
      <c r="R55" s="2">
        <f>IF(Q$2="Bike &amp; Run",IF(ISNA(VLOOKUP(Q55,Paramètres!$B$3:$C$56,2,FALSE)),0,VLOOKUP(Q55,Paramètres!$B$3:$C$56,2,FALSE)*Paramètres!$K$9),IF(OR(Q55="",OR($D55="",$D55="NL",$D55="HORS LIGUE")),0,VLOOKUP(IF(OR(Q55="",OR($D55="",$D55="NL",$D55="HORS LIGUE")),"",COUNTIFS($D$5:$D$72,"&lt;&gt;"&amp;"",$D$5:$D$72,"&lt;&gt;"&amp;"NL",$D$5:$D$72,"&lt;&gt;"&amp;"HORS LIGUE",Q$5:Q$72,"&lt;"&amp;Q55)+1),Paramètres!$B$3:$C$56,2,FALSE)*Paramètres!$K$9))</f>
        <v>0</v>
      </c>
      <c r="S55" s="46"/>
      <c r="T55" s="2">
        <f>IF(S$2="Bike &amp; Run",IF(ISNA(VLOOKUP(S55,Paramètres!$B$3:$C$56,2,FALSE)),0,VLOOKUP(S55,Paramètres!$B$3:$C$56,2,FALSE)*Paramètres!$K$10),IF(OR(S55="",OR($D55="",$D55="NL",$D55="HORS LIGUE")),0,VLOOKUP(IF(OR(S55="",OR($D55="",$D55="NL",$D55="HORS LIGUE")),"",COUNTIFS($D$5:$D$72,"&lt;&gt;"&amp;"",$D$5:$D$72,"&lt;&gt;"&amp;"NL",$D$5:$D$72,"&lt;&gt;"&amp;"HORS LIGUE",S$5:S$72,"&lt;"&amp;S55)+1),Paramètres!$B$3:$C$56,2,FALSE)*Paramètres!$K$10))</f>
        <v>0</v>
      </c>
      <c r="U55" s="46"/>
      <c r="V55" s="2">
        <f>IF(U$2="Bike &amp; Run",IF(ISNA(VLOOKUP(U55,Paramètres!$B$3:$C$56,2,FALSE)),0,VLOOKUP(U55,Paramètres!$B$3:$C$56,2,FALSE)*Paramètres!$K$11),IF(OR(U55="",OR($D55="",$D55="NL",$D55="HORS LIGUE")),0,VLOOKUP(IF(OR(U55="",OR($D55="",$D55="NL",$D55="HORS LIGUE")),"",COUNTIFS($D$5:$D$72,"&lt;&gt;"&amp;"",$D$5:$D$72,"&lt;&gt;"&amp;"NL",$D$5:$D$72,"&lt;&gt;"&amp;"HORS LIGUE",U$5:U$72,"&lt;"&amp;U55)+1),Paramètres!$B$3:$C$56,2,FALSE)*Paramètres!$K$11))</f>
        <v>0</v>
      </c>
      <c r="W55" s="46"/>
      <c r="X55" s="2">
        <f>IF(W$2="Bike &amp; Run",IF(ISNA(VLOOKUP(W55,Paramètres!$B$3:$C$56,2,FALSE)),0,VLOOKUP(W55,Paramètres!$B$3:$C$56,2,FALSE)*Paramètres!$K$12),IF(OR(W55="",OR($D55="",$D55="NL",$D55="HORS LIGUE")),0,VLOOKUP(IF(OR(W55="",OR($D55="",$D55="NL",$D55="HORS LIGUE")),"",COUNTIFS($D$5:$D$72,"&lt;&gt;"&amp;"",$D$5:$D$72,"&lt;&gt;"&amp;"NL",$D$5:$D$72,"&lt;&gt;"&amp;"HORS LIGUE",W$5:W$72,"&lt;"&amp;W55)+1),Paramètres!$B$3:$C$56,2,FALSE)*Paramètres!$K$12))</f>
        <v>0</v>
      </c>
      <c r="Y55" s="46"/>
      <c r="Z55" s="2">
        <f>IF(Y$2="Bike &amp; Run",IF(ISNA(VLOOKUP(Y55,Paramètres!$B$3:$C$56,2,FALSE)),0,VLOOKUP(Y55,Paramètres!$B$3:$C$56,2,FALSE)*Paramètres!$K$13),IF(OR(Y55="",OR($D55="",$D55="NL",$D55="HORS LIGUE")),0,VLOOKUP(IF(OR(Y55="",OR($D55="",$D55="NL",$D55="HORS LIGUE")),"",COUNTIFS($D$5:$D$72,"&lt;&gt;"&amp;"",$D$5:$D$72,"&lt;&gt;"&amp;"NL",$D$5:$D$72,"&lt;&gt;"&amp;"HORS LIGUE",Y$5:Y$72,"&lt;"&amp;Y55)+1),Paramètres!$B$3:$C$56,2,FALSE)*Paramètres!$K$13))</f>
        <v>0</v>
      </c>
      <c r="AA55" s="46"/>
      <c r="AB55" s="2">
        <f>IF(AA$2="Bike &amp; Run",IF(ISNA(VLOOKUP(AA55,Paramètres!$B$3:$C$56,2,FALSE)),0,VLOOKUP(AA55,Paramètres!$B$3:$C$56,2,FALSE)*Paramètres!$K$14),IF(OR(AA55="",OR($D55="",$D55="NL",$D55="HORS LIGUE")),0,VLOOKUP(IF(OR(AA55="",OR($D55="",$D55="NL",$D55="HORS LIGUE")),"",COUNTIFS($D$5:$D$72,"&lt;&gt;"&amp;"",$D$5:$D$72,"&lt;&gt;"&amp;"NL",$D$5:$D$72,"&lt;&gt;"&amp;"HORS LIGUE",AA$5:AA$72,"&lt;"&amp;AA55)+1),Paramètres!$B$3:$C$56,2,FALSE)*Paramètres!$K$14))</f>
        <v>0</v>
      </c>
      <c r="AC55" s="46"/>
      <c r="AD55" s="2">
        <f>IF(AC$2="Bike &amp; Run",IF(ISNA(VLOOKUP(AC55,Paramètres!$B$3:$C$56,2,FALSE)),0,VLOOKUP(AC55,Paramètres!$B$3:$C$56,2,FALSE)*Paramètres!$K$15),IF(OR(AC55="",OR($D55="",$D55="NL",$D55="HORS LIGUE")),0,VLOOKUP(IF(OR(AC55="",OR($D55="",$D55="NL",$D55="HORS LIGUE")),"",COUNTIFS($D$5:$D$72,"&lt;&gt;"&amp;"",$D$5:$D$72,"&lt;&gt;"&amp;"NL",$D$5:$D$72,"&lt;&gt;"&amp;"HORS LIGUE",AC$5:AC$72,"&lt;"&amp;AC55)+1),Paramètres!$B$3:$C$56,2,FALSE)*Paramètres!$K$15))</f>
        <v>0</v>
      </c>
      <c r="AE55" s="46"/>
      <c r="AF55" s="2">
        <f>IF(AE$2="Bike &amp; Run",IF(ISNA(VLOOKUP(AE55,Paramètres!$B$3:$C$56,2,FALSE)),0,VLOOKUP(AE55,Paramètres!$B$3:$C$56,2,FALSE)*Paramètres!$K$16),IF(OR(AE55="",OR($D55="",$D55="NL",$D55="HORS LIGUE")),0,VLOOKUP(IF(OR(AE55="",OR($D55="",$D55="NL",$D55="HORS LIGUE")),"",COUNTIFS($D$5:$D$72,"&lt;&gt;"&amp;"",$D$5:$D$72,"&lt;&gt;"&amp;"NL",$D$5:$D$72,"&lt;&gt;"&amp;"HORS LIGUE",AE$5:AE$72,"&lt;"&amp;AE55)+1),Paramètres!$B$3:$C$56,2,FALSE)*Paramètres!$K$16))</f>
        <v>0</v>
      </c>
      <c r="AG55" s="46"/>
      <c r="AH55" s="2">
        <f>IF(AG$2="Bike &amp; Run",IF(ISNA(VLOOKUP(AG55,Paramètres!$B$3:$C$56,2,FALSE)),0,VLOOKUP(AG55,Paramètres!$B$3:$C$56,2,FALSE)*Paramètres!$K$17),IF(OR(AG55="",OR($D55="",$D55="NL",$D55="HORS LIGUE")),0,VLOOKUP(IF(OR(AG55="",OR($D55="",$D55="NL",$D55="HORS LIGUE")),"",COUNTIFS($D$5:$D$72,"&lt;&gt;"&amp;"",$D$5:$D$72,"&lt;&gt;"&amp;"NL",$D$5:$D$72,"&lt;&gt;"&amp;"HORS LIGUE",AG$5:AG$72,"&lt;"&amp;AG55)+1),Paramètres!$B$3:$C$56,2,FALSE)*Paramètres!$K$17))</f>
        <v>0</v>
      </c>
      <c r="AI55" s="40">
        <f t="shared" si="53"/>
        <v>0</v>
      </c>
      <c r="AJ55" s="3" t="str">
        <f t="shared" si="54"/>
        <v/>
      </c>
      <c r="AK55" s="5">
        <f t="shared" si="55"/>
        <v>0</v>
      </c>
      <c r="AL55" s="41">
        <f t="shared" si="56"/>
        <v>0</v>
      </c>
      <c r="AM55" s="33" t="str">
        <f t="shared" si="57"/>
        <v/>
      </c>
      <c r="AO55" s="22">
        <f t="shared" si="58"/>
        <v>0</v>
      </c>
      <c r="AP55">
        <f t="shared" si="59"/>
        <v>0</v>
      </c>
      <c r="AQ55">
        <f t="shared" si="60"/>
        <v>0</v>
      </c>
      <c r="AR55">
        <f t="shared" si="61"/>
        <v>0</v>
      </c>
      <c r="AS55">
        <f t="shared" si="62"/>
        <v>0</v>
      </c>
      <c r="AT55">
        <f t="shared" si="63"/>
        <v>0</v>
      </c>
      <c r="AU55">
        <f t="shared" si="64"/>
        <v>0</v>
      </c>
      <c r="AV55">
        <f t="shared" si="65"/>
        <v>0</v>
      </c>
      <c r="AW55">
        <f t="shared" si="66"/>
        <v>0</v>
      </c>
      <c r="AX55">
        <f t="shared" si="67"/>
        <v>0</v>
      </c>
      <c r="AY55">
        <f t="shared" si="68"/>
        <v>0</v>
      </c>
      <c r="AZ55">
        <f t="shared" si="69"/>
        <v>0</v>
      </c>
      <c r="BA55">
        <f t="shared" si="70"/>
        <v>0</v>
      </c>
      <c r="BB55">
        <f t="shared" si="71"/>
        <v>0</v>
      </c>
      <c r="BC55">
        <f t="shared" si="72"/>
        <v>0</v>
      </c>
      <c r="BD55">
        <f t="shared" si="73"/>
        <v>0</v>
      </c>
      <c r="BE55" s="22">
        <f t="shared" ref="BE55:BR55" si="92">BD55+LARGE($AO55:$BC55,BE$4)</f>
        <v>0</v>
      </c>
      <c r="BF55" s="22">
        <f t="shared" si="92"/>
        <v>0</v>
      </c>
      <c r="BG55" s="22">
        <f t="shared" si="92"/>
        <v>0</v>
      </c>
      <c r="BH55" s="22">
        <f t="shared" si="92"/>
        <v>0</v>
      </c>
      <c r="BI55" s="22">
        <f t="shared" si="92"/>
        <v>0</v>
      </c>
      <c r="BJ55" s="22">
        <f t="shared" si="92"/>
        <v>0</v>
      </c>
      <c r="BK55" s="22">
        <f t="shared" si="92"/>
        <v>0</v>
      </c>
      <c r="BL55" s="22">
        <f t="shared" si="92"/>
        <v>0</v>
      </c>
      <c r="BM55" s="22">
        <f t="shared" si="92"/>
        <v>0</v>
      </c>
      <c r="BN55" s="22">
        <f t="shared" si="92"/>
        <v>0</v>
      </c>
      <c r="BO55" s="22">
        <f t="shared" si="92"/>
        <v>0</v>
      </c>
      <c r="BP55" s="22">
        <f t="shared" si="92"/>
        <v>0</v>
      </c>
      <c r="BQ55" s="22">
        <f t="shared" si="92"/>
        <v>0</v>
      </c>
      <c r="BR55" s="22">
        <f t="shared" si="92"/>
        <v>0</v>
      </c>
    </row>
    <row r="56" spans="1:70" ht="16.5">
      <c r="A56" s="14"/>
      <c r="B56" s="32" t="str">
        <f>IF(ISNA(VLOOKUP(A56,'Licenciés Jeunes 2023'!A:C,3,0)),"",VLOOKUP(A56,'Licenciés Jeunes 2023'!A:C,3,0))</f>
        <v/>
      </c>
      <c r="C56" s="32" t="str">
        <f>IF(ISNA(VLOOKUP(A56,'Licenciés Jeunes 2023'!A:C,2,0)),"",VLOOKUP(A56,'Licenciés Jeunes 2023'!A:C,2,0))</f>
        <v/>
      </c>
      <c r="D56" s="32" t="str">
        <f>IF(ISNA(VLOOKUP(A56,'Licenciés Jeunes 2023'!A:F,6,0)),"",VLOOKUP(A56,'Licenciés Jeunes 2023'!A:F,6,0))</f>
        <v/>
      </c>
      <c r="E56" s="6"/>
      <c r="F56" s="2">
        <f>IF(E$2="Bike &amp; Run",IF(ISNA(VLOOKUP(E56,Paramètres!$B$3:$C$56,2,FALSE)),0,VLOOKUP(E56,Paramètres!$B$3:$C$56,2,FALSE)*Paramètres!$K$3),IF(OR(E56="",OR($D56="",$D56="NL",$D56="HORS LIGUE")),0,VLOOKUP(IF(OR(E56="",OR($D56="",$D56="NL",$D56="HORS LIGUE")),"",COUNTIFS($D$5:$D$72,"&lt;&gt;"&amp;"",$D$5:$D$72,"&lt;&gt;"&amp;"NL",$D$5:$D$72,"&lt;&gt;"&amp;"HORS LIGUE",E$5:E$72,"&lt;"&amp;E56)+1),Paramètres!$B$3:$C$56,2,FALSE)*Paramètres!$K$3))</f>
        <v>0</v>
      </c>
      <c r="G56" s="4"/>
      <c r="H56" s="2">
        <f>IF(G$2="Bike &amp; Run",IF(ISNA(VLOOKUP(G56,Paramètres!$B$3:$C$56,2,FALSE)),0,VLOOKUP(G56,Paramètres!$B$3:$C$56,2,FALSE)*Paramètres!$K$4),IF(OR(G56="",OR($D56="",$D56="NL",$D56="HORS LIGUE")),0,VLOOKUP(IF(OR(G56="",OR($D56="",$D56="NL",$D56="HORS LIGUE")),"",COUNTIFS($D$5:$D$72,"&lt;&gt;"&amp;"",$D$5:$D$72,"&lt;&gt;"&amp;"NL",$D$5:$D$72,"&lt;&gt;"&amp;"HORS LIGUE",G$5:G$72,"&lt;"&amp;G56)+1),Paramètres!$B$3:$C$56,2,FALSE)*Paramètres!$K$4))</f>
        <v>0</v>
      </c>
      <c r="I56" s="36"/>
      <c r="J56" s="2">
        <f>IF(I$2="Bike &amp; Run",IF(ISNA(VLOOKUP(I56,Paramètres!$B$3:$C$56,2,FALSE)),0,VLOOKUP(I56,Paramètres!$B$3:$C$56,2,FALSE)*Paramètres!$K$5),IF(OR(I56="",OR($D56="",$D56="NL",$D56="HORS LIGUE")),0,VLOOKUP(IF(OR(I56="",OR($D56="",$D56="NL",$D56="HORS LIGUE")),"",COUNTIFS($D$5:$D$72,"&lt;&gt;"&amp;"",$D$5:$D$72,"&lt;&gt;"&amp;"NL",$D$5:$D$72,"&lt;&gt;"&amp;"HORS LIGUE",I$5:I$72,"&lt;"&amp;I56)+1),Paramètres!$B$3:$C$56,2,FALSE)*Paramètres!$K$5))</f>
        <v>0</v>
      </c>
      <c r="K56" s="4"/>
      <c r="L56" s="2">
        <f>IF(K$2="Bike &amp; Run",IF(ISNA(VLOOKUP(K56,Paramètres!$B$3:$C$56,2,FALSE)),0,VLOOKUP(K56,Paramètres!$B$3:$C$56,2,FALSE)*Paramètres!$K$6),IF(OR(K56="",OR($D56="",$D56="NL",$D56="HORS LIGUE")),0,VLOOKUP(IF(OR(K56="",OR($D56="",$D56="NL",$D56="HORS LIGUE")),"",COUNTIFS($D$5:$D$72,"&lt;&gt;"&amp;"",$D$5:$D$72,"&lt;&gt;"&amp;"NL",$D$5:$D$72,"&lt;&gt;"&amp;"HORS LIGUE",K$5:K$72,"&lt;"&amp;K56)+1),Paramètres!$B$3:$C$56,2,FALSE)*Paramètres!$K$6))</f>
        <v>0</v>
      </c>
      <c r="M56" s="4"/>
      <c r="N56" s="2">
        <f>IF(M$2="Bike &amp; Run",IF(ISNA(VLOOKUP(M56,Paramètres!$B$3:$C$56,2,FALSE)),0,VLOOKUP(M56,Paramètres!$B$3:$C$56,2,FALSE)*Paramètres!$K$7),IF(OR(M56="",OR($D56="",$D56="NL",$D56="HORS LIGUE")),0,VLOOKUP(IF(OR(M56="",OR($D56="",$D56="NL",$D56="HORS LIGUE")),"",COUNTIFS($D$5:$D$72,"&lt;&gt;"&amp;"",$D$5:$D$72,"&lt;&gt;"&amp;"NL",$D$5:$D$72,"&lt;&gt;"&amp;"HORS LIGUE",M$5:M$72,"&lt;"&amp;M56)+1),Paramètres!$B$3:$C$56,2,FALSE)*Paramètres!$K$7))</f>
        <v>0</v>
      </c>
      <c r="O56" s="46"/>
      <c r="P56" s="2">
        <f>IF(O$2="Bike &amp; Run",IF(ISNA(VLOOKUP(O56,Paramètres!$B$3:$C$56,2,FALSE)),0,VLOOKUP(O56,Paramètres!$B$3:$C$56,2,FALSE)*Paramètres!$K$8),IF(OR(O56="",OR($D56="",$D56="NL",$D56="HORS LIGUE")),0,VLOOKUP(IF(OR(O56="",OR($D56="",$D56="NL",$D56="HORS LIGUE")),"",COUNTIFS($D$5:$D$72,"&lt;&gt;"&amp;"",$D$5:$D$72,"&lt;&gt;"&amp;"NL",$D$5:$D$72,"&lt;&gt;"&amp;"HORS LIGUE",O$5:O$72,"&lt;"&amp;O56)+1),Paramètres!$B$3:$C$56,2,FALSE)*Paramètres!$K$8))</f>
        <v>0</v>
      </c>
      <c r="Q56" s="46"/>
      <c r="R56" s="2">
        <f>IF(Q$2="Bike &amp; Run",IF(ISNA(VLOOKUP(Q56,Paramètres!$B$3:$C$56,2,FALSE)),0,VLOOKUP(Q56,Paramètres!$B$3:$C$56,2,FALSE)*Paramètres!$K$9),IF(OR(Q56="",OR($D56="",$D56="NL",$D56="HORS LIGUE")),0,VLOOKUP(IF(OR(Q56="",OR($D56="",$D56="NL",$D56="HORS LIGUE")),"",COUNTIFS($D$5:$D$72,"&lt;&gt;"&amp;"",$D$5:$D$72,"&lt;&gt;"&amp;"NL",$D$5:$D$72,"&lt;&gt;"&amp;"HORS LIGUE",Q$5:Q$72,"&lt;"&amp;Q56)+1),Paramètres!$B$3:$C$56,2,FALSE)*Paramètres!$K$9))</f>
        <v>0</v>
      </c>
      <c r="S56" s="46"/>
      <c r="T56" s="2">
        <f>IF(S$2="Bike &amp; Run",IF(ISNA(VLOOKUP(S56,Paramètres!$B$3:$C$56,2,FALSE)),0,VLOOKUP(S56,Paramètres!$B$3:$C$56,2,FALSE)*Paramètres!$K$10),IF(OR(S56="",OR($D56="",$D56="NL",$D56="HORS LIGUE")),0,VLOOKUP(IF(OR(S56="",OR($D56="",$D56="NL",$D56="HORS LIGUE")),"",COUNTIFS($D$5:$D$72,"&lt;&gt;"&amp;"",$D$5:$D$72,"&lt;&gt;"&amp;"NL",$D$5:$D$72,"&lt;&gt;"&amp;"HORS LIGUE",S$5:S$72,"&lt;"&amp;S56)+1),Paramètres!$B$3:$C$56,2,FALSE)*Paramètres!$K$10))</f>
        <v>0</v>
      </c>
      <c r="U56" s="46"/>
      <c r="V56" s="2">
        <f>IF(U$2="Bike &amp; Run",IF(ISNA(VLOOKUP(U56,Paramètres!$B$3:$C$56,2,FALSE)),0,VLOOKUP(U56,Paramètres!$B$3:$C$56,2,FALSE)*Paramètres!$K$11),IF(OR(U56="",OR($D56="",$D56="NL",$D56="HORS LIGUE")),0,VLOOKUP(IF(OR(U56="",OR($D56="",$D56="NL",$D56="HORS LIGUE")),"",COUNTIFS($D$5:$D$72,"&lt;&gt;"&amp;"",$D$5:$D$72,"&lt;&gt;"&amp;"NL",$D$5:$D$72,"&lt;&gt;"&amp;"HORS LIGUE",U$5:U$72,"&lt;"&amp;U56)+1),Paramètres!$B$3:$C$56,2,FALSE)*Paramètres!$K$11))</f>
        <v>0</v>
      </c>
      <c r="W56" s="46"/>
      <c r="X56" s="2">
        <f>IF(W$2="Bike &amp; Run",IF(ISNA(VLOOKUP(W56,Paramètres!$B$3:$C$56,2,FALSE)),0,VLOOKUP(W56,Paramètres!$B$3:$C$56,2,FALSE)*Paramètres!$K$12),IF(OR(W56="",OR($D56="",$D56="NL",$D56="HORS LIGUE")),0,VLOOKUP(IF(OR(W56="",OR($D56="",$D56="NL",$D56="HORS LIGUE")),"",COUNTIFS($D$5:$D$72,"&lt;&gt;"&amp;"",$D$5:$D$72,"&lt;&gt;"&amp;"NL",$D$5:$D$72,"&lt;&gt;"&amp;"HORS LIGUE",W$5:W$72,"&lt;"&amp;W56)+1),Paramètres!$B$3:$C$56,2,FALSE)*Paramètres!$K$12))</f>
        <v>0</v>
      </c>
      <c r="Y56" s="46"/>
      <c r="Z56" s="2">
        <f>IF(Y$2="Bike &amp; Run",IF(ISNA(VLOOKUP(Y56,Paramètres!$B$3:$C$56,2,FALSE)),0,VLOOKUP(Y56,Paramètres!$B$3:$C$56,2,FALSE)*Paramètres!$K$13),IF(OR(Y56="",OR($D56="",$D56="NL",$D56="HORS LIGUE")),0,VLOOKUP(IF(OR(Y56="",OR($D56="",$D56="NL",$D56="HORS LIGUE")),"",COUNTIFS($D$5:$D$72,"&lt;&gt;"&amp;"",$D$5:$D$72,"&lt;&gt;"&amp;"NL",$D$5:$D$72,"&lt;&gt;"&amp;"HORS LIGUE",Y$5:Y$72,"&lt;"&amp;Y56)+1),Paramètres!$B$3:$C$56,2,FALSE)*Paramètres!$K$13))</f>
        <v>0</v>
      </c>
      <c r="AA56" s="46"/>
      <c r="AB56" s="2">
        <f>IF(AA$2="Bike &amp; Run",IF(ISNA(VLOOKUP(AA56,Paramètres!$B$3:$C$56,2,FALSE)),0,VLOOKUP(AA56,Paramètres!$B$3:$C$56,2,FALSE)*Paramètres!$K$14),IF(OR(AA56="",OR($D56="",$D56="NL",$D56="HORS LIGUE")),0,VLOOKUP(IF(OR(AA56="",OR($D56="",$D56="NL",$D56="HORS LIGUE")),"",COUNTIFS($D$5:$D$72,"&lt;&gt;"&amp;"",$D$5:$D$72,"&lt;&gt;"&amp;"NL",$D$5:$D$72,"&lt;&gt;"&amp;"HORS LIGUE",AA$5:AA$72,"&lt;"&amp;AA56)+1),Paramètres!$B$3:$C$56,2,FALSE)*Paramètres!$K$14))</f>
        <v>0</v>
      </c>
      <c r="AC56" s="46"/>
      <c r="AD56" s="2">
        <f>IF(AC$2="Bike &amp; Run",IF(ISNA(VLOOKUP(AC56,Paramètres!$B$3:$C$56,2,FALSE)),0,VLOOKUP(AC56,Paramètres!$B$3:$C$56,2,FALSE)*Paramètres!$K$15),IF(OR(AC56="",OR($D56="",$D56="NL",$D56="HORS LIGUE")),0,VLOOKUP(IF(OR(AC56="",OR($D56="",$D56="NL",$D56="HORS LIGUE")),"",COUNTIFS($D$5:$D$72,"&lt;&gt;"&amp;"",$D$5:$D$72,"&lt;&gt;"&amp;"NL",$D$5:$D$72,"&lt;&gt;"&amp;"HORS LIGUE",AC$5:AC$72,"&lt;"&amp;AC56)+1),Paramètres!$B$3:$C$56,2,FALSE)*Paramètres!$K$15))</f>
        <v>0</v>
      </c>
      <c r="AE56" s="46"/>
      <c r="AF56" s="2">
        <f>IF(AE$2="Bike &amp; Run",IF(ISNA(VLOOKUP(AE56,Paramètres!$B$3:$C$56,2,FALSE)),0,VLOOKUP(AE56,Paramètres!$B$3:$C$56,2,FALSE)*Paramètres!$K$16),IF(OR(AE56="",OR($D56="",$D56="NL",$D56="HORS LIGUE")),0,VLOOKUP(IF(OR(AE56="",OR($D56="",$D56="NL",$D56="HORS LIGUE")),"",COUNTIFS($D$5:$D$72,"&lt;&gt;"&amp;"",$D$5:$D$72,"&lt;&gt;"&amp;"NL",$D$5:$D$72,"&lt;&gt;"&amp;"HORS LIGUE",AE$5:AE$72,"&lt;"&amp;AE56)+1),Paramètres!$B$3:$C$56,2,FALSE)*Paramètres!$K$16))</f>
        <v>0</v>
      </c>
      <c r="AG56" s="46"/>
      <c r="AH56" s="2">
        <f>IF(AG$2="Bike &amp; Run",IF(ISNA(VLOOKUP(AG56,Paramètres!$B$3:$C$56,2,FALSE)),0,VLOOKUP(AG56,Paramètres!$B$3:$C$56,2,FALSE)*Paramètres!$K$17),IF(OR(AG56="",OR($D56="",$D56="NL",$D56="HORS LIGUE")),0,VLOOKUP(IF(OR(AG56="",OR($D56="",$D56="NL",$D56="HORS LIGUE")),"",COUNTIFS($D$5:$D$72,"&lt;&gt;"&amp;"",$D$5:$D$72,"&lt;&gt;"&amp;"NL",$D$5:$D$72,"&lt;&gt;"&amp;"HORS LIGUE",AG$5:AG$72,"&lt;"&amp;AG56)+1),Paramètres!$B$3:$C$56,2,FALSE)*Paramètres!$K$17))</f>
        <v>0</v>
      </c>
      <c r="AI56" s="40">
        <f t="shared" si="53"/>
        <v>0</v>
      </c>
      <c r="AJ56" s="3" t="str">
        <f t="shared" si="54"/>
        <v/>
      </c>
      <c r="AK56" s="5">
        <f t="shared" si="55"/>
        <v>0</v>
      </c>
      <c r="AL56" s="41">
        <f t="shared" si="56"/>
        <v>0</v>
      </c>
      <c r="AM56" s="33" t="str">
        <f t="shared" si="57"/>
        <v/>
      </c>
      <c r="AO56" s="22">
        <f t="shared" si="58"/>
        <v>0</v>
      </c>
      <c r="AP56">
        <f t="shared" si="59"/>
        <v>0</v>
      </c>
      <c r="AQ56">
        <f t="shared" si="60"/>
        <v>0</v>
      </c>
      <c r="AR56">
        <f t="shared" si="61"/>
        <v>0</v>
      </c>
      <c r="AS56">
        <f t="shared" si="62"/>
        <v>0</v>
      </c>
      <c r="AT56">
        <f t="shared" si="63"/>
        <v>0</v>
      </c>
      <c r="AU56">
        <f t="shared" si="64"/>
        <v>0</v>
      </c>
      <c r="AV56">
        <f t="shared" si="65"/>
        <v>0</v>
      </c>
      <c r="AW56">
        <f t="shared" si="66"/>
        <v>0</v>
      </c>
      <c r="AX56">
        <f t="shared" si="67"/>
        <v>0</v>
      </c>
      <c r="AY56">
        <f t="shared" si="68"/>
        <v>0</v>
      </c>
      <c r="AZ56">
        <f t="shared" si="69"/>
        <v>0</v>
      </c>
      <c r="BA56">
        <f t="shared" si="70"/>
        <v>0</v>
      </c>
      <c r="BB56">
        <f t="shared" si="71"/>
        <v>0</v>
      </c>
      <c r="BC56">
        <f t="shared" si="72"/>
        <v>0</v>
      </c>
      <c r="BD56">
        <f t="shared" si="73"/>
        <v>0</v>
      </c>
      <c r="BE56" s="22">
        <f t="shared" ref="BE56:BR56" si="93">BD56+LARGE($AO56:$BC56,BE$4)</f>
        <v>0</v>
      </c>
      <c r="BF56" s="22">
        <f t="shared" si="93"/>
        <v>0</v>
      </c>
      <c r="BG56" s="22">
        <f t="shared" si="93"/>
        <v>0</v>
      </c>
      <c r="BH56" s="22">
        <f t="shared" si="93"/>
        <v>0</v>
      </c>
      <c r="BI56" s="22">
        <f t="shared" si="93"/>
        <v>0</v>
      </c>
      <c r="BJ56" s="22">
        <f t="shared" si="93"/>
        <v>0</v>
      </c>
      <c r="BK56" s="22">
        <f t="shared" si="93"/>
        <v>0</v>
      </c>
      <c r="BL56" s="22">
        <f t="shared" si="93"/>
        <v>0</v>
      </c>
      <c r="BM56" s="22">
        <f t="shared" si="93"/>
        <v>0</v>
      </c>
      <c r="BN56" s="22">
        <f t="shared" si="93"/>
        <v>0</v>
      </c>
      <c r="BO56" s="22">
        <f t="shared" si="93"/>
        <v>0</v>
      </c>
      <c r="BP56" s="22">
        <f t="shared" si="93"/>
        <v>0</v>
      </c>
      <c r="BQ56" s="22">
        <f t="shared" si="93"/>
        <v>0</v>
      </c>
      <c r="BR56" s="22">
        <f t="shared" si="93"/>
        <v>0</v>
      </c>
    </row>
    <row r="57" spans="1:70" ht="16.5">
      <c r="A57" s="14"/>
      <c r="B57" s="32" t="str">
        <f>IF(ISNA(VLOOKUP(A57,'Licenciés Jeunes 2023'!A:C,3,0)),"",VLOOKUP(A57,'Licenciés Jeunes 2023'!A:C,3,0))</f>
        <v/>
      </c>
      <c r="C57" s="32" t="str">
        <f>IF(ISNA(VLOOKUP(A57,'Licenciés Jeunes 2023'!A:C,2,0)),"",VLOOKUP(A57,'Licenciés Jeunes 2023'!A:C,2,0))</f>
        <v/>
      </c>
      <c r="D57" s="32" t="str">
        <f>IF(ISNA(VLOOKUP(A57,'Licenciés Jeunes 2023'!A:F,6,0)),"",VLOOKUP(A57,'Licenciés Jeunes 2023'!A:F,6,0))</f>
        <v/>
      </c>
      <c r="E57" s="6"/>
      <c r="F57" s="2">
        <f>IF(E$2="Bike &amp; Run",IF(ISNA(VLOOKUP(E57,Paramètres!$B$3:$C$56,2,FALSE)),0,VLOOKUP(E57,Paramètres!$B$3:$C$56,2,FALSE)*Paramètres!$K$3),IF(OR(E57="",OR($D57="",$D57="NL",$D57="HORS LIGUE")),0,VLOOKUP(IF(OR(E57="",OR($D57="",$D57="NL",$D57="HORS LIGUE")),"",COUNTIFS($D$5:$D$72,"&lt;&gt;"&amp;"",$D$5:$D$72,"&lt;&gt;"&amp;"NL",$D$5:$D$72,"&lt;&gt;"&amp;"HORS LIGUE",E$5:E$72,"&lt;"&amp;E57)+1),Paramètres!$B$3:$C$56,2,FALSE)*Paramètres!$K$3))</f>
        <v>0</v>
      </c>
      <c r="G57" s="4"/>
      <c r="H57" s="2">
        <f>IF(G$2="Bike &amp; Run",IF(ISNA(VLOOKUP(G57,Paramètres!$B$3:$C$56,2,FALSE)),0,VLOOKUP(G57,Paramètres!$B$3:$C$56,2,FALSE)*Paramètres!$K$4),IF(OR(G57="",OR($D57="",$D57="NL",$D57="HORS LIGUE")),0,VLOOKUP(IF(OR(G57="",OR($D57="",$D57="NL",$D57="HORS LIGUE")),"",COUNTIFS($D$5:$D$72,"&lt;&gt;"&amp;"",$D$5:$D$72,"&lt;&gt;"&amp;"NL",$D$5:$D$72,"&lt;&gt;"&amp;"HORS LIGUE",G$5:G$72,"&lt;"&amp;G57)+1),Paramètres!$B$3:$C$56,2,FALSE)*Paramètres!$K$4))</f>
        <v>0</v>
      </c>
      <c r="I57" s="36"/>
      <c r="J57" s="2">
        <f>IF(I$2="Bike &amp; Run",IF(ISNA(VLOOKUP(I57,Paramètres!$B$3:$C$56,2,FALSE)),0,VLOOKUP(I57,Paramètres!$B$3:$C$56,2,FALSE)*Paramètres!$K$5),IF(OR(I57="",OR($D57="",$D57="NL",$D57="HORS LIGUE")),0,VLOOKUP(IF(OR(I57="",OR($D57="",$D57="NL",$D57="HORS LIGUE")),"",COUNTIFS($D$5:$D$72,"&lt;&gt;"&amp;"",$D$5:$D$72,"&lt;&gt;"&amp;"NL",$D$5:$D$72,"&lt;&gt;"&amp;"HORS LIGUE",I$5:I$72,"&lt;"&amp;I57)+1),Paramètres!$B$3:$C$56,2,FALSE)*Paramètres!$K$5))</f>
        <v>0</v>
      </c>
      <c r="K57" s="4"/>
      <c r="L57" s="2">
        <f>IF(K$2="Bike &amp; Run",IF(ISNA(VLOOKUP(K57,Paramètres!$B$3:$C$56,2,FALSE)),0,VLOOKUP(K57,Paramètres!$B$3:$C$56,2,FALSE)*Paramètres!$K$6),IF(OR(K57="",OR($D57="",$D57="NL",$D57="HORS LIGUE")),0,VLOOKUP(IF(OR(K57="",OR($D57="",$D57="NL",$D57="HORS LIGUE")),"",COUNTIFS($D$5:$D$72,"&lt;&gt;"&amp;"",$D$5:$D$72,"&lt;&gt;"&amp;"NL",$D$5:$D$72,"&lt;&gt;"&amp;"HORS LIGUE",K$5:K$72,"&lt;"&amp;K57)+1),Paramètres!$B$3:$C$56,2,FALSE)*Paramètres!$K$6))</f>
        <v>0</v>
      </c>
      <c r="M57" s="4"/>
      <c r="N57" s="2">
        <f>IF(M$2="Bike &amp; Run",IF(ISNA(VLOOKUP(M57,Paramètres!$B$3:$C$56,2,FALSE)),0,VLOOKUP(M57,Paramètres!$B$3:$C$56,2,FALSE)*Paramètres!$K$7),IF(OR(M57="",OR($D57="",$D57="NL",$D57="HORS LIGUE")),0,VLOOKUP(IF(OR(M57="",OR($D57="",$D57="NL",$D57="HORS LIGUE")),"",COUNTIFS($D$5:$D$72,"&lt;&gt;"&amp;"",$D$5:$D$72,"&lt;&gt;"&amp;"NL",$D$5:$D$72,"&lt;&gt;"&amp;"HORS LIGUE",M$5:M$72,"&lt;"&amp;M57)+1),Paramètres!$B$3:$C$56,2,FALSE)*Paramètres!$K$7))</f>
        <v>0</v>
      </c>
      <c r="O57" s="46"/>
      <c r="P57" s="2">
        <f>IF(O$2="Bike &amp; Run",IF(ISNA(VLOOKUP(O57,Paramètres!$B$3:$C$56,2,FALSE)),0,VLOOKUP(O57,Paramètres!$B$3:$C$56,2,FALSE)*Paramètres!$K$8),IF(OR(O57="",OR($D57="",$D57="NL",$D57="HORS LIGUE")),0,VLOOKUP(IF(OR(O57="",OR($D57="",$D57="NL",$D57="HORS LIGUE")),"",COUNTIFS($D$5:$D$72,"&lt;&gt;"&amp;"",$D$5:$D$72,"&lt;&gt;"&amp;"NL",$D$5:$D$72,"&lt;&gt;"&amp;"HORS LIGUE",O$5:O$72,"&lt;"&amp;O57)+1),Paramètres!$B$3:$C$56,2,FALSE)*Paramètres!$K$8))</f>
        <v>0</v>
      </c>
      <c r="Q57" s="46"/>
      <c r="R57" s="2">
        <f>IF(Q$2="Bike &amp; Run",IF(ISNA(VLOOKUP(Q57,Paramètres!$B$3:$C$56,2,FALSE)),0,VLOOKUP(Q57,Paramètres!$B$3:$C$56,2,FALSE)*Paramètres!$K$9),IF(OR(Q57="",OR($D57="",$D57="NL",$D57="HORS LIGUE")),0,VLOOKUP(IF(OR(Q57="",OR($D57="",$D57="NL",$D57="HORS LIGUE")),"",COUNTIFS($D$5:$D$72,"&lt;&gt;"&amp;"",$D$5:$D$72,"&lt;&gt;"&amp;"NL",$D$5:$D$72,"&lt;&gt;"&amp;"HORS LIGUE",Q$5:Q$72,"&lt;"&amp;Q57)+1),Paramètres!$B$3:$C$56,2,FALSE)*Paramètres!$K$9))</f>
        <v>0</v>
      </c>
      <c r="S57" s="46"/>
      <c r="T57" s="2">
        <f>IF(S$2="Bike &amp; Run",IF(ISNA(VLOOKUP(S57,Paramètres!$B$3:$C$56,2,FALSE)),0,VLOOKUP(S57,Paramètres!$B$3:$C$56,2,FALSE)*Paramètres!$K$10),IF(OR(S57="",OR($D57="",$D57="NL",$D57="HORS LIGUE")),0,VLOOKUP(IF(OR(S57="",OR($D57="",$D57="NL",$D57="HORS LIGUE")),"",COUNTIFS($D$5:$D$72,"&lt;&gt;"&amp;"",$D$5:$D$72,"&lt;&gt;"&amp;"NL",$D$5:$D$72,"&lt;&gt;"&amp;"HORS LIGUE",S$5:S$72,"&lt;"&amp;S57)+1),Paramètres!$B$3:$C$56,2,FALSE)*Paramètres!$K$10))</f>
        <v>0</v>
      </c>
      <c r="U57" s="46"/>
      <c r="V57" s="2">
        <f>IF(U$2="Bike &amp; Run",IF(ISNA(VLOOKUP(U57,Paramètres!$B$3:$C$56,2,FALSE)),0,VLOOKUP(U57,Paramètres!$B$3:$C$56,2,FALSE)*Paramètres!$K$11),IF(OR(U57="",OR($D57="",$D57="NL",$D57="HORS LIGUE")),0,VLOOKUP(IF(OR(U57="",OR($D57="",$D57="NL",$D57="HORS LIGUE")),"",COUNTIFS($D$5:$D$72,"&lt;&gt;"&amp;"",$D$5:$D$72,"&lt;&gt;"&amp;"NL",$D$5:$D$72,"&lt;&gt;"&amp;"HORS LIGUE",U$5:U$72,"&lt;"&amp;U57)+1),Paramètres!$B$3:$C$56,2,FALSE)*Paramètres!$K$11))</f>
        <v>0</v>
      </c>
      <c r="W57" s="46"/>
      <c r="X57" s="2">
        <f>IF(W$2="Bike &amp; Run",IF(ISNA(VLOOKUP(W57,Paramètres!$B$3:$C$56,2,FALSE)),0,VLOOKUP(W57,Paramètres!$B$3:$C$56,2,FALSE)*Paramètres!$K$12),IF(OR(W57="",OR($D57="",$D57="NL",$D57="HORS LIGUE")),0,VLOOKUP(IF(OR(W57="",OR($D57="",$D57="NL",$D57="HORS LIGUE")),"",COUNTIFS($D$5:$D$72,"&lt;&gt;"&amp;"",$D$5:$D$72,"&lt;&gt;"&amp;"NL",$D$5:$D$72,"&lt;&gt;"&amp;"HORS LIGUE",W$5:W$72,"&lt;"&amp;W57)+1),Paramètres!$B$3:$C$56,2,FALSE)*Paramètres!$K$12))</f>
        <v>0</v>
      </c>
      <c r="Y57" s="46"/>
      <c r="Z57" s="2">
        <f>IF(Y$2="Bike &amp; Run",IF(ISNA(VLOOKUP(Y57,Paramètres!$B$3:$C$56,2,FALSE)),0,VLOOKUP(Y57,Paramètres!$B$3:$C$56,2,FALSE)*Paramètres!$K$13),IF(OR(Y57="",OR($D57="",$D57="NL",$D57="HORS LIGUE")),0,VLOOKUP(IF(OR(Y57="",OR($D57="",$D57="NL",$D57="HORS LIGUE")),"",COUNTIFS($D$5:$D$72,"&lt;&gt;"&amp;"",$D$5:$D$72,"&lt;&gt;"&amp;"NL",$D$5:$D$72,"&lt;&gt;"&amp;"HORS LIGUE",Y$5:Y$72,"&lt;"&amp;Y57)+1),Paramètres!$B$3:$C$56,2,FALSE)*Paramètres!$K$13))</f>
        <v>0</v>
      </c>
      <c r="AA57" s="46"/>
      <c r="AB57" s="2">
        <f>IF(AA$2="Bike &amp; Run",IF(ISNA(VLOOKUP(AA57,Paramètres!$B$3:$C$56,2,FALSE)),0,VLOOKUP(AA57,Paramètres!$B$3:$C$56,2,FALSE)*Paramètres!$K$14),IF(OR(AA57="",OR($D57="",$D57="NL",$D57="HORS LIGUE")),0,VLOOKUP(IF(OR(AA57="",OR($D57="",$D57="NL",$D57="HORS LIGUE")),"",COUNTIFS($D$5:$D$72,"&lt;&gt;"&amp;"",$D$5:$D$72,"&lt;&gt;"&amp;"NL",$D$5:$D$72,"&lt;&gt;"&amp;"HORS LIGUE",AA$5:AA$72,"&lt;"&amp;AA57)+1),Paramètres!$B$3:$C$56,2,FALSE)*Paramètres!$K$14))</f>
        <v>0</v>
      </c>
      <c r="AC57" s="46"/>
      <c r="AD57" s="2">
        <f>IF(AC$2="Bike &amp; Run",IF(ISNA(VLOOKUP(AC57,Paramètres!$B$3:$C$56,2,FALSE)),0,VLOOKUP(AC57,Paramètres!$B$3:$C$56,2,FALSE)*Paramètres!$K$15),IF(OR(AC57="",OR($D57="",$D57="NL",$D57="HORS LIGUE")),0,VLOOKUP(IF(OR(AC57="",OR($D57="",$D57="NL",$D57="HORS LIGUE")),"",COUNTIFS($D$5:$D$72,"&lt;&gt;"&amp;"",$D$5:$D$72,"&lt;&gt;"&amp;"NL",$D$5:$D$72,"&lt;&gt;"&amp;"HORS LIGUE",AC$5:AC$72,"&lt;"&amp;AC57)+1),Paramètres!$B$3:$C$56,2,FALSE)*Paramètres!$K$15))</f>
        <v>0</v>
      </c>
      <c r="AE57" s="46"/>
      <c r="AF57" s="2">
        <f>IF(AE$2="Bike &amp; Run",IF(ISNA(VLOOKUP(AE57,Paramètres!$B$3:$C$56,2,FALSE)),0,VLOOKUP(AE57,Paramètres!$B$3:$C$56,2,FALSE)*Paramètres!$K$16),IF(OR(AE57="",OR($D57="",$D57="NL",$D57="HORS LIGUE")),0,VLOOKUP(IF(OR(AE57="",OR($D57="",$D57="NL",$D57="HORS LIGUE")),"",COUNTIFS($D$5:$D$72,"&lt;&gt;"&amp;"",$D$5:$D$72,"&lt;&gt;"&amp;"NL",$D$5:$D$72,"&lt;&gt;"&amp;"HORS LIGUE",AE$5:AE$72,"&lt;"&amp;AE57)+1),Paramètres!$B$3:$C$56,2,FALSE)*Paramètres!$K$16))</f>
        <v>0</v>
      </c>
      <c r="AG57" s="46"/>
      <c r="AH57" s="2">
        <f>IF(AG$2="Bike &amp; Run",IF(ISNA(VLOOKUP(AG57,Paramètres!$B$3:$C$56,2,FALSE)),0,VLOOKUP(AG57,Paramètres!$B$3:$C$56,2,FALSE)*Paramètres!$K$17),IF(OR(AG57="",OR($D57="",$D57="NL",$D57="HORS LIGUE")),0,VLOOKUP(IF(OR(AG57="",OR($D57="",$D57="NL",$D57="HORS LIGUE")),"",COUNTIFS($D$5:$D$72,"&lt;&gt;"&amp;"",$D$5:$D$72,"&lt;&gt;"&amp;"NL",$D$5:$D$72,"&lt;&gt;"&amp;"HORS LIGUE",AG$5:AG$72,"&lt;"&amp;AG57)+1),Paramètres!$B$3:$C$56,2,FALSE)*Paramètres!$K$17))</f>
        <v>0</v>
      </c>
      <c r="AI57" s="40">
        <f t="shared" si="53"/>
        <v>0</v>
      </c>
      <c r="AJ57" s="3" t="str">
        <f t="shared" si="54"/>
        <v/>
      </c>
      <c r="AK57" s="5">
        <f t="shared" si="55"/>
        <v>0</v>
      </c>
      <c r="AL57" s="41">
        <f t="shared" si="56"/>
        <v>0</v>
      </c>
      <c r="AM57" s="33" t="str">
        <f t="shared" si="57"/>
        <v/>
      </c>
      <c r="AO57" s="22">
        <f t="shared" si="58"/>
        <v>0</v>
      </c>
      <c r="AP57">
        <f t="shared" si="59"/>
        <v>0</v>
      </c>
      <c r="AQ57">
        <f t="shared" si="60"/>
        <v>0</v>
      </c>
      <c r="AR57">
        <f t="shared" si="61"/>
        <v>0</v>
      </c>
      <c r="AS57">
        <f t="shared" si="62"/>
        <v>0</v>
      </c>
      <c r="AT57">
        <f t="shared" si="63"/>
        <v>0</v>
      </c>
      <c r="AU57">
        <f t="shared" si="64"/>
        <v>0</v>
      </c>
      <c r="AV57">
        <f t="shared" si="65"/>
        <v>0</v>
      </c>
      <c r="AW57">
        <f t="shared" si="66"/>
        <v>0</v>
      </c>
      <c r="AX57">
        <f t="shared" si="67"/>
        <v>0</v>
      </c>
      <c r="AY57">
        <f t="shared" si="68"/>
        <v>0</v>
      </c>
      <c r="AZ57">
        <f t="shared" si="69"/>
        <v>0</v>
      </c>
      <c r="BA57">
        <f t="shared" si="70"/>
        <v>0</v>
      </c>
      <c r="BB57">
        <f t="shared" si="71"/>
        <v>0</v>
      </c>
      <c r="BC57">
        <f t="shared" si="72"/>
        <v>0</v>
      </c>
      <c r="BD57">
        <f t="shared" si="73"/>
        <v>0</v>
      </c>
      <c r="BE57" s="22">
        <f t="shared" ref="BE57:BR57" si="94">BD57+LARGE($AO57:$BC57,BE$4)</f>
        <v>0</v>
      </c>
      <c r="BF57" s="22">
        <f t="shared" si="94"/>
        <v>0</v>
      </c>
      <c r="BG57" s="22">
        <f t="shared" si="94"/>
        <v>0</v>
      </c>
      <c r="BH57" s="22">
        <f t="shared" si="94"/>
        <v>0</v>
      </c>
      <c r="BI57" s="22">
        <f t="shared" si="94"/>
        <v>0</v>
      </c>
      <c r="BJ57" s="22">
        <f t="shared" si="94"/>
        <v>0</v>
      </c>
      <c r="BK57" s="22">
        <f t="shared" si="94"/>
        <v>0</v>
      </c>
      <c r="BL57" s="22">
        <f t="shared" si="94"/>
        <v>0</v>
      </c>
      <c r="BM57" s="22">
        <f t="shared" si="94"/>
        <v>0</v>
      </c>
      <c r="BN57" s="22">
        <f t="shared" si="94"/>
        <v>0</v>
      </c>
      <c r="BO57" s="22">
        <f t="shared" si="94"/>
        <v>0</v>
      </c>
      <c r="BP57" s="22">
        <f t="shared" si="94"/>
        <v>0</v>
      </c>
      <c r="BQ57" s="22">
        <f t="shared" si="94"/>
        <v>0</v>
      </c>
      <c r="BR57" s="22">
        <f t="shared" si="94"/>
        <v>0</v>
      </c>
    </row>
    <row r="58" spans="1:70" ht="16.5">
      <c r="A58" s="14"/>
      <c r="B58" s="32" t="str">
        <f>IF(ISNA(VLOOKUP(A58,'Licenciés Jeunes 2023'!A:C,3,0)),"",VLOOKUP(A58,'Licenciés Jeunes 2023'!A:C,3,0))</f>
        <v/>
      </c>
      <c r="C58" s="32" t="str">
        <f>IF(ISNA(VLOOKUP(A58,'Licenciés Jeunes 2023'!A:C,2,0)),"",VLOOKUP(A58,'Licenciés Jeunes 2023'!A:C,2,0))</f>
        <v/>
      </c>
      <c r="D58" s="32" t="str">
        <f>IF(ISNA(VLOOKUP(A58,'Licenciés Jeunes 2023'!A:F,6,0)),"",VLOOKUP(A58,'Licenciés Jeunes 2023'!A:F,6,0))</f>
        <v/>
      </c>
      <c r="E58" s="6"/>
      <c r="F58" s="2">
        <f>IF(E$2="Bike &amp; Run",IF(ISNA(VLOOKUP(E58,Paramètres!$B$3:$C$56,2,FALSE)),0,VLOOKUP(E58,Paramètres!$B$3:$C$56,2,FALSE)*Paramètres!$K$3),IF(OR(E58="",OR($D58="",$D58="NL",$D58="HORS LIGUE")),0,VLOOKUP(IF(OR(E58="",OR($D58="",$D58="NL",$D58="HORS LIGUE")),"",COUNTIFS($D$5:$D$72,"&lt;&gt;"&amp;"",$D$5:$D$72,"&lt;&gt;"&amp;"NL",$D$5:$D$72,"&lt;&gt;"&amp;"HORS LIGUE",E$5:E$72,"&lt;"&amp;E58)+1),Paramètres!$B$3:$C$56,2,FALSE)*Paramètres!$K$3))</f>
        <v>0</v>
      </c>
      <c r="G58" s="4"/>
      <c r="H58" s="2">
        <f>IF(G$2="Bike &amp; Run",IF(ISNA(VLOOKUP(G58,Paramètres!$B$3:$C$56,2,FALSE)),0,VLOOKUP(G58,Paramètres!$B$3:$C$56,2,FALSE)*Paramètres!$K$4),IF(OR(G58="",OR($D58="",$D58="NL",$D58="HORS LIGUE")),0,VLOOKUP(IF(OR(G58="",OR($D58="",$D58="NL",$D58="HORS LIGUE")),"",COUNTIFS($D$5:$D$72,"&lt;&gt;"&amp;"",$D$5:$D$72,"&lt;&gt;"&amp;"NL",$D$5:$D$72,"&lt;&gt;"&amp;"HORS LIGUE",G$5:G$72,"&lt;"&amp;G58)+1),Paramètres!$B$3:$C$56,2,FALSE)*Paramètres!$K$4))</f>
        <v>0</v>
      </c>
      <c r="I58" s="36"/>
      <c r="J58" s="2">
        <f>IF(I$2="Bike &amp; Run",IF(ISNA(VLOOKUP(I58,Paramètres!$B$3:$C$56,2,FALSE)),0,VLOOKUP(I58,Paramètres!$B$3:$C$56,2,FALSE)*Paramètres!$K$5),IF(OR(I58="",OR($D58="",$D58="NL",$D58="HORS LIGUE")),0,VLOOKUP(IF(OR(I58="",OR($D58="",$D58="NL",$D58="HORS LIGUE")),"",COUNTIFS($D$5:$D$72,"&lt;&gt;"&amp;"",$D$5:$D$72,"&lt;&gt;"&amp;"NL",$D$5:$D$72,"&lt;&gt;"&amp;"HORS LIGUE",I$5:I$72,"&lt;"&amp;I58)+1),Paramètres!$B$3:$C$56,2,FALSE)*Paramètres!$K$5))</f>
        <v>0</v>
      </c>
      <c r="K58" s="4"/>
      <c r="L58" s="2">
        <f>IF(K$2="Bike &amp; Run",IF(ISNA(VLOOKUP(K58,Paramètres!$B$3:$C$56,2,FALSE)),0,VLOOKUP(K58,Paramètres!$B$3:$C$56,2,FALSE)*Paramètres!$K$6),IF(OR(K58="",OR($D58="",$D58="NL",$D58="HORS LIGUE")),0,VLOOKUP(IF(OR(K58="",OR($D58="",$D58="NL",$D58="HORS LIGUE")),"",COUNTIFS($D$5:$D$72,"&lt;&gt;"&amp;"",$D$5:$D$72,"&lt;&gt;"&amp;"NL",$D$5:$D$72,"&lt;&gt;"&amp;"HORS LIGUE",K$5:K$72,"&lt;"&amp;K58)+1),Paramètres!$B$3:$C$56,2,FALSE)*Paramètres!$K$6))</f>
        <v>0</v>
      </c>
      <c r="M58" s="4"/>
      <c r="N58" s="2">
        <f>IF(M$2="Bike &amp; Run",IF(ISNA(VLOOKUP(M58,Paramètres!$B$3:$C$56,2,FALSE)),0,VLOOKUP(M58,Paramètres!$B$3:$C$56,2,FALSE)*Paramètres!$K$7),IF(OR(M58="",OR($D58="",$D58="NL",$D58="HORS LIGUE")),0,VLOOKUP(IF(OR(M58="",OR($D58="",$D58="NL",$D58="HORS LIGUE")),"",COUNTIFS($D$5:$D$72,"&lt;&gt;"&amp;"",$D$5:$D$72,"&lt;&gt;"&amp;"NL",$D$5:$D$72,"&lt;&gt;"&amp;"HORS LIGUE",M$5:M$72,"&lt;"&amp;M58)+1),Paramètres!$B$3:$C$56,2,FALSE)*Paramètres!$K$7))</f>
        <v>0</v>
      </c>
      <c r="O58" s="46"/>
      <c r="P58" s="2">
        <f>IF(O$2="Bike &amp; Run",IF(ISNA(VLOOKUP(O58,Paramètres!$B$3:$C$56,2,FALSE)),0,VLOOKUP(O58,Paramètres!$B$3:$C$56,2,FALSE)*Paramètres!$K$8),IF(OR(O58="",OR($D58="",$D58="NL",$D58="HORS LIGUE")),0,VLOOKUP(IF(OR(O58="",OR($D58="",$D58="NL",$D58="HORS LIGUE")),"",COUNTIFS($D$5:$D$72,"&lt;&gt;"&amp;"",$D$5:$D$72,"&lt;&gt;"&amp;"NL",$D$5:$D$72,"&lt;&gt;"&amp;"HORS LIGUE",O$5:O$72,"&lt;"&amp;O58)+1),Paramètres!$B$3:$C$56,2,FALSE)*Paramètres!$K$8))</f>
        <v>0</v>
      </c>
      <c r="Q58" s="46"/>
      <c r="R58" s="2">
        <f>IF(Q$2="Bike &amp; Run",IF(ISNA(VLOOKUP(Q58,Paramètres!$B$3:$C$56,2,FALSE)),0,VLOOKUP(Q58,Paramètres!$B$3:$C$56,2,FALSE)*Paramètres!$K$9),IF(OR(Q58="",OR($D58="",$D58="NL",$D58="HORS LIGUE")),0,VLOOKUP(IF(OR(Q58="",OR($D58="",$D58="NL",$D58="HORS LIGUE")),"",COUNTIFS($D$5:$D$72,"&lt;&gt;"&amp;"",$D$5:$D$72,"&lt;&gt;"&amp;"NL",$D$5:$D$72,"&lt;&gt;"&amp;"HORS LIGUE",Q$5:Q$72,"&lt;"&amp;Q58)+1),Paramètres!$B$3:$C$56,2,FALSE)*Paramètres!$K$9))</f>
        <v>0</v>
      </c>
      <c r="S58" s="46"/>
      <c r="T58" s="2">
        <f>IF(S$2="Bike &amp; Run",IF(ISNA(VLOOKUP(S58,Paramètres!$B$3:$C$56,2,FALSE)),0,VLOOKUP(S58,Paramètres!$B$3:$C$56,2,FALSE)*Paramètres!$K$10),IF(OR(S58="",OR($D58="",$D58="NL",$D58="HORS LIGUE")),0,VLOOKUP(IF(OR(S58="",OR($D58="",$D58="NL",$D58="HORS LIGUE")),"",COUNTIFS($D$5:$D$72,"&lt;&gt;"&amp;"",$D$5:$D$72,"&lt;&gt;"&amp;"NL",$D$5:$D$72,"&lt;&gt;"&amp;"HORS LIGUE",S$5:S$72,"&lt;"&amp;S58)+1),Paramètres!$B$3:$C$56,2,FALSE)*Paramètres!$K$10))</f>
        <v>0</v>
      </c>
      <c r="U58" s="46"/>
      <c r="V58" s="2">
        <f>IF(U$2="Bike &amp; Run",IF(ISNA(VLOOKUP(U58,Paramètres!$B$3:$C$56,2,FALSE)),0,VLOOKUP(U58,Paramètres!$B$3:$C$56,2,FALSE)*Paramètres!$K$11),IF(OR(U58="",OR($D58="",$D58="NL",$D58="HORS LIGUE")),0,VLOOKUP(IF(OR(U58="",OR($D58="",$D58="NL",$D58="HORS LIGUE")),"",COUNTIFS($D$5:$D$72,"&lt;&gt;"&amp;"",$D$5:$D$72,"&lt;&gt;"&amp;"NL",$D$5:$D$72,"&lt;&gt;"&amp;"HORS LIGUE",U$5:U$72,"&lt;"&amp;U58)+1),Paramètres!$B$3:$C$56,2,FALSE)*Paramètres!$K$11))</f>
        <v>0</v>
      </c>
      <c r="W58" s="46"/>
      <c r="X58" s="2">
        <f>IF(W$2="Bike &amp; Run",IF(ISNA(VLOOKUP(W58,Paramètres!$B$3:$C$56,2,FALSE)),0,VLOOKUP(W58,Paramètres!$B$3:$C$56,2,FALSE)*Paramètres!$K$12),IF(OR(W58="",OR($D58="",$D58="NL",$D58="HORS LIGUE")),0,VLOOKUP(IF(OR(W58="",OR($D58="",$D58="NL",$D58="HORS LIGUE")),"",COUNTIFS($D$5:$D$72,"&lt;&gt;"&amp;"",$D$5:$D$72,"&lt;&gt;"&amp;"NL",$D$5:$D$72,"&lt;&gt;"&amp;"HORS LIGUE",W$5:W$72,"&lt;"&amp;W58)+1),Paramètres!$B$3:$C$56,2,FALSE)*Paramètres!$K$12))</f>
        <v>0</v>
      </c>
      <c r="Y58" s="46"/>
      <c r="Z58" s="2">
        <f>IF(Y$2="Bike &amp; Run",IF(ISNA(VLOOKUP(Y58,Paramètres!$B$3:$C$56,2,FALSE)),0,VLOOKUP(Y58,Paramètres!$B$3:$C$56,2,FALSE)*Paramètres!$K$13),IF(OR(Y58="",OR($D58="",$D58="NL",$D58="HORS LIGUE")),0,VLOOKUP(IF(OR(Y58="",OR($D58="",$D58="NL",$D58="HORS LIGUE")),"",COUNTIFS($D$5:$D$72,"&lt;&gt;"&amp;"",$D$5:$D$72,"&lt;&gt;"&amp;"NL",$D$5:$D$72,"&lt;&gt;"&amp;"HORS LIGUE",Y$5:Y$72,"&lt;"&amp;Y58)+1),Paramètres!$B$3:$C$56,2,FALSE)*Paramètres!$K$13))</f>
        <v>0</v>
      </c>
      <c r="AA58" s="46"/>
      <c r="AB58" s="2">
        <f>IF(AA$2="Bike &amp; Run",IF(ISNA(VLOOKUP(AA58,Paramètres!$B$3:$C$56,2,FALSE)),0,VLOOKUP(AA58,Paramètres!$B$3:$C$56,2,FALSE)*Paramètres!$K$14),IF(OR(AA58="",OR($D58="",$D58="NL",$D58="HORS LIGUE")),0,VLOOKUP(IF(OR(AA58="",OR($D58="",$D58="NL",$D58="HORS LIGUE")),"",COUNTIFS($D$5:$D$72,"&lt;&gt;"&amp;"",$D$5:$D$72,"&lt;&gt;"&amp;"NL",$D$5:$D$72,"&lt;&gt;"&amp;"HORS LIGUE",AA$5:AA$72,"&lt;"&amp;AA58)+1),Paramètres!$B$3:$C$56,2,FALSE)*Paramètres!$K$14))</f>
        <v>0</v>
      </c>
      <c r="AC58" s="46"/>
      <c r="AD58" s="2">
        <f>IF(AC$2="Bike &amp; Run",IF(ISNA(VLOOKUP(AC58,Paramètres!$B$3:$C$56,2,FALSE)),0,VLOOKUP(AC58,Paramètres!$B$3:$C$56,2,FALSE)*Paramètres!$K$15),IF(OR(AC58="",OR($D58="",$D58="NL",$D58="HORS LIGUE")),0,VLOOKUP(IF(OR(AC58="",OR($D58="",$D58="NL",$D58="HORS LIGUE")),"",COUNTIFS($D$5:$D$72,"&lt;&gt;"&amp;"",$D$5:$D$72,"&lt;&gt;"&amp;"NL",$D$5:$D$72,"&lt;&gt;"&amp;"HORS LIGUE",AC$5:AC$72,"&lt;"&amp;AC58)+1),Paramètres!$B$3:$C$56,2,FALSE)*Paramètres!$K$15))</f>
        <v>0</v>
      </c>
      <c r="AE58" s="46"/>
      <c r="AF58" s="2">
        <f>IF(AE$2="Bike &amp; Run",IF(ISNA(VLOOKUP(AE58,Paramètres!$B$3:$C$56,2,FALSE)),0,VLOOKUP(AE58,Paramètres!$B$3:$C$56,2,FALSE)*Paramètres!$K$16),IF(OR(AE58="",OR($D58="",$D58="NL",$D58="HORS LIGUE")),0,VLOOKUP(IF(OR(AE58="",OR($D58="",$D58="NL",$D58="HORS LIGUE")),"",COUNTIFS($D$5:$D$72,"&lt;&gt;"&amp;"",$D$5:$D$72,"&lt;&gt;"&amp;"NL",$D$5:$D$72,"&lt;&gt;"&amp;"HORS LIGUE",AE$5:AE$72,"&lt;"&amp;AE58)+1),Paramètres!$B$3:$C$56,2,FALSE)*Paramètres!$K$16))</f>
        <v>0</v>
      </c>
      <c r="AG58" s="46"/>
      <c r="AH58" s="2">
        <f>IF(AG$2="Bike &amp; Run",IF(ISNA(VLOOKUP(AG58,Paramètres!$B$3:$C$56,2,FALSE)),0,VLOOKUP(AG58,Paramètres!$B$3:$C$56,2,FALSE)*Paramètres!$K$17),IF(OR(AG58="",OR($D58="",$D58="NL",$D58="HORS LIGUE")),0,VLOOKUP(IF(OR(AG58="",OR($D58="",$D58="NL",$D58="HORS LIGUE")),"",COUNTIFS($D$5:$D$72,"&lt;&gt;"&amp;"",$D$5:$D$72,"&lt;&gt;"&amp;"NL",$D$5:$D$72,"&lt;&gt;"&amp;"HORS LIGUE",AG$5:AG$72,"&lt;"&amp;AG58)+1),Paramètres!$B$3:$C$56,2,FALSE)*Paramètres!$K$17))</f>
        <v>0</v>
      </c>
      <c r="AI58" s="40">
        <f t="shared" si="53"/>
        <v>0</v>
      </c>
      <c r="AJ58" s="3" t="str">
        <f t="shared" si="54"/>
        <v/>
      </c>
      <c r="AK58" s="5">
        <f t="shared" si="55"/>
        <v>0</v>
      </c>
      <c r="AL58" s="41">
        <f t="shared" si="56"/>
        <v>0</v>
      </c>
      <c r="AM58" s="33" t="str">
        <f t="shared" si="57"/>
        <v/>
      </c>
      <c r="AO58" s="22">
        <f t="shared" si="58"/>
        <v>0</v>
      </c>
      <c r="AP58">
        <f t="shared" si="59"/>
        <v>0</v>
      </c>
      <c r="AQ58">
        <f t="shared" si="60"/>
        <v>0</v>
      </c>
      <c r="AR58">
        <f t="shared" si="61"/>
        <v>0</v>
      </c>
      <c r="AS58">
        <f t="shared" si="62"/>
        <v>0</v>
      </c>
      <c r="AT58">
        <f t="shared" si="63"/>
        <v>0</v>
      </c>
      <c r="AU58">
        <f t="shared" si="64"/>
        <v>0</v>
      </c>
      <c r="AV58">
        <f t="shared" si="65"/>
        <v>0</v>
      </c>
      <c r="AW58">
        <f t="shared" si="66"/>
        <v>0</v>
      </c>
      <c r="AX58">
        <f t="shared" si="67"/>
        <v>0</v>
      </c>
      <c r="AY58">
        <f t="shared" si="68"/>
        <v>0</v>
      </c>
      <c r="AZ58">
        <f t="shared" si="69"/>
        <v>0</v>
      </c>
      <c r="BA58">
        <f t="shared" si="70"/>
        <v>0</v>
      </c>
      <c r="BB58">
        <f t="shared" si="71"/>
        <v>0</v>
      </c>
      <c r="BC58">
        <f t="shared" si="72"/>
        <v>0</v>
      </c>
      <c r="BD58">
        <f t="shared" si="73"/>
        <v>0</v>
      </c>
      <c r="BE58" s="22">
        <f t="shared" ref="BE58:BR58" si="95">BD58+LARGE($AO58:$BC58,BE$4)</f>
        <v>0</v>
      </c>
      <c r="BF58" s="22">
        <f t="shared" si="95"/>
        <v>0</v>
      </c>
      <c r="BG58" s="22">
        <f t="shared" si="95"/>
        <v>0</v>
      </c>
      <c r="BH58" s="22">
        <f t="shared" si="95"/>
        <v>0</v>
      </c>
      <c r="BI58" s="22">
        <f t="shared" si="95"/>
        <v>0</v>
      </c>
      <c r="BJ58" s="22">
        <f t="shared" si="95"/>
        <v>0</v>
      </c>
      <c r="BK58" s="22">
        <f t="shared" si="95"/>
        <v>0</v>
      </c>
      <c r="BL58" s="22">
        <f t="shared" si="95"/>
        <v>0</v>
      </c>
      <c r="BM58" s="22">
        <f t="shared" si="95"/>
        <v>0</v>
      </c>
      <c r="BN58" s="22">
        <f t="shared" si="95"/>
        <v>0</v>
      </c>
      <c r="BO58" s="22">
        <f t="shared" si="95"/>
        <v>0</v>
      </c>
      <c r="BP58" s="22">
        <f t="shared" si="95"/>
        <v>0</v>
      </c>
      <c r="BQ58" s="22">
        <f t="shared" si="95"/>
        <v>0</v>
      </c>
      <c r="BR58" s="22">
        <f t="shared" si="95"/>
        <v>0</v>
      </c>
    </row>
    <row r="59" spans="1:70" ht="16.5">
      <c r="A59" s="14"/>
      <c r="B59" s="32" t="str">
        <f>IF(ISNA(VLOOKUP(A59,'Licenciés Jeunes 2023'!A:C,3,0)),"",VLOOKUP(A59,'Licenciés Jeunes 2023'!A:C,3,0))</f>
        <v/>
      </c>
      <c r="C59" s="32" t="str">
        <f>IF(ISNA(VLOOKUP(A59,'Licenciés Jeunes 2023'!A:C,2,0)),"",VLOOKUP(A59,'Licenciés Jeunes 2023'!A:C,2,0))</f>
        <v/>
      </c>
      <c r="D59" s="32" t="str">
        <f>IF(ISNA(VLOOKUP(A59,'Licenciés Jeunes 2023'!A:F,6,0)),"",VLOOKUP(A59,'Licenciés Jeunes 2023'!A:F,6,0))</f>
        <v/>
      </c>
      <c r="E59" s="6"/>
      <c r="F59" s="2">
        <f>IF(E$2="Bike &amp; Run",IF(ISNA(VLOOKUP(E59,Paramètres!$B$3:$C$56,2,FALSE)),0,VLOOKUP(E59,Paramètres!$B$3:$C$56,2,FALSE)*Paramètres!$K$3),IF(OR(E59="",OR($D59="",$D59="NL",$D59="HORS LIGUE")),0,VLOOKUP(IF(OR(E59="",OR($D59="",$D59="NL",$D59="HORS LIGUE")),"",COUNTIFS($D$5:$D$72,"&lt;&gt;"&amp;"",$D$5:$D$72,"&lt;&gt;"&amp;"NL",$D$5:$D$72,"&lt;&gt;"&amp;"HORS LIGUE",E$5:E$72,"&lt;"&amp;E59)+1),Paramètres!$B$3:$C$56,2,FALSE)*Paramètres!$K$3))</f>
        <v>0</v>
      </c>
      <c r="G59" s="4"/>
      <c r="H59" s="2">
        <f>IF(G$2="Bike &amp; Run",IF(ISNA(VLOOKUP(G59,Paramètres!$B$3:$C$56,2,FALSE)),0,VLOOKUP(G59,Paramètres!$B$3:$C$56,2,FALSE)*Paramètres!$K$4),IF(OR(G59="",OR($D59="",$D59="NL",$D59="HORS LIGUE")),0,VLOOKUP(IF(OR(G59="",OR($D59="",$D59="NL",$D59="HORS LIGUE")),"",COUNTIFS($D$5:$D$72,"&lt;&gt;"&amp;"",$D$5:$D$72,"&lt;&gt;"&amp;"NL",$D$5:$D$72,"&lt;&gt;"&amp;"HORS LIGUE",G$5:G$72,"&lt;"&amp;G59)+1),Paramètres!$B$3:$C$56,2,FALSE)*Paramètres!$K$4))</f>
        <v>0</v>
      </c>
      <c r="I59" s="36"/>
      <c r="J59" s="2">
        <f>IF(I$2="Bike &amp; Run",IF(ISNA(VLOOKUP(I59,Paramètres!$B$3:$C$56,2,FALSE)),0,VLOOKUP(I59,Paramètres!$B$3:$C$56,2,FALSE)*Paramètres!$K$5),IF(OR(I59="",OR($D59="",$D59="NL",$D59="HORS LIGUE")),0,VLOOKUP(IF(OR(I59="",OR($D59="",$D59="NL",$D59="HORS LIGUE")),"",COUNTIFS($D$5:$D$72,"&lt;&gt;"&amp;"",$D$5:$D$72,"&lt;&gt;"&amp;"NL",$D$5:$D$72,"&lt;&gt;"&amp;"HORS LIGUE",I$5:I$72,"&lt;"&amp;I59)+1),Paramètres!$B$3:$C$56,2,FALSE)*Paramètres!$K$5))</f>
        <v>0</v>
      </c>
      <c r="K59" s="4"/>
      <c r="L59" s="2">
        <f>IF(K$2="Bike &amp; Run",IF(ISNA(VLOOKUP(K59,Paramètres!$B$3:$C$56,2,FALSE)),0,VLOOKUP(K59,Paramètres!$B$3:$C$56,2,FALSE)*Paramètres!$K$6),IF(OR(K59="",OR($D59="",$D59="NL",$D59="HORS LIGUE")),0,VLOOKUP(IF(OR(K59="",OR($D59="",$D59="NL",$D59="HORS LIGUE")),"",COUNTIFS($D$5:$D$72,"&lt;&gt;"&amp;"",$D$5:$D$72,"&lt;&gt;"&amp;"NL",$D$5:$D$72,"&lt;&gt;"&amp;"HORS LIGUE",K$5:K$72,"&lt;"&amp;K59)+1),Paramètres!$B$3:$C$56,2,FALSE)*Paramètres!$K$6))</f>
        <v>0</v>
      </c>
      <c r="M59" s="4"/>
      <c r="N59" s="2">
        <f>IF(M$2="Bike &amp; Run",IF(ISNA(VLOOKUP(M59,Paramètres!$B$3:$C$56,2,FALSE)),0,VLOOKUP(M59,Paramètres!$B$3:$C$56,2,FALSE)*Paramètres!$K$7),IF(OR(M59="",OR($D59="",$D59="NL",$D59="HORS LIGUE")),0,VLOOKUP(IF(OR(M59="",OR($D59="",$D59="NL",$D59="HORS LIGUE")),"",COUNTIFS($D$5:$D$72,"&lt;&gt;"&amp;"",$D$5:$D$72,"&lt;&gt;"&amp;"NL",$D$5:$D$72,"&lt;&gt;"&amp;"HORS LIGUE",M$5:M$72,"&lt;"&amp;M59)+1),Paramètres!$B$3:$C$56,2,FALSE)*Paramètres!$K$7))</f>
        <v>0</v>
      </c>
      <c r="O59" s="46"/>
      <c r="P59" s="2">
        <f>IF(O$2="Bike &amp; Run",IF(ISNA(VLOOKUP(O59,Paramètres!$B$3:$C$56,2,FALSE)),0,VLOOKUP(O59,Paramètres!$B$3:$C$56,2,FALSE)*Paramètres!$K$8),IF(OR(O59="",OR($D59="",$D59="NL",$D59="HORS LIGUE")),0,VLOOKUP(IF(OR(O59="",OR($D59="",$D59="NL",$D59="HORS LIGUE")),"",COUNTIFS($D$5:$D$72,"&lt;&gt;"&amp;"",$D$5:$D$72,"&lt;&gt;"&amp;"NL",$D$5:$D$72,"&lt;&gt;"&amp;"HORS LIGUE",O$5:O$72,"&lt;"&amp;O59)+1),Paramètres!$B$3:$C$56,2,FALSE)*Paramètres!$K$8))</f>
        <v>0</v>
      </c>
      <c r="Q59" s="46"/>
      <c r="R59" s="2">
        <f>IF(Q$2="Bike &amp; Run",IF(ISNA(VLOOKUP(Q59,Paramètres!$B$3:$C$56,2,FALSE)),0,VLOOKUP(Q59,Paramètres!$B$3:$C$56,2,FALSE)*Paramètres!$K$9),IF(OR(Q59="",OR($D59="",$D59="NL",$D59="HORS LIGUE")),0,VLOOKUP(IF(OR(Q59="",OR($D59="",$D59="NL",$D59="HORS LIGUE")),"",COUNTIFS($D$5:$D$72,"&lt;&gt;"&amp;"",$D$5:$D$72,"&lt;&gt;"&amp;"NL",$D$5:$D$72,"&lt;&gt;"&amp;"HORS LIGUE",Q$5:Q$72,"&lt;"&amp;Q59)+1),Paramètres!$B$3:$C$56,2,FALSE)*Paramètres!$K$9))</f>
        <v>0</v>
      </c>
      <c r="S59" s="46"/>
      <c r="T59" s="2">
        <f>IF(S$2="Bike &amp; Run",IF(ISNA(VLOOKUP(S59,Paramètres!$B$3:$C$56,2,FALSE)),0,VLOOKUP(S59,Paramètres!$B$3:$C$56,2,FALSE)*Paramètres!$K$10),IF(OR(S59="",OR($D59="",$D59="NL",$D59="HORS LIGUE")),0,VLOOKUP(IF(OR(S59="",OR($D59="",$D59="NL",$D59="HORS LIGUE")),"",COUNTIFS($D$5:$D$72,"&lt;&gt;"&amp;"",$D$5:$D$72,"&lt;&gt;"&amp;"NL",$D$5:$D$72,"&lt;&gt;"&amp;"HORS LIGUE",S$5:S$72,"&lt;"&amp;S59)+1),Paramètres!$B$3:$C$56,2,FALSE)*Paramètres!$K$10))</f>
        <v>0</v>
      </c>
      <c r="U59" s="46"/>
      <c r="V59" s="2">
        <f>IF(U$2="Bike &amp; Run",IF(ISNA(VLOOKUP(U59,Paramètres!$B$3:$C$56,2,FALSE)),0,VLOOKUP(U59,Paramètres!$B$3:$C$56,2,FALSE)*Paramètres!$K$11),IF(OR(U59="",OR($D59="",$D59="NL",$D59="HORS LIGUE")),0,VLOOKUP(IF(OR(U59="",OR($D59="",$D59="NL",$D59="HORS LIGUE")),"",COUNTIFS($D$5:$D$72,"&lt;&gt;"&amp;"",$D$5:$D$72,"&lt;&gt;"&amp;"NL",$D$5:$D$72,"&lt;&gt;"&amp;"HORS LIGUE",U$5:U$72,"&lt;"&amp;U59)+1),Paramètres!$B$3:$C$56,2,FALSE)*Paramètres!$K$11))</f>
        <v>0</v>
      </c>
      <c r="W59" s="46"/>
      <c r="X59" s="2">
        <f>IF(W$2="Bike &amp; Run",IF(ISNA(VLOOKUP(W59,Paramètres!$B$3:$C$56,2,FALSE)),0,VLOOKUP(W59,Paramètres!$B$3:$C$56,2,FALSE)*Paramètres!$K$12),IF(OR(W59="",OR($D59="",$D59="NL",$D59="HORS LIGUE")),0,VLOOKUP(IF(OR(W59="",OR($D59="",$D59="NL",$D59="HORS LIGUE")),"",COUNTIFS($D$5:$D$72,"&lt;&gt;"&amp;"",$D$5:$D$72,"&lt;&gt;"&amp;"NL",$D$5:$D$72,"&lt;&gt;"&amp;"HORS LIGUE",W$5:W$72,"&lt;"&amp;W59)+1),Paramètres!$B$3:$C$56,2,FALSE)*Paramètres!$K$12))</f>
        <v>0</v>
      </c>
      <c r="Y59" s="46"/>
      <c r="Z59" s="2">
        <f>IF(Y$2="Bike &amp; Run",IF(ISNA(VLOOKUP(Y59,Paramètres!$B$3:$C$56,2,FALSE)),0,VLOOKUP(Y59,Paramètres!$B$3:$C$56,2,FALSE)*Paramètres!$K$13),IF(OR(Y59="",OR($D59="",$D59="NL",$D59="HORS LIGUE")),0,VLOOKUP(IF(OR(Y59="",OR($D59="",$D59="NL",$D59="HORS LIGUE")),"",COUNTIFS($D$5:$D$72,"&lt;&gt;"&amp;"",$D$5:$D$72,"&lt;&gt;"&amp;"NL",$D$5:$D$72,"&lt;&gt;"&amp;"HORS LIGUE",Y$5:Y$72,"&lt;"&amp;Y59)+1),Paramètres!$B$3:$C$56,2,FALSE)*Paramètres!$K$13))</f>
        <v>0</v>
      </c>
      <c r="AA59" s="46"/>
      <c r="AB59" s="2">
        <f>IF(AA$2="Bike &amp; Run",IF(ISNA(VLOOKUP(AA59,Paramètres!$B$3:$C$56,2,FALSE)),0,VLOOKUP(AA59,Paramètres!$B$3:$C$56,2,FALSE)*Paramètres!$K$14),IF(OR(AA59="",OR($D59="",$D59="NL",$D59="HORS LIGUE")),0,VLOOKUP(IF(OR(AA59="",OR($D59="",$D59="NL",$D59="HORS LIGUE")),"",COUNTIFS($D$5:$D$72,"&lt;&gt;"&amp;"",$D$5:$D$72,"&lt;&gt;"&amp;"NL",$D$5:$D$72,"&lt;&gt;"&amp;"HORS LIGUE",AA$5:AA$72,"&lt;"&amp;AA59)+1),Paramètres!$B$3:$C$56,2,FALSE)*Paramètres!$K$14))</f>
        <v>0</v>
      </c>
      <c r="AC59" s="46"/>
      <c r="AD59" s="2">
        <f>IF(AC$2="Bike &amp; Run",IF(ISNA(VLOOKUP(AC59,Paramètres!$B$3:$C$56,2,FALSE)),0,VLOOKUP(AC59,Paramètres!$B$3:$C$56,2,FALSE)*Paramètres!$K$15),IF(OR(AC59="",OR($D59="",$D59="NL",$D59="HORS LIGUE")),0,VLOOKUP(IF(OR(AC59="",OR($D59="",$D59="NL",$D59="HORS LIGUE")),"",COUNTIFS($D$5:$D$72,"&lt;&gt;"&amp;"",$D$5:$D$72,"&lt;&gt;"&amp;"NL",$D$5:$D$72,"&lt;&gt;"&amp;"HORS LIGUE",AC$5:AC$72,"&lt;"&amp;AC59)+1),Paramètres!$B$3:$C$56,2,FALSE)*Paramètres!$K$15))</f>
        <v>0</v>
      </c>
      <c r="AE59" s="46"/>
      <c r="AF59" s="2">
        <f>IF(AE$2="Bike &amp; Run",IF(ISNA(VLOOKUP(AE59,Paramètres!$B$3:$C$56,2,FALSE)),0,VLOOKUP(AE59,Paramètres!$B$3:$C$56,2,FALSE)*Paramètres!$K$16),IF(OR(AE59="",OR($D59="",$D59="NL",$D59="HORS LIGUE")),0,VLOOKUP(IF(OR(AE59="",OR($D59="",$D59="NL",$D59="HORS LIGUE")),"",COUNTIFS($D$5:$D$72,"&lt;&gt;"&amp;"",$D$5:$D$72,"&lt;&gt;"&amp;"NL",$D$5:$D$72,"&lt;&gt;"&amp;"HORS LIGUE",AE$5:AE$72,"&lt;"&amp;AE59)+1),Paramètres!$B$3:$C$56,2,FALSE)*Paramètres!$K$16))</f>
        <v>0</v>
      </c>
      <c r="AG59" s="46"/>
      <c r="AH59" s="2">
        <f>IF(AG$2="Bike &amp; Run",IF(ISNA(VLOOKUP(AG59,Paramètres!$B$3:$C$56,2,FALSE)),0,VLOOKUP(AG59,Paramètres!$B$3:$C$56,2,FALSE)*Paramètres!$K$17),IF(OR(AG59="",OR($D59="",$D59="NL",$D59="HORS LIGUE")),0,VLOOKUP(IF(OR(AG59="",OR($D59="",$D59="NL",$D59="HORS LIGUE")),"",COUNTIFS($D$5:$D$72,"&lt;&gt;"&amp;"",$D$5:$D$72,"&lt;&gt;"&amp;"NL",$D$5:$D$72,"&lt;&gt;"&amp;"HORS LIGUE",AG$5:AG$72,"&lt;"&amp;AG59)+1),Paramètres!$B$3:$C$56,2,FALSE)*Paramètres!$K$17))</f>
        <v>0</v>
      </c>
      <c r="AI59" s="40">
        <f t="shared" si="53"/>
        <v>0</v>
      </c>
      <c r="AJ59" s="3" t="str">
        <f t="shared" si="54"/>
        <v/>
      </c>
      <c r="AK59" s="5">
        <f t="shared" si="55"/>
        <v>0</v>
      </c>
      <c r="AL59" s="41">
        <f t="shared" si="56"/>
        <v>0</v>
      </c>
      <c r="AM59" s="33" t="str">
        <f t="shared" si="57"/>
        <v/>
      </c>
      <c r="AO59" s="22">
        <f t="shared" si="58"/>
        <v>0</v>
      </c>
      <c r="AP59">
        <f t="shared" si="59"/>
        <v>0</v>
      </c>
      <c r="AQ59">
        <f t="shared" si="60"/>
        <v>0</v>
      </c>
      <c r="AR59">
        <f t="shared" si="61"/>
        <v>0</v>
      </c>
      <c r="AS59">
        <f t="shared" si="62"/>
        <v>0</v>
      </c>
      <c r="AT59">
        <f t="shared" si="63"/>
        <v>0</v>
      </c>
      <c r="AU59">
        <f t="shared" si="64"/>
        <v>0</v>
      </c>
      <c r="AV59">
        <f t="shared" si="65"/>
        <v>0</v>
      </c>
      <c r="AW59">
        <f t="shared" si="66"/>
        <v>0</v>
      </c>
      <c r="AX59">
        <f t="shared" si="67"/>
        <v>0</v>
      </c>
      <c r="AY59">
        <f t="shared" si="68"/>
        <v>0</v>
      </c>
      <c r="AZ59">
        <f t="shared" si="69"/>
        <v>0</v>
      </c>
      <c r="BA59">
        <f t="shared" si="70"/>
        <v>0</v>
      </c>
      <c r="BB59">
        <f t="shared" si="71"/>
        <v>0</v>
      </c>
      <c r="BC59">
        <f t="shared" si="72"/>
        <v>0</v>
      </c>
      <c r="BD59">
        <f t="shared" si="73"/>
        <v>0</v>
      </c>
      <c r="BE59" s="22">
        <f t="shared" ref="BE59:BR59" si="96">BD59+LARGE($AO59:$BC59,BE$4)</f>
        <v>0</v>
      </c>
      <c r="BF59" s="22">
        <f t="shared" si="96"/>
        <v>0</v>
      </c>
      <c r="BG59" s="22">
        <f t="shared" si="96"/>
        <v>0</v>
      </c>
      <c r="BH59" s="22">
        <f t="shared" si="96"/>
        <v>0</v>
      </c>
      <c r="BI59" s="22">
        <f t="shared" si="96"/>
        <v>0</v>
      </c>
      <c r="BJ59" s="22">
        <f t="shared" si="96"/>
        <v>0</v>
      </c>
      <c r="BK59" s="22">
        <f t="shared" si="96"/>
        <v>0</v>
      </c>
      <c r="BL59" s="22">
        <f t="shared" si="96"/>
        <v>0</v>
      </c>
      <c r="BM59" s="22">
        <f t="shared" si="96"/>
        <v>0</v>
      </c>
      <c r="BN59" s="22">
        <f t="shared" si="96"/>
        <v>0</v>
      </c>
      <c r="BO59" s="22">
        <f t="shared" si="96"/>
        <v>0</v>
      </c>
      <c r="BP59" s="22">
        <f t="shared" si="96"/>
        <v>0</v>
      </c>
      <c r="BQ59" s="22">
        <f t="shared" si="96"/>
        <v>0</v>
      </c>
      <c r="BR59" s="22">
        <f t="shared" si="96"/>
        <v>0</v>
      </c>
    </row>
    <row r="60" spans="1:70" ht="16.5">
      <c r="A60" s="14"/>
      <c r="B60" s="32" t="str">
        <f>IF(ISNA(VLOOKUP(A60,'Licenciés Jeunes 2023'!A:C,3,0)),"",VLOOKUP(A60,'Licenciés Jeunes 2023'!A:C,3,0))</f>
        <v/>
      </c>
      <c r="C60" s="32" t="str">
        <f>IF(ISNA(VLOOKUP(A60,'Licenciés Jeunes 2023'!A:C,2,0)),"",VLOOKUP(A60,'Licenciés Jeunes 2023'!A:C,2,0))</f>
        <v/>
      </c>
      <c r="D60" s="32" t="str">
        <f>IF(ISNA(VLOOKUP(A60,'Licenciés Jeunes 2023'!A:F,6,0)),"",VLOOKUP(A60,'Licenciés Jeunes 2023'!A:F,6,0))</f>
        <v/>
      </c>
      <c r="E60" s="6"/>
      <c r="F60" s="2">
        <f>IF(E$2="Bike &amp; Run",IF(ISNA(VLOOKUP(E60,Paramètres!$B$3:$C$56,2,FALSE)),0,VLOOKUP(E60,Paramètres!$B$3:$C$56,2,FALSE)*Paramètres!$K$3),IF(OR(E60="",OR($D60="",$D60="NL",$D60="HORS LIGUE")),0,VLOOKUP(IF(OR(E60="",OR($D60="",$D60="NL",$D60="HORS LIGUE")),"",COUNTIFS($D$5:$D$72,"&lt;&gt;"&amp;"",$D$5:$D$72,"&lt;&gt;"&amp;"NL",$D$5:$D$72,"&lt;&gt;"&amp;"HORS LIGUE",E$5:E$72,"&lt;"&amp;E60)+1),Paramètres!$B$3:$C$56,2,FALSE)*Paramètres!$K$3))</f>
        <v>0</v>
      </c>
      <c r="G60" s="4"/>
      <c r="H60" s="2">
        <f>IF(G$2="Bike &amp; Run",IF(ISNA(VLOOKUP(G60,Paramètres!$B$3:$C$56,2,FALSE)),0,VLOOKUP(G60,Paramètres!$B$3:$C$56,2,FALSE)*Paramètres!$K$4),IF(OR(G60="",OR($D60="",$D60="NL",$D60="HORS LIGUE")),0,VLOOKUP(IF(OR(G60="",OR($D60="",$D60="NL",$D60="HORS LIGUE")),"",COUNTIFS($D$5:$D$72,"&lt;&gt;"&amp;"",$D$5:$D$72,"&lt;&gt;"&amp;"NL",$D$5:$D$72,"&lt;&gt;"&amp;"HORS LIGUE",G$5:G$72,"&lt;"&amp;G60)+1),Paramètres!$B$3:$C$56,2,FALSE)*Paramètres!$K$4))</f>
        <v>0</v>
      </c>
      <c r="I60" s="36"/>
      <c r="J60" s="2">
        <f>IF(I$2="Bike &amp; Run",IF(ISNA(VLOOKUP(I60,Paramètres!$B$3:$C$56,2,FALSE)),0,VLOOKUP(I60,Paramètres!$B$3:$C$56,2,FALSE)*Paramètres!$K$5),IF(OR(I60="",OR($D60="",$D60="NL",$D60="HORS LIGUE")),0,VLOOKUP(IF(OR(I60="",OR($D60="",$D60="NL",$D60="HORS LIGUE")),"",COUNTIFS($D$5:$D$72,"&lt;&gt;"&amp;"",$D$5:$D$72,"&lt;&gt;"&amp;"NL",$D$5:$D$72,"&lt;&gt;"&amp;"HORS LIGUE",I$5:I$72,"&lt;"&amp;I60)+1),Paramètres!$B$3:$C$56,2,FALSE)*Paramètres!$K$5))</f>
        <v>0</v>
      </c>
      <c r="K60" s="4"/>
      <c r="L60" s="2">
        <f>IF(K$2="Bike &amp; Run",IF(ISNA(VLOOKUP(K60,Paramètres!$B$3:$C$56,2,FALSE)),0,VLOOKUP(K60,Paramètres!$B$3:$C$56,2,FALSE)*Paramètres!$K$6),IF(OR(K60="",OR($D60="",$D60="NL",$D60="HORS LIGUE")),0,VLOOKUP(IF(OR(K60="",OR($D60="",$D60="NL",$D60="HORS LIGUE")),"",COUNTIFS($D$5:$D$72,"&lt;&gt;"&amp;"",$D$5:$D$72,"&lt;&gt;"&amp;"NL",$D$5:$D$72,"&lt;&gt;"&amp;"HORS LIGUE",K$5:K$72,"&lt;"&amp;K60)+1),Paramètres!$B$3:$C$56,2,FALSE)*Paramètres!$K$6))</f>
        <v>0</v>
      </c>
      <c r="M60" s="4"/>
      <c r="N60" s="2">
        <f>IF(M$2="Bike &amp; Run",IF(ISNA(VLOOKUP(M60,Paramètres!$B$3:$C$56,2,FALSE)),0,VLOOKUP(M60,Paramètres!$B$3:$C$56,2,FALSE)*Paramètres!$K$7),IF(OR(M60="",OR($D60="",$D60="NL",$D60="HORS LIGUE")),0,VLOOKUP(IF(OR(M60="",OR($D60="",$D60="NL",$D60="HORS LIGUE")),"",COUNTIFS($D$5:$D$72,"&lt;&gt;"&amp;"",$D$5:$D$72,"&lt;&gt;"&amp;"NL",$D$5:$D$72,"&lt;&gt;"&amp;"HORS LIGUE",M$5:M$72,"&lt;"&amp;M60)+1),Paramètres!$B$3:$C$56,2,FALSE)*Paramètres!$K$7))</f>
        <v>0</v>
      </c>
      <c r="O60" s="46"/>
      <c r="P60" s="2">
        <f>IF(O$2="Bike &amp; Run",IF(ISNA(VLOOKUP(O60,Paramètres!$B$3:$C$56,2,FALSE)),0,VLOOKUP(O60,Paramètres!$B$3:$C$56,2,FALSE)*Paramètres!$K$8),IF(OR(O60="",OR($D60="",$D60="NL",$D60="HORS LIGUE")),0,VLOOKUP(IF(OR(O60="",OR($D60="",$D60="NL",$D60="HORS LIGUE")),"",COUNTIFS($D$5:$D$72,"&lt;&gt;"&amp;"",$D$5:$D$72,"&lt;&gt;"&amp;"NL",$D$5:$D$72,"&lt;&gt;"&amp;"HORS LIGUE",O$5:O$72,"&lt;"&amp;O60)+1),Paramètres!$B$3:$C$56,2,FALSE)*Paramètres!$K$8))</f>
        <v>0</v>
      </c>
      <c r="Q60" s="46"/>
      <c r="R60" s="2">
        <f>IF(Q$2="Bike &amp; Run",IF(ISNA(VLOOKUP(Q60,Paramètres!$B$3:$C$56,2,FALSE)),0,VLOOKUP(Q60,Paramètres!$B$3:$C$56,2,FALSE)*Paramètres!$K$9),IF(OR(Q60="",OR($D60="",$D60="NL",$D60="HORS LIGUE")),0,VLOOKUP(IF(OR(Q60="",OR($D60="",$D60="NL",$D60="HORS LIGUE")),"",COUNTIFS($D$5:$D$72,"&lt;&gt;"&amp;"",$D$5:$D$72,"&lt;&gt;"&amp;"NL",$D$5:$D$72,"&lt;&gt;"&amp;"HORS LIGUE",Q$5:Q$72,"&lt;"&amp;Q60)+1),Paramètres!$B$3:$C$56,2,FALSE)*Paramètres!$K$9))</f>
        <v>0</v>
      </c>
      <c r="S60" s="46"/>
      <c r="T60" s="2">
        <f>IF(S$2="Bike &amp; Run",IF(ISNA(VLOOKUP(S60,Paramètres!$B$3:$C$56,2,FALSE)),0,VLOOKUP(S60,Paramètres!$B$3:$C$56,2,FALSE)*Paramètres!$K$10),IF(OR(S60="",OR($D60="",$D60="NL",$D60="HORS LIGUE")),0,VLOOKUP(IF(OR(S60="",OR($D60="",$D60="NL",$D60="HORS LIGUE")),"",COUNTIFS($D$5:$D$72,"&lt;&gt;"&amp;"",$D$5:$D$72,"&lt;&gt;"&amp;"NL",$D$5:$D$72,"&lt;&gt;"&amp;"HORS LIGUE",S$5:S$72,"&lt;"&amp;S60)+1),Paramètres!$B$3:$C$56,2,FALSE)*Paramètres!$K$10))</f>
        <v>0</v>
      </c>
      <c r="U60" s="46"/>
      <c r="V60" s="2">
        <f>IF(U$2="Bike &amp; Run",IF(ISNA(VLOOKUP(U60,Paramètres!$B$3:$C$56,2,FALSE)),0,VLOOKUP(U60,Paramètres!$B$3:$C$56,2,FALSE)*Paramètres!$K$11),IF(OR(U60="",OR($D60="",$D60="NL",$D60="HORS LIGUE")),0,VLOOKUP(IF(OR(U60="",OR($D60="",$D60="NL",$D60="HORS LIGUE")),"",COUNTIFS($D$5:$D$72,"&lt;&gt;"&amp;"",$D$5:$D$72,"&lt;&gt;"&amp;"NL",$D$5:$D$72,"&lt;&gt;"&amp;"HORS LIGUE",U$5:U$72,"&lt;"&amp;U60)+1),Paramètres!$B$3:$C$56,2,FALSE)*Paramètres!$K$11))</f>
        <v>0</v>
      </c>
      <c r="W60" s="46"/>
      <c r="X60" s="2">
        <f>IF(W$2="Bike &amp; Run",IF(ISNA(VLOOKUP(W60,Paramètres!$B$3:$C$56,2,FALSE)),0,VLOOKUP(W60,Paramètres!$B$3:$C$56,2,FALSE)*Paramètres!$K$12),IF(OR(W60="",OR($D60="",$D60="NL",$D60="HORS LIGUE")),0,VLOOKUP(IF(OR(W60="",OR($D60="",$D60="NL",$D60="HORS LIGUE")),"",COUNTIFS($D$5:$D$72,"&lt;&gt;"&amp;"",$D$5:$D$72,"&lt;&gt;"&amp;"NL",$D$5:$D$72,"&lt;&gt;"&amp;"HORS LIGUE",W$5:W$72,"&lt;"&amp;W60)+1),Paramètres!$B$3:$C$56,2,FALSE)*Paramètres!$K$12))</f>
        <v>0</v>
      </c>
      <c r="Y60" s="46"/>
      <c r="Z60" s="2">
        <f>IF(Y$2="Bike &amp; Run",IF(ISNA(VLOOKUP(Y60,Paramètres!$B$3:$C$56,2,FALSE)),0,VLOOKUP(Y60,Paramètres!$B$3:$C$56,2,FALSE)*Paramètres!$K$13),IF(OR(Y60="",OR($D60="",$D60="NL",$D60="HORS LIGUE")),0,VLOOKUP(IF(OR(Y60="",OR($D60="",$D60="NL",$D60="HORS LIGUE")),"",COUNTIFS($D$5:$D$72,"&lt;&gt;"&amp;"",$D$5:$D$72,"&lt;&gt;"&amp;"NL",$D$5:$D$72,"&lt;&gt;"&amp;"HORS LIGUE",Y$5:Y$72,"&lt;"&amp;Y60)+1),Paramètres!$B$3:$C$56,2,FALSE)*Paramètres!$K$13))</f>
        <v>0</v>
      </c>
      <c r="AA60" s="46"/>
      <c r="AB60" s="2">
        <f>IF(AA$2="Bike &amp; Run",IF(ISNA(VLOOKUP(AA60,Paramètres!$B$3:$C$56,2,FALSE)),0,VLOOKUP(AA60,Paramètres!$B$3:$C$56,2,FALSE)*Paramètres!$K$14),IF(OR(AA60="",OR($D60="",$D60="NL",$D60="HORS LIGUE")),0,VLOOKUP(IF(OR(AA60="",OR($D60="",$D60="NL",$D60="HORS LIGUE")),"",COUNTIFS($D$5:$D$72,"&lt;&gt;"&amp;"",$D$5:$D$72,"&lt;&gt;"&amp;"NL",$D$5:$D$72,"&lt;&gt;"&amp;"HORS LIGUE",AA$5:AA$72,"&lt;"&amp;AA60)+1),Paramètres!$B$3:$C$56,2,FALSE)*Paramètres!$K$14))</f>
        <v>0</v>
      </c>
      <c r="AC60" s="46"/>
      <c r="AD60" s="2">
        <f>IF(AC$2="Bike &amp; Run",IF(ISNA(VLOOKUP(AC60,Paramètres!$B$3:$C$56,2,FALSE)),0,VLOOKUP(AC60,Paramètres!$B$3:$C$56,2,FALSE)*Paramètres!$K$15),IF(OR(AC60="",OR($D60="",$D60="NL",$D60="HORS LIGUE")),0,VLOOKUP(IF(OR(AC60="",OR($D60="",$D60="NL",$D60="HORS LIGUE")),"",COUNTIFS($D$5:$D$72,"&lt;&gt;"&amp;"",$D$5:$D$72,"&lt;&gt;"&amp;"NL",$D$5:$D$72,"&lt;&gt;"&amp;"HORS LIGUE",AC$5:AC$72,"&lt;"&amp;AC60)+1),Paramètres!$B$3:$C$56,2,FALSE)*Paramètres!$K$15))</f>
        <v>0</v>
      </c>
      <c r="AE60" s="46"/>
      <c r="AF60" s="2">
        <f>IF(AE$2="Bike &amp; Run",IF(ISNA(VLOOKUP(AE60,Paramètres!$B$3:$C$56,2,FALSE)),0,VLOOKUP(AE60,Paramètres!$B$3:$C$56,2,FALSE)*Paramètres!$K$16),IF(OR(AE60="",OR($D60="",$D60="NL",$D60="HORS LIGUE")),0,VLOOKUP(IF(OR(AE60="",OR($D60="",$D60="NL",$D60="HORS LIGUE")),"",COUNTIFS($D$5:$D$72,"&lt;&gt;"&amp;"",$D$5:$D$72,"&lt;&gt;"&amp;"NL",$D$5:$D$72,"&lt;&gt;"&amp;"HORS LIGUE",AE$5:AE$72,"&lt;"&amp;AE60)+1),Paramètres!$B$3:$C$56,2,FALSE)*Paramètres!$K$16))</f>
        <v>0</v>
      </c>
      <c r="AG60" s="46"/>
      <c r="AH60" s="2">
        <f>IF(AG$2="Bike &amp; Run",IF(ISNA(VLOOKUP(AG60,Paramètres!$B$3:$C$56,2,FALSE)),0,VLOOKUP(AG60,Paramètres!$B$3:$C$56,2,FALSE)*Paramètres!$K$17),IF(OR(AG60="",OR($D60="",$D60="NL",$D60="HORS LIGUE")),0,VLOOKUP(IF(OR(AG60="",OR($D60="",$D60="NL",$D60="HORS LIGUE")),"",COUNTIFS($D$5:$D$72,"&lt;&gt;"&amp;"",$D$5:$D$72,"&lt;&gt;"&amp;"NL",$D$5:$D$72,"&lt;&gt;"&amp;"HORS LIGUE",AG$5:AG$72,"&lt;"&amp;AG60)+1),Paramètres!$B$3:$C$56,2,FALSE)*Paramètres!$K$17))</f>
        <v>0</v>
      </c>
      <c r="AI60" s="40">
        <f t="shared" si="53"/>
        <v>0</v>
      </c>
      <c r="AJ60" s="3" t="str">
        <f t="shared" si="54"/>
        <v/>
      </c>
      <c r="AK60" s="5">
        <f t="shared" si="55"/>
        <v>0</v>
      </c>
      <c r="AL60" s="41">
        <f t="shared" si="56"/>
        <v>0</v>
      </c>
      <c r="AM60" s="33" t="str">
        <f t="shared" si="57"/>
        <v/>
      </c>
      <c r="AO60" s="22">
        <f t="shared" si="58"/>
        <v>0</v>
      </c>
      <c r="AP60">
        <f t="shared" si="59"/>
        <v>0</v>
      </c>
      <c r="AQ60">
        <f t="shared" si="60"/>
        <v>0</v>
      </c>
      <c r="AR60">
        <f t="shared" si="61"/>
        <v>0</v>
      </c>
      <c r="AS60">
        <f t="shared" si="62"/>
        <v>0</v>
      </c>
      <c r="AT60">
        <f t="shared" si="63"/>
        <v>0</v>
      </c>
      <c r="AU60">
        <f t="shared" si="64"/>
        <v>0</v>
      </c>
      <c r="AV60">
        <f t="shared" si="65"/>
        <v>0</v>
      </c>
      <c r="AW60">
        <f t="shared" si="66"/>
        <v>0</v>
      </c>
      <c r="AX60">
        <f t="shared" si="67"/>
        <v>0</v>
      </c>
      <c r="AY60">
        <f t="shared" si="68"/>
        <v>0</v>
      </c>
      <c r="AZ60">
        <f t="shared" si="69"/>
        <v>0</v>
      </c>
      <c r="BA60">
        <f t="shared" si="70"/>
        <v>0</v>
      </c>
      <c r="BB60">
        <f t="shared" si="71"/>
        <v>0</v>
      </c>
      <c r="BC60">
        <f t="shared" si="72"/>
        <v>0</v>
      </c>
      <c r="BD60">
        <f t="shared" si="73"/>
        <v>0</v>
      </c>
      <c r="BE60" s="22">
        <f t="shared" ref="BE60:BR60" si="97">BD60+LARGE($AO60:$BC60,BE$4)</f>
        <v>0</v>
      </c>
      <c r="BF60" s="22">
        <f t="shared" si="97"/>
        <v>0</v>
      </c>
      <c r="BG60" s="22">
        <f t="shared" si="97"/>
        <v>0</v>
      </c>
      <c r="BH60" s="22">
        <f t="shared" si="97"/>
        <v>0</v>
      </c>
      <c r="BI60" s="22">
        <f t="shared" si="97"/>
        <v>0</v>
      </c>
      <c r="BJ60" s="22">
        <f t="shared" si="97"/>
        <v>0</v>
      </c>
      <c r="BK60" s="22">
        <f t="shared" si="97"/>
        <v>0</v>
      </c>
      <c r="BL60" s="22">
        <f t="shared" si="97"/>
        <v>0</v>
      </c>
      <c r="BM60" s="22">
        <f t="shared" si="97"/>
        <v>0</v>
      </c>
      <c r="BN60" s="22">
        <f t="shared" si="97"/>
        <v>0</v>
      </c>
      <c r="BO60" s="22">
        <f t="shared" si="97"/>
        <v>0</v>
      </c>
      <c r="BP60" s="22">
        <f t="shared" si="97"/>
        <v>0</v>
      </c>
      <c r="BQ60" s="22">
        <f t="shared" si="97"/>
        <v>0</v>
      </c>
      <c r="BR60" s="22">
        <f t="shared" si="97"/>
        <v>0</v>
      </c>
    </row>
    <row r="61" spans="1:70" ht="16.5">
      <c r="A61" s="14"/>
      <c r="B61" s="32" t="str">
        <f>IF(ISNA(VLOOKUP(A61,'Licenciés Jeunes 2023'!A:C,3,0)),"",VLOOKUP(A61,'Licenciés Jeunes 2023'!A:C,3,0))</f>
        <v/>
      </c>
      <c r="C61" s="32" t="str">
        <f>IF(ISNA(VLOOKUP(A61,'Licenciés Jeunes 2023'!A:C,2,0)),"",VLOOKUP(A61,'Licenciés Jeunes 2023'!A:C,2,0))</f>
        <v/>
      </c>
      <c r="D61" s="32" t="str">
        <f>IF(ISNA(VLOOKUP(A61,'Licenciés Jeunes 2023'!A:F,6,0)),"",VLOOKUP(A61,'Licenciés Jeunes 2023'!A:F,6,0))</f>
        <v/>
      </c>
      <c r="E61" s="6"/>
      <c r="F61" s="2">
        <f>IF(E$2="Bike &amp; Run",IF(ISNA(VLOOKUP(E61,Paramètres!$B$3:$C$56,2,FALSE)),0,VLOOKUP(E61,Paramètres!$B$3:$C$56,2,FALSE)*Paramètres!$K$3),IF(OR(E61="",OR($D61="",$D61="NL",$D61="HORS LIGUE")),0,VLOOKUP(IF(OR(E61="",OR($D61="",$D61="NL",$D61="HORS LIGUE")),"",COUNTIFS($D$5:$D$72,"&lt;&gt;"&amp;"",$D$5:$D$72,"&lt;&gt;"&amp;"NL",$D$5:$D$72,"&lt;&gt;"&amp;"HORS LIGUE",E$5:E$72,"&lt;"&amp;E61)+1),Paramètres!$B$3:$C$56,2,FALSE)*Paramètres!$K$3))</f>
        <v>0</v>
      </c>
      <c r="G61" s="4"/>
      <c r="H61" s="2">
        <f>IF(G$2="Bike &amp; Run",IF(ISNA(VLOOKUP(G61,Paramètres!$B$3:$C$56,2,FALSE)),0,VLOOKUP(G61,Paramètres!$B$3:$C$56,2,FALSE)*Paramètres!$K$4),IF(OR(G61="",OR($D61="",$D61="NL",$D61="HORS LIGUE")),0,VLOOKUP(IF(OR(G61="",OR($D61="",$D61="NL",$D61="HORS LIGUE")),"",COUNTIFS($D$5:$D$72,"&lt;&gt;"&amp;"",$D$5:$D$72,"&lt;&gt;"&amp;"NL",$D$5:$D$72,"&lt;&gt;"&amp;"HORS LIGUE",G$5:G$72,"&lt;"&amp;G61)+1),Paramètres!$B$3:$C$56,2,FALSE)*Paramètres!$K$4))</f>
        <v>0</v>
      </c>
      <c r="I61" s="36"/>
      <c r="J61" s="2">
        <f>IF(I$2="Bike &amp; Run",IF(ISNA(VLOOKUP(I61,Paramètres!$B$3:$C$56,2,FALSE)),0,VLOOKUP(I61,Paramètres!$B$3:$C$56,2,FALSE)*Paramètres!$K$5),IF(OR(I61="",OR($D61="",$D61="NL",$D61="HORS LIGUE")),0,VLOOKUP(IF(OR(I61="",OR($D61="",$D61="NL",$D61="HORS LIGUE")),"",COUNTIFS($D$5:$D$72,"&lt;&gt;"&amp;"",$D$5:$D$72,"&lt;&gt;"&amp;"NL",$D$5:$D$72,"&lt;&gt;"&amp;"HORS LIGUE",I$5:I$72,"&lt;"&amp;I61)+1),Paramètres!$B$3:$C$56,2,FALSE)*Paramètres!$K$5))</f>
        <v>0</v>
      </c>
      <c r="K61" s="4"/>
      <c r="L61" s="2">
        <f>IF(K$2="Bike &amp; Run",IF(ISNA(VLOOKUP(K61,Paramètres!$B$3:$C$56,2,FALSE)),0,VLOOKUP(K61,Paramètres!$B$3:$C$56,2,FALSE)*Paramètres!$K$6),IF(OR(K61="",OR($D61="",$D61="NL",$D61="HORS LIGUE")),0,VLOOKUP(IF(OR(K61="",OR($D61="",$D61="NL",$D61="HORS LIGUE")),"",COUNTIFS($D$5:$D$72,"&lt;&gt;"&amp;"",$D$5:$D$72,"&lt;&gt;"&amp;"NL",$D$5:$D$72,"&lt;&gt;"&amp;"HORS LIGUE",K$5:K$72,"&lt;"&amp;K61)+1),Paramètres!$B$3:$C$56,2,FALSE)*Paramètres!$K$6))</f>
        <v>0</v>
      </c>
      <c r="M61" s="4"/>
      <c r="N61" s="2">
        <f>IF(M$2="Bike &amp; Run",IF(ISNA(VLOOKUP(M61,Paramètres!$B$3:$C$56,2,FALSE)),0,VLOOKUP(M61,Paramètres!$B$3:$C$56,2,FALSE)*Paramètres!$K$7),IF(OR(M61="",OR($D61="",$D61="NL",$D61="HORS LIGUE")),0,VLOOKUP(IF(OR(M61="",OR($D61="",$D61="NL",$D61="HORS LIGUE")),"",COUNTIFS($D$5:$D$72,"&lt;&gt;"&amp;"",$D$5:$D$72,"&lt;&gt;"&amp;"NL",$D$5:$D$72,"&lt;&gt;"&amp;"HORS LIGUE",M$5:M$72,"&lt;"&amp;M61)+1),Paramètres!$B$3:$C$56,2,FALSE)*Paramètres!$K$7))</f>
        <v>0</v>
      </c>
      <c r="O61" s="46"/>
      <c r="P61" s="2">
        <f>IF(O$2="Bike &amp; Run",IF(ISNA(VLOOKUP(O61,Paramètres!$B$3:$C$56,2,FALSE)),0,VLOOKUP(O61,Paramètres!$B$3:$C$56,2,FALSE)*Paramètres!$K$8),IF(OR(O61="",OR($D61="",$D61="NL",$D61="HORS LIGUE")),0,VLOOKUP(IF(OR(O61="",OR($D61="",$D61="NL",$D61="HORS LIGUE")),"",COUNTIFS($D$5:$D$72,"&lt;&gt;"&amp;"",$D$5:$D$72,"&lt;&gt;"&amp;"NL",$D$5:$D$72,"&lt;&gt;"&amp;"HORS LIGUE",O$5:O$72,"&lt;"&amp;O61)+1),Paramètres!$B$3:$C$56,2,FALSE)*Paramètres!$K$8))</f>
        <v>0</v>
      </c>
      <c r="Q61" s="46"/>
      <c r="R61" s="2">
        <f>IF(Q$2="Bike &amp; Run",IF(ISNA(VLOOKUP(Q61,Paramètres!$B$3:$C$56,2,FALSE)),0,VLOOKUP(Q61,Paramètres!$B$3:$C$56,2,FALSE)*Paramètres!$K$9),IF(OR(Q61="",OR($D61="",$D61="NL",$D61="HORS LIGUE")),0,VLOOKUP(IF(OR(Q61="",OR($D61="",$D61="NL",$D61="HORS LIGUE")),"",COUNTIFS($D$5:$D$72,"&lt;&gt;"&amp;"",$D$5:$D$72,"&lt;&gt;"&amp;"NL",$D$5:$D$72,"&lt;&gt;"&amp;"HORS LIGUE",Q$5:Q$72,"&lt;"&amp;Q61)+1),Paramètres!$B$3:$C$56,2,FALSE)*Paramètres!$K$9))</f>
        <v>0</v>
      </c>
      <c r="S61" s="46"/>
      <c r="T61" s="2">
        <f>IF(S$2="Bike &amp; Run",IF(ISNA(VLOOKUP(S61,Paramètres!$B$3:$C$56,2,FALSE)),0,VLOOKUP(S61,Paramètres!$B$3:$C$56,2,FALSE)*Paramètres!$K$10),IF(OR(S61="",OR($D61="",$D61="NL",$D61="HORS LIGUE")),0,VLOOKUP(IF(OR(S61="",OR($D61="",$D61="NL",$D61="HORS LIGUE")),"",COUNTIFS($D$5:$D$72,"&lt;&gt;"&amp;"",$D$5:$D$72,"&lt;&gt;"&amp;"NL",$D$5:$D$72,"&lt;&gt;"&amp;"HORS LIGUE",S$5:S$72,"&lt;"&amp;S61)+1),Paramètres!$B$3:$C$56,2,FALSE)*Paramètres!$K$10))</f>
        <v>0</v>
      </c>
      <c r="U61" s="46"/>
      <c r="V61" s="2">
        <f>IF(U$2="Bike &amp; Run",IF(ISNA(VLOOKUP(U61,Paramètres!$B$3:$C$56,2,FALSE)),0,VLOOKUP(U61,Paramètres!$B$3:$C$56,2,FALSE)*Paramètres!$K$11),IF(OR(U61="",OR($D61="",$D61="NL",$D61="HORS LIGUE")),0,VLOOKUP(IF(OR(U61="",OR($D61="",$D61="NL",$D61="HORS LIGUE")),"",COUNTIFS($D$5:$D$72,"&lt;&gt;"&amp;"",$D$5:$D$72,"&lt;&gt;"&amp;"NL",$D$5:$D$72,"&lt;&gt;"&amp;"HORS LIGUE",U$5:U$72,"&lt;"&amp;U61)+1),Paramètres!$B$3:$C$56,2,FALSE)*Paramètres!$K$11))</f>
        <v>0</v>
      </c>
      <c r="W61" s="46"/>
      <c r="X61" s="2">
        <f>IF(W$2="Bike &amp; Run",IF(ISNA(VLOOKUP(W61,Paramètres!$B$3:$C$56,2,FALSE)),0,VLOOKUP(W61,Paramètres!$B$3:$C$56,2,FALSE)*Paramètres!$K$12),IF(OR(W61="",OR($D61="",$D61="NL",$D61="HORS LIGUE")),0,VLOOKUP(IF(OR(W61="",OR($D61="",$D61="NL",$D61="HORS LIGUE")),"",COUNTIFS($D$5:$D$72,"&lt;&gt;"&amp;"",$D$5:$D$72,"&lt;&gt;"&amp;"NL",$D$5:$D$72,"&lt;&gt;"&amp;"HORS LIGUE",W$5:W$72,"&lt;"&amp;W61)+1),Paramètres!$B$3:$C$56,2,FALSE)*Paramètres!$K$12))</f>
        <v>0</v>
      </c>
      <c r="Y61" s="46"/>
      <c r="Z61" s="2">
        <f>IF(Y$2="Bike &amp; Run",IF(ISNA(VLOOKUP(Y61,Paramètres!$B$3:$C$56,2,FALSE)),0,VLOOKUP(Y61,Paramètres!$B$3:$C$56,2,FALSE)*Paramètres!$K$13),IF(OR(Y61="",OR($D61="",$D61="NL",$D61="HORS LIGUE")),0,VLOOKUP(IF(OR(Y61="",OR($D61="",$D61="NL",$D61="HORS LIGUE")),"",COUNTIFS($D$5:$D$72,"&lt;&gt;"&amp;"",$D$5:$D$72,"&lt;&gt;"&amp;"NL",$D$5:$D$72,"&lt;&gt;"&amp;"HORS LIGUE",Y$5:Y$72,"&lt;"&amp;Y61)+1),Paramètres!$B$3:$C$56,2,FALSE)*Paramètres!$K$13))</f>
        <v>0</v>
      </c>
      <c r="AA61" s="46"/>
      <c r="AB61" s="2">
        <f>IF(AA$2="Bike &amp; Run",IF(ISNA(VLOOKUP(AA61,Paramètres!$B$3:$C$56,2,FALSE)),0,VLOOKUP(AA61,Paramètres!$B$3:$C$56,2,FALSE)*Paramètres!$K$14),IF(OR(AA61="",OR($D61="",$D61="NL",$D61="HORS LIGUE")),0,VLOOKUP(IF(OR(AA61="",OR($D61="",$D61="NL",$D61="HORS LIGUE")),"",COUNTIFS($D$5:$D$72,"&lt;&gt;"&amp;"",$D$5:$D$72,"&lt;&gt;"&amp;"NL",$D$5:$D$72,"&lt;&gt;"&amp;"HORS LIGUE",AA$5:AA$72,"&lt;"&amp;AA61)+1),Paramètres!$B$3:$C$56,2,FALSE)*Paramètres!$K$14))</f>
        <v>0</v>
      </c>
      <c r="AC61" s="46"/>
      <c r="AD61" s="2">
        <f>IF(AC$2="Bike &amp; Run",IF(ISNA(VLOOKUP(AC61,Paramètres!$B$3:$C$56,2,FALSE)),0,VLOOKUP(AC61,Paramètres!$B$3:$C$56,2,FALSE)*Paramètres!$K$15),IF(OR(AC61="",OR($D61="",$D61="NL",$D61="HORS LIGUE")),0,VLOOKUP(IF(OR(AC61="",OR($D61="",$D61="NL",$D61="HORS LIGUE")),"",COUNTIFS($D$5:$D$72,"&lt;&gt;"&amp;"",$D$5:$D$72,"&lt;&gt;"&amp;"NL",$D$5:$D$72,"&lt;&gt;"&amp;"HORS LIGUE",AC$5:AC$72,"&lt;"&amp;AC61)+1),Paramètres!$B$3:$C$56,2,FALSE)*Paramètres!$K$15))</f>
        <v>0</v>
      </c>
      <c r="AE61" s="46"/>
      <c r="AF61" s="2">
        <f>IF(AE$2="Bike &amp; Run",IF(ISNA(VLOOKUP(AE61,Paramètres!$B$3:$C$56,2,FALSE)),0,VLOOKUP(AE61,Paramètres!$B$3:$C$56,2,FALSE)*Paramètres!$K$16),IF(OR(AE61="",OR($D61="",$D61="NL",$D61="HORS LIGUE")),0,VLOOKUP(IF(OR(AE61="",OR($D61="",$D61="NL",$D61="HORS LIGUE")),"",COUNTIFS($D$5:$D$72,"&lt;&gt;"&amp;"",$D$5:$D$72,"&lt;&gt;"&amp;"NL",$D$5:$D$72,"&lt;&gt;"&amp;"HORS LIGUE",AE$5:AE$72,"&lt;"&amp;AE61)+1),Paramètres!$B$3:$C$56,2,FALSE)*Paramètres!$K$16))</f>
        <v>0</v>
      </c>
      <c r="AG61" s="46"/>
      <c r="AH61" s="2">
        <f>IF(AG$2="Bike &amp; Run",IF(ISNA(VLOOKUP(AG61,Paramètres!$B$3:$C$56,2,FALSE)),0,VLOOKUP(AG61,Paramètres!$B$3:$C$56,2,FALSE)*Paramètres!$K$17),IF(OR(AG61="",OR($D61="",$D61="NL",$D61="HORS LIGUE")),0,VLOOKUP(IF(OR(AG61="",OR($D61="",$D61="NL",$D61="HORS LIGUE")),"",COUNTIFS($D$5:$D$72,"&lt;&gt;"&amp;"",$D$5:$D$72,"&lt;&gt;"&amp;"NL",$D$5:$D$72,"&lt;&gt;"&amp;"HORS LIGUE",AG$5:AG$72,"&lt;"&amp;AG61)+1),Paramètres!$B$3:$C$56,2,FALSE)*Paramètres!$K$17))</f>
        <v>0</v>
      </c>
      <c r="AI61" s="40">
        <f t="shared" si="53"/>
        <v>0</v>
      </c>
      <c r="AJ61" s="3" t="str">
        <f t="shared" si="54"/>
        <v/>
      </c>
      <c r="AK61" s="5">
        <f t="shared" si="55"/>
        <v>0</v>
      </c>
      <c r="AL61" s="41">
        <f t="shared" si="56"/>
        <v>0</v>
      </c>
      <c r="AM61" s="33" t="str">
        <f t="shared" si="57"/>
        <v/>
      </c>
      <c r="AO61" s="22">
        <f t="shared" si="58"/>
        <v>0</v>
      </c>
      <c r="AP61">
        <f t="shared" si="59"/>
        <v>0</v>
      </c>
      <c r="AQ61">
        <f t="shared" si="60"/>
        <v>0</v>
      </c>
      <c r="AR61">
        <f t="shared" si="61"/>
        <v>0</v>
      </c>
      <c r="AS61">
        <f t="shared" si="62"/>
        <v>0</v>
      </c>
      <c r="AT61">
        <f t="shared" si="63"/>
        <v>0</v>
      </c>
      <c r="AU61">
        <f t="shared" si="64"/>
        <v>0</v>
      </c>
      <c r="AV61">
        <f t="shared" si="65"/>
        <v>0</v>
      </c>
      <c r="AW61">
        <f t="shared" si="66"/>
        <v>0</v>
      </c>
      <c r="AX61">
        <f t="shared" si="67"/>
        <v>0</v>
      </c>
      <c r="AY61">
        <f t="shared" si="68"/>
        <v>0</v>
      </c>
      <c r="AZ61">
        <f t="shared" si="69"/>
        <v>0</v>
      </c>
      <c r="BA61">
        <f t="shared" si="70"/>
        <v>0</v>
      </c>
      <c r="BB61">
        <f t="shared" si="71"/>
        <v>0</v>
      </c>
      <c r="BC61">
        <f t="shared" si="72"/>
        <v>0</v>
      </c>
      <c r="BD61">
        <f t="shared" si="73"/>
        <v>0</v>
      </c>
      <c r="BE61" s="22">
        <f t="shared" ref="BE61:BR61" si="98">BD61+LARGE($AO61:$BC61,BE$4)</f>
        <v>0</v>
      </c>
      <c r="BF61" s="22">
        <f t="shared" si="98"/>
        <v>0</v>
      </c>
      <c r="BG61" s="22">
        <f t="shared" si="98"/>
        <v>0</v>
      </c>
      <c r="BH61" s="22">
        <f t="shared" si="98"/>
        <v>0</v>
      </c>
      <c r="BI61" s="22">
        <f t="shared" si="98"/>
        <v>0</v>
      </c>
      <c r="BJ61" s="22">
        <f t="shared" si="98"/>
        <v>0</v>
      </c>
      <c r="BK61" s="22">
        <f t="shared" si="98"/>
        <v>0</v>
      </c>
      <c r="BL61" s="22">
        <f t="shared" si="98"/>
        <v>0</v>
      </c>
      <c r="BM61" s="22">
        <f t="shared" si="98"/>
        <v>0</v>
      </c>
      <c r="BN61" s="22">
        <f t="shared" si="98"/>
        <v>0</v>
      </c>
      <c r="BO61" s="22">
        <f t="shared" si="98"/>
        <v>0</v>
      </c>
      <c r="BP61" s="22">
        <f t="shared" si="98"/>
        <v>0</v>
      </c>
      <c r="BQ61" s="22">
        <f t="shared" si="98"/>
        <v>0</v>
      </c>
      <c r="BR61" s="22">
        <f t="shared" si="98"/>
        <v>0</v>
      </c>
    </row>
    <row r="62" spans="1:70" ht="16.5">
      <c r="A62" s="14"/>
      <c r="B62" s="32" t="str">
        <f>IF(ISNA(VLOOKUP(A62,'Licenciés Jeunes 2023'!A:C,3,0)),"",VLOOKUP(A62,'Licenciés Jeunes 2023'!A:C,3,0))</f>
        <v/>
      </c>
      <c r="C62" s="32" t="str">
        <f>IF(ISNA(VLOOKUP(A62,'Licenciés Jeunes 2023'!A:C,2,0)),"",VLOOKUP(A62,'Licenciés Jeunes 2023'!A:C,2,0))</f>
        <v/>
      </c>
      <c r="D62" s="32" t="str">
        <f>IF(ISNA(VLOOKUP(A62,'Licenciés Jeunes 2023'!A:F,6,0)),"",VLOOKUP(A62,'Licenciés Jeunes 2023'!A:F,6,0))</f>
        <v/>
      </c>
      <c r="E62" s="6"/>
      <c r="F62" s="2">
        <f>IF(E$2="Bike &amp; Run",IF(ISNA(VLOOKUP(E62,Paramètres!$B$3:$C$56,2,FALSE)),0,VLOOKUP(E62,Paramètres!$B$3:$C$56,2,FALSE)*Paramètres!$K$3),IF(OR(E62="",OR($D62="",$D62="NL",$D62="HORS LIGUE")),0,VLOOKUP(IF(OR(E62="",OR($D62="",$D62="NL",$D62="HORS LIGUE")),"",COUNTIFS($D$5:$D$72,"&lt;&gt;"&amp;"",$D$5:$D$72,"&lt;&gt;"&amp;"NL",$D$5:$D$72,"&lt;&gt;"&amp;"HORS LIGUE",E$5:E$72,"&lt;"&amp;E62)+1),Paramètres!$B$3:$C$56,2,FALSE)*Paramètres!$K$3))</f>
        <v>0</v>
      </c>
      <c r="G62" s="4"/>
      <c r="H62" s="2">
        <f>IF(G$2="Bike &amp; Run",IF(ISNA(VLOOKUP(G62,Paramètres!$B$3:$C$56,2,FALSE)),0,VLOOKUP(G62,Paramètres!$B$3:$C$56,2,FALSE)*Paramètres!$K$4),IF(OR(G62="",OR($D62="",$D62="NL",$D62="HORS LIGUE")),0,VLOOKUP(IF(OR(G62="",OR($D62="",$D62="NL",$D62="HORS LIGUE")),"",COUNTIFS($D$5:$D$72,"&lt;&gt;"&amp;"",$D$5:$D$72,"&lt;&gt;"&amp;"NL",$D$5:$D$72,"&lt;&gt;"&amp;"HORS LIGUE",G$5:G$72,"&lt;"&amp;G62)+1),Paramètres!$B$3:$C$56,2,FALSE)*Paramètres!$K$4))</f>
        <v>0</v>
      </c>
      <c r="I62" s="36"/>
      <c r="J62" s="2">
        <f>IF(I$2="Bike &amp; Run",IF(ISNA(VLOOKUP(I62,Paramètres!$B$3:$C$56,2,FALSE)),0,VLOOKUP(I62,Paramètres!$B$3:$C$56,2,FALSE)*Paramètres!$K$5),IF(OR(I62="",OR($D62="",$D62="NL",$D62="HORS LIGUE")),0,VLOOKUP(IF(OR(I62="",OR($D62="",$D62="NL",$D62="HORS LIGUE")),"",COUNTIFS($D$5:$D$72,"&lt;&gt;"&amp;"",$D$5:$D$72,"&lt;&gt;"&amp;"NL",$D$5:$D$72,"&lt;&gt;"&amp;"HORS LIGUE",I$5:I$72,"&lt;"&amp;I62)+1),Paramètres!$B$3:$C$56,2,FALSE)*Paramètres!$K$5))</f>
        <v>0</v>
      </c>
      <c r="K62" s="4"/>
      <c r="L62" s="2">
        <f>IF(K$2="Bike &amp; Run",IF(ISNA(VLOOKUP(K62,Paramètres!$B$3:$C$56,2,FALSE)),0,VLOOKUP(K62,Paramètres!$B$3:$C$56,2,FALSE)*Paramètres!$K$6),IF(OR(K62="",OR($D62="",$D62="NL",$D62="HORS LIGUE")),0,VLOOKUP(IF(OR(K62="",OR($D62="",$D62="NL",$D62="HORS LIGUE")),"",COUNTIFS($D$5:$D$72,"&lt;&gt;"&amp;"",$D$5:$D$72,"&lt;&gt;"&amp;"NL",$D$5:$D$72,"&lt;&gt;"&amp;"HORS LIGUE",K$5:K$72,"&lt;"&amp;K62)+1),Paramètres!$B$3:$C$56,2,FALSE)*Paramètres!$K$6))</f>
        <v>0</v>
      </c>
      <c r="M62" s="4"/>
      <c r="N62" s="2">
        <f>IF(M$2="Bike &amp; Run",IF(ISNA(VLOOKUP(M62,Paramètres!$B$3:$C$56,2,FALSE)),0,VLOOKUP(M62,Paramètres!$B$3:$C$56,2,FALSE)*Paramètres!$K$7),IF(OR(M62="",OR($D62="",$D62="NL",$D62="HORS LIGUE")),0,VLOOKUP(IF(OR(M62="",OR($D62="",$D62="NL",$D62="HORS LIGUE")),"",COUNTIFS($D$5:$D$72,"&lt;&gt;"&amp;"",$D$5:$D$72,"&lt;&gt;"&amp;"NL",$D$5:$D$72,"&lt;&gt;"&amp;"HORS LIGUE",M$5:M$72,"&lt;"&amp;M62)+1),Paramètres!$B$3:$C$56,2,FALSE)*Paramètres!$K$7))</f>
        <v>0</v>
      </c>
      <c r="O62" s="46"/>
      <c r="P62" s="2">
        <f>IF(O$2="Bike &amp; Run",IF(ISNA(VLOOKUP(O62,Paramètres!$B$3:$C$56,2,FALSE)),0,VLOOKUP(O62,Paramètres!$B$3:$C$56,2,FALSE)*Paramètres!$K$8),IF(OR(O62="",OR($D62="",$D62="NL",$D62="HORS LIGUE")),0,VLOOKUP(IF(OR(O62="",OR($D62="",$D62="NL",$D62="HORS LIGUE")),"",COUNTIFS($D$5:$D$72,"&lt;&gt;"&amp;"",$D$5:$D$72,"&lt;&gt;"&amp;"NL",$D$5:$D$72,"&lt;&gt;"&amp;"HORS LIGUE",O$5:O$72,"&lt;"&amp;O62)+1),Paramètres!$B$3:$C$56,2,FALSE)*Paramètres!$K$8))</f>
        <v>0</v>
      </c>
      <c r="Q62" s="46"/>
      <c r="R62" s="2">
        <f>IF(Q$2="Bike &amp; Run",IF(ISNA(VLOOKUP(Q62,Paramètres!$B$3:$C$56,2,FALSE)),0,VLOOKUP(Q62,Paramètres!$B$3:$C$56,2,FALSE)*Paramètres!$K$9),IF(OR(Q62="",OR($D62="",$D62="NL",$D62="HORS LIGUE")),0,VLOOKUP(IF(OR(Q62="",OR($D62="",$D62="NL",$D62="HORS LIGUE")),"",COUNTIFS($D$5:$D$72,"&lt;&gt;"&amp;"",$D$5:$D$72,"&lt;&gt;"&amp;"NL",$D$5:$D$72,"&lt;&gt;"&amp;"HORS LIGUE",Q$5:Q$72,"&lt;"&amp;Q62)+1),Paramètres!$B$3:$C$56,2,FALSE)*Paramètres!$K$9))</f>
        <v>0</v>
      </c>
      <c r="S62" s="46"/>
      <c r="T62" s="2">
        <f>IF(S$2="Bike &amp; Run",IF(ISNA(VLOOKUP(S62,Paramètres!$B$3:$C$56,2,FALSE)),0,VLOOKUP(S62,Paramètres!$B$3:$C$56,2,FALSE)*Paramètres!$K$10),IF(OR(S62="",OR($D62="",$D62="NL",$D62="HORS LIGUE")),0,VLOOKUP(IF(OR(S62="",OR($D62="",$D62="NL",$D62="HORS LIGUE")),"",COUNTIFS($D$5:$D$72,"&lt;&gt;"&amp;"",$D$5:$D$72,"&lt;&gt;"&amp;"NL",$D$5:$D$72,"&lt;&gt;"&amp;"HORS LIGUE",S$5:S$72,"&lt;"&amp;S62)+1),Paramètres!$B$3:$C$56,2,FALSE)*Paramètres!$K$10))</f>
        <v>0</v>
      </c>
      <c r="U62" s="46"/>
      <c r="V62" s="2">
        <f>IF(U$2="Bike &amp; Run",IF(ISNA(VLOOKUP(U62,Paramètres!$B$3:$C$56,2,FALSE)),0,VLOOKUP(U62,Paramètres!$B$3:$C$56,2,FALSE)*Paramètres!$K$11),IF(OR(U62="",OR($D62="",$D62="NL",$D62="HORS LIGUE")),0,VLOOKUP(IF(OR(U62="",OR($D62="",$D62="NL",$D62="HORS LIGUE")),"",COUNTIFS($D$5:$D$72,"&lt;&gt;"&amp;"",$D$5:$D$72,"&lt;&gt;"&amp;"NL",$D$5:$D$72,"&lt;&gt;"&amp;"HORS LIGUE",U$5:U$72,"&lt;"&amp;U62)+1),Paramètres!$B$3:$C$56,2,FALSE)*Paramètres!$K$11))</f>
        <v>0</v>
      </c>
      <c r="W62" s="46"/>
      <c r="X62" s="2">
        <f>IF(W$2="Bike &amp; Run",IF(ISNA(VLOOKUP(W62,Paramètres!$B$3:$C$56,2,FALSE)),0,VLOOKUP(W62,Paramètres!$B$3:$C$56,2,FALSE)*Paramètres!$K$12),IF(OR(W62="",OR($D62="",$D62="NL",$D62="HORS LIGUE")),0,VLOOKUP(IF(OR(W62="",OR($D62="",$D62="NL",$D62="HORS LIGUE")),"",COUNTIFS($D$5:$D$72,"&lt;&gt;"&amp;"",$D$5:$D$72,"&lt;&gt;"&amp;"NL",$D$5:$D$72,"&lt;&gt;"&amp;"HORS LIGUE",W$5:W$72,"&lt;"&amp;W62)+1),Paramètres!$B$3:$C$56,2,FALSE)*Paramètres!$K$12))</f>
        <v>0</v>
      </c>
      <c r="Y62" s="46"/>
      <c r="Z62" s="2">
        <f>IF(Y$2="Bike &amp; Run",IF(ISNA(VLOOKUP(Y62,Paramètres!$B$3:$C$56,2,FALSE)),0,VLOOKUP(Y62,Paramètres!$B$3:$C$56,2,FALSE)*Paramètres!$K$13),IF(OR(Y62="",OR($D62="",$D62="NL",$D62="HORS LIGUE")),0,VLOOKUP(IF(OR(Y62="",OR($D62="",$D62="NL",$D62="HORS LIGUE")),"",COUNTIFS($D$5:$D$72,"&lt;&gt;"&amp;"",$D$5:$D$72,"&lt;&gt;"&amp;"NL",$D$5:$D$72,"&lt;&gt;"&amp;"HORS LIGUE",Y$5:Y$72,"&lt;"&amp;Y62)+1),Paramètres!$B$3:$C$56,2,FALSE)*Paramètres!$K$13))</f>
        <v>0</v>
      </c>
      <c r="AA62" s="46"/>
      <c r="AB62" s="2">
        <f>IF(AA$2="Bike &amp; Run",IF(ISNA(VLOOKUP(AA62,Paramètres!$B$3:$C$56,2,FALSE)),0,VLOOKUP(AA62,Paramètres!$B$3:$C$56,2,FALSE)*Paramètres!$K$14),IF(OR(AA62="",OR($D62="",$D62="NL",$D62="HORS LIGUE")),0,VLOOKUP(IF(OR(AA62="",OR($D62="",$D62="NL",$D62="HORS LIGUE")),"",COUNTIFS($D$5:$D$72,"&lt;&gt;"&amp;"",$D$5:$D$72,"&lt;&gt;"&amp;"NL",$D$5:$D$72,"&lt;&gt;"&amp;"HORS LIGUE",AA$5:AA$72,"&lt;"&amp;AA62)+1),Paramètres!$B$3:$C$56,2,FALSE)*Paramètres!$K$14))</f>
        <v>0</v>
      </c>
      <c r="AC62" s="46"/>
      <c r="AD62" s="2">
        <f>IF(AC$2="Bike &amp; Run",IF(ISNA(VLOOKUP(AC62,Paramètres!$B$3:$C$56,2,FALSE)),0,VLOOKUP(AC62,Paramètres!$B$3:$C$56,2,FALSE)*Paramètres!$K$15),IF(OR(AC62="",OR($D62="",$D62="NL",$D62="HORS LIGUE")),0,VLOOKUP(IF(OR(AC62="",OR($D62="",$D62="NL",$D62="HORS LIGUE")),"",COUNTIFS($D$5:$D$72,"&lt;&gt;"&amp;"",$D$5:$D$72,"&lt;&gt;"&amp;"NL",$D$5:$D$72,"&lt;&gt;"&amp;"HORS LIGUE",AC$5:AC$72,"&lt;"&amp;AC62)+1),Paramètres!$B$3:$C$56,2,FALSE)*Paramètres!$K$15))</f>
        <v>0</v>
      </c>
      <c r="AE62" s="46"/>
      <c r="AF62" s="2">
        <f>IF(AE$2="Bike &amp; Run",IF(ISNA(VLOOKUP(AE62,Paramètres!$B$3:$C$56,2,FALSE)),0,VLOOKUP(AE62,Paramètres!$B$3:$C$56,2,FALSE)*Paramètres!$K$16),IF(OR(AE62="",OR($D62="",$D62="NL",$D62="HORS LIGUE")),0,VLOOKUP(IF(OR(AE62="",OR($D62="",$D62="NL",$D62="HORS LIGUE")),"",COUNTIFS($D$5:$D$72,"&lt;&gt;"&amp;"",$D$5:$D$72,"&lt;&gt;"&amp;"NL",$D$5:$D$72,"&lt;&gt;"&amp;"HORS LIGUE",AE$5:AE$72,"&lt;"&amp;AE62)+1),Paramètres!$B$3:$C$56,2,FALSE)*Paramètres!$K$16))</f>
        <v>0</v>
      </c>
      <c r="AG62" s="46"/>
      <c r="AH62" s="2">
        <f>IF(AG$2="Bike &amp; Run",IF(ISNA(VLOOKUP(AG62,Paramètres!$B$3:$C$56,2,FALSE)),0,VLOOKUP(AG62,Paramètres!$B$3:$C$56,2,FALSE)*Paramètres!$K$17),IF(OR(AG62="",OR($D62="",$D62="NL",$D62="HORS LIGUE")),0,VLOOKUP(IF(OR(AG62="",OR($D62="",$D62="NL",$D62="HORS LIGUE")),"",COUNTIFS($D$5:$D$72,"&lt;&gt;"&amp;"",$D$5:$D$72,"&lt;&gt;"&amp;"NL",$D$5:$D$72,"&lt;&gt;"&amp;"HORS LIGUE",AG$5:AG$72,"&lt;"&amp;AG62)+1),Paramètres!$B$3:$C$56,2,FALSE)*Paramètres!$K$17))</f>
        <v>0</v>
      </c>
      <c r="AI62" s="40">
        <f t="shared" si="53"/>
        <v>0</v>
      </c>
      <c r="AJ62" s="3" t="str">
        <f t="shared" si="54"/>
        <v/>
      </c>
      <c r="AK62" s="5">
        <f t="shared" si="55"/>
        <v>0</v>
      </c>
      <c r="AL62" s="41">
        <f t="shared" si="56"/>
        <v>0</v>
      </c>
      <c r="AM62" s="33" t="str">
        <f t="shared" si="57"/>
        <v/>
      </c>
      <c r="AO62" s="22">
        <f t="shared" si="58"/>
        <v>0</v>
      </c>
      <c r="AP62">
        <f t="shared" si="59"/>
        <v>0</v>
      </c>
      <c r="AQ62">
        <f t="shared" si="60"/>
        <v>0</v>
      </c>
      <c r="AR62">
        <f t="shared" si="61"/>
        <v>0</v>
      </c>
      <c r="AS62">
        <f t="shared" si="62"/>
        <v>0</v>
      </c>
      <c r="AT62">
        <f t="shared" si="63"/>
        <v>0</v>
      </c>
      <c r="AU62">
        <f t="shared" si="64"/>
        <v>0</v>
      </c>
      <c r="AV62">
        <f t="shared" si="65"/>
        <v>0</v>
      </c>
      <c r="AW62">
        <f t="shared" si="66"/>
        <v>0</v>
      </c>
      <c r="AX62">
        <f t="shared" si="67"/>
        <v>0</v>
      </c>
      <c r="AY62">
        <f t="shared" si="68"/>
        <v>0</v>
      </c>
      <c r="AZ62">
        <f t="shared" si="69"/>
        <v>0</v>
      </c>
      <c r="BA62">
        <f t="shared" si="70"/>
        <v>0</v>
      </c>
      <c r="BB62">
        <f t="shared" si="71"/>
        <v>0</v>
      </c>
      <c r="BC62">
        <f t="shared" si="72"/>
        <v>0</v>
      </c>
      <c r="BD62">
        <f t="shared" si="73"/>
        <v>0</v>
      </c>
      <c r="BE62" s="22">
        <f t="shared" ref="BE62:BR62" si="99">BD62+LARGE($AO62:$BC62,BE$4)</f>
        <v>0</v>
      </c>
      <c r="BF62" s="22">
        <f t="shared" si="99"/>
        <v>0</v>
      </c>
      <c r="BG62" s="22">
        <f t="shared" si="99"/>
        <v>0</v>
      </c>
      <c r="BH62" s="22">
        <f t="shared" si="99"/>
        <v>0</v>
      </c>
      <c r="BI62" s="22">
        <f t="shared" si="99"/>
        <v>0</v>
      </c>
      <c r="BJ62" s="22">
        <f t="shared" si="99"/>
        <v>0</v>
      </c>
      <c r="BK62" s="22">
        <f t="shared" si="99"/>
        <v>0</v>
      </c>
      <c r="BL62" s="22">
        <f t="shared" si="99"/>
        <v>0</v>
      </c>
      <c r="BM62" s="22">
        <f t="shared" si="99"/>
        <v>0</v>
      </c>
      <c r="BN62" s="22">
        <f t="shared" si="99"/>
        <v>0</v>
      </c>
      <c r="BO62" s="22">
        <f t="shared" si="99"/>
        <v>0</v>
      </c>
      <c r="BP62" s="22">
        <f t="shared" si="99"/>
        <v>0</v>
      </c>
      <c r="BQ62" s="22">
        <f t="shared" si="99"/>
        <v>0</v>
      </c>
      <c r="BR62" s="22">
        <f t="shared" si="99"/>
        <v>0</v>
      </c>
    </row>
    <row r="63" spans="1:70" ht="16.5">
      <c r="A63" s="14"/>
      <c r="B63" s="32" t="str">
        <f>IF(ISNA(VLOOKUP(A63,'Licenciés Jeunes 2023'!A:C,3,0)),"",VLOOKUP(A63,'Licenciés Jeunes 2023'!A:C,3,0))</f>
        <v/>
      </c>
      <c r="C63" s="32" t="str">
        <f>IF(ISNA(VLOOKUP(A63,'Licenciés Jeunes 2023'!A:C,2,0)),"",VLOOKUP(A63,'Licenciés Jeunes 2023'!A:C,2,0))</f>
        <v/>
      </c>
      <c r="D63" s="32" t="str">
        <f>IF(ISNA(VLOOKUP(A63,'Licenciés Jeunes 2023'!A:F,6,0)),"",VLOOKUP(A63,'Licenciés Jeunes 2023'!A:F,6,0))</f>
        <v/>
      </c>
      <c r="E63" s="6"/>
      <c r="F63" s="2">
        <f>IF(E$2="Bike &amp; Run",IF(ISNA(VLOOKUP(E63,Paramètres!$B$3:$C$56,2,FALSE)),0,VLOOKUP(E63,Paramètres!$B$3:$C$56,2,FALSE)*Paramètres!$K$3),IF(OR(E63="",OR($D63="",$D63="NL",$D63="HORS LIGUE")),0,VLOOKUP(IF(OR(E63="",OR($D63="",$D63="NL",$D63="HORS LIGUE")),"",COUNTIFS($D$5:$D$72,"&lt;&gt;"&amp;"",$D$5:$D$72,"&lt;&gt;"&amp;"NL",$D$5:$D$72,"&lt;&gt;"&amp;"HORS LIGUE",E$5:E$72,"&lt;"&amp;E63)+1),Paramètres!$B$3:$C$56,2,FALSE)*Paramètres!$K$3))</f>
        <v>0</v>
      </c>
      <c r="G63" s="4"/>
      <c r="H63" s="2">
        <f>IF(G$2="Bike &amp; Run",IF(ISNA(VLOOKUP(G63,Paramètres!$B$3:$C$56,2,FALSE)),0,VLOOKUP(G63,Paramètres!$B$3:$C$56,2,FALSE)*Paramètres!$K$4),IF(OR(G63="",OR($D63="",$D63="NL",$D63="HORS LIGUE")),0,VLOOKUP(IF(OR(G63="",OR($D63="",$D63="NL",$D63="HORS LIGUE")),"",COUNTIFS($D$5:$D$72,"&lt;&gt;"&amp;"",$D$5:$D$72,"&lt;&gt;"&amp;"NL",$D$5:$D$72,"&lt;&gt;"&amp;"HORS LIGUE",G$5:G$72,"&lt;"&amp;G63)+1),Paramètres!$B$3:$C$56,2,FALSE)*Paramètres!$K$4))</f>
        <v>0</v>
      </c>
      <c r="I63" s="36"/>
      <c r="J63" s="2">
        <f>IF(I$2="Bike &amp; Run",IF(ISNA(VLOOKUP(I63,Paramètres!$B$3:$C$56,2,FALSE)),0,VLOOKUP(I63,Paramètres!$B$3:$C$56,2,FALSE)*Paramètres!$K$5),IF(OR(I63="",OR($D63="",$D63="NL",$D63="HORS LIGUE")),0,VLOOKUP(IF(OR(I63="",OR($D63="",$D63="NL",$D63="HORS LIGUE")),"",COUNTIFS($D$5:$D$72,"&lt;&gt;"&amp;"",$D$5:$D$72,"&lt;&gt;"&amp;"NL",$D$5:$D$72,"&lt;&gt;"&amp;"HORS LIGUE",I$5:I$72,"&lt;"&amp;I63)+1),Paramètres!$B$3:$C$56,2,FALSE)*Paramètres!$K$5))</f>
        <v>0</v>
      </c>
      <c r="K63" s="4"/>
      <c r="L63" s="2">
        <f>IF(K$2="Bike &amp; Run",IF(ISNA(VLOOKUP(K63,Paramètres!$B$3:$C$56,2,FALSE)),0,VLOOKUP(K63,Paramètres!$B$3:$C$56,2,FALSE)*Paramètres!$K$6),IF(OR(K63="",OR($D63="",$D63="NL",$D63="HORS LIGUE")),0,VLOOKUP(IF(OR(K63="",OR($D63="",$D63="NL",$D63="HORS LIGUE")),"",COUNTIFS($D$5:$D$72,"&lt;&gt;"&amp;"",$D$5:$D$72,"&lt;&gt;"&amp;"NL",$D$5:$D$72,"&lt;&gt;"&amp;"HORS LIGUE",K$5:K$72,"&lt;"&amp;K63)+1),Paramètres!$B$3:$C$56,2,FALSE)*Paramètres!$K$6))</f>
        <v>0</v>
      </c>
      <c r="M63" s="4"/>
      <c r="N63" s="2">
        <f>IF(M$2="Bike &amp; Run",IF(ISNA(VLOOKUP(M63,Paramètres!$B$3:$C$56,2,FALSE)),0,VLOOKUP(M63,Paramètres!$B$3:$C$56,2,FALSE)*Paramètres!$K$7),IF(OR(M63="",OR($D63="",$D63="NL",$D63="HORS LIGUE")),0,VLOOKUP(IF(OR(M63="",OR($D63="",$D63="NL",$D63="HORS LIGUE")),"",COUNTIFS($D$5:$D$72,"&lt;&gt;"&amp;"",$D$5:$D$72,"&lt;&gt;"&amp;"NL",$D$5:$D$72,"&lt;&gt;"&amp;"HORS LIGUE",M$5:M$72,"&lt;"&amp;M63)+1),Paramètres!$B$3:$C$56,2,FALSE)*Paramètres!$K$7))</f>
        <v>0</v>
      </c>
      <c r="O63" s="46"/>
      <c r="P63" s="2">
        <f>IF(O$2="Bike &amp; Run",IF(ISNA(VLOOKUP(O63,Paramètres!$B$3:$C$56,2,FALSE)),0,VLOOKUP(O63,Paramètres!$B$3:$C$56,2,FALSE)*Paramètres!$K$8),IF(OR(O63="",OR($D63="",$D63="NL",$D63="HORS LIGUE")),0,VLOOKUP(IF(OR(O63="",OR($D63="",$D63="NL",$D63="HORS LIGUE")),"",COUNTIFS($D$5:$D$72,"&lt;&gt;"&amp;"",$D$5:$D$72,"&lt;&gt;"&amp;"NL",$D$5:$D$72,"&lt;&gt;"&amp;"HORS LIGUE",O$5:O$72,"&lt;"&amp;O63)+1),Paramètres!$B$3:$C$56,2,FALSE)*Paramètres!$K$8))</f>
        <v>0</v>
      </c>
      <c r="Q63" s="46"/>
      <c r="R63" s="2">
        <f>IF(Q$2="Bike &amp; Run",IF(ISNA(VLOOKUP(Q63,Paramètres!$B$3:$C$56,2,FALSE)),0,VLOOKUP(Q63,Paramètres!$B$3:$C$56,2,FALSE)*Paramètres!$K$9),IF(OR(Q63="",OR($D63="",$D63="NL",$D63="HORS LIGUE")),0,VLOOKUP(IF(OR(Q63="",OR($D63="",$D63="NL",$D63="HORS LIGUE")),"",COUNTIFS($D$5:$D$72,"&lt;&gt;"&amp;"",$D$5:$D$72,"&lt;&gt;"&amp;"NL",$D$5:$D$72,"&lt;&gt;"&amp;"HORS LIGUE",Q$5:Q$72,"&lt;"&amp;Q63)+1),Paramètres!$B$3:$C$56,2,FALSE)*Paramètres!$K$9))</f>
        <v>0</v>
      </c>
      <c r="S63" s="46"/>
      <c r="T63" s="2">
        <f>IF(S$2="Bike &amp; Run",IF(ISNA(VLOOKUP(S63,Paramètres!$B$3:$C$56,2,FALSE)),0,VLOOKUP(S63,Paramètres!$B$3:$C$56,2,FALSE)*Paramètres!$K$10),IF(OR(S63="",OR($D63="",$D63="NL",$D63="HORS LIGUE")),0,VLOOKUP(IF(OR(S63="",OR($D63="",$D63="NL",$D63="HORS LIGUE")),"",COUNTIFS($D$5:$D$72,"&lt;&gt;"&amp;"",$D$5:$D$72,"&lt;&gt;"&amp;"NL",$D$5:$D$72,"&lt;&gt;"&amp;"HORS LIGUE",S$5:S$72,"&lt;"&amp;S63)+1),Paramètres!$B$3:$C$56,2,FALSE)*Paramètres!$K$10))</f>
        <v>0</v>
      </c>
      <c r="U63" s="46"/>
      <c r="V63" s="2">
        <f>IF(U$2="Bike &amp; Run",IF(ISNA(VLOOKUP(U63,Paramètres!$B$3:$C$56,2,FALSE)),0,VLOOKUP(U63,Paramètres!$B$3:$C$56,2,FALSE)*Paramètres!$K$11),IF(OR(U63="",OR($D63="",$D63="NL",$D63="HORS LIGUE")),0,VLOOKUP(IF(OR(U63="",OR($D63="",$D63="NL",$D63="HORS LIGUE")),"",COUNTIFS($D$5:$D$72,"&lt;&gt;"&amp;"",$D$5:$D$72,"&lt;&gt;"&amp;"NL",$D$5:$D$72,"&lt;&gt;"&amp;"HORS LIGUE",U$5:U$72,"&lt;"&amp;U63)+1),Paramètres!$B$3:$C$56,2,FALSE)*Paramètres!$K$11))</f>
        <v>0</v>
      </c>
      <c r="W63" s="46"/>
      <c r="X63" s="2">
        <f>IF(W$2="Bike &amp; Run",IF(ISNA(VLOOKUP(W63,Paramètres!$B$3:$C$56,2,FALSE)),0,VLOOKUP(W63,Paramètres!$B$3:$C$56,2,FALSE)*Paramètres!$K$12),IF(OR(W63="",OR($D63="",$D63="NL",$D63="HORS LIGUE")),0,VLOOKUP(IF(OR(W63="",OR($D63="",$D63="NL",$D63="HORS LIGUE")),"",COUNTIFS($D$5:$D$72,"&lt;&gt;"&amp;"",$D$5:$D$72,"&lt;&gt;"&amp;"NL",$D$5:$D$72,"&lt;&gt;"&amp;"HORS LIGUE",W$5:W$72,"&lt;"&amp;W63)+1),Paramètres!$B$3:$C$56,2,FALSE)*Paramètres!$K$12))</f>
        <v>0</v>
      </c>
      <c r="Y63" s="46"/>
      <c r="Z63" s="2">
        <f>IF(Y$2="Bike &amp; Run",IF(ISNA(VLOOKUP(Y63,Paramètres!$B$3:$C$56,2,FALSE)),0,VLOOKUP(Y63,Paramètres!$B$3:$C$56,2,FALSE)*Paramètres!$K$13),IF(OR(Y63="",OR($D63="",$D63="NL",$D63="HORS LIGUE")),0,VLOOKUP(IF(OR(Y63="",OR($D63="",$D63="NL",$D63="HORS LIGUE")),"",COUNTIFS($D$5:$D$72,"&lt;&gt;"&amp;"",$D$5:$D$72,"&lt;&gt;"&amp;"NL",$D$5:$D$72,"&lt;&gt;"&amp;"HORS LIGUE",Y$5:Y$72,"&lt;"&amp;Y63)+1),Paramètres!$B$3:$C$56,2,FALSE)*Paramètres!$K$13))</f>
        <v>0</v>
      </c>
      <c r="AA63" s="46"/>
      <c r="AB63" s="2">
        <f>IF(AA$2="Bike &amp; Run",IF(ISNA(VLOOKUP(AA63,Paramètres!$B$3:$C$56,2,FALSE)),0,VLOOKUP(AA63,Paramètres!$B$3:$C$56,2,FALSE)*Paramètres!$K$14),IF(OR(AA63="",OR($D63="",$D63="NL",$D63="HORS LIGUE")),0,VLOOKUP(IF(OR(AA63="",OR($D63="",$D63="NL",$D63="HORS LIGUE")),"",COUNTIFS($D$5:$D$72,"&lt;&gt;"&amp;"",$D$5:$D$72,"&lt;&gt;"&amp;"NL",$D$5:$D$72,"&lt;&gt;"&amp;"HORS LIGUE",AA$5:AA$72,"&lt;"&amp;AA63)+1),Paramètres!$B$3:$C$56,2,FALSE)*Paramètres!$K$14))</f>
        <v>0</v>
      </c>
      <c r="AC63" s="46"/>
      <c r="AD63" s="2">
        <f>IF(AC$2="Bike &amp; Run",IF(ISNA(VLOOKUP(AC63,Paramètres!$B$3:$C$56,2,FALSE)),0,VLOOKUP(AC63,Paramètres!$B$3:$C$56,2,FALSE)*Paramètres!$K$15),IF(OR(AC63="",OR($D63="",$D63="NL",$D63="HORS LIGUE")),0,VLOOKUP(IF(OR(AC63="",OR($D63="",$D63="NL",$D63="HORS LIGUE")),"",COUNTIFS($D$5:$D$72,"&lt;&gt;"&amp;"",$D$5:$D$72,"&lt;&gt;"&amp;"NL",$D$5:$D$72,"&lt;&gt;"&amp;"HORS LIGUE",AC$5:AC$72,"&lt;"&amp;AC63)+1),Paramètres!$B$3:$C$56,2,FALSE)*Paramètres!$K$15))</f>
        <v>0</v>
      </c>
      <c r="AE63" s="46"/>
      <c r="AF63" s="2">
        <f>IF(AE$2="Bike &amp; Run",IF(ISNA(VLOOKUP(AE63,Paramètres!$B$3:$C$56,2,FALSE)),0,VLOOKUP(AE63,Paramètres!$B$3:$C$56,2,FALSE)*Paramètres!$K$16),IF(OR(AE63="",OR($D63="",$D63="NL",$D63="HORS LIGUE")),0,VLOOKUP(IF(OR(AE63="",OR($D63="",$D63="NL",$D63="HORS LIGUE")),"",COUNTIFS($D$5:$D$72,"&lt;&gt;"&amp;"",$D$5:$D$72,"&lt;&gt;"&amp;"NL",$D$5:$D$72,"&lt;&gt;"&amp;"HORS LIGUE",AE$5:AE$72,"&lt;"&amp;AE63)+1),Paramètres!$B$3:$C$56,2,FALSE)*Paramètres!$K$16))</f>
        <v>0</v>
      </c>
      <c r="AG63" s="46"/>
      <c r="AH63" s="2">
        <f>IF(AG$2="Bike &amp; Run",IF(ISNA(VLOOKUP(AG63,Paramètres!$B$3:$C$56,2,FALSE)),0,VLOOKUP(AG63,Paramètres!$B$3:$C$56,2,FALSE)*Paramètres!$K$17),IF(OR(AG63="",OR($D63="",$D63="NL",$D63="HORS LIGUE")),0,VLOOKUP(IF(OR(AG63="",OR($D63="",$D63="NL",$D63="HORS LIGUE")),"",COUNTIFS($D$5:$D$72,"&lt;&gt;"&amp;"",$D$5:$D$72,"&lt;&gt;"&amp;"NL",$D$5:$D$72,"&lt;&gt;"&amp;"HORS LIGUE",AG$5:AG$72,"&lt;"&amp;AG63)+1),Paramètres!$B$3:$C$56,2,FALSE)*Paramètres!$K$17))</f>
        <v>0</v>
      </c>
      <c r="AI63" s="40">
        <f t="shared" si="53"/>
        <v>0</v>
      </c>
      <c r="AJ63" s="3" t="str">
        <f t="shared" si="54"/>
        <v/>
      </c>
      <c r="AK63" s="5">
        <f t="shared" si="55"/>
        <v>0</v>
      </c>
      <c r="AL63" s="41">
        <f t="shared" si="56"/>
        <v>0</v>
      </c>
      <c r="AM63" s="33" t="str">
        <f t="shared" si="57"/>
        <v/>
      </c>
      <c r="AO63" s="22">
        <f t="shared" si="58"/>
        <v>0</v>
      </c>
      <c r="AP63">
        <f t="shared" si="59"/>
        <v>0</v>
      </c>
      <c r="AQ63">
        <f t="shared" si="60"/>
        <v>0</v>
      </c>
      <c r="AR63">
        <f t="shared" si="61"/>
        <v>0</v>
      </c>
      <c r="AS63">
        <f t="shared" si="62"/>
        <v>0</v>
      </c>
      <c r="AT63">
        <f t="shared" si="63"/>
        <v>0</v>
      </c>
      <c r="AU63">
        <f t="shared" si="64"/>
        <v>0</v>
      </c>
      <c r="AV63">
        <f t="shared" si="65"/>
        <v>0</v>
      </c>
      <c r="AW63">
        <f t="shared" si="66"/>
        <v>0</v>
      </c>
      <c r="AX63">
        <f t="shared" si="67"/>
        <v>0</v>
      </c>
      <c r="AY63">
        <f t="shared" si="68"/>
        <v>0</v>
      </c>
      <c r="AZ63">
        <f t="shared" si="69"/>
        <v>0</v>
      </c>
      <c r="BA63">
        <f t="shared" si="70"/>
        <v>0</v>
      </c>
      <c r="BB63">
        <f t="shared" si="71"/>
        <v>0</v>
      </c>
      <c r="BC63">
        <f t="shared" si="72"/>
        <v>0</v>
      </c>
      <c r="BD63">
        <f t="shared" si="73"/>
        <v>0</v>
      </c>
      <c r="BE63" s="22">
        <f t="shared" ref="BE63:BR63" si="100">BD63+LARGE($AO63:$BC63,BE$4)</f>
        <v>0</v>
      </c>
      <c r="BF63" s="22">
        <f t="shared" si="100"/>
        <v>0</v>
      </c>
      <c r="BG63" s="22">
        <f t="shared" si="100"/>
        <v>0</v>
      </c>
      <c r="BH63" s="22">
        <f t="shared" si="100"/>
        <v>0</v>
      </c>
      <c r="BI63" s="22">
        <f t="shared" si="100"/>
        <v>0</v>
      </c>
      <c r="BJ63" s="22">
        <f t="shared" si="100"/>
        <v>0</v>
      </c>
      <c r="BK63" s="22">
        <f t="shared" si="100"/>
        <v>0</v>
      </c>
      <c r="BL63" s="22">
        <f t="shared" si="100"/>
        <v>0</v>
      </c>
      <c r="BM63" s="22">
        <f t="shared" si="100"/>
        <v>0</v>
      </c>
      <c r="BN63" s="22">
        <f t="shared" si="100"/>
        <v>0</v>
      </c>
      <c r="BO63" s="22">
        <f t="shared" si="100"/>
        <v>0</v>
      </c>
      <c r="BP63" s="22">
        <f t="shared" si="100"/>
        <v>0</v>
      </c>
      <c r="BQ63" s="22">
        <f t="shared" si="100"/>
        <v>0</v>
      </c>
      <c r="BR63" s="22">
        <f t="shared" si="100"/>
        <v>0</v>
      </c>
    </row>
    <row r="64" spans="1:70" ht="16.5">
      <c r="A64" s="14"/>
      <c r="B64" s="32" t="str">
        <f>IF(ISNA(VLOOKUP(A64,'Licenciés Jeunes 2023'!A:C,3,0)),"",VLOOKUP(A64,'Licenciés Jeunes 2023'!A:C,3,0))</f>
        <v/>
      </c>
      <c r="C64" s="32" t="str">
        <f>IF(ISNA(VLOOKUP(A64,'Licenciés Jeunes 2023'!A:C,2,0)),"",VLOOKUP(A64,'Licenciés Jeunes 2023'!A:C,2,0))</f>
        <v/>
      </c>
      <c r="D64" s="32" t="str">
        <f>IF(ISNA(VLOOKUP(A64,'Licenciés Jeunes 2023'!A:F,6,0)),"",VLOOKUP(A64,'Licenciés Jeunes 2023'!A:F,6,0))</f>
        <v/>
      </c>
      <c r="E64" s="6"/>
      <c r="F64" s="2">
        <f>IF(E$2="Bike &amp; Run",IF(ISNA(VLOOKUP(E64,Paramètres!$B$3:$C$56,2,FALSE)),0,VLOOKUP(E64,Paramètres!$B$3:$C$56,2,FALSE)*Paramètres!$K$3),IF(OR(E64="",OR($D64="",$D64="NL",$D64="HORS LIGUE")),0,VLOOKUP(IF(OR(E64="",OR($D64="",$D64="NL",$D64="HORS LIGUE")),"",COUNTIFS($D$5:$D$72,"&lt;&gt;"&amp;"",$D$5:$D$72,"&lt;&gt;"&amp;"NL",$D$5:$D$72,"&lt;&gt;"&amp;"HORS LIGUE",E$5:E$72,"&lt;"&amp;E64)+1),Paramètres!$B$3:$C$56,2,FALSE)*Paramètres!$K$3))</f>
        <v>0</v>
      </c>
      <c r="G64" s="4"/>
      <c r="H64" s="2">
        <f>IF(G$2="Bike &amp; Run",IF(ISNA(VLOOKUP(G64,Paramètres!$B$3:$C$56,2,FALSE)),0,VLOOKUP(G64,Paramètres!$B$3:$C$56,2,FALSE)*Paramètres!$K$4),IF(OR(G64="",OR($D64="",$D64="NL",$D64="HORS LIGUE")),0,VLOOKUP(IF(OR(G64="",OR($D64="",$D64="NL",$D64="HORS LIGUE")),"",COUNTIFS($D$5:$D$72,"&lt;&gt;"&amp;"",$D$5:$D$72,"&lt;&gt;"&amp;"NL",$D$5:$D$72,"&lt;&gt;"&amp;"HORS LIGUE",G$5:G$72,"&lt;"&amp;G64)+1),Paramètres!$B$3:$C$56,2,FALSE)*Paramètres!$K$4))</f>
        <v>0</v>
      </c>
      <c r="I64" s="36"/>
      <c r="J64" s="2">
        <f>IF(I$2="Bike &amp; Run",IF(ISNA(VLOOKUP(I64,Paramètres!$B$3:$C$56,2,FALSE)),0,VLOOKUP(I64,Paramètres!$B$3:$C$56,2,FALSE)*Paramètres!$K$5),IF(OR(I64="",OR($D64="",$D64="NL",$D64="HORS LIGUE")),0,VLOOKUP(IF(OR(I64="",OR($D64="",$D64="NL",$D64="HORS LIGUE")),"",COUNTIFS($D$5:$D$72,"&lt;&gt;"&amp;"",$D$5:$D$72,"&lt;&gt;"&amp;"NL",$D$5:$D$72,"&lt;&gt;"&amp;"HORS LIGUE",I$5:I$72,"&lt;"&amp;I64)+1),Paramètres!$B$3:$C$56,2,FALSE)*Paramètres!$K$5))</f>
        <v>0</v>
      </c>
      <c r="K64" s="4"/>
      <c r="L64" s="2">
        <f>IF(K$2="Bike &amp; Run",IF(ISNA(VLOOKUP(K64,Paramètres!$B$3:$C$56,2,FALSE)),0,VLOOKUP(K64,Paramètres!$B$3:$C$56,2,FALSE)*Paramètres!$K$6),IF(OR(K64="",OR($D64="",$D64="NL",$D64="HORS LIGUE")),0,VLOOKUP(IF(OR(K64="",OR($D64="",$D64="NL",$D64="HORS LIGUE")),"",COUNTIFS($D$5:$D$72,"&lt;&gt;"&amp;"",$D$5:$D$72,"&lt;&gt;"&amp;"NL",$D$5:$D$72,"&lt;&gt;"&amp;"HORS LIGUE",K$5:K$72,"&lt;"&amp;K64)+1),Paramètres!$B$3:$C$56,2,FALSE)*Paramètres!$K$6))</f>
        <v>0</v>
      </c>
      <c r="M64" s="4"/>
      <c r="N64" s="2">
        <f>IF(M$2="Bike &amp; Run",IF(ISNA(VLOOKUP(M64,Paramètres!$B$3:$C$56,2,FALSE)),0,VLOOKUP(M64,Paramètres!$B$3:$C$56,2,FALSE)*Paramètres!$K$7),IF(OR(M64="",OR($D64="",$D64="NL",$D64="HORS LIGUE")),0,VLOOKUP(IF(OR(M64="",OR($D64="",$D64="NL",$D64="HORS LIGUE")),"",COUNTIFS($D$5:$D$72,"&lt;&gt;"&amp;"",$D$5:$D$72,"&lt;&gt;"&amp;"NL",$D$5:$D$72,"&lt;&gt;"&amp;"HORS LIGUE",M$5:M$72,"&lt;"&amp;M64)+1),Paramètres!$B$3:$C$56,2,FALSE)*Paramètres!$K$7))</f>
        <v>0</v>
      </c>
      <c r="O64" s="46"/>
      <c r="P64" s="2">
        <f>IF(O$2="Bike &amp; Run",IF(ISNA(VLOOKUP(O64,Paramètres!$B$3:$C$56,2,FALSE)),0,VLOOKUP(O64,Paramètres!$B$3:$C$56,2,FALSE)*Paramètres!$K$8),IF(OR(O64="",OR($D64="",$D64="NL",$D64="HORS LIGUE")),0,VLOOKUP(IF(OR(O64="",OR($D64="",$D64="NL",$D64="HORS LIGUE")),"",COUNTIFS($D$5:$D$72,"&lt;&gt;"&amp;"",$D$5:$D$72,"&lt;&gt;"&amp;"NL",$D$5:$D$72,"&lt;&gt;"&amp;"HORS LIGUE",O$5:O$72,"&lt;"&amp;O64)+1),Paramètres!$B$3:$C$56,2,FALSE)*Paramètres!$K$8))</f>
        <v>0</v>
      </c>
      <c r="Q64" s="46"/>
      <c r="R64" s="2">
        <f>IF(Q$2="Bike &amp; Run",IF(ISNA(VLOOKUP(Q64,Paramètres!$B$3:$C$56,2,FALSE)),0,VLOOKUP(Q64,Paramètres!$B$3:$C$56,2,FALSE)*Paramètres!$K$9),IF(OR(Q64="",OR($D64="",$D64="NL",$D64="HORS LIGUE")),0,VLOOKUP(IF(OR(Q64="",OR($D64="",$D64="NL",$D64="HORS LIGUE")),"",COUNTIFS($D$5:$D$72,"&lt;&gt;"&amp;"",$D$5:$D$72,"&lt;&gt;"&amp;"NL",$D$5:$D$72,"&lt;&gt;"&amp;"HORS LIGUE",Q$5:Q$72,"&lt;"&amp;Q64)+1),Paramètres!$B$3:$C$56,2,FALSE)*Paramètres!$K$9))</f>
        <v>0</v>
      </c>
      <c r="S64" s="46"/>
      <c r="T64" s="2">
        <f>IF(S$2="Bike &amp; Run",IF(ISNA(VLOOKUP(S64,Paramètres!$B$3:$C$56,2,FALSE)),0,VLOOKUP(S64,Paramètres!$B$3:$C$56,2,FALSE)*Paramètres!$K$10),IF(OR(S64="",OR($D64="",$D64="NL",$D64="HORS LIGUE")),0,VLOOKUP(IF(OR(S64="",OR($D64="",$D64="NL",$D64="HORS LIGUE")),"",COUNTIFS($D$5:$D$72,"&lt;&gt;"&amp;"",$D$5:$D$72,"&lt;&gt;"&amp;"NL",$D$5:$D$72,"&lt;&gt;"&amp;"HORS LIGUE",S$5:S$72,"&lt;"&amp;S64)+1),Paramètres!$B$3:$C$56,2,FALSE)*Paramètres!$K$10))</f>
        <v>0</v>
      </c>
      <c r="U64" s="46"/>
      <c r="V64" s="2">
        <f>IF(U$2="Bike &amp; Run",IF(ISNA(VLOOKUP(U64,Paramètres!$B$3:$C$56,2,FALSE)),0,VLOOKUP(U64,Paramètres!$B$3:$C$56,2,FALSE)*Paramètres!$K$11),IF(OR(U64="",OR($D64="",$D64="NL",$D64="HORS LIGUE")),0,VLOOKUP(IF(OR(U64="",OR($D64="",$D64="NL",$D64="HORS LIGUE")),"",COUNTIFS($D$5:$D$72,"&lt;&gt;"&amp;"",$D$5:$D$72,"&lt;&gt;"&amp;"NL",$D$5:$D$72,"&lt;&gt;"&amp;"HORS LIGUE",U$5:U$72,"&lt;"&amp;U64)+1),Paramètres!$B$3:$C$56,2,FALSE)*Paramètres!$K$11))</f>
        <v>0</v>
      </c>
      <c r="W64" s="46"/>
      <c r="X64" s="2">
        <f>IF(W$2="Bike &amp; Run",IF(ISNA(VLOOKUP(W64,Paramètres!$B$3:$C$56,2,FALSE)),0,VLOOKUP(W64,Paramètres!$B$3:$C$56,2,FALSE)*Paramètres!$K$12),IF(OR(W64="",OR($D64="",$D64="NL",$D64="HORS LIGUE")),0,VLOOKUP(IF(OR(W64="",OR($D64="",$D64="NL",$D64="HORS LIGUE")),"",COUNTIFS($D$5:$D$72,"&lt;&gt;"&amp;"",$D$5:$D$72,"&lt;&gt;"&amp;"NL",$D$5:$D$72,"&lt;&gt;"&amp;"HORS LIGUE",W$5:W$72,"&lt;"&amp;W64)+1),Paramètres!$B$3:$C$56,2,FALSE)*Paramètres!$K$12))</f>
        <v>0</v>
      </c>
      <c r="Y64" s="46"/>
      <c r="Z64" s="2">
        <f>IF(Y$2="Bike &amp; Run",IF(ISNA(VLOOKUP(Y64,Paramètres!$B$3:$C$56,2,FALSE)),0,VLOOKUP(Y64,Paramètres!$B$3:$C$56,2,FALSE)*Paramètres!$K$13),IF(OR(Y64="",OR($D64="",$D64="NL",$D64="HORS LIGUE")),0,VLOOKUP(IF(OR(Y64="",OR($D64="",$D64="NL",$D64="HORS LIGUE")),"",COUNTIFS($D$5:$D$72,"&lt;&gt;"&amp;"",$D$5:$D$72,"&lt;&gt;"&amp;"NL",$D$5:$D$72,"&lt;&gt;"&amp;"HORS LIGUE",Y$5:Y$72,"&lt;"&amp;Y64)+1),Paramètres!$B$3:$C$56,2,FALSE)*Paramètres!$K$13))</f>
        <v>0</v>
      </c>
      <c r="AA64" s="46"/>
      <c r="AB64" s="2">
        <f>IF(AA$2="Bike &amp; Run",IF(ISNA(VLOOKUP(AA64,Paramètres!$B$3:$C$56,2,FALSE)),0,VLOOKUP(AA64,Paramètres!$B$3:$C$56,2,FALSE)*Paramètres!$K$14),IF(OR(AA64="",OR($D64="",$D64="NL",$D64="HORS LIGUE")),0,VLOOKUP(IF(OR(AA64="",OR($D64="",$D64="NL",$D64="HORS LIGUE")),"",COUNTIFS($D$5:$D$72,"&lt;&gt;"&amp;"",$D$5:$D$72,"&lt;&gt;"&amp;"NL",$D$5:$D$72,"&lt;&gt;"&amp;"HORS LIGUE",AA$5:AA$72,"&lt;"&amp;AA64)+1),Paramètres!$B$3:$C$56,2,FALSE)*Paramètres!$K$14))</f>
        <v>0</v>
      </c>
      <c r="AC64" s="46"/>
      <c r="AD64" s="2">
        <f>IF(AC$2="Bike &amp; Run",IF(ISNA(VLOOKUP(AC64,Paramètres!$B$3:$C$56,2,FALSE)),0,VLOOKUP(AC64,Paramètres!$B$3:$C$56,2,FALSE)*Paramètres!$K$15),IF(OR(AC64="",OR($D64="",$D64="NL",$D64="HORS LIGUE")),0,VLOOKUP(IF(OR(AC64="",OR($D64="",$D64="NL",$D64="HORS LIGUE")),"",COUNTIFS($D$5:$D$72,"&lt;&gt;"&amp;"",$D$5:$D$72,"&lt;&gt;"&amp;"NL",$D$5:$D$72,"&lt;&gt;"&amp;"HORS LIGUE",AC$5:AC$72,"&lt;"&amp;AC64)+1),Paramètres!$B$3:$C$56,2,FALSE)*Paramètres!$K$15))</f>
        <v>0</v>
      </c>
      <c r="AE64" s="46"/>
      <c r="AF64" s="2">
        <f>IF(AE$2="Bike &amp; Run",IF(ISNA(VLOOKUP(AE64,Paramètres!$B$3:$C$56,2,FALSE)),0,VLOOKUP(AE64,Paramètres!$B$3:$C$56,2,FALSE)*Paramètres!$K$16),IF(OR(AE64="",OR($D64="",$D64="NL",$D64="HORS LIGUE")),0,VLOOKUP(IF(OR(AE64="",OR($D64="",$D64="NL",$D64="HORS LIGUE")),"",COUNTIFS($D$5:$D$72,"&lt;&gt;"&amp;"",$D$5:$D$72,"&lt;&gt;"&amp;"NL",$D$5:$D$72,"&lt;&gt;"&amp;"HORS LIGUE",AE$5:AE$72,"&lt;"&amp;AE64)+1),Paramètres!$B$3:$C$56,2,FALSE)*Paramètres!$K$16))</f>
        <v>0</v>
      </c>
      <c r="AG64" s="46"/>
      <c r="AH64" s="2">
        <f>IF(AG$2="Bike &amp; Run",IF(ISNA(VLOOKUP(AG64,Paramètres!$B$3:$C$56,2,FALSE)),0,VLOOKUP(AG64,Paramètres!$B$3:$C$56,2,FALSE)*Paramètres!$K$17),IF(OR(AG64="",OR($D64="",$D64="NL",$D64="HORS LIGUE")),0,VLOOKUP(IF(OR(AG64="",OR($D64="",$D64="NL",$D64="HORS LIGUE")),"",COUNTIFS($D$5:$D$72,"&lt;&gt;"&amp;"",$D$5:$D$72,"&lt;&gt;"&amp;"NL",$D$5:$D$72,"&lt;&gt;"&amp;"HORS LIGUE",AG$5:AG$72,"&lt;"&amp;AG64)+1),Paramètres!$B$3:$C$56,2,FALSE)*Paramètres!$K$17))</f>
        <v>0</v>
      </c>
      <c r="AI64" s="40">
        <f t="shared" si="53"/>
        <v>0</v>
      </c>
      <c r="AJ64" s="3" t="str">
        <f t="shared" si="54"/>
        <v/>
      </c>
      <c r="AK64" s="5">
        <f t="shared" si="55"/>
        <v>0</v>
      </c>
      <c r="AL64" s="41">
        <f t="shared" si="56"/>
        <v>0</v>
      </c>
      <c r="AM64" s="33" t="str">
        <f t="shared" si="57"/>
        <v/>
      </c>
      <c r="AO64" s="22">
        <f t="shared" si="58"/>
        <v>0</v>
      </c>
      <c r="AP64">
        <f t="shared" si="59"/>
        <v>0</v>
      </c>
      <c r="AQ64">
        <f t="shared" si="60"/>
        <v>0</v>
      </c>
      <c r="AR64">
        <f t="shared" si="61"/>
        <v>0</v>
      </c>
      <c r="AS64">
        <f t="shared" si="62"/>
        <v>0</v>
      </c>
      <c r="AT64">
        <f t="shared" si="63"/>
        <v>0</v>
      </c>
      <c r="AU64">
        <f t="shared" si="64"/>
        <v>0</v>
      </c>
      <c r="AV64">
        <f t="shared" si="65"/>
        <v>0</v>
      </c>
      <c r="AW64">
        <f t="shared" si="66"/>
        <v>0</v>
      </c>
      <c r="AX64">
        <f t="shared" si="67"/>
        <v>0</v>
      </c>
      <c r="AY64">
        <f t="shared" si="68"/>
        <v>0</v>
      </c>
      <c r="AZ64">
        <f t="shared" si="69"/>
        <v>0</v>
      </c>
      <c r="BA64">
        <f t="shared" si="70"/>
        <v>0</v>
      </c>
      <c r="BB64">
        <f t="shared" si="71"/>
        <v>0</v>
      </c>
      <c r="BC64">
        <f t="shared" si="72"/>
        <v>0</v>
      </c>
      <c r="BD64">
        <f t="shared" si="73"/>
        <v>0</v>
      </c>
      <c r="BE64" s="22">
        <f t="shared" ref="BE64:BR64" si="101">BD64+LARGE($AO64:$BC64,BE$4)</f>
        <v>0</v>
      </c>
      <c r="BF64" s="22">
        <f t="shared" si="101"/>
        <v>0</v>
      </c>
      <c r="BG64" s="22">
        <f t="shared" si="101"/>
        <v>0</v>
      </c>
      <c r="BH64" s="22">
        <f t="shared" si="101"/>
        <v>0</v>
      </c>
      <c r="BI64" s="22">
        <f t="shared" si="101"/>
        <v>0</v>
      </c>
      <c r="BJ64" s="22">
        <f t="shared" si="101"/>
        <v>0</v>
      </c>
      <c r="BK64" s="22">
        <f t="shared" si="101"/>
        <v>0</v>
      </c>
      <c r="BL64" s="22">
        <f t="shared" si="101"/>
        <v>0</v>
      </c>
      <c r="BM64" s="22">
        <f t="shared" si="101"/>
        <v>0</v>
      </c>
      <c r="BN64" s="22">
        <f t="shared" si="101"/>
        <v>0</v>
      </c>
      <c r="BO64" s="22">
        <f t="shared" si="101"/>
        <v>0</v>
      </c>
      <c r="BP64" s="22">
        <f t="shared" si="101"/>
        <v>0</v>
      </c>
      <c r="BQ64" s="22">
        <f t="shared" si="101"/>
        <v>0</v>
      </c>
      <c r="BR64" s="22">
        <f t="shared" si="101"/>
        <v>0</v>
      </c>
    </row>
    <row r="65" spans="1:70" ht="16.5">
      <c r="A65" s="14"/>
      <c r="B65" s="32" t="str">
        <f>IF(ISNA(VLOOKUP(A65,'Licenciés Jeunes 2023'!A:C,3,0)),"",VLOOKUP(A65,'Licenciés Jeunes 2023'!A:C,3,0))</f>
        <v/>
      </c>
      <c r="C65" s="32" t="str">
        <f>IF(ISNA(VLOOKUP(A65,'Licenciés Jeunes 2023'!A:C,2,0)),"",VLOOKUP(A65,'Licenciés Jeunes 2023'!A:C,2,0))</f>
        <v/>
      </c>
      <c r="D65" s="32" t="str">
        <f>IF(ISNA(VLOOKUP(A65,'Licenciés Jeunes 2023'!A:F,6,0)),"",VLOOKUP(A65,'Licenciés Jeunes 2023'!A:F,6,0))</f>
        <v/>
      </c>
      <c r="E65" s="6"/>
      <c r="F65" s="2">
        <f>IF(E$2="Bike &amp; Run",IF(ISNA(VLOOKUP(E65,Paramètres!$B$3:$C$56,2,FALSE)),0,VLOOKUP(E65,Paramètres!$B$3:$C$56,2,FALSE)*Paramètres!$K$3),IF(OR(E65="",OR($D65="",$D65="NL",$D65="HORS LIGUE")),0,VLOOKUP(IF(OR(E65="",OR($D65="",$D65="NL",$D65="HORS LIGUE")),"",COUNTIFS($D$5:$D$72,"&lt;&gt;"&amp;"",$D$5:$D$72,"&lt;&gt;"&amp;"NL",$D$5:$D$72,"&lt;&gt;"&amp;"HORS LIGUE",E$5:E$72,"&lt;"&amp;E65)+1),Paramètres!$B$3:$C$56,2,FALSE)*Paramètres!$K$3))</f>
        <v>0</v>
      </c>
      <c r="G65" s="4"/>
      <c r="H65" s="2">
        <f>IF(G$2="Bike &amp; Run",IF(ISNA(VLOOKUP(G65,Paramètres!$B$3:$C$56,2,FALSE)),0,VLOOKUP(G65,Paramètres!$B$3:$C$56,2,FALSE)*Paramètres!$K$4),IF(OR(G65="",OR($D65="",$D65="NL",$D65="HORS LIGUE")),0,VLOOKUP(IF(OR(G65="",OR($D65="",$D65="NL",$D65="HORS LIGUE")),"",COUNTIFS($D$5:$D$72,"&lt;&gt;"&amp;"",$D$5:$D$72,"&lt;&gt;"&amp;"NL",$D$5:$D$72,"&lt;&gt;"&amp;"HORS LIGUE",G$5:G$72,"&lt;"&amp;G65)+1),Paramètres!$B$3:$C$56,2,FALSE)*Paramètres!$K$4))</f>
        <v>0</v>
      </c>
      <c r="I65" s="36"/>
      <c r="J65" s="2">
        <f>IF(I$2="Bike &amp; Run",IF(ISNA(VLOOKUP(I65,Paramètres!$B$3:$C$56,2,FALSE)),0,VLOOKUP(I65,Paramètres!$B$3:$C$56,2,FALSE)*Paramètres!$K$5),IF(OR(I65="",OR($D65="",$D65="NL",$D65="HORS LIGUE")),0,VLOOKUP(IF(OR(I65="",OR($D65="",$D65="NL",$D65="HORS LIGUE")),"",COUNTIFS($D$5:$D$72,"&lt;&gt;"&amp;"",$D$5:$D$72,"&lt;&gt;"&amp;"NL",$D$5:$D$72,"&lt;&gt;"&amp;"HORS LIGUE",I$5:I$72,"&lt;"&amp;I65)+1),Paramètres!$B$3:$C$56,2,FALSE)*Paramètres!$K$5))</f>
        <v>0</v>
      </c>
      <c r="K65" s="4"/>
      <c r="L65" s="2">
        <f>IF(K$2="Bike &amp; Run",IF(ISNA(VLOOKUP(K65,Paramètres!$B$3:$C$56,2,FALSE)),0,VLOOKUP(K65,Paramètres!$B$3:$C$56,2,FALSE)*Paramètres!$K$6),IF(OR(K65="",OR($D65="",$D65="NL",$D65="HORS LIGUE")),0,VLOOKUP(IF(OR(K65="",OR($D65="",$D65="NL",$D65="HORS LIGUE")),"",COUNTIFS($D$5:$D$72,"&lt;&gt;"&amp;"",$D$5:$D$72,"&lt;&gt;"&amp;"NL",$D$5:$D$72,"&lt;&gt;"&amp;"HORS LIGUE",K$5:K$72,"&lt;"&amp;K65)+1),Paramètres!$B$3:$C$56,2,FALSE)*Paramètres!$K$6))</f>
        <v>0</v>
      </c>
      <c r="M65" s="4"/>
      <c r="N65" s="2">
        <f>IF(M$2="Bike &amp; Run",IF(ISNA(VLOOKUP(M65,Paramètres!$B$3:$C$56,2,FALSE)),0,VLOOKUP(M65,Paramètres!$B$3:$C$56,2,FALSE)*Paramètres!$K$7),IF(OR(M65="",OR($D65="",$D65="NL",$D65="HORS LIGUE")),0,VLOOKUP(IF(OR(M65="",OR($D65="",$D65="NL",$D65="HORS LIGUE")),"",COUNTIFS($D$5:$D$72,"&lt;&gt;"&amp;"",$D$5:$D$72,"&lt;&gt;"&amp;"NL",$D$5:$D$72,"&lt;&gt;"&amp;"HORS LIGUE",M$5:M$72,"&lt;"&amp;M65)+1),Paramètres!$B$3:$C$56,2,FALSE)*Paramètres!$K$7))</f>
        <v>0</v>
      </c>
      <c r="O65" s="46"/>
      <c r="P65" s="2">
        <f>IF(O$2="Bike &amp; Run",IF(ISNA(VLOOKUP(O65,Paramètres!$B$3:$C$56,2,FALSE)),0,VLOOKUP(O65,Paramètres!$B$3:$C$56,2,FALSE)*Paramètres!$K$8),IF(OR(O65="",OR($D65="",$D65="NL",$D65="HORS LIGUE")),0,VLOOKUP(IF(OR(O65="",OR($D65="",$D65="NL",$D65="HORS LIGUE")),"",COUNTIFS($D$5:$D$72,"&lt;&gt;"&amp;"",$D$5:$D$72,"&lt;&gt;"&amp;"NL",$D$5:$D$72,"&lt;&gt;"&amp;"HORS LIGUE",O$5:O$72,"&lt;"&amp;O65)+1),Paramètres!$B$3:$C$56,2,FALSE)*Paramètres!$K$8))</f>
        <v>0</v>
      </c>
      <c r="Q65" s="46"/>
      <c r="R65" s="2">
        <f>IF(Q$2="Bike &amp; Run",IF(ISNA(VLOOKUP(Q65,Paramètres!$B$3:$C$56,2,FALSE)),0,VLOOKUP(Q65,Paramètres!$B$3:$C$56,2,FALSE)*Paramètres!$K$9),IF(OR(Q65="",OR($D65="",$D65="NL",$D65="HORS LIGUE")),0,VLOOKUP(IF(OR(Q65="",OR($D65="",$D65="NL",$D65="HORS LIGUE")),"",COUNTIFS($D$5:$D$72,"&lt;&gt;"&amp;"",$D$5:$D$72,"&lt;&gt;"&amp;"NL",$D$5:$D$72,"&lt;&gt;"&amp;"HORS LIGUE",Q$5:Q$72,"&lt;"&amp;Q65)+1),Paramètres!$B$3:$C$56,2,FALSE)*Paramètres!$K$9))</f>
        <v>0</v>
      </c>
      <c r="S65" s="46"/>
      <c r="T65" s="2">
        <f>IF(S$2="Bike &amp; Run",IF(ISNA(VLOOKUP(S65,Paramètres!$B$3:$C$56,2,FALSE)),0,VLOOKUP(S65,Paramètres!$B$3:$C$56,2,FALSE)*Paramètres!$K$10),IF(OR(S65="",OR($D65="",$D65="NL",$D65="HORS LIGUE")),0,VLOOKUP(IF(OR(S65="",OR($D65="",$D65="NL",$D65="HORS LIGUE")),"",COUNTIFS($D$5:$D$72,"&lt;&gt;"&amp;"",$D$5:$D$72,"&lt;&gt;"&amp;"NL",$D$5:$D$72,"&lt;&gt;"&amp;"HORS LIGUE",S$5:S$72,"&lt;"&amp;S65)+1),Paramètres!$B$3:$C$56,2,FALSE)*Paramètres!$K$10))</f>
        <v>0</v>
      </c>
      <c r="U65" s="46"/>
      <c r="V65" s="2">
        <f>IF(U$2="Bike &amp; Run",IF(ISNA(VLOOKUP(U65,Paramètres!$B$3:$C$56,2,FALSE)),0,VLOOKUP(U65,Paramètres!$B$3:$C$56,2,FALSE)*Paramètres!$K$11),IF(OR(U65="",OR($D65="",$D65="NL",$D65="HORS LIGUE")),0,VLOOKUP(IF(OR(U65="",OR($D65="",$D65="NL",$D65="HORS LIGUE")),"",COUNTIFS($D$5:$D$72,"&lt;&gt;"&amp;"",$D$5:$D$72,"&lt;&gt;"&amp;"NL",$D$5:$D$72,"&lt;&gt;"&amp;"HORS LIGUE",U$5:U$72,"&lt;"&amp;U65)+1),Paramètres!$B$3:$C$56,2,FALSE)*Paramètres!$K$11))</f>
        <v>0</v>
      </c>
      <c r="W65" s="46"/>
      <c r="X65" s="2">
        <f>IF(W$2="Bike &amp; Run",IF(ISNA(VLOOKUP(W65,Paramètres!$B$3:$C$56,2,FALSE)),0,VLOOKUP(W65,Paramètres!$B$3:$C$56,2,FALSE)*Paramètres!$K$12),IF(OR(W65="",OR($D65="",$D65="NL",$D65="HORS LIGUE")),0,VLOOKUP(IF(OR(W65="",OR($D65="",$D65="NL",$D65="HORS LIGUE")),"",COUNTIFS($D$5:$D$72,"&lt;&gt;"&amp;"",$D$5:$D$72,"&lt;&gt;"&amp;"NL",$D$5:$D$72,"&lt;&gt;"&amp;"HORS LIGUE",W$5:W$72,"&lt;"&amp;W65)+1),Paramètres!$B$3:$C$56,2,FALSE)*Paramètres!$K$12))</f>
        <v>0</v>
      </c>
      <c r="Y65" s="46"/>
      <c r="Z65" s="2">
        <f>IF(Y$2="Bike &amp; Run",IF(ISNA(VLOOKUP(Y65,Paramètres!$B$3:$C$56,2,FALSE)),0,VLOOKUP(Y65,Paramètres!$B$3:$C$56,2,FALSE)*Paramètres!$K$13),IF(OR(Y65="",OR($D65="",$D65="NL",$D65="HORS LIGUE")),0,VLOOKUP(IF(OR(Y65="",OR($D65="",$D65="NL",$D65="HORS LIGUE")),"",COUNTIFS($D$5:$D$72,"&lt;&gt;"&amp;"",$D$5:$D$72,"&lt;&gt;"&amp;"NL",$D$5:$D$72,"&lt;&gt;"&amp;"HORS LIGUE",Y$5:Y$72,"&lt;"&amp;Y65)+1),Paramètres!$B$3:$C$56,2,FALSE)*Paramètres!$K$13))</f>
        <v>0</v>
      </c>
      <c r="AA65" s="46"/>
      <c r="AB65" s="2">
        <f>IF(AA$2="Bike &amp; Run",IF(ISNA(VLOOKUP(AA65,Paramètres!$B$3:$C$56,2,FALSE)),0,VLOOKUP(AA65,Paramètres!$B$3:$C$56,2,FALSE)*Paramètres!$K$14),IF(OR(AA65="",OR($D65="",$D65="NL",$D65="HORS LIGUE")),0,VLOOKUP(IF(OR(AA65="",OR($D65="",$D65="NL",$D65="HORS LIGUE")),"",COUNTIFS($D$5:$D$72,"&lt;&gt;"&amp;"",$D$5:$D$72,"&lt;&gt;"&amp;"NL",$D$5:$D$72,"&lt;&gt;"&amp;"HORS LIGUE",AA$5:AA$72,"&lt;"&amp;AA65)+1),Paramètres!$B$3:$C$56,2,FALSE)*Paramètres!$K$14))</f>
        <v>0</v>
      </c>
      <c r="AC65" s="46"/>
      <c r="AD65" s="2">
        <f>IF(AC$2="Bike &amp; Run",IF(ISNA(VLOOKUP(AC65,Paramètres!$B$3:$C$56,2,FALSE)),0,VLOOKUP(AC65,Paramètres!$B$3:$C$56,2,FALSE)*Paramètres!$K$15),IF(OR(AC65="",OR($D65="",$D65="NL",$D65="HORS LIGUE")),0,VLOOKUP(IF(OR(AC65="",OR($D65="",$D65="NL",$D65="HORS LIGUE")),"",COUNTIFS($D$5:$D$72,"&lt;&gt;"&amp;"",$D$5:$D$72,"&lt;&gt;"&amp;"NL",$D$5:$D$72,"&lt;&gt;"&amp;"HORS LIGUE",AC$5:AC$72,"&lt;"&amp;AC65)+1),Paramètres!$B$3:$C$56,2,FALSE)*Paramètres!$K$15))</f>
        <v>0</v>
      </c>
      <c r="AE65" s="46"/>
      <c r="AF65" s="2">
        <f>IF(AE$2="Bike &amp; Run",IF(ISNA(VLOOKUP(AE65,Paramètres!$B$3:$C$56,2,FALSE)),0,VLOOKUP(AE65,Paramètres!$B$3:$C$56,2,FALSE)*Paramètres!$K$16),IF(OR(AE65="",OR($D65="",$D65="NL",$D65="HORS LIGUE")),0,VLOOKUP(IF(OR(AE65="",OR($D65="",$D65="NL",$D65="HORS LIGUE")),"",COUNTIFS($D$5:$D$72,"&lt;&gt;"&amp;"",$D$5:$D$72,"&lt;&gt;"&amp;"NL",$D$5:$D$72,"&lt;&gt;"&amp;"HORS LIGUE",AE$5:AE$72,"&lt;"&amp;AE65)+1),Paramètres!$B$3:$C$56,2,FALSE)*Paramètres!$K$16))</f>
        <v>0</v>
      </c>
      <c r="AG65" s="46"/>
      <c r="AH65" s="2">
        <f>IF(AG$2="Bike &amp; Run",IF(ISNA(VLOOKUP(AG65,Paramètres!$B$3:$C$56,2,FALSE)),0,VLOOKUP(AG65,Paramètres!$B$3:$C$56,2,FALSE)*Paramètres!$K$17),IF(OR(AG65="",OR($D65="",$D65="NL",$D65="HORS LIGUE")),0,VLOOKUP(IF(OR(AG65="",OR($D65="",$D65="NL",$D65="HORS LIGUE")),"",COUNTIFS($D$5:$D$72,"&lt;&gt;"&amp;"",$D$5:$D$72,"&lt;&gt;"&amp;"NL",$D$5:$D$72,"&lt;&gt;"&amp;"HORS LIGUE",AG$5:AG$72,"&lt;"&amp;AG65)+1),Paramètres!$B$3:$C$56,2,FALSE)*Paramètres!$K$17))</f>
        <v>0</v>
      </c>
      <c r="AI65" s="40">
        <f t="shared" si="53"/>
        <v>0</v>
      </c>
      <c r="AJ65" s="3" t="str">
        <f t="shared" si="54"/>
        <v/>
      </c>
      <c r="AK65" s="5">
        <f t="shared" si="55"/>
        <v>0</v>
      </c>
      <c r="AL65" s="41">
        <f t="shared" si="56"/>
        <v>0</v>
      </c>
      <c r="AM65" s="33" t="str">
        <f t="shared" si="57"/>
        <v/>
      </c>
      <c r="AO65" s="22">
        <f t="shared" si="58"/>
        <v>0</v>
      </c>
      <c r="AP65">
        <f t="shared" si="59"/>
        <v>0</v>
      </c>
      <c r="AQ65">
        <f t="shared" si="60"/>
        <v>0</v>
      </c>
      <c r="AR65">
        <f t="shared" si="61"/>
        <v>0</v>
      </c>
      <c r="AS65">
        <f t="shared" si="62"/>
        <v>0</v>
      </c>
      <c r="AT65">
        <f t="shared" si="63"/>
        <v>0</v>
      </c>
      <c r="AU65">
        <f t="shared" si="64"/>
        <v>0</v>
      </c>
      <c r="AV65">
        <f t="shared" si="65"/>
        <v>0</v>
      </c>
      <c r="AW65">
        <f t="shared" si="66"/>
        <v>0</v>
      </c>
      <c r="AX65">
        <f t="shared" si="67"/>
        <v>0</v>
      </c>
      <c r="AY65">
        <f t="shared" si="68"/>
        <v>0</v>
      </c>
      <c r="AZ65">
        <f t="shared" si="69"/>
        <v>0</v>
      </c>
      <c r="BA65">
        <f t="shared" si="70"/>
        <v>0</v>
      </c>
      <c r="BB65">
        <f t="shared" si="71"/>
        <v>0</v>
      </c>
      <c r="BC65">
        <f t="shared" si="72"/>
        <v>0</v>
      </c>
      <c r="BD65">
        <f t="shared" si="73"/>
        <v>0</v>
      </c>
      <c r="BE65" s="22">
        <f t="shared" ref="BE65:BR65" si="102">BD65+LARGE($AO65:$BC65,BE$4)</f>
        <v>0</v>
      </c>
      <c r="BF65" s="22">
        <f t="shared" si="102"/>
        <v>0</v>
      </c>
      <c r="BG65" s="22">
        <f t="shared" si="102"/>
        <v>0</v>
      </c>
      <c r="BH65" s="22">
        <f t="shared" si="102"/>
        <v>0</v>
      </c>
      <c r="BI65" s="22">
        <f t="shared" si="102"/>
        <v>0</v>
      </c>
      <c r="BJ65" s="22">
        <f t="shared" si="102"/>
        <v>0</v>
      </c>
      <c r="BK65" s="22">
        <f t="shared" si="102"/>
        <v>0</v>
      </c>
      <c r="BL65" s="22">
        <f t="shared" si="102"/>
        <v>0</v>
      </c>
      <c r="BM65" s="22">
        <f t="shared" si="102"/>
        <v>0</v>
      </c>
      <c r="BN65" s="22">
        <f t="shared" si="102"/>
        <v>0</v>
      </c>
      <c r="BO65" s="22">
        <f t="shared" si="102"/>
        <v>0</v>
      </c>
      <c r="BP65" s="22">
        <f t="shared" si="102"/>
        <v>0</v>
      </c>
      <c r="BQ65" s="22">
        <f t="shared" si="102"/>
        <v>0</v>
      </c>
      <c r="BR65" s="22">
        <f t="shared" si="102"/>
        <v>0</v>
      </c>
    </row>
    <row r="66" spans="1:70" ht="16.5">
      <c r="A66" s="14"/>
      <c r="B66" s="32" t="str">
        <f>IF(ISNA(VLOOKUP(A66,'Licenciés Jeunes 2023'!A:C,3,0)),"",VLOOKUP(A66,'Licenciés Jeunes 2023'!A:C,3,0))</f>
        <v/>
      </c>
      <c r="C66" s="32" t="str">
        <f>IF(ISNA(VLOOKUP(A66,'Licenciés Jeunes 2023'!A:C,2,0)),"",VLOOKUP(A66,'Licenciés Jeunes 2023'!A:C,2,0))</f>
        <v/>
      </c>
      <c r="D66" s="32" t="str">
        <f>IF(ISNA(VLOOKUP(A66,'Licenciés Jeunes 2023'!A:F,6,0)),"",VLOOKUP(A66,'Licenciés Jeunes 2023'!A:F,6,0))</f>
        <v/>
      </c>
      <c r="E66" s="6"/>
      <c r="F66" s="2">
        <f>IF(E$2="Bike &amp; Run",IF(ISNA(VLOOKUP(E66,Paramètres!$B$3:$C$56,2,FALSE)),0,VLOOKUP(E66,Paramètres!$B$3:$C$56,2,FALSE)*Paramètres!$K$3),IF(OR(E66="",OR($D66="",$D66="NL",$D66="HORS LIGUE")),0,VLOOKUP(IF(OR(E66="",OR($D66="",$D66="NL",$D66="HORS LIGUE")),"",COUNTIFS($D$5:$D$72,"&lt;&gt;"&amp;"",$D$5:$D$72,"&lt;&gt;"&amp;"NL",$D$5:$D$72,"&lt;&gt;"&amp;"HORS LIGUE",E$5:E$72,"&lt;"&amp;E66)+1),Paramètres!$B$3:$C$56,2,FALSE)*Paramètres!$K$3))</f>
        <v>0</v>
      </c>
      <c r="G66" s="4"/>
      <c r="H66" s="2">
        <f>IF(G$2="Bike &amp; Run",IF(ISNA(VLOOKUP(G66,Paramètres!$B$3:$C$56,2,FALSE)),0,VLOOKUP(G66,Paramètres!$B$3:$C$56,2,FALSE)*Paramètres!$K$4),IF(OR(G66="",OR($D66="",$D66="NL",$D66="HORS LIGUE")),0,VLOOKUP(IF(OR(G66="",OR($D66="",$D66="NL",$D66="HORS LIGUE")),"",COUNTIFS($D$5:$D$72,"&lt;&gt;"&amp;"",$D$5:$D$72,"&lt;&gt;"&amp;"NL",$D$5:$D$72,"&lt;&gt;"&amp;"HORS LIGUE",G$5:G$72,"&lt;"&amp;G66)+1),Paramètres!$B$3:$C$56,2,FALSE)*Paramètres!$K$4))</f>
        <v>0</v>
      </c>
      <c r="I66" s="36"/>
      <c r="J66" s="2">
        <f>IF(I$2="Bike &amp; Run",IF(ISNA(VLOOKUP(I66,Paramètres!$B$3:$C$56,2,FALSE)),0,VLOOKUP(I66,Paramètres!$B$3:$C$56,2,FALSE)*Paramètres!$K$5),IF(OR(I66="",OR($D66="",$D66="NL",$D66="HORS LIGUE")),0,VLOOKUP(IF(OR(I66="",OR($D66="",$D66="NL",$D66="HORS LIGUE")),"",COUNTIFS($D$5:$D$72,"&lt;&gt;"&amp;"",$D$5:$D$72,"&lt;&gt;"&amp;"NL",$D$5:$D$72,"&lt;&gt;"&amp;"HORS LIGUE",I$5:I$72,"&lt;"&amp;I66)+1),Paramètres!$B$3:$C$56,2,FALSE)*Paramètres!$K$5))</f>
        <v>0</v>
      </c>
      <c r="K66" s="4"/>
      <c r="L66" s="2">
        <f>IF(K$2="Bike &amp; Run",IF(ISNA(VLOOKUP(K66,Paramètres!$B$3:$C$56,2,FALSE)),0,VLOOKUP(K66,Paramètres!$B$3:$C$56,2,FALSE)*Paramètres!$K$6),IF(OR(K66="",OR($D66="",$D66="NL",$D66="HORS LIGUE")),0,VLOOKUP(IF(OR(K66="",OR($D66="",$D66="NL",$D66="HORS LIGUE")),"",COUNTIFS($D$5:$D$72,"&lt;&gt;"&amp;"",$D$5:$D$72,"&lt;&gt;"&amp;"NL",$D$5:$D$72,"&lt;&gt;"&amp;"HORS LIGUE",K$5:K$72,"&lt;"&amp;K66)+1),Paramètres!$B$3:$C$56,2,FALSE)*Paramètres!$K$6))</f>
        <v>0</v>
      </c>
      <c r="M66" s="4"/>
      <c r="N66" s="2">
        <f>IF(M$2="Bike &amp; Run",IF(ISNA(VLOOKUP(M66,Paramètres!$B$3:$C$56,2,FALSE)),0,VLOOKUP(M66,Paramètres!$B$3:$C$56,2,FALSE)*Paramètres!$K$7),IF(OR(M66="",OR($D66="",$D66="NL",$D66="HORS LIGUE")),0,VLOOKUP(IF(OR(M66="",OR($D66="",$D66="NL",$D66="HORS LIGUE")),"",COUNTIFS($D$5:$D$72,"&lt;&gt;"&amp;"",$D$5:$D$72,"&lt;&gt;"&amp;"NL",$D$5:$D$72,"&lt;&gt;"&amp;"HORS LIGUE",M$5:M$72,"&lt;"&amp;M66)+1),Paramètres!$B$3:$C$56,2,FALSE)*Paramètres!$K$7))</f>
        <v>0</v>
      </c>
      <c r="O66" s="46"/>
      <c r="P66" s="2">
        <f>IF(O$2="Bike &amp; Run",IF(ISNA(VLOOKUP(O66,Paramètres!$B$3:$C$56,2,FALSE)),0,VLOOKUP(O66,Paramètres!$B$3:$C$56,2,FALSE)*Paramètres!$K$8),IF(OR(O66="",OR($D66="",$D66="NL",$D66="HORS LIGUE")),0,VLOOKUP(IF(OR(O66="",OR($D66="",$D66="NL",$D66="HORS LIGUE")),"",COUNTIFS($D$5:$D$72,"&lt;&gt;"&amp;"",$D$5:$D$72,"&lt;&gt;"&amp;"NL",$D$5:$D$72,"&lt;&gt;"&amp;"HORS LIGUE",O$5:O$72,"&lt;"&amp;O66)+1),Paramètres!$B$3:$C$56,2,FALSE)*Paramètres!$K$8))</f>
        <v>0</v>
      </c>
      <c r="Q66" s="46"/>
      <c r="R66" s="2">
        <f>IF(Q$2="Bike &amp; Run",IF(ISNA(VLOOKUP(Q66,Paramètres!$B$3:$C$56,2,FALSE)),0,VLOOKUP(Q66,Paramètres!$B$3:$C$56,2,FALSE)*Paramètres!$K$9),IF(OR(Q66="",OR($D66="",$D66="NL",$D66="HORS LIGUE")),0,VLOOKUP(IF(OR(Q66="",OR($D66="",$D66="NL",$D66="HORS LIGUE")),"",COUNTIFS($D$5:$D$72,"&lt;&gt;"&amp;"",$D$5:$D$72,"&lt;&gt;"&amp;"NL",$D$5:$D$72,"&lt;&gt;"&amp;"HORS LIGUE",Q$5:Q$72,"&lt;"&amp;Q66)+1),Paramètres!$B$3:$C$56,2,FALSE)*Paramètres!$K$9))</f>
        <v>0</v>
      </c>
      <c r="S66" s="46"/>
      <c r="T66" s="2">
        <f>IF(S$2="Bike &amp; Run",IF(ISNA(VLOOKUP(S66,Paramètres!$B$3:$C$56,2,FALSE)),0,VLOOKUP(S66,Paramètres!$B$3:$C$56,2,FALSE)*Paramètres!$K$10),IF(OR(S66="",OR($D66="",$D66="NL",$D66="HORS LIGUE")),0,VLOOKUP(IF(OR(S66="",OR($D66="",$D66="NL",$D66="HORS LIGUE")),"",COUNTIFS($D$5:$D$72,"&lt;&gt;"&amp;"",$D$5:$D$72,"&lt;&gt;"&amp;"NL",$D$5:$D$72,"&lt;&gt;"&amp;"HORS LIGUE",S$5:S$72,"&lt;"&amp;S66)+1),Paramètres!$B$3:$C$56,2,FALSE)*Paramètres!$K$10))</f>
        <v>0</v>
      </c>
      <c r="U66" s="46"/>
      <c r="V66" s="2">
        <f>IF(U$2="Bike &amp; Run",IF(ISNA(VLOOKUP(U66,Paramètres!$B$3:$C$56,2,FALSE)),0,VLOOKUP(U66,Paramètres!$B$3:$C$56,2,FALSE)*Paramètres!$K$11),IF(OR(U66="",OR($D66="",$D66="NL",$D66="HORS LIGUE")),0,VLOOKUP(IF(OR(U66="",OR($D66="",$D66="NL",$D66="HORS LIGUE")),"",COUNTIFS($D$5:$D$72,"&lt;&gt;"&amp;"",$D$5:$D$72,"&lt;&gt;"&amp;"NL",$D$5:$D$72,"&lt;&gt;"&amp;"HORS LIGUE",U$5:U$72,"&lt;"&amp;U66)+1),Paramètres!$B$3:$C$56,2,FALSE)*Paramètres!$K$11))</f>
        <v>0</v>
      </c>
      <c r="W66" s="46"/>
      <c r="X66" s="2">
        <f>IF(W$2="Bike &amp; Run",IF(ISNA(VLOOKUP(W66,Paramètres!$B$3:$C$56,2,FALSE)),0,VLOOKUP(W66,Paramètres!$B$3:$C$56,2,FALSE)*Paramètres!$K$12),IF(OR(W66="",OR($D66="",$D66="NL",$D66="HORS LIGUE")),0,VLOOKUP(IF(OR(W66="",OR($D66="",$D66="NL",$D66="HORS LIGUE")),"",COUNTIFS($D$5:$D$72,"&lt;&gt;"&amp;"",$D$5:$D$72,"&lt;&gt;"&amp;"NL",$D$5:$D$72,"&lt;&gt;"&amp;"HORS LIGUE",W$5:W$72,"&lt;"&amp;W66)+1),Paramètres!$B$3:$C$56,2,FALSE)*Paramètres!$K$12))</f>
        <v>0</v>
      </c>
      <c r="Y66" s="46"/>
      <c r="Z66" s="2">
        <f>IF(Y$2="Bike &amp; Run",IF(ISNA(VLOOKUP(Y66,Paramètres!$B$3:$C$56,2,FALSE)),0,VLOOKUP(Y66,Paramètres!$B$3:$C$56,2,FALSE)*Paramètres!$K$13),IF(OR(Y66="",OR($D66="",$D66="NL",$D66="HORS LIGUE")),0,VLOOKUP(IF(OR(Y66="",OR($D66="",$D66="NL",$D66="HORS LIGUE")),"",COUNTIFS($D$5:$D$72,"&lt;&gt;"&amp;"",$D$5:$D$72,"&lt;&gt;"&amp;"NL",$D$5:$D$72,"&lt;&gt;"&amp;"HORS LIGUE",Y$5:Y$72,"&lt;"&amp;Y66)+1),Paramètres!$B$3:$C$56,2,FALSE)*Paramètres!$K$13))</f>
        <v>0</v>
      </c>
      <c r="AA66" s="46"/>
      <c r="AB66" s="2">
        <f>IF(AA$2="Bike &amp; Run",IF(ISNA(VLOOKUP(AA66,Paramètres!$B$3:$C$56,2,FALSE)),0,VLOOKUP(AA66,Paramètres!$B$3:$C$56,2,FALSE)*Paramètres!$K$14),IF(OR(AA66="",OR($D66="",$D66="NL",$D66="HORS LIGUE")),0,VLOOKUP(IF(OR(AA66="",OR($D66="",$D66="NL",$D66="HORS LIGUE")),"",COUNTIFS($D$5:$D$72,"&lt;&gt;"&amp;"",$D$5:$D$72,"&lt;&gt;"&amp;"NL",$D$5:$D$72,"&lt;&gt;"&amp;"HORS LIGUE",AA$5:AA$72,"&lt;"&amp;AA66)+1),Paramètres!$B$3:$C$56,2,FALSE)*Paramètres!$K$14))</f>
        <v>0</v>
      </c>
      <c r="AC66" s="46"/>
      <c r="AD66" s="2">
        <f>IF(AC$2="Bike &amp; Run",IF(ISNA(VLOOKUP(AC66,Paramètres!$B$3:$C$56,2,FALSE)),0,VLOOKUP(AC66,Paramètres!$B$3:$C$56,2,FALSE)*Paramètres!$K$15),IF(OR(AC66="",OR($D66="",$D66="NL",$D66="HORS LIGUE")),0,VLOOKUP(IF(OR(AC66="",OR($D66="",$D66="NL",$D66="HORS LIGUE")),"",COUNTIFS($D$5:$D$72,"&lt;&gt;"&amp;"",$D$5:$D$72,"&lt;&gt;"&amp;"NL",$D$5:$D$72,"&lt;&gt;"&amp;"HORS LIGUE",AC$5:AC$72,"&lt;"&amp;AC66)+1),Paramètres!$B$3:$C$56,2,FALSE)*Paramètres!$K$15))</f>
        <v>0</v>
      </c>
      <c r="AE66" s="46"/>
      <c r="AF66" s="2">
        <f>IF(AE$2="Bike &amp; Run",IF(ISNA(VLOOKUP(AE66,Paramètres!$B$3:$C$56,2,FALSE)),0,VLOOKUP(AE66,Paramètres!$B$3:$C$56,2,FALSE)*Paramètres!$K$16),IF(OR(AE66="",OR($D66="",$D66="NL",$D66="HORS LIGUE")),0,VLOOKUP(IF(OR(AE66="",OR($D66="",$D66="NL",$D66="HORS LIGUE")),"",COUNTIFS($D$5:$D$72,"&lt;&gt;"&amp;"",$D$5:$D$72,"&lt;&gt;"&amp;"NL",$D$5:$D$72,"&lt;&gt;"&amp;"HORS LIGUE",AE$5:AE$72,"&lt;"&amp;AE66)+1),Paramètres!$B$3:$C$56,2,FALSE)*Paramètres!$K$16))</f>
        <v>0</v>
      </c>
      <c r="AG66" s="46"/>
      <c r="AH66" s="2">
        <f>IF(AG$2="Bike &amp; Run",IF(ISNA(VLOOKUP(AG66,Paramètres!$B$3:$C$56,2,FALSE)),0,VLOOKUP(AG66,Paramètres!$B$3:$C$56,2,FALSE)*Paramètres!$K$17),IF(OR(AG66="",OR($D66="",$D66="NL",$D66="HORS LIGUE")),0,VLOOKUP(IF(OR(AG66="",OR($D66="",$D66="NL",$D66="HORS LIGUE")),"",COUNTIFS($D$5:$D$72,"&lt;&gt;"&amp;"",$D$5:$D$72,"&lt;&gt;"&amp;"NL",$D$5:$D$72,"&lt;&gt;"&amp;"HORS LIGUE",AG$5:AG$72,"&lt;"&amp;AG66)+1),Paramètres!$B$3:$C$56,2,FALSE)*Paramètres!$K$17))</f>
        <v>0</v>
      </c>
      <c r="AI66" s="40">
        <f t="shared" si="53"/>
        <v>0</v>
      </c>
      <c r="AJ66" s="3" t="str">
        <f t="shared" si="54"/>
        <v/>
      </c>
      <c r="AK66" s="5">
        <f t="shared" si="55"/>
        <v>0</v>
      </c>
      <c r="AL66" s="41">
        <f t="shared" si="56"/>
        <v>0</v>
      </c>
      <c r="AM66" s="33" t="str">
        <f t="shared" si="57"/>
        <v/>
      </c>
      <c r="AO66" s="22">
        <f t="shared" si="58"/>
        <v>0</v>
      </c>
      <c r="AP66">
        <f t="shared" si="59"/>
        <v>0</v>
      </c>
      <c r="AQ66">
        <f t="shared" si="60"/>
        <v>0</v>
      </c>
      <c r="AR66">
        <f t="shared" si="61"/>
        <v>0</v>
      </c>
      <c r="AS66">
        <f t="shared" si="62"/>
        <v>0</v>
      </c>
      <c r="AT66">
        <f t="shared" si="63"/>
        <v>0</v>
      </c>
      <c r="AU66">
        <f t="shared" si="64"/>
        <v>0</v>
      </c>
      <c r="AV66">
        <f t="shared" si="65"/>
        <v>0</v>
      </c>
      <c r="AW66">
        <f t="shared" si="66"/>
        <v>0</v>
      </c>
      <c r="AX66">
        <f t="shared" si="67"/>
        <v>0</v>
      </c>
      <c r="AY66">
        <f t="shared" si="68"/>
        <v>0</v>
      </c>
      <c r="AZ66">
        <f t="shared" si="69"/>
        <v>0</v>
      </c>
      <c r="BA66">
        <f t="shared" si="70"/>
        <v>0</v>
      </c>
      <c r="BB66">
        <f t="shared" si="71"/>
        <v>0</v>
      </c>
      <c r="BC66">
        <f t="shared" si="72"/>
        <v>0</v>
      </c>
      <c r="BD66">
        <f t="shared" si="73"/>
        <v>0</v>
      </c>
      <c r="BE66" s="22">
        <f t="shared" ref="BE66:BR66" si="103">BD66+LARGE($AO66:$BC66,BE$4)</f>
        <v>0</v>
      </c>
      <c r="BF66" s="22">
        <f t="shared" si="103"/>
        <v>0</v>
      </c>
      <c r="BG66" s="22">
        <f t="shared" si="103"/>
        <v>0</v>
      </c>
      <c r="BH66" s="22">
        <f t="shared" si="103"/>
        <v>0</v>
      </c>
      <c r="BI66" s="22">
        <f t="shared" si="103"/>
        <v>0</v>
      </c>
      <c r="BJ66" s="22">
        <f t="shared" si="103"/>
        <v>0</v>
      </c>
      <c r="BK66" s="22">
        <f t="shared" si="103"/>
        <v>0</v>
      </c>
      <c r="BL66" s="22">
        <f t="shared" si="103"/>
        <v>0</v>
      </c>
      <c r="BM66" s="22">
        <f t="shared" si="103"/>
        <v>0</v>
      </c>
      <c r="BN66" s="22">
        <f t="shared" si="103"/>
        <v>0</v>
      </c>
      <c r="BO66" s="22">
        <f t="shared" si="103"/>
        <v>0</v>
      </c>
      <c r="BP66" s="22">
        <f t="shared" si="103"/>
        <v>0</v>
      </c>
      <c r="BQ66" s="22">
        <f t="shared" si="103"/>
        <v>0</v>
      </c>
      <c r="BR66" s="22">
        <f t="shared" si="103"/>
        <v>0</v>
      </c>
    </row>
    <row r="67" spans="1:70" ht="16.5">
      <c r="A67" s="14"/>
      <c r="B67" s="32" t="str">
        <f>IF(ISNA(VLOOKUP(A67,'Licenciés Jeunes 2023'!A:C,3,0)),"",VLOOKUP(A67,'Licenciés Jeunes 2023'!A:C,3,0))</f>
        <v/>
      </c>
      <c r="C67" s="32" t="str">
        <f>IF(ISNA(VLOOKUP(A67,'Licenciés Jeunes 2023'!A:C,2,0)),"",VLOOKUP(A67,'Licenciés Jeunes 2023'!A:C,2,0))</f>
        <v/>
      </c>
      <c r="D67" s="32" t="str">
        <f>IF(ISNA(VLOOKUP(A67,'Licenciés Jeunes 2023'!A:F,6,0)),"",VLOOKUP(A67,'Licenciés Jeunes 2023'!A:F,6,0))</f>
        <v/>
      </c>
      <c r="E67" s="6"/>
      <c r="F67" s="2">
        <f>IF(E$2="Bike &amp; Run",IF(ISNA(VLOOKUP(E67,Paramètres!$B$3:$C$56,2,FALSE)),0,VLOOKUP(E67,Paramètres!$B$3:$C$56,2,FALSE)*Paramètres!$K$3),IF(OR(E67="",OR($D67="",$D67="NL",$D67="HORS LIGUE")),0,VLOOKUP(IF(OR(E67="",OR($D67="",$D67="NL",$D67="HORS LIGUE")),"",COUNTIFS($D$5:$D$72,"&lt;&gt;"&amp;"",$D$5:$D$72,"&lt;&gt;"&amp;"NL",$D$5:$D$72,"&lt;&gt;"&amp;"HORS LIGUE",E$5:E$72,"&lt;"&amp;E67)+1),Paramètres!$B$3:$C$56,2,FALSE)*Paramètres!$K$3))</f>
        <v>0</v>
      </c>
      <c r="G67" s="4"/>
      <c r="H67" s="2">
        <f>IF(G$2="Bike &amp; Run",IF(ISNA(VLOOKUP(G67,Paramètres!$B$3:$C$56,2,FALSE)),0,VLOOKUP(G67,Paramètres!$B$3:$C$56,2,FALSE)*Paramètres!$K$4),IF(OR(G67="",OR($D67="",$D67="NL",$D67="HORS LIGUE")),0,VLOOKUP(IF(OR(G67="",OR($D67="",$D67="NL",$D67="HORS LIGUE")),"",COUNTIFS($D$5:$D$72,"&lt;&gt;"&amp;"",$D$5:$D$72,"&lt;&gt;"&amp;"NL",$D$5:$D$72,"&lt;&gt;"&amp;"HORS LIGUE",G$5:G$72,"&lt;"&amp;G67)+1),Paramètres!$B$3:$C$56,2,FALSE)*Paramètres!$K$4))</f>
        <v>0</v>
      </c>
      <c r="I67" s="36"/>
      <c r="J67" s="2">
        <f>IF(I$2="Bike &amp; Run",IF(ISNA(VLOOKUP(I67,Paramètres!$B$3:$C$56,2,FALSE)),0,VLOOKUP(I67,Paramètres!$B$3:$C$56,2,FALSE)*Paramètres!$K$5),IF(OR(I67="",OR($D67="",$D67="NL",$D67="HORS LIGUE")),0,VLOOKUP(IF(OR(I67="",OR($D67="",$D67="NL",$D67="HORS LIGUE")),"",COUNTIFS($D$5:$D$72,"&lt;&gt;"&amp;"",$D$5:$D$72,"&lt;&gt;"&amp;"NL",$D$5:$D$72,"&lt;&gt;"&amp;"HORS LIGUE",I$5:I$72,"&lt;"&amp;I67)+1),Paramètres!$B$3:$C$56,2,FALSE)*Paramètres!$K$5))</f>
        <v>0</v>
      </c>
      <c r="K67" s="4"/>
      <c r="L67" s="2">
        <f>IF(K$2="Bike &amp; Run",IF(ISNA(VLOOKUP(K67,Paramètres!$B$3:$C$56,2,FALSE)),0,VLOOKUP(K67,Paramètres!$B$3:$C$56,2,FALSE)*Paramètres!$K$6),IF(OR(K67="",OR($D67="",$D67="NL",$D67="HORS LIGUE")),0,VLOOKUP(IF(OR(K67="",OR($D67="",$D67="NL",$D67="HORS LIGUE")),"",COUNTIFS($D$5:$D$72,"&lt;&gt;"&amp;"",$D$5:$D$72,"&lt;&gt;"&amp;"NL",$D$5:$D$72,"&lt;&gt;"&amp;"HORS LIGUE",K$5:K$72,"&lt;"&amp;K67)+1),Paramètres!$B$3:$C$56,2,FALSE)*Paramètres!$K$6))</f>
        <v>0</v>
      </c>
      <c r="M67" s="4"/>
      <c r="N67" s="2">
        <f>IF(M$2="Bike &amp; Run",IF(ISNA(VLOOKUP(M67,Paramètres!$B$3:$C$56,2,FALSE)),0,VLOOKUP(M67,Paramètres!$B$3:$C$56,2,FALSE)*Paramètres!$K$7),IF(OR(M67="",OR($D67="",$D67="NL",$D67="HORS LIGUE")),0,VLOOKUP(IF(OR(M67="",OR($D67="",$D67="NL",$D67="HORS LIGUE")),"",COUNTIFS($D$5:$D$72,"&lt;&gt;"&amp;"",$D$5:$D$72,"&lt;&gt;"&amp;"NL",$D$5:$D$72,"&lt;&gt;"&amp;"HORS LIGUE",M$5:M$72,"&lt;"&amp;M67)+1),Paramètres!$B$3:$C$56,2,FALSE)*Paramètres!$K$7))</f>
        <v>0</v>
      </c>
      <c r="O67" s="46"/>
      <c r="P67" s="2">
        <f>IF(O$2="Bike &amp; Run",IF(ISNA(VLOOKUP(O67,Paramètres!$B$3:$C$56,2,FALSE)),0,VLOOKUP(O67,Paramètres!$B$3:$C$56,2,FALSE)*Paramètres!$K$8),IF(OR(O67="",OR($D67="",$D67="NL",$D67="HORS LIGUE")),0,VLOOKUP(IF(OR(O67="",OR($D67="",$D67="NL",$D67="HORS LIGUE")),"",COUNTIFS($D$5:$D$72,"&lt;&gt;"&amp;"",$D$5:$D$72,"&lt;&gt;"&amp;"NL",$D$5:$D$72,"&lt;&gt;"&amp;"HORS LIGUE",O$5:O$72,"&lt;"&amp;O67)+1),Paramètres!$B$3:$C$56,2,FALSE)*Paramètres!$K$8))</f>
        <v>0</v>
      </c>
      <c r="Q67" s="46"/>
      <c r="R67" s="2">
        <f>IF(Q$2="Bike &amp; Run",IF(ISNA(VLOOKUP(Q67,Paramètres!$B$3:$C$56,2,FALSE)),0,VLOOKUP(Q67,Paramètres!$B$3:$C$56,2,FALSE)*Paramètres!$K$9),IF(OR(Q67="",OR($D67="",$D67="NL",$D67="HORS LIGUE")),0,VLOOKUP(IF(OR(Q67="",OR($D67="",$D67="NL",$D67="HORS LIGUE")),"",COUNTIFS($D$5:$D$72,"&lt;&gt;"&amp;"",$D$5:$D$72,"&lt;&gt;"&amp;"NL",$D$5:$D$72,"&lt;&gt;"&amp;"HORS LIGUE",Q$5:Q$72,"&lt;"&amp;Q67)+1),Paramètres!$B$3:$C$56,2,FALSE)*Paramètres!$K$9))</f>
        <v>0</v>
      </c>
      <c r="S67" s="46"/>
      <c r="T67" s="2">
        <f>IF(S$2="Bike &amp; Run",IF(ISNA(VLOOKUP(S67,Paramètres!$B$3:$C$56,2,FALSE)),0,VLOOKUP(S67,Paramètres!$B$3:$C$56,2,FALSE)*Paramètres!$K$10),IF(OR(S67="",OR($D67="",$D67="NL",$D67="HORS LIGUE")),0,VLOOKUP(IF(OR(S67="",OR($D67="",$D67="NL",$D67="HORS LIGUE")),"",COUNTIFS($D$5:$D$72,"&lt;&gt;"&amp;"",$D$5:$D$72,"&lt;&gt;"&amp;"NL",$D$5:$D$72,"&lt;&gt;"&amp;"HORS LIGUE",S$5:S$72,"&lt;"&amp;S67)+1),Paramètres!$B$3:$C$56,2,FALSE)*Paramètres!$K$10))</f>
        <v>0</v>
      </c>
      <c r="U67" s="46"/>
      <c r="V67" s="2">
        <f>IF(U$2="Bike &amp; Run",IF(ISNA(VLOOKUP(U67,Paramètres!$B$3:$C$56,2,FALSE)),0,VLOOKUP(U67,Paramètres!$B$3:$C$56,2,FALSE)*Paramètres!$K$11),IF(OR(U67="",OR($D67="",$D67="NL",$D67="HORS LIGUE")),0,VLOOKUP(IF(OR(U67="",OR($D67="",$D67="NL",$D67="HORS LIGUE")),"",COUNTIFS($D$5:$D$72,"&lt;&gt;"&amp;"",$D$5:$D$72,"&lt;&gt;"&amp;"NL",$D$5:$D$72,"&lt;&gt;"&amp;"HORS LIGUE",U$5:U$72,"&lt;"&amp;U67)+1),Paramètres!$B$3:$C$56,2,FALSE)*Paramètres!$K$11))</f>
        <v>0</v>
      </c>
      <c r="W67" s="46"/>
      <c r="X67" s="2">
        <f>IF(W$2="Bike &amp; Run",IF(ISNA(VLOOKUP(W67,Paramètres!$B$3:$C$56,2,FALSE)),0,VLOOKUP(W67,Paramètres!$B$3:$C$56,2,FALSE)*Paramètres!$K$12),IF(OR(W67="",OR($D67="",$D67="NL",$D67="HORS LIGUE")),0,VLOOKUP(IF(OR(W67="",OR($D67="",$D67="NL",$D67="HORS LIGUE")),"",COUNTIFS($D$5:$D$72,"&lt;&gt;"&amp;"",$D$5:$D$72,"&lt;&gt;"&amp;"NL",$D$5:$D$72,"&lt;&gt;"&amp;"HORS LIGUE",W$5:W$72,"&lt;"&amp;W67)+1),Paramètres!$B$3:$C$56,2,FALSE)*Paramètres!$K$12))</f>
        <v>0</v>
      </c>
      <c r="Y67" s="46"/>
      <c r="Z67" s="2">
        <f>IF(Y$2="Bike &amp; Run",IF(ISNA(VLOOKUP(Y67,Paramètres!$B$3:$C$56,2,FALSE)),0,VLOOKUP(Y67,Paramètres!$B$3:$C$56,2,FALSE)*Paramètres!$K$13),IF(OR(Y67="",OR($D67="",$D67="NL",$D67="HORS LIGUE")),0,VLOOKUP(IF(OR(Y67="",OR($D67="",$D67="NL",$D67="HORS LIGUE")),"",COUNTIFS($D$5:$D$72,"&lt;&gt;"&amp;"",$D$5:$D$72,"&lt;&gt;"&amp;"NL",$D$5:$D$72,"&lt;&gt;"&amp;"HORS LIGUE",Y$5:Y$72,"&lt;"&amp;Y67)+1),Paramètres!$B$3:$C$56,2,FALSE)*Paramètres!$K$13))</f>
        <v>0</v>
      </c>
      <c r="AA67" s="46"/>
      <c r="AB67" s="2">
        <f>IF(AA$2="Bike &amp; Run",IF(ISNA(VLOOKUP(AA67,Paramètres!$B$3:$C$56,2,FALSE)),0,VLOOKUP(AA67,Paramètres!$B$3:$C$56,2,FALSE)*Paramètres!$K$14),IF(OR(AA67="",OR($D67="",$D67="NL",$D67="HORS LIGUE")),0,VLOOKUP(IF(OR(AA67="",OR($D67="",$D67="NL",$D67="HORS LIGUE")),"",COUNTIFS($D$5:$D$72,"&lt;&gt;"&amp;"",$D$5:$D$72,"&lt;&gt;"&amp;"NL",$D$5:$D$72,"&lt;&gt;"&amp;"HORS LIGUE",AA$5:AA$72,"&lt;"&amp;AA67)+1),Paramètres!$B$3:$C$56,2,FALSE)*Paramètres!$K$14))</f>
        <v>0</v>
      </c>
      <c r="AC67" s="46"/>
      <c r="AD67" s="2">
        <f>IF(AC$2="Bike &amp; Run",IF(ISNA(VLOOKUP(AC67,Paramètres!$B$3:$C$56,2,FALSE)),0,VLOOKUP(AC67,Paramètres!$B$3:$C$56,2,FALSE)*Paramètres!$K$15),IF(OR(AC67="",OR($D67="",$D67="NL",$D67="HORS LIGUE")),0,VLOOKUP(IF(OR(AC67="",OR($D67="",$D67="NL",$D67="HORS LIGUE")),"",COUNTIFS($D$5:$D$72,"&lt;&gt;"&amp;"",$D$5:$D$72,"&lt;&gt;"&amp;"NL",$D$5:$D$72,"&lt;&gt;"&amp;"HORS LIGUE",AC$5:AC$72,"&lt;"&amp;AC67)+1),Paramètres!$B$3:$C$56,2,FALSE)*Paramètres!$K$15))</f>
        <v>0</v>
      </c>
      <c r="AE67" s="46"/>
      <c r="AF67" s="2">
        <f>IF(AE$2="Bike &amp; Run",IF(ISNA(VLOOKUP(AE67,Paramètres!$B$3:$C$56,2,FALSE)),0,VLOOKUP(AE67,Paramètres!$B$3:$C$56,2,FALSE)*Paramètres!$K$16),IF(OR(AE67="",OR($D67="",$D67="NL",$D67="HORS LIGUE")),0,VLOOKUP(IF(OR(AE67="",OR($D67="",$D67="NL",$D67="HORS LIGUE")),"",COUNTIFS($D$5:$D$72,"&lt;&gt;"&amp;"",$D$5:$D$72,"&lt;&gt;"&amp;"NL",$D$5:$D$72,"&lt;&gt;"&amp;"HORS LIGUE",AE$5:AE$72,"&lt;"&amp;AE67)+1),Paramètres!$B$3:$C$56,2,FALSE)*Paramètres!$K$16))</f>
        <v>0</v>
      </c>
      <c r="AG67" s="46"/>
      <c r="AH67" s="2">
        <f>IF(AG$2="Bike &amp; Run",IF(ISNA(VLOOKUP(AG67,Paramètres!$B$3:$C$56,2,FALSE)),0,VLOOKUP(AG67,Paramètres!$B$3:$C$56,2,FALSE)*Paramètres!$K$17),IF(OR(AG67="",OR($D67="",$D67="NL",$D67="HORS LIGUE")),0,VLOOKUP(IF(OR(AG67="",OR($D67="",$D67="NL",$D67="HORS LIGUE")),"",COUNTIFS($D$5:$D$72,"&lt;&gt;"&amp;"",$D$5:$D$72,"&lt;&gt;"&amp;"NL",$D$5:$D$72,"&lt;&gt;"&amp;"HORS LIGUE",AG$5:AG$72,"&lt;"&amp;AG67)+1),Paramètres!$B$3:$C$56,2,FALSE)*Paramètres!$K$17))</f>
        <v>0</v>
      </c>
      <c r="AI67" s="40">
        <f t="shared" si="53"/>
        <v>0</v>
      </c>
      <c r="AJ67" s="3" t="str">
        <f t="shared" si="54"/>
        <v/>
      </c>
      <c r="AK67" s="5">
        <f t="shared" si="55"/>
        <v>0</v>
      </c>
      <c r="AL67" s="41">
        <f t="shared" si="56"/>
        <v>0</v>
      </c>
      <c r="AM67" s="33" t="str">
        <f t="shared" si="57"/>
        <v/>
      </c>
      <c r="AO67" s="22">
        <f t="shared" si="58"/>
        <v>0</v>
      </c>
      <c r="AP67">
        <f t="shared" si="59"/>
        <v>0</v>
      </c>
      <c r="AQ67">
        <f t="shared" si="60"/>
        <v>0</v>
      </c>
      <c r="AR67">
        <f t="shared" si="61"/>
        <v>0</v>
      </c>
      <c r="AS67">
        <f t="shared" si="62"/>
        <v>0</v>
      </c>
      <c r="AT67">
        <f t="shared" si="63"/>
        <v>0</v>
      </c>
      <c r="AU67">
        <f t="shared" si="64"/>
        <v>0</v>
      </c>
      <c r="AV67">
        <f t="shared" si="65"/>
        <v>0</v>
      </c>
      <c r="AW67">
        <f t="shared" si="66"/>
        <v>0</v>
      </c>
      <c r="AX67">
        <f t="shared" si="67"/>
        <v>0</v>
      </c>
      <c r="AY67">
        <f t="shared" si="68"/>
        <v>0</v>
      </c>
      <c r="AZ67">
        <f t="shared" si="69"/>
        <v>0</v>
      </c>
      <c r="BA67">
        <f t="shared" si="70"/>
        <v>0</v>
      </c>
      <c r="BB67">
        <f t="shared" si="71"/>
        <v>0</v>
      </c>
      <c r="BC67">
        <f t="shared" si="72"/>
        <v>0</v>
      </c>
      <c r="BD67">
        <f t="shared" si="73"/>
        <v>0</v>
      </c>
      <c r="BE67" s="22">
        <f t="shared" ref="BE67:BR67" si="104">BD67+LARGE($AO67:$BC67,BE$4)</f>
        <v>0</v>
      </c>
      <c r="BF67" s="22">
        <f t="shared" si="104"/>
        <v>0</v>
      </c>
      <c r="BG67" s="22">
        <f t="shared" si="104"/>
        <v>0</v>
      </c>
      <c r="BH67" s="22">
        <f t="shared" si="104"/>
        <v>0</v>
      </c>
      <c r="BI67" s="22">
        <f t="shared" si="104"/>
        <v>0</v>
      </c>
      <c r="BJ67" s="22">
        <f t="shared" si="104"/>
        <v>0</v>
      </c>
      <c r="BK67" s="22">
        <f t="shared" si="104"/>
        <v>0</v>
      </c>
      <c r="BL67" s="22">
        <f t="shared" si="104"/>
        <v>0</v>
      </c>
      <c r="BM67" s="22">
        <f t="shared" si="104"/>
        <v>0</v>
      </c>
      <c r="BN67" s="22">
        <f t="shared" si="104"/>
        <v>0</v>
      </c>
      <c r="BO67" s="22">
        <f t="shared" si="104"/>
        <v>0</v>
      </c>
      <c r="BP67" s="22">
        <f t="shared" si="104"/>
        <v>0</v>
      </c>
      <c r="BQ67" s="22">
        <f t="shared" si="104"/>
        <v>0</v>
      </c>
      <c r="BR67" s="22">
        <f t="shared" si="104"/>
        <v>0</v>
      </c>
    </row>
    <row r="68" spans="1:70" ht="16.5">
      <c r="A68" s="14"/>
      <c r="B68" s="32" t="str">
        <f>IF(ISNA(VLOOKUP(A68,'Licenciés Jeunes 2023'!A:C,3,0)),"",VLOOKUP(A68,'Licenciés Jeunes 2023'!A:C,3,0))</f>
        <v/>
      </c>
      <c r="C68" s="32" t="str">
        <f>IF(ISNA(VLOOKUP(A68,'Licenciés Jeunes 2023'!A:C,2,0)),"",VLOOKUP(A68,'Licenciés Jeunes 2023'!A:C,2,0))</f>
        <v/>
      </c>
      <c r="D68" s="32" t="str">
        <f>IF(ISNA(VLOOKUP(A68,'Licenciés Jeunes 2023'!A:F,6,0)),"",VLOOKUP(A68,'Licenciés Jeunes 2023'!A:F,6,0))</f>
        <v/>
      </c>
      <c r="E68" s="6"/>
      <c r="F68" s="2">
        <f>IF(E$2="Bike &amp; Run",IF(ISNA(VLOOKUP(E68,Paramètres!$B$3:$C$56,2,FALSE)),0,VLOOKUP(E68,Paramètres!$B$3:$C$56,2,FALSE)*Paramètres!$K$3),IF(OR(E68="",OR($D68="",$D68="NL",$D68="HORS LIGUE")),0,VLOOKUP(IF(OR(E68="",OR($D68="",$D68="NL",$D68="HORS LIGUE")),"",COUNTIFS($D$5:$D$72,"&lt;&gt;"&amp;"",$D$5:$D$72,"&lt;&gt;"&amp;"NL",$D$5:$D$72,"&lt;&gt;"&amp;"HORS LIGUE",E$5:E$72,"&lt;"&amp;E68)+1),Paramètres!$B$3:$C$56,2,FALSE)*Paramètres!$K$3))</f>
        <v>0</v>
      </c>
      <c r="G68" s="4"/>
      <c r="H68" s="2">
        <f>IF(G$2="Bike &amp; Run",IF(ISNA(VLOOKUP(G68,Paramètres!$B$3:$C$56,2,FALSE)),0,VLOOKUP(G68,Paramètres!$B$3:$C$56,2,FALSE)*Paramètres!$K$4),IF(OR(G68="",OR($D68="",$D68="NL",$D68="HORS LIGUE")),0,VLOOKUP(IF(OR(G68="",OR($D68="",$D68="NL",$D68="HORS LIGUE")),"",COUNTIFS($D$5:$D$72,"&lt;&gt;"&amp;"",$D$5:$D$72,"&lt;&gt;"&amp;"NL",$D$5:$D$72,"&lt;&gt;"&amp;"HORS LIGUE",G$5:G$72,"&lt;"&amp;G68)+1),Paramètres!$B$3:$C$56,2,FALSE)*Paramètres!$K$4))</f>
        <v>0</v>
      </c>
      <c r="I68" s="36"/>
      <c r="J68" s="2">
        <f>IF(I$2="Bike &amp; Run",IF(ISNA(VLOOKUP(I68,Paramètres!$B$3:$C$56,2,FALSE)),0,VLOOKUP(I68,Paramètres!$B$3:$C$56,2,FALSE)*Paramètres!$K$5),IF(OR(I68="",OR($D68="",$D68="NL",$D68="HORS LIGUE")),0,VLOOKUP(IF(OR(I68="",OR($D68="",$D68="NL",$D68="HORS LIGUE")),"",COUNTIFS($D$5:$D$72,"&lt;&gt;"&amp;"",$D$5:$D$72,"&lt;&gt;"&amp;"NL",$D$5:$D$72,"&lt;&gt;"&amp;"HORS LIGUE",I$5:I$72,"&lt;"&amp;I68)+1),Paramètres!$B$3:$C$56,2,FALSE)*Paramètres!$K$5))</f>
        <v>0</v>
      </c>
      <c r="K68" s="4"/>
      <c r="L68" s="2">
        <f>IF(K$2="Bike &amp; Run",IF(ISNA(VLOOKUP(K68,Paramètres!$B$3:$C$56,2,FALSE)),0,VLOOKUP(K68,Paramètres!$B$3:$C$56,2,FALSE)*Paramètres!$K$6),IF(OR(K68="",OR($D68="",$D68="NL",$D68="HORS LIGUE")),0,VLOOKUP(IF(OR(K68="",OR($D68="",$D68="NL",$D68="HORS LIGUE")),"",COUNTIFS($D$5:$D$72,"&lt;&gt;"&amp;"",$D$5:$D$72,"&lt;&gt;"&amp;"NL",$D$5:$D$72,"&lt;&gt;"&amp;"HORS LIGUE",K$5:K$72,"&lt;"&amp;K68)+1),Paramètres!$B$3:$C$56,2,FALSE)*Paramètres!$K$6))</f>
        <v>0</v>
      </c>
      <c r="M68" s="4"/>
      <c r="N68" s="2">
        <f>IF(M$2="Bike &amp; Run",IF(ISNA(VLOOKUP(M68,Paramètres!$B$3:$C$56,2,FALSE)),0,VLOOKUP(M68,Paramètres!$B$3:$C$56,2,FALSE)*Paramètres!$K$7),IF(OR(M68="",OR($D68="",$D68="NL",$D68="HORS LIGUE")),0,VLOOKUP(IF(OR(M68="",OR($D68="",$D68="NL",$D68="HORS LIGUE")),"",COUNTIFS($D$5:$D$72,"&lt;&gt;"&amp;"",$D$5:$D$72,"&lt;&gt;"&amp;"NL",$D$5:$D$72,"&lt;&gt;"&amp;"HORS LIGUE",M$5:M$72,"&lt;"&amp;M68)+1),Paramètres!$B$3:$C$56,2,FALSE)*Paramètres!$K$7))</f>
        <v>0</v>
      </c>
      <c r="O68" s="46"/>
      <c r="P68" s="2">
        <f>IF(O$2="Bike &amp; Run",IF(ISNA(VLOOKUP(O68,Paramètres!$B$3:$C$56,2,FALSE)),0,VLOOKUP(O68,Paramètres!$B$3:$C$56,2,FALSE)*Paramètres!$K$8),IF(OR(O68="",OR($D68="",$D68="NL",$D68="HORS LIGUE")),0,VLOOKUP(IF(OR(O68="",OR($D68="",$D68="NL",$D68="HORS LIGUE")),"",COUNTIFS($D$5:$D$72,"&lt;&gt;"&amp;"",$D$5:$D$72,"&lt;&gt;"&amp;"NL",$D$5:$D$72,"&lt;&gt;"&amp;"HORS LIGUE",O$5:O$72,"&lt;"&amp;O68)+1),Paramètres!$B$3:$C$56,2,FALSE)*Paramètres!$K$8))</f>
        <v>0</v>
      </c>
      <c r="Q68" s="46"/>
      <c r="R68" s="2">
        <f>IF(Q$2="Bike &amp; Run",IF(ISNA(VLOOKUP(Q68,Paramètres!$B$3:$C$56,2,FALSE)),0,VLOOKUP(Q68,Paramètres!$B$3:$C$56,2,FALSE)*Paramètres!$K$9),IF(OR(Q68="",OR($D68="",$D68="NL",$D68="HORS LIGUE")),0,VLOOKUP(IF(OR(Q68="",OR($D68="",$D68="NL",$D68="HORS LIGUE")),"",COUNTIFS($D$5:$D$72,"&lt;&gt;"&amp;"",$D$5:$D$72,"&lt;&gt;"&amp;"NL",$D$5:$D$72,"&lt;&gt;"&amp;"HORS LIGUE",Q$5:Q$72,"&lt;"&amp;Q68)+1),Paramètres!$B$3:$C$56,2,FALSE)*Paramètres!$K$9))</f>
        <v>0</v>
      </c>
      <c r="S68" s="46"/>
      <c r="T68" s="2">
        <f>IF(S$2="Bike &amp; Run",IF(ISNA(VLOOKUP(S68,Paramètres!$B$3:$C$56,2,FALSE)),0,VLOOKUP(S68,Paramètres!$B$3:$C$56,2,FALSE)*Paramètres!$K$10),IF(OR(S68="",OR($D68="",$D68="NL",$D68="HORS LIGUE")),0,VLOOKUP(IF(OR(S68="",OR($D68="",$D68="NL",$D68="HORS LIGUE")),"",COUNTIFS($D$5:$D$72,"&lt;&gt;"&amp;"",$D$5:$D$72,"&lt;&gt;"&amp;"NL",$D$5:$D$72,"&lt;&gt;"&amp;"HORS LIGUE",S$5:S$72,"&lt;"&amp;S68)+1),Paramètres!$B$3:$C$56,2,FALSE)*Paramètres!$K$10))</f>
        <v>0</v>
      </c>
      <c r="U68" s="46"/>
      <c r="V68" s="2">
        <f>IF(U$2="Bike &amp; Run",IF(ISNA(VLOOKUP(U68,Paramètres!$B$3:$C$56,2,FALSE)),0,VLOOKUP(U68,Paramètres!$B$3:$C$56,2,FALSE)*Paramètres!$K$11),IF(OR(U68="",OR($D68="",$D68="NL",$D68="HORS LIGUE")),0,VLOOKUP(IF(OR(U68="",OR($D68="",$D68="NL",$D68="HORS LIGUE")),"",COUNTIFS($D$5:$D$72,"&lt;&gt;"&amp;"",$D$5:$D$72,"&lt;&gt;"&amp;"NL",$D$5:$D$72,"&lt;&gt;"&amp;"HORS LIGUE",U$5:U$72,"&lt;"&amp;U68)+1),Paramètres!$B$3:$C$56,2,FALSE)*Paramètres!$K$11))</f>
        <v>0</v>
      </c>
      <c r="W68" s="46"/>
      <c r="X68" s="2">
        <f>IF(W$2="Bike &amp; Run",IF(ISNA(VLOOKUP(W68,Paramètres!$B$3:$C$56,2,FALSE)),0,VLOOKUP(W68,Paramètres!$B$3:$C$56,2,FALSE)*Paramètres!$K$12),IF(OR(W68="",OR($D68="",$D68="NL",$D68="HORS LIGUE")),0,VLOOKUP(IF(OR(W68="",OR($D68="",$D68="NL",$D68="HORS LIGUE")),"",COUNTIFS($D$5:$D$72,"&lt;&gt;"&amp;"",$D$5:$D$72,"&lt;&gt;"&amp;"NL",$D$5:$D$72,"&lt;&gt;"&amp;"HORS LIGUE",W$5:W$72,"&lt;"&amp;W68)+1),Paramètres!$B$3:$C$56,2,FALSE)*Paramètres!$K$12))</f>
        <v>0</v>
      </c>
      <c r="Y68" s="46"/>
      <c r="Z68" s="2">
        <f>IF(Y$2="Bike &amp; Run",IF(ISNA(VLOOKUP(Y68,Paramètres!$B$3:$C$56,2,FALSE)),0,VLOOKUP(Y68,Paramètres!$B$3:$C$56,2,FALSE)*Paramètres!$K$13),IF(OR(Y68="",OR($D68="",$D68="NL",$D68="HORS LIGUE")),0,VLOOKUP(IF(OR(Y68="",OR($D68="",$D68="NL",$D68="HORS LIGUE")),"",COUNTIFS($D$5:$D$72,"&lt;&gt;"&amp;"",$D$5:$D$72,"&lt;&gt;"&amp;"NL",$D$5:$D$72,"&lt;&gt;"&amp;"HORS LIGUE",Y$5:Y$72,"&lt;"&amp;Y68)+1),Paramètres!$B$3:$C$56,2,FALSE)*Paramètres!$K$13))</f>
        <v>0</v>
      </c>
      <c r="AA68" s="46"/>
      <c r="AB68" s="2">
        <f>IF(AA$2="Bike &amp; Run",IF(ISNA(VLOOKUP(AA68,Paramètres!$B$3:$C$56,2,FALSE)),0,VLOOKUP(AA68,Paramètres!$B$3:$C$56,2,FALSE)*Paramètres!$K$14),IF(OR(AA68="",OR($D68="",$D68="NL",$D68="HORS LIGUE")),0,VLOOKUP(IF(OR(AA68="",OR($D68="",$D68="NL",$D68="HORS LIGUE")),"",COUNTIFS($D$5:$D$72,"&lt;&gt;"&amp;"",$D$5:$D$72,"&lt;&gt;"&amp;"NL",$D$5:$D$72,"&lt;&gt;"&amp;"HORS LIGUE",AA$5:AA$72,"&lt;"&amp;AA68)+1),Paramètres!$B$3:$C$56,2,FALSE)*Paramètres!$K$14))</f>
        <v>0</v>
      </c>
      <c r="AC68" s="46"/>
      <c r="AD68" s="2">
        <f>IF(AC$2="Bike &amp; Run",IF(ISNA(VLOOKUP(AC68,Paramètres!$B$3:$C$56,2,FALSE)),0,VLOOKUP(AC68,Paramètres!$B$3:$C$56,2,FALSE)*Paramètres!$K$15),IF(OR(AC68="",OR($D68="",$D68="NL",$D68="HORS LIGUE")),0,VLOOKUP(IF(OR(AC68="",OR($D68="",$D68="NL",$D68="HORS LIGUE")),"",COUNTIFS($D$5:$D$72,"&lt;&gt;"&amp;"",$D$5:$D$72,"&lt;&gt;"&amp;"NL",$D$5:$D$72,"&lt;&gt;"&amp;"HORS LIGUE",AC$5:AC$72,"&lt;"&amp;AC68)+1),Paramètres!$B$3:$C$56,2,FALSE)*Paramètres!$K$15))</f>
        <v>0</v>
      </c>
      <c r="AE68" s="46"/>
      <c r="AF68" s="2">
        <f>IF(AE$2="Bike &amp; Run",IF(ISNA(VLOOKUP(AE68,Paramètres!$B$3:$C$56,2,FALSE)),0,VLOOKUP(AE68,Paramètres!$B$3:$C$56,2,FALSE)*Paramètres!$K$16),IF(OR(AE68="",OR($D68="",$D68="NL",$D68="HORS LIGUE")),0,VLOOKUP(IF(OR(AE68="",OR($D68="",$D68="NL",$D68="HORS LIGUE")),"",COUNTIFS($D$5:$D$72,"&lt;&gt;"&amp;"",$D$5:$D$72,"&lt;&gt;"&amp;"NL",$D$5:$D$72,"&lt;&gt;"&amp;"HORS LIGUE",AE$5:AE$72,"&lt;"&amp;AE68)+1),Paramètres!$B$3:$C$56,2,FALSE)*Paramètres!$K$16))</f>
        <v>0</v>
      </c>
      <c r="AG68" s="46"/>
      <c r="AH68" s="2">
        <f>IF(AG$2="Bike &amp; Run",IF(ISNA(VLOOKUP(AG68,Paramètres!$B$3:$C$56,2,FALSE)),0,VLOOKUP(AG68,Paramètres!$B$3:$C$56,2,FALSE)*Paramètres!$K$17),IF(OR(AG68="",OR($D68="",$D68="NL",$D68="HORS LIGUE")),0,VLOOKUP(IF(OR(AG68="",OR($D68="",$D68="NL",$D68="HORS LIGUE")),"",COUNTIFS($D$5:$D$72,"&lt;&gt;"&amp;"",$D$5:$D$72,"&lt;&gt;"&amp;"NL",$D$5:$D$72,"&lt;&gt;"&amp;"HORS LIGUE",AG$5:AG$72,"&lt;"&amp;AG68)+1),Paramètres!$B$3:$C$56,2,FALSE)*Paramètres!$K$17))</f>
        <v>0</v>
      </c>
      <c r="AI68" s="40">
        <f t="shared" si="53"/>
        <v>0</v>
      </c>
      <c r="AJ68" s="3" t="str">
        <f t="shared" si="54"/>
        <v/>
      </c>
      <c r="AK68" s="5">
        <f t="shared" si="55"/>
        <v>0</v>
      </c>
      <c r="AL68" s="41">
        <f t="shared" si="56"/>
        <v>0</v>
      </c>
      <c r="AM68" s="33" t="str">
        <f t="shared" si="57"/>
        <v/>
      </c>
      <c r="AO68" s="22">
        <f t="shared" si="58"/>
        <v>0</v>
      </c>
      <c r="AP68">
        <f t="shared" si="59"/>
        <v>0</v>
      </c>
      <c r="AQ68">
        <f t="shared" si="60"/>
        <v>0</v>
      </c>
      <c r="AR68">
        <f t="shared" si="61"/>
        <v>0</v>
      </c>
      <c r="AS68">
        <f t="shared" si="62"/>
        <v>0</v>
      </c>
      <c r="AT68">
        <f t="shared" si="63"/>
        <v>0</v>
      </c>
      <c r="AU68">
        <f t="shared" si="64"/>
        <v>0</v>
      </c>
      <c r="AV68">
        <f t="shared" si="65"/>
        <v>0</v>
      </c>
      <c r="AW68">
        <f t="shared" si="66"/>
        <v>0</v>
      </c>
      <c r="AX68">
        <f t="shared" si="67"/>
        <v>0</v>
      </c>
      <c r="AY68">
        <f t="shared" si="68"/>
        <v>0</v>
      </c>
      <c r="AZ68">
        <f t="shared" si="69"/>
        <v>0</v>
      </c>
      <c r="BA68">
        <f t="shared" si="70"/>
        <v>0</v>
      </c>
      <c r="BB68">
        <f t="shared" si="71"/>
        <v>0</v>
      </c>
      <c r="BC68">
        <f t="shared" si="72"/>
        <v>0</v>
      </c>
      <c r="BD68">
        <f t="shared" si="73"/>
        <v>0</v>
      </c>
      <c r="BE68" s="22">
        <f t="shared" ref="BE68:BR68" si="105">BD68+LARGE($AO68:$BC68,BE$4)</f>
        <v>0</v>
      </c>
      <c r="BF68" s="22">
        <f t="shared" si="105"/>
        <v>0</v>
      </c>
      <c r="BG68" s="22">
        <f t="shared" si="105"/>
        <v>0</v>
      </c>
      <c r="BH68" s="22">
        <f t="shared" si="105"/>
        <v>0</v>
      </c>
      <c r="BI68" s="22">
        <f t="shared" si="105"/>
        <v>0</v>
      </c>
      <c r="BJ68" s="22">
        <f t="shared" si="105"/>
        <v>0</v>
      </c>
      <c r="BK68" s="22">
        <f t="shared" si="105"/>
        <v>0</v>
      </c>
      <c r="BL68" s="22">
        <f t="shared" si="105"/>
        <v>0</v>
      </c>
      <c r="BM68" s="22">
        <f t="shared" si="105"/>
        <v>0</v>
      </c>
      <c r="BN68" s="22">
        <f t="shared" si="105"/>
        <v>0</v>
      </c>
      <c r="BO68" s="22">
        <f t="shared" si="105"/>
        <v>0</v>
      </c>
      <c r="BP68" s="22">
        <f t="shared" si="105"/>
        <v>0</v>
      </c>
      <c r="BQ68" s="22">
        <f t="shared" si="105"/>
        <v>0</v>
      </c>
      <c r="BR68" s="22">
        <f t="shared" si="105"/>
        <v>0</v>
      </c>
    </row>
    <row r="69" spans="1:70" ht="16.5">
      <c r="A69" s="14"/>
      <c r="B69" s="32" t="str">
        <f>IF(ISNA(VLOOKUP(A69,'Licenciés Jeunes 2023'!A:C,3,0)),"",VLOOKUP(A69,'Licenciés Jeunes 2023'!A:C,3,0))</f>
        <v/>
      </c>
      <c r="C69" s="32" t="str">
        <f>IF(ISNA(VLOOKUP(A69,'Licenciés Jeunes 2023'!A:C,2,0)),"",VLOOKUP(A69,'Licenciés Jeunes 2023'!A:C,2,0))</f>
        <v/>
      </c>
      <c r="D69" s="32" t="str">
        <f>IF(ISNA(VLOOKUP(A69,'Licenciés Jeunes 2023'!A:F,6,0)),"",VLOOKUP(A69,'Licenciés Jeunes 2023'!A:F,6,0))</f>
        <v/>
      </c>
      <c r="E69" s="6"/>
      <c r="F69" s="2">
        <f>IF(E$2="Bike &amp; Run",IF(ISNA(VLOOKUP(E69,Paramètres!$B$3:$C$56,2,FALSE)),0,VLOOKUP(E69,Paramètres!$B$3:$C$56,2,FALSE)*Paramètres!$K$3),IF(OR(E69="",OR($D69="",$D69="NL",$D69="HORS LIGUE")),0,VLOOKUP(IF(OR(E69="",OR($D69="",$D69="NL",$D69="HORS LIGUE")),"",COUNTIFS($D$5:$D$72,"&lt;&gt;"&amp;"",$D$5:$D$72,"&lt;&gt;"&amp;"NL",$D$5:$D$72,"&lt;&gt;"&amp;"HORS LIGUE",E$5:E$72,"&lt;"&amp;E69)+1),Paramètres!$B$3:$C$56,2,FALSE)*Paramètres!$K$3))</f>
        <v>0</v>
      </c>
      <c r="G69" s="4"/>
      <c r="H69" s="2">
        <f>IF(G$2="Bike &amp; Run",IF(ISNA(VLOOKUP(G69,Paramètres!$B$3:$C$56,2,FALSE)),0,VLOOKUP(G69,Paramètres!$B$3:$C$56,2,FALSE)*Paramètres!$K$4),IF(OR(G69="",OR($D69="",$D69="NL",$D69="HORS LIGUE")),0,VLOOKUP(IF(OR(G69="",OR($D69="",$D69="NL",$D69="HORS LIGUE")),"",COUNTIFS($D$5:$D$72,"&lt;&gt;"&amp;"",$D$5:$D$72,"&lt;&gt;"&amp;"NL",$D$5:$D$72,"&lt;&gt;"&amp;"HORS LIGUE",G$5:G$72,"&lt;"&amp;G69)+1),Paramètres!$B$3:$C$56,2,FALSE)*Paramètres!$K$4))</f>
        <v>0</v>
      </c>
      <c r="I69" s="36"/>
      <c r="J69" s="2">
        <f>IF(I$2="Bike &amp; Run",IF(ISNA(VLOOKUP(I69,Paramètres!$B$3:$C$56,2,FALSE)),0,VLOOKUP(I69,Paramètres!$B$3:$C$56,2,FALSE)*Paramètres!$K$5),IF(OR(I69="",OR($D69="",$D69="NL",$D69="HORS LIGUE")),0,VLOOKUP(IF(OR(I69="",OR($D69="",$D69="NL",$D69="HORS LIGUE")),"",COUNTIFS($D$5:$D$72,"&lt;&gt;"&amp;"",$D$5:$D$72,"&lt;&gt;"&amp;"NL",$D$5:$D$72,"&lt;&gt;"&amp;"HORS LIGUE",I$5:I$72,"&lt;"&amp;I69)+1),Paramètres!$B$3:$C$56,2,FALSE)*Paramètres!$K$5))</f>
        <v>0</v>
      </c>
      <c r="K69" s="4"/>
      <c r="L69" s="2">
        <f>IF(K$2="Bike &amp; Run",IF(ISNA(VLOOKUP(K69,Paramètres!$B$3:$C$56,2,FALSE)),0,VLOOKUP(K69,Paramètres!$B$3:$C$56,2,FALSE)*Paramètres!$K$6),IF(OR(K69="",OR($D69="",$D69="NL",$D69="HORS LIGUE")),0,VLOOKUP(IF(OR(K69="",OR($D69="",$D69="NL",$D69="HORS LIGUE")),"",COUNTIFS($D$5:$D$72,"&lt;&gt;"&amp;"",$D$5:$D$72,"&lt;&gt;"&amp;"NL",$D$5:$D$72,"&lt;&gt;"&amp;"HORS LIGUE",K$5:K$72,"&lt;"&amp;K69)+1),Paramètres!$B$3:$C$56,2,FALSE)*Paramètres!$K$6))</f>
        <v>0</v>
      </c>
      <c r="M69" s="4"/>
      <c r="N69" s="2">
        <f>IF(M$2="Bike &amp; Run",IF(ISNA(VLOOKUP(M69,Paramètres!$B$3:$C$56,2,FALSE)),0,VLOOKUP(M69,Paramètres!$B$3:$C$56,2,FALSE)*Paramètres!$K$7),IF(OR(M69="",OR($D69="",$D69="NL",$D69="HORS LIGUE")),0,VLOOKUP(IF(OR(M69="",OR($D69="",$D69="NL",$D69="HORS LIGUE")),"",COUNTIFS($D$5:$D$72,"&lt;&gt;"&amp;"",$D$5:$D$72,"&lt;&gt;"&amp;"NL",$D$5:$D$72,"&lt;&gt;"&amp;"HORS LIGUE",M$5:M$72,"&lt;"&amp;M69)+1),Paramètres!$B$3:$C$56,2,FALSE)*Paramètres!$K$7))</f>
        <v>0</v>
      </c>
      <c r="O69" s="46"/>
      <c r="P69" s="2">
        <f>IF(O$2="Bike &amp; Run",IF(ISNA(VLOOKUP(O69,Paramètres!$B$3:$C$56,2,FALSE)),0,VLOOKUP(O69,Paramètres!$B$3:$C$56,2,FALSE)*Paramètres!$K$8),IF(OR(O69="",OR($D69="",$D69="NL",$D69="HORS LIGUE")),0,VLOOKUP(IF(OR(O69="",OR($D69="",$D69="NL",$D69="HORS LIGUE")),"",COUNTIFS($D$5:$D$72,"&lt;&gt;"&amp;"",$D$5:$D$72,"&lt;&gt;"&amp;"NL",$D$5:$D$72,"&lt;&gt;"&amp;"HORS LIGUE",O$5:O$72,"&lt;"&amp;O69)+1),Paramètres!$B$3:$C$56,2,FALSE)*Paramètres!$K$8))</f>
        <v>0</v>
      </c>
      <c r="Q69" s="46"/>
      <c r="R69" s="2">
        <f>IF(Q$2="Bike &amp; Run",IF(ISNA(VLOOKUP(Q69,Paramètres!$B$3:$C$56,2,FALSE)),0,VLOOKUP(Q69,Paramètres!$B$3:$C$56,2,FALSE)*Paramètres!$K$9),IF(OR(Q69="",OR($D69="",$D69="NL",$D69="HORS LIGUE")),0,VLOOKUP(IF(OR(Q69="",OR($D69="",$D69="NL",$D69="HORS LIGUE")),"",COUNTIFS($D$5:$D$72,"&lt;&gt;"&amp;"",$D$5:$D$72,"&lt;&gt;"&amp;"NL",$D$5:$D$72,"&lt;&gt;"&amp;"HORS LIGUE",Q$5:Q$72,"&lt;"&amp;Q69)+1),Paramètres!$B$3:$C$56,2,FALSE)*Paramètres!$K$9))</f>
        <v>0</v>
      </c>
      <c r="S69" s="46"/>
      <c r="T69" s="2">
        <f>IF(S$2="Bike &amp; Run",IF(ISNA(VLOOKUP(S69,Paramètres!$B$3:$C$56,2,FALSE)),0,VLOOKUP(S69,Paramètres!$B$3:$C$56,2,FALSE)*Paramètres!$K$10),IF(OR(S69="",OR($D69="",$D69="NL",$D69="HORS LIGUE")),0,VLOOKUP(IF(OR(S69="",OR($D69="",$D69="NL",$D69="HORS LIGUE")),"",COUNTIFS($D$5:$D$72,"&lt;&gt;"&amp;"",$D$5:$D$72,"&lt;&gt;"&amp;"NL",$D$5:$D$72,"&lt;&gt;"&amp;"HORS LIGUE",S$5:S$72,"&lt;"&amp;S69)+1),Paramètres!$B$3:$C$56,2,FALSE)*Paramètres!$K$10))</f>
        <v>0</v>
      </c>
      <c r="U69" s="46"/>
      <c r="V69" s="2">
        <f>IF(U$2="Bike &amp; Run",IF(ISNA(VLOOKUP(U69,Paramètres!$B$3:$C$56,2,FALSE)),0,VLOOKUP(U69,Paramètres!$B$3:$C$56,2,FALSE)*Paramètres!$K$11),IF(OR(U69="",OR($D69="",$D69="NL",$D69="HORS LIGUE")),0,VLOOKUP(IF(OR(U69="",OR($D69="",$D69="NL",$D69="HORS LIGUE")),"",COUNTIFS($D$5:$D$72,"&lt;&gt;"&amp;"",$D$5:$D$72,"&lt;&gt;"&amp;"NL",$D$5:$D$72,"&lt;&gt;"&amp;"HORS LIGUE",U$5:U$72,"&lt;"&amp;U69)+1),Paramètres!$B$3:$C$56,2,FALSE)*Paramètres!$K$11))</f>
        <v>0</v>
      </c>
      <c r="W69" s="46"/>
      <c r="X69" s="2">
        <f>IF(W$2="Bike &amp; Run",IF(ISNA(VLOOKUP(W69,Paramètres!$B$3:$C$56,2,FALSE)),0,VLOOKUP(W69,Paramètres!$B$3:$C$56,2,FALSE)*Paramètres!$K$12),IF(OR(W69="",OR($D69="",$D69="NL",$D69="HORS LIGUE")),0,VLOOKUP(IF(OR(W69="",OR($D69="",$D69="NL",$D69="HORS LIGUE")),"",COUNTIFS($D$5:$D$72,"&lt;&gt;"&amp;"",$D$5:$D$72,"&lt;&gt;"&amp;"NL",$D$5:$D$72,"&lt;&gt;"&amp;"HORS LIGUE",W$5:W$72,"&lt;"&amp;W69)+1),Paramètres!$B$3:$C$56,2,FALSE)*Paramètres!$K$12))</f>
        <v>0</v>
      </c>
      <c r="Y69" s="46"/>
      <c r="Z69" s="2">
        <f>IF(Y$2="Bike &amp; Run",IF(ISNA(VLOOKUP(Y69,Paramètres!$B$3:$C$56,2,FALSE)),0,VLOOKUP(Y69,Paramètres!$B$3:$C$56,2,FALSE)*Paramètres!$K$13),IF(OR(Y69="",OR($D69="",$D69="NL",$D69="HORS LIGUE")),0,VLOOKUP(IF(OR(Y69="",OR($D69="",$D69="NL",$D69="HORS LIGUE")),"",COUNTIFS($D$5:$D$72,"&lt;&gt;"&amp;"",$D$5:$D$72,"&lt;&gt;"&amp;"NL",$D$5:$D$72,"&lt;&gt;"&amp;"HORS LIGUE",Y$5:Y$72,"&lt;"&amp;Y69)+1),Paramètres!$B$3:$C$56,2,FALSE)*Paramètres!$K$13))</f>
        <v>0</v>
      </c>
      <c r="AA69" s="46"/>
      <c r="AB69" s="2">
        <f>IF(AA$2="Bike &amp; Run",IF(ISNA(VLOOKUP(AA69,Paramètres!$B$3:$C$56,2,FALSE)),0,VLOOKUP(AA69,Paramètres!$B$3:$C$56,2,FALSE)*Paramètres!$K$14),IF(OR(AA69="",OR($D69="",$D69="NL",$D69="HORS LIGUE")),0,VLOOKUP(IF(OR(AA69="",OR($D69="",$D69="NL",$D69="HORS LIGUE")),"",COUNTIFS($D$5:$D$72,"&lt;&gt;"&amp;"",$D$5:$D$72,"&lt;&gt;"&amp;"NL",$D$5:$D$72,"&lt;&gt;"&amp;"HORS LIGUE",AA$5:AA$72,"&lt;"&amp;AA69)+1),Paramètres!$B$3:$C$56,2,FALSE)*Paramètres!$K$14))</f>
        <v>0</v>
      </c>
      <c r="AC69" s="46"/>
      <c r="AD69" s="2">
        <f>IF(AC$2="Bike &amp; Run",IF(ISNA(VLOOKUP(AC69,Paramètres!$B$3:$C$56,2,FALSE)),0,VLOOKUP(AC69,Paramètres!$B$3:$C$56,2,FALSE)*Paramètres!$K$15),IF(OR(AC69="",OR($D69="",$D69="NL",$D69="HORS LIGUE")),0,VLOOKUP(IF(OR(AC69="",OR($D69="",$D69="NL",$D69="HORS LIGUE")),"",COUNTIFS($D$5:$D$72,"&lt;&gt;"&amp;"",$D$5:$D$72,"&lt;&gt;"&amp;"NL",$D$5:$D$72,"&lt;&gt;"&amp;"HORS LIGUE",AC$5:AC$72,"&lt;"&amp;AC69)+1),Paramètres!$B$3:$C$56,2,FALSE)*Paramètres!$K$15))</f>
        <v>0</v>
      </c>
      <c r="AE69" s="46"/>
      <c r="AF69" s="2">
        <f>IF(AE$2="Bike &amp; Run",IF(ISNA(VLOOKUP(AE69,Paramètres!$B$3:$C$56,2,FALSE)),0,VLOOKUP(AE69,Paramètres!$B$3:$C$56,2,FALSE)*Paramètres!$K$16),IF(OR(AE69="",OR($D69="",$D69="NL",$D69="HORS LIGUE")),0,VLOOKUP(IF(OR(AE69="",OR($D69="",$D69="NL",$D69="HORS LIGUE")),"",COUNTIFS($D$5:$D$72,"&lt;&gt;"&amp;"",$D$5:$D$72,"&lt;&gt;"&amp;"NL",$D$5:$D$72,"&lt;&gt;"&amp;"HORS LIGUE",AE$5:AE$72,"&lt;"&amp;AE69)+1),Paramètres!$B$3:$C$56,2,FALSE)*Paramètres!$K$16))</f>
        <v>0</v>
      </c>
      <c r="AG69" s="46"/>
      <c r="AH69" s="2">
        <f>IF(AG$2="Bike &amp; Run",IF(ISNA(VLOOKUP(AG69,Paramètres!$B$3:$C$56,2,FALSE)),0,VLOOKUP(AG69,Paramètres!$B$3:$C$56,2,FALSE)*Paramètres!$K$17),IF(OR(AG69="",OR($D69="",$D69="NL",$D69="HORS LIGUE")),0,VLOOKUP(IF(OR(AG69="",OR($D69="",$D69="NL",$D69="HORS LIGUE")),"",COUNTIFS($D$5:$D$72,"&lt;&gt;"&amp;"",$D$5:$D$72,"&lt;&gt;"&amp;"NL",$D$5:$D$72,"&lt;&gt;"&amp;"HORS LIGUE",AG$5:AG$72,"&lt;"&amp;AG69)+1),Paramètres!$B$3:$C$56,2,FALSE)*Paramètres!$K$17))</f>
        <v>0</v>
      </c>
      <c r="AI69" s="40">
        <f t="shared" ref="AI69:AI100" si="106">F69+H69+J69+L69+N69+P69+R69+T69+V69+X69+Z69+AB69+AD69+AF69+AH69</f>
        <v>0</v>
      </c>
      <c r="AJ69" s="3" t="str">
        <f t="shared" ref="AJ69:AJ100" si="107">IF(AI69&lt;&gt;0,RANK(AI69,$AI$5:$AI$72),"")</f>
        <v/>
      </c>
      <c r="AK69" s="5">
        <f t="shared" si="55"/>
        <v>0</v>
      </c>
      <c r="AL69" s="41">
        <f t="shared" si="56"/>
        <v>0</v>
      </c>
      <c r="AM69" s="33" t="str">
        <f t="shared" ref="AM69:AM100" si="108">IF(AL69&lt;&gt;0,RANK(AL69,$AL$5:$AL$72),"")</f>
        <v/>
      </c>
      <c r="AO69" s="22">
        <f t="shared" si="58"/>
        <v>0</v>
      </c>
      <c r="AP69">
        <f t="shared" si="59"/>
        <v>0</v>
      </c>
      <c r="AQ69">
        <f t="shared" si="60"/>
        <v>0</v>
      </c>
      <c r="AR69">
        <f t="shared" si="61"/>
        <v>0</v>
      </c>
      <c r="AS69">
        <f t="shared" si="62"/>
        <v>0</v>
      </c>
      <c r="AT69">
        <f t="shared" si="63"/>
        <v>0</v>
      </c>
      <c r="AU69">
        <f t="shared" si="64"/>
        <v>0</v>
      </c>
      <c r="AV69">
        <f t="shared" si="65"/>
        <v>0</v>
      </c>
      <c r="AW69">
        <f t="shared" si="66"/>
        <v>0</v>
      </c>
      <c r="AX69">
        <f t="shared" si="67"/>
        <v>0</v>
      </c>
      <c r="AY69">
        <f t="shared" si="68"/>
        <v>0</v>
      </c>
      <c r="AZ69">
        <f t="shared" si="69"/>
        <v>0</v>
      </c>
      <c r="BA69">
        <f t="shared" si="70"/>
        <v>0</v>
      </c>
      <c r="BB69">
        <f t="shared" si="71"/>
        <v>0</v>
      </c>
      <c r="BC69">
        <f t="shared" si="72"/>
        <v>0</v>
      </c>
      <c r="BD69">
        <f t="shared" si="73"/>
        <v>0</v>
      </c>
      <c r="BE69" s="22">
        <f t="shared" ref="BE69:BR69" si="109">BD69+LARGE($AO69:$BC69,BE$4)</f>
        <v>0</v>
      </c>
      <c r="BF69" s="22">
        <f t="shared" si="109"/>
        <v>0</v>
      </c>
      <c r="BG69" s="22">
        <f t="shared" si="109"/>
        <v>0</v>
      </c>
      <c r="BH69" s="22">
        <f t="shared" si="109"/>
        <v>0</v>
      </c>
      <c r="BI69" s="22">
        <f t="shared" si="109"/>
        <v>0</v>
      </c>
      <c r="BJ69" s="22">
        <f t="shared" si="109"/>
        <v>0</v>
      </c>
      <c r="BK69" s="22">
        <f t="shared" si="109"/>
        <v>0</v>
      </c>
      <c r="BL69" s="22">
        <f t="shared" si="109"/>
        <v>0</v>
      </c>
      <c r="BM69" s="22">
        <f t="shared" si="109"/>
        <v>0</v>
      </c>
      <c r="BN69" s="22">
        <f t="shared" si="109"/>
        <v>0</v>
      </c>
      <c r="BO69" s="22">
        <f t="shared" si="109"/>
        <v>0</v>
      </c>
      <c r="BP69" s="22">
        <f t="shared" si="109"/>
        <v>0</v>
      </c>
      <c r="BQ69" s="22">
        <f t="shared" si="109"/>
        <v>0</v>
      </c>
      <c r="BR69" s="22">
        <f t="shared" si="109"/>
        <v>0</v>
      </c>
    </row>
    <row r="70" spans="1:70" ht="16.5">
      <c r="A70" s="14"/>
      <c r="B70" s="32" t="str">
        <f>IF(ISNA(VLOOKUP(A70,'Licenciés Jeunes 2023'!A:C,3,0)),"",VLOOKUP(A70,'Licenciés Jeunes 2023'!A:C,3,0))</f>
        <v/>
      </c>
      <c r="C70" s="32" t="str">
        <f>IF(ISNA(VLOOKUP(A70,'Licenciés Jeunes 2023'!A:C,2,0)),"",VLOOKUP(A70,'Licenciés Jeunes 2023'!A:C,2,0))</f>
        <v/>
      </c>
      <c r="D70" s="32" t="str">
        <f>IF(ISNA(VLOOKUP(A70,'Licenciés Jeunes 2023'!A:F,6,0)),"",VLOOKUP(A70,'Licenciés Jeunes 2023'!A:F,6,0))</f>
        <v/>
      </c>
      <c r="E70" s="6"/>
      <c r="F70" s="2">
        <f>IF(E$2="Bike &amp; Run",IF(ISNA(VLOOKUP(E70,Paramètres!$B$3:$C$56,2,FALSE)),0,VLOOKUP(E70,Paramètres!$B$3:$C$56,2,FALSE)*Paramètres!$K$3),IF(OR(E70="",OR($D70="",$D70="NL",$D70="HORS LIGUE")),0,VLOOKUP(IF(OR(E70="",OR($D70="",$D70="NL",$D70="HORS LIGUE")),"",COUNTIFS($D$5:$D$72,"&lt;&gt;"&amp;"",$D$5:$D$72,"&lt;&gt;"&amp;"NL",$D$5:$D$72,"&lt;&gt;"&amp;"HORS LIGUE",E$5:E$72,"&lt;"&amp;E70)+1),Paramètres!$B$3:$C$56,2,FALSE)*Paramètres!$K$3))</f>
        <v>0</v>
      </c>
      <c r="G70" s="4"/>
      <c r="H70" s="2">
        <f>IF(G$2="Bike &amp; Run",IF(ISNA(VLOOKUP(G70,Paramètres!$B$3:$C$56,2,FALSE)),0,VLOOKUP(G70,Paramètres!$B$3:$C$56,2,FALSE)*Paramètres!$K$4),IF(OR(G70="",OR($D70="",$D70="NL",$D70="HORS LIGUE")),0,VLOOKUP(IF(OR(G70="",OR($D70="",$D70="NL",$D70="HORS LIGUE")),"",COUNTIFS($D$5:$D$72,"&lt;&gt;"&amp;"",$D$5:$D$72,"&lt;&gt;"&amp;"NL",$D$5:$D$72,"&lt;&gt;"&amp;"HORS LIGUE",G$5:G$72,"&lt;"&amp;G70)+1),Paramètres!$B$3:$C$56,2,FALSE)*Paramètres!$K$4))</f>
        <v>0</v>
      </c>
      <c r="I70" s="36"/>
      <c r="J70" s="2">
        <f>IF(I$2="Bike &amp; Run",IF(ISNA(VLOOKUP(I70,Paramètres!$B$3:$C$56,2,FALSE)),0,VLOOKUP(I70,Paramètres!$B$3:$C$56,2,FALSE)*Paramètres!$K$5),IF(OR(I70="",OR($D70="",$D70="NL",$D70="HORS LIGUE")),0,VLOOKUP(IF(OR(I70="",OR($D70="",$D70="NL",$D70="HORS LIGUE")),"",COUNTIFS($D$5:$D$72,"&lt;&gt;"&amp;"",$D$5:$D$72,"&lt;&gt;"&amp;"NL",$D$5:$D$72,"&lt;&gt;"&amp;"HORS LIGUE",I$5:I$72,"&lt;"&amp;I70)+1),Paramètres!$B$3:$C$56,2,FALSE)*Paramètres!$K$5))</f>
        <v>0</v>
      </c>
      <c r="K70" s="4"/>
      <c r="L70" s="2">
        <f>IF(K$2="Bike &amp; Run",IF(ISNA(VLOOKUP(K70,Paramètres!$B$3:$C$56,2,FALSE)),0,VLOOKUP(K70,Paramètres!$B$3:$C$56,2,FALSE)*Paramètres!$K$6),IF(OR(K70="",OR($D70="",$D70="NL",$D70="HORS LIGUE")),0,VLOOKUP(IF(OR(K70="",OR($D70="",$D70="NL",$D70="HORS LIGUE")),"",COUNTIFS($D$5:$D$72,"&lt;&gt;"&amp;"",$D$5:$D$72,"&lt;&gt;"&amp;"NL",$D$5:$D$72,"&lt;&gt;"&amp;"HORS LIGUE",K$5:K$72,"&lt;"&amp;K70)+1),Paramètres!$B$3:$C$56,2,FALSE)*Paramètres!$K$6))</f>
        <v>0</v>
      </c>
      <c r="M70" s="4"/>
      <c r="N70" s="2">
        <f>IF(M$2="Bike &amp; Run",IF(ISNA(VLOOKUP(M70,Paramètres!$B$3:$C$56,2,FALSE)),0,VLOOKUP(M70,Paramètres!$B$3:$C$56,2,FALSE)*Paramètres!$K$7),IF(OR(M70="",OR($D70="",$D70="NL",$D70="HORS LIGUE")),0,VLOOKUP(IF(OR(M70="",OR($D70="",$D70="NL",$D70="HORS LIGUE")),"",COUNTIFS($D$5:$D$72,"&lt;&gt;"&amp;"",$D$5:$D$72,"&lt;&gt;"&amp;"NL",$D$5:$D$72,"&lt;&gt;"&amp;"HORS LIGUE",M$5:M$72,"&lt;"&amp;M70)+1),Paramètres!$B$3:$C$56,2,FALSE)*Paramètres!$K$7))</f>
        <v>0</v>
      </c>
      <c r="O70" s="46"/>
      <c r="P70" s="2">
        <f>IF(O$2="Bike &amp; Run",IF(ISNA(VLOOKUP(O70,Paramètres!$B$3:$C$56,2,FALSE)),0,VLOOKUP(O70,Paramètres!$B$3:$C$56,2,FALSE)*Paramètres!$K$8),IF(OR(O70="",OR($D70="",$D70="NL",$D70="HORS LIGUE")),0,VLOOKUP(IF(OR(O70="",OR($D70="",$D70="NL",$D70="HORS LIGUE")),"",COUNTIFS($D$5:$D$72,"&lt;&gt;"&amp;"",$D$5:$D$72,"&lt;&gt;"&amp;"NL",$D$5:$D$72,"&lt;&gt;"&amp;"HORS LIGUE",O$5:O$72,"&lt;"&amp;O70)+1),Paramètres!$B$3:$C$56,2,FALSE)*Paramètres!$K$8))</f>
        <v>0</v>
      </c>
      <c r="Q70" s="46"/>
      <c r="R70" s="2">
        <f>IF(Q$2="Bike &amp; Run",IF(ISNA(VLOOKUP(Q70,Paramètres!$B$3:$C$56,2,FALSE)),0,VLOOKUP(Q70,Paramètres!$B$3:$C$56,2,FALSE)*Paramètres!$K$9),IF(OR(Q70="",OR($D70="",$D70="NL",$D70="HORS LIGUE")),0,VLOOKUP(IF(OR(Q70="",OR($D70="",$D70="NL",$D70="HORS LIGUE")),"",COUNTIFS($D$5:$D$72,"&lt;&gt;"&amp;"",$D$5:$D$72,"&lt;&gt;"&amp;"NL",$D$5:$D$72,"&lt;&gt;"&amp;"HORS LIGUE",Q$5:Q$72,"&lt;"&amp;Q70)+1),Paramètres!$B$3:$C$56,2,FALSE)*Paramètres!$K$9))</f>
        <v>0</v>
      </c>
      <c r="S70" s="46"/>
      <c r="T70" s="2">
        <f>IF(S$2="Bike &amp; Run",IF(ISNA(VLOOKUP(S70,Paramètres!$B$3:$C$56,2,FALSE)),0,VLOOKUP(S70,Paramètres!$B$3:$C$56,2,FALSE)*Paramètres!$K$10),IF(OR(S70="",OR($D70="",$D70="NL",$D70="HORS LIGUE")),0,VLOOKUP(IF(OR(S70="",OR($D70="",$D70="NL",$D70="HORS LIGUE")),"",COUNTIFS($D$5:$D$72,"&lt;&gt;"&amp;"",$D$5:$D$72,"&lt;&gt;"&amp;"NL",$D$5:$D$72,"&lt;&gt;"&amp;"HORS LIGUE",S$5:S$72,"&lt;"&amp;S70)+1),Paramètres!$B$3:$C$56,2,FALSE)*Paramètres!$K$10))</f>
        <v>0</v>
      </c>
      <c r="U70" s="46"/>
      <c r="V70" s="2">
        <f>IF(U$2="Bike &amp; Run",IF(ISNA(VLOOKUP(U70,Paramètres!$B$3:$C$56,2,FALSE)),0,VLOOKUP(U70,Paramètres!$B$3:$C$56,2,FALSE)*Paramètres!$K$11),IF(OR(U70="",OR($D70="",$D70="NL",$D70="HORS LIGUE")),0,VLOOKUP(IF(OR(U70="",OR($D70="",$D70="NL",$D70="HORS LIGUE")),"",COUNTIFS($D$5:$D$72,"&lt;&gt;"&amp;"",$D$5:$D$72,"&lt;&gt;"&amp;"NL",$D$5:$D$72,"&lt;&gt;"&amp;"HORS LIGUE",U$5:U$72,"&lt;"&amp;U70)+1),Paramètres!$B$3:$C$56,2,FALSE)*Paramètres!$K$11))</f>
        <v>0</v>
      </c>
      <c r="W70" s="46"/>
      <c r="X70" s="2">
        <f>IF(W$2="Bike &amp; Run",IF(ISNA(VLOOKUP(W70,Paramètres!$B$3:$C$56,2,FALSE)),0,VLOOKUP(W70,Paramètres!$B$3:$C$56,2,FALSE)*Paramètres!$K$12),IF(OR(W70="",OR($D70="",$D70="NL",$D70="HORS LIGUE")),0,VLOOKUP(IF(OR(W70="",OR($D70="",$D70="NL",$D70="HORS LIGUE")),"",COUNTIFS($D$5:$D$72,"&lt;&gt;"&amp;"",$D$5:$D$72,"&lt;&gt;"&amp;"NL",$D$5:$D$72,"&lt;&gt;"&amp;"HORS LIGUE",W$5:W$72,"&lt;"&amp;W70)+1),Paramètres!$B$3:$C$56,2,FALSE)*Paramètres!$K$12))</f>
        <v>0</v>
      </c>
      <c r="Y70" s="46"/>
      <c r="Z70" s="2">
        <f>IF(Y$2="Bike &amp; Run",IF(ISNA(VLOOKUP(Y70,Paramètres!$B$3:$C$56,2,FALSE)),0,VLOOKUP(Y70,Paramètres!$B$3:$C$56,2,FALSE)*Paramètres!$K$13),IF(OR(Y70="",OR($D70="",$D70="NL",$D70="HORS LIGUE")),0,VLOOKUP(IF(OR(Y70="",OR($D70="",$D70="NL",$D70="HORS LIGUE")),"",COUNTIFS($D$5:$D$72,"&lt;&gt;"&amp;"",$D$5:$D$72,"&lt;&gt;"&amp;"NL",$D$5:$D$72,"&lt;&gt;"&amp;"HORS LIGUE",Y$5:Y$72,"&lt;"&amp;Y70)+1),Paramètres!$B$3:$C$56,2,FALSE)*Paramètres!$K$13))</f>
        <v>0</v>
      </c>
      <c r="AA70" s="46"/>
      <c r="AB70" s="2">
        <f>IF(AA$2="Bike &amp; Run",IF(ISNA(VLOOKUP(AA70,Paramètres!$B$3:$C$56,2,FALSE)),0,VLOOKUP(AA70,Paramètres!$B$3:$C$56,2,FALSE)*Paramètres!$K$14),IF(OR(AA70="",OR($D70="",$D70="NL",$D70="HORS LIGUE")),0,VLOOKUP(IF(OR(AA70="",OR($D70="",$D70="NL",$D70="HORS LIGUE")),"",COUNTIFS($D$5:$D$72,"&lt;&gt;"&amp;"",$D$5:$D$72,"&lt;&gt;"&amp;"NL",$D$5:$D$72,"&lt;&gt;"&amp;"HORS LIGUE",AA$5:AA$72,"&lt;"&amp;AA70)+1),Paramètres!$B$3:$C$56,2,FALSE)*Paramètres!$K$14))</f>
        <v>0</v>
      </c>
      <c r="AC70" s="46"/>
      <c r="AD70" s="2">
        <f>IF(AC$2="Bike &amp; Run",IF(ISNA(VLOOKUP(AC70,Paramètres!$B$3:$C$56,2,FALSE)),0,VLOOKUP(AC70,Paramètres!$B$3:$C$56,2,FALSE)*Paramètres!$K$15),IF(OR(AC70="",OR($D70="",$D70="NL",$D70="HORS LIGUE")),0,VLOOKUP(IF(OR(AC70="",OR($D70="",$D70="NL",$D70="HORS LIGUE")),"",COUNTIFS($D$5:$D$72,"&lt;&gt;"&amp;"",$D$5:$D$72,"&lt;&gt;"&amp;"NL",$D$5:$D$72,"&lt;&gt;"&amp;"HORS LIGUE",AC$5:AC$72,"&lt;"&amp;AC70)+1),Paramètres!$B$3:$C$56,2,FALSE)*Paramètres!$K$15))</f>
        <v>0</v>
      </c>
      <c r="AE70" s="46"/>
      <c r="AF70" s="2">
        <f>IF(AE$2="Bike &amp; Run",IF(ISNA(VLOOKUP(AE70,Paramètres!$B$3:$C$56,2,FALSE)),0,VLOOKUP(AE70,Paramètres!$B$3:$C$56,2,FALSE)*Paramètres!$K$16),IF(OR(AE70="",OR($D70="",$D70="NL",$D70="HORS LIGUE")),0,VLOOKUP(IF(OR(AE70="",OR($D70="",$D70="NL",$D70="HORS LIGUE")),"",COUNTIFS($D$5:$D$72,"&lt;&gt;"&amp;"",$D$5:$D$72,"&lt;&gt;"&amp;"NL",$D$5:$D$72,"&lt;&gt;"&amp;"HORS LIGUE",AE$5:AE$72,"&lt;"&amp;AE70)+1),Paramètres!$B$3:$C$56,2,FALSE)*Paramètres!$K$16))</f>
        <v>0</v>
      </c>
      <c r="AG70" s="46"/>
      <c r="AH70" s="2">
        <f>IF(AG$2="Bike &amp; Run",IF(ISNA(VLOOKUP(AG70,Paramètres!$B$3:$C$56,2,FALSE)),0,VLOOKUP(AG70,Paramètres!$B$3:$C$56,2,FALSE)*Paramètres!$K$17),IF(OR(AG70="",OR($D70="",$D70="NL",$D70="HORS LIGUE")),0,VLOOKUP(IF(OR(AG70="",OR($D70="",$D70="NL",$D70="HORS LIGUE")),"",COUNTIFS($D$5:$D$72,"&lt;&gt;"&amp;"",$D$5:$D$72,"&lt;&gt;"&amp;"NL",$D$5:$D$72,"&lt;&gt;"&amp;"HORS LIGUE",AG$5:AG$72,"&lt;"&amp;AG70)+1),Paramètres!$B$3:$C$56,2,FALSE)*Paramètres!$K$17))</f>
        <v>0</v>
      </c>
      <c r="AI70" s="40">
        <f t="shared" si="106"/>
        <v>0</v>
      </c>
      <c r="AJ70" s="3" t="str">
        <f t="shared" si="107"/>
        <v/>
      </c>
      <c r="AK70" s="5">
        <f t="shared" si="55"/>
        <v>0</v>
      </c>
      <c r="AL70" s="41">
        <f t="shared" si="56"/>
        <v>0</v>
      </c>
      <c r="AM70" s="33" t="str">
        <f t="shared" si="108"/>
        <v/>
      </c>
      <c r="AO70" s="22">
        <f t="shared" si="58"/>
        <v>0</v>
      </c>
      <c r="AP70">
        <f t="shared" si="59"/>
        <v>0</v>
      </c>
      <c r="AQ70">
        <f t="shared" si="60"/>
        <v>0</v>
      </c>
      <c r="AR70">
        <f t="shared" si="61"/>
        <v>0</v>
      </c>
      <c r="AS70">
        <f t="shared" si="62"/>
        <v>0</v>
      </c>
      <c r="AT70">
        <f t="shared" si="63"/>
        <v>0</v>
      </c>
      <c r="AU70">
        <f t="shared" si="64"/>
        <v>0</v>
      </c>
      <c r="AV70">
        <f t="shared" si="65"/>
        <v>0</v>
      </c>
      <c r="AW70">
        <f t="shared" si="66"/>
        <v>0</v>
      </c>
      <c r="AX70">
        <f t="shared" si="67"/>
        <v>0</v>
      </c>
      <c r="AY70">
        <f t="shared" si="68"/>
        <v>0</v>
      </c>
      <c r="AZ70">
        <f t="shared" si="69"/>
        <v>0</v>
      </c>
      <c r="BA70">
        <f t="shared" si="70"/>
        <v>0</v>
      </c>
      <c r="BB70">
        <f t="shared" si="71"/>
        <v>0</v>
      </c>
      <c r="BC70">
        <f t="shared" si="72"/>
        <v>0</v>
      </c>
      <c r="BD70">
        <f t="shared" si="73"/>
        <v>0</v>
      </c>
      <c r="BE70" s="22">
        <f t="shared" ref="BE70:BR70" si="110">BD70+LARGE($AO70:$BC70,BE$4)</f>
        <v>0</v>
      </c>
      <c r="BF70" s="22">
        <f t="shared" si="110"/>
        <v>0</v>
      </c>
      <c r="BG70" s="22">
        <f t="shared" si="110"/>
        <v>0</v>
      </c>
      <c r="BH70" s="22">
        <f t="shared" si="110"/>
        <v>0</v>
      </c>
      <c r="BI70" s="22">
        <f t="shared" si="110"/>
        <v>0</v>
      </c>
      <c r="BJ70" s="22">
        <f t="shared" si="110"/>
        <v>0</v>
      </c>
      <c r="BK70" s="22">
        <f t="shared" si="110"/>
        <v>0</v>
      </c>
      <c r="BL70" s="22">
        <f t="shared" si="110"/>
        <v>0</v>
      </c>
      <c r="BM70" s="22">
        <f t="shared" si="110"/>
        <v>0</v>
      </c>
      <c r="BN70" s="22">
        <f t="shared" si="110"/>
        <v>0</v>
      </c>
      <c r="BO70" s="22">
        <f t="shared" si="110"/>
        <v>0</v>
      </c>
      <c r="BP70" s="22">
        <f t="shared" si="110"/>
        <v>0</v>
      </c>
      <c r="BQ70" s="22">
        <f t="shared" si="110"/>
        <v>0</v>
      </c>
      <c r="BR70" s="22">
        <f t="shared" si="110"/>
        <v>0</v>
      </c>
    </row>
    <row r="71" spans="1:70" ht="16.5">
      <c r="A71" s="14"/>
      <c r="B71" s="32" t="str">
        <f>IF(ISNA(VLOOKUP(A71,'Licenciés Jeunes 2023'!A:C,3,0)),"",VLOOKUP(A71,'Licenciés Jeunes 2023'!A:C,3,0))</f>
        <v/>
      </c>
      <c r="C71" s="32" t="str">
        <f>IF(ISNA(VLOOKUP(A71,'Licenciés Jeunes 2023'!A:C,2,0)),"",VLOOKUP(A71,'Licenciés Jeunes 2023'!A:C,2,0))</f>
        <v/>
      </c>
      <c r="D71" s="32" t="str">
        <f>IF(ISNA(VLOOKUP(A71,'Licenciés Jeunes 2023'!A:F,6,0)),"",VLOOKUP(A71,'Licenciés Jeunes 2023'!A:F,6,0))</f>
        <v/>
      </c>
      <c r="E71" s="6"/>
      <c r="F71" s="2">
        <f>IF(E$2="Bike &amp; Run",IF(ISNA(VLOOKUP(E71,Paramètres!$B$3:$C$56,2,FALSE)),0,VLOOKUP(E71,Paramètres!$B$3:$C$56,2,FALSE)*Paramètres!$K$3),IF(OR(E71="",OR($D71="",$D71="NL",$D71="HORS LIGUE")),0,VLOOKUP(IF(OR(E71="",OR($D71="",$D71="NL",$D71="HORS LIGUE")),"",COUNTIFS($D$5:$D$72,"&lt;&gt;"&amp;"",$D$5:$D$72,"&lt;&gt;"&amp;"NL",$D$5:$D$72,"&lt;&gt;"&amp;"HORS LIGUE",E$5:E$72,"&lt;"&amp;E71)+1),Paramètres!$B$3:$C$56,2,FALSE)*Paramètres!$K$3))</f>
        <v>0</v>
      </c>
      <c r="G71" s="4"/>
      <c r="H71" s="2">
        <f>IF(G$2="Bike &amp; Run",IF(ISNA(VLOOKUP(G71,Paramètres!$B$3:$C$56,2,FALSE)),0,VLOOKUP(G71,Paramètres!$B$3:$C$56,2,FALSE)*Paramètres!$K$4),IF(OR(G71="",OR($D71="",$D71="NL",$D71="HORS LIGUE")),0,VLOOKUP(IF(OR(G71="",OR($D71="",$D71="NL",$D71="HORS LIGUE")),"",COUNTIFS($D$5:$D$72,"&lt;&gt;"&amp;"",$D$5:$D$72,"&lt;&gt;"&amp;"NL",$D$5:$D$72,"&lt;&gt;"&amp;"HORS LIGUE",G$5:G$72,"&lt;"&amp;G71)+1),Paramètres!$B$3:$C$56,2,FALSE)*Paramètres!$K$4))</f>
        <v>0</v>
      </c>
      <c r="I71" s="36"/>
      <c r="J71" s="2">
        <f>IF(I$2="Bike &amp; Run",IF(ISNA(VLOOKUP(I71,Paramètres!$B$3:$C$56,2,FALSE)),0,VLOOKUP(I71,Paramètres!$B$3:$C$56,2,FALSE)*Paramètres!$K$5),IF(OR(I71="",OR($D71="",$D71="NL",$D71="HORS LIGUE")),0,VLOOKUP(IF(OR(I71="",OR($D71="",$D71="NL",$D71="HORS LIGUE")),"",COUNTIFS($D$5:$D$72,"&lt;&gt;"&amp;"",$D$5:$D$72,"&lt;&gt;"&amp;"NL",$D$5:$D$72,"&lt;&gt;"&amp;"HORS LIGUE",I$5:I$72,"&lt;"&amp;I71)+1),Paramètres!$B$3:$C$56,2,FALSE)*Paramètres!$K$5))</f>
        <v>0</v>
      </c>
      <c r="K71" s="4"/>
      <c r="L71" s="2">
        <f>IF(K$2="Bike &amp; Run",IF(ISNA(VLOOKUP(K71,Paramètres!$B$3:$C$56,2,FALSE)),0,VLOOKUP(K71,Paramètres!$B$3:$C$56,2,FALSE)*Paramètres!$K$6),IF(OR(K71="",OR($D71="",$D71="NL",$D71="HORS LIGUE")),0,VLOOKUP(IF(OR(K71="",OR($D71="",$D71="NL",$D71="HORS LIGUE")),"",COUNTIFS($D$5:$D$72,"&lt;&gt;"&amp;"",$D$5:$D$72,"&lt;&gt;"&amp;"NL",$D$5:$D$72,"&lt;&gt;"&amp;"HORS LIGUE",K$5:K$72,"&lt;"&amp;K71)+1),Paramètres!$B$3:$C$56,2,FALSE)*Paramètres!$K$6))</f>
        <v>0</v>
      </c>
      <c r="M71" s="4"/>
      <c r="N71" s="2">
        <f>IF(M$2="Bike &amp; Run",IF(ISNA(VLOOKUP(M71,Paramètres!$B$3:$C$56,2,FALSE)),0,VLOOKUP(M71,Paramètres!$B$3:$C$56,2,FALSE)*Paramètres!$K$7),IF(OR(M71="",OR($D71="",$D71="NL",$D71="HORS LIGUE")),0,VLOOKUP(IF(OR(M71="",OR($D71="",$D71="NL",$D71="HORS LIGUE")),"",COUNTIFS($D$5:$D$72,"&lt;&gt;"&amp;"",$D$5:$D$72,"&lt;&gt;"&amp;"NL",$D$5:$D$72,"&lt;&gt;"&amp;"HORS LIGUE",M$5:M$72,"&lt;"&amp;M71)+1),Paramètres!$B$3:$C$56,2,FALSE)*Paramètres!$K$7))</f>
        <v>0</v>
      </c>
      <c r="O71" s="46"/>
      <c r="P71" s="2">
        <f>IF(O$2="Bike &amp; Run",IF(ISNA(VLOOKUP(O71,Paramètres!$B$3:$C$56,2,FALSE)),0,VLOOKUP(O71,Paramètres!$B$3:$C$56,2,FALSE)*Paramètres!$K$8),IF(OR(O71="",OR($D71="",$D71="NL",$D71="HORS LIGUE")),0,VLOOKUP(IF(OR(O71="",OR($D71="",$D71="NL",$D71="HORS LIGUE")),"",COUNTIFS($D$5:$D$72,"&lt;&gt;"&amp;"",$D$5:$D$72,"&lt;&gt;"&amp;"NL",$D$5:$D$72,"&lt;&gt;"&amp;"HORS LIGUE",O$5:O$72,"&lt;"&amp;O71)+1),Paramètres!$B$3:$C$56,2,FALSE)*Paramètres!$K$8))</f>
        <v>0</v>
      </c>
      <c r="Q71" s="46"/>
      <c r="R71" s="2">
        <f>IF(Q$2="Bike &amp; Run",IF(ISNA(VLOOKUP(Q71,Paramètres!$B$3:$C$56,2,FALSE)),0,VLOOKUP(Q71,Paramètres!$B$3:$C$56,2,FALSE)*Paramètres!$K$9),IF(OR(Q71="",OR($D71="",$D71="NL",$D71="HORS LIGUE")),0,VLOOKUP(IF(OR(Q71="",OR($D71="",$D71="NL",$D71="HORS LIGUE")),"",COUNTIFS($D$5:$D$72,"&lt;&gt;"&amp;"",$D$5:$D$72,"&lt;&gt;"&amp;"NL",$D$5:$D$72,"&lt;&gt;"&amp;"HORS LIGUE",Q$5:Q$72,"&lt;"&amp;Q71)+1),Paramètres!$B$3:$C$56,2,FALSE)*Paramètres!$K$9))</f>
        <v>0</v>
      </c>
      <c r="S71" s="46"/>
      <c r="T71" s="2">
        <f>IF(S$2="Bike &amp; Run",IF(ISNA(VLOOKUP(S71,Paramètres!$B$3:$C$56,2,FALSE)),0,VLOOKUP(S71,Paramètres!$B$3:$C$56,2,FALSE)*Paramètres!$K$10),IF(OR(S71="",OR($D71="",$D71="NL",$D71="HORS LIGUE")),0,VLOOKUP(IF(OR(S71="",OR($D71="",$D71="NL",$D71="HORS LIGUE")),"",COUNTIFS($D$5:$D$72,"&lt;&gt;"&amp;"",$D$5:$D$72,"&lt;&gt;"&amp;"NL",$D$5:$D$72,"&lt;&gt;"&amp;"HORS LIGUE",S$5:S$72,"&lt;"&amp;S71)+1),Paramètres!$B$3:$C$56,2,FALSE)*Paramètres!$K$10))</f>
        <v>0</v>
      </c>
      <c r="U71" s="46"/>
      <c r="V71" s="2">
        <f>IF(U$2="Bike &amp; Run",IF(ISNA(VLOOKUP(U71,Paramètres!$B$3:$C$56,2,FALSE)),0,VLOOKUP(U71,Paramètres!$B$3:$C$56,2,FALSE)*Paramètres!$K$11),IF(OR(U71="",OR($D71="",$D71="NL",$D71="HORS LIGUE")),0,VLOOKUP(IF(OR(U71="",OR($D71="",$D71="NL",$D71="HORS LIGUE")),"",COUNTIFS($D$5:$D$72,"&lt;&gt;"&amp;"",$D$5:$D$72,"&lt;&gt;"&amp;"NL",$D$5:$D$72,"&lt;&gt;"&amp;"HORS LIGUE",U$5:U$72,"&lt;"&amp;U71)+1),Paramètres!$B$3:$C$56,2,FALSE)*Paramètres!$K$11))</f>
        <v>0</v>
      </c>
      <c r="W71" s="46"/>
      <c r="X71" s="2">
        <f>IF(W$2="Bike &amp; Run",IF(ISNA(VLOOKUP(W71,Paramètres!$B$3:$C$56,2,FALSE)),0,VLOOKUP(W71,Paramètres!$B$3:$C$56,2,FALSE)*Paramètres!$K$12),IF(OR(W71="",OR($D71="",$D71="NL",$D71="HORS LIGUE")),0,VLOOKUP(IF(OR(W71="",OR($D71="",$D71="NL",$D71="HORS LIGUE")),"",COUNTIFS($D$5:$D$72,"&lt;&gt;"&amp;"",$D$5:$D$72,"&lt;&gt;"&amp;"NL",$D$5:$D$72,"&lt;&gt;"&amp;"HORS LIGUE",W$5:W$72,"&lt;"&amp;W71)+1),Paramètres!$B$3:$C$56,2,FALSE)*Paramètres!$K$12))</f>
        <v>0</v>
      </c>
      <c r="Y71" s="46"/>
      <c r="Z71" s="2">
        <f>IF(Y$2="Bike &amp; Run",IF(ISNA(VLOOKUP(Y71,Paramètres!$B$3:$C$56,2,FALSE)),0,VLOOKUP(Y71,Paramètres!$B$3:$C$56,2,FALSE)*Paramètres!$K$13),IF(OR(Y71="",OR($D71="",$D71="NL",$D71="HORS LIGUE")),0,VLOOKUP(IF(OR(Y71="",OR($D71="",$D71="NL",$D71="HORS LIGUE")),"",COUNTIFS($D$5:$D$72,"&lt;&gt;"&amp;"",$D$5:$D$72,"&lt;&gt;"&amp;"NL",$D$5:$D$72,"&lt;&gt;"&amp;"HORS LIGUE",Y$5:Y$72,"&lt;"&amp;Y71)+1),Paramètres!$B$3:$C$56,2,FALSE)*Paramètres!$K$13))</f>
        <v>0</v>
      </c>
      <c r="AA71" s="46"/>
      <c r="AB71" s="2">
        <f>IF(AA$2="Bike &amp; Run",IF(ISNA(VLOOKUP(AA71,Paramètres!$B$3:$C$56,2,FALSE)),0,VLOOKUP(AA71,Paramètres!$B$3:$C$56,2,FALSE)*Paramètres!$K$14),IF(OR(AA71="",OR($D71="",$D71="NL",$D71="HORS LIGUE")),0,VLOOKUP(IF(OR(AA71="",OR($D71="",$D71="NL",$D71="HORS LIGUE")),"",COUNTIFS($D$5:$D$72,"&lt;&gt;"&amp;"",$D$5:$D$72,"&lt;&gt;"&amp;"NL",$D$5:$D$72,"&lt;&gt;"&amp;"HORS LIGUE",AA$5:AA$72,"&lt;"&amp;AA71)+1),Paramètres!$B$3:$C$56,2,FALSE)*Paramètres!$K$14))</f>
        <v>0</v>
      </c>
      <c r="AC71" s="46"/>
      <c r="AD71" s="2">
        <f>IF(AC$2="Bike &amp; Run",IF(ISNA(VLOOKUP(AC71,Paramètres!$B$3:$C$56,2,FALSE)),0,VLOOKUP(AC71,Paramètres!$B$3:$C$56,2,FALSE)*Paramètres!$K$15),IF(OR(AC71="",OR($D71="",$D71="NL",$D71="HORS LIGUE")),0,VLOOKUP(IF(OR(AC71="",OR($D71="",$D71="NL",$D71="HORS LIGUE")),"",COUNTIFS($D$5:$D$72,"&lt;&gt;"&amp;"",$D$5:$D$72,"&lt;&gt;"&amp;"NL",$D$5:$D$72,"&lt;&gt;"&amp;"HORS LIGUE",AC$5:AC$72,"&lt;"&amp;AC71)+1),Paramètres!$B$3:$C$56,2,FALSE)*Paramètres!$K$15))</f>
        <v>0</v>
      </c>
      <c r="AE71" s="46"/>
      <c r="AF71" s="2">
        <f>IF(AE$2="Bike &amp; Run",IF(ISNA(VLOOKUP(AE71,Paramètres!$B$3:$C$56,2,FALSE)),0,VLOOKUP(AE71,Paramètres!$B$3:$C$56,2,FALSE)*Paramètres!$K$16),IF(OR(AE71="",OR($D71="",$D71="NL",$D71="HORS LIGUE")),0,VLOOKUP(IF(OR(AE71="",OR($D71="",$D71="NL",$D71="HORS LIGUE")),"",COUNTIFS($D$5:$D$72,"&lt;&gt;"&amp;"",$D$5:$D$72,"&lt;&gt;"&amp;"NL",$D$5:$D$72,"&lt;&gt;"&amp;"HORS LIGUE",AE$5:AE$72,"&lt;"&amp;AE71)+1),Paramètres!$B$3:$C$56,2,FALSE)*Paramètres!$K$16))</f>
        <v>0</v>
      </c>
      <c r="AG71" s="46"/>
      <c r="AH71" s="2">
        <f>IF(AG$2="Bike &amp; Run",IF(ISNA(VLOOKUP(AG71,Paramètres!$B$3:$C$56,2,FALSE)),0,VLOOKUP(AG71,Paramètres!$B$3:$C$56,2,FALSE)*Paramètres!$K$17),IF(OR(AG71="",OR($D71="",$D71="NL",$D71="HORS LIGUE")),0,VLOOKUP(IF(OR(AG71="",OR($D71="",$D71="NL",$D71="HORS LIGUE")),"",COUNTIFS($D$5:$D$72,"&lt;&gt;"&amp;"",$D$5:$D$72,"&lt;&gt;"&amp;"NL",$D$5:$D$72,"&lt;&gt;"&amp;"HORS LIGUE",AG$5:AG$72,"&lt;"&amp;AG71)+1),Paramètres!$B$3:$C$56,2,FALSE)*Paramètres!$K$17))</f>
        <v>0</v>
      </c>
      <c r="AI71" s="40">
        <f t="shared" si="106"/>
        <v>0</v>
      </c>
      <c r="AJ71" s="3" t="str">
        <f t="shared" si="107"/>
        <v/>
      </c>
      <c r="AK71" s="5">
        <f t="shared" si="55"/>
        <v>0</v>
      </c>
      <c r="AL71" s="41">
        <f t="shared" si="56"/>
        <v>0</v>
      </c>
      <c r="AM71" s="33" t="str">
        <f t="shared" si="108"/>
        <v/>
      </c>
      <c r="AO71" s="22">
        <f t="shared" si="58"/>
        <v>0</v>
      </c>
      <c r="AP71">
        <f t="shared" si="59"/>
        <v>0</v>
      </c>
      <c r="AQ71">
        <f t="shared" si="60"/>
        <v>0</v>
      </c>
      <c r="AR71">
        <f t="shared" si="61"/>
        <v>0</v>
      </c>
      <c r="AS71">
        <f t="shared" si="62"/>
        <v>0</v>
      </c>
      <c r="AT71">
        <f t="shared" si="63"/>
        <v>0</v>
      </c>
      <c r="AU71">
        <f t="shared" si="64"/>
        <v>0</v>
      </c>
      <c r="AV71">
        <f t="shared" si="65"/>
        <v>0</v>
      </c>
      <c r="AW71">
        <f t="shared" si="66"/>
        <v>0</v>
      </c>
      <c r="AX71">
        <f t="shared" si="67"/>
        <v>0</v>
      </c>
      <c r="AY71">
        <f t="shared" si="68"/>
        <v>0</v>
      </c>
      <c r="AZ71">
        <f t="shared" si="69"/>
        <v>0</v>
      </c>
      <c r="BA71">
        <f t="shared" si="70"/>
        <v>0</v>
      </c>
      <c r="BB71">
        <f t="shared" si="71"/>
        <v>0</v>
      </c>
      <c r="BC71">
        <f t="shared" si="72"/>
        <v>0</v>
      </c>
      <c r="BD71">
        <f t="shared" si="73"/>
        <v>0</v>
      </c>
      <c r="BE71" s="22">
        <f t="shared" ref="BE71:BR71" si="111">BD71+LARGE($AO71:$BC71,BE$4)</f>
        <v>0</v>
      </c>
      <c r="BF71" s="22">
        <f t="shared" si="111"/>
        <v>0</v>
      </c>
      <c r="BG71" s="22">
        <f t="shared" si="111"/>
        <v>0</v>
      </c>
      <c r="BH71" s="22">
        <f t="shared" si="111"/>
        <v>0</v>
      </c>
      <c r="BI71" s="22">
        <f t="shared" si="111"/>
        <v>0</v>
      </c>
      <c r="BJ71" s="22">
        <f t="shared" si="111"/>
        <v>0</v>
      </c>
      <c r="BK71" s="22">
        <f t="shared" si="111"/>
        <v>0</v>
      </c>
      <c r="BL71" s="22">
        <f t="shared" si="111"/>
        <v>0</v>
      </c>
      <c r="BM71" s="22">
        <f t="shared" si="111"/>
        <v>0</v>
      </c>
      <c r="BN71" s="22">
        <f t="shared" si="111"/>
        <v>0</v>
      </c>
      <c r="BO71" s="22">
        <f t="shared" si="111"/>
        <v>0</v>
      </c>
      <c r="BP71" s="22">
        <f t="shared" si="111"/>
        <v>0</v>
      </c>
      <c r="BQ71" s="22">
        <f t="shared" si="111"/>
        <v>0</v>
      </c>
      <c r="BR71" s="22">
        <f t="shared" si="111"/>
        <v>0</v>
      </c>
    </row>
    <row r="72" spans="1:70" ht="16.5">
      <c r="A72" s="14"/>
      <c r="B72" s="32" t="str">
        <f>IF(ISNA(VLOOKUP(A72,'Licenciés Jeunes 2023'!A:C,3,0)),"",VLOOKUP(A72,'Licenciés Jeunes 2023'!A:C,3,0))</f>
        <v/>
      </c>
      <c r="C72" s="32" t="str">
        <f>IF(ISNA(VLOOKUP(A72,'Licenciés Jeunes 2023'!A:C,2,0)),"",VLOOKUP(A72,'Licenciés Jeunes 2023'!A:C,2,0))</f>
        <v/>
      </c>
      <c r="D72" s="32" t="str">
        <f>IF(ISNA(VLOOKUP(A72,'Licenciés Jeunes 2023'!A:F,6,0)),"",VLOOKUP(A72,'Licenciés Jeunes 2023'!A:F,6,0))</f>
        <v/>
      </c>
      <c r="E72" s="6"/>
      <c r="F72" s="2">
        <f>IF(E$2="Bike &amp; Run",IF(ISNA(VLOOKUP(E72,Paramètres!$B$3:$C$56,2,FALSE)),0,VLOOKUP(E72,Paramètres!$B$3:$C$56,2,FALSE)*Paramètres!$K$3),IF(OR(E72="",OR($D72="",$D72="NL",$D72="HORS LIGUE")),0,VLOOKUP(IF(OR(E72="",OR($D72="",$D72="NL",$D72="HORS LIGUE")),"",COUNTIFS($D$5:$D$72,"&lt;&gt;"&amp;"",$D$5:$D$72,"&lt;&gt;"&amp;"NL",$D$5:$D$72,"&lt;&gt;"&amp;"HORS LIGUE",E$5:E$72,"&lt;"&amp;E72)+1),Paramètres!$B$3:$C$56,2,FALSE)*Paramètres!$K$3))</f>
        <v>0</v>
      </c>
      <c r="G72" s="4"/>
      <c r="H72" s="2">
        <f>IF(G$2="Bike &amp; Run",IF(ISNA(VLOOKUP(G72,Paramètres!$B$3:$C$56,2,FALSE)),0,VLOOKUP(G72,Paramètres!$B$3:$C$56,2,FALSE)*Paramètres!$K$4),IF(OR(G72="",OR($D72="",$D72="NL",$D72="HORS LIGUE")),0,VLOOKUP(IF(OR(G72="",OR($D72="",$D72="NL",$D72="HORS LIGUE")),"",COUNTIFS($D$5:$D$72,"&lt;&gt;"&amp;"",$D$5:$D$72,"&lt;&gt;"&amp;"NL",$D$5:$D$72,"&lt;&gt;"&amp;"HORS LIGUE",G$5:G$72,"&lt;"&amp;G72)+1),Paramètres!$B$3:$C$56,2,FALSE)*Paramètres!$K$4))</f>
        <v>0</v>
      </c>
      <c r="I72" s="36"/>
      <c r="J72" s="2">
        <f>IF(I$2="Bike &amp; Run",IF(ISNA(VLOOKUP(I72,Paramètres!$B$3:$C$56,2,FALSE)),0,VLOOKUP(I72,Paramètres!$B$3:$C$56,2,FALSE)*Paramètres!$K$5),IF(OR(I72="",OR($D72="",$D72="NL",$D72="HORS LIGUE")),0,VLOOKUP(IF(OR(I72="",OR($D72="",$D72="NL",$D72="HORS LIGUE")),"",COUNTIFS($D$5:$D$72,"&lt;&gt;"&amp;"",$D$5:$D$72,"&lt;&gt;"&amp;"NL",$D$5:$D$72,"&lt;&gt;"&amp;"HORS LIGUE",I$5:I$72,"&lt;"&amp;I72)+1),Paramètres!$B$3:$C$56,2,FALSE)*Paramètres!$K$5))</f>
        <v>0</v>
      </c>
      <c r="K72" s="4"/>
      <c r="L72" s="2">
        <f>IF(K$2="Bike &amp; Run",IF(ISNA(VLOOKUP(K72,Paramètres!$B$3:$C$56,2,FALSE)),0,VLOOKUP(K72,Paramètres!$B$3:$C$56,2,FALSE)*Paramètres!$K$6),IF(OR(K72="",OR($D72="",$D72="NL",$D72="HORS LIGUE")),0,VLOOKUP(IF(OR(K72="",OR($D72="",$D72="NL",$D72="HORS LIGUE")),"",COUNTIFS($D$5:$D$72,"&lt;&gt;"&amp;"",$D$5:$D$72,"&lt;&gt;"&amp;"NL",$D$5:$D$72,"&lt;&gt;"&amp;"HORS LIGUE",K$5:K$72,"&lt;"&amp;K72)+1),Paramètres!$B$3:$C$56,2,FALSE)*Paramètres!$K$6))</f>
        <v>0</v>
      </c>
      <c r="M72" s="4"/>
      <c r="N72" s="2">
        <f>IF(M$2="Bike &amp; Run",IF(ISNA(VLOOKUP(M72,Paramètres!$B$3:$C$56,2,FALSE)),0,VLOOKUP(M72,Paramètres!$B$3:$C$56,2,FALSE)*Paramètres!$K$7),IF(OR(M72="",OR($D72="",$D72="NL",$D72="HORS LIGUE")),0,VLOOKUP(IF(OR(M72="",OR($D72="",$D72="NL",$D72="HORS LIGUE")),"",COUNTIFS($D$5:$D$72,"&lt;&gt;"&amp;"",$D$5:$D$72,"&lt;&gt;"&amp;"NL",$D$5:$D$72,"&lt;&gt;"&amp;"HORS LIGUE",M$5:M$72,"&lt;"&amp;M72)+1),Paramètres!$B$3:$C$56,2,FALSE)*Paramètres!$K$7))</f>
        <v>0</v>
      </c>
      <c r="O72" s="46"/>
      <c r="P72" s="2">
        <f>IF(O$2="Bike &amp; Run",IF(ISNA(VLOOKUP(O72,Paramètres!$B$3:$C$56,2,FALSE)),0,VLOOKUP(O72,Paramètres!$B$3:$C$56,2,FALSE)*Paramètres!$K$8),IF(OR(O72="",OR($D72="",$D72="NL",$D72="HORS LIGUE")),0,VLOOKUP(IF(OR(O72="",OR($D72="",$D72="NL",$D72="HORS LIGUE")),"",COUNTIFS($D$5:$D$72,"&lt;&gt;"&amp;"",$D$5:$D$72,"&lt;&gt;"&amp;"NL",$D$5:$D$72,"&lt;&gt;"&amp;"HORS LIGUE",O$5:O$72,"&lt;"&amp;O72)+1),Paramètres!$B$3:$C$56,2,FALSE)*Paramètres!$K$8))</f>
        <v>0</v>
      </c>
      <c r="Q72" s="46"/>
      <c r="R72" s="2">
        <f>IF(Q$2="Bike &amp; Run",IF(ISNA(VLOOKUP(Q72,Paramètres!$B$3:$C$56,2,FALSE)),0,VLOOKUP(Q72,Paramètres!$B$3:$C$56,2,FALSE)*Paramètres!$K$9),IF(OR(Q72="",OR($D72="",$D72="NL",$D72="HORS LIGUE")),0,VLOOKUP(IF(OR(Q72="",OR($D72="",$D72="NL",$D72="HORS LIGUE")),"",COUNTIFS($D$5:$D$72,"&lt;&gt;"&amp;"",$D$5:$D$72,"&lt;&gt;"&amp;"NL",$D$5:$D$72,"&lt;&gt;"&amp;"HORS LIGUE",Q$5:Q$72,"&lt;"&amp;Q72)+1),Paramètres!$B$3:$C$56,2,FALSE)*Paramètres!$K$9))</f>
        <v>0</v>
      </c>
      <c r="S72" s="46"/>
      <c r="T72" s="2">
        <f>IF(S$2="Bike &amp; Run",IF(ISNA(VLOOKUP(S72,Paramètres!$B$3:$C$56,2,FALSE)),0,VLOOKUP(S72,Paramètres!$B$3:$C$56,2,FALSE)*Paramètres!$K$10),IF(OR(S72="",OR($D72="",$D72="NL",$D72="HORS LIGUE")),0,VLOOKUP(IF(OR(S72="",OR($D72="",$D72="NL",$D72="HORS LIGUE")),"",COUNTIFS($D$5:$D$72,"&lt;&gt;"&amp;"",$D$5:$D$72,"&lt;&gt;"&amp;"NL",$D$5:$D$72,"&lt;&gt;"&amp;"HORS LIGUE",S$5:S$72,"&lt;"&amp;S72)+1),Paramètres!$B$3:$C$56,2,FALSE)*Paramètres!$K$10))</f>
        <v>0</v>
      </c>
      <c r="U72" s="46"/>
      <c r="V72" s="2">
        <f>IF(U$2="Bike &amp; Run",IF(ISNA(VLOOKUP(U72,Paramètres!$B$3:$C$56,2,FALSE)),0,VLOOKUP(U72,Paramètres!$B$3:$C$56,2,FALSE)*Paramètres!$K$11),IF(OR(U72="",OR($D72="",$D72="NL",$D72="HORS LIGUE")),0,VLOOKUP(IF(OR(U72="",OR($D72="",$D72="NL",$D72="HORS LIGUE")),"",COUNTIFS($D$5:$D$72,"&lt;&gt;"&amp;"",$D$5:$D$72,"&lt;&gt;"&amp;"NL",$D$5:$D$72,"&lt;&gt;"&amp;"HORS LIGUE",U$5:U$72,"&lt;"&amp;U72)+1),Paramètres!$B$3:$C$56,2,FALSE)*Paramètres!$K$11))</f>
        <v>0</v>
      </c>
      <c r="W72" s="46"/>
      <c r="X72" s="2">
        <f>IF(W$2="Bike &amp; Run",IF(ISNA(VLOOKUP(W72,Paramètres!$B$3:$C$56,2,FALSE)),0,VLOOKUP(W72,Paramètres!$B$3:$C$56,2,FALSE)*Paramètres!$K$12),IF(OR(W72="",OR($D72="",$D72="NL",$D72="HORS LIGUE")),0,VLOOKUP(IF(OR(W72="",OR($D72="",$D72="NL",$D72="HORS LIGUE")),"",COUNTIFS($D$5:$D$72,"&lt;&gt;"&amp;"",$D$5:$D$72,"&lt;&gt;"&amp;"NL",$D$5:$D$72,"&lt;&gt;"&amp;"HORS LIGUE",W$5:W$72,"&lt;"&amp;W72)+1),Paramètres!$B$3:$C$56,2,FALSE)*Paramètres!$K$12))</f>
        <v>0</v>
      </c>
      <c r="Y72" s="46"/>
      <c r="Z72" s="2">
        <f>IF(Y$2="Bike &amp; Run",IF(ISNA(VLOOKUP(Y72,Paramètres!$B$3:$C$56,2,FALSE)),0,VLOOKUP(Y72,Paramètres!$B$3:$C$56,2,FALSE)*Paramètres!$K$13),IF(OR(Y72="",OR($D72="",$D72="NL",$D72="HORS LIGUE")),0,VLOOKUP(IF(OR(Y72="",OR($D72="",$D72="NL",$D72="HORS LIGUE")),"",COUNTIFS($D$5:$D$72,"&lt;&gt;"&amp;"",$D$5:$D$72,"&lt;&gt;"&amp;"NL",$D$5:$D$72,"&lt;&gt;"&amp;"HORS LIGUE",Y$5:Y$72,"&lt;"&amp;Y72)+1),Paramètres!$B$3:$C$56,2,FALSE)*Paramètres!$K$13))</f>
        <v>0</v>
      </c>
      <c r="AA72" s="46"/>
      <c r="AB72" s="2">
        <f>IF(AA$2="Bike &amp; Run",IF(ISNA(VLOOKUP(AA72,Paramètres!$B$3:$C$56,2,FALSE)),0,VLOOKUP(AA72,Paramètres!$B$3:$C$56,2,FALSE)*Paramètres!$K$14),IF(OR(AA72="",OR($D72="",$D72="NL",$D72="HORS LIGUE")),0,VLOOKUP(IF(OR(AA72="",OR($D72="",$D72="NL",$D72="HORS LIGUE")),"",COUNTIFS($D$5:$D$72,"&lt;&gt;"&amp;"",$D$5:$D$72,"&lt;&gt;"&amp;"NL",$D$5:$D$72,"&lt;&gt;"&amp;"HORS LIGUE",AA$5:AA$72,"&lt;"&amp;AA72)+1),Paramètres!$B$3:$C$56,2,FALSE)*Paramètres!$K$14))</f>
        <v>0</v>
      </c>
      <c r="AC72" s="46"/>
      <c r="AD72" s="2">
        <f>IF(AC$2="Bike &amp; Run",IF(ISNA(VLOOKUP(AC72,Paramètres!$B$3:$C$56,2,FALSE)),0,VLOOKUP(AC72,Paramètres!$B$3:$C$56,2,FALSE)*Paramètres!$K$15),IF(OR(AC72="",OR($D72="",$D72="NL",$D72="HORS LIGUE")),0,VLOOKUP(IF(OR(AC72="",OR($D72="",$D72="NL",$D72="HORS LIGUE")),"",COUNTIFS($D$5:$D$72,"&lt;&gt;"&amp;"",$D$5:$D$72,"&lt;&gt;"&amp;"NL",$D$5:$D$72,"&lt;&gt;"&amp;"HORS LIGUE",AC$5:AC$72,"&lt;"&amp;AC72)+1),Paramètres!$B$3:$C$56,2,FALSE)*Paramètres!$K$15))</f>
        <v>0</v>
      </c>
      <c r="AE72" s="46"/>
      <c r="AF72" s="2">
        <f>IF(AE$2="Bike &amp; Run",IF(ISNA(VLOOKUP(AE72,Paramètres!$B$3:$C$56,2,FALSE)),0,VLOOKUP(AE72,Paramètres!$B$3:$C$56,2,FALSE)*Paramètres!$K$16),IF(OR(AE72="",OR($D72="",$D72="NL",$D72="HORS LIGUE")),0,VLOOKUP(IF(OR(AE72="",OR($D72="",$D72="NL",$D72="HORS LIGUE")),"",COUNTIFS($D$5:$D$72,"&lt;&gt;"&amp;"",$D$5:$D$72,"&lt;&gt;"&amp;"NL",$D$5:$D$72,"&lt;&gt;"&amp;"HORS LIGUE",AE$5:AE$72,"&lt;"&amp;AE72)+1),Paramètres!$B$3:$C$56,2,FALSE)*Paramètres!$K$16))</f>
        <v>0</v>
      </c>
      <c r="AG72" s="46"/>
      <c r="AH72" s="2">
        <f>IF(AG$2="Bike &amp; Run",IF(ISNA(VLOOKUP(AG72,Paramètres!$B$3:$C$56,2,FALSE)),0,VLOOKUP(AG72,Paramètres!$B$3:$C$56,2,FALSE)*Paramètres!$K$17),IF(OR(AG72="",OR($D72="",$D72="NL",$D72="HORS LIGUE")),0,VLOOKUP(IF(OR(AG72="",OR($D72="",$D72="NL",$D72="HORS LIGUE")),"",COUNTIFS($D$5:$D$72,"&lt;&gt;"&amp;"",$D$5:$D$72,"&lt;&gt;"&amp;"NL",$D$5:$D$72,"&lt;&gt;"&amp;"HORS LIGUE",AG$5:AG$72,"&lt;"&amp;AG72)+1),Paramètres!$B$3:$C$56,2,FALSE)*Paramètres!$K$17))</f>
        <v>0</v>
      </c>
      <c r="AI72" s="40">
        <f t="shared" si="106"/>
        <v>0</v>
      </c>
      <c r="AJ72" s="3" t="str">
        <f t="shared" si="107"/>
        <v/>
      </c>
      <c r="AK72" s="5">
        <f t="shared" si="55"/>
        <v>0</v>
      </c>
      <c r="AL72" s="41">
        <f t="shared" si="56"/>
        <v>0</v>
      </c>
      <c r="AM72" s="33" t="str">
        <f t="shared" si="108"/>
        <v/>
      </c>
      <c r="AO72" s="22">
        <f t="shared" si="58"/>
        <v>0</v>
      </c>
      <c r="AP72">
        <f t="shared" si="59"/>
        <v>0</v>
      </c>
      <c r="AQ72">
        <f t="shared" si="60"/>
        <v>0</v>
      </c>
      <c r="AR72">
        <f t="shared" si="61"/>
        <v>0</v>
      </c>
      <c r="AS72">
        <f t="shared" si="62"/>
        <v>0</v>
      </c>
      <c r="AT72">
        <f t="shared" si="63"/>
        <v>0</v>
      </c>
      <c r="AU72">
        <f t="shared" si="64"/>
        <v>0</v>
      </c>
      <c r="AV72">
        <f t="shared" si="65"/>
        <v>0</v>
      </c>
      <c r="AW72">
        <f t="shared" si="66"/>
        <v>0</v>
      </c>
      <c r="AX72">
        <f t="shared" si="67"/>
        <v>0</v>
      </c>
      <c r="AY72">
        <f t="shared" si="68"/>
        <v>0</v>
      </c>
      <c r="AZ72">
        <f t="shared" si="69"/>
        <v>0</v>
      </c>
      <c r="BA72">
        <f t="shared" si="70"/>
        <v>0</v>
      </c>
      <c r="BB72">
        <f t="shared" si="71"/>
        <v>0</v>
      </c>
      <c r="BC72">
        <f t="shared" si="72"/>
        <v>0</v>
      </c>
      <c r="BD72">
        <f t="shared" si="73"/>
        <v>0</v>
      </c>
      <c r="BE72" s="22">
        <f t="shared" ref="BE72:BR72" si="112">BD72+LARGE($AO72:$BC72,BE$4)</f>
        <v>0</v>
      </c>
      <c r="BF72" s="22">
        <f t="shared" si="112"/>
        <v>0</v>
      </c>
      <c r="BG72" s="22">
        <f t="shared" si="112"/>
        <v>0</v>
      </c>
      <c r="BH72" s="22">
        <f t="shared" si="112"/>
        <v>0</v>
      </c>
      <c r="BI72" s="22">
        <f t="shared" si="112"/>
        <v>0</v>
      </c>
      <c r="BJ72" s="22">
        <f t="shared" si="112"/>
        <v>0</v>
      </c>
      <c r="BK72" s="22">
        <f t="shared" si="112"/>
        <v>0</v>
      </c>
      <c r="BL72" s="22">
        <f t="shared" si="112"/>
        <v>0</v>
      </c>
      <c r="BM72" s="22">
        <f t="shared" si="112"/>
        <v>0</v>
      </c>
      <c r="BN72" s="22">
        <f t="shared" si="112"/>
        <v>0</v>
      </c>
      <c r="BO72" s="22">
        <f t="shared" si="112"/>
        <v>0</v>
      </c>
      <c r="BP72" s="22">
        <f t="shared" si="112"/>
        <v>0</v>
      </c>
      <c r="BQ72" s="22">
        <f t="shared" si="112"/>
        <v>0</v>
      </c>
      <c r="BR72" s="22">
        <f t="shared" si="112"/>
        <v>0</v>
      </c>
    </row>
  </sheetData>
  <sheetProtection selectLockedCells="1" selectUnlockedCells="1"/>
  <sortState xmlns:xlrd2="http://schemas.microsoft.com/office/spreadsheetml/2017/richdata2" ref="A5:AM72">
    <sortCondition descending="1" ref="AI4:AI72"/>
  </sortState>
  <mergeCells count="52">
    <mergeCell ref="U1:V1"/>
    <mergeCell ref="A1:A3"/>
    <mergeCell ref="B1:C3"/>
    <mergeCell ref="D1:D3"/>
    <mergeCell ref="E1:F1"/>
    <mergeCell ref="G1:H1"/>
    <mergeCell ref="I1:J1"/>
    <mergeCell ref="K1:L1"/>
    <mergeCell ref="M1:N1"/>
    <mergeCell ref="O1:P1"/>
    <mergeCell ref="Q1:R1"/>
    <mergeCell ref="S1:T1"/>
    <mergeCell ref="O3:P3"/>
    <mergeCell ref="Q3:R3"/>
    <mergeCell ref="S3:T3"/>
    <mergeCell ref="E3:F3"/>
    <mergeCell ref="AI1:AM1"/>
    <mergeCell ref="E2:F2"/>
    <mergeCell ref="G2:H2"/>
    <mergeCell ref="I2:J2"/>
    <mergeCell ref="K2:L2"/>
    <mergeCell ref="M2:N2"/>
    <mergeCell ref="O2:P2"/>
    <mergeCell ref="Q2:R2"/>
    <mergeCell ref="S2:T2"/>
    <mergeCell ref="U2:V2"/>
    <mergeCell ref="W1:X1"/>
    <mergeCell ref="Y1:Z1"/>
    <mergeCell ref="AA1:AB1"/>
    <mergeCell ref="AC1:AD1"/>
    <mergeCell ref="AE1:AF1"/>
    <mergeCell ref="AG1:AH1"/>
    <mergeCell ref="G3:H3"/>
    <mergeCell ref="I3:J3"/>
    <mergeCell ref="K3:L3"/>
    <mergeCell ref="M3:N3"/>
    <mergeCell ref="AG3:AH3"/>
    <mergeCell ref="BD3:BR3"/>
    <mergeCell ref="U3:V3"/>
    <mergeCell ref="W3:X3"/>
    <mergeCell ref="Y3:Z3"/>
    <mergeCell ref="AA3:AB3"/>
    <mergeCell ref="AC3:AD3"/>
    <mergeCell ref="AE3:AF3"/>
    <mergeCell ref="AI2:AK3"/>
    <mergeCell ref="AL2:AM3"/>
    <mergeCell ref="AA2:AB2"/>
    <mergeCell ref="AC2:AD2"/>
    <mergeCell ref="AE2:AF2"/>
    <mergeCell ref="AG2:AH2"/>
    <mergeCell ref="W2:X2"/>
    <mergeCell ref="Y2:Z2"/>
  </mergeCells>
  <dataValidations count="2">
    <dataValidation type="list" allowBlank="1" showInputMessage="1" sqref="A5:A72" xr:uid="{00000000-0002-0000-0A00-000000000000}">
      <formula1>IF(A5&lt;&gt;"",OFFSET(F_licences,MATCH(A5&amp;"*",F_licences,0)-1,,COUNTIF(F_licences,A5&amp;"*"),1),F_licences)</formula1>
    </dataValidation>
    <dataValidation type="list" allowBlank="1" showInputMessage="1" showErrorMessage="1" sqref="D5:D72" xr:uid="{00000000-0002-0000-0A00-000001000000}">
      <formula1>liste_clubs</formula1>
    </dataValidation>
  </dataValidations>
  <pageMargins left="0.78749999999999998" right="0.78749999999999998" top="1.0249999999999999" bottom="1.0249999999999999" header="0.78749999999999998" footer="0.78749999999999998"/>
  <pageSetup paperSize="9" orientation="portrait" useFirstPageNumber="1" horizontalDpi="300" verticalDpi="300" r:id="rId1"/>
  <headerFooter alignWithMargins="0">
    <oddHeader>&amp;C&amp;A</oddHeader>
    <oddFooter>&amp;C&amp;"Calibri"&amp;11&amp;K000000Page &amp;P_x000D_&amp;1#&amp;"Calibri"&amp;10&amp;K0078D7C1 - Interne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codeName="Feuil46"/>
  <dimension ref="A1:BR72"/>
  <sheetViews>
    <sheetView topLeftCell="D1" workbookViewId="0">
      <selection activeCell="Z9" sqref="Z9"/>
    </sheetView>
  </sheetViews>
  <sheetFormatPr baseColWidth="10" defaultColWidth="11" defaultRowHeight="12.5"/>
  <cols>
    <col min="1" max="1" width="23.36328125" bestFit="1" customWidth="1"/>
    <col min="2" max="2" width="18.36328125" bestFit="1" customWidth="1"/>
    <col min="3" max="3" width="9.6328125" bestFit="1" customWidth="1"/>
    <col min="4" max="4" width="44.1796875" bestFit="1" customWidth="1"/>
    <col min="5" max="5" width="4.1796875" customWidth="1"/>
    <col min="6" max="6" width="7" customWidth="1"/>
    <col min="7" max="7" width="4.1796875" customWidth="1"/>
    <col min="8" max="8" width="7.36328125" customWidth="1"/>
    <col min="9" max="9" width="4.1796875" customWidth="1"/>
    <col min="10" max="10" width="7.36328125" customWidth="1"/>
    <col min="11" max="11" width="4.1796875" customWidth="1"/>
    <col min="12" max="12" width="7.36328125" customWidth="1"/>
    <col min="13" max="13" width="4.1796875" customWidth="1"/>
    <col min="14" max="34" width="7.36328125" customWidth="1"/>
    <col min="35" max="40" width="11" customWidth="1"/>
    <col min="41" max="41" width="11" hidden="1" customWidth="1"/>
    <col min="42" max="70" width="0" hidden="1" customWidth="1"/>
  </cols>
  <sheetData>
    <row r="1" spans="1:70" ht="32.25" customHeight="1">
      <c r="A1" s="86"/>
      <c r="B1" s="89" t="s">
        <v>310</v>
      </c>
      <c r="C1" s="89"/>
      <c r="D1" s="92"/>
      <c r="E1" s="85">
        <f>IF(Paramètres!H3&lt;&gt;"",Paramètres!H3,"")</f>
        <v>44989</v>
      </c>
      <c r="F1" s="85"/>
      <c r="G1" s="85">
        <f>IF(Paramètres!H4&lt;&gt;"",Paramètres!H4,"")</f>
        <v>45011</v>
      </c>
      <c r="H1" s="85"/>
      <c r="I1" s="85">
        <f>IF(Paramètres!H5&lt;&gt;"",Paramètres!H5,"")</f>
        <v>45060</v>
      </c>
      <c r="J1" s="85"/>
      <c r="K1" s="85">
        <f>IF(Paramètres!H6&lt;&gt;"",Paramètres!H6,"")</f>
        <v>45103</v>
      </c>
      <c r="L1" s="85"/>
      <c r="M1" s="85">
        <f>IF(Paramètres!H7&lt;&gt;"",Paramètres!H7,"")</f>
        <v>44744</v>
      </c>
      <c r="N1" s="85"/>
      <c r="O1" s="85" t="str">
        <f>IF(Paramètres!H8&lt;&gt;"",Paramètres!H8,"")</f>
        <v/>
      </c>
      <c r="P1" s="85"/>
      <c r="Q1" s="85" t="str">
        <f>IF(Paramètres!H9&lt;&gt;"",Paramètres!H9,"")</f>
        <v/>
      </c>
      <c r="R1" s="85"/>
      <c r="S1" s="85" t="str">
        <f>IF(Paramètres!H10&lt;&gt;"",Paramètres!H10,"")</f>
        <v/>
      </c>
      <c r="T1" s="85"/>
      <c r="U1" s="85" t="str">
        <f>IF(Paramètres!H11&lt;&gt;"",Paramètres!H11,"")</f>
        <v/>
      </c>
      <c r="V1" s="85"/>
      <c r="W1" s="85" t="str">
        <f>IF(Paramètres!H12&lt;&gt;"",Paramètres!H12,"")</f>
        <v/>
      </c>
      <c r="X1" s="85"/>
      <c r="Y1" s="85" t="str">
        <f>IF(Paramètres!H13&lt;&gt;"",Paramètres!H13,"")</f>
        <v/>
      </c>
      <c r="Z1" s="85"/>
      <c r="AA1" s="85" t="str">
        <f>IF(Paramètres!H14&lt;&gt;"",Paramètres!H14,"")</f>
        <v/>
      </c>
      <c r="AB1" s="85"/>
      <c r="AC1" s="85" t="str">
        <f>IF(Paramètres!H15&lt;&gt;"",Paramètres!H15,"")</f>
        <v/>
      </c>
      <c r="AD1" s="85"/>
      <c r="AE1" s="85" t="str">
        <f>IF(Paramètres!H16&lt;&gt;"",Paramètres!H16,"")</f>
        <v/>
      </c>
      <c r="AF1" s="85"/>
      <c r="AG1" s="85" t="str">
        <f>IF(Paramètres!H17&lt;&gt;"",Paramètres!H17,"")</f>
        <v/>
      </c>
      <c r="AH1" s="79"/>
      <c r="AI1" s="84" t="s">
        <v>0</v>
      </c>
      <c r="AJ1" s="84"/>
      <c r="AK1" s="84"/>
      <c r="AL1" s="84"/>
      <c r="AM1" s="84"/>
    </row>
    <row r="2" spans="1:70" ht="32.25" customHeight="1">
      <c r="A2" s="87"/>
      <c r="B2" s="90"/>
      <c r="C2" s="90"/>
      <c r="D2" s="93"/>
      <c r="E2" s="79" t="s">
        <v>1176</v>
      </c>
      <c r="F2" s="80"/>
      <c r="G2" s="79" t="str">
        <f>IF(G1&lt;&gt;"",Paramètres!I4,"")</f>
        <v>Duathlon</v>
      </c>
      <c r="H2" s="80"/>
      <c r="I2" s="79" t="str">
        <f>IF(I1&lt;&gt;"",Paramètres!I5,"")</f>
        <v>Triathlon</v>
      </c>
      <c r="J2" s="80"/>
      <c r="K2" s="79" t="str">
        <f>IF(K1&lt;&gt;"",Paramètres!I6,"")</f>
        <v>Aquathlon</v>
      </c>
      <c r="L2" s="80"/>
      <c r="M2" s="79" t="str">
        <f>IF(M1&lt;&gt;"",Paramètres!I7,"")</f>
        <v>Aquathlon</v>
      </c>
      <c r="N2" s="80"/>
      <c r="O2" s="79" t="str">
        <f>IF(O1&lt;&gt;"",Paramètres!I8,"")</f>
        <v/>
      </c>
      <c r="P2" s="80"/>
      <c r="Q2" s="79" t="str">
        <f>IF(Q1&lt;&gt;"",Paramètres!I9,"")</f>
        <v/>
      </c>
      <c r="R2" s="80"/>
      <c r="S2" s="79" t="str">
        <f>IF(S1&lt;&gt;"",Paramètres!I10,"")</f>
        <v/>
      </c>
      <c r="T2" s="80"/>
      <c r="U2" s="79" t="str">
        <f>IF(U1&lt;&gt;"",Paramètres!I11,"")</f>
        <v/>
      </c>
      <c r="V2" s="80"/>
      <c r="W2" s="79" t="str">
        <f>IF(W1&lt;&gt;"",Paramètres!I12,"")</f>
        <v/>
      </c>
      <c r="X2" s="80"/>
      <c r="Y2" s="79" t="str">
        <f>IF(Y1&lt;&gt;"",Paramètres!I13,"")</f>
        <v/>
      </c>
      <c r="Z2" s="80"/>
      <c r="AA2" s="79" t="str">
        <f>IF(AA1&lt;&gt;"",Paramètres!I14,"")</f>
        <v/>
      </c>
      <c r="AB2" s="80"/>
      <c r="AC2" s="79" t="str">
        <f>IF(AC1&lt;&gt;"",Paramètres!I15,"")</f>
        <v/>
      </c>
      <c r="AD2" s="80"/>
      <c r="AE2" s="79" t="str">
        <f>IF(AE1&lt;&gt;"",Paramètres!I16,"")</f>
        <v/>
      </c>
      <c r="AF2" s="80"/>
      <c r="AG2" s="79" t="str">
        <f>IF(AG1&lt;&gt;"",Paramètres!I17,"")</f>
        <v/>
      </c>
      <c r="AH2" s="83"/>
      <c r="AI2" s="81" t="s">
        <v>401</v>
      </c>
      <c r="AJ2" s="81"/>
      <c r="AK2" s="81"/>
      <c r="AL2" s="82">
        <f>Paramètres!Q14</f>
        <v>4</v>
      </c>
      <c r="AM2" s="82"/>
    </row>
    <row r="3" spans="1:70" ht="44.25" customHeight="1">
      <c r="A3" s="88"/>
      <c r="B3" s="91"/>
      <c r="C3" s="91"/>
      <c r="D3" s="94"/>
      <c r="E3" s="79" t="str">
        <f>IF(E1&lt;&gt;"",Paramètres!J3,"")</f>
        <v>Joué-les-Tours (37)</v>
      </c>
      <c r="F3" s="80"/>
      <c r="G3" s="79" t="str">
        <f>IF(G1&lt;&gt;"",Paramètres!J4,"")</f>
        <v>Saint-Cyr-sur-Loire (37)</v>
      </c>
      <c r="H3" s="80"/>
      <c r="I3" s="79" t="str">
        <f>IF(I1&lt;&gt;"",Paramètres!J5,"")</f>
        <v>St Grégoire (35)</v>
      </c>
      <c r="J3" s="80"/>
      <c r="K3" s="79" t="str">
        <f>IF(K1&lt;&gt;"",Paramètres!J6,"")</f>
        <v>St Nazaire (44)</v>
      </c>
      <c r="L3" s="80"/>
      <c r="M3" s="79" t="str">
        <f>IF(M1&lt;&gt;"",Paramètres!J7,"")</f>
        <v>St Laurent Nouan (41)</v>
      </c>
      <c r="N3" s="80"/>
      <c r="O3" s="79" t="str">
        <f>IF(O1&lt;&gt;"",Paramètres!J8,"")</f>
        <v/>
      </c>
      <c r="P3" s="80"/>
      <c r="Q3" s="79" t="str">
        <f>IF(Q1&lt;&gt;"",Paramètres!J9,"")</f>
        <v/>
      </c>
      <c r="R3" s="80"/>
      <c r="S3" s="79" t="str">
        <f>IF(S1&lt;&gt;"",Paramètres!J10,"")</f>
        <v/>
      </c>
      <c r="T3" s="80"/>
      <c r="U3" s="79" t="str">
        <f>IF(U1&lt;&gt;"",Paramètres!J11,"")</f>
        <v/>
      </c>
      <c r="V3" s="80"/>
      <c r="W3" s="79" t="str">
        <f>IF(W1&lt;&gt;"",Paramètres!J12,"")</f>
        <v/>
      </c>
      <c r="X3" s="80"/>
      <c r="Y3" s="79" t="str">
        <f>IF(Y1&lt;&gt;"",Paramètres!J13,"")</f>
        <v/>
      </c>
      <c r="Z3" s="80"/>
      <c r="AA3" s="79" t="str">
        <f>IF(AA1&lt;&gt;"",Paramètres!J14,"")</f>
        <v/>
      </c>
      <c r="AB3" s="80"/>
      <c r="AC3" s="79" t="str">
        <f>IF(AC1&lt;&gt;"",Paramètres!J15,"")</f>
        <v/>
      </c>
      <c r="AD3" s="80"/>
      <c r="AE3" s="79" t="str">
        <f>IF(AE1&lt;&gt;"",Paramètres!J16,"")</f>
        <v/>
      </c>
      <c r="AF3" s="80"/>
      <c r="AG3" s="79" t="str">
        <f>IF(AG1&lt;&gt;"",Paramètres!J17,"")</f>
        <v/>
      </c>
      <c r="AH3" s="80"/>
      <c r="AI3" s="81"/>
      <c r="AJ3" s="81"/>
      <c r="AK3" s="81"/>
      <c r="AL3" s="82"/>
      <c r="AM3" s="82"/>
      <c r="BD3" s="78" t="s">
        <v>417</v>
      </c>
      <c r="BE3" s="78"/>
      <c r="BF3" s="78"/>
      <c r="BG3" s="78"/>
      <c r="BH3" s="78"/>
      <c r="BI3" s="78"/>
      <c r="BJ3" s="78"/>
      <c r="BK3" s="78"/>
      <c r="BL3" s="78"/>
      <c r="BM3" s="78"/>
      <c r="BN3" s="78"/>
      <c r="BO3" s="78"/>
      <c r="BP3" s="78"/>
      <c r="BQ3" s="78"/>
      <c r="BR3" s="78"/>
    </row>
    <row r="4" spans="1:70" ht="38.25" customHeight="1">
      <c r="A4" s="31" t="s">
        <v>308</v>
      </c>
      <c r="B4" s="31" t="s">
        <v>70</v>
      </c>
      <c r="C4" s="31" t="s">
        <v>1</v>
      </c>
      <c r="D4" s="31" t="s">
        <v>2</v>
      </c>
      <c r="E4" s="1" t="s">
        <v>3</v>
      </c>
      <c r="F4" s="2" t="s">
        <v>4</v>
      </c>
      <c r="G4" s="1" t="s">
        <v>3</v>
      </c>
      <c r="H4" s="2" t="s">
        <v>4</v>
      </c>
      <c r="I4" s="35" t="s">
        <v>3</v>
      </c>
      <c r="J4" s="2" t="s">
        <v>4</v>
      </c>
      <c r="K4" s="1" t="s">
        <v>3</v>
      </c>
      <c r="L4" s="2" t="s">
        <v>4</v>
      </c>
      <c r="M4" s="1" t="s">
        <v>3</v>
      </c>
      <c r="N4" s="2" t="s">
        <v>4</v>
      </c>
      <c r="O4" s="1" t="s">
        <v>3</v>
      </c>
      <c r="P4" s="2" t="s">
        <v>4</v>
      </c>
      <c r="Q4" s="1" t="s">
        <v>3</v>
      </c>
      <c r="R4" s="2" t="s">
        <v>4</v>
      </c>
      <c r="S4" s="1" t="s">
        <v>3</v>
      </c>
      <c r="T4" s="2" t="s">
        <v>4</v>
      </c>
      <c r="U4" s="1" t="s">
        <v>3</v>
      </c>
      <c r="V4" s="2" t="s">
        <v>4</v>
      </c>
      <c r="W4" s="1" t="s">
        <v>3</v>
      </c>
      <c r="X4" s="2" t="s">
        <v>4</v>
      </c>
      <c r="Y4" s="1" t="s">
        <v>3</v>
      </c>
      <c r="Z4" s="2" t="s">
        <v>4</v>
      </c>
      <c r="AA4" s="1" t="s">
        <v>3</v>
      </c>
      <c r="AB4" s="2" t="s">
        <v>4</v>
      </c>
      <c r="AC4" s="1" t="s">
        <v>3</v>
      </c>
      <c r="AD4" s="2" t="s">
        <v>4</v>
      </c>
      <c r="AE4" s="1" t="s">
        <v>3</v>
      </c>
      <c r="AF4" s="2" t="s">
        <v>4</v>
      </c>
      <c r="AG4" s="1" t="s">
        <v>3</v>
      </c>
      <c r="AH4" s="2" t="s">
        <v>4</v>
      </c>
      <c r="AI4" s="52" t="s">
        <v>5</v>
      </c>
      <c r="AJ4" s="53" t="s">
        <v>6</v>
      </c>
      <c r="AK4" s="54" t="s">
        <v>416</v>
      </c>
      <c r="AL4" s="55" t="str">
        <f>"PTS ("&amp;AL2&amp;" meilleurs résultats)"</f>
        <v>PTS (4 meilleurs résultats)</v>
      </c>
      <c r="AM4" s="56" t="str">
        <f>"CLT (" &amp; AL2 &amp;" meilleurs résultats)"</f>
        <v>CLT (4 meilleurs résultats)</v>
      </c>
      <c r="AO4" s="7" t="s">
        <v>47</v>
      </c>
      <c r="AP4" s="7" t="s">
        <v>48</v>
      </c>
      <c r="AQ4" s="7" t="s">
        <v>49</v>
      </c>
      <c r="AR4" s="7" t="s">
        <v>50</v>
      </c>
      <c r="AS4" s="7" t="s">
        <v>51</v>
      </c>
      <c r="AT4" s="7" t="s">
        <v>391</v>
      </c>
      <c r="AU4" s="7" t="s">
        <v>392</v>
      </c>
      <c r="AV4" s="7" t="s">
        <v>393</v>
      </c>
      <c r="AW4" s="7" t="s">
        <v>394</v>
      </c>
      <c r="AX4" s="7" t="s">
        <v>395</v>
      </c>
      <c r="AY4" s="7" t="s">
        <v>396</v>
      </c>
      <c r="AZ4" s="7" t="s">
        <v>397</v>
      </c>
      <c r="BA4" s="7" t="s">
        <v>398</v>
      </c>
      <c r="BB4" s="7" t="s">
        <v>399</v>
      </c>
      <c r="BC4" s="7" t="s">
        <v>400</v>
      </c>
      <c r="BD4" s="57">
        <v>1</v>
      </c>
      <c r="BE4" s="57">
        <v>2</v>
      </c>
      <c r="BF4" s="57">
        <v>3</v>
      </c>
      <c r="BG4" s="57">
        <v>4</v>
      </c>
      <c r="BH4" s="57">
        <v>5</v>
      </c>
      <c r="BI4" s="57">
        <v>6</v>
      </c>
      <c r="BJ4" s="57">
        <v>7</v>
      </c>
      <c r="BK4" s="57">
        <v>8</v>
      </c>
      <c r="BL4" s="57">
        <v>9</v>
      </c>
      <c r="BM4" s="57">
        <v>10</v>
      </c>
      <c r="BN4" s="57">
        <v>11</v>
      </c>
      <c r="BO4" s="57">
        <v>12</v>
      </c>
      <c r="BP4" s="57">
        <v>13</v>
      </c>
      <c r="BQ4" s="57">
        <v>14</v>
      </c>
      <c r="BR4" s="57">
        <v>15</v>
      </c>
    </row>
    <row r="5" spans="1:70" ht="16.5">
      <c r="A5" s="73" t="s">
        <v>1325</v>
      </c>
      <c r="B5" s="32" t="str">
        <f>IF(ISNA(VLOOKUP(A5,'Licenciés Jeunes 2023'!A:C,3,0)),"",VLOOKUP(A5,'Licenciés Jeunes 2023'!A:C,3,0))</f>
        <v>RASSINEUX</v>
      </c>
      <c r="C5" s="32" t="str">
        <f>IF(ISNA(VLOOKUP(A5,'Licenciés Jeunes 2023'!A:C,2,0)),"",VLOOKUP(A5,'Licenciés Jeunes 2023'!A:C,2,0))</f>
        <v>Adel</v>
      </c>
      <c r="D5" s="32" t="str">
        <f>IF(ISNA(VLOOKUP(A5,'Licenciés Jeunes 2023'!A:F,6,0)),"",VLOOKUP(A5,'Licenciés Jeunes 2023'!A:F,6,0))</f>
        <v>ASPTT 36 SPORT NATURE</v>
      </c>
      <c r="E5" s="6">
        <v>2</v>
      </c>
      <c r="F5" s="2">
        <v>159</v>
      </c>
      <c r="G5" s="4">
        <v>2</v>
      </c>
      <c r="H5" s="2">
        <f>IF(G$2="Bike &amp; Run",IF(ISNA(VLOOKUP(G5,Paramètres!$B$3:$C$56,2,FALSE)),0,VLOOKUP(G5,Paramètres!$B$3:$C$56,2,FALSE)*Paramètres!$K$4),IF(OR(G5="",OR($D5="",$D5="NL",$D5="HORS LIGUE")),0,VLOOKUP(IF(OR(G5="",OR($D5="",$D5="NL",$D5="HORS LIGUE")),"",COUNTIFS($D$5:$D$72,"&lt;&gt;"&amp;"",$D$5:$D$72,"&lt;&gt;"&amp;"NL",$D$5:$D$72,"&lt;&gt;"&amp;"HORS LIGUE",G$5:G$72,"&lt;"&amp;G5)+1),Paramètres!$B$3:$C$56,2,FALSE)*Paramètres!$K$4))</f>
        <v>120</v>
      </c>
      <c r="I5" s="36"/>
      <c r="J5" s="2">
        <f>IF(I$2="Bike &amp; Run",IF(ISNA(VLOOKUP(I5,Paramètres!$B$3:$C$56,2,FALSE)),0,VLOOKUP(I5,Paramètres!$B$3:$C$56,2,FALSE)*Paramètres!$K$5),IF(OR(I5="",OR($D5="",$D5="NL",$D5="HORS LIGUE")),0,VLOOKUP(IF(OR(I5="",OR($D5="",$D5="NL",$D5="HORS LIGUE")),"",COUNTIFS($D$5:$D$72,"&lt;&gt;"&amp;"",$D$5:$D$72,"&lt;&gt;"&amp;"NL",$D$5:$D$72,"&lt;&gt;"&amp;"HORS LIGUE",I$5:I$72,"&lt;"&amp;I5)+1),Paramètres!$B$3:$C$56,2,FALSE)*Paramètres!$K$5))</f>
        <v>0</v>
      </c>
      <c r="K5" s="4"/>
      <c r="L5" s="2">
        <f>IF(K$2="Bike &amp; Run",IF(ISNA(VLOOKUP(K5,Paramètres!$B$3:$C$56,2,FALSE)),0,VLOOKUP(K5,Paramètres!$B$3:$C$56,2,FALSE)*Paramètres!$K$6),IF(OR(K5="",OR($D5="",$D5="NL",$D5="HORS LIGUE")),0,VLOOKUP(IF(OR(K5="",OR($D5="",$D5="NL",$D5="HORS LIGUE")),"",COUNTIFS($D$5:$D$72,"&lt;&gt;"&amp;"",$D$5:$D$72,"&lt;&gt;"&amp;"NL",$D$5:$D$72,"&lt;&gt;"&amp;"HORS LIGUE",K$5:K$72,"&lt;"&amp;K5)+1),Paramètres!$B$3:$C$56,2,FALSE)*Paramètres!$K$6))</f>
        <v>0</v>
      </c>
      <c r="M5" s="4"/>
      <c r="N5" s="2">
        <f>IF(M$2="Bike &amp; Run",IF(ISNA(VLOOKUP(M5,Paramètres!$B$3:$C$56,2,FALSE)),0,VLOOKUP(M5,Paramètres!$B$3:$C$56,2,FALSE)*Paramètres!$K$7),IF(OR(M5="",OR($D5="",$D5="NL",$D5="HORS LIGUE")),0,VLOOKUP(IF(OR(M5="",OR($D5="",$D5="NL",$D5="HORS LIGUE")),"",COUNTIFS($D$5:$D$72,"&lt;&gt;"&amp;"",$D$5:$D$72,"&lt;&gt;"&amp;"NL",$D$5:$D$72,"&lt;&gt;"&amp;"HORS LIGUE",M$5:M$72,"&lt;"&amp;M5)+1),Paramètres!$B$3:$C$56,2,FALSE)*Paramètres!$K$7))</f>
        <v>0</v>
      </c>
      <c r="O5" s="46"/>
      <c r="P5" s="2">
        <f>IF(O$2="Bike &amp; Run",IF(ISNA(VLOOKUP(O5,Paramètres!$B$3:$C$56,2,FALSE)),0,VLOOKUP(O5,Paramètres!$B$3:$C$56,2,FALSE)*Paramètres!$K$8),IF(OR(O5="",OR($D5="",$D5="NL",$D5="HORS LIGUE")),0,VLOOKUP(IF(OR(O5="",OR($D5="",$D5="NL",$D5="HORS LIGUE")),"",COUNTIFS($D$5:$D$72,"&lt;&gt;"&amp;"",$D$5:$D$72,"&lt;&gt;"&amp;"NL",$D$5:$D$72,"&lt;&gt;"&amp;"HORS LIGUE",O$5:O$72,"&lt;"&amp;O5)+1),Paramètres!$B$3:$C$56,2,FALSE)*Paramètres!$K$8))</f>
        <v>0</v>
      </c>
      <c r="Q5" s="46"/>
      <c r="R5" s="2">
        <f>IF(Q$2="Bike &amp; Run",IF(ISNA(VLOOKUP(Q5,Paramètres!$B$3:$C$56,2,FALSE)),0,VLOOKUP(Q5,Paramètres!$B$3:$C$56,2,FALSE)*Paramètres!$K$9),IF(OR(Q5="",OR($D5="",$D5="NL",$D5="HORS LIGUE")),0,VLOOKUP(IF(OR(Q5="",OR($D5="",$D5="NL",$D5="HORS LIGUE")),"",COUNTIFS($D$5:$D$72,"&lt;&gt;"&amp;"",$D$5:$D$72,"&lt;&gt;"&amp;"NL",$D$5:$D$72,"&lt;&gt;"&amp;"HORS LIGUE",Q$5:Q$72,"&lt;"&amp;Q5)+1),Paramètres!$B$3:$C$56,2,FALSE)*Paramètres!$K$9))</f>
        <v>0</v>
      </c>
      <c r="S5" s="46"/>
      <c r="T5" s="2">
        <f>IF(S$2="Bike &amp; Run",IF(ISNA(VLOOKUP(S5,Paramètres!$B$3:$C$56,2,FALSE)),0,VLOOKUP(S5,Paramètres!$B$3:$C$56,2,FALSE)*Paramètres!$K$10),IF(OR(S5="",OR($D5="",$D5="NL",$D5="HORS LIGUE")),0,VLOOKUP(IF(OR(S5="",OR($D5="",$D5="NL",$D5="HORS LIGUE")),"",COUNTIFS($D$5:$D$72,"&lt;&gt;"&amp;"",$D$5:$D$72,"&lt;&gt;"&amp;"NL",$D$5:$D$72,"&lt;&gt;"&amp;"HORS LIGUE",S$5:S$72,"&lt;"&amp;S5)+1),Paramètres!$B$3:$C$56,2,FALSE)*Paramètres!$K$10))</f>
        <v>0</v>
      </c>
      <c r="U5" s="46"/>
      <c r="V5" s="2">
        <f>IF(U$2="Bike &amp; Run",IF(ISNA(VLOOKUP(U5,Paramètres!$B$3:$C$56,2,FALSE)),0,VLOOKUP(U5,Paramètres!$B$3:$C$56,2,FALSE)*Paramètres!$K$11),IF(OR(U5="",OR($D5="",$D5="NL",$D5="HORS LIGUE")),0,VLOOKUP(IF(OR(U5="",OR($D5="",$D5="NL",$D5="HORS LIGUE")),"",COUNTIFS($D$5:$D$72,"&lt;&gt;"&amp;"",$D$5:$D$72,"&lt;&gt;"&amp;"NL",$D$5:$D$72,"&lt;&gt;"&amp;"HORS LIGUE",U$5:U$72,"&lt;"&amp;U5)+1),Paramètres!$B$3:$C$56,2,FALSE)*Paramètres!$K$11))</f>
        <v>0</v>
      </c>
      <c r="W5" s="46"/>
      <c r="X5" s="2">
        <f>IF(W$2="Bike &amp; Run",IF(ISNA(VLOOKUP(W5,Paramètres!$B$3:$C$56,2,FALSE)),0,VLOOKUP(W5,Paramètres!$B$3:$C$56,2,FALSE)*Paramètres!$K$12),IF(OR(W5="",OR($D5="",$D5="NL",$D5="HORS LIGUE")),0,VLOOKUP(IF(OR(W5="",OR($D5="",$D5="NL",$D5="HORS LIGUE")),"",COUNTIFS($D$5:$D$72,"&lt;&gt;"&amp;"",$D$5:$D$72,"&lt;&gt;"&amp;"NL",$D$5:$D$72,"&lt;&gt;"&amp;"HORS LIGUE",W$5:W$72,"&lt;"&amp;W5)+1),Paramètres!$B$3:$C$56,2,FALSE)*Paramètres!$K$12))</f>
        <v>0</v>
      </c>
      <c r="Y5" s="46"/>
      <c r="Z5" s="2">
        <f>IF(Y$2="Bike &amp; Run",IF(ISNA(VLOOKUP(Y5,Paramètres!$B$3:$C$56,2,FALSE)),0,VLOOKUP(Y5,Paramètres!$B$3:$C$56,2,FALSE)*Paramètres!$K$13),IF(OR(Y5="",OR($D5="",$D5="NL",$D5="HORS LIGUE")),0,VLOOKUP(IF(OR(Y5="",OR($D5="",$D5="NL",$D5="HORS LIGUE")),"",COUNTIFS($D$5:$D$72,"&lt;&gt;"&amp;"",$D$5:$D$72,"&lt;&gt;"&amp;"NL",$D$5:$D$72,"&lt;&gt;"&amp;"HORS LIGUE",Y$5:Y$72,"&lt;"&amp;Y5)+1),Paramètres!$B$3:$C$56,2,FALSE)*Paramètres!$K$13))</f>
        <v>0</v>
      </c>
      <c r="AA5" s="46"/>
      <c r="AB5" s="2">
        <f>IF(AA$2="Bike &amp; Run",IF(ISNA(VLOOKUP(AA5,Paramètres!$B$3:$C$56,2,FALSE)),0,VLOOKUP(AA5,Paramètres!$B$3:$C$56,2,FALSE)*Paramètres!$K$14),IF(OR(AA5="",OR($D5="",$D5="NL",$D5="HORS LIGUE")),0,VLOOKUP(IF(OR(AA5="",OR($D5="",$D5="NL",$D5="HORS LIGUE")),"",COUNTIFS($D$5:$D$72,"&lt;&gt;"&amp;"",$D$5:$D$72,"&lt;&gt;"&amp;"NL",$D$5:$D$72,"&lt;&gt;"&amp;"HORS LIGUE",AA$5:AA$72,"&lt;"&amp;AA5)+1),Paramètres!$B$3:$C$56,2,FALSE)*Paramètres!$K$14))</f>
        <v>0</v>
      </c>
      <c r="AC5" s="46"/>
      <c r="AD5" s="2">
        <f>IF(AC$2="Bike &amp; Run",IF(ISNA(VLOOKUP(AC5,Paramètres!$B$3:$C$56,2,FALSE)),0,VLOOKUP(AC5,Paramètres!$B$3:$C$56,2,FALSE)*Paramètres!$K$15),IF(OR(AC5="",OR($D5="",$D5="NL",$D5="HORS LIGUE")),0,VLOOKUP(IF(OR(AC5="",OR($D5="",$D5="NL",$D5="HORS LIGUE")),"",COUNTIFS($D$5:$D$72,"&lt;&gt;"&amp;"",$D$5:$D$72,"&lt;&gt;"&amp;"NL",$D$5:$D$72,"&lt;&gt;"&amp;"HORS LIGUE",AC$5:AC$72,"&lt;"&amp;AC5)+1),Paramètres!$B$3:$C$56,2,FALSE)*Paramètres!$K$15))</f>
        <v>0</v>
      </c>
      <c r="AE5" s="46"/>
      <c r="AF5" s="2">
        <f>IF(AE$2="Bike &amp; Run",IF(ISNA(VLOOKUP(AE5,Paramètres!$B$3:$C$56,2,FALSE)),0,VLOOKUP(AE5,Paramètres!$B$3:$C$56,2,FALSE)*Paramètres!$K$16),IF(OR(AE5="",OR($D5="",$D5="NL",$D5="HORS LIGUE")),0,VLOOKUP(IF(OR(AE5="",OR($D5="",$D5="NL",$D5="HORS LIGUE")),"",COUNTIFS($D$5:$D$72,"&lt;&gt;"&amp;"",$D$5:$D$72,"&lt;&gt;"&amp;"NL",$D$5:$D$72,"&lt;&gt;"&amp;"HORS LIGUE",AE$5:AE$72,"&lt;"&amp;AE5)+1),Paramètres!$B$3:$C$56,2,FALSE)*Paramètres!$K$16))</f>
        <v>0</v>
      </c>
      <c r="AG5" s="46"/>
      <c r="AH5" s="2">
        <f>IF(AG$2="Bike &amp; Run",IF(ISNA(VLOOKUP(AG5,Paramètres!$B$3:$C$56,2,FALSE)),0,VLOOKUP(AG5,Paramètres!$B$3:$C$56,2,FALSE)*Paramètres!$K$17),IF(OR(AG5="",OR($D5="",$D5="NL",$D5="HORS LIGUE")),0,VLOOKUP(IF(OR(AG5="",OR($D5="",$D5="NL",$D5="HORS LIGUE")),"",COUNTIFS($D$5:$D$72,"&lt;&gt;"&amp;"",$D$5:$D$72,"&lt;&gt;"&amp;"NL",$D$5:$D$72,"&lt;&gt;"&amp;"HORS LIGUE",AG$5:AG$72,"&lt;"&amp;AG5)+1),Paramètres!$B$3:$C$56,2,FALSE)*Paramètres!$K$17))</f>
        <v>0</v>
      </c>
      <c r="AI5" s="40">
        <f t="shared" ref="AI5:AI36" si="0">F5+H5+J5+L5+N5+P5+R5+T5+V5+X5+Z5+AB5+AD5+AF5+AH5</f>
        <v>279</v>
      </c>
      <c r="AJ5" s="3">
        <f t="shared" ref="AJ5:AJ36" si="1">IF(AI5&lt;&gt;0,RANK(AI5,$AI$5:$AI$72),"")</f>
        <v>1</v>
      </c>
      <c r="AK5" s="5">
        <f t="shared" ref="AK5:AK36" si="2">COUNTA(E5,G5,I5,K5,M5,O5,Q5,S5,U5,W5,Y5,AA5,AC5,AE5,AG5)</f>
        <v>2</v>
      </c>
      <c r="AL5" s="41">
        <f t="shared" ref="AL5:AL36" si="3">HLOOKUP($AL$2,$BD$4:$BR$72,ROW(A5)-3,FALSE)</f>
        <v>279</v>
      </c>
      <c r="AM5" s="33">
        <f t="shared" ref="AM5:AM36" si="4">IF(AL5&lt;&gt;0,RANK(AL5,$AL$5:$AL$72),"")</f>
        <v>1</v>
      </c>
      <c r="AO5" s="22">
        <f t="shared" ref="AO5:AO36" si="5">F5</f>
        <v>159</v>
      </c>
      <c r="AP5">
        <f t="shared" ref="AP5:AP36" si="6">H5</f>
        <v>120</v>
      </c>
      <c r="AQ5">
        <f t="shared" ref="AQ5:AQ36" si="7">J5</f>
        <v>0</v>
      </c>
      <c r="AR5">
        <f t="shared" ref="AR5:AR36" si="8">L5</f>
        <v>0</v>
      </c>
      <c r="AS5">
        <f t="shared" ref="AS5:AS36" si="9">N5</f>
        <v>0</v>
      </c>
      <c r="AT5">
        <f t="shared" ref="AT5:AT36" si="10">P5</f>
        <v>0</v>
      </c>
      <c r="AU5">
        <f t="shared" ref="AU5:AU36" si="11">R5</f>
        <v>0</v>
      </c>
      <c r="AV5">
        <f t="shared" ref="AV5:AV36" si="12">T5</f>
        <v>0</v>
      </c>
      <c r="AW5">
        <f t="shared" ref="AW5:AW36" si="13">V5</f>
        <v>0</v>
      </c>
      <c r="AX5">
        <f t="shared" ref="AX5:AX36" si="14">X5</f>
        <v>0</v>
      </c>
      <c r="AY5">
        <f t="shared" ref="AY5:AY36" si="15">Z5</f>
        <v>0</v>
      </c>
      <c r="AZ5">
        <f t="shared" ref="AZ5:AZ36" si="16">AB5</f>
        <v>0</v>
      </c>
      <c r="BA5">
        <f t="shared" ref="BA5:BA36" si="17">AD5</f>
        <v>0</v>
      </c>
      <c r="BB5">
        <f t="shared" ref="BB5:BB36" si="18">AF5</f>
        <v>0</v>
      </c>
      <c r="BC5">
        <f t="shared" ref="BC5:BC36" si="19">AH5</f>
        <v>0</v>
      </c>
      <c r="BD5">
        <f t="shared" ref="BD5:BD36" si="20">LARGE($AO5:$BC5,BD$4)</f>
        <v>159</v>
      </c>
      <c r="BE5" s="22">
        <f t="shared" ref="BE5:BR5" si="21">BD5+LARGE($AO5:$BC5,BE$4)</f>
        <v>279</v>
      </c>
      <c r="BF5" s="22">
        <f t="shared" si="21"/>
        <v>279</v>
      </c>
      <c r="BG5" s="22">
        <f t="shared" si="21"/>
        <v>279</v>
      </c>
      <c r="BH5" s="22">
        <f t="shared" si="21"/>
        <v>279</v>
      </c>
      <c r="BI5" s="22">
        <f t="shared" si="21"/>
        <v>279</v>
      </c>
      <c r="BJ5" s="22">
        <f t="shared" si="21"/>
        <v>279</v>
      </c>
      <c r="BK5" s="22">
        <f t="shared" si="21"/>
        <v>279</v>
      </c>
      <c r="BL5" s="22">
        <f t="shared" si="21"/>
        <v>279</v>
      </c>
      <c r="BM5" s="22">
        <f t="shared" si="21"/>
        <v>279</v>
      </c>
      <c r="BN5" s="22">
        <f t="shared" si="21"/>
        <v>279</v>
      </c>
      <c r="BO5" s="22">
        <f t="shared" si="21"/>
        <v>279</v>
      </c>
      <c r="BP5" s="22">
        <f t="shared" si="21"/>
        <v>279</v>
      </c>
      <c r="BQ5" s="22">
        <f t="shared" si="21"/>
        <v>279</v>
      </c>
      <c r="BR5" s="22">
        <f t="shared" si="21"/>
        <v>279</v>
      </c>
    </row>
    <row r="6" spans="1:70" ht="16.5">
      <c r="A6" s="73" t="s">
        <v>1106</v>
      </c>
      <c r="B6" s="32" t="str">
        <f>IF(ISNA(VLOOKUP(A6,'Licenciés Jeunes 2023'!A:C,3,0)),"",VLOOKUP(A6,'Licenciés Jeunes 2023'!A:C,3,0))</f>
        <v>NEVEU</v>
      </c>
      <c r="C6" s="32" t="str">
        <f>IF(ISNA(VLOOKUP(A6,'Licenciés Jeunes 2023'!A:C,2,0)),"",VLOOKUP(A6,'Licenciés Jeunes 2023'!A:C,2,0))</f>
        <v>Remi</v>
      </c>
      <c r="D6" s="32" t="str">
        <f>IF(ISNA(VLOOKUP(A6,'Licenciés Jeunes 2023'!A:F,6,0)),"",VLOOKUP(A6,'Licenciés Jeunes 2023'!A:F,6,0))</f>
        <v>C CHARTRES METROPOLE TRIATHLON</v>
      </c>
      <c r="E6" s="6">
        <v>3</v>
      </c>
      <c r="F6" s="2">
        <v>153</v>
      </c>
      <c r="G6" s="4">
        <v>3</v>
      </c>
      <c r="H6" s="2">
        <f>IF(G$2="Bike &amp; Run",IF(ISNA(VLOOKUP(G6,Paramètres!$B$3:$C$56,2,FALSE)),0,VLOOKUP(G6,Paramètres!$B$3:$C$56,2,FALSE)*Paramètres!$K$4),IF(OR(G6="",OR($D6="",$D6="NL",$D6="HORS LIGUE")),0,VLOOKUP(IF(OR(G6="",OR($D6="",$D6="NL",$D6="HORS LIGUE")),"",COUNTIFS($D$5:$D$72,"&lt;&gt;"&amp;"",$D$5:$D$72,"&lt;&gt;"&amp;"NL",$D$5:$D$72,"&lt;&gt;"&amp;"HORS LIGUE",G$5:G$72,"&lt;"&amp;G6)+1),Paramètres!$B$3:$C$56,2,FALSE)*Paramètres!$K$4))</f>
        <v>97.5</v>
      </c>
      <c r="I6" s="36"/>
      <c r="J6" s="2">
        <f>IF(I$2="Bike &amp; Run",IF(ISNA(VLOOKUP(I6,Paramètres!$B$3:$C$56,2,FALSE)),0,VLOOKUP(I6,Paramètres!$B$3:$C$56,2,FALSE)*Paramètres!$K$5),IF(OR(I6="",OR($D6="",$D6="NL",$D6="HORS LIGUE")),0,VLOOKUP(IF(OR(I6="",OR($D6="",$D6="NL",$D6="HORS LIGUE")),"",COUNTIFS($D$5:$D$72,"&lt;&gt;"&amp;"",$D$5:$D$72,"&lt;&gt;"&amp;"NL",$D$5:$D$72,"&lt;&gt;"&amp;"HORS LIGUE",I$5:I$72,"&lt;"&amp;I6)+1),Paramètres!$B$3:$C$56,2,FALSE)*Paramètres!$K$5))</f>
        <v>0</v>
      </c>
      <c r="K6" s="4"/>
      <c r="L6" s="2">
        <f>IF(K$2="Bike &amp; Run",IF(ISNA(VLOOKUP(K6,Paramètres!$B$3:$C$56,2,FALSE)),0,VLOOKUP(K6,Paramètres!$B$3:$C$56,2,FALSE)*Paramètres!$K$6),IF(OR(K6="",OR($D6="",$D6="NL",$D6="HORS LIGUE")),0,VLOOKUP(IF(OR(K6="",OR($D6="",$D6="NL",$D6="HORS LIGUE")),"",COUNTIFS($D$5:$D$72,"&lt;&gt;"&amp;"",$D$5:$D$72,"&lt;&gt;"&amp;"NL",$D$5:$D$72,"&lt;&gt;"&amp;"HORS LIGUE",K$5:K$72,"&lt;"&amp;K6)+1),Paramètres!$B$3:$C$56,2,FALSE)*Paramètres!$K$6))</f>
        <v>0</v>
      </c>
      <c r="M6" s="4"/>
      <c r="N6" s="2">
        <f>IF(M$2="Bike &amp; Run",IF(ISNA(VLOOKUP(M6,Paramètres!$B$3:$C$56,2,FALSE)),0,VLOOKUP(M6,Paramètres!$B$3:$C$56,2,FALSE)*Paramètres!$K$7),IF(OR(M6="",OR($D6="",$D6="NL",$D6="HORS LIGUE")),0,VLOOKUP(IF(OR(M6="",OR($D6="",$D6="NL",$D6="HORS LIGUE")),"",COUNTIFS($D$5:$D$72,"&lt;&gt;"&amp;"",$D$5:$D$72,"&lt;&gt;"&amp;"NL",$D$5:$D$72,"&lt;&gt;"&amp;"HORS LIGUE",M$5:M$72,"&lt;"&amp;M6)+1),Paramètres!$B$3:$C$56,2,FALSE)*Paramètres!$K$7))</f>
        <v>0</v>
      </c>
      <c r="O6" s="46"/>
      <c r="P6" s="2">
        <f>IF(O$2="Bike &amp; Run",IF(ISNA(VLOOKUP(O6,Paramètres!$B$3:$C$56,2,FALSE)),0,VLOOKUP(O6,Paramètres!$B$3:$C$56,2,FALSE)*Paramètres!$K$8),IF(OR(O6="",OR($D6="",$D6="NL",$D6="HORS LIGUE")),0,VLOOKUP(IF(OR(O6="",OR($D6="",$D6="NL",$D6="HORS LIGUE")),"",COUNTIFS($D$5:$D$72,"&lt;&gt;"&amp;"",$D$5:$D$72,"&lt;&gt;"&amp;"NL",$D$5:$D$72,"&lt;&gt;"&amp;"HORS LIGUE",O$5:O$72,"&lt;"&amp;O6)+1),Paramètres!$B$3:$C$56,2,FALSE)*Paramètres!$K$8))</f>
        <v>0</v>
      </c>
      <c r="Q6" s="46"/>
      <c r="R6" s="2">
        <f>IF(Q$2="Bike &amp; Run",IF(ISNA(VLOOKUP(Q6,Paramètres!$B$3:$C$56,2,FALSE)),0,VLOOKUP(Q6,Paramètres!$B$3:$C$56,2,FALSE)*Paramètres!$K$9),IF(OR(Q6="",OR($D6="",$D6="NL",$D6="HORS LIGUE")),0,VLOOKUP(IF(OR(Q6="",OR($D6="",$D6="NL",$D6="HORS LIGUE")),"",COUNTIFS($D$5:$D$72,"&lt;&gt;"&amp;"",$D$5:$D$72,"&lt;&gt;"&amp;"NL",$D$5:$D$72,"&lt;&gt;"&amp;"HORS LIGUE",Q$5:Q$72,"&lt;"&amp;Q6)+1),Paramètres!$B$3:$C$56,2,FALSE)*Paramètres!$K$9))</f>
        <v>0</v>
      </c>
      <c r="S6" s="46"/>
      <c r="T6" s="2">
        <f>IF(S$2="Bike &amp; Run",IF(ISNA(VLOOKUP(S6,Paramètres!$B$3:$C$56,2,FALSE)),0,VLOOKUP(S6,Paramètres!$B$3:$C$56,2,FALSE)*Paramètres!$K$10),IF(OR(S6="",OR($D6="",$D6="NL",$D6="HORS LIGUE")),0,VLOOKUP(IF(OR(S6="",OR($D6="",$D6="NL",$D6="HORS LIGUE")),"",COUNTIFS($D$5:$D$72,"&lt;&gt;"&amp;"",$D$5:$D$72,"&lt;&gt;"&amp;"NL",$D$5:$D$72,"&lt;&gt;"&amp;"HORS LIGUE",S$5:S$72,"&lt;"&amp;S6)+1),Paramètres!$B$3:$C$56,2,FALSE)*Paramètres!$K$10))</f>
        <v>0</v>
      </c>
      <c r="U6" s="46"/>
      <c r="V6" s="2">
        <f>IF(U$2="Bike &amp; Run",IF(ISNA(VLOOKUP(U6,Paramètres!$B$3:$C$56,2,FALSE)),0,VLOOKUP(U6,Paramètres!$B$3:$C$56,2,FALSE)*Paramètres!$K$11),IF(OR(U6="",OR($D6="",$D6="NL",$D6="HORS LIGUE")),0,VLOOKUP(IF(OR(U6="",OR($D6="",$D6="NL",$D6="HORS LIGUE")),"",COUNTIFS($D$5:$D$72,"&lt;&gt;"&amp;"",$D$5:$D$72,"&lt;&gt;"&amp;"NL",$D$5:$D$72,"&lt;&gt;"&amp;"HORS LIGUE",U$5:U$72,"&lt;"&amp;U6)+1),Paramètres!$B$3:$C$56,2,FALSE)*Paramètres!$K$11))</f>
        <v>0</v>
      </c>
      <c r="W6" s="46"/>
      <c r="X6" s="2">
        <f>IF(W$2="Bike &amp; Run",IF(ISNA(VLOOKUP(W6,Paramètres!$B$3:$C$56,2,FALSE)),0,VLOOKUP(W6,Paramètres!$B$3:$C$56,2,FALSE)*Paramètres!$K$12),IF(OR(W6="",OR($D6="",$D6="NL",$D6="HORS LIGUE")),0,VLOOKUP(IF(OR(W6="",OR($D6="",$D6="NL",$D6="HORS LIGUE")),"",COUNTIFS($D$5:$D$72,"&lt;&gt;"&amp;"",$D$5:$D$72,"&lt;&gt;"&amp;"NL",$D$5:$D$72,"&lt;&gt;"&amp;"HORS LIGUE",W$5:W$72,"&lt;"&amp;W6)+1),Paramètres!$B$3:$C$56,2,FALSE)*Paramètres!$K$12))</f>
        <v>0</v>
      </c>
      <c r="Y6" s="46"/>
      <c r="Z6" s="2">
        <f>IF(Y$2="Bike &amp; Run",IF(ISNA(VLOOKUP(Y6,Paramètres!$B$3:$C$56,2,FALSE)),0,VLOOKUP(Y6,Paramètres!$B$3:$C$56,2,FALSE)*Paramètres!$K$13),IF(OR(Y6="",OR($D6="",$D6="NL",$D6="HORS LIGUE")),0,VLOOKUP(IF(OR(Y6="",OR($D6="",$D6="NL",$D6="HORS LIGUE")),"",COUNTIFS($D$5:$D$72,"&lt;&gt;"&amp;"",$D$5:$D$72,"&lt;&gt;"&amp;"NL",$D$5:$D$72,"&lt;&gt;"&amp;"HORS LIGUE",Y$5:Y$72,"&lt;"&amp;Y6)+1),Paramètres!$B$3:$C$56,2,FALSE)*Paramètres!$K$13))</f>
        <v>0</v>
      </c>
      <c r="AA6" s="46"/>
      <c r="AB6" s="2">
        <f>IF(AA$2="Bike &amp; Run",IF(ISNA(VLOOKUP(AA6,Paramètres!$B$3:$C$56,2,FALSE)),0,VLOOKUP(AA6,Paramètres!$B$3:$C$56,2,FALSE)*Paramètres!$K$14),IF(OR(AA6="",OR($D6="",$D6="NL",$D6="HORS LIGUE")),0,VLOOKUP(IF(OR(AA6="",OR($D6="",$D6="NL",$D6="HORS LIGUE")),"",COUNTIFS($D$5:$D$72,"&lt;&gt;"&amp;"",$D$5:$D$72,"&lt;&gt;"&amp;"NL",$D$5:$D$72,"&lt;&gt;"&amp;"HORS LIGUE",AA$5:AA$72,"&lt;"&amp;AA6)+1),Paramètres!$B$3:$C$56,2,FALSE)*Paramètres!$K$14))</f>
        <v>0</v>
      </c>
      <c r="AC6" s="46"/>
      <c r="AD6" s="2">
        <f>IF(AC$2="Bike &amp; Run",IF(ISNA(VLOOKUP(AC6,Paramètres!$B$3:$C$56,2,FALSE)),0,VLOOKUP(AC6,Paramètres!$B$3:$C$56,2,FALSE)*Paramètres!$K$15),IF(OR(AC6="",OR($D6="",$D6="NL",$D6="HORS LIGUE")),0,VLOOKUP(IF(OR(AC6="",OR($D6="",$D6="NL",$D6="HORS LIGUE")),"",COUNTIFS($D$5:$D$72,"&lt;&gt;"&amp;"",$D$5:$D$72,"&lt;&gt;"&amp;"NL",$D$5:$D$72,"&lt;&gt;"&amp;"HORS LIGUE",AC$5:AC$72,"&lt;"&amp;AC6)+1),Paramètres!$B$3:$C$56,2,FALSE)*Paramètres!$K$15))</f>
        <v>0</v>
      </c>
      <c r="AE6" s="46"/>
      <c r="AF6" s="2">
        <f>IF(AE$2="Bike &amp; Run",IF(ISNA(VLOOKUP(AE6,Paramètres!$B$3:$C$56,2,FALSE)),0,VLOOKUP(AE6,Paramètres!$B$3:$C$56,2,FALSE)*Paramètres!$K$16),IF(OR(AE6="",OR($D6="",$D6="NL",$D6="HORS LIGUE")),0,VLOOKUP(IF(OR(AE6="",OR($D6="",$D6="NL",$D6="HORS LIGUE")),"",COUNTIFS($D$5:$D$72,"&lt;&gt;"&amp;"",$D$5:$D$72,"&lt;&gt;"&amp;"NL",$D$5:$D$72,"&lt;&gt;"&amp;"HORS LIGUE",AE$5:AE$72,"&lt;"&amp;AE6)+1),Paramètres!$B$3:$C$56,2,FALSE)*Paramètres!$K$16))</f>
        <v>0</v>
      </c>
      <c r="AG6" s="46"/>
      <c r="AH6" s="2">
        <f>IF(AG$2="Bike &amp; Run",IF(ISNA(VLOOKUP(AG6,Paramètres!$B$3:$C$56,2,FALSE)),0,VLOOKUP(AG6,Paramètres!$B$3:$C$56,2,FALSE)*Paramètres!$K$17),IF(OR(AG6="",OR($D6="",$D6="NL",$D6="HORS LIGUE")),0,VLOOKUP(IF(OR(AG6="",OR($D6="",$D6="NL",$D6="HORS LIGUE")),"",COUNTIFS($D$5:$D$72,"&lt;&gt;"&amp;"",$D$5:$D$72,"&lt;&gt;"&amp;"NL",$D$5:$D$72,"&lt;&gt;"&amp;"HORS LIGUE",AG$5:AG$72,"&lt;"&amp;AG6)+1),Paramètres!$B$3:$C$56,2,FALSE)*Paramètres!$K$17))</f>
        <v>0</v>
      </c>
      <c r="AI6" s="40">
        <f t="shared" si="0"/>
        <v>250.5</v>
      </c>
      <c r="AJ6" s="3">
        <f t="shared" si="1"/>
        <v>2</v>
      </c>
      <c r="AK6" s="5">
        <f t="shared" si="2"/>
        <v>2</v>
      </c>
      <c r="AL6" s="41">
        <f t="shared" si="3"/>
        <v>250.5</v>
      </c>
      <c r="AM6" s="33">
        <f t="shared" si="4"/>
        <v>2</v>
      </c>
      <c r="AO6" s="22">
        <f t="shared" si="5"/>
        <v>153</v>
      </c>
      <c r="AP6">
        <f t="shared" si="6"/>
        <v>97.5</v>
      </c>
      <c r="AQ6">
        <f t="shared" si="7"/>
        <v>0</v>
      </c>
      <c r="AR6">
        <f t="shared" si="8"/>
        <v>0</v>
      </c>
      <c r="AS6">
        <f t="shared" si="9"/>
        <v>0</v>
      </c>
      <c r="AT6">
        <f t="shared" si="10"/>
        <v>0</v>
      </c>
      <c r="AU6">
        <f t="shared" si="11"/>
        <v>0</v>
      </c>
      <c r="AV6">
        <f t="shared" si="12"/>
        <v>0</v>
      </c>
      <c r="AW6">
        <f t="shared" si="13"/>
        <v>0</v>
      </c>
      <c r="AX6">
        <f t="shared" si="14"/>
        <v>0</v>
      </c>
      <c r="AY6">
        <f t="shared" si="15"/>
        <v>0</v>
      </c>
      <c r="AZ6">
        <f t="shared" si="16"/>
        <v>0</v>
      </c>
      <c r="BA6">
        <f t="shared" si="17"/>
        <v>0</v>
      </c>
      <c r="BB6">
        <f t="shared" si="18"/>
        <v>0</v>
      </c>
      <c r="BC6">
        <f t="shared" si="19"/>
        <v>0</v>
      </c>
      <c r="BD6">
        <f t="shared" si="20"/>
        <v>153</v>
      </c>
      <c r="BE6" s="22">
        <f t="shared" ref="BE6:BR6" si="22">BD6+LARGE($AO6:$BC6,BE$4)</f>
        <v>250.5</v>
      </c>
      <c r="BF6" s="22">
        <f t="shared" si="22"/>
        <v>250.5</v>
      </c>
      <c r="BG6" s="22">
        <f t="shared" si="22"/>
        <v>250.5</v>
      </c>
      <c r="BH6" s="22">
        <f t="shared" si="22"/>
        <v>250.5</v>
      </c>
      <c r="BI6" s="22">
        <f t="shared" si="22"/>
        <v>250.5</v>
      </c>
      <c r="BJ6" s="22">
        <f t="shared" si="22"/>
        <v>250.5</v>
      </c>
      <c r="BK6" s="22">
        <f t="shared" si="22"/>
        <v>250.5</v>
      </c>
      <c r="BL6" s="22">
        <f t="shared" si="22"/>
        <v>250.5</v>
      </c>
      <c r="BM6" s="22">
        <f t="shared" si="22"/>
        <v>250.5</v>
      </c>
      <c r="BN6" s="22">
        <f t="shared" si="22"/>
        <v>250.5</v>
      </c>
      <c r="BO6" s="22">
        <f t="shared" si="22"/>
        <v>250.5</v>
      </c>
      <c r="BP6" s="22">
        <f t="shared" si="22"/>
        <v>250.5</v>
      </c>
      <c r="BQ6" s="22">
        <f t="shared" si="22"/>
        <v>250.5</v>
      </c>
      <c r="BR6" s="22">
        <f t="shared" si="22"/>
        <v>250.5</v>
      </c>
    </row>
    <row r="7" spans="1:70" ht="16.5">
      <c r="A7" s="73" t="s">
        <v>582</v>
      </c>
      <c r="B7" s="32" t="str">
        <f>IF(ISNA(VLOOKUP(A7,'Licenciés Jeunes 2023'!A:C,3,0)),"",VLOOKUP(A7,'Licenciés Jeunes 2023'!A:C,3,0))</f>
        <v>ROBERT</v>
      </c>
      <c r="C7" s="32" t="str">
        <f>IF(ISNA(VLOOKUP(A7,'Licenciés Jeunes 2023'!A:C,2,0)),"",VLOOKUP(A7,'Licenciés Jeunes 2023'!A:C,2,0))</f>
        <v>Cyprien</v>
      </c>
      <c r="D7" s="32" t="str">
        <f>IF(ISNA(VLOOKUP(A7,'Licenciés Jeunes 2023'!A:F,6,0)),"",VLOOKUP(A7,'Licenciés Jeunes 2023'!A:F,6,0))</f>
        <v>ASPTT 36 SPORT NATURE</v>
      </c>
      <c r="E7" s="6">
        <v>1</v>
      </c>
      <c r="F7" s="2">
        <v>164</v>
      </c>
      <c r="G7" s="4">
        <v>5</v>
      </c>
      <c r="H7" s="2">
        <f>IF(G$2="Bike &amp; Run",IF(ISNA(VLOOKUP(G7,Paramètres!$B$3:$C$56,2,FALSE)),0,VLOOKUP(G7,Paramètres!$B$3:$C$56,2,FALSE)*Paramètres!$K$4),IF(OR(G7="",OR($D7="",$D7="NL",$D7="HORS LIGUE")),0,VLOOKUP(IF(OR(G7="",OR($D7="",$D7="NL",$D7="HORS LIGUE")),"",COUNTIFS($D$5:$D$72,"&lt;&gt;"&amp;"",$D$5:$D$72,"&lt;&gt;"&amp;"NL",$D$5:$D$72,"&lt;&gt;"&amp;"HORS LIGUE",G$5:G$72,"&lt;"&amp;G7)+1),Paramètres!$B$3:$C$56,2,FALSE)*Paramètres!$K$4))</f>
        <v>75</v>
      </c>
      <c r="I7" s="36"/>
      <c r="J7" s="2">
        <f>IF(I$2="Bike &amp; Run",IF(ISNA(VLOOKUP(I7,Paramètres!$B$3:$C$56,2,FALSE)),0,VLOOKUP(I7,Paramètres!$B$3:$C$56,2,FALSE)*Paramètres!$K$5),IF(OR(I7="",OR($D7="",$D7="NL",$D7="HORS LIGUE")),0,VLOOKUP(IF(OR(I7="",OR($D7="",$D7="NL",$D7="HORS LIGUE")),"",COUNTIFS($D$5:$D$72,"&lt;&gt;"&amp;"",$D$5:$D$72,"&lt;&gt;"&amp;"NL",$D$5:$D$72,"&lt;&gt;"&amp;"HORS LIGUE",I$5:I$72,"&lt;"&amp;I7)+1),Paramètres!$B$3:$C$56,2,FALSE)*Paramètres!$K$5))</f>
        <v>0</v>
      </c>
      <c r="K7" s="4"/>
      <c r="L7" s="2">
        <f>IF(K$2="Bike &amp; Run",IF(ISNA(VLOOKUP(K7,Paramètres!$B$3:$C$56,2,FALSE)),0,VLOOKUP(K7,Paramètres!$B$3:$C$56,2,FALSE)*Paramètres!$K$6),IF(OR(K7="",OR($D7="",$D7="NL",$D7="HORS LIGUE")),0,VLOOKUP(IF(OR(K7="",OR($D7="",$D7="NL",$D7="HORS LIGUE")),"",COUNTIFS($D$5:$D$72,"&lt;&gt;"&amp;"",$D$5:$D$72,"&lt;&gt;"&amp;"NL",$D$5:$D$72,"&lt;&gt;"&amp;"HORS LIGUE",K$5:K$72,"&lt;"&amp;K7)+1),Paramètres!$B$3:$C$56,2,FALSE)*Paramètres!$K$6))</f>
        <v>0</v>
      </c>
      <c r="M7" s="4"/>
      <c r="N7" s="2">
        <f>IF(M$2="Bike &amp; Run",IF(ISNA(VLOOKUP(M7,Paramètres!$B$3:$C$56,2,FALSE)),0,VLOOKUP(M7,Paramètres!$B$3:$C$56,2,FALSE)*Paramètres!$K$7),IF(OR(M7="",OR($D7="",$D7="NL",$D7="HORS LIGUE")),0,VLOOKUP(IF(OR(M7="",OR($D7="",$D7="NL",$D7="HORS LIGUE")),"",COUNTIFS($D$5:$D$72,"&lt;&gt;"&amp;"",$D$5:$D$72,"&lt;&gt;"&amp;"NL",$D$5:$D$72,"&lt;&gt;"&amp;"HORS LIGUE",M$5:M$72,"&lt;"&amp;M7)+1),Paramètres!$B$3:$C$56,2,FALSE)*Paramètres!$K$7))</f>
        <v>0</v>
      </c>
      <c r="O7" s="46"/>
      <c r="P7" s="2">
        <f>IF(O$2="Bike &amp; Run",IF(ISNA(VLOOKUP(O7,Paramètres!$B$3:$C$56,2,FALSE)),0,VLOOKUP(O7,Paramètres!$B$3:$C$56,2,FALSE)*Paramètres!$K$8),IF(OR(O7="",OR($D7="",$D7="NL",$D7="HORS LIGUE")),0,VLOOKUP(IF(OR(O7="",OR($D7="",$D7="NL",$D7="HORS LIGUE")),"",COUNTIFS($D$5:$D$72,"&lt;&gt;"&amp;"",$D$5:$D$72,"&lt;&gt;"&amp;"NL",$D$5:$D$72,"&lt;&gt;"&amp;"HORS LIGUE",O$5:O$72,"&lt;"&amp;O7)+1),Paramètres!$B$3:$C$56,2,FALSE)*Paramètres!$K$8))</f>
        <v>0</v>
      </c>
      <c r="Q7" s="46"/>
      <c r="R7" s="2">
        <f>IF(Q$2="Bike &amp; Run",IF(ISNA(VLOOKUP(Q7,Paramètres!$B$3:$C$56,2,FALSE)),0,VLOOKUP(Q7,Paramètres!$B$3:$C$56,2,FALSE)*Paramètres!$K$9),IF(OR(Q7="",OR($D7="",$D7="NL",$D7="HORS LIGUE")),0,VLOOKUP(IF(OR(Q7="",OR($D7="",$D7="NL",$D7="HORS LIGUE")),"",COUNTIFS($D$5:$D$72,"&lt;&gt;"&amp;"",$D$5:$D$72,"&lt;&gt;"&amp;"NL",$D$5:$D$72,"&lt;&gt;"&amp;"HORS LIGUE",Q$5:Q$72,"&lt;"&amp;Q7)+1),Paramètres!$B$3:$C$56,2,FALSE)*Paramètres!$K$9))</f>
        <v>0</v>
      </c>
      <c r="S7" s="46"/>
      <c r="T7" s="2">
        <f>IF(S$2="Bike &amp; Run",IF(ISNA(VLOOKUP(S7,Paramètres!$B$3:$C$56,2,FALSE)),0,VLOOKUP(S7,Paramètres!$B$3:$C$56,2,FALSE)*Paramètres!$K$10),IF(OR(S7="",OR($D7="",$D7="NL",$D7="HORS LIGUE")),0,VLOOKUP(IF(OR(S7="",OR($D7="",$D7="NL",$D7="HORS LIGUE")),"",COUNTIFS($D$5:$D$72,"&lt;&gt;"&amp;"",$D$5:$D$72,"&lt;&gt;"&amp;"NL",$D$5:$D$72,"&lt;&gt;"&amp;"HORS LIGUE",S$5:S$72,"&lt;"&amp;S7)+1),Paramètres!$B$3:$C$56,2,FALSE)*Paramètres!$K$10))</f>
        <v>0</v>
      </c>
      <c r="U7" s="46"/>
      <c r="V7" s="2">
        <f>IF(U$2="Bike &amp; Run",IF(ISNA(VLOOKUP(U7,Paramètres!$B$3:$C$56,2,FALSE)),0,VLOOKUP(U7,Paramètres!$B$3:$C$56,2,FALSE)*Paramètres!$K$11),IF(OR(U7="",OR($D7="",$D7="NL",$D7="HORS LIGUE")),0,VLOOKUP(IF(OR(U7="",OR($D7="",$D7="NL",$D7="HORS LIGUE")),"",COUNTIFS($D$5:$D$72,"&lt;&gt;"&amp;"",$D$5:$D$72,"&lt;&gt;"&amp;"NL",$D$5:$D$72,"&lt;&gt;"&amp;"HORS LIGUE",U$5:U$72,"&lt;"&amp;U7)+1),Paramètres!$B$3:$C$56,2,FALSE)*Paramètres!$K$11))</f>
        <v>0</v>
      </c>
      <c r="W7" s="46"/>
      <c r="X7" s="2">
        <f>IF(W$2="Bike &amp; Run",IF(ISNA(VLOOKUP(W7,Paramètres!$B$3:$C$56,2,FALSE)),0,VLOOKUP(W7,Paramètres!$B$3:$C$56,2,FALSE)*Paramètres!$K$12),IF(OR(W7="",OR($D7="",$D7="NL",$D7="HORS LIGUE")),0,VLOOKUP(IF(OR(W7="",OR($D7="",$D7="NL",$D7="HORS LIGUE")),"",COUNTIFS($D$5:$D$72,"&lt;&gt;"&amp;"",$D$5:$D$72,"&lt;&gt;"&amp;"NL",$D$5:$D$72,"&lt;&gt;"&amp;"HORS LIGUE",W$5:W$72,"&lt;"&amp;W7)+1),Paramètres!$B$3:$C$56,2,FALSE)*Paramètres!$K$12))</f>
        <v>0</v>
      </c>
      <c r="Y7" s="46"/>
      <c r="Z7" s="2">
        <f>IF(Y$2="Bike &amp; Run",IF(ISNA(VLOOKUP(Y7,Paramètres!$B$3:$C$56,2,FALSE)),0,VLOOKUP(Y7,Paramètres!$B$3:$C$56,2,FALSE)*Paramètres!$K$13),IF(OR(Y7="",OR($D7="",$D7="NL",$D7="HORS LIGUE")),0,VLOOKUP(IF(OR(Y7="",OR($D7="",$D7="NL",$D7="HORS LIGUE")),"",COUNTIFS($D$5:$D$72,"&lt;&gt;"&amp;"",$D$5:$D$72,"&lt;&gt;"&amp;"NL",$D$5:$D$72,"&lt;&gt;"&amp;"HORS LIGUE",Y$5:Y$72,"&lt;"&amp;Y7)+1),Paramètres!$B$3:$C$56,2,FALSE)*Paramètres!$K$13))</f>
        <v>0</v>
      </c>
      <c r="AA7" s="46"/>
      <c r="AB7" s="2">
        <f>IF(AA$2="Bike &amp; Run",IF(ISNA(VLOOKUP(AA7,Paramètres!$B$3:$C$56,2,FALSE)),0,VLOOKUP(AA7,Paramètres!$B$3:$C$56,2,FALSE)*Paramètres!$K$14),IF(OR(AA7="",OR($D7="",$D7="NL",$D7="HORS LIGUE")),0,VLOOKUP(IF(OR(AA7="",OR($D7="",$D7="NL",$D7="HORS LIGUE")),"",COUNTIFS($D$5:$D$72,"&lt;&gt;"&amp;"",$D$5:$D$72,"&lt;&gt;"&amp;"NL",$D$5:$D$72,"&lt;&gt;"&amp;"HORS LIGUE",AA$5:AA$72,"&lt;"&amp;AA7)+1),Paramètres!$B$3:$C$56,2,FALSE)*Paramètres!$K$14))</f>
        <v>0</v>
      </c>
      <c r="AC7" s="46"/>
      <c r="AD7" s="2">
        <f>IF(AC$2="Bike &amp; Run",IF(ISNA(VLOOKUP(AC7,Paramètres!$B$3:$C$56,2,FALSE)),0,VLOOKUP(AC7,Paramètres!$B$3:$C$56,2,FALSE)*Paramètres!$K$15),IF(OR(AC7="",OR($D7="",$D7="NL",$D7="HORS LIGUE")),0,VLOOKUP(IF(OR(AC7="",OR($D7="",$D7="NL",$D7="HORS LIGUE")),"",COUNTIFS($D$5:$D$72,"&lt;&gt;"&amp;"",$D$5:$D$72,"&lt;&gt;"&amp;"NL",$D$5:$D$72,"&lt;&gt;"&amp;"HORS LIGUE",AC$5:AC$72,"&lt;"&amp;AC7)+1),Paramètres!$B$3:$C$56,2,FALSE)*Paramètres!$K$15))</f>
        <v>0</v>
      </c>
      <c r="AE7" s="46"/>
      <c r="AF7" s="2">
        <f>IF(AE$2="Bike &amp; Run",IF(ISNA(VLOOKUP(AE7,Paramètres!$B$3:$C$56,2,FALSE)),0,VLOOKUP(AE7,Paramètres!$B$3:$C$56,2,FALSE)*Paramètres!$K$16),IF(OR(AE7="",OR($D7="",$D7="NL",$D7="HORS LIGUE")),0,VLOOKUP(IF(OR(AE7="",OR($D7="",$D7="NL",$D7="HORS LIGUE")),"",COUNTIFS($D$5:$D$72,"&lt;&gt;"&amp;"",$D$5:$D$72,"&lt;&gt;"&amp;"NL",$D$5:$D$72,"&lt;&gt;"&amp;"HORS LIGUE",AE$5:AE$72,"&lt;"&amp;AE7)+1),Paramètres!$B$3:$C$56,2,FALSE)*Paramètres!$K$16))</f>
        <v>0</v>
      </c>
      <c r="AG7" s="46"/>
      <c r="AH7" s="2">
        <f>IF(AG$2="Bike &amp; Run",IF(ISNA(VLOOKUP(AG7,Paramètres!$B$3:$C$56,2,FALSE)),0,VLOOKUP(AG7,Paramètres!$B$3:$C$56,2,FALSE)*Paramètres!$K$17),IF(OR(AG7="",OR($D7="",$D7="NL",$D7="HORS LIGUE")),0,VLOOKUP(IF(OR(AG7="",OR($D7="",$D7="NL",$D7="HORS LIGUE")),"",COUNTIFS($D$5:$D$72,"&lt;&gt;"&amp;"",$D$5:$D$72,"&lt;&gt;"&amp;"NL",$D$5:$D$72,"&lt;&gt;"&amp;"HORS LIGUE",AG$5:AG$72,"&lt;"&amp;AG7)+1),Paramètres!$B$3:$C$56,2,FALSE)*Paramètres!$K$17))</f>
        <v>0</v>
      </c>
      <c r="AI7" s="40">
        <f t="shared" si="0"/>
        <v>239</v>
      </c>
      <c r="AJ7" s="3">
        <f t="shared" si="1"/>
        <v>3</v>
      </c>
      <c r="AK7" s="5">
        <f t="shared" si="2"/>
        <v>2</v>
      </c>
      <c r="AL7" s="41">
        <f t="shared" si="3"/>
        <v>239</v>
      </c>
      <c r="AM7" s="33">
        <f t="shared" si="4"/>
        <v>3</v>
      </c>
      <c r="AO7" s="22">
        <f t="shared" si="5"/>
        <v>164</v>
      </c>
      <c r="AP7">
        <f t="shared" si="6"/>
        <v>75</v>
      </c>
      <c r="AQ7">
        <f t="shared" si="7"/>
        <v>0</v>
      </c>
      <c r="AR7">
        <f t="shared" si="8"/>
        <v>0</v>
      </c>
      <c r="AS7">
        <f t="shared" si="9"/>
        <v>0</v>
      </c>
      <c r="AT7">
        <f t="shared" si="10"/>
        <v>0</v>
      </c>
      <c r="AU7">
        <f t="shared" si="11"/>
        <v>0</v>
      </c>
      <c r="AV7">
        <f t="shared" si="12"/>
        <v>0</v>
      </c>
      <c r="AW7">
        <f t="shared" si="13"/>
        <v>0</v>
      </c>
      <c r="AX7">
        <f t="shared" si="14"/>
        <v>0</v>
      </c>
      <c r="AY7">
        <f t="shared" si="15"/>
        <v>0</v>
      </c>
      <c r="AZ7">
        <f t="shared" si="16"/>
        <v>0</v>
      </c>
      <c r="BA7">
        <f t="shared" si="17"/>
        <v>0</v>
      </c>
      <c r="BB7">
        <f t="shared" si="18"/>
        <v>0</v>
      </c>
      <c r="BC7">
        <f t="shared" si="19"/>
        <v>0</v>
      </c>
      <c r="BD7">
        <f t="shared" si="20"/>
        <v>164</v>
      </c>
      <c r="BE7" s="22">
        <f t="shared" ref="BE7:BR7" si="23">BD7+LARGE($AO7:$BC7,BE$4)</f>
        <v>239</v>
      </c>
      <c r="BF7" s="22">
        <f t="shared" si="23"/>
        <v>239</v>
      </c>
      <c r="BG7" s="22">
        <f t="shared" si="23"/>
        <v>239</v>
      </c>
      <c r="BH7" s="22">
        <f t="shared" si="23"/>
        <v>239</v>
      </c>
      <c r="BI7" s="22">
        <f t="shared" si="23"/>
        <v>239</v>
      </c>
      <c r="BJ7" s="22">
        <f t="shared" si="23"/>
        <v>239</v>
      </c>
      <c r="BK7" s="22">
        <f t="shared" si="23"/>
        <v>239</v>
      </c>
      <c r="BL7" s="22">
        <f t="shared" si="23"/>
        <v>239</v>
      </c>
      <c r="BM7" s="22">
        <f t="shared" si="23"/>
        <v>239</v>
      </c>
      <c r="BN7" s="22">
        <f t="shared" si="23"/>
        <v>239</v>
      </c>
      <c r="BO7" s="22">
        <f t="shared" si="23"/>
        <v>239</v>
      </c>
      <c r="BP7" s="22">
        <f t="shared" si="23"/>
        <v>239</v>
      </c>
      <c r="BQ7" s="22">
        <f t="shared" si="23"/>
        <v>239</v>
      </c>
      <c r="BR7" s="22">
        <f t="shared" si="23"/>
        <v>239</v>
      </c>
    </row>
    <row r="8" spans="1:70" ht="16.5">
      <c r="A8" s="73" t="s">
        <v>1077</v>
      </c>
      <c r="B8" s="32" t="str">
        <f>IF(ISNA(VLOOKUP(A8,'Licenciés Jeunes 2023'!A:C,3,0)),"",VLOOKUP(A8,'Licenciés Jeunes 2023'!A:C,3,0))</f>
        <v>HERVIEU</v>
      </c>
      <c r="C8" s="32" t="str">
        <f>IF(ISNA(VLOOKUP(A8,'Licenciés Jeunes 2023'!A:C,2,0)),"",VLOOKUP(A8,'Licenciés Jeunes 2023'!A:C,2,0))</f>
        <v>Eliot</v>
      </c>
      <c r="D8" s="32" t="str">
        <f>IF(ISNA(VLOOKUP(A8,'Licenciés Jeunes 2023'!A:F,6,0)),"",VLOOKUP(A8,'Licenciés Jeunes 2023'!A:F,6,0))</f>
        <v>C CHARTRES METROPOLE TRIATHLON</v>
      </c>
      <c r="E8" s="6">
        <v>7</v>
      </c>
      <c r="F8" s="2">
        <v>142</v>
      </c>
      <c r="G8" s="4">
        <v>4</v>
      </c>
      <c r="H8" s="2">
        <f>IF(G$2="Bike &amp; Run",IF(ISNA(VLOOKUP(G8,Paramètres!$B$3:$C$56,2,FALSE)),0,VLOOKUP(G8,Paramètres!$B$3:$C$56,2,FALSE)*Paramètres!$K$4),IF(OR(G8="",OR($D8="",$D8="NL",$D8="HORS LIGUE")),0,VLOOKUP(IF(OR(G8="",OR($D8="",$D8="NL",$D8="HORS LIGUE")),"",COUNTIFS($D$5:$D$72,"&lt;&gt;"&amp;"",$D$5:$D$72,"&lt;&gt;"&amp;"NL",$D$5:$D$72,"&lt;&gt;"&amp;"HORS LIGUE",G$5:G$72,"&lt;"&amp;G8)+1),Paramètres!$B$3:$C$56,2,FALSE)*Paramètres!$K$4))</f>
        <v>82.5</v>
      </c>
      <c r="I8" s="36"/>
      <c r="J8" s="2">
        <f>IF(I$2="Bike &amp; Run",IF(ISNA(VLOOKUP(I8,Paramètres!$B$3:$C$56,2,FALSE)),0,VLOOKUP(I8,Paramètres!$B$3:$C$56,2,FALSE)*Paramètres!$K$5),IF(OR(I8="",OR($D8="",$D8="NL",$D8="HORS LIGUE")),0,VLOOKUP(IF(OR(I8="",OR($D8="",$D8="NL",$D8="HORS LIGUE")),"",COUNTIFS($D$5:$D$72,"&lt;&gt;"&amp;"",$D$5:$D$72,"&lt;&gt;"&amp;"NL",$D$5:$D$72,"&lt;&gt;"&amp;"HORS LIGUE",I$5:I$72,"&lt;"&amp;I8)+1),Paramètres!$B$3:$C$56,2,FALSE)*Paramètres!$K$5))</f>
        <v>0</v>
      </c>
      <c r="K8" s="4"/>
      <c r="L8" s="2">
        <f>IF(K$2="Bike &amp; Run",IF(ISNA(VLOOKUP(K8,Paramètres!$B$3:$C$56,2,FALSE)),0,VLOOKUP(K8,Paramètres!$B$3:$C$56,2,FALSE)*Paramètres!$K$6),IF(OR(K8="",OR($D8="",$D8="NL",$D8="HORS LIGUE")),0,VLOOKUP(IF(OR(K8="",OR($D8="",$D8="NL",$D8="HORS LIGUE")),"",COUNTIFS($D$5:$D$72,"&lt;&gt;"&amp;"",$D$5:$D$72,"&lt;&gt;"&amp;"NL",$D$5:$D$72,"&lt;&gt;"&amp;"HORS LIGUE",K$5:K$72,"&lt;"&amp;K8)+1),Paramètres!$B$3:$C$56,2,FALSE)*Paramètres!$K$6))</f>
        <v>0</v>
      </c>
      <c r="M8" s="4"/>
      <c r="N8" s="2">
        <f>IF(M$2="Bike &amp; Run",IF(ISNA(VLOOKUP(M8,Paramètres!$B$3:$C$56,2,FALSE)),0,VLOOKUP(M8,Paramètres!$B$3:$C$56,2,FALSE)*Paramètres!$K$7),IF(OR(M8="",OR($D8="",$D8="NL",$D8="HORS LIGUE")),0,VLOOKUP(IF(OR(M8="",OR($D8="",$D8="NL",$D8="HORS LIGUE")),"",COUNTIFS($D$5:$D$72,"&lt;&gt;"&amp;"",$D$5:$D$72,"&lt;&gt;"&amp;"NL",$D$5:$D$72,"&lt;&gt;"&amp;"HORS LIGUE",M$5:M$72,"&lt;"&amp;M8)+1),Paramètres!$B$3:$C$56,2,FALSE)*Paramètres!$K$7))</f>
        <v>0</v>
      </c>
      <c r="O8" s="46"/>
      <c r="P8" s="2">
        <f>IF(O$2="Bike &amp; Run",IF(ISNA(VLOOKUP(O8,Paramètres!$B$3:$C$56,2,FALSE)),0,VLOOKUP(O8,Paramètres!$B$3:$C$56,2,FALSE)*Paramètres!$K$8),IF(OR(O8="",OR($D8="",$D8="NL",$D8="HORS LIGUE")),0,VLOOKUP(IF(OR(O8="",OR($D8="",$D8="NL",$D8="HORS LIGUE")),"",COUNTIFS($D$5:$D$72,"&lt;&gt;"&amp;"",$D$5:$D$72,"&lt;&gt;"&amp;"NL",$D$5:$D$72,"&lt;&gt;"&amp;"HORS LIGUE",O$5:O$72,"&lt;"&amp;O8)+1),Paramètres!$B$3:$C$56,2,FALSE)*Paramètres!$K$8))</f>
        <v>0</v>
      </c>
      <c r="Q8" s="46"/>
      <c r="R8" s="2">
        <f>IF(Q$2="Bike &amp; Run",IF(ISNA(VLOOKUP(Q8,Paramètres!$B$3:$C$56,2,FALSE)),0,VLOOKUP(Q8,Paramètres!$B$3:$C$56,2,FALSE)*Paramètres!$K$9),IF(OR(Q8="",OR($D8="",$D8="NL",$D8="HORS LIGUE")),0,VLOOKUP(IF(OR(Q8="",OR($D8="",$D8="NL",$D8="HORS LIGUE")),"",COUNTIFS($D$5:$D$72,"&lt;&gt;"&amp;"",$D$5:$D$72,"&lt;&gt;"&amp;"NL",$D$5:$D$72,"&lt;&gt;"&amp;"HORS LIGUE",Q$5:Q$72,"&lt;"&amp;Q8)+1),Paramètres!$B$3:$C$56,2,FALSE)*Paramètres!$K$9))</f>
        <v>0</v>
      </c>
      <c r="S8" s="46"/>
      <c r="T8" s="2">
        <f>IF(S$2="Bike &amp; Run",IF(ISNA(VLOOKUP(S8,Paramètres!$B$3:$C$56,2,FALSE)),0,VLOOKUP(S8,Paramètres!$B$3:$C$56,2,FALSE)*Paramètres!$K$10),IF(OR(S8="",OR($D8="",$D8="NL",$D8="HORS LIGUE")),0,VLOOKUP(IF(OR(S8="",OR($D8="",$D8="NL",$D8="HORS LIGUE")),"",COUNTIFS($D$5:$D$72,"&lt;&gt;"&amp;"",$D$5:$D$72,"&lt;&gt;"&amp;"NL",$D$5:$D$72,"&lt;&gt;"&amp;"HORS LIGUE",S$5:S$72,"&lt;"&amp;S8)+1),Paramètres!$B$3:$C$56,2,FALSE)*Paramètres!$K$10))</f>
        <v>0</v>
      </c>
      <c r="U8" s="46"/>
      <c r="V8" s="2">
        <f>IF(U$2="Bike &amp; Run",IF(ISNA(VLOOKUP(U8,Paramètres!$B$3:$C$56,2,FALSE)),0,VLOOKUP(U8,Paramètres!$B$3:$C$56,2,FALSE)*Paramètres!$K$11),IF(OR(U8="",OR($D8="",$D8="NL",$D8="HORS LIGUE")),0,VLOOKUP(IF(OR(U8="",OR($D8="",$D8="NL",$D8="HORS LIGUE")),"",COUNTIFS($D$5:$D$72,"&lt;&gt;"&amp;"",$D$5:$D$72,"&lt;&gt;"&amp;"NL",$D$5:$D$72,"&lt;&gt;"&amp;"HORS LIGUE",U$5:U$72,"&lt;"&amp;U8)+1),Paramètres!$B$3:$C$56,2,FALSE)*Paramètres!$K$11))</f>
        <v>0</v>
      </c>
      <c r="W8" s="46"/>
      <c r="X8" s="2">
        <f>IF(W$2="Bike &amp; Run",IF(ISNA(VLOOKUP(W8,Paramètres!$B$3:$C$56,2,FALSE)),0,VLOOKUP(W8,Paramètres!$B$3:$C$56,2,FALSE)*Paramètres!$K$12),IF(OR(W8="",OR($D8="",$D8="NL",$D8="HORS LIGUE")),0,VLOOKUP(IF(OR(W8="",OR($D8="",$D8="NL",$D8="HORS LIGUE")),"",COUNTIFS($D$5:$D$72,"&lt;&gt;"&amp;"",$D$5:$D$72,"&lt;&gt;"&amp;"NL",$D$5:$D$72,"&lt;&gt;"&amp;"HORS LIGUE",W$5:W$72,"&lt;"&amp;W8)+1),Paramètres!$B$3:$C$56,2,FALSE)*Paramètres!$K$12))</f>
        <v>0</v>
      </c>
      <c r="Y8" s="46"/>
      <c r="Z8" s="2">
        <f>IF(Y$2="Bike &amp; Run",IF(ISNA(VLOOKUP(Y8,Paramètres!$B$3:$C$56,2,FALSE)),0,VLOOKUP(Y8,Paramètres!$B$3:$C$56,2,FALSE)*Paramètres!$K$13),IF(OR(Y8="",OR($D8="",$D8="NL",$D8="HORS LIGUE")),0,VLOOKUP(IF(OR(Y8="",OR($D8="",$D8="NL",$D8="HORS LIGUE")),"",COUNTIFS($D$5:$D$72,"&lt;&gt;"&amp;"",$D$5:$D$72,"&lt;&gt;"&amp;"NL",$D$5:$D$72,"&lt;&gt;"&amp;"HORS LIGUE",Y$5:Y$72,"&lt;"&amp;Y8)+1),Paramètres!$B$3:$C$56,2,FALSE)*Paramètres!$K$13))</f>
        <v>0</v>
      </c>
      <c r="AA8" s="46"/>
      <c r="AB8" s="2">
        <f>IF(AA$2="Bike &amp; Run",IF(ISNA(VLOOKUP(AA8,Paramètres!$B$3:$C$56,2,FALSE)),0,VLOOKUP(AA8,Paramètres!$B$3:$C$56,2,FALSE)*Paramètres!$K$14),IF(OR(AA8="",OR($D8="",$D8="NL",$D8="HORS LIGUE")),0,VLOOKUP(IF(OR(AA8="",OR($D8="",$D8="NL",$D8="HORS LIGUE")),"",COUNTIFS($D$5:$D$72,"&lt;&gt;"&amp;"",$D$5:$D$72,"&lt;&gt;"&amp;"NL",$D$5:$D$72,"&lt;&gt;"&amp;"HORS LIGUE",AA$5:AA$72,"&lt;"&amp;AA8)+1),Paramètres!$B$3:$C$56,2,FALSE)*Paramètres!$K$14))</f>
        <v>0</v>
      </c>
      <c r="AC8" s="46"/>
      <c r="AD8" s="2">
        <f>IF(AC$2="Bike &amp; Run",IF(ISNA(VLOOKUP(AC8,Paramètres!$B$3:$C$56,2,FALSE)),0,VLOOKUP(AC8,Paramètres!$B$3:$C$56,2,FALSE)*Paramètres!$K$15),IF(OR(AC8="",OR($D8="",$D8="NL",$D8="HORS LIGUE")),0,VLOOKUP(IF(OR(AC8="",OR($D8="",$D8="NL",$D8="HORS LIGUE")),"",COUNTIFS($D$5:$D$72,"&lt;&gt;"&amp;"",$D$5:$D$72,"&lt;&gt;"&amp;"NL",$D$5:$D$72,"&lt;&gt;"&amp;"HORS LIGUE",AC$5:AC$72,"&lt;"&amp;AC8)+1),Paramètres!$B$3:$C$56,2,FALSE)*Paramètres!$K$15))</f>
        <v>0</v>
      </c>
      <c r="AE8" s="46"/>
      <c r="AF8" s="2">
        <f>IF(AE$2="Bike &amp; Run",IF(ISNA(VLOOKUP(AE8,Paramètres!$B$3:$C$56,2,FALSE)),0,VLOOKUP(AE8,Paramètres!$B$3:$C$56,2,FALSE)*Paramètres!$K$16),IF(OR(AE8="",OR($D8="",$D8="NL",$D8="HORS LIGUE")),0,VLOOKUP(IF(OR(AE8="",OR($D8="",$D8="NL",$D8="HORS LIGUE")),"",COUNTIFS($D$5:$D$72,"&lt;&gt;"&amp;"",$D$5:$D$72,"&lt;&gt;"&amp;"NL",$D$5:$D$72,"&lt;&gt;"&amp;"HORS LIGUE",AE$5:AE$72,"&lt;"&amp;AE8)+1),Paramètres!$B$3:$C$56,2,FALSE)*Paramètres!$K$16))</f>
        <v>0</v>
      </c>
      <c r="AG8" s="46"/>
      <c r="AH8" s="2">
        <f>IF(AG$2="Bike &amp; Run",IF(ISNA(VLOOKUP(AG8,Paramètres!$B$3:$C$56,2,FALSE)),0,VLOOKUP(AG8,Paramètres!$B$3:$C$56,2,FALSE)*Paramètres!$K$17),IF(OR(AG8="",OR($D8="",$D8="NL",$D8="HORS LIGUE")),0,VLOOKUP(IF(OR(AG8="",OR($D8="",$D8="NL",$D8="HORS LIGUE")),"",COUNTIFS($D$5:$D$72,"&lt;&gt;"&amp;"",$D$5:$D$72,"&lt;&gt;"&amp;"NL",$D$5:$D$72,"&lt;&gt;"&amp;"HORS LIGUE",AG$5:AG$72,"&lt;"&amp;AG8)+1),Paramètres!$B$3:$C$56,2,FALSE)*Paramètres!$K$17))</f>
        <v>0</v>
      </c>
      <c r="AI8" s="40">
        <f t="shared" si="0"/>
        <v>224.5</v>
      </c>
      <c r="AJ8" s="3">
        <f t="shared" si="1"/>
        <v>4</v>
      </c>
      <c r="AK8" s="5">
        <f t="shared" si="2"/>
        <v>2</v>
      </c>
      <c r="AL8" s="41">
        <f t="shared" si="3"/>
        <v>224.5</v>
      </c>
      <c r="AM8" s="33">
        <f t="shared" si="4"/>
        <v>4</v>
      </c>
      <c r="AO8" s="22">
        <f t="shared" si="5"/>
        <v>142</v>
      </c>
      <c r="AP8">
        <f t="shared" si="6"/>
        <v>82.5</v>
      </c>
      <c r="AQ8">
        <f t="shared" si="7"/>
        <v>0</v>
      </c>
      <c r="AR8">
        <f t="shared" si="8"/>
        <v>0</v>
      </c>
      <c r="AS8">
        <f t="shared" si="9"/>
        <v>0</v>
      </c>
      <c r="AT8">
        <f t="shared" si="10"/>
        <v>0</v>
      </c>
      <c r="AU8">
        <f t="shared" si="11"/>
        <v>0</v>
      </c>
      <c r="AV8">
        <f t="shared" si="12"/>
        <v>0</v>
      </c>
      <c r="AW8">
        <f t="shared" si="13"/>
        <v>0</v>
      </c>
      <c r="AX8">
        <f t="shared" si="14"/>
        <v>0</v>
      </c>
      <c r="AY8">
        <f t="shared" si="15"/>
        <v>0</v>
      </c>
      <c r="AZ8">
        <f t="shared" si="16"/>
        <v>0</v>
      </c>
      <c r="BA8">
        <f t="shared" si="17"/>
        <v>0</v>
      </c>
      <c r="BB8">
        <f t="shared" si="18"/>
        <v>0</v>
      </c>
      <c r="BC8">
        <f t="shared" si="19"/>
        <v>0</v>
      </c>
      <c r="BD8">
        <f t="shared" si="20"/>
        <v>142</v>
      </c>
      <c r="BE8" s="22">
        <f t="shared" ref="BE8:BR8" si="24">BD8+LARGE($AO8:$BC8,BE$4)</f>
        <v>224.5</v>
      </c>
      <c r="BF8" s="22">
        <f t="shared" si="24"/>
        <v>224.5</v>
      </c>
      <c r="BG8" s="22">
        <f t="shared" si="24"/>
        <v>224.5</v>
      </c>
      <c r="BH8" s="22">
        <f t="shared" si="24"/>
        <v>224.5</v>
      </c>
      <c r="BI8" s="22">
        <f t="shared" si="24"/>
        <v>224.5</v>
      </c>
      <c r="BJ8" s="22">
        <f t="shared" si="24"/>
        <v>224.5</v>
      </c>
      <c r="BK8" s="22">
        <f t="shared" si="24"/>
        <v>224.5</v>
      </c>
      <c r="BL8" s="22">
        <f t="shared" si="24"/>
        <v>224.5</v>
      </c>
      <c r="BM8" s="22">
        <f t="shared" si="24"/>
        <v>224.5</v>
      </c>
      <c r="BN8" s="22">
        <f t="shared" si="24"/>
        <v>224.5</v>
      </c>
      <c r="BO8" s="22">
        <f t="shared" si="24"/>
        <v>224.5</v>
      </c>
      <c r="BP8" s="22">
        <f t="shared" si="24"/>
        <v>224.5</v>
      </c>
      <c r="BQ8" s="22">
        <f t="shared" si="24"/>
        <v>224.5</v>
      </c>
      <c r="BR8" s="22">
        <f t="shared" si="24"/>
        <v>224.5</v>
      </c>
    </row>
    <row r="9" spans="1:70" ht="16.5">
      <c r="A9" s="73" t="s">
        <v>1418</v>
      </c>
      <c r="B9" s="32" t="str">
        <f>IF(ISNA(VLOOKUP(A9,'Licenciés Jeunes 2023'!A:C,3,0)),"",VLOOKUP(A9,'Licenciés Jeunes 2023'!A:C,3,0))</f>
        <v>MOREAU</v>
      </c>
      <c r="C9" s="32" t="str">
        <f>IF(ISNA(VLOOKUP(A9,'Licenciés Jeunes 2023'!A:C,2,0)),"",VLOOKUP(A9,'Licenciés Jeunes 2023'!A:C,2,0))</f>
        <v>Baptiste</v>
      </c>
      <c r="D9" s="32" t="str">
        <f>IF(ISNA(VLOOKUP(A9,'Licenciés Jeunes 2023'!A:F,6,0)),"",VLOOKUP(A9,'Licenciés Jeunes 2023'!A:F,6,0))</f>
        <v>GENERATION TRIATHLON BLOIS</v>
      </c>
      <c r="E9" s="6">
        <v>5</v>
      </c>
      <c r="F9" s="2">
        <v>144</v>
      </c>
      <c r="G9" s="4">
        <v>7</v>
      </c>
      <c r="H9" s="2">
        <f>IF(G$2="Bike &amp; Run",IF(ISNA(VLOOKUP(G9,Paramètres!$B$3:$C$56,2,FALSE)),0,VLOOKUP(G9,Paramètres!$B$3:$C$56,2,FALSE)*Paramètres!$K$4),IF(OR(G9="",OR($D9="",$D9="NL",$D9="HORS LIGUE")),0,VLOOKUP(IF(OR(G9="",OR($D9="",$D9="NL",$D9="HORS LIGUE")),"",COUNTIFS($D$5:$D$72,"&lt;&gt;"&amp;"",$D$5:$D$72,"&lt;&gt;"&amp;"NL",$D$5:$D$72,"&lt;&gt;"&amp;"HORS LIGUE",G$5:G$72,"&lt;"&amp;G9)+1),Paramètres!$B$3:$C$56,2,FALSE)*Paramètres!$K$4))</f>
        <v>66</v>
      </c>
      <c r="I9" s="36"/>
      <c r="J9" s="2">
        <f>IF(I$2="Bike &amp; Run",IF(ISNA(VLOOKUP(I9,Paramètres!$B$3:$C$56,2,FALSE)),0,VLOOKUP(I9,Paramètres!$B$3:$C$56,2,FALSE)*Paramètres!$K$5),IF(OR(I9="",OR($D9="",$D9="NL",$D9="HORS LIGUE")),0,VLOOKUP(IF(OR(I9="",OR($D9="",$D9="NL",$D9="HORS LIGUE")),"",COUNTIFS($D$5:$D$72,"&lt;&gt;"&amp;"",$D$5:$D$72,"&lt;&gt;"&amp;"NL",$D$5:$D$72,"&lt;&gt;"&amp;"HORS LIGUE",I$5:I$72,"&lt;"&amp;I9)+1),Paramètres!$B$3:$C$56,2,FALSE)*Paramètres!$K$5))</f>
        <v>0</v>
      </c>
      <c r="K9" s="4"/>
      <c r="L9" s="2">
        <f>IF(K$2="Bike &amp; Run",IF(ISNA(VLOOKUP(K9,Paramètres!$B$3:$C$56,2,FALSE)),0,VLOOKUP(K9,Paramètres!$B$3:$C$56,2,FALSE)*Paramètres!$K$6),IF(OR(K9="",OR($D9="",$D9="NL",$D9="HORS LIGUE")),0,VLOOKUP(IF(OR(K9="",OR($D9="",$D9="NL",$D9="HORS LIGUE")),"",COUNTIFS($D$5:$D$72,"&lt;&gt;"&amp;"",$D$5:$D$72,"&lt;&gt;"&amp;"NL",$D$5:$D$72,"&lt;&gt;"&amp;"HORS LIGUE",K$5:K$72,"&lt;"&amp;K9)+1),Paramètres!$B$3:$C$56,2,FALSE)*Paramètres!$K$6))</f>
        <v>0</v>
      </c>
      <c r="M9" s="4"/>
      <c r="N9" s="2">
        <f>IF(M$2="Bike &amp; Run",IF(ISNA(VLOOKUP(M9,Paramètres!$B$3:$C$56,2,FALSE)),0,VLOOKUP(M9,Paramètres!$B$3:$C$56,2,FALSE)*Paramètres!$K$7),IF(OR(M9="",OR($D9="",$D9="NL",$D9="HORS LIGUE")),0,VLOOKUP(IF(OR(M9="",OR($D9="",$D9="NL",$D9="HORS LIGUE")),"",COUNTIFS($D$5:$D$72,"&lt;&gt;"&amp;"",$D$5:$D$72,"&lt;&gt;"&amp;"NL",$D$5:$D$72,"&lt;&gt;"&amp;"HORS LIGUE",M$5:M$72,"&lt;"&amp;M9)+1),Paramètres!$B$3:$C$56,2,FALSE)*Paramètres!$K$7))</f>
        <v>0</v>
      </c>
      <c r="O9" s="46"/>
      <c r="P9" s="2">
        <f>IF(O$2="Bike &amp; Run",IF(ISNA(VLOOKUP(O9,Paramètres!$B$3:$C$56,2,FALSE)),0,VLOOKUP(O9,Paramètres!$B$3:$C$56,2,FALSE)*Paramètres!$K$8),IF(OR(O9="",OR($D9="",$D9="NL",$D9="HORS LIGUE")),0,VLOOKUP(IF(OR(O9="",OR($D9="",$D9="NL",$D9="HORS LIGUE")),"",COUNTIFS($D$5:$D$72,"&lt;&gt;"&amp;"",$D$5:$D$72,"&lt;&gt;"&amp;"NL",$D$5:$D$72,"&lt;&gt;"&amp;"HORS LIGUE",O$5:O$72,"&lt;"&amp;O9)+1),Paramètres!$B$3:$C$56,2,FALSE)*Paramètres!$K$8))</f>
        <v>0</v>
      </c>
      <c r="Q9" s="46"/>
      <c r="R9" s="2">
        <f>IF(Q$2="Bike &amp; Run",IF(ISNA(VLOOKUP(Q9,Paramètres!$B$3:$C$56,2,FALSE)),0,VLOOKUP(Q9,Paramètres!$B$3:$C$56,2,FALSE)*Paramètres!$K$9),IF(OR(Q9="",OR($D9="",$D9="NL",$D9="HORS LIGUE")),0,VLOOKUP(IF(OR(Q9="",OR($D9="",$D9="NL",$D9="HORS LIGUE")),"",COUNTIFS($D$5:$D$72,"&lt;&gt;"&amp;"",$D$5:$D$72,"&lt;&gt;"&amp;"NL",$D$5:$D$72,"&lt;&gt;"&amp;"HORS LIGUE",Q$5:Q$72,"&lt;"&amp;Q9)+1),Paramètres!$B$3:$C$56,2,FALSE)*Paramètres!$K$9))</f>
        <v>0</v>
      </c>
      <c r="S9" s="46"/>
      <c r="T9" s="2">
        <f>IF(S$2="Bike &amp; Run",IF(ISNA(VLOOKUP(S9,Paramètres!$B$3:$C$56,2,FALSE)),0,VLOOKUP(S9,Paramètres!$B$3:$C$56,2,FALSE)*Paramètres!$K$10),IF(OR(S9="",OR($D9="",$D9="NL",$D9="HORS LIGUE")),0,VLOOKUP(IF(OR(S9="",OR($D9="",$D9="NL",$D9="HORS LIGUE")),"",COUNTIFS($D$5:$D$72,"&lt;&gt;"&amp;"",$D$5:$D$72,"&lt;&gt;"&amp;"NL",$D$5:$D$72,"&lt;&gt;"&amp;"HORS LIGUE",S$5:S$72,"&lt;"&amp;S9)+1),Paramètres!$B$3:$C$56,2,FALSE)*Paramètres!$K$10))</f>
        <v>0</v>
      </c>
      <c r="U9" s="46"/>
      <c r="V9" s="2">
        <f>IF(U$2="Bike &amp; Run",IF(ISNA(VLOOKUP(U9,Paramètres!$B$3:$C$56,2,FALSE)),0,VLOOKUP(U9,Paramètres!$B$3:$C$56,2,FALSE)*Paramètres!$K$11),IF(OR(U9="",OR($D9="",$D9="NL",$D9="HORS LIGUE")),0,VLOOKUP(IF(OR(U9="",OR($D9="",$D9="NL",$D9="HORS LIGUE")),"",COUNTIFS($D$5:$D$72,"&lt;&gt;"&amp;"",$D$5:$D$72,"&lt;&gt;"&amp;"NL",$D$5:$D$72,"&lt;&gt;"&amp;"HORS LIGUE",U$5:U$72,"&lt;"&amp;U9)+1),Paramètres!$B$3:$C$56,2,FALSE)*Paramètres!$K$11))</f>
        <v>0</v>
      </c>
      <c r="W9" s="46"/>
      <c r="X9" s="2">
        <f>IF(W$2="Bike &amp; Run",IF(ISNA(VLOOKUP(W9,Paramètres!$B$3:$C$56,2,FALSE)),0,VLOOKUP(W9,Paramètres!$B$3:$C$56,2,FALSE)*Paramètres!$K$12),IF(OR(W9="",OR($D9="",$D9="NL",$D9="HORS LIGUE")),0,VLOOKUP(IF(OR(W9="",OR($D9="",$D9="NL",$D9="HORS LIGUE")),"",COUNTIFS($D$5:$D$72,"&lt;&gt;"&amp;"",$D$5:$D$72,"&lt;&gt;"&amp;"NL",$D$5:$D$72,"&lt;&gt;"&amp;"HORS LIGUE",W$5:W$72,"&lt;"&amp;W9)+1),Paramètres!$B$3:$C$56,2,FALSE)*Paramètres!$K$12))</f>
        <v>0</v>
      </c>
      <c r="Y9" s="46"/>
      <c r="Z9" s="2">
        <f>IF(Y$2="Bike &amp; Run",IF(ISNA(VLOOKUP(Y9,Paramètres!$B$3:$C$56,2,FALSE)),0,VLOOKUP(Y9,Paramètres!$B$3:$C$56,2,FALSE)*Paramètres!$K$13),IF(OR(Y9="",OR($D9="",$D9="NL",$D9="HORS LIGUE")),0,VLOOKUP(IF(OR(Y9="",OR($D9="",$D9="NL",$D9="HORS LIGUE")),"",COUNTIFS($D$5:$D$72,"&lt;&gt;"&amp;"",$D$5:$D$72,"&lt;&gt;"&amp;"NL",$D$5:$D$72,"&lt;&gt;"&amp;"HORS LIGUE",Y$5:Y$72,"&lt;"&amp;Y9)+1),Paramètres!$B$3:$C$56,2,FALSE)*Paramètres!$K$13))</f>
        <v>0</v>
      </c>
      <c r="AA9" s="46"/>
      <c r="AB9" s="2">
        <f>IF(AA$2="Bike &amp; Run",IF(ISNA(VLOOKUP(AA9,Paramètres!$B$3:$C$56,2,FALSE)),0,VLOOKUP(AA9,Paramètres!$B$3:$C$56,2,FALSE)*Paramètres!$K$14),IF(OR(AA9="",OR($D9="",$D9="NL",$D9="HORS LIGUE")),0,VLOOKUP(IF(OR(AA9="",OR($D9="",$D9="NL",$D9="HORS LIGUE")),"",COUNTIFS($D$5:$D$72,"&lt;&gt;"&amp;"",$D$5:$D$72,"&lt;&gt;"&amp;"NL",$D$5:$D$72,"&lt;&gt;"&amp;"HORS LIGUE",AA$5:AA$72,"&lt;"&amp;AA9)+1),Paramètres!$B$3:$C$56,2,FALSE)*Paramètres!$K$14))</f>
        <v>0</v>
      </c>
      <c r="AC9" s="46"/>
      <c r="AD9" s="2">
        <f>IF(AC$2="Bike &amp; Run",IF(ISNA(VLOOKUP(AC9,Paramètres!$B$3:$C$56,2,FALSE)),0,VLOOKUP(AC9,Paramètres!$B$3:$C$56,2,FALSE)*Paramètres!$K$15),IF(OR(AC9="",OR($D9="",$D9="NL",$D9="HORS LIGUE")),0,VLOOKUP(IF(OR(AC9="",OR($D9="",$D9="NL",$D9="HORS LIGUE")),"",COUNTIFS($D$5:$D$72,"&lt;&gt;"&amp;"",$D$5:$D$72,"&lt;&gt;"&amp;"NL",$D$5:$D$72,"&lt;&gt;"&amp;"HORS LIGUE",AC$5:AC$72,"&lt;"&amp;AC9)+1),Paramètres!$B$3:$C$56,2,FALSE)*Paramètres!$K$15))</f>
        <v>0</v>
      </c>
      <c r="AE9" s="46"/>
      <c r="AF9" s="2">
        <f>IF(AE$2="Bike &amp; Run",IF(ISNA(VLOOKUP(AE9,Paramètres!$B$3:$C$56,2,FALSE)),0,VLOOKUP(AE9,Paramètres!$B$3:$C$56,2,FALSE)*Paramètres!$K$16),IF(OR(AE9="",OR($D9="",$D9="NL",$D9="HORS LIGUE")),0,VLOOKUP(IF(OR(AE9="",OR($D9="",$D9="NL",$D9="HORS LIGUE")),"",COUNTIFS($D$5:$D$72,"&lt;&gt;"&amp;"",$D$5:$D$72,"&lt;&gt;"&amp;"NL",$D$5:$D$72,"&lt;&gt;"&amp;"HORS LIGUE",AE$5:AE$72,"&lt;"&amp;AE9)+1),Paramètres!$B$3:$C$56,2,FALSE)*Paramètres!$K$16))</f>
        <v>0</v>
      </c>
      <c r="AG9" s="46"/>
      <c r="AH9" s="2">
        <f>IF(AG$2="Bike &amp; Run",IF(ISNA(VLOOKUP(AG9,Paramètres!$B$3:$C$56,2,FALSE)),0,VLOOKUP(AG9,Paramètres!$B$3:$C$56,2,FALSE)*Paramètres!$K$17),IF(OR(AG9="",OR($D9="",$D9="NL",$D9="HORS LIGUE")),0,VLOOKUP(IF(OR(AG9="",OR($D9="",$D9="NL",$D9="HORS LIGUE")),"",COUNTIFS($D$5:$D$72,"&lt;&gt;"&amp;"",$D$5:$D$72,"&lt;&gt;"&amp;"NL",$D$5:$D$72,"&lt;&gt;"&amp;"HORS LIGUE",AG$5:AG$72,"&lt;"&amp;AG9)+1),Paramètres!$B$3:$C$56,2,FALSE)*Paramètres!$K$17))</f>
        <v>0</v>
      </c>
      <c r="AI9" s="40">
        <f t="shared" si="0"/>
        <v>210</v>
      </c>
      <c r="AJ9" s="3">
        <f t="shared" si="1"/>
        <v>5</v>
      </c>
      <c r="AK9" s="5">
        <f t="shared" si="2"/>
        <v>2</v>
      </c>
      <c r="AL9" s="41">
        <f t="shared" si="3"/>
        <v>210</v>
      </c>
      <c r="AM9" s="33">
        <f t="shared" si="4"/>
        <v>5</v>
      </c>
      <c r="AO9" s="22">
        <f t="shared" si="5"/>
        <v>144</v>
      </c>
      <c r="AP9">
        <f t="shared" si="6"/>
        <v>66</v>
      </c>
      <c r="AQ9">
        <f t="shared" si="7"/>
        <v>0</v>
      </c>
      <c r="AR9">
        <f t="shared" si="8"/>
        <v>0</v>
      </c>
      <c r="AS9">
        <f t="shared" si="9"/>
        <v>0</v>
      </c>
      <c r="AT9">
        <f t="shared" si="10"/>
        <v>0</v>
      </c>
      <c r="AU9">
        <f t="shared" si="11"/>
        <v>0</v>
      </c>
      <c r="AV9">
        <f t="shared" si="12"/>
        <v>0</v>
      </c>
      <c r="AW9">
        <f t="shared" si="13"/>
        <v>0</v>
      </c>
      <c r="AX9">
        <f t="shared" si="14"/>
        <v>0</v>
      </c>
      <c r="AY9">
        <f t="shared" si="15"/>
        <v>0</v>
      </c>
      <c r="AZ9">
        <f t="shared" si="16"/>
        <v>0</v>
      </c>
      <c r="BA9">
        <f t="shared" si="17"/>
        <v>0</v>
      </c>
      <c r="BB9">
        <f t="shared" si="18"/>
        <v>0</v>
      </c>
      <c r="BC9">
        <f t="shared" si="19"/>
        <v>0</v>
      </c>
      <c r="BD9">
        <f t="shared" si="20"/>
        <v>144</v>
      </c>
      <c r="BE9" s="22">
        <f t="shared" ref="BE9:BR9" si="25">BD9+LARGE($AO9:$BC9,BE$4)</f>
        <v>210</v>
      </c>
      <c r="BF9" s="22">
        <f t="shared" si="25"/>
        <v>210</v>
      </c>
      <c r="BG9" s="22">
        <f t="shared" si="25"/>
        <v>210</v>
      </c>
      <c r="BH9" s="22">
        <f t="shared" si="25"/>
        <v>210</v>
      </c>
      <c r="BI9" s="22">
        <f t="shared" si="25"/>
        <v>210</v>
      </c>
      <c r="BJ9" s="22">
        <f t="shared" si="25"/>
        <v>210</v>
      </c>
      <c r="BK9" s="22">
        <f t="shared" si="25"/>
        <v>210</v>
      </c>
      <c r="BL9" s="22">
        <f t="shared" si="25"/>
        <v>210</v>
      </c>
      <c r="BM9" s="22">
        <f t="shared" si="25"/>
        <v>210</v>
      </c>
      <c r="BN9" s="22">
        <f t="shared" si="25"/>
        <v>210</v>
      </c>
      <c r="BO9" s="22">
        <f t="shared" si="25"/>
        <v>210</v>
      </c>
      <c r="BP9" s="22">
        <f t="shared" si="25"/>
        <v>210</v>
      </c>
      <c r="BQ9" s="22">
        <f t="shared" si="25"/>
        <v>210</v>
      </c>
      <c r="BR9" s="22">
        <f t="shared" si="25"/>
        <v>210</v>
      </c>
    </row>
    <row r="10" spans="1:70" ht="16.5">
      <c r="A10" s="73" t="s">
        <v>1221</v>
      </c>
      <c r="B10" s="32" t="str">
        <f>IF(ISNA(VLOOKUP(A10,'Licenciés Jeunes 2023'!A:C,3,0)),"",VLOOKUP(A10,'Licenciés Jeunes 2023'!A:C,3,0))</f>
        <v xml:space="preserve">PAUGOIS </v>
      </c>
      <c r="C10" s="32" t="str">
        <f>IF(ISNA(VLOOKUP(A10,'Licenciés Jeunes 2023'!A:C,2,0)),"",VLOOKUP(A10,'Licenciés Jeunes 2023'!A:C,2,0))</f>
        <v>Arthur</v>
      </c>
      <c r="D10" s="32" t="str">
        <f>IF(ISNA(VLOOKUP(A10,'Licenciés Jeunes 2023'!A:F,6,0)),"",VLOOKUP(A10,'Licenciés Jeunes 2023'!A:F,6,0))</f>
        <v>VENDOME TRIATHLON</v>
      </c>
      <c r="E10" s="6">
        <v>9</v>
      </c>
      <c r="F10" s="2">
        <v>137</v>
      </c>
      <c r="G10" s="4">
        <v>6</v>
      </c>
      <c r="H10" s="2">
        <f>IF(G$2="Bike &amp; Run",IF(ISNA(VLOOKUP(G10,Paramètres!$B$3:$C$56,2,FALSE)),0,VLOOKUP(G10,Paramètres!$B$3:$C$56,2,FALSE)*Paramètres!$K$4),IF(OR(G10="",OR($D10="",$D10="NL",$D10="HORS LIGUE")),0,VLOOKUP(IF(OR(G10="",OR($D10="",$D10="NL",$D10="HORS LIGUE")),"",COUNTIFS($D$5:$D$72,"&lt;&gt;"&amp;"",$D$5:$D$72,"&lt;&gt;"&amp;"NL",$D$5:$D$72,"&lt;&gt;"&amp;"HORS LIGUE",G$5:G$72,"&lt;"&amp;G10)+1),Paramètres!$B$3:$C$56,2,FALSE)*Paramètres!$K$4))</f>
        <v>69</v>
      </c>
      <c r="I10" s="36"/>
      <c r="J10" s="2">
        <f>IF(I$2="Bike &amp; Run",IF(ISNA(VLOOKUP(I10,Paramètres!$B$3:$C$56,2,FALSE)),0,VLOOKUP(I10,Paramètres!$B$3:$C$56,2,FALSE)*Paramètres!$K$5),IF(OR(I10="",OR($D10="",$D10="NL",$D10="HORS LIGUE")),0,VLOOKUP(IF(OR(I10="",OR($D10="",$D10="NL",$D10="HORS LIGUE")),"",COUNTIFS($D$5:$D$72,"&lt;&gt;"&amp;"",$D$5:$D$72,"&lt;&gt;"&amp;"NL",$D$5:$D$72,"&lt;&gt;"&amp;"HORS LIGUE",I$5:I$72,"&lt;"&amp;I10)+1),Paramètres!$B$3:$C$56,2,FALSE)*Paramètres!$K$5))</f>
        <v>0</v>
      </c>
      <c r="K10" s="4"/>
      <c r="L10" s="2">
        <f>IF(K$2="Bike &amp; Run",IF(ISNA(VLOOKUP(K10,Paramètres!$B$3:$C$56,2,FALSE)),0,VLOOKUP(K10,Paramètres!$B$3:$C$56,2,FALSE)*Paramètres!$K$6),IF(OR(K10="",OR($D10="",$D10="NL",$D10="HORS LIGUE")),0,VLOOKUP(IF(OR(K10="",OR($D10="",$D10="NL",$D10="HORS LIGUE")),"",COUNTIFS($D$5:$D$72,"&lt;&gt;"&amp;"",$D$5:$D$72,"&lt;&gt;"&amp;"NL",$D$5:$D$72,"&lt;&gt;"&amp;"HORS LIGUE",K$5:K$72,"&lt;"&amp;K10)+1),Paramètres!$B$3:$C$56,2,FALSE)*Paramètres!$K$6))</f>
        <v>0</v>
      </c>
      <c r="M10" s="4"/>
      <c r="N10" s="2">
        <f>IF(M$2="Bike &amp; Run",IF(ISNA(VLOOKUP(M10,Paramètres!$B$3:$C$56,2,FALSE)),0,VLOOKUP(M10,Paramètres!$B$3:$C$56,2,FALSE)*Paramètres!$K$7),IF(OR(M10="",OR($D10="",$D10="NL",$D10="HORS LIGUE")),0,VLOOKUP(IF(OR(M10="",OR($D10="",$D10="NL",$D10="HORS LIGUE")),"",COUNTIFS($D$5:$D$72,"&lt;&gt;"&amp;"",$D$5:$D$72,"&lt;&gt;"&amp;"NL",$D$5:$D$72,"&lt;&gt;"&amp;"HORS LIGUE",M$5:M$72,"&lt;"&amp;M10)+1),Paramètres!$B$3:$C$56,2,FALSE)*Paramètres!$K$7))</f>
        <v>0</v>
      </c>
      <c r="O10" s="46"/>
      <c r="P10" s="2">
        <f>IF(O$2="Bike &amp; Run",IF(ISNA(VLOOKUP(O10,Paramètres!$B$3:$C$56,2,FALSE)),0,VLOOKUP(O10,Paramètres!$B$3:$C$56,2,FALSE)*Paramètres!$K$8),IF(OR(O10="",OR($D10="",$D10="NL",$D10="HORS LIGUE")),0,VLOOKUP(IF(OR(O10="",OR($D10="",$D10="NL",$D10="HORS LIGUE")),"",COUNTIFS($D$5:$D$72,"&lt;&gt;"&amp;"",$D$5:$D$72,"&lt;&gt;"&amp;"NL",$D$5:$D$72,"&lt;&gt;"&amp;"HORS LIGUE",O$5:O$72,"&lt;"&amp;O10)+1),Paramètres!$B$3:$C$56,2,FALSE)*Paramètres!$K$8))</f>
        <v>0</v>
      </c>
      <c r="Q10" s="46"/>
      <c r="R10" s="2">
        <f>IF(Q$2="Bike &amp; Run",IF(ISNA(VLOOKUP(Q10,Paramètres!$B$3:$C$56,2,FALSE)),0,VLOOKUP(Q10,Paramètres!$B$3:$C$56,2,FALSE)*Paramètres!$K$9),IF(OR(Q10="",OR($D10="",$D10="NL",$D10="HORS LIGUE")),0,VLOOKUP(IF(OR(Q10="",OR($D10="",$D10="NL",$D10="HORS LIGUE")),"",COUNTIFS($D$5:$D$72,"&lt;&gt;"&amp;"",$D$5:$D$72,"&lt;&gt;"&amp;"NL",$D$5:$D$72,"&lt;&gt;"&amp;"HORS LIGUE",Q$5:Q$72,"&lt;"&amp;Q10)+1),Paramètres!$B$3:$C$56,2,FALSE)*Paramètres!$K$9))</f>
        <v>0</v>
      </c>
      <c r="S10" s="46"/>
      <c r="T10" s="2">
        <f>IF(S$2="Bike &amp; Run",IF(ISNA(VLOOKUP(S10,Paramètres!$B$3:$C$56,2,FALSE)),0,VLOOKUP(S10,Paramètres!$B$3:$C$56,2,FALSE)*Paramètres!$K$10),IF(OR(S10="",OR($D10="",$D10="NL",$D10="HORS LIGUE")),0,VLOOKUP(IF(OR(S10="",OR($D10="",$D10="NL",$D10="HORS LIGUE")),"",COUNTIFS($D$5:$D$72,"&lt;&gt;"&amp;"",$D$5:$D$72,"&lt;&gt;"&amp;"NL",$D$5:$D$72,"&lt;&gt;"&amp;"HORS LIGUE",S$5:S$72,"&lt;"&amp;S10)+1),Paramètres!$B$3:$C$56,2,FALSE)*Paramètres!$K$10))</f>
        <v>0</v>
      </c>
      <c r="U10" s="46"/>
      <c r="V10" s="2">
        <f>IF(U$2="Bike &amp; Run",IF(ISNA(VLOOKUP(U10,Paramètres!$B$3:$C$56,2,FALSE)),0,VLOOKUP(U10,Paramètres!$B$3:$C$56,2,FALSE)*Paramètres!$K$11),IF(OR(U10="",OR($D10="",$D10="NL",$D10="HORS LIGUE")),0,VLOOKUP(IF(OR(U10="",OR($D10="",$D10="NL",$D10="HORS LIGUE")),"",COUNTIFS($D$5:$D$72,"&lt;&gt;"&amp;"",$D$5:$D$72,"&lt;&gt;"&amp;"NL",$D$5:$D$72,"&lt;&gt;"&amp;"HORS LIGUE",U$5:U$72,"&lt;"&amp;U10)+1),Paramètres!$B$3:$C$56,2,FALSE)*Paramètres!$K$11))</f>
        <v>0</v>
      </c>
      <c r="W10" s="46"/>
      <c r="X10" s="2">
        <f>IF(W$2="Bike &amp; Run",IF(ISNA(VLOOKUP(W10,Paramètres!$B$3:$C$56,2,FALSE)),0,VLOOKUP(W10,Paramètres!$B$3:$C$56,2,FALSE)*Paramètres!$K$12),IF(OR(W10="",OR($D10="",$D10="NL",$D10="HORS LIGUE")),0,VLOOKUP(IF(OR(W10="",OR($D10="",$D10="NL",$D10="HORS LIGUE")),"",COUNTIFS($D$5:$D$72,"&lt;&gt;"&amp;"",$D$5:$D$72,"&lt;&gt;"&amp;"NL",$D$5:$D$72,"&lt;&gt;"&amp;"HORS LIGUE",W$5:W$72,"&lt;"&amp;W10)+1),Paramètres!$B$3:$C$56,2,FALSE)*Paramètres!$K$12))</f>
        <v>0</v>
      </c>
      <c r="Y10" s="46"/>
      <c r="Z10" s="2">
        <f>IF(Y$2="Bike &amp; Run",IF(ISNA(VLOOKUP(Y10,Paramètres!$B$3:$C$56,2,FALSE)),0,VLOOKUP(Y10,Paramètres!$B$3:$C$56,2,FALSE)*Paramètres!$K$13),IF(OR(Y10="",OR($D10="",$D10="NL",$D10="HORS LIGUE")),0,VLOOKUP(IF(OR(Y10="",OR($D10="",$D10="NL",$D10="HORS LIGUE")),"",COUNTIFS($D$5:$D$72,"&lt;&gt;"&amp;"",$D$5:$D$72,"&lt;&gt;"&amp;"NL",$D$5:$D$72,"&lt;&gt;"&amp;"HORS LIGUE",Y$5:Y$72,"&lt;"&amp;Y10)+1),Paramètres!$B$3:$C$56,2,FALSE)*Paramètres!$K$13))</f>
        <v>0</v>
      </c>
      <c r="AA10" s="46"/>
      <c r="AB10" s="2">
        <f>IF(AA$2="Bike &amp; Run",IF(ISNA(VLOOKUP(AA10,Paramètres!$B$3:$C$56,2,FALSE)),0,VLOOKUP(AA10,Paramètres!$B$3:$C$56,2,FALSE)*Paramètres!$K$14),IF(OR(AA10="",OR($D10="",$D10="NL",$D10="HORS LIGUE")),0,VLOOKUP(IF(OR(AA10="",OR($D10="",$D10="NL",$D10="HORS LIGUE")),"",COUNTIFS($D$5:$D$72,"&lt;&gt;"&amp;"",$D$5:$D$72,"&lt;&gt;"&amp;"NL",$D$5:$D$72,"&lt;&gt;"&amp;"HORS LIGUE",AA$5:AA$72,"&lt;"&amp;AA10)+1),Paramètres!$B$3:$C$56,2,FALSE)*Paramètres!$K$14))</f>
        <v>0</v>
      </c>
      <c r="AC10" s="46"/>
      <c r="AD10" s="2">
        <f>IF(AC$2="Bike &amp; Run",IF(ISNA(VLOOKUP(AC10,Paramètres!$B$3:$C$56,2,FALSE)),0,VLOOKUP(AC10,Paramètres!$B$3:$C$56,2,FALSE)*Paramètres!$K$15),IF(OR(AC10="",OR($D10="",$D10="NL",$D10="HORS LIGUE")),0,VLOOKUP(IF(OR(AC10="",OR($D10="",$D10="NL",$D10="HORS LIGUE")),"",COUNTIFS($D$5:$D$72,"&lt;&gt;"&amp;"",$D$5:$D$72,"&lt;&gt;"&amp;"NL",$D$5:$D$72,"&lt;&gt;"&amp;"HORS LIGUE",AC$5:AC$72,"&lt;"&amp;AC10)+1),Paramètres!$B$3:$C$56,2,FALSE)*Paramètres!$K$15))</f>
        <v>0</v>
      </c>
      <c r="AE10" s="46"/>
      <c r="AF10" s="2">
        <f>IF(AE$2="Bike &amp; Run",IF(ISNA(VLOOKUP(AE10,Paramètres!$B$3:$C$56,2,FALSE)),0,VLOOKUP(AE10,Paramètres!$B$3:$C$56,2,FALSE)*Paramètres!$K$16),IF(OR(AE10="",OR($D10="",$D10="NL",$D10="HORS LIGUE")),0,VLOOKUP(IF(OR(AE10="",OR($D10="",$D10="NL",$D10="HORS LIGUE")),"",COUNTIFS($D$5:$D$72,"&lt;&gt;"&amp;"",$D$5:$D$72,"&lt;&gt;"&amp;"NL",$D$5:$D$72,"&lt;&gt;"&amp;"HORS LIGUE",AE$5:AE$72,"&lt;"&amp;AE10)+1),Paramètres!$B$3:$C$56,2,FALSE)*Paramètres!$K$16))</f>
        <v>0</v>
      </c>
      <c r="AG10" s="46"/>
      <c r="AH10" s="2">
        <f>IF(AG$2="Bike &amp; Run",IF(ISNA(VLOOKUP(AG10,Paramètres!$B$3:$C$56,2,FALSE)),0,VLOOKUP(AG10,Paramètres!$B$3:$C$56,2,FALSE)*Paramètres!$K$17),IF(OR(AG10="",OR($D10="",$D10="NL",$D10="HORS LIGUE")),0,VLOOKUP(IF(OR(AG10="",OR($D10="",$D10="NL",$D10="HORS LIGUE")),"",COUNTIFS($D$5:$D$72,"&lt;&gt;"&amp;"",$D$5:$D$72,"&lt;&gt;"&amp;"NL",$D$5:$D$72,"&lt;&gt;"&amp;"HORS LIGUE",AG$5:AG$72,"&lt;"&amp;AG10)+1),Paramètres!$B$3:$C$56,2,FALSE)*Paramètres!$K$17))</f>
        <v>0</v>
      </c>
      <c r="AI10" s="40">
        <f t="shared" si="0"/>
        <v>206</v>
      </c>
      <c r="AJ10" s="3">
        <f t="shared" si="1"/>
        <v>6</v>
      </c>
      <c r="AK10" s="5">
        <f t="shared" si="2"/>
        <v>2</v>
      </c>
      <c r="AL10" s="41">
        <f t="shared" si="3"/>
        <v>206</v>
      </c>
      <c r="AM10" s="33">
        <f t="shared" si="4"/>
        <v>6</v>
      </c>
      <c r="AO10" s="22">
        <f t="shared" si="5"/>
        <v>137</v>
      </c>
      <c r="AP10">
        <f t="shared" si="6"/>
        <v>69</v>
      </c>
      <c r="AQ10">
        <f t="shared" si="7"/>
        <v>0</v>
      </c>
      <c r="AR10">
        <f t="shared" si="8"/>
        <v>0</v>
      </c>
      <c r="AS10">
        <f t="shared" si="9"/>
        <v>0</v>
      </c>
      <c r="AT10">
        <f t="shared" si="10"/>
        <v>0</v>
      </c>
      <c r="AU10">
        <f t="shared" si="11"/>
        <v>0</v>
      </c>
      <c r="AV10">
        <f t="shared" si="12"/>
        <v>0</v>
      </c>
      <c r="AW10">
        <f t="shared" si="13"/>
        <v>0</v>
      </c>
      <c r="AX10">
        <f t="shared" si="14"/>
        <v>0</v>
      </c>
      <c r="AY10">
        <f t="shared" si="15"/>
        <v>0</v>
      </c>
      <c r="AZ10">
        <f t="shared" si="16"/>
        <v>0</v>
      </c>
      <c r="BA10">
        <f t="shared" si="17"/>
        <v>0</v>
      </c>
      <c r="BB10">
        <f t="shared" si="18"/>
        <v>0</v>
      </c>
      <c r="BC10">
        <f t="shared" si="19"/>
        <v>0</v>
      </c>
      <c r="BD10">
        <f t="shared" si="20"/>
        <v>137</v>
      </c>
      <c r="BE10" s="22">
        <f t="shared" ref="BE10:BR10" si="26">BD10+LARGE($AO10:$BC10,BE$4)</f>
        <v>206</v>
      </c>
      <c r="BF10" s="22">
        <f t="shared" si="26"/>
        <v>206</v>
      </c>
      <c r="BG10" s="22">
        <f t="shared" si="26"/>
        <v>206</v>
      </c>
      <c r="BH10" s="22">
        <f t="shared" si="26"/>
        <v>206</v>
      </c>
      <c r="BI10" s="22">
        <f t="shared" si="26"/>
        <v>206</v>
      </c>
      <c r="BJ10" s="22">
        <f t="shared" si="26"/>
        <v>206</v>
      </c>
      <c r="BK10" s="22">
        <f t="shared" si="26"/>
        <v>206</v>
      </c>
      <c r="BL10" s="22">
        <f t="shared" si="26"/>
        <v>206</v>
      </c>
      <c r="BM10" s="22">
        <f t="shared" si="26"/>
        <v>206</v>
      </c>
      <c r="BN10" s="22">
        <f t="shared" si="26"/>
        <v>206</v>
      </c>
      <c r="BO10" s="22">
        <f t="shared" si="26"/>
        <v>206</v>
      </c>
      <c r="BP10" s="22">
        <f t="shared" si="26"/>
        <v>206</v>
      </c>
      <c r="BQ10" s="22">
        <f t="shared" si="26"/>
        <v>206</v>
      </c>
      <c r="BR10" s="22">
        <f t="shared" si="26"/>
        <v>206</v>
      </c>
    </row>
    <row r="11" spans="1:70" ht="16.5">
      <c r="A11" s="73" t="s">
        <v>1298</v>
      </c>
      <c r="B11" s="32" t="str">
        <f>IF(ISNA(VLOOKUP(A11,'Licenciés Jeunes 2023'!A:C,3,0)),"",VLOOKUP(A11,'Licenciés Jeunes 2023'!A:C,3,0))</f>
        <v>CHARLOTTE CLERIA</v>
      </c>
      <c r="C11" s="32" t="str">
        <f>IF(ISNA(VLOOKUP(A11,'Licenciés Jeunes 2023'!A:C,2,0)),"",VLOOKUP(A11,'Licenciés Jeunes 2023'!A:C,2,0))</f>
        <v>Lenny</v>
      </c>
      <c r="D11" s="32" t="str">
        <f>IF(ISNA(VLOOKUP(A11,'Licenciés Jeunes 2023'!A:F,6,0)),"",VLOOKUP(A11,'Licenciés Jeunes 2023'!A:F,6,0))</f>
        <v>ASPTT 36 SPORT NATURE</v>
      </c>
      <c r="E11" s="6">
        <v>6</v>
      </c>
      <c r="F11" s="2">
        <v>142</v>
      </c>
      <c r="G11" s="4">
        <v>9</v>
      </c>
      <c r="H11" s="2">
        <f>IF(G$2="Bike &amp; Run",IF(ISNA(VLOOKUP(G11,Paramètres!$B$3:$C$56,2,FALSE)),0,VLOOKUP(G11,Paramètres!$B$3:$C$56,2,FALSE)*Paramètres!$K$4),IF(OR(G11="",OR($D11="",$D11="NL",$D11="HORS LIGUE")),0,VLOOKUP(IF(OR(G11="",OR($D11="",$D11="NL",$D11="HORS LIGUE")),"",COUNTIFS($D$5:$D$72,"&lt;&gt;"&amp;"",$D$5:$D$72,"&lt;&gt;"&amp;"NL",$D$5:$D$72,"&lt;&gt;"&amp;"HORS LIGUE",G$5:G$72,"&lt;"&amp;G11)+1),Paramètres!$B$3:$C$56,2,FALSE)*Paramètres!$K$4))</f>
        <v>60</v>
      </c>
      <c r="I11" s="36"/>
      <c r="J11" s="2">
        <f>IF(I$2="Bike &amp; Run",IF(ISNA(VLOOKUP(I11,Paramètres!$B$3:$C$56,2,FALSE)),0,VLOOKUP(I11,Paramètres!$B$3:$C$56,2,FALSE)*Paramètres!$K$5),IF(OR(I11="",OR($D11="",$D11="NL",$D11="HORS LIGUE")),0,VLOOKUP(IF(OR(I11="",OR($D11="",$D11="NL",$D11="HORS LIGUE")),"",COUNTIFS($D$5:$D$72,"&lt;&gt;"&amp;"",$D$5:$D$72,"&lt;&gt;"&amp;"NL",$D$5:$D$72,"&lt;&gt;"&amp;"HORS LIGUE",I$5:I$72,"&lt;"&amp;I11)+1),Paramètres!$B$3:$C$56,2,FALSE)*Paramètres!$K$5))</f>
        <v>0</v>
      </c>
      <c r="K11" s="4"/>
      <c r="L11" s="2">
        <f>IF(K$2="Bike &amp; Run",IF(ISNA(VLOOKUP(K11,Paramètres!$B$3:$C$56,2,FALSE)),0,VLOOKUP(K11,Paramètres!$B$3:$C$56,2,FALSE)*Paramètres!$K$6),IF(OR(K11="",OR($D11="",$D11="NL",$D11="HORS LIGUE")),0,VLOOKUP(IF(OR(K11="",OR($D11="",$D11="NL",$D11="HORS LIGUE")),"",COUNTIFS($D$5:$D$72,"&lt;&gt;"&amp;"",$D$5:$D$72,"&lt;&gt;"&amp;"NL",$D$5:$D$72,"&lt;&gt;"&amp;"HORS LIGUE",K$5:K$72,"&lt;"&amp;K11)+1),Paramètres!$B$3:$C$56,2,FALSE)*Paramètres!$K$6))</f>
        <v>0</v>
      </c>
      <c r="M11" s="4"/>
      <c r="N11" s="2">
        <f>IF(M$2="Bike &amp; Run",IF(ISNA(VLOOKUP(M11,Paramètres!$B$3:$C$56,2,FALSE)),0,VLOOKUP(M11,Paramètres!$B$3:$C$56,2,FALSE)*Paramètres!$K$7),IF(OR(M11="",OR($D11="",$D11="NL",$D11="HORS LIGUE")),0,VLOOKUP(IF(OR(M11="",OR($D11="",$D11="NL",$D11="HORS LIGUE")),"",COUNTIFS($D$5:$D$72,"&lt;&gt;"&amp;"",$D$5:$D$72,"&lt;&gt;"&amp;"NL",$D$5:$D$72,"&lt;&gt;"&amp;"HORS LIGUE",M$5:M$72,"&lt;"&amp;M11)+1),Paramètres!$B$3:$C$56,2,FALSE)*Paramètres!$K$7))</f>
        <v>0</v>
      </c>
      <c r="O11" s="46"/>
      <c r="P11" s="2">
        <f>IF(O$2="Bike &amp; Run",IF(ISNA(VLOOKUP(O11,Paramètres!$B$3:$C$56,2,FALSE)),0,VLOOKUP(O11,Paramètres!$B$3:$C$56,2,FALSE)*Paramètres!$K$8),IF(OR(O11="",OR($D11="",$D11="NL",$D11="HORS LIGUE")),0,VLOOKUP(IF(OR(O11="",OR($D11="",$D11="NL",$D11="HORS LIGUE")),"",COUNTIFS($D$5:$D$72,"&lt;&gt;"&amp;"",$D$5:$D$72,"&lt;&gt;"&amp;"NL",$D$5:$D$72,"&lt;&gt;"&amp;"HORS LIGUE",O$5:O$72,"&lt;"&amp;O11)+1),Paramètres!$B$3:$C$56,2,FALSE)*Paramètres!$K$8))</f>
        <v>0</v>
      </c>
      <c r="Q11" s="46"/>
      <c r="R11" s="2">
        <f>IF(Q$2="Bike &amp; Run",IF(ISNA(VLOOKUP(Q11,Paramètres!$B$3:$C$56,2,FALSE)),0,VLOOKUP(Q11,Paramètres!$B$3:$C$56,2,FALSE)*Paramètres!$K$9),IF(OR(Q11="",OR($D11="",$D11="NL",$D11="HORS LIGUE")),0,VLOOKUP(IF(OR(Q11="",OR($D11="",$D11="NL",$D11="HORS LIGUE")),"",COUNTIFS($D$5:$D$72,"&lt;&gt;"&amp;"",$D$5:$D$72,"&lt;&gt;"&amp;"NL",$D$5:$D$72,"&lt;&gt;"&amp;"HORS LIGUE",Q$5:Q$72,"&lt;"&amp;Q11)+1),Paramètres!$B$3:$C$56,2,FALSE)*Paramètres!$K$9))</f>
        <v>0</v>
      </c>
      <c r="S11" s="46"/>
      <c r="T11" s="2">
        <f>IF(S$2="Bike &amp; Run",IF(ISNA(VLOOKUP(S11,Paramètres!$B$3:$C$56,2,FALSE)),0,VLOOKUP(S11,Paramètres!$B$3:$C$56,2,FALSE)*Paramètres!$K$10),IF(OR(S11="",OR($D11="",$D11="NL",$D11="HORS LIGUE")),0,VLOOKUP(IF(OR(S11="",OR($D11="",$D11="NL",$D11="HORS LIGUE")),"",COUNTIFS($D$5:$D$72,"&lt;&gt;"&amp;"",$D$5:$D$72,"&lt;&gt;"&amp;"NL",$D$5:$D$72,"&lt;&gt;"&amp;"HORS LIGUE",S$5:S$72,"&lt;"&amp;S11)+1),Paramètres!$B$3:$C$56,2,FALSE)*Paramètres!$K$10))</f>
        <v>0</v>
      </c>
      <c r="U11" s="46"/>
      <c r="V11" s="2">
        <f>IF(U$2="Bike &amp; Run",IF(ISNA(VLOOKUP(U11,Paramètres!$B$3:$C$56,2,FALSE)),0,VLOOKUP(U11,Paramètres!$B$3:$C$56,2,FALSE)*Paramètres!$K$11),IF(OR(U11="",OR($D11="",$D11="NL",$D11="HORS LIGUE")),0,VLOOKUP(IF(OR(U11="",OR($D11="",$D11="NL",$D11="HORS LIGUE")),"",COUNTIFS($D$5:$D$72,"&lt;&gt;"&amp;"",$D$5:$D$72,"&lt;&gt;"&amp;"NL",$D$5:$D$72,"&lt;&gt;"&amp;"HORS LIGUE",U$5:U$72,"&lt;"&amp;U11)+1),Paramètres!$B$3:$C$56,2,FALSE)*Paramètres!$K$11))</f>
        <v>0</v>
      </c>
      <c r="W11" s="46"/>
      <c r="X11" s="2">
        <f>IF(W$2="Bike &amp; Run",IF(ISNA(VLOOKUP(W11,Paramètres!$B$3:$C$56,2,FALSE)),0,VLOOKUP(W11,Paramètres!$B$3:$C$56,2,FALSE)*Paramètres!$K$12),IF(OR(W11="",OR($D11="",$D11="NL",$D11="HORS LIGUE")),0,VLOOKUP(IF(OR(W11="",OR($D11="",$D11="NL",$D11="HORS LIGUE")),"",COUNTIFS($D$5:$D$72,"&lt;&gt;"&amp;"",$D$5:$D$72,"&lt;&gt;"&amp;"NL",$D$5:$D$72,"&lt;&gt;"&amp;"HORS LIGUE",W$5:W$72,"&lt;"&amp;W11)+1),Paramètres!$B$3:$C$56,2,FALSE)*Paramètres!$K$12))</f>
        <v>0</v>
      </c>
      <c r="Y11" s="46"/>
      <c r="Z11" s="2">
        <f>IF(Y$2="Bike &amp; Run",IF(ISNA(VLOOKUP(Y11,Paramètres!$B$3:$C$56,2,FALSE)),0,VLOOKUP(Y11,Paramètres!$B$3:$C$56,2,FALSE)*Paramètres!$K$13),IF(OR(Y11="",OR($D11="",$D11="NL",$D11="HORS LIGUE")),0,VLOOKUP(IF(OR(Y11="",OR($D11="",$D11="NL",$D11="HORS LIGUE")),"",COUNTIFS($D$5:$D$72,"&lt;&gt;"&amp;"",$D$5:$D$72,"&lt;&gt;"&amp;"NL",$D$5:$D$72,"&lt;&gt;"&amp;"HORS LIGUE",Y$5:Y$72,"&lt;"&amp;Y11)+1),Paramètres!$B$3:$C$56,2,FALSE)*Paramètres!$K$13))</f>
        <v>0</v>
      </c>
      <c r="AA11" s="46"/>
      <c r="AB11" s="2">
        <f>IF(AA$2="Bike &amp; Run",IF(ISNA(VLOOKUP(AA11,Paramètres!$B$3:$C$56,2,FALSE)),0,VLOOKUP(AA11,Paramètres!$B$3:$C$56,2,FALSE)*Paramètres!$K$14),IF(OR(AA11="",OR($D11="",$D11="NL",$D11="HORS LIGUE")),0,VLOOKUP(IF(OR(AA11="",OR($D11="",$D11="NL",$D11="HORS LIGUE")),"",COUNTIFS($D$5:$D$72,"&lt;&gt;"&amp;"",$D$5:$D$72,"&lt;&gt;"&amp;"NL",$D$5:$D$72,"&lt;&gt;"&amp;"HORS LIGUE",AA$5:AA$72,"&lt;"&amp;AA11)+1),Paramètres!$B$3:$C$56,2,FALSE)*Paramètres!$K$14))</f>
        <v>0</v>
      </c>
      <c r="AC11" s="46"/>
      <c r="AD11" s="2">
        <f>IF(AC$2="Bike &amp; Run",IF(ISNA(VLOOKUP(AC11,Paramètres!$B$3:$C$56,2,FALSE)),0,VLOOKUP(AC11,Paramètres!$B$3:$C$56,2,FALSE)*Paramètres!$K$15),IF(OR(AC11="",OR($D11="",$D11="NL",$D11="HORS LIGUE")),0,VLOOKUP(IF(OR(AC11="",OR($D11="",$D11="NL",$D11="HORS LIGUE")),"",COUNTIFS($D$5:$D$72,"&lt;&gt;"&amp;"",$D$5:$D$72,"&lt;&gt;"&amp;"NL",$D$5:$D$72,"&lt;&gt;"&amp;"HORS LIGUE",AC$5:AC$72,"&lt;"&amp;AC11)+1),Paramètres!$B$3:$C$56,2,FALSE)*Paramètres!$K$15))</f>
        <v>0</v>
      </c>
      <c r="AE11" s="46"/>
      <c r="AF11" s="2">
        <f>IF(AE$2="Bike &amp; Run",IF(ISNA(VLOOKUP(AE11,Paramètres!$B$3:$C$56,2,FALSE)),0,VLOOKUP(AE11,Paramètres!$B$3:$C$56,2,FALSE)*Paramètres!$K$16),IF(OR(AE11="",OR($D11="",$D11="NL",$D11="HORS LIGUE")),0,VLOOKUP(IF(OR(AE11="",OR($D11="",$D11="NL",$D11="HORS LIGUE")),"",COUNTIFS($D$5:$D$72,"&lt;&gt;"&amp;"",$D$5:$D$72,"&lt;&gt;"&amp;"NL",$D$5:$D$72,"&lt;&gt;"&amp;"HORS LIGUE",AE$5:AE$72,"&lt;"&amp;AE11)+1),Paramètres!$B$3:$C$56,2,FALSE)*Paramètres!$K$16))</f>
        <v>0</v>
      </c>
      <c r="AG11" s="46"/>
      <c r="AH11" s="2">
        <f>IF(AG$2="Bike &amp; Run",IF(ISNA(VLOOKUP(AG11,Paramètres!$B$3:$C$56,2,FALSE)),0,VLOOKUP(AG11,Paramètres!$B$3:$C$56,2,FALSE)*Paramètres!$K$17),IF(OR(AG11="",OR($D11="",$D11="NL",$D11="HORS LIGUE")),0,VLOOKUP(IF(OR(AG11="",OR($D11="",$D11="NL",$D11="HORS LIGUE")),"",COUNTIFS($D$5:$D$72,"&lt;&gt;"&amp;"",$D$5:$D$72,"&lt;&gt;"&amp;"NL",$D$5:$D$72,"&lt;&gt;"&amp;"HORS LIGUE",AG$5:AG$72,"&lt;"&amp;AG11)+1),Paramètres!$B$3:$C$56,2,FALSE)*Paramètres!$K$17))</f>
        <v>0</v>
      </c>
      <c r="AI11" s="40">
        <f t="shared" si="0"/>
        <v>202</v>
      </c>
      <c r="AJ11" s="3">
        <f t="shared" si="1"/>
        <v>7</v>
      </c>
      <c r="AK11" s="5">
        <f t="shared" si="2"/>
        <v>2</v>
      </c>
      <c r="AL11" s="41">
        <f t="shared" si="3"/>
        <v>202</v>
      </c>
      <c r="AM11" s="33">
        <f t="shared" si="4"/>
        <v>7</v>
      </c>
      <c r="AO11" s="22">
        <f t="shared" si="5"/>
        <v>142</v>
      </c>
      <c r="AP11">
        <f t="shared" si="6"/>
        <v>60</v>
      </c>
      <c r="AQ11">
        <f t="shared" si="7"/>
        <v>0</v>
      </c>
      <c r="AR11">
        <f t="shared" si="8"/>
        <v>0</v>
      </c>
      <c r="AS11">
        <f t="shared" si="9"/>
        <v>0</v>
      </c>
      <c r="AT11">
        <f t="shared" si="10"/>
        <v>0</v>
      </c>
      <c r="AU11">
        <f t="shared" si="11"/>
        <v>0</v>
      </c>
      <c r="AV11">
        <f t="shared" si="12"/>
        <v>0</v>
      </c>
      <c r="AW11">
        <f t="shared" si="13"/>
        <v>0</v>
      </c>
      <c r="AX11">
        <f t="shared" si="14"/>
        <v>0</v>
      </c>
      <c r="AY11">
        <f t="shared" si="15"/>
        <v>0</v>
      </c>
      <c r="AZ11">
        <f t="shared" si="16"/>
        <v>0</v>
      </c>
      <c r="BA11">
        <f t="shared" si="17"/>
        <v>0</v>
      </c>
      <c r="BB11">
        <f t="shared" si="18"/>
        <v>0</v>
      </c>
      <c r="BC11">
        <f t="shared" si="19"/>
        <v>0</v>
      </c>
      <c r="BD11">
        <f t="shared" si="20"/>
        <v>142</v>
      </c>
      <c r="BE11" s="22">
        <f t="shared" ref="BE11:BR11" si="27">BD11+LARGE($AO11:$BC11,BE$4)</f>
        <v>202</v>
      </c>
      <c r="BF11" s="22">
        <f t="shared" si="27"/>
        <v>202</v>
      </c>
      <c r="BG11" s="22">
        <f t="shared" si="27"/>
        <v>202</v>
      </c>
      <c r="BH11" s="22">
        <f t="shared" si="27"/>
        <v>202</v>
      </c>
      <c r="BI11" s="22">
        <f t="shared" si="27"/>
        <v>202</v>
      </c>
      <c r="BJ11" s="22">
        <f t="shared" si="27"/>
        <v>202</v>
      </c>
      <c r="BK11" s="22">
        <f t="shared" si="27"/>
        <v>202</v>
      </c>
      <c r="BL11" s="22">
        <f t="shared" si="27"/>
        <v>202</v>
      </c>
      <c r="BM11" s="22">
        <f t="shared" si="27"/>
        <v>202</v>
      </c>
      <c r="BN11" s="22">
        <f t="shared" si="27"/>
        <v>202</v>
      </c>
      <c r="BO11" s="22">
        <f t="shared" si="27"/>
        <v>202</v>
      </c>
      <c r="BP11" s="22">
        <f t="shared" si="27"/>
        <v>202</v>
      </c>
      <c r="BQ11" s="22">
        <f t="shared" si="27"/>
        <v>202</v>
      </c>
      <c r="BR11" s="22">
        <f t="shared" si="27"/>
        <v>202</v>
      </c>
    </row>
    <row r="12" spans="1:70" ht="16.5">
      <c r="A12" s="73" t="s">
        <v>1023</v>
      </c>
      <c r="B12" s="32" t="str">
        <f>IF(ISNA(VLOOKUP(A12,'Licenciés Jeunes 2023'!A:C,3,0)),"",VLOOKUP(A12,'Licenciés Jeunes 2023'!A:C,3,0))</f>
        <v>MAIGNE</v>
      </c>
      <c r="C12" s="32" t="str">
        <f>IF(ISNA(VLOOKUP(A12,'Licenciés Jeunes 2023'!A:C,2,0)),"",VLOOKUP(A12,'Licenciés Jeunes 2023'!A:C,2,0))</f>
        <v>Clement</v>
      </c>
      <c r="D12" s="32" t="str">
        <f>IF(ISNA(VLOOKUP(A12,'Licenciés Jeunes 2023'!A:F,6,0)),"",VLOOKUP(A12,'Licenciés Jeunes 2023'!A:F,6,0))</f>
        <v>T.C. JOUE LES TOURS</v>
      </c>
      <c r="E12" s="6">
        <v>11</v>
      </c>
      <c r="F12" s="2">
        <v>131</v>
      </c>
      <c r="G12" s="4">
        <v>8</v>
      </c>
      <c r="H12" s="2">
        <f>IF(G$2="Bike &amp; Run",IF(ISNA(VLOOKUP(G12,Paramètres!$B$3:$C$56,2,FALSE)),0,VLOOKUP(G12,Paramètres!$B$3:$C$56,2,FALSE)*Paramètres!$K$4),IF(OR(G12="",OR($D12="",$D12="NL",$D12="HORS LIGUE")),0,VLOOKUP(IF(OR(G12="",OR($D12="",$D12="NL",$D12="HORS LIGUE")),"",COUNTIFS($D$5:$D$72,"&lt;&gt;"&amp;"",$D$5:$D$72,"&lt;&gt;"&amp;"NL",$D$5:$D$72,"&lt;&gt;"&amp;"HORS LIGUE",G$5:G$72,"&lt;"&amp;G12)+1),Paramètres!$B$3:$C$56,2,FALSE)*Paramètres!$K$4))</f>
        <v>63</v>
      </c>
      <c r="I12" s="36"/>
      <c r="J12" s="2">
        <f>IF(I$2="Bike &amp; Run",IF(ISNA(VLOOKUP(I12,Paramètres!$B$3:$C$56,2,FALSE)),0,VLOOKUP(I12,Paramètres!$B$3:$C$56,2,FALSE)*Paramètres!$K$5),IF(OR(I12="",OR($D12="",$D12="NL",$D12="HORS LIGUE")),0,VLOOKUP(IF(OR(I12="",OR($D12="",$D12="NL",$D12="HORS LIGUE")),"",COUNTIFS($D$5:$D$72,"&lt;&gt;"&amp;"",$D$5:$D$72,"&lt;&gt;"&amp;"NL",$D$5:$D$72,"&lt;&gt;"&amp;"HORS LIGUE",I$5:I$72,"&lt;"&amp;I12)+1),Paramètres!$B$3:$C$56,2,FALSE)*Paramètres!$K$5))</f>
        <v>0</v>
      </c>
      <c r="K12" s="4"/>
      <c r="L12" s="2">
        <f>IF(K$2="Bike &amp; Run",IF(ISNA(VLOOKUP(K12,Paramètres!$B$3:$C$56,2,FALSE)),0,VLOOKUP(K12,Paramètres!$B$3:$C$56,2,FALSE)*Paramètres!$K$6),IF(OR(K12="",OR($D12="",$D12="NL",$D12="HORS LIGUE")),0,VLOOKUP(IF(OR(K12="",OR($D12="",$D12="NL",$D12="HORS LIGUE")),"",COUNTIFS($D$5:$D$72,"&lt;&gt;"&amp;"",$D$5:$D$72,"&lt;&gt;"&amp;"NL",$D$5:$D$72,"&lt;&gt;"&amp;"HORS LIGUE",K$5:K$72,"&lt;"&amp;K12)+1),Paramètres!$B$3:$C$56,2,FALSE)*Paramètres!$K$6))</f>
        <v>0</v>
      </c>
      <c r="M12" s="4"/>
      <c r="N12" s="2">
        <f>IF(M$2="Bike &amp; Run",IF(ISNA(VLOOKUP(M12,Paramètres!$B$3:$C$56,2,FALSE)),0,VLOOKUP(M12,Paramètres!$B$3:$C$56,2,FALSE)*Paramètres!$K$7),IF(OR(M12="",OR($D12="",$D12="NL",$D12="HORS LIGUE")),0,VLOOKUP(IF(OR(M12="",OR($D12="",$D12="NL",$D12="HORS LIGUE")),"",COUNTIFS($D$5:$D$72,"&lt;&gt;"&amp;"",$D$5:$D$72,"&lt;&gt;"&amp;"NL",$D$5:$D$72,"&lt;&gt;"&amp;"HORS LIGUE",M$5:M$72,"&lt;"&amp;M12)+1),Paramètres!$B$3:$C$56,2,FALSE)*Paramètres!$K$7))</f>
        <v>0</v>
      </c>
      <c r="O12" s="46"/>
      <c r="P12" s="2">
        <f>IF(O$2="Bike &amp; Run",IF(ISNA(VLOOKUP(O12,Paramètres!$B$3:$C$56,2,FALSE)),0,VLOOKUP(O12,Paramètres!$B$3:$C$56,2,FALSE)*Paramètres!$K$8),IF(OR(O12="",OR($D12="",$D12="NL",$D12="HORS LIGUE")),0,VLOOKUP(IF(OR(O12="",OR($D12="",$D12="NL",$D12="HORS LIGUE")),"",COUNTIFS($D$5:$D$72,"&lt;&gt;"&amp;"",$D$5:$D$72,"&lt;&gt;"&amp;"NL",$D$5:$D$72,"&lt;&gt;"&amp;"HORS LIGUE",O$5:O$72,"&lt;"&amp;O12)+1),Paramètres!$B$3:$C$56,2,FALSE)*Paramètres!$K$8))</f>
        <v>0</v>
      </c>
      <c r="Q12" s="46"/>
      <c r="R12" s="2">
        <f>IF(Q$2="Bike &amp; Run",IF(ISNA(VLOOKUP(Q12,Paramètres!$B$3:$C$56,2,FALSE)),0,VLOOKUP(Q12,Paramètres!$B$3:$C$56,2,FALSE)*Paramètres!$K$9),IF(OR(Q12="",OR($D12="",$D12="NL",$D12="HORS LIGUE")),0,VLOOKUP(IF(OR(Q12="",OR($D12="",$D12="NL",$D12="HORS LIGUE")),"",COUNTIFS($D$5:$D$72,"&lt;&gt;"&amp;"",$D$5:$D$72,"&lt;&gt;"&amp;"NL",$D$5:$D$72,"&lt;&gt;"&amp;"HORS LIGUE",Q$5:Q$72,"&lt;"&amp;Q12)+1),Paramètres!$B$3:$C$56,2,FALSE)*Paramètres!$K$9))</f>
        <v>0</v>
      </c>
      <c r="S12" s="46"/>
      <c r="T12" s="2">
        <f>IF(S$2="Bike &amp; Run",IF(ISNA(VLOOKUP(S12,Paramètres!$B$3:$C$56,2,FALSE)),0,VLOOKUP(S12,Paramètres!$B$3:$C$56,2,FALSE)*Paramètres!$K$10),IF(OR(S12="",OR($D12="",$D12="NL",$D12="HORS LIGUE")),0,VLOOKUP(IF(OR(S12="",OR($D12="",$D12="NL",$D12="HORS LIGUE")),"",COUNTIFS($D$5:$D$72,"&lt;&gt;"&amp;"",$D$5:$D$72,"&lt;&gt;"&amp;"NL",$D$5:$D$72,"&lt;&gt;"&amp;"HORS LIGUE",S$5:S$72,"&lt;"&amp;S12)+1),Paramètres!$B$3:$C$56,2,FALSE)*Paramètres!$K$10))</f>
        <v>0</v>
      </c>
      <c r="U12" s="46"/>
      <c r="V12" s="2">
        <f>IF(U$2="Bike &amp; Run",IF(ISNA(VLOOKUP(U12,Paramètres!$B$3:$C$56,2,FALSE)),0,VLOOKUP(U12,Paramètres!$B$3:$C$56,2,FALSE)*Paramètres!$K$11),IF(OR(U12="",OR($D12="",$D12="NL",$D12="HORS LIGUE")),0,VLOOKUP(IF(OR(U12="",OR($D12="",$D12="NL",$D12="HORS LIGUE")),"",COUNTIFS($D$5:$D$72,"&lt;&gt;"&amp;"",$D$5:$D$72,"&lt;&gt;"&amp;"NL",$D$5:$D$72,"&lt;&gt;"&amp;"HORS LIGUE",U$5:U$72,"&lt;"&amp;U12)+1),Paramètres!$B$3:$C$56,2,FALSE)*Paramètres!$K$11))</f>
        <v>0</v>
      </c>
      <c r="W12" s="46"/>
      <c r="X12" s="2">
        <f>IF(W$2="Bike &amp; Run",IF(ISNA(VLOOKUP(W12,Paramètres!$B$3:$C$56,2,FALSE)),0,VLOOKUP(W12,Paramètres!$B$3:$C$56,2,FALSE)*Paramètres!$K$12),IF(OR(W12="",OR($D12="",$D12="NL",$D12="HORS LIGUE")),0,VLOOKUP(IF(OR(W12="",OR($D12="",$D12="NL",$D12="HORS LIGUE")),"",COUNTIFS($D$5:$D$72,"&lt;&gt;"&amp;"",$D$5:$D$72,"&lt;&gt;"&amp;"NL",$D$5:$D$72,"&lt;&gt;"&amp;"HORS LIGUE",W$5:W$72,"&lt;"&amp;W12)+1),Paramètres!$B$3:$C$56,2,FALSE)*Paramètres!$K$12))</f>
        <v>0</v>
      </c>
      <c r="Y12" s="46"/>
      <c r="Z12" s="2">
        <f>IF(Y$2="Bike &amp; Run",IF(ISNA(VLOOKUP(Y12,Paramètres!$B$3:$C$56,2,FALSE)),0,VLOOKUP(Y12,Paramètres!$B$3:$C$56,2,FALSE)*Paramètres!$K$13),IF(OR(Y12="",OR($D12="",$D12="NL",$D12="HORS LIGUE")),0,VLOOKUP(IF(OR(Y12="",OR($D12="",$D12="NL",$D12="HORS LIGUE")),"",COUNTIFS($D$5:$D$72,"&lt;&gt;"&amp;"",$D$5:$D$72,"&lt;&gt;"&amp;"NL",$D$5:$D$72,"&lt;&gt;"&amp;"HORS LIGUE",Y$5:Y$72,"&lt;"&amp;Y12)+1),Paramètres!$B$3:$C$56,2,FALSE)*Paramètres!$K$13))</f>
        <v>0</v>
      </c>
      <c r="AA12" s="46"/>
      <c r="AB12" s="2">
        <f>IF(AA$2="Bike &amp; Run",IF(ISNA(VLOOKUP(AA12,Paramètres!$B$3:$C$56,2,FALSE)),0,VLOOKUP(AA12,Paramètres!$B$3:$C$56,2,FALSE)*Paramètres!$K$14),IF(OR(AA12="",OR($D12="",$D12="NL",$D12="HORS LIGUE")),0,VLOOKUP(IF(OR(AA12="",OR($D12="",$D12="NL",$D12="HORS LIGUE")),"",COUNTIFS($D$5:$D$72,"&lt;&gt;"&amp;"",$D$5:$D$72,"&lt;&gt;"&amp;"NL",$D$5:$D$72,"&lt;&gt;"&amp;"HORS LIGUE",AA$5:AA$72,"&lt;"&amp;AA12)+1),Paramètres!$B$3:$C$56,2,FALSE)*Paramètres!$K$14))</f>
        <v>0</v>
      </c>
      <c r="AC12" s="46"/>
      <c r="AD12" s="2">
        <f>IF(AC$2="Bike &amp; Run",IF(ISNA(VLOOKUP(AC12,Paramètres!$B$3:$C$56,2,FALSE)),0,VLOOKUP(AC12,Paramètres!$B$3:$C$56,2,FALSE)*Paramètres!$K$15),IF(OR(AC12="",OR($D12="",$D12="NL",$D12="HORS LIGUE")),0,VLOOKUP(IF(OR(AC12="",OR($D12="",$D12="NL",$D12="HORS LIGUE")),"",COUNTIFS($D$5:$D$72,"&lt;&gt;"&amp;"",$D$5:$D$72,"&lt;&gt;"&amp;"NL",$D$5:$D$72,"&lt;&gt;"&amp;"HORS LIGUE",AC$5:AC$72,"&lt;"&amp;AC12)+1),Paramètres!$B$3:$C$56,2,FALSE)*Paramètres!$K$15))</f>
        <v>0</v>
      </c>
      <c r="AE12" s="46"/>
      <c r="AF12" s="2">
        <f>IF(AE$2="Bike &amp; Run",IF(ISNA(VLOOKUP(AE12,Paramètres!$B$3:$C$56,2,FALSE)),0,VLOOKUP(AE12,Paramètres!$B$3:$C$56,2,FALSE)*Paramètres!$K$16),IF(OR(AE12="",OR($D12="",$D12="NL",$D12="HORS LIGUE")),0,VLOOKUP(IF(OR(AE12="",OR($D12="",$D12="NL",$D12="HORS LIGUE")),"",COUNTIFS($D$5:$D$72,"&lt;&gt;"&amp;"",$D$5:$D$72,"&lt;&gt;"&amp;"NL",$D$5:$D$72,"&lt;&gt;"&amp;"HORS LIGUE",AE$5:AE$72,"&lt;"&amp;AE12)+1),Paramètres!$B$3:$C$56,2,FALSE)*Paramètres!$K$16))</f>
        <v>0</v>
      </c>
      <c r="AG12" s="46"/>
      <c r="AH12" s="2">
        <f>IF(AG$2="Bike &amp; Run",IF(ISNA(VLOOKUP(AG12,Paramètres!$B$3:$C$56,2,FALSE)),0,VLOOKUP(AG12,Paramètres!$B$3:$C$56,2,FALSE)*Paramètres!$K$17),IF(OR(AG12="",OR($D12="",$D12="NL",$D12="HORS LIGUE")),0,VLOOKUP(IF(OR(AG12="",OR($D12="",$D12="NL",$D12="HORS LIGUE")),"",COUNTIFS($D$5:$D$72,"&lt;&gt;"&amp;"",$D$5:$D$72,"&lt;&gt;"&amp;"NL",$D$5:$D$72,"&lt;&gt;"&amp;"HORS LIGUE",AG$5:AG$72,"&lt;"&amp;AG12)+1),Paramètres!$B$3:$C$56,2,FALSE)*Paramètres!$K$17))</f>
        <v>0</v>
      </c>
      <c r="AI12" s="40">
        <f t="shared" si="0"/>
        <v>194</v>
      </c>
      <c r="AJ12" s="3">
        <f t="shared" si="1"/>
        <v>8</v>
      </c>
      <c r="AK12" s="5">
        <f t="shared" si="2"/>
        <v>2</v>
      </c>
      <c r="AL12" s="41">
        <f t="shared" si="3"/>
        <v>194</v>
      </c>
      <c r="AM12" s="33">
        <f t="shared" si="4"/>
        <v>8</v>
      </c>
      <c r="AO12" s="22">
        <f t="shared" si="5"/>
        <v>131</v>
      </c>
      <c r="AP12">
        <f t="shared" si="6"/>
        <v>63</v>
      </c>
      <c r="AQ12">
        <f t="shared" si="7"/>
        <v>0</v>
      </c>
      <c r="AR12">
        <f t="shared" si="8"/>
        <v>0</v>
      </c>
      <c r="AS12">
        <f t="shared" si="9"/>
        <v>0</v>
      </c>
      <c r="AT12">
        <f t="shared" si="10"/>
        <v>0</v>
      </c>
      <c r="AU12">
        <f t="shared" si="11"/>
        <v>0</v>
      </c>
      <c r="AV12">
        <f t="shared" si="12"/>
        <v>0</v>
      </c>
      <c r="AW12">
        <f t="shared" si="13"/>
        <v>0</v>
      </c>
      <c r="AX12">
        <f t="shared" si="14"/>
        <v>0</v>
      </c>
      <c r="AY12">
        <f t="shared" si="15"/>
        <v>0</v>
      </c>
      <c r="AZ12">
        <f t="shared" si="16"/>
        <v>0</v>
      </c>
      <c r="BA12">
        <f t="shared" si="17"/>
        <v>0</v>
      </c>
      <c r="BB12">
        <f t="shared" si="18"/>
        <v>0</v>
      </c>
      <c r="BC12">
        <f t="shared" si="19"/>
        <v>0</v>
      </c>
      <c r="BD12">
        <f t="shared" si="20"/>
        <v>131</v>
      </c>
      <c r="BE12" s="22">
        <f t="shared" ref="BE12:BR12" si="28">BD12+LARGE($AO12:$BC12,BE$4)</f>
        <v>194</v>
      </c>
      <c r="BF12" s="22">
        <f t="shared" si="28"/>
        <v>194</v>
      </c>
      <c r="BG12" s="22">
        <f t="shared" si="28"/>
        <v>194</v>
      </c>
      <c r="BH12" s="22">
        <f t="shared" si="28"/>
        <v>194</v>
      </c>
      <c r="BI12" s="22">
        <f t="shared" si="28"/>
        <v>194</v>
      </c>
      <c r="BJ12" s="22">
        <f t="shared" si="28"/>
        <v>194</v>
      </c>
      <c r="BK12" s="22">
        <f t="shared" si="28"/>
        <v>194</v>
      </c>
      <c r="BL12" s="22">
        <f t="shared" si="28"/>
        <v>194</v>
      </c>
      <c r="BM12" s="22">
        <f t="shared" si="28"/>
        <v>194</v>
      </c>
      <c r="BN12" s="22">
        <f t="shared" si="28"/>
        <v>194</v>
      </c>
      <c r="BO12" s="22">
        <f t="shared" si="28"/>
        <v>194</v>
      </c>
      <c r="BP12" s="22">
        <f t="shared" si="28"/>
        <v>194</v>
      </c>
      <c r="BQ12" s="22">
        <f t="shared" si="28"/>
        <v>194</v>
      </c>
      <c r="BR12" s="22">
        <f t="shared" si="28"/>
        <v>194</v>
      </c>
    </row>
    <row r="13" spans="1:70" ht="16.5">
      <c r="A13" s="73" t="s">
        <v>1476</v>
      </c>
      <c r="B13" s="32" t="str">
        <f>IF(ISNA(VLOOKUP(A13,'Licenciés Jeunes 2023'!A:C,3,0)),"",VLOOKUP(A13,'Licenciés Jeunes 2023'!A:C,3,0))</f>
        <v>POULLARD</v>
      </c>
      <c r="C13" s="32" t="str">
        <f>IF(ISNA(VLOOKUP(A13,'Licenciés Jeunes 2023'!A:C,2,0)),"",VLOOKUP(A13,'Licenciés Jeunes 2023'!A:C,2,0))</f>
        <v>Liam</v>
      </c>
      <c r="D13" s="32" t="str">
        <f>IF(ISNA(VLOOKUP(A13,'Licenciés Jeunes 2023'!A:F,6,0)),"",VLOOKUP(A13,'Licenciés Jeunes 2023'!A:F,6,0))</f>
        <v>C CHARTRES METROPOLE TRIATHLON</v>
      </c>
      <c r="E13" s="6">
        <v>12</v>
      </c>
      <c r="F13" s="2">
        <v>129</v>
      </c>
      <c r="G13" s="4">
        <v>10</v>
      </c>
      <c r="H13" s="2">
        <f>IF(G$2="Bike &amp; Run",IF(ISNA(VLOOKUP(G13,Paramètres!$B$3:$C$56,2,FALSE)),0,VLOOKUP(G13,Paramètres!$B$3:$C$56,2,FALSE)*Paramètres!$K$4),IF(OR(G13="",OR($D13="",$D13="NL",$D13="HORS LIGUE")),0,VLOOKUP(IF(OR(G13="",OR($D13="",$D13="NL",$D13="HORS LIGUE")),"",COUNTIFS($D$5:$D$72,"&lt;&gt;"&amp;"",$D$5:$D$72,"&lt;&gt;"&amp;"NL",$D$5:$D$72,"&lt;&gt;"&amp;"HORS LIGUE",G$5:G$72,"&lt;"&amp;G13)+1),Paramètres!$B$3:$C$56,2,FALSE)*Paramètres!$K$4))</f>
        <v>57</v>
      </c>
      <c r="I13" s="36"/>
      <c r="J13" s="2">
        <f>IF(I$2="Bike &amp; Run",IF(ISNA(VLOOKUP(I13,Paramètres!$B$3:$C$56,2,FALSE)),0,VLOOKUP(I13,Paramètres!$B$3:$C$56,2,FALSE)*Paramètres!$K$5),IF(OR(I13="",OR($D13="",$D13="NL",$D13="HORS LIGUE")),0,VLOOKUP(IF(OR(I13="",OR($D13="",$D13="NL",$D13="HORS LIGUE")),"",COUNTIFS($D$5:$D$72,"&lt;&gt;"&amp;"",$D$5:$D$72,"&lt;&gt;"&amp;"NL",$D$5:$D$72,"&lt;&gt;"&amp;"HORS LIGUE",I$5:I$72,"&lt;"&amp;I13)+1),Paramètres!$B$3:$C$56,2,FALSE)*Paramètres!$K$5))</f>
        <v>0</v>
      </c>
      <c r="K13" s="4"/>
      <c r="L13" s="2">
        <f>IF(K$2="Bike &amp; Run",IF(ISNA(VLOOKUP(K13,Paramètres!$B$3:$C$56,2,FALSE)),0,VLOOKUP(K13,Paramètres!$B$3:$C$56,2,FALSE)*Paramètres!$K$6),IF(OR(K13="",OR($D13="",$D13="NL",$D13="HORS LIGUE")),0,VLOOKUP(IF(OR(K13="",OR($D13="",$D13="NL",$D13="HORS LIGUE")),"",COUNTIFS($D$5:$D$72,"&lt;&gt;"&amp;"",$D$5:$D$72,"&lt;&gt;"&amp;"NL",$D$5:$D$72,"&lt;&gt;"&amp;"HORS LIGUE",K$5:K$72,"&lt;"&amp;K13)+1),Paramètres!$B$3:$C$56,2,FALSE)*Paramètres!$K$6))</f>
        <v>0</v>
      </c>
      <c r="M13" s="4"/>
      <c r="N13" s="2">
        <f>IF(M$2="Bike &amp; Run",IF(ISNA(VLOOKUP(M13,Paramètres!$B$3:$C$56,2,FALSE)),0,VLOOKUP(M13,Paramètres!$B$3:$C$56,2,FALSE)*Paramètres!$K$7),IF(OR(M13="",OR($D13="",$D13="NL",$D13="HORS LIGUE")),0,VLOOKUP(IF(OR(M13="",OR($D13="",$D13="NL",$D13="HORS LIGUE")),"",COUNTIFS($D$5:$D$72,"&lt;&gt;"&amp;"",$D$5:$D$72,"&lt;&gt;"&amp;"NL",$D$5:$D$72,"&lt;&gt;"&amp;"HORS LIGUE",M$5:M$72,"&lt;"&amp;M13)+1),Paramètres!$B$3:$C$56,2,FALSE)*Paramètres!$K$7))</f>
        <v>0</v>
      </c>
      <c r="O13" s="46"/>
      <c r="P13" s="2">
        <f>IF(O$2="Bike &amp; Run",IF(ISNA(VLOOKUP(O13,Paramètres!$B$3:$C$56,2,FALSE)),0,VLOOKUP(O13,Paramètres!$B$3:$C$56,2,FALSE)*Paramètres!$K$8),IF(OR(O13="",OR($D13="",$D13="NL",$D13="HORS LIGUE")),0,VLOOKUP(IF(OR(O13="",OR($D13="",$D13="NL",$D13="HORS LIGUE")),"",COUNTIFS($D$5:$D$72,"&lt;&gt;"&amp;"",$D$5:$D$72,"&lt;&gt;"&amp;"NL",$D$5:$D$72,"&lt;&gt;"&amp;"HORS LIGUE",O$5:O$72,"&lt;"&amp;O13)+1),Paramètres!$B$3:$C$56,2,FALSE)*Paramètres!$K$8))</f>
        <v>0</v>
      </c>
      <c r="Q13" s="46"/>
      <c r="R13" s="2">
        <f>IF(Q$2="Bike &amp; Run",IF(ISNA(VLOOKUP(Q13,Paramètres!$B$3:$C$56,2,FALSE)),0,VLOOKUP(Q13,Paramètres!$B$3:$C$56,2,FALSE)*Paramètres!$K$9),IF(OR(Q13="",OR($D13="",$D13="NL",$D13="HORS LIGUE")),0,VLOOKUP(IF(OR(Q13="",OR($D13="",$D13="NL",$D13="HORS LIGUE")),"",COUNTIFS($D$5:$D$72,"&lt;&gt;"&amp;"",$D$5:$D$72,"&lt;&gt;"&amp;"NL",$D$5:$D$72,"&lt;&gt;"&amp;"HORS LIGUE",Q$5:Q$72,"&lt;"&amp;Q13)+1),Paramètres!$B$3:$C$56,2,FALSE)*Paramètres!$K$9))</f>
        <v>0</v>
      </c>
      <c r="S13" s="46"/>
      <c r="T13" s="2">
        <f>IF(S$2="Bike &amp; Run",IF(ISNA(VLOOKUP(S13,Paramètres!$B$3:$C$56,2,FALSE)),0,VLOOKUP(S13,Paramètres!$B$3:$C$56,2,FALSE)*Paramètres!$K$10),IF(OR(S13="",OR($D13="",$D13="NL",$D13="HORS LIGUE")),0,VLOOKUP(IF(OR(S13="",OR($D13="",$D13="NL",$D13="HORS LIGUE")),"",COUNTIFS($D$5:$D$72,"&lt;&gt;"&amp;"",$D$5:$D$72,"&lt;&gt;"&amp;"NL",$D$5:$D$72,"&lt;&gt;"&amp;"HORS LIGUE",S$5:S$72,"&lt;"&amp;S13)+1),Paramètres!$B$3:$C$56,2,FALSE)*Paramètres!$K$10))</f>
        <v>0</v>
      </c>
      <c r="U13" s="46"/>
      <c r="V13" s="2">
        <f>IF(U$2="Bike &amp; Run",IF(ISNA(VLOOKUP(U13,Paramètres!$B$3:$C$56,2,FALSE)),0,VLOOKUP(U13,Paramètres!$B$3:$C$56,2,FALSE)*Paramètres!$K$11),IF(OR(U13="",OR($D13="",$D13="NL",$D13="HORS LIGUE")),0,VLOOKUP(IF(OR(U13="",OR($D13="",$D13="NL",$D13="HORS LIGUE")),"",COUNTIFS($D$5:$D$72,"&lt;&gt;"&amp;"",$D$5:$D$72,"&lt;&gt;"&amp;"NL",$D$5:$D$72,"&lt;&gt;"&amp;"HORS LIGUE",U$5:U$72,"&lt;"&amp;U13)+1),Paramètres!$B$3:$C$56,2,FALSE)*Paramètres!$K$11))</f>
        <v>0</v>
      </c>
      <c r="W13" s="46"/>
      <c r="X13" s="2">
        <f>IF(W$2="Bike &amp; Run",IF(ISNA(VLOOKUP(W13,Paramètres!$B$3:$C$56,2,FALSE)),0,VLOOKUP(W13,Paramètres!$B$3:$C$56,2,FALSE)*Paramètres!$K$12),IF(OR(W13="",OR($D13="",$D13="NL",$D13="HORS LIGUE")),0,VLOOKUP(IF(OR(W13="",OR($D13="",$D13="NL",$D13="HORS LIGUE")),"",COUNTIFS($D$5:$D$72,"&lt;&gt;"&amp;"",$D$5:$D$72,"&lt;&gt;"&amp;"NL",$D$5:$D$72,"&lt;&gt;"&amp;"HORS LIGUE",W$5:W$72,"&lt;"&amp;W13)+1),Paramètres!$B$3:$C$56,2,FALSE)*Paramètres!$K$12))</f>
        <v>0</v>
      </c>
      <c r="Y13" s="46"/>
      <c r="Z13" s="2">
        <f>IF(Y$2="Bike &amp; Run",IF(ISNA(VLOOKUP(Y13,Paramètres!$B$3:$C$56,2,FALSE)),0,VLOOKUP(Y13,Paramètres!$B$3:$C$56,2,FALSE)*Paramètres!$K$13),IF(OR(Y13="",OR($D13="",$D13="NL",$D13="HORS LIGUE")),0,VLOOKUP(IF(OR(Y13="",OR($D13="",$D13="NL",$D13="HORS LIGUE")),"",COUNTIFS($D$5:$D$72,"&lt;&gt;"&amp;"",$D$5:$D$72,"&lt;&gt;"&amp;"NL",$D$5:$D$72,"&lt;&gt;"&amp;"HORS LIGUE",Y$5:Y$72,"&lt;"&amp;Y13)+1),Paramètres!$B$3:$C$56,2,FALSE)*Paramètres!$K$13))</f>
        <v>0</v>
      </c>
      <c r="AA13" s="46"/>
      <c r="AB13" s="2">
        <f>IF(AA$2="Bike &amp; Run",IF(ISNA(VLOOKUP(AA13,Paramètres!$B$3:$C$56,2,FALSE)),0,VLOOKUP(AA13,Paramètres!$B$3:$C$56,2,FALSE)*Paramètres!$K$14),IF(OR(AA13="",OR($D13="",$D13="NL",$D13="HORS LIGUE")),0,VLOOKUP(IF(OR(AA13="",OR($D13="",$D13="NL",$D13="HORS LIGUE")),"",COUNTIFS($D$5:$D$72,"&lt;&gt;"&amp;"",$D$5:$D$72,"&lt;&gt;"&amp;"NL",$D$5:$D$72,"&lt;&gt;"&amp;"HORS LIGUE",AA$5:AA$72,"&lt;"&amp;AA13)+1),Paramètres!$B$3:$C$56,2,FALSE)*Paramètres!$K$14))</f>
        <v>0</v>
      </c>
      <c r="AC13" s="46"/>
      <c r="AD13" s="2">
        <f>IF(AC$2="Bike &amp; Run",IF(ISNA(VLOOKUP(AC13,Paramètres!$B$3:$C$56,2,FALSE)),0,VLOOKUP(AC13,Paramètres!$B$3:$C$56,2,FALSE)*Paramètres!$K$15),IF(OR(AC13="",OR($D13="",$D13="NL",$D13="HORS LIGUE")),0,VLOOKUP(IF(OR(AC13="",OR($D13="",$D13="NL",$D13="HORS LIGUE")),"",COUNTIFS($D$5:$D$72,"&lt;&gt;"&amp;"",$D$5:$D$72,"&lt;&gt;"&amp;"NL",$D$5:$D$72,"&lt;&gt;"&amp;"HORS LIGUE",AC$5:AC$72,"&lt;"&amp;AC13)+1),Paramètres!$B$3:$C$56,2,FALSE)*Paramètres!$K$15))</f>
        <v>0</v>
      </c>
      <c r="AE13" s="46"/>
      <c r="AF13" s="2">
        <f>IF(AE$2="Bike &amp; Run",IF(ISNA(VLOOKUP(AE13,Paramètres!$B$3:$C$56,2,FALSE)),0,VLOOKUP(AE13,Paramètres!$B$3:$C$56,2,FALSE)*Paramètres!$K$16),IF(OR(AE13="",OR($D13="",$D13="NL",$D13="HORS LIGUE")),0,VLOOKUP(IF(OR(AE13="",OR($D13="",$D13="NL",$D13="HORS LIGUE")),"",COUNTIFS($D$5:$D$72,"&lt;&gt;"&amp;"",$D$5:$D$72,"&lt;&gt;"&amp;"NL",$D$5:$D$72,"&lt;&gt;"&amp;"HORS LIGUE",AE$5:AE$72,"&lt;"&amp;AE13)+1),Paramètres!$B$3:$C$56,2,FALSE)*Paramètres!$K$16))</f>
        <v>0</v>
      </c>
      <c r="AG13" s="46"/>
      <c r="AH13" s="2">
        <f>IF(AG$2="Bike &amp; Run",IF(ISNA(VLOOKUP(AG13,Paramètres!$B$3:$C$56,2,FALSE)),0,VLOOKUP(AG13,Paramètres!$B$3:$C$56,2,FALSE)*Paramètres!$K$17),IF(OR(AG13="",OR($D13="",$D13="NL",$D13="HORS LIGUE")),0,VLOOKUP(IF(OR(AG13="",OR($D13="",$D13="NL",$D13="HORS LIGUE")),"",COUNTIFS($D$5:$D$72,"&lt;&gt;"&amp;"",$D$5:$D$72,"&lt;&gt;"&amp;"NL",$D$5:$D$72,"&lt;&gt;"&amp;"HORS LIGUE",AG$5:AG$72,"&lt;"&amp;AG13)+1),Paramètres!$B$3:$C$56,2,FALSE)*Paramètres!$K$17))</f>
        <v>0</v>
      </c>
      <c r="AI13" s="40">
        <f t="shared" si="0"/>
        <v>186</v>
      </c>
      <c r="AJ13" s="3">
        <f t="shared" si="1"/>
        <v>9</v>
      </c>
      <c r="AK13" s="5">
        <f t="shared" si="2"/>
        <v>2</v>
      </c>
      <c r="AL13" s="41">
        <f t="shared" si="3"/>
        <v>186</v>
      </c>
      <c r="AM13" s="33">
        <f t="shared" si="4"/>
        <v>9</v>
      </c>
      <c r="AO13" s="22">
        <f t="shared" si="5"/>
        <v>129</v>
      </c>
      <c r="AP13">
        <f t="shared" si="6"/>
        <v>57</v>
      </c>
      <c r="AQ13">
        <f t="shared" si="7"/>
        <v>0</v>
      </c>
      <c r="AR13">
        <f t="shared" si="8"/>
        <v>0</v>
      </c>
      <c r="AS13">
        <f t="shared" si="9"/>
        <v>0</v>
      </c>
      <c r="AT13">
        <f t="shared" si="10"/>
        <v>0</v>
      </c>
      <c r="AU13">
        <f t="shared" si="11"/>
        <v>0</v>
      </c>
      <c r="AV13">
        <f t="shared" si="12"/>
        <v>0</v>
      </c>
      <c r="AW13">
        <f t="shared" si="13"/>
        <v>0</v>
      </c>
      <c r="AX13">
        <f t="shared" si="14"/>
        <v>0</v>
      </c>
      <c r="AY13">
        <f t="shared" si="15"/>
        <v>0</v>
      </c>
      <c r="AZ13">
        <f t="shared" si="16"/>
        <v>0</v>
      </c>
      <c r="BA13">
        <f t="shared" si="17"/>
        <v>0</v>
      </c>
      <c r="BB13">
        <f t="shared" si="18"/>
        <v>0</v>
      </c>
      <c r="BC13">
        <f t="shared" si="19"/>
        <v>0</v>
      </c>
      <c r="BD13">
        <f t="shared" si="20"/>
        <v>129</v>
      </c>
      <c r="BE13" s="22">
        <f t="shared" ref="BE13:BR13" si="29">BD13+LARGE($AO13:$BC13,BE$4)</f>
        <v>186</v>
      </c>
      <c r="BF13" s="22">
        <f t="shared" si="29"/>
        <v>186</v>
      </c>
      <c r="BG13" s="22">
        <f t="shared" si="29"/>
        <v>186</v>
      </c>
      <c r="BH13" s="22">
        <f t="shared" si="29"/>
        <v>186</v>
      </c>
      <c r="BI13" s="22">
        <f t="shared" si="29"/>
        <v>186</v>
      </c>
      <c r="BJ13" s="22">
        <f t="shared" si="29"/>
        <v>186</v>
      </c>
      <c r="BK13" s="22">
        <f t="shared" si="29"/>
        <v>186</v>
      </c>
      <c r="BL13" s="22">
        <f t="shared" si="29"/>
        <v>186</v>
      </c>
      <c r="BM13" s="22">
        <f t="shared" si="29"/>
        <v>186</v>
      </c>
      <c r="BN13" s="22">
        <f t="shared" si="29"/>
        <v>186</v>
      </c>
      <c r="BO13" s="22">
        <f t="shared" si="29"/>
        <v>186</v>
      </c>
      <c r="BP13" s="22">
        <f t="shared" si="29"/>
        <v>186</v>
      </c>
      <c r="BQ13" s="22">
        <f t="shared" si="29"/>
        <v>186</v>
      </c>
      <c r="BR13" s="22">
        <f t="shared" si="29"/>
        <v>186</v>
      </c>
    </row>
    <row r="14" spans="1:70" ht="16.5">
      <c r="A14" s="73" t="s">
        <v>1536</v>
      </c>
      <c r="B14" s="32" t="str">
        <f>IF(ISNA(VLOOKUP(A14,'Licenciés Jeunes 2023'!A:C,3,0)),"",VLOOKUP(A14,'Licenciés Jeunes 2023'!A:C,3,0))</f>
        <v>DELAMAISON</v>
      </c>
      <c r="C14" s="32" t="str">
        <f>IF(ISNA(VLOOKUP(A14,'Licenciés Jeunes 2023'!A:C,2,0)),"",VLOOKUP(A14,'Licenciés Jeunes 2023'!A:C,2,0))</f>
        <v>Hector</v>
      </c>
      <c r="D14" s="32" t="str">
        <f>IF(ISNA(VLOOKUP(A14,'Licenciés Jeunes 2023'!A:F,6,0)),"",VLOOKUP(A14,'Licenciés Jeunes 2023'!A:F,6,0))</f>
        <v>T.C. JOUE LES TOURS</v>
      </c>
      <c r="E14" s="6">
        <v>8</v>
      </c>
      <c r="F14" s="2">
        <v>140</v>
      </c>
      <c r="G14" s="4">
        <v>14</v>
      </c>
      <c r="H14" s="2">
        <f>IF(G$2="Bike &amp; Run",IF(ISNA(VLOOKUP(G14,Paramètres!$B$3:$C$56,2,FALSE)),0,VLOOKUP(G14,Paramètres!$B$3:$C$56,2,FALSE)*Paramètres!$K$4),IF(OR(G14="",OR($D14="",$D14="NL",$D14="HORS LIGUE")),0,VLOOKUP(IF(OR(G14="",OR($D14="",$D14="NL",$D14="HORS LIGUE")),"",COUNTIFS($D$5:$D$72,"&lt;&gt;"&amp;"",$D$5:$D$72,"&lt;&gt;"&amp;"NL",$D$5:$D$72,"&lt;&gt;"&amp;"HORS LIGUE",G$5:G$72,"&lt;"&amp;G14)+1),Paramètres!$B$3:$C$56,2,FALSE)*Paramètres!$K$4))</f>
        <v>45</v>
      </c>
      <c r="I14" s="36"/>
      <c r="J14" s="2">
        <f>IF(I$2="Bike &amp; Run",IF(ISNA(VLOOKUP(I14,Paramètres!$B$3:$C$56,2,FALSE)),0,VLOOKUP(I14,Paramètres!$B$3:$C$56,2,FALSE)*Paramètres!$K$5),IF(OR(I14="",OR($D14="",$D14="NL",$D14="HORS LIGUE")),0,VLOOKUP(IF(OR(I14="",OR($D14="",$D14="NL",$D14="HORS LIGUE")),"",COUNTIFS($D$5:$D$72,"&lt;&gt;"&amp;"",$D$5:$D$72,"&lt;&gt;"&amp;"NL",$D$5:$D$72,"&lt;&gt;"&amp;"HORS LIGUE",I$5:I$72,"&lt;"&amp;I14)+1),Paramètres!$B$3:$C$56,2,FALSE)*Paramètres!$K$5))</f>
        <v>0</v>
      </c>
      <c r="K14" s="4"/>
      <c r="L14" s="2">
        <f>IF(K$2="Bike &amp; Run",IF(ISNA(VLOOKUP(K14,Paramètres!$B$3:$C$56,2,FALSE)),0,VLOOKUP(K14,Paramètres!$B$3:$C$56,2,FALSE)*Paramètres!$K$6),IF(OR(K14="",OR($D14="",$D14="NL",$D14="HORS LIGUE")),0,VLOOKUP(IF(OR(K14="",OR($D14="",$D14="NL",$D14="HORS LIGUE")),"",COUNTIFS($D$5:$D$72,"&lt;&gt;"&amp;"",$D$5:$D$72,"&lt;&gt;"&amp;"NL",$D$5:$D$72,"&lt;&gt;"&amp;"HORS LIGUE",K$5:K$72,"&lt;"&amp;K14)+1),Paramètres!$B$3:$C$56,2,FALSE)*Paramètres!$K$6))</f>
        <v>0</v>
      </c>
      <c r="M14" s="4"/>
      <c r="N14" s="2">
        <f>IF(M$2="Bike &amp; Run",IF(ISNA(VLOOKUP(M14,Paramètres!$B$3:$C$56,2,FALSE)),0,VLOOKUP(M14,Paramètres!$B$3:$C$56,2,FALSE)*Paramètres!$K$7),IF(OR(M14="",OR($D14="",$D14="NL",$D14="HORS LIGUE")),0,VLOOKUP(IF(OR(M14="",OR($D14="",$D14="NL",$D14="HORS LIGUE")),"",COUNTIFS($D$5:$D$72,"&lt;&gt;"&amp;"",$D$5:$D$72,"&lt;&gt;"&amp;"NL",$D$5:$D$72,"&lt;&gt;"&amp;"HORS LIGUE",M$5:M$72,"&lt;"&amp;M14)+1),Paramètres!$B$3:$C$56,2,FALSE)*Paramètres!$K$7))</f>
        <v>0</v>
      </c>
      <c r="O14" s="46"/>
      <c r="P14" s="2">
        <f>IF(O$2="Bike &amp; Run",IF(ISNA(VLOOKUP(O14,Paramètres!$B$3:$C$56,2,FALSE)),0,VLOOKUP(O14,Paramètres!$B$3:$C$56,2,FALSE)*Paramètres!$K$8),IF(OR(O14="",OR($D14="",$D14="NL",$D14="HORS LIGUE")),0,VLOOKUP(IF(OR(O14="",OR($D14="",$D14="NL",$D14="HORS LIGUE")),"",COUNTIFS($D$5:$D$72,"&lt;&gt;"&amp;"",$D$5:$D$72,"&lt;&gt;"&amp;"NL",$D$5:$D$72,"&lt;&gt;"&amp;"HORS LIGUE",O$5:O$72,"&lt;"&amp;O14)+1),Paramètres!$B$3:$C$56,2,FALSE)*Paramètres!$K$8))</f>
        <v>0</v>
      </c>
      <c r="Q14" s="46"/>
      <c r="R14" s="2">
        <f>IF(Q$2="Bike &amp; Run",IF(ISNA(VLOOKUP(Q14,Paramètres!$B$3:$C$56,2,FALSE)),0,VLOOKUP(Q14,Paramètres!$B$3:$C$56,2,FALSE)*Paramètres!$K$9),IF(OR(Q14="",OR($D14="",$D14="NL",$D14="HORS LIGUE")),0,VLOOKUP(IF(OR(Q14="",OR($D14="",$D14="NL",$D14="HORS LIGUE")),"",COUNTIFS($D$5:$D$72,"&lt;&gt;"&amp;"",$D$5:$D$72,"&lt;&gt;"&amp;"NL",$D$5:$D$72,"&lt;&gt;"&amp;"HORS LIGUE",Q$5:Q$72,"&lt;"&amp;Q14)+1),Paramètres!$B$3:$C$56,2,FALSE)*Paramètres!$K$9))</f>
        <v>0</v>
      </c>
      <c r="S14" s="46"/>
      <c r="T14" s="2">
        <f>IF(S$2="Bike &amp; Run",IF(ISNA(VLOOKUP(S14,Paramètres!$B$3:$C$56,2,FALSE)),0,VLOOKUP(S14,Paramètres!$B$3:$C$56,2,FALSE)*Paramètres!$K$10),IF(OR(S14="",OR($D14="",$D14="NL",$D14="HORS LIGUE")),0,VLOOKUP(IF(OR(S14="",OR($D14="",$D14="NL",$D14="HORS LIGUE")),"",COUNTIFS($D$5:$D$72,"&lt;&gt;"&amp;"",$D$5:$D$72,"&lt;&gt;"&amp;"NL",$D$5:$D$72,"&lt;&gt;"&amp;"HORS LIGUE",S$5:S$72,"&lt;"&amp;S14)+1),Paramètres!$B$3:$C$56,2,FALSE)*Paramètres!$K$10))</f>
        <v>0</v>
      </c>
      <c r="U14" s="46"/>
      <c r="V14" s="2">
        <f>IF(U$2="Bike &amp; Run",IF(ISNA(VLOOKUP(U14,Paramètres!$B$3:$C$56,2,FALSE)),0,VLOOKUP(U14,Paramètres!$B$3:$C$56,2,FALSE)*Paramètres!$K$11),IF(OR(U14="",OR($D14="",$D14="NL",$D14="HORS LIGUE")),0,VLOOKUP(IF(OR(U14="",OR($D14="",$D14="NL",$D14="HORS LIGUE")),"",COUNTIFS($D$5:$D$72,"&lt;&gt;"&amp;"",$D$5:$D$72,"&lt;&gt;"&amp;"NL",$D$5:$D$72,"&lt;&gt;"&amp;"HORS LIGUE",U$5:U$72,"&lt;"&amp;U14)+1),Paramètres!$B$3:$C$56,2,FALSE)*Paramètres!$K$11))</f>
        <v>0</v>
      </c>
      <c r="W14" s="46"/>
      <c r="X14" s="2">
        <f>IF(W$2="Bike &amp; Run",IF(ISNA(VLOOKUP(W14,Paramètres!$B$3:$C$56,2,FALSE)),0,VLOOKUP(W14,Paramètres!$B$3:$C$56,2,FALSE)*Paramètres!$K$12),IF(OR(W14="",OR($D14="",$D14="NL",$D14="HORS LIGUE")),0,VLOOKUP(IF(OR(W14="",OR($D14="",$D14="NL",$D14="HORS LIGUE")),"",COUNTIFS($D$5:$D$72,"&lt;&gt;"&amp;"",$D$5:$D$72,"&lt;&gt;"&amp;"NL",$D$5:$D$72,"&lt;&gt;"&amp;"HORS LIGUE",W$5:W$72,"&lt;"&amp;W14)+1),Paramètres!$B$3:$C$56,2,FALSE)*Paramètres!$K$12))</f>
        <v>0</v>
      </c>
      <c r="Y14" s="46"/>
      <c r="Z14" s="2">
        <f>IF(Y$2="Bike &amp; Run",IF(ISNA(VLOOKUP(Y14,Paramètres!$B$3:$C$56,2,FALSE)),0,VLOOKUP(Y14,Paramètres!$B$3:$C$56,2,FALSE)*Paramètres!$K$13),IF(OR(Y14="",OR($D14="",$D14="NL",$D14="HORS LIGUE")),0,VLOOKUP(IF(OR(Y14="",OR($D14="",$D14="NL",$D14="HORS LIGUE")),"",COUNTIFS($D$5:$D$72,"&lt;&gt;"&amp;"",$D$5:$D$72,"&lt;&gt;"&amp;"NL",$D$5:$D$72,"&lt;&gt;"&amp;"HORS LIGUE",Y$5:Y$72,"&lt;"&amp;Y14)+1),Paramètres!$B$3:$C$56,2,FALSE)*Paramètres!$K$13))</f>
        <v>0</v>
      </c>
      <c r="AA14" s="46"/>
      <c r="AB14" s="2">
        <f>IF(AA$2="Bike &amp; Run",IF(ISNA(VLOOKUP(AA14,Paramètres!$B$3:$C$56,2,FALSE)),0,VLOOKUP(AA14,Paramètres!$B$3:$C$56,2,FALSE)*Paramètres!$K$14),IF(OR(AA14="",OR($D14="",$D14="NL",$D14="HORS LIGUE")),0,VLOOKUP(IF(OR(AA14="",OR($D14="",$D14="NL",$D14="HORS LIGUE")),"",COUNTIFS($D$5:$D$72,"&lt;&gt;"&amp;"",$D$5:$D$72,"&lt;&gt;"&amp;"NL",$D$5:$D$72,"&lt;&gt;"&amp;"HORS LIGUE",AA$5:AA$72,"&lt;"&amp;AA14)+1),Paramètres!$B$3:$C$56,2,FALSE)*Paramètres!$K$14))</f>
        <v>0</v>
      </c>
      <c r="AC14" s="46"/>
      <c r="AD14" s="2">
        <f>IF(AC$2="Bike &amp; Run",IF(ISNA(VLOOKUP(AC14,Paramètres!$B$3:$C$56,2,FALSE)),0,VLOOKUP(AC14,Paramètres!$B$3:$C$56,2,FALSE)*Paramètres!$K$15),IF(OR(AC14="",OR($D14="",$D14="NL",$D14="HORS LIGUE")),0,VLOOKUP(IF(OR(AC14="",OR($D14="",$D14="NL",$D14="HORS LIGUE")),"",COUNTIFS($D$5:$D$72,"&lt;&gt;"&amp;"",$D$5:$D$72,"&lt;&gt;"&amp;"NL",$D$5:$D$72,"&lt;&gt;"&amp;"HORS LIGUE",AC$5:AC$72,"&lt;"&amp;AC14)+1),Paramètres!$B$3:$C$56,2,FALSE)*Paramètres!$K$15))</f>
        <v>0</v>
      </c>
      <c r="AE14" s="46"/>
      <c r="AF14" s="2">
        <f>IF(AE$2="Bike &amp; Run",IF(ISNA(VLOOKUP(AE14,Paramètres!$B$3:$C$56,2,FALSE)),0,VLOOKUP(AE14,Paramètres!$B$3:$C$56,2,FALSE)*Paramètres!$K$16),IF(OR(AE14="",OR($D14="",$D14="NL",$D14="HORS LIGUE")),0,VLOOKUP(IF(OR(AE14="",OR($D14="",$D14="NL",$D14="HORS LIGUE")),"",COUNTIFS($D$5:$D$72,"&lt;&gt;"&amp;"",$D$5:$D$72,"&lt;&gt;"&amp;"NL",$D$5:$D$72,"&lt;&gt;"&amp;"HORS LIGUE",AE$5:AE$72,"&lt;"&amp;AE14)+1),Paramètres!$B$3:$C$56,2,FALSE)*Paramètres!$K$16))</f>
        <v>0</v>
      </c>
      <c r="AG14" s="46"/>
      <c r="AH14" s="2">
        <f>IF(AG$2="Bike &amp; Run",IF(ISNA(VLOOKUP(AG14,Paramètres!$B$3:$C$56,2,FALSE)),0,VLOOKUP(AG14,Paramètres!$B$3:$C$56,2,FALSE)*Paramètres!$K$17),IF(OR(AG14="",OR($D14="",$D14="NL",$D14="HORS LIGUE")),0,VLOOKUP(IF(OR(AG14="",OR($D14="",$D14="NL",$D14="HORS LIGUE")),"",COUNTIFS($D$5:$D$72,"&lt;&gt;"&amp;"",$D$5:$D$72,"&lt;&gt;"&amp;"NL",$D$5:$D$72,"&lt;&gt;"&amp;"HORS LIGUE",AG$5:AG$72,"&lt;"&amp;AG14)+1),Paramètres!$B$3:$C$56,2,FALSE)*Paramètres!$K$17))</f>
        <v>0</v>
      </c>
      <c r="AI14" s="40">
        <f t="shared" si="0"/>
        <v>185</v>
      </c>
      <c r="AJ14" s="3">
        <f t="shared" si="1"/>
        <v>10</v>
      </c>
      <c r="AK14" s="5">
        <f t="shared" si="2"/>
        <v>2</v>
      </c>
      <c r="AL14" s="41">
        <f t="shared" si="3"/>
        <v>185</v>
      </c>
      <c r="AM14" s="33">
        <f t="shared" si="4"/>
        <v>10</v>
      </c>
      <c r="AO14" s="22">
        <f t="shared" si="5"/>
        <v>140</v>
      </c>
      <c r="AP14">
        <f t="shared" si="6"/>
        <v>45</v>
      </c>
      <c r="AQ14">
        <f t="shared" si="7"/>
        <v>0</v>
      </c>
      <c r="AR14">
        <f t="shared" si="8"/>
        <v>0</v>
      </c>
      <c r="AS14">
        <f t="shared" si="9"/>
        <v>0</v>
      </c>
      <c r="AT14">
        <f t="shared" si="10"/>
        <v>0</v>
      </c>
      <c r="AU14">
        <f t="shared" si="11"/>
        <v>0</v>
      </c>
      <c r="AV14">
        <f t="shared" si="12"/>
        <v>0</v>
      </c>
      <c r="AW14">
        <f t="shared" si="13"/>
        <v>0</v>
      </c>
      <c r="AX14">
        <f t="shared" si="14"/>
        <v>0</v>
      </c>
      <c r="AY14">
        <f t="shared" si="15"/>
        <v>0</v>
      </c>
      <c r="AZ14">
        <f t="shared" si="16"/>
        <v>0</v>
      </c>
      <c r="BA14">
        <f t="shared" si="17"/>
        <v>0</v>
      </c>
      <c r="BB14">
        <f t="shared" si="18"/>
        <v>0</v>
      </c>
      <c r="BC14">
        <f t="shared" si="19"/>
        <v>0</v>
      </c>
      <c r="BD14">
        <f t="shared" si="20"/>
        <v>140</v>
      </c>
      <c r="BE14" s="22">
        <f t="shared" ref="BE14:BR14" si="30">BD14+LARGE($AO14:$BC14,BE$4)</f>
        <v>185</v>
      </c>
      <c r="BF14" s="22">
        <f t="shared" si="30"/>
        <v>185</v>
      </c>
      <c r="BG14" s="22">
        <f t="shared" si="30"/>
        <v>185</v>
      </c>
      <c r="BH14" s="22">
        <f t="shared" si="30"/>
        <v>185</v>
      </c>
      <c r="BI14" s="22">
        <f t="shared" si="30"/>
        <v>185</v>
      </c>
      <c r="BJ14" s="22">
        <f t="shared" si="30"/>
        <v>185</v>
      </c>
      <c r="BK14" s="22">
        <f t="shared" si="30"/>
        <v>185</v>
      </c>
      <c r="BL14" s="22">
        <f t="shared" si="30"/>
        <v>185</v>
      </c>
      <c r="BM14" s="22">
        <f t="shared" si="30"/>
        <v>185</v>
      </c>
      <c r="BN14" s="22">
        <f t="shared" si="30"/>
        <v>185</v>
      </c>
      <c r="BO14" s="22">
        <f t="shared" si="30"/>
        <v>185</v>
      </c>
      <c r="BP14" s="22">
        <f t="shared" si="30"/>
        <v>185</v>
      </c>
      <c r="BQ14" s="22">
        <f t="shared" si="30"/>
        <v>185</v>
      </c>
      <c r="BR14" s="22">
        <f t="shared" si="30"/>
        <v>185</v>
      </c>
    </row>
    <row r="15" spans="1:70" ht="16.5">
      <c r="A15" s="73" t="s">
        <v>1446</v>
      </c>
      <c r="B15" s="32" t="str">
        <f>IF(ISNA(VLOOKUP(A15,'Licenciés Jeunes 2023'!A:C,3,0)),"",VLOOKUP(A15,'Licenciés Jeunes 2023'!A:C,3,0))</f>
        <v>TREMBLAY</v>
      </c>
      <c r="C15" s="32" t="str">
        <f>IF(ISNA(VLOOKUP(A15,'Licenciés Jeunes 2023'!A:C,2,0)),"",VLOOKUP(A15,'Licenciés Jeunes 2023'!A:C,2,0))</f>
        <v>Matthieu</v>
      </c>
      <c r="D15" s="32" t="str">
        <f>IF(ISNA(VLOOKUP(A15,'Licenciés Jeunes 2023'!A:F,6,0)),"",VLOOKUP(A15,'Licenciés Jeunes 2023'!A:F,6,0))</f>
        <v>SAINT LAURENT NOUAN TRIATHLON</v>
      </c>
      <c r="E15" s="6">
        <v>13</v>
      </c>
      <c r="F15" s="2">
        <v>123</v>
      </c>
      <c r="G15" s="4">
        <v>12</v>
      </c>
      <c r="H15" s="2">
        <f>IF(G$2="Bike &amp; Run",IF(ISNA(VLOOKUP(G15,Paramètres!$B$3:$C$56,2,FALSE)),0,VLOOKUP(G15,Paramètres!$B$3:$C$56,2,FALSE)*Paramètres!$K$4),IF(OR(G15="",OR($D15="",$D15="NL",$D15="HORS LIGUE")),0,VLOOKUP(IF(OR(G15="",OR($D15="",$D15="NL",$D15="HORS LIGUE")),"",COUNTIFS($D$5:$D$72,"&lt;&gt;"&amp;"",$D$5:$D$72,"&lt;&gt;"&amp;"NL",$D$5:$D$72,"&lt;&gt;"&amp;"HORS LIGUE",G$5:G$72,"&lt;"&amp;G15)+1),Paramètres!$B$3:$C$56,2,FALSE)*Paramètres!$K$4))</f>
        <v>51</v>
      </c>
      <c r="I15" s="36"/>
      <c r="J15" s="2">
        <f>IF(I$2="Bike &amp; Run",IF(ISNA(VLOOKUP(I15,Paramètres!$B$3:$C$56,2,FALSE)),0,VLOOKUP(I15,Paramètres!$B$3:$C$56,2,FALSE)*Paramètres!$K$5),IF(OR(I15="",OR($D15="",$D15="NL",$D15="HORS LIGUE")),0,VLOOKUP(IF(OR(I15="",OR($D15="",$D15="NL",$D15="HORS LIGUE")),"",COUNTIFS($D$5:$D$72,"&lt;&gt;"&amp;"",$D$5:$D$72,"&lt;&gt;"&amp;"NL",$D$5:$D$72,"&lt;&gt;"&amp;"HORS LIGUE",I$5:I$72,"&lt;"&amp;I15)+1),Paramètres!$B$3:$C$56,2,FALSE)*Paramètres!$K$5))</f>
        <v>0</v>
      </c>
      <c r="K15" s="4"/>
      <c r="L15" s="2">
        <f>IF(K$2="Bike &amp; Run",IF(ISNA(VLOOKUP(K15,Paramètres!$B$3:$C$56,2,FALSE)),0,VLOOKUP(K15,Paramètres!$B$3:$C$56,2,FALSE)*Paramètres!$K$6),IF(OR(K15="",OR($D15="",$D15="NL",$D15="HORS LIGUE")),0,VLOOKUP(IF(OR(K15="",OR($D15="",$D15="NL",$D15="HORS LIGUE")),"",COUNTIFS($D$5:$D$72,"&lt;&gt;"&amp;"",$D$5:$D$72,"&lt;&gt;"&amp;"NL",$D$5:$D$72,"&lt;&gt;"&amp;"HORS LIGUE",K$5:K$72,"&lt;"&amp;K15)+1),Paramètres!$B$3:$C$56,2,FALSE)*Paramètres!$K$6))</f>
        <v>0</v>
      </c>
      <c r="M15" s="4"/>
      <c r="N15" s="2">
        <f>IF(M$2="Bike &amp; Run",IF(ISNA(VLOOKUP(M15,Paramètres!$B$3:$C$56,2,FALSE)),0,VLOOKUP(M15,Paramètres!$B$3:$C$56,2,FALSE)*Paramètres!$K$7),IF(OR(M15="",OR($D15="",$D15="NL",$D15="HORS LIGUE")),0,VLOOKUP(IF(OR(M15="",OR($D15="",$D15="NL",$D15="HORS LIGUE")),"",COUNTIFS($D$5:$D$72,"&lt;&gt;"&amp;"",$D$5:$D$72,"&lt;&gt;"&amp;"NL",$D$5:$D$72,"&lt;&gt;"&amp;"HORS LIGUE",M$5:M$72,"&lt;"&amp;M15)+1),Paramètres!$B$3:$C$56,2,FALSE)*Paramètres!$K$7))</f>
        <v>0</v>
      </c>
      <c r="O15" s="46"/>
      <c r="P15" s="2">
        <f>IF(O$2="Bike &amp; Run",IF(ISNA(VLOOKUP(O15,Paramètres!$B$3:$C$56,2,FALSE)),0,VLOOKUP(O15,Paramètres!$B$3:$C$56,2,FALSE)*Paramètres!$K$8),IF(OR(O15="",OR($D15="",$D15="NL",$D15="HORS LIGUE")),0,VLOOKUP(IF(OR(O15="",OR($D15="",$D15="NL",$D15="HORS LIGUE")),"",COUNTIFS($D$5:$D$72,"&lt;&gt;"&amp;"",$D$5:$D$72,"&lt;&gt;"&amp;"NL",$D$5:$D$72,"&lt;&gt;"&amp;"HORS LIGUE",O$5:O$72,"&lt;"&amp;O15)+1),Paramètres!$B$3:$C$56,2,FALSE)*Paramètres!$K$8))</f>
        <v>0</v>
      </c>
      <c r="Q15" s="46"/>
      <c r="R15" s="2">
        <f>IF(Q$2="Bike &amp; Run",IF(ISNA(VLOOKUP(Q15,Paramètres!$B$3:$C$56,2,FALSE)),0,VLOOKUP(Q15,Paramètres!$B$3:$C$56,2,FALSE)*Paramètres!$K$9),IF(OR(Q15="",OR($D15="",$D15="NL",$D15="HORS LIGUE")),0,VLOOKUP(IF(OR(Q15="",OR($D15="",$D15="NL",$D15="HORS LIGUE")),"",COUNTIFS($D$5:$D$72,"&lt;&gt;"&amp;"",$D$5:$D$72,"&lt;&gt;"&amp;"NL",$D$5:$D$72,"&lt;&gt;"&amp;"HORS LIGUE",Q$5:Q$72,"&lt;"&amp;Q15)+1),Paramètres!$B$3:$C$56,2,FALSE)*Paramètres!$K$9))</f>
        <v>0</v>
      </c>
      <c r="S15" s="46"/>
      <c r="T15" s="2">
        <f>IF(S$2="Bike &amp; Run",IF(ISNA(VLOOKUP(S15,Paramètres!$B$3:$C$56,2,FALSE)),0,VLOOKUP(S15,Paramètres!$B$3:$C$56,2,FALSE)*Paramètres!$K$10),IF(OR(S15="",OR($D15="",$D15="NL",$D15="HORS LIGUE")),0,VLOOKUP(IF(OR(S15="",OR($D15="",$D15="NL",$D15="HORS LIGUE")),"",COUNTIFS($D$5:$D$72,"&lt;&gt;"&amp;"",$D$5:$D$72,"&lt;&gt;"&amp;"NL",$D$5:$D$72,"&lt;&gt;"&amp;"HORS LIGUE",S$5:S$72,"&lt;"&amp;S15)+1),Paramètres!$B$3:$C$56,2,FALSE)*Paramètres!$K$10))</f>
        <v>0</v>
      </c>
      <c r="U15" s="46"/>
      <c r="V15" s="2">
        <f>IF(U$2="Bike &amp; Run",IF(ISNA(VLOOKUP(U15,Paramètres!$B$3:$C$56,2,FALSE)),0,VLOOKUP(U15,Paramètres!$B$3:$C$56,2,FALSE)*Paramètres!$K$11),IF(OR(U15="",OR($D15="",$D15="NL",$D15="HORS LIGUE")),0,VLOOKUP(IF(OR(U15="",OR($D15="",$D15="NL",$D15="HORS LIGUE")),"",COUNTIFS($D$5:$D$72,"&lt;&gt;"&amp;"",$D$5:$D$72,"&lt;&gt;"&amp;"NL",$D$5:$D$72,"&lt;&gt;"&amp;"HORS LIGUE",U$5:U$72,"&lt;"&amp;U15)+1),Paramètres!$B$3:$C$56,2,FALSE)*Paramètres!$K$11))</f>
        <v>0</v>
      </c>
      <c r="W15" s="46"/>
      <c r="X15" s="2">
        <f>IF(W$2="Bike &amp; Run",IF(ISNA(VLOOKUP(W15,Paramètres!$B$3:$C$56,2,FALSE)),0,VLOOKUP(W15,Paramètres!$B$3:$C$56,2,FALSE)*Paramètres!$K$12),IF(OR(W15="",OR($D15="",$D15="NL",$D15="HORS LIGUE")),0,VLOOKUP(IF(OR(W15="",OR($D15="",$D15="NL",$D15="HORS LIGUE")),"",COUNTIFS($D$5:$D$72,"&lt;&gt;"&amp;"",$D$5:$D$72,"&lt;&gt;"&amp;"NL",$D$5:$D$72,"&lt;&gt;"&amp;"HORS LIGUE",W$5:W$72,"&lt;"&amp;W15)+1),Paramètres!$B$3:$C$56,2,FALSE)*Paramètres!$K$12))</f>
        <v>0</v>
      </c>
      <c r="Y15" s="46"/>
      <c r="Z15" s="2">
        <f>IF(Y$2="Bike &amp; Run",IF(ISNA(VLOOKUP(Y15,Paramètres!$B$3:$C$56,2,FALSE)),0,VLOOKUP(Y15,Paramètres!$B$3:$C$56,2,FALSE)*Paramètres!$K$13),IF(OR(Y15="",OR($D15="",$D15="NL",$D15="HORS LIGUE")),0,VLOOKUP(IF(OR(Y15="",OR($D15="",$D15="NL",$D15="HORS LIGUE")),"",COUNTIFS($D$5:$D$72,"&lt;&gt;"&amp;"",$D$5:$D$72,"&lt;&gt;"&amp;"NL",$D$5:$D$72,"&lt;&gt;"&amp;"HORS LIGUE",Y$5:Y$72,"&lt;"&amp;Y15)+1),Paramètres!$B$3:$C$56,2,FALSE)*Paramètres!$K$13))</f>
        <v>0</v>
      </c>
      <c r="AA15" s="46"/>
      <c r="AB15" s="2">
        <f>IF(AA$2="Bike &amp; Run",IF(ISNA(VLOOKUP(AA15,Paramètres!$B$3:$C$56,2,FALSE)),0,VLOOKUP(AA15,Paramètres!$B$3:$C$56,2,FALSE)*Paramètres!$K$14),IF(OR(AA15="",OR($D15="",$D15="NL",$D15="HORS LIGUE")),0,VLOOKUP(IF(OR(AA15="",OR($D15="",$D15="NL",$D15="HORS LIGUE")),"",COUNTIFS($D$5:$D$72,"&lt;&gt;"&amp;"",$D$5:$D$72,"&lt;&gt;"&amp;"NL",$D$5:$D$72,"&lt;&gt;"&amp;"HORS LIGUE",AA$5:AA$72,"&lt;"&amp;AA15)+1),Paramètres!$B$3:$C$56,2,FALSE)*Paramètres!$K$14))</f>
        <v>0</v>
      </c>
      <c r="AC15" s="46"/>
      <c r="AD15" s="2">
        <f>IF(AC$2="Bike &amp; Run",IF(ISNA(VLOOKUP(AC15,Paramètres!$B$3:$C$56,2,FALSE)),0,VLOOKUP(AC15,Paramètres!$B$3:$C$56,2,FALSE)*Paramètres!$K$15),IF(OR(AC15="",OR($D15="",$D15="NL",$D15="HORS LIGUE")),0,VLOOKUP(IF(OR(AC15="",OR($D15="",$D15="NL",$D15="HORS LIGUE")),"",COUNTIFS($D$5:$D$72,"&lt;&gt;"&amp;"",$D$5:$D$72,"&lt;&gt;"&amp;"NL",$D$5:$D$72,"&lt;&gt;"&amp;"HORS LIGUE",AC$5:AC$72,"&lt;"&amp;AC15)+1),Paramètres!$B$3:$C$56,2,FALSE)*Paramètres!$K$15))</f>
        <v>0</v>
      </c>
      <c r="AE15" s="46"/>
      <c r="AF15" s="2">
        <f>IF(AE$2="Bike &amp; Run",IF(ISNA(VLOOKUP(AE15,Paramètres!$B$3:$C$56,2,FALSE)),0,VLOOKUP(AE15,Paramètres!$B$3:$C$56,2,FALSE)*Paramètres!$K$16),IF(OR(AE15="",OR($D15="",$D15="NL",$D15="HORS LIGUE")),0,VLOOKUP(IF(OR(AE15="",OR($D15="",$D15="NL",$D15="HORS LIGUE")),"",COUNTIFS($D$5:$D$72,"&lt;&gt;"&amp;"",$D$5:$D$72,"&lt;&gt;"&amp;"NL",$D$5:$D$72,"&lt;&gt;"&amp;"HORS LIGUE",AE$5:AE$72,"&lt;"&amp;AE15)+1),Paramètres!$B$3:$C$56,2,FALSE)*Paramètres!$K$16))</f>
        <v>0</v>
      </c>
      <c r="AG15" s="46"/>
      <c r="AH15" s="2">
        <f>IF(AG$2="Bike &amp; Run",IF(ISNA(VLOOKUP(AG15,Paramètres!$B$3:$C$56,2,FALSE)),0,VLOOKUP(AG15,Paramètres!$B$3:$C$56,2,FALSE)*Paramètres!$K$17),IF(OR(AG15="",OR($D15="",$D15="NL",$D15="HORS LIGUE")),0,VLOOKUP(IF(OR(AG15="",OR($D15="",$D15="NL",$D15="HORS LIGUE")),"",COUNTIFS($D$5:$D$72,"&lt;&gt;"&amp;"",$D$5:$D$72,"&lt;&gt;"&amp;"NL",$D$5:$D$72,"&lt;&gt;"&amp;"HORS LIGUE",AG$5:AG$72,"&lt;"&amp;AG15)+1),Paramètres!$B$3:$C$56,2,FALSE)*Paramètres!$K$17))</f>
        <v>0</v>
      </c>
      <c r="AI15" s="40">
        <f t="shared" si="0"/>
        <v>174</v>
      </c>
      <c r="AJ15" s="3">
        <f t="shared" si="1"/>
        <v>11</v>
      </c>
      <c r="AK15" s="5">
        <f t="shared" si="2"/>
        <v>2</v>
      </c>
      <c r="AL15" s="41">
        <f t="shared" si="3"/>
        <v>174</v>
      </c>
      <c r="AM15" s="33">
        <f t="shared" si="4"/>
        <v>11</v>
      </c>
      <c r="AO15" s="22">
        <f t="shared" si="5"/>
        <v>123</v>
      </c>
      <c r="AP15">
        <f t="shared" si="6"/>
        <v>51</v>
      </c>
      <c r="AQ15">
        <f t="shared" si="7"/>
        <v>0</v>
      </c>
      <c r="AR15">
        <f t="shared" si="8"/>
        <v>0</v>
      </c>
      <c r="AS15">
        <f t="shared" si="9"/>
        <v>0</v>
      </c>
      <c r="AT15">
        <f t="shared" si="10"/>
        <v>0</v>
      </c>
      <c r="AU15">
        <f t="shared" si="11"/>
        <v>0</v>
      </c>
      <c r="AV15">
        <f t="shared" si="12"/>
        <v>0</v>
      </c>
      <c r="AW15">
        <f t="shared" si="13"/>
        <v>0</v>
      </c>
      <c r="AX15">
        <f t="shared" si="14"/>
        <v>0</v>
      </c>
      <c r="AY15">
        <f t="shared" si="15"/>
        <v>0</v>
      </c>
      <c r="AZ15">
        <f t="shared" si="16"/>
        <v>0</v>
      </c>
      <c r="BA15">
        <f t="shared" si="17"/>
        <v>0</v>
      </c>
      <c r="BB15">
        <f t="shared" si="18"/>
        <v>0</v>
      </c>
      <c r="BC15">
        <f t="shared" si="19"/>
        <v>0</v>
      </c>
      <c r="BD15">
        <f t="shared" si="20"/>
        <v>123</v>
      </c>
      <c r="BE15" s="22">
        <f t="shared" ref="BE15:BR15" si="31">BD15+LARGE($AO15:$BC15,BE$4)</f>
        <v>174</v>
      </c>
      <c r="BF15" s="22">
        <f t="shared" si="31"/>
        <v>174</v>
      </c>
      <c r="BG15" s="22">
        <f t="shared" si="31"/>
        <v>174</v>
      </c>
      <c r="BH15" s="22">
        <f t="shared" si="31"/>
        <v>174</v>
      </c>
      <c r="BI15" s="22">
        <f t="shared" si="31"/>
        <v>174</v>
      </c>
      <c r="BJ15" s="22">
        <f t="shared" si="31"/>
        <v>174</v>
      </c>
      <c r="BK15" s="22">
        <f t="shared" si="31"/>
        <v>174</v>
      </c>
      <c r="BL15" s="22">
        <f t="shared" si="31"/>
        <v>174</v>
      </c>
      <c r="BM15" s="22">
        <f t="shared" si="31"/>
        <v>174</v>
      </c>
      <c r="BN15" s="22">
        <f t="shared" si="31"/>
        <v>174</v>
      </c>
      <c r="BO15" s="22">
        <f t="shared" si="31"/>
        <v>174</v>
      </c>
      <c r="BP15" s="22">
        <f t="shared" si="31"/>
        <v>174</v>
      </c>
      <c r="BQ15" s="22">
        <f t="shared" si="31"/>
        <v>174</v>
      </c>
      <c r="BR15" s="22">
        <f t="shared" si="31"/>
        <v>174</v>
      </c>
    </row>
    <row r="16" spans="1:70" ht="16.5">
      <c r="A16" s="73" t="s">
        <v>1518</v>
      </c>
      <c r="B16" s="32" t="str">
        <f>IF(ISNA(VLOOKUP(A16,'Licenciés Jeunes 2023'!A:C,3,0)),"",VLOOKUP(A16,'Licenciés Jeunes 2023'!A:C,3,0))</f>
        <v>AMAR</v>
      </c>
      <c r="C16" s="32" t="str">
        <f>IF(ISNA(VLOOKUP(A16,'Licenciés Jeunes 2023'!A:C,2,0)),"",VLOOKUP(A16,'Licenciés Jeunes 2023'!A:C,2,0))</f>
        <v>Antoine</v>
      </c>
      <c r="D16" s="32" t="str">
        <f>IF(ISNA(VLOOKUP(A16,'Licenciés Jeunes 2023'!A:F,6,0)),"",VLOOKUP(A16,'Licenciés Jeunes 2023'!A:F,6,0))</f>
        <v>T.C. JOUE LES TOURS</v>
      </c>
      <c r="E16" s="6">
        <v>4</v>
      </c>
      <c r="F16" s="2">
        <v>151</v>
      </c>
      <c r="G16" s="4"/>
      <c r="H16" s="2">
        <f>IF(G$2="Bike &amp; Run",IF(ISNA(VLOOKUP(G16,Paramètres!$B$3:$C$56,2,FALSE)),0,VLOOKUP(G16,Paramètres!$B$3:$C$56,2,FALSE)*Paramètres!$K$4),IF(OR(G16="",OR($D16="",$D16="NL",$D16="HORS LIGUE")),0,VLOOKUP(IF(OR(G16="",OR($D16="",$D16="NL",$D16="HORS LIGUE")),"",COUNTIFS($D$5:$D$72,"&lt;&gt;"&amp;"",$D$5:$D$72,"&lt;&gt;"&amp;"NL",$D$5:$D$72,"&lt;&gt;"&amp;"HORS LIGUE",G$5:G$72,"&lt;"&amp;G16)+1),Paramètres!$B$3:$C$56,2,FALSE)*Paramètres!$K$4))</f>
        <v>0</v>
      </c>
      <c r="I16" s="36"/>
      <c r="J16" s="2">
        <f>IF(I$2="Bike &amp; Run",IF(ISNA(VLOOKUP(I16,Paramètres!$B$3:$C$56,2,FALSE)),0,VLOOKUP(I16,Paramètres!$B$3:$C$56,2,FALSE)*Paramètres!$K$5),IF(OR(I16="",OR($D16="",$D16="NL",$D16="HORS LIGUE")),0,VLOOKUP(IF(OR(I16="",OR($D16="",$D16="NL",$D16="HORS LIGUE")),"",COUNTIFS($D$5:$D$72,"&lt;&gt;"&amp;"",$D$5:$D$72,"&lt;&gt;"&amp;"NL",$D$5:$D$72,"&lt;&gt;"&amp;"HORS LIGUE",I$5:I$72,"&lt;"&amp;I16)+1),Paramètres!$B$3:$C$56,2,FALSE)*Paramètres!$K$5))</f>
        <v>0</v>
      </c>
      <c r="K16" s="4"/>
      <c r="L16" s="2">
        <f>IF(K$2="Bike &amp; Run",IF(ISNA(VLOOKUP(K16,Paramètres!$B$3:$C$56,2,FALSE)),0,VLOOKUP(K16,Paramètres!$B$3:$C$56,2,FALSE)*Paramètres!$K$6),IF(OR(K16="",OR($D16="",$D16="NL",$D16="HORS LIGUE")),0,VLOOKUP(IF(OR(K16="",OR($D16="",$D16="NL",$D16="HORS LIGUE")),"",COUNTIFS($D$5:$D$72,"&lt;&gt;"&amp;"",$D$5:$D$72,"&lt;&gt;"&amp;"NL",$D$5:$D$72,"&lt;&gt;"&amp;"HORS LIGUE",K$5:K$72,"&lt;"&amp;K16)+1),Paramètres!$B$3:$C$56,2,FALSE)*Paramètres!$K$6))</f>
        <v>0</v>
      </c>
      <c r="M16" s="4"/>
      <c r="N16" s="2">
        <f>IF(M$2="Bike &amp; Run",IF(ISNA(VLOOKUP(M16,Paramètres!$B$3:$C$56,2,FALSE)),0,VLOOKUP(M16,Paramètres!$B$3:$C$56,2,FALSE)*Paramètres!$K$7),IF(OR(M16="",OR($D16="",$D16="NL",$D16="HORS LIGUE")),0,VLOOKUP(IF(OR(M16="",OR($D16="",$D16="NL",$D16="HORS LIGUE")),"",COUNTIFS($D$5:$D$72,"&lt;&gt;"&amp;"",$D$5:$D$72,"&lt;&gt;"&amp;"NL",$D$5:$D$72,"&lt;&gt;"&amp;"HORS LIGUE",M$5:M$72,"&lt;"&amp;M16)+1),Paramètres!$B$3:$C$56,2,FALSE)*Paramètres!$K$7))</f>
        <v>0</v>
      </c>
      <c r="O16" s="46"/>
      <c r="P16" s="2">
        <f>IF(O$2="Bike &amp; Run",IF(ISNA(VLOOKUP(O16,Paramètres!$B$3:$C$56,2,FALSE)),0,VLOOKUP(O16,Paramètres!$B$3:$C$56,2,FALSE)*Paramètres!$K$8),IF(OR(O16="",OR($D16="",$D16="NL",$D16="HORS LIGUE")),0,VLOOKUP(IF(OR(O16="",OR($D16="",$D16="NL",$D16="HORS LIGUE")),"",COUNTIFS($D$5:$D$72,"&lt;&gt;"&amp;"",$D$5:$D$72,"&lt;&gt;"&amp;"NL",$D$5:$D$72,"&lt;&gt;"&amp;"HORS LIGUE",O$5:O$72,"&lt;"&amp;O16)+1),Paramètres!$B$3:$C$56,2,FALSE)*Paramètres!$K$8))</f>
        <v>0</v>
      </c>
      <c r="Q16" s="46"/>
      <c r="R16" s="2">
        <f>IF(Q$2="Bike &amp; Run",IF(ISNA(VLOOKUP(Q16,Paramètres!$B$3:$C$56,2,FALSE)),0,VLOOKUP(Q16,Paramètres!$B$3:$C$56,2,FALSE)*Paramètres!$K$9),IF(OR(Q16="",OR($D16="",$D16="NL",$D16="HORS LIGUE")),0,VLOOKUP(IF(OR(Q16="",OR($D16="",$D16="NL",$D16="HORS LIGUE")),"",COUNTIFS($D$5:$D$72,"&lt;&gt;"&amp;"",$D$5:$D$72,"&lt;&gt;"&amp;"NL",$D$5:$D$72,"&lt;&gt;"&amp;"HORS LIGUE",Q$5:Q$72,"&lt;"&amp;Q16)+1),Paramètres!$B$3:$C$56,2,FALSE)*Paramètres!$K$9))</f>
        <v>0</v>
      </c>
      <c r="S16" s="46"/>
      <c r="T16" s="2">
        <f>IF(S$2="Bike &amp; Run",IF(ISNA(VLOOKUP(S16,Paramètres!$B$3:$C$56,2,FALSE)),0,VLOOKUP(S16,Paramètres!$B$3:$C$56,2,FALSE)*Paramètres!$K$10),IF(OR(S16="",OR($D16="",$D16="NL",$D16="HORS LIGUE")),0,VLOOKUP(IF(OR(S16="",OR($D16="",$D16="NL",$D16="HORS LIGUE")),"",COUNTIFS($D$5:$D$72,"&lt;&gt;"&amp;"",$D$5:$D$72,"&lt;&gt;"&amp;"NL",$D$5:$D$72,"&lt;&gt;"&amp;"HORS LIGUE",S$5:S$72,"&lt;"&amp;S16)+1),Paramètres!$B$3:$C$56,2,FALSE)*Paramètres!$K$10))</f>
        <v>0</v>
      </c>
      <c r="U16" s="46"/>
      <c r="V16" s="2">
        <f>IF(U$2="Bike &amp; Run",IF(ISNA(VLOOKUP(U16,Paramètres!$B$3:$C$56,2,FALSE)),0,VLOOKUP(U16,Paramètres!$B$3:$C$56,2,FALSE)*Paramètres!$K$11),IF(OR(U16="",OR($D16="",$D16="NL",$D16="HORS LIGUE")),0,VLOOKUP(IF(OR(U16="",OR($D16="",$D16="NL",$D16="HORS LIGUE")),"",COUNTIFS($D$5:$D$72,"&lt;&gt;"&amp;"",$D$5:$D$72,"&lt;&gt;"&amp;"NL",$D$5:$D$72,"&lt;&gt;"&amp;"HORS LIGUE",U$5:U$72,"&lt;"&amp;U16)+1),Paramètres!$B$3:$C$56,2,FALSE)*Paramètres!$K$11))</f>
        <v>0</v>
      </c>
      <c r="W16" s="46"/>
      <c r="X16" s="2">
        <f>IF(W$2="Bike &amp; Run",IF(ISNA(VLOOKUP(W16,Paramètres!$B$3:$C$56,2,FALSE)),0,VLOOKUP(W16,Paramètres!$B$3:$C$56,2,FALSE)*Paramètres!$K$12),IF(OR(W16="",OR($D16="",$D16="NL",$D16="HORS LIGUE")),0,VLOOKUP(IF(OR(W16="",OR($D16="",$D16="NL",$D16="HORS LIGUE")),"",COUNTIFS($D$5:$D$72,"&lt;&gt;"&amp;"",$D$5:$D$72,"&lt;&gt;"&amp;"NL",$D$5:$D$72,"&lt;&gt;"&amp;"HORS LIGUE",W$5:W$72,"&lt;"&amp;W16)+1),Paramètres!$B$3:$C$56,2,FALSE)*Paramètres!$K$12))</f>
        <v>0</v>
      </c>
      <c r="Y16" s="46"/>
      <c r="Z16" s="2">
        <f>IF(Y$2="Bike &amp; Run",IF(ISNA(VLOOKUP(Y16,Paramètres!$B$3:$C$56,2,FALSE)),0,VLOOKUP(Y16,Paramètres!$B$3:$C$56,2,FALSE)*Paramètres!$K$13),IF(OR(Y16="",OR($D16="",$D16="NL",$D16="HORS LIGUE")),0,VLOOKUP(IF(OR(Y16="",OR($D16="",$D16="NL",$D16="HORS LIGUE")),"",COUNTIFS($D$5:$D$72,"&lt;&gt;"&amp;"",$D$5:$D$72,"&lt;&gt;"&amp;"NL",$D$5:$D$72,"&lt;&gt;"&amp;"HORS LIGUE",Y$5:Y$72,"&lt;"&amp;Y16)+1),Paramètres!$B$3:$C$56,2,FALSE)*Paramètres!$K$13))</f>
        <v>0</v>
      </c>
      <c r="AA16" s="46"/>
      <c r="AB16" s="2">
        <f>IF(AA$2="Bike &amp; Run",IF(ISNA(VLOOKUP(AA16,Paramètres!$B$3:$C$56,2,FALSE)),0,VLOOKUP(AA16,Paramètres!$B$3:$C$56,2,FALSE)*Paramètres!$K$14),IF(OR(AA16="",OR($D16="",$D16="NL",$D16="HORS LIGUE")),0,VLOOKUP(IF(OR(AA16="",OR($D16="",$D16="NL",$D16="HORS LIGUE")),"",COUNTIFS($D$5:$D$72,"&lt;&gt;"&amp;"",$D$5:$D$72,"&lt;&gt;"&amp;"NL",$D$5:$D$72,"&lt;&gt;"&amp;"HORS LIGUE",AA$5:AA$72,"&lt;"&amp;AA16)+1),Paramètres!$B$3:$C$56,2,FALSE)*Paramètres!$K$14))</f>
        <v>0</v>
      </c>
      <c r="AC16" s="46"/>
      <c r="AD16" s="2">
        <f>IF(AC$2="Bike &amp; Run",IF(ISNA(VLOOKUP(AC16,Paramètres!$B$3:$C$56,2,FALSE)),0,VLOOKUP(AC16,Paramètres!$B$3:$C$56,2,FALSE)*Paramètres!$K$15),IF(OR(AC16="",OR($D16="",$D16="NL",$D16="HORS LIGUE")),0,VLOOKUP(IF(OR(AC16="",OR($D16="",$D16="NL",$D16="HORS LIGUE")),"",COUNTIFS($D$5:$D$72,"&lt;&gt;"&amp;"",$D$5:$D$72,"&lt;&gt;"&amp;"NL",$D$5:$D$72,"&lt;&gt;"&amp;"HORS LIGUE",AC$5:AC$72,"&lt;"&amp;AC16)+1),Paramètres!$B$3:$C$56,2,FALSE)*Paramètres!$K$15))</f>
        <v>0</v>
      </c>
      <c r="AE16" s="46"/>
      <c r="AF16" s="2">
        <f>IF(AE$2="Bike &amp; Run",IF(ISNA(VLOOKUP(AE16,Paramètres!$B$3:$C$56,2,FALSE)),0,VLOOKUP(AE16,Paramètres!$B$3:$C$56,2,FALSE)*Paramètres!$K$16),IF(OR(AE16="",OR($D16="",$D16="NL",$D16="HORS LIGUE")),0,VLOOKUP(IF(OR(AE16="",OR($D16="",$D16="NL",$D16="HORS LIGUE")),"",COUNTIFS($D$5:$D$72,"&lt;&gt;"&amp;"",$D$5:$D$72,"&lt;&gt;"&amp;"NL",$D$5:$D$72,"&lt;&gt;"&amp;"HORS LIGUE",AE$5:AE$72,"&lt;"&amp;AE16)+1),Paramètres!$B$3:$C$56,2,FALSE)*Paramètres!$K$16))</f>
        <v>0</v>
      </c>
      <c r="AG16" s="46"/>
      <c r="AH16" s="2">
        <f>IF(AG$2="Bike &amp; Run",IF(ISNA(VLOOKUP(AG16,Paramètres!$B$3:$C$56,2,FALSE)),0,VLOOKUP(AG16,Paramètres!$B$3:$C$56,2,FALSE)*Paramètres!$K$17),IF(OR(AG16="",OR($D16="",$D16="NL",$D16="HORS LIGUE")),0,VLOOKUP(IF(OR(AG16="",OR($D16="",$D16="NL",$D16="HORS LIGUE")),"",COUNTIFS($D$5:$D$72,"&lt;&gt;"&amp;"",$D$5:$D$72,"&lt;&gt;"&amp;"NL",$D$5:$D$72,"&lt;&gt;"&amp;"HORS LIGUE",AG$5:AG$72,"&lt;"&amp;AG16)+1),Paramètres!$B$3:$C$56,2,FALSE)*Paramètres!$K$17))</f>
        <v>0</v>
      </c>
      <c r="AI16" s="40">
        <f t="shared" si="0"/>
        <v>151</v>
      </c>
      <c r="AJ16" s="3">
        <f t="shared" si="1"/>
        <v>12</v>
      </c>
      <c r="AK16" s="5">
        <f t="shared" si="2"/>
        <v>1</v>
      </c>
      <c r="AL16" s="41">
        <f t="shared" si="3"/>
        <v>151</v>
      </c>
      <c r="AM16" s="33">
        <f t="shared" si="4"/>
        <v>12</v>
      </c>
      <c r="AO16" s="22">
        <f t="shared" si="5"/>
        <v>151</v>
      </c>
      <c r="AP16">
        <f t="shared" si="6"/>
        <v>0</v>
      </c>
      <c r="AQ16">
        <f t="shared" si="7"/>
        <v>0</v>
      </c>
      <c r="AR16">
        <f t="shared" si="8"/>
        <v>0</v>
      </c>
      <c r="AS16">
        <f t="shared" si="9"/>
        <v>0</v>
      </c>
      <c r="AT16">
        <f t="shared" si="10"/>
        <v>0</v>
      </c>
      <c r="AU16">
        <f t="shared" si="11"/>
        <v>0</v>
      </c>
      <c r="AV16">
        <f t="shared" si="12"/>
        <v>0</v>
      </c>
      <c r="AW16">
        <f t="shared" si="13"/>
        <v>0</v>
      </c>
      <c r="AX16">
        <f t="shared" si="14"/>
        <v>0</v>
      </c>
      <c r="AY16">
        <f t="shared" si="15"/>
        <v>0</v>
      </c>
      <c r="AZ16">
        <f t="shared" si="16"/>
        <v>0</v>
      </c>
      <c r="BA16">
        <f t="shared" si="17"/>
        <v>0</v>
      </c>
      <c r="BB16">
        <f t="shared" si="18"/>
        <v>0</v>
      </c>
      <c r="BC16">
        <f t="shared" si="19"/>
        <v>0</v>
      </c>
      <c r="BD16">
        <f t="shared" si="20"/>
        <v>151</v>
      </c>
      <c r="BE16" s="22">
        <f t="shared" ref="BE16:BR16" si="32">BD16+LARGE($AO16:$BC16,BE$4)</f>
        <v>151</v>
      </c>
      <c r="BF16" s="22">
        <f t="shared" si="32"/>
        <v>151</v>
      </c>
      <c r="BG16" s="22">
        <f t="shared" si="32"/>
        <v>151</v>
      </c>
      <c r="BH16" s="22">
        <f t="shared" si="32"/>
        <v>151</v>
      </c>
      <c r="BI16" s="22">
        <f t="shared" si="32"/>
        <v>151</v>
      </c>
      <c r="BJ16" s="22">
        <f t="shared" si="32"/>
        <v>151</v>
      </c>
      <c r="BK16" s="22">
        <f t="shared" si="32"/>
        <v>151</v>
      </c>
      <c r="BL16" s="22">
        <f t="shared" si="32"/>
        <v>151</v>
      </c>
      <c r="BM16" s="22">
        <f t="shared" si="32"/>
        <v>151</v>
      </c>
      <c r="BN16" s="22">
        <f t="shared" si="32"/>
        <v>151</v>
      </c>
      <c r="BO16" s="22">
        <f t="shared" si="32"/>
        <v>151</v>
      </c>
      <c r="BP16" s="22">
        <f t="shared" si="32"/>
        <v>151</v>
      </c>
      <c r="BQ16" s="22">
        <f t="shared" si="32"/>
        <v>151</v>
      </c>
      <c r="BR16" s="22">
        <f t="shared" si="32"/>
        <v>151</v>
      </c>
    </row>
    <row r="17" spans="1:70" ht="16.5">
      <c r="A17" s="73" t="s">
        <v>583</v>
      </c>
      <c r="B17" s="32" t="str">
        <f>IF(ISNA(VLOOKUP(A17,'Licenciés Jeunes 2023'!A:C,3,0)),"",VLOOKUP(A17,'Licenciés Jeunes 2023'!A:C,3,0))</f>
        <v xml:space="preserve">BESSON </v>
      </c>
      <c r="C17" s="32" t="str">
        <f>IF(ISNA(VLOOKUP(A17,'Licenciés Jeunes 2023'!A:C,2,0)),"",VLOOKUP(A17,'Licenciés Jeunes 2023'!A:C,2,0))</f>
        <v xml:space="preserve">Achille </v>
      </c>
      <c r="D17" s="32" t="str">
        <f>IF(ISNA(VLOOKUP(A17,'Licenciés Jeunes 2023'!A:F,6,0)),"",VLOOKUP(A17,'Licenciés Jeunes 2023'!A:F,6,0))</f>
        <v>ASPTT 36 SPORT NATURE</v>
      </c>
      <c r="E17" s="6"/>
      <c r="F17" s="2">
        <f>IF(E$2="Bike &amp; Run",IF(ISNA(VLOOKUP(E17,Paramètres!$B$3:$C$56,2,FALSE)),0,VLOOKUP(E17,Paramètres!$B$3:$C$56,2,FALSE)*Paramètres!$K$3),IF(OR(E17="",OR($D17="",$D17="NL",$D17="HORS LIGUE")),0,VLOOKUP(IF(OR(E17="",OR($D17="",$D17="NL",$D17="HORS LIGUE")),"",COUNTIFS($D$5:$D$72,"&lt;&gt;"&amp;"",$D$5:$D$72,"&lt;&gt;"&amp;"NL",$D$5:$D$72,"&lt;&gt;"&amp;"HORS LIGUE",E$5:E$72,"&lt;"&amp;E17)+1),Paramètres!$B$3:$C$56,2,FALSE)*Paramètres!$K$3))</f>
        <v>0</v>
      </c>
      <c r="G17" s="4">
        <v>1</v>
      </c>
      <c r="H17" s="2">
        <f>IF(G$2="Bike &amp; Run",IF(ISNA(VLOOKUP(G17,Paramètres!$B$3:$C$56,2,FALSE)),0,VLOOKUP(G17,Paramètres!$B$3:$C$56,2,FALSE)*Paramètres!$K$4),IF(OR(G17="",OR($D17="",$D17="NL",$D17="HORS LIGUE")),0,VLOOKUP(IF(OR(G17="",OR($D17="",$D17="NL",$D17="HORS LIGUE")),"",COUNTIFS($D$5:$D$72,"&lt;&gt;"&amp;"",$D$5:$D$72,"&lt;&gt;"&amp;"NL",$D$5:$D$72,"&lt;&gt;"&amp;"HORS LIGUE",G$5:G$72,"&lt;"&amp;G17)+1),Paramètres!$B$3:$C$56,2,FALSE)*Paramètres!$K$4))</f>
        <v>150</v>
      </c>
      <c r="I17" s="36"/>
      <c r="J17" s="2">
        <f>IF(I$2="Bike &amp; Run",IF(ISNA(VLOOKUP(I17,Paramètres!$B$3:$C$56,2,FALSE)),0,VLOOKUP(I17,Paramètres!$B$3:$C$56,2,FALSE)*Paramètres!$K$5),IF(OR(I17="",OR($D17="",$D17="NL",$D17="HORS LIGUE")),0,VLOOKUP(IF(OR(I17="",OR($D17="",$D17="NL",$D17="HORS LIGUE")),"",COUNTIFS($D$5:$D$72,"&lt;&gt;"&amp;"",$D$5:$D$72,"&lt;&gt;"&amp;"NL",$D$5:$D$72,"&lt;&gt;"&amp;"HORS LIGUE",I$5:I$72,"&lt;"&amp;I17)+1),Paramètres!$B$3:$C$56,2,FALSE)*Paramètres!$K$5))</f>
        <v>0</v>
      </c>
      <c r="K17" s="4"/>
      <c r="L17" s="2">
        <f>IF(K$2="Bike &amp; Run",IF(ISNA(VLOOKUP(K17,Paramètres!$B$3:$C$56,2,FALSE)),0,VLOOKUP(K17,Paramètres!$B$3:$C$56,2,FALSE)*Paramètres!$K$6),IF(OR(K17="",OR($D17="",$D17="NL",$D17="HORS LIGUE")),0,VLOOKUP(IF(OR(K17="",OR($D17="",$D17="NL",$D17="HORS LIGUE")),"",COUNTIFS($D$5:$D$72,"&lt;&gt;"&amp;"",$D$5:$D$72,"&lt;&gt;"&amp;"NL",$D$5:$D$72,"&lt;&gt;"&amp;"HORS LIGUE",K$5:K$72,"&lt;"&amp;K17)+1),Paramètres!$B$3:$C$56,2,FALSE)*Paramètres!$K$6))</f>
        <v>0</v>
      </c>
      <c r="M17" s="4"/>
      <c r="N17" s="2">
        <f>IF(M$2="Bike &amp; Run",IF(ISNA(VLOOKUP(M17,Paramètres!$B$3:$C$56,2,FALSE)),0,VLOOKUP(M17,Paramètres!$B$3:$C$56,2,FALSE)*Paramètres!$K$7),IF(OR(M17="",OR($D17="",$D17="NL",$D17="HORS LIGUE")),0,VLOOKUP(IF(OR(M17="",OR($D17="",$D17="NL",$D17="HORS LIGUE")),"",COUNTIFS($D$5:$D$72,"&lt;&gt;"&amp;"",$D$5:$D$72,"&lt;&gt;"&amp;"NL",$D$5:$D$72,"&lt;&gt;"&amp;"HORS LIGUE",M$5:M$72,"&lt;"&amp;M17)+1),Paramètres!$B$3:$C$56,2,FALSE)*Paramètres!$K$7))</f>
        <v>0</v>
      </c>
      <c r="O17" s="46"/>
      <c r="P17" s="2">
        <f>IF(O$2="Bike &amp; Run",IF(ISNA(VLOOKUP(O17,Paramètres!$B$3:$C$56,2,FALSE)),0,VLOOKUP(O17,Paramètres!$B$3:$C$56,2,FALSE)*Paramètres!$K$8),IF(OR(O17="",OR($D17="",$D17="NL",$D17="HORS LIGUE")),0,VLOOKUP(IF(OR(O17="",OR($D17="",$D17="NL",$D17="HORS LIGUE")),"",COUNTIFS($D$5:$D$72,"&lt;&gt;"&amp;"",$D$5:$D$72,"&lt;&gt;"&amp;"NL",$D$5:$D$72,"&lt;&gt;"&amp;"HORS LIGUE",O$5:O$72,"&lt;"&amp;O17)+1),Paramètres!$B$3:$C$56,2,FALSE)*Paramètres!$K$8))</f>
        <v>0</v>
      </c>
      <c r="Q17" s="46"/>
      <c r="R17" s="2">
        <f>IF(Q$2="Bike &amp; Run",IF(ISNA(VLOOKUP(Q17,Paramètres!$B$3:$C$56,2,FALSE)),0,VLOOKUP(Q17,Paramètres!$B$3:$C$56,2,FALSE)*Paramètres!$K$9),IF(OR(Q17="",OR($D17="",$D17="NL",$D17="HORS LIGUE")),0,VLOOKUP(IF(OR(Q17="",OR($D17="",$D17="NL",$D17="HORS LIGUE")),"",COUNTIFS($D$5:$D$72,"&lt;&gt;"&amp;"",$D$5:$D$72,"&lt;&gt;"&amp;"NL",$D$5:$D$72,"&lt;&gt;"&amp;"HORS LIGUE",Q$5:Q$72,"&lt;"&amp;Q17)+1),Paramètres!$B$3:$C$56,2,FALSE)*Paramètres!$K$9))</f>
        <v>0</v>
      </c>
      <c r="S17" s="46"/>
      <c r="T17" s="2">
        <f>IF(S$2="Bike &amp; Run",IF(ISNA(VLOOKUP(S17,Paramètres!$B$3:$C$56,2,FALSE)),0,VLOOKUP(S17,Paramètres!$B$3:$C$56,2,FALSE)*Paramètres!$K$10),IF(OR(S17="",OR($D17="",$D17="NL",$D17="HORS LIGUE")),0,VLOOKUP(IF(OR(S17="",OR($D17="",$D17="NL",$D17="HORS LIGUE")),"",COUNTIFS($D$5:$D$72,"&lt;&gt;"&amp;"",$D$5:$D$72,"&lt;&gt;"&amp;"NL",$D$5:$D$72,"&lt;&gt;"&amp;"HORS LIGUE",S$5:S$72,"&lt;"&amp;S17)+1),Paramètres!$B$3:$C$56,2,FALSE)*Paramètres!$K$10))</f>
        <v>0</v>
      </c>
      <c r="U17" s="46"/>
      <c r="V17" s="2">
        <f>IF(U$2="Bike &amp; Run",IF(ISNA(VLOOKUP(U17,Paramètres!$B$3:$C$56,2,FALSE)),0,VLOOKUP(U17,Paramètres!$B$3:$C$56,2,FALSE)*Paramètres!$K$11),IF(OR(U17="",OR($D17="",$D17="NL",$D17="HORS LIGUE")),0,VLOOKUP(IF(OR(U17="",OR($D17="",$D17="NL",$D17="HORS LIGUE")),"",COUNTIFS($D$5:$D$72,"&lt;&gt;"&amp;"",$D$5:$D$72,"&lt;&gt;"&amp;"NL",$D$5:$D$72,"&lt;&gt;"&amp;"HORS LIGUE",U$5:U$72,"&lt;"&amp;U17)+1),Paramètres!$B$3:$C$56,2,FALSE)*Paramètres!$K$11))</f>
        <v>0</v>
      </c>
      <c r="W17" s="46"/>
      <c r="X17" s="2">
        <f>IF(W$2="Bike &amp; Run",IF(ISNA(VLOOKUP(W17,Paramètres!$B$3:$C$56,2,FALSE)),0,VLOOKUP(W17,Paramètres!$B$3:$C$56,2,FALSE)*Paramètres!$K$12),IF(OR(W17="",OR($D17="",$D17="NL",$D17="HORS LIGUE")),0,VLOOKUP(IF(OR(W17="",OR($D17="",$D17="NL",$D17="HORS LIGUE")),"",COUNTIFS($D$5:$D$72,"&lt;&gt;"&amp;"",$D$5:$D$72,"&lt;&gt;"&amp;"NL",$D$5:$D$72,"&lt;&gt;"&amp;"HORS LIGUE",W$5:W$72,"&lt;"&amp;W17)+1),Paramètres!$B$3:$C$56,2,FALSE)*Paramètres!$K$12))</f>
        <v>0</v>
      </c>
      <c r="Y17" s="46"/>
      <c r="Z17" s="2">
        <f>IF(Y$2="Bike &amp; Run",IF(ISNA(VLOOKUP(Y17,Paramètres!$B$3:$C$56,2,FALSE)),0,VLOOKUP(Y17,Paramètres!$B$3:$C$56,2,FALSE)*Paramètres!$K$13),IF(OR(Y17="",OR($D17="",$D17="NL",$D17="HORS LIGUE")),0,VLOOKUP(IF(OR(Y17="",OR($D17="",$D17="NL",$D17="HORS LIGUE")),"",COUNTIFS($D$5:$D$72,"&lt;&gt;"&amp;"",$D$5:$D$72,"&lt;&gt;"&amp;"NL",$D$5:$D$72,"&lt;&gt;"&amp;"HORS LIGUE",Y$5:Y$72,"&lt;"&amp;Y17)+1),Paramètres!$B$3:$C$56,2,FALSE)*Paramètres!$K$13))</f>
        <v>0</v>
      </c>
      <c r="AA17" s="46"/>
      <c r="AB17" s="2">
        <f>IF(AA$2="Bike &amp; Run",IF(ISNA(VLOOKUP(AA17,Paramètres!$B$3:$C$56,2,FALSE)),0,VLOOKUP(AA17,Paramètres!$B$3:$C$56,2,FALSE)*Paramètres!$K$14),IF(OR(AA17="",OR($D17="",$D17="NL",$D17="HORS LIGUE")),0,VLOOKUP(IF(OR(AA17="",OR($D17="",$D17="NL",$D17="HORS LIGUE")),"",COUNTIFS($D$5:$D$72,"&lt;&gt;"&amp;"",$D$5:$D$72,"&lt;&gt;"&amp;"NL",$D$5:$D$72,"&lt;&gt;"&amp;"HORS LIGUE",AA$5:AA$72,"&lt;"&amp;AA17)+1),Paramètres!$B$3:$C$56,2,FALSE)*Paramètres!$K$14))</f>
        <v>0</v>
      </c>
      <c r="AC17" s="46"/>
      <c r="AD17" s="2">
        <f>IF(AC$2="Bike &amp; Run",IF(ISNA(VLOOKUP(AC17,Paramètres!$B$3:$C$56,2,FALSE)),0,VLOOKUP(AC17,Paramètres!$B$3:$C$56,2,FALSE)*Paramètres!$K$15),IF(OR(AC17="",OR($D17="",$D17="NL",$D17="HORS LIGUE")),0,VLOOKUP(IF(OR(AC17="",OR($D17="",$D17="NL",$D17="HORS LIGUE")),"",COUNTIFS($D$5:$D$72,"&lt;&gt;"&amp;"",$D$5:$D$72,"&lt;&gt;"&amp;"NL",$D$5:$D$72,"&lt;&gt;"&amp;"HORS LIGUE",AC$5:AC$72,"&lt;"&amp;AC17)+1),Paramètres!$B$3:$C$56,2,FALSE)*Paramètres!$K$15))</f>
        <v>0</v>
      </c>
      <c r="AE17" s="46"/>
      <c r="AF17" s="2">
        <f>IF(AE$2="Bike &amp; Run",IF(ISNA(VLOOKUP(AE17,Paramètres!$B$3:$C$56,2,FALSE)),0,VLOOKUP(AE17,Paramètres!$B$3:$C$56,2,FALSE)*Paramètres!$K$16),IF(OR(AE17="",OR($D17="",$D17="NL",$D17="HORS LIGUE")),0,VLOOKUP(IF(OR(AE17="",OR($D17="",$D17="NL",$D17="HORS LIGUE")),"",COUNTIFS($D$5:$D$72,"&lt;&gt;"&amp;"",$D$5:$D$72,"&lt;&gt;"&amp;"NL",$D$5:$D$72,"&lt;&gt;"&amp;"HORS LIGUE",AE$5:AE$72,"&lt;"&amp;AE17)+1),Paramètres!$B$3:$C$56,2,FALSE)*Paramètres!$K$16))</f>
        <v>0</v>
      </c>
      <c r="AG17" s="46"/>
      <c r="AH17" s="2">
        <f>IF(AG$2="Bike &amp; Run",IF(ISNA(VLOOKUP(AG17,Paramètres!$B$3:$C$56,2,FALSE)),0,VLOOKUP(AG17,Paramètres!$B$3:$C$56,2,FALSE)*Paramètres!$K$17),IF(OR(AG17="",OR($D17="",$D17="NL",$D17="HORS LIGUE")),0,VLOOKUP(IF(OR(AG17="",OR($D17="",$D17="NL",$D17="HORS LIGUE")),"",COUNTIFS($D$5:$D$72,"&lt;&gt;"&amp;"",$D$5:$D$72,"&lt;&gt;"&amp;"NL",$D$5:$D$72,"&lt;&gt;"&amp;"HORS LIGUE",AG$5:AG$72,"&lt;"&amp;AG17)+1),Paramètres!$B$3:$C$56,2,FALSE)*Paramètres!$K$17))</f>
        <v>0</v>
      </c>
      <c r="AI17" s="40">
        <f t="shared" si="0"/>
        <v>150</v>
      </c>
      <c r="AJ17" s="3">
        <f t="shared" si="1"/>
        <v>13</v>
      </c>
      <c r="AK17" s="5">
        <f t="shared" si="2"/>
        <v>1</v>
      </c>
      <c r="AL17" s="41">
        <f t="shared" si="3"/>
        <v>150</v>
      </c>
      <c r="AM17" s="33">
        <f t="shared" si="4"/>
        <v>13</v>
      </c>
      <c r="AO17" s="22">
        <f t="shared" si="5"/>
        <v>0</v>
      </c>
      <c r="AP17">
        <f t="shared" si="6"/>
        <v>150</v>
      </c>
      <c r="AQ17">
        <f t="shared" si="7"/>
        <v>0</v>
      </c>
      <c r="AR17">
        <f t="shared" si="8"/>
        <v>0</v>
      </c>
      <c r="AS17">
        <f t="shared" si="9"/>
        <v>0</v>
      </c>
      <c r="AT17">
        <f t="shared" si="10"/>
        <v>0</v>
      </c>
      <c r="AU17">
        <f t="shared" si="11"/>
        <v>0</v>
      </c>
      <c r="AV17">
        <f t="shared" si="12"/>
        <v>0</v>
      </c>
      <c r="AW17">
        <f t="shared" si="13"/>
        <v>0</v>
      </c>
      <c r="AX17">
        <f t="shared" si="14"/>
        <v>0</v>
      </c>
      <c r="AY17">
        <f t="shared" si="15"/>
        <v>0</v>
      </c>
      <c r="AZ17">
        <f t="shared" si="16"/>
        <v>0</v>
      </c>
      <c r="BA17">
        <f t="shared" si="17"/>
        <v>0</v>
      </c>
      <c r="BB17">
        <f t="shared" si="18"/>
        <v>0</v>
      </c>
      <c r="BC17">
        <f t="shared" si="19"/>
        <v>0</v>
      </c>
      <c r="BD17">
        <f t="shared" si="20"/>
        <v>150</v>
      </c>
      <c r="BE17" s="22">
        <f t="shared" ref="BE17:BR17" si="33">BD17+LARGE($AO17:$BC17,BE$4)</f>
        <v>150</v>
      </c>
      <c r="BF17" s="22">
        <f t="shared" si="33"/>
        <v>150</v>
      </c>
      <c r="BG17" s="22">
        <f t="shared" si="33"/>
        <v>150</v>
      </c>
      <c r="BH17" s="22">
        <f t="shared" si="33"/>
        <v>150</v>
      </c>
      <c r="BI17" s="22">
        <f t="shared" si="33"/>
        <v>150</v>
      </c>
      <c r="BJ17" s="22">
        <f t="shared" si="33"/>
        <v>150</v>
      </c>
      <c r="BK17" s="22">
        <f t="shared" si="33"/>
        <v>150</v>
      </c>
      <c r="BL17" s="22">
        <f t="shared" si="33"/>
        <v>150</v>
      </c>
      <c r="BM17" s="22">
        <f t="shared" si="33"/>
        <v>150</v>
      </c>
      <c r="BN17" s="22">
        <f t="shared" si="33"/>
        <v>150</v>
      </c>
      <c r="BO17" s="22">
        <f t="shared" si="33"/>
        <v>150</v>
      </c>
      <c r="BP17" s="22">
        <f t="shared" si="33"/>
        <v>150</v>
      </c>
      <c r="BQ17" s="22">
        <f t="shared" si="33"/>
        <v>150</v>
      </c>
      <c r="BR17" s="22">
        <f t="shared" si="33"/>
        <v>150</v>
      </c>
    </row>
    <row r="18" spans="1:70" ht="16.5">
      <c r="A18" s="73" t="s">
        <v>1495</v>
      </c>
      <c r="B18" s="32" t="str">
        <f>IF(ISNA(VLOOKUP(A18,'Licenciés Jeunes 2023'!A:C,3,0)),"",VLOOKUP(A18,'Licenciés Jeunes 2023'!A:C,3,0))</f>
        <v>LIMPALAER</v>
      </c>
      <c r="C18" s="32" t="str">
        <f>IF(ISNA(VLOOKUP(A18,'Licenciés Jeunes 2023'!A:C,2,0)),"",VLOOKUP(A18,'Licenciés Jeunes 2023'!A:C,2,0))</f>
        <v>Alexandre</v>
      </c>
      <c r="D18" s="32" t="str">
        <f>IF(ISNA(VLOOKUP(A18,'Licenciés Jeunes 2023'!A:F,6,0)),"",VLOOKUP(A18,'Licenciés Jeunes 2023'!A:F,6,0))</f>
        <v>C CHARTRES METROPOLE TRIATHLON</v>
      </c>
      <c r="E18" s="6">
        <v>16</v>
      </c>
      <c r="F18" s="2">
        <v>101</v>
      </c>
      <c r="G18" s="4">
        <v>13</v>
      </c>
      <c r="H18" s="2">
        <f>IF(G$2="Bike &amp; Run",IF(ISNA(VLOOKUP(G18,Paramètres!$B$3:$C$56,2,FALSE)),0,VLOOKUP(G18,Paramètres!$B$3:$C$56,2,FALSE)*Paramètres!$K$4),IF(OR(G18="",OR($D18="",$D18="NL",$D18="HORS LIGUE")),0,VLOOKUP(IF(OR(G18="",OR($D18="",$D18="NL",$D18="HORS LIGUE")),"",COUNTIFS($D$5:$D$72,"&lt;&gt;"&amp;"",$D$5:$D$72,"&lt;&gt;"&amp;"NL",$D$5:$D$72,"&lt;&gt;"&amp;"HORS LIGUE",G$5:G$72,"&lt;"&amp;G18)+1),Paramètres!$B$3:$C$56,2,FALSE)*Paramètres!$K$4))</f>
        <v>48</v>
      </c>
      <c r="I18" s="36"/>
      <c r="J18" s="2">
        <f>IF(I$2="Bike &amp; Run",IF(ISNA(VLOOKUP(I18,Paramètres!$B$3:$C$56,2,FALSE)),0,VLOOKUP(I18,Paramètres!$B$3:$C$56,2,FALSE)*Paramètres!$K$5),IF(OR(I18="",OR($D18="",$D18="NL",$D18="HORS LIGUE")),0,VLOOKUP(IF(OR(I18="",OR($D18="",$D18="NL",$D18="HORS LIGUE")),"",COUNTIFS($D$5:$D$72,"&lt;&gt;"&amp;"",$D$5:$D$72,"&lt;&gt;"&amp;"NL",$D$5:$D$72,"&lt;&gt;"&amp;"HORS LIGUE",I$5:I$72,"&lt;"&amp;I18)+1),Paramètres!$B$3:$C$56,2,FALSE)*Paramètres!$K$5))</f>
        <v>0</v>
      </c>
      <c r="K18" s="4"/>
      <c r="L18" s="2">
        <f>IF(K$2="Bike &amp; Run",IF(ISNA(VLOOKUP(K18,Paramètres!$B$3:$C$56,2,FALSE)),0,VLOOKUP(K18,Paramètres!$B$3:$C$56,2,FALSE)*Paramètres!$K$6),IF(OR(K18="",OR($D18="",$D18="NL",$D18="HORS LIGUE")),0,VLOOKUP(IF(OR(K18="",OR($D18="",$D18="NL",$D18="HORS LIGUE")),"",COUNTIFS($D$5:$D$72,"&lt;&gt;"&amp;"",$D$5:$D$72,"&lt;&gt;"&amp;"NL",$D$5:$D$72,"&lt;&gt;"&amp;"HORS LIGUE",K$5:K$72,"&lt;"&amp;K18)+1),Paramètres!$B$3:$C$56,2,FALSE)*Paramètres!$K$6))</f>
        <v>0</v>
      </c>
      <c r="M18" s="4"/>
      <c r="N18" s="2">
        <f>IF(M$2="Bike &amp; Run",IF(ISNA(VLOOKUP(M18,Paramètres!$B$3:$C$56,2,FALSE)),0,VLOOKUP(M18,Paramètres!$B$3:$C$56,2,FALSE)*Paramètres!$K$7),IF(OR(M18="",OR($D18="",$D18="NL",$D18="HORS LIGUE")),0,VLOOKUP(IF(OR(M18="",OR($D18="",$D18="NL",$D18="HORS LIGUE")),"",COUNTIFS($D$5:$D$72,"&lt;&gt;"&amp;"",$D$5:$D$72,"&lt;&gt;"&amp;"NL",$D$5:$D$72,"&lt;&gt;"&amp;"HORS LIGUE",M$5:M$72,"&lt;"&amp;M18)+1),Paramètres!$B$3:$C$56,2,FALSE)*Paramètres!$K$7))</f>
        <v>0</v>
      </c>
      <c r="O18" s="46"/>
      <c r="P18" s="2">
        <f>IF(O$2="Bike &amp; Run",IF(ISNA(VLOOKUP(O18,Paramètres!$B$3:$C$56,2,FALSE)),0,VLOOKUP(O18,Paramètres!$B$3:$C$56,2,FALSE)*Paramètres!$K$8),IF(OR(O18="",OR($D18="",$D18="NL",$D18="HORS LIGUE")),0,VLOOKUP(IF(OR(O18="",OR($D18="",$D18="NL",$D18="HORS LIGUE")),"",COUNTIFS($D$5:$D$72,"&lt;&gt;"&amp;"",$D$5:$D$72,"&lt;&gt;"&amp;"NL",$D$5:$D$72,"&lt;&gt;"&amp;"HORS LIGUE",O$5:O$72,"&lt;"&amp;O18)+1),Paramètres!$B$3:$C$56,2,FALSE)*Paramètres!$K$8))</f>
        <v>0</v>
      </c>
      <c r="Q18" s="46"/>
      <c r="R18" s="2">
        <f>IF(Q$2="Bike &amp; Run",IF(ISNA(VLOOKUP(Q18,Paramètres!$B$3:$C$56,2,FALSE)),0,VLOOKUP(Q18,Paramètres!$B$3:$C$56,2,FALSE)*Paramètres!$K$9),IF(OR(Q18="",OR($D18="",$D18="NL",$D18="HORS LIGUE")),0,VLOOKUP(IF(OR(Q18="",OR($D18="",$D18="NL",$D18="HORS LIGUE")),"",COUNTIFS($D$5:$D$72,"&lt;&gt;"&amp;"",$D$5:$D$72,"&lt;&gt;"&amp;"NL",$D$5:$D$72,"&lt;&gt;"&amp;"HORS LIGUE",Q$5:Q$72,"&lt;"&amp;Q18)+1),Paramètres!$B$3:$C$56,2,FALSE)*Paramètres!$K$9))</f>
        <v>0</v>
      </c>
      <c r="S18" s="46"/>
      <c r="T18" s="2">
        <f>IF(S$2="Bike &amp; Run",IF(ISNA(VLOOKUP(S18,Paramètres!$B$3:$C$56,2,FALSE)),0,VLOOKUP(S18,Paramètres!$B$3:$C$56,2,FALSE)*Paramètres!$K$10),IF(OR(S18="",OR($D18="",$D18="NL",$D18="HORS LIGUE")),0,VLOOKUP(IF(OR(S18="",OR($D18="",$D18="NL",$D18="HORS LIGUE")),"",COUNTIFS($D$5:$D$72,"&lt;&gt;"&amp;"",$D$5:$D$72,"&lt;&gt;"&amp;"NL",$D$5:$D$72,"&lt;&gt;"&amp;"HORS LIGUE",S$5:S$72,"&lt;"&amp;S18)+1),Paramètres!$B$3:$C$56,2,FALSE)*Paramètres!$K$10))</f>
        <v>0</v>
      </c>
      <c r="U18" s="46"/>
      <c r="V18" s="2">
        <f>IF(U$2="Bike &amp; Run",IF(ISNA(VLOOKUP(U18,Paramètres!$B$3:$C$56,2,FALSE)),0,VLOOKUP(U18,Paramètres!$B$3:$C$56,2,FALSE)*Paramètres!$K$11),IF(OR(U18="",OR($D18="",$D18="NL",$D18="HORS LIGUE")),0,VLOOKUP(IF(OR(U18="",OR($D18="",$D18="NL",$D18="HORS LIGUE")),"",COUNTIFS($D$5:$D$72,"&lt;&gt;"&amp;"",$D$5:$D$72,"&lt;&gt;"&amp;"NL",$D$5:$D$72,"&lt;&gt;"&amp;"HORS LIGUE",U$5:U$72,"&lt;"&amp;U18)+1),Paramètres!$B$3:$C$56,2,FALSE)*Paramètres!$K$11))</f>
        <v>0</v>
      </c>
      <c r="W18" s="46"/>
      <c r="X18" s="2">
        <f>IF(W$2="Bike &amp; Run",IF(ISNA(VLOOKUP(W18,Paramètres!$B$3:$C$56,2,FALSE)),0,VLOOKUP(W18,Paramètres!$B$3:$C$56,2,FALSE)*Paramètres!$K$12),IF(OR(W18="",OR($D18="",$D18="NL",$D18="HORS LIGUE")),0,VLOOKUP(IF(OR(W18="",OR($D18="",$D18="NL",$D18="HORS LIGUE")),"",COUNTIFS($D$5:$D$72,"&lt;&gt;"&amp;"",$D$5:$D$72,"&lt;&gt;"&amp;"NL",$D$5:$D$72,"&lt;&gt;"&amp;"HORS LIGUE",W$5:W$72,"&lt;"&amp;W18)+1),Paramètres!$B$3:$C$56,2,FALSE)*Paramètres!$K$12))</f>
        <v>0</v>
      </c>
      <c r="Y18" s="46"/>
      <c r="Z18" s="2">
        <f>IF(Y$2="Bike &amp; Run",IF(ISNA(VLOOKUP(Y18,Paramètres!$B$3:$C$56,2,FALSE)),0,VLOOKUP(Y18,Paramètres!$B$3:$C$56,2,FALSE)*Paramètres!$K$13),IF(OR(Y18="",OR($D18="",$D18="NL",$D18="HORS LIGUE")),0,VLOOKUP(IF(OR(Y18="",OR($D18="",$D18="NL",$D18="HORS LIGUE")),"",COUNTIFS($D$5:$D$72,"&lt;&gt;"&amp;"",$D$5:$D$72,"&lt;&gt;"&amp;"NL",$D$5:$D$72,"&lt;&gt;"&amp;"HORS LIGUE",Y$5:Y$72,"&lt;"&amp;Y18)+1),Paramètres!$B$3:$C$56,2,FALSE)*Paramètres!$K$13))</f>
        <v>0</v>
      </c>
      <c r="AA18" s="46"/>
      <c r="AB18" s="2">
        <f>IF(AA$2="Bike &amp; Run",IF(ISNA(VLOOKUP(AA18,Paramètres!$B$3:$C$56,2,FALSE)),0,VLOOKUP(AA18,Paramètres!$B$3:$C$56,2,FALSE)*Paramètres!$K$14),IF(OR(AA18="",OR($D18="",$D18="NL",$D18="HORS LIGUE")),0,VLOOKUP(IF(OR(AA18="",OR($D18="",$D18="NL",$D18="HORS LIGUE")),"",COUNTIFS($D$5:$D$72,"&lt;&gt;"&amp;"",$D$5:$D$72,"&lt;&gt;"&amp;"NL",$D$5:$D$72,"&lt;&gt;"&amp;"HORS LIGUE",AA$5:AA$72,"&lt;"&amp;AA18)+1),Paramètres!$B$3:$C$56,2,FALSE)*Paramètres!$K$14))</f>
        <v>0</v>
      </c>
      <c r="AC18" s="46"/>
      <c r="AD18" s="2">
        <f>IF(AC$2="Bike &amp; Run",IF(ISNA(VLOOKUP(AC18,Paramètres!$B$3:$C$56,2,FALSE)),0,VLOOKUP(AC18,Paramètres!$B$3:$C$56,2,FALSE)*Paramètres!$K$15),IF(OR(AC18="",OR($D18="",$D18="NL",$D18="HORS LIGUE")),0,VLOOKUP(IF(OR(AC18="",OR($D18="",$D18="NL",$D18="HORS LIGUE")),"",COUNTIFS($D$5:$D$72,"&lt;&gt;"&amp;"",$D$5:$D$72,"&lt;&gt;"&amp;"NL",$D$5:$D$72,"&lt;&gt;"&amp;"HORS LIGUE",AC$5:AC$72,"&lt;"&amp;AC18)+1),Paramètres!$B$3:$C$56,2,FALSE)*Paramètres!$K$15))</f>
        <v>0</v>
      </c>
      <c r="AE18" s="46"/>
      <c r="AF18" s="2">
        <f>IF(AE$2="Bike &amp; Run",IF(ISNA(VLOOKUP(AE18,Paramètres!$B$3:$C$56,2,FALSE)),0,VLOOKUP(AE18,Paramètres!$B$3:$C$56,2,FALSE)*Paramètres!$K$16),IF(OR(AE18="",OR($D18="",$D18="NL",$D18="HORS LIGUE")),0,VLOOKUP(IF(OR(AE18="",OR($D18="",$D18="NL",$D18="HORS LIGUE")),"",COUNTIFS($D$5:$D$72,"&lt;&gt;"&amp;"",$D$5:$D$72,"&lt;&gt;"&amp;"NL",$D$5:$D$72,"&lt;&gt;"&amp;"HORS LIGUE",AE$5:AE$72,"&lt;"&amp;AE18)+1),Paramètres!$B$3:$C$56,2,FALSE)*Paramètres!$K$16))</f>
        <v>0</v>
      </c>
      <c r="AG18" s="46"/>
      <c r="AH18" s="2">
        <f>IF(AG$2="Bike &amp; Run",IF(ISNA(VLOOKUP(AG18,Paramètres!$B$3:$C$56,2,FALSE)),0,VLOOKUP(AG18,Paramètres!$B$3:$C$56,2,FALSE)*Paramètres!$K$17),IF(OR(AG18="",OR($D18="",$D18="NL",$D18="HORS LIGUE")),0,VLOOKUP(IF(OR(AG18="",OR($D18="",$D18="NL",$D18="HORS LIGUE")),"",COUNTIFS($D$5:$D$72,"&lt;&gt;"&amp;"",$D$5:$D$72,"&lt;&gt;"&amp;"NL",$D$5:$D$72,"&lt;&gt;"&amp;"HORS LIGUE",AG$5:AG$72,"&lt;"&amp;AG18)+1),Paramètres!$B$3:$C$56,2,FALSE)*Paramètres!$K$17))</f>
        <v>0</v>
      </c>
      <c r="AI18" s="40">
        <f t="shared" si="0"/>
        <v>149</v>
      </c>
      <c r="AJ18" s="3">
        <f t="shared" si="1"/>
        <v>14</v>
      </c>
      <c r="AK18" s="5">
        <f t="shared" si="2"/>
        <v>2</v>
      </c>
      <c r="AL18" s="41">
        <f t="shared" si="3"/>
        <v>149</v>
      </c>
      <c r="AM18" s="33">
        <f t="shared" si="4"/>
        <v>14</v>
      </c>
      <c r="AO18" s="22">
        <f t="shared" si="5"/>
        <v>101</v>
      </c>
      <c r="AP18">
        <f t="shared" si="6"/>
        <v>48</v>
      </c>
      <c r="AQ18">
        <f t="shared" si="7"/>
        <v>0</v>
      </c>
      <c r="AR18">
        <f t="shared" si="8"/>
        <v>0</v>
      </c>
      <c r="AS18">
        <f t="shared" si="9"/>
        <v>0</v>
      </c>
      <c r="AT18">
        <f t="shared" si="10"/>
        <v>0</v>
      </c>
      <c r="AU18">
        <f t="shared" si="11"/>
        <v>0</v>
      </c>
      <c r="AV18">
        <f t="shared" si="12"/>
        <v>0</v>
      </c>
      <c r="AW18">
        <f t="shared" si="13"/>
        <v>0</v>
      </c>
      <c r="AX18">
        <f t="shared" si="14"/>
        <v>0</v>
      </c>
      <c r="AY18">
        <f t="shared" si="15"/>
        <v>0</v>
      </c>
      <c r="AZ18">
        <f t="shared" si="16"/>
        <v>0</v>
      </c>
      <c r="BA18">
        <f t="shared" si="17"/>
        <v>0</v>
      </c>
      <c r="BB18">
        <f t="shared" si="18"/>
        <v>0</v>
      </c>
      <c r="BC18">
        <f t="shared" si="19"/>
        <v>0</v>
      </c>
      <c r="BD18">
        <f t="shared" si="20"/>
        <v>101</v>
      </c>
      <c r="BE18" s="22">
        <f t="shared" ref="BE18:BR18" si="34">BD18+LARGE($AO18:$BC18,BE$4)</f>
        <v>149</v>
      </c>
      <c r="BF18" s="22">
        <f t="shared" si="34"/>
        <v>149</v>
      </c>
      <c r="BG18" s="22">
        <f t="shared" si="34"/>
        <v>149</v>
      </c>
      <c r="BH18" s="22">
        <f t="shared" si="34"/>
        <v>149</v>
      </c>
      <c r="BI18" s="22">
        <f t="shared" si="34"/>
        <v>149</v>
      </c>
      <c r="BJ18" s="22">
        <f t="shared" si="34"/>
        <v>149</v>
      </c>
      <c r="BK18" s="22">
        <f t="shared" si="34"/>
        <v>149</v>
      </c>
      <c r="BL18" s="22">
        <f t="shared" si="34"/>
        <v>149</v>
      </c>
      <c r="BM18" s="22">
        <f t="shared" si="34"/>
        <v>149</v>
      </c>
      <c r="BN18" s="22">
        <f t="shared" si="34"/>
        <v>149</v>
      </c>
      <c r="BO18" s="22">
        <f t="shared" si="34"/>
        <v>149</v>
      </c>
      <c r="BP18" s="22">
        <f t="shared" si="34"/>
        <v>149</v>
      </c>
      <c r="BQ18" s="22">
        <f t="shared" si="34"/>
        <v>149</v>
      </c>
      <c r="BR18" s="22">
        <f t="shared" si="34"/>
        <v>149</v>
      </c>
    </row>
    <row r="19" spans="1:70" ht="16.5">
      <c r="A19" s="73" t="s">
        <v>1473</v>
      </c>
      <c r="B19" s="32" t="str">
        <f>IF(ISNA(VLOOKUP(A19,'Licenciés Jeunes 2023'!A:C,3,0)),"",VLOOKUP(A19,'Licenciés Jeunes 2023'!A:C,3,0))</f>
        <v>BIECHER</v>
      </c>
      <c r="C19" s="32" t="str">
        <f>IF(ISNA(VLOOKUP(A19,'Licenciés Jeunes 2023'!A:C,2,0)),"",VLOOKUP(A19,'Licenciés Jeunes 2023'!A:C,2,0))</f>
        <v>VINCENT</v>
      </c>
      <c r="D19" s="32" t="str">
        <f>IF(ISNA(VLOOKUP(A19,'Licenciés Jeunes 2023'!A:F,6,0)),"",VLOOKUP(A19,'Licenciés Jeunes 2023'!A:F,6,0))</f>
        <v>C CHARTRES METROPOLE TRIATHLON</v>
      </c>
      <c r="E19" s="6">
        <v>14</v>
      </c>
      <c r="F19" s="2">
        <v>104</v>
      </c>
      <c r="G19" s="4">
        <v>15</v>
      </c>
      <c r="H19" s="2">
        <f>IF(G$2="Bike &amp; Run",IF(ISNA(VLOOKUP(G19,Paramètres!$B$3:$C$56,2,FALSE)),0,VLOOKUP(G19,Paramètres!$B$3:$C$56,2,FALSE)*Paramètres!$K$4),IF(OR(G19="",OR($D19="",$D19="NL",$D19="HORS LIGUE")),0,VLOOKUP(IF(OR(G19="",OR($D19="",$D19="NL",$D19="HORS LIGUE")),"",COUNTIFS($D$5:$D$72,"&lt;&gt;"&amp;"",$D$5:$D$72,"&lt;&gt;"&amp;"NL",$D$5:$D$72,"&lt;&gt;"&amp;"HORS LIGUE",G$5:G$72,"&lt;"&amp;G19)+1),Paramètres!$B$3:$C$56,2,FALSE)*Paramètres!$K$4))</f>
        <v>43.5</v>
      </c>
      <c r="I19" s="36"/>
      <c r="J19" s="2">
        <f>IF(I$2="Bike &amp; Run",IF(ISNA(VLOOKUP(I19,Paramètres!$B$3:$C$56,2,FALSE)),0,VLOOKUP(I19,Paramètres!$B$3:$C$56,2,FALSE)*Paramètres!$K$5),IF(OR(I19="",OR($D19="",$D19="NL",$D19="HORS LIGUE")),0,VLOOKUP(IF(OR(I19="",OR($D19="",$D19="NL",$D19="HORS LIGUE")),"",COUNTIFS($D$5:$D$72,"&lt;&gt;"&amp;"",$D$5:$D$72,"&lt;&gt;"&amp;"NL",$D$5:$D$72,"&lt;&gt;"&amp;"HORS LIGUE",I$5:I$72,"&lt;"&amp;I19)+1),Paramètres!$B$3:$C$56,2,FALSE)*Paramètres!$K$5))</f>
        <v>0</v>
      </c>
      <c r="K19" s="4"/>
      <c r="L19" s="2">
        <f>IF(K$2="Bike &amp; Run",IF(ISNA(VLOOKUP(K19,Paramètres!$B$3:$C$56,2,FALSE)),0,VLOOKUP(K19,Paramètres!$B$3:$C$56,2,FALSE)*Paramètres!$K$6),IF(OR(K19="",OR($D19="",$D19="NL",$D19="HORS LIGUE")),0,VLOOKUP(IF(OR(K19="",OR($D19="",$D19="NL",$D19="HORS LIGUE")),"",COUNTIFS($D$5:$D$72,"&lt;&gt;"&amp;"",$D$5:$D$72,"&lt;&gt;"&amp;"NL",$D$5:$D$72,"&lt;&gt;"&amp;"HORS LIGUE",K$5:K$72,"&lt;"&amp;K19)+1),Paramètres!$B$3:$C$56,2,FALSE)*Paramètres!$K$6))</f>
        <v>0</v>
      </c>
      <c r="M19" s="4"/>
      <c r="N19" s="2">
        <f>IF(M$2="Bike &amp; Run",IF(ISNA(VLOOKUP(M19,Paramètres!$B$3:$C$56,2,FALSE)),0,VLOOKUP(M19,Paramètres!$B$3:$C$56,2,FALSE)*Paramètres!$K$7),IF(OR(M19="",OR($D19="",$D19="NL",$D19="HORS LIGUE")),0,VLOOKUP(IF(OR(M19="",OR($D19="",$D19="NL",$D19="HORS LIGUE")),"",COUNTIFS($D$5:$D$72,"&lt;&gt;"&amp;"",$D$5:$D$72,"&lt;&gt;"&amp;"NL",$D$5:$D$72,"&lt;&gt;"&amp;"HORS LIGUE",M$5:M$72,"&lt;"&amp;M19)+1),Paramètres!$B$3:$C$56,2,FALSE)*Paramètres!$K$7))</f>
        <v>0</v>
      </c>
      <c r="O19" s="46"/>
      <c r="P19" s="2">
        <f>IF(O$2="Bike &amp; Run",IF(ISNA(VLOOKUP(O19,Paramètres!$B$3:$C$56,2,FALSE)),0,VLOOKUP(O19,Paramètres!$B$3:$C$56,2,FALSE)*Paramètres!$K$8),IF(OR(O19="",OR($D19="",$D19="NL",$D19="HORS LIGUE")),0,VLOOKUP(IF(OR(O19="",OR($D19="",$D19="NL",$D19="HORS LIGUE")),"",COUNTIFS($D$5:$D$72,"&lt;&gt;"&amp;"",$D$5:$D$72,"&lt;&gt;"&amp;"NL",$D$5:$D$72,"&lt;&gt;"&amp;"HORS LIGUE",O$5:O$72,"&lt;"&amp;O19)+1),Paramètres!$B$3:$C$56,2,FALSE)*Paramètres!$K$8))</f>
        <v>0</v>
      </c>
      <c r="Q19" s="46"/>
      <c r="R19" s="2">
        <f>IF(Q$2="Bike &amp; Run",IF(ISNA(VLOOKUP(Q19,Paramètres!$B$3:$C$56,2,FALSE)),0,VLOOKUP(Q19,Paramètres!$B$3:$C$56,2,FALSE)*Paramètres!$K$9),IF(OR(Q19="",OR($D19="",$D19="NL",$D19="HORS LIGUE")),0,VLOOKUP(IF(OR(Q19="",OR($D19="",$D19="NL",$D19="HORS LIGUE")),"",COUNTIFS($D$5:$D$72,"&lt;&gt;"&amp;"",$D$5:$D$72,"&lt;&gt;"&amp;"NL",$D$5:$D$72,"&lt;&gt;"&amp;"HORS LIGUE",Q$5:Q$72,"&lt;"&amp;Q19)+1),Paramètres!$B$3:$C$56,2,FALSE)*Paramètres!$K$9))</f>
        <v>0</v>
      </c>
      <c r="S19" s="46"/>
      <c r="T19" s="2">
        <f>IF(S$2="Bike &amp; Run",IF(ISNA(VLOOKUP(S19,Paramètres!$B$3:$C$56,2,FALSE)),0,VLOOKUP(S19,Paramètres!$B$3:$C$56,2,FALSE)*Paramètres!$K$10),IF(OR(S19="",OR($D19="",$D19="NL",$D19="HORS LIGUE")),0,VLOOKUP(IF(OR(S19="",OR($D19="",$D19="NL",$D19="HORS LIGUE")),"",COUNTIFS($D$5:$D$72,"&lt;&gt;"&amp;"",$D$5:$D$72,"&lt;&gt;"&amp;"NL",$D$5:$D$72,"&lt;&gt;"&amp;"HORS LIGUE",S$5:S$72,"&lt;"&amp;S19)+1),Paramètres!$B$3:$C$56,2,FALSE)*Paramètres!$K$10))</f>
        <v>0</v>
      </c>
      <c r="U19" s="46"/>
      <c r="V19" s="2">
        <f>IF(U$2="Bike &amp; Run",IF(ISNA(VLOOKUP(U19,Paramètres!$B$3:$C$56,2,FALSE)),0,VLOOKUP(U19,Paramètres!$B$3:$C$56,2,FALSE)*Paramètres!$K$11),IF(OR(U19="",OR($D19="",$D19="NL",$D19="HORS LIGUE")),0,VLOOKUP(IF(OR(U19="",OR($D19="",$D19="NL",$D19="HORS LIGUE")),"",COUNTIFS($D$5:$D$72,"&lt;&gt;"&amp;"",$D$5:$D$72,"&lt;&gt;"&amp;"NL",$D$5:$D$72,"&lt;&gt;"&amp;"HORS LIGUE",U$5:U$72,"&lt;"&amp;U19)+1),Paramètres!$B$3:$C$56,2,FALSE)*Paramètres!$K$11))</f>
        <v>0</v>
      </c>
      <c r="W19" s="46"/>
      <c r="X19" s="2">
        <f>IF(W$2="Bike &amp; Run",IF(ISNA(VLOOKUP(W19,Paramètres!$B$3:$C$56,2,FALSE)),0,VLOOKUP(W19,Paramètres!$B$3:$C$56,2,FALSE)*Paramètres!$K$12),IF(OR(W19="",OR($D19="",$D19="NL",$D19="HORS LIGUE")),0,VLOOKUP(IF(OR(W19="",OR($D19="",$D19="NL",$D19="HORS LIGUE")),"",COUNTIFS($D$5:$D$72,"&lt;&gt;"&amp;"",$D$5:$D$72,"&lt;&gt;"&amp;"NL",$D$5:$D$72,"&lt;&gt;"&amp;"HORS LIGUE",W$5:W$72,"&lt;"&amp;W19)+1),Paramètres!$B$3:$C$56,2,FALSE)*Paramètres!$K$12))</f>
        <v>0</v>
      </c>
      <c r="Y19" s="46"/>
      <c r="Z19" s="2">
        <f>IF(Y$2="Bike &amp; Run",IF(ISNA(VLOOKUP(Y19,Paramètres!$B$3:$C$56,2,FALSE)),0,VLOOKUP(Y19,Paramètres!$B$3:$C$56,2,FALSE)*Paramètres!$K$13),IF(OR(Y19="",OR($D19="",$D19="NL",$D19="HORS LIGUE")),0,VLOOKUP(IF(OR(Y19="",OR($D19="",$D19="NL",$D19="HORS LIGUE")),"",COUNTIFS($D$5:$D$72,"&lt;&gt;"&amp;"",$D$5:$D$72,"&lt;&gt;"&amp;"NL",$D$5:$D$72,"&lt;&gt;"&amp;"HORS LIGUE",Y$5:Y$72,"&lt;"&amp;Y19)+1),Paramètres!$B$3:$C$56,2,FALSE)*Paramètres!$K$13))</f>
        <v>0</v>
      </c>
      <c r="AA19" s="46"/>
      <c r="AB19" s="2">
        <f>IF(AA$2="Bike &amp; Run",IF(ISNA(VLOOKUP(AA19,Paramètres!$B$3:$C$56,2,FALSE)),0,VLOOKUP(AA19,Paramètres!$B$3:$C$56,2,FALSE)*Paramètres!$K$14),IF(OR(AA19="",OR($D19="",$D19="NL",$D19="HORS LIGUE")),0,VLOOKUP(IF(OR(AA19="",OR($D19="",$D19="NL",$D19="HORS LIGUE")),"",COUNTIFS($D$5:$D$72,"&lt;&gt;"&amp;"",$D$5:$D$72,"&lt;&gt;"&amp;"NL",$D$5:$D$72,"&lt;&gt;"&amp;"HORS LIGUE",AA$5:AA$72,"&lt;"&amp;AA19)+1),Paramètres!$B$3:$C$56,2,FALSE)*Paramètres!$K$14))</f>
        <v>0</v>
      </c>
      <c r="AC19" s="46"/>
      <c r="AD19" s="2">
        <f>IF(AC$2="Bike &amp; Run",IF(ISNA(VLOOKUP(AC19,Paramètres!$B$3:$C$56,2,FALSE)),0,VLOOKUP(AC19,Paramètres!$B$3:$C$56,2,FALSE)*Paramètres!$K$15),IF(OR(AC19="",OR($D19="",$D19="NL",$D19="HORS LIGUE")),0,VLOOKUP(IF(OR(AC19="",OR($D19="",$D19="NL",$D19="HORS LIGUE")),"",COUNTIFS($D$5:$D$72,"&lt;&gt;"&amp;"",$D$5:$D$72,"&lt;&gt;"&amp;"NL",$D$5:$D$72,"&lt;&gt;"&amp;"HORS LIGUE",AC$5:AC$72,"&lt;"&amp;AC19)+1),Paramètres!$B$3:$C$56,2,FALSE)*Paramètres!$K$15))</f>
        <v>0</v>
      </c>
      <c r="AE19" s="46"/>
      <c r="AF19" s="2">
        <f>IF(AE$2="Bike &amp; Run",IF(ISNA(VLOOKUP(AE19,Paramètres!$B$3:$C$56,2,FALSE)),0,VLOOKUP(AE19,Paramètres!$B$3:$C$56,2,FALSE)*Paramètres!$K$16),IF(OR(AE19="",OR($D19="",$D19="NL",$D19="HORS LIGUE")),0,VLOOKUP(IF(OR(AE19="",OR($D19="",$D19="NL",$D19="HORS LIGUE")),"",COUNTIFS($D$5:$D$72,"&lt;&gt;"&amp;"",$D$5:$D$72,"&lt;&gt;"&amp;"NL",$D$5:$D$72,"&lt;&gt;"&amp;"HORS LIGUE",AE$5:AE$72,"&lt;"&amp;AE19)+1),Paramètres!$B$3:$C$56,2,FALSE)*Paramètres!$K$16))</f>
        <v>0</v>
      </c>
      <c r="AG19" s="46"/>
      <c r="AH19" s="2">
        <f>IF(AG$2="Bike &amp; Run",IF(ISNA(VLOOKUP(AG19,Paramètres!$B$3:$C$56,2,FALSE)),0,VLOOKUP(AG19,Paramètres!$B$3:$C$56,2,FALSE)*Paramètres!$K$17),IF(OR(AG19="",OR($D19="",$D19="NL",$D19="HORS LIGUE")),0,VLOOKUP(IF(OR(AG19="",OR($D19="",$D19="NL",$D19="HORS LIGUE")),"",COUNTIFS($D$5:$D$72,"&lt;&gt;"&amp;"",$D$5:$D$72,"&lt;&gt;"&amp;"NL",$D$5:$D$72,"&lt;&gt;"&amp;"HORS LIGUE",AG$5:AG$72,"&lt;"&amp;AG19)+1),Paramètres!$B$3:$C$56,2,FALSE)*Paramètres!$K$17))</f>
        <v>0</v>
      </c>
      <c r="AI19" s="40">
        <f t="shared" si="0"/>
        <v>147.5</v>
      </c>
      <c r="AJ19" s="3">
        <f t="shared" si="1"/>
        <v>15</v>
      </c>
      <c r="AK19" s="5">
        <f t="shared" si="2"/>
        <v>2</v>
      </c>
      <c r="AL19" s="41">
        <f t="shared" si="3"/>
        <v>147.5</v>
      </c>
      <c r="AM19" s="33">
        <f t="shared" si="4"/>
        <v>15</v>
      </c>
      <c r="AO19" s="22">
        <f t="shared" si="5"/>
        <v>104</v>
      </c>
      <c r="AP19">
        <f t="shared" si="6"/>
        <v>43.5</v>
      </c>
      <c r="AQ19">
        <f t="shared" si="7"/>
        <v>0</v>
      </c>
      <c r="AR19">
        <f t="shared" si="8"/>
        <v>0</v>
      </c>
      <c r="AS19">
        <f t="shared" si="9"/>
        <v>0</v>
      </c>
      <c r="AT19">
        <f t="shared" si="10"/>
        <v>0</v>
      </c>
      <c r="AU19">
        <f t="shared" si="11"/>
        <v>0</v>
      </c>
      <c r="AV19">
        <f t="shared" si="12"/>
        <v>0</v>
      </c>
      <c r="AW19">
        <f t="shared" si="13"/>
        <v>0</v>
      </c>
      <c r="AX19">
        <f t="shared" si="14"/>
        <v>0</v>
      </c>
      <c r="AY19">
        <f t="shared" si="15"/>
        <v>0</v>
      </c>
      <c r="AZ19">
        <f t="shared" si="16"/>
        <v>0</v>
      </c>
      <c r="BA19">
        <f t="shared" si="17"/>
        <v>0</v>
      </c>
      <c r="BB19">
        <f t="shared" si="18"/>
        <v>0</v>
      </c>
      <c r="BC19">
        <f t="shared" si="19"/>
        <v>0</v>
      </c>
      <c r="BD19">
        <f t="shared" si="20"/>
        <v>104</v>
      </c>
      <c r="BE19" s="22">
        <f t="shared" ref="BE19:BR19" si="35">BD19+LARGE($AO19:$BC19,BE$4)</f>
        <v>147.5</v>
      </c>
      <c r="BF19" s="22">
        <f t="shared" si="35"/>
        <v>147.5</v>
      </c>
      <c r="BG19" s="22">
        <f t="shared" si="35"/>
        <v>147.5</v>
      </c>
      <c r="BH19" s="22">
        <f t="shared" si="35"/>
        <v>147.5</v>
      </c>
      <c r="BI19" s="22">
        <f t="shared" si="35"/>
        <v>147.5</v>
      </c>
      <c r="BJ19" s="22">
        <f t="shared" si="35"/>
        <v>147.5</v>
      </c>
      <c r="BK19" s="22">
        <f t="shared" si="35"/>
        <v>147.5</v>
      </c>
      <c r="BL19" s="22">
        <f t="shared" si="35"/>
        <v>147.5</v>
      </c>
      <c r="BM19" s="22">
        <f t="shared" si="35"/>
        <v>147.5</v>
      </c>
      <c r="BN19" s="22">
        <f t="shared" si="35"/>
        <v>147.5</v>
      </c>
      <c r="BO19" s="22">
        <f t="shared" si="35"/>
        <v>147.5</v>
      </c>
      <c r="BP19" s="22">
        <f t="shared" si="35"/>
        <v>147.5</v>
      </c>
      <c r="BQ19" s="22">
        <f t="shared" si="35"/>
        <v>147.5</v>
      </c>
      <c r="BR19" s="22">
        <f t="shared" si="35"/>
        <v>147.5</v>
      </c>
    </row>
    <row r="20" spans="1:70" ht="16.5">
      <c r="A20" s="73" t="s">
        <v>1338</v>
      </c>
      <c r="B20" s="32" t="str">
        <f>IF(ISNA(VLOOKUP(A20,'Licenciés Jeunes 2023'!A:C,3,0)),"",VLOOKUP(A20,'Licenciés Jeunes 2023'!A:C,3,0))</f>
        <v>BORE   WIELOCH</v>
      </c>
      <c r="C20" s="32" t="str">
        <f>IF(ISNA(VLOOKUP(A20,'Licenciés Jeunes 2023'!A:C,2,0)),"",VLOOKUP(A20,'Licenciés Jeunes 2023'!A:C,2,0))</f>
        <v>Sacha</v>
      </c>
      <c r="D20" s="32" t="str">
        <f>IF(ISNA(VLOOKUP(A20,'Licenciés Jeunes 2023'!A:F,6,0)),"",VLOOKUP(A20,'Licenciés Jeunes 2023'!A:F,6,0))</f>
        <v>BOURGES TRIATHLON</v>
      </c>
      <c r="E20" s="6">
        <v>15</v>
      </c>
      <c r="F20" s="2">
        <v>103</v>
      </c>
      <c r="G20" s="4">
        <v>17</v>
      </c>
      <c r="H20" s="2">
        <f>IF(G$2="Bike &amp; Run",IF(ISNA(VLOOKUP(G20,Paramètres!$B$3:$C$56,2,FALSE)),0,VLOOKUP(G20,Paramètres!$B$3:$C$56,2,FALSE)*Paramètres!$K$4),IF(OR(G20="",OR($D20="",$D20="NL",$D20="HORS LIGUE")),0,VLOOKUP(IF(OR(G20="",OR($D20="",$D20="NL",$D20="HORS LIGUE")),"",COUNTIFS($D$5:$D$72,"&lt;&gt;"&amp;"",$D$5:$D$72,"&lt;&gt;"&amp;"NL",$D$5:$D$72,"&lt;&gt;"&amp;"HORS LIGUE",G$5:G$72,"&lt;"&amp;G20)+1),Paramètres!$B$3:$C$56,2,FALSE)*Paramètres!$K$4))</f>
        <v>40.5</v>
      </c>
      <c r="I20" s="36"/>
      <c r="J20" s="2">
        <f>IF(I$2="Bike &amp; Run",IF(ISNA(VLOOKUP(I20,Paramètres!$B$3:$C$56,2,FALSE)),0,VLOOKUP(I20,Paramètres!$B$3:$C$56,2,FALSE)*Paramètres!$K$5),IF(OR(I20="",OR($D20="",$D20="NL",$D20="HORS LIGUE")),0,VLOOKUP(IF(OR(I20="",OR($D20="",$D20="NL",$D20="HORS LIGUE")),"",COUNTIFS($D$5:$D$72,"&lt;&gt;"&amp;"",$D$5:$D$72,"&lt;&gt;"&amp;"NL",$D$5:$D$72,"&lt;&gt;"&amp;"HORS LIGUE",I$5:I$72,"&lt;"&amp;I20)+1),Paramètres!$B$3:$C$56,2,FALSE)*Paramètres!$K$5))</f>
        <v>0</v>
      </c>
      <c r="K20" s="4"/>
      <c r="L20" s="2">
        <f>IF(K$2="Bike &amp; Run",IF(ISNA(VLOOKUP(K20,Paramètres!$B$3:$C$56,2,FALSE)),0,VLOOKUP(K20,Paramètres!$B$3:$C$56,2,FALSE)*Paramètres!$K$6),IF(OR(K20="",OR($D20="",$D20="NL",$D20="HORS LIGUE")),0,VLOOKUP(IF(OR(K20="",OR($D20="",$D20="NL",$D20="HORS LIGUE")),"",COUNTIFS($D$5:$D$72,"&lt;&gt;"&amp;"",$D$5:$D$72,"&lt;&gt;"&amp;"NL",$D$5:$D$72,"&lt;&gt;"&amp;"HORS LIGUE",K$5:K$72,"&lt;"&amp;K20)+1),Paramètres!$B$3:$C$56,2,FALSE)*Paramètres!$K$6))</f>
        <v>0</v>
      </c>
      <c r="M20" s="4"/>
      <c r="N20" s="2">
        <f>IF(M$2="Bike &amp; Run",IF(ISNA(VLOOKUP(M20,Paramètres!$B$3:$C$56,2,FALSE)),0,VLOOKUP(M20,Paramètres!$B$3:$C$56,2,FALSE)*Paramètres!$K$7),IF(OR(M20="",OR($D20="",$D20="NL",$D20="HORS LIGUE")),0,VLOOKUP(IF(OR(M20="",OR($D20="",$D20="NL",$D20="HORS LIGUE")),"",COUNTIFS($D$5:$D$72,"&lt;&gt;"&amp;"",$D$5:$D$72,"&lt;&gt;"&amp;"NL",$D$5:$D$72,"&lt;&gt;"&amp;"HORS LIGUE",M$5:M$72,"&lt;"&amp;M20)+1),Paramètres!$B$3:$C$56,2,FALSE)*Paramètres!$K$7))</f>
        <v>0</v>
      </c>
      <c r="O20" s="46"/>
      <c r="P20" s="2">
        <f>IF(O$2="Bike &amp; Run",IF(ISNA(VLOOKUP(O20,Paramètres!$B$3:$C$56,2,FALSE)),0,VLOOKUP(O20,Paramètres!$B$3:$C$56,2,FALSE)*Paramètres!$K$8),IF(OR(O20="",OR($D20="",$D20="NL",$D20="HORS LIGUE")),0,VLOOKUP(IF(OR(O20="",OR($D20="",$D20="NL",$D20="HORS LIGUE")),"",COUNTIFS($D$5:$D$72,"&lt;&gt;"&amp;"",$D$5:$D$72,"&lt;&gt;"&amp;"NL",$D$5:$D$72,"&lt;&gt;"&amp;"HORS LIGUE",O$5:O$72,"&lt;"&amp;O20)+1),Paramètres!$B$3:$C$56,2,FALSE)*Paramètres!$K$8))</f>
        <v>0</v>
      </c>
      <c r="Q20" s="46"/>
      <c r="R20" s="2">
        <f>IF(Q$2="Bike &amp; Run",IF(ISNA(VLOOKUP(Q20,Paramètres!$B$3:$C$56,2,FALSE)),0,VLOOKUP(Q20,Paramètres!$B$3:$C$56,2,FALSE)*Paramètres!$K$9),IF(OR(Q20="",OR($D20="",$D20="NL",$D20="HORS LIGUE")),0,VLOOKUP(IF(OR(Q20="",OR($D20="",$D20="NL",$D20="HORS LIGUE")),"",COUNTIFS($D$5:$D$72,"&lt;&gt;"&amp;"",$D$5:$D$72,"&lt;&gt;"&amp;"NL",$D$5:$D$72,"&lt;&gt;"&amp;"HORS LIGUE",Q$5:Q$72,"&lt;"&amp;Q20)+1),Paramètres!$B$3:$C$56,2,FALSE)*Paramètres!$K$9))</f>
        <v>0</v>
      </c>
      <c r="S20" s="46"/>
      <c r="T20" s="2">
        <f>IF(S$2="Bike &amp; Run",IF(ISNA(VLOOKUP(S20,Paramètres!$B$3:$C$56,2,FALSE)),0,VLOOKUP(S20,Paramètres!$B$3:$C$56,2,FALSE)*Paramètres!$K$10),IF(OR(S20="",OR($D20="",$D20="NL",$D20="HORS LIGUE")),0,VLOOKUP(IF(OR(S20="",OR($D20="",$D20="NL",$D20="HORS LIGUE")),"",COUNTIFS($D$5:$D$72,"&lt;&gt;"&amp;"",$D$5:$D$72,"&lt;&gt;"&amp;"NL",$D$5:$D$72,"&lt;&gt;"&amp;"HORS LIGUE",S$5:S$72,"&lt;"&amp;S20)+1),Paramètres!$B$3:$C$56,2,FALSE)*Paramètres!$K$10))</f>
        <v>0</v>
      </c>
      <c r="U20" s="46"/>
      <c r="V20" s="2">
        <f>IF(U$2="Bike &amp; Run",IF(ISNA(VLOOKUP(U20,Paramètres!$B$3:$C$56,2,FALSE)),0,VLOOKUP(U20,Paramètres!$B$3:$C$56,2,FALSE)*Paramètres!$K$11),IF(OR(U20="",OR($D20="",$D20="NL",$D20="HORS LIGUE")),0,VLOOKUP(IF(OR(U20="",OR($D20="",$D20="NL",$D20="HORS LIGUE")),"",COUNTIFS($D$5:$D$72,"&lt;&gt;"&amp;"",$D$5:$D$72,"&lt;&gt;"&amp;"NL",$D$5:$D$72,"&lt;&gt;"&amp;"HORS LIGUE",U$5:U$72,"&lt;"&amp;U20)+1),Paramètres!$B$3:$C$56,2,FALSE)*Paramètres!$K$11))</f>
        <v>0</v>
      </c>
      <c r="W20" s="46"/>
      <c r="X20" s="2">
        <f>IF(W$2="Bike &amp; Run",IF(ISNA(VLOOKUP(W20,Paramètres!$B$3:$C$56,2,FALSE)),0,VLOOKUP(W20,Paramètres!$B$3:$C$56,2,FALSE)*Paramètres!$K$12),IF(OR(W20="",OR($D20="",$D20="NL",$D20="HORS LIGUE")),0,VLOOKUP(IF(OR(W20="",OR($D20="",$D20="NL",$D20="HORS LIGUE")),"",COUNTIFS($D$5:$D$72,"&lt;&gt;"&amp;"",$D$5:$D$72,"&lt;&gt;"&amp;"NL",$D$5:$D$72,"&lt;&gt;"&amp;"HORS LIGUE",W$5:W$72,"&lt;"&amp;W20)+1),Paramètres!$B$3:$C$56,2,FALSE)*Paramètres!$K$12))</f>
        <v>0</v>
      </c>
      <c r="Y20" s="46"/>
      <c r="Z20" s="2">
        <f>IF(Y$2="Bike &amp; Run",IF(ISNA(VLOOKUP(Y20,Paramètres!$B$3:$C$56,2,FALSE)),0,VLOOKUP(Y20,Paramètres!$B$3:$C$56,2,FALSE)*Paramètres!$K$13),IF(OR(Y20="",OR($D20="",$D20="NL",$D20="HORS LIGUE")),0,VLOOKUP(IF(OR(Y20="",OR($D20="",$D20="NL",$D20="HORS LIGUE")),"",COUNTIFS($D$5:$D$72,"&lt;&gt;"&amp;"",$D$5:$D$72,"&lt;&gt;"&amp;"NL",$D$5:$D$72,"&lt;&gt;"&amp;"HORS LIGUE",Y$5:Y$72,"&lt;"&amp;Y20)+1),Paramètres!$B$3:$C$56,2,FALSE)*Paramètres!$K$13))</f>
        <v>0</v>
      </c>
      <c r="AA20" s="46"/>
      <c r="AB20" s="2">
        <f>IF(AA$2="Bike &amp; Run",IF(ISNA(VLOOKUP(AA20,Paramètres!$B$3:$C$56,2,FALSE)),0,VLOOKUP(AA20,Paramètres!$B$3:$C$56,2,FALSE)*Paramètres!$K$14),IF(OR(AA20="",OR($D20="",$D20="NL",$D20="HORS LIGUE")),0,VLOOKUP(IF(OR(AA20="",OR($D20="",$D20="NL",$D20="HORS LIGUE")),"",COUNTIFS($D$5:$D$72,"&lt;&gt;"&amp;"",$D$5:$D$72,"&lt;&gt;"&amp;"NL",$D$5:$D$72,"&lt;&gt;"&amp;"HORS LIGUE",AA$5:AA$72,"&lt;"&amp;AA20)+1),Paramètres!$B$3:$C$56,2,FALSE)*Paramètres!$K$14))</f>
        <v>0</v>
      </c>
      <c r="AC20" s="46"/>
      <c r="AD20" s="2">
        <f>IF(AC$2="Bike &amp; Run",IF(ISNA(VLOOKUP(AC20,Paramètres!$B$3:$C$56,2,FALSE)),0,VLOOKUP(AC20,Paramètres!$B$3:$C$56,2,FALSE)*Paramètres!$K$15),IF(OR(AC20="",OR($D20="",$D20="NL",$D20="HORS LIGUE")),0,VLOOKUP(IF(OR(AC20="",OR($D20="",$D20="NL",$D20="HORS LIGUE")),"",COUNTIFS($D$5:$D$72,"&lt;&gt;"&amp;"",$D$5:$D$72,"&lt;&gt;"&amp;"NL",$D$5:$D$72,"&lt;&gt;"&amp;"HORS LIGUE",AC$5:AC$72,"&lt;"&amp;AC20)+1),Paramètres!$B$3:$C$56,2,FALSE)*Paramètres!$K$15))</f>
        <v>0</v>
      </c>
      <c r="AE20" s="46"/>
      <c r="AF20" s="2">
        <f>IF(AE$2="Bike &amp; Run",IF(ISNA(VLOOKUP(AE20,Paramètres!$B$3:$C$56,2,FALSE)),0,VLOOKUP(AE20,Paramètres!$B$3:$C$56,2,FALSE)*Paramètres!$K$16),IF(OR(AE20="",OR($D20="",$D20="NL",$D20="HORS LIGUE")),0,VLOOKUP(IF(OR(AE20="",OR($D20="",$D20="NL",$D20="HORS LIGUE")),"",COUNTIFS($D$5:$D$72,"&lt;&gt;"&amp;"",$D$5:$D$72,"&lt;&gt;"&amp;"NL",$D$5:$D$72,"&lt;&gt;"&amp;"HORS LIGUE",AE$5:AE$72,"&lt;"&amp;AE20)+1),Paramètres!$B$3:$C$56,2,FALSE)*Paramètres!$K$16))</f>
        <v>0</v>
      </c>
      <c r="AG20" s="46"/>
      <c r="AH20" s="2">
        <f>IF(AG$2="Bike &amp; Run",IF(ISNA(VLOOKUP(AG20,Paramètres!$B$3:$C$56,2,FALSE)),0,VLOOKUP(AG20,Paramètres!$B$3:$C$56,2,FALSE)*Paramètres!$K$17),IF(OR(AG20="",OR($D20="",$D20="NL",$D20="HORS LIGUE")),0,VLOOKUP(IF(OR(AG20="",OR($D20="",$D20="NL",$D20="HORS LIGUE")),"",COUNTIFS($D$5:$D$72,"&lt;&gt;"&amp;"",$D$5:$D$72,"&lt;&gt;"&amp;"NL",$D$5:$D$72,"&lt;&gt;"&amp;"HORS LIGUE",AG$5:AG$72,"&lt;"&amp;AG20)+1),Paramètres!$B$3:$C$56,2,FALSE)*Paramètres!$K$17))</f>
        <v>0</v>
      </c>
      <c r="AI20" s="40">
        <f t="shared" si="0"/>
        <v>143.5</v>
      </c>
      <c r="AJ20" s="3">
        <f t="shared" si="1"/>
        <v>16</v>
      </c>
      <c r="AK20" s="5">
        <f t="shared" si="2"/>
        <v>2</v>
      </c>
      <c r="AL20" s="41">
        <f t="shared" si="3"/>
        <v>143.5</v>
      </c>
      <c r="AM20" s="33">
        <f t="shared" si="4"/>
        <v>16</v>
      </c>
      <c r="AO20" s="22">
        <f t="shared" si="5"/>
        <v>103</v>
      </c>
      <c r="AP20">
        <f t="shared" si="6"/>
        <v>40.5</v>
      </c>
      <c r="AQ20">
        <f t="shared" si="7"/>
        <v>0</v>
      </c>
      <c r="AR20">
        <f t="shared" si="8"/>
        <v>0</v>
      </c>
      <c r="AS20">
        <f t="shared" si="9"/>
        <v>0</v>
      </c>
      <c r="AT20">
        <f t="shared" si="10"/>
        <v>0</v>
      </c>
      <c r="AU20">
        <f t="shared" si="11"/>
        <v>0</v>
      </c>
      <c r="AV20">
        <f t="shared" si="12"/>
        <v>0</v>
      </c>
      <c r="AW20">
        <f t="shared" si="13"/>
        <v>0</v>
      </c>
      <c r="AX20">
        <f t="shared" si="14"/>
        <v>0</v>
      </c>
      <c r="AY20">
        <f t="shared" si="15"/>
        <v>0</v>
      </c>
      <c r="AZ20">
        <f t="shared" si="16"/>
        <v>0</v>
      </c>
      <c r="BA20">
        <f t="shared" si="17"/>
        <v>0</v>
      </c>
      <c r="BB20">
        <f t="shared" si="18"/>
        <v>0</v>
      </c>
      <c r="BC20">
        <f t="shared" si="19"/>
        <v>0</v>
      </c>
      <c r="BD20">
        <f t="shared" si="20"/>
        <v>103</v>
      </c>
      <c r="BE20" s="22">
        <f t="shared" ref="BE20:BR20" si="36">BD20+LARGE($AO20:$BC20,BE$4)</f>
        <v>143.5</v>
      </c>
      <c r="BF20" s="22">
        <f t="shared" si="36"/>
        <v>143.5</v>
      </c>
      <c r="BG20" s="22">
        <f t="shared" si="36"/>
        <v>143.5</v>
      </c>
      <c r="BH20" s="22">
        <f t="shared" si="36"/>
        <v>143.5</v>
      </c>
      <c r="BI20" s="22">
        <f t="shared" si="36"/>
        <v>143.5</v>
      </c>
      <c r="BJ20" s="22">
        <f t="shared" si="36"/>
        <v>143.5</v>
      </c>
      <c r="BK20" s="22">
        <f t="shared" si="36"/>
        <v>143.5</v>
      </c>
      <c r="BL20" s="22">
        <f t="shared" si="36"/>
        <v>143.5</v>
      </c>
      <c r="BM20" s="22">
        <f t="shared" si="36"/>
        <v>143.5</v>
      </c>
      <c r="BN20" s="22">
        <f t="shared" si="36"/>
        <v>143.5</v>
      </c>
      <c r="BO20" s="22">
        <f t="shared" si="36"/>
        <v>143.5</v>
      </c>
      <c r="BP20" s="22">
        <f t="shared" si="36"/>
        <v>143.5</v>
      </c>
      <c r="BQ20" s="22">
        <f t="shared" si="36"/>
        <v>143.5</v>
      </c>
      <c r="BR20" s="22">
        <f t="shared" si="36"/>
        <v>143.5</v>
      </c>
    </row>
    <row r="21" spans="1:70" ht="16.5">
      <c r="A21" s="73" t="s">
        <v>1001</v>
      </c>
      <c r="B21" s="32" t="str">
        <f>IF(ISNA(VLOOKUP(A21,'Licenciés Jeunes 2023'!A:C,3,0)),"",VLOOKUP(A21,'Licenciés Jeunes 2023'!A:C,3,0))</f>
        <v>GARDEAU</v>
      </c>
      <c r="C21" s="32" t="str">
        <f>IF(ISNA(VLOOKUP(A21,'Licenciés Jeunes 2023'!A:C,2,0)),"",VLOOKUP(A21,'Licenciés Jeunes 2023'!A:C,2,0))</f>
        <v>Rafael</v>
      </c>
      <c r="D21" s="32" t="str">
        <f>IF(ISNA(VLOOKUP(A21,'Licenciés Jeunes 2023'!A:F,6,0)),"",VLOOKUP(A21,'Licenciés Jeunes 2023'!A:F,6,0))</f>
        <v>T.C. JOUE LES TOURS</v>
      </c>
      <c r="E21" s="6">
        <v>10</v>
      </c>
      <c r="F21" s="2">
        <v>134</v>
      </c>
      <c r="G21" s="4"/>
      <c r="H21" s="2">
        <f>IF(G$2="Bike &amp; Run",IF(ISNA(VLOOKUP(G21,Paramètres!$B$3:$C$56,2,FALSE)),0,VLOOKUP(G21,Paramètres!$B$3:$C$56,2,FALSE)*Paramètres!$K$4),IF(OR(G21="",OR($D21="",$D21="NL",$D21="HORS LIGUE")),0,VLOOKUP(IF(OR(G21="",OR($D21="",$D21="NL",$D21="HORS LIGUE")),"",COUNTIFS($D$5:$D$72,"&lt;&gt;"&amp;"",$D$5:$D$72,"&lt;&gt;"&amp;"NL",$D$5:$D$72,"&lt;&gt;"&amp;"HORS LIGUE",G$5:G$72,"&lt;"&amp;G21)+1),Paramètres!$B$3:$C$56,2,FALSE)*Paramètres!$K$4))</f>
        <v>0</v>
      </c>
      <c r="I21" s="36"/>
      <c r="J21" s="2">
        <f>IF(I$2="Bike &amp; Run",IF(ISNA(VLOOKUP(I21,Paramètres!$B$3:$C$56,2,FALSE)),0,VLOOKUP(I21,Paramètres!$B$3:$C$56,2,FALSE)*Paramètres!$K$5),IF(OR(I21="",OR($D21="",$D21="NL",$D21="HORS LIGUE")),0,VLOOKUP(IF(OR(I21="",OR($D21="",$D21="NL",$D21="HORS LIGUE")),"",COUNTIFS($D$5:$D$72,"&lt;&gt;"&amp;"",$D$5:$D$72,"&lt;&gt;"&amp;"NL",$D$5:$D$72,"&lt;&gt;"&amp;"HORS LIGUE",I$5:I$72,"&lt;"&amp;I21)+1),Paramètres!$B$3:$C$56,2,FALSE)*Paramètres!$K$5))</f>
        <v>0</v>
      </c>
      <c r="K21" s="4"/>
      <c r="L21" s="2">
        <f>IF(K$2="Bike &amp; Run",IF(ISNA(VLOOKUP(K21,Paramètres!$B$3:$C$56,2,FALSE)),0,VLOOKUP(K21,Paramètres!$B$3:$C$56,2,FALSE)*Paramètres!$K$6),IF(OR(K21="",OR($D21="",$D21="NL",$D21="HORS LIGUE")),0,VLOOKUP(IF(OR(K21="",OR($D21="",$D21="NL",$D21="HORS LIGUE")),"",COUNTIFS($D$5:$D$72,"&lt;&gt;"&amp;"",$D$5:$D$72,"&lt;&gt;"&amp;"NL",$D$5:$D$72,"&lt;&gt;"&amp;"HORS LIGUE",K$5:K$72,"&lt;"&amp;K21)+1),Paramètres!$B$3:$C$56,2,FALSE)*Paramètres!$K$6))</f>
        <v>0</v>
      </c>
      <c r="M21" s="4"/>
      <c r="N21" s="2">
        <f>IF(M$2="Bike &amp; Run",IF(ISNA(VLOOKUP(M21,Paramètres!$B$3:$C$56,2,FALSE)),0,VLOOKUP(M21,Paramètres!$B$3:$C$56,2,FALSE)*Paramètres!$K$7),IF(OR(M21="",OR($D21="",$D21="NL",$D21="HORS LIGUE")),0,VLOOKUP(IF(OR(M21="",OR($D21="",$D21="NL",$D21="HORS LIGUE")),"",COUNTIFS($D$5:$D$72,"&lt;&gt;"&amp;"",$D$5:$D$72,"&lt;&gt;"&amp;"NL",$D$5:$D$72,"&lt;&gt;"&amp;"HORS LIGUE",M$5:M$72,"&lt;"&amp;M21)+1),Paramètres!$B$3:$C$56,2,FALSE)*Paramètres!$K$7))</f>
        <v>0</v>
      </c>
      <c r="O21" s="46"/>
      <c r="P21" s="2">
        <f>IF(O$2="Bike &amp; Run",IF(ISNA(VLOOKUP(O21,Paramètres!$B$3:$C$56,2,FALSE)),0,VLOOKUP(O21,Paramètres!$B$3:$C$56,2,FALSE)*Paramètres!$K$8),IF(OR(O21="",OR($D21="",$D21="NL",$D21="HORS LIGUE")),0,VLOOKUP(IF(OR(O21="",OR($D21="",$D21="NL",$D21="HORS LIGUE")),"",COUNTIFS($D$5:$D$72,"&lt;&gt;"&amp;"",$D$5:$D$72,"&lt;&gt;"&amp;"NL",$D$5:$D$72,"&lt;&gt;"&amp;"HORS LIGUE",O$5:O$72,"&lt;"&amp;O21)+1),Paramètres!$B$3:$C$56,2,FALSE)*Paramètres!$K$8))</f>
        <v>0</v>
      </c>
      <c r="Q21" s="46"/>
      <c r="R21" s="2">
        <f>IF(Q$2="Bike &amp; Run",IF(ISNA(VLOOKUP(Q21,Paramètres!$B$3:$C$56,2,FALSE)),0,VLOOKUP(Q21,Paramètres!$B$3:$C$56,2,FALSE)*Paramètres!$K$9),IF(OR(Q21="",OR($D21="",$D21="NL",$D21="HORS LIGUE")),0,VLOOKUP(IF(OR(Q21="",OR($D21="",$D21="NL",$D21="HORS LIGUE")),"",COUNTIFS($D$5:$D$72,"&lt;&gt;"&amp;"",$D$5:$D$72,"&lt;&gt;"&amp;"NL",$D$5:$D$72,"&lt;&gt;"&amp;"HORS LIGUE",Q$5:Q$72,"&lt;"&amp;Q21)+1),Paramètres!$B$3:$C$56,2,FALSE)*Paramètres!$K$9))</f>
        <v>0</v>
      </c>
      <c r="S21" s="46"/>
      <c r="T21" s="2">
        <f>IF(S$2="Bike &amp; Run",IF(ISNA(VLOOKUP(S21,Paramètres!$B$3:$C$56,2,FALSE)),0,VLOOKUP(S21,Paramètres!$B$3:$C$56,2,FALSE)*Paramètres!$K$10),IF(OR(S21="",OR($D21="",$D21="NL",$D21="HORS LIGUE")),0,VLOOKUP(IF(OR(S21="",OR($D21="",$D21="NL",$D21="HORS LIGUE")),"",COUNTIFS($D$5:$D$72,"&lt;&gt;"&amp;"",$D$5:$D$72,"&lt;&gt;"&amp;"NL",$D$5:$D$72,"&lt;&gt;"&amp;"HORS LIGUE",S$5:S$72,"&lt;"&amp;S21)+1),Paramètres!$B$3:$C$56,2,FALSE)*Paramètres!$K$10))</f>
        <v>0</v>
      </c>
      <c r="U21" s="46"/>
      <c r="V21" s="2">
        <f>IF(U$2="Bike &amp; Run",IF(ISNA(VLOOKUP(U21,Paramètres!$B$3:$C$56,2,FALSE)),0,VLOOKUP(U21,Paramètres!$B$3:$C$56,2,FALSE)*Paramètres!$K$11),IF(OR(U21="",OR($D21="",$D21="NL",$D21="HORS LIGUE")),0,VLOOKUP(IF(OR(U21="",OR($D21="",$D21="NL",$D21="HORS LIGUE")),"",COUNTIFS($D$5:$D$72,"&lt;&gt;"&amp;"",$D$5:$D$72,"&lt;&gt;"&amp;"NL",$D$5:$D$72,"&lt;&gt;"&amp;"HORS LIGUE",U$5:U$72,"&lt;"&amp;U21)+1),Paramètres!$B$3:$C$56,2,FALSE)*Paramètres!$K$11))</f>
        <v>0</v>
      </c>
      <c r="W21" s="46"/>
      <c r="X21" s="2">
        <f>IF(W$2="Bike &amp; Run",IF(ISNA(VLOOKUP(W21,Paramètres!$B$3:$C$56,2,FALSE)),0,VLOOKUP(W21,Paramètres!$B$3:$C$56,2,FALSE)*Paramètres!$K$12),IF(OR(W21="",OR($D21="",$D21="NL",$D21="HORS LIGUE")),0,VLOOKUP(IF(OR(W21="",OR($D21="",$D21="NL",$D21="HORS LIGUE")),"",COUNTIFS($D$5:$D$72,"&lt;&gt;"&amp;"",$D$5:$D$72,"&lt;&gt;"&amp;"NL",$D$5:$D$72,"&lt;&gt;"&amp;"HORS LIGUE",W$5:W$72,"&lt;"&amp;W21)+1),Paramètres!$B$3:$C$56,2,FALSE)*Paramètres!$K$12))</f>
        <v>0</v>
      </c>
      <c r="Y21" s="46"/>
      <c r="Z21" s="2">
        <f>IF(Y$2="Bike &amp; Run",IF(ISNA(VLOOKUP(Y21,Paramètres!$B$3:$C$56,2,FALSE)),0,VLOOKUP(Y21,Paramètres!$B$3:$C$56,2,FALSE)*Paramètres!$K$13),IF(OR(Y21="",OR($D21="",$D21="NL",$D21="HORS LIGUE")),0,VLOOKUP(IF(OR(Y21="",OR($D21="",$D21="NL",$D21="HORS LIGUE")),"",COUNTIFS($D$5:$D$72,"&lt;&gt;"&amp;"",$D$5:$D$72,"&lt;&gt;"&amp;"NL",$D$5:$D$72,"&lt;&gt;"&amp;"HORS LIGUE",Y$5:Y$72,"&lt;"&amp;Y21)+1),Paramètres!$B$3:$C$56,2,FALSE)*Paramètres!$K$13))</f>
        <v>0</v>
      </c>
      <c r="AA21" s="46"/>
      <c r="AB21" s="2">
        <f>IF(AA$2="Bike &amp; Run",IF(ISNA(VLOOKUP(AA21,Paramètres!$B$3:$C$56,2,FALSE)),0,VLOOKUP(AA21,Paramètres!$B$3:$C$56,2,FALSE)*Paramètres!$K$14),IF(OR(AA21="",OR($D21="",$D21="NL",$D21="HORS LIGUE")),0,VLOOKUP(IF(OR(AA21="",OR($D21="",$D21="NL",$D21="HORS LIGUE")),"",COUNTIFS($D$5:$D$72,"&lt;&gt;"&amp;"",$D$5:$D$72,"&lt;&gt;"&amp;"NL",$D$5:$D$72,"&lt;&gt;"&amp;"HORS LIGUE",AA$5:AA$72,"&lt;"&amp;AA21)+1),Paramètres!$B$3:$C$56,2,FALSE)*Paramètres!$K$14))</f>
        <v>0</v>
      </c>
      <c r="AC21" s="46"/>
      <c r="AD21" s="2">
        <f>IF(AC$2="Bike &amp; Run",IF(ISNA(VLOOKUP(AC21,Paramètres!$B$3:$C$56,2,FALSE)),0,VLOOKUP(AC21,Paramètres!$B$3:$C$56,2,FALSE)*Paramètres!$K$15),IF(OR(AC21="",OR($D21="",$D21="NL",$D21="HORS LIGUE")),0,VLOOKUP(IF(OR(AC21="",OR($D21="",$D21="NL",$D21="HORS LIGUE")),"",COUNTIFS($D$5:$D$72,"&lt;&gt;"&amp;"",$D$5:$D$72,"&lt;&gt;"&amp;"NL",$D$5:$D$72,"&lt;&gt;"&amp;"HORS LIGUE",AC$5:AC$72,"&lt;"&amp;AC21)+1),Paramètres!$B$3:$C$56,2,FALSE)*Paramètres!$K$15))</f>
        <v>0</v>
      </c>
      <c r="AE21" s="46"/>
      <c r="AF21" s="2">
        <f>IF(AE$2="Bike &amp; Run",IF(ISNA(VLOOKUP(AE21,Paramètres!$B$3:$C$56,2,FALSE)),0,VLOOKUP(AE21,Paramètres!$B$3:$C$56,2,FALSE)*Paramètres!$K$16),IF(OR(AE21="",OR($D21="",$D21="NL",$D21="HORS LIGUE")),0,VLOOKUP(IF(OR(AE21="",OR($D21="",$D21="NL",$D21="HORS LIGUE")),"",COUNTIFS($D$5:$D$72,"&lt;&gt;"&amp;"",$D$5:$D$72,"&lt;&gt;"&amp;"NL",$D$5:$D$72,"&lt;&gt;"&amp;"HORS LIGUE",AE$5:AE$72,"&lt;"&amp;AE21)+1),Paramètres!$B$3:$C$56,2,FALSE)*Paramètres!$K$16))</f>
        <v>0</v>
      </c>
      <c r="AG21" s="46"/>
      <c r="AH21" s="2">
        <f>IF(AG$2="Bike &amp; Run",IF(ISNA(VLOOKUP(AG21,Paramètres!$B$3:$C$56,2,FALSE)),0,VLOOKUP(AG21,Paramètres!$B$3:$C$56,2,FALSE)*Paramètres!$K$17),IF(OR(AG21="",OR($D21="",$D21="NL",$D21="HORS LIGUE")),0,VLOOKUP(IF(OR(AG21="",OR($D21="",$D21="NL",$D21="HORS LIGUE")),"",COUNTIFS($D$5:$D$72,"&lt;&gt;"&amp;"",$D$5:$D$72,"&lt;&gt;"&amp;"NL",$D$5:$D$72,"&lt;&gt;"&amp;"HORS LIGUE",AG$5:AG$72,"&lt;"&amp;AG21)+1),Paramètres!$B$3:$C$56,2,FALSE)*Paramètres!$K$17))</f>
        <v>0</v>
      </c>
      <c r="AI21" s="40">
        <f t="shared" si="0"/>
        <v>134</v>
      </c>
      <c r="AJ21" s="3">
        <f t="shared" si="1"/>
        <v>17</v>
      </c>
      <c r="AK21" s="5">
        <f t="shared" si="2"/>
        <v>1</v>
      </c>
      <c r="AL21" s="41">
        <f t="shared" si="3"/>
        <v>134</v>
      </c>
      <c r="AM21" s="33">
        <f t="shared" si="4"/>
        <v>17</v>
      </c>
      <c r="AO21" s="22">
        <f t="shared" si="5"/>
        <v>134</v>
      </c>
      <c r="AP21">
        <f t="shared" si="6"/>
        <v>0</v>
      </c>
      <c r="AQ21">
        <f t="shared" si="7"/>
        <v>0</v>
      </c>
      <c r="AR21">
        <f t="shared" si="8"/>
        <v>0</v>
      </c>
      <c r="AS21">
        <f t="shared" si="9"/>
        <v>0</v>
      </c>
      <c r="AT21">
        <f t="shared" si="10"/>
        <v>0</v>
      </c>
      <c r="AU21">
        <f t="shared" si="11"/>
        <v>0</v>
      </c>
      <c r="AV21">
        <f t="shared" si="12"/>
        <v>0</v>
      </c>
      <c r="AW21">
        <f t="shared" si="13"/>
        <v>0</v>
      </c>
      <c r="AX21">
        <f t="shared" si="14"/>
        <v>0</v>
      </c>
      <c r="AY21">
        <f t="shared" si="15"/>
        <v>0</v>
      </c>
      <c r="AZ21">
        <f t="shared" si="16"/>
        <v>0</v>
      </c>
      <c r="BA21">
        <f t="shared" si="17"/>
        <v>0</v>
      </c>
      <c r="BB21">
        <f t="shared" si="18"/>
        <v>0</v>
      </c>
      <c r="BC21">
        <f t="shared" si="19"/>
        <v>0</v>
      </c>
      <c r="BD21">
        <f t="shared" si="20"/>
        <v>134</v>
      </c>
      <c r="BE21" s="22">
        <f t="shared" ref="BE21:BR21" si="37">BD21+LARGE($AO21:$BC21,BE$4)</f>
        <v>134</v>
      </c>
      <c r="BF21" s="22">
        <f t="shared" si="37"/>
        <v>134</v>
      </c>
      <c r="BG21" s="22">
        <f t="shared" si="37"/>
        <v>134</v>
      </c>
      <c r="BH21" s="22">
        <f t="shared" si="37"/>
        <v>134</v>
      </c>
      <c r="BI21" s="22">
        <f t="shared" si="37"/>
        <v>134</v>
      </c>
      <c r="BJ21" s="22">
        <f t="shared" si="37"/>
        <v>134</v>
      </c>
      <c r="BK21" s="22">
        <f t="shared" si="37"/>
        <v>134</v>
      </c>
      <c r="BL21" s="22">
        <f t="shared" si="37"/>
        <v>134</v>
      </c>
      <c r="BM21" s="22">
        <f t="shared" si="37"/>
        <v>134</v>
      </c>
      <c r="BN21" s="22">
        <f t="shared" si="37"/>
        <v>134</v>
      </c>
      <c r="BO21" s="22">
        <f t="shared" si="37"/>
        <v>134</v>
      </c>
      <c r="BP21" s="22">
        <f t="shared" si="37"/>
        <v>134</v>
      </c>
      <c r="BQ21" s="22">
        <f t="shared" si="37"/>
        <v>134</v>
      </c>
      <c r="BR21" s="22">
        <f t="shared" si="37"/>
        <v>134</v>
      </c>
    </row>
    <row r="22" spans="1:70" ht="16.5">
      <c r="A22" s="73" t="s">
        <v>838</v>
      </c>
      <c r="B22" s="32" t="str">
        <f>IF(ISNA(VLOOKUP(A22,'Licenciés Jeunes 2023'!A:C,3,0)),"",VLOOKUP(A22,'Licenciés Jeunes 2023'!A:C,3,0))</f>
        <v>ROUSSELET</v>
      </c>
      <c r="C22" s="32" t="str">
        <f>IF(ISNA(VLOOKUP(A22,'Licenciés Jeunes 2023'!A:C,2,0)),"",VLOOKUP(A22,'Licenciés Jeunes 2023'!A:C,2,0))</f>
        <v>Gatien</v>
      </c>
      <c r="D22" s="32" t="str">
        <f>IF(ISNA(VLOOKUP(A22,'Licenciés Jeunes 2023'!A:F,6,0)),"",VLOOKUP(A22,'Licenciés Jeunes 2023'!A:F,6,0))</f>
        <v>VENDOME TRIATHLON</v>
      </c>
      <c r="E22" s="6">
        <v>18</v>
      </c>
      <c r="F22" s="2">
        <v>91</v>
      </c>
      <c r="G22" s="4">
        <v>18</v>
      </c>
      <c r="H22" s="2">
        <f>IF(G$2="Bike &amp; Run",IF(ISNA(VLOOKUP(G22,Paramètres!$B$3:$C$56,2,FALSE)),0,VLOOKUP(G22,Paramètres!$B$3:$C$56,2,FALSE)*Paramètres!$K$4),IF(OR(G22="",OR($D22="",$D22="NL",$D22="HORS LIGUE")),0,VLOOKUP(IF(OR(G22="",OR($D22="",$D22="NL",$D22="HORS LIGUE")),"",COUNTIFS($D$5:$D$72,"&lt;&gt;"&amp;"",$D$5:$D$72,"&lt;&gt;"&amp;"NL",$D$5:$D$72,"&lt;&gt;"&amp;"HORS LIGUE",G$5:G$72,"&lt;"&amp;G22)+1),Paramètres!$B$3:$C$56,2,FALSE)*Paramètres!$K$4))</f>
        <v>39</v>
      </c>
      <c r="I22" s="36"/>
      <c r="J22" s="2">
        <f>IF(I$2="Bike &amp; Run",IF(ISNA(VLOOKUP(I22,Paramètres!$B$3:$C$56,2,FALSE)),0,VLOOKUP(I22,Paramètres!$B$3:$C$56,2,FALSE)*Paramètres!$K$5),IF(OR(I22="",OR($D22="",$D22="NL",$D22="HORS LIGUE")),0,VLOOKUP(IF(OR(I22="",OR($D22="",$D22="NL",$D22="HORS LIGUE")),"",COUNTIFS($D$5:$D$72,"&lt;&gt;"&amp;"",$D$5:$D$72,"&lt;&gt;"&amp;"NL",$D$5:$D$72,"&lt;&gt;"&amp;"HORS LIGUE",I$5:I$72,"&lt;"&amp;I22)+1),Paramètres!$B$3:$C$56,2,FALSE)*Paramètres!$K$5))</f>
        <v>0</v>
      </c>
      <c r="K22" s="4"/>
      <c r="L22" s="2">
        <f>IF(K$2="Bike &amp; Run",IF(ISNA(VLOOKUP(K22,Paramètres!$B$3:$C$56,2,FALSE)),0,VLOOKUP(K22,Paramètres!$B$3:$C$56,2,FALSE)*Paramètres!$K$6),IF(OR(K22="",OR($D22="",$D22="NL",$D22="HORS LIGUE")),0,VLOOKUP(IF(OR(K22="",OR($D22="",$D22="NL",$D22="HORS LIGUE")),"",COUNTIFS($D$5:$D$72,"&lt;&gt;"&amp;"",$D$5:$D$72,"&lt;&gt;"&amp;"NL",$D$5:$D$72,"&lt;&gt;"&amp;"HORS LIGUE",K$5:K$72,"&lt;"&amp;K22)+1),Paramètres!$B$3:$C$56,2,FALSE)*Paramètres!$K$6))</f>
        <v>0</v>
      </c>
      <c r="M22" s="4"/>
      <c r="N22" s="2">
        <f>IF(M$2="Bike &amp; Run",IF(ISNA(VLOOKUP(M22,Paramètres!$B$3:$C$56,2,FALSE)),0,VLOOKUP(M22,Paramètres!$B$3:$C$56,2,FALSE)*Paramètres!$K$7),IF(OR(M22="",OR($D22="",$D22="NL",$D22="HORS LIGUE")),0,VLOOKUP(IF(OR(M22="",OR($D22="",$D22="NL",$D22="HORS LIGUE")),"",COUNTIFS($D$5:$D$72,"&lt;&gt;"&amp;"",$D$5:$D$72,"&lt;&gt;"&amp;"NL",$D$5:$D$72,"&lt;&gt;"&amp;"HORS LIGUE",M$5:M$72,"&lt;"&amp;M22)+1),Paramètres!$B$3:$C$56,2,FALSE)*Paramètres!$K$7))</f>
        <v>0</v>
      </c>
      <c r="O22" s="46"/>
      <c r="P22" s="2">
        <f>IF(O$2="Bike &amp; Run",IF(ISNA(VLOOKUP(O22,Paramètres!$B$3:$C$56,2,FALSE)),0,VLOOKUP(O22,Paramètres!$B$3:$C$56,2,FALSE)*Paramètres!$K$8),IF(OR(O22="",OR($D22="",$D22="NL",$D22="HORS LIGUE")),0,VLOOKUP(IF(OR(O22="",OR($D22="",$D22="NL",$D22="HORS LIGUE")),"",COUNTIFS($D$5:$D$72,"&lt;&gt;"&amp;"",$D$5:$D$72,"&lt;&gt;"&amp;"NL",$D$5:$D$72,"&lt;&gt;"&amp;"HORS LIGUE",O$5:O$72,"&lt;"&amp;O22)+1),Paramètres!$B$3:$C$56,2,FALSE)*Paramètres!$K$8))</f>
        <v>0</v>
      </c>
      <c r="Q22" s="46"/>
      <c r="R22" s="2">
        <f>IF(Q$2="Bike &amp; Run",IF(ISNA(VLOOKUP(Q22,Paramètres!$B$3:$C$56,2,FALSE)),0,VLOOKUP(Q22,Paramètres!$B$3:$C$56,2,FALSE)*Paramètres!$K$9),IF(OR(Q22="",OR($D22="",$D22="NL",$D22="HORS LIGUE")),0,VLOOKUP(IF(OR(Q22="",OR($D22="",$D22="NL",$D22="HORS LIGUE")),"",COUNTIFS($D$5:$D$72,"&lt;&gt;"&amp;"",$D$5:$D$72,"&lt;&gt;"&amp;"NL",$D$5:$D$72,"&lt;&gt;"&amp;"HORS LIGUE",Q$5:Q$72,"&lt;"&amp;Q22)+1),Paramètres!$B$3:$C$56,2,FALSE)*Paramètres!$K$9))</f>
        <v>0</v>
      </c>
      <c r="S22" s="46"/>
      <c r="T22" s="2">
        <f>IF(S$2="Bike &amp; Run",IF(ISNA(VLOOKUP(S22,Paramètres!$B$3:$C$56,2,FALSE)),0,VLOOKUP(S22,Paramètres!$B$3:$C$56,2,FALSE)*Paramètres!$K$10),IF(OR(S22="",OR($D22="",$D22="NL",$D22="HORS LIGUE")),0,VLOOKUP(IF(OR(S22="",OR($D22="",$D22="NL",$D22="HORS LIGUE")),"",COUNTIFS($D$5:$D$72,"&lt;&gt;"&amp;"",$D$5:$D$72,"&lt;&gt;"&amp;"NL",$D$5:$D$72,"&lt;&gt;"&amp;"HORS LIGUE",S$5:S$72,"&lt;"&amp;S22)+1),Paramètres!$B$3:$C$56,2,FALSE)*Paramètres!$K$10))</f>
        <v>0</v>
      </c>
      <c r="U22" s="46"/>
      <c r="V22" s="2">
        <f>IF(U$2="Bike &amp; Run",IF(ISNA(VLOOKUP(U22,Paramètres!$B$3:$C$56,2,FALSE)),0,VLOOKUP(U22,Paramètres!$B$3:$C$56,2,FALSE)*Paramètres!$K$11),IF(OR(U22="",OR($D22="",$D22="NL",$D22="HORS LIGUE")),0,VLOOKUP(IF(OR(U22="",OR($D22="",$D22="NL",$D22="HORS LIGUE")),"",COUNTIFS($D$5:$D$72,"&lt;&gt;"&amp;"",$D$5:$D$72,"&lt;&gt;"&amp;"NL",$D$5:$D$72,"&lt;&gt;"&amp;"HORS LIGUE",U$5:U$72,"&lt;"&amp;U22)+1),Paramètres!$B$3:$C$56,2,FALSE)*Paramètres!$K$11))</f>
        <v>0</v>
      </c>
      <c r="W22" s="46"/>
      <c r="X22" s="2">
        <f>IF(W$2="Bike &amp; Run",IF(ISNA(VLOOKUP(W22,Paramètres!$B$3:$C$56,2,FALSE)),0,VLOOKUP(W22,Paramètres!$B$3:$C$56,2,FALSE)*Paramètres!$K$12),IF(OR(W22="",OR($D22="",$D22="NL",$D22="HORS LIGUE")),0,VLOOKUP(IF(OR(W22="",OR($D22="",$D22="NL",$D22="HORS LIGUE")),"",COUNTIFS($D$5:$D$72,"&lt;&gt;"&amp;"",$D$5:$D$72,"&lt;&gt;"&amp;"NL",$D$5:$D$72,"&lt;&gt;"&amp;"HORS LIGUE",W$5:W$72,"&lt;"&amp;W22)+1),Paramètres!$B$3:$C$56,2,FALSE)*Paramètres!$K$12))</f>
        <v>0</v>
      </c>
      <c r="Y22" s="46"/>
      <c r="Z22" s="2">
        <f>IF(Y$2="Bike &amp; Run",IF(ISNA(VLOOKUP(Y22,Paramètres!$B$3:$C$56,2,FALSE)),0,VLOOKUP(Y22,Paramètres!$B$3:$C$56,2,FALSE)*Paramètres!$K$13),IF(OR(Y22="",OR($D22="",$D22="NL",$D22="HORS LIGUE")),0,VLOOKUP(IF(OR(Y22="",OR($D22="",$D22="NL",$D22="HORS LIGUE")),"",COUNTIFS($D$5:$D$72,"&lt;&gt;"&amp;"",$D$5:$D$72,"&lt;&gt;"&amp;"NL",$D$5:$D$72,"&lt;&gt;"&amp;"HORS LIGUE",Y$5:Y$72,"&lt;"&amp;Y22)+1),Paramètres!$B$3:$C$56,2,FALSE)*Paramètres!$K$13))</f>
        <v>0</v>
      </c>
      <c r="AA22" s="46"/>
      <c r="AB22" s="2">
        <f>IF(AA$2="Bike &amp; Run",IF(ISNA(VLOOKUP(AA22,Paramètres!$B$3:$C$56,2,FALSE)),0,VLOOKUP(AA22,Paramètres!$B$3:$C$56,2,FALSE)*Paramètres!$K$14),IF(OR(AA22="",OR($D22="",$D22="NL",$D22="HORS LIGUE")),0,VLOOKUP(IF(OR(AA22="",OR($D22="",$D22="NL",$D22="HORS LIGUE")),"",COUNTIFS($D$5:$D$72,"&lt;&gt;"&amp;"",$D$5:$D$72,"&lt;&gt;"&amp;"NL",$D$5:$D$72,"&lt;&gt;"&amp;"HORS LIGUE",AA$5:AA$72,"&lt;"&amp;AA22)+1),Paramètres!$B$3:$C$56,2,FALSE)*Paramètres!$K$14))</f>
        <v>0</v>
      </c>
      <c r="AC22" s="46"/>
      <c r="AD22" s="2">
        <f>IF(AC$2="Bike &amp; Run",IF(ISNA(VLOOKUP(AC22,Paramètres!$B$3:$C$56,2,FALSE)),0,VLOOKUP(AC22,Paramètres!$B$3:$C$56,2,FALSE)*Paramètres!$K$15),IF(OR(AC22="",OR($D22="",$D22="NL",$D22="HORS LIGUE")),0,VLOOKUP(IF(OR(AC22="",OR($D22="",$D22="NL",$D22="HORS LIGUE")),"",COUNTIFS($D$5:$D$72,"&lt;&gt;"&amp;"",$D$5:$D$72,"&lt;&gt;"&amp;"NL",$D$5:$D$72,"&lt;&gt;"&amp;"HORS LIGUE",AC$5:AC$72,"&lt;"&amp;AC22)+1),Paramètres!$B$3:$C$56,2,FALSE)*Paramètres!$K$15))</f>
        <v>0</v>
      </c>
      <c r="AE22" s="46"/>
      <c r="AF22" s="2">
        <f>IF(AE$2="Bike &amp; Run",IF(ISNA(VLOOKUP(AE22,Paramètres!$B$3:$C$56,2,FALSE)),0,VLOOKUP(AE22,Paramètres!$B$3:$C$56,2,FALSE)*Paramètres!$K$16),IF(OR(AE22="",OR($D22="",$D22="NL",$D22="HORS LIGUE")),0,VLOOKUP(IF(OR(AE22="",OR($D22="",$D22="NL",$D22="HORS LIGUE")),"",COUNTIFS($D$5:$D$72,"&lt;&gt;"&amp;"",$D$5:$D$72,"&lt;&gt;"&amp;"NL",$D$5:$D$72,"&lt;&gt;"&amp;"HORS LIGUE",AE$5:AE$72,"&lt;"&amp;AE22)+1),Paramètres!$B$3:$C$56,2,FALSE)*Paramètres!$K$16))</f>
        <v>0</v>
      </c>
      <c r="AG22" s="46"/>
      <c r="AH22" s="2">
        <f>IF(AG$2="Bike &amp; Run",IF(ISNA(VLOOKUP(AG22,Paramètres!$B$3:$C$56,2,FALSE)),0,VLOOKUP(AG22,Paramètres!$B$3:$C$56,2,FALSE)*Paramètres!$K$17),IF(OR(AG22="",OR($D22="",$D22="NL",$D22="HORS LIGUE")),0,VLOOKUP(IF(OR(AG22="",OR($D22="",$D22="NL",$D22="HORS LIGUE")),"",COUNTIFS($D$5:$D$72,"&lt;&gt;"&amp;"",$D$5:$D$72,"&lt;&gt;"&amp;"NL",$D$5:$D$72,"&lt;&gt;"&amp;"HORS LIGUE",AG$5:AG$72,"&lt;"&amp;AG22)+1),Paramètres!$B$3:$C$56,2,FALSE)*Paramètres!$K$17))</f>
        <v>0</v>
      </c>
      <c r="AI22" s="40">
        <f t="shared" si="0"/>
        <v>130</v>
      </c>
      <c r="AJ22" s="3">
        <f t="shared" si="1"/>
        <v>18</v>
      </c>
      <c r="AK22" s="5">
        <f t="shared" si="2"/>
        <v>2</v>
      </c>
      <c r="AL22" s="41">
        <f t="shared" si="3"/>
        <v>130</v>
      </c>
      <c r="AM22" s="33">
        <f t="shared" si="4"/>
        <v>18</v>
      </c>
      <c r="AO22" s="22">
        <f t="shared" si="5"/>
        <v>91</v>
      </c>
      <c r="AP22">
        <f t="shared" si="6"/>
        <v>39</v>
      </c>
      <c r="AQ22">
        <f t="shared" si="7"/>
        <v>0</v>
      </c>
      <c r="AR22">
        <f t="shared" si="8"/>
        <v>0</v>
      </c>
      <c r="AS22">
        <f t="shared" si="9"/>
        <v>0</v>
      </c>
      <c r="AT22">
        <f t="shared" si="10"/>
        <v>0</v>
      </c>
      <c r="AU22">
        <f t="shared" si="11"/>
        <v>0</v>
      </c>
      <c r="AV22">
        <f t="shared" si="12"/>
        <v>0</v>
      </c>
      <c r="AW22">
        <f t="shared" si="13"/>
        <v>0</v>
      </c>
      <c r="AX22">
        <f t="shared" si="14"/>
        <v>0</v>
      </c>
      <c r="AY22">
        <f t="shared" si="15"/>
        <v>0</v>
      </c>
      <c r="AZ22">
        <f t="shared" si="16"/>
        <v>0</v>
      </c>
      <c r="BA22">
        <f t="shared" si="17"/>
        <v>0</v>
      </c>
      <c r="BB22">
        <f t="shared" si="18"/>
        <v>0</v>
      </c>
      <c r="BC22">
        <f t="shared" si="19"/>
        <v>0</v>
      </c>
      <c r="BD22">
        <f t="shared" si="20"/>
        <v>91</v>
      </c>
      <c r="BE22" s="22">
        <f t="shared" ref="BE22:BR22" si="38">BD22+LARGE($AO22:$BC22,BE$4)</f>
        <v>130</v>
      </c>
      <c r="BF22" s="22">
        <f t="shared" si="38"/>
        <v>130</v>
      </c>
      <c r="BG22" s="22">
        <f t="shared" si="38"/>
        <v>130</v>
      </c>
      <c r="BH22" s="22">
        <f t="shared" si="38"/>
        <v>130</v>
      </c>
      <c r="BI22" s="22">
        <f t="shared" si="38"/>
        <v>130</v>
      </c>
      <c r="BJ22" s="22">
        <f t="shared" si="38"/>
        <v>130</v>
      </c>
      <c r="BK22" s="22">
        <f t="shared" si="38"/>
        <v>130</v>
      </c>
      <c r="BL22" s="22">
        <f t="shared" si="38"/>
        <v>130</v>
      </c>
      <c r="BM22" s="22">
        <f t="shared" si="38"/>
        <v>130</v>
      </c>
      <c r="BN22" s="22">
        <f t="shared" si="38"/>
        <v>130</v>
      </c>
      <c r="BO22" s="22">
        <f t="shared" si="38"/>
        <v>130</v>
      </c>
      <c r="BP22" s="22">
        <f t="shared" si="38"/>
        <v>130</v>
      </c>
      <c r="BQ22" s="22">
        <f t="shared" si="38"/>
        <v>130</v>
      </c>
      <c r="BR22" s="22">
        <f t="shared" si="38"/>
        <v>130</v>
      </c>
    </row>
    <row r="23" spans="1:70" ht="16.5">
      <c r="A23" s="73" t="s">
        <v>1554</v>
      </c>
      <c r="B23" s="32" t="str">
        <f>IF(ISNA(VLOOKUP(A23,'Licenciés Jeunes 2023'!A:C,3,0)),"",VLOOKUP(A23,'Licenciés Jeunes 2023'!A:C,3,0))</f>
        <v>BUSCH</v>
      </c>
      <c r="C23" s="32" t="str">
        <f>IF(ISNA(VLOOKUP(A23,'Licenciés Jeunes 2023'!A:C,2,0)),"",VLOOKUP(A23,'Licenciés Jeunes 2023'!A:C,2,0))</f>
        <v>Maneck</v>
      </c>
      <c r="D23" s="32" t="str">
        <f>IF(ISNA(VLOOKUP(A23,'Licenciés Jeunes 2023'!A:F,6,0)),"",VLOOKUP(A23,'Licenciés Jeunes 2023'!A:F,6,0))</f>
        <v>T.C. JOUE LES TOURS</v>
      </c>
      <c r="E23" s="6">
        <v>17</v>
      </c>
      <c r="F23" s="2">
        <v>99</v>
      </c>
      <c r="G23" s="4"/>
      <c r="H23" s="2">
        <f>IF(G$2="Bike &amp; Run",IF(ISNA(VLOOKUP(G23,Paramètres!$B$3:$C$56,2,FALSE)),0,VLOOKUP(G23,Paramètres!$B$3:$C$56,2,FALSE)*Paramètres!$K$4),IF(OR(G23="",OR($D23="",$D23="NL",$D23="HORS LIGUE")),0,VLOOKUP(IF(OR(G23="",OR($D23="",$D23="NL",$D23="HORS LIGUE")),"",COUNTIFS($D$5:$D$72,"&lt;&gt;"&amp;"",$D$5:$D$72,"&lt;&gt;"&amp;"NL",$D$5:$D$72,"&lt;&gt;"&amp;"HORS LIGUE",G$5:G$72,"&lt;"&amp;G23)+1),Paramètres!$B$3:$C$56,2,FALSE)*Paramètres!$K$4))</f>
        <v>0</v>
      </c>
      <c r="I23" s="36"/>
      <c r="J23" s="2">
        <f>IF(I$2="Bike &amp; Run",IF(ISNA(VLOOKUP(I23,Paramètres!$B$3:$C$56,2,FALSE)),0,VLOOKUP(I23,Paramètres!$B$3:$C$56,2,FALSE)*Paramètres!$K$5),IF(OR(I23="",OR($D23="",$D23="NL",$D23="HORS LIGUE")),0,VLOOKUP(IF(OR(I23="",OR($D23="",$D23="NL",$D23="HORS LIGUE")),"",COUNTIFS($D$5:$D$72,"&lt;&gt;"&amp;"",$D$5:$D$72,"&lt;&gt;"&amp;"NL",$D$5:$D$72,"&lt;&gt;"&amp;"HORS LIGUE",I$5:I$72,"&lt;"&amp;I23)+1),Paramètres!$B$3:$C$56,2,FALSE)*Paramètres!$K$5))</f>
        <v>0</v>
      </c>
      <c r="K23" s="4"/>
      <c r="L23" s="2">
        <f>IF(K$2="Bike &amp; Run",IF(ISNA(VLOOKUP(K23,Paramètres!$B$3:$C$56,2,FALSE)),0,VLOOKUP(K23,Paramètres!$B$3:$C$56,2,FALSE)*Paramètres!$K$6),IF(OR(K23="",OR($D23="",$D23="NL",$D23="HORS LIGUE")),0,VLOOKUP(IF(OR(K23="",OR($D23="",$D23="NL",$D23="HORS LIGUE")),"",COUNTIFS($D$5:$D$72,"&lt;&gt;"&amp;"",$D$5:$D$72,"&lt;&gt;"&amp;"NL",$D$5:$D$72,"&lt;&gt;"&amp;"HORS LIGUE",K$5:K$72,"&lt;"&amp;K23)+1),Paramètres!$B$3:$C$56,2,FALSE)*Paramètres!$K$6))</f>
        <v>0</v>
      </c>
      <c r="M23" s="4"/>
      <c r="N23" s="2">
        <f>IF(M$2="Bike &amp; Run",IF(ISNA(VLOOKUP(M23,Paramètres!$B$3:$C$56,2,FALSE)),0,VLOOKUP(M23,Paramètres!$B$3:$C$56,2,FALSE)*Paramètres!$K$7),IF(OR(M23="",OR($D23="",$D23="NL",$D23="HORS LIGUE")),0,VLOOKUP(IF(OR(M23="",OR($D23="",$D23="NL",$D23="HORS LIGUE")),"",COUNTIFS($D$5:$D$72,"&lt;&gt;"&amp;"",$D$5:$D$72,"&lt;&gt;"&amp;"NL",$D$5:$D$72,"&lt;&gt;"&amp;"HORS LIGUE",M$5:M$72,"&lt;"&amp;M23)+1),Paramètres!$B$3:$C$56,2,FALSE)*Paramètres!$K$7))</f>
        <v>0</v>
      </c>
      <c r="O23" s="46"/>
      <c r="P23" s="2">
        <f>IF(O$2="Bike &amp; Run",IF(ISNA(VLOOKUP(O23,Paramètres!$B$3:$C$56,2,FALSE)),0,VLOOKUP(O23,Paramètres!$B$3:$C$56,2,FALSE)*Paramètres!$K$8),IF(OR(O23="",OR($D23="",$D23="NL",$D23="HORS LIGUE")),0,VLOOKUP(IF(OR(O23="",OR($D23="",$D23="NL",$D23="HORS LIGUE")),"",COUNTIFS($D$5:$D$72,"&lt;&gt;"&amp;"",$D$5:$D$72,"&lt;&gt;"&amp;"NL",$D$5:$D$72,"&lt;&gt;"&amp;"HORS LIGUE",O$5:O$72,"&lt;"&amp;O23)+1),Paramètres!$B$3:$C$56,2,FALSE)*Paramètres!$K$8))</f>
        <v>0</v>
      </c>
      <c r="Q23" s="46"/>
      <c r="R23" s="2">
        <f>IF(Q$2="Bike &amp; Run",IF(ISNA(VLOOKUP(Q23,Paramètres!$B$3:$C$56,2,FALSE)),0,VLOOKUP(Q23,Paramètres!$B$3:$C$56,2,FALSE)*Paramètres!$K$9),IF(OR(Q23="",OR($D23="",$D23="NL",$D23="HORS LIGUE")),0,VLOOKUP(IF(OR(Q23="",OR($D23="",$D23="NL",$D23="HORS LIGUE")),"",COUNTIFS($D$5:$D$72,"&lt;&gt;"&amp;"",$D$5:$D$72,"&lt;&gt;"&amp;"NL",$D$5:$D$72,"&lt;&gt;"&amp;"HORS LIGUE",Q$5:Q$72,"&lt;"&amp;Q23)+1),Paramètres!$B$3:$C$56,2,FALSE)*Paramètres!$K$9))</f>
        <v>0</v>
      </c>
      <c r="S23" s="46"/>
      <c r="T23" s="2">
        <f>IF(S$2="Bike &amp; Run",IF(ISNA(VLOOKUP(S23,Paramètres!$B$3:$C$56,2,FALSE)),0,VLOOKUP(S23,Paramètres!$B$3:$C$56,2,FALSE)*Paramètres!$K$10),IF(OR(S23="",OR($D23="",$D23="NL",$D23="HORS LIGUE")),0,VLOOKUP(IF(OR(S23="",OR($D23="",$D23="NL",$D23="HORS LIGUE")),"",COUNTIFS($D$5:$D$72,"&lt;&gt;"&amp;"",$D$5:$D$72,"&lt;&gt;"&amp;"NL",$D$5:$D$72,"&lt;&gt;"&amp;"HORS LIGUE",S$5:S$72,"&lt;"&amp;S23)+1),Paramètres!$B$3:$C$56,2,FALSE)*Paramètres!$K$10))</f>
        <v>0</v>
      </c>
      <c r="U23" s="46"/>
      <c r="V23" s="2">
        <f>IF(U$2="Bike &amp; Run",IF(ISNA(VLOOKUP(U23,Paramètres!$B$3:$C$56,2,FALSE)),0,VLOOKUP(U23,Paramètres!$B$3:$C$56,2,FALSE)*Paramètres!$K$11),IF(OR(U23="",OR($D23="",$D23="NL",$D23="HORS LIGUE")),0,VLOOKUP(IF(OR(U23="",OR($D23="",$D23="NL",$D23="HORS LIGUE")),"",COUNTIFS($D$5:$D$72,"&lt;&gt;"&amp;"",$D$5:$D$72,"&lt;&gt;"&amp;"NL",$D$5:$D$72,"&lt;&gt;"&amp;"HORS LIGUE",U$5:U$72,"&lt;"&amp;U23)+1),Paramètres!$B$3:$C$56,2,FALSE)*Paramètres!$K$11))</f>
        <v>0</v>
      </c>
      <c r="W23" s="46"/>
      <c r="X23" s="2">
        <f>IF(W$2="Bike &amp; Run",IF(ISNA(VLOOKUP(W23,Paramètres!$B$3:$C$56,2,FALSE)),0,VLOOKUP(W23,Paramètres!$B$3:$C$56,2,FALSE)*Paramètres!$K$12),IF(OR(W23="",OR($D23="",$D23="NL",$D23="HORS LIGUE")),0,VLOOKUP(IF(OR(W23="",OR($D23="",$D23="NL",$D23="HORS LIGUE")),"",COUNTIFS($D$5:$D$72,"&lt;&gt;"&amp;"",$D$5:$D$72,"&lt;&gt;"&amp;"NL",$D$5:$D$72,"&lt;&gt;"&amp;"HORS LIGUE",W$5:W$72,"&lt;"&amp;W23)+1),Paramètres!$B$3:$C$56,2,FALSE)*Paramètres!$K$12))</f>
        <v>0</v>
      </c>
      <c r="Y23" s="46"/>
      <c r="Z23" s="2">
        <f>IF(Y$2="Bike &amp; Run",IF(ISNA(VLOOKUP(Y23,Paramètres!$B$3:$C$56,2,FALSE)),0,VLOOKUP(Y23,Paramètres!$B$3:$C$56,2,FALSE)*Paramètres!$K$13),IF(OR(Y23="",OR($D23="",$D23="NL",$D23="HORS LIGUE")),0,VLOOKUP(IF(OR(Y23="",OR($D23="",$D23="NL",$D23="HORS LIGUE")),"",COUNTIFS($D$5:$D$72,"&lt;&gt;"&amp;"",$D$5:$D$72,"&lt;&gt;"&amp;"NL",$D$5:$D$72,"&lt;&gt;"&amp;"HORS LIGUE",Y$5:Y$72,"&lt;"&amp;Y23)+1),Paramètres!$B$3:$C$56,2,FALSE)*Paramètres!$K$13))</f>
        <v>0</v>
      </c>
      <c r="AA23" s="46"/>
      <c r="AB23" s="2">
        <f>IF(AA$2="Bike &amp; Run",IF(ISNA(VLOOKUP(AA23,Paramètres!$B$3:$C$56,2,FALSE)),0,VLOOKUP(AA23,Paramètres!$B$3:$C$56,2,FALSE)*Paramètres!$K$14),IF(OR(AA23="",OR($D23="",$D23="NL",$D23="HORS LIGUE")),0,VLOOKUP(IF(OR(AA23="",OR($D23="",$D23="NL",$D23="HORS LIGUE")),"",COUNTIFS($D$5:$D$72,"&lt;&gt;"&amp;"",$D$5:$D$72,"&lt;&gt;"&amp;"NL",$D$5:$D$72,"&lt;&gt;"&amp;"HORS LIGUE",AA$5:AA$72,"&lt;"&amp;AA23)+1),Paramètres!$B$3:$C$56,2,FALSE)*Paramètres!$K$14))</f>
        <v>0</v>
      </c>
      <c r="AC23" s="46"/>
      <c r="AD23" s="2">
        <f>IF(AC$2="Bike &amp; Run",IF(ISNA(VLOOKUP(AC23,Paramètres!$B$3:$C$56,2,FALSE)),0,VLOOKUP(AC23,Paramètres!$B$3:$C$56,2,FALSE)*Paramètres!$K$15),IF(OR(AC23="",OR($D23="",$D23="NL",$D23="HORS LIGUE")),0,VLOOKUP(IF(OR(AC23="",OR($D23="",$D23="NL",$D23="HORS LIGUE")),"",COUNTIFS($D$5:$D$72,"&lt;&gt;"&amp;"",$D$5:$D$72,"&lt;&gt;"&amp;"NL",$D$5:$D$72,"&lt;&gt;"&amp;"HORS LIGUE",AC$5:AC$72,"&lt;"&amp;AC23)+1),Paramètres!$B$3:$C$56,2,FALSE)*Paramètres!$K$15))</f>
        <v>0</v>
      </c>
      <c r="AE23" s="46"/>
      <c r="AF23" s="2">
        <f>IF(AE$2="Bike &amp; Run",IF(ISNA(VLOOKUP(AE23,Paramètres!$B$3:$C$56,2,FALSE)),0,VLOOKUP(AE23,Paramètres!$B$3:$C$56,2,FALSE)*Paramètres!$K$16),IF(OR(AE23="",OR($D23="",$D23="NL",$D23="HORS LIGUE")),0,VLOOKUP(IF(OR(AE23="",OR($D23="",$D23="NL",$D23="HORS LIGUE")),"",COUNTIFS($D$5:$D$72,"&lt;&gt;"&amp;"",$D$5:$D$72,"&lt;&gt;"&amp;"NL",$D$5:$D$72,"&lt;&gt;"&amp;"HORS LIGUE",AE$5:AE$72,"&lt;"&amp;AE23)+1),Paramètres!$B$3:$C$56,2,FALSE)*Paramètres!$K$16))</f>
        <v>0</v>
      </c>
      <c r="AG23" s="46"/>
      <c r="AH23" s="2">
        <f>IF(AG$2="Bike &amp; Run",IF(ISNA(VLOOKUP(AG23,Paramètres!$B$3:$C$56,2,FALSE)),0,VLOOKUP(AG23,Paramètres!$B$3:$C$56,2,FALSE)*Paramètres!$K$17),IF(OR(AG23="",OR($D23="",$D23="NL",$D23="HORS LIGUE")),0,VLOOKUP(IF(OR(AG23="",OR($D23="",$D23="NL",$D23="HORS LIGUE")),"",COUNTIFS($D$5:$D$72,"&lt;&gt;"&amp;"",$D$5:$D$72,"&lt;&gt;"&amp;"NL",$D$5:$D$72,"&lt;&gt;"&amp;"HORS LIGUE",AG$5:AG$72,"&lt;"&amp;AG23)+1),Paramètres!$B$3:$C$56,2,FALSE)*Paramètres!$K$17))</f>
        <v>0</v>
      </c>
      <c r="AI23" s="40">
        <f t="shared" si="0"/>
        <v>99</v>
      </c>
      <c r="AJ23" s="3">
        <f t="shared" si="1"/>
        <v>19</v>
      </c>
      <c r="AK23" s="5">
        <f t="shared" si="2"/>
        <v>1</v>
      </c>
      <c r="AL23" s="41">
        <f t="shared" si="3"/>
        <v>99</v>
      </c>
      <c r="AM23" s="33">
        <f t="shared" si="4"/>
        <v>19</v>
      </c>
      <c r="AO23" s="22">
        <f t="shared" si="5"/>
        <v>99</v>
      </c>
      <c r="AP23">
        <f t="shared" si="6"/>
        <v>0</v>
      </c>
      <c r="AQ23">
        <f t="shared" si="7"/>
        <v>0</v>
      </c>
      <c r="AR23">
        <f t="shared" si="8"/>
        <v>0</v>
      </c>
      <c r="AS23">
        <f t="shared" si="9"/>
        <v>0</v>
      </c>
      <c r="AT23">
        <f t="shared" si="10"/>
        <v>0</v>
      </c>
      <c r="AU23">
        <f t="shared" si="11"/>
        <v>0</v>
      </c>
      <c r="AV23">
        <f t="shared" si="12"/>
        <v>0</v>
      </c>
      <c r="AW23">
        <f t="shared" si="13"/>
        <v>0</v>
      </c>
      <c r="AX23">
        <f t="shared" si="14"/>
        <v>0</v>
      </c>
      <c r="AY23">
        <f t="shared" si="15"/>
        <v>0</v>
      </c>
      <c r="AZ23">
        <f t="shared" si="16"/>
        <v>0</v>
      </c>
      <c r="BA23">
        <f t="shared" si="17"/>
        <v>0</v>
      </c>
      <c r="BB23">
        <f t="shared" si="18"/>
        <v>0</v>
      </c>
      <c r="BC23">
        <f t="shared" si="19"/>
        <v>0</v>
      </c>
      <c r="BD23">
        <f t="shared" si="20"/>
        <v>99</v>
      </c>
      <c r="BE23" s="22">
        <f t="shared" ref="BE23:BR23" si="39">BD23+LARGE($AO23:$BC23,BE$4)</f>
        <v>99</v>
      </c>
      <c r="BF23" s="22">
        <f t="shared" si="39"/>
        <v>99</v>
      </c>
      <c r="BG23" s="22">
        <f t="shared" si="39"/>
        <v>99</v>
      </c>
      <c r="BH23" s="22">
        <f t="shared" si="39"/>
        <v>99</v>
      </c>
      <c r="BI23" s="22">
        <f t="shared" si="39"/>
        <v>99</v>
      </c>
      <c r="BJ23" s="22">
        <f t="shared" si="39"/>
        <v>99</v>
      </c>
      <c r="BK23" s="22">
        <f t="shared" si="39"/>
        <v>99</v>
      </c>
      <c r="BL23" s="22">
        <f t="shared" si="39"/>
        <v>99</v>
      </c>
      <c r="BM23" s="22">
        <f t="shared" si="39"/>
        <v>99</v>
      </c>
      <c r="BN23" s="22">
        <f t="shared" si="39"/>
        <v>99</v>
      </c>
      <c r="BO23" s="22">
        <f t="shared" si="39"/>
        <v>99</v>
      </c>
      <c r="BP23" s="22">
        <f t="shared" si="39"/>
        <v>99</v>
      </c>
      <c r="BQ23" s="22">
        <f t="shared" si="39"/>
        <v>99</v>
      </c>
      <c r="BR23" s="22">
        <f t="shared" si="39"/>
        <v>99</v>
      </c>
    </row>
    <row r="24" spans="1:70" ht="16.5">
      <c r="A24" s="73" t="s">
        <v>674</v>
      </c>
      <c r="B24" s="32" t="str">
        <f>IF(ISNA(VLOOKUP(A24,'Licenciés Jeunes 2023'!A:C,3,0)),"",VLOOKUP(A24,'Licenciés Jeunes 2023'!A:C,3,0))</f>
        <v>ROBERT</v>
      </c>
      <c r="C24" s="32" t="str">
        <f>IF(ISNA(VLOOKUP(A24,'Licenciés Jeunes 2023'!A:C,2,0)),"",VLOOKUP(A24,'Licenciés Jeunes 2023'!A:C,2,0))</f>
        <v>Matteo</v>
      </c>
      <c r="D24" s="32" t="str">
        <f>IF(ISNA(VLOOKUP(A24,'Licenciés Jeunes 2023'!A:F,6,0)),"",VLOOKUP(A24,'Licenciés Jeunes 2023'!A:F,6,0))</f>
        <v>SAINT LAURENT NOUAN TRIATHLON</v>
      </c>
      <c r="E24" s="6"/>
      <c r="F24" s="2">
        <f>IF(E$2="Bike &amp; Run",IF(ISNA(VLOOKUP(E24,Paramètres!$B$3:$C$56,2,FALSE)),0,VLOOKUP(E24,Paramètres!$B$3:$C$56,2,FALSE)*Paramètres!$K$3),IF(OR(E24="",OR($D24="",$D24="NL",$D24="HORS LIGUE")),0,VLOOKUP(IF(OR(E24="",OR($D24="",$D24="NL",$D24="HORS LIGUE")),"",COUNTIFS($D$5:$D$72,"&lt;&gt;"&amp;"",$D$5:$D$72,"&lt;&gt;"&amp;"NL",$D$5:$D$72,"&lt;&gt;"&amp;"HORS LIGUE",E$5:E$72,"&lt;"&amp;E24)+1),Paramètres!$B$3:$C$56,2,FALSE)*Paramètres!$K$3))</f>
        <v>0</v>
      </c>
      <c r="G24" s="4">
        <v>11</v>
      </c>
      <c r="H24" s="2">
        <f>IF(G$2="Bike &amp; Run",IF(ISNA(VLOOKUP(G24,Paramètres!$B$3:$C$56,2,FALSE)),0,VLOOKUP(G24,Paramètres!$B$3:$C$56,2,FALSE)*Paramètres!$K$4),IF(OR(G24="",OR($D24="",$D24="NL",$D24="HORS LIGUE")),0,VLOOKUP(IF(OR(G24="",OR($D24="",$D24="NL",$D24="HORS LIGUE")),"",COUNTIFS($D$5:$D$72,"&lt;&gt;"&amp;"",$D$5:$D$72,"&lt;&gt;"&amp;"NL",$D$5:$D$72,"&lt;&gt;"&amp;"HORS LIGUE",G$5:G$72,"&lt;"&amp;G24)+1),Paramètres!$B$3:$C$56,2,FALSE)*Paramètres!$K$4))</f>
        <v>54</v>
      </c>
      <c r="I24" s="36"/>
      <c r="J24" s="2">
        <f>IF(I$2="Bike &amp; Run",IF(ISNA(VLOOKUP(I24,Paramètres!$B$3:$C$56,2,FALSE)),0,VLOOKUP(I24,Paramètres!$B$3:$C$56,2,FALSE)*Paramètres!$K$5),IF(OR(I24="",OR($D24="",$D24="NL",$D24="HORS LIGUE")),0,VLOOKUP(IF(OR(I24="",OR($D24="",$D24="NL",$D24="HORS LIGUE")),"",COUNTIFS($D$5:$D$72,"&lt;&gt;"&amp;"",$D$5:$D$72,"&lt;&gt;"&amp;"NL",$D$5:$D$72,"&lt;&gt;"&amp;"HORS LIGUE",I$5:I$72,"&lt;"&amp;I24)+1),Paramètres!$B$3:$C$56,2,FALSE)*Paramètres!$K$5))</f>
        <v>0</v>
      </c>
      <c r="K24" s="4"/>
      <c r="L24" s="2">
        <f>IF(K$2="Bike &amp; Run",IF(ISNA(VLOOKUP(K24,Paramètres!$B$3:$C$56,2,FALSE)),0,VLOOKUP(K24,Paramètres!$B$3:$C$56,2,FALSE)*Paramètres!$K$6),IF(OR(K24="",OR($D24="",$D24="NL",$D24="HORS LIGUE")),0,VLOOKUP(IF(OR(K24="",OR($D24="",$D24="NL",$D24="HORS LIGUE")),"",COUNTIFS($D$5:$D$72,"&lt;&gt;"&amp;"",$D$5:$D$72,"&lt;&gt;"&amp;"NL",$D$5:$D$72,"&lt;&gt;"&amp;"HORS LIGUE",K$5:K$72,"&lt;"&amp;K24)+1),Paramètres!$B$3:$C$56,2,FALSE)*Paramètres!$K$6))</f>
        <v>0</v>
      </c>
      <c r="M24" s="4"/>
      <c r="N24" s="2">
        <f>IF(M$2="Bike &amp; Run",IF(ISNA(VLOOKUP(M24,Paramètres!$B$3:$C$56,2,FALSE)),0,VLOOKUP(M24,Paramètres!$B$3:$C$56,2,FALSE)*Paramètres!$K$7),IF(OR(M24="",OR($D24="",$D24="NL",$D24="HORS LIGUE")),0,VLOOKUP(IF(OR(M24="",OR($D24="",$D24="NL",$D24="HORS LIGUE")),"",COUNTIFS($D$5:$D$72,"&lt;&gt;"&amp;"",$D$5:$D$72,"&lt;&gt;"&amp;"NL",$D$5:$D$72,"&lt;&gt;"&amp;"HORS LIGUE",M$5:M$72,"&lt;"&amp;M24)+1),Paramètres!$B$3:$C$56,2,FALSE)*Paramètres!$K$7))</f>
        <v>0</v>
      </c>
      <c r="O24" s="46"/>
      <c r="P24" s="2">
        <f>IF(O$2="Bike &amp; Run",IF(ISNA(VLOOKUP(O24,Paramètres!$B$3:$C$56,2,FALSE)),0,VLOOKUP(O24,Paramètres!$B$3:$C$56,2,FALSE)*Paramètres!$K$8),IF(OR(O24="",OR($D24="",$D24="NL",$D24="HORS LIGUE")),0,VLOOKUP(IF(OR(O24="",OR($D24="",$D24="NL",$D24="HORS LIGUE")),"",COUNTIFS($D$5:$D$72,"&lt;&gt;"&amp;"",$D$5:$D$72,"&lt;&gt;"&amp;"NL",$D$5:$D$72,"&lt;&gt;"&amp;"HORS LIGUE",O$5:O$72,"&lt;"&amp;O24)+1),Paramètres!$B$3:$C$56,2,FALSE)*Paramètres!$K$8))</f>
        <v>0</v>
      </c>
      <c r="Q24" s="46"/>
      <c r="R24" s="2">
        <f>IF(Q$2="Bike &amp; Run",IF(ISNA(VLOOKUP(Q24,Paramètres!$B$3:$C$56,2,FALSE)),0,VLOOKUP(Q24,Paramètres!$B$3:$C$56,2,FALSE)*Paramètres!$K$9),IF(OR(Q24="",OR($D24="",$D24="NL",$D24="HORS LIGUE")),0,VLOOKUP(IF(OR(Q24="",OR($D24="",$D24="NL",$D24="HORS LIGUE")),"",COUNTIFS($D$5:$D$72,"&lt;&gt;"&amp;"",$D$5:$D$72,"&lt;&gt;"&amp;"NL",$D$5:$D$72,"&lt;&gt;"&amp;"HORS LIGUE",Q$5:Q$72,"&lt;"&amp;Q24)+1),Paramètres!$B$3:$C$56,2,FALSE)*Paramètres!$K$9))</f>
        <v>0</v>
      </c>
      <c r="S24" s="46"/>
      <c r="T24" s="2">
        <f>IF(S$2="Bike &amp; Run",IF(ISNA(VLOOKUP(S24,Paramètres!$B$3:$C$56,2,FALSE)),0,VLOOKUP(S24,Paramètres!$B$3:$C$56,2,FALSE)*Paramètres!$K$10),IF(OR(S24="",OR($D24="",$D24="NL",$D24="HORS LIGUE")),0,VLOOKUP(IF(OR(S24="",OR($D24="",$D24="NL",$D24="HORS LIGUE")),"",COUNTIFS($D$5:$D$72,"&lt;&gt;"&amp;"",$D$5:$D$72,"&lt;&gt;"&amp;"NL",$D$5:$D$72,"&lt;&gt;"&amp;"HORS LIGUE",S$5:S$72,"&lt;"&amp;S24)+1),Paramètres!$B$3:$C$56,2,FALSE)*Paramètres!$K$10))</f>
        <v>0</v>
      </c>
      <c r="U24" s="46"/>
      <c r="V24" s="2">
        <f>IF(U$2="Bike &amp; Run",IF(ISNA(VLOOKUP(U24,Paramètres!$B$3:$C$56,2,FALSE)),0,VLOOKUP(U24,Paramètres!$B$3:$C$56,2,FALSE)*Paramètres!$K$11),IF(OR(U24="",OR($D24="",$D24="NL",$D24="HORS LIGUE")),0,VLOOKUP(IF(OR(U24="",OR($D24="",$D24="NL",$D24="HORS LIGUE")),"",COUNTIFS($D$5:$D$72,"&lt;&gt;"&amp;"",$D$5:$D$72,"&lt;&gt;"&amp;"NL",$D$5:$D$72,"&lt;&gt;"&amp;"HORS LIGUE",U$5:U$72,"&lt;"&amp;U24)+1),Paramètres!$B$3:$C$56,2,FALSE)*Paramètres!$K$11))</f>
        <v>0</v>
      </c>
      <c r="W24" s="46"/>
      <c r="X24" s="2">
        <f>IF(W$2="Bike &amp; Run",IF(ISNA(VLOOKUP(W24,Paramètres!$B$3:$C$56,2,FALSE)),0,VLOOKUP(W24,Paramètres!$B$3:$C$56,2,FALSE)*Paramètres!$K$12),IF(OR(W24="",OR($D24="",$D24="NL",$D24="HORS LIGUE")),0,VLOOKUP(IF(OR(W24="",OR($D24="",$D24="NL",$D24="HORS LIGUE")),"",COUNTIFS($D$5:$D$72,"&lt;&gt;"&amp;"",$D$5:$D$72,"&lt;&gt;"&amp;"NL",$D$5:$D$72,"&lt;&gt;"&amp;"HORS LIGUE",W$5:W$72,"&lt;"&amp;W24)+1),Paramètres!$B$3:$C$56,2,FALSE)*Paramètres!$K$12))</f>
        <v>0</v>
      </c>
      <c r="Y24" s="46"/>
      <c r="Z24" s="2">
        <f>IF(Y$2="Bike &amp; Run",IF(ISNA(VLOOKUP(Y24,Paramètres!$B$3:$C$56,2,FALSE)),0,VLOOKUP(Y24,Paramètres!$B$3:$C$56,2,FALSE)*Paramètres!$K$13),IF(OR(Y24="",OR($D24="",$D24="NL",$D24="HORS LIGUE")),0,VLOOKUP(IF(OR(Y24="",OR($D24="",$D24="NL",$D24="HORS LIGUE")),"",COUNTIFS($D$5:$D$72,"&lt;&gt;"&amp;"",$D$5:$D$72,"&lt;&gt;"&amp;"NL",$D$5:$D$72,"&lt;&gt;"&amp;"HORS LIGUE",Y$5:Y$72,"&lt;"&amp;Y24)+1),Paramètres!$B$3:$C$56,2,FALSE)*Paramètres!$K$13))</f>
        <v>0</v>
      </c>
      <c r="AA24" s="46"/>
      <c r="AB24" s="2">
        <f>IF(AA$2="Bike &amp; Run",IF(ISNA(VLOOKUP(AA24,Paramètres!$B$3:$C$56,2,FALSE)),0,VLOOKUP(AA24,Paramètres!$B$3:$C$56,2,FALSE)*Paramètres!$K$14),IF(OR(AA24="",OR($D24="",$D24="NL",$D24="HORS LIGUE")),0,VLOOKUP(IF(OR(AA24="",OR($D24="",$D24="NL",$D24="HORS LIGUE")),"",COUNTIFS($D$5:$D$72,"&lt;&gt;"&amp;"",$D$5:$D$72,"&lt;&gt;"&amp;"NL",$D$5:$D$72,"&lt;&gt;"&amp;"HORS LIGUE",AA$5:AA$72,"&lt;"&amp;AA24)+1),Paramètres!$B$3:$C$56,2,FALSE)*Paramètres!$K$14))</f>
        <v>0</v>
      </c>
      <c r="AC24" s="46"/>
      <c r="AD24" s="2">
        <f>IF(AC$2="Bike &amp; Run",IF(ISNA(VLOOKUP(AC24,Paramètres!$B$3:$C$56,2,FALSE)),0,VLOOKUP(AC24,Paramètres!$B$3:$C$56,2,FALSE)*Paramètres!$K$15),IF(OR(AC24="",OR($D24="",$D24="NL",$D24="HORS LIGUE")),0,VLOOKUP(IF(OR(AC24="",OR($D24="",$D24="NL",$D24="HORS LIGUE")),"",COUNTIFS($D$5:$D$72,"&lt;&gt;"&amp;"",$D$5:$D$72,"&lt;&gt;"&amp;"NL",$D$5:$D$72,"&lt;&gt;"&amp;"HORS LIGUE",AC$5:AC$72,"&lt;"&amp;AC24)+1),Paramètres!$B$3:$C$56,2,FALSE)*Paramètres!$K$15))</f>
        <v>0</v>
      </c>
      <c r="AE24" s="46"/>
      <c r="AF24" s="2">
        <f>IF(AE$2="Bike &amp; Run",IF(ISNA(VLOOKUP(AE24,Paramètres!$B$3:$C$56,2,FALSE)),0,VLOOKUP(AE24,Paramètres!$B$3:$C$56,2,FALSE)*Paramètres!$K$16),IF(OR(AE24="",OR($D24="",$D24="NL",$D24="HORS LIGUE")),0,VLOOKUP(IF(OR(AE24="",OR($D24="",$D24="NL",$D24="HORS LIGUE")),"",COUNTIFS($D$5:$D$72,"&lt;&gt;"&amp;"",$D$5:$D$72,"&lt;&gt;"&amp;"NL",$D$5:$D$72,"&lt;&gt;"&amp;"HORS LIGUE",AE$5:AE$72,"&lt;"&amp;AE24)+1),Paramètres!$B$3:$C$56,2,FALSE)*Paramètres!$K$16))</f>
        <v>0</v>
      </c>
      <c r="AG24" s="46"/>
      <c r="AH24" s="2">
        <f>IF(AG$2="Bike &amp; Run",IF(ISNA(VLOOKUP(AG24,Paramètres!$B$3:$C$56,2,FALSE)),0,VLOOKUP(AG24,Paramètres!$B$3:$C$56,2,FALSE)*Paramètres!$K$17),IF(OR(AG24="",OR($D24="",$D24="NL",$D24="HORS LIGUE")),0,VLOOKUP(IF(OR(AG24="",OR($D24="",$D24="NL",$D24="HORS LIGUE")),"",COUNTIFS($D$5:$D$72,"&lt;&gt;"&amp;"",$D$5:$D$72,"&lt;&gt;"&amp;"NL",$D$5:$D$72,"&lt;&gt;"&amp;"HORS LIGUE",AG$5:AG$72,"&lt;"&amp;AG24)+1),Paramètres!$B$3:$C$56,2,FALSE)*Paramètres!$K$17))</f>
        <v>0</v>
      </c>
      <c r="AI24" s="40">
        <f t="shared" si="0"/>
        <v>54</v>
      </c>
      <c r="AJ24" s="3">
        <f t="shared" si="1"/>
        <v>20</v>
      </c>
      <c r="AK24" s="5">
        <f t="shared" si="2"/>
        <v>1</v>
      </c>
      <c r="AL24" s="41">
        <f t="shared" si="3"/>
        <v>54</v>
      </c>
      <c r="AM24" s="33">
        <f t="shared" si="4"/>
        <v>20</v>
      </c>
      <c r="AO24" s="22">
        <f t="shared" si="5"/>
        <v>0</v>
      </c>
      <c r="AP24">
        <f t="shared" si="6"/>
        <v>54</v>
      </c>
      <c r="AQ24">
        <f t="shared" si="7"/>
        <v>0</v>
      </c>
      <c r="AR24">
        <f t="shared" si="8"/>
        <v>0</v>
      </c>
      <c r="AS24">
        <f t="shared" si="9"/>
        <v>0</v>
      </c>
      <c r="AT24">
        <f t="shared" si="10"/>
        <v>0</v>
      </c>
      <c r="AU24">
        <f t="shared" si="11"/>
        <v>0</v>
      </c>
      <c r="AV24">
        <f t="shared" si="12"/>
        <v>0</v>
      </c>
      <c r="AW24">
        <f t="shared" si="13"/>
        <v>0</v>
      </c>
      <c r="AX24">
        <f t="shared" si="14"/>
        <v>0</v>
      </c>
      <c r="AY24">
        <f t="shared" si="15"/>
        <v>0</v>
      </c>
      <c r="AZ24">
        <f t="shared" si="16"/>
        <v>0</v>
      </c>
      <c r="BA24">
        <f t="shared" si="17"/>
        <v>0</v>
      </c>
      <c r="BB24">
        <f t="shared" si="18"/>
        <v>0</v>
      </c>
      <c r="BC24">
        <f t="shared" si="19"/>
        <v>0</v>
      </c>
      <c r="BD24">
        <f t="shared" si="20"/>
        <v>54</v>
      </c>
      <c r="BE24" s="22">
        <f t="shared" ref="BE24:BR24" si="40">BD24+LARGE($AO24:$BC24,BE$4)</f>
        <v>54</v>
      </c>
      <c r="BF24" s="22">
        <f t="shared" si="40"/>
        <v>54</v>
      </c>
      <c r="BG24" s="22">
        <f t="shared" si="40"/>
        <v>54</v>
      </c>
      <c r="BH24" s="22">
        <f t="shared" si="40"/>
        <v>54</v>
      </c>
      <c r="BI24" s="22">
        <f t="shared" si="40"/>
        <v>54</v>
      </c>
      <c r="BJ24" s="22">
        <f t="shared" si="40"/>
        <v>54</v>
      </c>
      <c r="BK24" s="22">
        <f t="shared" si="40"/>
        <v>54</v>
      </c>
      <c r="BL24" s="22">
        <f t="shared" si="40"/>
        <v>54</v>
      </c>
      <c r="BM24" s="22">
        <f t="shared" si="40"/>
        <v>54</v>
      </c>
      <c r="BN24" s="22">
        <f t="shared" si="40"/>
        <v>54</v>
      </c>
      <c r="BO24" s="22">
        <f t="shared" si="40"/>
        <v>54</v>
      </c>
      <c r="BP24" s="22">
        <f t="shared" si="40"/>
        <v>54</v>
      </c>
      <c r="BQ24" s="22">
        <f t="shared" si="40"/>
        <v>54</v>
      </c>
      <c r="BR24" s="22">
        <f t="shared" si="40"/>
        <v>54</v>
      </c>
    </row>
    <row r="25" spans="1:70" ht="16.5">
      <c r="A25" s="73" t="s">
        <v>1412</v>
      </c>
      <c r="B25" s="32" t="str">
        <f>IF(ISNA(VLOOKUP(A25,'Licenciés Jeunes 2023'!A:C,3,0)),"",VLOOKUP(A25,'Licenciés Jeunes 2023'!A:C,3,0))</f>
        <v>CORSE</v>
      </c>
      <c r="C25" s="32" t="str">
        <f>IF(ISNA(VLOOKUP(A25,'Licenciés Jeunes 2023'!A:C,2,0)),"",VLOOKUP(A25,'Licenciés Jeunes 2023'!A:C,2,0))</f>
        <v>Antonin</v>
      </c>
      <c r="D25" s="32" t="str">
        <f>IF(ISNA(VLOOKUP(A25,'Licenciés Jeunes 2023'!A:F,6,0)),"",VLOOKUP(A25,'Licenciés Jeunes 2023'!A:F,6,0))</f>
        <v>AC ROMORANTIN TRIATHLON</v>
      </c>
      <c r="E25" s="6">
        <v>19</v>
      </c>
      <c r="F25" s="2">
        <v>51</v>
      </c>
      <c r="G25" s="4"/>
      <c r="H25" s="2">
        <f>IF(G$2="Bike &amp; Run",IF(ISNA(VLOOKUP(G25,Paramètres!$B$3:$C$56,2,FALSE)),0,VLOOKUP(G25,Paramètres!$B$3:$C$56,2,FALSE)*Paramètres!$K$4),IF(OR(G25="",OR($D25="",$D25="NL",$D25="HORS LIGUE")),0,VLOOKUP(IF(OR(G25="",OR($D25="",$D25="NL",$D25="HORS LIGUE")),"",COUNTIFS($D$5:$D$72,"&lt;&gt;"&amp;"",$D$5:$D$72,"&lt;&gt;"&amp;"NL",$D$5:$D$72,"&lt;&gt;"&amp;"HORS LIGUE",G$5:G$72,"&lt;"&amp;G25)+1),Paramètres!$B$3:$C$56,2,FALSE)*Paramètres!$K$4))</f>
        <v>0</v>
      </c>
      <c r="I25" s="36"/>
      <c r="J25" s="2">
        <f>IF(I$2="Bike &amp; Run",IF(ISNA(VLOOKUP(I25,Paramètres!$B$3:$C$56,2,FALSE)),0,VLOOKUP(I25,Paramètres!$B$3:$C$56,2,FALSE)*Paramètres!$K$5),IF(OR(I25="",OR($D25="",$D25="NL",$D25="HORS LIGUE")),0,VLOOKUP(IF(OR(I25="",OR($D25="",$D25="NL",$D25="HORS LIGUE")),"",COUNTIFS($D$5:$D$72,"&lt;&gt;"&amp;"",$D$5:$D$72,"&lt;&gt;"&amp;"NL",$D$5:$D$72,"&lt;&gt;"&amp;"HORS LIGUE",I$5:I$72,"&lt;"&amp;I25)+1),Paramètres!$B$3:$C$56,2,FALSE)*Paramètres!$K$5))</f>
        <v>0</v>
      </c>
      <c r="K25" s="4"/>
      <c r="L25" s="2">
        <f>IF(K$2="Bike &amp; Run",IF(ISNA(VLOOKUP(K25,Paramètres!$B$3:$C$56,2,FALSE)),0,VLOOKUP(K25,Paramètres!$B$3:$C$56,2,FALSE)*Paramètres!$K$6),IF(OR(K25="",OR($D25="",$D25="NL",$D25="HORS LIGUE")),0,VLOOKUP(IF(OR(K25="",OR($D25="",$D25="NL",$D25="HORS LIGUE")),"",COUNTIFS($D$5:$D$72,"&lt;&gt;"&amp;"",$D$5:$D$72,"&lt;&gt;"&amp;"NL",$D$5:$D$72,"&lt;&gt;"&amp;"HORS LIGUE",K$5:K$72,"&lt;"&amp;K25)+1),Paramètres!$B$3:$C$56,2,FALSE)*Paramètres!$K$6))</f>
        <v>0</v>
      </c>
      <c r="M25" s="4"/>
      <c r="N25" s="2">
        <f>IF(M$2="Bike &amp; Run",IF(ISNA(VLOOKUP(M25,Paramètres!$B$3:$C$56,2,FALSE)),0,VLOOKUP(M25,Paramètres!$B$3:$C$56,2,FALSE)*Paramètres!$K$7),IF(OR(M25="",OR($D25="",$D25="NL",$D25="HORS LIGUE")),0,VLOOKUP(IF(OR(M25="",OR($D25="",$D25="NL",$D25="HORS LIGUE")),"",COUNTIFS($D$5:$D$72,"&lt;&gt;"&amp;"",$D$5:$D$72,"&lt;&gt;"&amp;"NL",$D$5:$D$72,"&lt;&gt;"&amp;"HORS LIGUE",M$5:M$72,"&lt;"&amp;M25)+1),Paramètres!$B$3:$C$56,2,FALSE)*Paramètres!$K$7))</f>
        <v>0</v>
      </c>
      <c r="O25" s="46"/>
      <c r="P25" s="2">
        <f>IF(O$2="Bike &amp; Run",IF(ISNA(VLOOKUP(O25,Paramètres!$B$3:$C$56,2,FALSE)),0,VLOOKUP(O25,Paramètres!$B$3:$C$56,2,FALSE)*Paramètres!$K$8),IF(OR(O25="",OR($D25="",$D25="NL",$D25="HORS LIGUE")),0,VLOOKUP(IF(OR(O25="",OR($D25="",$D25="NL",$D25="HORS LIGUE")),"",COUNTIFS($D$5:$D$72,"&lt;&gt;"&amp;"",$D$5:$D$72,"&lt;&gt;"&amp;"NL",$D$5:$D$72,"&lt;&gt;"&amp;"HORS LIGUE",O$5:O$72,"&lt;"&amp;O25)+1),Paramètres!$B$3:$C$56,2,FALSE)*Paramètres!$K$8))</f>
        <v>0</v>
      </c>
      <c r="Q25" s="46"/>
      <c r="R25" s="2">
        <f>IF(Q$2="Bike &amp; Run",IF(ISNA(VLOOKUP(Q25,Paramètres!$B$3:$C$56,2,FALSE)),0,VLOOKUP(Q25,Paramètres!$B$3:$C$56,2,FALSE)*Paramètres!$K$9),IF(OR(Q25="",OR($D25="",$D25="NL",$D25="HORS LIGUE")),0,VLOOKUP(IF(OR(Q25="",OR($D25="",$D25="NL",$D25="HORS LIGUE")),"",COUNTIFS($D$5:$D$72,"&lt;&gt;"&amp;"",$D$5:$D$72,"&lt;&gt;"&amp;"NL",$D$5:$D$72,"&lt;&gt;"&amp;"HORS LIGUE",Q$5:Q$72,"&lt;"&amp;Q25)+1),Paramètres!$B$3:$C$56,2,FALSE)*Paramètres!$K$9))</f>
        <v>0</v>
      </c>
      <c r="S25" s="46"/>
      <c r="T25" s="2">
        <f>IF(S$2="Bike &amp; Run",IF(ISNA(VLOOKUP(S25,Paramètres!$B$3:$C$56,2,FALSE)),0,VLOOKUP(S25,Paramètres!$B$3:$C$56,2,FALSE)*Paramètres!$K$10),IF(OR(S25="",OR($D25="",$D25="NL",$D25="HORS LIGUE")),0,VLOOKUP(IF(OR(S25="",OR($D25="",$D25="NL",$D25="HORS LIGUE")),"",COUNTIFS($D$5:$D$72,"&lt;&gt;"&amp;"",$D$5:$D$72,"&lt;&gt;"&amp;"NL",$D$5:$D$72,"&lt;&gt;"&amp;"HORS LIGUE",S$5:S$72,"&lt;"&amp;S25)+1),Paramètres!$B$3:$C$56,2,FALSE)*Paramètres!$K$10))</f>
        <v>0</v>
      </c>
      <c r="U25" s="46"/>
      <c r="V25" s="2">
        <f>IF(U$2="Bike &amp; Run",IF(ISNA(VLOOKUP(U25,Paramètres!$B$3:$C$56,2,FALSE)),0,VLOOKUP(U25,Paramètres!$B$3:$C$56,2,FALSE)*Paramètres!$K$11),IF(OR(U25="",OR($D25="",$D25="NL",$D25="HORS LIGUE")),0,VLOOKUP(IF(OR(U25="",OR($D25="",$D25="NL",$D25="HORS LIGUE")),"",COUNTIFS($D$5:$D$72,"&lt;&gt;"&amp;"",$D$5:$D$72,"&lt;&gt;"&amp;"NL",$D$5:$D$72,"&lt;&gt;"&amp;"HORS LIGUE",U$5:U$72,"&lt;"&amp;U25)+1),Paramètres!$B$3:$C$56,2,FALSE)*Paramètres!$K$11))</f>
        <v>0</v>
      </c>
      <c r="W25" s="46"/>
      <c r="X25" s="2">
        <f>IF(W$2="Bike &amp; Run",IF(ISNA(VLOOKUP(W25,Paramètres!$B$3:$C$56,2,FALSE)),0,VLOOKUP(W25,Paramètres!$B$3:$C$56,2,FALSE)*Paramètres!$K$12),IF(OR(W25="",OR($D25="",$D25="NL",$D25="HORS LIGUE")),0,VLOOKUP(IF(OR(W25="",OR($D25="",$D25="NL",$D25="HORS LIGUE")),"",COUNTIFS($D$5:$D$72,"&lt;&gt;"&amp;"",$D$5:$D$72,"&lt;&gt;"&amp;"NL",$D$5:$D$72,"&lt;&gt;"&amp;"HORS LIGUE",W$5:W$72,"&lt;"&amp;W25)+1),Paramètres!$B$3:$C$56,2,FALSE)*Paramètres!$K$12))</f>
        <v>0</v>
      </c>
      <c r="Y25" s="46"/>
      <c r="Z25" s="2">
        <f>IF(Y$2="Bike &amp; Run",IF(ISNA(VLOOKUP(Y25,Paramètres!$B$3:$C$56,2,FALSE)),0,VLOOKUP(Y25,Paramètres!$B$3:$C$56,2,FALSE)*Paramètres!$K$13),IF(OR(Y25="",OR($D25="",$D25="NL",$D25="HORS LIGUE")),0,VLOOKUP(IF(OR(Y25="",OR($D25="",$D25="NL",$D25="HORS LIGUE")),"",COUNTIFS($D$5:$D$72,"&lt;&gt;"&amp;"",$D$5:$D$72,"&lt;&gt;"&amp;"NL",$D$5:$D$72,"&lt;&gt;"&amp;"HORS LIGUE",Y$5:Y$72,"&lt;"&amp;Y25)+1),Paramètres!$B$3:$C$56,2,FALSE)*Paramètres!$K$13))</f>
        <v>0</v>
      </c>
      <c r="AA25" s="46"/>
      <c r="AB25" s="2">
        <f>IF(AA$2="Bike &amp; Run",IF(ISNA(VLOOKUP(AA25,Paramètres!$B$3:$C$56,2,FALSE)),0,VLOOKUP(AA25,Paramètres!$B$3:$C$56,2,FALSE)*Paramètres!$K$14),IF(OR(AA25="",OR($D25="",$D25="NL",$D25="HORS LIGUE")),0,VLOOKUP(IF(OR(AA25="",OR($D25="",$D25="NL",$D25="HORS LIGUE")),"",COUNTIFS($D$5:$D$72,"&lt;&gt;"&amp;"",$D$5:$D$72,"&lt;&gt;"&amp;"NL",$D$5:$D$72,"&lt;&gt;"&amp;"HORS LIGUE",AA$5:AA$72,"&lt;"&amp;AA25)+1),Paramètres!$B$3:$C$56,2,FALSE)*Paramètres!$K$14))</f>
        <v>0</v>
      </c>
      <c r="AC25" s="46"/>
      <c r="AD25" s="2">
        <f>IF(AC$2="Bike &amp; Run",IF(ISNA(VLOOKUP(AC25,Paramètres!$B$3:$C$56,2,FALSE)),0,VLOOKUP(AC25,Paramètres!$B$3:$C$56,2,FALSE)*Paramètres!$K$15),IF(OR(AC25="",OR($D25="",$D25="NL",$D25="HORS LIGUE")),0,VLOOKUP(IF(OR(AC25="",OR($D25="",$D25="NL",$D25="HORS LIGUE")),"",COUNTIFS($D$5:$D$72,"&lt;&gt;"&amp;"",$D$5:$D$72,"&lt;&gt;"&amp;"NL",$D$5:$D$72,"&lt;&gt;"&amp;"HORS LIGUE",AC$5:AC$72,"&lt;"&amp;AC25)+1),Paramètres!$B$3:$C$56,2,FALSE)*Paramètres!$K$15))</f>
        <v>0</v>
      </c>
      <c r="AE25" s="46"/>
      <c r="AF25" s="2">
        <f>IF(AE$2="Bike &amp; Run",IF(ISNA(VLOOKUP(AE25,Paramètres!$B$3:$C$56,2,FALSE)),0,VLOOKUP(AE25,Paramètres!$B$3:$C$56,2,FALSE)*Paramètres!$K$16),IF(OR(AE25="",OR($D25="",$D25="NL",$D25="HORS LIGUE")),0,VLOOKUP(IF(OR(AE25="",OR($D25="",$D25="NL",$D25="HORS LIGUE")),"",COUNTIFS($D$5:$D$72,"&lt;&gt;"&amp;"",$D$5:$D$72,"&lt;&gt;"&amp;"NL",$D$5:$D$72,"&lt;&gt;"&amp;"HORS LIGUE",AE$5:AE$72,"&lt;"&amp;AE25)+1),Paramètres!$B$3:$C$56,2,FALSE)*Paramètres!$K$16))</f>
        <v>0</v>
      </c>
      <c r="AG25" s="46"/>
      <c r="AH25" s="2">
        <f>IF(AG$2="Bike &amp; Run",IF(ISNA(VLOOKUP(AG25,Paramètres!$B$3:$C$56,2,FALSE)),0,VLOOKUP(AG25,Paramètres!$B$3:$C$56,2,FALSE)*Paramètres!$K$17),IF(OR(AG25="",OR($D25="",$D25="NL",$D25="HORS LIGUE")),0,VLOOKUP(IF(OR(AG25="",OR($D25="",$D25="NL",$D25="HORS LIGUE")),"",COUNTIFS($D$5:$D$72,"&lt;&gt;"&amp;"",$D$5:$D$72,"&lt;&gt;"&amp;"NL",$D$5:$D$72,"&lt;&gt;"&amp;"HORS LIGUE",AG$5:AG$72,"&lt;"&amp;AG25)+1),Paramètres!$B$3:$C$56,2,FALSE)*Paramètres!$K$17))</f>
        <v>0</v>
      </c>
      <c r="AI25" s="40">
        <f t="shared" si="0"/>
        <v>51</v>
      </c>
      <c r="AJ25" s="3">
        <f t="shared" si="1"/>
        <v>21</v>
      </c>
      <c r="AK25" s="5">
        <f t="shared" si="2"/>
        <v>1</v>
      </c>
      <c r="AL25" s="41">
        <f t="shared" si="3"/>
        <v>51</v>
      </c>
      <c r="AM25" s="33">
        <f t="shared" si="4"/>
        <v>21</v>
      </c>
      <c r="AO25" s="22">
        <f t="shared" si="5"/>
        <v>51</v>
      </c>
      <c r="AP25">
        <f t="shared" si="6"/>
        <v>0</v>
      </c>
      <c r="AQ25">
        <f t="shared" si="7"/>
        <v>0</v>
      </c>
      <c r="AR25">
        <f t="shared" si="8"/>
        <v>0</v>
      </c>
      <c r="AS25">
        <f t="shared" si="9"/>
        <v>0</v>
      </c>
      <c r="AT25">
        <f t="shared" si="10"/>
        <v>0</v>
      </c>
      <c r="AU25">
        <f t="shared" si="11"/>
        <v>0</v>
      </c>
      <c r="AV25">
        <f t="shared" si="12"/>
        <v>0</v>
      </c>
      <c r="AW25">
        <f t="shared" si="13"/>
        <v>0</v>
      </c>
      <c r="AX25">
        <f t="shared" si="14"/>
        <v>0</v>
      </c>
      <c r="AY25">
        <f t="shared" si="15"/>
        <v>0</v>
      </c>
      <c r="AZ25">
        <f t="shared" si="16"/>
        <v>0</v>
      </c>
      <c r="BA25">
        <f t="shared" si="17"/>
        <v>0</v>
      </c>
      <c r="BB25">
        <f t="shared" si="18"/>
        <v>0</v>
      </c>
      <c r="BC25">
        <f t="shared" si="19"/>
        <v>0</v>
      </c>
      <c r="BD25">
        <f t="shared" si="20"/>
        <v>51</v>
      </c>
      <c r="BE25" s="22">
        <f t="shared" ref="BE25:BR25" si="41">BD25+LARGE($AO25:$BC25,BE$4)</f>
        <v>51</v>
      </c>
      <c r="BF25" s="22">
        <f t="shared" si="41"/>
        <v>51</v>
      </c>
      <c r="BG25" s="22">
        <f t="shared" si="41"/>
        <v>51</v>
      </c>
      <c r="BH25" s="22">
        <f t="shared" si="41"/>
        <v>51</v>
      </c>
      <c r="BI25" s="22">
        <f t="shared" si="41"/>
        <v>51</v>
      </c>
      <c r="BJ25" s="22">
        <f t="shared" si="41"/>
        <v>51</v>
      </c>
      <c r="BK25" s="22">
        <f t="shared" si="41"/>
        <v>51</v>
      </c>
      <c r="BL25" s="22">
        <f t="shared" si="41"/>
        <v>51</v>
      </c>
      <c r="BM25" s="22">
        <f t="shared" si="41"/>
        <v>51</v>
      </c>
      <c r="BN25" s="22">
        <f t="shared" si="41"/>
        <v>51</v>
      </c>
      <c r="BO25" s="22">
        <f t="shared" si="41"/>
        <v>51</v>
      </c>
      <c r="BP25" s="22">
        <f t="shared" si="41"/>
        <v>51</v>
      </c>
      <c r="BQ25" s="22">
        <f t="shared" si="41"/>
        <v>51</v>
      </c>
      <c r="BR25" s="22">
        <f t="shared" si="41"/>
        <v>51</v>
      </c>
    </row>
    <row r="26" spans="1:70" ht="16.5">
      <c r="A26" s="73" t="s">
        <v>873</v>
      </c>
      <c r="B26" s="32" t="str">
        <f>IF(ISNA(VLOOKUP(A26,'Licenciés Jeunes 2023'!A:C,3,0)),"",VLOOKUP(A26,'Licenciés Jeunes 2023'!A:C,3,0))</f>
        <v>RODRIGUES</v>
      </c>
      <c r="C26" s="32" t="str">
        <f>IF(ISNA(VLOOKUP(A26,'Licenciés Jeunes 2023'!A:C,2,0)),"",VLOOKUP(A26,'Licenciés Jeunes 2023'!A:C,2,0))</f>
        <v>SIMON</v>
      </c>
      <c r="D26" s="32" t="str">
        <f>IF(ISNA(VLOOKUP(A26,'Licenciés Jeunes 2023'!A:F,6,0)),"",VLOOKUP(A26,'Licenciés Jeunes 2023'!A:F,6,0))</f>
        <v>SAINT AVERTIN SPORTS TRIATHLON 37</v>
      </c>
      <c r="E26" s="6"/>
      <c r="F26" s="2">
        <f>IF(E$2="Bike &amp; Run",IF(ISNA(VLOOKUP(E26,Paramètres!$B$3:$C$56,2,FALSE)),0,VLOOKUP(E26,Paramètres!$B$3:$C$56,2,FALSE)*Paramètres!$K$3),IF(OR(E26="",OR($D26="",$D26="NL",$D26="HORS LIGUE")),0,VLOOKUP(IF(OR(E26="",OR($D26="",$D26="NL",$D26="HORS LIGUE")),"",COUNTIFS($D$5:$D$72,"&lt;&gt;"&amp;"",$D$5:$D$72,"&lt;&gt;"&amp;"NL",$D$5:$D$72,"&lt;&gt;"&amp;"HORS LIGUE",E$5:E$72,"&lt;"&amp;E26)+1),Paramètres!$B$3:$C$56,2,FALSE)*Paramètres!$K$3))</f>
        <v>0</v>
      </c>
      <c r="G26" s="4">
        <v>16</v>
      </c>
      <c r="H26" s="2">
        <f>IF(G$2="Bike &amp; Run",IF(ISNA(VLOOKUP(G26,Paramètres!$B$3:$C$56,2,FALSE)),0,VLOOKUP(G26,Paramètres!$B$3:$C$56,2,FALSE)*Paramètres!$K$4),IF(OR(G26="",OR($D26="",$D26="NL",$D26="HORS LIGUE")),0,VLOOKUP(IF(OR(G26="",OR($D26="",$D26="NL",$D26="HORS LIGUE")),"",COUNTIFS($D$5:$D$72,"&lt;&gt;"&amp;"",$D$5:$D$72,"&lt;&gt;"&amp;"NL",$D$5:$D$72,"&lt;&gt;"&amp;"HORS LIGUE",G$5:G$72,"&lt;"&amp;G26)+1),Paramètres!$B$3:$C$56,2,FALSE)*Paramètres!$K$4))</f>
        <v>42</v>
      </c>
      <c r="I26" s="36"/>
      <c r="J26" s="2">
        <f>IF(I$2="Bike &amp; Run",IF(ISNA(VLOOKUP(I26,Paramètres!$B$3:$C$56,2,FALSE)),0,VLOOKUP(I26,Paramètres!$B$3:$C$56,2,FALSE)*Paramètres!$K$5),IF(OR(I26="",OR($D26="",$D26="NL",$D26="HORS LIGUE")),0,VLOOKUP(IF(OR(I26="",OR($D26="",$D26="NL",$D26="HORS LIGUE")),"",COUNTIFS($D$5:$D$72,"&lt;&gt;"&amp;"",$D$5:$D$72,"&lt;&gt;"&amp;"NL",$D$5:$D$72,"&lt;&gt;"&amp;"HORS LIGUE",I$5:I$72,"&lt;"&amp;I26)+1),Paramètres!$B$3:$C$56,2,FALSE)*Paramètres!$K$5))</f>
        <v>0</v>
      </c>
      <c r="K26" s="4"/>
      <c r="L26" s="2">
        <f>IF(K$2="Bike &amp; Run",IF(ISNA(VLOOKUP(K26,Paramètres!$B$3:$C$56,2,FALSE)),0,VLOOKUP(K26,Paramètres!$B$3:$C$56,2,FALSE)*Paramètres!$K$6),IF(OR(K26="",OR($D26="",$D26="NL",$D26="HORS LIGUE")),0,VLOOKUP(IF(OR(K26="",OR($D26="",$D26="NL",$D26="HORS LIGUE")),"",COUNTIFS($D$5:$D$72,"&lt;&gt;"&amp;"",$D$5:$D$72,"&lt;&gt;"&amp;"NL",$D$5:$D$72,"&lt;&gt;"&amp;"HORS LIGUE",K$5:K$72,"&lt;"&amp;K26)+1),Paramètres!$B$3:$C$56,2,FALSE)*Paramètres!$K$6))</f>
        <v>0</v>
      </c>
      <c r="M26" s="4"/>
      <c r="N26" s="2">
        <f>IF(M$2="Bike &amp; Run",IF(ISNA(VLOOKUP(M26,Paramètres!$B$3:$C$56,2,FALSE)),0,VLOOKUP(M26,Paramètres!$B$3:$C$56,2,FALSE)*Paramètres!$K$7),IF(OR(M26="",OR($D26="",$D26="NL",$D26="HORS LIGUE")),0,VLOOKUP(IF(OR(M26="",OR($D26="",$D26="NL",$D26="HORS LIGUE")),"",COUNTIFS($D$5:$D$72,"&lt;&gt;"&amp;"",$D$5:$D$72,"&lt;&gt;"&amp;"NL",$D$5:$D$72,"&lt;&gt;"&amp;"HORS LIGUE",M$5:M$72,"&lt;"&amp;M26)+1),Paramètres!$B$3:$C$56,2,FALSE)*Paramètres!$K$7))</f>
        <v>0</v>
      </c>
      <c r="O26" s="46"/>
      <c r="P26" s="2">
        <f>IF(O$2="Bike &amp; Run",IF(ISNA(VLOOKUP(O26,Paramètres!$B$3:$C$56,2,FALSE)),0,VLOOKUP(O26,Paramètres!$B$3:$C$56,2,FALSE)*Paramètres!$K$8),IF(OR(O26="",OR($D26="",$D26="NL",$D26="HORS LIGUE")),0,VLOOKUP(IF(OR(O26="",OR($D26="",$D26="NL",$D26="HORS LIGUE")),"",COUNTIFS($D$5:$D$72,"&lt;&gt;"&amp;"",$D$5:$D$72,"&lt;&gt;"&amp;"NL",$D$5:$D$72,"&lt;&gt;"&amp;"HORS LIGUE",O$5:O$72,"&lt;"&amp;O26)+1),Paramètres!$B$3:$C$56,2,FALSE)*Paramètres!$K$8))</f>
        <v>0</v>
      </c>
      <c r="Q26" s="46"/>
      <c r="R26" s="2">
        <f>IF(Q$2="Bike &amp; Run",IF(ISNA(VLOOKUP(Q26,Paramètres!$B$3:$C$56,2,FALSE)),0,VLOOKUP(Q26,Paramètres!$B$3:$C$56,2,FALSE)*Paramètres!$K$9),IF(OR(Q26="",OR($D26="",$D26="NL",$D26="HORS LIGUE")),0,VLOOKUP(IF(OR(Q26="",OR($D26="",$D26="NL",$D26="HORS LIGUE")),"",COUNTIFS($D$5:$D$72,"&lt;&gt;"&amp;"",$D$5:$D$72,"&lt;&gt;"&amp;"NL",$D$5:$D$72,"&lt;&gt;"&amp;"HORS LIGUE",Q$5:Q$72,"&lt;"&amp;Q26)+1),Paramètres!$B$3:$C$56,2,FALSE)*Paramètres!$K$9))</f>
        <v>0</v>
      </c>
      <c r="S26" s="46"/>
      <c r="T26" s="2">
        <f>IF(S$2="Bike &amp; Run",IF(ISNA(VLOOKUP(S26,Paramètres!$B$3:$C$56,2,FALSE)),0,VLOOKUP(S26,Paramètres!$B$3:$C$56,2,FALSE)*Paramètres!$K$10),IF(OR(S26="",OR($D26="",$D26="NL",$D26="HORS LIGUE")),0,VLOOKUP(IF(OR(S26="",OR($D26="",$D26="NL",$D26="HORS LIGUE")),"",COUNTIFS($D$5:$D$72,"&lt;&gt;"&amp;"",$D$5:$D$72,"&lt;&gt;"&amp;"NL",$D$5:$D$72,"&lt;&gt;"&amp;"HORS LIGUE",S$5:S$72,"&lt;"&amp;S26)+1),Paramètres!$B$3:$C$56,2,FALSE)*Paramètres!$K$10))</f>
        <v>0</v>
      </c>
      <c r="U26" s="46"/>
      <c r="V26" s="2">
        <f>IF(U$2="Bike &amp; Run",IF(ISNA(VLOOKUP(U26,Paramètres!$B$3:$C$56,2,FALSE)),0,VLOOKUP(U26,Paramètres!$B$3:$C$56,2,FALSE)*Paramètres!$K$11),IF(OR(U26="",OR($D26="",$D26="NL",$D26="HORS LIGUE")),0,VLOOKUP(IF(OR(U26="",OR($D26="",$D26="NL",$D26="HORS LIGUE")),"",COUNTIFS($D$5:$D$72,"&lt;&gt;"&amp;"",$D$5:$D$72,"&lt;&gt;"&amp;"NL",$D$5:$D$72,"&lt;&gt;"&amp;"HORS LIGUE",U$5:U$72,"&lt;"&amp;U26)+1),Paramètres!$B$3:$C$56,2,FALSE)*Paramètres!$K$11))</f>
        <v>0</v>
      </c>
      <c r="W26" s="46"/>
      <c r="X26" s="2">
        <f>IF(W$2="Bike &amp; Run",IF(ISNA(VLOOKUP(W26,Paramètres!$B$3:$C$56,2,FALSE)),0,VLOOKUP(W26,Paramètres!$B$3:$C$56,2,FALSE)*Paramètres!$K$12),IF(OR(W26="",OR($D26="",$D26="NL",$D26="HORS LIGUE")),0,VLOOKUP(IF(OR(W26="",OR($D26="",$D26="NL",$D26="HORS LIGUE")),"",COUNTIFS($D$5:$D$72,"&lt;&gt;"&amp;"",$D$5:$D$72,"&lt;&gt;"&amp;"NL",$D$5:$D$72,"&lt;&gt;"&amp;"HORS LIGUE",W$5:W$72,"&lt;"&amp;W26)+1),Paramètres!$B$3:$C$56,2,FALSE)*Paramètres!$K$12))</f>
        <v>0</v>
      </c>
      <c r="Y26" s="46"/>
      <c r="Z26" s="2">
        <f>IF(Y$2="Bike &amp; Run",IF(ISNA(VLOOKUP(Y26,Paramètres!$B$3:$C$56,2,FALSE)),0,VLOOKUP(Y26,Paramètres!$B$3:$C$56,2,FALSE)*Paramètres!$K$13),IF(OR(Y26="",OR($D26="",$D26="NL",$D26="HORS LIGUE")),0,VLOOKUP(IF(OR(Y26="",OR($D26="",$D26="NL",$D26="HORS LIGUE")),"",COUNTIFS($D$5:$D$72,"&lt;&gt;"&amp;"",$D$5:$D$72,"&lt;&gt;"&amp;"NL",$D$5:$D$72,"&lt;&gt;"&amp;"HORS LIGUE",Y$5:Y$72,"&lt;"&amp;Y26)+1),Paramètres!$B$3:$C$56,2,FALSE)*Paramètres!$K$13))</f>
        <v>0</v>
      </c>
      <c r="AA26" s="46"/>
      <c r="AB26" s="2">
        <f>IF(AA$2="Bike &amp; Run",IF(ISNA(VLOOKUP(AA26,Paramètres!$B$3:$C$56,2,FALSE)),0,VLOOKUP(AA26,Paramètres!$B$3:$C$56,2,FALSE)*Paramètres!$K$14),IF(OR(AA26="",OR($D26="",$D26="NL",$D26="HORS LIGUE")),0,VLOOKUP(IF(OR(AA26="",OR($D26="",$D26="NL",$D26="HORS LIGUE")),"",COUNTIFS($D$5:$D$72,"&lt;&gt;"&amp;"",$D$5:$D$72,"&lt;&gt;"&amp;"NL",$D$5:$D$72,"&lt;&gt;"&amp;"HORS LIGUE",AA$5:AA$72,"&lt;"&amp;AA26)+1),Paramètres!$B$3:$C$56,2,FALSE)*Paramètres!$K$14))</f>
        <v>0</v>
      </c>
      <c r="AC26" s="46"/>
      <c r="AD26" s="2">
        <f>IF(AC$2="Bike &amp; Run",IF(ISNA(VLOOKUP(AC26,Paramètres!$B$3:$C$56,2,FALSE)),0,VLOOKUP(AC26,Paramètres!$B$3:$C$56,2,FALSE)*Paramètres!$K$15),IF(OR(AC26="",OR($D26="",$D26="NL",$D26="HORS LIGUE")),0,VLOOKUP(IF(OR(AC26="",OR($D26="",$D26="NL",$D26="HORS LIGUE")),"",COUNTIFS($D$5:$D$72,"&lt;&gt;"&amp;"",$D$5:$D$72,"&lt;&gt;"&amp;"NL",$D$5:$D$72,"&lt;&gt;"&amp;"HORS LIGUE",AC$5:AC$72,"&lt;"&amp;AC26)+1),Paramètres!$B$3:$C$56,2,FALSE)*Paramètres!$K$15))</f>
        <v>0</v>
      </c>
      <c r="AE26" s="46"/>
      <c r="AF26" s="2">
        <f>IF(AE$2="Bike &amp; Run",IF(ISNA(VLOOKUP(AE26,Paramètres!$B$3:$C$56,2,FALSE)),0,VLOOKUP(AE26,Paramètres!$B$3:$C$56,2,FALSE)*Paramètres!$K$16),IF(OR(AE26="",OR($D26="",$D26="NL",$D26="HORS LIGUE")),0,VLOOKUP(IF(OR(AE26="",OR($D26="",$D26="NL",$D26="HORS LIGUE")),"",COUNTIFS($D$5:$D$72,"&lt;&gt;"&amp;"",$D$5:$D$72,"&lt;&gt;"&amp;"NL",$D$5:$D$72,"&lt;&gt;"&amp;"HORS LIGUE",AE$5:AE$72,"&lt;"&amp;AE26)+1),Paramètres!$B$3:$C$56,2,FALSE)*Paramètres!$K$16))</f>
        <v>0</v>
      </c>
      <c r="AG26" s="46"/>
      <c r="AH26" s="2">
        <f>IF(AG$2="Bike &amp; Run",IF(ISNA(VLOOKUP(AG26,Paramètres!$B$3:$C$56,2,FALSE)),0,VLOOKUP(AG26,Paramètres!$B$3:$C$56,2,FALSE)*Paramètres!$K$17),IF(OR(AG26="",OR($D26="",$D26="NL",$D26="HORS LIGUE")),0,VLOOKUP(IF(OR(AG26="",OR($D26="",$D26="NL",$D26="HORS LIGUE")),"",COUNTIFS($D$5:$D$72,"&lt;&gt;"&amp;"",$D$5:$D$72,"&lt;&gt;"&amp;"NL",$D$5:$D$72,"&lt;&gt;"&amp;"HORS LIGUE",AG$5:AG$72,"&lt;"&amp;AG26)+1),Paramètres!$B$3:$C$56,2,FALSE)*Paramètres!$K$17))</f>
        <v>0</v>
      </c>
      <c r="AI26" s="40">
        <f t="shared" si="0"/>
        <v>42</v>
      </c>
      <c r="AJ26" s="3">
        <f t="shared" si="1"/>
        <v>22</v>
      </c>
      <c r="AK26" s="5">
        <f t="shared" si="2"/>
        <v>1</v>
      </c>
      <c r="AL26" s="41">
        <f t="shared" si="3"/>
        <v>42</v>
      </c>
      <c r="AM26" s="33">
        <f t="shared" si="4"/>
        <v>22</v>
      </c>
      <c r="AO26" s="22">
        <f t="shared" si="5"/>
        <v>0</v>
      </c>
      <c r="AP26">
        <f t="shared" si="6"/>
        <v>42</v>
      </c>
      <c r="AQ26">
        <f t="shared" si="7"/>
        <v>0</v>
      </c>
      <c r="AR26">
        <f t="shared" si="8"/>
        <v>0</v>
      </c>
      <c r="AS26">
        <f t="shared" si="9"/>
        <v>0</v>
      </c>
      <c r="AT26">
        <f t="shared" si="10"/>
        <v>0</v>
      </c>
      <c r="AU26">
        <f t="shared" si="11"/>
        <v>0</v>
      </c>
      <c r="AV26">
        <f t="shared" si="12"/>
        <v>0</v>
      </c>
      <c r="AW26">
        <f t="shared" si="13"/>
        <v>0</v>
      </c>
      <c r="AX26">
        <f t="shared" si="14"/>
        <v>0</v>
      </c>
      <c r="AY26">
        <f t="shared" si="15"/>
        <v>0</v>
      </c>
      <c r="AZ26">
        <f t="shared" si="16"/>
        <v>0</v>
      </c>
      <c r="BA26">
        <f t="shared" si="17"/>
        <v>0</v>
      </c>
      <c r="BB26">
        <f t="shared" si="18"/>
        <v>0</v>
      </c>
      <c r="BC26">
        <f t="shared" si="19"/>
        <v>0</v>
      </c>
      <c r="BD26">
        <f t="shared" si="20"/>
        <v>42</v>
      </c>
      <c r="BE26" s="22">
        <f t="shared" ref="BE26:BR26" si="42">BD26+LARGE($AO26:$BC26,BE$4)</f>
        <v>42</v>
      </c>
      <c r="BF26" s="22">
        <f t="shared" si="42"/>
        <v>42</v>
      </c>
      <c r="BG26" s="22">
        <f t="shared" si="42"/>
        <v>42</v>
      </c>
      <c r="BH26" s="22">
        <f t="shared" si="42"/>
        <v>42</v>
      </c>
      <c r="BI26" s="22">
        <f t="shared" si="42"/>
        <v>42</v>
      </c>
      <c r="BJ26" s="22">
        <f t="shared" si="42"/>
        <v>42</v>
      </c>
      <c r="BK26" s="22">
        <f t="shared" si="42"/>
        <v>42</v>
      </c>
      <c r="BL26" s="22">
        <f t="shared" si="42"/>
        <v>42</v>
      </c>
      <c r="BM26" s="22">
        <f t="shared" si="42"/>
        <v>42</v>
      </c>
      <c r="BN26" s="22">
        <f t="shared" si="42"/>
        <v>42</v>
      </c>
      <c r="BO26" s="22">
        <f t="shared" si="42"/>
        <v>42</v>
      </c>
      <c r="BP26" s="22">
        <f t="shared" si="42"/>
        <v>42</v>
      </c>
      <c r="BQ26" s="22">
        <f t="shared" si="42"/>
        <v>42</v>
      </c>
      <c r="BR26" s="22">
        <f t="shared" si="42"/>
        <v>42</v>
      </c>
    </row>
    <row r="27" spans="1:70" ht="16.5">
      <c r="A27" s="73" t="s">
        <v>944</v>
      </c>
      <c r="B27" s="32" t="str">
        <f>IF(ISNA(VLOOKUP(A27,'Licenciés Jeunes 2023'!A:C,3,0)),"",VLOOKUP(A27,'Licenciés Jeunes 2023'!A:C,3,0))</f>
        <v>CASSAGNES</v>
      </c>
      <c r="C27" s="32" t="str">
        <f>IF(ISNA(VLOOKUP(A27,'Licenciés Jeunes 2023'!A:C,2,0)),"",VLOOKUP(A27,'Licenciés Jeunes 2023'!A:C,2,0))</f>
        <v>Jules</v>
      </c>
      <c r="D27" s="32" t="str">
        <f>IF(ISNA(VLOOKUP(A27,'Licenciés Jeunes 2023'!A:F,6,0)),"",VLOOKUP(A27,'Licenciés Jeunes 2023'!A:F,6,0))</f>
        <v>SAINT AVERTIN SPORTS TRIATHLON 37</v>
      </c>
      <c r="E27" s="6"/>
      <c r="F27" s="2">
        <f>IF(E$2="Bike &amp; Run",IF(ISNA(VLOOKUP(E27,Paramètres!$B$3:$C$56,2,FALSE)),0,VLOOKUP(E27,Paramètres!$B$3:$C$56,2,FALSE)*Paramètres!$K$3),IF(OR(E27="",OR($D27="",$D27="NL",$D27="HORS LIGUE")),0,VLOOKUP(IF(OR(E27="",OR($D27="",$D27="NL",$D27="HORS LIGUE")),"",COUNTIFS($D$5:$D$72,"&lt;&gt;"&amp;"",$D$5:$D$72,"&lt;&gt;"&amp;"NL",$D$5:$D$72,"&lt;&gt;"&amp;"HORS LIGUE",E$5:E$72,"&lt;"&amp;E27)+1),Paramètres!$B$3:$C$56,2,FALSE)*Paramètres!$K$3))</f>
        <v>0</v>
      </c>
      <c r="G27" s="4">
        <v>19</v>
      </c>
      <c r="H27" s="2">
        <f>IF(G$2="Bike &amp; Run",IF(ISNA(VLOOKUP(G27,Paramètres!$B$3:$C$56,2,FALSE)),0,VLOOKUP(G27,Paramètres!$B$3:$C$56,2,FALSE)*Paramètres!$K$4),IF(OR(G27="",OR($D27="",$D27="NL",$D27="HORS LIGUE")),0,VLOOKUP(IF(OR(G27="",OR($D27="",$D27="NL",$D27="HORS LIGUE")),"",COUNTIFS($D$5:$D$72,"&lt;&gt;"&amp;"",$D$5:$D$72,"&lt;&gt;"&amp;"NL",$D$5:$D$72,"&lt;&gt;"&amp;"HORS LIGUE",G$5:G$72,"&lt;"&amp;G27)+1),Paramètres!$B$3:$C$56,2,FALSE)*Paramètres!$K$4))</f>
        <v>37.5</v>
      </c>
      <c r="I27" s="36"/>
      <c r="J27" s="2">
        <f>IF(I$2="Bike &amp; Run",IF(ISNA(VLOOKUP(I27,Paramètres!$B$3:$C$56,2,FALSE)),0,VLOOKUP(I27,Paramètres!$B$3:$C$56,2,FALSE)*Paramètres!$K$5),IF(OR(I27="",OR($D27="",$D27="NL",$D27="HORS LIGUE")),0,VLOOKUP(IF(OR(I27="",OR($D27="",$D27="NL",$D27="HORS LIGUE")),"",COUNTIFS($D$5:$D$72,"&lt;&gt;"&amp;"",$D$5:$D$72,"&lt;&gt;"&amp;"NL",$D$5:$D$72,"&lt;&gt;"&amp;"HORS LIGUE",I$5:I$72,"&lt;"&amp;I27)+1),Paramètres!$B$3:$C$56,2,FALSE)*Paramètres!$K$5))</f>
        <v>0</v>
      </c>
      <c r="K27" s="4"/>
      <c r="L27" s="2">
        <f>IF(K$2="Bike &amp; Run",IF(ISNA(VLOOKUP(K27,Paramètres!$B$3:$C$56,2,FALSE)),0,VLOOKUP(K27,Paramètres!$B$3:$C$56,2,FALSE)*Paramètres!$K$6),IF(OR(K27="",OR($D27="",$D27="NL",$D27="HORS LIGUE")),0,VLOOKUP(IF(OR(K27="",OR($D27="",$D27="NL",$D27="HORS LIGUE")),"",COUNTIFS($D$5:$D$72,"&lt;&gt;"&amp;"",$D$5:$D$72,"&lt;&gt;"&amp;"NL",$D$5:$D$72,"&lt;&gt;"&amp;"HORS LIGUE",K$5:K$72,"&lt;"&amp;K27)+1),Paramètres!$B$3:$C$56,2,FALSE)*Paramètres!$K$6))</f>
        <v>0</v>
      </c>
      <c r="M27" s="4"/>
      <c r="N27" s="2">
        <f>IF(M$2="Bike &amp; Run",IF(ISNA(VLOOKUP(M27,Paramètres!$B$3:$C$56,2,FALSE)),0,VLOOKUP(M27,Paramètres!$B$3:$C$56,2,FALSE)*Paramètres!$K$7),IF(OR(M27="",OR($D27="",$D27="NL",$D27="HORS LIGUE")),0,VLOOKUP(IF(OR(M27="",OR($D27="",$D27="NL",$D27="HORS LIGUE")),"",COUNTIFS($D$5:$D$72,"&lt;&gt;"&amp;"",$D$5:$D$72,"&lt;&gt;"&amp;"NL",$D$5:$D$72,"&lt;&gt;"&amp;"HORS LIGUE",M$5:M$72,"&lt;"&amp;M27)+1),Paramètres!$B$3:$C$56,2,FALSE)*Paramètres!$K$7))</f>
        <v>0</v>
      </c>
      <c r="O27" s="46"/>
      <c r="P27" s="2">
        <f>IF(O$2="Bike &amp; Run",IF(ISNA(VLOOKUP(O27,Paramètres!$B$3:$C$56,2,FALSE)),0,VLOOKUP(O27,Paramètres!$B$3:$C$56,2,FALSE)*Paramètres!$K$8),IF(OR(O27="",OR($D27="",$D27="NL",$D27="HORS LIGUE")),0,VLOOKUP(IF(OR(O27="",OR($D27="",$D27="NL",$D27="HORS LIGUE")),"",COUNTIFS($D$5:$D$72,"&lt;&gt;"&amp;"",$D$5:$D$72,"&lt;&gt;"&amp;"NL",$D$5:$D$72,"&lt;&gt;"&amp;"HORS LIGUE",O$5:O$72,"&lt;"&amp;O27)+1),Paramètres!$B$3:$C$56,2,FALSE)*Paramètres!$K$8))</f>
        <v>0</v>
      </c>
      <c r="Q27" s="46"/>
      <c r="R27" s="2">
        <f>IF(Q$2="Bike &amp; Run",IF(ISNA(VLOOKUP(Q27,Paramètres!$B$3:$C$56,2,FALSE)),0,VLOOKUP(Q27,Paramètres!$B$3:$C$56,2,FALSE)*Paramètres!$K$9),IF(OR(Q27="",OR($D27="",$D27="NL",$D27="HORS LIGUE")),0,VLOOKUP(IF(OR(Q27="",OR($D27="",$D27="NL",$D27="HORS LIGUE")),"",COUNTIFS($D$5:$D$72,"&lt;&gt;"&amp;"",$D$5:$D$72,"&lt;&gt;"&amp;"NL",$D$5:$D$72,"&lt;&gt;"&amp;"HORS LIGUE",Q$5:Q$72,"&lt;"&amp;Q27)+1),Paramètres!$B$3:$C$56,2,FALSE)*Paramètres!$K$9))</f>
        <v>0</v>
      </c>
      <c r="S27" s="46"/>
      <c r="T27" s="2">
        <f>IF(S$2="Bike &amp; Run",IF(ISNA(VLOOKUP(S27,Paramètres!$B$3:$C$56,2,FALSE)),0,VLOOKUP(S27,Paramètres!$B$3:$C$56,2,FALSE)*Paramètres!$K$10),IF(OR(S27="",OR($D27="",$D27="NL",$D27="HORS LIGUE")),0,VLOOKUP(IF(OR(S27="",OR($D27="",$D27="NL",$D27="HORS LIGUE")),"",COUNTIFS($D$5:$D$72,"&lt;&gt;"&amp;"",$D$5:$D$72,"&lt;&gt;"&amp;"NL",$D$5:$D$72,"&lt;&gt;"&amp;"HORS LIGUE",S$5:S$72,"&lt;"&amp;S27)+1),Paramètres!$B$3:$C$56,2,FALSE)*Paramètres!$K$10))</f>
        <v>0</v>
      </c>
      <c r="U27" s="46"/>
      <c r="V27" s="2">
        <f>IF(U$2="Bike &amp; Run",IF(ISNA(VLOOKUP(U27,Paramètres!$B$3:$C$56,2,FALSE)),0,VLOOKUP(U27,Paramètres!$B$3:$C$56,2,FALSE)*Paramètres!$K$11),IF(OR(U27="",OR($D27="",$D27="NL",$D27="HORS LIGUE")),0,VLOOKUP(IF(OR(U27="",OR($D27="",$D27="NL",$D27="HORS LIGUE")),"",COUNTIFS($D$5:$D$72,"&lt;&gt;"&amp;"",$D$5:$D$72,"&lt;&gt;"&amp;"NL",$D$5:$D$72,"&lt;&gt;"&amp;"HORS LIGUE",U$5:U$72,"&lt;"&amp;U27)+1),Paramètres!$B$3:$C$56,2,FALSE)*Paramètres!$K$11))</f>
        <v>0</v>
      </c>
      <c r="W27" s="46"/>
      <c r="X27" s="2">
        <f>IF(W$2="Bike &amp; Run",IF(ISNA(VLOOKUP(W27,Paramètres!$B$3:$C$56,2,FALSE)),0,VLOOKUP(W27,Paramètres!$B$3:$C$56,2,FALSE)*Paramètres!$K$12),IF(OR(W27="",OR($D27="",$D27="NL",$D27="HORS LIGUE")),0,VLOOKUP(IF(OR(W27="",OR($D27="",$D27="NL",$D27="HORS LIGUE")),"",COUNTIFS($D$5:$D$72,"&lt;&gt;"&amp;"",$D$5:$D$72,"&lt;&gt;"&amp;"NL",$D$5:$D$72,"&lt;&gt;"&amp;"HORS LIGUE",W$5:W$72,"&lt;"&amp;W27)+1),Paramètres!$B$3:$C$56,2,FALSE)*Paramètres!$K$12))</f>
        <v>0</v>
      </c>
      <c r="Y27" s="46"/>
      <c r="Z27" s="2">
        <f>IF(Y$2="Bike &amp; Run",IF(ISNA(VLOOKUP(Y27,Paramètres!$B$3:$C$56,2,FALSE)),0,VLOOKUP(Y27,Paramètres!$B$3:$C$56,2,FALSE)*Paramètres!$K$13),IF(OR(Y27="",OR($D27="",$D27="NL",$D27="HORS LIGUE")),0,VLOOKUP(IF(OR(Y27="",OR($D27="",$D27="NL",$D27="HORS LIGUE")),"",COUNTIFS($D$5:$D$72,"&lt;&gt;"&amp;"",$D$5:$D$72,"&lt;&gt;"&amp;"NL",$D$5:$D$72,"&lt;&gt;"&amp;"HORS LIGUE",Y$5:Y$72,"&lt;"&amp;Y27)+1),Paramètres!$B$3:$C$56,2,FALSE)*Paramètres!$K$13))</f>
        <v>0</v>
      </c>
      <c r="AA27" s="46"/>
      <c r="AB27" s="2">
        <f>IF(AA$2="Bike &amp; Run",IF(ISNA(VLOOKUP(AA27,Paramètres!$B$3:$C$56,2,FALSE)),0,VLOOKUP(AA27,Paramètres!$B$3:$C$56,2,FALSE)*Paramètres!$K$14),IF(OR(AA27="",OR($D27="",$D27="NL",$D27="HORS LIGUE")),0,VLOOKUP(IF(OR(AA27="",OR($D27="",$D27="NL",$D27="HORS LIGUE")),"",COUNTIFS($D$5:$D$72,"&lt;&gt;"&amp;"",$D$5:$D$72,"&lt;&gt;"&amp;"NL",$D$5:$D$72,"&lt;&gt;"&amp;"HORS LIGUE",AA$5:AA$72,"&lt;"&amp;AA27)+1),Paramètres!$B$3:$C$56,2,FALSE)*Paramètres!$K$14))</f>
        <v>0</v>
      </c>
      <c r="AC27" s="46"/>
      <c r="AD27" s="2">
        <f>IF(AC$2="Bike &amp; Run",IF(ISNA(VLOOKUP(AC27,Paramètres!$B$3:$C$56,2,FALSE)),0,VLOOKUP(AC27,Paramètres!$B$3:$C$56,2,FALSE)*Paramètres!$K$15),IF(OR(AC27="",OR($D27="",$D27="NL",$D27="HORS LIGUE")),0,VLOOKUP(IF(OR(AC27="",OR($D27="",$D27="NL",$D27="HORS LIGUE")),"",COUNTIFS($D$5:$D$72,"&lt;&gt;"&amp;"",$D$5:$D$72,"&lt;&gt;"&amp;"NL",$D$5:$D$72,"&lt;&gt;"&amp;"HORS LIGUE",AC$5:AC$72,"&lt;"&amp;AC27)+1),Paramètres!$B$3:$C$56,2,FALSE)*Paramètres!$K$15))</f>
        <v>0</v>
      </c>
      <c r="AE27" s="46"/>
      <c r="AF27" s="2">
        <f>IF(AE$2="Bike &amp; Run",IF(ISNA(VLOOKUP(AE27,Paramètres!$B$3:$C$56,2,FALSE)),0,VLOOKUP(AE27,Paramètres!$B$3:$C$56,2,FALSE)*Paramètres!$K$16),IF(OR(AE27="",OR($D27="",$D27="NL",$D27="HORS LIGUE")),0,VLOOKUP(IF(OR(AE27="",OR($D27="",$D27="NL",$D27="HORS LIGUE")),"",COUNTIFS($D$5:$D$72,"&lt;&gt;"&amp;"",$D$5:$D$72,"&lt;&gt;"&amp;"NL",$D$5:$D$72,"&lt;&gt;"&amp;"HORS LIGUE",AE$5:AE$72,"&lt;"&amp;AE27)+1),Paramètres!$B$3:$C$56,2,FALSE)*Paramètres!$K$16))</f>
        <v>0</v>
      </c>
      <c r="AG27" s="46"/>
      <c r="AH27" s="2">
        <f>IF(AG$2="Bike &amp; Run",IF(ISNA(VLOOKUP(AG27,Paramètres!$B$3:$C$56,2,FALSE)),0,VLOOKUP(AG27,Paramètres!$B$3:$C$56,2,FALSE)*Paramètres!$K$17),IF(OR(AG27="",OR($D27="",$D27="NL",$D27="HORS LIGUE")),0,VLOOKUP(IF(OR(AG27="",OR($D27="",$D27="NL",$D27="HORS LIGUE")),"",COUNTIFS($D$5:$D$72,"&lt;&gt;"&amp;"",$D$5:$D$72,"&lt;&gt;"&amp;"NL",$D$5:$D$72,"&lt;&gt;"&amp;"HORS LIGUE",AG$5:AG$72,"&lt;"&amp;AG27)+1),Paramètres!$B$3:$C$56,2,FALSE)*Paramètres!$K$17))</f>
        <v>0</v>
      </c>
      <c r="AI27" s="40">
        <f t="shared" si="0"/>
        <v>37.5</v>
      </c>
      <c r="AJ27" s="3">
        <f t="shared" si="1"/>
        <v>23</v>
      </c>
      <c r="AK27" s="5">
        <f t="shared" si="2"/>
        <v>1</v>
      </c>
      <c r="AL27" s="41">
        <f t="shared" si="3"/>
        <v>37.5</v>
      </c>
      <c r="AM27" s="33">
        <f t="shared" si="4"/>
        <v>23</v>
      </c>
      <c r="AO27" s="22">
        <f t="shared" si="5"/>
        <v>0</v>
      </c>
      <c r="AP27">
        <f t="shared" si="6"/>
        <v>37.5</v>
      </c>
      <c r="AQ27">
        <f t="shared" si="7"/>
        <v>0</v>
      </c>
      <c r="AR27">
        <f t="shared" si="8"/>
        <v>0</v>
      </c>
      <c r="AS27">
        <f t="shared" si="9"/>
        <v>0</v>
      </c>
      <c r="AT27">
        <f t="shared" si="10"/>
        <v>0</v>
      </c>
      <c r="AU27">
        <f t="shared" si="11"/>
        <v>0</v>
      </c>
      <c r="AV27">
        <f t="shared" si="12"/>
        <v>0</v>
      </c>
      <c r="AW27">
        <f t="shared" si="13"/>
        <v>0</v>
      </c>
      <c r="AX27">
        <f t="shared" si="14"/>
        <v>0</v>
      </c>
      <c r="AY27">
        <f t="shared" si="15"/>
        <v>0</v>
      </c>
      <c r="AZ27">
        <f t="shared" si="16"/>
        <v>0</v>
      </c>
      <c r="BA27">
        <f t="shared" si="17"/>
        <v>0</v>
      </c>
      <c r="BB27">
        <f t="shared" si="18"/>
        <v>0</v>
      </c>
      <c r="BC27">
        <f t="shared" si="19"/>
        <v>0</v>
      </c>
      <c r="BD27">
        <f t="shared" si="20"/>
        <v>37.5</v>
      </c>
      <c r="BE27" s="22">
        <f t="shared" ref="BE27:BR27" si="43">BD27+LARGE($AO27:$BC27,BE$4)</f>
        <v>37.5</v>
      </c>
      <c r="BF27" s="22">
        <f t="shared" si="43"/>
        <v>37.5</v>
      </c>
      <c r="BG27" s="22">
        <f t="shared" si="43"/>
        <v>37.5</v>
      </c>
      <c r="BH27" s="22">
        <f t="shared" si="43"/>
        <v>37.5</v>
      </c>
      <c r="BI27" s="22">
        <f t="shared" si="43"/>
        <v>37.5</v>
      </c>
      <c r="BJ27" s="22">
        <f t="shared" si="43"/>
        <v>37.5</v>
      </c>
      <c r="BK27" s="22">
        <f t="shared" si="43"/>
        <v>37.5</v>
      </c>
      <c r="BL27" s="22">
        <f t="shared" si="43"/>
        <v>37.5</v>
      </c>
      <c r="BM27" s="22">
        <f t="shared" si="43"/>
        <v>37.5</v>
      </c>
      <c r="BN27" s="22">
        <f t="shared" si="43"/>
        <v>37.5</v>
      </c>
      <c r="BO27" s="22">
        <f t="shared" si="43"/>
        <v>37.5</v>
      </c>
      <c r="BP27" s="22">
        <f t="shared" si="43"/>
        <v>37.5</v>
      </c>
      <c r="BQ27" s="22">
        <f t="shared" si="43"/>
        <v>37.5</v>
      </c>
      <c r="BR27" s="22">
        <f t="shared" si="43"/>
        <v>37.5</v>
      </c>
    </row>
    <row r="28" spans="1:70" ht="16.5">
      <c r="A28" s="73" t="s">
        <v>1002</v>
      </c>
      <c r="B28" s="32" t="str">
        <f>IF(ISNA(VLOOKUP(A28,'Licenciés Jeunes 2023'!A:C,3,0)),"",VLOOKUP(A28,'Licenciés Jeunes 2023'!A:C,3,0))</f>
        <v>AIGLEHOUX</v>
      </c>
      <c r="C28" s="32" t="str">
        <f>IF(ISNA(VLOOKUP(A28,'Licenciés Jeunes 2023'!A:C,2,0)),"",VLOOKUP(A28,'Licenciés Jeunes 2023'!A:C,2,0))</f>
        <v>Arthur</v>
      </c>
      <c r="D28" s="32" t="str">
        <f>IF(ISNA(VLOOKUP(A28,'Licenciés Jeunes 2023'!A:F,6,0)),"",VLOOKUP(A28,'Licenciés Jeunes 2023'!A:F,6,0))</f>
        <v>T.C. JOUE LES TOURS</v>
      </c>
      <c r="E28" s="6"/>
      <c r="F28" s="2">
        <f>IF(E$2="Bike &amp; Run",IF(ISNA(VLOOKUP(E28,Paramètres!$B$3:$C$56,2,FALSE)),0,VLOOKUP(E28,Paramètres!$B$3:$C$56,2,FALSE)*Paramètres!$K$3),IF(OR(E28="",OR($D28="",$D28="NL",$D28="HORS LIGUE")),0,VLOOKUP(IF(OR(E28="",OR($D28="",$D28="NL",$D28="HORS LIGUE")),"",COUNTIFS($D$5:$D$72,"&lt;&gt;"&amp;"",$D$5:$D$72,"&lt;&gt;"&amp;"NL",$D$5:$D$72,"&lt;&gt;"&amp;"HORS LIGUE",E$5:E$72,"&lt;"&amp;E28)+1),Paramètres!$B$3:$C$56,2,FALSE)*Paramètres!$K$3))</f>
        <v>0</v>
      </c>
      <c r="G28" s="4">
        <v>20</v>
      </c>
      <c r="H28" s="2">
        <f>IF(G$2="Bike &amp; Run",IF(ISNA(VLOOKUP(G28,Paramètres!$B$3:$C$56,2,FALSE)),0,VLOOKUP(G28,Paramètres!$B$3:$C$56,2,FALSE)*Paramètres!$K$4),IF(OR(G28="",OR($D28="",$D28="NL",$D28="HORS LIGUE")),0,VLOOKUP(IF(OR(G28="",OR($D28="",$D28="NL",$D28="HORS LIGUE")),"",COUNTIFS($D$5:$D$72,"&lt;&gt;"&amp;"",$D$5:$D$72,"&lt;&gt;"&amp;"NL",$D$5:$D$72,"&lt;&gt;"&amp;"HORS LIGUE",G$5:G$72,"&lt;"&amp;G28)+1),Paramètres!$B$3:$C$56,2,FALSE)*Paramètres!$K$4))</f>
        <v>36</v>
      </c>
      <c r="I28" s="36"/>
      <c r="J28" s="2">
        <f>IF(I$2="Bike &amp; Run",IF(ISNA(VLOOKUP(I28,Paramètres!$B$3:$C$56,2,FALSE)),0,VLOOKUP(I28,Paramètres!$B$3:$C$56,2,FALSE)*Paramètres!$K$5),IF(OR(I28="",OR($D28="",$D28="NL",$D28="HORS LIGUE")),0,VLOOKUP(IF(OR(I28="",OR($D28="",$D28="NL",$D28="HORS LIGUE")),"",COUNTIFS($D$5:$D$72,"&lt;&gt;"&amp;"",$D$5:$D$72,"&lt;&gt;"&amp;"NL",$D$5:$D$72,"&lt;&gt;"&amp;"HORS LIGUE",I$5:I$72,"&lt;"&amp;I28)+1),Paramètres!$B$3:$C$56,2,FALSE)*Paramètres!$K$5))</f>
        <v>0</v>
      </c>
      <c r="K28" s="4"/>
      <c r="L28" s="2">
        <f>IF(K$2="Bike &amp; Run",IF(ISNA(VLOOKUP(K28,Paramètres!$B$3:$C$56,2,FALSE)),0,VLOOKUP(K28,Paramètres!$B$3:$C$56,2,FALSE)*Paramètres!$K$6),IF(OR(K28="",OR($D28="",$D28="NL",$D28="HORS LIGUE")),0,VLOOKUP(IF(OR(K28="",OR($D28="",$D28="NL",$D28="HORS LIGUE")),"",COUNTIFS($D$5:$D$72,"&lt;&gt;"&amp;"",$D$5:$D$72,"&lt;&gt;"&amp;"NL",$D$5:$D$72,"&lt;&gt;"&amp;"HORS LIGUE",K$5:K$72,"&lt;"&amp;K28)+1),Paramètres!$B$3:$C$56,2,FALSE)*Paramètres!$K$6))</f>
        <v>0</v>
      </c>
      <c r="M28" s="4"/>
      <c r="N28" s="2">
        <f>IF(M$2="Bike &amp; Run",IF(ISNA(VLOOKUP(M28,Paramètres!$B$3:$C$56,2,FALSE)),0,VLOOKUP(M28,Paramètres!$B$3:$C$56,2,FALSE)*Paramètres!$K$7),IF(OR(M28="",OR($D28="",$D28="NL",$D28="HORS LIGUE")),0,VLOOKUP(IF(OR(M28="",OR($D28="",$D28="NL",$D28="HORS LIGUE")),"",COUNTIFS($D$5:$D$72,"&lt;&gt;"&amp;"",$D$5:$D$72,"&lt;&gt;"&amp;"NL",$D$5:$D$72,"&lt;&gt;"&amp;"HORS LIGUE",M$5:M$72,"&lt;"&amp;M28)+1),Paramètres!$B$3:$C$56,2,FALSE)*Paramètres!$K$7))</f>
        <v>0</v>
      </c>
      <c r="O28" s="46"/>
      <c r="P28" s="2">
        <f>IF(O$2="Bike &amp; Run",IF(ISNA(VLOOKUP(O28,Paramètres!$B$3:$C$56,2,FALSE)),0,VLOOKUP(O28,Paramètres!$B$3:$C$56,2,FALSE)*Paramètres!$K$8),IF(OR(O28="",OR($D28="",$D28="NL",$D28="HORS LIGUE")),0,VLOOKUP(IF(OR(O28="",OR($D28="",$D28="NL",$D28="HORS LIGUE")),"",COUNTIFS($D$5:$D$72,"&lt;&gt;"&amp;"",$D$5:$D$72,"&lt;&gt;"&amp;"NL",$D$5:$D$72,"&lt;&gt;"&amp;"HORS LIGUE",O$5:O$72,"&lt;"&amp;O28)+1),Paramètres!$B$3:$C$56,2,FALSE)*Paramètres!$K$8))</f>
        <v>0</v>
      </c>
      <c r="Q28" s="46"/>
      <c r="R28" s="2">
        <f>IF(Q$2="Bike &amp; Run",IF(ISNA(VLOOKUP(Q28,Paramètres!$B$3:$C$56,2,FALSE)),0,VLOOKUP(Q28,Paramètres!$B$3:$C$56,2,FALSE)*Paramètres!$K$9),IF(OR(Q28="",OR($D28="",$D28="NL",$D28="HORS LIGUE")),0,VLOOKUP(IF(OR(Q28="",OR($D28="",$D28="NL",$D28="HORS LIGUE")),"",COUNTIFS($D$5:$D$72,"&lt;&gt;"&amp;"",$D$5:$D$72,"&lt;&gt;"&amp;"NL",$D$5:$D$72,"&lt;&gt;"&amp;"HORS LIGUE",Q$5:Q$72,"&lt;"&amp;Q28)+1),Paramètres!$B$3:$C$56,2,FALSE)*Paramètres!$K$9))</f>
        <v>0</v>
      </c>
      <c r="S28" s="46"/>
      <c r="T28" s="2">
        <f>IF(S$2="Bike &amp; Run",IF(ISNA(VLOOKUP(S28,Paramètres!$B$3:$C$56,2,FALSE)),0,VLOOKUP(S28,Paramètres!$B$3:$C$56,2,FALSE)*Paramètres!$K$10),IF(OR(S28="",OR($D28="",$D28="NL",$D28="HORS LIGUE")),0,VLOOKUP(IF(OR(S28="",OR($D28="",$D28="NL",$D28="HORS LIGUE")),"",COUNTIFS($D$5:$D$72,"&lt;&gt;"&amp;"",$D$5:$D$72,"&lt;&gt;"&amp;"NL",$D$5:$D$72,"&lt;&gt;"&amp;"HORS LIGUE",S$5:S$72,"&lt;"&amp;S28)+1),Paramètres!$B$3:$C$56,2,FALSE)*Paramètres!$K$10))</f>
        <v>0</v>
      </c>
      <c r="U28" s="46"/>
      <c r="V28" s="2">
        <f>IF(U$2="Bike &amp; Run",IF(ISNA(VLOOKUP(U28,Paramètres!$B$3:$C$56,2,FALSE)),0,VLOOKUP(U28,Paramètres!$B$3:$C$56,2,FALSE)*Paramètres!$K$11),IF(OR(U28="",OR($D28="",$D28="NL",$D28="HORS LIGUE")),0,VLOOKUP(IF(OR(U28="",OR($D28="",$D28="NL",$D28="HORS LIGUE")),"",COUNTIFS($D$5:$D$72,"&lt;&gt;"&amp;"",$D$5:$D$72,"&lt;&gt;"&amp;"NL",$D$5:$D$72,"&lt;&gt;"&amp;"HORS LIGUE",U$5:U$72,"&lt;"&amp;U28)+1),Paramètres!$B$3:$C$56,2,FALSE)*Paramètres!$K$11))</f>
        <v>0</v>
      </c>
      <c r="W28" s="46"/>
      <c r="X28" s="2">
        <f>IF(W$2="Bike &amp; Run",IF(ISNA(VLOOKUP(W28,Paramètres!$B$3:$C$56,2,FALSE)),0,VLOOKUP(W28,Paramètres!$B$3:$C$56,2,FALSE)*Paramètres!$K$12),IF(OR(W28="",OR($D28="",$D28="NL",$D28="HORS LIGUE")),0,VLOOKUP(IF(OR(W28="",OR($D28="",$D28="NL",$D28="HORS LIGUE")),"",COUNTIFS($D$5:$D$72,"&lt;&gt;"&amp;"",$D$5:$D$72,"&lt;&gt;"&amp;"NL",$D$5:$D$72,"&lt;&gt;"&amp;"HORS LIGUE",W$5:W$72,"&lt;"&amp;W28)+1),Paramètres!$B$3:$C$56,2,FALSE)*Paramètres!$K$12))</f>
        <v>0</v>
      </c>
      <c r="Y28" s="46"/>
      <c r="Z28" s="2">
        <f>IF(Y$2="Bike &amp; Run",IF(ISNA(VLOOKUP(Y28,Paramètres!$B$3:$C$56,2,FALSE)),0,VLOOKUP(Y28,Paramètres!$B$3:$C$56,2,FALSE)*Paramètres!$K$13),IF(OR(Y28="",OR($D28="",$D28="NL",$D28="HORS LIGUE")),0,VLOOKUP(IF(OR(Y28="",OR($D28="",$D28="NL",$D28="HORS LIGUE")),"",COUNTIFS($D$5:$D$72,"&lt;&gt;"&amp;"",$D$5:$D$72,"&lt;&gt;"&amp;"NL",$D$5:$D$72,"&lt;&gt;"&amp;"HORS LIGUE",Y$5:Y$72,"&lt;"&amp;Y28)+1),Paramètres!$B$3:$C$56,2,FALSE)*Paramètres!$K$13))</f>
        <v>0</v>
      </c>
      <c r="AA28" s="46"/>
      <c r="AB28" s="2">
        <f>IF(AA$2="Bike &amp; Run",IF(ISNA(VLOOKUP(AA28,Paramètres!$B$3:$C$56,2,FALSE)),0,VLOOKUP(AA28,Paramètres!$B$3:$C$56,2,FALSE)*Paramètres!$K$14),IF(OR(AA28="",OR($D28="",$D28="NL",$D28="HORS LIGUE")),0,VLOOKUP(IF(OR(AA28="",OR($D28="",$D28="NL",$D28="HORS LIGUE")),"",COUNTIFS($D$5:$D$72,"&lt;&gt;"&amp;"",$D$5:$D$72,"&lt;&gt;"&amp;"NL",$D$5:$D$72,"&lt;&gt;"&amp;"HORS LIGUE",AA$5:AA$72,"&lt;"&amp;AA28)+1),Paramètres!$B$3:$C$56,2,FALSE)*Paramètres!$K$14))</f>
        <v>0</v>
      </c>
      <c r="AC28" s="46"/>
      <c r="AD28" s="2">
        <f>IF(AC$2="Bike &amp; Run",IF(ISNA(VLOOKUP(AC28,Paramètres!$B$3:$C$56,2,FALSE)),0,VLOOKUP(AC28,Paramètres!$B$3:$C$56,2,FALSE)*Paramètres!$K$15),IF(OR(AC28="",OR($D28="",$D28="NL",$D28="HORS LIGUE")),0,VLOOKUP(IF(OR(AC28="",OR($D28="",$D28="NL",$D28="HORS LIGUE")),"",COUNTIFS($D$5:$D$72,"&lt;&gt;"&amp;"",$D$5:$D$72,"&lt;&gt;"&amp;"NL",$D$5:$D$72,"&lt;&gt;"&amp;"HORS LIGUE",AC$5:AC$72,"&lt;"&amp;AC28)+1),Paramètres!$B$3:$C$56,2,FALSE)*Paramètres!$K$15))</f>
        <v>0</v>
      </c>
      <c r="AE28" s="46"/>
      <c r="AF28" s="2">
        <f>IF(AE$2="Bike &amp; Run",IF(ISNA(VLOOKUP(AE28,Paramètres!$B$3:$C$56,2,FALSE)),0,VLOOKUP(AE28,Paramètres!$B$3:$C$56,2,FALSE)*Paramètres!$K$16),IF(OR(AE28="",OR($D28="",$D28="NL",$D28="HORS LIGUE")),0,VLOOKUP(IF(OR(AE28="",OR($D28="",$D28="NL",$D28="HORS LIGUE")),"",COUNTIFS($D$5:$D$72,"&lt;&gt;"&amp;"",$D$5:$D$72,"&lt;&gt;"&amp;"NL",$D$5:$D$72,"&lt;&gt;"&amp;"HORS LIGUE",AE$5:AE$72,"&lt;"&amp;AE28)+1),Paramètres!$B$3:$C$56,2,FALSE)*Paramètres!$K$16))</f>
        <v>0</v>
      </c>
      <c r="AG28" s="46"/>
      <c r="AH28" s="2">
        <f>IF(AG$2="Bike &amp; Run",IF(ISNA(VLOOKUP(AG28,Paramètres!$B$3:$C$56,2,FALSE)),0,VLOOKUP(AG28,Paramètres!$B$3:$C$56,2,FALSE)*Paramètres!$K$17),IF(OR(AG28="",OR($D28="",$D28="NL",$D28="HORS LIGUE")),0,VLOOKUP(IF(OR(AG28="",OR($D28="",$D28="NL",$D28="HORS LIGUE")),"",COUNTIFS($D$5:$D$72,"&lt;&gt;"&amp;"",$D$5:$D$72,"&lt;&gt;"&amp;"NL",$D$5:$D$72,"&lt;&gt;"&amp;"HORS LIGUE",AG$5:AG$72,"&lt;"&amp;AG28)+1),Paramètres!$B$3:$C$56,2,FALSE)*Paramètres!$K$17))</f>
        <v>0</v>
      </c>
      <c r="AI28" s="40">
        <f t="shared" si="0"/>
        <v>36</v>
      </c>
      <c r="AJ28" s="3">
        <f t="shared" si="1"/>
        <v>24</v>
      </c>
      <c r="AK28" s="5">
        <f t="shared" si="2"/>
        <v>1</v>
      </c>
      <c r="AL28" s="41">
        <f t="shared" si="3"/>
        <v>36</v>
      </c>
      <c r="AM28" s="33">
        <f t="shared" si="4"/>
        <v>24</v>
      </c>
      <c r="AO28" s="22">
        <f t="shared" si="5"/>
        <v>0</v>
      </c>
      <c r="AP28">
        <f t="shared" si="6"/>
        <v>36</v>
      </c>
      <c r="AQ28">
        <f t="shared" si="7"/>
        <v>0</v>
      </c>
      <c r="AR28">
        <f t="shared" si="8"/>
        <v>0</v>
      </c>
      <c r="AS28">
        <f t="shared" si="9"/>
        <v>0</v>
      </c>
      <c r="AT28">
        <f t="shared" si="10"/>
        <v>0</v>
      </c>
      <c r="AU28">
        <f t="shared" si="11"/>
        <v>0</v>
      </c>
      <c r="AV28">
        <f t="shared" si="12"/>
        <v>0</v>
      </c>
      <c r="AW28">
        <f t="shared" si="13"/>
        <v>0</v>
      </c>
      <c r="AX28">
        <f t="shared" si="14"/>
        <v>0</v>
      </c>
      <c r="AY28">
        <f t="shared" si="15"/>
        <v>0</v>
      </c>
      <c r="AZ28">
        <f t="shared" si="16"/>
        <v>0</v>
      </c>
      <c r="BA28">
        <f t="shared" si="17"/>
        <v>0</v>
      </c>
      <c r="BB28">
        <f t="shared" si="18"/>
        <v>0</v>
      </c>
      <c r="BC28">
        <f t="shared" si="19"/>
        <v>0</v>
      </c>
      <c r="BD28">
        <f t="shared" si="20"/>
        <v>36</v>
      </c>
      <c r="BE28" s="22">
        <f t="shared" ref="BE28:BR28" si="44">BD28+LARGE($AO28:$BC28,BE$4)</f>
        <v>36</v>
      </c>
      <c r="BF28" s="22">
        <f t="shared" si="44"/>
        <v>36</v>
      </c>
      <c r="BG28" s="22">
        <f t="shared" si="44"/>
        <v>36</v>
      </c>
      <c r="BH28" s="22">
        <f t="shared" si="44"/>
        <v>36</v>
      </c>
      <c r="BI28" s="22">
        <f t="shared" si="44"/>
        <v>36</v>
      </c>
      <c r="BJ28" s="22">
        <f t="shared" si="44"/>
        <v>36</v>
      </c>
      <c r="BK28" s="22">
        <f t="shared" si="44"/>
        <v>36</v>
      </c>
      <c r="BL28" s="22">
        <f t="shared" si="44"/>
        <v>36</v>
      </c>
      <c r="BM28" s="22">
        <f t="shared" si="44"/>
        <v>36</v>
      </c>
      <c r="BN28" s="22">
        <f t="shared" si="44"/>
        <v>36</v>
      </c>
      <c r="BO28" s="22">
        <f t="shared" si="44"/>
        <v>36</v>
      </c>
      <c r="BP28" s="22">
        <f t="shared" si="44"/>
        <v>36</v>
      </c>
      <c r="BQ28" s="22">
        <f t="shared" si="44"/>
        <v>36</v>
      </c>
      <c r="BR28" s="22">
        <f t="shared" si="44"/>
        <v>36</v>
      </c>
    </row>
    <row r="29" spans="1:70" ht="16.5">
      <c r="A29" s="73" t="s">
        <v>784</v>
      </c>
      <c r="B29" s="32" t="str">
        <f>IF(ISNA(VLOOKUP(A29,'Licenciés Jeunes 2023'!A:C,3,0)),"",VLOOKUP(A29,'Licenciés Jeunes 2023'!A:C,3,0))</f>
        <v>CANET</v>
      </c>
      <c r="C29" s="32" t="str">
        <f>IF(ISNA(VLOOKUP(A29,'Licenciés Jeunes 2023'!A:C,2,0)),"",VLOOKUP(A29,'Licenciés Jeunes 2023'!A:C,2,0))</f>
        <v>OSCAR</v>
      </c>
      <c r="D29" s="32" t="str">
        <f>IF(ISNA(VLOOKUP(A29,'Licenciés Jeunes 2023'!A:F,6,0)),"",VLOOKUP(A29,'Licenciés Jeunes 2023'!A:F,6,0))</f>
        <v>ORLEANS ASFAS TRIATHLON</v>
      </c>
      <c r="E29" s="6"/>
      <c r="F29" s="2">
        <f>IF(E$2="Bike &amp; Run",IF(ISNA(VLOOKUP(E29,Paramètres!$B$3:$C$56,2,FALSE)),0,VLOOKUP(E29,Paramètres!$B$3:$C$56,2,FALSE)*Paramètres!$K$3),IF(OR(E29="",OR($D29="",$D29="NL",$D29="HORS LIGUE")),0,VLOOKUP(IF(OR(E29="",OR($D29="",$D29="NL",$D29="HORS LIGUE")),"",COUNTIFS($D$5:$D$72,"&lt;&gt;"&amp;"",$D$5:$D$72,"&lt;&gt;"&amp;"NL",$D$5:$D$72,"&lt;&gt;"&amp;"HORS LIGUE",E$5:E$72,"&lt;"&amp;E29)+1),Paramètres!$B$3:$C$56,2,FALSE)*Paramètres!$K$3))</f>
        <v>0</v>
      </c>
      <c r="G29" s="4">
        <v>21</v>
      </c>
      <c r="H29" s="2">
        <f>IF(G$2="Bike &amp; Run",IF(ISNA(VLOOKUP(G29,Paramètres!$B$3:$C$56,2,FALSE)),0,VLOOKUP(G29,Paramètres!$B$3:$C$56,2,FALSE)*Paramètres!$K$4),IF(OR(G29="",OR($D29="",$D29="NL",$D29="HORS LIGUE")),0,VLOOKUP(IF(OR(G29="",OR($D29="",$D29="NL",$D29="HORS LIGUE")),"",COUNTIFS($D$5:$D$72,"&lt;&gt;"&amp;"",$D$5:$D$72,"&lt;&gt;"&amp;"NL",$D$5:$D$72,"&lt;&gt;"&amp;"HORS LIGUE",G$5:G$72,"&lt;"&amp;G29)+1),Paramètres!$B$3:$C$56,2,FALSE)*Paramètres!$K$4))</f>
        <v>34.5</v>
      </c>
      <c r="I29" s="36"/>
      <c r="J29" s="2">
        <f>IF(I$2="Bike &amp; Run",IF(ISNA(VLOOKUP(I29,Paramètres!$B$3:$C$56,2,FALSE)),0,VLOOKUP(I29,Paramètres!$B$3:$C$56,2,FALSE)*Paramètres!$K$5),IF(OR(I29="",OR($D29="",$D29="NL",$D29="HORS LIGUE")),0,VLOOKUP(IF(OR(I29="",OR($D29="",$D29="NL",$D29="HORS LIGUE")),"",COUNTIFS($D$5:$D$72,"&lt;&gt;"&amp;"",$D$5:$D$72,"&lt;&gt;"&amp;"NL",$D$5:$D$72,"&lt;&gt;"&amp;"HORS LIGUE",I$5:I$72,"&lt;"&amp;I29)+1),Paramètres!$B$3:$C$56,2,FALSE)*Paramètres!$K$5))</f>
        <v>0</v>
      </c>
      <c r="K29" s="4"/>
      <c r="L29" s="2">
        <f>IF(K$2="Bike &amp; Run",IF(ISNA(VLOOKUP(K29,Paramètres!$B$3:$C$56,2,FALSE)),0,VLOOKUP(K29,Paramètres!$B$3:$C$56,2,FALSE)*Paramètres!$K$6),IF(OR(K29="",OR($D29="",$D29="NL",$D29="HORS LIGUE")),0,VLOOKUP(IF(OR(K29="",OR($D29="",$D29="NL",$D29="HORS LIGUE")),"",COUNTIFS($D$5:$D$72,"&lt;&gt;"&amp;"",$D$5:$D$72,"&lt;&gt;"&amp;"NL",$D$5:$D$72,"&lt;&gt;"&amp;"HORS LIGUE",K$5:K$72,"&lt;"&amp;K29)+1),Paramètres!$B$3:$C$56,2,FALSE)*Paramètres!$K$6))</f>
        <v>0</v>
      </c>
      <c r="M29" s="4"/>
      <c r="N29" s="2">
        <f>IF(M$2="Bike &amp; Run",IF(ISNA(VLOOKUP(M29,Paramètres!$B$3:$C$56,2,FALSE)),0,VLOOKUP(M29,Paramètres!$B$3:$C$56,2,FALSE)*Paramètres!$K$7),IF(OR(M29="",OR($D29="",$D29="NL",$D29="HORS LIGUE")),0,VLOOKUP(IF(OR(M29="",OR($D29="",$D29="NL",$D29="HORS LIGUE")),"",COUNTIFS($D$5:$D$72,"&lt;&gt;"&amp;"",$D$5:$D$72,"&lt;&gt;"&amp;"NL",$D$5:$D$72,"&lt;&gt;"&amp;"HORS LIGUE",M$5:M$72,"&lt;"&amp;M29)+1),Paramètres!$B$3:$C$56,2,FALSE)*Paramètres!$K$7))</f>
        <v>0</v>
      </c>
      <c r="O29" s="46"/>
      <c r="P29" s="2">
        <f>IF(O$2="Bike &amp; Run",IF(ISNA(VLOOKUP(O29,Paramètres!$B$3:$C$56,2,FALSE)),0,VLOOKUP(O29,Paramètres!$B$3:$C$56,2,FALSE)*Paramètres!$K$8),IF(OR(O29="",OR($D29="",$D29="NL",$D29="HORS LIGUE")),0,VLOOKUP(IF(OR(O29="",OR($D29="",$D29="NL",$D29="HORS LIGUE")),"",COUNTIFS($D$5:$D$72,"&lt;&gt;"&amp;"",$D$5:$D$72,"&lt;&gt;"&amp;"NL",$D$5:$D$72,"&lt;&gt;"&amp;"HORS LIGUE",O$5:O$72,"&lt;"&amp;O29)+1),Paramètres!$B$3:$C$56,2,FALSE)*Paramètres!$K$8))</f>
        <v>0</v>
      </c>
      <c r="Q29" s="46"/>
      <c r="R29" s="2">
        <f>IF(Q$2="Bike &amp; Run",IF(ISNA(VLOOKUP(Q29,Paramètres!$B$3:$C$56,2,FALSE)),0,VLOOKUP(Q29,Paramètres!$B$3:$C$56,2,FALSE)*Paramètres!$K$9),IF(OR(Q29="",OR($D29="",$D29="NL",$D29="HORS LIGUE")),0,VLOOKUP(IF(OR(Q29="",OR($D29="",$D29="NL",$D29="HORS LIGUE")),"",COUNTIFS($D$5:$D$72,"&lt;&gt;"&amp;"",$D$5:$D$72,"&lt;&gt;"&amp;"NL",$D$5:$D$72,"&lt;&gt;"&amp;"HORS LIGUE",Q$5:Q$72,"&lt;"&amp;Q29)+1),Paramètres!$B$3:$C$56,2,FALSE)*Paramètres!$K$9))</f>
        <v>0</v>
      </c>
      <c r="S29" s="46"/>
      <c r="T29" s="2">
        <f>IF(S$2="Bike &amp; Run",IF(ISNA(VLOOKUP(S29,Paramètres!$B$3:$C$56,2,FALSE)),0,VLOOKUP(S29,Paramètres!$B$3:$C$56,2,FALSE)*Paramètres!$K$10),IF(OR(S29="",OR($D29="",$D29="NL",$D29="HORS LIGUE")),0,VLOOKUP(IF(OR(S29="",OR($D29="",$D29="NL",$D29="HORS LIGUE")),"",COUNTIFS($D$5:$D$72,"&lt;&gt;"&amp;"",$D$5:$D$72,"&lt;&gt;"&amp;"NL",$D$5:$D$72,"&lt;&gt;"&amp;"HORS LIGUE",S$5:S$72,"&lt;"&amp;S29)+1),Paramètres!$B$3:$C$56,2,FALSE)*Paramètres!$K$10))</f>
        <v>0</v>
      </c>
      <c r="U29" s="46"/>
      <c r="V29" s="2">
        <f>IF(U$2="Bike &amp; Run",IF(ISNA(VLOOKUP(U29,Paramètres!$B$3:$C$56,2,FALSE)),0,VLOOKUP(U29,Paramètres!$B$3:$C$56,2,FALSE)*Paramètres!$K$11),IF(OR(U29="",OR($D29="",$D29="NL",$D29="HORS LIGUE")),0,VLOOKUP(IF(OR(U29="",OR($D29="",$D29="NL",$D29="HORS LIGUE")),"",COUNTIFS($D$5:$D$72,"&lt;&gt;"&amp;"",$D$5:$D$72,"&lt;&gt;"&amp;"NL",$D$5:$D$72,"&lt;&gt;"&amp;"HORS LIGUE",U$5:U$72,"&lt;"&amp;U29)+1),Paramètres!$B$3:$C$56,2,FALSE)*Paramètres!$K$11))</f>
        <v>0</v>
      </c>
      <c r="W29" s="46"/>
      <c r="X29" s="2">
        <f>IF(W$2="Bike &amp; Run",IF(ISNA(VLOOKUP(W29,Paramètres!$B$3:$C$56,2,FALSE)),0,VLOOKUP(W29,Paramètres!$B$3:$C$56,2,FALSE)*Paramètres!$K$12),IF(OR(W29="",OR($D29="",$D29="NL",$D29="HORS LIGUE")),0,VLOOKUP(IF(OR(W29="",OR($D29="",$D29="NL",$D29="HORS LIGUE")),"",COUNTIFS($D$5:$D$72,"&lt;&gt;"&amp;"",$D$5:$D$72,"&lt;&gt;"&amp;"NL",$D$5:$D$72,"&lt;&gt;"&amp;"HORS LIGUE",W$5:W$72,"&lt;"&amp;W29)+1),Paramètres!$B$3:$C$56,2,FALSE)*Paramètres!$K$12))</f>
        <v>0</v>
      </c>
      <c r="Y29" s="46"/>
      <c r="Z29" s="2">
        <f>IF(Y$2="Bike &amp; Run",IF(ISNA(VLOOKUP(Y29,Paramètres!$B$3:$C$56,2,FALSE)),0,VLOOKUP(Y29,Paramètres!$B$3:$C$56,2,FALSE)*Paramètres!$K$13),IF(OR(Y29="",OR($D29="",$D29="NL",$D29="HORS LIGUE")),0,VLOOKUP(IF(OR(Y29="",OR($D29="",$D29="NL",$D29="HORS LIGUE")),"",COUNTIFS($D$5:$D$72,"&lt;&gt;"&amp;"",$D$5:$D$72,"&lt;&gt;"&amp;"NL",$D$5:$D$72,"&lt;&gt;"&amp;"HORS LIGUE",Y$5:Y$72,"&lt;"&amp;Y29)+1),Paramètres!$B$3:$C$56,2,FALSE)*Paramètres!$K$13))</f>
        <v>0</v>
      </c>
      <c r="AA29" s="46"/>
      <c r="AB29" s="2">
        <f>IF(AA$2="Bike &amp; Run",IF(ISNA(VLOOKUP(AA29,Paramètres!$B$3:$C$56,2,FALSE)),0,VLOOKUP(AA29,Paramètres!$B$3:$C$56,2,FALSE)*Paramètres!$K$14),IF(OR(AA29="",OR($D29="",$D29="NL",$D29="HORS LIGUE")),0,VLOOKUP(IF(OR(AA29="",OR($D29="",$D29="NL",$D29="HORS LIGUE")),"",COUNTIFS($D$5:$D$72,"&lt;&gt;"&amp;"",$D$5:$D$72,"&lt;&gt;"&amp;"NL",$D$5:$D$72,"&lt;&gt;"&amp;"HORS LIGUE",AA$5:AA$72,"&lt;"&amp;AA29)+1),Paramètres!$B$3:$C$56,2,FALSE)*Paramètres!$K$14))</f>
        <v>0</v>
      </c>
      <c r="AC29" s="46"/>
      <c r="AD29" s="2">
        <f>IF(AC$2="Bike &amp; Run",IF(ISNA(VLOOKUP(AC29,Paramètres!$B$3:$C$56,2,FALSE)),0,VLOOKUP(AC29,Paramètres!$B$3:$C$56,2,FALSE)*Paramètres!$K$15),IF(OR(AC29="",OR($D29="",$D29="NL",$D29="HORS LIGUE")),0,VLOOKUP(IF(OR(AC29="",OR($D29="",$D29="NL",$D29="HORS LIGUE")),"",COUNTIFS($D$5:$D$72,"&lt;&gt;"&amp;"",$D$5:$D$72,"&lt;&gt;"&amp;"NL",$D$5:$D$72,"&lt;&gt;"&amp;"HORS LIGUE",AC$5:AC$72,"&lt;"&amp;AC29)+1),Paramètres!$B$3:$C$56,2,FALSE)*Paramètres!$K$15))</f>
        <v>0</v>
      </c>
      <c r="AE29" s="46"/>
      <c r="AF29" s="2">
        <f>IF(AE$2="Bike &amp; Run",IF(ISNA(VLOOKUP(AE29,Paramètres!$B$3:$C$56,2,FALSE)),0,VLOOKUP(AE29,Paramètres!$B$3:$C$56,2,FALSE)*Paramètres!$K$16),IF(OR(AE29="",OR($D29="",$D29="NL",$D29="HORS LIGUE")),0,VLOOKUP(IF(OR(AE29="",OR($D29="",$D29="NL",$D29="HORS LIGUE")),"",COUNTIFS($D$5:$D$72,"&lt;&gt;"&amp;"",$D$5:$D$72,"&lt;&gt;"&amp;"NL",$D$5:$D$72,"&lt;&gt;"&amp;"HORS LIGUE",AE$5:AE$72,"&lt;"&amp;AE29)+1),Paramètres!$B$3:$C$56,2,FALSE)*Paramètres!$K$16))</f>
        <v>0</v>
      </c>
      <c r="AG29" s="46"/>
      <c r="AH29" s="2">
        <f>IF(AG$2="Bike &amp; Run",IF(ISNA(VLOOKUP(AG29,Paramètres!$B$3:$C$56,2,FALSE)),0,VLOOKUP(AG29,Paramètres!$B$3:$C$56,2,FALSE)*Paramètres!$K$17),IF(OR(AG29="",OR($D29="",$D29="NL",$D29="HORS LIGUE")),0,VLOOKUP(IF(OR(AG29="",OR($D29="",$D29="NL",$D29="HORS LIGUE")),"",COUNTIFS($D$5:$D$72,"&lt;&gt;"&amp;"",$D$5:$D$72,"&lt;&gt;"&amp;"NL",$D$5:$D$72,"&lt;&gt;"&amp;"HORS LIGUE",AG$5:AG$72,"&lt;"&amp;AG29)+1),Paramètres!$B$3:$C$56,2,FALSE)*Paramètres!$K$17))</f>
        <v>0</v>
      </c>
      <c r="AI29" s="40">
        <f t="shared" si="0"/>
        <v>34.5</v>
      </c>
      <c r="AJ29" s="3">
        <f t="shared" si="1"/>
        <v>25</v>
      </c>
      <c r="AK29" s="5">
        <f t="shared" si="2"/>
        <v>1</v>
      </c>
      <c r="AL29" s="41">
        <f t="shared" si="3"/>
        <v>34.5</v>
      </c>
      <c r="AM29" s="33">
        <f t="shared" si="4"/>
        <v>25</v>
      </c>
      <c r="AO29" s="22">
        <f t="shared" si="5"/>
        <v>0</v>
      </c>
      <c r="AP29">
        <f t="shared" si="6"/>
        <v>34.5</v>
      </c>
      <c r="AQ29">
        <f t="shared" si="7"/>
        <v>0</v>
      </c>
      <c r="AR29">
        <f t="shared" si="8"/>
        <v>0</v>
      </c>
      <c r="AS29">
        <f t="shared" si="9"/>
        <v>0</v>
      </c>
      <c r="AT29">
        <f t="shared" si="10"/>
        <v>0</v>
      </c>
      <c r="AU29">
        <f t="shared" si="11"/>
        <v>0</v>
      </c>
      <c r="AV29">
        <f t="shared" si="12"/>
        <v>0</v>
      </c>
      <c r="AW29">
        <f t="shared" si="13"/>
        <v>0</v>
      </c>
      <c r="AX29">
        <f t="shared" si="14"/>
        <v>0</v>
      </c>
      <c r="AY29">
        <f t="shared" si="15"/>
        <v>0</v>
      </c>
      <c r="AZ29">
        <f t="shared" si="16"/>
        <v>0</v>
      </c>
      <c r="BA29">
        <f t="shared" si="17"/>
        <v>0</v>
      </c>
      <c r="BB29">
        <f t="shared" si="18"/>
        <v>0</v>
      </c>
      <c r="BC29">
        <f t="shared" si="19"/>
        <v>0</v>
      </c>
      <c r="BD29">
        <f t="shared" si="20"/>
        <v>34.5</v>
      </c>
      <c r="BE29" s="22">
        <f t="shared" ref="BE29:BR29" si="45">BD29+LARGE($AO29:$BC29,BE$4)</f>
        <v>34.5</v>
      </c>
      <c r="BF29" s="22">
        <f t="shared" si="45"/>
        <v>34.5</v>
      </c>
      <c r="BG29" s="22">
        <f t="shared" si="45"/>
        <v>34.5</v>
      </c>
      <c r="BH29" s="22">
        <f t="shared" si="45"/>
        <v>34.5</v>
      </c>
      <c r="BI29" s="22">
        <f t="shared" si="45"/>
        <v>34.5</v>
      </c>
      <c r="BJ29" s="22">
        <f t="shared" si="45"/>
        <v>34.5</v>
      </c>
      <c r="BK29" s="22">
        <f t="shared" si="45"/>
        <v>34.5</v>
      </c>
      <c r="BL29" s="22">
        <f t="shared" si="45"/>
        <v>34.5</v>
      </c>
      <c r="BM29" s="22">
        <f t="shared" si="45"/>
        <v>34.5</v>
      </c>
      <c r="BN29" s="22">
        <f t="shared" si="45"/>
        <v>34.5</v>
      </c>
      <c r="BO29" s="22">
        <f t="shared" si="45"/>
        <v>34.5</v>
      </c>
      <c r="BP29" s="22">
        <f t="shared" si="45"/>
        <v>34.5</v>
      </c>
      <c r="BQ29" s="22">
        <f t="shared" si="45"/>
        <v>34.5</v>
      </c>
      <c r="BR29" s="22">
        <f t="shared" si="45"/>
        <v>34.5</v>
      </c>
    </row>
    <row r="30" spans="1:70" ht="16.5">
      <c r="A30" s="73" t="s">
        <v>1186</v>
      </c>
      <c r="B30" s="32" t="str">
        <f>IF(ISNA(VLOOKUP(A30,'Licenciés Jeunes 2023'!A:C,3,0)),"",VLOOKUP(A30,'Licenciés Jeunes 2023'!A:C,3,0))</f>
        <v>ROUSSELIN</v>
      </c>
      <c r="C30" s="32" t="str">
        <f>IF(ISNA(VLOOKUP(A30,'Licenciés Jeunes 2023'!A:C,2,0)),"",VLOOKUP(A30,'Licenciés Jeunes 2023'!A:C,2,0))</f>
        <v>Elouan</v>
      </c>
      <c r="D30" s="32" t="str">
        <f>IF(ISNA(VLOOKUP(A30,'Licenciés Jeunes 2023'!A:F,6,0)),"",VLOOKUP(A30,'Licenciés Jeunes 2023'!A:F,6,0))</f>
        <v>TRIATHLON CLUB CHATEAUROUX METROPOLE 36</v>
      </c>
      <c r="E30" s="6"/>
      <c r="F30" s="2">
        <f>IF(E$2="Bike &amp; Run",IF(ISNA(VLOOKUP(E30,Paramètres!$B$3:$C$56,2,FALSE)),0,VLOOKUP(E30,Paramètres!$B$3:$C$56,2,FALSE)*Paramètres!$K$3),IF(OR(E30="",OR($D30="",$D30="NL",$D30="HORS LIGUE")),0,VLOOKUP(IF(OR(E30="",OR($D30="",$D30="NL",$D30="HORS LIGUE")),"",COUNTIFS($D$5:$D$72,"&lt;&gt;"&amp;"",$D$5:$D$72,"&lt;&gt;"&amp;"NL",$D$5:$D$72,"&lt;&gt;"&amp;"HORS LIGUE",E$5:E$72,"&lt;"&amp;E30)+1),Paramètres!$B$3:$C$56,2,FALSE)*Paramètres!$K$3))</f>
        <v>0</v>
      </c>
      <c r="G30" s="4"/>
      <c r="H30" s="2">
        <f>IF(G$2="Bike &amp; Run",IF(ISNA(VLOOKUP(G30,Paramètres!$B$3:$C$56,2,FALSE)),0,VLOOKUP(G30,Paramètres!$B$3:$C$56,2,FALSE)*Paramètres!$K$4),IF(OR(G30="",OR($D30="",$D30="NL",$D30="HORS LIGUE")),0,VLOOKUP(IF(OR(G30="",OR($D30="",$D30="NL",$D30="HORS LIGUE")),"",COUNTIFS($D$5:$D$72,"&lt;&gt;"&amp;"",$D$5:$D$72,"&lt;&gt;"&amp;"NL",$D$5:$D$72,"&lt;&gt;"&amp;"HORS LIGUE",G$5:G$72,"&lt;"&amp;G30)+1),Paramètres!$B$3:$C$56,2,FALSE)*Paramètres!$K$4))</f>
        <v>0</v>
      </c>
      <c r="I30" s="36"/>
      <c r="J30" s="2">
        <f>IF(I$2="Bike &amp; Run",IF(ISNA(VLOOKUP(I30,Paramètres!$B$3:$C$56,2,FALSE)),0,VLOOKUP(I30,Paramètres!$B$3:$C$56,2,FALSE)*Paramètres!$K$5),IF(OR(I30="",OR($D30="",$D30="NL",$D30="HORS LIGUE")),0,VLOOKUP(IF(OR(I30="",OR($D30="",$D30="NL",$D30="HORS LIGUE")),"",COUNTIFS($D$5:$D$72,"&lt;&gt;"&amp;"",$D$5:$D$72,"&lt;&gt;"&amp;"NL",$D$5:$D$72,"&lt;&gt;"&amp;"HORS LIGUE",I$5:I$72,"&lt;"&amp;I30)+1),Paramètres!$B$3:$C$56,2,FALSE)*Paramètres!$K$5))</f>
        <v>0</v>
      </c>
      <c r="K30" s="4"/>
      <c r="L30" s="2">
        <f>IF(K$2="Bike &amp; Run",IF(ISNA(VLOOKUP(K30,Paramètres!$B$3:$C$56,2,FALSE)),0,VLOOKUP(K30,Paramètres!$B$3:$C$56,2,FALSE)*Paramètres!$K$6),IF(OR(K30="",OR($D30="",$D30="NL",$D30="HORS LIGUE")),0,VLOOKUP(IF(OR(K30="",OR($D30="",$D30="NL",$D30="HORS LIGUE")),"",COUNTIFS($D$5:$D$72,"&lt;&gt;"&amp;"",$D$5:$D$72,"&lt;&gt;"&amp;"NL",$D$5:$D$72,"&lt;&gt;"&amp;"HORS LIGUE",K$5:K$72,"&lt;"&amp;K30)+1),Paramètres!$B$3:$C$56,2,FALSE)*Paramètres!$K$6))</f>
        <v>0</v>
      </c>
      <c r="M30" s="4"/>
      <c r="N30" s="2">
        <f>IF(M$2="Bike &amp; Run",IF(ISNA(VLOOKUP(M30,Paramètres!$B$3:$C$56,2,FALSE)),0,VLOOKUP(M30,Paramètres!$B$3:$C$56,2,FALSE)*Paramètres!$K$7),IF(OR(M30="",OR($D30="",$D30="NL",$D30="HORS LIGUE")),0,VLOOKUP(IF(OR(M30="",OR($D30="",$D30="NL",$D30="HORS LIGUE")),"",COUNTIFS($D$5:$D$72,"&lt;&gt;"&amp;"",$D$5:$D$72,"&lt;&gt;"&amp;"NL",$D$5:$D$72,"&lt;&gt;"&amp;"HORS LIGUE",M$5:M$72,"&lt;"&amp;M30)+1),Paramètres!$B$3:$C$56,2,FALSE)*Paramètres!$K$7))</f>
        <v>0</v>
      </c>
      <c r="O30" s="46"/>
      <c r="P30" s="2">
        <f>IF(O$2="Bike &amp; Run",IF(ISNA(VLOOKUP(O30,Paramètres!$B$3:$C$56,2,FALSE)),0,VLOOKUP(O30,Paramètres!$B$3:$C$56,2,FALSE)*Paramètres!$K$8),IF(OR(O30="",OR($D30="",$D30="NL",$D30="HORS LIGUE")),0,VLOOKUP(IF(OR(O30="",OR($D30="",$D30="NL",$D30="HORS LIGUE")),"",COUNTIFS($D$5:$D$72,"&lt;&gt;"&amp;"",$D$5:$D$72,"&lt;&gt;"&amp;"NL",$D$5:$D$72,"&lt;&gt;"&amp;"HORS LIGUE",O$5:O$72,"&lt;"&amp;O30)+1),Paramètres!$B$3:$C$56,2,FALSE)*Paramètres!$K$8))</f>
        <v>0</v>
      </c>
      <c r="Q30" s="46"/>
      <c r="R30" s="2">
        <f>IF(Q$2="Bike &amp; Run",IF(ISNA(VLOOKUP(Q30,Paramètres!$B$3:$C$56,2,FALSE)),0,VLOOKUP(Q30,Paramètres!$B$3:$C$56,2,FALSE)*Paramètres!$K$9),IF(OR(Q30="",OR($D30="",$D30="NL",$D30="HORS LIGUE")),0,VLOOKUP(IF(OR(Q30="",OR($D30="",$D30="NL",$D30="HORS LIGUE")),"",COUNTIFS($D$5:$D$72,"&lt;&gt;"&amp;"",$D$5:$D$72,"&lt;&gt;"&amp;"NL",$D$5:$D$72,"&lt;&gt;"&amp;"HORS LIGUE",Q$5:Q$72,"&lt;"&amp;Q30)+1),Paramètres!$B$3:$C$56,2,FALSE)*Paramètres!$K$9))</f>
        <v>0</v>
      </c>
      <c r="S30" s="46"/>
      <c r="T30" s="2">
        <f>IF(S$2="Bike &amp; Run",IF(ISNA(VLOOKUP(S30,Paramètres!$B$3:$C$56,2,FALSE)),0,VLOOKUP(S30,Paramètres!$B$3:$C$56,2,FALSE)*Paramètres!$K$10),IF(OR(S30="",OR($D30="",$D30="NL",$D30="HORS LIGUE")),0,VLOOKUP(IF(OR(S30="",OR($D30="",$D30="NL",$D30="HORS LIGUE")),"",COUNTIFS($D$5:$D$72,"&lt;&gt;"&amp;"",$D$5:$D$72,"&lt;&gt;"&amp;"NL",$D$5:$D$72,"&lt;&gt;"&amp;"HORS LIGUE",S$5:S$72,"&lt;"&amp;S30)+1),Paramètres!$B$3:$C$56,2,FALSE)*Paramètres!$K$10))</f>
        <v>0</v>
      </c>
      <c r="U30" s="46"/>
      <c r="V30" s="2">
        <f>IF(U$2="Bike &amp; Run",IF(ISNA(VLOOKUP(U30,Paramètres!$B$3:$C$56,2,FALSE)),0,VLOOKUP(U30,Paramètres!$B$3:$C$56,2,FALSE)*Paramètres!$K$11),IF(OR(U30="",OR($D30="",$D30="NL",$D30="HORS LIGUE")),0,VLOOKUP(IF(OR(U30="",OR($D30="",$D30="NL",$D30="HORS LIGUE")),"",COUNTIFS($D$5:$D$72,"&lt;&gt;"&amp;"",$D$5:$D$72,"&lt;&gt;"&amp;"NL",$D$5:$D$72,"&lt;&gt;"&amp;"HORS LIGUE",U$5:U$72,"&lt;"&amp;U30)+1),Paramètres!$B$3:$C$56,2,FALSE)*Paramètres!$K$11))</f>
        <v>0</v>
      </c>
      <c r="W30" s="46"/>
      <c r="X30" s="2">
        <f>IF(W$2="Bike &amp; Run",IF(ISNA(VLOOKUP(W30,Paramètres!$B$3:$C$56,2,FALSE)),0,VLOOKUP(W30,Paramètres!$B$3:$C$56,2,FALSE)*Paramètres!$K$12),IF(OR(W30="",OR($D30="",$D30="NL",$D30="HORS LIGUE")),0,VLOOKUP(IF(OR(W30="",OR($D30="",$D30="NL",$D30="HORS LIGUE")),"",COUNTIFS($D$5:$D$72,"&lt;&gt;"&amp;"",$D$5:$D$72,"&lt;&gt;"&amp;"NL",$D$5:$D$72,"&lt;&gt;"&amp;"HORS LIGUE",W$5:W$72,"&lt;"&amp;W30)+1),Paramètres!$B$3:$C$56,2,FALSE)*Paramètres!$K$12))</f>
        <v>0</v>
      </c>
      <c r="Y30" s="46"/>
      <c r="Z30" s="2">
        <f>IF(Y$2="Bike &amp; Run",IF(ISNA(VLOOKUP(Y30,Paramètres!$B$3:$C$56,2,FALSE)),0,VLOOKUP(Y30,Paramètres!$B$3:$C$56,2,FALSE)*Paramètres!$K$13),IF(OR(Y30="",OR($D30="",$D30="NL",$D30="HORS LIGUE")),0,VLOOKUP(IF(OR(Y30="",OR($D30="",$D30="NL",$D30="HORS LIGUE")),"",COUNTIFS($D$5:$D$72,"&lt;&gt;"&amp;"",$D$5:$D$72,"&lt;&gt;"&amp;"NL",$D$5:$D$72,"&lt;&gt;"&amp;"HORS LIGUE",Y$5:Y$72,"&lt;"&amp;Y30)+1),Paramètres!$B$3:$C$56,2,FALSE)*Paramètres!$K$13))</f>
        <v>0</v>
      </c>
      <c r="AA30" s="46"/>
      <c r="AB30" s="2">
        <f>IF(AA$2="Bike &amp; Run",IF(ISNA(VLOOKUP(AA30,Paramètres!$B$3:$C$56,2,FALSE)),0,VLOOKUP(AA30,Paramètres!$B$3:$C$56,2,FALSE)*Paramètres!$K$14),IF(OR(AA30="",OR($D30="",$D30="NL",$D30="HORS LIGUE")),0,VLOOKUP(IF(OR(AA30="",OR($D30="",$D30="NL",$D30="HORS LIGUE")),"",COUNTIFS($D$5:$D$72,"&lt;&gt;"&amp;"",$D$5:$D$72,"&lt;&gt;"&amp;"NL",$D$5:$D$72,"&lt;&gt;"&amp;"HORS LIGUE",AA$5:AA$72,"&lt;"&amp;AA30)+1),Paramètres!$B$3:$C$56,2,FALSE)*Paramètres!$K$14))</f>
        <v>0</v>
      </c>
      <c r="AC30" s="46"/>
      <c r="AD30" s="2">
        <f>IF(AC$2="Bike &amp; Run",IF(ISNA(VLOOKUP(AC30,Paramètres!$B$3:$C$56,2,FALSE)),0,VLOOKUP(AC30,Paramètres!$B$3:$C$56,2,FALSE)*Paramètres!$K$15),IF(OR(AC30="",OR($D30="",$D30="NL",$D30="HORS LIGUE")),0,VLOOKUP(IF(OR(AC30="",OR($D30="",$D30="NL",$D30="HORS LIGUE")),"",COUNTIFS($D$5:$D$72,"&lt;&gt;"&amp;"",$D$5:$D$72,"&lt;&gt;"&amp;"NL",$D$5:$D$72,"&lt;&gt;"&amp;"HORS LIGUE",AC$5:AC$72,"&lt;"&amp;AC30)+1),Paramètres!$B$3:$C$56,2,FALSE)*Paramètres!$K$15))</f>
        <v>0</v>
      </c>
      <c r="AE30" s="46"/>
      <c r="AF30" s="2">
        <f>IF(AE$2="Bike &amp; Run",IF(ISNA(VLOOKUP(AE30,Paramètres!$B$3:$C$56,2,FALSE)),0,VLOOKUP(AE30,Paramètres!$B$3:$C$56,2,FALSE)*Paramètres!$K$16),IF(OR(AE30="",OR($D30="",$D30="NL",$D30="HORS LIGUE")),0,VLOOKUP(IF(OR(AE30="",OR($D30="",$D30="NL",$D30="HORS LIGUE")),"",COUNTIFS($D$5:$D$72,"&lt;&gt;"&amp;"",$D$5:$D$72,"&lt;&gt;"&amp;"NL",$D$5:$D$72,"&lt;&gt;"&amp;"HORS LIGUE",AE$5:AE$72,"&lt;"&amp;AE30)+1),Paramètres!$B$3:$C$56,2,FALSE)*Paramètres!$K$16))</f>
        <v>0</v>
      </c>
      <c r="AG30" s="46"/>
      <c r="AH30" s="2">
        <f>IF(AG$2="Bike &amp; Run",IF(ISNA(VLOOKUP(AG30,Paramètres!$B$3:$C$56,2,FALSE)),0,VLOOKUP(AG30,Paramètres!$B$3:$C$56,2,FALSE)*Paramètres!$K$17),IF(OR(AG30="",OR($D30="",$D30="NL",$D30="HORS LIGUE")),0,VLOOKUP(IF(OR(AG30="",OR($D30="",$D30="NL",$D30="HORS LIGUE")),"",COUNTIFS($D$5:$D$72,"&lt;&gt;"&amp;"",$D$5:$D$72,"&lt;&gt;"&amp;"NL",$D$5:$D$72,"&lt;&gt;"&amp;"HORS LIGUE",AG$5:AG$72,"&lt;"&amp;AG30)+1),Paramètres!$B$3:$C$56,2,FALSE)*Paramètres!$K$17))</f>
        <v>0</v>
      </c>
      <c r="AI30" s="40">
        <f t="shared" si="0"/>
        <v>0</v>
      </c>
      <c r="AJ30" s="3" t="str">
        <f t="shared" si="1"/>
        <v/>
      </c>
      <c r="AK30" s="5">
        <f t="shared" si="2"/>
        <v>0</v>
      </c>
      <c r="AL30" s="41">
        <f t="shared" si="3"/>
        <v>0</v>
      </c>
      <c r="AM30" s="33" t="str">
        <f t="shared" si="4"/>
        <v/>
      </c>
      <c r="AO30" s="22">
        <f t="shared" si="5"/>
        <v>0</v>
      </c>
      <c r="AP30">
        <f t="shared" si="6"/>
        <v>0</v>
      </c>
      <c r="AQ30">
        <f t="shared" si="7"/>
        <v>0</v>
      </c>
      <c r="AR30">
        <f t="shared" si="8"/>
        <v>0</v>
      </c>
      <c r="AS30">
        <f t="shared" si="9"/>
        <v>0</v>
      </c>
      <c r="AT30">
        <f t="shared" si="10"/>
        <v>0</v>
      </c>
      <c r="AU30">
        <f t="shared" si="11"/>
        <v>0</v>
      </c>
      <c r="AV30">
        <f t="shared" si="12"/>
        <v>0</v>
      </c>
      <c r="AW30">
        <f t="shared" si="13"/>
        <v>0</v>
      </c>
      <c r="AX30">
        <f t="shared" si="14"/>
        <v>0</v>
      </c>
      <c r="AY30">
        <f t="shared" si="15"/>
        <v>0</v>
      </c>
      <c r="AZ30">
        <f t="shared" si="16"/>
        <v>0</v>
      </c>
      <c r="BA30">
        <f t="shared" si="17"/>
        <v>0</v>
      </c>
      <c r="BB30">
        <f t="shared" si="18"/>
        <v>0</v>
      </c>
      <c r="BC30">
        <f t="shared" si="19"/>
        <v>0</v>
      </c>
      <c r="BD30">
        <f t="shared" si="20"/>
        <v>0</v>
      </c>
      <c r="BE30" s="22">
        <f t="shared" ref="BE30:BR30" si="46">BD30+LARGE($AO30:$BC30,BE$4)</f>
        <v>0</v>
      </c>
      <c r="BF30" s="22">
        <f t="shared" si="46"/>
        <v>0</v>
      </c>
      <c r="BG30" s="22">
        <f t="shared" si="46"/>
        <v>0</v>
      </c>
      <c r="BH30" s="22">
        <f t="shared" si="46"/>
        <v>0</v>
      </c>
      <c r="BI30" s="22">
        <f t="shared" si="46"/>
        <v>0</v>
      </c>
      <c r="BJ30" s="22">
        <f t="shared" si="46"/>
        <v>0</v>
      </c>
      <c r="BK30" s="22">
        <f t="shared" si="46"/>
        <v>0</v>
      </c>
      <c r="BL30" s="22">
        <f t="shared" si="46"/>
        <v>0</v>
      </c>
      <c r="BM30" s="22">
        <f t="shared" si="46"/>
        <v>0</v>
      </c>
      <c r="BN30" s="22">
        <f t="shared" si="46"/>
        <v>0</v>
      </c>
      <c r="BO30" s="22">
        <f t="shared" si="46"/>
        <v>0</v>
      </c>
      <c r="BP30" s="22">
        <f t="shared" si="46"/>
        <v>0</v>
      </c>
      <c r="BQ30" s="22">
        <f t="shared" si="46"/>
        <v>0</v>
      </c>
      <c r="BR30" s="22">
        <f t="shared" si="46"/>
        <v>0</v>
      </c>
    </row>
    <row r="31" spans="1:70" ht="16.5">
      <c r="A31" s="73" t="s">
        <v>1233</v>
      </c>
      <c r="B31" s="32" t="str">
        <f>IF(ISNA(VLOOKUP(A31,'Licenciés Jeunes 2023'!A:C,3,0)),"",VLOOKUP(A31,'Licenciés Jeunes 2023'!A:C,3,0))</f>
        <v>QUETIN</v>
      </c>
      <c r="C31" s="32" t="str">
        <f>IF(ISNA(VLOOKUP(A31,'Licenciés Jeunes 2023'!A:C,2,0)),"",VLOOKUP(A31,'Licenciés Jeunes 2023'!A:C,2,0))</f>
        <v>Yann</v>
      </c>
      <c r="D31" s="32" t="str">
        <f>IF(ISNA(VLOOKUP(A31,'Licenciés Jeunes 2023'!A:F,6,0)),"",VLOOKUP(A31,'Licenciés Jeunes 2023'!A:F,6,0))</f>
        <v>ORLEANS ASFAS TRIATHLON</v>
      </c>
      <c r="E31" s="6"/>
      <c r="F31" s="2">
        <f>IF(E$2="Bike &amp; Run",IF(ISNA(VLOOKUP(E31,Paramètres!$B$3:$C$56,2,FALSE)),0,VLOOKUP(E31,Paramètres!$B$3:$C$56,2,FALSE)*Paramètres!$K$3),IF(OR(E31="",OR($D31="",$D31="NL",$D31="HORS LIGUE")),0,VLOOKUP(IF(OR(E31="",OR($D31="",$D31="NL",$D31="HORS LIGUE")),"",COUNTIFS($D$5:$D$72,"&lt;&gt;"&amp;"",$D$5:$D$72,"&lt;&gt;"&amp;"NL",$D$5:$D$72,"&lt;&gt;"&amp;"HORS LIGUE",E$5:E$72,"&lt;"&amp;E31)+1),Paramètres!$B$3:$C$56,2,FALSE)*Paramètres!$K$3))</f>
        <v>0</v>
      </c>
      <c r="G31" s="4"/>
      <c r="H31" s="2">
        <f>IF(G$2="Bike &amp; Run",IF(ISNA(VLOOKUP(G31,Paramètres!$B$3:$C$56,2,FALSE)),0,VLOOKUP(G31,Paramètres!$B$3:$C$56,2,FALSE)*Paramètres!$K$4),IF(OR(G31="",OR($D31="",$D31="NL",$D31="HORS LIGUE")),0,VLOOKUP(IF(OR(G31="",OR($D31="",$D31="NL",$D31="HORS LIGUE")),"",COUNTIFS($D$5:$D$72,"&lt;&gt;"&amp;"",$D$5:$D$72,"&lt;&gt;"&amp;"NL",$D$5:$D$72,"&lt;&gt;"&amp;"HORS LIGUE",G$5:G$72,"&lt;"&amp;G31)+1),Paramètres!$B$3:$C$56,2,FALSE)*Paramètres!$K$4))</f>
        <v>0</v>
      </c>
      <c r="I31" s="36"/>
      <c r="J31" s="2">
        <f>IF(I$2="Bike &amp; Run",IF(ISNA(VLOOKUP(I31,Paramètres!$B$3:$C$56,2,FALSE)),0,VLOOKUP(I31,Paramètres!$B$3:$C$56,2,FALSE)*Paramètres!$K$5),IF(OR(I31="",OR($D31="",$D31="NL",$D31="HORS LIGUE")),0,VLOOKUP(IF(OR(I31="",OR($D31="",$D31="NL",$D31="HORS LIGUE")),"",COUNTIFS($D$5:$D$72,"&lt;&gt;"&amp;"",$D$5:$D$72,"&lt;&gt;"&amp;"NL",$D$5:$D$72,"&lt;&gt;"&amp;"HORS LIGUE",I$5:I$72,"&lt;"&amp;I31)+1),Paramètres!$B$3:$C$56,2,FALSE)*Paramètres!$K$5))</f>
        <v>0</v>
      </c>
      <c r="K31" s="4"/>
      <c r="L31" s="2">
        <f>IF(K$2="Bike &amp; Run",IF(ISNA(VLOOKUP(K31,Paramètres!$B$3:$C$56,2,FALSE)),0,VLOOKUP(K31,Paramètres!$B$3:$C$56,2,FALSE)*Paramètres!$K$6),IF(OR(K31="",OR($D31="",$D31="NL",$D31="HORS LIGUE")),0,VLOOKUP(IF(OR(K31="",OR($D31="",$D31="NL",$D31="HORS LIGUE")),"",COUNTIFS($D$5:$D$72,"&lt;&gt;"&amp;"",$D$5:$D$72,"&lt;&gt;"&amp;"NL",$D$5:$D$72,"&lt;&gt;"&amp;"HORS LIGUE",K$5:K$72,"&lt;"&amp;K31)+1),Paramètres!$B$3:$C$56,2,FALSE)*Paramètres!$K$6))</f>
        <v>0</v>
      </c>
      <c r="M31" s="4"/>
      <c r="N31" s="2">
        <f>IF(M$2="Bike &amp; Run",IF(ISNA(VLOOKUP(M31,Paramètres!$B$3:$C$56,2,FALSE)),0,VLOOKUP(M31,Paramètres!$B$3:$C$56,2,FALSE)*Paramètres!$K$7),IF(OR(M31="",OR($D31="",$D31="NL",$D31="HORS LIGUE")),0,VLOOKUP(IF(OR(M31="",OR($D31="",$D31="NL",$D31="HORS LIGUE")),"",COUNTIFS($D$5:$D$72,"&lt;&gt;"&amp;"",$D$5:$D$72,"&lt;&gt;"&amp;"NL",$D$5:$D$72,"&lt;&gt;"&amp;"HORS LIGUE",M$5:M$72,"&lt;"&amp;M31)+1),Paramètres!$B$3:$C$56,2,FALSE)*Paramètres!$K$7))</f>
        <v>0</v>
      </c>
      <c r="O31" s="46"/>
      <c r="P31" s="2">
        <f>IF(O$2="Bike &amp; Run",IF(ISNA(VLOOKUP(O31,Paramètres!$B$3:$C$56,2,FALSE)),0,VLOOKUP(O31,Paramètres!$B$3:$C$56,2,FALSE)*Paramètres!$K$8),IF(OR(O31="",OR($D31="",$D31="NL",$D31="HORS LIGUE")),0,VLOOKUP(IF(OR(O31="",OR($D31="",$D31="NL",$D31="HORS LIGUE")),"",COUNTIFS($D$5:$D$72,"&lt;&gt;"&amp;"",$D$5:$D$72,"&lt;&gt;"&amp;"NL",$D$5:$D$72,"&lt;&gt;"&amp;"HORS LIGUE",O$5:O$72,"&lt;"&amp;O31)+1),Paramètres!$B$3:$C$56,2,FALSE)*Paramètres!$K$8))</f>
        <v>0</v>
      </c>
      <c r="Q31" s="46"/>
      <c r="R31" s="2">
        <f>IF(Q$2="Bike &amp; Run",IF(ISNA(VLOOKUP(Q31,Paramètres!$B$3:$C$56,2,FALSE)),0,VLOOKUP(Q31,Paramètres!$B$3:$C$56,2,FALSE)*Paramètres!$K$9),IF(OR(Q31="",OR($D31="",$D31="NL",$D31="HORS LIGUE")),0,VLOOKUP(IF(OR(Q31="",OR($D31="",$D31="NL",$D31="HORS LIGUE")),"",COUNTIFS($D$5:$D$72,"&lt;&gt;"&amp;"",$D$5:$D$72,"&lt;&gt;"&amp;"NL",$D$5:$D$72,"&lt;&gt;"&amp;"HORS LIGUE",Q$5:Q$72,"&lt;"&amp;Q31)+1),Paramètres!$B$3:$C$56,2,FALSE)*Paramètres!$K$9))</f>
        <v>0</v>
      </c>
      <c r="S31" s="46"/>
      <c r="T31" s="2">
        <f>IF(S$2="Bike &amp; Run",IF(ISNA(VLOOKUP(S31,Paramètres!$B$3:$C$56,2,FALSE)),0,VLOOKUP(S31,Paramètres!$B$3:$C$56,2,FALSE)*Paramètres!$K$10),IF(OR(S31="",OR($D31="",$D31="NL",$D31="HORS LIGUE")),0,VLOOKUP(IF(OR(S31="",OR($D31="",$D31="NL",$D31="HORS LIGUE")),"",COUNTIFS($D$5:$D$72,"&lt;&gt;"&amp;"",$D$5:$D$72,"&lt;&gt;"&amp;"NL",$D$5:$D$72,"&lt;&gt;"&amp;"HORS LIGUE",S$5:S$72,"&lt;"&amp;S31)+1),Paramètres!$B$3:$C$56,2,FALSE)*Paramètres!$K$10))</f>
        <v>0</v>
      </c>
      <c r="U31" s="46"/>
      <c r="V31" s="2">
        <f>IF(U$2="Bike &amp; Run",IF(ISNA(VLOOKUP(U31,Paramètres!$B$3:$C$56,2,FALSE)),0,VLOOKUP(U31,Paramètres!$B$3:$C$56,2,FALSE)*Paramètres!$K$11),IF(OR(U31="",OR($D31="",$D31="NL",$D31="HORS LIGUE")),0,VLOOKUP(IF(OR(U31="",OR($D31="",$D31="NL",$D31="HORS LIGUE")),"",COUNTIFS($D$5:$D$72,"&lt;&gt;"&amp;"",$D$5:$D$72,"&lt;&gt;"&amp;"NL",$D$5:$D$72,"&lt;&gt;"&amp;"HORS LIGUE",U$5:U$72,"&lt;"&amp;U31)+1),Paramètres!$B$3:$C$56,2,FALSE)*Paramètres!$K$11))</f>
        <v>0</v>
      </c>
      <c r="W31" s="46"/>
      <c r="X31" s="2">
        <f>IF(W$2="Bike &amp; Run",IF(ISNA(VLOOKUP(W31,Paramètres!$B$3:$C$56,2,FALSE)),0,VLOOKUP(W31,Paramètres!$B$3:$C$56,2,FALSE)*Paramètres!$K$12),IF(OR(W31="",OR($D31="",$D31="NL",$D31="HORS LIGUE")),0,VLOOKUP(IF(OR(W31="",OR($D31="",$D31="NL",$D31="HORS LIGUE")),"",COUNTIFS($D$5:$D$72,"&lt;&gt;"&amp;"",$D$5:$D$72,"&lt;&gt;"&amp;"NL",$D$5:$D$72,"&lt;&gt;"&amp;"HORS LIGUE",W$5:W$72,"&lt;"&amp;W31)+1),Paramètres!$B$3:$C$56,2,FALSE)*Paramètres!$K$12))</f>
        <v>0</v>
      </c>
      <c r="Y31" s="46"/>
      <c r="Z31" s="2">
        <f>IF(Y$2="Bike &amp; Run",IF(ISNA(VLOOKUP(Y31,Paramètres!$B$3:$C$56,2,FALSE)),0,VLOOKUP(Y31,Paramètres!$B$3:$C$56,2,FALSE)*Paramètres!$K$13),IF(OR(Y31="",OR($D31="",$D31="NL",$D31="HORS LIGUE")),0,VLOOKUP(IF(OR(Y31="",OR($D31="",$D31="NL",$D31="HORS LIGUE")),"",COUNTIFS($D$5:$D$72,"&lt;&gt;"&amp;"",$D$5:$D$72,"&lt;&gt;"&amp;"NL",$D$5:$D$72,"&lt;&gt;"&amp;"HORS LIGUE",Y$5:Y$72,"&lt;"&amp;Y31)+1),Paramètres!$B$3:$C$56,2,FALSE)*Paramètres!$K$13))</f>
        <v>0</v>
      </c>
      <c r="AA31" s="46"/>
      <c r="AB31" s="2">
        <f>IF(AA$2="Bike &amp; Run",IF(ISNA(VLOOKUP(AA31,Paramètres!$B$3:$C$56,2,FALSE)),0,VLOOKUP(AA31,Paramètres!$B$3:$C$56,2,FALSE)*Paramètres!$K$14),IF(OR(AA31="",OR($D31="",$D31="NL",$D31="HORS LIGUE")),0,VLOOKUP(IF(OR(AA31="",OR($D31="",$D31="NL",$D31="HORS LIGUE")),"",COUNTIFS($D$5:$D$72,"&lt;&gt;"&amp;"",$D$5:$D$72,"&lt;&gt;"&amp;"NL",$D$5:$D$72,"&lt;&gt;"&amp;"HORS LIGUE",AA$5:AA$72,"&lt;"&amp;AA31)+1),Paramètres!$B$3:$C$56,2,FALSE)*Paramètres!$K$14))</f>
        <v>0</v>
      </c>
      <c r="AC31" s="46"/>
      <c r="AD31" s="2">
        <f>IF(AC$2="Bike &amp; Run",IF(ISNA(VLOOKUP(AC31,Paramètres!$B$3:$C$56,2,FALSE)),0,VLOOKUP(AC31,Paramètres!$B$3:$C$56,2,FALSE)*Paramètres!$K$15),IF(OR(AC31="",OR($D31="",$D31="NL",$D31="HORS LIGUE")),0,VLOOKUP(IF(OR(AC31="",OR($D31="",$D31="NL",$D31="HORS LIGUE")),"",COUNTIFS($D$5:$D$72,"&lt;&gt;"&amp;"",$D$5:$D$72,"&lt;&gt;"&amp;"NL",$D$5:$D$72,"&lt;&gt;"&amp;"HORS LIGUE",AC$5:AC$72,"&lt;"&amp;AC31)+1),Paramètres!$B$3:$C$56,2,FALSE)*Paramètres!$K$15))</f>
        <v>0</v>
      </c>
      <c r="AE31" s="46"/>
      <c r="AF31" s="2">
        <f>IF(AE$2="Bike &amp; Run",IF(ISNA(VLOOKUP(AE31,Paramètres!$B$3:$C$56,2,FALSE)),0,VLOOKUP(AE31,Paramètres!$B$3:$C$56,2,FALSE)*Paramètres!$K$16),IF(OR(AE31="",OR($D31="",$D31="NL",$D31="HORS LIGUE")),0,VLOOKUP(IF(OR(AE31="",OR($D31="",$D31="NL",$D31="HORS LIGUE")),"",COUNTIFS($D$5:$D$72,"&lt;&gt;"&amp;"",$D$5:$D$72,"&lt;&gt;"&amp;"NL",$D$5:$D$72,"&lt;&gt;"&amp;"HORS LIGUE",AE$5:AE$72,"&lt;"&amp;AE31)+1),Paramètres!$B$3:$C$56,2,FALSE)*Paramètres!$K$16))</f>
        <v>0</v>
      </c>
      <c r="AG31" s="46"/>
      <c r="AH31" s="2">
        <f>IF(AG$2="Bike &amp; Run",IF(ISNA(VLOOKUP(AG31,Paramètres!$B$3:$C$56,2,FALSE)),0,VLOOKUP(AG31,Paramètres!$B$3:$C$56,2,FALSE)*Paramètres!$K$17),IF(OR(AG31="",OR($D31="",$D31="NL",$D31="HORS LIGUE")),0,VLOOKUP(IF(OR(AG31="",OR($D31="",$D31="NL",$D31="HORS LIGUE")),"",COUNTIFS($D$5:$D$72,"&lt;&gt;"&amp;"",$D$5:$D$72,"&lt;&gt;"&amp;"NL",$D$5:$D$72,"&lt;&gt;"&amp;"HORS LIGUE",AG$5:AG$72,"&lt;"&amp;AG31)+1),Paramètres!$B$3:$C$56,2,FALSE)*Paramètres!$K$17))</f>
        <v>0</v>
      </c>
      <c r="AI31" s="40">
        <f t="shared" si="0"/>
        <v>0</v>
      </c>
      <c r="AJ31" s="3" t="str">
        <f t="shared" si="1"/>
        <v/>
      </c>
      <c r="AK31" s="5">
        <f t="shared" si="2"/>
        <v>0</v>
      </c>
      <c r="AL31" s="41">
        <f t="shared" si="3"/>
        <v>0</v>
      </c>
      <c r="AM31" s="33" t="str">
        <f t="shared" si="4"/>
        <v/>
      </c>
      <c r="AO31" s="22">
        <f t="shared" si="5"/>
        <v>0</v>
      </c>
      <c r="AP31">
        <f t="shared" si="6"/>
        <v>0</v>
      </c>
      <c r="AQ31">
        <f t="shared" si="7"/>
        <v>0</v>
      </c>
      <c r="AR31">
        <f t="shared" si="8"/>
        <v>0</v>
      </c>
      <c r="AS31">
        <f t="shared" si="9"/>
        <v>0</v>
      </c>
      <c r="AT31">
        <f t="shared" si="10"/>
        <v>0</v>
      </c>
      <c r="AU31">
        <f t="shared" si="11"/>
        <v>0</v>
      </c>
      <c r="AV31">
        <f t="shared" si="12"/>
        <v>0</v>
      </c>
      <c r="AW31">
        <f t="shared" si="13"/>
        <v>0</v>
      </c>
      <c r="AX31">
        <f t="shared" si="14"/>
        <v>0</v>
      </c>
      <c r="AY31">
        <f t="shared" si="15"/>
        <v>0</v>
      </c>
      <c r="AZ31">
        <f t="shared" si="16"/>
        <v>0</v>
      </c>
      <c r="BA31">
        <f t="shared" si="17"/>
        <v>0</v>
      </c>
      <c r="BB31">
        <f t="shared" si="18"/>
        <v>0</v>
      </c>
      <c r="BC31">
        <f t="shared" si="19"/>
        <v>0</v>
      </c>
      <c r="BD31">
        <f t="shared" si="20"/>
        <v>0</v>
      </c>
      <c r="BE31" s="22">
        <f t="shared" ref="BE31:BR31" si="47">BD31+LARGE($AO31:$BC31,BE$4)</f>
        <v>0</v>
      </c>
      <c r="BF31" s="22">
        <f t="shared" si="47"/>
        <v>0</v>
      </c>
      <c r="BG31" s="22">
        <f t="shared" si="47"/>
        <v>0</v>
      </c>
      <c r="BH31" s="22">
        <f t="shared" si="47"/>
        <v>0</v>
      </c>
      <c r="BI31" s="22">
        <f t="shared" si="47"/>
        <v>0</v>
      </c>
      <c r="BJ31" s="22">
        <f t="shared" si="47"/>
        <v>0</v>
      </c>
      <c r="BK31" s="22">
        <f t="shared" si="47"/>
        <v>0</v>
      </c>
      <c r="BL31" s="22">
        <f t="shared" si="47"/>
        <v>0</v>
      </c>
      <c r="BM31" s="22">
        <f t="shared" si="47"/>
        <v>0</v>
      </c>
      <c r="BN31" s="22">
        <f t="shared" si="47"/>
        <v>0</v>
      </c>
      <c r="BO31" s="22">
        <f t="shared" si="47"/>
        <v>0</v>
      </c>
      <c r="BP31" s="22">
        <f t="shared" si="47"/>
        <v>0</v>
      </c>
      <c r="BQ31" s="22">
        <f t="shared" si="47"/>
        <v>0</v>
      </c>
      <c r="BR31" s="22">
        <f t="shared" si="47"/>
        <v>0</v>
      </c>
    </row>
    <row r="32" spans="1:70" ht="16.5">
      <c r="A32" s="73" t="s">
        <v>1237</v>
      </c>
      <c r="B32" s="32" t="str">
        <f>IF(ISNA(VLOOKUP(A32,'Licenciés Jeunes 2023'!A:C,3,0)),"",VLOOKUP(A32,'Licenciés Jeunes 2023'!A:C,3,0))</f>
        <v>LACROUTS</v>
      </c>
      <c r="C32" s="32" t="str">
        <f>IF(ISNA(VLOOKUP(A32,'Licenciés Jeunes 2023'!A:C,2,0)),"",VLOOKUP(A32,'Licenciés Jeunes 2023'!A:C,2,0))</f>
        <v>Eliot</v>
      </c>
      <c r="D32" s="32" t="str">
        <f>IF(ISNA(VLOOKUP(A32,'Licenciés Jeunes 2023'!A:F,6,0)),"",VLOOKUP(A32,'Licenciés Jeunes 2023'!A:F,6,0))</f>
        <v>RSSCTRIATHLON</v>
      </c>
      <c r="E32" s="6"/>
      <c r="F32" s="2">
        <f>IF(E$2="Bike &amp; Run",IF(ISNA(VLOOKUP(E32,Paramètres!$B$3:$C$56,2,FALSE)),0,VLOOKUP(E32,Paramètres!$B$3:$C$56,2,FALSE)*Paramètres!$K$3),IF(OR(E32="",OR($D32="",$D32="NL",$D32="HORS LIGUE")),0,VLOOKUP(IF(OR(E32="",OR($D32="",$D32="NL",$D32="HORS LIGUE")),"",COUNTIFS($D$5:$D$72,"&lt;&gt;"&amp;"",$D$5:$D$72,"&lt;&gt;"&amp;"NL",$D$5:$D$72,"&lt;&gt;"&amp;"HORS LIGUE",E$5:E$72,"&lt;"&amp;E32)+1),Paramètres!$B$3:$C$56,2,FALSE)*Paramètres!$K$3))</f>
        <v>0</v>
      </c>
      <c r="G32" s="4"/>
      <c r="H32" s="2">
        <f>IF(G$2="Bike &amp; Run",IF(ISNA(VLOOKUP(G32,Paramètres!$B$3:$C$56,2,FALSE)),0,VLOOKUP(G32,Paramètres!$B$3:$C$56,2,FALSE)*Paramètres!$K$4),IF(OR(G32="",OR($D32="",$D32="NL",$D32="HORS LIGUE")),0,VLOOKUP(IF(OR(G32="",OR($D32="",$D32="NL",$D32="HORS LIGUE")),"",COUNTIFS($D$5:$D$72,"&lt;&gt;"&amp;"",$D$5:$D$72,"&lt;&gt;"&amp;"NL",$D$5:$D$72,"&lt;&gt;"&amp;"HORS LIGUE",G$5:G$72,"&lt;"&amp;G32)+1),Paramètres!$B$3:$C$56,2,FALSE)*Paramètres!$K$4))</f>
        <v>0</v>
      </c>
      <c r="I32" s="36"/>
      <c r="J32" s="2">
        <f>IF(I$2="Bike &amp; Run",IF(ISNA(VLOOKUP(I32,Paramètres!$B$3:$C$56,2,FALSE)),0,VLOOKUP(I32,Paramètres!$B$3:$C$56,2,FALSE)*Paramètres!$K$5),IF(OR(I32="",OR($D32="",$D32="NL",$D32="HORS LIGUE")),0,VLOOKUP(IF(OR(I32="",OR($D32="",$D32="NL",$D32="HORS LIGUE")),"",COUNTIFS($D$5:$D$72,"&lt;&gt;"&amp;"",$D$5:$D$72,"&lt;&gt;"&amp;"NL",$D$5:$D$72,"&lt;&gt;"&amp;"HORS LIGUE",I$5:I$72,"&lt;"&amp;I32)+1),Paramètres!$B$3:$C$56,2,FALSE)*Paramètres!$K$5))</f>
        <v>0</v>
      </c>
      <c r="K32" s="4"/>
      <c r="L32" s="2">
        <f>IF(K$2="Bike &amp; Run",IF(ISNA(VLOOKUP(K32,Paramètres!$B$3:$C$56,2,FALSE)),0,VLOOKUP(K32,Paramètres!$B$3:$C$56,2,FALSE)*Paramètres!$K$6),IF(OR(K32="",OR($D32="",$D32="NL",$D32="HORS LIGUE")),0,VLOOKUP(IF(OR(K32="",OR($D32="",$D32="NL",$D32="HORS LIGUE")),"",COUNTIFS($D$5:$D$72,"&lt;&gt;"&amp;"",$D$5:$D$72,"&lt;&gt;"&amp;"NL",$D$5:$D$72,"&lt;&gt;"&amp;"HORS LIGUE",K$5:K$72,"&lt;"&amp;K32)+1),Paramètres!$B$3:$C$56,2,FALSE)*Paramètres!$K$6))</f>
        <v>0</v>
      </c>
      <c r="M32" s="4"/>
      <c r="N32" s="2">
        <f>IF(M$2="Bike &amp; Run",IF(ISNA(VLOOKUP(M32,Paramètres!$B$3:$C$56,2,FALSE)),0,VLOOKUP(M32,Paramètres!$B$3:$C$56,2,FALSE)*Paramètres!$K$7),IF(OR(M32="",OR($D32="",$D32="NL",$D32="HORS LIGUE")),0,VLOOKUP(IF(OR(M32="",OR($D32="",$D32="NL",$D32="HORS LIGUE")),"",COUNTIFS($D$5:$D$72,"&lt;&gt;"&amp;"",$D$5:$D$72,"&lt;&gt;"&amp;"NL",$D$5:$D$72,"&lt;&gt;"&amp;"HORS LIGUE",M$5:M$72,"&lt;"&amp;M32)+1),Paramètres!$B$3:$C$56,2,FALSE)*Paramètres!$K$7))</f>
        <v>0</v>
      </c>
      <c r="O32" s="46"/>
      <c r="P32" s="2">
        <f>IF(O$2="Bike &amp; Run",IF(ISNA(VLOOKUP(O32,Paramètres!$B$3:$C$56,2,FALSE)),0,VLOOKUP(O32,Paramètres!$B$3:$C$56,2,FALSE)*Paramètres!$K$8),IF(OR(O32="",OR($D32="",$D32="NL",$D32="HORS LIGUE")),0,VLOOKUP(IF(OR(O32="",OR($D32="",$D32="NL",$D32="HORS LIGUE")),"",COUNTIFS($D$5:$D$72,"&lt;&gt;"&amp;"",$D$5:$D$72,"&lt;&gt;"&amp;"NL",$D$5:$D$72,"&lt;&gt;"&amp;"HORS LIGUE",O$5:O$72,"&lt;"&amp;O32)+1),Paramètres!$B$3:$C$56,2,FALSE)*Paramètres!$K$8))</f>
        <v>0</v>
      </c>
      <c r="Q32" s="46"/>
      <c r="R32" s="2">
        <f>IF(Q$2="Bike &amp; Run",IF(ISNA(VLOOKUP(Q32,Paramètres!$B$3:$C$56,2,FALSE)),0,VLOOKUP(Q32,Paramètres!$B$3:$C$56,2,FALSE)*Paramètres!$K$9),IF(OR(Q32="",OR($D32="",$D32="NL",$D32="HORS LIGUE")),0,VLOOKUP(IF(OR(Q32="",OR($D32="",$D32="NL",$D32="HORS LIGUE")),"",COUNTIFS($D$5:$D$72,"&lt;&gt;"&amp;"",$D$5:$D$72,"&lt;&gt;"&amp;"NL",$D$5:$D$72,"&lt;&gt;"&amp;"HORS LIGUE",Q$5:Q$72,"&lt;"&amp;Q32)+1),Paramètres!$B$3:$C$56,2,FALSE)*Paramètres!$K$9))</f>
        <v>0</v>
      </c>
      <c r="S32" s="46"/>
      <c r="T32" s="2">
        <f>IF(S$2="Bike &amp; Run",IF(ISNA(VLOOKUP(S32,Paramètres!$B$3:$C$56,2,FALSE)),0,VLOOKUP(S32,Paramètres!$B$3:$C$56,2,FALSE)*Paramètres!$K$10),IF(OR(S32="",OR($D32="",$D32="NL",$D32="HORS LIGUE")),0,VLOOKUP(IF(OR(S32="",OR($D32="",$D32="NL",$D32="HORS LIGUE")),"",COUNTIFS($D$5:$D$72,"&lt;&gt;"&amp;"",$D$5:$D$72,"&lt;&gt;"&amp;"NL",$D$5:$D$72,"&lt;&gt;"&amp;"HORS LIGUE",S$5:S$72,"&lt;"&amp;S32)+1),Paramètres!$B$3:$C$56,2,FALSE)*Paramètres!$K$10))</f>
        <v>0</v>
      </c>
      <c r="U32" s="46"/>
      <c r="V32" s="2">
        <f>IF(U$2="Bike &amp; Run",IF(ISNA(VLOOKUP(U32,Paramètres!$B$3:$C$56,2,FALSE)),0,VLOOKUP(U32,Paramètres!$B$3:$C$56,2,FALSE)*Paramètres!$K$11),IF(OR(U32="",OR($D32="",$D32="NL",$D32="HORS LIGUE")),0,VLOOKUP(IF(OR(U32="",OR($D32="",$D32="NL",$D32="HORS LIGUE")),"",COUNTIFS($D$5:$D$72,"&lt;&gt;"&amp;"",$D$5:$D$72,"&lt;&gt;"&amp;"NL",$D$5:$D$72,"&lt;&gt;"&amp;"HORS LIGUE",U$5:U$72,"&lt;"&amp;U32)+1),Paramètres!$B$3:$C$56,2,FALSE)*Paramètres!$K$11))</f>
        <v>0</v>
      </c>
      <c r="W32" s="46"/>
      <c r="X32" s="2">
        <f>IF(W$2="Bike &amp; Run",IF(ISNA(VLOOKUP(W32,Paramètres!$B$3:$C$56,2,FALSE)),0,VLOOKUP(W32,Paramètres!$B$3:$C$56,2,FALSE)*Paramètres!$K$12),IF(OR(W32="",OR($D32="",$D32="NL",$D32="HORS LIGUE")),0,VLOOKUP(IF(OR(W32="",OR($D32="",$D32="NL",$D32="HORS LIGUE")),"",COUNTIFS($D$5:$D$72,"&lt;&gt;"&amp;"",$D$5:$D$72,"&lt;&gt;"&amp;"NL",$D$5:$D$72,"&lt;&gt;"&amp;"HORS LIGUE",W$5:W$72,"&lt;"&amp;W32)+1),Paramètres!$B$3:$C$56,2,FALSE)*Paramètres!$K$12))</f>
        <v>0</v>
      </c>
      <c r="Y32" s="46"/>
      <c r="Z32" s="2">
        <f>IF(Y$2="Bike &amp; Run",IF(ISNA(VLOOKUP(Y32,Paramètres!$B$3:$C$56,2,FALSE)),0,VLOOKUP(Y32,Paramètres!$B$3:$C$56,2,FALSE)*Paramètres!$K$13),IF(OR(Y32="",OR($D32="",$D32="NL",$D32="HORS LIGUE")),0,VLOOKUP(IF(OR(Y32="",OR($D32="",$D32="NL",$D32="HORS LIGUE")),"",COUNTIFS($D$5:$D$72,"&lt;&gt;"&amp;"",$D$5:$D$72,"&lt;&gt;"&amp;"NL",$D$5:$D$72,"&lt;&gt;"&amp;"HORS LIGUE",Y$5:Y$72,"&lt;"&amp;Y32)+1),Paramètres!$B$3:$C$56,2,FALSE)*Paramètres!$K$13))</f>
        <v>0</v>
      </c>
      <c r="AA32" s="46"/>
      <c r="AB32" s="2">
        <f>IF(AA$2="Bike &amp; Run",IF(ISNA(VLOOKUP(AA32,Paramètres!$B$3:$C$56,2,FALSE)),0,VLOOKUP(AA32,Paramètres!$B$3:$C$56,2,FALSE)*Paramètres!$K$14),IF(OR(AA32="",OR($D32="",$D32="NL",$D32="HORS LIGUE")),0,VLOOKUP(IF(OR(AA32="",OR($D32="",$D32="NL",$D32="HORS LIGUE")),"",COUNTIFS($D$5:$D$72,"&lt;&gt;"&amp;"",$D$5:$D$72,"&lt;&gt;"&amp;"NL",$D$5:$D$72,"&lt;&gt;"&amp;"HORS LIGUE",AA$5:AA$72,"&lt;"&amp;AA32)+1),Paramètres!$B$3:$C$56,2,FALSE)*Paramètres!$K$14))</f>
        <v>0</v>
      </c>
      <c r="AC32" s="46"/>
      <c r="AD32" s="2">
        <f>IF(AC$2="Bike &amp; Run",IF(ISNA(VLOOKUP(AC32,Paramètres!$B$3:$C$56,2,FALSE)),0,VLOOKUP(AC32,Paramètres!$B$3:$C$56,2,FALSE)*Paramètres!$K$15),IF(OR(AC32="",OR($D32="",$D32="NL",$D32="HORS LIGUE")),0,VLOOKUP(IF(OR(AC32="",OR($D32="",$D32="NL",$D32="HORS LIGUE")),"",COUNTIFS($D$5:$D$72,"&lt;&gt;"&amp;"",$D$5:$D$72,"&lt;&gt;"&amp;"NL",$D$5:$D$72,"&lt;&gt;"&amp;"HORS LIGUE",AC$5:AC$72,"&lt;"&amp;AC32)+1),Paramètres!$B$3:$C$56,2,FALSE)*Paramètres!$K$15))</f>
        <v>0</v>
      </c>
      <c r="AE32" s="46"/>
      <c r="AF32" s="2">
        <f>IF(AE$2="Bike &amp; Run",IF(ISNA(VLOOKUP(AE32,Paramètres!$B$3:$C$56,2,FALSE)),0,VLOOKUP(AE32,Paramètres!$B$3:$C$56,2,FALSE)*Paramètres!$K$16),IF(OR(AE32="",OR($D32="",$D32="NL",$D32="HORS LIGUE")),0,VLOOKUP(IF(OR(AE32="",OR($D32="",$D32="NL",$D32="HORS LIGUE")),"",COUNTIFS($D$5:$D$72,"&lt;&gt;"&amp;"",$D$5:$D$72,"&lt;&gt;"&amp;"NL",$D$5:$D$72,"&lt;&gt;"&amp;"HORS LIGUE",AE$5:AE$72,"&lt;"&amp;AE32)+1),Paramètres!$B$3:$C$56,2,FALSE)*Paramètres!$K$16))</f>
        <v>0</v>
      </c>
      <c r="AG32" s="46"/>
      <c r="AH32" s="2">
        <f>IF(AG$2="Bike &amp; Run",IF(ISNA(VLOOKUP(AG32,Paramètres!$B$3:$C$56,2,FALSE)),0,VLOOKUP(AG32,Paramètres!$B$3:$C$56,2,FALSE)*Paramètres!$K$17),IF(OR(AG32="",OR($D32="",$D32="NL",$D32="HORS LIGUE")),0,VLOOKUP(IF(OR(AG32="",OR($D32="",$D32="NL",$D32="HORS LIGUE")),"",COUNTIFS($D$5:$D$72,"&lt;&gt;"&amp;"",$D$5:$D$72,"&lt;&gt;"&amp;"NL",$D$5:$D$72,"&lt;&gt;"&amp;"HORS LIGUE",AG$5:AG$72,"&lt;"&amp;AG32)+1),Paramètres!$B$3:$C$56,2,FALSE)*Paramètres!$K$17))</f>
        <v>0</v>
      </c>
      <c r="AI32" s="40">
        <f t="shared" si="0"/>
        <v>0</v>
      </c>
      <c r="AJ32" s="3" t="str">
        <f t="shared" si="1"/>
        <v/>
      </c>
      <c r="AK32" s="5">
        <f t="shared" si="2"/>
        <v>0</v>
      </c>
      <c r="AL32" s="41">
        <f t="shared" si="3"/>
        <v>0</v>
      </c>
      <c r="AM32" s="33" t="str">
        <f t="shared" si="4"/>
        <v/>
      </c>
      <c r="AO32" s="22">
        <f t="shared" si="5"/>
        <v>0</v>
      </c>
      <c r="AP32">
        <f t="shared" si="6"/>
        <v>0</v>
      </c>
      <c r="AQ32">
        <f t="shared" si="7"/>
        <v>0</v>
      </c>
      <c r="AR32">
        <f t="shared" si="8"/>
        <v>0</v>
      </c>
      <c r="AS32">
        <f t="shared" si="9"/>
        <v>0</v>
      </c>
      <c r="AT32">
        <f t="shared" si="10"/>
        <v>0</v>
      </c>
      <c r="AU32">
        <f t="shared" si="11"/>
        <v>0</v>
      </c>
      <c r="AV32">
        <f t="shared" si="12"/>
        <v>0</v>
      </c>
      <c r="AW32">
        <f t="shared" si="13"/>
        <v>0</v>
      </c>
      <c r="AX32">
        <f t="shared" si="14"/>
        <v>0</v>
      </c>
      <c r="AY32">
        <f t="shared" si="15"/>
        <v>0</v>
      </c>
      <c r="AZ32">
        <f t="shared" si="16"/>
        <v>0</v>
      </c>
      <c r="BA32">
        <f t="shared" si="17"/>
        <v>0</v>
      </c>
      <c r="BB32">
        <f t="shared" si="18"/>
        <v>0</v>
      </c>
      <c r="BC32">
        <f t="shared" si="19"/>
        <v>0</v>
      </c>
      <c r="BD32">
        <f t="shared" si="20"/>
        <v>0</v>
      </c>
      <c r="BE32" s="22">
        <f t="shared" ref="BE32:BR32" si="48">BD32+LARGE($AO32:$BC32,BE$4)</f>
        <v>0</v>
      </c>
      <c r="BF32" s="22">
        <f t="shared" si="48"/>
        <v>0</v>
      </c>
      <c r="BG32" s="22">
        <f t="shared" si="48"/>
        <v>0</v>
      </c>
      <c r="BH32" s="22">
        <f t="shared" si="48"/>
        <v>0</v>
      </c>
      <c r="BI32" s="22">
        <f t="shared" si="48"/>
        <v>0</v>
      </c>
      <c r="BJ32" s="22">
        <f t="shared" si="48"/>
        <v>0</v>
      </c>
      <c r="BK32" s="22">
        <f t="shared" si="48"/>
        <v>0</v>
      </c>
      <c r="BL32" s="22">
        <f t="shared" si="48"/>
        <v>0</v>
      </c>
      <c r="BM32" s="22">
        <f t="shared" si="48"/>
        <v>0</v>
      </c>
      <c r="BN32" s="22">
        <f t="shared" si="48"/>
        <v>0</v>
      </c>
      <c r="BO32" s="22">
        <f t="shared" si="48"/>
        <v>0</v>
      </c>
      <c r="BP32" s="22">
        <f t="shared" si="48"/>
        <v>0</v>
      </c>
      <c r="BQ32" s="22">
        <f t="shared" si="48"/>
        <v>0</v>
      </c>
      <c r="BR32" s="22">
        <f t="shared" si="48"/>
        <v>0</v>
      </c>
    </row>
    <row r="33" spans="1:70" ht="16.5">
      <c r="A33" s="73" t="s">
        <v>1252</v>
      </c>
      <c r="B33" s="32" t="str">
        <f>IF(ISNA(VLOOKUP(A33,'Licenciés Jeunes 2023'!A:C,3,0)),"",VLOOKUP(A33,'Licenciés Jeunes 2023'!A:C,3,0))</f>
        <v>BARCELO</v>
      </c>
      <c r="C33" s="32" t="str">
        <f>IF(ISNA(VLOOKUP(A33,'Licenciés Jeunes 2023'!A:C,2,0)),"",VLOOKUP(A33,'Licenciés Jeunes 2023'!A:C,2,0))</f>
        <v>Armand</v>
      </c>
      <c r="D33" s="32" t="str">
        <f>IF(ISNA(VLOOKUP(A33,'Licenciés Jeunes 2023'!A:F,6,0)),"",VLOOKUP(A33,'Licenciés Jeunes 2023'!A:F,6,0))</f>
        <v>TRI SAINT AMAND DUN 18</v>
      </c>
      <c r="E33" s="6"/>
      <c r="F33" s="2">
        <f>IF(E$2="Bike &amp; Run",IF(ISNA(VLOOKUP(E33,Paramètres!$B$3:$C$56,2,FALSE)),0,VLOOKUP(E33,Paramètres!$B$3:$C$56,2,FALSE)*Paramètres!$K$3),IF(OR(E33="",OR($D33="",$D33="NL",$D33="HORS LIGUE")),0,VLOOKUP(IF(OR(E33="",OR($D33="",$D33="NL",$D33="HORS LIGUE")),"",COUNTIFS($D$5:$D$72,"&lt;&gt;"&amp;"",$D$5:$D$72,"&lt;&gt;"&amp;"NL",$D$5:$D$72,"&lt;&gt;"&amp;"HORS LIGUE",E$5:E$72,"&lt;"&amp;E33)+1),Paramètres!$B$3:$C$56,2,FALSE)*Paramètres!$K$3))</f>
        <v>0</v>
      </c>
      <c r="G33" s="4"/>
      <c r="H33" s="2">
        <f>IF(G$2="Bike &amp; Run",IF(ISNA(VLOOKUP(G33,Paramètres!$B$3:$C$56,2,FALSE)),0,VLOOKUP(G33,Paramètres!$B$3:$C$56,2,FALSE)*Paramètres!$K$4),IF(OR(G33="",OR($D33="",$D33="NL",$D33="HORS LIGUE")),0,VLOOKUP(IF(OR(G33="",OR($D33="",$D33="NL",$D33="HORS LIGUE")),"",COUNTIFS($D$5:$D$72,"&lt;&gt;"&amp;"",$D$5:$D$72,"&lt;&gt;"&amp;"NL",$D$5:$D$72,"&lt;&gt;"&amp;"HORS LIGUE",G$5:G$72,"&lt;"&amp;G33)+1),Paramètres!$B$3:$C$56,2,FALSE)*Paramètres!$K$4))</f>
        <v>0</v>
      </c>
      <c r="I33" s="36"/>
      <c r="J33" s="2">
        <f>IF(I$2="Bike &amp; Run",IF(ISNA(VLOOKUP(I33,Paramètres!$B$3:$C$56,2,FALSE)),0,VLOOKUP(I33,Paramètres!$B$3:$C$56,2,FALSE)*Paramètres!$K$5),IF(OR(I33="",OR($D33="",$D33="NL",$D33="HORS LIGUE")),0,VLOOKUP(IF(OR(I33="",OR($D33="",$D33="NL",$D33="HORS LIGUE")),"",COUNTIFS($D$5:$D$72,"&lt;&gt;"&amp;"",$D$5:$D$72,"&lt;&gt;"&amp;"NL",$D$5:$D$72,"&lt;&gt;"&amp;"HORS LIGUE",I$5:I$72,"&lt;"&amp;I33)+1),Paramètres!$B$3:$C$56,2,FALSE)*Paramètres!$K$5))</f>
        <v>0</v>
      </c>
      <c r="K33" s="4"/>
      <c r="L33" s="2">
        <f>IF(K$2="Bike &amp; Run",IF(ISNA(VLOOKUP(K33,Paramètres!$B$3:$C$56,2,FALSE)),0,VLOOKUP(K33,Paramètres!$B$3:$C$56,2,FALSE)*Paramètres!$K$6),IF(OR(K33="",OR($D33="",$D33="NL",$D33="HORS LIGUE")),0,VLOOKUP(IF(OR(K33="",OR($D33="",$D33="NL",$D33="HORS LIGUE")),"",COUNTIFS($D$5:$D$72,"&lt;&gt;"&amp;"",$D$5:$D$72,"&lt;&gt;"&amp;"NL",$D$5:$D$72,"&lt;&gt;"&amp;"HORS LIGUE",K$5:K$72,"&lt;"&amp;K33)+1),Paramètres!$B$3:$C$56,2,FALSE)*Paramètres!$K$6))</f>
        <v>0</v>
      </c>
      <c r="M33" s="4"/>
      <c r="N33" s="2">
        <f>IF(M$2="Bike &amp; Run",IF(ISNA(VLOOKUP(M33,Paramètres!$B$3:$C$56,2,FALSE)),0,VLOOKUP(M33,Paramètres!$B$3:$C$56,2,FALSE)*Paramètres!$K$7),IF(OR(M33="",OR($D33="",$D33="NL",$D33="HORS LIGUE")),0,VLOOKUP(IF(OR(M33="",OR($D33="",$D33="NL",$D33="HORS LIGUE")),"",COUNTIFS($D$5:$D$72,"&lt;&gt;"&amp;"",$D$5:$D$72,"&lt;&gt;"&amp;"NL",$D$5:$D$72,"&lt;&gt;"&amp;"HORS LIGUE",M$5:M$72,"&lt;"&amp;M33)+1),Paramètres!$B$3:$C$56,2,FALSE)*Paramètres!$K$7))</f>
        <v>0</v>
      </c>
      <c r="O33" s="46"/>
      <c r="P33" s="2">
        <f>IF(O$2="Bike &amp; Run",IF(ISNA(VLOOKUP(O33,Paramètres!$B$3:$C$56,2,FALSE)),0,VLOOKUP(O33,Paramètres!$B$3:$C$56,2,FALSE)*Paramètres!$K$8),IF(OR(O33="",OR($D33="",$D33="NL",$D33="HORS LIGUE")),0,VLOOKUP(IF(OR(O33="",OR($D33="",$D33="NL",$D33="HORS LIGUE")),"",COUNTIFS($D$5:$D$72,"&lt;&gt;"&amp;"",$D$5:$D$72,"&lt;&gt;"&amp;"NL",$D$5:$D$72,"&lt;&gt;"&amp;"HORS LIGUE",O$5:O$72,"&lt;"&amp;O33)+1),Paramètres!$B$3:$C$56,2,FALSE)*Paramètres!$K$8))</f>
        <v>0</v>
      </c>
      <c r="Q33" s="46"/>
      <c r="R33" s="2">
        <f>IF(Q$2="Bike &amp; Run",IF(ISNA(VLOOKUP(Q33,Paramètres!$B$3:$C$56,2,FALSE)),0,VLOOKUP(Q33,Paramètres!$B$3:$C$56,2,FALSE)*Paramètres!$K$9),IF(OR(Q33="",OR($D33="",$D33="NL",$D33="HORS LIGUE")),0,VLOOKUP(IF(OR(Q33="",OR($D33="",$D33="NL",$D33="HORS LIGUE")),"",COUNTIFS($D$5:$D$72,"&lt;&gt;"&amp;"",$D$5:$D$72,"&lt;&gt;"&amp;"NL",$D$5:$D$72,"&lt;&gt;"&amp;"HORS LIGUE",Q$5:Q$72,"&lt;"&amp;Q33)+1),Paramètres!$B$3:$C$56,2,FALSE)*Paramètres!$K$9))</f>
        <v>0</v>
      </c>
      <c r="S33" s="46"/>
      <c r="T33" s="2">
        <f>IF(S$2="Bike &amp; Run",IF(ISNA(VLOOKUP(S33,Paramètres!$B$3:$C$56,2,FALSE)),0,VLOOKUP(S33,Paramètres!$B$3:$C$56,2,FALSE)*Paramètres!$K$10),IF(OR(S33="",OR($D33="",$D33="NL",$D33="HORS LIGUE")),0,VLOOKUP(IF(OR(S33="",OR($D33="",$D33="NL",$D33="HORS LIGUE")),"",COUNTIFS($D$5:$D$72,"&lt;&gt;"&amp;"",$D$5:$D$72,"&lt;&gt;"&amp;"NL",$D$5:$D$72,"&lt;&gt;"&amp;"HORS LIGUE",S$5:S$72,"&lt;"&amp;S33)+1),Paramètres!$B$3:$C$56,2,FALSE)*Paramètres!$K$10))</f>
        <v>0</v>
      </c>
      <c r="U33" s="46"/>
      <c r="V33" s="2">
        <f>IF(U$2="Bike &amp; Run",IF(ISNA(VLOOKUP(U33,Paramètres!$B$3:$C$56,2,FALSE)),0,VLOOKUP(U33,Paramètres!$B$3:$C$56,2,FALSE)*Paramètres!$K$11),IF(OR(U33="",OR($D33="",$D33="NL",$D33="HORS LIGUE")),0,VLOOKUP(IF(OR(U33="",OR($D33="",$D33="NL",$D33="HORS LIGUE")),"",COUNTIFS($D$5:$D$72,"&lt;&gt;"&amp;"",$D$5:$D$72,"&lt;&gt;"&amp;"NL",$D$5:$D$72,"&lt;&gt;"&amp;"HORS LIGUE",U$5:U$72,"&lt;"&amp;U33)+1),Paramètres!$B$3:$C$56,2,FALSE)*Paramètres!$K$11))</f>
        <v>0</v>
      </c>
      <c r="W33" s="46"/>
      <c r="X33" s="2">
        <f>IF(W$2="Bike &amp; Run",IF(ISNA(VLOOKUP(W33,Paramètres!$B$3:$C$56,2,FALSE)),0,VLOOKUP(W33,Paramètres!$B$3:$C$56,2,FALSE)*Paramètres!$K$12),IF(OR(W33="",OR($D33="",$D33="NL",$D33="HORS LIGUE")),0,VLOOKUP(IF(OR(W33="",OR($D33="",$D33="NL",$D33="HORS LIGUE")),"",COUNTIFS($D$5:$D$72,"&lt;&gt;"&amp;"",$D$5:$D$72,"&lt;&gt;"&amp;"NL",$D$5:$D$72,"&lt;&gt;"&amp;"HORS LIGUE",W$5:W$72,"&lt;"&amp;W33)+1),Paramètres!$B$3:$C$56,2,FALSE)*Paramètres!$K$12))</f>
        <v>0</v>
      </c>
      <c r="Y33" s="46"/>
      <c r="Z33" s="2">
        <f>IF(Y$2="Bike &amp; Run",IF(ISNA(VLOOKUP(Y33,Paramètres!$B$3:$C$56,2,FALSE)),0,VLOOKUP(Y33,Paramètres!$B$3:$C$56,2,FALSE)*Paramètres!$K$13),IF(OR(Y33="",OR($D33="",$D33="NL",$D33="HORS LIGUE")),0,VLOOKUP(IF(OR(Y33="",OR($D33="",$D33="NL",$D33="HORS LIGUE")),"",COUNTIFS($D$5:$D$72,"&lt;&gt;"&amp;"",$D$5:$D$72,"&lt;&gt;"&amp;"NL",$D$5:$D$72,"&lt;&gt;"&amp;"HORS LIGUE",Y$5:Y$72,"&lt;"&amp;Y33)+1),Paramètres!$B$3:$C$56,2,FALSE)*Paramètres!$K$13))</f>
        <v>0</v>
      </c>
      <c r="AA33" s="46"/>
      <c r="AB33" s="2">
        <f>IF(AA$2="Bike &amp; Run",IF(ISNA(VLOOKUP(AA33,Paramètres!$B$3:$C$56,2,FALSE)),0,VLOOKUP(AA33,Paramètres!$B$3:$C$56,2,FALSE)*Paramètres!$K$14),IF(OR(AA33="",OR($D33="",$D33="NL",$D33="HORS LIGUE")),0,VLOOKUP(IF(OR(AA33="",OR($D33="",$D33="NL",$D33="HORS LIGUE")),"",COUNTIFS($D$5:$D$72,"&lt;&gt;"&amp;"",$D$5:$D$72,"&lt;&gt;"&amp;"NL",$D$5:$D$72,"&lt;&gt;"&amp;"HORS LIGUE",AA$5:AA$72,"&lt;"&amp;AA33)+1),Paramètres!$B$3:$C$56,2,FALSE)*Paramètres!$K$14))</f>
        <v>0</v>
      </c>
      <c r="AC33" s="46"/>
      <c r="AD33" s="2">
        <f>IF(AC$2="Bike &amp; Run",IF(ISNA(VLOOKUP(AC33,Paramètres!$B$3:$C$56,2,FALSE)),0,VLOOKUP(AC33,Paramètres!$B$3:$C$56,2,FALSE)*Paramètres!$K$15),IF(OR(AC33="",OR($D33="",$D33="NL",$D33="HORS LIGUE")),0,VLOOKUP(IF(OR(AC33="",OR($D33="",$D33="NL",$D33="HORS LIGUE")),"",COUNTIFS($D$5:$D$72,"&lt;&gt;"&amp;"",$D$5:$D$72,"&lt;&gt;"&amp;"NL",$D$5:$D$72,"&lt;&gt;"&amp;"HORS LIGUE",AC$5:AC$72,"&lt;"&amp;AC33)+1),Paramètres!$B$3:$C$56,2,FALSE)*Paramètres!$K$15))</f>
        <v>0</v>
      </c>
      <c r="AE33" s="46"/>
      <c r="AF33" s="2">
        <f>IF(AE$2="Bike &amp; Run",IF(ISNA(VLOOKUP(AE33,Paramètres!$B$3:$C$56,2,FALSE)),0,VLOOKUP(AE33,Paramètres!$B$3:$C$56,2,FALSE)*Paramètres!$K$16),IF(OR(AE33="",OR($D33="",$D33="NL",$D33="HORS LIGUE")),0,VLOOKUP(IF(OR(AE33="",OR($D33="",$D33="NL",$D33="HORS LIGUE")),"",COUNTIFS($D$5:$D$72,"&lt;&gt;"&amp;"",$D$5:$D$72,"&lt;&gt;"&amp;"NL",$D$5:$D$72,"&lt;&gt;"&amp;"HORS LIGUE",AE$5:AE$72,"&lt;"&amp;AE33)+1),Paramètres!$B$3:$C$56,2,FALSE)*Paramètres!$K$16))</f>
        <v>0</v>
      </c>
      <c r="AG33" s="46"/>
      <c r="AH33" s="2">
        <f>IF(AG$2="Bike &amp; Run",IF(ISNA(VLOOKUP(AG33,Paramètres!$B$3:$C$56,2,FALSE)),0,VLOOKUP(AG33,Paramètres!$B$3:$C$56,2,FALSE)*Paramètres!$K$17),IF(OR(AG33="",OR($D33="",$D33="NL",$D33="HORS LIGUE")),0,VLOOKUP(IF(OR(AG33="",OR($D33="",$D33="NL",$D33="HORS LIGUE")),"",COUNTIFS($D$5:$D$72,"&lt;&gt;"&amp;"",$D$5:$D$72,"&lt;&gt;"&amp;"NL",$D$5:$D$72,"&lt;&gt;"&amp;"HORS LIGUE",AG$5:AG$72,"&lt;"&amp;AG33)+1),Paramètres!$B$3:$C$56,2,FALSE)*Paramètres!$K$17))</f>
        <v>0</v>
      </c>
      <c r="AI33" s="40">
        <f t="shared" si="0"/>
        <v>0</v>
      </c>
      <c r="AJ33" s="3" t="str">
        <f t="shared" si="1"/>
        <v/>
      </c>
      <c r="AK33" s="5">
        <f t="shared" si="2"/>
        <v>0</v>
      </c>
      <c r="AL33" s="41">
        <f t="shared" si="3"/>
        <v>0</v>
      </c>
      <c r="AM33" s="33" t="str">
        <f t="shared" si="4"/>
        <v/>
      </c>
      <c r="AO33" s="22">
        <f t="shared" si="5"/>
        <v>0</v>
      </c>
      <c r="AP33">
        <f t="shared" si="6"/>
        <v>0</v>
      </c>
      <c r="AQ33">
        <f t="shared" si="7"/>
        <v>0</v>
      </c>
      <c r="AR33">
        <f t="shared" si="8"/>
        <v>0</v>
      </c>
      <c r="AS33">
        <f t="shared" si="9"/>
        <v>0</v>
      </c>
      <c r="AT33">
        <f t="shared" si="10"/>
        <v>0</v>
      </c>
      <c r="AU33">
        <f t="shared" si="11"/>
        <v>0</v>
      </c>
      <c r="AV33">
        <f t="shared" si="12"/>
        <v>0</v>
      </c>
      <c r="AW33">
        <f t="shared" si="13"/>
        <v>0</v>
      </c>
      <c r="AX33">
        <f t="shared" si="14"/>
        <v>0</v>
      </c>
      <c r="AY33">
        <f t="shared" si="15"/>
        <v>0</v>
      </c>
      <c r="AZ33">
        <f t="shared" si="16"/>
        <v>0</v>
      </c>
      <c r="BA33">
        <f t="shared" si="17"/>
        <v>0</v>
      </c>
      <c r="BB33">
        <f t="shared" si="18"/>
        <v>0</v>
      </c>
      <c r="BC33">
        <f t="shared" si="19"/>
        <v>0</v>
      </c>
      <c r="BD33">
        <f t="shared" si="20"/>
        <v>0</v>
      </c>
      <c r="BE33" s="22">
        <f t="shared" ref="BE33:BR33" si="49">BD33+LARGE($AO33:$BC33,BE$4)</f>
        <v>0</v>
      </c>
      <c r="BF33" s="22">
        <f t="shared" si="49"/>
        <v>0</v>
      </c>
      <c r="BG33" s="22">
        <f t="shared" si="49"/>
        <v>0</v>
      </c>
      <c r="BH33" s="22">
        <f t="shared" si="49"/>
        <v>0</v>
      </c>
      <c r="BI33" s="22">
        <f t="shared" si="49"/>
        <v>0</v>
      </c>
      <c r="BJ33" s="22">
        <f t="shared" si="49"/>
        <v>0</v>
      </c>
      <c r="BK33" s="22">
        <f t="shared" si="49"/>
        <v>0</v>
      </c>
      <c r="BL33" s="22">
        <f t="shared" si="49"/>
        <v>0</v>
      </c>
      <c r="BM33" s="22">
        <f t="shared" si="49"/>
        <v>0</v>
      </c>
      <c r="BN33" s="22">
        <f t="shared" si="49"/>
        <v>0</v>
      </c>
      <c r="BO33" s="22">
        <f t="shared" si="49"/>
        <v>0</v>
      </c>
      <c r="BP33" s="22">
        <f t="shared" si="49"/>
        <v>0</v>
      </c>
      <c r="BQ33" s="22">
        <f t="shared" si="49"/>
        <v>0</v>
      </c>
      <c r="BR33" s="22">
        <f t="shared" si="49"/>
        <v>0</v>
      </c>
    </row>
    <row r="34" spans="1:70" ht="16.5">
      <c r="A34" s="73" t="s">
        <v>1269</v>
      </c>
      <c r="B34" s="32" t="str">
        <f>IF(ISNA(VLOOKUP(A34,'Licenciés Jeunes 2023'!A:C,3,0)),"",VLOOKUP(A34,'Licenciés Jeunes 2023'!A:C,3,0))</f>
        <v>JUSSERAND</v>
      </c>
      <c r="C34" s="32" t="str">
        <f>IF(ISNA(VLOOKUP(A34,'Licenciés Jeunes 2023'!A:C,2,0)),"",VLOOKUP(A34,'Licenciés Jeunes 2023'!A:C,2,0))</f>
        <v>Hugo</v>
      </c>
      <c r="D34" s="32" t="str">
        <f>IF(ISNA(VLOOKUP(A34,'Licenciés Jeunes 2023'!A:F,6,0)),"",VLOOKUP(A34,'Licenciés Jeunes 2023'!A:F,6,0))</f>
        <v>VIERZON TRIATHLON18</v>
      </c>
      <c r="E34" s="6"/>
      <c r="F34" s="2">
        <f>IF(E$2="Bike &amp; Run",IF(ISNA(VLOOKUP(E34,Paramètres!$B$3:$C$56,2,FALSE)),0,VLOOKUP(E34,Paramètres!$B$3:$C$56,2,FALSE)*Paramètres!$K$3),IF(OR(E34="",OR($D34="",$D34="NL",$D34="HORS LIGUE")),0,VLOOKUP(IF(OR(E34="",OR($D34="",$D34="NL",$D34="HORS LIGUE")),"",COUNTIFS($D$5:$D$72,"&lt;&gt;"&amp;"",$D$5:$D$72,"&lt;&gt;"&amp;"NL",$D$5:$D$72,"&lt;&gt;"&amp;"HORS LIGUE",E$5:E$72,"&lt;"&amp;E34)+1),Paramètres!$B$3:$C$56,2,FALSE)*Paramètres!$K$3))</f>
        <v>0</v>
      </c>
      <c r="G34" s="4"/>
      <c r="H34" s="2">
        <f>IF(G$2="Bike &amp; Run",IF(ISNA(VLOOKUP(G34,Paramètres!$B$3:$C$56,2,FALSE)),0,VLOOKUP(G34,Paramètres!$B$3:$C$56,2,FALSE)*Paramètres!$K$4),IF(OR(G34="",OR($D34="",$D34="NL",$D34="HORS LIGUE")),0,VLOOKUP(IF(OR(G34="",OR($D34="",$D34="NL",$D34="HORS LIGUE")),"",COUNTIFS($D$5:$D$72,"&lt;&gt;"&amp;"",$D$5:$D$72,"&lt;&gt;"&amp;"NL",$D$5:$D$72,"&lt;&gt;"&amp;"HORS LIGUE",G$5:G$72,"&lt;"&amp;G34)+1),Paramètres!$B$3:$C$56,2,FALSE)*Paramètres!$K$4))</f>
        <v>0</v>
      </c>
      <c r="I34" s="36"/>
      <c r="J34" s="2">
        <f>IF(I$2="Bike &amp; Run",IF(ISNA(VLOOKUP(I34,Paramètres!$B$3:$C$56,2,FALSE)),0,VLOOKUP(I34,Paramètres!$B$3:$C$56,2,FALSE)*Paramètres!$K$5),IF(OR(I34="",OR($D34="",$D34="NL",$D34="HORS LIGUE")),0,VLOOKUP(IF(OR(I34="",OR($D34="",$D34="NL",$D34="HORS LIGUE")),"",COUNTIFS($D$5:$D$72,"&lt;&gt;"&amp;"",$D$5:$D$72,"&lt;&gt;"&amp;"NL",$D$5:$D$72,"&lt;&gt;"&amp;"HORS LIGUE",I$5:I$72,"&lt;"&amp;I34)+1),Paramètres!$B$3:$C$56,2,FALSE)*Paramètres!$K$5))</f>
        <v>0</v>
      </c>
      <c r="K34" s="4"/>
      <c r="L34" s="2">
        <f>IF(K$2="Bike &amp; Run",IF(ISNA(VLOOKUP(K34,Paramètres!$B$3:$C$56,2,FALSE)),0,VLOOKUP(K34,Paramètres!$B$3:$C$56,2,FALSE)*Paramètres!$K$6),IF(OR(K34="",OR($D34="",$D34="NL",$D34="HORS LIGUE")),0,VLOOKUP(IF(OR(K34="",OR($D34="",$D34="NL",$D34="HORS LIGUE")),"",COUNTIFS($D$5:$D$72,"&lt;&gt;"&amp;"",$D$5:$D$72,"&lt;&gt;"&amp;"NL",$D$5:$D$72,"&lt;&gt;"&amp;"HORS LIGUE",K$5:K$72,"&lt;"&amp;K34)+1),Paramètres!$B$3:$C$56,2,FALSE)*Paramètres!$K$6))</f>
        <v>0</v>
      </c>
      <c r="M34" s="4"/>
      <c r="N34" s="2">
        <f>IF(M$2="Bike &amp; Run",IF(ISNA(VLOOKUP(M34,Paramètres!$B$3:$C$56,2,FALSE)),0,VLOOKUP(M34,Paramètres!$B$3:$C$56,2,FALSE)*Paramètres!$K$7),IF(OR(M34="",OR($D34="",$D34="NL",$D34="HORS LIGUE")),0,VLOOKUP(IF(OR(M34="",OR($D34="",$D34="NL",$D34="HORS LIGUE")),"",COUNTIFS($D$5:$D$72,"&lt;&gt;"&amp;"",$D$5:$D$72,"&lt;&gt;"&amp;"NL",$D$5:$D$72,"&lt;&gt;"&amp;"HORS LIGUE",M$5:M$72,"&lt;"&amp;M34)+1),Paramètres!$B$3:$C$56,2,FALSE)*Paramètres!$K$7))</f>
        <v>0</v>
      </c>
      <c r="O34" s="46"/>
      <c r="P34" s="2">
        <f>IF(O$2="Bike &amp; Run",IF(ISNA(VLOOKUP(O34,Paramètres!$B$3:$C$56,2,FALSE)),0,VLOOKUP(O34,Paramètres!$B$3:$C$56,2,FALSE)*Paramètres!$K$8),IF(OR(O34="",OR($D34="",$D34="NL",$D34="HORS LIGUE")),0,VLOOKUP(IF(OR(O34="",OR($D34="",$D34="NL",$D34="HORS LIGUE")),"",COUNTIFS($D$5:$D$72,"&lt;&gt;"&amp;"",$D$5:$D$72,"&lt;&gt;"&amp;"NL",$D$5:$D$72,"&lt;&gt;"&amp;"HORS LIGUE",O$5:O$72,"&lt;"&amp;O34)+1),Paramètres!$B$3:$C$56,2,FALSE)*Paramètres!$K$8))</f>
        <v>0</v>
      </c>
      <c r="Q34" s="46"/>
      <c r="R34" s="2">
        <f>IF(Q$2="Bike &amp; Run",IF(ISNA(VLOOKUP(Q34,Paramètres!$B$3:$C$56,2,FALSE)),0,VLOOKUP(Q34,Paramètres!$B$3:$C$56,2,FALSE)*Paramètres!$K$9),IF(OR(Q34="",OR($D34="",$D34="NL",$D34="HORS LIGUE")),0,VLOOKUP(IF(OR(Q34="",OR($D34="",$D34="NL",$D34="HORS LIGUE")),"",COUNTIFS($D$5:$D$72,"&lt;&gt;"&amp;"",$D$5:$D$72,"&lt;&gt;"&amp;"NL",$D$5:$D$72,"&lt;&gt;"&amp;"HORS LIGUE",Q$5:Q$72,"&lt;"&amp;Q34)+1),Paramètres!$B$3:$C$56,2,FALSE)*Paramètres!$K$9))</f>
        <v>0</v>
      </c>
      <c r="S34" s="46"/>
      <c r="T34" s="2">
        <f>IF(S$2="Bike &amp; Run",IF(ISNA(VLOOKUP(S34,Paramètres!$B$3:$C$56,2,FALSE)),0,VLOOKUP(S34,Paramètres!$B$3:$C$56,2,FALSE)*Paramètres!$K$10),IF(OR(S34="",OR($D34="",$D34="NL",$D34="HORS LIGUE")),0,VLOOKUP(IF(OR(S34="",OR($D34="",$D34="NL",$D34="HORS LIGUE")),"",COUNTIFS($D$5:$D$72,"&lt;&gt;"&amp;"",$D$5:$D$72,"&lt;&gt;"&amp;"NL",$D$5:$D$72,"&lt;&gt;"&amp;"HORS LIGUE",S$5:S$72,"&lt;"&amp;S34)+1),Paramètres!$B$3:$C$56,2,FALSE)*Paramètres!$K$10))</f>
        <v>0</v>
      </c>
      <c r="U34" s="46"/>
      <c r="V34" s="2">
        <f>IF(U$2="Bike &amp; Run",IF(ISNA(VLOOKUP(U34,Paramètres!$B$3:$C$56,2,FALSE)),0,VLOOKUP(U34,Paramètres!$B$3:$C$56,2,FALSE)*Paramètres!$K$11),IF(OR(U34="",OR($D34="",$D34="NL",$D34="HORS LIGUE")),0,VLOOKUP(IF(OR(U34="",OR($D34="",$D34="NL",$D34="HORS LIGUE")),"",COUNTIFS($D$5:$D$72,"&lt;&gt;"&amp;"",$D$5:$D$72,"&lt;&gt;"&amp;"NL",$D$5:$D$72,"&lt;&gt;"&amp;"HORS LIGUE",U$5:U$72,"&lt;"&amp;U34)+1),Paramètres!$B$3:$C$56,2,FALSE)*Paramètres!$K$11))</f>
        <v>0</v>
      </c>
      <c r="W34" s="46"/>
      <c r="X34" s="2">
        <f>IF(W$2="Bike &amp; Run",IF(ISNA(VLOOKUP(W34,Paramètres!$B$3:$C$56,2,FALSE)),0,VLOOKUP(W34,Paramètres!$B$3:$C$56,2,FALSE)*Paramètres!$K$12),IF(OR(W34="",OR($D34="",$D34="NL",$D34="HORS LIGUE")),0,VLOOKUP(IF(OR(W34="",OR($D34="",$D34="NL",$D34="HORS LIGUE")),"",COUNTIFS($D$5:$D$72,"&lt;&gt;"&amp;"",$D$5:$D$72,"&lt;&gt;"&amp;"NL",$D$5:$D$72,"&lt;&gt;"&amp;"HORS LIGUE",W$5:W$72,"&lt;"&amp;W34)+1),Paramètres!$B$3:$C$56,2,FALSE)*Paramètres!$K$12))</f>
        <v>0</v>
      </c>
      <c r="Y34" s="46"/>
      <c r="Z34" s="2">
        <f>IF(Y$2="Bike &amp; Run",IF(ISNA(VLOOKUP(Y34,Paramètres!$B$3:$C$56,2,FALSE)),0,VLOOKUP(Y34,Paramètres!$B$3:$C$56,2,FALSE)*Paramètres!$K$13),IF(OR(Y34="",OR($D34="",$D34="NL",$D34="HORS LIGUE")),0,VLOOKUP(IF(OR(Y34="",OR($D34="",$D34="NL",$D34="HORS LIGUE")),"",COUNTIFS($D$5:$D$72,"&lt;&gt;"&amp;"",$D$5:$D$72,"&lt;&gt;"&amp;"NL",$D$5:$D$72,"&lt;&gt;"&amp;"HORS LIGUE",Y$5:Y$72,"&lt;"&amp;Y34)+1),Paramètres!$B$3:$C$56,2,FALSE)*Paramètres!$K$13))</f>
        <v>0</v>
      </c>
      <c r="AA34" s="46"/>
      <c r="AB34" s="2">
        <f>IF(AA$2="Bike &amp; Run",IF(ISNA(VLOOKUP(AA34,Paramètres!$B$3:$C$56,2,FALSE)),0,VLOOKUP(AA34,Paramètres!$B$3:$C$56,2,FALSE)*Paramètres!$K$14),IF(OR(AA34="",OR($D34="",$D34="NL",$D34="HORS LIGUE")),0,VLOOKUP(IF(OR(AA34="",OR($D34="",$D34="NL",$D34="HORS LIGUE")),"",COUNTIFS($D$5:$D$72,"&lt;&gt;"&amp;"",$D$5:$D$72,"&lt;&gt;"&amp;"NL",$D$5:$D$72,"&lt;&gt;"&amp;"HORS LIGUE",AA$5:AA$72,"&lt;"&amp;AA34)+1),Paramètres!$B$3:$C$56,2,FALSE)*Paramètres!$K$14))</f>
        <v>0</v>
      </c>
      <c r="AC34" s="46"/>
      <c r="AD34" s="2">
        <f>IF(AC$2="Bike &amp; Run",IF(ISNA(VLOOKUP(AC34,Paramètres!$B$3:$C$56,2,FALSE)),0,VLOOKUP(AC34,Paramètres!$B$3:$C$56,2,FALSE)*Paramètres!$K$15),IF(OR(AC34="",OR($D34="",$D34="NL",$D34="HORS LIGUE")),0,VLOOKUP(IF(OR(AC34="",OR($D34="",$D34="NL",$D34="HORS LIGUE")),"",COUNTIFS($D$5:$D$72,"&lt;&gt;"&amp;"",$D$5:$D$72,"&lt;&gt;"&amp;"NL",$D$5:$D$72,"&lt;&gt;"&amp;"HORS LIGUE",AC$5:AC$72,"&lt;"&amp;AC34)+1),Paramètres!$B$3:$C$56,2,FALSE)*Paramètres!$K$15))</f>
        <v>0</v>
      </c>
      <c r="AE34" s="46"/>
      <c r="AF34" s="2">
        <f>IF(AE$2="Bike &amp; Run",IF(ISNA(VLOOKUP(AE34,Paramètres!$B$3:$C$56,2,FALSE)),0,VLOOKUP(AE34,Paramètres!$B$3:$C$56,2,FALSE)*Paramètres!$K$16),IF(OR(AE34="",OR($D34="",$D34="NL",$D34="HORS LIGUE")),0,VLOOKUP(IF(OR(AE34="",OR($D34="",$D34="NL",$D34="HORS LIGUE")),"",COUNTIFS($D$5:$D$72,"&lt;&gt;"&amp;"",$D$5:$D$72,"&lt;&gt;"&amp;"NL",$D$5:$D$72,"&lt;&gt;"&amp;"HORS LIGUE",AE$5:AE$72,"&lt;"&amp;AE34)+1),Paramètres!$B$3:$C$56,2,FALSE)*Paramètres!$K$16))</f>
        <v>0</v>
      </c>
      <c r="AG34" s="46"/>
      <c r="AH34" s="2">
        <f>IF(AG$2="Bike &amp; Run",IF(ISNA(VLOOKUP(AG34,Paramètres!$B$3:$C$56,2,FALSE)),0,VLOOKUP(AG34,Paramètres!$B$3:$C$56,2,FALSE)*Paramètres!$K$17),IF(OR(AG34="",OR($D34="",$D34="NL",$D34="HORS LIGUE")),0,VLOOKUP(IF(OR(AG34="",OR($D34="",$D34="NL",$D34="HORS LIGUE")),"",COUNTIFS($D$5:$D$72,"&lt;&gt;"&amp;"",$D$5:$D$72,"&lt;&gt;"&amp;"NL",$D$5:$D$72,"&lt;&gt;"&amp;"HORS LIGUE",AG$5:AG$72,"&lt;"&amp;AG34)+1),Paramètres!$B$3:$C$56,2,FALSE)*Paramètres!$K$17))</f>
        <v>0</v>
      </c>
      <c r="AI34" s="40">
        <f t="shared" si="0"/>
        <v>0</v>
      </c>
      <c r="AJ34" s="3" t="str">
        <f t="shared" si="1"/>
        <v/>
      </c>
      <c r="AK34" s="5">
        <f t="shared" si="2"/>
        <v>0</v>
      </c>
      <c r="AL34" s="41">
        <f t="shared" si="3"/>
        <v>0</v>
      </c>
      <c r="AM34" s="33" t="str">
        <f t="shared" si="4"/>
        <v/>
      </c>
      <c r="AO34" s="22">
        <f t="shared" si="5"/>
        <v>0</v>
      </c>
      <c r="AP34">
        <f t="shared" si="6"/>
        <v>0</v>
      </c>
      <c r="AQ34">
        <f t="shared" si="7"/>
        <v>0</v>
      </c>
      <c r="AR34">
        <f t="shared" si="8"/>
        <v>0</v>
      </c>
      <c r="AS34">
        <f t="shared" si="9"/>
        <v>0</v>
      </c>
      <c r="AT34">
        <f t="shared" si="10"/>
        <v>0</v>
      </c>
      <c r="AU34">
        <f t="shared" si="11"/>
        <v>0</v>
      </c>
      <c r="AV34">
        <f t="shared" si="12"/>
        <v>0</v>
      </c>
      <c r="AW34">
        <f t="shared" si="13"/>
        <v>0</v>
      </c>
      <c r="AX34">
        <f t="shared" si="14"/>
        <v>0</v>
      </c>
      <c r="AY34">
        <f t="shared" si="15"/>
        <v>0</v>
      </c>
      <c r="AZ34">
        <f t="shared" si="16"/>
        <v>0</v>
      </c>
      <c r="BA34">
        <f t="shared" si="17"/>
        <v>0</v>
      </c>
      <c r="BB34">
        <f t="shared" si="18"/>
        <v>0</v>
      </c>
      <c r="BC34">
        <f t="shared" si="19"/>
        <v>0</v>
      </c>
      <c r="BD34">
        <f t="shared" si="20"/>
        <v>0</v>
      </c>
      <c r="BE34" s="22">
        <f t="shared" ref="BE34:BR34" si="50">BD34+LARGE($AO34:$BC34,BE$4)</f>
        <v>0</v>
      </c>
      <c r="BF34" s="22">
        <f t="shared" si="50"/>
        <v>0</v>
      </c>
      <c r="BG34" s="22">
        <f t="shared" si="50"/>
        <v>0</v>
      </c>
      <c r="BH34" s="22">
        <f t="shared" si="50"/>
        <v>0</v>
      </c>
      <c r="BI34" s="22">
        <f t="shared" si="50"/>
        <v>0</v>
      </c>
      <c r="BJ34" s="22">
        <f t="shared" si="50"/>
        <v>0</v>
      </c>
      <c r="BK34" s="22">
        <f t="shared" si="50"/>
        <v>0</v>
      </c>
      <c r="BL34" s="22">
        <f t="shared" si="50"/>
        <v>0</v>
      </c>
      <c r="BM34" s="22">
        <f t="shared" si="50"/>
        <v>0</v>
      </c>
      <c r="BN34" s="22">
        <f t="shared" si="50"/>
        <v>0</v>
      </c>
      <c r="BO34" s="22">
        <f t="shared" si="50"/>
        <v>0</v>
      </c>
      <c r="BP34" s="22">
        <f t="shared" si="50"/>
        <v>0</v>
      </c>
      <c r="BQ34" s="22">
        <f t="shared" si="50"/>
        <v>0</v>
      </c>
      <c r="BR34" s="22">
        <f t="shared" si="50"/>
        <v>0</v>
      </c>
    </row>
    <row r="35" spans="1:70" ht="16.5">
      <c r="A35" s="73" t="s">
        <v>1272</v>
      </c>
      <c r="B35" s="32" t="str">
        <f>IF(ISNA(VLOOKUP(A35,'Licenciés Jeunes 2023'!A:C,3,0)),"",VLOOKUP(A35,'Licenciés Jeunes 2023'!A:C,3,0))</f>
        <v>HEBERLE</v>
      </c>
      <c r="C35" s="32" t="str">
        <f>IF(ISNA(VLOOKUP(A35,'Licenciés Jeunes 2023'!A:C,2,0)),"",VLOOKUP(A35,'Licenciés Jeunes 2023'!A:C,2,0))</f>
        <v>Alexandre</v>
      </c>
      <c r="D35" s="32" t="str">
        <f>IF(ISNA(VLOOKUP(A35,'Licenciés Jeunes 2023'!A:F,6,0)),"",VLOOKUP(A35,'Licenciés Jeunes 2023'!A:F,6,0))</f>
        <v>LOCHES 37 TRIATHLON</v>
      </c>
      <c r="E35" s="6"/>
      <c r="F35" s="2">
        <f>IF(E$2="Bike &amp; Run",IF(ISNA(VLOOKUP(E35,Paramètres!$B$3:$C$56,2,FALSE)),0,VLOOKUP(E35,Paramètres!$B$3:$C$56,2,FALSE)*Paramètres!$K$3),IF(OR(E35="",OR($D35="",$D35="NL",$D35="HORS LIGUE")),0,VLOOKUP(IF(OR(E35="",OR($D35="",$D35="NL",$D35="HORS LIGUE")),"",COUNTIFS($D$5:$D$72,"&lt;&gt;"&amp;"",$D$5:$D$72,"&lt;&gt;"&amp;"NL",$D$5:$D$72,"&lt;&gt;"&amp;"HORS LIGUE",E$5:E$72,"&lt;"&amp;E35)+1),Paramètres!$B$3:$C$56,2,FALSE)*Paramètres!$K$3))</f>
        <v>0</v>
      </c>
      <c r="G35" s="4"/>
      <c r="H35" s="2">
        <f>IF(G$2="Bike &amp; Run",IF(ISNA(VLOOKUP(G35,Paramètres!$B$3:$C$56,2,FALSE)),0,VLOOKUP(G35,Paramètres!$B$3:$C$56,2,FALSE)*Paramètres!$K$4),IF(OR(G35="",OR($D35="",$D35="NL",$D35="HORS LIGUE")),0,VLOOKUP(IF(OR(G35="",OR($D35="",$D35="NL",$D35="HORS LIGUE")),"",COUNTIFS($D$5:$D$72,"&lt;&gt;"&amp;"",$D$5:$D$72,"&lt;&gt;"&amp;"NL",$D$5:$D$72,"&lt;&gt;"&amp;"HORS LIGUE",G$5:G$72,"&lt;"&amp;G35)+1),Paramètres!$B$3:$C$56,2,FALSE)*Paramètres!$K$4))</f>
        <v>0</v>
      </c>
      <c r="I35" s="36"/>
      <c r="J35" s="2">
        <f>IF(I$2="Bike &amp; Run",IF(ISNA(VLOOKUP(I35,Paramètres!$B$3:$C$56,2,FALSE)),0,VLOOKUP(I35,Paramètres!$B$3:$C$56,2,FALSE)*Paramètres!$K$5),IF(OR(I35="",OR($D35="",$D35="NL",$D35="HORS LIGUE")),0,VLOOKUP(IF(OR(I35="",OR($D35="",$D35="NL",$D35="HORS LIGUE")),"",COUNTIFS($D$5:$D$72,"&lt;&gt;"&amp;"",$D$5:$D$72,"&lt;&gt;"&amp;"NL",$D$5:$D$72,"&lt;&gt;"&amp;"HORS LIGUE",I$5:I$72,"&lt;"&amp;I35)+1),Paramètres!$B$3:$C$56,2,FALSE)*Paramètres!$K$5))</f>
        <v>0</v>
      </c>
      <c r="K35" s="4"/>
      <c r="L35" s="2">
        <f>IF(K$2="Bike &amp; Run",IF(ISNA(VLOOKUP(K35,Paramètres!$B$3:$C$56,2,FALSE)),0,VLOOKUP(K35,Paramètres!$B$3:$C$56,2,FALSE)*Paramètres!$K$6),IF(OR(K35="",OR($D35="",$D35="NL",$D35="HORS LIGUE")),0,VLOOKUP(IF(OR(K35="",OR($D35="",$D35="NL",$D35="HORS LIGUE")),"",COUNTIFS($D$5:$D$72,"&lt;&gt;"&amp;"",$D$5:$D$72,"&lt;&gt;"&amp;"NL",$D$5:$D$72,"&lt;&gt;"&amp;"HORS LIGUE",K$5:K$72,"&lt;"&amp;K35)+1),Paramètres!$B$3:$C$56,2,FALSE)*Paramètres!$K$6))</f>
        <v>0</v>
      </c>
      <c r="M35" s="4"/>
      <c r="N35" s="2">
        <f>IF(M$2="Bike &amp; Run",IF(ISNA(VLOOKUP(M35,Paramètres!$B$3:$C$56,2,FALSE)),0,VLOOKUP(M35,Paramètres!$B$3:$C$56,2,FALSE)*Paramètres!$K$7),IF(OR(M35="",OR($D35="",$D35="NL",$D35="HORS LIGUE")),0,VLOOKUP(IF(OR(M35="",OR($D35="",$D35="NL",$D35="HORS LIGUE")),"",COUNTIFS($D$5:$D$72,"&lt;&gt;"&amp;"",$D$5:$D$72,"&lt;&gt;"&amp;"NL",$D$5:$D$72,"&lt;&gt;"&amp;"HORS LIGUE",M$5:M$72,"&lt;"&amp;M35)+1),Paramètres!$B$3:$C$56,2,FALSE)*Paramètres!$K$7))</f>
        <v>0</v>
      </c>
      <c r="O35" s="46"/>
      <c r="P35" s="2">
        <f>IF(O$2="Bike &amp; Run",IF(ISNA(VLOOKUP(O35,Paramètres!$B$3:$C$56,2,FALSE)),0,VLOOKUP(O35,Paramètres!$B$3:$C$56,2,FALSE)*Paramètres!$K$8),IF(OR(O35="",OR($D35="",$D35="NL",$D35="HORS LIGUE")),0,VLOOKUP(IF(OR(O35="",OR($D35="",$D35="NL",$D35="HORS LIGUE")),"",COUNTIFS($D$5:$D$72,"&lt;&gt;"&amp;"",$D$5:$D$72,"&lt;&gt;"&amp;"NL",$D$5:$D$72,"&lt;&gt;"&amp;"HORS LIGUE",O$5:O$72,"&lt;"&amp;O35)+1),Paramètres!$B$3:$C$56,2,FALSE)*Paramètres!$K$8))</f>
        <v>0</v>
      </c>
      <c r="Q35" s="46"/>
      <c r="R35" s="2">
        <f>IF(Q$2="Bike &amp; Run",IF(ISNA(VLOOKUP(Q35,Paramètres!$B$3:$C$56,2,FALSE)),0,VLOOKUP(Q35,Paramètres!$B$3:$C$56,2,FALSE)*Paramètres!$K$9),IF(OR(Q35="",OR($D35="",$D35="NL",$D35="HORS LIGUE")),0,VLOOKUP(IF(OR(Q35="",OR($D35="",$D35="NL",$D35="HORS LIGUE")),"",COUNTIFS($D$5:$D$72,"&lt;&gt;"&amp;"",$D$5:$D$72,"&lt;&gt;"&amp;"NL",$D$5:$D$72,"&lt;&gt;"&amp;"HORS LIGUE",Q$5:Q$72,"&lt;"&amp;Q35)+1),Paramètres!$B$3:$C$56,2,FALSE)*Paramètres!$K$9))</f>
        <v>0</v>
      </c>
      <c r="S35" s="46"/>
      <c r="T35" s="2">
        <f>IF(S$2="Bike &amp; Run",IF(ISNA(VLOOKUP(S35,Paramètres!$B$3:$C$56,2,FALSE)),0,VLOOKUP(S35,Paramètres!$B$3:$C$56,2,FALSE)*Paramètres!$K$10),IF(OR(S35="",OR($D35="",$D35="NL",$D35="HORS LIGUE")),0,VLOOKUP(IF(OR(S35="",OR($D35="",$D35="NL",$D35="HORS LIGUE")),"",COUNTIFS($D$5:$D$72,"&lt;&gt;"&amp;"",$D$5:$D$72,"&lt;&gt;"&amp;"NL",$D$5:$D$72,"&lt;&gt;"&amp;"HORS LIGUE",S$5:S$72,"&lt;"&amp;S35)+1),Paramètres!$B$3:$C$56,2,FALSE)*Paramètres!$K$10))</f>
        <v>0</v>
      </c>
      <c r="U35" s="46"/>
      <c r="V35" s="2">
        <f>IF(U$2="Bike &amp; Run",IF(ISNA(VLOOKUP(U35,Paramètres!$B$3:$C$56,2,FALSE)),0,VLOOKUP(U35,Paramètres!$B$3:$C$56,2,FALSE)*Paramètres!$K$11),IF(OR(U35="",OR($D35="",$D35="NL",$D35="HORS LIGUE")),0,VLOOKUP(IF(OR(U35="",OR($D35="",$D35="NL",$D35="HORS LIGUE")),"",COUNTIFS($D$5:$D$72,"&lt;&gt;"&amp;"",$D$5:$D$72,"&lt;&gt;"&amp;"NL",$D$5:$D$72,"&lt;&gt;"&amp;"HORS LIGUE",U$5:U$72,"&lt;"&amp;U35)+1),Paramètres!$B$3:$C$56,2,FALSE)*Paramètres!$K$11))</f>
        <v>0</v>
      </c>
      <c r="W35" s="46"/>
      <c r="X35" s="2">
        <f>IF(W$2="Bike &amp; Run",IF(ISNA(VLOOKUP(W35,Paramètres!$B$3:$C$56,2,FALSE)),0,VLOOKUP(W35,Paramètres!$B$3:$C$56,2,FALSE)*Paramètres!$K$12),IF(OR(W35="",OR($D35="",$D35="NL",$D35="HORS LIGUE")),0,VLOOKUP(IF(OR(W35="",OR($D35="",$D35="NL",$D35="HORS LIGUE")),"",COUNTIFS($D$5:$D$72,"&lt;&gt;"&amp;"",$D$5:$D$72,"&lt;&gt;"&amp;"NL",$D$5:$D$72,"&lt;&gt;"&amp;"HORS LIGUE",W$5:W$72,"&lt;"&amp;W35)+1),Paramètres!$B$3:$C$56,2,FALSE)*Paramètres!$K$12))</f>
        <v>0</v>
      </c>
      <c r="Y35" s="46"/>
      <c r="Z35" s="2">
        <f>IF(Y$2="Bike &amp; Run",IF(ISNA(VLOOKUP(Y35,Paramètres!$B$3:$C$56,2,FALSE)),0,VLOOKUP(Y35,Paramètres!$B$3:$C$56,2,FALSE)*Paramètres!$K$13),IF(OR(Y35="",OR($D35="",$D35="NL",$D35="HORS LIGUE")),0,VLOOKUP(IF(OR(Y35="",OR($D35="",$D35="NL",$D35="HORS LIGUE")),"",COUNTIFS($D$5:$D$72,"&lt;&gt;"&amp;"",$D$5:$D$72,"&lt;&gt;"&amp;"NL",$D$5:$D$72,"&lt;&gt;"&amp;"HORS LIGUE",Y$5:Y$72,"&lt;"&amp;Y35)+1),Paramètres!$B$3:$C$56,2,FALSE)*Paramètres!$K$13))</f>
        <v>0</v>
      </c>
      <c r="AA35" s="46"/>
      <c r="AB35" s="2">
        <f>IF(AA$2="Bike &amp; Run",IF(ISNA(VLOOKUP(AA35,Paramètres!$B$3:$C$56,2,FALSE)),0,VLOOKUP(AA35,Paramètres!$B$3:$C$56,2,FALSE)*Paramètres!$K$14),IF(OR(AA35="",OR($D35="",$D35="NL",$D35="HORS LIGUE")),0,VLOOKUP(IF(OR(AA35="",OR($D35="",$D35="NL",$D35="HORS LIGUE")),"",COUNTIFS($D$5:$D$72,"&lt;&gt;"&amp;"",$D$5:$D$72,"&lt;&gt;"&amp;"NL",$D$5:$D$72,"&lt;&gt;"&amp;"HORS LIGUE",AA$5:AA$72,"&lt;"&amp;AA35)+1),Paramètres!$B$3:$C$56,2,FALSE)*Paramètres!$K$14))</f>
        <v>0</v>
      </c>
      <c r="AC35" s="46"/>
      <c r="AD35" s="2">
        <f>IF(AC$2="Bike &amp; Run",IF(ISNA(VLOOKUP(AC35,Paramètres!$B$3:$C$56,2,FALSE)),0,VLOOKUP(AC35,Paramètres!$B$3:$C$56,2,FALSE)*Paramètres!$K$15),IF(OR(AC35="",OR($D35="",$D35="NL",$D35="HORS LIGUE")),0,VLOOKUP(IF(OR(AC35="",OR($D35="",$D35="NL",$D35="HORS LIGUE")),"",COUNTIFS($D$5:$D$72,"&lt;&gt;"&amp;"",$D$5:$D$72,"&lt;&gt;"&amp;"NL",$D$5:$D$72,"&lt;&gt;"&amp;"HORS LIGUE",AC$5:AC$72,"&lt;"&amp;AC35)+1),Paramètres!$B$3:$C$56,2,FALSE)*Paramètres!$K$15))</f>
        <v>0</v>
      </c>
      <c r="AE35" s="46"/>
      <c r="AF35" s="2">
        <f>IF(AE$2="Bike &amp; Run",IF(ISNA(VLOOKUP(AE35,Paramètres!$B$3:$C$56,2,FALSE)),0,VLOOKUP(AE35,Paramètres!$B$3:$C$56,2,FALSE)*Paramètres!$K$16),IF(OR(AE35="",OR($D35="",$D35="NL",$D35="HORS LIGUE")),0,VLOOKUP(IF(OR(AE35="",OR($D35="",$D35="NL",$D35="HORS LIGUE")),"",COUNTIFS($D$5:$D$72,"&lt;&gt;"&amp;"",$D$5:$D$72,"&lt;&gt;"&amp;"NL",$D$5:$D$72,"&lt;&gt;"&amp;"HORS LIGUE",AE$5:AE$72,"&lt;"&amp;AE35)+1),Paramètres!$B$3:$C$56,2,FALSE)*Paramètres!$K$16))</f>
        <v>0</v>
      </c>
      <c r="AG35" s="46"/>
      <c r="AH35" s="2">
        <f>IF(AG$2="Bike &amp; Run",IF(ISNA(VLOOKUP(AG35,Paramètres!$B$3:$C$56,2,FALSE)),0,VLOOKUP(AG35,Paramètres!$B$3:$C$56,2,FALSE)*Paramètres!$K$17),IF(OR(AG35="",OR($D35="",$D35="NL",$D35="HORS LIGUE")),0,VLOOKUP(IF(OR(AG35="",OR($D35="",$D35="NL",$D35="HORS LIGUE")),"",COUNTIFS($D$5:$D$72,"&lt;&gt;"&amp;"",$D$5:$D$72,"&lt;&gt;"&amp;"NL",$D$5:$D$72,"&lt;&gt;"&amp;"HORS LIGUE",AG$5:AG$72,"&lt;"&amp;AG35)+1),Paramètres!$B$3:$C$56,2,FALSE)*Paramètres!$K$17))</f>
        <v>0</v>
      </c>
      <c r="AI35" s="40">
        <f t="shared" si="0"/>
        <v>0</v>
      </c>
      <c r="AJ35" s="3" t="str">
        <f t="shared" si="1"/>
        <v/>
      </c>
      <c r="AK35" s="5">
        <f t="shared" si="2"/>
        <v>0</v>
      </c>
      <c r="AL35" s="41">
        <f t="shared" si="3"/>
        <v>0</v>
      </c>
      <c r="AM35" s="33" t="str">
        <f t="shared" si="4"/>
        <v/>
      </c>
      <c r="AO35" s="22">
        <f t="shared" si="5"/>
        <v>0</v>
      </c>
      <c r="AP35">
        <f t="shared" si="6"/>
        <v>0</v>
      </c>
      <c r="AQ35">
        <f t="shared" si="7"/>
        <v>0</v>
      </c>
      <c r="AR35">
        <f t="shared" si="8"/>
        <v>0</v>
      </c>
      <c r="AS35">
        <f t="shared" si="9"/>
        <v>0</v>
      </c>
      <c r="AT35">
        <f t="shared" si="10"/>
        <v>0</v>
      </c>
      <c r="AU35">
        <f t="shared" si="11"/>
        <v>0</v>
      </c>
      <c r="AV35">
        <f t="shared" si="12"/>
        <v>0</v>
      </c>
      <c r="AW35">
        <f t="shared" si="13"/>
        <v>0</v>
      </c>
      <c r="AX35">
        <f t="shared" si="14"/>
        <v>0</v>
      </c>
      <c r="AY35">
        <f t="shared" si="15"/>
        <v>0</v>
      </c>
      <c r="AZ35">
        <f t="shared" si="16"/>
        <v>0</v>
      </c>
      <c r="BA35">
        <f t="shared" si="17"/>
        <v>0</v>
      </c>
      <c r="BB35">
        <f t="shared" si="18"/>
        <v>0</v>
      </c>
      <c r="BC35">
        <f t="shared" si="19"/>
        <v>0</v>
      </c>
      <c r="BD35">
        <f t="shared" si="20"/>
        <v>0</v>
      </c>
      <c r="BE35" s="22">
        <f t="shared" ref="BE35:BR35" si="51">BD35+LARGE($AO35:$BC35,BE$4)</f>
        <v>0</v>
      </c>
      <c r="BF35" s="22">
        <f t="shared" si="51"/>
        <v>0</v>
      </c>
      <c r="BG35" s="22">
        <f t="shared" si="51"/>
        <v>0</v>
      </c>
      <c r="BH35" s="22">
        <f t="shared" si="51"/>
        <v>0</v>
      </c>
      <c r="BI35" s="22">
        <f t="shared" si="51"/>
        <v>0</v>
      </c>
      <c r="BJ35" s="22">
        <f t="shared" si="51"/>
        <v>0</v>
      </c>
      <c r="BK35" s="22">
        <f t="shared" si="51"/>
        <v>0</v>
      </c>
      <c r="BL35" s="22">
        <f t="shared" si="51"/>
        <v>0</v>
      </c>
      <c r="BM35" s="22">
        <f t="shared" si="51"/>
        <v>0</v>
      </c>
      <c r="BN35" s="22">
        <f t="shared" si="51"/>
        <v>0</v>
      </c>
      <c r="BO35" s="22">
        <f t="shared" si="51"/>
        <v>0</v>
      </c>
      <c r="BP35" s="22">
        <f t="shared" si="51"/>
        <v>0</v>
      </c>
      <c r="BQ35" s="22">
        <f t="shared" si="51"/>
        <v>0</v>
      </c>
      <c r="BR35" s="22">
        <f t="shared" si="51"/>
        <v>0</v>
      </c>
    </row>
    <row r="36" spans="1:70" ht="16.5">
      <c r="A36" s="73" t="s">
        <v>579</v>
      </c>
      <c r="B36" s="32" t="str">
        <f>IF(ISNA(VLOOKUP(A36,'Licenciés Jeunes 2023'!A:C,3,0)),"",VLOOKUP(A36,'Licenciés Jeunes 2023'!A:C,3,0))</f>
        <v>PROUTEAU</v>
      </c>
      <c r="C36" s="32" t="str">
        <f>IF(ISNA(VLOOKUP(A36,'Licenciés Jeunes 2023'!A:C,2,0)),"",VLOOKUP(A36,'Licenciés Jeunes 2023'!A:C,2,0))</f>
        <v>Noah</v>
      </c>
      <c r="D36" s="32" t="str">
        <f>IF(ISNA(VLOOKUP(A36,'Licenciés Jeunes 2023'!A:F,6,0)),"",VLOOKUP(A36,'Licenciés Jeunes 2023'!A:F,6,0))</f>
        <v>USGN SECTION TRIATHLON</v>
      </c>
      <c r="E36" s="6"/>
      <c r="F36" s="2">
        <f>IF(E$2="Bike &amp; Run",IF(ISNA(VLOOKUP(E36,Paramètres!$B$3:$C$56,2,FALSE)),0,VLOOKUP(E36,Paramètres!$B$3:$C$56,2,FALSE)*Paramètres!$K$3),IF(OR(E36="",OR($D36="",$D36="NL",$D36="HORS LIGUE")),0,VLOOKUP(IF(OR(E36="",OR($D36="",$D36="NL",$D36="HORS LIGUE")),"",COUNTIFS($D$5:$D$72,"&lt;&gt;"&amp;"",$D$5:$D$72,"&lt;&gt;"&amp;"NL",$D$5:$D$72,"&lt;&gt;"&amp;"HORS LIGUE",E$5:E$72,"&lt;"&amp;E36)+1),Paramètres!$B$3:$C$56,2,FALSE)*Paramètres!$K$3))</f>
        <v>0</v>
      </c>
      <c r="G36" s="4"/>
      <c r="H36" s="2">
        <f>IF(G$2="Bike &amp; Run",IF(ISNA(VLOOKUP(G36,Paramètres!$B$3:$C$56,2,FALSE)),0,VLOOKUP(G36,Paramètres!$B$3:$C$56,2,FALSE)*Paramètres!$K$4),IF(OR(G36="",OR($D36="",$D36="NL",$D36="HORS LIGUE")),0,VLOOKUP(IF(OR(G36="",OR($D36="",$D36="NL",$D36="HORS LIGUE")),"",COUNTIFS($D$5:$D$72,"&lt;&gt;"&amp;"",$D$5:$D$72,"&lt;&gt;"&amp;"NL",$D$5:$D$72,"&lt;&gt;"&amp;"HORS LIGUE",G$5:G$72,"&lt;"&amp;G36)+1),Paramètres!$B$3:$C$56,2,FALSE)*Paramètres!$K$4))</f>
        <v>0</v>
      </c>
      <c r="I36" s="36"/>
      <c r="J36" s="2">
        <f>IF(I$2="Bike &amp; Run",IF(ISNA(VLOOKUP(I36,Paramètres!$B$3:$C$56,2,FALSE)),0,VLOOKUP(I36,Paramètres!$B$3:$C$56,2,FALSE)*Paramètres!$K$5),IF(OR(I36="",OR($D36="",$D36="NL",$D36="HORS LIGUE")),0,VLOOKUP(IF(OR(I36="",OR($D36="",$D36="NL",$D36="HORS LIGUE")),"",COUNTIFS($D$5:$D$72,"&lt;&gt;"&amp;"",$D$5:$D$72,"&lt;&gt;"&amp;"NL",$D$5:$D$72,"&lt;&gt;"&amp;"HORS LIGUE",I$5:I$72,"&lt;"&amp;I36)+1),Paramètres!$B$3:$C$56,2,FALSE)*Paramètres!$K$5))</f>
        <v>0</v>
      </c>
      <c r="K36" s="4"/>
      <c r="L36" s="2">
        <f>IF(K$2="Bike &amp; Run",IF(ISNA(VLOOKUP(K36,Paramètres!$B$3:$C$56,2,FALSE)),0,VLOOKUP(K36,Paramètres!$B$3:$C$56,2,FALSE)*Paramètres!$K$6),IF(OR(K36="",OR($D36="",$D36="NL",$D36="HORS LIGUE")),0,VLOOKUP(IF(OR(K36="",OR($D36="",$D36="NL",$D36="HORS LIGUE")),"",COUNTIFS($D$5:$D$72,"&lt;&gt;"&amp;"",$D$5:$D$72,"&lt;&gt;"&amp;"NL",$D$5:$D$72,"&lt;&gt;"&amp;"HORS LIGUE",K$5:K$72,"&lt;"&amp;K36)+1),Paramètres!$B$3:$C$56,2,FALSE)*Paramètres!$K$6))</f>
        <v>0</v>
      </c>
      <c r="M36" s="4"/>
      <c r="N36" s="2">
        <f>IF(M$2="Bike &amp; Run",IF(ISNA(VLOOKUP(M36,Paramètres!$B$3:$C$56,2,FALSE)),0,VLOOKUP(M36,Paramètres!$B$3:$C$56,2,FALSE)*Paramètres!$K$7),IF(OR(M36="",OR($D36="",$D36="NL",$D36="HORS LIGUE")),0,VLOOKUP(IF(OR(M36="",OR($D36="",$D36="NL",$D36="HORS LIGUE")),"",COUNTIFS($D$5:$D$72,"&lt;&gt;"&amp;"",$D$5:$D$72,"&lt;&gt;"&amp;"NL",$D$5:$D$72,"&lt;&gt;"&amp;"HORS LIGUE",M$5:M$72,"&lt;"&amp;M36)+1),Paramètres!$B$3:$C$56,2,FALSE)*Paramètres!$K$7))</f>
        <v>0</v>
      </c>
      <c r="O36" s="46"/>
      <c r="P36" s="2">
        <f>IF(O$2="Bike &amp; Run",IF(ISNA(VLOOKUP(O36,Paramètres!$B$3:$C$56,2,FALSE)),0,VLOOKUP(O36,Paramètres!$B$3:$C$56,2,FALSE)*Paramètres!$K$8),IF(OR(O36="",OR($D36="",$D36="NL",$D36="HORS LIGUE")),0,VLOOKUP(IF(OR(O36="",OR($D36="",$D36="NL",$D36="HORS LIGUE")),"",COUNTIFS($D$5:$D$72,"&lt;&gt;"&amp;"",$D$5:$D$72,"&lt;&gt;"&amp;"NL",$D$5:$D$72,"&lt;&gt;"&amp;"HORS LIGUE",O$5:O$72,"&lt;"&amp;O36)+1),Paramètres!$B$3:$C$56,2,FALSE)*Paramètres!$K$8))</f>
        <v>0</v>
      </c>
      <c r="Q36" s="46"/>
      <c r="R36" s="2">
        <f>IF(Q$2="Bike &amp; Run",IF(ISNA(VLOOKUP(Q36,Paramètres!$B$3:$C$56,2,FALSE)),0,VLOOKUP(Q36,Paramètres!$B$3:$C$56,2,FALSE)*Paramètres!$K$9),IF(OR(Q36="",OR($D36="",$D36="NL",$D36="HORS LIGUE")),0,VLOOKUP(IF(OR(Q36="",OR($D36="",$D36="NL",$D36="HORS LIGUE")),"",COUNTIFS($D$5:$D$72,"&lt;&gt;"&amp;"",$D$5:$D$72,"&lt;&gt;"&amp;"NL",$D$5:$D$72,"&lt;&gt;"&amp;"HORS LIGUE",Q$5:Q$72,"&lt;"&amp;Q36)+1),Paramètres!$B$3:$C$56,2,FALSE)*Paramètres!$K$9))</f>
        <v>0</v>
      </c>
      <c r="S36" s="46"/>
      <c r="T36" s="2">
        <f>IF(S$2="Bike &amp; Run",IF(ISNA(VLOOKUP(S36,Paramètres!$B$3:$C$56,2,FALSE)),0,VLOOKUP(S36,Paramètres!$B$3:$C$56,2,FALSE)*Paramètres!$K$10),IF(OR(S36="",OR($D36="",$D36="NL",$D36="HORS LIGUE")),0,VLOOKUP(IF(OR(S36="",OR($D36="",$D36="NL",$D36="HORS LIGUE")),"",COUNTIFS($D$5:$D$72,"&lt;&gt;"&amp;"",$D$5:$D$72,"&lt;&gt;"&amp;"NL",$D$5:$D$72,"&lt;&gt;"&amp;"HORS LIGUE",S$5:S$72,"&lt;"&amp;S36)+1),Paramètres!$B$3:$C$56,2,FALSE)*Paramètres!$K$10))</f>
        <v>0</v>
      </c>
      <c r="U36" s="46"/>
      <c r="V36" s="2">
        <f>IF(U$2="Bike &amp; Run",IF(ISNA(VLOOKUP(U36,Paramètres!$B$3:$C$56,2,FALSE)),0,VLOOKUP(U36,Paramètres!$B$3:$C$56,2,FALSE)*Paramètres!$K$11),IF(OR(U36="",OR($D36="",$D36="NL",$D36="HORS LIGUE")),0,VLOOKUP(IF(OR(U36="",OR($D36="",$D36="NL",$D36="HORS LIGUE")),"",COUNTIFS($D$5:$D$72,"&lt;&gt;"&amp;"",$D$5:$D$72,"&lt;&gt;"&amp;"NL",$D$5:$D$72,"&lt;&gt;"&amp;"HORS LIGUE",U$5:U$72,"&lt;"&amp;U36)+1),Paramètres!$B$3:$C$56,2,FALSE)*Paramètres!$K$11))</f>
        <v>0</v>
      </c>
      <c r="W36" s="46"/>
      <c r="X36" s="2">
        <f>IF(W$2="Bike &amp; Run",IF(ISNA(VLOOKUP(W36,Paramètres!$B$3:$C$56,2,FALSE)),0,VLOOKUP(W36,Paramètres!$B$3:$C$56,2,FALSE)*Paramètres!$K$12),IF(OR(W36="",OR($D36="",$D36="NL",$D36="HORS LIGUE")),0,VLOOKUP(IF(OR(W36="",OR($D36="",$D36="NL",$D36="HORS LIGUE")),"",COUNTIFS($D$5:$D$72,"&lt;&gt;"&amp;"",$D$5:$D$72,"&lt;&gt;"&amp;"NL",$D$5:$D$72,"&lt;&gt;"&amp;"HORS LIGUE",W$5:W$72,"&lt;"&amp;W36)+1),Paramètres!$B$3:$C$56,2,FALSE)*Paramètres!$K$12))</f>
        <v>0</v>
      </c>
      <c r="Y36" s="46"/>
      <c r="Z36" s="2">
        <f>IF(Y$2="Bike &amp; Run",IF(ISNA(VLOOKUP(Y36,Paramètres!$B$3:$C$56,2,FALSE)),0,VLOOKUP(Y36,Paramètres!$B$3:$C$56,2,FALSE)*Paramètres!$K$13),IF(OR(Y36="",OR($D36="",$D36="NL",$D36="HORS LIGUE")),0,VLOOKUP(IF(OR(Y36="",OR($D36="",$D36="NL",$D36="HORS LIGUE")),"",COUNTIFS($D$5:$D$72,"&lt;&gt;"&amp;"",$D$5:$D$72,"&lt;&gt;"&amp;"NL",$D$5:$D$72,"&lt;&gt;"&amp;"HORS LIGUE",Y$5:Y$72,"&lt;"&amp;Y36)+1),Paramètres!$B$3:$C$56,2,FALSE)*Paramètres!$K$13))</f>
        <v>0</v>
      </c>
      <c r="AA36" s="46"/>
      <c r="AB36" s="2">
        <f>IF(AA$2="Bike &amp; Run",IF(ISNA(VLOOKUP(AA36,Paramètres!$B$3:$C$56,2,FALSE)),0,VLOOKUP(AA36,Paramètres!$B$3:$C$56,2,FALSE)*Paramètres!$K$14),IF(OR(AA36="",OR($D36="",$D36="NL",$D36="HORS LIGUE")),0,VLOOKUP(IF(OR(AA36="",OR($D36="",$D36="NL",$D36="HORS LIGUE")),"",COUNTIFS($D$5:$D$72,"&lt;&gt;"&amp;"",$D$5:$D$72,"&lt;&gt;"&amp;"NL",$D$5:$D$72,"&lt;&gt;"&amp;"HORS LIGUE",AA$5:AA$72,"&lt;"&amp;AA36)+1),Paramètres!$B$3:$C$56,2,FALSE)*Paramètres!$K$14))</f>
        <v>0</v>
      </c>
      <c r="AC36" s="46"/>
      <c r="AD36" s="2">
        <f>IF(AC$2="Bike &amp; Run",IF(ISNA(VLOOKUP(AC36,Paramètres!$B$3:$C$56,2,FALSE)),0,VLOOKUP(AC36,Paramètres!$B$3:$C$56,2,FALSE)*Paramètres!$K$15),IF(OR(AC36="",OR($D36="",$D36="NL",$D36="HORS LIGUE")),0,VLOOKUP(IF(OR(AC36="",OR($D36="",$D36="NL",$D36="HORS LIGUE")),"",COUNTIFS($D$5:$D$72,"&lt;&gt;"&amp;"",$D$5:$D$72,"&lt;&gt;"&amp;"NL",$D$5:$D$72,"&lt;&gt;"&amp;"HORS LIGUE",AC$5:AC$72,"&lt;"&amp;AC36)+1),Paramètres!$B$3:$C$56,2,FALSE)*Paramètres!$K$15))</f>
        <v>0</v>
      </c>
      <c r="AE36" s="46"/>
      <c r="AF36" s="2">
        <f>IF(AE$2="Bike &amp; Run",IF(ISNA(VLOOKUP(AE36,Paramètres!$B$3:$C$56,2,FALSE)),0,VLOOKUP(AE36,Paramètres!$B$3:$C$56,2,FALSE)*Paramètres!$K$16),IF(OR(AE36="",OR($D36="",$D36="NL",$D36="HORS LIGUE")),0,VLOOKUP(IF(OR(AE36="",OR($D36="",$D36="NL",$D36="HORS LIGUE")),"",COUNTIFS($D$5:$D$72,"&lt;&gt;"&amp;"",$D$5:$D$72,"&lt;&gt;"&amp;"NL",$D$5:$D$72,"&lt;&gt;"&amp;"HORS LIGUE",AE$5:AE$72,"&lt;"&amp;AE36)+1),Paramètres!$B$3:$C$56,2,FALSE)*Paramètres!$K$16))</f>
        <v>0</v>
      </c>
      <c r="AG36" s="46"/>
      <c r="AH36" s="2">
        <f>IF(AG$2="Bike &amp; Run",IF(ISNA(VLOOKUP(AG36,Paramètres!$B$3:$C$56,2,FALSE)),0,VLOOKUP(AG36,Paramètres!$B$3:$C$56,2,FALSE)*Paramètres!$K$17),IF(OR(AG36="",OR($D36="",$D36="NL",$D36="HORS LIGUE")),0,VLOOKUP(IF(OR(AG36="",OR($D36="",$D36="NL",$D36="HORS LIGUE")),"",COUNTIFS($D$5:$D$72,"&lt;&gt;"&amp;"",$D$5:$D$72,"&lt;&gt;"&amp;"NL",$D$5:$D$72,"&lt;&gt;"&amp;"HORS LIGUE",AG$5:AG$72,"&lt;"&amp;AG36)+1),Paramètres!$B$3:$C$56,2,FALSE)*Paramètres!$K$17))</f>
        <v>0</v>
      </c>
      <c r="AI36" s="40">
        <f t="shared" si="0"/>
        <v>0</v>
      </c>
      <c r="AJ36" s="3" t="str">
        <f t="shared" si="1"/>
        <v/>
      </c>
      <c r="AK36" s="5">
        <f t="shared" si="2"/>
        <v>0</v>
      </c>
      <c r="AL36" s="41">
        <f t="shared" si="3"/>
        <v>0</v>
      </c>
      <c r="AM36" s="33" t="str">
        <f t="shared" si="4"/>
        <v/>
      </c>
      <c r="AO36" s="22">
        <f t="shared" si="5"/>
        <v>0</v>
      </c>
      <c r="AP36">
        <f t="shared" si="6"/>
        <v>0</v>
      </c>
      <c r="AQ36">
        <f t="shared" si="7"/>
        <v>0</v>
      </c>
      <c r="AR36">
        <f t="shared" si="8"/>
        <v>0</v>
      </c>
      <c r="AS36">
        <f t="shared" si="9"/>
        <v>0</v>
      </c>
      <c r="AT36">
        <f t="shared" si="10"/>
        <v>0</v>
      </c>
      <c r="AU36">
        <f t="shared" si="11"/>
        <v>0</v>
      </c>
      <c r="AV36">
        <f t="shared" si="12"/>
        <v>0</v>
      </c>
      <c r="AW36">
        <f t="shared" si="13"/>
        <v>0</v>
      </c>
      <c r="AX36">
        <f t="shared" si="14"/>
        <v>0</v>
      </c>
      <c r="AY36">
        <f t="shared" si="15"/>
        <v>0</v>
      </c>
      <c r="AZ36">
        <f t="shared" si="16"/>
        <v>0</v>
      </c>
      <c r="BA36">
        <f t="shared" si="17"/>
        <v>0</v>
      </c>
      <c r="BB36">
        <f t="shared" si="18"/>
        <v>0</v>
      </c>
      <c r="BC36">
        <f t="shared" si="19"/>
        <v>0</v>
      </c>
      <c r="BD36">
        <f t="shared" si="20"/>
        <v>0</v>
      </c>
      <c r="BE36" s="22">
        <f t="shared" ref="BE36:BR36" si="52">BD36+LARGE($AO36:$BC36,BE$4)</f>
        <v>0</v>
      </c>
      <c r="BF36" s="22">
        <f t="shared" si="52"/>
        <v>0</v>
      </c>
      <c r="BG36" s="22">
        <f t="shared" si="52"/>
        <v>0</v>
      </c>
      <c r="BH36" s="22">
        <f t="shared" si="52"/>
        <v>0</v>
      </c>
      <c r="BI36" s="22">
        <f t="shared" si="52"/>
        <v>0</v>
      </c>
      <c r="BJ36" s="22">
        <f t="shared" si="52"/>
        <v>0</v>
      </c>
      <c r="BK36" s="22">
        <f t="shared" si="52"/>
        <v>0</v>
      </c>
      <c r="BL36" s="22">
        <f t="shared" si="52"/>
        <v>0</v>
      </c>
      <c r="BM36" s="22">
        <f t="shared" si="52"/>
        <v>0</v>
      </c>
      <c r="BN36" s="22">
        <f t="shared" si="52"/>
        <v>0</v>
      </c>
      <c r="BO36" s="22">
        <f t="shared" si="52"/>
        <v>0</v>
      </c>
      <c r="BP36" s="22">
        <f t="shared" si="52"/>
        <v>0</v>
      </c>
      <c r="BQ36" s="22">
        <f t="shared" si="52"/>
        <v>0</v>
      </c>
      <c r="BR36" s="22">
        <f t="shared" si="52"/>
        <v>0</v>
      </c>
    </row>
    <row r="37" spans="1:70" ht="16.5">
      <c r="A37" s="73" t="s">
        <v>1345</v>
      </c>
      <c r="B37" s="32" t="str">
        <f>IF(ISNA(VLOOKUP(A37,'Licenciés Jeunes 2023'!A:C,3,0)),"",VLOOKUP(A37,'Licenciés Jeunes 2023'!A:C,3,0))</f>
        <v>GARNIER</v>
      </c>
      <c r="C37" s="32" t="str">
        <f>IF(ISNA(VLOOKUP(A37,'Licenciés Jeunes 2023'!A:C,2,0)),"",VLOOKUP(A37,'Licenciés Jeunes 2023'!A:C,2,0))</f>
        <v>Tristan</v>
      </c>
      <c r="D37" s="32" t="str">
        <f>IF(ISNA(VLOOKUP(A37,'Licenciés Jeunes 2023'!A:F,6,0)),"",VLOOKUP(A37,'Licenciés Jeunes 2023'!A:F,6,0))</f>
        <v>VENDOME TRIATHLON</v>
      </c>
      <c r="E37" s="6"/>
      <c r="F37" s="2">
        <f>IF(E$2="Bike &amp; Run",IF(ISNA(VLOOKUP(E37,Paramètres!$B$3:$C$56,2,FALSE)),0,VLOOKUP(E37,Paramètres!$B$3:$C$56,2,FALSE)*Paramètres!$K$3),IF(OR(E37="",OR($D37="",$D37="NL",$D37="HORS LIGUE")),0,VLOOKUP(IF(OR(E37="",OR($D37="",$D37="NL",$D37="HORS LIGUE")),"",COUNTIFS($D$5:$D$72,"&lt;&gt;"&amp;"",$D$5:$D$72,"&lt;&gt;"&amp;"NL",$D$5:$D$72,"&lt;&gt;"&amp;"HORS LIGUE",E$5:E$72,"&lt;"&amp;E37)+1),Paramètres!$B$3:$C$56,2,FALSE)*Paramètres!$K$3))</f>
        <v>0</v>
      </c>
      <c r="G37" s="4"/>
      <c r="H37" s="2">
        <f>IF(G$2="Bike &amp; Run",IF(ISNA(VLOOKUP(G37,Paramètres!$B$3:$C$56,2,FALSE)),0,VLOOKUP(G37,Paramètres!$B$3:$C$56,2,FALSE)*Paramètres!$K$4),IF(OR(G37="",OR($D37="",$D37="NL",$D37="HORS LIGUE")),0,VLOOKUP(IF(OR(G37="",OR($D37="",$D37="NL",$D37="HORS LIGUE")),"",COUNTIFS($D$5:$D$72,"&lt;&gt;"&amp;"",$D$5:$D$72,"&lt;&gt;"&amp;"NL",$D$5:$D$72,"&lt;&gt;"&amp;"HORS LIGUE",G$5:G$72,"&lt;"&amp;G37)+1),Paramètres!$B$3:$C$56,2,FALSE)*Paramètres!$K$4))</f>
        <v>0</v>
      </c>
      <c r="I37" s="36"/>
      <c r="J37" s="2">
        <f>IF(I$2="Bike &amp; Run",IF(ISNA(VLOOKUP(I37,Paramètres!$B$3:$C$56,2,FALSE)),0,VLOOKUP(I37,Paramètres!$B$3:$C$56,2,FALSE)*Paramètres!$K$5),IF(OR(I37="",OR($D37="",$D37="NL",$D37="HORS LIGUE")),0,VLOOKUP(IF(OR(I37="",OR($D37="",$D37="NL",$D37="HORS LIGUE")),"",COUNTIFS($D$5:$D$72,"&lt;&gt;"&amp;"",$D$5:$D$72,"&lt;&gt;"&amp;"NL",$D$5:$D$72,"&lt;&gt;"&amp;"HORS LIGUE",I$5:I$72,"&lt;"&amp;I37)+1),Paramètres!$B$3:$C$56,2,FALSE)*Paramètres!$K$5))</f>
        <v>0</v>
      </c>
      <c r="K37" s="4"/>
      <c r="L37" s="2">
        <f>IF(K$2="Bike &amp; Run",IF(ISNA(VLOOKUP(K37,Paramètres!$B$3:$C$56,2,FALSE)),0,VLOOKUP(K37,Paramètres!$B$3:$C$56,2,FALSE)*Paramètres!$K$6),IF(OR(K37="",OR($D37="",$D37="NL",$D37="HORS LIGUE")),0,VLOOKUP(IF(OR(K37="",OR($D37="",$D37="NL",$D37="HORS LIGUE")),"",COUNTIFS($D$5:$D$72,"&lt;&gt;"&amp;"",$D$5:$D$72,"&lt;&gt;"&amp;"NL",$D$5:$D$72,"&lt;&gt;"&amp;"HORS LIGUE",K$5:K$72,"&lt;"&amp;K37)+1),Paramètres!$B$3:$C$56,2,FALSE)*Paramètres!$K$6))</f>
        <v>0</v>
      </c>
      <c r="M37" s="4"/>
      <c r="N37" s="2">
        <f>IF(M$2="Bike &amp; Run",IF(ISNA(VLOOKUP(M37,Paramètres!$B$3:$C$56,2,FALSE)),0,VLOOKUP(M37,Paramètres!$B$3:$C$56,2,FALSE)*Paramètres!$K$7),IF(OR(M37="",OR($D37="",$D37="NL",$D37="HORS LIGUE")),0,VLOOKUP(IF(OR(M37="",OR($D37="",$D37="NL",$D37="HORS LIGUE")),"",COUNTIFS($D$5:$D$72,"&lt;&gt;"&amp;"",$D$5:$D$72,"&lt;&gt;"&amp;"NL",$D$5:$D$72,"&lt;&gt;"&amp;"HORS LIGUE",M$5:M$72,"&lt;"&amp;M37)+1),Paramètres!$B$3:$C$56,2,FALSE)*Paramètres!$K$7))</f>
        <v>0</v>
      </c>
      <c r="O37" s="46"/>
      <c r="P37" s="2">
        <f>IF(O$2="Bike &amp; Run",IF(ISNA(VLOOKUP(O37,Paramètres!$B$3:$C$56,2,FALSE)),0,VLOOKUP(O37,Paramètres!$B$3:$C$56,2,FALSE)*Paramètres!$K$8),IF(OR(O37="",OR($D37="",$D37="NL",$D37="HORS LIGUE")),0,VLOOKUP(IF(OR(O37="",OR($D37="",$D37="NL",$D37="HORS LIGUE")),"",COUNTIFS($D$5:$D$72,"&lt;&gt;"&amp;"",$D$5:$D$72,"&lt;&gt;"&amp;"NL",$D$5:$D$72,"&lt;&gt;"&amp;"HORS LIGUE",O$5:O$72,"&lt;"&amp;O37)+1),Paramètres!$B$3:$C$56,2,FALSE)*Paramètres!$K$8))</f>
        <v>0</v>
      </c>
      <c r="Q37" s="46"/>
      <c r="R37" s="2">
        <f>IF(Q$2="Bike &amp; Run",IF(ISNA(VLOOKUP(Q37,Paramètres!$B$3:$C$56,2,FALSE)),0,VLOOKUP(Q37,Paramètres!$B$3:$C$56,2,FALSE)*Paramètres!$K$9),IF(OR(Q37="",OR($D37="",$D37="NL",$D37="HORS LIGUE")),0,VLOOKUP(IF(OR(Q37="",OR($D37="",$D37="NL",$D37="HORS LIGUE")),"",COUNTIFS($D$5:$D$72,"&lt;&gt;"&amp;"",$D$5:$D$72,"&lt;&gt;"&amp;"NL",$D$5:$D$72,"&lt;&gt;"&amp;"HORS LIGUE",Q$5:Q$72,"&lt;"&amp;Q37)+1),Paramètres!$B$3:$C$56,2,FALSE)*Paramètres!$K$9))</f>
        <v>0</v>
      </c>
      <c r="S37" s="46"/>
      <c r="T37" s="2">
        <f>IF(S$2="Bike &amp; Run",IF(ISNA(VLOOKUP(S37,Paramètres!$B$3:$C$56,2,FALSE)),0,VLOOKUP(S37,Paramètres!$B$3:$C$56,2,FALSE)*Paramètres!$K$10),IF(OR(S37="",OR($D37="",$D37="NL",$D37="HORS LIGUE")),0,VLOOKUP(IF(OR(S37="",OR($D37="",$D37="NL",$D37="HORS LIGUE")),"",COUNTIFS($D$5:$D$72,"&lt;&gt;"&amp;"",$D$5:$D$72,"&lt;&gt;"&amp;"NL",$D$5:$D$72,"&lt;&gt;"&amp;"HORS LIGUE",S$5:S$72,"&lt;"&amp;S37)+1),Paramètres!$B$3:$C$56,2,FALSE)*Paramètres!$K$10))</f>
        <v>0</v>
      </c>
      <c r="U37" s="46"/>
      <c r="V37" s="2">
        <f>IF(U$2="Bike &amp; Run",IF(ISNA(VLOOKUP(U37,Paramètres!$B$3:$C$56,2,FALSE)),0,VLOOKUP(U37,Paramètres!$B$3:$C$56,2,FALSE)*Paramètres!$K$11),IF(OR(U37="",OR($D37="",$D37="NL",$D37="HORS LIGUE")),0,VLOOKUP(IF(OR(U37="",OR($D37="",$D37="NL",$D37="HORS LIGUE")),"",COUNTIFS($D$5:$D$72,"&lt;&gt;"&amp;"",$D$5:$D$72,"&lt;&gt;"&amp;"NL",$D$5:$D$72,"&lt;&gt;"&amp;"HORS LIGUE",U$5:U$72,"&lt;"&amp;U37)+1),Paramètres!$B$3:$C$56,2,FALSE)*Paramètres!$K$11))</f>
        <v>0</v>
      </c>
      <c r="W37" s="46"/>
      <c r="X37" s="2">
        <f>IF(W$2="Bike &amp; Run",IF(ISNA(VLOOKUP(W37,Paramètres!$B$3:$C$56,2,FALSE)),0,VLOOKUP(W37,Paramètres!$B$3:$C$56,2,FALSE)*Paramètres!$K$12),IF(OR(W37="",OR($D37="",$D37="NL",$D37="HORS LIGUE")),0,VLOOKUP(IF(OR(W37="",OR($D37="",$D37="NL",$D37="HORS LIGUE")),"",COUNTIFS($D$5:$D$72,"&lt;&gt;"&amp;"",$D$5:$D$72,"&lt;&gt;"&amp;"NL",$D$5:$D$72,"&lt;&gt;"&amp;"HORS LIGUE",W$5:W$72,"&lt;"&amp;W37)+1),Paramètres!$B$3:$C$56,2,FALSE)*Paramètres!$K$12))</f>
        <v>0</v>
      </c>
      <c r="Y37" s="46"/>
      <c r="Z37" s="2">
        <f>IF(Y$2="Bike &amp; Run",IF(ISNA(VLOOKUP(Y37,Paramètres!$B$3:$C$56,2,FALSE)),0,VLOOKUP(Y37,Paramètres!$B$3:$C$56,2,FALSE)*Paramètres!$K$13),IF(OR(Y37="",OR($D37="",$D37="NL",$D37="HORS LIGUE")),0,VLOOKUP(IF(OR(Y37="",OR($D37="",$D37="NL",$D37="HORS LIGUE")),"",COUNTIFS($D$5:$D$72,"&lt;&gt;"&amp;"",$D$5:$D$72,"&lt;&gt;"&amp;"NL",$D$5:$D$72,"&lt;&gt;"&amp;"HORS LIGUE",Y$5:Y$72,"&lt;"&amp;Y37)+1),Paramètres!$B$3:$C$56,2,FALSE)*Paramètres!$K$13))</f>
        <v>0</v>
      </c>
      <c r="AA37" s="46"/>
      <c r="AB37" s="2">
        <f>IF(AA$2="Bike &amp; Run",IF(ISNA(VLOOKUP(AA37,Paramètres!$B$3:$C$56,2,FALSE)),0,VLOOKUP(AA37,Paramètres!$B$3:$C$56,2,FALSE)*Paramètres!$K$14),IF(OR(AA37="",OR($D37="",$D37="NL",$D37="HORS LIGUE")),0,VLOOKUP(IF(OR(AA37="",OR($D37="",$D37="NL",$D37="HORS LIGUE")),"",COUNTIFS($D$5:$D$72,"&lt;&gt;"&amp;"",$D$5:$D$72,"&lt;&gt;"&amp;"NL",$D$5:$D$72,"&lt;&gt;"&amp;"HORS LIGUE",AA$5:AA$72,"&lt;"&amp;AA37)+1),Paramètres!$B$3:$C$56,2,FALSE)*Paramètres!$K$14))</f>
        <v>0</v>
      </c>
      <c r="AC37" s="46"/>
      <c r="AD37" s="2">
        <f>IF(AC$2="Bike &amp; Run",IF(ISNA(VLOOKUP(AC37,Paramètres!$B$3:$C$56,2,FALSE)),0,VLOOKUP(AC37,Paramètres!$B$3:$C$56,2,FALSE)*Paramètres!$K$15),IF(OR(AC37="",OR($D37="",$D37="NL",$D37="HORS LIGUE")),0,VLOOKUP(IF(OR(AC37="",OR($D37="",$D37="NL",$D37="HORS LIGUE")),"",COUNTIFS($D$5:$D$72,"&lt;&gt;"&amp;"",$D$5:$D$72,"&lt;&gt;"&amp;"NL",$D$5:$D$72,"&lt;&gt;"&amp;"HORS LIGUE",AC$5:AC$72,"&lt;"&amp;AC37)+1),Paramètres!$B$3:$C$56,2,FALSE)*Paramètres!$K$15))</f>
        <v>0</v>
      </c>
      <c r="AE37" s="46"/>
      <c r="AF37" s="2">
        <f>IF(AE$2="Bike &amp; Run",IF(ISNA(VLOOKUP(AE37,Paramètres!$B$3:$C$56,2,FALSE)),0,VLOOKUP(AE37,Paramètres!$B$3:$C$56,2,FALSE)*Paramètres!$K$16),IF(OR(AE37="",OR($D37="",$D37="NL",$D37="HORS LIGUE")),0,VLOOKUP(IF(OR(AE37="",OR($D37="",$D37="NL",$D37="HORS LIGUE")),"",COUNTIFS($D$5:$D$72,"&lt;&gt;"&amp;"",$D$5:$D$72,"&lt;&gt;"&amp;"NL",$D$5:$D$72,"&lt;&gt;"&amp;"HORS LIGUE",AE$5:AE$72,"&lt;"&amp;AE37)+1),Paramètres!$B$3:$C$56,2,FALSE)*Paramètres!$K$16))</f>
        <v>0</v>
      </c>
      <c r="AG37" s="46"/>
      <c r="AH37" s="2">
        <f>IF(AG$2="Bike &amp; Run",IF(ISNA(VLOOKUP(AG37,Paramètres!$B$3:$C$56,2,FALSE)),0,VLOOKUP(AG37,Paramètres!$B$3:$C$56,2,FALSE)*Paramètres!$K$17),IF(OR(AG37="",OR($D37="",$D37="NL",$D37="HORS LIGUE")),0,VLOOKUP(IF(OR(AG37="",OR($D37="",$D37="NL",$D37="HORS LIGUE")),"",COUNTIFS($D$5:$D$72,"&lt;&gt;"&amp;"",$D$5:$D$72,"&lt;&gt;"&amp;"NL",$D$5:$D$72,"&lt;&gt;"&amp;"HORS LIGUE",AG$5:AG$72,"&lt;"&amp;AG37)+1),Paramètres!$B$3:$C$56,2,FALSE)*Paramètres!$K$17))</f>
        <v>0</v>
      </c>
      <c r="AI37" s="40">
        <f t="shared" ref="AI37:AI68" si="53">F37+H37+J37+L37+N37+P37+R37+T37+V37+X37+Z37+AB37+AD37+AF37+AH37</f>
        <v>0</v>
      </c>
      <c r="AJ37" s="3" t="str">
        <f t="shared" ref="AJ37:AJ68" si="54">IF(AI37&lt;&gt;0,RANK(AI37,$AI$5:$AI$72),"")</f>
        <v/>
      </c>
      <c r="AK37" s="5">
        <f t="shared" ref="AK37:AK72" si="55">COUNTA(E37,G37,I37,K37,M37,O37,Q37,S37,U37,W37,Y37,AA37,AC37,AE37,AG37)</f>
        <v>0</v>
      </c>
      <c r="AL37" s="41">
        <f t="shared" ref="AL37:AL72" si="56">HLOOKUP($AL$2,$BD$4:$BR$72,ROW(A37)-3,FALSE)</f>
        <v>0</v>
      </c>
      <c r="AM37" s="33" t="str">
        <f t="shared" ref="AM37:AM68" si="57">IF(AL37&lt;&gt;0,RANK(AL37,$AL$5:$AL$72),"")</f>
        <v/>
      </c>
      <c r="AO37" s="22">
        <f t="shared" ref="AO37:AO72" si="58">F37</f>
        <v>0</v>
      </c>
      <c r="AP37">
        <f t="shared" ref="AP37:AP72" si="59">H37</f>
        <v>0</v>
      </c>
      <c r="AQ37">
        <f t="shared" ref="AQ37:AQ72" si="60">J37</f>
        <v>0</v>
      </c>
      <c r="AR37">
        <f t="shared" ref="AR37:AR72" si="61">L37</f>
        <v>0</v>
      </c>
      <c r="AS37">
        <f t="shared" ref="AS37:AS72" si="62">N37</f>
        <v>0</v>
      </c>
      <c r="AT37">
        <f t="shared" ref="AT37:AT72" si="63">P37</f>
        <v>0</v>
      </c>
      <c r="AU37">
        <f t="shared" ref="AU37:AU72" si="64">R37</f>
        <v>0</v>
      </c>
      <c r="AV37">
        <f t="shared" ref="AV37:AV72" si="65">T37</f>
        <v>0</v>
      </c>
      <c r="AW37">
        <f t="shared" ref="AW37:AW72" si="66">V37</f>
        <v>0</v>
      </c>
      <c r="AX37">
        <f t="shared" ref="AX37:AX72" si="67">X37</f>
        <v>0</v>
      </c>
      <c r="AY37">
        <f t="shared" ref="AY37:AY72" si="68">Z37</f>
        <v>0</v>
      </c>
      <c r="AZ37">
        <f t="shared" ref="AZ37:AZ72" si="69">AB37</f>
        <v>0</v>
      </c>
      <c r="BA37">
        <f t="shared" ref="BA37:BA72" si="70">AD37</f>
        <v>0</v>
      </c>
      <c r="BB37">
        <f t="shared" ref="BB37:BB72" si="71">AF37</f>
        <v>0</v>
      </c>
      <c r="BC37">
        <f t="shared" ref="BC37:BC72" si="72">AH37</f>
        <v>0</v>
      </c>
      <c r="BD37">
        <f t="shared" ref="BD37:BD72" si="73">LARGE($AO37:$BC37,BD$4)</f>
        <v>0</v>
      </c>
      <c r="BE37" s="22">
        <f t="shared" ref="BE37:BR37" si="74">BD37+LARGE($AO37:$BC37,BE$4)</f>
        <v>0</v>
      </c>
      <c r="BF37" s="22">
        <f t="shared" si="74"/>
        <v>0</v>
      </c>
      <c r="BG37" s="22">
        <f t="shared" si="74"/>
        <v>0</v>
      </c>
      <c r="BH37" s="22">
        <f t="shared" si="74"/>
        <v>0</v>
      </c>
      <c r="BI37" s="22">
        <f t="shared" si="74"/>
        <v>0</v>
      </c>
      <c r="BJ37" s="22">
        <f t="shared" si="74"/>
        <v>0</v>
      </c>
      <c r="BK37" s="22">
        <f t="shared" si="74"/>
        <v>0</v>
      </c>
      <c r="BL37" s="22">
        <f t="shared" si="74"/>
        <v>0</v>
      </c>
      <c r="BM37" s="22">
        <f t="shared" si="74"/>
        <v>0</v>
      </c>
      <c r="BN37" s="22">
        <f t="shared" si="74"/>
        <v>0</v>
      </c>
      <c r="BO37" s="22">
        <f t="shared" si="74"/>
        <v>0</v>
      </c>
      <c r="BP37" s="22">
        <f t="shared" si="74"/>
        <v>0</v>
      </c>
      <c r="BQ37" s="22">
        <f t="shared" si="74"/>
        <v>0</v>
      </c>
      <c r="BR37" s="22">
        <f t="shared" si="74"/>
        <v>0</v>
      </c>
    </row>
    <row r="38" spans="1:70" ht="16.5">
      <c r="A38" s="73" t="s">
        <v>1353</v>
      </c>
      <c r="B38" s="32" t="str">
        <f>IF(ISNA(VLOOKUP(A38,'Licenciés Jeunes 2023'!A:C,3,0)),"",VLOOKUP(A38,'Licenciés Jeunes 2023'!A:C,3,0))</f>
        <v>BAILLEUX</v>
      </c>
      <c r="C38" s="32" t="str">
        <f>IF(ISNA(VLOOKUP(A38,'Licenciés Jeunes 2023'!A:C,2,0)),"",VLOOKUP(A38,'Licenciés Jeunes 2023'!A:C,2,0))</f>
        <v>Jean</v>
      </c>
      <c r="D38" s="32" t="str">
        <f>IF(ISNA(VLOOKUP(A38,'Licenciés Jeunes 2023'!A:F,6,0)),"",VLOOKUP(A38,'Licenciés Jeunes 2023'!A:F,6,0))</f>
        <v>C CHARTRES METROPOLE TRIATHLON</v>
      </c>
      <c r="E38" s="6"/>
      <c r="F38" s="2">
        <f>IF(E$2="Bike &amp; Run",IF(ISNA(VLOOKUP(E38,Paramètres!$B$3:$C$56,2,FALSE)),0,VLOOKUP(E38,Paramètres!$B$3:$C$56,2,FALSE)*Paramètres!$K$3),IF(OR(E38="",OR($D38="",$D38="NL",$D38="HORS LIGUE")),0,VLOOKUP(IF(OR(E38="",OR($D38="",$D38="NL",$D38="HORS LIGUE")),"",COUNTIFS($D$5:$D$72,"&lt;&gt;"&amp;"",$D$5:$D$72,"&lt;&gt;"&amp;"NL",$D$5:$D$72,"&lt;&gt;"&amp;"HORS LIGUE",E$5:E$72,"&lt;"&amp;E38)+1),Paramètres!$B$3:$C$56,2,FALSE)*Paramètres!$K$3))</f>
        <v>0</v>
      </c>
      <c r="G38" s="4"/>
      <c r="H38" s="2">
        <f>IF(G$2="Bike &amp; Run",IF(ISNA(VLOOKUP(G38,Paramètres!$B$3:$C$56,2,FALSE)),0,VLOOKUP(G38,Paramètres!$B$3:$C$56,2,FALSE)*Paramètres!$K$4),IF(OR(G38="",OR($D38="",$D38="NL",$D38="HORS LIGUE")),0,VLOOKUP(IF(OR(G38="",OR($D38="",$D38="NL",$D38="HORS LIGUE")),"",COUNTIFS($D$5:$D$72,"&lt;&gt;"&amp;"",$D$5:$D$72,"&lt;&gt;"&amp;"NL",$D$5:$D$72,"&lt;&gt;"&amp;"HORS LIGUE",G$5:G$72,"&lt;"&amp;G38)+1),Paramètres!$B$3:$C$56,2,FALSE)*Paramètres!$K$4))</f>
        <v>0</v>
      </c>
      <c r="I38" s="36"/>
      <c r="J38" s="2">
        <f>IF(I$2="Bike &amp; Run",IF(ISNA(VLOOKUP(I38,Paramètres!$B$3:$C$56,2,FALSE)),0,VLOOKUP(I38,Paramètres!$B$3:$C$56,2,FALSE)*Paramètres!$K$5),IF(OR(I38="",OR($D38="",$D38="NL",$D38="HORS LIGUE")),0,VLOOKUP(IF(OR(I38="",OR($D38="",$D38="NL",$D38="HORS LIGUE")),"",COUNTIFS($D$5:$D$72,"&lt;&gt;"&amp;"",$D$5:$D$72,"&lt;&gt;"&amp;"NL",$D$5:$D$72,"&lt;&gt;"&amp;"HORS LIGUE",I$5:I$72,"&lt;"&amp;I38)+1),Paramètres!$B$3:$C$56,2,FALSE)*Paramètres!$K$5))</f>
        <v>0</v>
      </c>
      <c r="K38" s="4"/>
      <c r="L38" s="2">
        <f>IF(K$2="Bike &amp; Run",IF(ISNA(VLOOKUP(K38,Paramètres!$B$3:$C$56,2,FALSE)),0,VLOOKUP(K38,Paramètres!$B$3:$C$56,2,FALSE)*Paramètres!$K$6),IF(OR(K38="",OR($D38="",$D38="NL",$D38="HORS LIGUE")),0,VLOOKUP(IF(OR(K38="",OR($D38="",$D38="NL",$D38="HORS LIGUE")),"",COUNTIFS($D$5:$D$72,"&lt;&gt;"&amp;"",$D$5:$D$72,"&lt;&gt;"&amp;"NL",$D$5:$D$72,"&lt;&gt;"&amp;"HORS LIGUE",K$5:K$72,"&lt;"&amp;K38)+1),Paramètres!$B$3:$C$56,2,FALSE)*Paramètres!$K$6))</f>
        <v>0</v>
      </c>
      <c r="M38" s="4"/>
      <c r="N38" s="2">
        <f>IF(M$2="Bike &amp; Run",IF(ISNA(VLOOKUP(M38,Paramètres!$B$3:$C$56,2,FALSE)),0,VLOOKUP(M38,Paramètres!$B$3:$C$56,2,FALSE)*Paramètres!$K$7),IF(OR(M38="",OR($D38="",$D38="NL",$D38="HORS LIGUE")),0,VLOOKUP(IF(OR(M38="",OR($D38="",$D38="NL",$D38="HORS LIGUE")),"",COUNTIFS($D$5:$D$72,"&lt;&gt;"&amp;"",$D$5:$D$72,"&lt;&gt;"&amp;"NL",$D$5:$D$72,"&lt;&gt;"&amp;"HORS LIGUE",M$5:M$72,"&lt;"&amp;M38)+1),Paramètres!$B$3:$C$56,2,FALSE)*Paramètres!$K$7))</f>
        <v>0</v>
      </c>
      <c r="O38" s="46"/>
      <c r="P38" s="2">
        <f>IF(O$2="Bike &amp; Run",IF(ISNA(VLOOKUP(O38,Paramètres!$B$3:$C$56,2,FALSE)),0,VLOOKUP(O38,Paramètres!$B$3:$C$56,2,FALSE)*Paramètres!$K$8),IF(OR(O38="",OR($D38="",$D38="NL",$D38="HORS LIGUE")),0,VLOOKUP(IF(OR(O38="",OR($D38="",$D38="NL",$D38="HORS LIGUE")),"",COUNTIFS($D$5:$D$72,"&lt;&gt;"&amp;"",$D$5:$D$72,"&lt;&gt;"&amp;"NL",$D$5:$D$72,"&lt;&gt;"&amp;"HORS LIGUE",O$5:O$72,"&lt;"&amp;O38)+1),Paramètres!$B$3:$C$56,2,FALSE)*Paramètres!$K$8))</f>
        <v>0</v>
      </c>
      <c r="Q38" s="46"/>
      <c r="R38" s="2">
        <f>IF(Q$2="Bike &amp; Run",IF(ISNA(VLOOKUP(Q38,Paramètres!$B$3:$C$56,2,FALSE)),0,VLOOKUP(Q38,Paramètres!$B$3:$C$56,2,FALSE)*Paramètres!$K$9),IF(OR(Q38="",OR($D38="",$D38="NL",$D38="HORS LIGUE")),0,VLOOKUP(IF(OR(Q38="",OR($D38="",$D38="NL",$D38="HORS LIGUE")),"",COUNTIFS($D$5:$D$72,"&lt;&gt;"&amp;"",$D$5:$D$72,"&lt;&gt;"&amp;"NL",$D$5:$D$72,"&lt;&gt;"&amp;"HORS LIGUE",Q$5:Q$72,"&lt;"&amp;Q38)+1),Paramètres!$B$3:$C$56,2,FALSE)*Paramètres!$K$9))</f>
        <v>0</v>
      </c>
      <c r="S38" s="46"/>
      <c r="T38" s="2">
        <f>IF(S$2="Bike &amp; Run",IF(ISNA(VLOOKUP(S38,Paramètres!$B$3:$C$56,2,FALSE)),0,VLOOKUP(S38,Paramètres!$B$3:$C$56,2,FALSE)*Paramètres!$K$10),IF(OR(S38="",OR($D38="",$D38="NL",$D38="HORS LIGUE")),0,VLOOKUP(IF(OR(S38="",OR($D38="",$D38="NL",$D38="HORS LIGUE")),"",COUNTIFS($D$5:$D$72,"&lt;&gt;"&amp;"",$D$5:$D$72,"&lt;&gt;"&amp;"NL",$D$5:$D$72,"&lt;&gt;"&amp;"HORS LIGUE",S$5:S$72,"&lt;"&amp;S38)+1),Paramètres!$B$3:$C$56,2,FALSE)*Paramètres!$K$10))</f>
        <v>0</v>
      </c>
      <c r="U38" s="46"/>
      <c r="V38" s="2">
        <f>IF(U$2="Bike &amp; Run",IF(ISNA(VLOOKUP(U38,Paramètres!$B$3:$C$56,2,FALSE)),0,VLOOKUP(U38,Paramètres!$B$3:$C$56,2,FALSE)*Paramètres!$K$11),IF(OR(U38="",OR($D38="",$D38="NL",$D38="HORS LIGUE")),0,VLOOKUP(IF(OR(U38="",OR($D38="",$D38="NL",$D38="HORS LIGUE")),"",COUNTIFS($D$5:$D$72,"&lt;&gt;"&amp;"",$D$5:$D$72,"&lt;&gt;"&amp;"NL",$D$5:$D$72,"&lt;&gt;"&amp;"HORS LIGUE",U$5:U$72,"&lt;"&amp;U38)+1),Paramètres!$B$3:$C$56,2,FALSE)*Paramètres!$K$11))</f>
        <v>0</v>
      </c>
      <c r="W38" s="46"/>
      <c r="X38" s="2">
        <f>IF(W$2="Bike &amp; Run",IF(ISNA(VLOOKUP(W38,Paramètres!$B$3:$C$56,2,FALSE)),0,VLOOKUP(W38,Paramètres!$B$3:$C$56,2,FALSE)*Paramètres!$K$12),IF(OR(W38="",OR($D38="",$D38="NL",$D38="HORS LIGUE")),0,VLOOKUP(IF(OR(W38="",OR($D38="",$D38="NL",$D38="HORS LIGUE")),"",COUNTIFS($D$5:$D$72,"&lt;&gt;"&amp;"",$D$5:$D$72,"&lt;&gt;"&amp;"NL",$D$5:$D$72,"&lt;&gt;"&amp;"HORS LIGUE",W$5:W$72,"&lt;"&amp;W38)+1),Paramètres!$B$3:$C$56,2,FALSE)*Paramètres!$K$12))</f>
        <v>0</v>
      </c>
      <c r="Y38" s="46"/>
      <c r="Z38" s="2">
        <f>IF(Y$2="Bike &amp; Run",IF(ISNA(VLOOKUP(Y38,Paramètres!$B$3:$C$56,2,FALSE)),0,VLOOKUP(Y38,Paramètres!$B$3:$C$56,2,FALSE)*Paramètres!$K$13),IF(OR(Y38="",OR($D38="",$D38="NL",$D38="HORS LIGUE")),0,VLOOKUP(IF(OR(Y38="",OR($D38="",$D38="NL",$D38="HORS LIGUE")),"",COUNTIFS($D$5:$D$72,"&lt;&gt;"&amp;"",$D$5:$D$72,"&lt;&gt;"&amp;"NL",$D$5:$D$72,"&lt;&gt;"&amp;"HORS LIGUE",Y$5:Y$72,"&lt;"&amp;Y38)+1),Paramètres!$B$3:$C$56,2,FALSE)*Paramètres!$K$13))</f>
        <v>0</v>
      </c>
      <c r="AA38" s="46"/>
      <c r="AB38" s="2">
        <f>IF(AA$2="Bike &amp; Run",IF(ISNA(VLOOKUP(AA38,Paramètres!$B$3:$C$56,2,FALSE)),0,VLOOKUP(AA38,Paramètres!$B$3:$C$56,2,FALSE)*Paramètres!$K$14),IF(OR(AA38="",OR($D38="",$D38="NL",$D38="HORS LIGUE")),0,VLOOKUP(IF(OR(AA38="",OR($D38="",$D38="NL",$D38="HORS LIGUE")),"",COUNTIFS($D$5:$D$72,"&lt;&gt;"&amp;"",$D$5:$D$72,"&lt;&gt;"&amp;"NL",$D$5:$D$72,"&lt;&gt;"&amp;"HORS LIGUE",AA$5:AA$72,"&lt;"&amp;AA38)+1),Paramètres!$B$3:$C$56,2,FALSE)*Paramètres!$K$14))</f>
        <v>0</v>
      </c>
      <c r="AC38" s="46"/>
      <c r="AD38" s="2">
        <f>IF(AC$2="Bike &amp; Run",IF(ISNA(VLOOKUP(AC38,Paramètres!$B$3:$C$56,2,FALSE)),0,VLOOKUP(AC38,Paramètres!$B$3:$C$56,2,FALSE)*Paramètres!$K$15),IF(OR(AC38="",OR($D38="",$D38="NL",$D38="HORS LIGUE")),0,VLOOKUP(IF(OR(AC38="",OR($D38="",$D38="NL",$D38="HORS LIGUE")),"",COUNTIFS($D$5:$D$72,"&lt;&gt;"&amp;"",$D$5:$D$72,"&lt;&gt;"&amp;"NL",$D$5:$D$72,"&lt;&gt;"&amp;"HORS LIGUE",AC$5:AC$72,"&lt;"&amp;AC38)+1),Paramètres!$B$3:$C$56,2,FALSE)*Paramètres!$K$15))</f>
        <v>0</v>
      </c>
      <c r="AE38" s="46"/>
      <c r="AF38" s="2">
        <f>IF(AE$2="Bike &amp; Run",IF(ISNA(VLOOKUP(AE38,Paramètres!$B$3:$C$56,2,FALSE)),0,VLOOKUP(AE38,Paramètres!$B$3:$C$56,2,FALSE)*Paramètres!$K$16),IF(OR(AE38="",OR($D38="",$D38="NL",$D38="HORS LIGUE")),0,VLOOKUP(IF(OR(AE38="",OR($D38="",$D38="NL",$D38="HORS LIGUE")),"",COUNTIFS($D$5:$D$72,"&lt;&gt;"&amp;"",$D$5:$D$72,"&lt;&gt;"&amp;"NL",$D$5:$D$72,"&lt;&gt;"&amp;"HORS LIGUE",AE$5:AE$72,"&lt;"&amp;AE38)+1),Paramètres!$B$3:$C$56,2,FALSE)*Paramètres!$K$16))</f>
        <v>0</v>
      </c>
      <c r="AG38" s="46"/>
      <c r="AH38" s="2">
        <f>IF(AG$2="Bike &amp; Run",IF(ISNA(VLOOKUP(AG38,Paramètres!$B$3:$C$56,2,FALSE)),0,VLOOKUP(AG38,Paramètres!$B$3:$C$56,2,FALSE)*Paramètres!$K$17),IF(OR(AG38="",OR($D38="",$D38="NL",$D38="HORS LIGUE")),0,VLOOKUP(IF(OR(AG38="",OR($D38="",$D38="NL",$D38="HORS LIGUE")),"",COUNTIFS($D$5:$D$72,"&lt;&gt;"&amp;"",$D$5:$D$72,"&lt;&gt;"&amp;"NL",$D$5:$D$72,"&lt;&gt;"&amp;"HORS LIGUE",AG$5:AG$72,"&lt;"&amp;AG38)+1),Paramètres!$B$3:$C$56,2,FALSE)*Paramètres!$K$17))</f>
        <v>0</v>
      </c>
      <c r="AI38" s="40">
        <f t="shared" si="53"/>
        <v>0</v>
      </c>
      <c r="AJ38" s="3" t="str">
        <f t="shared" si="54"/>
        <v/>
      </c>
      <c r="AK38" s="5">
        <f t="shared" si="55"/>
        <v>0</v>
      </c>
      <c r="AL38" s="41">
        <f t="shared" si="56"/>
        <v>0</v>
      </c>
      <c r="AM38" s="33" t="str">
        <f t="shared" si="57"/>
        <v/>
      </c>
      <c r="AO38" s="22">
        <f t="shared" si="58"/>
        <v>0</v>
      </c>
      <c r="AP38">
        <f t="shared" si="59"/>
        <v>0</v>
      </c>
      <c r="AQ38">
        <f t="shared" si="60"/>
        <v>0</v>
      </c>
      <c r="AR38">
        <f t="shared" si="61"/>
        <v>0</v>
      </c>
      <c r="AS38">
        <f t="shared" si="62"/>
        <v>0</v>
      </c>
      <c r="AT38">
        <f t="shared" si="63"/>
        <v>0</v>
      </c>
      <c r="AU38">
        <f t="shared" si="64"/>
        <v>0</v>
      </c>
      <c r="AV38">
        <f t="shared" si="65"/>
        <v>0</v>
      </c>
      <c r="AW38">
        <f t="shared" si="66"/>
        <v>0</v>
      </c>
      <c r="AX38">
        <f t="shared" si="67"/>
        <v>0</v>
      </c>
      <c r="AY38">
        <f t="shared" si="68"/>
        <v>0</v>
      </c>
      <c r="AZ38">
        <f t="shared" si="69"/>
        <v>0</v>
      </c>
      <c r="BA38">
        <f t="shared" si="70"/>
        <v>0</v>
      </c>
      <c r="BB38">
        <f t="shared" si="71"/>
        <v>0</v>
      </c>
      <c r="BC38">
        <f t="shared" si="72"/>
        <v>0</v>
      </c>
      <c r="BD38">
        <f t="shared" si="73"/>
        <v>0</v>
      </c>
      <c r="BE38" s="22">
        <f t="shared" ref="BE38:BR38" si="75">BD38+LARGE($AO38:$BC38,BE$4)</f>
        <v>0</v>
      </c>
      <c r="BF38" s="22">
        <f t="shared" si="75"/>
        <v>0</v>
      </c>
      <c r="BG38" s="22">
        <f t="shared" si="75"/>
        <v>0</v>
      </c>
      <c r="BH38" s="22">
        <f t="shared" si="75"/>
        <v>0</v>
      </c>
      <c r="BI38" s="22">
        <f t="shared" si="75"/>
        <v>0</v>
      </c>
      <c r="BJ38" s="22">
        <f t="shared" si="75"/>
        <v>0</v>
      </c>
      <c r="BK38" s="22">
        <f t="shared" si="75"/>
        <v>0</v>
      </c>
      <c r="BL38" s="22">
        <f t="shared" si="75"/>
        <v>0</v>
      </c>
      <c r="BM38" s="22">
        <f t="shared" si="75"/>
        <v>0</v>
      </c>
      <c r="BN38" s="22">
        <f t="shared" si="75"/>
        <v>0</v>
      </c>
      <c r="BO38" s="22">
        <f t="shared" si="75"/>
        <v>0</v>
      </c>
      <c r="BP38" s="22">
        <f t="shared" si="75"/>
        <v>0</v>
      </c>
      <c r="BQ38" s="22">
        <f t="shared" si="75"/>
        <v>0</v>
      </c>
      <c r="BR38" s="22">
        <f t="shared" si="75"/>
        <v>0</v>
      </c>
    </row>
    <row r="39" spans="1:70" ht="16.5">
      <c r="A39" s="73" t="s">
        <v>1386</v>
      </c>
      <c r="B39" s="32" t="str">
        <f>IF(ISNA(VLOOKUP(A39,'Licenciés Jeunes 2023'!A:C,3,0)),"",VLOOKUP(A39,'Licenciés Jeunes 2023'!A:C,3,0))</f>
        <v>LONGIERAS</v>
      </c>
      <c r="C39" s="32" t="str">
        <f>IF(ISNA(VLOOKUP(A39,'Licenciés Jeunes 2023'!A:C,2,0)),"",VLOOKUP(A39,'Licenciés Jeunes 2023'!A:C,2,0))</f>
        <v>Ken</v>
      </c>
      <c r="D39" s="32" t="str">
        <f>IF(ISNA(VLOOKUP(A39,'Licenciés Jeunes 2023'!A:F,6,0)),"",VLOOKUP(A39,'Licenciés Jeunes 2023'!A:F,6,0))</f>
        <v>SAINT AVERTIN SPORTS TRIATHLON 37</v>
      </c>
      <c r="E39" s="6"/>
      <c r="F39" s="2">
        <f>IF(E$2="Bike &amp; Run",IF(ISNA(VLOOKUP(E39,Paramètres!$B$3:$C$56,2,FALSE)),0,VLOOKUP(E39,Paramètres!$B$3:$C$56,2,FALSE)*Paramètres!$K$3),IF(OR(E39="",OR($D39="",$D39="NL",$D39="HORS LIGUE")),0,VLOOKUP(IF(OR(E39="",OR($D39="",$D39="NL",$D39="HORS LIGUE")),"",COUNTIFS($D$5:$D$72,"&lt;&gt;"&amp;"",$D$5:$D$72,"&lt;&gt;"&amp;"NL",$D$5:$D$72,"&lt;&gt;"&amp;"HORS LIGUE",E$5:E$72,"&lt;"&amp;E39)+1),Paramètres!$B$3:$C$56,2,FALSE)*Paramètres!$K$3))</f>
        <v>0</v>
      </c>
      <c r="G39" s="4"/>
      <c r="H39" s="2">
        <f>IF(G$2="Bike &amp; Run",IF(ISNA(VLOOKUP(G39,Paramètres!$B$3:$C$56,2,FALSE)),0,VLOOKUP(G39,Paramètres!$B$3:$C$56,2,FALSE)*Paramètres!$K$4),IF(OR(G39="",OR($D39="",$D39="NL",$D39="HORS LIGUE")),0,VLOOKUP(IF(OR(G39="",OR($D39="",$D39="NL",$D39="HORS LIGUE")),"",COUNTIFS($D$5:$D$72,"&lt;&gt;"&amp;"",$D$5:$D$72,"&lt;&gt;"&amp;"NL",$D$5:$D$72,"&lt;&gt;"&amp;"HORS LIGUE",G$5:G$72,"&lt;"&amp;G39)+1),Paramètres!$B$3:$C$56,2,FALSE)*Paramètres!$K$4))</f>
        <v>0</v>
      </c>
      <c r="I39" s="36"/>
      <c r="J39" s="2">
        <f>IF(I$2="Bike &amp; Run",IF(ISNA(VLOOKUP(I39,Paramètres!$B$3:$C$56,2,FALSE)),0,VLOOKUP(I39,Paramètres!$B$3:$C$56,2,FALSE)*Paramètres!$K$5),IF(OR(I39="",OR($D39="",$D39="NL",$D39="HORS LIGUE")),0,VLOOKUP(IF(OR(I39="",OR($D39="",$D39="NL",$D39="HORS LIGUE")),"",COUNTIFS($D$5:$D$72,"&lt;&gt;"&amp;"",$D$5:$D$72,"&lt;&gt;"&amp;"NL",$D$5:$D$72,"&lt;&gt;"&amp;"HORS LIGUE",I$5:I$72,"&lt;"&amp;I39)+1),Paramètres!$B$3:$C$56,2,FALSE)*Paramètres!$K$5))</f>
        <v>0</v>
      </c>
      <c r="K39" s="4"/>
      <c r="L39" s="2">
        <f>IF(K$2="Bike &amp; Run",IF(ISNA(VLOOKUP(K39,Paramètres!$B$3:$C$56,2,FALSE)),0,VLOOKUP(K39,Paramètres!$B$3:$C$56,2,FALSE)*Paramètres!$K$6),IF(OR(K39="",OR($D39="",$D39="NL",$D39="HORS LIGUE")),0,VLOOKUP(IF(OR(K39="",OR($D39="",$D39="NL",$D39="HORS LIGUE")),"",COUNTIFS($D$5:$D$72,"&lt;&gt;"&amp;"",$D$5:$D$72,"&lt;&gt;"&amp;"NL",$D$5:$D$72,"&lt;&gt;"&amp;"HORS LIGUE",K$5:K$72,"&lt;"&amp;K39)+1),Paramètres!$B$3:$C$56,2,FALSE)*Paramètres!$K$6))</f>
        <v>0</v>
      </c>
      <c r="M39" s="4"/>
      <c r="N39" s="2">
        <f>IF(M$2="Bike &amp; Run",IF(ISNA(VLOOKUP(M39,Paramètres!$B$3:$C$56,2,FALSE)),0,VLOOKUP(M39,Paramètres!$B$3:$C$56,2,FALSE)*Paramètres!$K$7),IF(OR(M39="",OR($D39="",$D39="NL",$D39="HORS LIGUE")),0,VLOOKUP(IF(OR(M39="",OR($D39="",$D39="NL",$D39="HORS LIGUE")),"",COUNTIFS($D$5:$D$72,"&lt;&gt;"&amp;"",$D$5:$D$72,"&lt;&gt;"&amp;"NL",$D$5:$D$72,"&lt;&gt;"&amp;"HORS LIGUE",M$5:M$72,"&lt;"&amp;M39)+1),Paramètres!$B$3:$C$56,2,FALSE)*Paramètres!$K$7))</f>
        <v>0</v>
      </c>
      <c r="O39" s="46"/>
      <c r="P39" s="2">
        <f>IF(O$2="Bike &amp; Run",IF(ISNA(VLOOKUP(O39,Paramètres!$B$3:$C$56,2,FALSE)),0,VLOOKUP(O39,Paramètres!$B$3:$C$56,2,FALSE)*Paramètres!$K$8),IF(OR(O39="",OR($D39="",$D39="NL",$D39="HORS LIGUE")),0,VLOOKUP(IF(OR(O39="",OR($D39="",$D39="NL",$D39="HORS LIGUE")),"",COUNTIFS($D$5:$D$72,"&lt;&gt;"&amp;"",$D$5:$D$72,"&lt;&gt;"&amp;"NL",$D$5:$D$72,"&lt;&gt;"&amp;"HORS LIGUE",O$5:O$72,"&lt;"&amp;O39)+1),Paramètres!$B$3:$C$56,2,FALSE)*Paramètres!$K$8))</f>
        <v>0</v>
      </c>
      <c r="Q39" s="46"/>
      <c r="R39" s="2">
        <f>IF(Q$2="Bike &amp; Run",IF(ISNA(VLOOKUP(Q39,Paramètres!$B$3:$C$56,2,FALSE)),0,VLOOKUP(Q39,Paramètres!$B$3:$C$56,2,FALSE)*Paramètres!$K$9),IF(OR(Q39="",OR($D39="",$D39="NL",$D39="HORS LIGUE")),0,VLOOKUP(IF(OR(Q39="",OR($D39="",$D39="NL",$D39="HORS LIGUE")),"",COUNTIFS($D$5:$D$72,"&lt;&gt;"&amp;"",$D$5:$D$72,"&lt;&gt;"&amp;"NL",$D$5:$D$72,"&lt;&gt;"&amp;"HORS LIGUE",Q$5:Q$72,"&lt;"&amp;Q39)+1),Paramètres!$B$3:$C$56,2,FALSE)*Paramètres!$K$9))</f>
        <v>0</v>
      </c>
      <c r="S39" s="46"/>
      <c r="T39" s="2">
        <f>IF(S$2="Bike &amp; Run",IF(ISNA(VLOOKUP(S39,Paramètres!$B$3:$C$56,2,FALSE)),0,VLOOKUP(S39,Paramètres!$B$3:$C$56,2,FALSE)*Paramètres!$K$10),IF(OR(S39="",OR($D39="",$D39="NL",$D39="HORS LIGUE")),0,VLOOKUP(IF(OR(S39="",OR($D39="",$D39="NL",$D39="HORS LIGUE")),"",COUNTIFS($D$5:$D$72,"&lt;&gt;"&amp;"",$D$5:$D$72,"&lt;&gt;"&amp;"NL",$D$5:$D$72,"&lt;&gt;"&amp;"HORS LIGUE",S$5:S$72,"&lt;"&amp;S39)+1),Paramètres!$B$3:$C$56,2,FALSE)*Paramètres!$K$10))</f>
        <v>0</v>
      </c>
      <c r="U39" s="46"/>
      <c r="V39" s="2">
        <f>IF(U$2="Bike &amp; Run",IF(ISNA(VLOOKUP(U39,Paramètres!$B$3:$C$56,2,FALSE)),0,VLOOKUP(U39,Paramètres!$B$3:$C$56,2,FALSE)*Paramètres!$K$11),IF(OR(U39="",OR($D39="",$D39="NL",$D39="HORS LIGUE")),0,VLOOKUP(IF(OR(U39="",OR($D39="",$D39="NL",$D39="HORS LIGUE")),"",COUNTIFS($D$5:$D$72,"&lt;&gt;"&amp;"",$D$5:$D$72,"&lt;&gt;"&amp;"NL",$D$5:$D$72,"&lt;&gt;"&amp;"HORS LIGUE",U$5:U$72,"&lt;"&amp;U39)+1),Paramètres!$B$3:$C$56,2,FALSE)*Paramètres!$K$11))</f>
        <v>0</v>
      </c>
      <c r="W39" s="46"/>
      <c r="X39" s="2">
        <f>IF(W$2="Bike &amp; Run",IF(ISNA(VLOOKUP(W39,Paramètres!$B$3:$C$56,2,FALSE)),0,VLOOKUP(W39,Paramètres!$B$3:$C$56,2,FALSE)*Paramètres!$K$12),IF(OR(W39="",OR($D39="",$D39="NL",$D39="HORS LIGUE")),0,VLOOKUP(IF(OR(W39="",OR($D39="",$D39="NL",$D39="HORS LIGUE")),"",COUNTIFS($D$5:$D$72,"&lt;&gt;"&amp;"",$D$5:$D$72,"&lt;&gt;"&amp;"NL",$D$5:$D$72,"&lt;&gt;"&amp;"HORS LIGUE",W$5:W$72,"&lt;"&amp;W39)+1),Paramètres!$B$3:$C$56,2,FALSE)*Paramètres!$K$12))</f>
        <v>0</v>
      </c>
      <c r="Y39" s="46"/>
      <c r="Z39" s="2">
        <f>IF(Y$2="Bike &amp; Run",IF(ISNA(VLOOKUP(Y39,Paramètres!$B$3:$C$56,2,FALSE)),0,VLOOKUP(Y39,Paramètres!$B$3:$C$56,2,FALSE)*Paramètres!$K$13),IF(OR(Y39="",OR($D39="",$D39="NL",$D39="HORS LIGUE")),0,VLOOKUP(IF(OR(Y39="",OR($D39="",$D39="NL",$D39="HORS LIGUE")),"",COUNTIFS($D$5:$D$72,"&lt;&gt;"&amp;"",$D$5:$D$72,"&lt;&gt;"&amp;"NL",$D$5:$D$72,"&lt;&gt;"&amp;"HORS LIGUE",Y$5:Y$72,"&lt;"&amp;Y39)+1),Paramètres!$B$3:$C$56,2,FALSE)*Paramètres!$K$13))</f>
        <v>0</v>
      </c>
      <c r="AA39" s="46"/>
      <c r="AB39" s="2">
        <f>IF(AA$2="Bike &amp; Run",IF(ISNA(VLOOKUP(AA39,Paramètres!$B$3:$C$56,2,FALSE)),0,VLOOKUP(AA39,Paramètres!$B$3:$C$56,2,FALSE)*Paramètres!$K$14),IF(OR(AA39="",OR($D39="",$D39="NL",$D39="HORS LIGUE")),0,VLOOKUP(IF(OR(AA39="",OR($D39="",$D39="NL",$D39="HORS LIGUE")),"",COUNTIFS($D$5:$D$72,"&lt;&gt;"&amp;"",$D$5:$D$72,"&lt;&gt;"&amp;"NL",$D$5:$D$72,"&lt;&gt;"&amp;"HORS LIGUE",AA$5:AA$72,"&lt;"&amp;AA39)+1),Paramètres!$B$3:$C$56,2,FALSE)*Paramètres!$K$14))</f>
        <v>0</v>
      </c>
      <c r="AC39" s="46"/>
      <c r="AD39" s="2">
        <f>IF(AC$2="Bike &amp; Run",IF(ISNA(VLOOKUP(AC39,Paramètres!$B$3:$C$56,2,FALSE)),0,VLOOKUP(AC39,Paramètres!$B$3:$C$56,2,FALSE)*Paramètres!$K$15),IF(OR(AC39="",OR($D39="",$D39="NL",$D39="HORS LIGUE")),0,VLOOKUP(IF(OR(AC39="",OR($D39="",$D39="NL",$D39="HORS LIGUE")),"",COUNTIFS($D$5:$D$72,"&lt;&gt;"&amp;"",$D$5:$D$72,"&lt;&gt;"&amp;"NL",$D$5:$D$72,"&lt;&gt;"&amp;"HORS LIGUE",AC$5:AC$72,"&lt;"&amp;AC39)+1),Paramètres!$B$3:$C$56,2,FALSE)*Paramètres!$K$15))</f>
        <v>0</v>
      </c>
      <c r="AE39" s="46"/>
      <c r="AF39" s="2">
        <f>IF(AE$2="Bike &amp; Run",IF(ISNA(VLOOKUP(AE39,Paramètres!$B$3:$C$56,2,FALSE)),0,VLOOKUP(AE39,Paramètres!$B$3:$C$56,2,FALSE)*Paramètres!$K$16),IF(OR(AE39="",OR($D39="",$D39="NL",$D39="HORS LIGUE")),0,VLOOKUP(IF(OR(AE39="",OR($D39="",$D39="NL",$D39="HORS LIGUE")),"",COUNTIFS($D$5:$D$72,"&lt;&gt;"&amp;"",$D$5:$D$72,"&lt;&gt;"&amp;"NL",$D$5:$D$72,"&lt;&gt;"&amp;"HORS LIGUE",AE$5:AE$72,"&lt;"&amp;AE39)+1),Paramètres!$B$3:$C$56,2,FALSE)*Paramètres!$K$16))</f>
        <v>0</v>
      </c>
      <c r="AG39" s="46"/>
      <c r="AH39" s="2">
        <f>IF(AG$2="Bike &amp; Run",IF(ISNA(VLOOKUP(AG39,Paramètres!$B$3:$C$56,2,FALSE)),0,VLOOKUP(AG39,Paramètres!$B$3:$C$56,2,FALSE)*Paramètres!$K$17),IF(OR(AG39="",OR($D39="",$D39="NL",$D39="HORS LIGUE")),0,VLOOKUP(IF(OR(AG39="",OR($D39="",$D39="NL",$D39="HORS LIGUE")),"",COUNTIFS($D$5:$D$72,"&lt;&gt;"&amp;"",$D$5:$D$72,"&lt;&gt;"&amp;"NL",$D$5:$D$72,"&lt;&gt;"&amp;"HORS LIGUE",AG$5:AG$72,"&lt;"&amp;AG39)+1),Paramètres!$B$3:$C$56,2,FALSE)*Paramètres!$K$17))</f>
        <v>0</v>
      </c>
      <c r="AI39" s="40">
        <f t="shared" si="53"/>
        <v>0</v>
      </c>
      <c r="AJ39" s="3" t="str">
        <f t="shared" si="54"/>
        <v/>
      </c>
      <c r="AK39" s="5">
        <f t="shared" si="55"/>
        <v>0</v>
      </c>
      <c r="AL39" s="41">
        <f t="shared" si="56"/>
        <v>0</v>
      </c>
      <c r="AM39" s="33" t="str">
        <f t="shared" si="57"/>
        <v/>
      </c>
      <c r="AO39" s="22">
        <f t="shared" si="58"/>
        <v>0</v>
      </c>
      <c r="AP39">
        <f t="shared" si="59"/>
        <v>0</v>
      </c>
      <c r="AQ39">
        <f t="shared" si="60"/>
        <v>0</v>
      </c>
      <c r="AR39">
        <f t="shared" si="61"/>
        <v>0</v>
      </c>
      <c r="AS39">
        <f t="shared" si="62"/>
        <v>0</v>
      </c>
      <c r="AT39">
        <f t="shared" si="63"/>
        <v>0</v>
      </c>
      <c r="AU39">
        <f t="shared" si="64"/>
        <v>0</v>
      </c>
      <c r="AV39">
        <f t="shared" si="65"/>
        <v>0</v>
      </c>
      <c r="AW39">
        <f t="shared" si="66"/>
        <v>0</v>
      </c>
      <c r="AX39">
        <f t="shared" si="67"/>
        <v>0</v>
      </c>
      <c r="AY39">
        <f t="shared" si="68"/>
        <v>0</v>
      </c>
      <c r="AZ39">
        <f t="shared" si="69"/>
        <v>0</v>
      </c>
      <c r="BA39">
        <f t="shared" si="70"/>
        <v>0</v>
      </c>
      <c r="BB39">
        <f t="shared" si="71"/>
        <v>0</v>
      </c>
      <c r="BC39">
        <f t="shared" si="72"/>
        <v>0</v>
      </c>
      <c r="BD39">
        <f t="shared" si="73"/>
        <v>0</v>
      </c>
      <c r="BE39" s="22">
        <f t="shared" ref="BE39:BR39" si="76">BD39+LARGE($AO39:$BC39,BE$4)</f>
        <v>0</v>
      </c>
      <c r="BF39" s="22">
        <f t="shared" si="76"/>
        <v>0</v>
      </c>
      <c r="BG39" s="22">
        <f t="shared" si="76"/>
        <v>0</v>
      </c>
      <c r="BH39" s="22">
        <f t="shared" si="76"/>
        <v>0</v>
      </c>
      <c r="BI39" s="22">
        <f t="shared" si="76"/>
        <v>0</v>
      </c>
      <c r="BJ39" s="22">
        <f t="shared" si="76"/>
        <v>0</v>
      </c>
      <c r="BK39" s="22">
        <f t="shared" si="76"/>
        <v>0</v>
      </c>
      <c r="BL39" s="22">
        <f t="shared" si="76"/>
        <v>0</v>
      </c>
      <c r="BM39" s="22">
        <f t="shared" si="76"/>
        <v>0</v>
      </c>
      <c r="BN39" s="22">
        <f t="shared" si="76"/>
        <v>0</v>
      </c>
      <c r="BO39" s="22">
        <f t="shared" si="76"/>
        <v>0</v>
      </c>
      <c r="BP39" s="22">
        <f t="shared" si="76"/>
        <v>0</v>
      </c>
      <c r="BQ39" s="22">
        <f t="shared" si="76"/>
        <v>0</v>
      </c>
      <c r="BR39" s="22">
        <f t="shared" si="76"/>
        <v>0</v>
      </c>
    </row>
    <row r="40" spans="1:70" ht="16.5">
      <c r="A40" s="73" t="s">
        <v>1402</v>
      </c>
      <c r="B40" s="32" t="str">
        <f>IF(ISNA(VLOOKUP(A40,'Licenciés Jeunes 2023'!A:C,3,0)),"",VLOOKUP(A40,'Licenciés Jeunes 2023'!A:C,3,0))</f>
        <v>PILLAUDIN</v>
      </c>
      <c r="C40" s="32" t="str">
        <f>IF(ISNA(VLOOKUP(A40,'Licenciés Jeunes 2023'!A:C,2,0)),"",VLOOKUP(A40,'Licenciés Jeunes 2023'!A:C,2,0))</f>
        <v>Quentin</v>
      </c>
      <c r="D40" s="32" t="str">
        <f>IF(ISNA(VLOOKUP(A40,'Licenciés Jeunes 2023'!A:F,6,0)),"",VLOOKUP(A40,'Licenciés Jeunes 2023'!A:F,6,0))</f>
        <v>RSSCTRIATHLON</v>
      </c>
      <c r="E40" s="6"/>
      <c r="F40" s="2">
        <f>IF(E$2="Bike &amp; Run",IF(ISNA(VLOOKUP(E40,Paramètres!$B$3:$C$56,2,FALSE)),0,VLOOKUP(E40,Paramètres!$B$3:$C$56,2,FALSE)*Paramètres!$K$3),IF(OR(E40="",OR($D40="",$D40="NL",$D40="HORS LIGUE")),0,VLOOKUP(IF(OR(E40="",OR($D40="",$D40="NL",$D40="HORS LIGUE")),"",COUNTIFS($D$5:$D$72,"&lt;&gt;"&amp;"",$D$5:$D$72,"&lt;&gt;"&amp;"NL",$D$5:$D$72,"&lt;&gt;"&amp;"HORS LIGUE",E$5:E$72,"&lt;"&amp;E40)+1),Paramètres!$B$3:$C$56,2,FALSE)*Paramètres!$K$3))</f>
        <v>0</v>
      </c>
      <c r="G40" s="4"/>
      <c r="H40" s="2">
        <f>IF(G$2="Bike &amp; Run",IF(ISNA(VLOOKUP(G40,Paramètres!$B$3:$C$56,2,FALSE)),0,VLOOKUP(G40,Paramètres!$B$3:$C$56,2,FALSE)*Paramètres!$K$4),IF(OR(G40="",OR($D40="",$D40="NL",$D40="HORS LIGUE")),0,VLOOKUP(IF(OR(G40="",OR($D40="",$D40="NL",$D40="HORS LIGUE")),"",COUNTIFS($D$5:$D$72,"&lt;&gt;"&amp;"",$D$5:$D$72,"&lt;&gt;"&amp;"NL",$D$5:$D$72,"&lt;&gt;"&amp;"HORS LIGUE",G$5:G$72,"&lt;"&amp;G40)+1),Paramètres!$B$3:$C$56,2,FALSE)*Paramètres!$K$4))</f>
        <v>0</v>
      </c>
      <c r="I40" s="36"/>
      <c r="J40" s="2">
        <f>IF(I$2="Bike &amp; Run",IF(ISNA(VLOOKUP(I40,Paramètres!$B$3:$C$56,2,FALSE)),0,VLOOKUP(I40,Paramètres!$B$3:$C$56,2,FALSE)*Paramètres!$K$5),IF(OR(I40="",OR($D40="",$D40="NL",$D40="HORS LIGUE")),0,VLOOKUP(IF(OR(I40="",OR($D40="",$D40="NL",$D40="HORS LIGUE")),"",COUNTIFS($D$5:$D$72,"&lt;&gt;"&amp;"",$D$5:$D$72,"&lt;&gt;"&amp;"NL",$D$5:$D$72,"&lt;&gt;"&amp;"HORS LIGUE",I$5:I$72,"&lt;"&amp;I40)+1),Paramètres!$B$3:$C$56,2,FALSE)*Paramètres!$K$5))</f>
        <v>0</v>
      </c>
      <c r="K40" s="4"/>
      <c r="L40" s="2">
        <f>IF(K$2="Bike &amp; Run",IF(ISNA(VLOOKUP(K40,Paramètres!$B$3:$C$56,2,FALSE)),0,VLOOKUP(K40,Paramètres!$B$3:$C$56,2,FALSE)*Paramètres!$K$6),IF(OR(K40="",OR($D40="",$D40="NL",$D40="HORS LIGUE")),0,VLOOKUP(IF(OR(K40="",OR($D40="",$D40="NL",$D40="HORS LIGUE")),"",COUNTIFS($D$5:$D$72,"&lt;&gt;"&amp;"",$D$5:$D$72,"&lt;&gt;"&amp;"NL",$D$5:$D$72,"&lt;&gt;"&amp;"HORS LIGUE",K$5:K$72,"&lt;"&amp;K40)+1),Paramètres!$B$3:$C$56,2,FALSE)*Paramètres!$K$6))</f>
        <v>0</v>
      </c>
      <c r="M40" s="4"/>
      <c r="N40" s="2">
        <f>IF(M$2="Bike &amp; Run",IF(ISNA(VLOOKUP(M40,Paramètres!$B$3:$C$56,2,FALSE)),0,VLOOKUP(M40,Paramètres!$B$3:$C$56,2,FALSE)*Paramètres!$K$7),IF(OR(M40="",OR($D40="",$D40="NL",$D40="HORS LIGUE")),0,VLOOKUP(IF(OR(M40="",OR($D40="",$D40="NL",$D40="HORS LIGUE")),"",COUNTIFS($D$5:$D$72,"&lt;&gt;"&amp;"",$D$5:$D$72,"&lt;&gt;"&amp;"NL",$D$5:$D$72,"&lt;&gt;"&amp;"HORS LIGUE",M$5:M$72,"&lt;"&amp;M40)+1),Paramètres!$B$3:$C$56,2,FALSE)*Paramètres!$K$7))</f>
        <v>0</v>
      </c>
      <c r="O40" s="46"/>
      <c r="P40" s="2">
        <f>IF(O$2="Bike &amp; Run",IF(ISNA(VLOOKUP(O40,Paramètres!$B$3:$C$56,2,FALSE)),0,VLOOKUP(O40,Paramètres!$B$3:$C$56,2,FALSE)*Paramètres!$K$8),IF(OR(O40="",OR($D40="",$D40="NL",$D40="HORS LIGUE")),0,VLOOKUP(IF(OR(O40="",OR($D40="",$D40="NL",$D40="HORS LIGUE")),"",COUNTIFS($D$5:$D$72,"&lt;&gt;"&amp;"",$D$5:$D$72,"&lt;&gt;"&amp;"NL",$D$5:$D$72,"&lt;&gt;"&amp;"HORS LIGUE",O$5:O$72,"&lt;"&amp;O40)+1),Paramètres!$B$3:$C$56,2,FALSE)*Paramètres!$K$8))</f>
        <v>0</v>
      </c>
      <c r="Q40" s="46"/>
      <c r="R40" s="2">
        <f>IF(Q$2="Bike &amp; Run",IF(ISNA(VLOOKUP(Q40,Paramètres!$B$3:$C$56,2,FALSE)),0,VLOOKUP(Q40,Paramètres!$B$3:$C$56,2,FALSE)*Paramètres!$K$9),IF(OR(Q40="",OR($D40="",$D40="NL",$D40="HORS LIGUE")),0,VLOOKUP(IF(OR(Q40="",OR($D40="",$D40="NL",$D40="HORS LIGUE")),"",COUNTIFS($D$5:$D$72,"&lt;&gt;"&amp;"",$D$5:$D$72,"&lt;&gt;"&amp;"NL",$D$5:$D$72,"&lt;&gt;"&amp;"HORS LIGUE",Q$5:Q$72,"&lt;"&amp;Q40)+1),Paramètres!$B$3:$C$56,2,FALSE)*Paramètres!$K$9))</f>
        <v>0</v>
      </c>
      <c r="S40" s="46"/>
      <c r="T40" s="2">
        <f>IF(S$2="Bike &amp; Run",IF(ISNA(VLOOKUP(S40,Paramètres!$B$3:$C$56,2,FALSE)),0,VLOOKUP(S40,Paramètres!$B$3:$C$56,2,FALSE)*Paramètres!$K$10),IF(OR(S40="",OR($D40="",$D40="NL",$D40="HORS LIGUE")),0,VLOOKUP(IF(OR(S40="",OR($D40="",$D40="NL",$D40="HORS LIGUE")),"",COUNTIFS($D$5:$D$72,"&lt;&gt;"&amp;"",$D$5:$D$72,"&lt;&gt;"&amp;"NL",$D$5:$D$72,"&lt;&gt;"&amp;"HORS LIGUE",S$5:S$72,"&lt;"&amp;S40)+1),Paramètres!$B$3:$C$56,2,FALSE)*Paramètres!$K$10))</f>
        <v>0</v>
      </c>
      <c r="U40" s="46"/>
      <c r="V40" s="2">
        <f>IF(U$2="Bike &amp; Run",IF(ISNA(VLOOKUP(U40,Paramètres!$B$3:$C$56,2,FALSE)),0,VLOOKUP(U40,Paramètres!$B$3:$C$56,2,FALSE)*Paramètres!$K$11),IF(OR(U40="",OR($D40="",$D40="NL",$D40="HORS LIGUE")),0,VLOOKUP(IF(OR(U40="",OR($D40="",$D40="NL",$D40="HORS LIGUE")),"",COUNTIFS($D$5:$D$72,"&lt;&gt;"&amp;"",$D$5:$D$72,"&lt;&gt;"&amp;"NL",$D$5:$D$72,"&lt;&gt;"&amp;"HORS LIGUE",U$5:U$72,"&lt;"&amp;U40)+1),Paramètres!$B$3:$C$56,2,FALSE)*Paramètres!$K$11))</f>
        <v>0</v>
      </c>
      <c r="W40" s="46"/>
      <c r="X40" s="2">
        <f>IF(W$2="Bike &amp; Run",IF(ISNA(VLOOKUP(W40,Paramètres!$B$3:$C$56,2,FALSE)),0,VLOOKUP(W40,Paramètres!$B$3:$C$56,2,FALSE)*Paramètres!$K$12),IF(OR(W40="",OR($D40="",$D40="NL",$D40="HORS LIGUE")),0,VLOOKUP(IF(OR(W40="",OR($D40="",$D40="NL",$D40="HORS LIGUE")),"",COUNTIFS($D$5:$D$72,"&lt;&gt;"&amp;"",$D$5:$D$72,"&lt;&gt;"&amp;"NL",$D$5:$D$72,"&lt;&gt;"&amp;"HORS LIGUE",W$5:W$72,"&lt;"&amp;W40)+1),Paramètres!$B$3:$C$56,2,FALSE)*Paramètres!$K$12))</f>
        <v>0</v>
      </c>
      <c r="Y40" s="46"/>
      <c r="Z40" s="2">
        <f>IF(Y$2="Bike &amp; Run",IF(ISNA(VLOOKUP(Y40,Paramètres!$B$3:$C$56,2,FALSE)),0,VLOOKUP(Y40,Paramètres!$B$3:$C$56,2,FALSE)*Paramètres!$K$13),IF(OR(Y40="",OR($D40="",$D40="NL",$D40="HORS LIGUE")),0,VLOOKUP(IF(OR(Y40="",OR($D40="",$D40="NL",$D40="HORS LIGUE")),"",COUNTIFS($D$5:$D$72,"&lt;&gt;"&amp;"",$D$5:$D$72,"&lt;&gt;"&amp;"NL",$D$5:$D$72,"&lt;&gt;"&amp;"HORS LIGUE",Y$5:Y$72,"&lt;"&amp;Y40)+1),Paramètres!$B$3:$C$56,2,FALSE)*Paramètres!$K$13))</f>
        <v>0</v>
      </c>
      <c r="AA40" s="46"/>
      <c r="AB40" s="2">
        <f>IF(AA$2="Bike &amp; Run",IF(ISNA(VLOOKUP(AA40,Paramètres!$B$3:$C$56,2,FALSE)),0,VLOOKUP(AA40,Paramètres!$B$3:$C$56,2,FALSE)*Paramètres!$K$14),IF(OR(AA40="",OR($D40="",$D40="NL",$D40="HORS LIGUE")),0,VLOOKUP(IF(OR(AA40="",OR($D40="",$D40="NL",$D40="HORS LIGUE")),"",COUNTIFS($D$5:$D$72,"&lt;&gt;"&amp;"",$D$5:$D$72,"&lt;&gt;"&amp;"NL",$D$5:$D$72,"&lt;&gt;"&amp;"HORS LIGUE",AA$5:AA$72,"&lt;"&amp;AA40)+1),Paramètres!$B$3:$C$56,2,FALSE)*Paramètres!$K$14))</f>
        <v>0</v>
      </c>
      <c r="AC40" s="46"/>
      <c r="AD40" s="2">
        <f>IF(AC$2="Bike &amp; Run",IF(ISNA(VLOOKUP(AC40,Paramètres!$B$3:$C$56,2,FALSE)),0,VLOOKUP(AC40,Paramètres!$B$3:$C$56,2,FALSE)*Paramètres!$K$15),IF(OR(AC40="",OR($D40="",$D40="NL",$D40="HORS LIGUE")),0,VLOOKUP(IF(OR(AC40="",OR($D40="",$D40="NL",$D40="HORS LIGUE")),"",COUNTIFS($D$5:$D$72,"&lt;&gt;"&amp;"",$D$5:$D$72,"&lt;&gt;"&amp;"NL",$D$5:$D$72,"&lt;&gt;"&amp;"HORS LIGUE",AC$5:AC$72,"&lt;"&amp;AC40)+1),Paramètres!$B$3:$C$56,2,FALSE)*Paramètres!$K$15))</f>
        <v>0</v>
      </c>
      <c r="AE40" s="46"/>
      <c r="AF40" s="2">
        <f>IF(AE$2="Bike &amp; Run",IF(ISNA(VLOOKUP(AE40,Paramètres!$B$3:$C$56,2,FALSE)),0,VLOOKUP(AE40,Paramètres!$B$3:$C$56,2,FALSE)*Paramètres!$K$16),IF(OR(AE40="",OR($D40="",$D40="NL",$D40="HORS LIGUE")),0,VLOOKUP(IF(OR(AE40="",OR($D40="",$D40="NL",$D40="HORS LIGUE")),"",COUNTIFS($D$5:$D$72,"&lt;&gt;"&amp;"",$D$5:$D$72,"&lt;&gt;"&amp;"NL",$D$5:$D$72,"&lt;&gt;"&amp;"HORS LIGUE",AE$5:AE$72,"&lt;"&amp;AE40)+1),Paramètres!$B$3:$C$56,2,FALSE)*Paramètres!$K$16))</f>
        <v>0</v>
      </c>
      <c r="AG40" s="46"/>
      <c r="AH40" s="2">
        <f>IF(AG$2="Bike &amp; Run",IF(ISNA(VLOOKUP(AG40,Paramètres!$B$3:$C$56,2,FALSE)),0,VLOOKUP(AG40,Paramètres!$B$3:$C$56,2,FALSE)*Paramètres!$K$17),IF(OR(AG40="",OR($D40="",$D40="NL",$D40="HORS LIGUE")),0,VLOOKUP(IF(OR(AG40="",OR($D40="",$D40="NL",$D40="HORS LIGUE")),"",COUNTIFS($D$5:$D$72,"&lt;&gt;"&amp;"",$D$5:$D$72,"&lt;&gt;"&amp;"NL",$D$5:$D$72,"&lt;&gt;"&amp;"HORS LIGUE",AG$5:AG$72,"&lt;"&amp;AG40)+1),Paramètres!$B$3:$C$56,2,FALSE)*Paramètres!$K$17))</f>
        <v>0</v>
      </c>
      <c r="AI40" s="40">
        <f t="shared" si="53"/>
        <v>0</v>
      </c>
      <c r="AJ40" s="3" t="str">
        <f t="shared" si="54"/>
        <v/>
      </c>
      <c r="AK40" s="5">
        <f t="shared" si="55"/>
        <v>0</v>
      </c>
      <c r="AL40" s="41">
        <f t="shared" si="56"/>
        <v>0</v>
      </c>
      <c r="AM40" s="33" t="str">
        <f t="shared" si="57"/>
        <v/>
      </c>
      <c r="AO40" s="22">
        <f t="shared" si="58"/>
        <v>0</v>
      </c>
      <c r="AP40">
        <f t="shared" si="59"/>
        <v>0</v>
      </c>
      <c r="AQ40">
        <f t="shared" si="60"/>
        <v>0</v>
      </c>
      <c r="AR40">
        <f t="shared" si="61"/>
        <v>0</v>
      </c>
      <c r="AS40">
        <f t="shared" si="62"/>
        <v>0</v>
      </c>
      <c r="AT40">
        <f t="shared" si="63"/>
        <v>0</v>
      </c>
      <c r="AU40">
        <f t="shared" si="64"/>
        <v>0</v>
      </c>
      <c r="AV40">
        <f t="shared" si="65"/>
        <v>0</v>
      </c>
      <c r="AW40">
        <f t="shared" si="66"/>
        <v>0</v>
      </c>
      <c r="AX40">
        <f t="shared" si="67"/>
        <v>0</v>
      </c>
      <c r="AY40">
        <f t="shared" si="68"/>
        <v>0</v>
      </c>
      <c r="AZ40">
        <f t="shared" si="69"/>
        <v>0</v>
      </c>
      <c r="BA40">
        <f t="shared" si="70"/>
        <v>0</v>
      </c>
      <c r="BB40">
        <f t="shared" si="71"/>
        <v>0</v>
      </c>
      <c r="BC40">
        <f t="shared" si="72"/>
        <v>0</v>
      </c>
      <c r="BD40">
        <f t="shared" si="73"/>
        <v>0</v>
      </c>
      <c r="BE40" s="22">
        <f t="shared" ref="BE40:BR40" si="77">BD40+LARGE($AO40:$BC40,BE$4)</f>
        <v>0</v>
      </c>
      <c r="BF40" s="22">
        <f t="shared" si="77"/>
        <v>0</v>
      </c>
      <c r="BG40" s="22">
        <f t="shared" si="77"/>
        <v>0</v>
      </c>
      <c r="BH40" s="22">
        <f t="shared" si="77"/>
        <v>0</v>
      </c>
      <c r="BI40" s="22">
        <f t="shared" si="77"/>
        <v>0</v>
      </c>
      <c r="BJ40" s="22">
        <f t="shared" si="77"/>
        <v>0</v>
      </c>
      <c r="BK40" s="22">
        <f t="shared" si="77"/>
        <v>0</v>
      </c>
      <c r="BL40" s="22">
        <f t="shared" si="77"/>
        <v>0</v>
      </c>
      <c r="BM40" s="22">
        <f t="shared" si="77"/>
        <v>0</v>
      </c>
      <c r="BN40" s="22">
        <f t="shared" si="77"/>
        <v>0</v>
      </c>
      <c r="BO40" s="22">
        <f t="shared" si="77"/>
        <v>0</v>
      </c>
      <c r="BP40" s="22">
        <f t="shared" si="77"/>
        <v>0</v>
      </c>
      <c r="BQ40" s="22">
        <f t="shared" si="77"/>
        <v>0</v>
      </c>
      <c r="BR40" s="22">
        <f t="shared" si="77"/>
        <v>0</v>
      </c>
    </row>
    <row r="41" spans="1:70" ht="16.5">
      <c r="A41" s="73" t="s">
        <v>1404</v>
      </c>
      <c r="B41" s="32" t="str">
        <f>IF(ISNA(VLOOKUP(A41,'Licenciés Jeunes 2023'!A:C,3,0)),"",VLOOKUP(A41,'Licenciés Jeunes 2023'!A:C,3,0))</f>
        <v>RICHARD</v>
      </c>
      <c r="C41" s="32" t="str">
        <f>IF(ISNA(VLOOKUP(A41,'Licenciés Jeunes 2023'!A:C,2,0)),"",VLOOKUP(A41,'Licenciés Jeunes 2023'!A:C,2,0))</f>
        <v>Timeo</v>
      </c>
      <c r="D41" s="32" t="str">
        <f>IF(ISNA(VLOOKUP(A41,'Licenciés Jeunes 2023'!A:F,6,0)),"",VLOOKUP(A41,'Licenciés Jeunes 2023'!A:F,6,0))</f>
        <v>RSSCTRIATHLON</v>
      </c>
      <c r="E41" s="6"/>
      <c r="F41" s="2">
        <f>IF(E$2="Bike &amp; Run",IF(ISNA(VLOOKUP(E41,Paramètres!$B$3:$C$56,2,FALSE)),0,VLOOKUP(E41,Paramètres!$B$3:$C$56,2,FALSE)*Paramètres!$K$3),IF(OR(E41="",OR($D41="",$D41="NL",$D41="HORS LIGUE")),0,VLOOKUP(IF(OR(E41="",OR($D41="",$D41="NL",$D41="HORS LIGUE")),"",COUNTIFS($D$5:$D$72,"&lt;&gt;"&amp;"",$D$5:$D$72,"&lt;&gt;"&amp;"NL",$D$5:$D$72,"&lt;&gt;"&amp;"HORS LIGUE",E$5:E$72,"&lt;"&amp;E41)+1),Paramètres!$B$3:$C$56,2,FALSE)*Paramètres!$K$3))</f>
        <v>0</v>
      </c>
      <c r="G41" s="4"/>
      <c r="H41" s="2">
        <f>IF(G$2="Bike &amp; Run",IF(ISNA(VLOOKUP(G41,Paramètres!$B$3:$C$56,2,FALSE)),0,VLOOKUP(G41,Paramètres!$B$3:$C$56,2,FALSE)*Paramètres!$K$4),IF(OR(G41="",OR($D41="",$D41="NL",$D41="HORS LIGUE")),0,VLOOKUP(IF(OR(G41="",OR($D41="",$D41="NL",$D41="HORS LIGUE")),"",COUNTIFS($D$5:$D$72,"&lt;&gt;"&amp;"",$D$5:$D$72,"&lt;&gt;"&amp;"NL",$D$5:$D$72,"&lt;&gt;"&amp;"HORS LIGUE",G$5:G$72,"&lt;"&amp;G41)+1),Paramètres!$B$3:$C$56,2,FALSE)*Paramètres!$K$4))</f>
        <v>0</v>
      </c>
      <c r="I41" s="36"/>
      <c r="J41" s="2">
        <f>IF(I$2="Bike &amp; Run",IF(ISNA(VLOOKUP(I41,Paramètres!$B$3:$C$56,2,FALSE)),0,VLOOKUP(I41,Paramètres!$B$3:$C$56,2,FALSE)*Paramètres!$K$5),IF(OR(I41="",OR($D41="",$D41="NL",$D41="HORS LIGUE")),0,VLOOKUP(IF(OR(I41="",OR($D41="",$D41="NL",$D41="HORS LIGUE")),"",COUNTIFS($D$5:$D$72,"&lt;&gt;"&amp;"",$D$5:$D$72,"&lt;&gt;"&amp;"NL",$D$5:$D$72,"&lt;&gt;"&amp;"HORS LIGUE",I$5:I$72,"&lt;"&amp;I41)+1),Paramètres!$B$3:$C$56,2,FALSE)*Paramètres!$K$5))</f>
        <v>0</v>
      </c>
      <c r="K41" s="4"/>
      <c r="L41" s="2">
        <f>IF(K$2="Bike &amp; Run",IF(ISNA(VLOOKUP(K41,Paramètres!$B$3:$C$56,2,FALSE)),0,VLOOKUP(K41,Paramètres!$B$3:$C$56,2,FALSE)*Paramètres!$K$6),IF(OR(K41="",OR($D41="",$D41="NL",$D41="HORS LIGUE")),0,VLOOKUP(IF(OR(K41="",OR($D41="",$D41="NL",$D41="HORS LIGUE")),"",COUNTIFS($D$5:$D$72,"&lt;&gt;"&amp;"",$D$5:$D$72,"&lt;&gt;"&amp;"NL",$D$5:$D$72,"&lt;&gt;"&amp;"HORS LIGUE",K$5:K$72,"&lt;"&amp;K41)+1),Paramètres!$B$3:$C$56,2,FALSE)*Paramètres!$K$6))</f>
        <v>0</v>
      </c>
      <c r="M41" s="4"/>
      <c r="N41" s="2">
        <f>IF(M$2="Bike &amp; Run",IF(ISNA(VLOOKUP(M41,Paramètres!$B$3:$C$56,2,FALSE)),0,VLOOKUP(M41,Paramètres!$B$3:$C$56,2,FALSE)*Paramètres!$K$7),IF(OR(M41="",OR($D41="",$D41="NL",$D41="HORS LIGUE")),0,VLOOKUP(IF(OR(M41="",OR($D41="",$D41="NL",$D41="HORS LIGUE")),"",COUNTIFS($D$5:$D$72,"&lt;&gt;"&amp;"",$D$5:$D$72,"&lt;&gt;"&amp;"NL",$D$5:$D$72,"&lt;&gt;"&amp;"HORS LIGUE",M$5:M$72,"&lt;"&amp;M41)+1),Paramètres!$B$3:$C$56,2,FALSE)*Paramètres!$K$7))</f>
        <v>0</v>
      </c>
      <c r="O41" s="46"/>
      <c r="P41" s="2">
        <f>IF(O$2="Bike &amp; Run",IF(ISNA(VLOOKUP(O41,Paramètres!$B$3:$C$56,2,FALSE)),0,VLOOKUP(O41,Paramètres!$B$3:$C$56,2,FALSE)*Paramètres!$K$8),IF(OR(O41="",OR($D41="",$D41="NL",$D41="HORS LIGUE")),0,VLOOKUP(IF(OR(O41="",OR($D41="",$D41="NL",$D41="HORS LIGUE")),"",COUNTIFS($D$5:$D$72,"&lt;&gt;"&amp;"",$D$5:$D$72,"&lt;&gt;"&amp;"NL",$D$5:$D$72,"&lt;&gt;"&amp;"HORS LIGUE",O$5:O$72,"&lt;"&amp;O41)+1),Paramètres!$B$3:$C$56,2,FALSE)*Paramètres!$K$8))</f>
        <v>0</v>
      </c>
      <c r="Q41" s="46"/>
      <c r="R41" s="2">
        <f>IF(Q$2="Bike &amp; Run",IF(ISNA(VLOOKUP(Q41,Paramètres!$B$3:$C$56,2,FALSE)),0,VLOOKUP(Q41,Paramètres!$B$3:$C$56,2,FALSE)*Paramètres!$K$9),IF(OR(Q41="",OR($D41="",$D41="NL",$D41="HORS LIGUE")),0,VLOOKUP(IF(OR(Q41="",OR($D41="",$D41="NL",$D41="HORS LIGUE")),"",COUNTIFS($D$5:$D$72,"&lt;&gt;"&amp;"",$D$5:$D$72,"&lt;&gt;"&amp;"NL",$D$5:$D$72,"&lt;&gt;"&amp;"HORS LIGUE",Q$5:Q$72,"&lt;"&amp;Q41)+1),Paramètres!$B$3:$C$56,2,FALSE)*Paramètres!$K$9))</f>
        <v>0</v>
      </c>
      <c r="S41" s="46"/>
      <c r="T41" s="2">
        <f>IF(S$2="Bike &amp; Run",IF(ISNA(VLOOKUP(S41,Paramètres!$B$3:$C$56,2,FALSE)),0,VLOOKUP(S41,Paramètres!$B$3:$C$56,2,FALSE)*Paramètres!$K$10),IF(OR(S41="",OR($D41="",$D41="NL",$D41="HORS LIGUE")),0,VLOOKUP(IF(OR(S41="",OR($D41="",$D41="NL",$D41="HORS LIGUE")),"",COUNTIFS($D$5:$D$72,"&lt;&gt;"&amp;"",$D$5:$D$72,"&lt;&gt;"&amp;"NL",$D$5:$D$72,"&lt;&gt;"&amp;"HORS LIGUE",S$5:S$72,"&lt;"&amp;S41)+1),Paramètres!$B$3:$C$56,2,FALSE)*Paramètres!$K$10))</f>
        <v>0</v>
      </c>
      <c r="U41" s="46"/>
      <c r="V41" s="2">
        <f>IF(U$2="Bike &amp; Run",IF(ISNA(VLOOKUP(U41,Paramètres!$B$3:$C$56,2,FALSE)),0,VLOOKUP(U41,Paramètres!$B$3:$C$56,2,FALSE)*Paramètres!$K$11),IF(OR(U41="",OR($D41="",$D41="NL",$D41="HORS LIGUE")),0,VLOOKUP(IF(OR(U41="",OR($D41="",$D41="NL",$D41="HORS LIGUE")),"",COUNTIFS($D$5:$D$72,"&lt;&gt;"&amp;"",$D$5:$D$72,"&lt;&gt;"&amp;"NL",$D$5:$D$72,"&lt;&gt;"&amp;"HORS LIGUE",U$5:U$72,"&lt;"&amp;U41)+1),Paramètres!$B$3:$C$56,2,FALSE)*Paramètres!$K$11))</f>
        <v>0</v>
      </c>
      <c r="W41" s="46"/>
      <c r="X41" s="2">
        <f>IF(W$2="Bike &amp; Run",IF(ISNA(VLOOKUP(W41,Paramètres!$B$3:$C$56,2,FALSE)),0,VLOOKUP(W41,Paramètres!$B$3:$C$56,2,FALSE)*Paramètres!$K$12),IF(OR(W41="",OR($D41="",$D41="NL",$D41="HORS LIGUE")),0,VLOOKUP(IF(OR(W41="",OR($D41="",$D41="NL",$D41="HORS LIGUE")),"",COUNTIFS($D$5:$D$72,"&lt;&gt;"&amp;"",$D$5:$D$72,"&lt;&gt;"&amp;"NL",$D$5:$D$72,"&lt;&gt;"&amp;"HORS LIGUE",W$5:W$72,"&lt;"&amp;W41)+1),Paramètres!$B$3:$C$56,2,FALSE)*Paramètres!$K$12))</f>
        <v>0</v>
      </c>
      <c r="Y41" s="46"/>
      <c r="Z41" s="2">
        <f>IF(Y$2="Bike &amp; Run",IF(ISNA(VLOOKUP(Y41,Paramètres!$B$3:$C$56,2,FALSE)),0,VLOOKUP(Y41,Paramètres!$B$3:$C$56,2,FALSE)*Paramètres!$K$13),IF(OR(Y41="",OR($D41="",$D41="NL",$D41="HORS LIGUE")),0,VLOOKUP(IF(OR(Y41="",OR($D41="",$D41="NL",$D41="HORS LIGUE")),"",COUNTIFS($D$5:$D$72,"&lt;&gt;"&amp;"",$D$5:$D$72,"&lt;&gt;"&amp;"NL",$D$5:$D$72,"&lt;&gt;"&amp;"HORS LIGUE",Y$5:Y$72,"&lt;"&amp;Y41)+1),Paramètres!$B$3:$C$56,2,FALSE)*Paramètres!$K$13))</f>
        <v>0</v>
      </c>
      <c r="AA41" s="46"/>
      <c r="AB41" s="2">
        <f>IF(AA$2="Bike &amp; Run",IF(ISNA(VLOOKUP(AA41,Paramètres!$B$3:$C$56,2,FALSE)),0,VLOOKUP(AA41,Paramètres!$B$3:$C$56,2,FALSE)*Paramètres!$K$14),IF(OR(AA41="",OR($D41="",$D41="NL",$D41="HORS LIGUE")),0,VLOOKUP(IF(OR(AA41="",OR($D41="",$D41="NL",$D41="HORS LIGUE")),"",COUNTIFS($D$5:$D$72,"&lt;&gt;"&amp;"",$D$5:$D$72,"&lt;&gt;"&amp;"NL",$D$5:$D$72,"&lt;&gt;"&amp;"HORS LIGUE",AA$5:AA$72,"&lt;"&amp;AA41)+1),Paramètres!$B$3:$C$56,2,FALSE)*Paramètres!$K$14))</f>
        <v>0</v>
      </c>
      <c r="AC41" s="46"/>
      <c r="AD41" s="2">
        <f>IF(AC$2="Bike &amp; Run",IF(ISNA(VLOOKUP(AC41,Paramètres!$B$3:$C$56,2,FALSE)),0,VLOOKUP(AC41,Paramètres!$B$3:$C$56,2,FALSE)*Paramètres!$K$15),IF(OR(AC41="",OR($D41="",$D41="NL",$D41="HORS LIGUE")),0,VLOOKUP(IF(OR(AC41="",OR($D41="",$D41="NL",$D41="HORS LIGUE")),"",COUNTIFS($D$5:$D$72,"&lt;&gt;"&amp;"",$D$5:$D$72,"&lt;&gt;"&amp;"NL",$D$5:$D$72,"&lt;&gt;"&amp;"HORS LIGUE",AC$5:AC$72,"&lt;"&amp;AC41)+1),Paramètres!$B$3:$C$56,2,FALSE)*Paramètres!$K$15))</f>
        <v>0</v>
      </c>
      <c r="AE41" s="46"/>
      <c r="AF41" s="2">
        <f>IF(AE$2="Bike &amp; Run",IF(ISNA(VLOOKUP(AE41,Paramètres!$B$3:$C$56,2,FALSE)),0,VLOOKUP(AE41,Paramètres!$B$3:$C$56,2,FALSE)*Paramètres!$K$16),IF(OR(AE41="",OR($D41="",$D41="NL",$D41="HORS LIGUE")),0,VLOOKUP(IF(OR(AE41="",OR($D41="",$D41="NL",$D41="HORS LIGUE")),"",COUNTIFS($D$5:$D$72,"&lt;&gt;"&amp;"",$D$5:$D$72,"&lt;&gt;"&amp;"NL",$D$5:$D$72,"&lt;&gt;"&amp;"HORS LIGUE",AE$5:AE$72,"&lt;"&amp;AE41)+1),Paramètres!$B$3:$C$56,2,FALSE)*Paramètres!$K$16))</f>
        <v>0</v>
      </c>
      <c r="AG41" s="46"/>
      <c r="AH41" s="2">
        <f>IF(AG$2="Bike &amp; Run",IF(ISNA(VLOOKUP(AG41,Paramètres!$B$3:$C$56,2,FALSE)),0,VLOOKUP(AG41,Paramètres!$B$3:$C$56,2,FALSE)*Paramètres!$K$17),IF(OR(AG41="",OR($D41="",$D41="NL",$D41="HORS LIGUE")),0,VLOOKUP(IF(OR(AG41="",OR($D41="",$D41="NL",$D41="HORS LIGUE")),"",COUNTIFS($D$5:$D$72,"&lt;&gt;"&amp;"",$D$5:$D$72,"&lt;&gt;"&amp;"NL",$D$5:$D$72,"&lt;&gt;"&amp;"HORS LIGUE",AG$5:AG$72,"&lt;"&amp;AG41)+1),Paramètres!$B$3:$C$56,2,FALSE)*Paramètres!$K$17))</f>
        <v>0</v>
      </c>
      <c r="AI41" s="40">
        <f t="shared" si="53"/>
        <v>0</v>
      </c>
      <c r="AJ41" s="3" t="str">
        <f t="shared" si="54"/>
        <v/>
      </c>
      <c r="AK41" s="5">
        <f t="shared" si="55"/>
        <v>0</v>
      </c>
      <c r="AL41" s="41">
        <f t="shared" si="56"/>
        <v>0</v>
      </c>
      <c r="AM41" s="33" t="str">
        <f t="shared" si="57"/>
        <v/>
      </c>
      <c r="AO41" s="22">
        <f t="shared" si="58"/>
        <v>0</v>
      </c>
      <c r="AP41">
        <f t="shared" si="59"/>
        <v>0</v>
      </c>
      <c r="AQ41">
        <f t="shared" si="60"/>
        <v>0</v>
      </c>
      <c r="AR41">
        <f t="shared" si="61"/>
        <v>0</v>
      </c>
      <c r="AS41">
        <f t="shared" si="62"/>
        <v>0</v>
      </c>
      <c r="AT41">
        <f t="shared" si="63"/>
        <v>0</v>
      </c>
      <c r="AU41">
        <f t="shared" si="64"/>
        <v>0</v>
      </c>
      <c r="AV41">
        <f t="shared" si="65"/>
        <v>0</v>
      </c>
      <c r="AW41">
        <f t="shared" si="66"/>
        <v>0</v>
      </c>
      <c r="AX41">
        <f t="shared" si="67"/>
        <v>0</v>
      </c>
      <c r="AY41">
        <f t="shared" si="68"/>
        <v>0</v>
      </c>
      <c r="AZ41">
        <f t="shared" si="69"/>
        <v>0</v>
      </c>
      <c r="BA41">
        <f t="shared" si="70"/>
        <v>0</v>
      </c>
      <c r="BB41">
        <f t="shared" si="71"/>
        <v>0</v>
      </c>
      <c r="BC41">
        <f t="shared" si="72"/>
        <v>0</v>
      </c>
      <c r="BD41">
        <f t="shared" si="73"/>
        <v>0</v>
      </c>
      <c r="BE41" s="22">
        <f t="shared" ref="BE41:BR41" si="78">BD41+LARGE($AO41:$BC41,BE$4)</f>
        <v>0</v>
      </c>
      <c r="BF41" s="22">
        <f t="shared" si="78"/>
        <v>0</v>
      </c>
      <c r="BG41" s="22">
        <f t="shared" si="78"/>
        <v>0</v>
      </c>
      <c r="BH41" s="22">
        <f t="shared" si="78"/>
        <v>0</v>
      </c>
      <c r="BI41" s="22">
        <f t="shared" si="78"/>
        <v>0</v>
      </c>
      <c r="BJ41" s="22">
        <f t="shared" si="78"/>
        <v>0</v>
      </c>
      <c r="BK41" s="22">
        <f t="shared" si="78"/>
        <v>0</v>
      </c>
      <c r="BL41" s="22">
        <f t="shared" si="78"/>
        <v>0</v>
      </c>
      <c r="BM41" s="22">
        <f t="shared" si="78"/>
        <v>0</v>
      </c>
      <c r="BN41" s="22">
        <f t="shared" si="78"/>
        <v>0</v>
      </c>
      <c r="BO41" s="22">
        <f t="shared" si="78"/>
        <v>0</v>
      </c>
      <c r="BP41" s="22">
        <f t="shared" si="78"/>
        <v>0</v>
      </c>
      <c r="BQ41" s="22">
        <f t="shared" si="78"/>
        <v>0</v>
      </c>
      <c r="BR41" s="22">
        <f t="shared" si="78"/>
        <v>0</v>
      </c>
    </row>
    <row r="42" spans="1:70" ht="16.5">
      <c r="A42" s="73" t="s">
        <v>1524</v>
      </c>
      <c r="B42" s="32" t="str">
        <f>IF(ISNA(VLOOKUP(A42,'Licenciés Jeunes 2023'!A:C,3,0)),"",VLOOKUP(A42,'Licenciés Jeunes 2023'!A:C,3,0))</f>
        <v>PRAMPART</v>
      </c>
      <c r="C42" s="32" t="str">
        <f>IF(ISNA(VLOOKUP(A42,'Licenciés Jeunes 2023'!A:C,2,0)),"",VLOOKUP(A42,'Licenciés Jeunes 2023'!A:C,2,0))</f>
        <v>Ilyes</v>
      </c>
      <c r="D42" s="32" t="str">
        <f>IF(ISNA(VLOOKUP(A42,'Licenciés Jeunes 2023'!A:F,6,0)),"",VLOOKUP(A42,'Licenciés Jeunes 2023'!A:F,6,0))</f>
        <v>VENDOME TRIATHLON</v>
      </c>
      <c r="E42" s="6"/>
      <c r="F42" s="2">
        <f>IF(E$2="Bike &amp; Run",IF(ISNA(VLOOKUP(E42,Paramètres!$B$3:$C$56,2,FALSE)),0,VLOOKUP(E42,Paramètres!$B$3:$C$56,2,FALSE)*Paramètres!$K$3),IF(OR(E42="",OR($D42="",$D42="NL",$D42="HORS LIGUE")),0,VLOOKUP(IF(OR(E42="",OR($D42="",$D42="NL",$D42="HORS LIGUE")),"",COUNTIFS($D$5:$D$72,"&lt;&gt;"&amp;"",$D$5:$D$72,"&lt;&gt;"&amp;"NL",$D$5:$D$72,"&lt;&gt;"&amp;"HORS LIGUE",E$5:E$72,"&lt;"&amp;E42)+1),Paramètres!$B$3:$C$56,2,FALSE)*Paramètres!$K$3))</f>
        <v>0</v>
      </c>
      <c r="G42" s="4"/>
      <c r="H42" s="2">
        <f>IF(G$2="Bike &amp; Run",IF(ISNA(VLOOKUP(G42,Paramètres!$B$3:$C$56,2,FALSE)),0,VLOOKUP(G42,Paramètres!$B$3:$C$56,2,FALSE)*Paramètres!$K$4),IF(OR(G42="",OR($D42="",$D42="NL",$D42="HORS LIGUE")),0,VLOOKUP(IF(OR(G42="",OR($D42="",$D42="NL",$D42="HORS LIGUE")),"",COUNTIFS($D$5:$D$72,"&lt;&gt;"&amp;"",$D$5:$D$72,"&lt;&gt;"&amp;"NL",$D$5:$D$72,"&lt;&gt;"&amp;"HORS LIGUE",G$5:G$72,"&lt;"&amp;G42)+1),Paramètres!$B$3:$C$56,2,FALSE)*Paramètres!$K$4))</f>
        <v>0</v>
      </c>
      <c r="I42" s="36"/>
      <c r="J42" s="2">
        <f>IF(I$2="Bike &amp; Run",IF(ISNA(VLOOKUP(I42,Paramètres!$B$3:$C$56,2,FALSE)),0,VLOOKUP(I42,Paramètres!$B$3:$C$56,2,FALSE)*Paramètres!$K$5),IF(OR(I42="",OR($D42="",$D42="NL",$D42="HORS LIGUE")),0,VLOOKUP(IF(OR(I42="",OR($D42="",$D42="NL",$D42="HORS LIGUE")),"",COUNTIFS($D$5:$D$72,"&lt;&gt;"&amp;"",$D$5:$D$72,"&lt;&gt;"&amp;"NL",$D$5:$D$72,"&lt;&gt;"&amp;"HORS LIGUE",I$5:I$72,"&lt;"&amp;I42)+1),Paramètres!$B$3:$C$56,2,FALSE)*Paramètres!$K$5))</f>
        <v>0</v>
      </c>
      <c r="K42" s="4"/>
      <c r="L42" s="2">
        <f>IF(K$2="Bike &amp; Run",IF(ISNA(VLOOKUP(K42,Paramètres!$B$3:$C$56,2,FALSE)),0,VLOOKUP(K42,Paramètres!$B$3:$C$56,2,FALSE)*Paramètres!$K$6),IF(OR(K42="",OR($D42="",$D42="NL",$D42="HORS LIGUE")),0,VLOOKUP(IF(OR(K42="",OR($D42="",$D42="NL",$D42="HORS LIGUE")),"",COUNTIFS($D$5:$D$72,"&lt;&gt;"&amp;"",$D$5:$D$72,"&lt;&gt;"&amp;"NL",$D$5:$D$72,"&lt;&gt;"&amp;"HORS LIGUE",K$5:K$72,"&lt;"&amp;K42)+1),Paramètres!$B$3:$C$56,2,FALSE)*Paramètres!$K$6))</f>
        <v>0</v>
      </c>
      <c r="M42" s="4"/>
      <c r="N42" s="2">
        <f>IF(M$2="Bike &amp; Run",IF(ISNA(VLOOKUP(M42,Paramètres!$B$3:$C$56,2,FALSE)),0,VLOOKUP(M42,Paramètres!$B$3:$C$56,2,FALSE)*Paramètres!$K$7),IF(OR(M42="",OR($D42="",$D42="NL",$D42="HORS LIGUE")),0,VLOOKUP(IF(OR(M42="",OR($D42="",$D42="NL",$D42="HORS LIGUE")),"",COUNTIFS($D$5:$D$72,"&lt;&gt;"&amp;"",$D$5:$D$72,"&lt;&gt;"&amp;"NL",$D$5:$D$72,"&lt;&gt;"&amp;"HORS LIGUE",M$5:M$72,"&lt;"&amp;M42)+1),Paramètres!$B$3:$C$56,2,FALSE)*Paramètres!$K$7))</f>
        <v>0</v>
      </c>
      <c r="O42" s="46"/>
      <c r="P42" s="2">
        <f>IF(O$2="Bike &amp; Run",IF(ISNA(VLOOKUP(O42,Paramètres!$B$3:$C$56,2,FALSE)),0,VLOOKUP(O42,Paramètres!$B$3:$C$56,2,FALSE)*Paramètres!$K$8),IF(OR(O42="",OR($D42="",$D42="NL",$D42="HORS LIGUE")),0,VLOOKUP(IF(OR(O42="",OR($D42="",$D42="NL",$D42="HORS LIGUE")),"",COUNTIFS($D$5:$D$72,"&lt;&gt;"&amp;"",$D$5:$D$72,"&lt;&gt;"&amp;"NL",$D$5:$D$72,"&lt;&gt;"&amp;"HORS LIGUE",O$5:O$72,"&lt;"&amp;O42)+1),Paramètres!$B$3:$C$56,2,FALSE)*Paramètres!$K$8))</f>
        <v>0</v>
      </c>
      <c r="Q42" s="46"/>
      <c r="R42" s="2">
        <f>IF(Q$2="Bike &amp; Run",IF(ISNA(VLOOKUP(Q42,Paramètres!$B$3:$C$56,2,FALSE)),0,VLOOKUP(Q42,Paramètres!$B$3:$C$56,2,FALSE)*Paramètres!$K$9),IF(OR(Q42="",OR($D42="",$D42="NL",$D42="HORS LIGUE")),0,VLOOKUP(IF(OR(Q42="",OR($D42="",$D42="NL",$D42="HORS LIGUE")),"",COUNTIFS($D$5:$D$72,"&lt;&gt;"&amp;"",$D$5:$D$72,"&lt;&gt;"&amp;"NL",$D$5:$D$72,"&lt;&gt;"&amp;"HORS LIGUE",Q$5:Q$72,"&lt;"&amp;Q42)+1),Paramètres!$B$3:$C$56,2,FALSE)*Paramètres!$K$9))</f>
        <v>0</v>
      </c>
      <c r="S42" s="46"/>
      <c r="T42" s="2">
        <f>IF(S$2="Bike &amp; Run",IF(ISNA(VLOOKUP(S42,Paramètres!$B$3:$C$56,2,FALSE)),0,VLOOKUP(S42,Paramètres!$B$3:$C$56,2,FALSE)*Paramètres!$K$10),IF(OR(S42="",OR($D42="",$D42="NL",$D42="HORS LIGUE")),0,VLOOKUP(IF(OR(S42="",OR($D42="",$D42="NL",$D42="HORS LIGUE")),"",COUNTIFS($D$5:$D$72,"&lt;&gt;"&amp;"",$D$5:$D$72,"&lt;&gt;"&amp;"NL",$D$5:$D$72,"&lt;&gt;"&amp;"HORS LIGUE",S$5:S$72,"&lt;"&amp;S42)+1),Paramètres!$B$3:$C$56,2,FALSE)*Paramètres!$K$10))</f>
        <v>0</v>
      </c>
      <c r="U42" s="46"/>
      <c r="V42" s="2">
        <f>IF(U$2="Bike &amp; Run",IF(ISNA(VLOOKUP(U42,Paramètres!$B$3:$C$56,2,FALSE)),0,VLOOKUP(U42,Paramètres!$B$3:$C$56,2,FALSE)*Paramètres!$K$11),IF(OR(U42="",OR($D42="",$D42="NL",$D42="HORS LIGUE")),0,VLOOKUP(IF(OR(U42="",OR($D42="",$D42="NL",$D42="HORS LIGUE")),"",COUNTIFS($D$5:$D$72,"&lt;&gt;"&amp;"",$D$5:$D$72,"&lt;&gt;"&amp;"NL",$D$5:$D$72,"&lt;&gt;"&amp;"HORS LIGUE",U$5:U$72,"&lt;"&amp;U42)+1),Paramètres!$B$3:$C$56,2,FALSE)*Paramètres!$K$11))</f>
        <v>0</v>
      </c>
      <c r="W42" s="46"/>
      <c r="X42" s="2">
        <f>IF(W$2="Bike &amp; Run",IF(ISNA(VLOOKUP(W42,Paramètres!$B$3:$C$56,2,FALSE)),0,VLOOKUP(W42,Paramètres!$B$3:$C$56,2,FALSE)*Paramètres!$K$12),IF(OR(W42="",OR($D42="",$D42="NL",$D42="HORS LIGUE")),0,VLOOKUP(IF(OR(W42="",OR($D42="",$D42="NL",$D42="HORS LIGUE")),"",COUNTIFS($D$5:$D$72,"&lt;&gt;"&amp;"",$D$5:$D$72,"&lt;&gt;"&amp;"NL",$D$5:$D$72,"&lt;&gt;"&amp;"HORS LIGUE",W$5:W$72,"&lt;"&amp;W42)+1),Paramètres!$B$3:$C$56,2,FALSE)*Paramètres!$K$12))</f>
        <v>0</v>
      </c>
      <c r="Y42" s="46"/>
      <c r="Z42" s="2">
        <f>IF(Y$2="Bike &amp; Run",IF(ISNA(VLOOKUP(Y42,Paramètres!$B$3:$C$56,2,FALSE)),0,VLOOKUP(Y42,Paramètres!$B$3:$C$56,2,FALSE)*Paramètres!$K$13),IF(OR(Y42="",OR($D42="",$D42="NL",$D42="HORS LIGUE")),0,VLOOKUP(IF(OR(Y42="",OR($D42="",$D42="NL",$D42="HORS LIGUE")),"",COUNTIFS($D$5:$D$72,"&lt;&gt;"&amp;"",$D$5:$D$72,"&lt;&gt;"&amp;"NL",$D$5:$D$72,"&lt;&gt;"&amp;"HORS LIGUE",Y$5:Y$72,"&lt;"&amp;Y42)+1),Paramètres!$B$3:$C$56,2,FALSE)*Paramètres!$K$13))</f>
        <v>0</v>
      </c>
      <c r="AA42" s="46"/>
      <c r="AB42" s="2">
        <f>IF(AA$2="Bike &amp; Run",IF(ISNA(VLOOKUP(AA42,Paramètres!$B$3:$C$56,2,FALSE)),0,VLOOKUP(AA42,Paramètres!$B$3:$C$56,2,FALSE)*Paramètres!$K$14),IF(OR(AA42="",OR($D42="",$D42="NL",$D42="HORS LIGUE")),0,VLOOKUP(IF(OR(AA42="",OR($D42="",$D42="NL",$D42="HORS LIGUE")),"",COUNTIFS($D$5:$D$72,"&lt;&gt;"&amp;"",$D$5:$D$72,"&lt;&gt;"&amp;"NL",$D$5:$D$72,"&lt;&gt;"&amp;"HORS LIGUE",AA$5:AA$72,"&lt;"&amp;AA42)+1),Paramètres!$B$3:$C$56,2,FALSE)*Paramètres!$K$14))</f>
        <v>0</v>
      </c>
      <c r="AC42" s="46"/>
      <c r="AD42" s="2">
        <f>IF(AC$2="Bike &amp; Run",IF(ISNA(VLOOKUP(AC42,Paramètres!$B$3:$C$56,2,FALSE)),0,VLOOKUP(AC42,Paramètres!$B$3:$C$56,2,FALSE)*Paramètres!$K$15),IF(OR(AC42="",OR($D42="",$D42="NL",$D42="HORS LIGUE")),0,VLOOKUP(IF(OR(AC42="",OR($D42="",$D42="NL",$D42="HORS LIGUE")),"",COUNTIFS($D$5:$D$72,"&lt;&gt;"&amp;"",$D$5:$D$72,"&lt;&gt;"&amp;"NL",$D$5:$D$72,"&lt;&gt;"&amp;"HORS LIGUE",AC$5:AC$72,"&lt;"&amp;AC42)+1),Paramètres!$B$3:$C$56,2,FALSE)*Paramètres!$K$15))</f>
        <v>0</v>
      </c>
      <c r="AE42" s="46"/>
      <c r="AF42" s="2">
        <f>IF(AE$2="Bike &amp; Run",IF(ISNA(VLOOKUP(AE42,Paramètres!$B$3:$C$56,2,FALSE)),0,VLOOKUP(AE42,Paramètres!$B$3:$C$56,2,FALSE)*Paramètres!$K$16),IF(OR(AE42="",OR($D42="",$D42="NL",$D42="HORS LIGUE")),0,VLOOKUP(IF(OR(AE42="",OR($D42="",$D42="NL",$D42="HORS LIGUE")),"",COUNTIFS($D$5:$D$72,"&lt;&gt;"&amp;"",$D$5:$D$72,"&lt;&gt;"&amp;"NL",$D$5:$D$72,"&lt;&gt;"&amp;"HORS LIGUE",AE$5:AE$72,"&lt;"&amp;AE42)+1),Paramètres!$B$3:$C$56,2,FALSE)*Paramètres!$K$16))</f>
        <v>0</v>
      </c>
      <c r="AG42" s="46"/>
      <c r="AH42" s="2">
        <f>IF(AG$2="Bike &amp; Run",IF(ISNA(VLOOKUP(AG42,Paramètres!$B$3:$C$56,2,FALSE)),0,VLOOKUP(AG42,Paramètres!$B$3:$C$56,2,FALSE)*Paramètres!$K$17),IF(OR(AG42="",OR($D42="",$D42="NL",$D42="HORS LIGUE")),0,VLOOKUP(IF(OR(AG42="",OR($D42="",$D42="NL",$D42="HORS LIGUE")),"",COUNTIFS($D$5:$D$72,"&lt;&gt;"&amp;"",$D$5:$D$72,"&lt;&gt;"&amp;"NL",$D$5:$D$72,"&lt;&gt;"&amp;"HORS LIGUE",AG$5:AG$72,"&lt;"&amp;AG42)+1),Paramètres!$B$3:$C$56,2,FALSE)*Paramètres!$K$17))</f>
        <v>0</v>
      </c>
      <c r="AI42" s="40">
        <f t="shared" si="53"/>
        <v>0</v>
      </c>
      <c r="AJ42" s="3" t="str">
        <f t="shared" si="54"/>
        <v/>
      </c>
      <c r="AK42" s="5">
        <f t="shared" si="55"/>
        <v>0</v>
      </c>
      <c r="AL42" s="41">
        <f t="shared" si="56"/>
        <v>0</v>
      </c>
      <c r="AM42" s="33" t="str">
        <f t="shared" si="57"/>
        <v/>
      </c>
      <c r="AO42" s="22">
        <f t="shared" si="58"/>
        <v>0</v>
      </c>
      <c r="AP42">
        <f t="shared" si="59"/>
        <v>0</v>
      </c>
      <c r="AQ42">
        <f t="shared" si="60"/>
        <v>0</v>
      </c>
      <c r="AR42">
        <f t="shared" si="61"/>
        <v>0</v>
      </c>
      <c r="AS42">
        <f t="shared" si="62"/>
        <v>0</v>
      </c>
      <c r="AT42">
        <f t="shared" si="63"/>
        <v>0</v>
      </c>
      <c r="AU42">
        <f t="shared" si="64"/>
        <v>0</v>
      </c>
      <c r="AV42">
        <f t="shared" si="65"/>
        <v>0</v>
      </c>
      <c r="AW42">
        <f t="shared" si="66"/>
        <v>0</v>
      </c>
      <c r="AX42">
        <f t="shared" si="67"/>
        <v>0</v>
      </c>
      <c r="AY42">
        <f t="shared" si="68"/>
        <v>0</v>
      </c>
      <c r="AZ42">
        <f t="shared" si="69"/>
        <v>0</v>
      </c>
      <c r="BA42">
        <f t="shared" si="70"/>
        <v>0</v>
      </c>
      <c r="BB42">
        <f t="shared" si="71"/>
        <v>0</v>
      </c>
      <c r="BC42">
        <f t="shared" si="72"/>
        <v>0</v>
      </c>
      <c r="BD42">
        <f t="shared" si="73"/>
        <v>0</v>
      </c>
      <c r="BE42" s="22">
        <f t="shared" ref="BE42:BR42" si="79">BD42+LARGE($AO42:$BC42,BE$4)</f>
        <v>0</v>
      </c>
      <c r="BF42" s="22">
        <f t="shared" si="79"/>
        <v>0</v>
      </c>
      <c r="BG42" s="22">
        <f t="shared" si="79"/>
        <v>0</v>
      </c>
      <c r="BH42" s="22">
        <f t="shared" si="79"/>
        <v>0</v>
      </c>
      <c r="BI42" s="22">
        <f t="shared" si="79"/>
        <v>0</v>
      </c>
      <c r="BJ42" s="22">
        <f t="shared" si="79"/>
        <v>0</v>
      </c>
      <c r="BK42" s="22">
        <f t="shared" si="79"/>
        <v>0</v>
      </c>
      <c r="BL42" s="22">
        <f t="shared" si="79"/>
        <v>0</v>
      </c>
      <c r="BM42" s="22">
        <f t="shared" si="79"/>
        <v>0</v>
      </c>
      <c r="BN42" s="22">
        <f t="shared" si="79"/>
        <v>0</v>
      </c>
      <c r="BO42" s="22">
        <f t="shared" si="79"/>
        <v>0</v>
      </c>
      <c r="BP42" s="22">
        <f t="shared" si="79"/>
        <v>0</v>
      </c>
      <c r="BQ42" s="22">
        <f t="shared" si="79"/>
        <v>0</v>
      </c>
      <c r="BR42" s="22">
        <f t="shared" si="79"/>
        <v>0</v>
      </c>
    </row>
    <row r="43" spans="1:70" ht="16.5">
      <c r="A43" s="14"/>
      <c r="B43" s="32" t="str">
        <f>IF(ISNA(VLOOKUP(A43,'Licenciés Jeunes 2023'!A:C,3,0)),"",VLOOKUP(A43,'Licenciés Jeunes 2023'!A:C,3,0))</f>
        <v/>
      </c>
      <c r="C43" s="32" t="str">
        <f>IF(ISNA(VLOOKUP(A43,'Licenciés Jeunes 2023'!A:C,2,0)),"",VLOOKUP(A43,'Licenciés Jeunes 2023'!A:C,2,0))</f>
        <v/>
      </c>
      <c r="D43" s="32" t="str">
        <f>IF(ISNA(VLOOKUP(A43,'Licenciés Jeunes 2023'!A:F,6,0)),"",VLOOKUP(A43,'Licenciés Jeunes 2023'!A:F,6,0))</f>
        <v/>
      </c>
      <c r="E43" s="6"/>
      <c r="F43" s="2">
        <f>IF(E$2="Bike &amp; Run",IF(ISNA(VLOOKUP(E43,Paramètres!$B$3:$C$56,2,FALSE)),0,VLOOKUP(E43,Paramètres!$B$3:$C$56,2,FALSE)*Paramètres!$K$3),IF(OR(E43="",OR($D43="",$D43="NL",$D43="HORS LIGUE")),0,VLOOKUP(IF(OR(E43="",OR($D43="",$D43="NL",$D43="HORS LIGUE")),"",COUNTIFS($D$5:$D$72,"&lt;&gt;"&amp;"",$D$5:$D$72,"&lt;&gt;"&amp;"NL",$D$5:$D$72,"&lt;&gt;"&amp;"HORS LIGUE",E$5:E$72,"&lt;"&amp;E43)+1),Paramètres!$B$3:$C$56,2,FALSE)*Paramètres!$K$3))</f>
        <v>0</v>
      </c>
      <c r="G43" s="4"/>
      <c r="H43" s="2">
        <f>IF(G$2="Bike &amp; Run",IF(ISNA(VLOOKUP(G43,Paramètres!$B$3:$C$56,2,FALSE)),0,VLOOKUP(G43,Paramètres!$B$3:$C$56,2,FALSE)*Paramètres!$K$4),IF(OR(G43="",OR($D43="",$D43="NL",$D43="HORS LIGUE")),0,VLOOKUP(IF(OR(G43="",OR($D43="",$D43="NL",$D43="HORS LIGUE")),"",COUNTIFS($D$5:$D$72,"&lt;&gt;"&amp;"",$D$5:$D$72,"&lt;&gt;"&amp;"NL",$D$5:$D$72,"&lt;&gt;"&amp;"HORS LIGUE",G$5:G$72,"&lt;"&amp;G43)+1),Paramètres!$B$3:$C$56,2,FALSE)*Paramètres!$K$4))</f>
        <v>0</v>
      </c>
      <c r="I43" s="36"/>
      <c r="J43" s="2">
        <f>IF(I$2="Bike &amp; Run",IF(ISNA(VLOOKUP(I43,Paramètres!$B$3:$C$56,2,FALSE)),0,VLOOKUP(I43,Paramètres!$B$3:$C$56,2,FALSE)*Paramètres!$K$5),IF(OR(I43="",OR($D43="",$D43="NL",$D43="HORS LIGUE")),0,VLOOKUP(IF(OR(I43="",OR($D43="",$D43="NL",$D43="HORS LIGUE")),"",COUNTIFS($D$5:$D$72,"&lt;&gt;"&amp;"",$D$5:$D$72,"&lt;&gt;"&amp;"NL",$D$5:$D$72,"&lt;&gt;"&amp;"HORS LIGUE",I$5:I$72,"&lt;"&amp;I43)+1),Paramètres!$B$3:$C$56,2,FALSE)*Paramètres!$K$5))</f>
        <v>0</v>
      </c>
      <c r="K43" s="4"/>
      <c r="L43" s="2">
        <f>IF(K$2="Bike &amp; Run",IF(ISNA(VLOOKUP(K43,Paramètres!$B$3:$C$56,2,FALSE)),0,VLOOKUP(K43,Paramètres!$B$3:$C$56,2,FALSE)*Paramètres!$K$6),IF(OR(K43="",OR($D43="",$D43="NL",$D43="HORS LIGUE")),0,VLOOKUP(IF(OR(K43="",OR($D43="",$D43="NL",$D43="HORS LIGUE")),"",COUNTIFS($D$5:$D$72,"&lt;&gt;"&amp;"",$D$5:$D$72,"&lt;&gt;"&amp;"NL",$D$5:$D$72,"&lt;&gt;"&amp;"HORS LIGUE",K$5:K$72,"&lt;"&amp;K43)+1),Paramètres!$B$3:$C$56,2,FALSE)*Paramètres!$K$6))</f>
        <v>0</v>
      </c>
      <c r="M43" s="4"/>
      <c r="N43" s="2">
        <f>IF(M$2="Bike &amp; Run",IF(ISNA(VLOOKUP(M43,Paramètres!$B$3:$C$56,2,FALSE)),0,VLOOKUP(M43,Paramètres!$B$3:$C$56,2,FALSE)*Paramètres!$K$7),IF(OR(M43="",OR($D43="",$D43="NL",$D43="HORS LIGUE")),0,VLOOKUP(IF(OR(M43="",OR($D43="",$D43="NL",$D43="HORS LIGUE")),"",COUNTIFS($D$5:$D$72,"&lt;&gt;"&amp;"",$D$5:$D$72,"&lt;&gt;"&amp;"NL",$D$5:$D$72,"&lt;&gt;"&amp;"HORS LIGUE",M$5:M$72,"&lt;"&amp;M43)+1),Paramètres!$B$3:$C$56,2,FALSE)*Paramètres!$K$7))</f>
        <v>0</v>
      </c>
      <c r="O43" s="46"/>
      <c r="P43" s="2">
        <f>IF(O$2="Bike &amp; Run",IF(ISNA(VLOOKUP(O43,Paramètres!$B$3:$C$56,2,FALSE)),0,VLOOKUP(O43,Paramètres!$B$3:$C$56,2,FALSE)*Paramètres!$K$8),IF(OR(O43="",OR($D43="",$D43="NL",$D43="HORS LIGUE")),0,VLOOKUP(IF(OR(O43="",OR($D43="",$D43="NL",$D43="HORS LIGUE")),"",COUNTIFS($D$5:$D$72,"&lt;&gt;"&amp;"",$D$5:$D$72,"&lt;&gt;"&amp;"NL",$D$5:$D$72,"&lt;&gt;"&amp;"HORS LIGUE",O$5:O$72,"&lt;"&amp;O43)+1),Paramètres!$B$3:$C$56,2,FALSE)*Paramètres!$K$8))</f>
        <v>0</v>
      </c>
      <c r="Q43" s="46"/>
      <c r="R43" s="2">
        <f>IF(Q$2="Bike &amp; Run",IF(ISNA(VLOOKUP(Q43,Paramètres!$B$3:$C$56,2,FALSE)),0,VLOOKUP(Q43,Paramètres!$B$3:$C$56,2,FALSE)*Paramètres!$K$9),IF(OR(Q43="",OR($D43="",$D43="NL",$D43="HORS LIGUE")),0,VLOOKUP(IF(OR(Q43="",OR($D43="",$D43="NL",$D43="HORS LIGUE")),"",COUNTIFS($D$5:$D$72,"&lt;&gt;"&amp;"",$D$5:$D$72,"&lt;&gt;"&amp;"NL",$D$5:$D$72,"&lt;&gt;"&amp;"HORS LIGUE",Q$5:Q$72,"&lt;"&amp;Q43)+1),Paramètres!$B$3:$C$56,2,FALSE)*Paramètres!$K$9))</f>
        <v>0</v>
      </c>
      <c r="S43" s="46"/>
      <c r="T43" s="2">
        <f>IF(S$2="Bike &amp; Run",IF(ISNA(VLOOKUP(S43,Paramètres!$B$3:$C$56,2,FALSE)),0,VLOOKUP(S43,Paramètres!$B$3:$C$56,2,FALSE)*Paramètres!$K$10),IF(OR(S43="",OR($D43="",$D43="NL",$D43="HORS LIGUE")),0,VLOOKUP(IF(OR(S43="",OR($D43="",$D43="NL",$D43="HORS LIGUE")),"",COUNTIFS($D$5:$D$72,"&lt;&gt;"&amp;"",$D$5:$D$72,"&lt;&gt;"&amp;"NL",$D$5:$D$72,"&lt;&gt;"&amp;"HORS LIGUE",S$5:S$72,"&lt;"&amp;S43)+1),Paramètres!$B$3:$C$56,2,FALSE)*Paramètres!$K$10))</f>
        <v>0</v>
      </c>
      <c r="U43" s="46"/>
      <c r="V43" s="2">
        <f>IF(U$2="Bike &amp; Run",IF(ISNA(VLOOKUP(U43,Paramètres!$B$3:$C$56,2,FALSE)),0,VLOOKUP(U43,Paramètres!$B$3:$C$56,2,FALSE)*Paramètres!$K$11),IF(OR(U43="",OR($D43="",$D43="NL",$D43="HORS LIGUE")),0,VLOOKUP(IF(OR(U43="",OR($D43="",$D43="NL",$D43="HORS LIGUE")),"",COUNTIFS($D$5:$D$72,"&lt;&gt;"&amp;"",$D$5:$D$72,"&lt;&gt;"&amp;"NL",$D$5:$D$72,"&lt;&gt;"&amp;"HORS LIGUE",U$5:U$72,"&lt;"&amp;U43)+1),Paramètres!$B$3:$C$56,2,FALSE)*Paramètres!$K$11))</f>
        <v>0</v>
      </c>
      <c r="W43" s="46"/>
      <c r="X43" s="2">
        <f>IF(W$2="Bike &amp; Run",IF(ISNA(VLOOKUP(W43,Paramètres!$B$3:$C$56,2,FALSE)),0,VLOOKUP(W43,Paramètres!$B$3:$C$56,2,FALSE)*Paramètres!$K$12),IF(OR(W43="",OR($D43="",$D43="NL",$D43="HORS LIGUE")),0,VLOOKUP(IF(OR(W43="",OR($D43="",$D43="NL",$D43="HORS LIGUE")),"",COUNTIFS($D$5:$D$72,"&lt;&gt;"&amp;"",$D$5:$D$72,"&lt;&gt;"&amp;"NL",$D$5:$D$72,"&lt;&gt;"&amp;"HORS LIGUE",W$5:W$72,"&lt;"&amp;W43)+1),Paramètres!$B$3:$C$56,2,FALSE)*Paramètres!$K$12))</f>
        <v>0</v>
      </c>
      <c r="Y43" s="46"/>
      <c r="Z43" s="2">
        <f>IF(Y$2="Bike &amp; Run",IF(ISNA(VLOOKUP(Y43,Paramètres!$B$3:$C$56,2,FALSE)),0,VLOOKUP(Y43,Paramètres!$B$3:$C$56,2,FALSE)*Paramètres!$K$13),IF(OR(Y43="",OR($D43="",$D43="NL",$D43="HORS LIGUE")),0,VLOOKUP(IF(OR(Y43="",OR($D43="",$D43="NL",$D43="HORS LIGUE")),"",COUNTIFS($D$5:$D$72,"&lt;&gt;"&amp;"",$D$5:$D$72,"&lt;&gt;"&amp;"NL",$D$5:$D$72,"&lt;&gt;"&amp;"HORS LIGUE",Y$5:Y$72,"&lt;"&amp;Y43)+1),Paramètres!$B$3:$C$56,2,FALSE)*Paramètres!$K$13))</f>
        <v>0</v>
      </c>
      <c r="AA43" s="46"/>
      <c r="AB43" s="2">
        <f>IF(AA$2="Bike &amp; Run",IF(ISNA(VLOOKUP(AA43,Paramètres!$B$3:$C$56,2,FALSE)),0,VLOOKUP(AA43,Paramètres!$B$3:$C$56,2,FALSE)*Paramètres!$K$14),IF(OR(AA43="",OR($D43="",$D43="NL",$D43="HORS LIGUE")),0,VLOOKUP(IF(OR(AA43="",OR($D43="",$D43="NL",$D43="HORS LIGUE")),"",COUNTIFS($D$5:$D$72,"&lt;&gt;"&amp;"",$D$5:$D$72,"&lt;&gt;"&amp;"NL",$D$5:$D$72,"&lt;&gt;"&amp;"HORS LIGUE",AA$5:AA$72,"&lt;"&amp;AA43)+1),Paramètres!$B$3:$C$56,2,FALSE)*Paramètres!$K$14))</f>
        <v>0</v>
      </c>
      <c r="AC43" s="46"/>
      <c r="AD43" s="2">
        <f>IF(AC$2="Bike &amp; Run",IF(ISNA(VLOOKUP(AC43,Paramètres!$B$3:$C$56,2,FALSE)),0,VLOOKUP(AC43,Paramètres!$B$3:$C$56,2,FALSE)*Paramètres!$K$15),IF(OR(AC43="",OR($D43="",$D43="NL",$D43="HORS LIGUE")),0,VLOOKUP(IF(OR(AC43="",OR($D43="",$D43="NL",$D43="HORS LIGUE")),"",COUNTIFS($D$5:$D$72,"&lt;&gt;"&amp;"",$D$5:$D$72,"&lt;&gt;"&amp;"NL",$D$5:$D$72,"&lt;&gt;"&amp;"HORS LIGUE",AC$5:AC$72,"&lt;"&amp;AC43)+1),Paramètres!$B$3:$C$56,2,FALSE)*Paramètres!$K$15))</f>
        <v>0</v>
      </c>
      <c r="AE43" s="46"/>
      <c r="AF43" s="2">
        <f>IF(AE$2="Bike &amp; Run",IF(ISNA(VLOOKUP(AE43,Paramètres!$B$3:$C$56,2,FALSE)),0,VLOOKUP(AE43,Paramètres!$B$3:$C$56,2,FALSE)*Paramètres!$K$16),IF(OR(AE43="",OR($D43="",$D43="NL",$D43="HORS LIGUE")),0,VLOOKUP(IF(OR(AE43="",OR($D43="",$D43="NL",$D43="HORS LIGUE")),"",COUNTIFS($D$5:$D$72,"&lt;&gt;"&amp;"",$D$5:$D$72,"&lt;&gt;"&amp;"NL",$D$5:$D$72,"&lt;&gt;"&amp;"HORS LIGUE",AE$5:AE$72,"&lt;"&amp;AE43)+1),Paramètres!$B$3:$C$56,2,FALSE)*Paramètres!$K$16))</f>
        <v>0</v>
      </c>
      <c r="AG43" s="46"/>
      <c r="AH43" s="2">
        <f>IF(AG$2="Bike &amp; Run",IF(ISNA(VLOOKUP(AG43,Paramètres!$B$3:$C$56,2,FALSE)),0,VLOOKUP(AG43,Paramètres!$B$3:$C$56,2,FALSE)*Paramètres!$K$17),IF(OR(AG43="",OR($D43="",$D43="NL",$D43="HORS LIGUE")),0,VLOOKUP(IF(OR(AG43="",OR($D43="",$D43="NL",$D43="HORS LIGUE")),"",COUNTIFS($D$5:$D$72,"&lt;&gt;"&amp;"",$D$5:$D$72,"&lt;&gt;"&amp;"NL",$D$5:$D$72,"&lt;&gt;"&amp;"HORS LIGUE",AG$5:AG$72,"&lt;"&amp;AG43)+1),Paramètres!$B$3:$C$56,2,FALSE)*Paramètres!$K$17))</f>
        <v>0</v>
      </c>
      <c r="AI43" s="40">
        <f t="shared" si="53"/>
        <v>0</v>
      </c>
      <c r="AJ43" s="3" t="str">
        <f t="shared" si="54"/>
        <v/>
      </c>
      <c r="AK43" s="5">
        <f t="shared" si="55"/>
        <v>0</v>
      </c>
      <c r="AL43" s="41">
        <f t="shared" si="56"/>
        <v>0</v>
      </c>
      <c r="AM43" s="33" t="str">
        <f t="shared" si="57"/>
        <v/>
      </c>
      <c r="AO43" s="22">
        <f t="shared" si="58"/>
        <v>0</v>
      </c>
      <c r="AP43">
        <f t="shared" si="59"/>
        <v>0</v>
      </c>
      <c r="AQ43">
        <f t="shared" si="60"/>
        <v>0</v>
      </c>
      <c r="AR43">
        <f t="shared" si="61"/>
        <v>0</v>
      </c>
      <c r="AS43">
        <f t="shared" si="62"/>
        <v>0</v>
      </c>
      <c r="AT43">
        <f t="shared" si="63"/>
        <v>0</v>
      </c>
      <c r="AU43">
        <f t="shared" si="64"/>
        <v>0</v>
      </c>
      <c r="AV43">
        <f t="shared" si="65"/>
        <v>0</v>
      </c>
      <c r="AW43">
        <f t="shared" si="66"/>
        <v>0</v>
      </c>
      <c r="AX43">
        <f t="shared" si="67"/>
        <v>0</v>
      </c>
      <c r="AY43">
        <f t="shared" si="68"/>
        <v>0</v>
      </c>
      <c r="AZ43">
        <f t="shared" si="69"/>
        <v>0</v>
      </c>
      <c r="BA43">
        <f t="shared" si="70"/>
        <v>0</v>
      </c>
      <c r="BB43">
        <f t="shared" si="71"/>
        <v>0</v>
      </c>
      <c r="BC43">
        <f t="shared" si="72"/>
        <v>0</v>
      </c>
      <c r="BD43">
        <f t="shared" si="73"/>
        <v>0</v>
      </c>
      <c r="BE43" s="22">
        <f t="shared" ref="BE43:BR43" si="80">BD43+LARGE($AO43:$BC43,BE$4)</f>
        <v>0</v>
      </c>
      <c r="BF43" s="22">
        <f t="shared" si="80"/>
        <v>0</v>
      </c>
      <c r="BG43" s="22">
        <f t="shared" si="80"/>
        <v>0</v>
      </c>
      <c r="BH43" s="22">
        <f t="shared" si="80"/>
        <v>0</v>
      </c>
      <c r="BI43" s="22">
        <f t="shared" si="80"/>
        <v>0</v>
      </c>
      <c r="BJ43" s="22">
        <f t="shared" si="80"/>
        <v>0</v>
      </c>
      <c r="BK43" s="22">
        <f t="shared" si="80"/>
        <v>0</v>
      </c>
      <c r="BL43" s="22">
        <f t="shared" si="80"/>
        <v>0</v>
      </c>
      <c r="BM43" s="22">
        <f t="shared" si="80"/>
        <v>0</v>
      </c>
      <c r="BN43" s="22">
        <f t="shared" si="80"/>
        <v>0</v>
      </c>
      <c r="BO43" s="22">
        <f t="shared" si="80"/>
        <v>0</v>
      </c>
      <c r="BP43" s="22">
        <f t="shared" si="80"/>
        <v>0</v>
      </c>
      <c r="BQ43" s="22">
        <f t="shared" si="80"/>
        <v>0</v>
      </c>
      <c r="BR43" s="22">
        <f t="shared" si="80"/>
        <v>0</v>
      </c>
    </row>
    <row r="44" spans="1:70" ht="16.5">
      <c r="A44" s="14"/>
      <c r="B44" s="32" t="str">
        <f>IF(ISNA(VLOOKUP(A44,'Licenciés Jeunes 2023'!A:C,3,0)),"",VLOOKUP(A44,'Licenciés Jeunes 2023'!A:C,3,0))</f>
        <v/>
      </c>
      <c r="C44" s="32" t="str">
        <f>IF(ISNA(VLOOKUP(A44,'Licenciés Jeunes 2023'!A:C,2,0)),"",VLOOKUP(A44,'Licenciés Jeunes 2023'!A:C,2,0))</f>
        <v/>
      </c>
      <c r="D44" s="32" t="str">
        <f>IF(ISNA(VLOOKUP(A44,'Licenciés Jeunes 2023'!A:F,6,0)),"",VLOOKUP(A44,'Licenciés Jeunes 2023'!A:F,6,0))</f>
        <v/>
      </c>
      <c r="E44" s="6"/>
      <c r="F44" s="2">
        <f>IF(E$2="Bike &amp; Run",IF(ISNA(VLOOKUP(E44,Paramètres!$B$3:$C$56,2,FALSE)),0,VLOOKUP(E44,Paramètres!$B$3:$C$56,2,FALSE)*Paramètres!$K$3),IF(OR(E44="",OR($D44="",$D44="NL",$D44="HORS LIGUE")),0,VLOOKUP(IF(OR(E44="",OR($D44="",$D44="NL",$D44="HORS LIGUE")),"",COUNTIFS($D$5:$D$72,"&lt;&gt;"&amp;"",$D$5:$D$72,"&lt;&gt;"&amp;"NL",$D$5:$D$72,"&lt;&gt;"&amp;"HORS LIGUE",E$5:E$72,"&lt;"&amp;E44)+1),Paramètres!$B$3:$C$56,2,FALSE)*Paramètres!$K$3))</f>
        <v>0</v>
      </c>
      <c r="G44" s="4"/>
      <c r="H44" s="2">
        <f>IF(G$2="Bike &amp; Run",IF(ISNA(VLOOKUP(G44,Paramètres!$B$3:$C$56,2,FALSE)),0,VLOOKUP(G44,Paramètres!$B$3:$C$56,2,FALSE)*Paramètres!$K$4),IF(OR(G44="",OR($D44="",$D44="NL",$D44="HORS LIGUE")),0,VLOOKUP(IF(OR(G44="",OR($D44="",$D44="NL",$D44="HORS LIGUE")),"",COUNTIFS($D$5:$D$72,"&lt;&gt;"&amp;"",$D$5:$D$72,"&lt;&gt;"&amp;"NL",$D$5:$D$72,"&lt;&gt;"&amp;"HORS LIGUE",G$5:G$72,"&lt;"&amp;G44)+1),Paramètres!$B$3:$C$56,2,FALSE)*Paramètres!$K$4))</f>
        <v>0</v>
      </c>
      <c r="I44" s="36"/>
      <c r="J44" s="2">
        <f>IF(I$2="Bike &amp; Run",IF(ISNA(VLOOKUP(I44,Paramètres!$B$3:$C$56,2,FALSE)),0,VLOOKUP(I44,Paramètres!$B$3:$C$56,2,FALSE)*Paramètres!$K$5),IF(OR(I44="",OR($D44="",$D44="NL",$D44="HORS LIGUE")),0,VLOOKUP(IF(OR(I44="",OR($D44="",$D44="NL",$D44="HORS LIGUE")),"",COUNTIFS($D$5:$D$72,"&lt;&gt;"&amp;"",$D$5:$D$72,"&lt;&gt;"&amp;"NL",$D$5:$D$72,"&lt;&gt;"&amp;"HORS LIGUE",I$5:I$72,"&lt;"&amp;I44)+1),Paramètres!$B$3:$C$56,2,FALSE)*Paramètres!$K$5))</f>
        <v>0</v>
      </c>
      <c r="K44" s="4"/>
      <c r="L44" s="2">
        <f>IF(K$2="Bike &amp; Run",IF(ISNA(VLOOKUP(K44,Paramètres!$B$3:$C$56,2,FALSE)),0,VLOOKUP(K44,Paramètres!$B$3:$C$56,2,FALSE)*Paramètres!$K$6),IF(OR(K44="",OR($D44="",$D44="NL",$D44="HORS LIGUE")),0,VLOOKUP(IF(OR(K44="",OR($D44="",$D44="NL",$D44="HORS LIGUE")),"",COUNTIFS($D$5:$D$72,"&lt;&gt;"&amp;"",$D$5:$D$72,"&lt;&gt;"&amp;"NL",$D$5:$D$72,"&lt;&gt;"&amp;"HORS LIGUE",K$5:K$72,"&lt;"&amp;K44)+1),Paramètres!$B$3:$C$56,2,FALSE)*Paramètres!$K$6))</f>
        <v>0</v>
      </c>
      <c r="M44" s="4"/>
      <c r="N44" s="2">
        <f>IF(M$2="Bike &amp; Run",IF(ISNA(VLOOKUP(M44,Paramètres!$B$3:$C$56,2,FALSE)),0,VLOOKUP(M44,Paramètres!$B$3:$C$56,2,FALSE)*Paramètres!$K$7),IF(OR(M44="",OR($D44="",$D44="NL",$D44="HORS LIGUE")),0,VLOOKUP(IF(OR(M44="",OR($D44="",$D44="NL",$D44="HORS LIGUE")),"",COUNTIFS($D$5:$D$72,"&lt;&gt;"&amp;"",$D$5:$D$72,"&lt;&gt;"&amp;"NL",$D$5:$D$72,"&lt;&gt;"&amp;"HORS LIGUE",M$5:M$72,"&lt;"&amp;M44)+1),Paramètres!$B$3:$C$56,2,FALSE)*Paramètres!$K$7))</f>
        <v>0</v>
      </c>
      <c r="O44" s="46"/>
      <c r="P44" s="2">
        <f>IF(O$2="Bike &amp; Run",IF(ISNA(VLOOKUP(O44,Paramètres!$B$3:$C$56,2,FALSE)),0,VLOOKUP(O44,Paramètres!$B$3:$C$56,2,FALSE)*Paramètres!$K$8),IF(OR(O44="",OR($D44="",$D44="NL",$D44="HORS LIGUE")),0,VLOOKUP(IF(OR(O44="",OR($D44="",$D44="NL",$D44="HORS LIGUE")),"",COUNTIFS($D$5:$D$72,"&lt;&gt;"&amp;"",$D$5:$D$72,"&lt;&gt;"&amp;"NL",$D$5:$D$72,"&lt;&gt;"&amp;"HORS LIGUE",O$5:O$72,"&lt;"&amp;O44)+1),Paramètres!$B$3:$C$56,2,FALSE)*Paramètres!$K$8))</f>
        <v>0</v>
      </c>
      <c r="Q44" s="46"/>
      <c r="R44" s="2">
        <f>IF(Q$2="Bike &amp; Run",IF(ISNA(VLOOKUP(Q44,Paramètres!$B$3:$C$56,2,FALSE)),0,VLOOKUP(Q44,Paramètres!$B$3:$C$56,2,FALSE)*Paramètres!$K$9),IF(OR(Q44="",OR($D44="",$D44="NL",$D44="HORS LIGUE")),0,VLOOKUP(IF(OR(Q44="",OR($D44="",$D44="NL",$D44="HORS LIGUE")),"",COUNTIFS($D$5:$D$72,"&lt;&gt;"&amp;"",$D$5:$D$72,"&lt;&gt;"&amp;"NL",$D$5:$D$72,"&lt;&gt;"&amp;"HORS LIGUE",Q$5:Q$72,"&lt;"&amp;Q44)+1),Paramètres!$B$3:$C$56,2,FALSE)*Paramètres!$K$9))</f>
        <v>0</v>
      </c>
      <c r="S44" s="46"/>
      <c r="T44" s="2">
        <f>IF(S$2="Bike &amp; Run",IF(ISNA(VLOOKUP(S44,Paramètres!$B$3:$C$56,2,FALSE)),0,VLOOKUP(S44,Paramètres!$B$3:$C$56,2,FALSE)*Paramètres!$K$10),IF(OR(S44="",OR($D44="",$D44="NL",$D44="HORS LIGUE")),0,VLOOKUP(IF(OR(S44="",OR($D44="",$D44="NL",$D44="HORS LIGUE")),"",COUNTIFS($D$5:$D$72,"&lt;&gt;"&amp;"",$D$5:$D$72,"&lt;&gt;"&amp;"NL",$D$5:$D$72,"&lt;&gt;"&amp;"HORS LIGUE",S$5:S$72,"&lt;"&amp;S44)+1),Paramètres!$B$3:$C$56,2,FALSE)*Paramètres!$K$10))</f>
        <v>0</v>
      </c>
      <c r="U44" s="46"/>
      <c r="V44" s="2">
        <f>IF(U$2="Bike &amp; Run",IF(ISNA(VLOOKUP(U44,Paramètres!$B$3:$C$56,2,FALSE)),0,VLOOKUP(U44,Paramètres!$B$3:$C$56,2,FALSE)*Paramètres!$K$11),IF(OR(U44="",OR($D44="",$D44="NL",$D44="HORS LIGUE")),0,VLOOKUP(IF(OR(U44="",OR($D44="",$D44="NL",$D44="HORS LIGUE")),"",COUNTIFS($D$5:$D$72,"&lt;&gt;"&amp;"",$D$5:$D$72,"&lt;&gt;"&amp;"NL",$D$5:$D$72,"&lt;&gt;"&amp;"HORS LIGUE",U$5:U$72,"&lt;"&amp;U44)+1),Paramètres!$B$3:$C$56,2,FALSE)*Paramètres!$K$11))</f>
        <v>0</v>
      </c>
      <c r="W44" s="46"/>
      <c r="X44" s="2">
        <f>IF(W$2="Bike &amp; Run",IF(ISNA(VLOOKUP(W44,Paramètres!$B$3:$C$56,2,FALSE)),0,VLOOKUP(W44,Paramètres!$B$3:$C$56,2,FALSE)*Paramètres!$K$12),IF(OR(W44="",OR($D44="",$D44="NL",$D44="HORS LIGUE")),0,VLOOKUP(IF(OR(W44="",OR($D44="",$D44="NL",$D44="HORS LIGUE")),"",COUNTIFS($D$5:$D$72,"&lt;&gt;"&amp;"",$D$5:$D$72,"&lt;&gt;"&amp;"NL",$D$5:$D$72,"&lt;&gt;"&amp;"HORS LIGUE",W$5:W$72,"&lt;"&amp;W44)+1),Paramètres!$B$3:$C$56,2,FALSE)*Paramètres!$K$12))</f>
        <v>0</v>
      </c>
      <c r="Y44" s="46"/>
      <c r="Z44" s="2">
        <f>IF(Y$2="Bike &amp; Run",IF(ISNA(VLOOKUP(Y44,Paramètres!$B$3:$C$56,2,FALSE)),0,VLOOKUP(Y44,Paramètres!$B$3:$C$56,2,FALSE)*Paramètres!$K$13),IF(OR(Y44="",OR($D44="",$D44="NL",$D44="HORS LIGUE")),0,VLOOKUP(IF(OR(Y44="",OR($D44="",$D44="NL",$D44="HORS LIGUE")),"",COUNTIFS($D$5:$D$72,"&lt;&gt;"&amp;"",$D$5:$D$72,"&lt;&gt;"&amp;"NL",$D$5:$D$72,"&lt;&gt;"&amp;"HORS LIGUE",Y$5:Y$72,"&lt;"&amp;Y44)+1),Paramètres!$B$3:$C$56,2,FALSE)*Paramètres!$K$13))</f>
        <v>0</v>
      </c>
      <c r="AA44" s="46"/>
      <c r="AB44" s="2">
        <f>IF(AA$2="Bike &amp; Run",IF(ISNA(VLOOKUP(AA44,Paramètres!$B$3:$C$56,2,FALSE)),0,VLOOKUP(AA44,Paramètres!$B$3:$C$56,2,FALSE)*Paramètres!$K$14),IF(OR(AA44="",OR($D44="",$D44="NL",$D44="HORS LIGUE")),0,VLOOKUP(IF(OR(AA44="",OR($D44="",$D44="NL",$D44="HORS LIGUE")),"",COUNTIFS($D$5:$D$72,"&lt;&gt;"&amp;"",$D$5:$D$72,"&lt;&gt;"&amp;"NL",$D$5:$D$72,"&lt;&gt;"&amp;"HORS LIGUE",AA$5:AA$72,"&lt;"&amp;AA44)+1),Paramètres!$B$3:$C$56,2,FALSE)*Paramètres!$K$14))</f>
        <v>0</v>
      </c>
      <c r="AC44" s="46"/>
      <c r="AD44" s="2">
        <f>IF(AC$2="Bike &amp; Run",IF(ISNA(VLOOKUP(AC44,Paramètres!$B$3:$C$56,2,FALSE)),0,VLOOKUP(AC44,Paramètres!$B$3:$C$56,2,FALSE)*Paramètres!$K$15),IF(OR(AC44="",OR($D44="",$D44="NL",$D44="HORS LIGUE")),0,VLOOKUP(IF(OR(AC44="",OR($D44="",$D44="NL",$D44="HORS LIGUE")),"",COUNTIFS($D$5:$D$72,"&lt;&gt;"&amp;"",$D$5:$D$72,"&lt;&gt;"&amp;"NL",$D$5:$D$72,"&lt;&gt;"&amp;"HORS LIGUE",AC$5:AC$72,"&lt;"&amp;AC44)+1),Paramètres!$B$3:$C$56,2,FALSE)*Paramètres!$K$15))</f>
        <v>0</v>
      </c>
      <c r="AE44" s="46"/>
      <c r="AF44" s="2">
        <f>IF(AE$2="Bike &amp; Run",IF(ISNA(VLOOKUP(AE44,Paramètres!$B$3:$C$56,2,FALSE)),0,VLOOKUP(AE44,Paramètres!$B$3:$C$56,2,FALSE)*Paramètres!$K$16),IF(OR(AE44="",OR($D44="",$D44="NL",$D44="HORS LIGUE")),0,VLOOKUP(IF(OR(AE44="",OR($D44="",$D44="NL",$D44="HORS LIGUE")),"",COUNTIFS($D$5:$D$72,"&lt;&gt;"&amp;"",$D$5:$D$72,"&lt;&gt;"&amp;"NL",$D$5:$D$72,"&lt;&gt;"&amp;"HORS LIGUE",AE$5:AE$72,"&lt;"&amp;AE44)+1),Paramètres!$B$3:$C$56,2,FALSE)*Paramètres!$K$16))</f>
        <v>0</v>
      </c>
      <c r="AG44" s="46"/>
      <c r="AH44" s="2">
        <f>IF(AG$2="Bike &amp; Run",IF(ISNA(VLOOKUP(AG44,Paramètres!$B$3:$C$56,2,FALSE)),0,VLOOKUP(AG44,Paramètres!$B$3:$C$56,2,FALSE)*Paramètres!$K$17),IF(OR(AG44="",OR($D44="",$D44="NL",$D44="HORS LIGUE")),0,VLOOKUP(IF(OR(AG44="",OR($D44="",$D44="NL",$D44="HORS LIGUE")),"",COUNTIFS($D$5:$D$72,"&lt;&gt;"&amp;"",$D$5:$D$72,"&lt;&gt;"&amp;"NL",$D$5:$D$72,"&lt;&gt;"&amp;"HORS LIGUE",AG$5:AG$72,"&lt;"&amp;AG44)+1),Paramètres!$B$3:$C$56,2,FALSE)*Paramètres!$K$17))</f>
        <v>0</v>
      </c>
      <c r="AI44" s="40">
        <f t="shared" si="53"/>
        <v>0</v>
      </c>
      <c r="AJ44" s="3" t="str">
        <f t="shared" si="54"/>
        <v/>
      </c>
      <c r="AK44" s="5">
        <f t="shared" si="55"/>
        <v>0</v>
      </c>
      <c r="AL44" s="41">
        <f t="shared" si="56"/>
        <v>0</v>
      </c>
      <c r="AM44" s="33" t="str">
        <f t="shared" si="57"/>
        <v/>
      </c>
      <c r="AO44" s="22">
        <f t="shared" si="58"/>
        <v>0</v>
      </c>
      <c r="AP44">
        <f t="shared" si="59"/>
        <v>0</v>
      </c>
      <c r="AQ44">
        <f t="shared" si="60"/>
        <v>0</v>
      </c>
      <c r="AR44">
        <f t="shared" si="61"/>
        <v>0</v>
      </c>
      <c r="AS44">
        <f t="shared" si="62"/>
        <v>0</v>
      </c>
      <c r="AT44">
        <f t="shared" si="63"/>
        <v>0</v>
      </c>
      <c r="AU44">
        <f t="shared" si="64"/>
        <v>0</v>
      </c>
      <c r="AV44">
        <f t="shared" si="65"/>
        <v>0</v>
      </c>
      <c r="AW44">
        <f t="shared" si="66"/>
        <v>0</v>
      </c>
      <c r="AX44">
        <f t="shared" si="67"/>
        <v>0</v>
      </c>
      <c r="AY44">
        <f t="shared" si="68"/>
        <v>0</v>
      </c>
      <c r="AZ44">
        <f t="shared" si="69"/>
        <v>0</v>
      </c>
      <c r="BA44">
        <f t="shared" si="70"/>
        <v>0</v>
      </c>
      <c r="BB44">
        <f t="shared" si="71"/>
        <v>0</v>
      </c>
      <c r="BC44">
        <f t="shared" si="72"/>
        <v>0</v>
      </c>
      <c r="BD44">
        <f t="shared" si="73"/>
        <v>0</v>
      </c>
      <c r="BE44" s="22">
        <f t="shared" ref="BE44:BR44" si="81">BD44+LARGE($AO44:$BC44,BE$4)</f>
        <v>0</v>
      </c>
      <c r="BF44" s="22">
        <f t="shared" si="81"/>
        <v>0</v>
      </c>
      <c r="BG44" s="22">
        <f t="shared" si="81"/>
        <v>0</v>
      </c>
      <c r="BH44" s="22">
        <f t="shared" si="81"/>
        <v>0</v>
      </c>
      <c r="BI44" s="22">
        <f t="shared" si="81"/>
        <v>0</v>
      </c>
      <c r="BJ44" s="22">
        <f t="shared" si="81"/>
        <v>0</v>
      </c>
      <c r="BK44" s="22">
        <f t="shared" si="81"/>
        <v>0</v>
      </c>
      <c r="BL44" s="22">
        <f t="shared" si="81"/>
        <v>0</v>
      </c>
      <c r="BM44" s="22">
        <f t="shared" si="81"/>
        <v>0</v>
      </c>
      <c r="BN44" s="22">
        <f t="shared" si="81"/>
        <v>0</v>
      </c>
      <c r="BO44" s="22">
        <f t="shared" si="81"/>
        <v>0</v>
      </c>
      <c r="BP44" s="22">
        <f t="shared" si="81"/>
        <v>0</v>
      </c>
      <c r="BQ44" s="22">
        <f t="shared" si="81"/>
        <v>0</v>
      </c>
      <c r="BR44" s="22">
        <f t="shared" si="81"/>
        <v>0</v>
      </c>
    </row>
    <row r="45" spans="1:70" ht="16.5">
      <c r="A45" s="14"/>
      <c r="B45" s="32" t="str">
        <f>IF(ISNA(VLOOKUP(A45,'Licenciés Jeunes 2023'!A:C,3,0)),"",VLOOKUP(A45,'Licenciés Jeunes 2023'!A:C,3,0))</f>
        <v/>
      </c>
      <c r="C45" s="32" t="str">
        <f>IF(ISNA(VLOOKUP(A45,'Licenciés Jeunes 2023'!A:C,2,0)),"",VLOOKUP(A45,'Licenciés Jeunes 2023'!A:C,2,0))</f>
        <v/>
      </c>
      <c r="D45" s="32" t="str">
        <f>IF(ISNA(VLOOKUP(A45,'Licenciés Jeunes 2023'!A:F,6,0)),"",VLOOKUP(A45,'Licenciés Jeunes 2023'!A:F,6,0))</f>
        <v/>
      </c>
      <c r="E45" s="6"/>
      <c r="F45" s="2">
        <f>IF(E$2="Bike &amp; Run",IF(ISNA(VLOOKUP(E45,Paramètres!$B$3:$C$56,2,FALSE)),0,VLOOKUP(E45,Paramètres!$B$3:$C$56,2,FALSE)*Paramètres!$K$3),IF(OR(E45="",OR($D45="",$D45="NL",$D45="HORS LIGUE")),0,VLOOKUP(IF(OR(E45="",OR($D45="",$D45="NL",$D45="HORS LIGUE")),"",COUNTIFS($D$5:$D$72,"&lt;&gt;"&amp;"",$D$5:$D$72,"&lt;&gt;"&amp;"NL",$D$5:$D$72,"&lt;&gt;"&amp;"HORS LIGUE",E$5:E$72,"&lt;"&amp;E45)+1),Paramètres!$B$3:$C$56,2,FALSE)*Paramètres!$K$3))</f>
        <v>0</v>
      </c>
      <c r="G45" s="4"/>
      <c r="H45" s="2">
        <f>IF(G$2="Bike &amp; Run",IF(ISNA(VLOOKUP(G45,Paramètres!$B$3:$C$56,2,FALSE)),0,VLOOKUP(G45,Paramètres!$B$3:$C$56,2,FALSE)*Paramètres!$K$4),IF(OR(G45="",OR($D45="",$D45="NL",$D45="HORS LIGUE")),0,VLOOKUP(IF(OR(G45="",OR($D45="",$D45="NL",$D45="HORS LIGUE")),"",COUNTIFS($D$5:$D$72,"&lt;&gt;"&amp;"",$D$5:$D$72,"&lt;&gt;"&amp;"NL",$D$5:$D$72,"&lt;&gt;"&amp;"HORS LIGUE",G$5:G$72,"&lt;"&amp;G45)+1),Paramètres!$B$3:$C$56,2,FALSE)*Paramètres!$K$4))</f>
        <v>0</v>
      </c>
      <c r="I45" s="36"/>
      <c r="J45" s="2">
        <f>IF(I$2="Bike &amp; Run",IF(ISNA(VLOOKUP(I45,Paramètres!$B$3:$C$56,2,FALSE)),0,VLOOKUP(I45,Paramètres!$B$3:$C$56,2,FALSE)*Paramètres!$K$5),IF(OR(I45="",OR($D45="",$D45="NL",$D45="HORS LIGUE")),0,VLOOKUP(IF(OR(I45="",OR($D45="",$D45="NL",$D45="HORS LIGUE")),"",COUNTIFS($D$5:$D$72,"&lt;&gt;"&amp;"",$D$5:$D$72,"&lt;&gt;"&amp;"NL",$D$5:$D$72,"&lt;&gt;"&amp;"HORS LIGUE",I$5:I$72,"&lt;"&amp;I45)+1),Paramètres!$B$3:$C$56,2,FALSE)*Paramètres!$K$5))</f>
        <v>0</v>
      </c>
      <c r="K45" s="4"/>
      <c r="L45" s="2">
        <f>IF(K$2="Bike &amp; Run",IF(ISNA(VLOOKUP(K45,Paramètres!$B$3:$C$56,2,FALSE)),0,VLOOKUP(K45,Paramètres!$B$3:$C$56,2,FALSE)*Paramètres!$K$6),IF(OR(K45="",OR($D45="",$D45="NL",$D45="HORS LIGUE")),0,VLOOKUP(IF(OR(K45="",OR($D45="",$D45="NL",$D45="HORS LIGUE")),"",COUNTIFS($D$5:$D$72,"&lt;&gt;"&amp;"",$D$5:$D$72,"&lt;&gt;"&amp;"NL",$D$5:$D$72,"&lt;&gt;"&amp;"HORS LIGUE",K$5:K$72,"&lt;"&amp;K45)+1),Paramètres!$B$3:$C$56,2,FALSE)*Paramètres!$K$6))</f>
        <v>0</v>
      </c>
      <c r="M45" s="4"/>
      <c r="N45" s="2">
        <f>IF(M$2="Bike &amp; Run",IF(ISNA(VLOOKUP(M45,Paramètres!$B$3:$C$56,2,FALSE)),0,VLOOKUP(M45,Paramètres!$B$3:$C$56,2,FALSE)*Paramètres!$K$7),IF(OR(M45="",OR($D45="",$D45="NL",$D45="HORS LIGUE")),0,VLOOKUP(IF(OR(M45="",OR($D45="",$D45="NL",$D45="HORS LIGUE")),"",COUNTIFS($D$5:$D$72,"&lt;&gt;"&amp;"",$D$5:$D$72,"&lt;&gt;"&amp;"NL",$D$5:$D$72,"&lt;&gt;"&amp;"HORS LIGUE",M$5:M$72,"&lt;"&amp;M45)+1),Paramètres!$B$3:$C$56,2,FALSE)*Paramètres!$K$7))</f>
        <v>0</v>
      </c>
      <c r="O45" s="46"/>
      <c r="P45" s="2">
        <f>IF(O$2="Bike &amp; Run",IF(ISNA(VLOOKUP(O45,Paramètres!$B$3:$C$56,2,FALSE)),0,VLOOKUP(O45,Paramètres!$B$3:$C$56,2,FALSE)*Paramètres!$K$8),IF(OR(O45="",OR($D45="",$D45="NL",$D45="HORS LIGUE")),0,VLOOKUP(IF(OR(O45="",OR($D45="",$D45="NL",$D45="HORS LIGUE")),"",COUNTIFS($D$5:$D$72,"&lt;&gt;"&amp;"",$D$5:$D$72,"&lt;&gt;"&amp;"NL",$D$5:$D$72,"&lt;&gt;"&amp;"HORS LIGUE",O$5:O$72,"&lt;"&amp;O45)+1),Paramètres!$B$3:$C$56,2,FALSE)*Paramètres!$K$8))</f>
        <v>0</v>
      </c>
      <c r="Q45" s="46"/>
      <c r="R45" s="2">
        <f>IF(Q$2="Bike &amp; Run",IF(ISNA(VLOOKUP(Q45,Paramètres!$B$3:$C$56,2,FALSE)),0,VLOOKUP(Q45,Paramètres!$B$3:$C$56,2,FALSE)*Paramètres!$K$9),IF(OR(Q45="",OR($D45="",$D45="NL",$D45="HORS LIGUE")),0,VLOOKUP(IF(OR(Q45="",OR($D45="",$D45="NL",$D45="HORS LIGUE")),"",COUNTIFS($D$5:$D$72,"&lt;&gt;"&amp;"",$D$5:$D$72,"&lt;&gt;"&amp;"NL",$D$5:$D$72,"&lt;&gt;"&amp;"HORS LIGUE",Q$5:Q$72,"&lt;"&amp;Q45)+1),Paramètres!$B$3:$C$56,2,FALSE)*Paramètres!$K$9))</f>
        <v>0</v>
      </c>
      <c r="S45" s="46"/>
      <c r="T45" s="2">
        <f>IF(S$2="Bike &amp; Run",IF(ISNA(VLOOKUP(S45,Paramètres!$B$3:$C$56,2,FALSE)),0,VLOOKUP(S45,Paramètres!$B$3:$C$56,2,FALSE)*Paramètres!$K$10),IF(OR(S45="",OR($D45="",$D45="NL",$D45="HORS LIGUE")),0,VLOOKUP(IF(OR(S45="",OR($D45="",$D45="NL",$D45="HORS LIGUE")),"",COUNTIFS($D$5:$D$72,"&lt;&gt;"&amp;"",$D$5:$D$72,"&lt;&gt;"&amp;"NL",$D$5:$D$72,"&lt;&gt;"&amp;"HORS LIGUE",S$5:S$72,"&lt;"&amp;S45)+1),Paramètres!$B$3:$C$56,2,FALSE)*Paramètres!$K$10))</f>
        <v>0</v>
      </c>
      <c r="U45" s="46"/>
      <c r="V45" s="2">
        <f>IF(U$2="Bike &amp; Run",IF(ISNA(VLOOKUP(U45,Paramètres!$B$3:$C$56,2,FALSE)),0,VLOOKUP(U45,Paramètres!$B$3:$C$56,2,FALSE)*Paramètres!$K$11),IF(OR(U45="",OR($D45="",$D45="NL",$D45="HORS LIGUE")),0,VLOOKUP(IF(OR(U45="",OR($D45="",$D45="NL",$D45="HORS LIGUE")),"",COUNTIFS($D$5:$D$72,"&lt;&gt;"&amp;"",$D$5:$D$72,"&lt;&gt;"&amp;"NL",$D$5:$D$72,"&lt;&gt;"&amp;"HORS LIGUE",U$5:U$72,"&lt;"&amp;U45)+1),Paramètres!$B$3:$C$56,2,FALSE)*Paramètres!$K$11))</f>
        <v>0</v>
      </c>
      <c r="W45" s="46"/>
      <c r="X45" s="2">
        <f>IF(W$2="Bike &amp; Run",IF(ISNA(VLOOKUP(W45,Paramètres!$B$3:$C$56,2,FALSE)),0,VLOOKUP(W45,Paramètres!$B$3:$C$56,2,FALSE)*Paramètres!$K$12),IF(OR(W45="",OR($D45="",$D45="NL",$D45="HORS LIGUE")),0,VLOOKUP(IF(OR(W45="",OR($D45="",$D45="NL",$D45="HORS LIGUE")),"",COUNTIFS($D$5:$D$72,"&lt;&gt;"&amp;"",$D$5:$D$72,"&lt;&gt;"&amp;"NL",$D$5:$D$72,"&lt;&gt;"&amp;"HORS LIGUE",W$5:W$72,"&lt;"&amp;W45)+1),Paramètres!$B$3:$C$56,2,FALSE)*Paramètres!$K$12))</f>
        <v>0</v>
      </c>
      <c r="Y45" s="46"/>
      <c r="Z45" s="2">
        <f>IF(Y$2="Bike &amp; Run",IF(ISNA(VLOOKUP(Y45,Paramètres!$B$3:$C$56,2,FALSE)),0,VLOOKUP(Y45,Paramètres!$B$3:$C$56,2,FALSE)*Paramètres!$K$13),IF(OR(Y45="",OR($D45="",$D45="NL",$D45="HORS LIGUE")),0,VLOOKUP(IF(OR(Y45="",OR($D45="",$D45="NL",$D45="HORS LIGUE")),"",COUNTIFS($D$5:$D$72,"&lt;&gt;"&amp;"",$D$5:$D$72,"&lt;&gt;"&amp;"NL",$D$5:$D$72,"&lt;&gt;"&amp;"HORS LIGUE",Y$5:Y$72,"&lt;"&amp;Y45)+1),Paramètres!$B$3:$C$56,2,FALSE)*Paramètres!$K$13))</f>
        <v>0</v>
      </c>
      <c r="AA45" s="46"/>
      <c r="AB45" s="2">
        <f>IF(AA$2="Bike &amp; Run",IF(ISNA(VLOOKUP(AA45,Paramètres!$B$3:$C$56,2,FALSE)),0,VLOOKUP(AA45,Paramètres!$B$3:$C$56,2,FALSE)*Paramètres!$K$14),IF(OR(AA45="",OR($D45="",$D45="NL",$D45="HORS LIGUE")),0,VLOOKUP(IF(OR(AA45="",OR($D45="",$D45="NL",$D45="HORS LIGUE")),"",COUNTIFS($D$5:$D$72,"&lt;&gt;"&amp;"",$D$5:$D$72,"&lt;&gt;"&amp;"NL",$D$5:$D$72,"&lt;&gt;"&amp;"HORS LIGUE",AA$5:AA$72,"&lt;"&amp;AA45)+1),Paramètres!$B$3:$C$56,2,FALSE)*Paramètres!$K$14))</f>
        <v>0</v>
      </c>
      <c r="AC45" s="46"/>
      <c r="AD45" s="2">
        <f>IF(AC$2="Bike &amp; Run",IF(ISNA(VLOOKUP(AC45,Paramètres!$B$3:$C$56,2,FALSE)),0,VLOOKUP(AC45,Paramètres!$B$3:$C$56,2,FALSE)*Paramètres!$K$15),IF(OR(AC45="",OR($D45="",$D45="NL",$D45="HORS LIGUE")),0,VLOOKUP(IF(OR(AC45="",OR($D45="",$D45="NL",$D45="HORS LIGUE")),"",COUNTIFS($D$5:$D$72,"&lt;&gt;"&amp;"",$D$5:$D$72,"&lt;&gt;"&amp;"NL",$D$5:$D$72,"&lt;&gt;"&amp;"HORS LIGUE",AC$5:AC$72,"&lt;"&amp;AC45)+1),Paramètres!$B$3:$C$56,2,FALSE)*Paramètres!$K$15))</f>
        <v>0</v>
      </c>
      <c r="AE45" s="46"/>
      <c r="AF45" s="2">
        <f>IF(AE$2="Bike &amp; Run",IF(ISNA(VLOOKUP(AE45,Paramètres!$B$3:$C$56,2,FALSE)),0,VLOOKUP(AE45,Paramètres!$B$3:$C$56,2,FALSE)*Paramètres!$K$16),IF(OR(AE45="",OR($D45="",$D45="NL",$D45="HORS LIGUE")),0,VLOOKUP(IF(OR(AE45="",OR($D45="",$D45="NL",$D45="HORS LIGUE")),"",COUNTIFS($D$5:$D$72,"&lt;&gt;"&amp;"",$D$5:$D$72,"&lt;&gt;"&amp;"NL",$D$5:$D$72,"&lt;&gt;"&amp;"HORS LIGUE",AE$5:AE$72,"&lt;"&amp;AE45)+1),Paramètres!$B$3:$C$56,2,FALSE)*Paramètres!$K$16))</f>
        <v>0</v>
      </c>
      <c r="AG45" s="46"/>
      <c r="AH45" s="2">
        <f>IF(AG$2="Bike &amp; Run",IF(ISNA(VLOOKUP(AG45,Paramètres!$B$3:$C$56,2,FALSE)),0,VLOOKUP(AG45,Paramètres!$B$3:$C$56,2,FALSE)*Paramètres!$K$17),IF(OR(AG45="",OR($D45="",$D45="NL",$D45="HORS LIGUE")),0,VLOOKUP(IF(OR(AG45="",OR($D45="",$D45="NL",$D45="HORS LIGUE")),"",COUNTIFS($D$5:$D$72,"&lt;&gt;"&amp;"",$D$5:$D$72,"&lt;&gt;"&amp;"NL",$D$5:$D$72,"&lt;&gt;"&amp;"HORS LIGUE",AG$5:AG$72,"&lt;"&amp;AG45)+1),Paramètres!$B$3:$C$56,2,FALSE)*Paramètres!$K$17))</f>
        <v>0</v>
      </c>
      <c r="AI45" s="40">
        <f t="shared" si="53"/>
        <v>0</v>
      </c>
      <c r="AJ45" s="3" t="str">
        <f t="shared" si="54"/>
        <v/>
      </c>
      <c r="AK45" s="5">
        <f t="shared" si="55"/>
        <v>0</v>
      </c>
      <c r="AL45" s="41">
        <f t="shared" si="56"/>
        <v>0</v>
      </c>
      <c r="AM45" s="33" t="str">
        <f t="shared" si="57"/>
        <v/>
      </c>
      <c r="AO45" s="22">
        <f t="shared" si="58"/>
        <v>0</v>
      </c>
      <c r="AP45">
        <f t="shared" si="59"/>
        <v>0</v>
      </c>
      <c r="AQ45">
        <f t="shared" si="60"/>
        <v>0</v>
      </c>
      <c r="AR45">
        <f t="shared" si="61"/>
        <v>0</v>
      </c>
      <c r="AS45">
        <f t="shared" si="62"/>
        <v>0</v>
      </c>
      <c r="AT45">
        <f t="shared" si="63"/>
        <v>0</v>
      </c>
      <c r="AU45">
        <f t="shared" si="64"/>
        <v>0</v>
      </c>
      <c r="AV45">
        <f t="shared" si="65"/>
        <v>0</v>
      </c>
      <c r="AW45">
        <f t="shared" si="66"/>
        <v>0</v>
      </c>
      <c r="AX45">
        <f t="shared" si="67"/>
        <v>0</v>
      </c>
      <c r="AY45">
        <f t="shared" si="68"/>
        <v>0</v>
      </c>
      <c r="AZ45">
        <f t="shared" si="69"/>
        <v>0</v>
      </c>
      <c r="BA45">
        <f t="shared" si="70"/>
        <v>0</v>
      </c>
      <c r="BB45">
        <f t="shared" si="71"/>
        <v>0</v>
      </c>
      <c r="BC45">
        <f t="shared" si="72"/>
        <v>0</v>
      </c>
      <c r="BD45">
        <f t="shared" si="73"/>
        <v>0</v>
      </c>
      <c r="BE45" s="22">
        <f t="shared" ref="BE45:BR45" si="82">BD45+LARGE($AO45:$BC45,BE$4)</f>
        <v>0</v>
      </c>
      <c r="BF45" s="22">
        <f t="shared" si="82"/>
        <v>0</v>
      </c>
      <c r="BG45" s="22">
        <f t="shared" si="82"/>
        <v>0</v>
      </c>
      <c r="BH45" s="22">
        <f t="shared" si="82"/>
        <v>0</v>
      </c>
      <c r="BI45" s="22">
        <f t="shared" si="82"/>
        <v>0</v>
      </c>
      <c r="BJ45" s="22">
        <f t="shared" si="82"/>
        <v>0</v>
      </c>
      <c r="BK45" s="22">
        <f t="shared" si="82"/>
        <v>0</v>
      </c>
      <c r="BL45" s="22">
        <f t="shared" si="82"/>
        <v>0</v>
      </c>
      <c r="BM45" s="22">
        <f t="shared" si="82"/>
        <v>0</v>
      </c>
      <c r="BN45" s="22">
        <f t="shared" si="82"/>
        <v>0</v>
      </c>
      <c r="BO45" s="22">
        <f t="shared" si="82"/>
        <v>0</v>
      </c>
      <c r="BP45" s="22">
        <f t="shared" si="82"/>
        <v>0</v>
      </c>
      <c r="BQ45" s="22">
        <f t="shared" si="82"/>
        <v>0</v>
      </c>
      <c r="BR45" s="22">
        <f t="shared" si="82"/>
        <v>0</v>
      </c>
    </row>
    <row r="46" spans="1:70" ht="16.5">
      <c r="A46" s="14"/>
      <c r="B46" s="32" t="str">
        <f>IF(ISNA(VLOOKUP(A46,'Licenciés Jeunes 2023'!A:C,3,0)),"",VLOOKUP(A46,'Licenciés Jeunes 2023'!A:C,3,0))</f>
        <v/>
      </c>
      <c r="C46" s="32" t="str">
        <f>IF(ISNA(VLOOKUP(A46,'Licenciés Jeunes 2023'!A:C,2,0)),"",VLOOKUP(A46,'Licenciés Jeunes 2023'!A:C,2,0))</f>
        <v/>
      </c>
      <c r="D46" s="32" t="str">
        <f>IF(ISNA(VLOOKUP(A46,'Licenciés Jeunes 2023'!A:F,6,0)),"",VLOOKUP(A46,'Licenciés Jeunes 2023'!A:F,6,0))</f>
        <v/>
      </c>
      <c r="E46" s="6"/>
      <c r="F46" s="2">
        <f>IF(E$2="Bike &amp; Run",IF(ISNA(VLOOKUP(E46,Paramètres!$B$3:$C$56,2,FALSE)),0,VLOOKUP(E46,Paramètres!$B$3:$C$56,2,FALSE)*Paramètres!$K$3),IF(OR(E46="",OR($D46="",$D46="NL",$D46="HORS LIGUE")),0,VLOOKUP(IF(OR(E46="",OR($D46="",$D46="NL",$D46="HORS LIGUE")),"",COUNTIFS($D$5:$D$72,"&lt;&gt;"&amp;"",$D$5:$D$72,"&lt;&gt;"&amp;"NL",$D$5:$D$72,"&lt;&gt;"&amp;"HORS LIGUE",E$5:E$72,"&lt;"&amp;E46)+1),Paramètres!$B$3:$C$56,2,FALSE)*Paramètres!$K$3))</f>
        <v>0</v>
      </c>
      <c r="G46" s="4"/>
      <c r="H46" s="2">
        <f>IF(G$2="Bike &amp; Run",IF(ISNA(VLOOKUP(G46,Paramètres!$B$3:$C$56,2,FALSE)),0,VLOOKUP(G46,Paramètres!$B$3:$C$56,2,FALSE)*Paramètres!$K$4),IF(OR(G46="",OR($D46="",$D46="NL",$D46="HORS LIGUE")),0,VLOOKUP(IF(OR(G46="",OR($D46="",$D46="NL",$D46="HORS LIGUE")),"",COUNTIFS($D$5:$D$72,"&lt;&gt;"&amp;"",$D$5:$D$72,"&lt;&gt;"&amp;"NL",$D$5:$D$72,"&lt;&gt;"&amp;"HORS LIGUE",G$5:G$72,"&lt;"&amp;G46)+1),Paramètres!$B$3:$C$56,2,FALSE)*Paramètres!$K$4))</f>
        <v>0</v>
      </c>
      <c r="I46" s="36"/>
      <c r="J46" s="2">
        <f>IF(I$2="Bike &amp; Run",IF(ISNA(VLOOKUP(I46,Paramètres!$B$3:$C$56,2,FALSE)),0,VLOOKUP(I46,Paramètres!$B$3:$C$56,2,FALSE)*Paramètres!$K$5),IF(OR(I46="",OR($D46="",$D46="NL",$D46="HORS LIGUE")),0,VLOOKUP(IF(OR(I46="",OR($D46="",$D46="NL",$D46="HORS LIGUE")),"",COUNTIFS($D$5:$D$72,"&lt;&gt;"&amp;"",$D$5:$D$72,"&lt;&gt;"&amp;"NL",$D$5:$D$72,"&lt;&gt;"&amp;"HORS LIGUE",I$5:I$72,"&lt;"&amp;I46)+1),Paramètres!$B$3:$C$56,2,FALSE)*Paramètres!$K$5))</f>
        <v>0</v>
      </c>
      <c r="K46" s="4"/>
      <c r="L46" s="2">
        <f>IF(K$2="Bike &amp; Run",IF(ISNA(VLOOKUP(K46,Paramètres!$B$3:$C$56,2,FALSE)),0,VLOOKUP(K46,Paramètres!$B$3:$C$56,2,FALSE)*Paramètres!$K$6),IF(OR(K46="",OR($D46="",$D46="NL",$D46="HORS LIGUE")),0,VLOOKUP(IF(OR(K46="",OR($D46="",$D46="NL",$D46="HORS LIGUE")),"",COUNTIFS($D$5:$D$72,"&lt;&gt;"&amp;"",$D$5:$D$72,"&lt;&gt;"&amp;"NL",$D$5:$D$72,"&lt;&gt;"&amp;"HORS LIGUE",K$5:K$72,"&lt;"&amp;K46)+1),Paramètres!$B$3:$C$56,2,FALSE)*Paramètres!$K$6))</f>
        <v>0</v>
      </c>
      <c r="M46" s="4"/>
      <c r="N46" s="2">
        <f>IF(M$2="Bike &amp; Run",IF(ISNA(VLOOKUP(M46,Paramètres!$B$3:$C$56,2,FALSE)),0,VLOOKUP(M46,Paramètres!$B$3:$C$56,2,FALSE)*Paramètres!$K$7),IF(OR(M46="",OR($D46="",$D46="NL",$D46="HORS LIGUE")),0,VLOOKUP(IF(OR(M46="",OR($D46="",$D46="NL",$D46="HORS LIGUE")),"",COUNTIFS($D$5:$D$72,"&lt;&gt;"&amp;"",$D$5:$D$72,"&lt;&gt;"&amp;"NL",$D$5:$D$72,"&lt;&gt;"&amp;"HORS LIGUE",M$5:M$72,"&lt;"&amp;M46)+1),Paramètres!$B$3:$C$56,2,FALSE)*Paramètres!$K$7))</f>
        <v>0</v>
      </c>
      <c r="O46" s="46"/>
      <c r="P46" s="2">
        <f>IF(O$2="Bike &amp; Run",IF(ISNA(VLOOKUP(O46,Paramètres!$B$3:$C$56,2,FALSE)),0,VLOOKUP(O46,Paramètres!$B$3:$C$56,2,FALSE)*Paramètres!$K$8),IF(OR(O46="",OR($D46="",$D46="NL",$D46="HORS LIGUE")),0,VLOOKUP(IF(OR(O46="",OR($D46="",$D46="NL",$D46="HORS LIGUE")),"",COUNTIFS($D$5:$D$72,"&lt;&gt;"&amp;"",$D$5:$D$72,"&lt;&gt;"&amp;"NL",$D$5:$D$72,"&lt;&gt;"&amp;"HORS LIGUE",O$5:O$72,"&lt;"&amp;O46)+1),Paramètres!$B$3:$C$56,2,FALSE)*Paramètres!$K$8))</f>
        <v>0</v>
      </c>
      <c r="Q46" s="46"/>
      <c r="R46" s="2">
        <f>IF(Q$2="Bike &amp; Run",IF(ISNA(VLOOKUP(Q46,Paramètres!$B$3:$C$56,2,FALSE)),0,VLOOKUP(Q46,Paramètres!$B$3:$C$56,2,FALSE)*Paramètres!$K$9),IF(OR(Q46="",OR($D46="",$D46="NL",$D46="HORS LIGUE")),0,VLOOKUP(IF(OR(Q46="",OR($D46="",$D46="NL",$D46="HORS LIGUE")),"",COUNTIFS($D$5:$D$72,"&lt;&gt;"&amp;"",$D$5:$D$72,"&lt;&gt;"&amp;"NL",$D$5:$D$72,"&lt;&gt;"&amp;"HORS LIGUE",Q$5:Q$72,"&lt;"&amp;Q46)+1),Paramètres!$B$3:$C$56,2,FALSE)*Paramètres!$K$9))</f>
        <v>0</v>
      </c>
      <c r="S46" s="46"/>
      <c r="T46" s="2">
        <f>IF(S$2="Bike &amp; Run",IF(ISNA(VLOOKUP(S46,Paramètres!$B$3:$C$56,2,FALSE)),0,VLOOKUP(S46,Paramètres!$B$3:$C$56,2,FALSE)*Paramètres!$K$10),IF(OR(S46="",OR($D46="",$D46="NL",$D46="HORS LIGUE")),0,VLOOKUP(IF(OR(S46="",OR($D46="",$D46="NL",$D46="HORS LIGUE")),"",COUNTIFS($D$5:$D$72,"&lt;&gt;"&amp;"",$D$5:$D$72,"&lt;&gt;"&amp;"NL",$D$5:$D$72,"&lt;&gt;"&amp;"HORS LIGUE",S$5:S$72,"&lt;"&amp;S46)+1),Paramètres!$B$3:$C$56,2,FALSE)*Paramètres!$K$10))</f>
        <v>0</v>
      </c>
      <c r="U46" s="46"/>
      <c r="V46" s="2">
        <f>IF(U$2="Bike &amp; Run",IF(ISNA(VLOOKUP(U46,Paramètres!$B$3:$C$56,2,FALSE)),0,VLOOKUP(U46,Paramètres!$B$3:$C$56,2,FALSE)*Paramètres!$K$11),IF(OR(U46="",OR($D46="",$D46="NL",$D46="HORS LIGUE")),0,VLOOKUP(IF(OR(U46="",OR($D46="",$D46="NL",$D46="HORS LIGUE")),"",COUNTIFS($D$5:$D$72,"&lt;&gt;"&amp;"",$D$5:$D$72,"&lt;&gt;"&amp;"NL",$D$5:$D$72,"&lt;&gt;"&amp;"HORS LIGUE",U$5:U$72,"&lt;"&amp;U46)+1),Paramètres!$B$3:$C$56,2,FALSE)*Paramètres!$K$11))</f>
        <v>0</v>
      </c>
      <c r="W46" s="46"/>
      <c r="X46" s="2">
        <f>IF(W$2="Bike &amp; Run",IF(ISNA(VLOOKUP(W46,Paramètres!$B$3:$C$56,2,FALSE)),0,VLOOKUP(W46,Paramètres!$B$3:$C$56,2,FALSE)*Paramètres!$K$12),IF(OR(W46="",OR($D46="",$D46="NL",$D46="HORS LIGUE")),0,VLOOKUP(IF(OR(W46="",OR($D46="",$D46="NL",$D46="HORS LIGUE")),"",COUNTIFS($D$5:$D$72,"&lt;&gt;"&amp;"",$D$5:$D$72,"&lt;&gt;"&amp;"NL",$D$5:$D$72,"&lt;&gt;"&amp;"HORS LIGUE",W$5:W$72,"&lt;"&amp;W46)+1),Paramètres!$B$3:$C$56,2,FALSE)*Paramètres!$K$12))</f>
        <v>0</v>
      </c>
      <c r="Y46" s="46"/>
      <c r="Z46" s="2">
        <f>IF(Y$2="Bike &amp; Run",IF(ISNA(VLOOKUP(Y46,Paramètres!$B$3:$C$56,2,FALSE)),0,VLOOKUP(Y46,Paramètres!$B$3:$C$56,2,FALSE)*Paramètres!$K$13),IF(OR(Y46="",OR($D46="",$D46="NL",$D46="HORS LIGUE")),0,VLOOKUP(IF(OR(Y46="",OR($D46="",$D46="NL",$D46="HORS LIGUE")),"",COUNTIFS($D$5:$D$72,"&lt;&gt;"&amp;"",$D$5:$D$72,"&lt;&gt;"&amp;"NL",$D$5:$D$72,"&lt;&gt;"&amp;"HORS LIGUE",Y$5:Y$72,"&lt;"&amp;Y46)+1),Paramètres!$B$3:$C$56,2,FALSE)*Paramètres!$K$13))</f>
        <v>0</v>
      </c>
      <c r="AA46" s="46"/>
      <c r="AB46" s="2">
        <f>IF(AA$2="Bike &amp; Run",IF(ISNA(VLOOKUP(AA46,Paramètres!$B$3:$C$56,2,FALSE)),0,VLOOKUP(AA46,Paramètres!$B$3:$C$56,2,FALSE)*Paramètres!$K$14),IF(OR(AA46="",OR($D46="",$D46="NL",$D46="HORS LIGUE")),0,VLOOKUP(IF(OR(AA46="",OR($D46="",$D46="NL",$D46="HORS LIGUE")),"",COUNTIFS($D$5:$D$72,"&lt;&gt;"&amp;"",$D$5:$D$72,"&lt;&gt;"&amp;"NL",$D$5:$D$72,"&lt;&gt;"&amp;"HORS LIGUE",AA$5:AA$72,"&lt;"&amp;AA46)+1),Paramètres!$B$3:$C$56,2,FALSE)*Paramètres!$K$14))</f>
        <v>0</v>
      </c>
      <c r="AC46" s="46"/>
      <c r="AD46" s="2">
        <f>IF(AC$2="Bike &amp; Run",IF(ISNA(VLOOKUP(AC46,Paramètres!$B$3:$C$56,2,FALSE)),0,VLOOKUP(AC46,Paramètres!$B$3:$C$56,2,FALSE)*Paramètres!$K$15),IF(OR(AC46="",OR($D46="",$D46="NL",$D46="HORS LIGUE")),0,VLOOKUP(IF(OR(AC46="",OR($D46="",$D46="NL",$D46="HORS LIGUE")),"",COUNTIFS($D$5:$D$72,"&lt;&gt;"&amp;"",$D$5:$D$72,"&lt;&gt;"&amp;"NL",$D$5:$D$72,"&lt;&gt;"&amp;"HORS LIGUE",AC$5:AC$72,"&lt;"&amp;AC46)+1),Paramètres!$B$3:$C$56,2,FALSE)*Paramètres!$K$15))</f>
        <v>0</v>
      </c>
      <c r="AE46" s="46"/>
      <c r="AF46" s="2">
        <f>IF(AE$2="Bike &amp; Run",IF(ISNA(VLOOKUP(AE46,Paramètres!$B$3:$C$56,2,FALSE)),0,VLOOKUP(AE46,Paramètres!$B$3:$C$56,2,FALSE)*Paramètres!$K$16),IF(OR(AE46="",OR($D46="",$D46="NL",$D46="HORS LIGUE")),0,VLOOKUP(IF(OR(AE46="",OR($D46="",$D46="NL",$D46="HORS LIGUE")),"",COUNTIFS($D$5:$D$72,"&lt;&gt;"&amp;"",$D$5:$D$72,"&lt;&gt;"&amp;"NL",$D$5:$D$72,"&lt;&gt;"&amp;"HORS LIGUE",AE$5:AE$72,"&lt;"&amp;AE46)+1),Paramètres!$B$3:$C$56,2,FALSE)*Paramètres!$K$16))</f>
        <v>0</v>
      </c>
      <c r="AG46" s="46"/>
      <c r="AH46" s="2">
        <f>IF(AG$2="Bike &amp; Run",IF(ISNA(VLOOKUP(AG46,Paramètres!$B$3:$C$56,2,FALSE)),0,VLOOKUP(AG46,Paramètres!$B$3:$C$56,2,FALSE)*Paramètres!$K$17),IF(OR(AG46="",OR($D46="",$D46="NL",$D46="HORS LIGUE")),0,VLOOKUP(IF(OR(AG46="",OR($D46="",$D46="NL",$D46="HORS LIGUE")),"",COUNTIFS($D$5:$D$72,"&lt;&gt;"&amp;"",$D$5:$D$72,"&lt;&gt;"&amp;"NL",$D$5:$D$72,"&lt;&gt;"&amp;"HORS LIGUE",AG$5:AG$72,"&lt;"&amp;AG46)+1),Paramètres!$B$3:$C$56,2,FALSE)*Paramètres!$K$17))</f>
        <v>0</v>
      </c>
      <c r="AI46" s="40">
        <f t="shared" si="53"/>
        <v>0</v>
      </c>
      <c r="AJ46" s="3" t="str">
        <f t="shared" si="54"/>
        <v/>
      </c>
      <c r="AK46" s="5">
        <f t="shared" si="55"/>
        <v>0</v>
      </c>
      <c r="AL46" s="41">
        <f t="shared" si="56"/>
        <v>0</v>
      </c>
      <c r="AM46" s="33" t="str">
        <f t="shared" si="57"/>
        <v/>
      </c>
      <c r="AO46" s="22">
        <f t="shared" si="58"/>
        <v>0</v>
      </c>
      <c r="AP46">
        <f t="shared" si="59"/>
        <v>0</v>
      </c>
      <c r="AQ46">
        <f t="shared" si="60"/>
        <v>0</v>
      </c>
      <c r="AR46">
        <f t="shared" si="61"/>
        <v>0</v>
      </c>
      <c r="AS46">
        <f t="shared" si="62"/>
        <v>0</v>
      </c>
      <c r="AT46">
        <f t="shared" si="63"/>
        <v>0</v>
      </c>
      <c r="AU46">
        <f t="shared" si="64"/>
        <v>0</v>
      </c>
      <c r="AV46">
        <f t="shared" si="65"/>
        <v>0</v>
      </c>
      <c r="AW46">
        <f t="shared" si="66"/>
        <v>0</v>
      </c>
      <c r="AX46">
        <f t="shared" si="67"/>
        <v>0</v>
      </c>
      <c r="AY46">
        <f t="shared" si="68"/>
        <v>0</v>
      </c>
      <c r="AZ46">
        <f t="shared" si="69"/>
        <v>0</v>
      </c>
      <c r="BA46">
        <f t="shared" si="70"/>
        <v>0</v>
      </c>
      <c r="BB46">
        <f t="shared" si="71"/>
        <v>0</v>
      </c>
      <c r="BC46">
        <f t="shared" si="72"/>
        <v>0</v>
      </c>
      <c r="BD46">
        <f t="shared" si="73"/>
        <v>0</v>
      </c>
      <c r="BE46" s="22">
        <f t="shared" ref="BE46:BR46" si="83">BD46+LARGE($AO46:$BC46,BE$4)</f>
        <v>0</v>
      </c>
      <c r="BF46" s="22">
        <f t="shared" si="83"/>
        <v>0</v>
      </c>
      <c r="BG46" s="22">
        <f t="shared" si="83"/>
        <v>0</v>
      </c>
      <c r="BH46" s="22">
        <f t="shared" si="83"/>
        <v>0</v>
      </c>
      <c r="BI46" s="22">
        <f t="shared" si="83"/>
        <v>0</v>
      </c>
      <c r="BJ46" s="22">
        <f t="shared" si="83"/>
        <v>0</v>
      </c>
      <c r="BK46" s="22">
        <f t="shared" si="83"/>
        <v>0</v>
      </c>
      <c r="BL46" s="22">
        <f t="shared" si="83"/>
        <v>0</v>
      </c>
      <c r="BM46" s="22">
        <f t="shared" si="83"/>
        <v>0</v>
      </c>
      <c r="BN46" s="22">
        <f t="shared" si="83"/>
        <v>0</v>
      </c>
      <c r="BO46" s="22">
        <f t="shared" si="83"/>
        <v>0</v>
      </c>
      <c r="BP46" s="22">
        <f t="shared" si="83"/>
        <v>0</v>
      </c>
      <c r="BQ46" s="22">
        <f t="shared" si="83"/>
        <v>0</v>
      </c>
      <c r="BR46" s="22">
        <f t="shared" si="83"/>
        <v>0</v>
      </c>
    </row>
    <row r="47" spans="1:70" ht="16.5">
      <c r="A47" s="14"/>
      <c r="B47" s="32" t="str">
        <f>IF(ISNA(VLOOKUP(A47,'Licenciés Jeunes 2023'!A:C,3,0)),"",VLOOKUP(A47,'Licenciés Jeunes 2023'!A:C,3,0))</f>
        <v/>
      </c>
      <c r="C47" s="32" t="str">
        <f>IF(ISNA(VLOOKUP(A47,'Licenciés Jeunes 2023'!A:C,2,0)),"",VLOOKUP(A47,'Licenciés Jeunes 2023'!A:C,2,0))</f>
        <v/>
      </c>
      <c r="D47" s="32" t="str">
        <f>IF(ISNA(VLOOKUP(A47,'Licenciés Jeunes 2023'!A:F,6,0)),"",VLOOKUP(A47,'Licenciés Jeunes 2023'!A:F,6,0))</f>
        <v/>
      </c>
      <c r="E47" s="6"/>
      <c r="F47" s="2">
        <f>IF(E$2="Bike &amp; Run",IF(ISNA(VLOOKUP(E47,Paramètres!$B$3:$C$56,2,FALSE)),0,VLOOKUP(E47,Paramètres!$B$3:$C$56,2,FALSE)*Paramètres!$K$3),IF(OR(E47="",OR($D47="",$D47="NL",$D47="HORS LIGUE")),0,VLOOKUP(IF(OR(E47="",OR($D47="",$D47="NL",$D47="HORS LIGUE")),"",COUNTIFS($D$5:$D$72,"&lt;&gt;"&amp;"",$D$5:$D$72,"&lt;&gt;"&amp;"NL",$D$5:$D$72,"&lt;&gt;"&amp;"HORS LIGUE",E$5:E$72,"&lt;"&amp;E47)+1),Paramètres!$B$3:$C$56,2,FALSE)*Paramètres!$K$3))</f>
        <v>0</v>
      </c>
      <c r="G47" s="4"/>
      <c r="H47" s="2">
        <f>IF(G$2="Bike &amp; Run",IF(ISNA(VLOOKUP(G47,Paramètres!$B$3:$C$56,2,FALSE)),0,VLOOKUP(G47,Paramètres!$B$3:$C$56,2,FALSE)*Paramètres!$K$4),IF(OR(G47="",OR($D47="",$D47="NL",$D47="HORS LIGUE")),0,VLOOKUP(IF(OR(G47="",OR($D47="",$D47="NL",$D47="HORS LIGUE")),"",COUNTIFS($D$5:$D$72,"&lt;&gt;"&amp;"",$D$5:$D$72,"&lt;&gt;"&amp;"NL",$D$5:$D$72,"&lt;&gt;"&amp;"HORS LIGUE",G$5:G$72,"&lt;"&amp;G47)+1),Paramètres!$B$3:$C$56,2,FALSE)*Paramètres!$K$4))</f>
        <v>0</v>
      </c>
      <c r="I47" s="36"/>
      <c r="J47" s="2">
        <f>IF(I$2="Bike &amp; Run",IF(ISNA(VLOOKUP(I47,Paramètres!$B$3:$C$56,2,FALSE)),0,VLOOKUP(I47,Paramètres!$B$3:$C$56,2,FALSE)*Paramètres!$K$5),IF(OR(I47="",OR($D47="",$D47="NL",$D47="HORS LIGUE")),0,VLOOKUP(IF(OR(I47="",OR($D47="",$D47="NL",$D47="HORS LIGUE")),"",COUNTIFS($D$5:$D$72,"&lt;&gt;"&amp;"",$D$5:$D$72,"&lt;&gt;"&amp;"NL",$D$5:$D$72,"&lt;&gt;"&amp;"HORS LIGUE",I$5:I$72,"&lt;"&amp;I47)+1),Paramètres!$B$3:$C$56,2,FALSE)*Paramètres!$K$5))</f>
        <v>0</v>
      </c>
      <c r="K47" s="4"/>
      <c r="L47" s="2">
        <f>IF(K$2="Bike &amp; Run",IF(ISNA(VLOOKUP(K47,Paramètres!$B$3:$C$56,2,FALSE)),0,VLOOKUP(K47,Paramètres!$B$3:$C$56,2,FALSE)*Paramètres!$K$6),IF(OR(K47="",OR($D47="",$D47="NL",$D47="HORS LIGUE")),0,VLOOKUP(IF(OR(K47="",OR($D47="",$D47="NL",$D47="HORS LIGUE")),"",COUNTIFS($D$5:$D$72,"&lt;&gt;"&amp;"",$D$5:$D$72,"&lt;&gt;"&amp;"NL",$D$5:$D$72,"&lt;&gt;"&amp;"HORS LIGUE",K$5:K$72,"&lt;"&amp;K47)+1),Paramètres!$B$3:$C$56,2,FALSE)*Paramètres!$K$6))</f>
        <v>0</v>
      </c>
      <c r="M47" s="4"/>
      <c r="N47" s="2">
        <f>IF(M$2="Bike &amp; Run",IF(ISNA(VLOOKUP(M47,Paramètres!$B$3:$C$56,2,FALSE)),0,VLOOKUP(M47,Paramètres!$B$3:$C$56,2,FALSE)*Paramètres!$K$7),IF(OR(M47="",OR($D47="",$D47="NL",$D47="HORS LIGUE")),0,VLOOKUP(IF(OR(M47="",OR($D47="",$D47="NL",$D47="HORS LIGUE")),"",COUNTIFS($D$5:$D$72,"&lt;&gt;"&amp;"",$D$5:$D$72,"&lt;&gt;"&amp;"NL",$D$5:$D$72,"&lt;&gt;"&amp;"HORS LIGUE",M$5:M$72,"&lt;"&amp;M47)+1),Paramètres!$B$3:$C$56,2,FALSE)*Paramètres!$K$7))</f>
        <v>0</v>
      </c>
      <c r="O47" s="46"/>
      <c r="P47" s="2">
        <f>IF(O$2="Bike &amp; Run",IF(ISNA(VLOOKUP(O47,Paramètres!$B$3:$C$56,2,FALSE)),0,VLOOKUP(O47,Paramètres!$B$3:$C$56,2,FALSE)*Paramètres!$K$8),IF(OR(O47="",OR($D47="",$D47="NL",$D47="HORS LIGUE")),0,VLOOKUP(IF(OR(O47="",OR($D47="",$D47="NL",$D47="HORS LIGUE")),"",COUNTIFS($D$5:$D$72,"&lt;&gt;"&amp;"",$D$5:$D$72,"&lt;&gt;"&amp;"NL",$D$5:$D$72,"&lt;&gt;"&amp;"HORS LIGUE",O$5:O$72,"&lt;"&amp;O47)+1),Paramètres!$B$3:$C$56,2,FALSE)*Paramètres!$K$8))</f>
        <v>0</v>
      </c>
      <c r="Q47" s="46"/>
      <c r="R47" s="2">
        <f>IF(Q$2="Bike &amp; Run",IF(ISNA(VLOOKUP(Q47,Paramètres!$B$3:$C$56,2,FALSE)),0,VLOOKUP(Q47,Paramètres!$B$3:$C$56,2,FALSE)*Paramètres!$K$9),IF(OR(Q47="",OR($D47="",$D47="NL",$D47="HORS LIGUE")),0,VLOOKUP(IF(OR(Q47="",OR($D47="",$D47="NL",$D47="HORS LIGUE")),"",COUNTIFS($D$5:$D$72,"&lt;&gt;"&amp;"",$D$5:$D$72,"&lt;&gt;"&amp;"NL",$D$5:$D$72,"&lt;&gt;"&amp;"HORS LIGUE",Q$5:Q$72,"&lt;"&amp;Q47)+1),Paramètres!$B$3:$C$56,2,FALSE)*Paramètres!$K$9))</f>
        <v>0</v>
      </c>
      <c r="S47" s="46"/>
      <c r="T47" s="2">
        <f>IF(S$2="Bike &amp; Run",IF(ISNA(VLOOKUP(S47,Paramètres!$B$3:$C$56,2,FALSE)),0,VLOOKUP(S47,Paramètres!$B$3:$C$56,2,FALSE)*Paramètres!$K$10),IF(OR(S47="",OR($D47="",$D47="NL",$D47="HORS LIGUE")),0,VLOOKUP(IF(OR(S47="",OR($D47="",$D47="NL",$D47="HORS LIGUE")),"",COUNTIFS($D$5:$D$72,"&lt;&gt;"&amp;"",$D$5:$D$72,"&lt;&gt;"&amp;"NL",$D$5:$D$72,"&lt;&gt;"&amp;"HORS LIGUE",S$5:S$72,"&lt;"&amp;S47)+1),Paramètres!$B$3:$C$56,2,FALSE)*Paramètres!$K$10))</f>
        <v>0</v>
      </c>
      <c r="U47" s="46"/>
      <c r="V47" s="2">
        <f>IF(U$2="Bike &amp; Run",IF(ISNA(VLOOKUP(U47,Paramètres!$B$3:$C$56,2,FALSE)),0,VLOOKUP(U47,Paramètres!$B$3:$C$56,2,FALSE)*Paramètres!$K$11),IF(OR(U47="",OR($D47="",$D47="NL",$D47="HORS LIGUE")),0,VLOOKUP(IF(OR(U47="",OR($D47="",$D47="NL",$D47="HORS LIGUE")),"",COUNTIFS($D$5:$D$72,"&lt;&gt;"&amp;"",$D$5:$D$72,"&lt;&gt;"&amp;"NL",$D$5:$D$72,"&lt;&gt;"&amp;"HORS LIGUE",U$5:U$72,"&lt;"&amp;U47)+1),Paramètres!$B$3:$C$56,2,FALSE)*Paramètres!$K$11))</f>
        <v>0</v>
      </c>
      <c r="W47" s="46"/>
      <c r="X47" s="2">
        <f>IF(W$2="Bike &amp; Run",IF(ISNA(VLOOKUP(W47,Paramètres!$B$3:$C$56,2,FALSE)),0,VLOOKUP(W47,Paramètres!$B$3:$C$56,2,FALSE)*Paramètres!$K$12),IF(OR(W47="",OR($D47="",$D47="NL",$D47="HORS LIGUE")),0,VLOOKUP(IF(OR(W47="",OR($D47="",$D47="NL",$D47="HORS LIGUE")),"",COUNTIFS($D$5:$D$72,"&lt;&gt;"&amp;"",$D$5:$D$72,"&lt;&gt;"&amp;"NL",$D$5:$D$72,"&lt;&gt;"&amp;"HORS LIGUE",W$5:W$72,"&lt;"&amp;W47)+1),Paramètres!$B$3:$C$56,2,FALSE)*Paramètres!$K$12))</f>
        <v>0</v>
      </c>
      <c r="Y47" s="46"/>
      <c r="Z47" s="2">
        <f>IF(Y$2="Bike &amp; Run",IF(ISNA(VLOOKUP(Y47,Paramètres!$B$3:$C$56,2,FALSE)),0,VLOOKUP(Y47,Paramètres!$B$3:$C$56,2,FALSE)*Paramètres!$K$13),IF(OR(Y47="",OR($D47="",$D47="NL",$D47="HORS LIGUE")),0,VLOOKUP(IF(OR(Y47="",OR($D47="",$D47="NL",$D47="HORS LIGUE")),"",COUNTIFS($D$5:$D$72,"&lt;&gt;"&amp;"",$D$5:$D$72,"&lt;&gt;"&amp;"NL",$D$5:$D$72,"&lt;&gt;"&amp;"HORS LIGUE",Y$5:Y$72,"&lt;"&amp;Y47)+1),Paramètres!$B$3:$C$56,2,FALSE)*Paramètres!$K$13))</f>
        <v>0</v>
      </c>
      <c r="AA47" s="46"/>
      <c r="AB47" s="2">
        <f>IF(AA$2="Bike &amp; Run",IF(ISNA(VLOOKUP(AA47,Paramètres!$B$3:$C$56,2,FALSE)),0,VLOOKUP(AA47,Paramètres!$B$3:$C$56,2,FALSE)*Paramètres!$K$14),IF(OR(AA47="",OR($D47="",$D47="NL",$D47="HORS LIGUE")),0,VLOOKUP(IF(OR(AA47="",OR($D47="",$D47="NL",$D47="HORS LIGUE")),"",COUNTIFS($D$5:$D$72,"&lt;&gt;"&amp;"",$D$5:$D$72,"&lt;&gt;"&amp;"NL",$D$5:$D$72,"&lt;&gt;"&amp;"HORS LIGUE",AA$5:AA$72,"&lt;"&amp;AA47)+1),Paramètres!$B$3:$C$56,2,FALSE)*Paramètres!$K$14))</f>
        <v>0</v>
      </c>
      <c r="AC47" s="46"/>
      <c r="AD47" s="2">
        <f>IF(AC$2="Bike &amp; Run",IF(ISNA(VLOOKUP(AC47,Paramètres!$B$3:$C$56,2,FALSE)),0,VLOOKUP(AC47,Paramètres!$B$3:$C$56,2,FALSE)*Paramètres!$K$15),IF(OR(AC47="",OR($D47="",$D47="NL",$D47="HORS LIGUE")),0,VLOOKUP(IF(OR(AC47="",OR($D47="",$D47="NL",$D47="HORS LIGUE")),"",COUNTIFS($D$5:$D$72,"&lt;&gt;"&amp;"",$D$5:$D$72,"&lt;&gt;"&amp;"NL",$D$5:$D$72,"&lt;&gt;"&amp;"HORS LIGUE",AC$5:AC$72,"&lt;"&amp;AC47)+1),Paramètres!$B$3:$C$56,2,FALSE)*Paramètres!$K$15))</f>
        <v>0</v>
      </c>
      <c r="AE47" s="46"/>
      <c r="AF47" s="2">
        <f>IF(AE$2="Bike &amp; Run",IF(ISNA(VLOOKUP(AE47,Paramètres!$B$3:$C$56,2,FALSE)),0,VLOOKUP(AE47,Paramètres!$B$3:$C$56,2,FALSE)*Paramètres!$K$16),IF(OR(AE47="",OR($D47="",$D47="NL",$D47="HORS LIGUE")),0,VLOOKUP(IF(OR(AE47="",OR($D47="",$D47="NL",$D47="HORS LIGUE")),"",COUNTIFS($D$5:$D$72,"&lt;&gt;"&amp;"",$D$5:$D$72,"&lt;&gt;"&amp;"NL",$D$5:$D$72,"&lt;&gt;"&amp;"HORS LIGUE",AE$5:AE$72,"&lt;"&amp;AE47)+1),Paramètres!$B$3:$C$56,2,FALSE)*Paramètres!$K$16))</f>
        <v>0</v>
      </c>
      <c r="AG47" s="46"/>
      <c r="AH47" s="2">
        <f>IF(AG$2="Bike &amp; Run",IF(ISNA(VLOOKUP(AG47,Paramètres!$B$3:$C$56,2,FALSE)),0,VLOOKUP(AG47,Paramètres!$B$3:$C$56,2,FALSE)*Paramètres!$K$17),IF(OR(AG47="",OR($D47="",$D47="NL",$D47="HORS LIGUE")),0,VLOOKUP(IF(OR(AG47="",OR($D47="",$D47="NL",$D47="HORS LIGUE")),"",COUNTIFS($D$5:$D$72,"&lt;&gt;"&amp;"",$D$5:$D$72,"&lt;&gt;"&amp;"NL",$D$5:$D$72,"&lt;&gt;"&amp;"HORS LIGUE",AG$5:AG$72,"&lt;"&amp;AG47)+1),Paramètres!$B$3:$C$56,2,FALSE)*Paramètres!$K$17))</f>
        <v>0</v>
      </c>
      <c r="AI47" s="40">
        <f t="shared" si="53"/>
        <v>0</v>
      </c>
      <c r="AJ47" s="3" t="str">
        <f t="shared" si="54"/>
        <v/>
      </c>
      <c r="AK47" s="5">
        <f t="shared" si="55"/>
        <v>0</v>
      </c>
      <c r="AL47" s="41">
        <f t="shared" si="56"/>
        <v>0</v>
      </c>
      <c r="AM47" s="33" t="str">
        <f t="shared" si="57"/>
        <v/>
      </c>
      <c r="AO47" s="22">
        <f t="shared" si="58"/>
        <v>0</v>
      </c>
      <c r="AP47">
        <f t="shared" si="59"/>
        <v>0</v>
      </c>
      <c r="AQ47">
        <f t="shared" si="60"/>
        <v>0</v>
      </c>
      <c r="AR47">
        <f t="shared" si="61"/>
        <v>0</v>
      </c>
      <c r="AS47">
        <f t="shared" si="62"/>
        <v>0</v>
      </c>
      <c r="AT47">
        <f t="shared" si="63"/>
        <v>0</v>
      </c>
      <c r="AU47">
        <f t="shared" si="64"/>
        <v>0</v>
      </c>
      <c r="AV47">
        <f t="shared" si="65"/>
        <v>0</v>
      </c>
      <c r="AW47">
        <f t="shared" si="66"/>
        <v>0</v>
      </c>
      <c r="AX47">
        <f t="shared" si="67"/>
        <v>0</v>
      </c>
      <c r="AY47">
        <f t="shared" si="68"/>
        <v>0</v>
      </c>
      <c r="AZ47">
        <f t="shared" si="69"/>
        <v>0</v>
      </c>
      <c r="BA47">
        <f t="shared" si="70"/>
        <v>0</v>
      </c>
      <c r="BB47">
        <f t="shared" si="71"/>
        <v>0</v>
      </c>
      <c r="BC47">
        <f t="shared" si="72"/>
        <v>0</v>
      </c>
      <c r="BD47">
        <f t="shared" si="73"/>
        <v>0</v>
      </c>
      <c r="BE47" s="22">
        <f t="shared" ref="BE47:BR47" si="84">BD47+LARGE($AO47:$BC47,BE$4)</f>
        <v>0</v>
      </c>
      <c r="BF47" s="22">
        <f t="shared" si="84"/>
        <v>0</v>
      </c>
      <c r="BG47" s="22">
        <f t="shared" si="84"/>
        <v>0</v>
      </c>
      <c r="BH47" s="22">
        <f t="shared" si="84"/>
        <v>0</v>
      </c>
      <c r="BI47" s="22">
        <f t="shared" si="84"/>
        <v>0</v>
      </c>
      <c r="BJ47" s="22">
        <f t="shared" si="84"/>
        <v>0</v>
      </c>
      <c r="BK47" s="22">
        <f t="shared" si="84"/>
        <v>0</v>
      </c>
      <c r="BL47" s="22">
        <f t="shared" si="84"/>
        <v>0</v>
      </c>
      <c r="BM47" s="22">
        <f t="shared" si="84"/>
        <v>0</v>
      </c>
      <c r="BN47" s="22">
        <f t="shared" si="84"/>
        <v>0</v>
      </c>
      <c r="BO47" s="22">
        <f t="shared" si="84"/>
        <v>0</v>
      </c>
      <c r="BP47" s="22">
        <f t="shared" si="84"/>
        <v>0</v>
      </c>
      <c r="BQ47" s="22">
        <f t="shared" si="84"/>
        <v>0</v>
      </c>
      <c r="BR47" s="22">
        <f t="shared" si="84"/>
        <v>0</v>
      </c>
    </row>
    <row r="48" spans="1:70" ht="16.5">
      <c r="A48" s="14"/>
      <c r="B48" s="32" t="str">
        <f>IF(ISNA(VLOOKUP(A48,'Licenciés Jeunes 2023'!A:C,3,0)),"",VLOOKUP(A48,'Licenciés Jeunes 2023'!A:C,3,0))</f>
        <v/>
      </c>
      <c r="C48" s="32" t="str">
        <f>IF(ISNA(VLOOKUP(A48,'Licenciés Jeunes 2023'!A:C,2,0)),"",VLOOKUP(A48,'Licenciés Jeunes 2023'!A:C,2,0))</f>
        <v/>
      </c>
      <c r="D48" s="32" t="str">
        <f>IF(ISNA(VLOOKUP(A48,'Licenciés Jeunes 2023'!A:F,6,0)),"",VLOOKUP(A48,'Licenciés Jeunes 2023'!A:F,6,0))</f>
        <v/>
      </c>
      <c r="E48" s="6"/>
      <c r="F48" s="2">
        <f>IF(E$2="Bike &amp; Run",IF(ISNA(VLOOKUP(E48,Paramètres!$B$3:$C$56,2,FALSE)),0,VLOOKUP(E48,Paramètres!$B$3:$C$56,2,FALSE)*Paramètres!$K$3),IF(OR(E48="",OR($D48="",$D48="NL",$D48="HORS LIGUE")),0,VLOOKUP(IF(OR(E48="",OR($D48="",$D48="NL",$D48="HORS LIGUE")),"",COUNTIFS($D$5:$D$72,"&lt;&gt;"&amp;"",$D$5:$D$72,"&lt;&gt;"&amp;"NL",$D$5:$D$72,"&lt;&gt;"&amp;"HORS LIGUE",E$5:E$72,"&lt;"&amp;E48)+1),Paramètres!$B$3:$C$56,2,FALSE)*Paramètres!$K$3))</f>
        <v>0</v>
      </c>
      <c r="G48" s="4"/>
      <c r="H48" s="2">
        <f>IF(G$2="Bike &amp; Run",IF(ISNA(VLOOKUP(G48,Paramètres!$B$3:$C$56,2,FALSE)),0,VLOOKUP(G48,Paramètres!$B$3:$C$56,2,FALSE)*Paramètres!$K$4),IF(OR(G48="",OR($D48="",$D48="NL",$D48="HORS LIGUE")),0,VLOOKUP(IF(OR(G48="",OR($D48="",$D48="NL",$D48="HORS LIGUE")),"",COUNTIFS($D$5:$D$72,"&lt;&gt;"&amp;"",$D$5:$D$72,"&lt;&gt;"&amp;"NL",$D$5:$D$72,"&lt;&gt;"&amp;"HORS LIGUE",G$5:G$72,"&lt;"&amp;G48)+1),Paramètres!$B$3:$C$56,2,FALSE)*Paramètres!$K$4))</f>
        <v>0</v>
      </c>
      <c r="I48" s="36"/>
      <c r="J48" s="2">
        <f>IF(I$2="Bike &amp; Run",IF(ISNA(VLOOKUP(I48,Paramètres!$B$3:$C$56,2,FALSE)),0,VLOOKUP(I48,Paramètres!$B$3:$C$56,2,FALSE)*Paramètres!$K$5),IF(OR(I48="",OR($D48="",$D48="NL",$D48="HORS LIGUE")),0,VLOOKUP(IF(OR(I48="",OR($D48="",$D48="NL",$D48="HORS LIGUE")),"",COUNTIFS($D$5:$D$72,"&lt;&gt;"&amp;"",$D$5:$D$72,"&lt;&gt;"&amp;"NL",$D$5:$D$72,"&lt;&gt;"&amp;"HORS LIGUE",I$5:I$72,"&lt;"&amp;I48)+1),Paramètres!$B$3:$C$56,2,FALSE)*Paramètres!$K$5))</f>
        <v>0</v>
      </c>
      <c r="K48" s="4"/>
      <c r="L48" s="2">
        <f>IF(K$2="Bike &amp; Run",IF(ISNA(VLOOKUP(K48,Paramètres!$B$3:$C$56,2,FALSE)),0,VLOOKUP(K48,Paramètres!$B$3:$C$56,2,FALSE)*Paramètres!$K$6),IF(OR(K48="",OR($D48="",$D48="NL",$D48="HORS LIGUE")),0,VLOOKUP(IF(OR(K48="",OR($D48="",$D48="NL",$D48="HORS LIGUE")),"",COUNTIFS($D$5:$D$72,"&lt;&gt;"&amp;"",$D$5:$D$72,"&lt;&gt;"&amp;"NL",$D$5:$D$72,"&lt;&gt;"&amp;"HORS LIGUE",K$5:K$72,"&lt;"&amp;K48)+1),Paramètres!$B$3:$C$56,2,FALSE)*Paramètres!$K$6))</f>
        <v>0</v>
      </c>
      <c r="M48" s="4"/>
      <c r="N48" s="2">
        <f>IF(M$2="Bike &amp; Run",IF(ISNA(VLOOKUP(M48,Paramètres!$B$3:$C$56,2,FALSE)),0,VLOOKUP(M48,Paramètres!$B$3:$C$56,2,FALSE)*Paramètres!$K$7),IF(OR(M48="",OR($D48="",$D48="NL",$D48="HORS LIGUE")),0,VLOOKUP(IF(OR(M48="",OR($D48="",$D48="NL",$D48="HORS LIGUE")),"",COUNTIFS($D$5:$D$72,"&lt;&gt;"&amp;"",$D$5:$D$72,"&lt;&gt;"&amp;"NL",$D$5:$D$72,"&lt;&gt;"&amp;"HORS LIGUE",M$5:M$72,"&lt;"&amp;M48)+1),Paramètres!$B$3:$C$56,2,FALSE)*Paramètres!$K$7))</f>
        <v>0</v>
      </c>
      <c r="O48" s="46"/>
      <c r="P48" s="2">
        <f>IF(O$2="Bike &amp; Run",IF(ISNA(VLOOKUP(O48,Paramètres!$B$3:$C$56,2,FALSE)),0,VLOOKUP(O48,Paramètres!$B$3:$C$56,2,FALSE)*Paramètres!$K$8),IF(OR(O48="",OR($D48="",$D48="NL",$D48="HORS LIGUE")),0,VLOOKUP(IF(OR(O48="",OR($D48="",$D48="NL",$D48="HORS LIGUE")),"",COUNTIFS($D$5:$D$72,"&lt;&gt;"&amp;"",$D$5:$D$72,"&lt;&gt;"&amp;"NL",$D$5:$D$72,"&lt;&gt;"&amp;"HORS LIGUE",O$5:O$72,"&lt;"&amp;O48)+1),Paramètres!$B$3:$C$56,2,FALSE)*Paramètres!$K$8))</f>
        <v>0</v>
      </c>
      <c r="Q48" s="46"/>
      <c r="R48" s="2">
        <f>IF(Q$2="Bike &amp; Run",IF(ISNA(VLOOKUP(Q48,Paramètres!$B$3:$C$56,2,FALSE)),0,VLOOKUP(Q48,Paramètres!$B$3:$C$56,2,FALSE)*Paramètres!$K$9),IF(OR(Q48="",OR($D48="",$D48="NL",$D48="HORS LIGUE")),0,VLOOKUP(IF(OR(Q48="",OR($D48="",$D48="NL",$D48="HORS LIGUE")),"",COUNTIFS($D$5:$D$72,"&lt;&gt;"&amp;"",$D$5:$D$72,"&lt;&gt;"&amp;"NL",$D$5:$D$72,"&lt;&gt;"&amp;"HORS LIGUE",Q$5:Q$72,"&lt;"&amp;Q48)+1),Paramètres!$B$3:$C$56,2,FALSE)*Paramètres!$K$9))</f>
        <v>0</v>
      </c>
      <c r="S48" s="46"/>
      <c r="T48" s="2">
        <f>IF(S$2="Bike &amp; Run",IF(ISNA(VLOOKUP(S48,Paramètres!$B$3:$C$56,2,FALSE)),0,VLOOKUP(S48,Paramètres!$B$3:$C$56,2,FALSE)*Paramètres!$K$10),IF(OR(S48="",OR($D48="",$D48="NL",$D48="HORS LIGUE")),0,VLOOKUP(IF(OR(S48="",OR($D48="",$D48="NL",$D48="HORS LIGUE")),"",COUNTIFS($D$5:$D$72,"&lt;&gt;"&amp;"",$D$5:$D$72,"&lt;&gt;"&amp;"NL",$D$5:$D$72,"&lt;&gt;"&amp;"HORS LIGUE",S$5:S$72,"&lt;"&amp;S48)+1),Paramètres!$B$3:$C$56,2,FALSE)*Paramètres!$K$10))</f>
        <v>0</v>
      </c>
      <c r="U48" s="46"/>
      <c r="V48" s="2">
        <f>IF(U$2="Bike &amp; Run",IF(ISNA(VLOOKUP(U48,Paramètres!$B$3:$C$56,2,FALSE)),0,VLOOKUP(U48,Paramètres!$B$3:$C$56,2,FALSE)*Paramètres!$K$11),IF(OR(U48="",OR($D48="",$D48="NL",$D48="HORS LIGUE")),0,VLOOKUP(IF(OR(U48="",OR($D48="",$D48="NL",$D48="HORS LIGUE")),"",COUNTIFS($D$5:$D$72,"&lt;&gt;"&amp;"",$D$5:$D$72,"&lt;&gt;"&amp;"NL",$D$5:$D$72,"&lt;&gt;"&amp;"HORS LIGUE",U$5:U$72,"&lt;"&amp;U48)+1),Paramètres!$B$3:$C$56,2,FALSE)*Paramètres!$K$11))</f>
        <v>0</v>
      </c>
      <c r="W48" s="46"/>
      <c r="X48" s="2">
        <f>IF(W$2="Bike &amp; Run",IF(ISNA(VLOOKUP(W48,Paramètres!$B$3:$C$56,2,FALSE)),0,VLOOKUP(W48,Paramètres!$B$3:$C$56,2,FALSE)*Paramètres!$K$12),IF(OR(W48="",OR($D48="",$D48="NL",$D48="HORS LIGUE")),0,VLOOKUP(IF(OR(W48="",OR($D48="",$D48="NL",$D48="HORS LIGUE")),"",COUNTIFS($D$5:$D$72,"&lt;&gt;"&amp;"",$D$5:$D$72,"&lt;&gt;"&amp;"NL",$D$5:$D$72,"&lt;&gt;"&amp;"HORS LIGUE",W$5:W$72,"&lt;"&amp;W48)+1),Paramètres!$B$3:$C$56,2,FALSE)*Paramètres!$K$12))</f>
        <v>0</v>
      </c>
      <c r="Y48" s="46"/>
      <c r="Z48" s="2">
        <f>IF(Y$2="Bike &amp; Run",IF(ISNA(VLOOKUP(Y48,Paramètres!$B$3:$C$56,2,FALSE)),0,VLOOKUP(Y48,Paramètres!$B$3:$C$56,2,FALSE)*Paramètres!$K$13),IF(OR(Y48="",OR($D48="",$D48="NL",$D48="HORS LIGUE")),0,VLOOKUP(IF(OR(Y48="",OR($D48="",$D48="NL",$D48="HORS LIGUE")),"",COUNTIFS($D$5:$D$72,"&lt;&gt;"&amp;"",$D$5:$D$72,"&lt;&gt;"&amp;"NL",$D$5:$D$72,"&lt;&gt;"&amp;"HORS LIGUE",Y$5:Y$72,"&lt;"&amp;Y48)+1),Paramètres!$B$3:$C$56,2,FALSE)*Paramètres!$K$13))</f>
        <v>0</v>
      </c>
      <c r="AA48" s="46"/>
      <c r="AB48" s="2">
        <f>IF(AA$2="Bike &amp; Run",IF(ISNA(VLOOKUP(AA48,Paramètres!$B$3:$C$56,2,FALSE)),0,VLOOKUP(AA48,Paramètres!$B$3:$C$56,2,FALSE)*Paramètres!$K$14),IF(OR(AA48="",OR($D48="",$D48="NL",$D48="HORS LIGUE")),0,VLOOKUP(IF(OR(AA48="",OR($D48="",$D48="NL",$D48="HORS LIGUE")),"",COUNTIFS($D$5:$D$72,"&lt;&gt;"&amp;"",$D$5:$D$72,"&lt;&gt;"&amp;"NL",$D$5:$D$72,"&lt;&gt;"&amp;"HORS LIGUE",AA$5:AA$72,"&lt;"&amp;AA48)+1),Paramètres!$B$3:$C$56,2,FALSE)*Paramètres!$K$14))</f>
        <v>0</v>
      </c>
      <c r="AC48" s="46"/>
      <c r="AD48" s="2">
        <f>IF(AC$2="Bike &amp; Run",IF(ISNA(VLOOKUP(AC48,Paramètres!$B$3:$C$56,2,FALSE)),0,VLOOKUP(AC48,Paramètres!$B$3:$C$56,2,FALSE)*Paramètres!$K$15),IF(OR(AC48="",OR($D48="",$D48="NL",$D48="HORS LIGUE")),0,VLOOKUP(IF(OR(AC48="",OR($D48="",$D48="NL",$D48="HORS LIGUE")),"",COUNTIFS($D$5:$D$72,"&lt;&gt;"&amp;"",$D$5:$D$72,"&lt;&gt;"&amp;"NL",$D$5:$D$72,"&lt;&gt;"&amp;"HORS LIGUE",AC$5:AC$72,"&lt;"&amp;AC48)+1),Paramètres!$B$3:$C$56,2,FALSE)*Paramètres!$K$15))</f>
        <v>0</v>
      </c>
      <c r="AE48" s="46"/>
      <c r="AF48" s="2">
        <f>IF(AE$2="Bike &amp; Run",IF(ISNA(VLOOKUP(AE48,Paramètres!$B$3:$C$56,2,FALSE)),0,VLOOKUP(AE48,Paramètres!$B$3:$C$56,2,FALSE)*Paramètres!$K$16),IF(OR(AE48="",OR($D48="",$D48="NL",$D48="HORS LIGUE")),0,VLOOKUP(IF(OR(AE48="",OR($D48="",$D48="NL",$D48="HORS LIGUE")),"",COUNTIFS($D$5:$D$72,"&lt;&gt;"&amp;"",$D$5:$D$72,"&lt;&gt;"&amp;"NL",$D$5:$D$72,"&lt;&gt;"&amp;"HORS LIGUE",AE$5:AE$72,"&lt;"&amp;AE48)+1),Paramètres!$B$3:$C$56,2,FALSE)*Paramètres!$K$16))</f>
        <v>0</v>
      </c>
      <c r="AG48" s="46"/>
      <c r="AH48" s="2">
        <f>IF(AG$2="Bike &amp; Run",IF(ISNA(VLOOKUP(AG48,Paramètres!$B$3:$C$56,2,FALSE)),0,VLOOKUP(AG48,Paramètres!$B$3:$C$56,2,FALSE)*Paramètres!$K$17),IF(OR(AG48="",OR($D48="",$D48="NL",$D48="HORS LIGUE")),0,VLOOKUP(IF(OR(AG48="",OR($D48="",$D48="NL",$D48="HORS LIGUE")),"",COUNTIFS($D$5:$D$72,"&lt;&gt;"&amp;"",$D$5:$D$72,"&lt;&gt;"&amp;"NL",$D$5:$D$72,"&lt;&gt;"&amp;"HORS LIGUE",AG$5:AG$72,"&lt;"&amp;AG48)+1),Paramètres!$B$3:$C$56,2,FALSE)*Paramètres!$K$17))</f>
        <v>0</v>
      </c>
      <c r="AI48" s="40">
        <f t="shared" si="53"/>
        <v>0</v>
      </c>
      <c r="AJ48" s="3" t="str">
        <f t="shared" si="54"/>
        <v/>
      </c>
      <c r="AK48" s="5">
        <f t="shared" si="55"/>
        <v>0</v>
      </c>
      <c r="AL48" s="41">
        <f t="shared" si="56"/>
        <v>0</v>
      </c>
      <c r="AM48" s="33" t="str">
        <f t="shared" si="57"/>
        <v/>
      </c>
      <c r="AO48" s="22">
        <f t="shared" si="58"/>
        <v>0</v>
      </c>
      <c r="AP48">
        <f t="shared" si="59"/>
        <v>0</v>
      </c>
      <c r="AQ48">
        <f t="shared" si="60"/>
        <v>0</v>
      </c>
      <c r="AR48">
        <f t="shared" si="61"/>
        <v>0</v>
      </c>
      <c r="AS48">
        <f t="shared" si="62"/>
        <v>0</v>
      </c>
      <c r="AT48">
        <f t="shared" si="63"/>
        <v>0</v>
      </c>
      <c r="AU48">
        <f t="shared" si="64"/>
        <v>0</v>
      </c>
      <c r="AV48">
        <f t="shared" si="65"/>
        <v>0</v>
      </c>
      <c r="AW48">
        <f t="shared" si="66"/>
        <v>0</v>
      </c>
      <c r="AX48">
        <f t="shared" si="67"/>
        <v>0</v>
      </c>
      <c r="AY48">
        <f t="shared" si="68"/>
        <v>0</v>
      </c>
      <c r="AZ48">
        <f t="shared" si="69"/>
        <v>0</v>
      </c>
      <c r="BA48">
        <f t="shared" si="70"/>
        <v>0</v>
      </c>
      <c r="BB48">
        <f t="shared" si="71"/>
        <v>0</v>
      </c>
      <c r="BC48">
        <f t="shared" si="72"/>
        <v>0</v>
      </c>
      <c r="BD48">
        <f t="shared" si="73"/>
        <v>0</v>
      </c>
      <c r="BE48" s="22">
        <f t="shared" ref="BE48:BR48" si="85">BD48+LARGE($AO48:$BC48,BE$4)</f>
        <v>0</v>
      </c>
      <c r="BF48" s="22">
        <f t="shared" si="85"/>
        <v>0</v>
      </c>
      <c r="BG48" s="22">
        <f t="shared" si="85"/>
        <v>0</v>
      </c>
      <c r="BH48" s="22">
        <f t="shared" si="85"/>
        <v>0</v>
      </c>
      <c r="BI48" s="22">
        <f t="shared" si="85"/>
        <v>0</v>
      </c>
      <c r="BJ48" s="22">
        <f t="shared" si="85"/>
        <v>0</v>
      </c>
      <c r="BK48" s="22">
        <f t="shared" si="85"/>
        <v>0</v>
      </c>
      <c r="BL48" s="22">
        <f t="shared" si="85"/>
        <v>0</v>
      </c>
      <c r="BM48" s="22">
        <f t="shared" si="85"/>
        <v>0</v>
      </c>
      <c r="BN48" s="22">
        <f t="shared" si="85"/>
        <v>0</v>
      </c>
      <c r="BO48" s="22">
        <f t="shared" si="85"/>
        <v>0</v>
      </c>
      <c r="BP48" s="22">
        <f t="shared" si="85"/>
        <v>0</v>
      </c>
      <c r="BQ48" s="22">
        <f t="shared" si="85"/>
        <v>0</v>
      </c>
      <c r="BR48" s="22">
        <f t="shared" si="85"/>
        <v>0</v>
      </c>
    </row>
    <row r="49" spans="1:70" ht="16.5">
      <c r="A49" s="14"/>
      <c r="B49" s="32" t="str">
        <f>IF(ISNA(VLOOKUP(A49,'Licenciés Jeunes 2023'!A:C,3,0)),"",VLOOKUP(A49,'Licenciés Jeunes 2023'!A:C,3,0))</f>
        <v/>
      </c>
      <c r="C49" s="32" t="str">
        <f>IF(ISNA(VLOOKUP(A49,'Licenciés Jeunes 2023'!A:C,2,0)),"",VLOOKUP(A49,'Licenciés Jeunes 2023'!A:C,2,0))</f>
        <v/>
      </c>
      <c r="D49" s="32" t="str">
        <f>IF(ISNA(VLOOKUP(A49,'Licenciés Jeunes 2023'!A:F,6,0)),"",VLOOKUP(A49,'Licenciés Jeunes 2023'!A:F,6,0))</f>
        <v/>
      </c>
      <c r="E49" s="6"/>
      <c r="F49" s="2">
        <f>IF(E$2="Bike &amp; Run",IF(ISNA(VLOOKUP(E49,Paramètres!$B$3:$C$56,2,FALSE)),0,VLOOKUP(E49,Paramètres!$B$3:$C$56,2,FALSE)*Paramètres!$K$3),IF(OR(E49="",OR($D49="",$D49="NL",$D49="HORS LIGUE")),0,VLOOKUP(IF(OR(E49="",OR($D49="",$D49="NL",$D49="HORS LIGUE")),"",COUNTIFS($D$5:$D$72,"&lt;&gt;"&amp;"",$D$5:$D$72,"&lt;&gt;"&amp;"NL",$D$5:$D$72,"&lt;&gt;"&amp;"HORS LIGUE",E$5:E$72,"&lt;"&amp;E49)+1),Paramètres!$B$3:$C$56,2,FALSE)*Paramètres!$K$3))</f>
        <v>0</v>
      </c>
      <c r="G49" s="4"/>
      <c r="H49" s="2">
        <f>IF(G$2="Bike &amp; Run",IF(ISNA(VLOOKUP(G49,Paramètres!$B$3:$C$56,2,FALSE)),0,VLOOKUP(G49,Paramètres!$B$3:$C$56,2,FALSE)*Paramètres!$K$4),IF(OR(G49="",OR($D49="",$D49="NL",$D49="HORS LIGUE")),0,VLOOKUP(IF(OR(G49="",OR($D49="",$D49="NL",$D49="HORS LIGUE")),"",COUNTIFS($D$5:$D$72,"&lt;&gt;"&amp;"",$D$5:$D$72,"&lt;&gt;"&amp;"NL",$D$5:$D$72,"&lt;&gt;"&amp;"HORS LIGUE",G$5:G$72,"&lt;"&amp;G49)+1),Paramètres!$B$3:$C$56,2,FALSE)*Paramètres!$K$4))</f>
        <v>0</v>
      </c>
      <c r="I49" s="36"/>
      <c r="J49" s="2">
        <f>IF(I$2="Bike &amp; Run",IF(ISNA(VLOOKUP(I49,Paramètres!$B$3:$C$56,2,FALSE)),0,VLOOKUP(I49,Paramètres!$B$3:$C$56,2,FALSE)*Paramètres!$K$5),IF(OR(I49="",OR($D49="",$D49="NL",$D49="HORS LIGUE")),0,VLOOKUP(IF(OR(I49="",OR($D49="",$D49="NL",$D49="HORS LIGUE")),"",COUNTIFS($D$5:$D$72,"&lt;&gt;"&amp;"",$D$5:$D$72,"&lt;&gt;"&amp;"NL",$D$5:$D$72,"&lt;&gt;"&amp;"HORS LIGUE",I$5:I$72,"&lt;"&amp;I49)+1),Paramètres!$B$3:$C$56,2,FALSE)*Paramètres!$K$5))</f>
        <v>0</v>
      </c>
      <c r="K49" s="4"/>
      <c r="L49" s="2">
        <f>IF(K$2="Bike &amp; Run",IF(ISNA(VLOOKUP(K49,Paramètres!$B$3:$C$56,2,FALSE)),0,VLOOKUP(K49,Paramètres!$B$3:$C$56,2,FALSE)*Paramètres!$K$6),IF(OR(K49="",OR($D49="",$D49="NL",$D49="HORS LIGUE")),0,VLOOKUP(IF(OR(K49="",OR($D49="",$D49="NL",$D49="HORS LIGUE")),"",COUNTIFS($D$5:$D$72,"&lt;&gt;"&amp;"",$D$5:$D$72,"&lt;&gt;"&amp;"NL",$D$5:$D$72,"&lt;&gt;"&amp;"HORS LIGUE",K$5:K$72,"&lt;"&amp;K49)+1),Paramètres!$B$3:$C$56,2,FALSE)*Paramètres!$K$6))</f>
        <v>0</v>
      </c>
      <c r="M49" s="4"/>
      <c r="N49" s="2">
        <f>IF(M$2="Bike &amp; Run",IF(ISNA(VLOOKUP(M49,Paramètres!$B$3:$C$56,2,FALSE)),0,VLOOKUP(M49,Paramètres!$B$3:$C$56,2,FALSE)*Paramètres!$K$7),IF(OR(M49="",OR($D49="",$D49="NL",$D49="HORS LIGUE")),0,VLOOKUP(IF(OR(M49="",OR($D49="",$D49="NL",$D49="HORS LIGUE")),"",COUNTIFS($D$5:$D$72,"&lt;&gt;"&amp;"",$D$5:$D$72,"&lt;&gt;"&amp;"NL",$D$5:$D$72,"&lt;&gt;"&amp;"HORS LIGUE",M$5:M$72,"&lt;"&amp;M49)+1),Paramètres!$B$3:$C$56,2,FALSE)*Paramètres!$K$7))</f>
        <v>0</v>
      </c>
      <c r="O49" s="46"/>
      <c r="P49" s="2">
        <f>IF(O$2="Bike &amp; Run",IF(ISNA(VLOOKUP(O49,Paramètres!$B$3:$C$56,2,FALSE)),0,VLOOKUP(O49,Paramètres!$B$3:$C$56,2,FALSE)*Paramètres!$K$8),IF(OR(O49="",OR($D49="",$D49="NL",$D49="HORS LIGUE")),0,VLOOKUP(IF(OR(O49="",OR($D49="",$D49="NL",$D49="HORS LIGUE")),"",COUNTIFS($D$5:$D$72,"&lt;&gt;"&amp;"",$D$5:$D$72,"&lt;&gt;"&amp;"NL",$D$5:$D$72,"&lt;&gt;"&amp;"HORS LIGUE",O$5:O$72,"&lt;"&amp;O49)+1),Paramètres!$B$3:$C$56,2,FALSE)*Paramètres!$K$8))</f>
        <v>0</v>
      </c>
      <c r="Q49" s="46"/>
      <c r="R49" s="2">
        <f>IF(Q$2="Bike &amp; Run",IF(ISNA(VLOOKUP(Q49,Paramètres!$B$3:$C$56,2,FALSE)),0,VLOOKUP(Q49,Paramètres!$B$3:$C$56,2,FALSE)*Paramètres!$K$9),IF(OR(Q49="",OR($D49="",$D49="NL",$D49="HORS LIGUE")),0,VLOOKUP(IF(OR(Q49="",OR($D49="",$D49="NL",$D49="HORS LIGUE")),"",COUNTIFS($D$5:$D$72,"&lt;&gt;"&amp;"",$D$5:$D$72,"&lt;&gt;"&amp;"NL",$D$5:$D$72,"&lt;&gt;"&amp;"HORS LIGUE",Q$5:Q$72,"&lt;"&amp;Q49)+1),Paramètres!$B$3:$C$56,2,FALSE)*Paramètres!$K$9))</f>
        <v>0</v>
      </c>
      <c r="S49" s="46"/>
      <c r="T49" s="2">
        <f>IF(S$2="Bike &amp; Run",IF(ISNA(VLOOKUP(S49,Paramètres!$B$3:$C$56,2,FALSE)),0,VLOOKUP(S49,Paramètres!$B$3:$C$56,2,FALSE)*Paramètres!$K$10),IF(OR(S49="",OR($D49="",$D49="NL",$D49="HORS LIGUE")),0,VLOOKUP(IF(OR(S49="",OR($D49="",$D49="NL",$D49="HORS LIGUE")),"",COUNTIFS($D$5:$D$72,"&lt;&gt;"&amp;"",$D$5:$D$72,"&lt;&gt;"&amp;"NL",$D$5:$D$72,"&lt;&gt;"&amp;"HORS LIGUE",S$5:S$72,"&lt;"&amp;S49)+1),Paramètres!$B$3:$C$56,2,FALSE)*Paramètres!$K$10))</f>
        <v>0</v>
      </c>
      <c r="U49" s="46"/>
      <c r="V49" s="2">
        <f>IF(U$2="Bike &amp; Run",IF(ISNA(VLOOKUP(U49,Paramètres!$B$3:$C$56,2,FALSE)),0,VLOOKUP(U49,Paramètres!$B$3:$C$56,2,FALSE)*Paramètres!$K$11),IF(OR(U49="",OR($D49="",$D49="NL",$D49="HORS LIGUE")),0,VLOOKUP(IF(OR(U49="",OR($D49="",$D49="NL",$D49="HORS LIGUE")),"",COUNTIFS($D$5:$D$72,"&lt;&gt;"&amp;"",$D$5:$D$72,"&lt;&gt;"&amp;"NL",$D$5:$D$72,"&lt;&gt;"&amp;"HORS LIGUE",U$5:U$72,"&lt;"&amp;U49)+1),Paramètres!$B$3:$C$56,2,FALSE)*Paramètres!$K$11))</f>
        <v>0</v>
      </c>
      <c r="W49" s="46"/>
      <c r="X49" s="2">
        <f>IF(W$2="Bike &amp; Run",IF(ISNA(VLOOKUP(W49,Paramètres!$B$3:$C$56,2,FALSE)),0,VLOOKUP(W49,Paramètres!$B$3:$C$56,2,FALSE)*Paramètres!$K$12),IF(OR(W49="",OR($D49="",$D49="NL",$D49="HORS LIGUE")),0,VLOOKUP(IF(OR(W49="",OR($D49="",$D49="NL",$D49="HORS LIGUE")),"",COUNTIFS($D$5:$D$72,"&lt;&gt;"&amp;"",$D$5:$D$72,"&lt;&gt;"&amp;"NL",$D$5:$D$72,"&lt;&gt;"&amp;"HORS LIGUE",W$5:W$72,"&lt;"&amp;W49)+1),Paramètres!$B$3:$C$56,2,FALSE)*Paramètres!$K$12))</f>
        <v>0</v>
      </c>
      <c r="Y49" s="46"/>
      <c r="Z49" s="2">
        <f>IF(Y$2="Bike &amp; Run",IF(ISNA(VLOOKUP(Y49,Paramètres!$B$3:$C$56,2,FALSE)),0,VLOOKUP(Y49,Paramètres!$B$3:$C$56,2,FALSE)*Paramètres!$K$13),IF(OR(Y49="",OR($D49="",$D49="NL",$D49="HORS LIGUE")),0,VLOOKUP(IF(OR(Y49="",OR($D49="",$D49="NL",$D49="HORS LIGUE")),"",COUNTIFS($D$5:$D$72,"&lt;&gt;"&amp;"",$D$5:$D$72,"&lt;&gt;"&amp;"NL",$D$5:$D$72,"&lt;&gt;"&amp;"HORS LIGUE",Y$5:Y$72,"&lt;"&amp;Y49)+1),Paramètres!$B$3:$C$56,2,FALSE)*Paramètres!$K$13))</f>
        <v>0</v>
      </c>
      <c r="AA49" s="46"/>
      <c r="AB49" s="2">
        <f>IF(AA$2="Bike &amp; Run",IF(ISNA(VLOOKUP(AA49,Paramètres!$B$3:$C$56,2,FALSE)),0,VLOOKUP(AA49,Paramètres!$B$3:$C$56,2,FALSE)*Paramètres!$K$14),IF(OR(AA49="",OR($D49="",$D49="NL",$D49="HORS LIGUE")),0,VLOOKUP(IF(OR(AA49="",OR($D49="",$D49="NL",$D49="HORS LIGUE")),"",COUNTIFS($D$5:$D$72,"&lt;&gt;"&amp;"",$D$5:$D$72,"&lt;&gt;"&amp;"NL",$D$5:$D$72,"&lt;&gt;"&amp;"HORS LIGUE",AA$5:AA$72,"&lt;"&amp;AA49)+1),Paramètres!$B$3:$C$56,2,FALSE)*Paramètres!$K$14))</f>
        <v>0</v>
      </c>
      <c r="AC49" s="46"/>
      <c r="AD49" s="2">
        <f>IF(AC$2="Bike &amp; Run",IF(ISNA(VLOOKUP(AC49,Paramètres!$B$3:$C$56,2,FALSE)),0,VLOOKUP(AC49,Paramètres!$B$3:$C$56,2,FALSE)*Paramètres!$K$15),IF(OR(AC49="",OR($D49="",$D49="NL",$D49="HORS LIGUE")),0,VLOOKUP(IF(OR(AC49="",OR($D49="",$D49="NL",$D49="HORS LIGUE")),"",COUNTIFS($D$5:$D$72,"&lt;&gt;"&amp;"",$D$5:$D$72,"&lt;&gt;"&amp;"NL",$D$5:$D$72,"&lt;&gt;"&amp;"HORS LIGUE",AC$5:AC$72,"&lt;"&amp;AC49)+1),Paramètres!$B$3:$C$56,2,FALSE)*Paramètres!$K$15))</f>
        <v>0</v>
      </c>
      <c r="AE49" s="46"/>
      <c r="AF49" s="2">
        <f>IF(AE$2="Bike &amp; Run",IF(ISNA(VLOOKUP(AE49,Paramètres!$B$3:$C$56,2,FALSE)),0,VLOOKUP(AE49,Paramètres!$B$3:$C$56,2,FALSE)*Paramètres!$K$16),IF(OR(AE49="",OR($D49="",$D49="NL",$D49="HORS LIGUE")),0,VLOOKUP(IF(OR(AE49="",OR($D49="",$D49="NL",$D49="HORS LIGUE")),"",COUNTIFS($D$5:$D$72,"&lt;&gt;"&amp;"",$D$5:$D$72,"&lt;&gt;"&amp;"NL",$D$5:$D$72,"&lt;&gt;"&amp;"HORS LIGUE",AE$5:AE$72,"&lt;"&amp;AE49)+1),Paramètres!$B$3:$C$56,2,FALSE)*Paramètres!$K$16))</f>
        <v>0</v>
      </c>
      <c r="AG49" s="46"/>
      <c r="AH49" s="2">
        <f>IF(AG$2="Bike &amp; Run",IF(ISNA(VLOOKUP(AG49,Paramètres!$B$3:$C$56,2,FALSE)),0,VLOOKUP(AG49,Paramètres!$B$3:$C$56,2,FALSE)*Paramètres!$K$17),IF(OR(AG49="",OR($D49="",$D49="NL",$D49="HORS LIGUE")),0,VLOOKUP(IF(OR(AG49="",OR($D49="",$D49="NL",$D49="HORS LIGUE")),"",COUNTIFS($D$5:$D$72,"&lt;&gt;"&amp;"",$D$5:$D$72,"&lt;&gt;"&amp;"NL",$D$5:$D$72,"&lt;&gt;"&amp;"HORS LIGUE",AG$5:AG$72,"&lt;"&amp;AG49)+1),Paramètres!$B$3:$C$56,2,FALSE)*Paramètres!$K$17))</f>
        <v>0</v>
      </c>
      <c r="AI49" s="40">
        <f t="shared" si="53"/>
        <v>0</v>
      </c>
      <c r="AJ49" s="3" t="str">
        <f t="shared" si="54"/>
        <v/>
      </c>
      <c r="AK49" s="5">
        <f t="shared" si="55"/>
        <v>0</v>
      </c>
      <c r="AL49" s="41">
        <f t="shared" si="56"/>
        <v>0</v>
      </c>
      <c r="AM49" s="33" t="str">
        <f t="shared" si="57"/>
        <v/>
      </c>
      <c r="AO49" s="22">
        <f t="shared" si="58"/>
        <v>0</v>
      </c>
      <c r="AP49">
        <f t="shared" si="59"/>
        <v>0</v>
      </c>
      <c r="AQ49">
        <f t="shared" si="60"/>
        <v>0</v>
      </c>
      <c r="AR49">
        <f t="shared" si="61"/>
        <v>0</v>
      </c>
      <c r="AS49">
        <f t="shared" si="62"/>
        <v>0</v>
      </c>
      <c r="AT49">
        <f t="shared" si="63"/>
        <v>0</v>
      </c>
      <c r="AU49">
        <f t="shared" si="64"/>
        <v>0</v>
      </c>
      <c r="AV49">
        <f t="shared" si="65"/>
        <v>0</v>
      </c>
      <c r="AW49">
        <f t="shared" si="66"/>
        <v>0</v>
      </c>
      <c r="AX49">
        <f t="shared" si="67"/>
        <v>0</v>
      </c>
      <c r="AY49">
        <f t="shared" si="68"/>
        <v>0</v>
      </c>
      <c r="AZ49">
        <f t="shared" si="69"/>
        <v>0</v>
      </c>
      <c r="BA49">
        <f t="shared" si="70"/>
        <v>0</v>
      </c>
      <c r="BB49">
        <f t="shared" si="71"/>
        <v>0</v>
      </c>
      <c r="BC49">
        <f t="shared" si="72"/>
        <v>0</v>
      </c>
      <c r="BD49">
        <f t="shared" si="73"/>
        <v>0</v>
      </c>
      <c r="BE49" s="22">
        <f t="shared" ref="BE49:BR49" si="86">BD49+LARGE($AO49:$BC49,BE$4)</f>
        <v>0</v>
      </c>
      <c r="BF49" s="22">
        <f t="shared" si="86"/>
        <v>0</v>
      </c>
      <c r="BG49" s="22">
        <f t="shared" si="86"/>
        <v>0</v>
      </c>
      <c r="BH49" s="22">
        <f t="shared" si="86"/>
        <v>0</v>
      </c>
      <c r="BI49" s="22">
        <f t="shared" si="86"/>
        <v>0</v>
      </c>
      <c r="BJ49" s="22">
        <f t="shared" si="86"/>
        <v>0</v>
      </c>
      <c r="BK49" s="22">
        <f t="shared" si="86"/>
        <v>0</v>
      </c>
      <c r="BL49" s="22">
        <f t="shared" si="86"/>
        <v>0</v>
      </c>
      <c r="BM49" s="22">
        <f t="shared" si="86"/>
        <v>0</v>
      </c>
      <c r="BN49" s="22">
        <f t="shared" si="86"/>
        <v>0</v>
      </c>
      <c r="BO49" s="22">
        <f t="shared" si="86"/>
        <v>0</v>
      </c>
      <c r="BP49" s="22">
        <f t="shared" si="86"/>
        <v>0</v>
      </c>
      <c r="BQ49" s="22">
        <f t="shared" si="86"/>
        <v>0</v>
      </c>
      <c r="BR49" s="22">
        <f t="shared" si="86"/>
        <v>0</v>
      </c>
    </row>
    <row r="50" spans="1:70" ht="16.5">
      <c r="A50" s="14"/>
      <c r="B50" s="32" t="str">
        <f>IF(ISNA(VLOOKUP(A50,'Licenciés Jeunes 2023'!A:C,3,0)),"",VLOOKUP(A50,'Licenciés Jeunes 2023'!A:C,3,0))</f>
        <v/>
      </c>
      <c r="C50" s="32" t="str">
        <f>IF(ISNA(VLOOKUP(A50,'Licenciés Jeunes 2023'!A:C,2,0)),"",VLOOKUP(A50,'Licenciés Jeunes 2023'!A:C,2,0))</f>
        <v/>
      </c>
      <c r="D50" s="32" t="str">
        <f>IF(ISNA(VLOOKUP(A50,'Licenciés Jeunes 2023'!A:F,6,0)),"",VLOOKUP(A50,'Licenciés Jeunes 2023'!A:F,6,0))</f>
        <v/>
      </c>
      <c r="E50" s="6"/>
      <c r="F50" s="2">
        <f>IF(E$2="Bike &amp; Run",IF(ISNA(VLOOKUP(E50,Paramètres!$B$3:$C$56,2,FALSE)),0,VLOOKUP(E50,Paramètres!$B$3:$C$56,2,FALSE)*Paramètres!$K$3),IF(OR(E50="",OR($D50="",$D50="NL",$D50="HORS LIGUE")),0,VLOOKUP(IF(OR(E50="",OR($D50="",$D50="NL",$D50="HORS LIGUE")),"",COUNTIFS($D$5:$D$72,"&lt;&gt;"&amp;"",$D$5:$D$72,"&lt;&gt;"&amp;"NL",$D$5:$D$72,"&lt;&gt;"&amp;"HORS LIGUE",E$5:E$72,"&lt;"&amp;E50)+1),Paramètres!$B$3:$C$56,2,FALSE)*Paramètres!$K$3))</f>
        <v>0</v>
      </c>
      <c r="G50" s="4"/>
      <c r="H50" s="2">
        <f>IF(G$2="Bike &amp; Run",IF(ISNA(VLOOKUP(G50,Paramètres!$B$3:$C$56,2,FALSE)),0,VLOOKUP(G50,Paramètres!$B$3:$C$56,2,FALSE)*Paramètres!$K$4),IF(OR(G50="",OR($D50="",$D50="NL",$D50="HORS LIGUE")),0,VLOOKUP(IF(OR(G50="",OR($D50="",$D50="NL",$D50="HORS LIGUE")),"",COUNTIFS($D$5:$D$72,"&lt;&gt;"&amp;"",$D$5:$D$72,"&lt;&gt;"&amp;"NL",$D$5:$D$72,"&lt;&gt;"&amp;"HORS LIGUE",G$5:G$72,"&lt;"&amp;G50)+1),Paramètres!$B$3:$C$56,2,FALSE)*Paramètres!$K$4))</f>
        <v>0</v>
      </c>
      <c r="I50" s="36"/>
      <c r="J50" s="2">
        <f>IF(I$2="Bike &amp; Run",IF(ISNA(VLOOKUP(I50,Paramètres!$B$3:$C$56,2,FALSE)),0,VLOOKUP(I50,Paramètres!$B$3:$C$56,2,FALSE)*Paramètres!$K$5),IF(OR(I50="",OR($D50="",$D50="NL",$D50="HORS LIGUE")),0,VLOOKUP(IF(OR(I50="",OR($D50="",$D50="NL",$D50="HORS LIGUE")),"",COUNTIFS($D$5:$D$72,"&lt;&gt;"&amp;"",$D$5:$D$72,"&lt;&gt;"&amp;"NL",$D$5:$D$72,"&lt;&gt;"&amp;"HORS LIGUE",I$5:I$72,"&lt;"&amp;I50)+1),Paramètres!$B$3:$C$56,2,FALSE)*Paramètres!$K$5))</f>
        <v>0</v>
      </c>
      <c r="K50" s="4"/>
      <c r="L50" s="2">
        <f>IF(K$2="Bike &amp; Run",IF(ISNA(VLOOKUP(K50,Paramètres!$B$3:$C$56,2,FALSE)),0,VLOOKUP(K50,Paramètres!$B$3:$C$56,2,FALSE)*Paramètres!$K$6),IF(OR(K50="",OR($D50="",$D50="NL",$D50="HORS LIGUE")),0,VLOOKUP(IF(OR(K50="",OR($D50="",$D50="NL",$D50="HORS LIGUE")),"",COUNTIFS($D$5:$D$72,"&lt;&gt;"&amp;"",$D$5:$D$72,"&lt;&gt;"&amp;"NL",$D$5:$D$72,"&lt;&gt;"&amp;"HORS LIGUE",K$5:K$72,"&lt;"&amp;K50)+1),Paramètres!$B$3:$C$56,2,FALSE)*Paramètres!$K$6))</f>
        <v>0</v>
      </c>
      <c r="M50" s="4"/>
      <c r="N50" s="2">
        <f>IF(M$2="Bike &amp; Run",IF(ISNA(VLOOKUP(M50,Paramètres!$B$3:$C$56,2,FALSE)),0,VLOOKUP(M50,Paramètres!$B$3:$C$56,2,FALSE)*Paramètres!$K$7),IF(OR(M50="",OR($D50="",$D50="NL",$D50="HORS LIGUE")),0,VLOOKUP(IF(OR(M50="",OR($D50="",$D50="NL",$D50="HORS LIGUE")),"",COUNTIFS($D$5:$D$72,"&lt;&gt;"&amp;"",$D$5:$D$72,"&lt;&gt;"&amp;"NL",$D$5:$D$72,"&lt;&gt;"&amp;"HORS LIGUE",M$5:M$72,"&lt;"&amp;M50)+1),Paramètres!$B$3:$C$56,2,FALSE)*Paramètres!$K$7))</f>
        <v>0</v>
      </c>
      <c r="O50" s="46"/>
      <c r="P50" s="2">
        <f>IF(O$2="Bike &amp; Run",IF(ISNA(VLOOKUP(O50,Paramètres!$B$3:$C$56,2,FALSE)),0,VLOOKUP(O50,Paramètres!$B$3:$C$56,2,FALSE)*Paramètres!$K$8),IF(OR(O50="",OR($D50="",$D50="NL",$D50="HORS LIGUE")),0,VLOOKUP(IF(OR(O50="",OR($D50="",$D50="NL",$D50="HORS LIGUE")),"",COUNTIFS($D$5:$D$72,"&lt;&gt;"&amp;"",$D$5:$D$72,"&lt;&gt;"&amp;"NL",$D$5:$D$72,"&lt;&gt;"&amp;"HORS LIGUE",O$5:O$72,"&lt;"&amp;O50)+1),Paramètres!$B$3:$C$56,2,FALSE)*Paramètres!$K$8))</f>
        <v>0</v>
      </c>
      <c r="Q50" s="46"/>
      <c r="R50" s="2">
        <f>IF(Q$2="Bike &amp; Run",IF(ISNA(VLOOKUP(Q50,Paramètres!$B$3:$C$56,2,FALSE)),0,VLOOKUP(Q50,Paramètres!$B$3:$C$56,2,FALSE)*Paramètres!$K$9),IF(OR(Q50="",OR($D50="",$D50="NL",$D50="HORS LIGUE")),0,VLOOKUP(IF(OR(Q50="",OR($D50="",$D50="NL",$D50="HORS LIGUE")),"",COUNTIFS($D$5:$D$72,"&lt;&gt;"&amp;"",$D$5:$D$72,"&lt;&gt;"&amp;"NL",$D$5:$D$72,"&lt;&gt;"&amp;"HORS LIGUE",Q$5:Q$72,"&lt;"&amp;Q50)+1),Paramètres!$B$3:$C$56,2,FALSE)*Paramètres!$K$9))</f>
        <v>0</v>
      </c>
      <c r="S50" s="46"/>
      <c r="T50" s="2">
        <f>IF(S$2="Bike &amp; Run",IF(ISNA(VLOOKUP(S50,Paramètres!$B$3:$C$56,2,FALSE)),0,VLOOKUP(S50,Paramètres!$B$3:$C$56,2,FALSE)*Paramètres!$K$10),IF(OR(S50="",OR($D50="",$D50="NL",$D50="HORS LIGUE")),0,VLOOKUP(IF(OR(S50="",OR($D50="",$D50="NL",$D50="HORS LIGUE")),"",COUNTIFS($D$5:$D$72,"&lt;&gt;"&amp;"",$D$5:$D$72,"&lt;&gt;"&amp;"NL",$D$5:$D$72,"&lt;&gt;"&amp;"HORS LIGUE",S$5:S$72,"&lt;"&amp;S50)+1),Paramètres!$B$3:$C$56,2,FALSE)*Paramètres!$K$10))</f>
        <v>0</v>
      </c>
      <c r="U50" s="46"/>
      <c r="V50" s="2">
        <f>IF(U$2="Bike &amp; Run",IF(ISNA(VLOOKUP(U50,Paramètres!$B$3:$C$56,2,FALSE)),0,VLOOKUP(U50,Paramètres!$B$3:$C$56,2,FALSE)*Paramètres!$K$11),IF(OR(U50="",OR($D50="",$D50="NL",$D50="HORS LIGUE")),0,VLOOKUP(IF(OR(U50="",OR($D50="",$D50="NL",$D50="HORS LIGUE")),"",COUNTIFS($D$5:$D$72,"&lt;&gt;"&amp;"",$D$5:$D$72,"&lt;&gt;"&amp;"NL",$D$5:$D$72,"&lt;&gt;"&amp;"HORS LIGUE",U$5:U$72,"&lt;"&amp;U50)+1),Paramètres!$B$3:$C$56,2,FALSE)*Paramètres!$K$11))</f>
        <v>0</v>
      </c>
      <c r="W50" s="46"/>
      <c r="X50" s="2">
        <f>IF(W$2="Bike &amp; Run",IF(ISNA(VLOOKUP(W50,Paramètres!$B$3:$C$56,2,FALSE)),0,VLOOKUP(W50,Paramètres!$B$3:$C$56,2,FALSE)*Paramètres!$K$12),IF(OR(W50="",OR($D50="",$D50="NL",$D50="HORS LIGUE")),0,VLOOKUP(IF(OR(W50="",OR($D50="",$D50="NL",$D50="HORS LIGUE")),"",COUNTIFS($D$5:$D$72,"&lt;&gt;"&amp;"",$D$5:$D$72,"&lt;&gt;"&amp;"NL",$D$5:$D$72,"&lt;&gt;"&amp;"HORS LIGUE",W$5:W$72,"&lt;"&amp;W50)+1),Paramètres!$B$3:$C$56,2,FALSE)*Paramètres!$K$12))</f>
        <v>0</v>
      </c>
      <c r="Y50" s="46"/>
      <c r="Z50" s="2">
        <f>IF(Y$2="Bike &amp; Run",IF(ISNA(VLOOKUP(Y50,Paramètres!$B$3:$C$56,2,FALSE)),0,VLOOKUP(Y50,Paramètres!$B$3:$C$56,2,FALSE)*Paramètres!$K$13),IF(OR(Y50="",OR($D50="",$D50="NL",$D50="HORS LIGUE")),0,VLOOKUP(IF(OR(Y50="",OR($D50="",$D50="NL",$D50="HORS LIGUE")),"",COUNTIFS($D$5:$D$72,"&lt;&gt;"&amp;"",$D$5:$D$72,"&lt;&gt;"&amp;"NL",$D$5:$D$72,"&lt;&gt;"&amp;"HORS LIGUE",Y$5:Y$72,"&lt;"&amp;Y50)+1),Paramètres!$B$3:$C$56,2,FALSE)*Paramètres!$K$13))</f>
        <v>0</v>
      </c>
      <c r="AA50" s="46"/>
      <c r="AB50" s="2">
        <f>IF(AA$2="Bike &amp; Run",IF(ISNA(VLOOKUP(AA50,Paramètres!$B$3:$C$56,2,FALSE)),0,VLOOKUP(AA50,Paramètres!$B$3:$C$56,2,FALSE)*Paramètres!$K$14),IF(OR(AA50="",OR($D50="",$D50="NL",$D50="HORS LIGUE")),0,VLOOKUP(IF(OR(AA50="",OR($D50="",$D50="NL",$D50="HORS LIGUE")),"",COUNTIFS($D$5:$D$72,"&lt;&gt;"&amp;"",$D$5:$D$72,"&lt;&gt;"&amp;"NL",$D$5:$D$72,"&lt;&gt;"&amp;"HORS LIGUE",AA$5:AA$72,"&lt;"&amp;AA50)+1),Paramètres!$B$3:$C$56,2,FALSE)*Paramètres!$K$14))</f>
        <v>0</v>
      </c>
      <c r="AC50" s="46"/>
      <c r="AD50" s="2">
        <f>IF(AC$2="Bike &amp; Run",IF(ISNA(VLOOKUP(AC50,Paramètres!$B$3:$C$56,2,FALSE)),0,VLOOKUP(AC50,Paramètres!$B$3:$C$56,2,FALSE)*Paramètres!$K$15),IF(OR(AC50="",OR($D50="",$D50="NL",$D50="HORS LIGUE")),0,VLOOKUP(IF(OR(AC50="",OR($D50="",$D50="NL",$D50="HORS LIGUE")),"",COUNTIFS($D$5:$D$72,"&lt;&gt;"&amp;"",$D$5:$D$72,"&lt;&gt;"&amp;"NL",$D$5:$D$72,"&lt;&gt;"&amp;"HORS LIGUE",AC$5:AC$72,"&lt;"&amp;AC50)+1),Paramètres!$B$3:$C$56,2,FALSE)*Paramètres!$K$15))</f>
        <v>0</v>
      </c>
      <c r="AE50" s="46"/>
      <c r="AF50" s="2">
        <f>IF(AE$2="Bike &amp; Run",IF(ISNA(VLOOKUP(AE50,Paramètres!$B$3:$C$56,2,FALSE)),0,VLOOKUP(AE50,Paramètres!$B$3:$C$56,2,FALSE)*Paramètres!$K$16),IF(OR(AE50="",OR($D50="",$D50="NL",$D50="HORS LIGUE")),0,VLOOKUP(IF(OR(AE50="",OR($D50="",$D50="NL",$D50="HORS LIGUE")),"",COUNTIFS($D$5:$D$72,"&lt;&gt;"&amp;"",$D$5:$D$72,"&lt;&gt;"&amp;"NL",$D$5:$D$72,"&lt;&gt;"&amp;"HORS LIGUE",AE$5:AE$72,"&lt;"&amp;AE50)+1),Paramètres!$B$3:$C$56,2,FALSE)*Paramètres!$K$16))</f>
        <v>0</v>
      </c>
      <c r="AG50" s="46"/>
      <c r="AH50" s="2">
        <f>IF(AG$2="Bike &amp; Run",IF(ISNA(VLOOKUP(AG50,Paramètres!$B$3:$C$56,2,FALSE)),0,VLOOKUP(AG50,Paramètres!$B$3:$C$56,2,FALSE)*Paramètres!$K$17),IF(OR(AG50="",OR($D50="",$D50="NL",$D50="HORS LIGUE")),0,VLOOKUP(IF(OR(AG50="",OR($D50="",$D50="NL",$D50="HORS LIGUE")),"",COUNTIFS($D$5:$D$72,"&lt;&gt;"&amp;"",$D$5:$D$72,"&lt;&gt;"&amp;"NL",$D$5:$D$72,"&lt;&gt;"&amp;"HORS LIGUE",AG$5:AG$72,"&lt;"&amp;AG50)+1),Paramètres!$B$3:$C$56,2,FALSE)*Paramètres!$K$17))</f>
        <v>0</v>
      </c>
      <c r="AI50" s="40">
        <f t="shared" si="53"/>
        <v>0</v>
      </c>
      <c r="AJ50" s="3" t="str">
        <f t="shared" si="54"/>
        <v/>
      </c>
      <c r="AK50" s="5">
        <f t="shared" si="55"/>
        <v>0</v>
      </c>
      <c r="AL50" s="41">
        <f t="shared" si="56"/>
        <v>0</v>
      </c>
      <c r="AM50" s="33" t="str">
        <f t="shared" si="57"/>
        <v/>
      </c>
      <c r="AO50" s="22">
        <f t="shared" si="58"/>
        <v>0</v>
      </c>
      <c r="AP50">
        <f t="shared" si="59"/>
        <v>0</v>
      </c>
      <c r="AQ50">
        <f t="shared" si="60"/>
        <v>0</v>
      </c>
      <c r="AR50">
        <f t="shared" si="61"/>
        <v>0</v>
      </c>
      <c r="AS50">
        <f t="shared" si="62"/>
        <v>0</v>
      </c>
      <c r="AT50">
        <f t="shared" si="63"/>
        <v>0</v>
      </c>
      <c r="AU50">
        <f t="shared" si="64"/>
        <v>0</v>
      </c>
      <c r="AV50">
        <f t="shared" si="65"/>
        <v>0</v>
      </c>
      <c r="AW50">
        <f t="shared" si="66"/>
        <v>0</v>
      </c>
      <c r="AX50">
        <f t="shared" si="67"/>
        <v>0</v>
      </c>
      <c r="AY50">
        <f t="shared" si="68"/>
        <v>0</v>
      </c>
      <c r="AZ50">
        <f t="shared" si="69"/>
        <v>0</v>
      </c>
      <c r="BA50">
        <f t="shared" si="70"/>
        <v>0</v>
      </c>
      <c r="BB50">
        <f t="shared" si="71"/>
        <v>0</v>
      </c>
      <c r="BC50">
        <f t="shared" si="72"/>
        <v>0</v>
      </c>
      <c r="BD50">
        <f t="shared" si="73"/>
        <v>0</v>
      </c>
      <c r="BE50" s="22">
        <f t="shared" ref="BE50:BR50" si="87">BD50+LARGE($AO50:$BC50,BE$4)</f>
        <v>0</v>
      </c>
      <c r="BF50" s="22">
        <f t="shared" si="87"/>
        <v>0</v>
      </c>
      <c r="BG50" s="22">
        <f t="shared" si="87"/>
        <v>0</v>
      </c>
      <c r="BH50" s="22">
        <f t="shared" si="87"/>
        <v>0</v>
      </c>
      <c r="BI50" s="22">
        <f t="shared" si="87"/>
        <v>0</v>
      </c>
      <c r="BJ50" s="22">
        <f t="shared" si="87"/>
        <v>0</v>
      </c>
      <c r="BK50" s="22">
        <f t="shared" si="87"/>
        <v>0</v>
      </c>
      <c r="BL50" s="22">
        <f t="shared" si="87"/>
        <v>0</v>
      </c>
      <c r="BM50" s="22">
        <f t="shared" si="87"/>
        <v>0</v>
      </c>
      <c r="BN50" s="22">
        <f t="shared" si="87"/>
        <v>0</v>
      </c>
      <c r="BO50" s="22">
        <f t="shared" si="87"/>
        <v>0</v>
      </c>
      <c r="BP50" s="22">
        <f t="shared" si="87"/>
        <v>0</v>
      </c>
      <c r="BQ50" s="22">
        <f t="shared" si="87"/>
        <v>0</v>
      </c>
      <c r="BR50" s="22">
        <f t="shared" si="87"/>
        <v>0</v>
      </c>
    </row>
    <row r="51" spans="1:70" ht="16.5">
      <c r="A51" s="14"/>
      <c r="B51" s="32" t="str">
        <f>IF(ISNA(VLOOKUP(A51,'Licenciés Jeunes 2023'!A:C,3,0)),"",VLOOKUP(A51,'Licenciés Jeunes 2023'!A:C,3,0))</f>
        <v/>
      </c>
      <c r="C51" s="32" t="str">
        <f>IF(ISNA(VLOOKUP(A51,'Licenciés Jeunes 2023'!A:C,2,0)),"",VLOOKUP(A51,'Licenciés Jeunes 2023'!A:C,2,0))</f>
        <v/>
      </c>
      <c r="D51" s="32" t="str">
        <f>IF(ISNA(VLOOKUP(A51,'Licenciés Jeunes 2023'!A:F,6,0)),"",VLOOKUP(A51,'Licenciés Jeunes 2023'!A:F,6,0))</f>
        <v/>
      </c>
      <c r="E51" s="6"/>
      <c r="F51" s="2">
        <f>IF(E$2="Bike &amp; Run",IF(ISNA(VLOOKUP(E51,Paramètres!$B$3:$C$56,2,FALSE)),0,VLOOKUP(E51,Paramètres!$B$3:$C$56,2,FALSE)*Paramètres!$K$3),IF(OR(E51="",OR($D51="",$D51="NL",$D51="HORS LIGUE")),0,VLOOKUP(IF(OR(E51="",OR($D51="",$D51="NL",$D51="HORS LIGUE")),"",COUNTIFS($D$5:$D$72,"&lt;&gt;"&amp;"",$D$5:$D$72,"&lt;&gt;"&amp;"NL",$D$5:$D$72,"&lt;&gt;"&amp;"HORS LIGUE",E$5:E$72,"&lt;"&amp;E51)+1),Paramètres!$B$3:$C$56,2,FALSE)*Paramètres!$K$3))</f>
        <v>0</v>
      </c>
      <c r="G51" s="4"/>
      <c r="H51" s="2">
        <f>IF(G$2="Bike &amp; Run",IF(ISNA(VLOOKUP(G51,Paramètres!$B$3:$C$56,2,FALSE)),0,VLOOKUP(G51,Paramètres!$B$3:$C$56,2,FALSE)*Paramètres!$K$4),IF(OR(G51="",OR($D51="",$D51="NL",$D51="HORS LIGUE")),0,VLOOKUP(IF(OR(G51="",OR($D51="",$D51="NL",$D51="HORS LIGUE")),"",COUNTIFS($D$5:$D$72,"&lt;&gt;"&amp;"",$D$5:$D$72,"&lt;&gt;"&amp;"NL",$D$5:$D$72,"&lt;&gt;"&amp;"HORS LIGUE",G$5:G$72,"&lt;"&amp;G51)+1),Paramètres!$B$3:$C$56,2,FALSE)*Paramètres!$K$4))</f>
        <v>0</v>
      </c>
      <c r="I51" s="36"/>
      <c r="J51" s="2">
        <f>IF(I$2="Bike &amp; Run",IF(ISNA(VLOOKUP(I51,Paramètres!$B$3:$C$56,2,FALSE)),0,VLOOKUP(I51,Paramètres!$B$3:$C$56,2,FALSE)*Paramètres!$K$5),IF(OR(I51="",OR($D51="",$D51="NL",$D51="HORS LIGUE")),0,VLOOKUP(IF(OR(I51="",OR($D51="",$D51="NL",$D51="HORS LIGUE")),"",COUNTIFS($D$5:$D$72,"&lt;&gt;"&amp;"",$D$5:$D$72,"&lt;&gt;"&amp;"NL",$D$5:$D$72,"&lt;&gt;"&amp;"HORS LIGUE",I$5:I$72,"&lt;"&amp;I51)+1),Paramètres!$B$3:$C$56,2,FALSE)*Paramètres!$K$5))</f>
        <v>0</v>
      </c>
      <c r="K51" s="4"/>
      <c r="L51" s="2">
        <f>IF(K$2="Bike &amp; Run",IF(ISNA(VLOOKUP(K51,Paramètres!$B$3:$C$56,2,FALSE)),0,VLOOKUP(K51,Paramètres!$B$3:$C$56,2,FALSE)*Paramètres!$K$6),IF(OR(K51="",OR($D51="",$D51="NL",$D51="HORS LIGUE")),0,VLOOKUP(IF(OR(K51="",OR($D51="",$D51="NL",$D51="HORS LIGUE")),"",COUNTIFS($D$5:$D$72,"&lt;&gt;"&amp;"",$D$5:$D$72,"&lt;&gt;"&amp;"NL",$D$5:$D$72,"&lt;&gt;"&amp;"HORS LIGUE",K$5:K$72,"&lt;"&amp;K51)+1),Paramètres!$B$3:$C$56,2,FALSE)*Paramètres!$K$6))</f>
        <v>0</v>
      </c>
      <c r="M51" s="4"/>
      <c r="N51" s="2">
        <f>IF(M$2="Bike &amp; Run",IF(ISNA(VLOOKUP(M51,Paramètres!$B$3:$C$56,2,FALSE)),0,VLOOKUP(M51,Paramètres!$B$3:$C$56,2,FALSE)*Paramètres!$K$7),IF(OR(M51="",OR($D51="",$D51="NL",$D51="HORS LIGUE")),0,VLOOKUP(IF(OR(M51="",OR($D51="",$D51="NL",$D51="HORS LIGUE")),"",COUNTIFS($D$5:$D$72,"&lt;&gt;"&amp;"",$D$5:$D$72,"&lt;&gt;"&amp;"NL",$D$5:$D$72,"&lt;&gt;"&amp;"HORS LIGUE",M$5:M$72,"&lt;"&amp;M51)+1),Paramètres!$B$3:$C$56,2,FALSE)*Paramètres!$K$7))</f>
        <v>0</v>
      </c>
      <c r="O51" s="46"/>
      <c r="P51" s="2">
        <f>IF(O$2="Bike &amp; Run",IF(ISNA(VLOOKUP(O51,Paramètres!$B$3:$C$56,2,FALSE)),0,VLOOKUP(O51,Paramètres!$B$3:$C$56,2,FALSE)*Paramètres!$K$8),IF(OR(O51="",OR($D51="",$D51="NL",$D51="HORS LIGUE")),0,VLOOKUP(IF(OR(O51="",OR($D51="",$D51="NL",$D51="HORS LIGUE")),"",COUNTIFS($D$5:$D$72,"&lt;&gt;"&amp;"",$D$5:$D$72,"&lt;&gt;"&amp;"NL",$D$5:$D$72,"&lt;&gt;"&amp;"HORS LIGUE",O$5:O$72,"&lt;"&amp;O51)+1),Paramètres!$B$3:$C$56,2,FALSE)*Paramètres!$K$8))</f>
        <v>0</v>
      </c>
      <c r="Q51" s="46"/>
      <c r="R51" s="2">
        <f>IF(Q$2="Bike &amp; Run",IF(ISNA(VLOOKUP(Q51,Paramètres!$B$3:$C$56,2,FALSE)),0,VLOOKUP(Q51,Paramètres!$B$3:$C$56,2,FALSE)*Paramètres!$K$9),IF(OR(Q51="",OR($D51="",$D51="NL",$D51="HORS LIGUE")),0,VLOOKUP(IF(OR(Q51="",OR($D51="",$D51="NL",$D51="HORS LIGUE")),"",COUNTIFS($D$5:$D$72,"&lt;&gt;"&amp;"",$D$5:$D$72,"&lt;&gt;"&amp;"NL",$D$5:$D$72,"&lt;&gt;"&amp;"HORS LIGUE",Q$5:Q$72,"&lt;"&amp;Q51)+1),Paramètres!$B$3:$C$56,2,FALSE)*Paramètres!$K$9))</f>
        <v>0</v>
      </c>
      <c r="S51" s="46"/>
      <c r="T51" s="2">
        <f>IF(S$2="Bike &amp; Run",IF(ISNA(VLOOKUP(S51,Paramètres!$B$3:$C$56,2,FALSE)),0,VLOOKUP(S51,Paramètres!$B$3:$C$56,2,FALSE)*Paramètres!$K$10),IF(OR(S51="",OR($D51="",$D51="NL",$D51="HORS LIGUE")),0,VLOOKUP(IF(OR(S51="",OR($D51="",$D51="NL",$D51="HORS LIGUE")),"",COUNTIFS($D$5:$D$72,"&lt;&gt;"&amp;"",$D$5:$D$72,"&lt;&gt;"&amp;"NL",$D$5:$D$72,"&lt;&gt;"&amp;"HORS LIGUE",S$5:S$72,"&lt;"&amp;S51)+1),Paramètres!$B$3:$C$56,2,FALSE)*Paramètres!$K$10))</f>
        <v>0</v>
      </c>
      <c r="U51" s="46"/>
      <c r="V51" s="2">
        <f>IF(U$2="Bike &amp; Run",IF(ISNA(VLOOKUP(U51,Paramètres!$B$3:$C$56,2,FALSE)),0,VLOOKUP(U51,Paramètres!$B$3:$C$56,2,FALSE)*Paramètres!$K$11),IF(OR(U51="",OR($D51="",$D51="NL",$D51="HORS LIGUE")),0,VLOOKUP(IF(OR(U51="",OR($D51="",$D51="NL",$D51="HORS LIGUE")),"",COUNTIFS($D$5:$D$72,"&lt;&gt;"&amp;"",$D$5:$D$72,"&lt;&gt;"&amp;"NL",$D$5:$D$72,"&lt;&gt;"&amp;"HORS LIGUE",U$5:U$72,"&lt;"&amp;U51)+1),Paramètres!$B$3:$C$56,2,FALSE)*Paramètres!$K$11))</f>
        <v>0</v>
      </c>
      <c r="W51" s="46"/>
      <c r="X51" s="2">
        <f>IF(W$2="Bike &amp; Run",IF(ISNA(VLOOKUP(W51,Paramètres!$B$3:$C$56,2,FALSE)),0,VLOOKUP(W51,Paramètres!$B$3:$C$56,2,FALSE)*Paramètres!$K$12),IF(OR(W51="",OR($D51="",$D51="NL",$D51="HORS LIGUE")),0,VLOOKUP(IF(OR(W51="",OR($D51="",$D51="NL",$D51="HORS LIGUE")),"",COUNTIFS($D$5:$D$72,"&lt;&gt;"&amp;"",$D$5:$D$72,"&lt;&gt;"&amp;"NL",$D$5:$D$72,"&lt;&gt;"&amp;"HORS LIGUE",W$5:W$72,"&lt;"&amp;W51)+1),Paramètres!$B$3:$C$56,2,FALSE)*Paramètres!$K$12))</f>
        <v>0</v>
      </c>
      <c r="Y51" s="46"/>
      <c r="Z51" s="2">
        <f>IF(Y$2="Bike &amp; Run",IF(ISNA(VLOOKUP(Y51,Paramètres!$B$3:$C$56,2,FALSE)),0,VLOOKUP(Y51,Paramètres!$B$3:$C$56,2,FALSE)*Paramètres!$K$13),IF(OR(Y51="",OR($D51="",$D51="NL",$D51="HORS LIGUE")),0,VLOOKUP(IF(OR(Y51="",OR($D51="",$D51="NL",$D51="HORS LIGUE")),"",COUNTIFS($D$5:$D$72,"&lt;&gt;"&amp;"",$D$5:$D$72,"&lt;&gt;"&amp;"NL",$D$5:$D$72,"&lt;&gt;"&amp;"HORS LIGUE",Y$5:Y$72,"&lt;"&amp;Y51)+1),Paramètres!$B$3:$C$56,2,FALSE)*Paramètres!$K$13))</f>
        <v>0</v>
      </c>
      <c r="AA51" s="46"/>
      <c r="AB51" s="2">
        <f>IF(AA$2="Bike &amp; Run",IF(ISNA(VLOOKUP(AA51,Paramètres!$B$3:$C$56,2,FALSE)),0,VLOOKUP(AA51,Paramètres!$B$3:$C$56,2,FALSE)*Paramètres!$K$14),IF(OR(AA51="",OR($D51="",$D51="NL",$D51="HORS LIGUE")),0,VLOOKUP(IF(OR(AA51="",OR($D51="",$D51="NL",$D51="HORS LIGUE")),"",COUNTIFS($D$5:$D$72,"&lt;&gt;"&amp;"",$D$5:$D$72,"&lt;&gt;"&amp;"NL",$D$5:$D$72,"&lt;&gt;"&amp;"HORS LIGUE",AA$5:AA$72,"&lt;"&amp;AA51)+1),Paramètres!$B$3:$C$56,2,FALSE)*Paramètres!$K$14))</f>
        <v>0</v>
      </c>
      <c r="AC51" s="46"/>
      <c r="AD51" s="2">
        <f>IF(AC$2="Bike &amp; Run",IF(ISNA(VLOOKUP(AC51,Paramètres!$B$3:$C$56,2,FALSE)),0,VLOOKUP(AC51,Paramètres!$B$3:$C$56,2,FALSE)*Paramètres!$K$15),IF(OR(AC51="",OR($D51="",$D51="NL",$D51="HORS LIGUE")),0,VLOOKUP(IF(OR(AC51="",OR($D51="",$D51="NL",$D51="HORS LIGUE")),"",COUNTIFS($D$5:$D$72,"&lt;&gt;"&amp;"",$D$5:$D$72,"&lt;&gt;"&amp;"NL",$D$5:$D$72,"&lt;&gt;"&amp;"HORS LIGUE",AC$5:AC$72,"&lt;"&amp;AC51)+1),Paramètres!$B$3:$C$56,2,FALSE)*Paramètres!$K$15))</f>
        <v>0</v>
      </c>
      <c r="AE51" s="46"/>
      <c r="AF51" s="2">
        <f>IF(AE$2="Bike &amp; Run",IF(ISNA(VLOOKUP(AE51,Paramètres!$B$3:$C$56,2,FALSE)),0,VLOOKUP(AE51,Paramètres!$B$3:$C$56,2,FALSE)*Paramètres!$K$16),IF(OR(AE51="",OR($D51="",$D51="NL",$D51="HORS LIGUE")),0,VLOOKUP(IF(OR(AE51="",OR($D51="",$D51="NL",$D51="HORS LIGUE")),"",COUNTIFS($D$5:$D$72,"&lt;&gt;"&amp;"",$D$5:$D$72,"&lt;&gt;"&amp;"NL",$D$5:$D$72,"&lt;&gt;"&amp;"HORS LIGUE",AE$5:AE$72,"&lt;"&amp;AE51)+1),Paramètres!$B$3:$C$56,2,FALSE)*Paramètres!$K$16))</f>
        <v>0</v>
      </c>
      <c r="AG51" s="46"/>
      <c r="AH51" s="2">
        <f>IF(AG$2="Bike &amp; Run",IF(ISNA(VLOOKUP(AG51,Paramètres!$B$3:$C$56,2,FALSE)),0,VLOOKUP(AG51,Paramètres!$B$3:$C$56,2,FALSE)*Paramètres!$K$17),IF(OR(AG51="",OR($D51="",$D51="NL",$D51="HORS LIGUE")),0,VLOOKUP(IF(OR(AG51="",OR($D51="",$D51="NL",$D51="HORS LIGUE")),"",COUNTIFS($D$5:$D$72,"&lt;&gt;"&amp;"",$D$5:$D$72,"&lt;&gt;"&amp;"NL",$D$5:$D$72,"&lt;&gt;"&amp;"HORS LIGUE",AG$5:AG$72,"&lt;"&amp;AG51)+1),Paramètres!$B$3:$C$56,2,FALSE)*Paramètres!$K$17))</f>
        <v>0</v>
      </c>
      <c r="AI51" s="40">
        <f t="shared" si="53"/>
        <v>0</v>
      </c>
      <c r="AJ51" s="3" t="str">
        <f t="shared" si="54"/>
        <v/>
      </c>
      <c r="AK51" s="5">
        <f t="shared" si="55"/>
        <v>0</v>
      </c>
      <c r="AL51" s="41">
        <f t="shared" si="56"/>
        <v>0</v>
      </c>
      <c r="AM51" s="33" t="str">
        <f t="shared" si="57"/>
        <v/>
      </c>
      <c r="AO51" s="22">
        <f t="shared" si="58"/>
        <v>0</v>
      </c>
      <c r="AP51">
        <f t="shared" si="59"/>
        <v>0</v>
      </c>
      <c r="AQ51">
        <f t="shared" si="60"/>
        <v>0</v>
      </c>
      <c r="AR51">
        <f t="shared" si="61"/>
        <v>0</v>
      </c>
      <c r="AS51">
        <f t="shared" si="62"/>
        <v>0</v>
      </c>
      <c r="AT51">
        <f t="shared" si="63"/>
        <v>0</v>
      </c>
      <c r="AU51">
        <f t="shared" si="64"/>
        <v>0</v>
      </c>
      <c r="AV51">
        <f t="shared" si="65"/>
        <v>0</v>
      </c>
      <c r="AW51">
        <f t="shared" si="66"/>
        <v>0</v>
      </c>
      <c r="AX51">
        <f t="shared" si="67"/>
        <v>0</v>
      </c>
      <c r="AY51">
        <f t="shared" si="68"/>
        <v>0</v>
      </c>
      <c r="AZ51">
        <f t="shared" si="69"/>
        <v>0</v>
      </c>
      <c r="BA51">
        <f t="shared" si="70"/>
        <v>0</v>
      </c>
      <c r="BB51">
        <f t="shared" si="71"/>
        <v>0</v>
      </c>
      <c r="BC51">
        <f t="shared" si="72"/>
        <v>0</v>
      </c>
      <c r="BD51">
        <f t="shared" si="73"/>
        <v>0</v>
      </c>
      <c r="BE51" s="22">
        <f t="shared" ref="BE51:BR51" si="88">BD51+LARGE($AO51:$BC51,BE$4)</f>
        <v>0</v>
      </c>
      <c r="BF51" s="22">
        <f t="shared" si="88"/>
        <v>0</v>
      </c>
      <c r="BG51" s="22">
        <f t="shared" si="88"/>
        <v>0</v>
      </c>
      <c r="BH51" s="22">
        <f t="shared" si="88"/>
        <v>0</v>
      </c>
      <c r="BI51" s="22">
        <f t="shared" si="88"/>
        <v>0</v>
      </c>
      <c r="BJ51" s="22">
        <f t="shared" si="88"/>
        <v>0</v>
      </c>
      <c r="BK51" s="22">
        <f t="shared" si="88"/>
        <v>0</v>
      </c>
      <c r="BL51" s="22">
        <f t="shared" si="88"/>
        <v>0</v>
      </c>
      <c r="BM51" s="22">
        <f t="shared" si="88"/>
        <v>0</v>
      </c>
      <c r="BN51" s="22">
        <f t="shared" si="88"/>
        <v>0</v>
      </c>
      <c r="BO51" s="22">
        <f t="shared" si="88"/>
        <v>0</v>
      </c>
      <c r="BP51" s="22">
        <f t="shared" si="88"/>
        <v>0</v>
      </c>
      <c r="BQ51" s="22">
        <f t="shared" si="88"/>
        <v>0</v>
      </c>
      <c r="BR51" s="22">
        <f t="shared" si="88"/>
        <v>0</v>
      </c>
    </row>
    <row r="52" spans="1:70" ht="16.5">
      <c r="A52" s="14"/>
      <c r="B52" s="32" t="str">
        <f>IF(ISNA(VLOOKUP(A52,'Licenciés Jeunes 2023'!A:C,3,0)),"",VLOOKUP(A52,'Licenciés Jeunes 2023'!A:C,3,0))</f>
        <v/>
      </c>
      <c r="C52" s="32" t="str">
        <f>IF(ISNA(VLOOKUP(A52,'Licenciés Jeunes 2023'!A:C,2,0)),"",VLOOKUP(A52,'Licenciés Jeunes 2023'!A:C,2,0))</f>
        <v/>
      </c>
      <c r="D52" s="32" t="str">
        <f>IF(ISNA(VLOOKUP(A52,'Licenciés Jeunes 2023'!A:F,6,0)),"",VLOOKUP(A52,'Licenciés Jeunes 2023'!A:F,6,0))</f>
        <v/>
      </c>
      <c r="E52" s="6"/>
      <c r="F52" s="2">
        <f>IF(E$2="Bike &amp; Run",IF(ISNA(VLOOKUP(E52,Paramètres!$B$3:$C$56,2,FALSE)),0,VLOOKUP(E52,Paramètres!$B$3:$C$56,2,FALSE)*Paramètres!$K$3),IF(OR(E52="",OR($D52="",$D52="NL",$D52="HORS LIGUE")),0,VLOOKUP(IF(OR(E52="",OR($D52="",$D52="NL",$D52="HORS LIGUE")),"",COUNTIFS($D$5:$D$72,"&lt;&gt;"&amp;"",$D$5:$D$72,"&lt;&gt;"&amp;"NL",$D$5:$D$72,"&lt;&gt;"&amp;"HORS LIGUE",E$5:E$72,"&lt;"&amp;E52)+1),Paramètres!$B$3:$C$56,2,FALSE)*Paramètres!$K$3))</f>
        <v>0</v>
      </c>
      <c r="G52" s="4"/>
      <c r="H52" s="2">
        <f>IF(G$2="Bike &amp; Run",IF(ISNA(VLOOKUP(G52,Paramètres!$B$3:$C$56,2,FALSE)),0,VLOOKUP(G52,Paramètres!$B$3:$C$56,2,FALSE)*Paramètres!$K$4),IF(OR(G52="",OR($D52="",$D52="NL",$D52="HORS LIGUE")),0,VLOOKUP(IF(OR(G52="",OR($D52="",$D52="NL",$D52="HORS LIGUE")),"",COUNTIFS($D$5:$D$72,"&lt;&gt;"&amp;"",$D$5:$D$72,"&lt;&gt;"&amp;"NL",$D$5:$D$72,"&lt;&gt;"&amp;"HORS LIGUE",G$5:G$72,"&lt;"&amp;G52)+1),Paramètres!$B$3:$C$56,2,FALSE)*Paramètres!$K$4))</f>
        <v>0</v>
      </c>
      <c r="I52" s="36"/>
      <c r="J52" s="2">
        <f>IF(I$2="Bike &amp; Run",IF(ISNA(VLOOKUP(I52,Paramètres!$B$3:$C$56,2,FALSE)),0,VLOOKUP(I52,Paramètres!$B$3:$C$56,2,FALSE)*Paramètres!$K$5),IF(OR(I52="",OR($D52="",$D52="NL",$D52="HORS LIGUE")),0,VLOOKUP(IF(OR(I52="",OR($D52="",$D52="NL",$D52="HORS LIGUE")),"",COUNTIFS($D$5:$D$72,"&lt;&gt;"&amp;"",$D$5:$D$72,"&lt;&gt;"&amp;"NL",$D$5:$D$72,"&lt;&gt;"&amp;"HORS LIGUE",I$5:I$72,"&lt;"&amp;I52)+1),Paramètres!$B$3:$C$56,2,FALSE)*Paramètres!$K$5))</f>
        <v>0</v>
      </c>
      <c r="K52" s="4"/>
      <c r="L52" s="2">
        <f>IF(K$2="Bike &amp; Run",IF(ISNA(VLOOKUP(K52,Paramètres!$B$3:$C$56,2,FALSE)),0,VLOOKUP(K52,Paramètres!$B$3:$C$56,2,FALSE)*Paramètres!$K$6),IF(OR(K52="",OR($D52="",$D52="NL",$D52="HORS LIGUE")),0,VLOOKUP(IF(OR(K52="",OR($D52="",$D52="NL",$D52="HORS LIGUE")),"",COUNTIFS($D$5:$D$72,"&lt;&gt;"&amp;"",$D$5:$D$72,"&lt;&gt;"&amp;"NL",$D$5:$D$72,"&lt;&gt;"&amp;"HORS LIGUE",K$5:K$72,"&lt;"&amp;K52)+1),Paramètres!$B$3:$C$56,2,FALSE)*Paramètres!$K$6))</f>
        <v>0</v>
      </c>
      <c r="M52" s="4"/>
      <c r="N52" s="2">
        <f>IF(M$2="Bike &amp; Run",IF(ISNA(VLOOKUP(M52,Paramètres!$B$3:$C$56,2,FALSE)),0,VLOOKUP(M52,Paramètres!$B$3:$C$56,2,FALSE)*Paramètres!$K$7),IF(OR(M52="",OR($D52="",$D52="NL",$D52="HORS LIGUE")),0,VLOOKUP(IF(OR(M52="",OR($D52="",$D52="NL",$D52="HORS LIGUE")),"",COUNTIFS($D$5:$D$72,"&lt;&gt;"&amp;"",$D$5:$D$72,"&lt;&gt;"&amp;"NL",$D$5:$D$72,"&lt;&gt;"&amp;"HORS LIGUE",M$5:M$72,"&lt;"&amp;M52)+1),Paramètres!$B$3:$C$56,2,FALSE)*Paramètres!$K$7))</f>
        <v>0</v>
      </c>
      <c r="O52" s="46"/>
      <c r="P52" s="2">
        <f>IF(O$2="Bike &amp; Run",IF(ISNA(VLOOKUP(O52,Paramètres!$B$3:$C$56,2,FALSE)),0,VLOOKUP(O52,Paramètres!$B$3:$C$56,2,FALSE)*Paramètres!$K$8),IF(OR(O52="",OR($D52="",$D52="NL",$D52="HORS LIGUE")),0,VLOOKUP(IF(OR(O52="",OR($D52="",$D52="NL",$D52="HORS LIGUE")),"",COUNTIFS($D$5:$D$72,"&lt;&gt;"&amp;"",$D$5:$D$72,"&lt;&gt;"&amp;"NL",$D$5:$D$72,"&lt;&gt;"&amp;"HORS LIGUE",O$5:O$72,"&lt;"&amp;O52)+1),Paramètres!$B$3:$C$56,2,FALSE)*Paramètres!$K$8))</f>
        <v>0</v>
      </c>
      <c r="Q52" s="46"/>
      <c r="R52" s="2">
        <f>IF(Q$2="Bike &amp; Run",IF(ISNA(VLOOKUP(Q52,Paramètres!$B$3:$C$56,2,FALSE)),0,VLOOKUP(Q52,Paramètres!$B$3:$C$56,2,FALSE)*Paramètres!$K$9),IF(OR(Q52="",OR($D52="",$D52="NL",$D52="HORS LIGUE")),0,VLOOKUP(IF(OR(Q52="",OR($D52="",$D52="NL",$D52="HORS LIGUE")),"",COUNTIFS($D$5:$D$72,"&lt;&gt;"&amp;"",$D$5:$D$72,"&lt;&gt;"&amp;"NL",$D$5:$D$72,"&lt;&gt;"&amp;"HORS LIGUE",Q$5:Q$72,"&lt;"&amp;Q52)+1),Paramètres!$B$3:$C$56,2,FALSE)*Paramètres!$K$9))</f>
        <v>0</v>
      </c>
      <c r="S52" s="46"/>
      <c r="T52" s="2">
        <f>IF(S$2="Bike &amp; Run",IF(ISNA(VLOOKUP(S52,Paramètres!$B$3:$C$56,2,FALSE)),0,VLOOKUP(S52,Paramètres!$B$3:$C$56,2,FALSE)*Paramètres!$K$10),IF(OR(S52="",OR($D52="",$D52="NL",$D52="HORS LIGUE")),0,VLOOKUP(IF(OR(S52="",OR($D52="",$D52="NL",$D52="HORS LIGUE")),"",COUNTIFS($D$5:$D$72,"&lt;&gt;"&amp;"",$D$5:$D$72,"&lt;&gt;"&amp;"NL",$D$5:$D$72,"&lt;&gt;"&amp;"HORS LIGUE",S$5:S$72,"&lt;"&amp;S52)+1),Paramètres!$B$3:$C$56,2,FALSE)*Paramètres!$K$10))</f>
        <v>0</v>
      </c>
      <c r="U52" s="46"/>
      <c r="V52" s="2">
        <f>IF(U$2="Bike &amp; Run",IF(ISNA(VLOOKUP(U52,Paramètres!$B$3:$C$56,2,FALSE)),0,VLOOKUP(U52,Paramètres!$B$3:$C$56,2,FALSE)*Paramètres!$K$11),IF(OR(U52="",OR($D52="",$D52="NL",$D52="HORS LIGUE")),0,VLOOKUP(IF(OR(U52="",OR($D52="",$D52="NL",$D52="HORS LIGUE")),"",COUNTIFS($D$5:$D$72,"&lt;&gt;"&amp;"",$D$5:$D$72,"&lt;&gt;"&amp;"NL",$D$5:$D$72,"&lt;&gt;"&amp;"HORS LIGUE",U$5:U$72,"&lt;"&amp;U52)+1),Paramètres!$B$3:$C$56,2,FALSE)*Paramètres!$K$11))</f>
        <v>0</v>
      </c>
      <c r="W52" s="46"/>
      <c r="X52" s="2">
        <f>IF(W$2="Bike &amp; Run",IF(ISNA(VLOOKUP(W52,Paramètres!$B$3:$C$56,2,FALSE)),0,VLOOKUP(W52,Paramètres!$B$3:$C$56,2,FALSE)*Paramètres!$K$12),IF(OR(W52="",OR($D52="",$D52="NL",$D52="HORS LIGUE")),0,VLOOKUP(IF(OR(W52="",OR($D52="",$D52="NL",$D52="HORS LIGUE")),"",COUNTIFS($D$5:$D$72,"&lt;&gt;"&amp;"",$D$5:$D$72,"&lt;&gt;"&amp;"NL",$D$5:$D$72,"&lt;&gt;"&amp;"HORS LIGUE",W$5:W$72,"&lt;"&amp;W52)+1),Paramètres!$B$3:$C$56,2,FALSE)*Paramètres!$K$12))</f>
        <v>0</v>
      </c>
      <c r="Y52" s="46"/>
      <c r="Z52" s="2">
        <f>IF(Y$2="Bike &amp; Run",IF(ISNA(VLOOKUP(Y52,Paramètres!$B$3:$C$56,2,FALSE)),0,VLOOKUP(Y52,Paramètres!$B$3:$C$56,2,FALSE)*Paramètres!$K$13),IF(OR(Y52="",OR($D52="",$D52="NL",$D52="HORS LIGUE")),0,VLOOKUP(IF(OR(Y52="",OR($D52="",$D52="NL",$D52="HORS LIGUE")),"",COUNTIFS($D$5:$D$72,"&lt;&gt;"&amp;"",$D$5:$D$72,"&lt;&gt;"&amp;"NL",$D$5:$D$72,"&lt;&gt;"&amp;"HORS LIGUE",Y$5:Y$72,"&lt;"&amp;Y52)+1),Paramètres!$B$3:$C$56,2,FALSE)*Paramètres!$K$13))</f>
        <v>0</v>
      </c>
      <c r="AA52" s="46"/>
      <c r="AB52" s="2">
        <f>IF(AA$2="Bike &amp; Run",IF(ISNA(VLOOKUP(AA52,Paramètres!$B$3:$C$56,2,FALSE)),0,VLOOKUP(AA52,Paramètres!$B$3:$C$56,2,FALSE)*Paramètres!$K$14),IF(OR(AA52="",OR($D52="",$D52="NL",$D52="HORS LIGUE")),0,VLOOKUP(IF(OR(AA52="",OR($D52="",$D52="NL",$D52="HORS LIGUE")),"",COUNTIFS($D$5:$D$72,"&lt;&gt;"&amp;"",$D$5:$D$72,"&lt;&gt;"&amp;"NL",$D$5:$D$72,"&lt;&gt;"&amp;"HORS LIGUE",AA$5:AA$72,"&lt;"&amp;AA52)+1),Paramètres!$B$3:$C$56,2,FALSE)*Paramètres!$K$14))</f>
        <v>0</v>
      </c>
      <c r="AC52" s="46"/>
      <c r="AD52" s="2">
        <f>IF(AC$2="Bike &amp; Run",IF(ISNA(VLOOKUP(AC52,Paramètres!$B$3:$C$56,2,FALSE)),0,VLOOKUP(AC52,Paramètres!$B$3:$C$56,2,FALSE)*Paramètres!$K$15),IF(OR(AC52="",OR($D52="",$D52="NL",$D52="HORS LIGUE")),0,VLOOKUP(IF(OR(AC52="",OR($D52="",$D52="NL",$D52="HORS LIGUE")),"",COUNTIFS($D$5:$D$72,"&lt;&gt;"&amp;"",$D$5:$D$72,"&lt;&gt;"&amp;"NL",$D$5:$D$72,"&lt;&gt;"&amp;"HORS LIGUE",AC$5:AC$72,"&lt;"&amp;AC52)+1),Paramètres!$B$3:$C$56,2,FALSE)*Paramètres!$K$15))</f>
        <v>0</v>
      </c>
      <c r="AE52" s="46"/>
      <c r="AF52" s="2">
        <f>IF(AE$2="Bike &amp; Run",IF(ISNA(VLOOKUP(AE52,Paramètres!$B$3:$C$56,2,FALSE)),0,VLOOKUP(AE52,Paramètres!$B$3:$C$56,2,FALSE)*Paramètres!$K$16),IF(OR(AE52="",OR($D52="",$D52="NL",$D52="HORS LIGUE")),0,VLOOKUP(IF(OR(AE52="",OR($D52="",$D52="NL",$D52="HORS LIGUE")),"",COUNTIFS($D$5:$D$72,"&lt;&gt;"&amp;"",$D$5:$D$72,"&lt;&gt;"&amp;"NL",$D$5:$D$72,"&lt;&gt;"&amp;"HORS LIGUE",AE$5:AE$72,"&lt;"&amp;AE52)+1),Paramètres!$B$3:$C$56,2,FALSE)*Paramètres!$K$16))</f>
        <v>0</v>
      </c>
      <c r="AG52" s="46"/>
      <c r="AH52" s="2">
        <f>IF(AG$2="Bike &amp; Run",IF(ISNA(VLOOKUP(AG52,Paramètres!$B$3:$C$56,2,FALSE)),0,VLOOKUP(AG52,Paramètres!$B$3:$C$56,2,FALSE)*Paramètres!$K$17),IF(OR(AG52="",OR($D52="",$D52="NL",$D52="HORS LIGUE")),0,VLOOKUP(IF(OR(AG52="",OR($D52="",$D52="NL",$D52="HORS LIGUE")),"",COUNTIFS($D$5:$D$72,"&lt;&gt;"&amp;"",$D$5:$D$72,"&lt;&gt;"&amp;"NL",$D$5:$D$72,"&lt;&gt;"&amp;"HORS LIGUE",AG$5:AG$72,"&lt;"&amp;AG52)+1),Paramètres!$B$3:$C$56,2,FALSE)*Paramètres!$K$17))</f>
        <v>0</v>
      </c>
      <c r="AI52" s="40">
        <f t="shared" si="53"/>
        <v>0</v>
      </c>
      <c r="AJ52" s="3" t="str">
        <f t="shared" si="54"/>
        <v/>
      </c>
      <c r="AK52" s="5">
        <f t="shared" si="55"/>
        <v>0</v>
      </c>
      <c r="AL52" s="41">
        <f t="shared" si="56"/>
        <v>0</v>
      </c>
      <c r="AM52" s="33" t="str">
        <f t="shared" si="57"/>
        <v/>
      </c>
      <c r="AO52" s="22">
        <f t="shared" si="58"/>
        <v>0</v>
      </c>
      <c r="AP52">
        <f t="shared" si="59"/>
        <v>0</v>
      </c>
      <c r="AQ52">
        <f t="shared" si="60"/>
        <v>0</v>
      </c>
      <c r="AR52">
        <f t="shared" si="61"/>
        <v>0</v>
      </c>
      <c r="AS52">
        <f t="shared" si="62"/>
        <v>0</v>
      </c>
      <c r="AT52">
        <f t="shared" si="63"/>
        <v>0</v>
      </c>
      <c r="AU52">
        <f t="shared" si="64"/>
        <v>0</v>
      </c>
      <c r="AV52">
        <f t="shared" si="65"/>
        <v>0</v>
      </c>
      <c r="AW52">
        <f t="shared" si="66"/>
        <v>0</v>
      </c>
      <c r="AX52">
        <f t="shared" si="67"/>
        <v>0</v>
      </c>
      <c r="AY52">
        <f t="shared" si="68"/>
        <v>0</v>
      </c>
      <c r="AZ52">
        <f t="shared" si="69"/>
        <v>0</v>
      </c>
      <c r="BA52">
        <f t="shared" si="70"/>
        <v>0</v>
      </c>
      <c r="BB52">
        <f t="shared" si="71"/>
        <v>0</v>
      </c>
      <c r="BC52">
        <f t="shared" si="72"/>
        <v>0</v>
      </c>
      <c r="BD52">
        <f t="shared" si="73"/>
        <v>0</v>
      </c>
      <c r="BE52" s="22">
        <f t="shared" ref="BE52:BR52" si="89">BD52+LARGE($AO52:$BC52,BE$4)</f>
        <v>0</v>
      </c>
      <c r="BF52" s="22">
        <f t="shared" si="89"/>
        <v>0</v>
      </c>
      <c r="BG52" s="22">
        <f t="shared" si="89"/>
        <v>0</v>
      </c>
      <c r="BH52" s="22">
        <f t="shared" si="89"/>
        <v>0</v>
      </c>
      <c r="BI52" s="22">
        <f t="shared" si="89"/>
        <v>0</v>
      </c>
      <c r="BJ52" s="22">
        <f t="shared" si="89"/>
        <v>0</v>
      </c>
      <c r="BK52" s="22">
        <f t="shared" si="89"/>
        <v>0</v>
      </c>
      <c r="BL52" s="22">
        <f t="shared" si="89"/>
        <v>0</v>
      </c>
      <c r="BM52" s="22">
        <f t="shared" si="89"/>
        <v>0</v>
      </c>
      <c r="BN52" s="22">
        <f t="shared" si="89"/>
        <v>0</v>
      </c>
      <c r="BO52" s="22">
        <f t="shared" si="89"/>
        <v>0</v>
      </c>
      <c r="BP52" s="22">
        <f t="shared" si="89"/>
        <v>0</v>
      </c>
      <c r="BQ52" s="22">
        <f t="shared" si="89"/>
        <v>0</v>
      </c>
      <c r="BR52" s="22">
        <f t="shared" si="89"/>
        <v>0</v>
      </c>
    </row>
    <row r="53" spans="1:70" ht="16.5">
      <c r="A53" s="14"/>
      <c r="B53" s="32" t="str">
        <f>IF(ISNA(VLOOKUP(A53,'Licenciés Jeunes 2023'!A:C,3,0)),"",VLOOKUP(A53,'Licenciés Jeunes 2023'!A:C,3,0))</f>
        <v/>
      </c>
      <c r="C53" s="32" t="str">
        <f>IF(ISNA(VLOOKUP(A53,'Licenciés Jeunes 2023'!A:C,2,0)),"",VLOOKUP(A53,'Licenciés Jeunes 2023'!A:C,2,0))</f>
        <v/>
      </c>
      <c r="D53" s="32" t="str">
        <f>IF(ISNA(VLOOKUP(A53,'Licenciés Jeunes 2023'!A:F,6,0)),"",VLOOKUP(A53,'Licenciés Jeunes 2023'!A:F,6,0))</f>
        <v/>
      </c>
      <c r="E53" s="6"/>
      <c r="F53" s="2">
        <f>IF(E$2="Bike &amp; Run",IF(ISNA(VLOOKUP(E53,Paramètres!$B$3:$C$56,2,FALSE)),0,VLOOKUP(E53,Paramètres!$B$3:$C$56,2,FALSE)*Paramètres!$K$3),IF(OR(E53="",OR($D53="",$D53="NL",$D53="HORS LIGUE")),0,VLOOKUP(IF(OR(E53="",OR($D53="",$D53="NL",$D53="HORS LIGUE")),"",COUNTIFS($D$5:$D$72,"&lt;&gt;"&amp;"",$D$5:$D$72,"&lt;&gt;"&amp;"NL",$D$5:$D$72,"&lt;&gt;"&amp;"HORS LIGUE",E$5:E$72,"&lt;"&amp;E53)+1),Paramètres!$B$3:$C$56,2,FALSE)*Paramètres!$K$3))</f>
        <v>0</v>
      </c>
      <c r="G53" s="4"/>
      <c r="H53" s="2">
        <f>IF(G$2="Bike &amp; Run",IF(ISNA(VLOOKUP(G53,Paramètres!$B$3:$C$56,2,FALSE)),0,VLOOKUP(G53,Paramètres!$B$3:$C$56,2,FALSE)*Paramètres!$K$4),IF(OR(G53="",OR($D53="",$D53="NL",$D53="HORS LIGUE")),0,VLOOKUP(IF(OR(G53="",OR($D53="",$D53="NL",$D53="HORS LIGUE")),"",COUNTIFS($D$5:$D$72,"&lt;&gt;"&amp;"",$D$5:$D$72,"&lt;&gt;"&amp;"NL",$D$5:$D$72,"&lt;&gt;"&amp;"HORS LIGUE",G$5:G$72,"&lt;"&amp;G53)+1),Paramètres!$B$3:$C$56,2,FALSE)*Paramètres!$K$4))</f>
        <v>0</v>
      </c>
      <c r="I53" s="36"/>
      <c r="J53" s="2">
        <f>IF(I$2="Bike &amp; Run",IF(ISNA(VLOOKUP(I53,Paramètres!$B$3:$C$56,2,FALSE)),0,VLOOKUP(I53,Paramètres!$B$3:$C$56,2,FALSE)*Paramètres!$K$5),IF(OR(I53="",OR($D53="",$D53="NL",$D53="HORS LIGUE")),0,VLOOKUP(IF(OR(I53="",OR($D53="",$D53="NL",$D53="HORS LIGUE")),"",COUNTIFS($D$5:$D$72,"&lt;&gt;"&amp;"",$D$5:$D$72,"&lt;&gt;"&amp;"NL",$D$5:$D$72,"&lt;&gt;"&amp;"HORS LIGUE",I$5:I$72,"&lt;"&amp;I53)+1),Paramètres!$B$3:$C$56,2,FALSE)*Paramètres!$K$5))</f>
        <v>0</v>
      </c>
      <c r="K53" s="4"/>
      <c r="L53" s="2">
        <f>IF(K$2="Bike &amp; Run",IF(ISNA(VLOOKUP(K53,Paramètres!$B$3:$C$56,2,FALSE)),0,VLOOKUP(K53,Paramètres!$B$3:$C$56,2,FALSE)*Paramètres!$K$6),IF(OR(K53="",OR($D53="",$D53="NL",$D53="HORS LIGUE")),0,VLOOKUP(IF(OR(K53="",OR($D53="",$D53="NL",$D53="HORS LIGUE")),"",COUNTIFS($D$5:$D$72,"&lt;&gt;"&amp;"",$D$5:$D$72,"&lt;&gt;"&amp;"NL",$D$5:$D$72,"&lt;&gt;"&amp;"HORS LIGUE",K$5:K$72,"&lt;"&amp;K53)+1),Paramètres!$B$3:$C$56,2,FALSE)*Paramètres!$K$6))</f>
        <v>0</v>
      </c>
      <c r="M53" s="4"/>
      <c r="N53" s="2">
        <f>IF(M$2="Bike &amp; Run",IF(ISNA(VLOOKUP(M53,Paramètres!$B$3:$C$56,2,FALSE)),0,VLOOKUP(M53,Paramètres!$B$3:$C$56,2,FALSE)*Paramètres!$K$7),IF(OR(M53="",OR($D53="",$D53="NL",$D53="HORS LIGUE")),0,VLOOKUP(IF(OR(M53="",OR($D53="",$D53="NL",$D53="HORS LIGUE")),"",COUNTIFS($D$5:$D$72,"&lt;&gt;"&amp;"",$D$5:$D$72,"&lt;&gt;"&amp;"NL",$D$5:$D$72,"&lt;&gt;"&amp;"HORS LIGUE",M$5:M$72,"&lt;"&amp;M53)+1),Paramètres!$B$3:$C$56,2,FALSE)*Paramètres!$K$7))</f>
        <v>0</v>
      </c>
      <c r="O53" s="46"/>
      <c r="P53" s="2">
        <f>IF(O$2="Bike &amp; Run",IF(ISNA(VLOOKUP(O53,Paramètres!$B$3:$C$56,2,FALSE)),0,VLOOKUP(O53,Paramètres!$B$3:$C$56,2,FALSE)*Paramètres!$K$8),IF(OR(O53="",OR($D53="",$D53="NL",$D53="HORS LIGUE")),0,VLOOKUP(IF(OR(O53="",OR($D53="",$D53="NL",$D53="HORS LIGUE")),"",COUNTIFS($D$5:$D$72,"&lt;&gt;"&amp;"",$D$5:$D$72,"&lt;&gt;"&amp;"NL",$D$5:$D$72,"&lt;&gt;"&amp;"HORS LIGUE",O$5:O$72,"&lt;"&amp;O53)+1),Paramètres!$B$3:$C$56,2,FALSE)*Paramètres!$K$8))</f>
        <v>0</v>
      </c>
      <c r="Q53" s="46"/>
      <c r="R53" s="2">
        <f>IF(Q$2="Bike &amp; Run",IF(ISNA(VLOOKUP(Q53,Paramètres!$B$3:$C$56,2,FALSE)),0,VLOOKUP(Q53,Paramètres!$B$3:$C$56,2,FALSE)*Paramètres!$K$9),IF(OR(Q53="",OR($D53="",$D53="NL",$D53="HORS LIGUE")),0,VLOOKUP(IF(OR(Q53="",OR($D53="",$D53="NL",$D53="HORS LIGUE")),"",COUNTIFS($D$5:$D$72,"&lt;&gt;"&amp;"",$D$5:$D$72,"&lt;&gt;"&amp;"NL",$D$5:$D$72,"&lt;&gt;"&amp;"HORS LIGUE",Q$5:Q$72,"&lt;"&amp;Q53)+1),Paramètres!$B$3:$C$56,2,FALSE)*Paramètres!$K$9))</f>
        <v>0</v>
      </c>
      <c r="S53" s="46"/>
      <c r="T53" s="2">
        <f>IF(S$2="Bike &amp; Run",IF(ISNA(VLOOKUP(S53,Paramètres!$B$3:$C$56,2,FALSE)),0,VLOOKUP(S53,Paramètres!$B$3:$C$56,2,FALSE)*Paramètres!$K$10),IF(OR(S53="",OR($D53="",$D53="NL",$D53="HORS LIGUE")),0,VLOOKUP(IF(OR(S53="",OR($D53="",$D53="NL",$D53="HORS LIGUE")),"",COUNTIFS($D$5:$D$72,"&lt;&gt;"&amp;"",$D$5:$D$72,"&lt;&gt;"&amp;"NL",$D$5:$D$72,"&lt;&gt;"&amp;"HORS LIGUE",S$5:S$72,"&lt;"&amp;S53)+1),Paramètres!$B$3:$C$56,2,FALSE)*Paramètres!$K$10))</f>
        <v>0</v>
      </c>
      <c r="U53" s="46"/>
      <c r="V53" s="2">
        <f>IF(U$2="Bike &amp; Run",IF(ISNA(VLOOKUP(U53,Paramètres!$B$3:$C$56,2,FALSE)),0,VLOOKUP(U53,Paramètres!$B$3:$C$56,2,FALSE)*Paramètres!$K$11),IF(OR(U53="",OR($D53="",$D53="NL",$D53="HORS LIGUE")),0,VLOOKUP(IF(OR(U53="",OR($D53="",$D53="NL",$D53="HORS LIGUE")),"",COUNTIFS($D$5:$D$72,"&lt;&gt;"&amp;"",$D$5:$D$72,"&lt;&gt;"&amp;"NL",$D$5:$D$72,"&lt;&gt;"&amp;"HORS LIGUE",U$5:U$72,"&lt;"&amp;U53)+1),Paramètres!$B$3:$C$56,2,FALSE)*Paramètres!$K$11))</f>
        <v>0</v>
      </c>
      <c r="W53" s="46"/>
      <c r="X53" s="2">
        <f>IF(W$2="Bike &amp; Run",IF(ISNA(VLOOKUP(W53,Paramètres!$B$3:$C$56,2,FALSE)),0,VLOOKUP(W53,Paramètres!$B$3:$C$56,2,FALSE)*Paramètres!$K$12),IF(OR(W53="",OR($D53="",$D53="NL",$D53="HORS LIGUE")),0,VLOOKUP(IF(OR(W53="",OR($D53="",$D53="NL",$D53="HORS LIGUE")),"",COUNTIFS($D$5:$D$72,"&lt;&gt;"&amp;"",$D$5:$D$72,"&lt;&gt;"&amp;"NL",$D$5:$D$72,"&lt;&gt;"&amp;"HORS LIGUE",W$5:W$72,"&lt;"&amp;W53)+1),Paramètres!$B$3:$C$56,2,FALSE)*Paramètres!$K$12))</f>
        <v>0</v>
      </c>
      <c r="Y53" s="46"/>
      <c r="Z53" s="2">
        <f>IF(Y$2="Bike &amp; Run",IF(ISNA(VLOOKUP(Y53,Paramètres!$B$3:$C$56,2,FALSE)),0,VLOOKUP(Y53,Paramètres!$B$3:$C$56,2,FALSE)*Paramètres!$K$13),IF(OR(Y53="",OR($D53="",$D53="NL",$D53="HORS LIGUE")),0,VLOOKUP(IF(OR(Y53="",OR($D53="",$D53="NL",$D53="HORS LIGUE")),"",COUNTIFS($D$5:$D$72,"&lt;&gt;"&amp;"",$D$5:$D$72,"&lt;&gt;"&amp;"NL",$D$5:$D$72,"&lt;&gt;"&amp;"HORS LIGUE",Y$5:Y$72,"&lt;"&amp;Y53)+1),Paramètres!$B$3:$C$56,2,FALSE)*Paramètres!$K$13))</f>
        <v>0</v>
      </c>
      <c r="AA53" s="46"/>
      <c r="AB53" s="2">
        <f>IF(AA$2="Bike &amp; Run",IF(ISNA(VLOOKUP(AA53,Paramètres!$B$3:$C$56,2,FALSE)),0,VLOOKUP(AA53,Paramètres!$B$3:$C$56,2,FALSE)*Paramètres!$K$14),IF(OR(AA53="",OR($D53="",$D53="NL",$D53="HORS LIGUE")),0,VLOOKUP(IF(OR(AA53="",OR($D53="",$D53="NL",$D53="HORS LIGUE")),"",COUNTIFS($D$5:$D$72,"&lt;&gt;"&amp;"",$D$5:$D$72,"&lt;&gt;"&amp;"NL",$D$5:$D$72,"&lt;&gt;"&amp;"HORS LIGUE",AA$5:AA$72,"&lt;"&amp;AA53)+1),Paramètres!$B$3:$C$56,2,FALSE)*Paramètres!$K$14))</f>
        <v>0</v>
      </c>
      <c r="AC53" s="46"/>
      <c r="AD53" s="2">
        <f>IF(AC$2="Bike &amp; Run",IF(ISNA(VLOOKUP(AC53,Paramètres!$B$3:$C$56,2,FALSE)),0,VLOOKUP(AC53,Paramètres!$B$3:$C$56,2,FALSE)*Paramètres!$K$15),IF(OR(AC53="",OR($D53="",$D53="NL",$D53="HORS LIGUE")),0,VLOOKUP(IF(OR(AC53="",OR($D53="",$D53="NL",$D53="HORS LIGUE")),"",COUNTIFS($D$5:$D$72,"&lt;&gt;"&amp;"",$D$5:$D$72,"&lt;&gt;"&amp;"NL",$D$5:$D$72,"&lt;&gt;"&amp;"HORS LIGUE",AC$5:AC$72,"&lt;"&amp;AC53)+1),Paramètres!$B$3:$C$56,2,FALSE)*Paramètres!$K$15))</f>
        <v>0</v>
      </c>
      <c r="AE53" s="46"/>
      <c r="AF53" s="2">
        <f>IF(AE$2="Bike &amp; Run",IF(ISNA(VLOOKUP(AE53,Paramètres!$B$3:$C$56,2,FALSE)),0,VLOOKUP(AE53,Paramètres!$B$3:$C$56,2,FALSE)*Paramètres!$K$16),IF(OR(AE53="",OR($D53="",$D53="NL",$D53="HORS LIGUE")),0,VLOOKUP(IF(OR(AE53="",OR($D53="",$D53="NL",$D53="HORS LIGUE")),"",COUNTIFS($D$5:$D$72,"&lt;&gt;"&amp;"",$D$5:$D$72,"&lt;&gt;"&amp;"NL",$D$5:$D$72,"&lt;&gt;"&amp;"HORS LIGUE",AE$5:AE$72,"&lt;"&amp;AE53)+1),Paramètres!$B$3:$C$56,2,FALSE)*Paramètres!$K$16))</f>
        <v>0</v>
      </c>
      <c r="AG53" s="46"/>
      <c r="AH53" s="2">
        <f>IF(AG$2="Bike &amp; Run",IF(ISNA(VLOOKUP(AG53,Paramètres!$B$3:$C$56,2,FALSE)),0,VLOOKUP(AG53,Paramètres!$B$3:$C$56,2,FALSE)*Paramètres!$K$17),IF(OR(AG53="",OR($D53="",$D53="NL",$D53="HORS LIGUE")),0,VLOOKUP(IF(OR(AG53="",OR($D53="",$D53="NL",$D53="HORS LIGUE")),"",COUNTIFS($D$5:$D$72,"&lt;&gt;"&amp;"",$D$5:$D$72,"&lt;&gt;"&amp;"NL",$D$5:$D$72,"&lt;&gt;"&amp;"HORS LIGUE",AG$5:AG$72,"&lt;"&amp;AG53)+1),Paramètres!$B$3:$C$56,2,FALSE)*Paramètres!$K$17))</f>
        <v>0</v>
      </c>
      <c r="AI53" s="40">
        <f t="shared" si="53"/>
        <v>0</v>
      </c>
      <c r="AJ53" s="3" t="str">
        <f t="shared" si="54"/>
        <v/>
      </c>
      <c r="AK53" s="5">
        <f t="shared" si="55"/>
        <v>0</v>
      </c>
      <c r="AL53" s="41">
        <f t="shared" si="56"/>
        <v>0</v>
      </c>
      <c r="AM53" s="33" t="str">
        <f t="shared" si="57"/>
        <v/>
      </c>
      <c r="AO53" s="22">
        <f t="shared" si="58"/>
        <v>0</v>
      </c>
      <c r="AP53">
        <f t="shared" si="59"/>
        <v>0</v>
      </c>
      <c r="AQ53">
        <f t="shared" si="60"/>
        <v>0</v>
      </c>
      <c r="AR53">
        <f t="shared" si="61"/>
        <v>0</v>
      </c>
      <c r="AS53">
        <f t="shared" si="62"/>
        <v>0</v>
      </c>
      <c r="AT53">
        <f t="shared" si="63"/>
        <v>0</v>
      </c>
      <c r="AU53">
        <f t="shared" si="64"/>
        <v>0</v>
      </c>
      <c r="AV53">
        <f t="shared" si="65"/>
        <v>0</v>
      </c>
      <c r="AW53">
        <f t="shared" si="66"/>
        <v>0</v>
      </c>
      <c r="AX53">
        <f t="shared" si="67"/>
        <v>0</v>
      </c>
      <c r="AY53">
        <f t="shared" si="68"/>
        <v>0</v>
      </c>
      <c r="AZ53">
        <f t="shared" si="69"/>
        <v>0</v>
      </c>
      <c r="BA53">
        <f t="shared" si="70"/>
        <v>0</v>
      </c>
      <c r="BB53">
        <f t="shared" si="71"/>
        <v>0</v>
      </c>
      <c r="BC53">
        <f t="shared" si="72"/>
        <v>0</v>
      </c>
      <c r="BD53">
        <f t="shared" si="73"/>
        <v>0</v>
      </c>
      <c r="BE53" s="22">
        <f t="shared" ref="BE53:BR53" si="90">BD53+LARGE($AO53:$BC53,BE$4)</f>
        <v>0</v>
      </c>
      <c r="BF53" s="22">
        <f t="shared" si="90"/>
        <v>0</v>
      </c>
      <c r="BG53" s="22">
        <f t="shared" si="90"/>
        <v>0</v>
      </c>
      <c r="BH53" s="22">
        <f t="shared" si="90"/>
        <v>0</v>
      </c>
      <c r="BI53" s="22">
        <f t="shared" si="90"/>
        <v>0</v>
      </c>
      <c r="BJ53" s="22">
        <f t="shared" si="90"/>
        <v>0</v>
      </c>
      <c r="BK53" s="22">
        <f t="shared" si="90"/>
        <v>0</v>
      </c>
      <c r="BL53" s="22">
        <f t="shared" si="90"/>
        <v>0</v>
      </c>
      <c r="BM53" s="22">
        <f t="shared" si="90"/>
        <v>0</v>
      </c>
      <c r="BN53" s="22">
        <f t="shared" si="90"/>
        <v>0</v>
      </c>
      <c r="BO53" s="22">
        <f t="shared" si="90"/>
        <v>0</v>
      </c>
      <c r="BP53" s="22">
        <f t="shared" si="90"/>
        <v>0</v>
      </c>
      <c r="BQ53" s="22">
        <f t="shared" si="90"/>
        <v>0</v>
      </c>
      <c r="BR53" s="22">
        <f t="shared" si="90"/>
        <v>0</v>
      </c>
    </row>
    <row r="54" spans="1:70" ht="16.5">
      <c r="A54" s="14"/>
      <c r="B54" s="32" t="str">
        <f>IF(ISNA(VLOOKUP(A54,'Licenciés Jeunes 2023'!A:C,3,0)),"",VLOOKUP(A54,'Licenciés Jeunes 2023'!A:C,3,0))</f>
        <v/>
      </c>
      <c r="C54" s="32" t="str">
        <f>IF(ISNA(VLOOKUP(A54,'Licenciés Jeunes 2023'!A:C,2,0)),"",VLOOKUP(A54,'Licenciés Jeunes 2023'!A:C,2,0))</f>
        <v/>
      </c>
      <c r="D54" s="32" t="str">
        <f>IF(ISNA(VLOOKUP(A54,'Licenciés Jeunes 2023'!A:F,6,0)),"",VLOOKUP(A54,'Licenciés Jeunes 2023'!A:F,6,0))</f>
        <v/>
      </c>
      <c r="E54" s="6"/>
      <c r="F54" s="2">
        <f>IF(E$2="Bike &amp; Run",IF(ISNA(VLOOKUP(E54,Paramètres!$B$3:$C$56,2,FALSE)),0,VLOOKUP(E54,Paramètres!$B$3:$C$56,2,FALSE)*Paramètres!$K$3),IF(OR(E54="",OR($D54="",$D54="NL",$D54="HORS LIGUE")),0,VLOOKUP(IF(OR(E54="",OR($D54="",$D54="NL",$D54="HORS LIGUE")),"",COUNTIFS($D$5:$D$72,"&lt;&gt;"&amp;"",$D$5:$D$72,"&lt;&gt;"&amp;"NL",$D$5:$D$72,"&lt;&gt;"&amp;"HORS LIGUE",E$5:E$72,"&lt;"&amp;E54)+1),Paramètres!$B$3:$C$56,2,FALSE)*Paramètres!$K$3))</f>
        <v>0</v>
      </c>
      <c r="G54" s="4"/>
      <c r="H54" s="2">
        <f>IF(G$2="Bike &amp; Run",IF(ISNA(VLOOKUP(G54,Paramètres!$B$3:$C$56,2,FALSE)),0,VLOOKUP(G54,Paramètres!$B$3:$C$56,2,FALSE)*Paramètres!$K$4),IF(OR(G54="",OR($D54="",$D54="NL",$D54="HORS LIGUE")),0,VLOOKUP(IF(OR(G54="",OR($D54="",$D54="NL",$D54="HORS LIGUE")),"",COUNTIFS($D$5:$D$72,"&lt;&gt;"&amp;"",$D$5:$D$72,"&lt;&gt;"&amp;"NL",$D$5:$D$72,"&lt;&gt;"&amp;"HORS LIGUE",G$5:G$72,"&lt;"&amp;G54)+1),Paramètres!$B$3:$C$56,2,FALSE)*Paramètres!$K$4))</f>
        <v>0</v>
      </c>
      <c r="I54" s="36"/>
      <c r="J54" s="2">
        <f>IF(I$2="Bike &amp; Run",IF(ISNA(VLOOKUP(I54,Paramètres!$B$3:$C$56,2,FALSE)),0,VLOOKUP(I54,Paramètres!$B$3:$C$56,2,FALSE)*Paramètres!$K$5),IF(OR(I54="",OR($D54="",$D54="NL",$D54="HORS LIGUE")),0,VLOOKUP(IF(OR(I54="",OR($D54="",$D54="NL",$D54="HORS LIGUE")),"",COUNTIFS($D$5:$D$72,"&lt;&gt;"&amp;"",$D$5:$D$72,"&lt;&gt;"&amp;"NL",$D$5:$D$72,"&lt;&gt;"&amp;"HORS LIGUE",I$5:I$72,"&lt;"&amp;I54)+1),Paramètres!$B$3:$C$56,2,FALSE)*Paramètres!$K$5))</f>
        <v>0</v>
      </c>
      <c r="K54" s="4"/>
      <c r="L54" s="2">
        <f>IF(K$2="Bike &amp; Run",IF(ISNA(VLOOKUP(K54,Paramètres!$B$3:$C$56,2,FALSE)),0,VLOOKUP(K54,Paramètres!$B$3:$C$56,2,FALSE)*Paramètres!$K$6),IF(OR(K54="",OR($D54="",$D54="NL",$D54="HORS LIGUE")),0,VLOOKUP(IF(OR(K54="",OR($D54="",$D54="NL",$D54="HORS LIGUE")),"",COUNTIFS($D$5:$D$72,"&lt;&gt;"&amp;"",$D$5:$D$72,"&lt;&gt;"&amp;"NL",$D$5:$D$72,"&lt;&gt;"&amp;"HORS LIGUE",K$5:K$72,"&lt;"&amp;K54)+1),Paramètres!$B$3:$C$56,2,FALSE)*Paramètres!$K$6))</f>
        <v>0</v>
      </c>
      <c r="M54" s="4"/>
      <c r="N54" s="2">
        <f>IF(M$2="Bike &amp; Run",IF(ISNA(VLOOKUP(M54,Paramètres!$B$3:$C$56,2,FALSE)),0,VLOOKUP(M54,Paramètres!$B$3:$C$56,2,FALSE)*Paramètres!$K$7),IF(OR(M54="",OR($D54="",$D54="NL",$D54="HORS LIGUE")),0,VLOOKUP(IF(OR(M54="",OR($D54="",$D54="NL",$D54="HORS LIGUE")),"",COUNTIFS($D$5:$D$72,"&lt;&gt;"&amp;"",$D$5:$D$72,"&lt;&gt;"&amp;"NL",$D$5:$D$72,"&lt;&gt;"&amp;"HORS LIGUE",M$5:M$72,"&lt;"&amp;M54)+1),Paramètres!$B$3:$C$56,2,FALSE)*Paramètres!$K$7))</f>
        <v>0</v>
      </c>
      <c r="O54" s="46"/>
      <c r="P54" s="2">
        <f>IF(O$2="Bike &amp; Run",IF(ISNA(VLOOKUP(O54,Paramètres!$B$3:$C$56,2,FALSE)),0,VLOOKUP(O54,Paramètres!$B$3:$C$56,2,FALSE)*Paramètres!$K$8),IF(OR(O54="",OR($D54="",$D54="NL",$D54="HORS LIGUE")),0,VLOOKUP(IF(OR(O54="",OR($D54="",$D54="NL",$D54="HORS LIGUE")),"",COUNTIFS($D$5:$D$72,"&lt;&gt;"&amp;"",$D$5:$D$72,"&lt;&gt;"&amp;"NL",$D$5:$D$72,"&lt;&gt;"&amp;"HORS LIGUE",O$5:O$72,"&lt;"&amp;O54)+1),Paramètres!$B$3:$C$56,2,FALSE)*Paramètres!$K$8))</f>
        <v>0</v>
      </c>
      <c r="Q54" s="46"/>
      <c r="R54" s="2">
        <f>IF(Q$2="Bike &amp; Run",IF(ISNA(VLOOKUP(Q54,Paramètres!$B$3:$C$56,2,FALSE)),0,VLOOKUP(Q54,Paramètres!$B$3:$C$56,2,FALSE)*Paramètres!$K$9),IF(OR(Q54="",OR($D54="",$D54="NL",$D54="HORS LIGUE")),0,VLOOKUP(IF(OR(Q54="",OR($D54="",$D54="NL",$D54="HORS LIGUE")),"",COUNTIFS($D$5:$D$72,"&lt;&gt;"&amp;"",$D$5:$D$72,"&lt;&gt;"&amp;"NL",$D$5:$D$72,"&lt;&gt;"&amp;"HORS LIGUE",Q$5:Q$72,"&lt;"&amp;Q54)+1),Paramètres!$B$3:$C$56,2,FALSE)*Paramètres!$K$9))</f>
        <v>0</v>
      </c>
      <c r="S54" s="46"/>
      <c r="T54" s="2">
        <f>IF(S$2="Bike &amp; Run",IF(ISNA(VLOOKUP(S54,Paramètres!$B$3:$C$56,2,FALSE)),0,VLOOKUP(S54,Paramètres!$B$3:$C$56,2,FALSE)*Paramètres!$K$10),IF(OR(S54="",OR($D54="",$D54="NL",$D54="HORS LIGUE")),0,VLOOKUP(IF(OR(S54="",OR($D54="",$D54="NL",$D54="HORS LIGUE")),"",COUNTIFS($D$5:$D$72,"&lt;&gt;"&amp;"",$D$5:$D$72,"&lt;&gt;"&amp;"NL",$D$5:$D$72,"&lt;&gt;"&amp;"HORS LIGUE",S$5:S$72,"&lt;"&amp;S54)+1),Paramètres!$B$3:$C$56,2,FALSE)*Paramètres!$K$10))</f>
        <v>0</v>
      </c>
      <c r="U54" s="46"/>
      <c r="V54" s="2">
        <f>IF(U$2="Bike &amp; Run",IF(ISNA(VLOOKUP(U54,Paramètres!$B$3:$C$56,2,FALSE)),0,VLOOKUP(U54,Paramètres!$B$3:$C$56,2,FALSE)*Paramètres!$K$11),IF(OR(U54="",OR($D54="",$D54="NL",$D54="HORS LIGUE")),0,VLOOKUP(IF(OR(U54="",OR($D54="",$D54="NL",$D54="HORS LIGUE")),"",COUNTIFS($D$5:$D$72,"&lt;&gt;"&amp;"",$D$5:$D$72,"&lt;&gt;"&amp;"NL",$D$5:$D$72,"&lt;&gt;"&amp;"HORS LIGUE",U$5:U$72,"&lt;"&amp;U54)+1),Paramètres!$B$3:$C$56,2,FALSE)*Paramètres!$K$11))</f>
        <v>0</v>
      </c>
      <c r="W54" s="46"/>
      <c r="X54" s="2">
        <f>IF(W$2="Bike &amp; Run",IF(ISNA(VLOOKUP(W54,Paramètres!$B$3:$C$56,2,FALSE)),0,VLOOKUP(W54,Paramètres!$B$3:$C$56,2,FALSE)*Paramètres!$K$12),IF(OR(W54="",OR($D54="",$D54="NL",$D54="HORS LIGUE")),0,VLOOKUP(IF(OR(W54="",OR($D54="",$D54="NL",$D54="HORS LIGUE")),"",COUNTIFS($D$5:$D$72,"&lt;&gt;"&amp;"",$D$5:$D$72,"&lt;&gt;"&amp;"NL",$D$5:$D$72,"&lt;&gt;"&amp;"HORS LIGUE",W$5:W$72,"&lt;"&amp;W54)+1),Paramètres!$B$3:$C$56,2,FALSE)*Paramètres!$K$12))</f>
        <v>0</v>
      </c>
      <c r="Y54" s="46"/>
      <c r="Z54" s="2">
        <f>IF(Y$2="Bike &amp; Run",IF(ISNA(VLOOKUP(Y54,Paramètres!$B$3:$C$56,2,FALSE)),0,VLOOKUP(Y54,Paramètres!$B$3:$C$56,2,FALSE)*Paramètres!$K$13),IF(OR(Y54="",OR($D54="",$D54="NL",$D54="HORS LIGUE")),0,VLOOKUP(IF(OR(Y54="",OR($D54="",$D54="NL",$D54="HORS LIGUE")),"",COUNTIFS($D$5:$D$72,"&lt;&gt;"&amp;"",$D$5:$D$72,"&lt;&gt;"&amp;"NL",$D$5:$D$72,"&lt;&gt;"&amp;"HORS LIGUE",Y$5:Y$72,"&lt;"&amp;Y54)+1),Paramètres!$B$3:$C$56,2,FALSE)*Paramètres!$K$13))</f>
        <v>0</v>
      </c>
      <c r="AA54" s="46"/>
      <c r="AB54" s="2">
        <f>IF(AA$2="Bike &amp; Run",IF(ISNA(VLOOKUP(AA54,Paramètres!$B$3:$C$56,2,FALSE)),0,VLOOKUP(AA54,Paramètres!$B$3:$C$56,2,FALSE)*Paramètres!$K$14),IF(OR(AA54="",OR($D54="",$D54="NL",$D54="HORS LIGUE")),0,VLOOKUP(IF(OR(AA54="",OR($D54="",$D54="NL",$D54="HORS LIGUE")),"",COUNTIFS($D$5:$D$72,"&lt;&gt;"&amp;"",$D$5:$D$72,"&lt;&gt;"&amp;"NL",$D$5:$D$72,"&lt;&gt;"&amp;"HORS LIGUE",AA$5:AA$72,"&lt;"&amp;AA54)+1),Paramètres!$B$3:$C$56,2,FALSE)*Paramètres!$K$14))</f>
        <v>0</v>
      </c>
      <c r="AC54" s="46"/>
      <c r="AD54" s="2">
        <f>IF(AC$2="Bike &amp; Run",IF(ISNA(VLOOKUP(AC54,Paramètres!$B$3:$C$56,2,FALSE)),0,VLOOKUP(AC54,Paramètres!$B$3:$C$56,2,FALSE)*Paramètres!$K$15),IF(OR(AC54="",OR($D54="",$D54="NL",$D54="HORS LIGUE")),0,VLOOKUP(IF(OR(AC54="",OR($D54="",$D54="NL",$D54="HORS LIGUE")),"",COUNTIFS($D$5:$D$72,"&lt;&gt;"&amp;"",$D$5:$D$72,"&lt;&gt;"&amp;"NL",$D$5:$D$72,"&lt;&gt;"&amp;"HORS LIGUE",AC$5:AC$72,"&lt;"&amp;AC54)+1),Paramètres!$B$3:$C$56,2,FALSE)*Paramètres!$K$15))</f>
        <v>0</v>
      </c>
      <c r="AE54" s="46"/>
      <c r="AF54" s="2">
        <f>IF(AE$2="Bike &amp; Run",IF(ISNA(VLOOKUP(AE54,Paramètres!$B$3:$C$56,2,FALSE)),0,VLOOKUP(AE54,Paramètres!$B$3:$C$56,2,FALSE)*Paramètres!$K$16),IF(OR(AE54="",OR($D54="",$D54="NL",$D54="HORS LIGUE")),0,VLOOKUP(IF(OR(AE54="",OR($D54="",$D54="NL",$D54="HORS LIGUE")),"",COUNTIFS($D$5:$D$72,"&lt;&gt;"&amp;"",$D$5:$D$72,"&lt;&gt;"&amp;"NL",$D$5:$D$72,"&lt;&gt;"&amp;"HORS LIGUE",AE$5:AE$72,"&lt;"&amp;AE54)+1),Paramètres!$B$3:$C$56,2,FALSE)*Paramètres!$K$16))</f>
        <v>0</v>
      </c>
      <c r="AG54" s="46"/>
      <c r="AH54" s="2">
        <f>IF(AG$2="Bike &amp; Run",IF(ISNA(VLOOKUP(AG54,Paramètres!$B$3:$C$56,2,FALSE)),0,VLOOKUP(AG54,Paramètres!$B$3:$C$56,2,FALSE)*Paramètres!$K$17),IF(OR(AG54="",OR($D54="",$D54="NL",$D54="HORS LIGUE")),0,VLOOKUP(IF(OR(AG54="",OR($D54="",$D54="NL",$D54="HORS LIGUE")),"",COUNTIFS($D$5:$D$72,"&lt;&gt;"&amp;"",$D$5:$D$72,"&lt;&gt;"&amp;"NL",$D$5:$D$72,"&lt;&gt;"&amp;"HORS LIGUE",AG$5:AG$72,"&lt;"&amp;AG54)+1),Paramètres!$B$3:$C$56,2,FALSE)*Paramètres!$K$17))</f>
        <v>0</v>
      </c>
      <c r="AI54" s="40">
        <f t="shared" si="53"/>
        <v>0</v>
      </c>
      <c r="AJ54" s="3" t="str">
        <f t="shared" si="54"/>
        <v/>
      </c>
      <c r="AK54" s="5">
        <f t="shared" si="55"/>
        <v>0</v>
      </c>
      <c r="AL54" s="41">
        <f t="shared" si="56"/>
        <v>0</v>
      </c>
      <c r="AM54" s="33" t="str">
        <f t="shared" si="57"/>
        <v/>
      </c>
      <c r="AO54" s="22">
        <f t="shared" si="58"/>
        <v>0</v>
      </c>
      <c r="AP54">
        <f t="shared" si="59"/>
        <v>0</v>
      </c>
      <c r="AQ54">
        <f t="shared" si="60"/>
        <v>0</v>
      </c>
      <c r="AR54">
        <f t="shared" si="61"/>
        <v>0</v>
      </c>
      <c r="AS54">
        <f t="shared" si="62"/>
        <v>0</v>
      </c>
      <c r="AT54">
        <f t="shared" si="63"/>
        <v>0</v>
      </c>
      <c r="AU54">
        <f t="shared" si="64"/>
        <v>0</v>
      </c>
      <c r="AV54">
        <f t="shared" si="65"/>
        <v>0</v>
      </c>
      <c r="AW54">
        <f t="shared" si="66"/>
        <v>0</v>
      </c>
      <c r="AX54">
        <f t="shared" si="67"/>
        <v>0</v>
      </c>
      <c r="AY54">
        <f t="shared" si="68"/>
        <v>0</v>
      </c>
      <c r="AZ54">
        <f t="shared" si="69"/>
        <v>0</v>
      </c>
      <c r="BA54">
        <f t="shared" si="70"/>
        <v>0</v>
      </c>
      <c r="BB54">
        <f t="shared" si="71"/>
        <v>0</v>
      </c>
      <c r="BC54">
        <f t="shared" si="72"/>
        <v>0</v>
      </c>
      <c r="BD54">
        <f t="shared" si="73"/>
        <v>0</v>
      </c>
      <c r="BE54" s="22">
        <f t="shared" ref="BE54:BR54" si="91">BD54+LARGE($AO54:$BC54,BE$4)</f>
        <v>0</v>
      </c>
      <c r="BF54" s="22">
        <f t="shared" si="91"/>
        <v>0</v>
      </c>
      <c r="BG54" s="22">
        <f t="shared" si="91"/>
        <v>0</v>
      </c>
      <c r="BH54" s="22">
        <f t="shared" si="91"/>
        <v>0</v>
      </c>
      <c r="BI54" s="22">
        <f t="shared" si="91"/>
        <v>0</v>
      </c>
      <c r="BJ54" s="22">
        <f t="shared" si="91"/>
        <v>0</v>
      </c>
      <c r="BK54" s="22">
        <f t="shared" si="91"/>
        <v>0</v>
      </c>
      <c r="BL54" s="22">
        <f t="shared" si="91"/>
        <v>0</v>
      </c>
      <c r="BM54" s="22">
        <f t="shared" si="91"/>
        <v>0</v>
      </c>
      <c r="BN54" s="22">
        <f t="shared" si="91"/>
        <v>0</v>
      </c>
      <c r="BO54" s="22">
        <f t="shared" si="91"/>
        <v>0</v>
      </c>
      <c r="BP54" s="22">
        <f t="shared" si="91"/>
        <v>0</v>
      </c>
      <c r="BQ54" s="22">
        <f t="shared" si="91"/>
        <v>0</v>
      </c>
      <c r="BR54" s="22">
        <f t="shared" si="91"/>
        <v>0</v>
      </c>
    </row>
    <row r="55" spans="1:70" ht="16.5">
      <c r="A55" s="14"/>
      <c r="B55" s="32" t="str">
        <f>IF(ISNA(VLOOKUP(A55,'Licenciés Jeunes 2023'!A:C,3,0)),"",VLOOKUP(A55,'Licenciés Jeunes 2023'!A:C,3,0))</f>
        <v/>
      </c>
      <c r="C55" s="32" t="str">
        <f>IF(ISNA(VLOOKUP(A55,'Licenciés Jeunes 2023'!A:C,2,0)),"",VLOOKUP(A55,'Licenciés Jeunes 2023'!A:C,2,0))</f>
        <v/>
      </c>
      <c r="D55" s="32" t="str">
        <f>IF(ISNA(VLOOKUP(A55,'Licenciés Jeunes 2023'!A:F,6,0)),"",VLOOKUP(A55,'Licenciés Jeunes 2023'!A:F,6,0))</f>
        <v/>
      </c>
      <c r="E55" s="6"/>
      <c r="F55" s="2">
        <f>IF(E$2="Bike &amp; Run",IF(ISNA(VLOOKUP(E55,Paramètres!$B$3:$C$56,2,FALSE)),0,VLOOKUP(E55,Paramètres!$B$3:$C$56,2,FALSE)*Paramètres!$K$3),IF(OR(E55="",OR($D55="",$D55="NL",$D55="HORS LIGUE")),0,VLOOKUP(IF(OR(E55="",OR($D55="",$D55="NL",$D55="HORS LIGUE")),"",COUNTIFS($D$5:$D$72,"&lt;&gt;"&amp;"",$D$5:$D$72,"&lt;&gt;"&amp;"NL",$D$5:$D$72,"&lt;&gt;"&amp;"HORS LIGUE",E$5:E$72,"&lt;"&amp;E55)+1),Paramètres!$B$3:$C$56,2,FALSE)*Paramètres!$K$3))</f>
        <v>0</v>
      </c>
      <c r="G55" s="4"/>
      <c r="H55" s="2">
        <f>IF(G$2="Bike &amp; Run",IF(ISNA(VLOOKUP(G55,Paramètres!$B$3:$C$56,2,FALSE)),0,VLOOKUP(G55,Paramètres!$B$3:$C$56,2,FALSE)*Paramètres!$K$4),IF(OR(G55="",OR($D55="",$D55="NL",$D55="HORS LIGUE")),0,VLOOKUP(IF(OR(G55="",OR($D55="",$D55="NL",$D55="HORS LIGUE")),"",COUNTIFS($D$5:$D$72,"&lt;&gt;"&amp;"",$D$5:$D$72,"&lt;&gt;"&amp;"NL",$D$5:$D$72,"&lt;&gt;"&amp;"HORS LIGUE",G$5:G$72,"&lt;"&amp;G55)+1),Paramètres!$B$3:$C$56,2,FALSE)*Paramètres!$K$4))</f>
        <v>0</v>
      </c>
      <c r="I55" s="36"/>
      <c r="J55" s="2">
        <f>IF(I$2="Bike &amp; Run",IF(ISNA(VLOOKUP(I55,Paramètres!$B$3:$C$56,2,FALSE)),0,VLOOKUP(I55,Paramètres!$B$3:$C$56,2,FALSE)*Paramètres!$K$5),IF(OR(I55="",OR($D55="",$D55="NL",$D55="HORS LIGUE")),0,VLOOKUP(IF(OR(I55="",OR($D55="",$D55="NL",$D55="HORS LIGUE")),"",COUNTIFS($D$5:$D$72,"&lt;&gt;"&amp;"",$D$5:$D$72,"&lt;&gt;"&amp;"NL",$D$5:$D$72,"&lt;&gt;"&amp;"HORS LIGUE",I$5:I$72,"&lt;"&amp;I55)+1),Paramètres!$B$3:$C$56,2,FALSE)*Paramètres!$K$5))</f>
        <v>0</v>
      </c>
      <c r="K55" s="4"/>
      <c r="L55" s="2">
        <f>IF(K$2="Bike &amp; Run",IF(ISNA(VLOOKUP(K55,Paramètres!$B$3:$C$56,2,FALSE)),0,VLOOKUP(K55,Paramètres!$B$3:$C$56,2,FALSE)*Paramètres!$K$6),IF(OR(K55="",OR($D55="",$D55="NL",$D55="HORS LIGUE")),0,VLOOKUP(IF(OR(K55="",OR($D55="",$D55="NL",$D55="HORS LIGUE")),"",COUNTIFS($D$5:$D$72,"&lt;&gt;"&amp;"",$D$5:$D$72,"&lt;&gt;"&amp;"NL",$D$5:$D$72,"&lt;&gt;"&amp;"HORS LIGUE",K$5:K$72,"&lt;"&amp;K55)+1),Paramètres!$B$3:$C$56,2,FALSE)*Paramètres!$K$6))</f>
        <v>0</v>
      </c>
      <c r="M55" s="4"/>
      <c r="N55" s="2">
        <f>IF(M$2="Bike &amp; Run",IF(ISNA(VLOOKUP(M55,Paramètres!$B$3:$C$56,2,FALSE)),0,VLOOKUP(M55,Paramètres!$B$3:$C$56,2,FALSE)*Paramètres!$K$7),IF(OR(M55="",OR($D55="",$D55="NL",$D55="HORS LIGUE")),0,VLOOKUP(IF(OR(M55="",OR($D55="",$D55="NL",$D55="HORS LIGUE")),"",COUNTIFS($D$5:$D$72,"&lt;&gt;"&amp;"",$D$5:$D$72,"&lt;&gt;"&amp;"NL",$D$5:$D$72,"&lt;&gt;"&amp;"HORS LIGUE",M$5:M$72,"&lt;"&amp;M55)+1),Paramètres!$B$3:$C$56,2,FALSE)*Paramètres!$K$7))</f>
        <v>0</v>
      </c>
      <c r="O55" s="46"/>
      <c r="P55" s="2">
        <f>IF(O$2="Bike &amp; Run",IF(ISNA(VLOOKUP(O55,Paramètres!$B$3:$C$56,2,FALSE)),0,VLOOKUP(O55,Paramètres!$B$3:$C$56,2,FALSE)*Paramètres!$K$8),IF(OR(O55="",OR($D55="",$D55="NL",$D55="HORS LIGUE")),0,VLOOKUP(IF(OR(O55="",OR($D55="",$D55="NL",$D55="HORS LIGUE")),"",COUNTIFS($D$5:$D$72,"&lt;&gt;"&amp;"",$D$5:$D$72,"&lt;&gt;"&amp;"NL",$D$5:$D$72,"&lt;&gt;"&amp;"HORS LIGUE",O$5:O$72,"&lt;"&amp;O55)+1),Paramètres!$B$3:$C$56,2,FALSE)*Paramètres!$K$8))</f>
        <v>0</v>
      </c>
      <c r="Q55" s="46"/>
      <c r="R55" s="2">
        <f>IF(Q$2="Bike &amp; Run",IF(ISNA(VLOOKUP(Q55,Paramètres!$B$3:$C$56,2,FALSE)),0,VLOOKUP(Q55,Paramètres!$B$3:$C$56,2,FALSE)*Paramètres!$K$9),IF(OR(Q55="",OR($D55="",$D55="NL",$D55="HORS LIGUE")),0,VLOOKUP(IF(OR(Q55="",OR($D55="",$D55="NL",$D55="HORS LIGUE")),"",COUNTIFS($D$5:$D$72,"&lt;&gt;"&amp;"",$D$5:$D$72,"&lt;&gt;"&amp;"NL",$D$5:$D$72,"&lt;&gt;"&amp;"HORS LIGUE",Q$5:Q$72,"&lt;"&amp;Q55)+1),Paramètres!$B$3:$C$56,2,FALSE)*Paramètres!$K$9))</f>
        <v>0</v>
      </c>
      <c r="S55" s="46"/>
      <c r="T55" s="2">
        <f>IF(S$2="Bike &amp; Run",IF(ISNA(VLOOKUP(S55,Paramètres!$B$3:$C$56,2,FALSE)),0,VLOOKUP(S55,Paramètres!$B$3:$C$56,2,FALSE)*Paramètres!$K$10),IF(OR(S55="",OR($D55="",$D55="NL",$D55="HORS LIGUE")),0,VLOOKUP(IF(OR(S55="",OR($D55="",$D55="NL",$D55="HORS LIGUE")),"",COUNTIFS($D$5:$D$72,"&lt;&gt;"&amp;"",$D$5:$D$72,"&lt;&gt;"&amp;"NL",$D$5:$D$72,"&lt;&gt;"&amp;"HORS LIGUE",S$5:S$72,"&lt;"&amp;S55)+1),Paramètres!$B$3:$C$56,2,FALSE)*Paramètres!$K$10))</f>
        <v>0</v>
      </c>
      <c r="U55" s="46"/>
      <c r="V55" s="2">
        <f>IF(U$2="Bike &amp; Run",IF(ISNA(VLOOKUP(U55,Paramètres!$B$3:$C$56,2,FALSE)),0,VLOOKUP(U55,Paramètres!$B$3:$C$56,2,FALSE)*Paramètres!$K$11),IF(OR(U55="",OR($D55="",$D55="NL",$D55="HORS LIGUE")),0,VLOOKUP(IF(OR(U55="",OR($D55="",$D55="NL",$D55="HORS LIGUE")),"",COUNTIFS($D$5:$D$72,"&lt;&gt;"&amp;"",$D$5:$D$72,"&lt;&gt;"&amp;"NL",$D$5:$D$72,"&lt;&gt;"&amp;"HORS LIGUE",U$5:U$72,"&lt;"&amp;U55)+1),Paramètres!$B$3:$C$56,2,FALSE)*Paramètres!$K$11))</f>
        <v>0</v>
      </c>
      <c r="W55" s="46"/>
      <c r="X55" s="2">
        <f>IF(W$2="Bike &amp; Run",IF(ISNA(VLOOKUP(W55,Paramètres!$B$3:$C$56,2,FALSE)),0,VLOOKUP(W55,Paramètres!$B$3:$C$56,2,FALSE)*Paramètres!$K$12),IF(OR(W55="",OR($D55="",$D55="NL",$D55="HORS LIGUE")),0,VLOOKUP(IF(OR(W55="",OR($D55="",$D55="NL",$D55="HORS LIGUE")),"",COUNTIFS($D$5:$D$72,"&lt;&gt;"&amp;"",$D$5:$D$72,"&lt;&gt;"&amp;"NL",$D$5:$D$72,"&lt;&gt;"&amp;"HORS LIGUE",W$5:W$72,"&lt;"&amp;W55)+1),Paramètres!$B$3:$C$56,2,FALSE)*Paramètres!$K$12))</f>
        <v>0</v>
      </c>
      <c r="Y55" s="46"/>
      <c r="Z55" s="2">
        <f>IF(Y$2="Bike &amp; Run",IF(ISNA(VLOOKUP(Y55,Paramètres!$B$3:$C$56,2,FALSE)),0,VLOOKUP(Y55,Paramètres!$B$3:$C$56,2,FALSE)*Paramètres!$K$13),IF(OR(Y55="",OR($D55="",$D55="NL",$D55="HORS LIGUE")),0,VLOOKUP(IF(OR(Y55="",OR($D55="",$D55="NL",$D55="HORS LIGUE")),"",COUNTIFS($D$5:$D$72,"&lt;&gt;"&amp;"",$D$5:$D$72,"&lt;&gt;"&amp;"NL",$D$5:$D$72,"&lt;&gt;"&amp;"HORS LIGUE",Y$5:Y$72,"&lt;"&amp;Y55)+1),Paramètres!$B$3:$C$56,2,FALSE)*Paramètres!$K$13))</f>
        <v>0</v>
      </c>
      <c r="AA55" s="46"/>
      <c r="AB55" s="2">
        <f>IF(AA$2="Bike &amp; Run",IF(ISNA(VLOOKUP(AA55,Paramètres!$B$3:$C$56,2,FALSE)),0,VLOOKUP(AA55,Paramètres!$B$3:$C$56,2,FALSE)*Paramètres!$K$14),IF(OR(AA55="",OR($D55="",$D55="NL",$D55="HORS LIGUE")),0,VLOOKUP(IF(OR(AA55="",OR($D55="",$D55="NL",$D55="HORS LIGUE")),"",COUNTIFS($D$5:$D$72,"&lt;&gt;"&amp;"",$D$5:$D$72,"&lt;&gt;"&amp;"NL",$D$5:$D$72,"&lt;&gt;"&amp;"HORS LIGUE",AA$5:AA$72,"&lt;"&amp;AA55)+1),Paramètres!$B$3:$C$56,2,FALSE)*Paramètres!$K$14))</f>
        <v>0</v>
      </c>
      <c r="AC55" s="46"/>
      <c r="AD55" s="2">
        <f>IF(AC$2="Bike &amp; Run",IF(ISNA(VLOOKUP(AC55,Paramètres!$B$3:$C$56,2,FALSE)),0,VLOOKUP(AC55,Paramètres!$B$3:$C$56,2,FALSE)*Paramètres!$K$15),IF(OR(AC55="",OR($D55="",$D55="NL",$D55="HORS LIGUE")),0,VLOOKUP(IF(OR(AC55="",OR($D55="",$D55="NL",$D55="HORS LIGUE")),"",COUNTIFS($D$5:$D$72,"&lt;&gt;"&amp;"",$D$5:$D$72,"&lt;&gt;"&amp;"NL",$D$5:$D$72,"&lt;&gt;"&amp;"HORS LIGUE",AC$5:AC$72,"&lt;"&amp;AC55)+1),Paramètres!$B$3:$C$56,2,FALSE)*Paramètres!$K$15))</f>
        <v>0</v>
      </c>
      <c r="AE55" s="46"/>
      <c r="AF55" s="2">
        <f>IF(AE$2="Bike &amp; Run",IF(ISNA(VLOOKUP(AE55,Paramètres!$B$3:$C$56,2,FALSE)),0,VLOOKUP(AE55,Paramètres!$B$3:$C$56,2,FALSE)*Paramètres!$K$16),IF(OR(AE55="",OR($D55="",$D55="NL",$D55="HORS LIGUE")),0,VLOOKUP(IF(OR(AE55="",OR($D55="",$D55="NL",$D55="HORS LIGUE")),"",COUNTIFS($D$5:$D$72,"&lt;&gt;"&amp;"",$D$5:$D$72,"&lt;&gt;"&amp;"NL",$D$5:$D$72,"&lt;&gt;"&amp;"HORS LIGUE",AE$5:AE$72,"&lt;"&amp;AE55)+1),Paramètres!$B$3:$C$56,2,FALSE)*Paramètres!$K$16))</f>
        <v>0</v>
      </c>
      <c r="AG55" s="46"/>
      <c r="AH55" s="2">
        <f>IF(AG$2="Bike &amp; Run",IF(ISNA(VLOOKUP(AG55,Paramètres!$B$3:$C$56,2,FALSE)),0,VLOOKUP(AG55,Paramètres!$B$3:$C$56,2,FALSE)*Paramètres!$K$17),IF(OR(AG55="",OR($D55="",$D55="NL",$D55="HORS LIGUE")),0,VLOOKUP(IF(OR(AG55="",OR($D55="",$D55="NL",$D55="HORS LIGUE")),"",COUNTIFS($D$5:$D$72,"&lt;&gt;"&amp;"",$D$5:$D$72,"&lt;&gt;"&amp;"NL",$D$5:$D$72,"&lt;&gt;"&amp;"HORS LIGUE",AG$5:AG$72,"&lt;"&amp;AG55)+1),Paramètres!$B$3:$C$56,2,FALSE)*Paramètres!$K$17))</f>
        <v>0</v>
      </c>
      <c r="AI55" s="40">
        <f t="shared" si="53"/>
        <v>0</v>
      </c>
      <c r="AJ55" s="3" t="str">
        <f t="shared" si="54"/>
        <v/>
      </c>
      <c r="AK55" s="5">
        <f t="shared" si="55"/>
        <v>0</v>
      </c>
      <c r="AL55" s="41">
        <f t="shared" si="56"/>
        <v>0</v>
      </c>
      <c r="AM55" s="33" t="str">
        <f t="shared" si="57"/>
        <v/>
      </c>
      <c r="AO55" s="22">
        <f t="shared" si="58"/>
        <v>0</v>
      </c>
      <c r="AP55">
        <f t="shared" si="59"/>
        <v>0</v>
      </c>
      <c r="AQ55">
        <f t="shared" si="60"/>
        <v>0</v>
      </c>
      <c r="AR55">
        <f t="shared" si="61"/>
        <v>0</v>
      </c>
      <c r="AS55">
        <f t="shared" si="62"/>
        <v>0</v>
      </c>
      <c r="AT55">
        <f t="shared" si="63"/>
        <v>0</v>
      </c>
      <c r="AU55">
        <f t="shared" si="64"/>
        <v>0</v>
      </c>
      <c r="AV55">
        <f t="shared" si="65"/>
        <v>0</v>
      </c>
      <c r="AW55">
        <f t="shared" si="66"/>
        <v>0</v>
      </c>
      <c r="AX55">
        <f t="shared" si="67"/>
        <v>0</v>
      </c>
      <c r="AY55">
        <f t="shared" si="68"/>
        <v>0</v>
      </c>
      <c r="AZ55">
        <f t="shared" si="69"/>
        <v>0</v>
      </c>
      <c r="BA55">
        <f t="shared" si="70"/>
        <v>0</v>
      </c>
      <c r="BB55">
        <f t="shared" si="71"/>
        <v>0</v>
      </c>
      <c r="BC55">
        <f t="shared" si="72"/>
        <v>0</v>
      </c>
      <c r="BD55">
        <f t="shared" si="73"/>
        <v>0</v>
      </c>
      <c r="BE55" s="22">
        <f t="shared" ref="BE55:BR55" si="92">BD55+LARGE($AO55:$BC55,BE$4)</f>
        <v>0</v>
      </c>
      <c r="BF55" s="22">
        <f t="shared" si="92"/>
        <v>0</v>
      </c>
      <c r="BG55" s="22">
        <f t="shared" si="92"/>
        <v>0</v>
      </c>
      <c r="BH55" s="22">
        <f t="shared" si="92"/>
        <v>0</v>
      </c>
      <c r="BI55" s="22">
        <f t="shared" si="92"/>
        <v>0</v>
      </c>
      <c r="BJ55" s="22">
        <f t="shared" si="92"/>
        <v>0</v>
      </c>
      <c r="BK55" s="22">
        <f t="shared" si="92"/>
        <v>0</v>
      </c>
      <c r="BL55" s="22">
        <f t="shared" si="92"/>
        <v>0</v>
      </c>
      <c r="BM55" s="22">
        <f t="shared" si="92"/>
        <v>0</v>
      </c>
      <c r="BN55" s="22">
        <f t="shared" si="92"/>
        <v>0</v>
      </c>
      <c r="BO55" s="22">
        <f t="shared" si="92"/>
        <v>0</v>
      </c>
      <c r="BP55" s="22">
        <f t="shared" si="92"/>
        <v>0</v>
      </c>
      <c r="BQ55" s="22">
        <f t="shared" si="92"/>
        <v>0</v>
      </c>
      <c r="BR55" s="22">
        <f t="shared" si="92"/>
        <v>0</v>
      </c>
    </row>
    <row r="56" spans="1:70" ht="16.5">
      <c r="A56" s="14"/>
      <c r="B56" s="32" t="str">
        <f>IF(ISNA(VLOOKUP(A56,'Licenciés Jeunes 2023'!A:C,3,0)),"",VLOOKUP(A56,'Licenciés Jeunes 2023'!A:C,3,0))</f>
        <v/>
      </c>
      <c r="C56" s="32" t="str">
        <f>IF(ISNA(VLOOKUP(A56,'Licenciés Jeunes 2023'!A:C,2,0)),"",VLOOKUP(A56,'Licenciés Jeunes 2023'!A:C,2,0))</f>
        <v/>
      </c>
      <c r="D56" s="32" t="str">
        <f>IF(ISNA(VLOOKUP(A56,'Licenciés Jeunes 2023'!A:F,6,0)),"",VLOOKUP(A56,'Licenciés Jeunes 2023'!A:F,6,0))</f>
        <v/>
      </c>
      <c r="E56" s="6"/>
      <c r="F56" s="2">
        <f>IF(E$2="Bike &amp; Run",IF(ISNA(VLOOKUP(E56,Paramètres!$B$3:$C$56,2,FALSE)),0,VLOOKUP(E56,Paramètres!$B$3:$C$56,2,FALSE)*Paramètres!$K$3),IF(OR(E56="",OR($D56="",$D56="NL",$D56="HORS LIGUE")),0,VLOOKUP(IF(OR(E56="",OR($D56="",$D56="NL",$D56="HORS LIGUE")),"",COUNTIFS($D$5:$D$72,"&lt;&gt;"&amp;"",$D$5:$D$72,"&lt;&gt;"&amp;"NL",$D$5:$D$72,"&lt;&gt;"&amp;"HORS LIGUE",E$5:E$72,"&lt;"&amp;E56)+1),Paramètres!$B$3:$C$56,2,FALSE)*Paramètres!$K$3))</f>
        <v>0</v>
      </c>
      <c r="G56" s="4"/>
      <c r="H56" s="2">
        <f>IF(G$2="Bike &amp; Run",IF(ISNA(VLOOKUP(G56,Paramètres!$B$3:$C$56,2,FALSE)),0,VLOOKUP(G56,Paramètres!$B$3:$C$56,2,FALSE)*Paramètres!$K$4),IF(OR(G56="",OR($D56="",$D56="NL",$D56="HORS LIGUE")),0,VLOOKUP(IF(OR(G56="",OR($D56="",$D56="NL",$D56="HORS LIGUE")),"",COUNTIFS($D$5:$D$72,"&lt;&gt;"&amp;"",$D$5:$D$72,"&lt;&gt;"&amp;"NL",$D$5:$D$72,"&lt;&gt;"&amp;"HORS LIGUE",G$5:G$72,"&lt;"&amp;G56)+1),Paramètres!$B$3:$C$56,2,FALSE)*Paramètres!$K$4))</f>
        <v>0</v>
      </c>
      <c r="I56" s="36"/>
      <c r="J56" s="2">
        <f>IF(I$2="Bike &amp; Run",IF(ISNA(VLOOKUP(I56,Paramètres!$B$3:$C$56,2,FALSE)),0,VLOOKUP(I56,Paramètres!$B$3:$C$56,2,FALSE)*Paramètres!$K$5),IF(OR(I56="",OR($D56="",$D56="NL",$D56="HORS LIGUE")),0,VLOOKUP(IF(OR(I56="",OR($D56="",$D56="NL",$D56="HORS LIGUE")),"",COUNTIFS($D$5:$D$72,"&lt;&gt;"&amp;"",$D$5:$D$72,"&lt;&gt;"&amp;"NL",$D$5:$D$72,"&lt;&gt;"&amp;"HORS LIGUE",I$5:I$72,"&lt;"&amp;I56)+1),Paramètres!$B$3:$C$56,2,FALSE)*Paramètres!$K$5))</f>
        <v>0</v>
      </c>
      <c r="K56" s="4"/>
      <c r="L56" s="2">
        <f>IF(K$2="Bike &amp; Run",IF(ISNA(VLOOKUP(K56,Paramètres!$B$3:$C$56,2,FALSE)),0,VLOOKUP(K56,Paramètres!$B$3:$C$56,2,FALSE)*Paramètres!$K$6),IF(OR(K56="",OR($D56="",$D56="NL",$D56="HORS LIGUE")),0,VLOOKUP(IF(OR(K56="",OR($D56="",$D56="NL",$D56="HORS LIGUE")),"",COUNTIFS($D$5:$D$72,"&lt;&gt;"&amp;"",$D$5:$D$72,"&lt;&gt;"&amp;"NL",$D$5:$D$72,"&lt;&gt;"&amp;"HORS LIGUE",K$5:K$72,"&lt;"&amp;K56)+1),Paramètres!$B$3:$C$56,2,FALSE)*Paramètres!$K$6))</f>
        <v>0</v>
      </c>
      <c r="M56" s="4"/>
      <c r="N56" s="2">
        <f>IF(M$2="Bike &amp; Run",IF(ISNA(VLOOKUP(M56,Paramètres!$B$3:$C$56,2,FALSE)),0,VLOOKUP(M56,Paramètres!$B$3:$C$56,2,FALSE)*Paramètres!$K$7),IF(OR(M56="",OR($D56="",$D56="NL",$D56="HORS LIGUE")),0,VLOOKUP(IF(OR(M56="",OR($D56="",$D56="NL",$D56="HORS LIGUE")),"",COUNTIFS($D$5:$D$72,"&lt;&gt;"&amp;"",$D$5:$D$72,"&lt;&gt;"&amp;"NL",$D$5:$D$72,"&lt;&gt;"&amp;"HORS LIGUE",M$5:M$72,"&lt;"&amp;M56)+1),Paramètres!$B$3:$C$56,2,FALSE)*Paramètres!$K$7))</f>
        <v>0</v>
      </c>
      <c r="O56" s="46"/>
      <c r="P56" s="2">
        <f>IF(O$2="Bike &amp; Run",IF(ISNA(VLOOKUP(O56,Paramètres!$B$3:$C$56,2,FALSE)),0,VLOOKUP(O56,Paramètres!$B$3:$C$56,2,FALSE)*Paramètres!$K$8),IF(OR(O56="",OR($D56="",$D56="NL",$D56="HORS LIGUE")),0,VLOOKUP(IF(OR(O56="",OR($D56="",$D56="NL",$D56="HORS LIGUE")),"",COUNTIFS($D$5:$D$72,"&lt;&gt;"&amp;"",$D$5:$D$72,"&lt;&gt;"&amp;"NL",$D$5:$D$72,"&lt;&gt;"&amp;"HORS LIGUE",O$5:O$72,"&lt;"&amp;O56)+1),Paramètres!$B$3:$C$56,2,FALSE)*Paramètres!$K$8))</f>
        <v>0</v>
      </c>
      <c r="Q56" s="46"/>
      <c r="R56" s="2">
        <f>IF(Q$2="Bike &amp; Run",IF(ISNA(VLOOKUP(Q56,Paramètres!$B$3:$C$56,2,FALSE)),0,VLOOKUP(Q56,Paramètres!$B$3:$C$56,2,FALSE)*Paramètres!$K$9),IF(OR(Q56="",OR($D56="",$D56="NL",$D56="HORS LIGUE")),0,VLOOKUP(IF(OR(Q56="",OR($D56="",$D56="NL",$D56="HORS LIGUE")),"",COUNTIFS($D$5:$D$72,"&lt;&gt;"&amp;"",$D$5:$D$72,"&lt;&gt;"&amp;"NL",$D$5:$D$72,"&lt;&gt;"&amp;"HORS LIGUE",Q$5:Q$72,"&lt;"&amp;Q56)+1),Paramètres!$B$3:$C$56,2,FALSE)*Paramètres!$K$9))</f>
        <v>0</v>
      </c>
      <c r="S56" s="46"/>
      <c r="T56" s="2">
        <f>IF(S$2="Bike &amp; Run",IF(ISNA(VLOOKUP(S56,Paramètres!$B$3:$C$56,2,FALSE)),0,VLOOKUP(S56,Paramètres!$B$3:$C$56,2,FALSE)*Paramètres!$K$10),IF(OR(S56="",OR($D56="",$D56="NL",$D56="HORS LIGUE")),0,VLOOKUP(IF(OR(S56="",OR($D56="",$D56="NL",$D56="HORS LIGUE")),"",COUNTIFS($D$5:$D$72,"&lt;&gt;"&amp;"",$D$5:$D$72,"&lt;&gt;"&amp;"NL",$D$5:$D$72,"&lt;&gt;"&amp;"HORS LIGUE",S$5:S$72,"&lt;"&amp;S56)+1),Paramètres!$B$3:$C$56,2,FALSE)*Paramètres!$K$10))</f>
        <v>0</v>
      </c>
      <c r="U56" s="46"/>
      <c r="V56" s="2">
        <f>IF(U$2="Bike &amp; Run",IF(ISNA(VLOOKUP(U56,Paramètres!$B$3:$C$56,2,FALSE)),0,VLOOKUP(U56,Paramètres!$B$3:$C$56,2,FALSE)*Paramètres!$K$11),IF(OR(U56="",OR($D56="",$D56="NL",$D56="HORS LIGUE")),0,VLOOKUP(IF(OR(U56="",OR($D56="",$D56="NL",$D56="HORS LIGUE")),"",COUNTIFS($D$5:$D$72,"&lt;&gt;"&amp;"",$D$5:$D$72,"&lt;&gt;"&amp;"NL",$D$5:$D$72,"&lt;&gt;"&amp;"HORS LIGUE",U$5:U$72,"&lt;"&amp;U56)+1),Paramètres!$B$3:$C$56,2,FALSE)*Paramètres!$K$11))</f>
        <v>0</v>
      </c>
      <c r="W56" s="46"/>
      <c r="X56" s="2">
        <f>IF(W$2="Bike &amp; Run",IF(ISNA(VLOOKUP(W56,Paramètres!$B$3:$C$56,2,FALSE)),0,VLOOKUP(W56,Paramètres!$B$3:$C$56,2,FALSE)*Paramètres!$K$12),IF(OR(W56="",OR($D56="",$D56="NL",$D56="HORS LIGUE")),0,VLOOKUP(IF(OR(W56="",OR($D56="",$D56="NL",$D56="HORS LIGUE")),"",COUNTIFS($D$5:$D$72,"&lt;&gt;"&amp;"",$D$5:$D$72,"&lt;&gt;"&amp;"NL",$D$5:$D$72,"&lt;&gt;"&amp;"HORS LIGUE",W$5:W$72,"&lt;"&amp;W56)+1),Paramètres!$B$3:$C$56,2,FALSE)*Paramètres!$K$12))</f>
        <v>0</v>
      </c>
      <c r="Y56" s="46"/>
      <c r="Z56" s="2">
        <f>IF(Y$2="Bike &amp; Run",IF(ISNA(VLOOKUP(Y56,Paramètres!$B$3:$C$56,2,FALSE)),0,VLOOKUP(Y56,Paramètres!$B$3:$C$56,2,FALSE)*Paramètres!$K$13),IF(OR(Y56="",OR($D56="",$D56="NL",$D56="HORS LIGUE")),0,VLOOKUP(IF(OR(Y56="",OR($D56="",$D56="NL",$D56="HORS LIGUE")),"",COUNTIFS($D$5:$D$72,"&lt;&gt;"&amp;"",$D$5:$D$72,"&lt;&gt;"&amp;"NL",$D$5:$D$72,"&lt;&gt;"&amp;"HORS LIGUE",Y$5:Y$72,"&lt;"&amp;Y56)+1),Paramètres!$B$3:$C$56,2,FALSE)*Paramètres!$K$13))</f>
        <v>0</v>
      </c>
      <c r="AA56" s="46"/>
      <c r="AB56" s="2">
        <f>IF(AA$2="Bike &amp; Run",IF(ISNA(VLOOKUP(AA56,Paramètres!$B$3:$C$56,2,FALSE)),0,VLOOKUP(AA56,Paramètres!$B$3:$C$56,2,FALSE)*Paramètres!$K$14),IF(OR(AA56="",OR($D56="",$D56="NL",$D56="HORS LIGUE")),0,VLOOKUP(IF(OR(AA56="",OR($D56="",$D56="NL",$D56="HORS LIGUE")),"",COUNTIFS($D$5:$D$72,"&lt;&gt;"&amp;"",$D$5:$D$72,"&lt;&gt;"&amp;"NL",$D$5:$D$72,"&lt;&gt;"&amp;"HORS LIGUE",AA$5:AA$72,"&lt;"&amp;AA56)+1),Paramètres!$B$3:$C$56,2,FALSE)*Paramètres!$K$14))</f>
        <v>0</v>
      </c>
      <c r="AC56" s="46"/>
      <c r="AD56" s="2">
        <f>IF(AC$2="Bike &amp; Run",IF(ISNA(VLOOKUP(AC56,Paramètres!$B$3:$C$56,2,FALSE)),0,VLOOKUP(AC56,Paramètres!$B$3:$C$56,2,FALSE)*Paramètres!$K$15),IF(OR(AC56="",OR($D56="",$D56="NL",$D56="HORS LIGUE")),0,VLOOKUP(IF(OR(AC56="",OR($D56="",$D56="NL",$D56="HORS LIGUE")),"",COUNTIFS($D$5:$D$72,"&lt;&gt;"&amp;"",$D$5:$D$72,"&lt;&gt;"&amp;"NL",$D$5:$D$72,"&lt;&gt;"&amp;"HORS LIGUE",AC$5:AC$72,"&lt;"&amp;AC56)+1),Paramètres!$B$3:$C$56,2,FALSE)*Paramètres!$K$15))</f>
        <v>0</v>
      </c>
      <c r="AE56" s="46"/>
      <c r="AF56" s="2">
        <f>IF(AE$2="Bike &amp; Run",IF(ISNA(VLOOKUP(AE56,Paramètres!$B$3:$C$56,2,FALSE)),0,VLOOKUP(AE56,Paramètres!$B$3:$C$56,2,FALSE)*Paramètres!$K$16),IF(OR(AE56="",OR($D56="",$D56="NL",$D56="HORS LIGUE")),0,VLOOKUP(IF(OR(AE56="",OR($D56="",$D56="NL",$D56="HORS LIGUE")),"",COUNTIFS($D$5:$D$72,"&lt;&gt;"&amp;"",$D$5:$D$72,"&lt;&gt;"&amp;"NL",$D$5:$D$72,"&lt;&gt;"&amp;"HORS LIGUE",AE$5:AE$72,"&lt;"&amp;AE56)+1),Paramètres!$B$3:$C$56,2,FALSE)*Paramètres!$K$16))</f>
        <v>0</v>
      </c>
      <c r="AG56" s="46"/>
      <c r="AH56" s="2">
        <f>IF(AG$2="Bike &amp; Run",IF(ISNA(VLOOKUP(AG56,Paramètres!$B$3:$C$56,2,FALSE)),0,VLOOKUP(AG56,Paramètres!$B$3:$C$56,2,FALSE)*Paramètres!$K$17),IF(OR(AG56="",OR($D56="",$D56="NL",$D56="HORS LIGUE")),0,VLOOKUP(IF(OR(AG56="",OR($D56="",$D56="NL",$D56="HORS LIGUE")),"",COUNTIFS($D$5:$D$72,"&lt;&gt;"&amp;"",$D$5:$D$72,"&lt;&gt;"&amp;"NL",$D$5:$D$72,"&lt;&gt;"&amp;"HORS LIGUE",AG$5:AG$72,"&lt;"&amp;AG56)+1),Paramètres!$B$3:$C$56,2,FALSE)*Paramètres!$K$17))</f>
        <v>0</v>
      </c>
      <c r="AI56" s="40">
        <f t="shared" si="53"/>
        <v>0</v>
      </c>
      <c r="AJ56" s="3" t="str">
        <f t="shared" si="54"/>
        <v/>
      </c>
      <c r="AK56" s="5">
        <f t="shared" si="55"/>
        <v>0</v>
      </c>
      <c r="AL56" s="41">
        <f t="shared" si="56"/>
        <v>0</v>
      </c>
      <c r="AM56" s="33" t="str">
        <f t="shared" si="57"/>
        <v/>
      </c>
      <c r="AO56" s="22">
        <f t="shared" si="58"/>
        <v>0</v>
      </c>
      <c r="AP56">
        <f t="shared" si="59"/>
        <v>0</v>
      </c>
      <c r="AQ56">
        <f t="shared" si="60"/>
        <v>0</v>
      </c>
      <c r="AR56">
        <f t="shared" si="61"/>
        <v>0</v>
      </c>
      <c r="AS56">
        <f t="shared" si="62"/>
        <v>0</v>
      </c>
      <c r="AT56">
        <f t="shared" si="63"/>
        <v>0</v>
      </c>
      <c r="AU56">
        <f t="shared" si="64"/>
        <v>0</v>
      </c>
      <c r="AV56">
        <f t="shared" si="65"/>
        <v>0</v>
      </c>
      <c r="AW56">
        <f t="shared" si="66"/>
        <v>0</v>
      </c>
      <c r="AX56">
        <f t="shared" si="67"/>
        <v>0</v>
      </c>
      <c r="AY56">
        <f t="shared" si="68"/>
        <v>0</v>
      </c>
      <c r="AZ56">
        <f t="shared" si="69"/>
        <v>0</v>
      </c>
      <c r="BA56">
        <f t="shared" si="70"/>
        <v>0</v>
      </c>
      <c r="BB56">
        <f t="shared" si="71"/>
        <v>0</v>
      </c>
      <c r="BC56">
        <f t="shared" si="72"/>
        <v>0</v>
      </c>
      <c r="BD56">
        <f t="shared" si="73"/>
        <v>0</v>
      </c>
      <c r="BE56" s="22">
        <f t="shared" ref="BE56:BR56" si="93">BD56+LARGE($AO56:$BC56,BE$4)</f>
        <v>0</v>
      </c>
      <c r="BF56" s="22">
        <f t="shared" si="93"/>
        <v>0</v>
      </c>
      <c r="BG56" s="22">
        <f t="shared" si="93"/>
        <v>0</v>
      </c>
      <c r="BH56" s="22">
        <f t="shared" si="93"/>
        <v>0</v>
      </c>
      <c r="BI56" s="22">
        <f t="shared" si="93"/>
        <v>0</v>
      </c>
      <c r="BJ56" s="22">
        <f t="shared" si="93"/>
        <v>0</v>
      </c>
      <c r="BK56" s="22">
        <f t="shared" si="93"/>
        <v>0</v>
      </c>
      <c r="BL56" s="22">
        <f t="shared" si="93"/>
        <v>0</v>
      </c>
      <c r="BM56" s="22">
        <f t="shared" si="93"/>
        <v>0</v>
      </c>
      <c r="BN56" s="22">
        <f t="shared" si="93"/>
        <v>0</v>
      </c>
      <c r="BO56" s="22">
        <f t="shared" si="93"/>
        <v>0</v>
      </c>
      <c r="BP56" s="22">
        <f t="shared" si="93"/>
        <v>0</v>
      </c>
      <c r="BQ56" s="22">
        <f t="shared" si="93"/>
        <v>0</v>
      </c>
      <c r="BR56" s="22">
        <f t="shared" si="93"/>
        <v>0</v>
      </c>
    </row>
    <row r="57" spans="1:70" ht="16.5">
      <c r="A57" s="14"/>
      <c r="B57" s="32" t="str">
        <f>IF(ISNA(VLOOKUP(A57,'Licenciés Jeunes 2023'!A:C,3,0)),"",VLOOKUP(A57,'Licenciés Jeunes 2023'!A:C,3,0))</f>
        <v/>
      </c>
      <c r="C57" s="32" t="str">
        <f>IF(ISNA(VLOOKUP(A57,'Licenciés Jeunes 2023'!A:C,2,0)),"",VLOOKUP(A57,'Licenciés Jeunes 2023'!A:C,2,0))</f>
        <v/>
      </c>
      <c r="D57" s="32" t="str">
        <f>IF(ISNA(VLOOKUP(A57,'Licenciés Jeunes 2023'!A:F,6,0)),"",VLOOKUP(A57,'Licenciés Jeunes 2023'!A:F,6,0))</f>
        <v/>
      </c>
      <c r="E57" s="6"/>
      <c r="F57" s="2">
        <f>IF(E$2="Bike &amp; Run",IF(ISNA(VLOOKUP(E57,Paramètres!$B$3:$C$56,2,FALSE)),0,VLOOKUP(E57,Paramètres!$B$3:$C$56,2,FALSE)*Paramètres!$K$3),IF(OR(E57="",OR($D57="",$D57="NL",$D57="HORS LIGUE")),0,VLOOKUP(IF(OR(E57="",OR($D57="",$D57="NL",$D57="HORS LIGUE")),"",COUNTIFS($D$5:$D$72,"&lt;&gt;"&amp;"",$D$5:$D$72,"&lt;&gt;"&amp;"NL",$D$5:$D$72,"&lt;&gt;"&amp;"HORS LIGUE",E$5:E$72,"&lt;"&amp;E57)+1),Paramètres!$B$3:$C$56,2,FALSE)*Paramètres!$K$3))</f>
        <v>0</v>
      </c>
      <c r="G57" s="4"/>
      <c r="H57" s="2">
        <f>IF(G$2="Bike &amp; Run",IF(ISNA(VLOOKUP(G57,Paramètres!$B$3:$C$56,2,FALSE)),0,VLOOKUP(G57,Paramètres!$B$3:$C$56,2,FALSE)*Paramètres!$K$4),IF(OR(G57="",OR($D57="",$D57="NL",$D57="HORS LIGUE")),0,VLOOKUP(IF(OR(G57="",OR($D57="",$D57="NL",$D57="HORS LIGUE")),"",COUNTIFS($D$5:$D$72,"&lt;&gt;"&amp;"",$D$5:$D$72,"&lt;&gt;"&amp;"NL",$D$5:$D$72,"&lt;&gt;"&amp;"HORS LIGUE",G$5:G$72,"&lt;"&amp;G57)+1),Paramètres!$B$3:$C$56,2,FALSE)*Paramètres!$K$4))</f>
        <v>0</v>
      </c>
      <c r="I57" s="36"/>
      <c r="J57" s="2">
        <f>IF(I$2="Bike &amp; Run",IF(ISNA(VLOOKUP(I57,Paramètres!$B$3:$C$56,2,FALSE)),0,VLOOKUP(I57,Paramètres!$B$3:$C$56,2,FALSE)*Paramètres!$K$5),IF(OR(I57="",OR($D57="",$D57="NL",$D57="HORS LIGUE")),0,VLOOKUP(IF(OR(I57="",OR($D57="",$D57="NL",$D57="HORS LIGUE")),"",COUNTIFS($D$5:$D$72,"&lt;&gt;"&amp;"",$D$5:$D$72,"&lt;&gt;"&amp;"NL",$D$5:$D$72,"&lt;&gt;"&amp;"HORS LIGUE",I$5:I$72,"&lt;"&amp;I57)+1),Paramètres!$B$3:$C$56,2,FALSE)*Paramètres!$K$5))</f>
        <v>0</v>
      </c>
      <c r="K57" s="4"/>
      <c r="L57" s="2">
        <f>IF(K$2="Bike &amp; Run",IF(ISNA(VLOOKUP(K57,Paramètres!$B$3:$C$56,2,FALSE)),0,VLOOKUP(K57,Paramètres!$B$3:$C$56,2,FALSE)*Paramètres!$K$6),IF(OR(K57="",OR($D57="",$D57="NL",$D57="HORS LIGUE")),0,VLOOKUP(IF(OR(K57="",OR($D57="",$D57="NL",$D57="HORS LIGUE")),"",COUNTIFS($D$5:$D$72,"&lt;&gt;"&amp;"",$D$5:$D$72,"&lt;&gt;"&amp;"NL",$D$5:$D$72,"&lt;&gt;"&amp;"HORS LIGUE",K$5:K$72,"&lt;"&amp;K57)+1),Paramètres!$B$3:$C$56,2,FALSE)*Paramètres!$K$6))</f>
        <v>0</v>
      </c>
      <c r="M57" s="4"/>
      <c r="N57" s="2">
        <f>IF(M$2="Bike &amp; Run",IF(ISNA(VLOOKUP(M57,Paramètres!$B$3:$C$56,2,FALSE)),0,VLOOKUP(M57,Paramètres!$B$3:$C$56,2,FALSE)*Paramètres!$K$7),IF(OR(M57="",OR($D57="",$D57="NL",$D57="HORS LIGUE")),0,VLOOKUP(IF(OR(M57="",OR($D57="",$D57="NL",$D57="HORS LIGUE")),"",COUNTIFS($D$5:$D$72,"&lt;&gt;"&amp;"",$D$5:$D$72,"&lt;&gt;"&amp;"NL",$D$5:$D$72,"&lt;&gt;"&amp;"HORS LIGUE",M$5:M$72,"&lt;"&amp;M57)+1),Paramètres!$B$3:$C$56,2,FALSE)*Paramètres!$K$7))</f>
        <v>0</v>
      </c>
      <c r="O57" s="46"/>
      <c r="P57" s="2">
        <f>IF(O$2="Bike &amp; Run",IF(ISNA(VLOOKUP(O57,Paramètres!$B$3:$C$56,2,FALSE)),0,VLOOKUP(O57,Paramètres!$B$3:$C$56,2,FALSE)*Paramètres!$K$8),IF(OR(O57="",OR($D57="",$D57="NL",$D57="HORS LIGUE")),0,VLOOKUP(IF(OR(O57="",OR($D57="",$D57="NL",$D57="HORS LIGUE")),"",COUNTIFS($D$5:$D$72,"&lt;&gt;"&amp;"",$D$5:$D$72,"&lt;&gt;"&amp;"NL",$D$5:$D$72,"&lt;&gt;"&amp;"HORS LIGUE",O$5:O$72,"&lt;"&amp;O57)+1),Paramètres!$B$3:$C$56,2,FALSE)*Paramètres!$K$8))</f>
        <v>0</v>
      </c>
      <c r="Q57" s="46"/>
      <c r="R57" s="2">
        <f>IF(Q$2="Bike &amp; Run",IF(ISNA(VLOOKUP(Q57,Paramètres!$B$3:$C$56,2,FALSE)),0,VLOOKUP(Q57,Paramètres!$B$3:$C$56,2,FALSE)*Paramètres!$K$9),IF(OR(Q57="",OR($D57="",$D57="NL",$D57="HORS LIGUE")),0,VLOOKUP(IF(OR(Q57="",OR($D57="",$D57="NL",$D57="HORS LIGUE")),"",COUNTIFS($D$5:$D$72,"&lt;&gt;"&amp;"",$D$5:$D$72,"&lt;&gt;"&amp;"NL",$D$5:$D$72,"&lt;&gt;"&amp;"HORS LIGUE",Q$5:Q$72,"&lt;"&amp;Q57)+1),Paramètres!$B$3:$C$56,2,FALSE)*Paramètres!$K$9))</f>
        <v>0</v>
      </c>
      <c r="S57" s="46"/>
      <c r="T57" s="2">
        <f>IF(S$2="Bike &amp; Run",IF(ISNA(VLOOKUP(S57,Paramètres!$B$3:$C$56,2,FALSE)),0,VLOOKUP(S57,Paramètres!$B$3:$C$56,2,FALSE)*Paramètres!$K$10),IF(OR(S57="",OR($D57="",$D57="NL",$D57="HORS LIGUE")),0,VLOOKUP(IF(OR(S57="",OR($D57="",$D57="NL",$D57="HORS LIGUE")),"",COUNTIFS($D$5:$D$72,"&lt;&gt;"&amp;"",$D$5:$D$72,"&lt;&gt;"&amp;"NL",$D$5:$D$72,"&lt;&gt;"&amp;"HORS LIGUE",S$5:S$72,"&lt;"&amp;S57)+1),Paramètres!$B$3:$C$56,2,FALSE)*Paramètres!$K$10))</f>
        <v>0</v>
      </c>
      <c r="U57" s="46"/>
      <c r="V57" s="2">
        <f>IF(U$2="Bike &amp; Run",IF(ISNA(VLOOKUP(U57,Paramètres!$B$3:$C$56,2,FALSE)),0,VLOOKUP(U57,Paramètres!$B$3:$C$56,2,FALSE)*Paramètres!$K$11),IF(OR(U57="",OR($D57="",$D57="NL",$D57="HORS LIGUE")),0,VLOOKUP(IF(OR(U57="",OR($D57="",$D57="NL",$D57="HORS LIGUE")),"",COUNTIFS($D$5:$D$72,"&lt;&gt;"&amp;"",$D$5:$D$72,"&lt;&gt;"&amp;"NL",$D$5:$D$72,"&lt;&gt;"&amp;"HORS LIGUE",U$5:U$72,"&lt;"&amp;U57)+1),Paramètres!$B$3:$C$56,2,FALSE)*Paramètres!$K$11))</f>
        <v>0</v>
      </c>
      <c r="W57" s="46"/>
      <c r="X57" s="2">
        <f>IF(W$2="Bike &amp; Run",IF(ISNA(VLOOKUP(W57,Paramètres!$B$3:$C$56,2,FALSE)),0,VLOOKUP(W57,Paramètres!$B$3:$C$56,2,FALSE)*Paramètres!$K$12),IF(OR(W57="",OR($D57="",$D57="NL",$D57="HORS LIGUE")),0,VLOOKUP(IF(OR(W57="",OR($D57="",$D57="NL",$D57="HORS LIGUE")),"",COUNTIFS($D$5:$D$72,"&lt;&gt;"&amp;"",$D$5:$D$72,"&lt;&gt;"&amp;"NL",$D$5:$D$72,"&lt;&gt;"&amp;"HORS LIGUE",W$5:W$72,"&lt;"&amp;W57)+1),Paramètres!$B$3:$C$56,2,FALSE)*Paramètres!$K$12))</f>
        <v>0</v>
      </c>
      <c r="Y57" s="46"/>
      <c r="Z57" s="2">
        <f>IF(Y$2="Bike &amp; Run",IF(ISNA(VLOOKUP(Y57,Paramètres!$B$3:$C$56,2,FALSE)),0,VLOOKUP(Y57,Paramètres!$B$3:$C$56,2,FALSE)*Paramètres!$K$13),IF(OR(Y57="",OR($D57="",$D57="NL",$D57="HORS LIGUE")),0,VLOOKUP(IF(OR(Y57="",OR($D57="",$D57="NL",$D57="HORS LIGUE")),"",COUNTIFS($D$5:$D$72,"&lt;&gt;"&amp;"",$D$5:$D$72,"&lt;&gt;"&amp;"NL",$D$5:$D$72,"&lt;&gt;"&amp;"HORS LIGUE",Y$5:Y$72,"&lt;"&amp;Y57)+1),Paramètres!$B$3:$C$56,2,FALSE)*Paramètres!$K$13))</f>
        <v>0</v>
      </c>
      <c r="AA57" s="46"/>
      <c r="AB57" s="2">
        <f>IF(AA$2="Bike &amp; Run",IF(ISNA(VLOOKUP(AA57,Paramètres!$B$3:$C$56,2,FALSE)),0,VLOOKUP(AA57,Paramètres!$B$3:$C$56,2,FALSE)*Paramètres!$K$14),IF(OR(AA57="",OR($D57="",$D57="NL",$D57="HORS LIGUE")),0,VLOOKUP(IF(OR(AA57="",OR($D57="",$D57="NL",$D57="HORS LIGUE")),"",COUNTIFS($D$5:$D$72,"&lt;&gt;"&amp;"",$D$5:$D$72,"&lt;&gt;"&amp;"NL",$D$5:$D$72,"&lt;&gt;"&amp;"HORS LIGUE",AA$5:AA$72,"&lt;"&amp;AA57)+1),Paramètres!$B$3:$C$56,2,FALSE)*Paramètres!$K$14))</f>
        <v>0</v>
      </c>
      <c r="AC57" s="46"/>
      <c r="AD57" s="2">
        <f>IF(AC$2="Bike &amp; Run",IF(ISNA(VLOOKUP(AC57,Paramètres!$B$3:$C$56,2,FALSE)),0,VLOOKUP(AC57,Paramètres!$B$3:$C$56,2,FALSE)*Paramètres!$K$15),IF(OR(AC57="",OR($D57="",$D57="NL",$D57="HORS LIGUE")),0,VLOOKUP(IF(OR(AC57="",OR($D57="",$D57="NL",$D57="HORS LIGUE")),"",COUNTIFS($D$5:$D$72,"&lt;&gt;"&amp;"",$D$5:$D$72,"&lt;&gt;"&amp;"NL",$D$5:$D$72,"&lt;&gt;"&amp;"HORS LIGUE",AC$5:AC$72,"&lt;"&amp;AC57)+1),Paramètres!$B$3:$C$56,2,FALSE)*Paramètres!$K$15))</f>
        <v>0</v>
      </c>
      <c r="AE57" s="46"/>
      <c r="AF57" s="2">
        <f>IF(AE$2="Bike &amp; Run",IF(ISNA(VLOOKUP(AE57,Paramètres!$B$3:$C$56,2,FALSE)),0,VLOOKUP(AE57,Paramètres!$B$3:$C$56,2,FALSE)*Paramètres!$K$16),IF(OR(AE57="",OR($D57="",$D57="NL",$D57="HORS LIGUE")),0,VLOOKUP(IF(OR(AE57="",OR($D57="",$D57="NL",$D57="HORS LIGUE")),"",COUNTIFS($D$5:$D$72,"&lt;&gt;"&amp;"",$D$5:$D$72,"&lt;&gt;"&amp;"NL",$D$5:$D$72,"&lt;&gt;"&amp;"HORS LIGUE",AE$5:AE$72,"&lt;"&amp;AE57)+1),Paramètres!$B$3:$C$56,2,FALSE)*Paramètres!$K$16))</f>
        <v>0</v>
      </c>
      <c r="AG57" s="46"/>
      <c r="AH57" s="2">
        <f>IF(AG$2="Bike &amp; Run",IF(ISNA(VLOOKUP(AG57,Paramètres!$B$3:$C$56,2,FALSE)),0,VLOOKUP(AG57,Paramètres!$B$3:$C$56,2,FALSE)*Paramètres!$K$17),IF(OR(AG57="",OR($D57="",$D57="NL",$D57="HORS LIGUE")),0,VLOOKUP(IF(OR(AG57="",OR($D57="",$D57="NL",$D57="HORS LIGUE")),"",COUNTIFS($D$5:$D$72,"&lt;&gt;"&amp;"",$D$5:$D$72,"&lt;&gt;"&amp;"NL",$D$5:$D$72,"&lt;&gt;"&amp;"HORS LIGUE",AG$5:AG$72,"&lt;"&amp;AG57)+1),Paramètres!$B$3:$C$56,2,FALSE)*Paramètres!$K$17))</f>
        <v>0</v>
      </c>
      <c r="AI57" s="40">
        <f t="shared" si="53"/>
        <v>0</v>
      </c>
      <c r="AJ57" s="3" t="str">
        <f t="shared" si="54"/>
        <v/>
      </c>
      <c r="AK57" s="5">
        <f t="shared" si="55"/>
        <v>0</v>
      </c>
      <c r="AL57" s="41">
        <f t="shared" si="56"/>
        <v>0</v>
      </c>
      <c r="AM57" s="33" t="str">
        <f t="shared" si="57"/>
        <v/>
      </c>
      <c r="AO57" s="22">
        <f t="shared" si="58"/>
        <v>0</v>
      </c>
      <c r="AP57">
        <f t="shared" si="59"/>
        <v>0</v>
      </c>
      <c r="AQ57">
        <f t="shared" si="60"/>
        <v>0</v>
      </c>
      <c r="AR57">
        <f t="shared" si="61"/>
        <v>0</v>
      </c>
      <c r="AS57">
        <f t="shared" si="62"/>
        <v>0</v>
      </c>
      <c r="AT57">
        <f t="shared" si="63"/>
        <v>0</v>
      </c>
      <c r="AU57">
        <f t="shared" si="64"/>
        <v>0</v>
      </c>
      <c r="AV57">
        <f t="shared" si="65"/>
        <v>0</v>
      </c>
      <c r="AW57">
        <f t="shared" si="66"/>
        <v>0</v>
      </c>
      <c r="AX57">
        <f t="shared" si="67"/>
        <v>0</v>
      </c>
      <c r="AY57">
        <f t="shared" si="68"/>
        <v>0</v>
      </c>
      <c r="AZ57">
        <f t="shared" si="69"/>
        <v>0</v>
      </c>
      <c r="BA57">
        <f t="shared" si="70"/>
        <v>0</v>
      </c>
      <c r="BB57">
        <f t="shared" si="71"/>
        <v>0</v>
      </c>
      <c r="BC57">
        <f t="shared" si="72"/>
        <v>0</v>
      </c>
      <c r="BD57">
        <f t="shared" si="73"/>
        <v>0</v>
      </c>
      <c r="BE57" s="22">
        <f t="shared" ref="BE57:BR57" si="94">BD57+LARGE($AO57:$BC57,BE$4)</f>
        <v>0</v>
      </c>
      <c r="BF57" s="22">
        <f t="shared" si="94"/>
        <v>0</v>
      </c>
      <c r="BG57" s="22">
        <f t="shared" si="94"/>
        <v>0</v>
      </c>
      <c r="BH57" s="22">
        <f t="shared" si="94"/>
        <v>0</v>
      </c>
      <c r="BI57" s="22">
        <f t="shared" si="94"/>
        <v>0</v>
      </c>
      <c r="BJ57" s="22">
        <f t="shared" si="94"/>
        <v>0</v>
      </c>
      <c r="BK57" s="22">
        <f t="shared" si="94"/>
        <v>0</v>
      </c>
      <c r="BL57" s="22">
        <f t="shared" si="94"/>
        <v>0</v>
      </c>
      <c r="BM57" s="22">
        <f t="shared" si="94"/>
        <v>0</v>
      </c>
      <c r="BN57" s="22">
        <f t="shared" si="94"/>
        <v>0</v>
      </c>
      <c r="BO57" s="22">
        <f t="shared" si="94"/>
        <v>0</v>
      </c>
      <c r="BP57" s="22">
        <f t="shared" si="94"/>
        <v>0</v>
      </c>
      <c r="BQ57" s="22">
        <f t="shared" si="94"/>
        <v>0</v>
      </c>
      <c r="BR57" s="22">
        <f t="shared" si="94"/>
        <v>0</v>
      </c>
    </row>
    <row r="58" spans="1:70" ht="16.5">
      <c r="A58" s="14"/>
      <c r="B58" s="32" t="str">
        <f>IF(ISNA(VLOOKUP(A58,'Licenciés Jeunes 2023'!A:C,3,0)),"",VLOOKUP(A58,'Licenciés Jeunes 2023'!A:C,3,0))</f>
        <v/>
      </c>
      <c r="C58" s="32" t="str">
        <f>IF(ISNA(VLOOKUP(A58,'Licenciés Jeunes 2023'!A:C,2,0)),"",VLOOKUP(A58,'Licenciés Jeunes 2023'!A:C,2,0))</f>
        <v/>
      </c>
      <c r="D58" s="32" t="str">
        <f>IF(ISNA(VLOOKUP(A58,'Licenciés Jeunes 2023'!A:F,6,0)),"",VLOOKUP(A58,'Licenciés Jeunes 2023'!A:F,6,0))</f>
        <v/>
      </c>
      <c r="E58" s="6"/>
      <c r="F58" s="2">
        <f>IF(E$2="Bike &amp; Run",IF(ISNA(VLOOKUP(E58,Paramètres!$B$3:$C$56,2,FALSE)),0,VLOOKUP(E58,Paramètres!$B$3:$C$56,2,FALSE)*Paramètres!$K$3),IF(OR(E58="",OR($D58="",$D58="NL",$D58="HORS LIGUE")),0,VLOOKUP(IF(OR(E58="",OR($D58="",$D58="NL",$D58="HORS LIGUE")),"",COUNTIFS($D$5:$D$72,"&lt;&gt;"&amp;"",$D$5:$D$72,"&lt;&gt;"&amp;"NL",$D$5:$D$72,"&lt;&gt;"&amp;"HORS LIGUE",E$5:E$72,"&lt;"&amp;E58)+1),Paramètres!$B$3:$C$56,2,FALSE)*Paramètres!$K$3))</f>
        <v>0</v>
      </c>
      <c r="G58" s="4"/>
      <c r="H58" s="2">
        <f>IF(G$2="Bike &amp; Run",IF(ISNA(VLOOKUP(G58,Paramètres!$B$3:$C$56,2,FALSE)),0,VLOOKUP(G58,Paramètres!$B$3:$C$56,2,FALSE)*Paramètres!$K$4),IF(OR(G58="",OR($D58="",$D58="NL",$D58="HORS LIGUE")),0,VLOOKUP(IF(OR(G58="",OR($D58="",$D58="NL",$D58="HORS LIGUE")),"",COUNTIFS($D$5:$D$72,"&lt;&gt;"&amp;"",$D$5:$D$72,"&lt;&gt;"&amp;"NL",$D$5:$D$72,"&lt;&gt;"&amp;"HORS LIGUE",G$5:G$72,"&lt;"&amp;G58)+1),Paramètres!$B$3:$C$56,2,FALSE)*Paramètres!$K$4))</f>
        <v>0</v>
      </c>
      <c r="I58" s="36"/>
      <c r="J58" s="2">
        <f>IF(I$2="Bike &amp; Run",IF(ISNA(VLOOKUP(I58,Paramètres!$B$3:$C$56,2,FALSE)),0,VLOOKUP(I58,Paramètres!$B$3:$C$56,2,FALSE)*Paramètres!$K$5),IF(OR(I58="",OR($D58="",$D58="NL",$D58="HORS LIGUE")),0,VLOOKUP(IF(OR(I58="",OR($D58="",$D58="NL",$D58="HORS LIGUE")),"",COUNTIFS($D$5:$D$72,"&lt;&gt;"&amp;"",$D$5:$D$72,"&lt;&gt;"&amp;"NL",$D$5:$D$72,"&lt;&gt;"&amp;"HORS LIGUE",I$5:I$72,"&lt;"&amp;I58)+1),Paramètres!$B$3:$C$56,2,FALSE)*Paramètres!$K$5))</f>
        <v>0</v>
      </c>
      <c r="K58" s="4"/>
      <c r="L58" s="2">
        <f>IF(K$2="Bike &amp; Run",IF(ISNA(VLOOKUP(K58,Paramètres!$B$3:$C$56,2,FALSE)),0,VLOOKUP(K58,Paramètres!$B$3:$C$56,2,FALSE)*Paramètres!$K$6),IF(OR(K58="",OR($D58="",$D58="NL",$D58="HORS LIGUE")),0,VLOOKUP(IF(OR(K58="",OR($D58="",$D58="NL",$D58="HORS LIGUE")),"",COUNTIFS($D$5:$D$72,"&lt;&gt;"&amp;"",$D$5:$D$72,"&lt;&gt;"&amp;"NL",$D$5:$D$72,"&lt;&gt;"&amp;"HORS LIGUE",K$5:K$72,"&lt;"&amp;K58)+1),Paramètres!$B$3:$C$56,2,FALSE)*Paramètres!$K$6))</f>
        <v>0</v>
      </c>
      <c r="M58" s="4"/>
      <c r="N58" s="2">
        <f>IF(M$2="Bike &amp; Run",IF(ISNA(VLOOKUP(M58,Paramètres!$B$3:$C$56,2,FALSE)),0,VLOOKUP(M58,Paramètres!$B$3:$C$56,2,FALSE)*Paramètres!$K$7),IF(OR(M58="",OR($D58="",$D58="NL",$D58="HORS LIGUE")),0,VLOOKUP(IF(OR(M58="",OR($D58="",$D58="NL",$D58="HORS LIGUE")),"",COUNTIFS($D$5:$D$72,"&lt;&gt;"&amp;"",$D$5:$D$72,"&lt;&gt;"&amp;"NL",$D$5:$D$72,"&lt;&gt;"&amp;"HORS LIGUE",M$5:M$72,"&lt;"&amp;M58)+1),Paramètres!$B$3:$C$56,2,FALSE)*Paramètres!$K$7))</f>
        <v>0</v>
      </c>
      <c r="O58" s="46"/>
      <c r="P58" s="2">
        <f>IF(O$2="Bike &amp; Run",IF(ISNA(VLOOKUP(O58,Paramètres!$B$3:$C$56,2,FALSE)),0,VLOOKUP(O58,Paramètres!$B$3:$C$56,2,FALSE)*Paramètres!$K$8),IF(OR(O58="",OR($D58="",$D58="NL",$D58="HORS LIGUE")),0,VLOOKUP(IF(OR(O58="",OR($D58="",$D58="NL",$D58="HORS LIGUE")),"",COUNTIFS($D$5:$D$72,"&lt;&gt;"&amp;"",$D$5:$D$72,"&lt;&gt;"&amp;"NL",$D$5:$D$72,"&lt;&gt;"&amp;"HORS LIGUE",O$5:O$72,"&lt;"&amp;O58)+1),Paramètres!$B$3:$C$56,2,FALSE)*Paramètres!$K$8))</f>
        <v>0</v>
      </c>
      <c r="Q58" s="46"/>
      <c r="R58" s="2">
        <f>IF(Q$2="Bike &amp; Run",IF(ISNA(VLOOKUP(Q58,Paramètres!$B$3:$C$56,2,FALSE)),0,VLOOKUP(Q58,Paramètres!$B$3:$C$56,2,FALSE)*Paramètres!$K$9),IF(OR(Q58="",OR($D58="",$D58="NL",$D58="HORS LIGUE")),0,VLOOKUP(IF(OR(Q58="",OR($D58="",$D58="NL",$D58="HORS LIGUE")),"",COUNTIFS($D$5:$D$72,"&lt;&gt;"&amp;"",$D$5:$D$72,"&lt;&gt;"&amp;"NL",$D$5:$D$72,"&lt;&gt;"&amp;"HORS LIGUE",Q$5:Q$72,"&lt;"&amp;Q58)+1),Paramètres!$B$3:$C$56,2,FALSE)*Paramètres!$K$9))</f>
        <v>0</v>
      </c>
      <c r="S58" s="46"/>
      <c r="T58" s="2">
        <f>IF(S$2="Bike &amp; Run",IF(ISNA(VLOOKUP(S58,Paramètres!$B$3:$C$56,2,FALSE)),0,VLOOKUP(S58,Paramètres!$B$3:$C$56,2,FALSE)*Paramètres!$K$10),IF(OR(S58="",OR($D58="",$D58="NL",$D58="HORS LIGUE")),0,VLOOKUP(IF(OR(S58="",OR($D58="",$D58="NL",$D58="HORS LIGUE")),"",COUNTIFS($D$5:$D$72,"&lt;&gt;"&amp;"",$D$5:$D$72,"&lt;&gt;"&amp;"NL",$D$5:$D$72,"&lt;&gt;"&amp;"HORS LIGUE",S$5:S$72,"&lt;"&amp;S58)+1),Paramètres!$B$3:$C$56,2,FALSE)*Paramètres!$K$10))</f>
        <v>0</v>
      </c>
      <c r="U58" s="46"/>
      <c r="V58" s="2">
        <f>IF(U$2="Bike &amp; Run",IF(ISNA(VLOOKUP(U58,Paramètres!$B$3:$C$56,2,FALSE)),0,VLOOKUP(U58,Paramètres!$B$3:$C$56,2,FALSE)*Paramètres!$K$11),IF(OR(U58="",OR($D58="",$D58="NL",$D58="HORS LIGUE")),0,VLOOKUP(IF(OR(U58="",OR($D58="",$D58="NL",$D58="HORS LIGUE")),"",COUNTIFS($D$5:$D$72,"&lt;&gt;"&amp;"",$D$5:$D$72,"&lt;&gt;"&amp;"NL",$D$5:$D$72,"&lt;&gt;"&amp;"HORS LIGUE",U$5:U$72,"&lt;"&amp;U58)+1),Paramètres!$B$3:$C$56,2,FALSE)*Paramètres!$K$11))</f>
        <v>0</v>
      </c>
      <c r="W58" s="46"/>
      <c r="X58" s="2">
        <f>IF(W$2="Bike &amp; Run",IF(ISNA(VLOOKUP(W58,Paramètres!$B$3:$C$56,2,FALSE)),0,VLOOKUP(W58,Paramètres!$B$3:$C$56,2,FALSE)*Paramètres!$K$12),IF(OR(W58="",OR($D58="",$D58="NL",$D58="HORS LIGUE")),0,VLOOKUP(IF(OR(W58="",OR($D58="",$D58="NL",$D58="HORS LIGUE")),"",COUNTIFS($D$5:$D$72,"&lt;&gt;"&amp;"",$D$5:$D$72,"&lt;&gt;"&amp;"NL",$D$5:$D$72,"&lt;&gt;"&amp;"HORS LIGUE",W$5:W$72,"&lt;"&amp;W58)+1),Paramètres!$B$3:$C$56,2,FALSE)*Paramètres!$K$12))</f>
        <v>0</v>
      </c>
      <c r="Y58" s="46"/>
      <c r="Z58" s="2">
        <f>IF(Y$2="Bike &amp; Run",IF(ISNA(VLOOKUP(Y58,Paramètres!$B$3:$C$56,2,FALSE)),0,VLOOKUP(Y58,Paramètres!$B$3:$C$56,2,FALSE)*Paramètres!$K$13),IF(OR(Y58="",OR($D58="",$D58="NL",$D58="HORS LIGUE")),0,VLOOKUP(IF(OR(Y58="",OR($D58="",$D58="NL",$D58="HORS LIGUE")),"",COUNTIFS($D$5:$D$72,"&lt;&gt;"&amp;"",$D$5:$D$72,"&lt;&gt;"&amp;"NL",$D$5:$D$72,"&lt;&gt;"&amp;"HORS LIGUE",Y$5:Y$72,"&lt;"&amp;Y58)+1),Paramètres!$B$3:$C$56,2,FALSE)*Paramètres!$K$13))</f>
        <v>0</v>
      </c>
      <c r="AA58" s="46"/>
      <c r="AB58" s="2">
        <f>IF(AA$2="Bike &amp; Run",IF(ISNA(VLOOKUP(AA58,Paramètres!$B$3:$C$56,2,FALSE)),0,VLOOKUP(AA58,Paramètres!$B$3:$C$56,2,FALSE)*Paramètres!$K$14),IF(OR(AA58="",OR($D58="",$D58="NL",$D58="HORS LIGUE")),0,VLOOKUP(IF(OR(AA58="",OR($D58="",$D58="NL",$D58="HORS LIGUE")),"",COUNTIFS($D$5:$D$72,"&lt;&gt;"&amp;"",$D$5:$D$72,"&lt;&gt;"&amp;"NL",$D$5:$D$72,"&lt;&gt;"&amp;"HORS LIGUE",AA$5:AA$72,"&lt;"&amp;AA58)+1),Paramètres!$B$3:$C$56,2,FALSE)*Paramètres!$K$14))</f>
        <v>0</v>
      </c>
      <c r="AC58" s="46"/>
      <c r="AD58" s="2">
        <f>IF(AC$2="Bike &amp; Run",IF(ISNA(VLOOKUP(AC58,Paramètres!$B$3:$C$56,2,FALSE)),0,VLOOKUP(AC58,Paramètres!$B$3:$C$56,2,FALSE)*Paramètres!$K$15),IF(OR(AC58="",OR($D58="",$D58="NL",$D58="HORS LIGUE")),0,VLOOKUP(IF(OR(AC58="",OR($D58="",$D58="NL",$D58="HORS LIGUE")),"",COUNTIFS($D$5:$D$72,"&lt;&gt;"&amp;"",$D$5:$D$72,"&lt;&gt;"&amp;"NL",$D$5:$D$72,"&lt;&gt;"&amp;"HORS LIGUE",AC$5:AC$72,"&lt;"&amp;AC58)+1),Paramètres!$B$3:$C$56,2,FALSE)*Paramètres!$K$15))</f>
        <v>0</v>
      </c>
      <c r="AE58" s="46"/>
      <c r="AF58" s="2">
        <f>IF(AE$2="Bike &amp; Run",IF(ISNA(VLOOKUP(AE58,Paramètres!$B$3:$C$56,2,FALSE)),0,VLOOKUP(AE58,Paramètres!$B$3:$C$56,2,FALSE)*Paramètres!$K$16),IF(OR(AE58="",OR($D58="",$D58="NL",$D58="HORS LIGUE")),0,VLOOKUP(IF(OR(AE58="",OR($D58="",$D58="NL",$D58="HORS LIGUE")),"",COUNTIFS($D$5:$D$72,"&lt;&gt;"&amp;"",$D$5:$D$72,"&lt;&gt;"&amp;"NL",$D$5:$D$72,"&lt;&gt;"&amp;"HORS LIGUE",AE$5:AE$72,"&lt;"&amp;AE58)+1),Paramètres!$B$3:$C$56,2,FALSE)*Paramètres!$K$16))</f>
        <v>0</v>
      </c>
      <c r="AG58" s="46"/>
      <c r="AH58" s="2">
        <f>IF(AG$2="Bike &amp; Run",IF(ISNA(VLOOKUP(AG58,Paramètres!$B$3:$C$56,2,FALSE)),0,VLOOKUP(AG58,Paramètres!$B$3:$C$56,2,FALSE)*Paramètres!$K$17),IF(OR(AG58="",OR($D58="",$D58="NL",$D58="HORS LIGUE")),0,VLOOKUP(IF(OR(AG58="",OR($D58="",$D58="NL",$D58="HORS LIGUE")),"",COUNTIFS($D$5:$D$72,"&lt;&gt;"&amp;"",$D$5:$D$72,"&lt;&gt;"&amp;"NL",$D$5:$D$72,"&lt;&gt;"&amp;"HORS LIGUE",AG$5:AG$72,"&lt;"&amp;AG58)+1),Paramètres!$B$3:$C$56,2,FALSE)*Paramètres!$K$17))</f>
        <v>0</v>
      </c>
      <c r="AI58" s="40">
        <f t="shared" si="53"/>
        <v>0</v>
      </c>
      <c r="AJ58" s="3" t="str">
        <f t="shared" si="54"/>
        <v/>
      </c>
      <c r="AK58" s="5">
        <f t="shared" si="55"/>
        <v>0</v>
      </c>
      <c r="AL58" s="41">
        <f t="shared" si="56"/>
        <v>0</v>
      </c>
      <c r="AM58" s="33" t="str">
        <f t="shared" si="57"/>
        <v/>
      </c>
      <c r="AO58" s="22">
        <f t="shared" si="58"/>
        <v>0</v>
      </c>
      <c r="AP58">
        <f t="shared" si="59"/>
        <v>0</v>
      </c>
      <c r="AQ58">
        <f t="shared" si="60"/>
        <v>0</v>
      </c>
      <c r="AR58">
        <f t="shared" si="61"/>
        <v>0</v>
      </c>
      <c r="AS58">
        <f t="shared" si="62"/>
        <v>0</v>
      </c>
      <c r="AT58">
        <f t="shared" si="63"/>
        <v>0</v>
      </c>
      <c r="AU58">
        <f t="shared" si="64"/>
        <v>0</v>
      </c>
      <c r="AV58">
        <f t="shared" si="65"/>
        <v>0</v>
      </c>
      <c r="AW58">
        <f t="shared" si="66"/>
        <v>0</v>
      </c>
      <c r="AX58">
        <f t="shared" si="67"/>
        <v>0</v>
      </c>
      <c r="AY58">
        <f t="shared" si="68"/>
        <v>0</v>
      </c>
      <c r="AZ58">
        <f t="shared" si="69"/>
        <v>0</v>
      </c>
      <c r="BA58">
        <f t="shared" si="70"/>
        <v>0</v>
      </c>
      <c r="BB58">
        <f t="shared" si="71"/>
        <v>0</v>
      </c>
      <c r="BC58">
        <f t="shared" si="72"/>
        <v>0</v>
      </c>
      <c r="BD58">
        <f t="shared" si="73"/>
        <v>0</v>
      </c>
      <c r="BE58" s="22">
        <f t="shared" ref="BE58:BR58" si="95">BD58+LARGE($AO58:$BC58,BE$4)</f>
        <v>0</v>
      </c>
      <c r="BF58" s="22">
        <f t="shared" si="95"/>
        <v>0</v>
      </c>
      <c r="BG58" s="22">
        <f t="shared" si="95"/>
        <v>0</v>
      </c>
      <c r="BH58" s="22">
        <f t="shared" si="95"/>
        <v>0</v>
      </c>
      <c r="BI58" s="22">
        <f t="shared" si="95"/>
        <v>0</v>
      </c>
      <c r="BJ58" s="22">
        <f t="shared" si="95"/>
        <v>0</v>
      </c>
      <c r="BK58" s="22">
        <f t="shared" si="95"/>
        <v>0</v>
      </c>
      <c r="BL58" s="22">
        <f t="shared" si="95"/>
        <v>0</v>
      </c>
      <c r="BM58" s="22">
        <f t="shared" si="95"/>
        <v>0</v>
      </c>
      <c r="BN58" s="22">
        <f t="shared" si="95"/>
        <v>0</v>
      </c>
      <c r="BO58" s="22">
        <f t="shared" si="95"/>
        <v>0</v>
      </c>
      <c r="BP58" s="22">
        <f t="shared" si="95"/>
        <v>0</v>
      </c>
      <c r="BQ58" s="22">
        <f t="shared" si="95"/>
        <v>0</v>
      </c>
      <c r="BR58" s="22">
        <f t="shared" si="95"/>
        <v>0</v>
      </c>
    </row>
    <row r="59" spans="1:70" ht="16.5">
      <c r="A59" s="14"/>
      <c r="B59" s="32" t="str">
        <f>IF(ISNA(VLOOKUP(A59,'Licenciés Jeunes 2023'!A:C,3,0)),"",VLOOKUP(A59,'Licenciés Jeunes 2023'!A:C,3,0))</f>
        <v/>
      </c>
      <c r="C59" s="32" t="str">
        <f>IF(ISNA(VLOOKUP(A59,'Licenciés Jeunes 2023'!A:C,2,0)),"",VLOOKUP(A59,'Licenciés Jeunes 2023'!A:C,2,0))</f>
        <v/>
      </c>
      <c r="D59" s="32" t="str">
        <f>IF(ISNA(VLOOKUP(A59,'Licenciés Jeunes 2023'!A:F,6,0)),"",VLOOKUP(A59,'Licenciés Jeunes 2023'!A:F,6,0))</f>
        <v/>
      </c>
      <c r="E59" s="6"/>
      <c r="F59" s="2">
        <f>IF(E$2="Bike &amp; Run",IF(ISNA(VLOOKUP(E59,Paramètres!$B$3:$C$56,2,FALSE)),0,VLOOKUP(E59,Paramètres!$B$3:$C$56,2,FALSE)*Paramètres!$K$3),IF(OR(E59="",OR($D59="",$D59="NL",$D59="HORS LIGUE")),0,VLOOKUP(IF(OR(E59="",OR($D59="",$D59="NL",$D59="HORS LIGUE")),"",COUNTIFS($D$5:$D$72,"&lt;&gt;"&amp;"",$D$5:$D$72,"&lt;&gt;"&amp;"NL",$D$5:$D$72,"&lt;&gt;"&amp;"HORS LIGUE",E$5:E$72,"&lt;"&amp;E59)+1),Paramètres!$B$3:$C$56,2,FALSE)*Paramètres!$K$3))</f>
        <v>0</v>
      </c>
      <c r="G59" s="4"/>
      <c r="H59" s="2">
        <f>IF(G$2="Bike &amp; Run",IF(ISNA(VLOOKUP(G59,Paramètres!$B$3:$C$56,2,FALSE)),0,VLOOKUP(G59,Paramètres!$B$3:$C$56,2,FALSE)*Paramètres!$K$4),IF(OR(G59="",OR($D59="",$D59="NL",$D59="HORS LIGUE")),0,VLOOKUP(IF(OR(G59="",OR($D59="",$D59="NL",$D59="HORS LIGUE")),"",COUNTIFS($D$5:$D$72,"&lt;&gt;"&amp;"",$D$5:$D$72,"&lt;&gt;"&amp;"NL",$D$5:$D$72,"&lt;&gt;"&amp;"HORS LIGUE",G$5:G$72,"&lt;"&amp;G59)+1),Paramètres!$B$3:$C$56,2,FALSE)*Paramètres!$K$4))</f>
        <v>0</v>
      </c>
      <c r="I59" s="36"/>
      <c r="J59" s="2">
        <f>IF(I$2="Bike &amp; Run",IF(ISNA(VLOOKUP(I59,Paramètres!$B$3:$C$56,2,FALSE)),0,VLOOKUP(I59,Paramètres!$B$3:$C$56,2,FALSE)*Paramètres!$K$5),IF(OR(I59="",OR($D59="",$D59="NL",$D59="HORS LIGUE")),0,VLOOKUP(IF(OR(I59="",OR($D59="",$D59="NL",$D59="HORS LIGUE")),"",COUNTIFS($D$5:$D$72,"&lt;&gt;"&amp;"",$D$5:$D$72,"&lt;&gt;"&amp;"NL",$D$5:$D$72,"&lt;&gt;"&amp;"HORS LIGUE",I$5:I$72,"&lt;"&amp;I59)+1),Paramètres!$B$3:$C$56,2,FALSE)*Paramètres!$K$5))</f>
        <v>0</v>
      </c>
      <c r="K59" s="4"/>
      <c r="L59" s="2">
        <f>IF(K$2="Bike &amp; Run",IF(ISNA(VLOOKUP(K59,Paramètres!$B$3:$C$56,2,FALSE)),0,VLOOKUP(K59,Paramètres!$B$3:$C$56,2,FALSE)*Paramètres!$K$6),IF(OR(K59="",OR($D59="",$D59="NL",$D59="HORS LIGUE")),0,VLOOKUP(IF(OR(K59="",OR($D59="",$D59="NL",$D59="HORS LIGUE")),"",COUNTIFS($D$5:$D$72,"&lt;&gt;"&amp;"",$D$5:$D$72,"&lt;&gt;"&amp;"NL",$D$5:$D$72,"&lt;&gt;"&amp;"HORS LIGUE",K$5:K$72,"&lt;"&amp;K59)+1),Paramètres!$B$3:$C$56,2,FALSE)*Paramètres!$K$6))</f>
        <v>0</v>
      </c>
      <c r="M59" s="4"/>
      <c r="N59" s="2">
        <f>IF(M$2="Bike &amp; Run",IF(ISNA(VLOOKUP(M59,Paramètres!$B$3:$C$56,2,FALSE)),0,VLOOKUP(M59,Paramètres!$B$3:$C$56,2,FALSE)*Paramètres!$K$7),IF(OR(M59="",OR($D59="",$D59="NL",$D59="HORS LIGUE")),0,VLOOKUP(IF(OR(M59="",OR($D59="",$D59="NL",$D59="HORS LIGUE")),"",COUNTIFS($D$5:$D$72,"&lt;&gt;"&amp;"",$D$5:$D$72,"&lt;&gt;"&amp;"NL",$D$5:$D$72,"&lt;&gt;"&amp;"HORS LIGUE",M$5:M$72,"&lt;"&amp;M59)+1),Paramètres!$B$3:$C$56,2,FALSE)*Paramètres!$K$7))</f>
        <v>0</v>
      </c>
      <c r="O59" s="46"/>
      <c r="P59" s="2">
        <f>IF(O$2="Bike &amp; Run",IF(ISNA(VLOOKUP(O59,Paramètres!$B$3:$C$56,2,FALSE)),0,VLOOKUP(O59,Paramètres!$B$3:$C$56,2,FALSE)*Paramètres!$K$8),IF(OR(O59="",OR($D59="",$D59="NL",$D59="HORS LIGUE")),0,VLOOKUP(IF(OR(O59="",OR($D59="",$D59="NL",$D59="HORS LIGUE")),"",COUNTIFS($D$5:$D$72,"&lt;&gt;"&amp;"",$D$5:$D$72,"&lt;&gt;"&amp;"NL",$D$5:$D$72,"&lt;&gt;"&amp;"HORS LIGUE",O$5:O$72,"&lt;"&amp;O59)+1),Paramètres!$B$3:$C$56,2,FALSE)*Paramètres!$K$8))</f>
        <v>0</v>
      </c>
      <c r="Q59" s="46"/>
      <c r="R59" s="2">
        <f>IF(Q$2="Bike &amp; Run",IF(ISNA(VLOOKUP(Q59,Paramètres!$B$3:$C$56,2,FALSE)),0,VLOOKUP(Q59,Paramètres!$B$3:$C$56,2,FALSE)*Paramètres!$K$9),IF(OR(Q59="",OR($D59="",$D59="NL",$D59="HORS LIGUE")),0,VLOOKUP(IF(OR(Q59="",OR($D59="",$D59="NL",$D59="HORS LIGUE")),"",COUNTIFS($D$5:$D$72,"&lt;&gt;"&amp;"",$D$5:$D$72,"&lt;&gt;"&amp;"NL",$D$5:$D$72,"&lt;&gt;"&amp;"HORS LIGUE",Q$5:Q$72,"&lt;"&amp;Q59)+1),Paramètres!$B$3:$C$56,2,FALSE)*Paramètres!$K$9))</f>
        <v>0</v>
      </c>
      <c r="S59" s="46"/>
      <c r="T59" s="2">
        <f>IF(S$2="Bike &amp; Run",IF(ISNA(VLOOKUP(S59,Paramètres!$B$3:$C$56,2,FALSE)),0,VLOOKUP(S59,Paramètres!$B$3:$C$56,2,FALSE)*Paramètres!$K$10),IF(OR(S59="",OR($D59="",$D59="NL",$D59="HORS LIGUE")),0,VLOOKUP(IF(OR(S59="",OR($D59="",$D59="NL",$D59="HORS LIGUE")),"",COUNTIFS($D$5:$D$72,"&lt;&gt;"&amp;"",$D$5:$D$72,"&lt;&gt;"&amp;"NL",$D$5:$D$72,"&lt;&gt;"&amp;"HORS LIGUE",S$5:S$72,"&lt;"&amp;S59)+1),Paramètres!$B$3:$C$56,2,FALSE)*Paramètres!$K$10))</f>
        <v>0</v>
      </c>
      <c r="U59" s="46"/>
      <c r="V59" s="2">
        <f>IF(U$2="Bike &amp; Run",IF(ISNA(VLOOKUP(U59,Paramètres!$B$3:$C$56,2,FALSE)),0,VLOOKUP(U59,Paramètres!$B$3:$C$56,2,FALSE)*Paramètres!$K$11),IF(OR(U59="",OR($D59="",$D59="NL",$D59="HORS LIGUE")),0,VLOOKUP(IF(OR(U59="",OR($D59="",$D59="NL",$D59="HORS LIGUE")),"",COUNTIFS($D$5:$D$72,"&lt;&gt;"&amp;"",$D$5:$D$72,"&lt;&gt;"&amp;"NL",$D$5:$D$72,"&lt;&gt;"&amp;"HORS LIGUE",U$5:U$72,"&lt;"&amp;U59)+1),Paramètres!$B$3:$C$56,2,FALSE)*Paramètres!$K$11))</f>
        <v>0</v>
      </c>
      <c r="W59" s="46"/>
      <c r="X59" s="2">
        <f>IF(W$2="Bike &amp; Run",IF(ISNA(VLOOKUP(W59,Paramètres!$B$3:$C$56,2,FALSE)),0,VLOOKUP(W59,Paramètres!$B$3:$C$56,2,FALSE)*Paramètres!$K$12),IF(OR(W59="",OR($D59="",$D59="NL",$D59="HORS LIGUE")),0,VLOOKUP(IF(OR(W59="",OR($D59="",$D59="NL",$D59="HORS LIGUE")),"",COUNTIFS($D$5:$D$72,"&lt;&gt;"&amp;"",$D$5:$D$72,"&lt;&gt;"&amp;"NL",$D$5:$D$72,"&lt;&gt;"&amp;"HORS LIGUE",W$5:W$72,"&lt;"&amp;W59)+1),Paramètres!$B$3:$C$56,2,FALSE)*Paramètres!$K$12))</f>
        <v>0</v>
      </c>
      <c r="Y59" s="46"/>
      <c r="Z59" s="2">
        <f>IF(Y$2="Bike &amp; Run",IF(ISNA(VLOOKUP(Y59,Paramètres!$B$3:$C$56,2,FALSE)),0,VLOOKUP(Y59,Paramètres!$B$3:$C$56,2,FALSE)*Paramètres!$K$13),IF(OR(Y59="",OR($D59="",$D59="NL",$D59="HORS LIGUE")),0,VLOOKUP(IF(OR(Y59="",OR($D59="",$D59="NL",$D59="HORS LIGUE")),"",COUNTIFS($D$5:$D$72,"&lt;&gt;"&amp;"",$D$5:$D$72,"&lt;&gt;"&amp;"NL",$D$5:$D$72,"&lt;&gt;"&amp;"HORS LIGUE",Y$5:Y$72,"&lt;"&amp;Y59)+1),Paramètres!$B$3:$C$56,2,FALSE)*Paramètres!$K$13))</f>
        <v>0</v>
      </c>
      <c r="AA59" s="46"/>
      <c r="AB59" s="2">
        <f>IF(AA$2="Bike &amp; Run",IF(ISNA(VLOOKUP(AA59,Paramètres!$B$3:$C$56,2,FALSE)),0,VLOOKUP(AA59,Paramètres!$B$3:$C$56,2,FALSE)*Paramètres!$K$14),IF(OR(AA59="",OR($D59="",$D59="NL",$D59="HORS LIGUE")),0,VLOOKUP(IF(OR(AA59="",OR($D59="",$D59="NL",$D59="HORS LIGUE")),"",COUNTIFS($D$5:$D$72,"&lt;&gt;"&amp;"",$D$5:$D$72,"&lt;&gt;"&amp;"NL",$D$5:$D$72,"&lt;&gt;"&amp;"HORS LIGUE",AA$5:AA$72,"&lt;"&amp;AA59)+1),Paramètres!$B$3:$C$56,2,FALSE)*Paramètres!$K$14))</f>
        <v>0</v>
      </c>
      <c r="AC59" s="46"/>
      <c r="AD59" s="2">
        <f>IF(AC$2="Bike &amp; Run",IF(ISNA(VLOOKUP(AC59,Paramètres!$B$3:$C$56,2,FALSE)),0,VLOOKUP(AC59,Paramètres!$B$3:$C$56,2,FALSE)*Paramètres!$K$15),IF(OR(AC59="",OR($D59="",$D59="NL",$D59="HORS LIGUE")),0,VLOOKUP(IF(OR(AC59="",OR($D59="",$D59="NL",$D59="HORS LIGUE")),"",COUNTIFS($D$5:$D$72,"&lt;&gt;"&amp;"",$D$5:$D$72,"&lt;&gt;"&amp;"NL",$D$5:$D$72,"&lt;&gt;"&amp;"HORS LIGUE",AC$5:AC$72,"&lt;"&amp;AC59)+1),Paramètres!$B$3:$C$56,2,FALSE)*Paramètres!$K$15))</f>
        <v>0</v>
      </c>
      <c r="AE59" s="46"/>
      <c r="AF59" s="2">
        <f>IF(AE$2="Bike &amp; Run",IF(ISNA(VLOOKUP(AE59,Paramètres!$B$3:$C$56,2,FALSE)),0,VLOOKUP(AE59,Paramètres!$B$3:$C$56,2,FALSE)*Paramètres!$K$16),IF(OR(AE59="",OR($D59="",$D59="NL",$D59="HORS LIGUE")),0,VLOOKUP(IF(OR(AE59="",OR($D59="",$D59="NL",$D59="HORS LIGUE")),"",COUNTIFS($D$5:$D$72,"&lt;&gt;"&amp;"",$D$5:$D$72,"&lt;&gt;"&amp;"NL",$D$5:$D$72,"&lt;&gt;"&amp;"HORS LIGUE",AE$5:AE$72,"&lt;"&amp;AE59)+1),Paramètres!$B$3:$C$56,2,FALSE)*Paramètres!$K$16))</f>
        <v>0</v>
      </c>
      <c r="AG59" s="46"/>
      <c r="AH59" s="2">
        <f>IF(AG$2="Bike &amp; Run",IF(ISNA(VLOOKUP(AG59,Paramètres!$B$3:$C$56,2,FALSE)),0,VLOOKUP(AG59,Paramètres!$B$3:$C$56,2,FALSE)*Paramètres!$K$17),IF(OR(AG59="",OR($D59="",$D59="NL",$D59="HORS LIGUE")),0,VLOOKUP(IF(OR(AG59="",OR($D59="",$D59="NL",$D59="HORS LIGUE")),"",COUNTIFS($D$5:$D$72,"&lt;&gt;"&amp;"",$D$5:$D$72,"&lt;&gt;"&amp;"NL",$D$5:$D$72,"&lt;&gt;"&amp;"HORS LIGUE",AG$5:AG$72,"&lt;"&amp;AG59)+1),Paramètres!$B$3:$C$56,2,FALSE)*Paramètres!$K$17))</f>
        <v>0</v>
      </c>
      <c r="AI59" s="40">
        <f t="shared" si="53"/>
        <v>0</v>
      </c>
      <c r="AJ59" s="3" t="str">
        <f t="shared" si="54"/>
        <v/>
      </c>
      <c r="AK59" s="5">
        <f t="shared" si="55"/>
        <v>0</v>
      </c>
      <c r="AL59" s="41">
        <f t="shared" si="56"/>
        <v>0</v>
      </c>
      <c r="AM59" s="33" t="str">
        <f t="shared" si="57"/>
        <v/>
      </c>
      <c r="AO59" s="22">
        <f t="shared" si="58"/>
        <v>0</v>
      </c>
      <c r="AP59">
        <f t="shared" si="59"/>
        <v>0</v>
      </c>
      <c r="AQ59">
        <f t="shared" si="60"/>
        <v>0</v>
      </c>
      <c r="AR59">
        <f t="shared" si="61"/>
        <v>0</v>
      </c>
      <c r="AS59">
        <f t="shared" si="62"/>
        <v>0</v>
      </c>
      <c r="AT59">
        <f t="shared" si="63"/>
        <v>0</v>
      </c>
      <c r="AU59">
        <f t="shared" si="64"/>
        <v>0</v>
      </c>
      <c r="AV59">
        <f t="shared" si="65"/>
        <v>0</v>
      </c>
      <c r="AW59">
        <f t="shared" si="66"/>
        <v>0</v>
      </c>
      <c r="AX59">
        <f t="shared" si="67"/>
        <v>0</v>
      </c>
      <c r="AY59">
        <f t="shared" si="68"/>
        <v>0</v>
      </c>
      <c r="AZ59">
        <f t="shared" si="69"/>
        <v>0</v>
      </c>
      <c r="BA59">
        <f t="shared" si="70"/>
        <v>0</v>
      </c>
      <c r="BB59">
        <f t="shared" si="71"/>
        <v>0</v>
      </c>
      <c r="BC59">
        <f t="shared" si="72"/>
        <v>0</v>
      </c>
      <c r="BD59">
        <f t="shared" si="73"/>
        <v>0</v>
      </c>
      <c r="BE59" s="22">
        <f t="shared" ref="BE59:BR59" si="96">BD59+LARGE($AO59:$BC59,BE$4)</f>
        <v>0</v>
      </c>
      <c r="BF59" s="22">
        <f t="shared" si="96"/>
        <v>0</v>
      </c>
      <c r="BG59" s="22">
        <f t="shared" si="96"/>
        <v>0</v>
      </c>
      <c r="BH59" s="22">
        <f t="shared" si="96"/>
        <v>0</v>
      </c>
      <c r="BI59" s="22">
        <f t="shared" si="96"/>
        <v>0</v>
      </c>
      <c r="BJ59" s="22">
        <f t="shared" si="96"/>
        <v>0</v>
      </c>
      <c r="BK59" s="22">
        <f t="shared" si="96"/>
        <v>0</v>
      </c>
      <c r="BL59" s="22">
        <f t="shared" si="96"/>
        <v>0</v>
      </c>
      <c r="BM59" s="22">
        <f t="shared" si="96"/>
        <v>0</v>
      </c>
      <c r="BN59" s="22">
        <f t="shared" si="96"/>
        <v>0</v>
      </c>
      <c r="BO59" s="22">
        <f t="shared" si="96"/>
        <v>0</v>
      </c>
      <c r="BP59" s="22">
        <f t="shared" si="96"/>
        <v>0</v>
      </c>
      <c r="BQ59" s="22">
        <f t="shared" si="96"/>
        <v>0</v>
      </c>
      <c r="BR59" s="22">
        <f t="shared" si="96"/>
        <v>0</v>
      </c>
    </row>
    <row r="60" spans="1:70" ht="16.5">
      <c r="A60" s="14"/>
      <c r="B60" s="32" t="str">
        <f>IF(ISNA(VLOOKUP(A60,'Licenciés Jeunes 2023'!A:C,3,0)),"",VLOOKUP(A60,'Licenciés Jeunes 2023'!A:C,3,0))</f>
        <v/>
      </c>
      <c r="C60" s="32" t="str">
        <f>IF(ISNA(VLOOKUP(A60,'Licenciés Jeunes 2023'!A:C,2,0)),"",VLOOKUP(A60,'Licenciés Jeunes 2023'!A:C,2,0))</f>
        <v/>
      </c>
      <c r="D60" s="32" t="str">
        <f>IF(ISNA(VLOOKUP(A60,'Licenciés Jeunes 2023'!A:F,6,0)),"",VLOOKUP(A60,'Licenciés Jeunes 2023'!A:F,6,0))</f>
        <v/>
      </c>
      <c r="E60" s="6"/>
      <c r="F60" s="2">
        <f>IF(E$2="Bike &amp; Run",IF(ISNA(VLOOKUP(E60,Paramètres!$B$3:$C$56,2,FALSE)),0,VLOOKUP(E60,Paramètres!$B$3:$C$56,2,FALSE)*Paramètres!$K$3),IF(OR(E60="",OR($D60="",$D60="NL",$D60="HORS LIGUE")),0,VLOOKUP(IF(OR(E60="",OR($D60="",$D60="NL",$D60="HORS LIGUE")),"",COUNTIFS($D$5:$D$72,"&lt;&gt;"&amp;"",$D$5:$D$72,"&lt;&gt;"&amp;"NL",$D$5:$D$72,"&lt;&gt;"&amp;"HORS LIGUE",E$5:E$72,"&lt;"&amp;E60)+1),Paramètres!$B$3:$C$56,2,FALSE)*Paramètres!$K$3))</f>
        <v>0</v>
      </c>
      <c r="G60" s="4"/>
      <c r="H60" s="2">
        <f>IF(G$2="Bike &amp; Run",IF(ISNA(VLOOKUP(G60,Paramètres!$B$3:$C$56,2,FALSE)),0,VLOOKUP(G60,Paramètres!$B$3:$C$56,2,FALSE)*Paramètres!$K$4),IF(OR(G60="",OR($D60="",$D60="NL",$D60="HORS LIGUE")),0,VLOOKUP(IF(OR(G60="",OR($D60="",$D60="NL",$D60="HORS LIGUE")),"",COUNTIFS($D$5:$D$72,"&lt;&gt;"&amp;"",$D$5:$D$72,"&lt;&gt;"&amp;"NL",$D$5:$D$72,"&lt;&gt;"&amp;"HORS LIGUE",G$5:G$72,"&lt;"&amp;G60)+1),Paramètres!$B$3:$C$56,2,FALSE)*Paramètres!$K$4))</f>
        <v>0</v>
      </c>
      <c r="I60" s="36"/>
      <c r="J60" s="2">
        <f>IF(I$2="Bike &amp; Run",IF(ISNA(VLOOKUP(I60,Paramètres!$B$3:$C$56,2,FALSE)),0,VLOOKUP(I60,Paramètres!$B$3:$C$56,2,FALSE)*Paramètres!$K$5),IF(OR(I60="",OR($D60="",$D60="NL",$D60="HORS LIGUE")),0,VLOOKUP(IF(OR(I60="",OR($D60="",$D60="NL",$D60="HORS LIGUE")),"",COUNTIFS($D$5:$D$72,"&lt;&gt;"&amp;"",$D$5:$D$72,"&lt;&gt;"&amp;"NL",$D$5:$D$72,"&lt;&gt;"&amp;"HORS LIGUE",I$5:I$72,"&lt;"&amp;I60)+1),Paramètres!$B$3:$C$56,2,FALSE)*Paramètres!$K$5))</f>
        <v>0</v>
      </c>
      <c r="K60" s="4"/>
      <c r="L60" s="2">
        <f>IF(K$2="Bike &amp; Run",IF(ISNA(VLOOKUP(K60,Paramètres!$B$3:$C$56,2,FALSE)),0,VLOOKUP(K60,Paramètres!$B$3:$C$56,2,FALSE)*Paramètres!$K$6),IF(OR(K60="",OR($D60="",$D60="NL",$D60="HORS LIGUE")),0,VLOOKUP(IF(OR(K60="",OR($D60="",$D60="NL",$D60="HORS LIGUE")),"",COUNTIFS($D$5:$D$72,"&lt;&gt;"&amp;"",$D$5:$D$72,"&lt;&gt;"&amp;"NL",$D$5:$D$72,"&lt;&gt;"&amp;"HORS LIGUE",K$5:K$72,"&lt;"&amp;K60)+1),Paramètres!$B$3:$C$56,2,FALSE)*Paramètres!$K$6))</f>
        <v>0</v>
      </c>
      <c r="M60" s="4"/>
      <c r="N60" s="2">
        <f>IF(M$2="Bike &amp; Run",IF(ISNA(VLOOKUP(M60,Paramètres!$B$3:$C$56,2,FALSE)),0,VLOOKUP(M60,Paramètres!$B$3:$C$56,2,FALSE)*Paramètres!$K$7),IF(OR(M60="",OR($D60="",$D60="NL",$D60="HORS LIGUE")),0,VLOOKUP(IF(OR(M60="",OR($D60="",$D60="NL",$D60="HORS LIGUE")),"",COUNTIFS($D$5:$D$72,"&lt;&gt;"&amp;"",$D$5:$D$72,"&lt;&gt;"&amp;"NL",$D$5:$D$72,"&lt;&gt;"&amp;"HORS LIGUE",M$5:M$72,"&lt;"&amp;M60)+1),Paramètres!$B$3:$C$56,2,FALSE)*Paramètres!$K$7))</f>
        <v>0</v>
      </c>
      <c r="O60" s="46"/>
      <c r="P60" s="2">
        <f>IF(O$2="Bike &amp; Run",IF(ISNA(VLOOKUP(O60,Paramètres!$B$3:$C$56,2,FALSE)),0,VLOOKUP(O60,Paramètres!$B$3:$C$56,2,FALSE)*Paramètres!$K$8),IF(OR(O60="",OR($D60="",$D60="NL",$D60="HORS LIGUE")),0,VLOOKUP(IF(OR(O60="",OR($D60="",$D60="NL",$D60="HORS LIGUE")),"",COUNTIFS($D$5:$D$72,"&lt;&gt;"&amp;"",$D$5:$D$72,"&lt;&gt;"&amp;"NL",$D$5:$D$72,"&lt;&gt;"&amp;"HORS LIGUE",O$5:O$72,"&lt;"&amp;O60)+1),Paramètres!$B$3:$C$56,2,FALSE)*Paramètres!$K$8))</f>
        <v>0</v>
      </c>
      <c r="Q60" s="46"/>
      <c r="R60" s="2">
        <f>IF(Q$2="Bike &amp; Run",IF(ISNA(VLOOKUP(Q60,Paramètres!$B$3:$C$56,2,FALSE)),0,VLOOKUP(Q60,Paramètres!$B$3:$C$56,2,FALSE)*Paramètres!$K$9),IF(OR(Q60="",OR($D60="",$D60="NL",$D60="HORS LIGUE")),0,VLOOKUP(IF(OR(Q60="",OR($D60="",$D60="NL",$D60="HORS LIGUE")),"",COUNTIFS($D$5:$D$72,"&lt;&gt;"&amp;"",$D$5:$D$72,"&lt;&gt;"&amp;"NL",$D$5:$D$72,"&lt;&gt;"&amp;"HORS LIGUE",Q$5:Q$72,"&lt;"&amp;Q60)+1),Paramètres!$B$3:$C$56,2,FALSE)*Paramètres!$K$9))</f>
        <v>0</v>
      </c>
      <c r="S60" s="46"/>
      <c r="T60" s="2">
        <f>IF(S$2="Bike &amp; Run",IF(ISNA(VLOOKUP(S60,Paramètres!$B$3:$C$56,2,FALSE)),0,VLOOKUP(S60,Paramètres!$B$3:$C$56,2,FALSE)*Paramètres!$K$10),IF(OR(S60="",OR($D60="",$D60="NL",$D60="HORS LIGUE")),0,VLOOKUP(IF(OR(S60="",OR($D60="",$D60="NL",$D60="HORS LIGUE")),"",COUNTIFS($D$5:$D$72,"&lt;&gt;"&amp;"",$D$5:$D$72,"&lt;&gt;"&amp;"NL",$D$5:$D$72,"&lt;&gt;"&amp;"HORS LIGUE",S$5:S$72,"&lt;"&amp;S60)+1),Paramètres!$B$3:$C$56,2,FALSE)*Paramètres!$K$10))</f>
        <v>0</v>
      </c>
      <c r="U60" s="46"/>
      <c r="V60" s="2">
        <f>IF(U$2="Bike &amp; Run",IF(ISNA(VLOOKUP(U60,Paramètres!$B$3:$C$56,2,FALSE)),0,VLOOKUP(U60,Paramètres!$B$3:$C$56,2,FALSE)*Paramètres!$K$11),IF(OR(U60="",OR($D60="",$D60="NL",$D60="HORS LIGUE")),0,VLOOKUP(IF(OR(U60="",OR($D60="",$D60="NL",$D60="HORS LIGUE")),"",COUNTIFS($D$5:$D$72,"&lt;&gt;"&amp;"",$D$5:$D$72,"&lt;&gt;"&amp;"NL",$D$5:$D$72,"&lt;&gt;"&amp;"HORS LIGUE",U$5:U$72,"&lt;"&amp;U60)+1),Paramètres!$B$3:$C$56,2,FALSE)*Paramètres!$K$11))</f>
        <v>0</v>
      </c>
      <c r="W60" s="46"/>
      <c r="X60" s="2">
        <f>IF(W$2="Bike &amp; Run",IF(ISNA(VLOOKUP(W60,Paramètres!$B$3:$C$56,2,FALSE)),0,VLOOKUP(W60,Paramètres!$B$3:$C$56,2,FALSE)*Paramètres!$K$12),IF(OR(W60="",OR($D60="",$D60="NL",$D60="HORS LIGUE")),0,VLOOKUP(IF(OR(W60="",OR($D60="",$D60="NL",$D60="HORS LIGUE")),"",COUNTIFS($D$5:$D$72,"&lt;&gt;"&amp;"",$D$5:$D$72,"&lt;&gt;"&amp;"NL",$D$5:$D$72,"&lt;&gt;"&amp;"HORS LIGUE",W$5:W$72,"&lt;"&amp;W60)+1),Paramètres!$B$3:$C$56,2,FALSE)*Paramètres!$K$12))</f>
        <v>0</v>
      </c>
      <c r="Y60" s="46"/>
      <c r="Z60" s="2">
        <f>IF(Y$2="Bike &amp; Run",IF(ISNA(VLOOKUP(Y60,Paramètres!$B$3:$C$56,2,FALSE)),0,VLOOKUP(Y60,Paramètres!$B$3:$C$56,2,FALSE)*Paramètres!$K$13),IF(OR(Y60="",OR($D60="",$D60="NL",$D60="HORS LIGUE")),0,VLOOKUP(IF(OR(Y60="",OR($D60="",$D60="NL",$D60="HORS LIGUE")),"",COUNTIFS($D$5:$D$72,"&lt;&gt;"&amp;"",$D$5:$D$72,"&lt;&gt;"&amp;"NL",$D$5:$D$72,"&lt;&gt;"&amp;"HORS LIGUE",Y$5:Y$72,"&lt;"&amp;Y60)+1),Paramètres!$B$3:$C$56,2,FALSE)*Paramètres!$K$13))</f>
        <v>0</v>
      </c>
      <c r="AA60" s="46"/>
      <c r="AB60" s="2">
        <f>IF(AA$2="Bike &amp; Run",IF(ISNA(VLOOKUP(AA60,Paramètres!$B$3:$C$56,2,FALSE)),0,VLOOKUP(AA60,Paramètres!$B$3:$C$56,2,FALSE)*Paramètres!$K$14),IF(OR(AA60="",OR($D60="",$D60="NL",$D60="HORS LIGUE")),0,VLOOKUP(IF(OR(AA60="",OR($D60="",$D60="NL",$D60="HORS LIGUE")),"",COUNTIFS($D$5:$D$72,"&lt;&gt;"&amp;"",$D$5:$D$72,"&lt;&gt;"&amp;"NL",$D$5:$D$72,"&lt;&gt;"&amp;"HORS LIGUE",AA$5:AA$72,"&lt;"&amp;AA60)+1),Paramètres!$B$3:$C$56,2,FALSE)*Paramètres!$K$14))</f>
        <v>0</v>
      </c>
      <c r="AC60" s="46"/>
      <c r="AD60" s="2">
        <f>IF(AC$2="Bike &amp; Run",IF(ISNA(VLOOKUP(AC60,Paramètres!$B$3:$C$56,2,FALSE)),0,VLOOKUP(AC60,Paramètres!$B$3:$C$56,2,FALSE)*Paramètres!$K$15),IF(OR(AC60="",OR($D60="",$D60="NL",$D60="HORS LIGUE")),0,VLOOKUP(IF(OR(AC60="",OR($D60="",$D60="NL",$D60="HORS LIGUE")),"",COUNTIFS($D$5:$D$72,"&lt;&gt;"&amp;"",$D$5:$D$72,"&lt;&gt;"&amp;"NL",$D$5:$D$72,"&lt;&gt;"&amp;"HORS LIGUE",AC$5:AC$72,"&lt;"&amp;AC60)+1),Paramètres!$B$3:$C$56,2,FALSE)*Paramètres!$K$15))</f>
        <v>0</v>
      </c>
      <c r="AE60" s="46"/>
      <c r="AF60" s="2">
        <f>IF(AE$2="Bike &amp; Run",IF(ISNA(VLOOKUP(AE60,Paramètres!$B$3:$C$56,2,FALSE)),0,VLOOKUP(AE60,Paramètres!$B$3:$C$56,2,FALSE)*Paramètres!$K$16),IF(OR(AE60="",OR($D60="",$D60="NL",$D60="HORS LIGUE")),0,VLOOKUP(IF(OR(AE60="",OR($D60="",$D60="NL",$D60="HORS LIGUE")),"",COUNTIFS($D$5:$D$72,"&lt;&gt;"&amp;"",$D$5:$D$72,"&lt;&gt;"&amp;"NL",$D$5:$D$72,"&lt;&gt;"&amp;"HORS LIGUE",AE$5:AE$72,"&lt;"&amp;AE60)+1),Paramètres!$B$3:$C$56,2,FALSE)*Paramètres!$K$16))</f>
        <v>0</v>
      </c>
      <c r="AG60" s="46"/>
      <c r="AH60" s="2">
        <f>IF(AG$2="Bike &amp; Run",IF(ISNA(VLOOKUP(AG60,Paramètres!$B$3:$C$56,2,FALSE)),0,VLOOKUP(AG60,Paramètres!$B$3:$C$56,2,FALSE)*Paramètres!$K$17),IF(OR(AG60="",OR($D60="",$D60="NL",$D60="HORS LIGUE")),0,VLOOKUP(IF(OR(AG60="",OR($D60="",$D60="NL",$D60="HORS LIGUE")),"",COUNTIFS($D$5:$D$72,"&lt;&gt;"&amp;"",$D$5:$D$72,"&lt;&gt;"&amp;"NL",$D$5:$D$72,"&lt;&gt;"&amp;"HORS LIGUE",AG$5:AG$72,"&lt;"&amp;AG60)+1),Paramètres!$B$3:$C$56,2,FALSE)*Paramètres!$K$17))</f>
        <v>0</v>
      </c>
      <c r="AI60" s="40">
        <f t="shared" si="53"/>
        <v>0</v>
      </c>
      <c r="AJ60" s="3" t="str">
        <f t="shared" si="54"/>
        <v/>
      </c>
      <c r="AK60" s="5">
        <f t="shared" si="55"/>
        <v>0</v>
      </c>
      <c r="AL60" s="41">
        <f t="shared" si="56"/>
        <v>0</v>
      </c>
      <c r="AM60" s="33" t="str">
        <f t="shared" si="57"/>
        <v/>
      </c>
      <c r="AO60" s="22">
        <f t="shared" si="58"/>
        <v>0</v>
      </c>
      <c r="AP60">
        <f t="shared" si="59"/>
        <v>0</v>
      </c>
      <c r="AQ60">
        <f t="shared" si="60"/>
        <v>0</v>
      </c>
      <c r="AR60">
        <f t="shared" si="61"/>
        <v>0</v>
      </c>
      <c r="AS60">
        <f t="shared" si="62"/>
        <v>0</v>
      </c>
      <c r="AT60">
        <f t="shared" si="63"/>
        <v>0</v>
      </c>
      <c r="AU60">
        <f t="shared" si="64"/>
        <v>0</v>
      </c>
      <c r="AV60">
        <f t="shared" si="65"/>
        <v>0</v>
      </c>
      <c r="AW60">
        <f t="shared" si="66"/>
        <v>0</v>
      </c>
      <c r="AX60">
        <f t="shared" si="67"/>
        <v>0</v>
      </c>
      <c r="AY60">
        <f t="shared" si="68"/>
        <v>0</v>
      </c>
      <c r="AZ60">
        <f t="shared" si="69"/>
        <v>0</v>
      </c>
      <c r="BA60">
        <f t="shared" si="70"/>
        <v>0</v>
      </c>
      <c r="BB60">
        <f t="shared" si="71"/>
        <v>0</v>
      </c>
      <c r="BC60">
        <f t="shared" si="72"/>
        <v>0</v>
      </c>
      <c r="BD60">
        <f t="shared" si="73"/>
        <v>0</v>
      </c>
      <c r="BE60" s="22">
        <f t="shared" ref="BE60:BR60" si="97">BD60+LARGE($AO60:$BC60,BE$4)</f>
        <v>0</v>
      </c>
      <c r="BF60" s="22">
        <f t="shared" si="97"/>
        <v>0</v>
      </c>
      <c r="BG60" s="22">
        <f t="shared" si="97"/>
        <v>0</v>
      </c>
      <c r="BH60" s="22">
        <f t="shared" si="97"/>
        <v>0</v>
      </c>
      <c r="BI60" s="22">
        <f t="shared" si="97"/>
        <v>0</v>
      </c>
      <c r="BJ60" s="22">
        <f t="shared" si="97"/>
        <v>0</v>
      </c>
      <c r="BK60" s="22">
        <f t="shared" si="97"/>
        <v>0</v>
      </c>
      <c r="BL60" s="22">
        <f t="shared" si="97"/>
        <v>0</v>
      </c>
      <c r="BM60" s="22">
        <f t="shared" si="97"/>
        <v>0</v>
      </c>
      <c r="BN60" s="22">
        <f t="shared" si="97"/>
        <v>0</v>
      </c>
      <c r="BO60" s="22">
        <f t="shared" si="97"/>
        <v>0</v>
      </c>
      <c r="BP60" s="22">
        <f t="shared" si="97"/>
        <v>0</v>
      </c>
      <c r="BQ60" s="22">
        <f t="shared" si="97"/>
        <v>0</v>
      </c>
      <c r="BR60" s="22">
        <f t="shared" si="97"/>
        <v>0</v>
      </c>
    </row>
    <row r="61" spans="1:70" ht="16.5">
      <c r="A61" s="14"/>
      <c r="B61" s="32" t="str">
        <f>IF(ISNA(VLOOKUP(A61,'Licenciés Jeunes 2023'!A:C,3,0)),"",VLOOKUP(A61,'Licenciés Jeunes 2023'!A:C,3,0))</f>
        <v/>
      </c>
      <c r="C61" s="32" t="str">
        <f>IF(ISNA(VLOOKUP(A61,'Licenciés Jeunes 2023'!A:C,2,0)),"",VLOOKUP(A61,'Licenciés Jeunes 2023'!A:C,2,0))</f>
        <v/>
      </c>
      <c r="D61" s="32" t="str">
        <f>IF(ISNA(VLOOKUP(A61,'Licenciés Jeunes 2023'!A:F,6,0)),"",VLOOKUP(A61,'Licenciés Jeunes 2023'!A:F,6,0))</f>
        <v/>
      </c>
      <c r="E61" s="6"/>
      <c r="F61" s="2">
        <f>IF(E$2="Bike &amp; Run",IF(ISNA(VLOOKUP(E61,Paramètres!$B$3:$C$56,2,FALSE)),0,VLOOKUP(E61,Paramètres!$B$3:$C$56,2,FALSE)*Paramètres!$K$3),IF(OR(E61="",OR($D61="",$D61="NL",$D61="HORS LIGUE")),0,VLOOKUP(IF(OR(E61="",OR($D61="",$D61="NL",$D61="HORS LIGUE")),"",COUNTIFS($D$5:$D$72,"&lt;&gt;"&amp;"",$D$5:$D$72,"&lt;&gt;"&amp;"NL",$D$5:$D$72,"&lt;&gt;"&amp;"HORS LIGUE",E$5:E$72,"&lt;"&amp;E61)+1),Paramètres!$B$3:$C$56,2,FALSE)*Paramètres!$K$3))</f>
        <v>0</v>
      </c>
      <c r="G61" s="4"/>
      <c r="H61" s="2">
        <f>IF(G$2="Bike &amp; Run",IF(ISNA(VLOOKUP(G61,Paramètres!$B$3:$C$56,2,FALSE)),0,VLOOKUP(G61,Paramètres!$B$3:$C$56,2,FALSE)*Paramètres!$K$4),IF(OR(G61="",OR($D61="",$D61="NL",$D61="HORS LIGUE")),0,VLOOKUP(IF(OR(G61="",OR($D61="",$D61="NL",$D61="HORS LIGUE")),"",COUNTIFS($D$5:$D$72,"&lt;&gt;"&amp;"",$D$5:$D$72,"&lt;&gt;"&amp;"NL",$D$5:$D$72,"&lt;&gt;"&amp;"HORS LIGUE",G$5:G$72,"&lt;"&amp;G61)+1),Paramètres!$B$3:$C$56,2,FALSE)*Paramètres!$K$4))</f>
        <v>0</v>
      </c>
      <c r="I61" s="36"/>
      <c r="J61" s="2">
        <f>IF(I$2="Bike &amp; Run",IF(ISNA(VLOOKUP(I61,Paramètres!$B$3:$C$56,2,FALSE)),0,VLOOKUP(I61,Paramètres!$B$3:$C$56,2,FALSE)*Paramètres!$K$5),IF(OR(I61="",OR($D61="",$D61="NL",$D61="HORS LIGUE")),0,VLOOKUP(IF(OR(I61="",OR($D61="",$D61="NL",$D61="HORS LIGUE")),"",COUNTIFS($D$5:$D$72,"&lt;&gt;"&amp;"",$D$5:$D$72,"&lt;&gt;"&amp;"NL",$D$5:$D$72,"&lt;&gt;"&amp;"HORS LIGUE",I$5:I$72,"&lt;"&amp;I61)+1),Paramètres!$B$3:$C$56,2,FALSE)*Paramètres!$K$5))</f>
        <v>0</v>
      </c>
      <c r="K61" s="4"/>
      <c r="L61" s="2">
        <f>IF(K$2="Bike &amp; Run",IF(ISNA(VLOOKUP(K61,Paramètres!$B$3:$C$56,2,FALSE)),0,VLOOKUP(K61,Paramètres!$B$3:$C$56,2,FALSE)*Paramètres!$K$6),IF(OR(K61="",OR($D61="",$D61="NL",$D61="HORS LIGUE")),0,VLOOKUP(IF(OR(K61="",OR($D61="",$D61="NL",$D61="HORS LIGUE")),"",COUNTIFS($D$5:$D$72,"&lt;&gt;"&amp;"",$D$5:$D$72,"&lt;&gt;"&amp;"NL",$D$5:$D$72,"&lt;&gt;"&amp;"HORS LIGUE",K$5:K$72,"&lt;"&amp;K61)+1),Paramètres!$B$3:$C$56,2,FALSE)*Paramètres!$K$6))</f>
        <v>0</v>
      </c>
      <c r="M61" s="4"/>
      <c r="N61" s="2">
        <f>IF(M$2="Bike &amp; Run",IF(ISNA(VLOOKUP(M61,Paramètres!$B$3:$C$56,2,FALSE)),0,VLOOKUP(M61,Paramètres!$B$3:$C$56,2,FALSE)*Paramètres!$K$7),IF(OR(M61="",OR($D61="",$D61="NL",$D61="HORS LIGUE")),0,VLOOKUP(IF(OR(M61="",OR($D61="",$D61="NL",$D61="HORS LIGUE")),"",COUNTIFS($D$5:$D$72,"&lt;&gt;"&amp;"",$D$5:$D$72,"&lt;&gt;"&amp;"NL",$D$5:$D$72,"&lt;&gt;"&amp;"HORS LIGUE",M$5:M$72,"&lt;"&amp;M61)+1),Paramètres!$B$3:$C$56,2,FALSE)*Paramètres!$K$7))</f>
        <v>0</v>
      </c>
      <c r="O61" s="46"/>
      <c r="P61" s="2">
        <f>IF(O$2="Bike &amp; Run",IF(ISNA(VLOOKUP(O61,Paramètres!$B$3:$C$56,2,FALSE)),0,VLOOKUP(O61,Paramètres!$B$3:$C$56,2,FALSE)*Paramètres!$K$8),IF(OR(O61="",OR($D61="",$D61="NL",$D61="HORS LIGUE")),0,VLOOKUP(IF(OR(O61="",OR($D61="",$D61="NL",$D61="HORS LIGUE")),"",COUNTIFS($D$5:$D$72,"&lt;&gt;"&amp;"",$D$5:$D$72,"&lt;&gt;"&amp;"NL",$D$5:$D$72,"&lt;&gt;"&amp;"HORS LIGUE",O$5:O$72,"&lt;"&amp;O61)+1),Paramètres!$B$3:$C$56,2,FALSE)*Paramètres!$K$8))</f>
        <v>0</v>
      </c>
      <c r="Q61" s="46"/>
      <c r="R61" s="2">
        <f>IF(Q$2="Bike &amp; Run",IF(ISNA(VLOOKUP(Q61,Paramètres!$B$3:$C$56,2,FALSE)),0,VLOOKUP(Q61,Paramètres!$B$3:$C$56,2,FALSE)*Paramètres!$K$9),IF(OR(Q61="",OR($D61="",$D61="NL",$D61="HORS LIGUE")),0,VLOOKUP(IF(OR(Q61="",OR($D61="",$D61="NL",$D61="HORS LIGUE")),"",COUNTIFS($D$5:$D$72,"&lt;&gt;"&amp;"",$D$5:$D$72,"&lt;&gt;"&amp;"NL",$D$5:$D$72,"&lt;&gt;"&amp;"HORS LIGUE",Q$5:Q$72,"&lt;"&amp;Q61)+1),Paramètres!$B$3:$C$56,2,FALSE)*Paramètres!$K$9))</f>
        <v>0</v>
      </c>
      <c r="S61" s="46"/>
      <c r="T61" s="2">
        <f>IF(S$2="Bike &amp; Run",IF(ISNA(VLOOKUP(S61,Paramètres!$B$3:$C$56,2,FALSE)),0,VLOOKUP(S61,Paramètres!$B$3:$C$56,2,FALSE)*Paramètres!$K$10),IF(OR(S61="",OR($D61="",$D61="NL",$D61="HORS LIGUE")),0,VLOOKUP(IF(OR(S61="",OR($D61="",$D61="NL",$D61="HORS LIGUE")),"",COUNTIFS($D$5:$D$72,"&lt;&gt;"&amp;"",$D$5:$D$72,"&lt;&gt;"&amp;"NL",$D$5:$D$72,"&lt;&gt;"&amp;"HORS LIGUE",S$5:S$72,"&lt;"&amp;S61)+1),Paramètres!$B$3:$C$56,2,FALSE)*Paramètres!$K$10))</f>
        <v>0</v>
      </c>
      <c r="U61" s="46"/>
      <c r="V61" s="2">
        <f>IF(U$2="Bike &amp; Run",IF(ISNA(VLOOKUP(U61,Paramètres!$B$3:$C$56,2,FALSE)),0,VLOOKUP(U61,Paramètres!$B$3:$C$56,2,FALSE)*Paramètres!$K$11),IF(OR(U61="",OR($D61="",$D61="NL",$D61="HORS LIGUE")),0,VLOOKUP(IF(OR(U61="",OR($D61="",$D61="NL",$D61="HORS LIGUE")),"",COUNTIFS($D$5:$D$72,"&lt;&gt;"&amp;"",$D$5:$D$72,"&lt;&gt;"&amp;"NL",$D$5:$D$72,"&lt;&gt;"&amp;"HORS LIGUE",U$5:U$72,"&lt;"&amp;U61)+1),Paramètres!$B$3:$C$56,2,FALSE)*Paramètres!$K$11))</f>
        <v>0</v>
      </c>
      <c r="W61" s="46"/>
      <c r="X61" s="2">
        <f>IF(W$2="Bike &amp; Run",IF(ISNA(VLOOKUP(W61,Paramètres!$B$3:$C$56,2,FALSE)),0,VLOOKUP(W61,Paramètres!$B$3:$C$56,2,FALSE)*Paramètres!$K$12),IF(OR(W61="",OR($D61="",$D61="NL",$D61="HORS LIGUE")),0,VLOOKUP(IF(OR(W61="",OR($D61="",$D61="NL",$D61="HORS LIGUE")),"",COUNTIFS($D$5:$D$72,"&lt;&gt;"&amp;"",$D$5:$D$72,"&lt;&gt;"&amp;"NL",$D$5:$D$72,"&lt;&gt;"&amp;"HORS LIGUE",W$5:W$72,"&lt;"&amp;W61)+1),Paramètres!$B$3:$C$56,2,FALSE)*Paramètres!$K$12))</f>
        <v>0</v>
      </c>
      <c r="Y61" s="46"/>
      <c r="Z61" s="2">
        <f>IF(Y$2="Bike &amp; Run",IF(ISNA(VLOOKUP(Y61,Paramètres!$B$3:$C$56,2,FALSE)),0,VLOOKUP(Y61,Paramètres!$B$3:$C$56,2,FALSE)*Paramètres!$K$13),IF(OR(Y61="",OR($D61="",$D61="NL",$D61="HORS LIGUE")),0,VLOOKUP(IF(OR(Y61="",OR($D61="",$D61="NL",$D61="HORS LIGUE")),"",COUNTIFS($D$5:$D$72,"&lt;&gt;"&amp;"",$D$5:$D$72,"&lt;&gt;"&amp;"NL",$D$5:$D$72,"&lt;&gt;"&amp;"HORS LIGUE",Y$5:Y$72,"&lt;"&amp;Y61)+1),Paramètres!$B$3:$C$56,2,FALSE)*Paramètres!$K$13))</f>
        <v>0</v>
      </c>
      <c r="AA61" s="46"/>
      <c r="AB61" s="2">
        <f>IF(AA$2="Bike &amp; Run",IF(ISNA(VLOOKUP(AA61,Paramètres!$B$3:$C$56,2,FALSE)),0,VLOOKUP(AA61,Paramètres!$B$3:$C$56,2,FALSE)*Paramètres!$K$14),IF(OR(AA61="",OR($D61="",$D61="NL",$D61="HORS LIGUE")),0,VLOOKUP(IF(OR(AA61="",OR($D61="",$D61="NL",$D61="HORS LIGUE")),"",COUNTIFS($D$5:$D$72,"&lt;&gt;"&amp;"",$D$5:$D$72,"&lt;&gt;"&amp;"NL",$D$5:$D$72,"&lt;&gt;"&amp;"HORS LIGUE",AA$5:AA$72,"&lt;"&amp;AA61)+1),Paramètres!$B$3:$C$56,2,FALSE)*Paramètres!$K$14))</f>
        <v>0</v>
      </c>
      <c r="AC61" s="46"/>
      <c r="AD61" s="2">
        <f>IF(AC$2="Bike &amp; Run",IF(ISNA(VLOOKUP(AC61,Paramètres!$B$3:$C$56,2,FALSE)),0,VLOOKUP(AC61,Paramètres!$B$3:$C$56,2,FALSE)*Paramètres!$K$15),IF(OR(AC61="",OR($D61="",$D61="NL",$D61="HORS LIGUE")),0,VLOOKUP(IF(OR(AC61="",OR($D61="",$D61="NL",$D61="HORS LIGUE")),"",COUNTIFS($D$5:$D$72,"&lt;&gt;"&amp;"",$D$5:$D$72,"&lt;&gt;"&amp;"NL",$D$5:$D$72,"&lt;&gt;"&amp;"HORS LIGUE",AC$5:AC$72,"&lt;"&amp;AC61)+1),Paramètres!$B$3:$C$56,2,FALSE)*Paramètres!$K$15))</f>
        <v>0</v>
      </c>
      <c r="AE61" s="46"/>
      <c r="AF61" s="2">
        <f>IF(AE$2="Bike &amp; Run",IF(ISNA(VLOOKUP(AE61,Paramètres!$B$3:$C$56,2,FALSE)),0,VLOOKUP(AE61,Paramètres!$B$3:$C$56,2,FALSE)*Paramètres!$K$16),IF(OR(AE61="",OR($D61="",$D61="NL",$D61="HORS LIGUE")),0,VLOOKUP(IF(OR(AE61="",OR($D61="",$D61="NL",$D61="HORS LIGUE")),"",COUNTIFS($D$5:$D$72,"&lt;&gt;"&amp;"",$D$5:$D$72,"&lt;&gt;"&amp;"NL",$D$5:$D$72,"&lt;&gt;"&amp;"HORS LIGUE",AE$5:AE$72,"&lt;"&amp;AE61)+1),Paramètres!$B$3:$C$56,2,FALSE)*Paramètres!$K$16))</f>
        <v>0</v>
      </c>
      <c r="AG61" s="46"/>
      <c r="AH61" s="2">
        <f>IF(AG$2="Bike &amp; Run",IF(ISNA(VLOOKUP(AG61,Paramètres!$B$3:$C$56,2,FALSE)),0,VLOOKUP(AG61,Paramètres!$B$3:$C$56,2,FALSE)*Paramètres!$K$17),IF(OR(AG61="",OR($D61="",$D61="NL",$D61="HORS LIGUE")),0,VLOOKUP(IF(OR(AG61="",OR($D61="",$D61="NL",$D61="HORS LIGUE")),"",COUNTIFS($D$5:$D$72,"&lt;&gt;"&amp;"",$D$5:$D$72,"&lt;&gt;"&amp;"NL",$D$5:$D$72,"&lt;&gt;"&amp;"HORS LIGUE",AG$5:AG$72,"&lt;"&amp;AG61)+1),Paramètres!$B$3:$C$56,2,FALSE)*Paramètres!$K$17))</f>
        <v>0</v>
      </c>
      <c r="AI61" s="40">
        <f t="shared" si="53"/>
        <v>0</v>
      </c>
      <c r="AJ61" s="3" t="str">
        <f t="shared" si="54"/>
        <v/>
      </c>
      <c r="AK61" s="5">
        <f t="shared" si="55"/>
        <v>0</v>
      </c>
      <c r="AL61" s="41">
        <f t="shared" si="56"/>
        <v>0</v>
      </c>
      <c r="AM61" s="33" t="str">
        <f t="shared" si="57"/>
        <v/>
      </c>
      <c r="AO61" s="22">
        <f t="shared" si="58"/>
        <v>0</v>
      </c>
      <c r="AP61">
        <f t="shared" si="59"/>
        <v>0</v>
      </c>
      <c r="AQ61">
        <f t="shared" si="60"/>
        <v>0</v>
      </c>
      <c r="AR61">
        <f t="shared" si="61"/>
        <v>0</v>
      </c>
      <c r="AS61">
        <f t="shared" si="62"/>
        <v>0</v>
      </c>
      <c r="AT61">
        <f t="shared" si="63"/>
        <v>0</v>
      </c>
      <c r="AU61">
        <f t="shared" si="64"/>
        <v>0</v>
      </c>
      <c r="AV61">
        <f t="shared" si="65"/>
        <v>0</v>
      </c>
      <c r="AW61">
        <f t="shared" si="66"/>
        <v>0</v>
      </c>
      <c r="AX61">
        <f t="shared" si="67"/>
        <v>0</v>
      </c>
      <c r="AY61">
        <f t="shared" si="68"/>
        <v>0</v>
      </c>
      <c r="AZ61">
        <f t="shared" si="69"/>
        <v>0</v>
      </c>
      <c r="BA61">
        <f t="shared" si="70"/>
        <v>0</v>
      </c>
      <c r="BB61">
        <f t="shared" si="71"/>
        <v>0</v>
      </c>
      <c r="BC61">
        <f t="shared" si="72"/>
        <v>0</v>
      </c>
      <c r="BD61">
        <f t="shared" si="73"/>
        <v>0</v>
      </c>
      <c r="BE61" s="22">
        <f t="shared" ref="BE61:BR61" si="98">BD61+LARGE($AO61:$BC61,BE$4)</f>
        <v>0</v>
      </c>
      <c r="BF61" s="22">
        <f t="shared" si="98"/>
        <v>0</v>
      </c>
      <c r="BG61" s="22">
        <f t="shared" si="98"/>
        <v>0</v>
      </c>
      <c r="BH61" s="22">
        <f t="shared" si="98"/>
        <v>0</v>
      </c>
      <c r="BI61" s="22">
        <f t="shared" si="98"/>
        <v>0</v>
      </c>
      <c r="BJ61" s="22">
        <f t="shared" si="98"/>
        <v>0</v>
      </c>
      <c r="BK61" s="22">
        <f t="shared" si="98"/>
        <v>0</v>
      </c>
      <c r="BL61" s="22">
        <f t="shared" si="98"/>
        <v>0</v>
      </c>
      <c r="BM61" s="22">
        <f t="shared" si="98"/>
        <v>0</v>
      </c>
      <c r="BN61" s="22">
        <f t="shared" si="98"/>
        <v>0</v>
      </c>
      <c r="BO61" s="22">
        <f t="shared" si="98"/>
        <v>0</v>
      </c>
      <c r="BP61" s="22">
        <f t="shared" si="98"/>
        <v>0</v>
      </c>
      <c r="BQ61" s="22">
        <f t="shared" si="98"/>
        <v>0</v>
      </c>
      <c r="BR61" s="22">
        <f t="shared" si="98"/>
        <v>0</v>
      </c>
    </row>
    <row r="62" spans="1:70" ht="16.5">
      <c r="A62" s="14"/>
      <c r="B62" s="32" t="str">
        <f>IF(ISNA(VLOOKUP(A62,'Licenciés Jeunes 2023'!A:C,3,0)),"",VLOOKUP(A62,'Licenciés Jeunes 2023'!A:C,3,0))</f>
        <v/>
      </c>
      <c r="C62" s="32" t="str">
        <f>IF(ISNA(VLOOKUP(A62,'Licenciés Jeunes 2023'!A:C,2,0)),"",VLOOKUP(A62,'Licenciés Jeunes 2023'!A:C,2,0))</f>
        <v/>
      </c>
      <c r="D62" s="32" t="str">
        <f>IF(ISNA(VLOOKUP(A62,'Licenciés Jeunes 2023'!A:F,6,0)),"",VLOOKUP(A62,'Licenciés Jeunes 2023'!A:F,6,0))</f>
        <v/>
      </c>
      <c r="E62" s="6"/>
      <c r="F62" s="2">
        <f>IF(E$2="Bike &amp; Run",IF(ISNA(VLOOKUP(E62,Paramètres!$B$3:$C$56,2,FALSE)),0,VLOOKUP(E62,Paramètres!$B$3:$C$56,2,FALSE)*Paramètres!$K$3),IF(OR(E62="",OR($D62="",$D62="NL",$D62="HORS LIGUE")),0,VLOOKUP(IF(OR(E62="",OR($D62="",$D62="NL",$D62="HORS LIGUE")),"",COUNTIFS($D$5:$D$72,"&lt;&gt;"&amp;"",$D$5:$D$72,"&lt;&gt;"&amp;"NL",$D$5:$D$72,"&lt;&gt;"&amp;"HORS LIGUE",E$5:E$72,"&lt;"&amp;E62)+1),Paramètres!$B$3:$C$56,2,FALSE)*Paramètres!$K$3))</f>
        <v>0</v>
      </c>
      <c r="G62" s="4"/>
      <c r="H62" s="2">
        <f>IF(G$2="Bike &amp; Run",IF(ISNA(VLOOKUP(G62,Paramètres!$B$3:$C$56,2,FALSE)),0,VLOOKUP(G62,Paramètres!$B$3:$C$56,2,FALSE)*Paramètres!$K$4),IF(OR(G62="",OR($D62="",$D62="NL",$D62="HORS LIGUE")),0,VLOOKUP(IF(OR(G62="",OR($D62="",$D62="NL",$D62="HORS LIGUE")),"",COUNTIFS($D$5:$D$72,"&lt;&gt;"&amp;"",$D$5:$D$72,"&lt;&gt;"&amp;"NL",$D$5:$D$72,"&lt;&gt;"&amp;"HORS LIGUE",G$5:G$72,"&lt;"&amp;G62)+1),Paramètres!$B$3:$C$56,2,FALSE)*Paramètres!$K$4))</f>
        <v>0</v>
      </c>
      <c r="I62" s="36"/>
      <c r="J62" s="2">
        <f>IF(I$2="Bike &amp; Run",IF(ISNA(VLOOKUP(I62,Paramètres!$B$3:$C$56,2,FALSE)),0,VLOOKUP(I62,Paramètres!$B$3:$C$56,2,FALSE)*Paramètres!$K$5),IF(OR(I62="",OR($D62="",$D62="NL",$D62="HORS LIGUE")),0,VLOOKUP(IF(OR(I62="",OR($D62="",$D62="NL",$D62="HORS LIGUE")),"",COUNTIFS($D$5:$D$72,"&lt;&gt;"&amp;"",$D$5:$D$72,"&lt;&gt;"&amp;"NL",$D$5:$D$72,"&lt;&gt;"&amp;"HORS LIGUE",I$5:I$72,"&lt;"&amp;I62)+1),Paramètres!$B$3:$C$56,2,FALSE)*Paramètres!$K$5))</f>
        <v>0</v>
      </c>
      <c r="K62" s="4"/>
      <c r="L62" s="2">
        <f>IF(K$2="Bike &amp; Run",IF(ISNA(VLOOKUP(K62,Paramètres!$B$3:$C$56,2,FALSE)),0,VLOOKUP(K62,Paramètres!$B$3:$C$56,2,FALSE)*Paramètres!$K$6),IF(OR(K62="",OR($D62="",$D62="NL",$D62="HORS LIGUE")),0,VLOOKUP(IF(OR(K62="",OR($D62="",$D62="NL",$D62="HORS LIGUE")),"",COUNTIFS($D$5:$D$72,"&lt;&gt;"&amp;"",$D$5:$D$72,"&lt;&gt;"&amp;"NL",$D$5:$D$72,"&lt;&gt;"&amp;"HORS LIGUE",K$5:K$72,"&lt;"&amp;K62)+1),Paramètres!$B$3:$C$56,2,FALSE)*Paramètres!$K$6))</f>
        <v>0</v>
      </c>
      <c r="M62" s="4"/>
      <c r="N62" s="2">
        <f>IF(M$2="Bike &amp; Run",IF(ISNA(VLOOKUP(M62,Paramètres!$B$3:$C$56,2,FALSE)),0,VLOOKUP(M62,Paramètres!$B$3:$C$56,2,FALSE)*Paramètres!$K$7),IF(OR(M62="",OR($D62="",$D62="NL",$D62="HORS LIGUE")),0,VLOOKUP(IF(OR(M62="",OR($D62="",$D62="NL",$D62="HORS LIGUE")),"",COUNTIFS($D$5:$D$72,"&lt;&gt;"&amp;"",$D$5:$D$72,"&lt;&gt;"&amp;"NL",$D$5:$D$72,"&lt;&gt;"&amp;"HORS LIGUE",M$5:M$72,"&lt;"&amp;M62)+1),Paramètres!$B$3:$C$56,2,FALSE)*Paramètres!$K$7))</f>
        <v>0</v>
      </c>
      <c r="O62" s="46"/>
      <c r="P62" s="2">
        <f>IF(O$2="Bike &amp; Run",IF(ISNA(VLOOKUP(O62,Paramètres!$B$3:$C$56,2,FALSE)),0,VLOOKUP(O62,Paramètres!$B$3:$C$56,2,FALSE)*Paramètres!$K$8),IF(OR(O62="",OR($D62="",$D62="NL",$D62="HORS LIGUE")),0,VLOOKUP(IF(OR(O62="",OR($D62="",$D62="NL",$D62="HORS LIGUE")),"",COUNTIFS($D$5:$D$72,"&lt;&gt;"&amp;"",$D$5:$D$72,"&lt;&gt;"&amp;"NL",$D$5:$D$72,"&lt;&gt;"&amp;"HORS LIGUE",O$5:O$72,"&lt;"&amp;O62)+1),Paramètres!$B$3:$C$56,2,FALSE)*Paramètres!$K$8))</f>
        <v>0</v>
      </c>
      <c r="Q62" s="46"/>
      <c r="R62" s="2">
        <f>IF(Q$2="Bike &amp; Run",IF(ISNA(VLOOKUP(Q62,Paramètres!$B$3:$C$56,2,FALSE)),0,VLOOKUP(Q62,Paramètres!$B$3:$C$56,2,FALSE)*Paramètres!$K$9),IF(OR(Q62="",OR($D62="",$D62="NL",$D62="HORS LIGUE")),0,VLOOKUP(IF(OR(Q62="",OR($D62="",$D62="NL",$D62="HORS LIGUE")),"",COUNTIFS($D$5:$D$72,"&lt;&gt;"&amp;"",$D$5:$D$72,"&lt;&gt;"&amp;"NL",$D$5:$D$72,"&lt;&gt;"&amp;"HORS LIGUE",Q$5:Q$72,"&lt;"&amp;Q62)+1),Paramètres!$B$3:$C$56,2,FALSE)*Paramètres!$K$9))</f>
        <v>0</v>
      </c>
      <c r="S62" s="46"/>
      <c r="T62" s="2">
        <f>IF(S$2="Bike &amp; Run",IF(ISNA(VLOOKUP(S62,Paramètres!$B$3:$C$56,2,FALSE)),0,VLOOKUP(S62,Paramètres!$B$3:$C$56,2,FALSE)*Paramètres!$K$10),IF(OR(S62="",OR($D62="",$D62="NL",$D62="HORS LIGUE")),0,VLOOKUP(IF(OR(S62="",OR($D62="",$D62="NL",$D62="HORS LIGUE")),"",COUNTIFS($D$5:$D$72,"&lt;&gt;"&amp;"",$D$5:$D$72,"&lt;&gt;"&amp;"NL",$D$5:$D$72,"&lt;&gt;"&amp;"HORS LIGUE",S$5:S$72,"&lt;"&amp;S62)+1),Paramètres!$B$3:$C$56,2,FALSE)*Paramètres!$K$10))</f>
        <v>0</v>
      </c>
      <c r="U62" s="46"/>
      <c r="V62" s="2">
        <f>IF(U$2="Bike &amp; Run",IF(ISNA(VLOOKUP(U62,Paramètres!$B$3:$C$56,2,FALSE)),0,VLOOKUP(U62,Paramètres!$B$3:$C$56,2,FALSE)*Paramètres!$K$11),IF(OR(U62="",OR($D62="",$D62="NL",$D62="HORS LIGUE")),0,VLOOKUP(IF(OR(U62="",OR($D62="",$D62="NL",$D62="HORS LIGUE")),"",COUNTIFS($D$5:$D$72,"&lt;&gt;"&amp;"",$D$5:$D$72,"&lt;&gt;"&amp;"NL",$D$5:$D$72,"&lt;&gt;"&amp;"HORS LIGUE",U$5:U$72,"&lt;"&amp;U62)+1),Paramètres!$B$3:$C$56,2,FALSE)*Paramètres!$K$11))</f>
        <v>0</v>
      </c>
      <c r="W62" s="46"/>
      <c r="X62" s="2">
        <f>IF(W$2="Bike &amp; Run",IF(ISNA(VLOOKUP(W62,Paramètres!$B$3:$C$56,2,FALSE)),0,VLOOKUP(W62,Paramètres!$B$3:$C$56,2,FALSE)*Paramètres!$K$12),IF(OR(W62="",OR($D62="",$D62="NL",$D62="HORS LIGUE")),0,VLOOKUP(IF(OR(W62="",OR($D62="",$D62="NL",$D62="HORS LIGUE")),"",COUNTIFS($D$5:$D$72,"&lt;&gt;"&amp;"",$D$5:$D$72,"&lt;&gt;"&amp;"NL",$D$5:$D$72,"&lt;&gt;"&amp;"HORS LIGUE",W$5:W$72,"&lt;"&amp;W62)+1),Paramètres!$B$3:$C$56,2,FALSE)*Paramètres!$K$12))</f>
        <v>0</v>
      </c>
      <c r="Y62" s="46"/>
      <c r="Z62" s="2">
        <f>IF(Y$2="Bike &amp; Run",IF(ISNA(VLOOKUP(Y62,Paramètres!$B$3:$C$56,2,FALSE)),0,VLOOKUP(Y62,Paramètres!$B$3:$C$56,2,FALSE)*Paramètres!$K$13),IF(OR(Y62="",OR($D62="",$D62="NL",$D62="HORS LIGUE")),0,VLOOKUP(IF(OR(Y62="",OR($D62="",$D62="NL",$D62="HORS LIGUE")),"",COUNTIFS($D$5:$D$72,"&lt;&gt;"&amp;"",$D$5:$D$72,"&lt;&gt;"&amp;"NL",$D$5:$D$72,"&lt;&gt;"&amp;"HORS LIGUE",Y$5:Y$72,"&lt;"&amp;Y62)+1),Paramètres!$B$3:$C$56,2,FALSE)*Paramètres!$K$13))</f>
        <v>0</v>
      </c>
      <c r="AA62" s="46"/>
      <c r="AB62" s="2">
        <f>IF(AA$2="Bike &amp; Run",IF(ISNA(VLOOKUP(AA62,Paramètres!$B$3:$C$56,2,FALSE)),0,VLOOKUP(AA62,Paramètres!$B$3:$C$56,2,FALSE)*Paramètres!$K$14),IF(OR(AA62="",OR($D62="",$D62="NL",$D62="HORS LIGUE")),0,VLOOKUP(IF(OR(AA62="",OR($D62="",$D62="NL",$D62="HORS LIGUE")),"",COUNTIFS($D$5:$D$72,"&lt;&gt;"&amp;"",$D$5:$D$72,"&lt;&gt;"&amp;"NL",$D$5:$D$72,"&lt;&gt;"&amp;"HORS LIGUE",AA$5:AA$72,"&lt;"&amp;AA62)+1),Paramètres!$B$3:$C$56,2,FALSE)*Paramètres!$K$14))</f>
        <v>0</v>
      </c>
      <c r="AC62" s="46"/>
      <c r="AD62" s="2">
        <f>IF(AC$2="Bike &amp; Run",IF(ISNA(VLOOKUP(AC62,Paramètres!$B$3:$C$56,2,FALSE)),0,VLOOKUP(AC62,Paramètres!$B$3:$C$56,2,FALSE)*Paramètres!$K$15),IF(OR(AC62="",OR($D62="",$D62="NL",$D62="HORS LIGUE")),0,VLOOKUP(IF(OR(AC62="",OR($D62="",$D62="NL",$D62="HORS LIGUE")),"",COUNTIFS($D$5:$D$72,"&lt;&gt;"&amp;"",$D$5:$D$72,"&lt;&gt;"&amp;"NL",$D$5:$D$72,"&lt;&gt;"&amp;"HORS LIGUE",AC$5:AC$72,"&lt;"&amp;AC62)+1),Paramètres!$B$3:$C$56,2,FALSE)*Paramètres!$K$15))</f>
        <v>0</v>
      </c>
      <c r="AE62" s="46"/>
      <c r="AF62" s="2">
        <f>IF(AE$2="Bike &amp; Run",IF(ISNA(VLOOKUP(AE62,Paramètres!$B$3:$C$56,2,FALSE)),0,VLOOKUP(AE62,Paramètres!$B$3:$C$56,2,FALSE)*Paramètres!$K$16),IF(OR(AE62="",OR($D62="",$D62="NL",$D62="HORS LIGUE")),0,VLOOKUP(IF(OR(AE62="",OR($D62="",$D62="NL",$D62="HORS LIGUE")),"",COUNTIFS($D$5:$D$72,"&lt;&gt;"&amp;"",$D$5:$D$72,"&lt;&gt;"&amp;"NL",$D$5:$D$72,"&lt;&gt;"&amp;"HORS LIGUE",AE$5:AE$72,"&lt;"&amp;AE62)+1),Paramètres!$B$3:$C$56,2,FALSE)*Paramètres!$K$16))</f>
        <v>0</v>
      </c>
      <c r="AG62" s="46"/>
      <c r="AH62" s="2">
        <f>IF(AG$2="Bike &amp; Run",IF(ISNA(VLOOKUP(AG62,Paramètres!$B$3:$C$56,2,FALSE)),0,VLOOKUP(AG62,Paramètres!$B$3:$C$56,2,FALSE)*Paramètres!$K$17),IF(OR(AG62="",OR($D62="",$D62="NL",$D62="HORS LIGUE")),0,VLOOKUP(IF(OR(AG62="",OR($D62="",$D62="NL",$D62="HORS LIGUE")),"",COUNTIFS($D$5:$D$72,"&lt;&gt;"&amp;"",$D$5:$D$72,"&lt;&gt;"&amp;"NL",$D$5:$D$72,"&lt;&gt;"&amp;"HORS LIGUE",AG$5:AG$72,"&lt;"&amp;AG62)+1),Paramètres!$B$3:$C$56,2,FALSE)*Paramètres!$K$17))</f>
        <v>0</v>
      </c>
      <c r="AI62" s="40">
        <f t="shared" si="53"/>
        <v>0</v>
      </c>
      <c r="AJ62" s="3" t="str">
        <f t="shared" si="54"/>
        <v/>
      </c>
      <c r="AK62" s="5">
        <f t="shared" si="55"/>
        <v>0</v>
      </c>
      <c r="AL62" s="41">
        <f t="shared" si="56"/>
        <v>0</v>
      </c>
      <c r="AM62" s="33" t="str">
        <f t="shared" si="57"/>
        <v/>
      </c>
      <c r="AO62" s="22">
        <f t="shared" si="58"/>
        <v>0</v>
      </c>
      <c r="AP62">
        <f t="shared" si="59"/>
        <v>0</v>
      </c>
      <c r="AQ62">
        <f t="shared" si="60"/>
        <v>0</v>
      </c>
      <c r="AR62">
        <f t="shared" si="61"/>
        <v>0</v>
      </c>
      <c r="AS62">
        <f t="shared" si="62"/>
        <v>0</v>
      </c>
      <c r="AT62">
        <f t="shared" si="63"/>
        <v>0</v>
      </c>
      <c r="AU62">
        <f t="shared" si="64"/>
        <v>0</v>
      </c>
      <c r="AV62">
        <f t="shared" si="65"/>
        <v>0</v>
      </c>
      <c r="AW62">
        <f t="shared" si="66"/>
        <v>0</v>
      </c>
      <c r="AX62">
        <f t="shared" si="67"/>
        <v>0</v>
      </c>
      <c r="AY62">
        <f t="shared" si="68"/>
        <v>0</v>
      </c>
      <c r="AZ62">
        <f t="shared" si="69"/>
        <v>0</v>
      </c>
      <c r="BA62">
        <f t="shared" si="70"/>
        <v>0</v>
      </c>
      <c r="BB62">
        <f t="shared" si="71"/>
        <v>0</v>
      </c>
      <c r="BC62">
        <f t="shared" si="72"/>
        <v>0</v>
      </c>
      <c r="BD62">
        <f t="shared" si="73"/>
        <v>0</v>
      </c>
      <c r="BE62" s="22">
        <f t="shared" ref="BE62:BR62" si="99">BD62+LARGE($AO62:$BC62,BE$4)</f>
        <v>0</v>
      </c>
      <c r="BF62" s="22">
        <f t="shared" si="99"/>
        <v>0</v>
      </c>
      <c r="BG62" s="22">
        <f t="shared" si="99"/>
        <v>0</v>
      </c>
      <c r="BH62" s="22">
        <f t="shared" si="99"/>
        <v>0</v>
      </c>
      <c r="BI62" s="22">
        <f t="shared" si="99"/>
        <v>0</v>
      </c>
      <c r="BJ62" s="22">
        <f t="shared" si="99"/>
        <v>0</v>
      </c>
      <c r="BK62" s="22">
        <f t="shared" si="99"/>
        <v>0</v>
      </c>
      <c r="BL62" s="22">
        <f t="shared" si="99"/>
        <v>0</v>
      </c>
      <c r="BM62" s="22">
        <f t="shared" si="99"/>
        <v>0</v>
      </c>
      <c r="BN62" s="22">
        <f t="shared" si="99"/>
        <v>0</v>
      </c>
      <c r="BO62" s="22">
        <f t="shared" si="99"/>
        <v>0</v>
      </c>
      <c r="BP62" s="22">
        <f t="shared" si="99"/>
        <v>0</v>
      </c>
      <c r="BQ62" s="22">
        <f t="shared" si="99"/>
        <v>0</v>
      </c>
      <c r="BR62" s="22">
        <f t="shared" si="99"/>
        <v>0</v>
      </c>
    </row>
    <row r="63" spans="1:70" ht="16.5">
      <c r="A63" s="14"/>
      <c r="B63" s="32" t="str">
        <f>IF(ISNA(VLOOKUP(A63,'Licenciés Jeunes 2023'!A:C,3,0)),"",VLOOKUP(A63,'Licenciés Jeunes 2023'!A:C,3,0))</f>
        <v/>
      </c>
      <c r="C63" s="32" t="str">
        <f>IF(ISNA(VLOOKUP(A63,'Licenciés Jeunes 2023'!A:C,2,0)),"",VLOOKUP(A63,'Licenciés Jeunes 2023'!A:C,2,0))</f>
        <v/>
      </c>
      <c r="D63" s="32" t="str">
        <f>IF(ISNA(VLOOKUP(A63,'Licenciés Jeunes 2023'!A:F,6,0)),"",VLOOKUP(A63,'Licenciés Jeunes 2023'!A:F,6,0))</f>
        <v/>
      </c>
      <c r="E63" s="6"/>
      <c r="F63" s="2">
        <f>IF(E$2="Bike &amp; Run",IF(ISNA(VLOOKUP(E63,Paramètres!$B$3:$C$56,2,FALSE)),0,VLOOKUP(E63,Paramètres!$B$3:$C$56,2,FALSE)*Paramètres!$K$3),IF(OR(E63="",OR($D63="",$D63="NL",$D63="HORS LIGUE")),0,VLOOKUP(IF(OR(E63="",OR($D63="",$D63="NL",$D63="HORS LIGUE")),"",COUNTIFS($D$5:$D$72,"&lt;&gt;"&amp;"",$D$5:$D$72,"&lt;&gt;"&amp;"NL",$D$5:$D$72,"&lt;&gt;"&amp;"HORS LIGUE",E$5:E$72,"&lt;"&amp;E63)+1),Paramètres!$B$3:$C$56,2,FALSE)*Paramètres!$K$3))</f>
        <v>0</v>
      </c>
      <c r="G63" s="4"/>
      <c r="H63" s="2">
        <f>IF(G$2="Bike &amp; Run",IF(ISNA(VLOOKUP(G63,Paramètres!$B$3:$C$56,2,FALSE)),0,VLOOKUP(G63,Paramètres!$B$3:$C$56,2,FALSE)*Paramètres!$K$4),IF(OR(G63="",OR($D63="",$D63="NL",$D63="HORS LIGUE")),0,VLOOKUP(IF(OR(G63="",OR($D63="",$D63="NL",$D63="HORS LIGUE")),"",COUNTIFS($D$5:$D$72,"&lt;&gt;"&amp;"",$D$5:$D$72,"&lt;&gt;"&amp;"NL",$D$5:$D$72,"&lt;&gt;"&amp;"HORS LIGUE",G$5:G$72,"&lt;"&amp;G63)+1),Paramètres!$B$3:$C$56,2,FALSE)*Paramètres!$K$4))</f>
        <v>0</v>
      </c>
      <c r="I63" s="36"/>
      <c r="J63" s="2">
        <f>IF(I$2="Bike &amp; Run",IF(ISNA(VLOOKUP(I63,Paramètres!$B$3:$C$56,2,FALSE)),0,VLOOKUP(I63,Paramètres!$B$3:$C$56,2,FALSE)*Paramètres!$K$5),IF(OR(I63="",OR($D63="",$D63="NL",$D63="HORS LIGUE")),0,VLOOKUP(IF(OR(I63="",OR($D63="",$D63="NL",$D63="HORS LIGUE")),"",COUNTIFS($D$5:$D$72,"&lt;&gt;"&amp;"",$D$5:$D$72,"&lt;&gt;"&amp;"NL",$D$5:$D$72,"&lt;&gt;"&amp;"HORS LIGUE",I$5:I$72,"&lt;"&amp;I63)+1),Paramètres!$B$3:$C$56,2,FALSE)*Paramètres!$K$5))</f>
        <v>0</v>
      </c>
      <c r="K63" s="4"/>
      <c r="L63" s="2">
        <f>IF(K$2="Bike &amp; Run",IF(ISNA(VLOOKUP(K63,Paramètres!$B$3:$C$56,2,FALSE)),0,VLOOKUP(K63,Paramètres!$B$3:$C$56,2,FALSE)*Paramètres!$K$6),IF(OR(K63="",OR($D63="",$D63="NL",$D63="HORS LIGUE")),0,VLOOKUP(IF(OR(K63="",OR($D63="",$D63="NL",$D63="HORS LIGUE")),"",COUNTIFS($D$5:$D$72,"&lt;&gt;"&amp;"",$D$5:$D$72,"&lt;&gt;"&amp;"NL",$D$5:$D$72,"&lt;&gt;"&amp;"HORS LIGUE",K$5:K$72,"&lt;"&amp;K63)+1),Paramètres!$B$3:$C$56,2,FALSE)*Paramètres!$K$6))</f>
        <v>0</v>
      </c>
      <c r="M63" s="4"/>
      <c r="N63" s="2">
        <f>IF(M$2="Bike &amp; Run",IF(ISNA(VLOOKUP(M63,Paramètres!$B$3:$C$56,2,FALSE)),0,VLOOKUP(M63,Paramètres!$B$3:$C$56,2,FALSE)*Paramètres!$K$7),IF(OR(M63="",OR($D63="",$D63="NL",$D63="HORS LIGUE")),0,VLOOKUP(IF(OR(M63="",OR($D63="",$D63="NL",$D63="HORS LIGUE")),"",COUNTIFS($D$5:$D$72,"&lt;&gt;"&amp;"",$D$5:$D$72,"&lt;&gt;"&amp;"NL",$D$5:$D$72,"&lt;&gt;"&amp;"HORS LIGUE",M$5:M$72,"&lt;"&amp;M63)+1),Paramètres!$B$3:$C$56,2,FALSE)*Paramètres!$K$7))</f>
        <v>0</v>
      </c>
      <c r="O63" s="46"/>
      <c r="P63" s="2">
        <f>IF(O$2="Bike &amp; Run",IF(ISNA(VLOOKUP(O63,Paramètres!$B$3:$C$56,2,FALSE)),0,VLOOKUP(O63,Paramètres!$B$3:$C$56,2,FALSE)*Paramètres!$K$8),IF(OR(O63="",OR($D63="",$D63="NL",$D63="HORS LIGUE")),0,VLOOKUP(IF(OR(O63="",OR($D63="",$D63="NL",$D63="HORS LIGUE")),"",COUNTIFS($D$5:$D$72,"&lt;&gt;"&amp;"",$D$5:$D$72,"&lt;&gt;"&amp;"NL",$D$5:$D$72,"&lt;&gt;"&amp;"HORS LIGUE",O$5:O$72,"&lt;"&amp;O63)+1),Paramètres!$B$3:$C$56,2,FALSE)*Paramètres!$K$8))</f>
        <v>0</v>
      </c>
      <c r="Q63" s="46"/>
      <c r="R63" s="2">
        <f>IF(Q$2="Bike &amp; Run",IF(ISNA(VLOOKUP(Q63,Paramètres!$B$3:$C$56,2,FALSE)),0,VLOOKUP(Q63,Paramètres!$B$3:$C$56,2,FALSE)*Paramètres!$K$9),IF(OR(Q63="",OR($D63="",$D63="NL",$D63="HORS LIGUE")),0,VLOOKUP(IF(OR(Q63="",OR($D63="",$D63="NL",$D63="HORS LIGUE")),"",COUNTIFS($D$5:$D$72,"&lt;&gt;"&amp;"",$D$5:$D$72,"&lt;&gt;"&amp;"NL",$D$5:$D$72,"&lt;&gt;"&amp;"HORS LIGUE",Q$5:Q$72,"&lt;"&amp;Q63)+1),Paramètres!$B$3:$C$56,2,FALSE)*Paramètres!$K$9))</f>
        <v>0</v>
      </c>
      <c r="S63" s="46"/>
      <c r="T63" s="2">
        <f>IF(S$2="Bike &amp; Run",IF(ISNA(VLOOKUP(S63,Paramètres!$B$3:$C$56,2,FALSE)),0,VLOOKUP(S63,Paramètres!$B$3:$C$56,2,FALSE)*Paramètres!$K$10),IF(OR(S63="",OR($D63="",$D63="NL",$D63="HORS LIGUE")),0,VLOOKUP(IF(OR(S63="",OR($D63="",$D63="NL",$D63="HORS LIGUE")),"",COUNTIFS($D$5:$D$72,"&lt;&gt;"&amp;"",$D$5:$D$72,"&lt;&gt;"&amp;"NL",$D$5:$D$72,"&lt;&gt;"&amp;"HORS LIGUE",S$5:S$72,"&lt;"&amp;S63)+1),Paramètres!$B$3:$C$56,2,FALSE)*Paramètres!$K$10))</f>
        <v>0</v>
      </c>
      <c r="U63" s="46"/>
      <c r="V63" s="2">
        <f>IF(U$2="Bike &amp; Run",IF(ISNA(VLOOKUP(U63,Paramètres!$B$3:$C$56,2,FALSE)),0,VLOOKUP(U63,Paramètres!$B$3:$C$56,2,FALSE)*Paramètres!$K$11),IF(OR(U63="",OR($D63="",$D63="NL",$D63="HORS LIGUE")),0,VLOOKUP(IF(OR(U63="",OR($D63="",$D63="NL",$D63="HORS LIGUE")),"",COUNTIFS($D$5:$D$72,"&lt;&gt;"&amp;"",$D$5:$D$72,"&lt;&gt;"&amp;"NL",$D$5:$D$72,"&lt;&gt;"&amp;"HORS LIGUE",U$5:U$72,"&lt;"&amp;U63)+1),Paramètres!$B$3:$C$56,2,FALSE)*Paramètres!$K$11))</f>
        <v>0</v>
      </c>
      <c r="W63" s="46"/>
      <c r="X63" s="2">
        <f>IF(W$2="Bike &amp; Run",IF(ISNA(VLOOKUP(W63,Paramètres!$B$3:$C$56,2,FALSE)),0,VLOOKUP(W63,Paramètres!$B$3:$C$56,2,FALSE)*Paramètres!$K$12),IF(OR(W63="",OR($D63="",$D63="NL",$D63="HORS LIGUE")),0,VLOOKUP(IF(OR(W63="",OR($D63="",$D63="NL",$D63="HORS LIGUE")),"",COUNTIFS($D$5:$D$72,"&lt;&gt;"&amp;"",$D$5:$D$72,"&lt;&gt;"&amp;"NL",$D$5:$D$72,"&lt;&gt;"&amp;"HORS LIGUE",W$5:W$72,"&lt;"&amp;W63)+1),Paramètres!$B$3:$C$56,2,FALSE)*Paramètres!$K$12))</f>
        <v>0</v>
      </c>
      <c r="Y63" s="46"/>
      <c r="Z63" s="2">
        <f>IF(Y$2="Bike &amp; Run",IF(ISNA(VLOOKUP(Y63,Paramètres!$B$3:$C$56,2,FALSE)),0,VLOOKUP(Y63,Paramètres!$B$3:$C$56,2,FALSE)*Paramètres!$K$13),IF(OR(Y63="",OR($D63="",$D63="NL",$D63="HORS LIGUE")),0,VLOOKUP(IF(OR(Y63="",OR($D63="",$D63="NL",$D63="HORS LIGUE")),"",COUNTIFS($D$5:$D$72,"&lt;&gt;"&amp;"",$D$5:$D$72,"&lt;&gt;"&amp;"NL",$D$5:$D$72,"&lt;&gt;"&amp;"HORS LIGUE",Y$5:Y$72,"&lt;"&amp;Y63)+1),Paramètres!$B$3:$C$56,2,FALSE)*Paramètres!$K$13))</f>
        <v>0</v>
      </c>
      <c r="AA63" s="46"/>
      <c r="AB63" s="2">
        <f>IF(AA$2="Bike &amp; Run",IF(ISNA(VLOOKUP(AA63,Paramètres!$B$3:$C$56,2,FALSE)),0,VLOOKUP(AA63,Paramètres!$B$3:$C$56,2,FALSE)*Paramètres!$K$14),IF(OR(AA63="",OR($D63="",$D63="NL",$D63="HORS LIGUE")),0,VLOOKUP(IF(OR(AA63="",OR($D63="",$D63="NL",$D63="HORS LIGUE")),"",COUNTIFS($D$5:$D$72,"&lt;&gt;"&amp;"",$D$5:$D$72,"&lt;&gt;"&amp;"NL",$D$5:$D$72,"&lt;&gt;"&amp;"HORS LIGUE",AA$5:AA$72,"&lt;"&amp;AA63)+1),Paramètres!$B$3:$C$56,2,FALSE)*Paramètres!$K$14))</f>
        <v>0</v>
      </c>
      <c r="AC63" s="46"/>
      <c r="AD63" s="2">
        <f>IF(AC$2="Bike &amp; Run",IF(ISNA(VLOOKUP(AC63,Paramètres!$B$3:$C$56,2,FALSE)),0,VLOOKUP(AC63,Paramètres!$B$3:$C$56,2,FALSE)*Paramètres!$K$15),IF(OR(AC63="",OR($D63="",$D63="NL",$D63="HORS LIGUE")),0,VLOOKUP(IF(OR(AC63="",OR($D63="",$D63="NL",$D63="HORS LIGUE")),"",COUNTIFS($D$5:$D$72,"&lt;&gt;"&amp;"",$D$5:$D$72,"&lt;&gt;"&amp;"NL",$D$5:$D$72,"&lt;&gt;"&amp;"HORS LIGUE",AC$5:AC$72,"&lt;"&amp;AC63)+1),Paramètres!$B$3:$C$56,2,FALSE)*Paramètres!$K$15))</f>
        <v>0</v>
      </c>
      <c r="AE63" s="46"/>
      <c r="AF63" s="2">
        <f>IF(AE$2="Bike &amp; Run",IF(ISNA(VLOOKUP(AE63,Paramètres!$B$3:$C$56,2,FALSE)),0,VLOOKUP(AE63,Paramètres!$B$3:$C$56,2,FALSE)*Paramètres!$K$16),IF(OR(AE63="",OR($D63="",$D63="NL",$D63="HORS LIGUE")),0,VLOOKUP(IF(OR(AE63="",OR($D63="",$D63="NL",$D63="HORS LIGUE")),"",COUNTIFS($D$5:$D$72,"&lt;&gt;"&amp;"",$D$5:$D$72,"&lt;&gt;"&amp;"NL",$D$5:$D$72,"&lt;&gt;"&amp;"HORS LIGUE",AE$5:AE$72,"&lt;"&amp;AE63)+1),Paramètres!$B$3:$C$56,2,FALSE)*Paramètres!$K$16))</f>
        <v>0</v>
      </c>
      <c r="AG63" s="46"/>
      <c r="AH63" s="2">
        <f>IF(AG$2="Bike &amp; Run",IF(ISNA(VLOOKUP(AG63,Paramètres!$B$3:$C$56,2,FALSE)),0,VLOOKUP(AG63,Paramètres!$B$3:$C$56,2,FALSE)*Paramètres!$K$17),IF(OR(AG63="",OR($D63="",$D63="NL",$D63="HORS LIGUE")),0,VLOOKUP(IF(OR(AG63="",OR($D63="",$D63="NL",$D63="HORS LIGUE")),"",COUNTIFS($D$5:$D$72,"&lt;&gt;"&amp;"",$D$5:$D$72,"&lt;&gt;"&amp;"NL",$D$5:$D$72,"&lt;&gt;"&amp;"HORS LIGUE",AG$5:AG$72,"&lt;"&amp;AG63)+1),Paramètres!$B$3:$C$56,2,FALSE)*Paramètres!$K$17))</f>
        <v>0</v>
      </c>
      <c r="AI63" s="40">
        <f t="shared" si="53"/>
        <v>0</v>
      </c>
      <c r="AJ63" s="3" t="str">
        <f t="shared" si="54"/>
        <v/>
      </c>
      <c r="AK63" s="5">
        <f t="shared" si="55"/>
        <v>0</v>
      </c>
      <c r="AL63" s="41">
        <f t="shared" si="56"/>
        <v>0</v>
      </c>
      <c r="AM63" s="33" t="str">
        <f t="shared" si="57"/>
        <v/>
      </c>
      <c r="AO63" s="22">
        <f t="shared" si="58"/>
        <v>0</v>
      </c>
      <c r="AP63">
        <f t="shared" si="59"/>
        <v>0</v>
      </c>
      <c r="AQ63">
        <f t="shared" si="60"/>
        <v>0</v>
      </c>
      <c r="AR63">
        <f t="shared" si="61"/>
        <v>0</v>
      </c>
      <c r="AS63">
        <f t="shared" si="62"/>
        <v>0</v>
      </c>
      <c r="AT63">
        <f t="shared" si="63"/>
        <v>0</v>
      </c>
      <c r="AU63">
        <f t="shared" si="64"/>
        <v>0</v>
      </c>
      <c r="AV63">
        <f t="shared" si="65"/>
        <v>0</v>
      </c>
      <c r="AW63">
        <f t="shared" si="66"/>
        <v>0</v>
      </c>
      <c r="AX63">
        <f t="shared" si="67"/>
        <v>0</v>
      </c>
      <c r="AY63">
        <f t="shared" si="68"/>
        <v>0</v>
      </c>
      <c r="AZ63">
        <f t="shared" si="69"/>
        <v>0</v>
      </c>
      <c r="BA63">
        <f t="shared" si="70"/>
        <v>0</v>
      </c>
      <c r="BB63">
        <f t="shared" si="71"/>
        <v>0</v>
      </c>
      <c r="BC63">
        <f t="shared" si="72"/>
        <v>0</v>
      </c>
      <c r="BD63">
        <f t="shared" si="73"/>
        <v>0</v>
      </c>
      <c r="BE63" s="22">
        <f t="shared" ref="BE63:BR63" si="100">BD63+LARGE($AO63:$BC63,BE$4)</f>
        <v>0</v>
      </c>
      <c r="BF63" s="22">
        <f t="shared" si="100"/>
        <v>0</v>
      </c>
      <c r="BG63" s="22">
        <f t="shared" si="100"/>
        <v>0</v>
      </c>
      <c r="BH63" s="22">
        <f t="shared" si="100"/>
        <v>0</v>
      </c>
      <c r="BI63" s="22">
        <f t="shared" si="100"/>
        <v>0</v>
      </c>
      <c r="BJ63" s="22">
        <f t="shared" si="100"/>
        <v>0</v>
      </c>
      <c r="BK63" s="22">
        <f t="shared" si="100"/>
        <v>0</v>
      </c>
      <c r="BL63" s="22">
        <f t="shared" si="100"/>
        <v>0</v>
      </c>
      <c r="BM63" s="22">
        <f t="shared" si="100"/>
        <v>0</v>
      </c>
      <c r="BN63" s="22">
        <f t="shared" si="100"/>
        <v>0</v>
      </c>
      <c r="BO63" s="22">
        <f t="shared" si="100"/>
        <v>0</v>
      </c>
      <c r="BP63" s="22">
        <f t="shared" si="100"/>
        <v>0</v>
      </c>
      <c r="BQ63" s="22">
        <f t="shared" si="100"/>
        <v>0</v>
      </c>
      <c r="BR63" s="22">
        <f t="shared" si="100"/>
        <v>0</v>
      </c>
    </row>
    <row r="64" spans="1:70" ht="16.5">
      <c r="A64" s="14"/>
      <c r="B64" s="32" t="str">
        <f>IF(ISNA(VLOOKUP(A64,'Licenciés Jeunes 2023'!A:C,3,0)),"",VLOOKUP(A64,'Licenciés Jeunes 2023'!A:C,3,0))</f>
        <v/>
      </c>
      <c r="C64" s="32" t="str">
        <f>IF(ISNA(VLOOKUP(A64,'Licenciés Jeunes 2023'!A:C,2,0)),"",VLOOKUP(A64,'Licenciés Jeunes 2023'!A:C,2,0))</f>
        <v/>
      </c>
      <c r="D64" s="32" t="str">
        <f>IF(ISNA(VLOOKUP(A64,'Licenciés Jeunes 2023'!A:F,6,0)),"",VLOOKUP(A64,'Licenciés Jeunes 2023'!A:F,6,0))</f>
        <v/>
      </c>
      <c r="E64" s="6"/>
      <c r="F64" s="2">
        <f>IF(E$2="Bike &amp; Run",IF(ISNA(VLOOKUP(E64,Paramètres!$B$3:$C$56,2,FALSE)),0,VLOOKUP(E64,Paramètres!$B$3:$C$56,2,FALSE)*Paramètres!$K$3),IF(OR(E64="",OR($D64="",$D64="NL",$D64="HORS LIGUE")),0,VLOOKUP(IF(OR(E64="",OR($D64="",$D64="NL",$D64="HORS LIGUE")),"",COUNTIFS($D$5:$D$72,"&lt;&gt;"&amp;"",$D$5:$D$72,"&lt;&gt;"&amp;"NL",$D$5:$D$72,"&lt;&gt;"&amp;"HORS LIGUE",E$5:E$72,"&lt;"&amp;E64)+1),Paramètres!$B$3:$C$56,2,FALSE)*Paramètres!$K$3))</f>
        <v>0</v>
      </c>
      <c r="G64" s="4"/>
      <c r="H64" s="2">
        <f>IF(G$2="Bike &amp; Run",IF(ISNA(VLOOKUP(G64,Paramètres!$B$3:$C$56,2,FALSE)),0,VLOOKUP(G64,Paramètres!$B$3:$C$56,2,FALSE)*Paramètres!$K$4),IF(OR(G64="",OR($D64="",$D64="NL",$D64="HORS LIGUE")),0,VLOOKUP(IF(OR(G64="",OR($D64="",$D64="NL",$D64="HORS LIGUE")),"",COUNTIFS($D$5:$D$72,"&lt;&gt;"&amp;"",$D$5:$D$72,"&lt;&gt;"&amp;"NL",$D$5:$D$72,"&lt;&gt;"&amp;"HORS LIGUE",G$5:G$72,"&lt;"&amp;G64)+1),Paramètres!$B$3:$C$56,2,FALSE)*Paramètres!$K$4))</f>
        <v>0</v>
      </c>
      <c r="I64" s="36"/>
      <c r="J64" s="2">
        <f>IF(I$2="Bike &amp; Run",IF(ISNA(VLOOKUP(I64,Paramètres!$B$3:$C$56,2,FALSE)),0,VLOOKUP(I64,Paramètres!$B$3:$C$56,2,FALSE)*Paramètres!$K$5),IF(OR(I64="",OR($D64="",$D64="NL",$D64="HORS LIGUE")),0,VLOOKUP(IF(OR(I64="",OR($D64="",$D64="NL",$D64="HORS LIGUE")),"",COUNTIFS($D$5:$D$72,"&lt;&gt;"&amp;"",$D$5:$D$72,"&lt;&gt;"&amp;"NL",$D$5:$D$72,"&lt;&gt;"&amp;"HORS LIGUE",I$5:I$72,"&lt;"&amp;I64)+1),Paramètres!$B$3:$C$56,2,FALSE)*Paramètres!$K$5))</f>
        <v>0</v>
      </c>
      <c r="K64" s="4"/>
      <c r="L64" s="2">
        <f>IF(K$2="Bike &amp; Run",IF(ISNA(VLOOKUP(K64,Paramètres!$B$3:$C$56,2,FALSE)),0,VLOOKUP(K64,Paramètres!$B$3:$C$56,2,FALSE)*Paramètres!$K$6),IF(OR(K64="",OR($D64="",$D64="NL",$D64="HORS LIGUE")),0,VLOOKUP(IF(OR(K64="",OR($D64="",$D64="NL",$D64="HORS LIGUE")),"",COUNTIFS($D$5:$D$72,"&lt;&gt;"&amp;"",$D$5:$D$72,"&lt;&gt;"&amp;"NL",$D$5:$D$72,"&lt;&gt;"&amp;"HORS LIGUE",K$5:K$72,"&lt;"&amp;K64)+1),Paramètres!$B$3:$C$56,2,FALSE)*Paramètres!$K$6))</f>
        <v>0</v>
      </c>
      <c r="M64" s="4"/>
      <c r="N64" s="2">
        <f>IF(M$2="Bike &amp; Run",IF(ISNA(VLOOKUP(M64,Paramètres!$B$3:$C$56,2,FALSE)),0,VLOOKUP(M64,Paramètres!$B$3:$C$56,2,FALSE)*Paramètres!$K$7),IF(OR(M64="",OR($D64="",$D64="NL",$D64="HORS LIGUE")),0,VLOOKUP(IF(OR(M64="",OR($D64="",$D64="NL",$D64="HORS LIGUE")),"",COUNTIFS($D$5:$D$72,"&lt;&gt;"&amp;"",$D$5:$D$72,"&lt;&gt;"&amp;"NL",$D$5:$D$72,"&lt;&gt;"&amp;"HORS LIGUE",M$5:M$72,"&lt;"&amp;M64)+1),Paramètres!$B$3:$C$56,2,FALSE)*Paramètres!$K$7))</f>
        <v>0</v>
      </c>
      <c r="O64" s="46"/>
      <c r="P64" s="2">
        <f>IF(O$2="Bike &amp; Run",IF(ISNA(VLOOKUP(O64,Paramètres!$B$3:$C$56,2,FALSE)),0,VLOOKUP(O64,Paramètres!$B$3:$C$56,2,FALSE)*Paramètres!$K$8),IF(OR(O64="",OR($D64="",$D64="NL",$D64="HORS LIGUE")),0,VLOOKUP(IF(OR(O64="",OR($D64="",$D64="NL",$D64="HORS LIGUE")),"",COUNTIFS($D$5:$D$72,"&lt;&gt;"&amp;"",$D$5:$D$72,"&lt;&gt;"&amp;"NL",$D$5:$D$72,"&lt;&gt;"&amp;"HORS LIGUE",O$5:O$72,"&lt;"&amp;O64)+1),Paramètres!$B$3:$C$56,2,FALSE)*Paramètres!$K$8))</f>
        <v>0</v>
      </c>
      <c r="Q64" s="46"/>
      <c r="R64" s="2">
        <f>IF(Q$2="Bike &amp; Run",IF(ISNA(VLOOKUP(Q64,Paramètres!$B$3:$C$56,2,FALSE)),0,VLOOKUP(Q64,Paramètres!$B$3:$C$56,2,FALSE)*Paramètres!$K$9),IF(OR(Q64="",OR($D64="",$D64="NL",$D64="HORS LIGUE")),0,VLOOKUP(IF(OR(Q64="",OR($D64="",$D64="NL",$D64="HORS LIGUE")),"",COUNTIFS($D$5:$D$72,"&lt;&gt;"&amp;"",$D$5:$D$72,"&lt;&gt;"&amp;"NL",$D$5:$D$72,"&lt;&gt;"&amp;"HORS LIGUE",Q$5:Q$72,"&lt;"&amp;Q64)+1),Paramètres!$B$3:$C$56,2,FALSE)*Paramètres!$K$9))</f>
        <v>0</v>
      </c>
      <c r="S64" s="46"/>
      <c r="T64" s="2">
        <f>IF(S$2="Bike &amp; Run",IF(ISNA(VLOOKUP(S64,Paramètres!$B$3:$C$56,2,FALSE)),0,VLOOKUP(S64,Paramètres!$B$3:$C$56,2,FALSE)*Paramètres!$K$10),IF(OR(S64="",OR($D64="",$D64="NL",$D64="HORS LIGUE")),0,VLOOKUP(IF(OR(S64="",OR($D64="",$D64="NL",$D64="HORS LIGUE")),"",COUNTIFS($D$5:$D$72,"&lt;&gt;"&amp;"",$D$5:$D$72,"&lt;&gt;"&amp;"NL",$D$5:$D$72,"&lt;&gt;"&amp;"HORS LIGUE",S$5:S$72,"&lt;"&amp;S64)+1),Paramètres!$B$3:$C$56,2,FALSE)*Paramètres!$K$10))</f>
        <v>0</v>
      </c>
      <c r="U64" s="46"/>
      <c r="V64" s="2">
        <f>IF(U$2="Bike &amp; Run",IF(ISNA(VLOOKUP(U64,Paramètres!$B$3:$C$56,2,FALSE)),0,VLOOKUP(U64,Paramètres!$B$3:$C$56,2,FALSE)*Paramètres!$K$11),IF(OR(U64="",OR($D64="",$D64="NL",$D64="HORS LIGUE")),0,VLOOKUP(IF(OR(U64="",OR($D64="",$D64="NL",$D64="HORS LIGUE")),"",COUNTIFS($D$5:$D$72,"&lt;&gt;"&amp;"",$D$5:$D$72,"&lt;&gt;"&amp;"NL",$D$5:$D$72,"&lt;&gt;"&amp;"HORS LIGUE",U$5:U$72,"&lt;"&amp;U64)+1),Paramètres!$B$3:$C$56,2,FALSE)*Paramètres!$K$11))</f>
        <v>0</v>
      </c>
      <c r="W64" s="46"/>
      <c r="X64" s="2">
        <f>IF(W$2="Bike &amp; Run",IF(ISNA(VLOOKUP(W64,Paramètres!$B$3:$C$56,2,FALSE)),0,VLOOKUP(W64,Paramètres!$B$3:$C$56,2,FALSE)*Paramètres!$K$12),IF(OR(W64="",OR($D64="",$D64="NL",$D64="HORS LIGUE")),0,VLOOKUP(IF(OR(W64="",OR($D64="",$D64="NL",$D64="HORS LIGUE")),"",COUNTIFS($D$5:$D$72,"&lt;&gt;"&amp;"",$D$5:$D$72,"&lt;&gt;"&amp;"NL",$D$5:$D$72,"&lt;&gt;"&amp;"HORS LIGUE",W$5:W$72,"&lt;"&amp;W64)+1),Paramètres!$B$3:$C$56,2,FALSE)*Paramètres!$K$12))</f>
        <v>0</v>
      </c>
      <c r="Y64" s="46"/>
      <c r="Z64" s="2">
        <f>IF(Y$2="Bike &amp; Run",IF(ISNA(VLOOKUP(Y64,Paramètres!$B$3:$C$56,2,FALSE)),0,VLOOKUP(Y64,Paramètres!$B$3:$C$56,2,FALSE)*Paramètres!$K$13),IF(OR(Y64="",OR($D64="",$D64="NL",$D64="HORS LIGUE")),0,VLOOKUP(IF(OR(Y64="",OR($D64="",$D64="NL",$D64="HORS LIGUE")),"",COUNTIFS($D$5:$D$72,"&lt;&gt;"&amp;"",$D$5:$D$72,"&lt;&gt;"&amp;"NL",$D$5:$D$72,"&lt;&gt;"&amp;"HORS LIGUE",Y$5:Y$72,"&lt;"&amp;Y64)+1),Paramètres!$B$3:$C$56,2,FALSE)*Paramètres!$K$13))</f>
        <v>0</v>
      </c>
      <c r="AA64" s="46"/>
      <c r="AB64" s="2">
        <f>IF(AA$2="Bike &amp; Run",IF(ISNA(VLOOKUP(AA64,Paramètres!$B$3:$C$56,2,FALSE)),0,VLOOKUP(AA64,Paramètres!$B$3:$C$56,2,FALSE)*Paramètres!$K$14),IF(OR(AA64="",OR($D64="",$D64="NL",$D64="HORS LIGUE")),0,VLOOKUP(IF(OR(AA64="",OR($D64="",$D64="NL",$D64="HORS LIGUE")),"",COUNTIFS($D$5:$D$72,"&lt;&gt;"&amp;"",$D$5:$D$72,"&lt;&gt;"&amp;"NL",$D$5:$D$72,"&lt;&gt;"&amp;"HORS LIGUE",AA$5:AA$72,"&lt;"&amp;AA64)+1),Paramètres!$B$3:$C$56,2,FALSE)*Paramètres!$K$14))</f>
        <v>0</v>
      </c>
      <c r="AC64" s="46"/>
      <c r="AD64" s="2">
        <f>IF(AC$2="Bike &amp; Run",IF(ISNA(VLOOKUP(AC64,Paramètres!$B$3:$C$56,2,FALSE)),0,VLOOKUP(AC64,Paramètres!$B$3:$C$56,2,FALSE)*Paramètres!$K$15),IF(OR(AC64="",OR($D64="",$D64="NL",$D64="HORS LIGUE")),0,VLOOKUP(IF(OR(AC64="",OR($D64="",$D64="NL",$D64="HORS LIGUE")),"",COUNTIFS($D$5:$D$72,"&lt;&gt;"&amp;"",$D$5:$D$72,"&lt;&gt;"&amp;"NL",$D$5:$D$72,"&lt;&gt;"&amp;"HORS LIGUE",AC$5:AC$72,"&lt;"&amp;AC64)+1),Paramètres!$B$3:$C$56,2,FALSE)*Paramètres!$K$15))</f>
        <v>0</v>
      </c>
      <c r="AE64" s="46"/>
      <c r="AF64" s="2">
        <f>IF(AE$2="Bike &amp; Run",IF(ISNA(VLOOKUP(AE64,Paramètres!$B$3:$C$56,2,FALSE)),0,VLOOKUP(AE64,Paramètres!$B$3:$C$56,2,FALSE)*Paramètres!$K$16),IF(OR(AE64="",OR($D64="",$D64="NL",$D64="HORS LIGUE")),0,VLOOKUP(IF(OR(AE64="",OR($D64="",$D64="NL",$D64="HORS LIGUE")),"",COUNTIFS($D$5:$D$72,"&lt;&gt;"&amp;"",$D$5:$D$72,"&lt;&gt;"&amp;"NL",$D$5:$D$72,"&lt;&gt;"&amp;"HORS LIGUE",AE$5:AE$72,"&lt;"&amp;AE64)+1),Paramètres!$B$3:$C$56,2,FALSE)*Paramètres!$K$16))</f>
        <v>0</v>
      </c>
      <c r="AG64" s="46"/>
      <c r="AH64" s="2">
        <f>IF(AG$2="Bike &amp; Run",IF(ISNA(VLOOKUP(AG64,Paramètres!$B$3:$C$56,2,FALSE)),0,VLOOKUP(AG64,Paramètres!$B$3:$C$56,2,FALSE)*Paramètres!$K$17),IF(OR(AG64="",OR($D64="",$D64="NL",$D64="HORS LIGUE")),0,VLOOKUP(IF(OR(AG64="",OR($D64="",$D64="NL",$D64="HORS LIGUE")),"",COUNTIFS($D$5:$D$72,"&lt;&gt;"&amp;"",$D$5:$D$72,"&lt;&gt;"&amp;"NL",$D$5:$D$72,"&lt;&gt;"&amp;"HORS LIGUE",AG$5:AG$72,"&lt;"&amp;AG64)+1),Paramètres!$B$3:$C$56,2,FALSE)*Paramètres!$K$17))</f>
        <v>0</v>
      </c>
      <c r="AI64" s="40">
        <f t="shared" si="53"/>
        <v>0</v>
      </c>
      <c r="AJ64" s="3" t="str">
        <f t="shared" si="54"/>
        <v/>
      </c>
      <c r="AK64" s="5">
        <f t="shared" si="55"/>
        <v>0</v>
      </c>
      <c r="AL64" s="41">
        <f t="shared" si="56"/>
        <v>0</v>
      </c>
      <c r="AM64" s="33" t="str">
        <f t="shared" si="57"/>
        <v/>
      </c>
      <c r="AO64" s="22">
        <f t="shared" si="58"/>
        <v>0</v>
      </c>
      <c r="AP64">
        <f t="shared" si="59"/>
        <v>0</v>
      </c>
      <c r="AQ64">
        <f t="shared" si="60"/>
        <v>0</v>
      </c>
      <c r="AR64">
        <f t="shared" si="61"/>
        <v>0</v>
      </c>
      <c r="AS64">
        <f t="shared" si="62"/>
        <v>0</v>
      </c>
      <c r="AT64">
        <f t="shared" si="63"/>
        <v>0</v>
      </c>
      <c r="AU64">
        <f t="shared" si="64"/>
        <v>0</v>
      </c>
      <c r="AV64">
        <f t="shared" si="65"/>
        <v>0</v>
      </c>
      <c r="AW64">
        <f t="shared" si="66"/>
        <v>0</v>
      </c>
      <c r="AX64">
        <f t="shared" si="67"/>
        <v>0</v>
      </c>
      <c r="AY64">
        <f t="shared" si="68"/>
        <v>0</v>
      </c>
      <c r="AZ64">
        <f t="shared" si="69"/>
        <v>0</v>
      </c>
      <c r="BA64">
        <f t="shared" si="70"/>
        <v>0</v>
      </c>
      <c r="BB64">
        <f t="shared" si="71"/>
        <v>0</v>
      </c>
      <c r="BC64">
        <f t="shared" si="72"/>
        <v>0</v>
      </c>
      <c r="BD64">
        <f t="shared" si="73"/>
        <v>0</v>
      </c>
      <c r="BE64" s="22">
        <f t="shared" ref="BE64:BR64" si="101">BD64+LARGE($AO64:$BC64,BE$4)</f>
        <v>0</v>
      </c>
      <c r="BF64" s="22">
        <f t="shared" si="101"/>
        <v>0</v>
      </c>
      <c r="BG64" s="22">
        <f t="shared" si="101"/>
        <v>0</v>
      </c>
      <c r="BH64" s="22">
        <f t="shared" si="101"/>
        <v>0</v>
      </c>
      <c r="BI64" s="22">
        <f t="shared" si="101"/>
        <v>0</v>
      </c>
      <c r="BJ64" s="22">
        <f t="shared" si="101"/>
        <v>0</v>
      </c>
      <c r="BK64" s="22">
        <f t="shared" si="101"/>
        <v>0</v>
      </c>
      <c r="BL64" s="22">
        <f t="shared" si="101"/>
        <v>0</v>
      </c>
      <c r="BM64" s="22">
        <f t="shared" si="101"/>
        <v>0</v>
      </c>
      <c r="BN64" s="22">
        <f t="shared" si="101"/>
        <v>0</v>
      </c>
      <c r="BO64" s="22">
        <f t="shared" si="101"/>
        <v>0</v>
      </c>
      <c r="BP64" s="22">
        <f t="shared" si="101"/>
        <v>0</v>
      </c>
      <c r="BQ64" s="22">
        <f t="shared" si="101"/>
        <v>0</v>
      </c>
      <c r="BR64" s="22">
        <f t="shared" si="101"/>
        <v>0</v>
      </c>
    </row>
    <row r="65" spans="1:70" ht="16.5">
      <c r="A65" s="14"/>
      <c r="B65" s="32" t="str">
        <f>IF(ISNA(VLOOKUP(A65,'Licenciés Jeunes 2023'!A:C,3,0)),"",VLOOKUP(A65,'Licenciés Jeunes 2023'!A:C,3,0))</f>
        <v/>
      </c>
      <c r="C65" s="32" t="str">
        <f>IF(ISNA(VLOOKUP(A65,'Licenciés Jeunes 2023'!A:C,2,0)),"",VLOOKUP(A65,'Licenciés Jeunes 2023'!A:C,2,0))</f>
        <v/>
      </c>
      <c r="D65" s="32" t="str">
        <f>IF(ISNA(VLOOKUP(A65,'Licenciés Jeunes 2023'!A:F,6,0)),"",VLOOKUP(A65,'Licenciés Jeunes 2023'!A:F,6,0))</f>
        <v/>
      </c>
      <c r="E65" s="6"/>
      <c r="F65" s="2">
        <f>IF(E$2="Bike &amp; Run",IF(ISNA(VLOOKUP(E65,Paramètres!$B$3:$C$56,2,FALSE)),0,VLOOKUP(E65,Paramètres!$B$3:$C$56,2,FALSE)*Paramètres!$K$3),IF(OR(E65="",OR($D65="",$D65="NL",$D65="HORS LIGUE")),0,VLOOKUP(IF(OR(E65="",OR($D65="",$D65="NL",$D65="HORS LIGUE")),"",COUNTIFS($D$5:$D$72,"&lt;&gt;"&amp;"",$D$5:$D$72,"&lt;&gt;"&amp;"NL",$D$5:$D$72,"&lt;&gt;"&amp;"HORS LIGUE",E$5:E$72,"&lt;"&amp;E65)+1),Paramètres!$B$3:$C$56,2,FALSE)*Paramètres!$K$3))</f>
        <v>0</v>
      </c>
      <c r="G65" s="4"/>
      <c r="H65" s="2">
        <f>IF(G$2="Bike &amp; Run",IF(ISNA(VLOOKUP(G65,Paramètres!$B$3:$C$56,2,FALSE)),0,VLOOKUP(G65,Paramètres!$B$3:$C$56,2,FALSE)*Paramètres!$K$4),IF(OR(G65="",OR($D65="",$D65="NL",$D65="HORS LIGUE")),0,VLOOKUP(IF(OR(G65="",OR($D65="",$D65="NL",$D65="HORS LIGUE")),"",COUNTIFS($D$5:$D$72,"&lt;&gt;"&amp;"",$D$5:$D$72,"&lt;&gt;"&amp;"NL",$D$5:$D$72,"&lt;&gt;"&amp;"HORS LIGUE",G$5:G$72,"&lt;"&amp;G65)+1),Paramètres!$B$3:$C$56,2,FALSE)*Paramètres!$K$4))</f>
        <v>0</v>
      </c>
      <c r="I65" s="36"/>
      <c r="J65" s="2">
        <f>IF(I$2="Bike &amp; Run",IF(ISNA(VLOOKUP(I65,Paramètres!$B$3:$C$56,2,FALSE)),0,VLOOKUP(I65,Paramètres!$B$3:$C$56,2,FALSE)*Paramètres!$K$5),IF(OR(I65="",OR($D65="",$D65="NL",$D65="HORS LIGUE")),0,VLOOKUP(IF(OR(I65="",OR($D65="",$D65="NL",$D65="HORS LIGUE")),"",COUNTIFS($D$5:$D$72,"&lt;&gt;"&amp;"",$D$5:$D$72,"&lt;&gt;"&amp;"NL",$D$5:$D$72,"&lt;&gt;"&amp;"HORS LIGUE",I$5:I$72,"&lt;"&amp;I65)+1),Paramètres!$B$3:$C$56,2,FALSE)*Paramètres!$K$5))</f>
        <v>0</v>
      </c>
      <c r="K65" s="4"/>
      <c r="L65" s="2">
        <f>IF(K$2="Bike &amp; Run",IF(ISNA(VLOOKUP(K65,Paramètres!$B$3:$C$56,2,FALSE)),0,VLOOKUP(K65,Paramètres!$B$3:$C$56,2,FALSE)*Paramètres!$K$6),IF(OR(K65="",OR($D65="",$D65="NL",$D65="HORS LIGUE")),0,VLOOKUP(IF(OR(K65="",OR($D65="",$D65="NL",$D65="HORS LIGUE")),"",COUNTIFS($D$5:$D$72,"&lt;&gt;"&amp;"",$D$5:$D$72,"&lt;&gt;"&amp;"NL",$D$5:$D$72,"&lt;&gt;"&amp;"HORS LIGUE",K$5:K$72,"&lt;"&amp;K65)+1),Paramètres!$B$3:$C$56,2,FALSE)*Paramètres!$K$6))</f>
        <v>0</v>
      </c>
      <c r="M65" s="4"/>
      <c r="N65" s="2">
        <f>IF(M$2="Bike &amp; Run",IF(ISNA(VLOOKUP(M65,Paramètres!$B$3:$C$56,2,FALSE)),0,VLOOKUP(M65,Paramètres!$B$3:$C$56,2,FALSE)*Paramètres!$K$7),IF(OR(M65="",OR($D65="",$D65="NL",$D65="HORS LIGUE")),0,VLOOKUP(IF(OR(M65="",OR($D65="",$D65="NL",$D65="HORS LIGUE")),"",COUNTIFS($D$5:$D$72,"&lt;&gt;"&amp;"",$D$5:$D$72,"&lt;&gt;"&amp;"NL",$D$5:$D$72,"&lt;&gt;"&amp;"HORS LIGUE",M$5:M$72,"&lt;"&amp;M65)+1),Paramètres!$B$3:$C$56,2,FALSE)*Paramètres!$K$7))</f>
        <v>0</v>
      </c>
      <c r="O65" s="46"/>
      <c r="P65" s="2">
        <f>IF(O$2="Bike &amp; Run",IF(ISNA(VLOOKUP(O65,Paramètres!$B$3:$C$56,2,FALSE)),0,VLOOKUP(O65,Paramètres!$B$3:$C$56,2,FALSE)*Paramètres!$K$8),IF(OR(O65="",OR($D65="",$D65="NL",$D65="HORS LIGUE")),0,VLOOKUP(IF(OR(O65="",OR($D65="",$D65="NL",$D65="HORS LIGUE")),"",COUNTIFS($D$5:$D$72,"&lt;&gt;"&amp;"",$D$5:$D$72,"&lt;&gt;"&amp;"NL",$D$5:$D$72,"&lt;&gt;"&amp;"HORS LIGUE",O$5:O$72,"&lt;"&amp;O65)+1),Paramètres!$B$3:$C$56,2,FALSE)*Paramètres!$K$8))</f>
        <v>0</v>
      </c>
      <c r="Q65" s="46"/>
      <c r="R65" s="2">
        <f>IF(Q$2="Bike &amp; Run",IF(ISNA(VLOOKUP(Q65,Paramètres!$B$3:$C$56,2,FALSE)),0,VLOOKUP(Q65,Paramètres!$B$3:$C$56,2,FALSE)*Paramètres!$K$9),IF(OR(Q65="",OR($D65="",$D65="NL",$D65="HORS LIGUE")),0,VLOOKUP(IF(OR(Q65="",OR($D65="",$D65="NL",$D65="HORS LIGUE")),"",COUNTIFS($D$5:$D$72,"&lt;&gt;"&amp;"",$D$5:$D$72,"&lt;&gt;"&amp;"NL",$D$5:$D$72,"&lt;&gt;"&amp;"HORS LIGUE",Q$5:Q$72,"&lt;"&amp;Q65)+1),Paramètres!$B$3:$C$56,2,FALSE)*Paramètres!$K$9))</f>
        <v>0</v>
      </c>
      <c r="S65" s="46"/>
      <c r="T65" s="2">
        <f>IF(S$2="Bike &amp; Run",IF(ISNA(VLOOKUP(S65,Paramètres!$B$3:$C$56,2,FALSE)),0,VLOOKUP(S65,Paramètres!$B$3:$C$56,2,FALSE)*Paramètres!$K$10),IF(OR(S65="",OR($D65="",$D65="NL",$D65="HORS LIGUE")),0,VLOOKUP(IF(OR(S65="",OR($D65="",$D65="NL",$D65="HORS LIGUE")),"",COUNTIFS($D$5:$D$72,"&lt;&gt;"&amp;"",$D$5:$D$72,"&lt;&gt;"&amp;"NL",$D$5:$D$72,"&lt;&gt;"&amp;"HORS LIGUE",S$5:S$72,"&lt;"&amp;S65)+1),Paramètres!$B$3:$C$56,2,FALSE)*Paramètres!$K$10))</f>
        <v>0</v>
      </c>
      <c r="U65" s="46"/>
      <c r="V65" s="2">
        <f>IF(U$2="Bike &amp; Run",IF(ISNA(VLOOKUP(U65,Paramètres!$B$3:$C$56,2,FALSE)),0,VLOOKUP(U65,Paramètres!$B$3:$C$56,2,FALSE)*Paramètres!$K$11),IF(OR(U65="",OR($D65="",$D65="NL",$D65="HORS LIGUE")),0,VLOOKUP(IF(OR(U65="",OR($D65="",$D65="NL",$D65="HORS LIGUE")),"",COUNTIFS($D$5:$D$72,"&lt;&gt;"&amp;"",$D$5:$D$72,"&lt;&gt;"&amp;"NL",$D$5:$D$72,"&lt;&gt;"&amp;"HORS LIGUE",U$5:U$72,"&lt;"&amp;U65)+1),Paramètres!$B$3:$C$56,2,FALSE)*Paramètres!$K$11))</f>
        <v>0</v>
      </c>
      <c r="W65" s="46"/>
      <c r="X65" s="2">
        <f>IF(W$2="Bike &amp; Run",IF(ISNA(VLOOKUP(W65,Paramètres!$B$3:$C$56,2,FALSE)),0,VLOOKUP(W65,Paramètres!$B$3:$C$56,2,FALSE)*Paramètres!$K$12),IF(OR(W65="",OR($D65="",$D65="NL",$D65="HORS LIGUE")),0,VLOOKUP(IF(OR(W65="",OR($D65="",$D65="NL",$D65="HORS LIGUE")),"",COUNTIFS($D$5:$D$72,"&lt;&gt;"&amp;"",$D$5:$D$72,"&lt;&gt;"&amp;"NL",$D$5:$D$72,"&lt;&gt;"&amp;"HORS LIGUE",W$5:W$72,"&lt;"&amp;W65)+1),Paramètres!$B$3:$C$56,2,FALSE)*Paramètres!$K$12))</f>
        <v>0</v>
      </c>
      <c r="Y65" s="46"/>
      <c r="Z65" s="2">
        <f>IF(Y$2="Bike &amp; Run",IF(ISNA(VLOOKUP(Y65,Paramètres!$B$3:$C$56,2,FALSE)),0,VLOOKUP(Y65,Paramètres!$B$3:$C$56,2,FALSE)*Paramètres!$K$13),IF(OR(Y65="",OR($D65="",$D65="NL",$D65="HORS LIGUE")),0,VLOOKUP(IF(OR(Y65="",OR($D65="",$D65="NL",$D65="HORS LIGUE")),"",COUNTIFS($D$5:$D$72,"&lt;&gt;"&amp;"",$D$5:$D$72,"&lt;&gt;"&amp;"NL",$D$5:$D$72,"&lt;&gt;"&amp;"HORS LIGUE",Y$5:Y$72,"&lt;"&amp;Y65)+1),Paramètres!$B$3:$C$56,2,FALSE)*Paramètres!$K$13))</f>
        <v>0</v>
      </c>
      <c r="AA65" s="46"/>
      <c r="AB65" s="2">
        <f>IF(AA$2="Bike &amp; Run",IF(ISNA(VLOOKUP(AA65,Paramètres!$B$3:$C$56,2,FALSE)),0,VLOOKUP(AA65,Paramètres!$B$3:$C$56,2,FALSE)*Paramètres!$K$14),IF(OR(AA65="",OR($D65="",$D65="NL",$D65="HORS LIGUE")),0,VLOOKUP(IF(OR(AA65="",OR($D65="",$D65="NL",$D65="HORS LIGUE")),"",COUNTIFS($D$5:$D$72,"&lt;&gt;"&amp;"",$D$5:$D$72,"&lt;&gt;"&amp;"NL",$D$5:$D$72,"&lt;&gt;"&amp;"HORS LIGUE",AA$5:AA$72,"&lt;"&amp;AA65)+1),Paramètres!$B$3:$C$56,2,FALSE)*Paramètres!$K$14))</f>
        <v>0</v>
      </c>
      <c r="AC65" s="46"/>
      <c r="AD65" s="2">
        <f>IF(AC$2="Bike &amp; Run",IF(ISNA(VLOOKUP(AC65,Paramètres!$B$3:$C$56,2,FALSE)),0,VLOOKUP(AC65,Paramètres!$B$3:$C$56,2,FALSE)*Paramètres!$K$15),IF(OR(AC65="",OR($D65="",$D65="NL",$D65="HORS LIGUE")),0,VLOOKUP(IF(OR(AC65="",OR($D65="",$D65="NL",$D65="HORS LIGUE")),"",COUNTIFS($D$5:$D$72,"&lt;&gt;"&amp;"",$D$5:$D$72,"&lt;&gt;"&amp;"NL",$D$5:$D$72,"&lt;&gt;"&amp;"HORS LIGUE",AC$5:AC$72,"&lt;"&amp;AC65)+1),Paramètres!$B$3:$C$56,2,FALSE)*Paramètres!$K$15))</f>
        <v>0</v>
      </c>
      <c r="AE65" s="46"/>
      <c r="AF65" s="2">
        <f>IF(AE$2="Bike &amp; Run",IF(ISNA(VLOOKUP(AE65,Paramètres!$B$3:$C$56,2,FALSE)),0,VLOOKUP(AE65,Paramètres!$B$3:$C$56,2,FALSE)*Paramètres!$K$16),IF(OR(AE65="",OR($D65="",$D65="NL",$D65="HORS LIGUE")),0,VLOOKUP(IF(OR(AE65="",OR($D65="",$D65="NL",$D65="HORS LIGUE")),"",COUNTIFS($D$5:$D$72,"&lt;&gt;"&amp;"",$D$5:$D$72,"&lt;&gt;"&amp;"NL",$D$5:$D$72,"&lt;&gt;"&amp;"HORS LIGUE",AE$5:AE$72,"&lt;"&amp;AE65)+1),Paramètres!$B$3:$C$56,2,FALSE)*Paramètres!$K$16))</f>
        <v>0</v>
      </c>
      <c r="AG65" s="46"/>
      <c r="AH65" s="2">
        <f>IF(AG$2="Bike &amp; Run",IF(ISNA(VLOOKUP(AG65,Paramètres!$B$3:$C$56,2,FALSE)),0,VLOOKUP(AG65,Paramètres!$B$3:$C$56,2,FALSE)*Paramètres!$K$17),IF(OR(AG65="",OR($D65="",$D65="NL",$D65="HORS LIGUE")),0,VLOOKUP(IF(OR(AG65="",OR($D65="",$D65="NL",$D65="HORS LIGUE")),"",COUNTIFS($D$5:$D$72,"&lt;&gt;"&amp;"",$D$5:$D$72,"&lt;&gt;"&amp;"NL",$D$5:$D$72,"&lt;&gt;"&amp;"HORS LIGUE",AG$5:AG$72,"&lt;"&amp;AG65)+1),Paramètres!$B$3:$C$56,2,FALSE)*Paramètres!$K$17))</f>
        <v>0</v>
      </c>
      <c r="AI65" s="40">
        <f t="shared" si="53"/>
        <v>0</v>
      </c>
      <c r="AJ65" s="3" t="str">
        <f t="shared" si="54"/>
        <v/>
      </c>
      <c r="AK65" s="5">
        <f t="shared" si="55"/>
        <v>0</v>
      </c>
      <c r="AL65" s="41">
        <f t="shared" si="56"/>
        <v>0</v>
      </c>
      <c r="AM65" s="33" t="str">
        <f t="shared" si="57"/>
        <v/>
      </c>
      <c r="AO65" s="22">
        <f t="shared" si="58"/>
        <v>0</v>
      </c>
      <c r="AP65">
        <f t="shared" si="59"/>
        <v>0</v>
      </c>
      <c r="AQ65">
        <f t="shared" si="60"/>
        <v>0</v>
      </c>
      <c r="AR65">
        <f t="shared" si="61"/>
        <v>0</v>
      </c>
      <c r="AS65">
        <f t="shared" si="62"/>
        <v>0</v>
      </c>
      <c r="AT65">
        <f t="shared" si="63"/>
        <v>0</v>
      </c>
      <c r="AU65">
        <f t="shared" si="64"/>
        <v>0</v>
      </c>
      <c r="AV65">
        <f t="shared" si="65"/>
        <v>0</v>
      </c>
      <c r="AW65">
        <f t="shared" si="66"/>
        <v>0</v>
      </c>
      <c r="AX65">
        <f t="shared" si="67"/>
        <v>0</v>
      </c>
      <c r="AY65">
        <f t="shared" si="68"/>
        <v>0</v>
      </c>
      <c r="AZ65">
        <f t="shared" si="69"/>
        <v>0</v>
      </c>
      <c r="BA65">
        <f t="shared" si="70"/>
        <v>0</v>
      </c>
      <c r="BB65">
        <f t="shared" si="71"/>
        <v>0</v>
      </c>
      <c r="BC65">
        <f t="shared" si="72"/>
        <v>0</v>
      </c>
      <c r="BD65">
        <f t="shared" si="73"/>
        <v>0</v>
      </c>
      <c r="BE65" s="22">
        <f t="shared" ref="BE65:BR65" si="102">BD65+LARGE($AO65:$BC65,BE$4)</f>
        <v>0</v>
      </c>
      <c r="BF65" s="22">
        <f t="shared" si="102"/>
        <v>0</v>
      </c>
      <c r="BG65" s="22">
        <f t="shared" si="102"/>
        <v>0</v>
      </c>
      <c r="BH65" s="22">
        <f t="shared" si="102"/>
        <v>0</v>
      </c>
      <c r="BI65" s="22">
        <f t="shared" si="102"/>
        <v>0</v>
      </c>
      <c r="BJ65" s="22">
        <f t="shared" si="102"/>
        <v>0</v>
      </c>
      <c r="BK65" s="22">
        <f t="shared" si="102"/>
        <v>0</v>
      </c>
      <c r="BL65" s="22">
        <f t="shared" si="102"/>
        <v>0</v>
      </c>
      <c r="BM65" s="22">
        <f t="shared" si="102"/>
        <v>0</v>
      </c>
      <c r="BN65" s="22">
        <f t="shared" si="102"/>
        <v>0</v>
      </c>
      <c r="BO65" s="22">
        <f t="shared" si="102"/>
        <v>0</v>
      </c>
      <c r="BP65" s="22">
        <f t="shared" si="102"/>
        <v>0</v>
      </c>
      <c r="BQ65" s="22">
        <f t="shared" si="102"/>
        <v>0</v>
      </c>
      <c r="BR65" s="22">
        <f t="shared" si="102"/>
        <v>0</v>
      </c>
    </row>
    <row r="66" spans="1:70" ht="16.5">
      <c r="A66" s="14"/>
      <c r="B66" s="32" t="str">
        <f>IF(ISNA(VLOOKUP(A66,'Licenciés Jeunes 2023'!A:C,3,0)),"",VLOOKUP(A66,'Licenciés Jeunes 2023'!A:C,3,0))</f>
        <v/>
      </c>
      <c r="C66" s="32" t="str">
        <f>IF(ISNA(VLOOKUP(A66,'Licenciés Jeunes 2023'!A:C,2,0)),"",VLOOKUP(A66,'Licenciés Jeunes 2023'!A:C,2,0))</f>
        <v/>
      </c>
      <c r="D66" s="32" t="str">
        <f>IF(ISNA(VLOOKUP(A66,'Licenciés Jeunes 2023'!A:F,6,0)),"",VLOOKUP(A66,'Licenciés Jeunes 2023'!A:F,6,0))</f>
        <v/>
      </c>
      <c r="E66" s="6"/>
      <c r="F66" s="2">
        <f>IF(E$2="Bike &amp; Run",IF(ISNA(VLOOKUP(E66,Paramètres!$B$3:$C$56,2,FALSE)),0,VLOOKUP(E66,Paramètres!$B$3:$C$56,2,FALSE)*Paramètres!$K$3),IF(OR(E66="",OR($D66="",$D66="NL",$D66="HORS LIGUE")),0,VLOOKUP(IF(OR(E66="",OR($D66="",$D66="NL",$D66="HORS LIGUE")),"",COUNTIFS($D$5:$D$72,"&lt;&gt;"&amp;"",$D$5:$D$72,"&lt;&gt;"&amp;"NL",$D$5:$D$72,"&lt;&gt;"&amp;"HORS LIGUE",E$5:E$72,"&lt;"&amp;E66)+1),Paramètres!$B$3:$C$56,2,FALSE)*Paramètres!$K$3))</f>
        <v>0</v>
      </c>
      <c r="G66" s="4"/>
      <c r="H66" s="2">
        <f>IF(G$2="Bike &amp; Run",IF(ISNA(VLOOKUP(G66,Paramètres!$B$3:$C$56,2,FALSE)),0,VLOOKUP(G66,Paramètres!$B$3:$C$56,2,FALSE)*Paramètres!$K$4),IF(OR(G66="",OR($D66="",$D66="NL",$D66="HORS LIGUE")),0,VLOOKUP(IF(OR(G66="",OR($D66="",$D66="NL",$D66="HORS LIGUE")),"",COUNTIFS($D$5:$D$72,"&lt;&gt;"&amp;"",$D$5:$D$72,"&lt;&gt;"&amp;"NL",$D$5:$D$72,"&lt;&gt;"&amp;"HORS LIGUE",G$5:G$72,"&lt;"&amp;G66)+1),Paramètres!$B$3:$C$56,2,FALSE)*Paramètres!$K$4))</f>
        <v>0</v>
      </c>
      <c r="I66" s="36"/>
      <c r="J66" s="2">
        <f>IF(I$2="Bike &amp; Run",IF(ISNA(VLOOKUP(I66,Paramètres!$B$3:$C$56,2,FALSE)),0,VLOOKUP(I66,Paramètres!$B$3:$C$56,2,FALSE)*Paramètres!$K$5),IF(OR(I66="",OR($D66="",$D66="NL",$D66="HORS LIGUE")),0,VLOOKUP(IF(OR(I66="",OR($D66="",$D66="NL",$D66="HORS LIGUE")),"",COUNTIFS($D$5:$D$72,"&lt;&gt;"&amp;"",$D$5:$D$72,"&lt;&gt;"&amp;"NL",$D$5:$D$72,"&lt;&gt;"&amp;"HORS LIGUE",I$5:I$72,"&lt;"&amp;I66)+1),Paramètres!$B$3:$C$56,2,FALSE)*Paramètres!$K$5))</f>
        <v>0</v>
      </c>
      <c r="K66" s="4"/>
      <c r="L66" s="2">
        <f>IF(K$2="Bike &amp; Run",IF(ISNA(VLOOKUP(K66,Paramètres!$B$3:$C$56,2,FALSE)),0,VLOOKUP(K66,Paramètres!$B$3:$C$56,2,FALSE)*Paramètres!$K$6),IF(OR(K66="",OR($D66="",$D66="NL",$D66="HORS LIGUE")),0,VLOOKUP(IF(OR(K66="",OR($D66="",$D66="NL",$D66="HORS LIGUE")),"",COUNTIFS($D$5:$D$72,"&lt;&gt;"&amp;"",$D$5:$D$72,"&lt;&gt;"&amp;"NL",$D$5:$D$72,"&lt;&gt;"&amp;"HORS LIGUE",K$5:K$72,"&lt;"&amp;K66)+1),Paramètres!$B$3:$C$56,2,FALSE)*Paramètres!$K$6))</f>
        <v>0</v>
      </c>
      <c r="M66" s="4"/>
      <c r="N66" s="2">
        <f>IF(M$2="Bike &amp; Run",IF(ISNA(VLOOKUP(M66,Paramètres!$B$3:$C$56,2,FALSE)),0,VLOOKUP(M66,Paramètres!$B$3:$C$56,2,FALSE)*Paramètres!$K$7),IF(OR(M66="",OR($D66="",$D66="NL",$D66="HORS LIGUE")),0,VLOOKUP(IF(OR(M66="",OR($D66="",$D66="NL",$D66="HORS LIGUE")),"",COUNTIFS($D$5:$D$72,"&lt;&gt;"&amp;"",$D$5:$D$72,"&lt;&gt;"&amp;"NL",$D$5:$D$72,"&lt;&gt;"&amp;"HORS LIGUE",M$5:M$72,"&lt;"&amp;M66)+1),Paramètres!$B$3:$C$56,2,FALSE)*Paramètres!$K$7))</f>
        <v>0</v>
      </c>
      <c r="O66" s="46"/>
      <c r="P66" s="2">
        <f>IF(O$2="Bike &amp; Run",IF(ISNA(VLOOKUP(O66,Paramètres!$B$3:$C$56,2,FALSE)),0,VLOOKUP(O66,Paramètres!$B$3:$C$56,2,FALSE)*Paramètres!$K$8),IF(OR(O66="",OR($D66="",$D66="NL",$D66="HORS LIGUE")),0,VLOOKUP(IF(OR(O66="",OR($D66="",$D66="NL",$D66="HORS LIGUE")),"",COUNTIFS($D$5:$D$72,"&lt;&gt;"&amp;"",$D$5:$D$72,"&lt;&gt;"&amp;"NL",$D$5:$D$72,"&lt;&gt;"&amp;"HORS LIGUE",O$5:O$72,"&lt;"&amp;O66)+1),Paramètres!$B$3:$C$56,2,FALSE)*Paramètres!$K$8))</f>
        <v>0</v>
      </c>
      <c r="Q66" s="46"/>
      <c r="R66" s="2">
        <f>IF(Q$2="Bike &amp; Run",IF(ISNA(VLOOKUP(Q66,Paramètres!$B$3:$C$56,2,FALSE)),0,VLOOKUP(Q66,Paramètres!$B$3:$C$56,2,FALSE)*Paramètres!$K$9),IF(OR(Q66="",OR($D66="",$D66="NL",$D66="HORS LIGUE")),0,VLOOKUP(IF(OR(Q66="",OR($D66="",$D66="NL",$D66="HORS LIGUE")),"",COUNTIFS($D$5:$D$72,"&lt;&gt;"&amp;"",$D$5:$D$72,"&lt;&gt;"&amp;"NL",$D$5:$D$72,"&lt;&gt;"&amp;"HORS LIGUE",Q$5:Q$72,"&lt;"&amp;Q66)+1),Paramètres!$B$3:$C$56,2,FALSE)*Paramètres!$K$9))</f>
        <v>0</v>
      </c>
      <c r="S66" s="46"/>
      <c r="T66" s="2">
        <f>IF(S$2="Bike &amp; Run",IF(ISNA(VLOOKUP(S66,Paramètres!$B$3:$C$56,2,FALSE)),0,VLOOKUP(S66,Paramètres!$B$3:$C$56,2,FALSE)*Paramètres!$K$10),IF(OR(S66="",OR($D66="",$D66="NL",$D66="HORS LIGUE")),0,VLOOKUP(IF(OR(S66="",OR($D66="",$D66="NL",$D66="HORS LIGUE")),"",COUNTIFS($D$5:$D$72,"&lt;&gt;"&amp;"",$D$5:$D$72,"&lt;&gt;"&amp;"NL",$D$5:$D$72,"&lt;&gt;"&amp;"HORS LIGUE",S$5:S$72,"&lt;"&amp;S66)+1),Paramètres!$B$3:$C$56,2,FALSE)*Paramètres!$K$10))</f>
        <v>0</v>
      </c>
      <c r="U66" s="46"/>
      <c r="V66" s="2">
        <f>IF(U$2="Bike &amp; Run",IF(ISNA(VLOOKUP(U66,Paramètres!$B$3:$C$56,2,FALSE)),0,VLOOKUP(U66,Paramètres!$B$3:$C$56,2,FALSE)*Paramètres!$K$11),IF(OR(U66="",OR($D66="",$D66="NL",$D66="HORS LIGUE")),0,VLOOKUP(IF(OR(U66="",OR($D66="",$D66="NL",$D66="HORS LIGUE")),"",COUNTIFS($D$5:$D$72,"&lt;&gt;"&amp;"",$D$5:$D$72,"&lt;&gt;"&amp;"NL",$D$5:$D$72,"&lt;&gt;"&amp;"HORS LIGUE",U$5:U$72,"&lt;"&amp;U66)+1),Paramètres!$B$3:$C$56,2,FALSE)*Paramètres!$K$11))</f>
        <v>0</v>
      </c>
      <c r="W66" s="46"/>
      <c r="X66" s="2">
        <f>IF(W$2="Bike &amp; Run",IF(ISNA(VLOOKUP(W66,Paramètres!$B$3:$C$56,2,FALSE)),0,VLOOKUP(W66,Paramètres!$B$3:$C$56,2,FALSE)*Paramètres!$K$12),IF(OR(W66="",OR($D66="",$D66="NL",$D66="HORS LIGUE")),0,VLOOKUP(IF(OR(W66="",OR($D66="",$D66="NL",$D66="HORS LIGUE")),"",COUNTIFS($D$5:$D$72,"&lt;&gt;"&amp;"",$D$5:$D$72,"&lt;&gt;"&amp;"NL",$D$5:$D$72,"&lt;&gt;"&amp;"HORS LIGUE",W$5:W$72,"&lt;"&amp;W66)+1),Paramètres!$B$3:$C$56,2,FALSE)*Paramètres!$K$12))</f>
        <v>0</v>
      </c>
      <c r="Y66" s="46"/>
      <c r="Z66" s="2">
        <f>IF(Y$2="Bike &amp; Run",IF(ISNA(VLOOKUP(Y66,Paramètres!$B$3:$C$56,2,FALSE)),0,VLOOKUP(Y66,Paramètres!$B$3:$C$56,2,FALSE)*Paramètres!$K$13),IF(OR(Y66="",OR($D66="",$D66="NL",$D66="HORS LIGUE")),0,VLOOKUP(IF(OR(Y66="",OR($D66="",$D66="NL",$D66="HORS LIGUE")),"",COUNTIFS($D$5:$D$72,"&lt;&gt;"&amp;"",$D$5:$D$72,"&lt;&gt;"&amp;"NL",$D$5:$D$72,"&lt;&gt;"&amp;"HORS LIGUE",Y$5:Y$72,"&lt;"&amp;Y66)+1),Paramètres!$B$3:$C$56,2,FALSE)*Paramètres!$K$13))</f>
        <v>0</v>
      </c>
      <c r="AA66" s="46"/>
      <c r="AB66" s="2">
        <f>IF(AA$2="Bike &amp; Run",IF(ISNA(VLOOKUP(AA66,Paramètres!$B$3:$C$56,2,FALSE)),0,VLOOKUP(AA66,Paramètres!$B$3:$C$56,2,FALSE)*Paramètres!$K$14),IF(OR(AA66="",OR($D66="",$D66="NL",$D66="HORS LIGUE")),0,VLOOKUP(IF(OR(AA66="",OR($D66="",$D66="NL",$D66="HORS LIGUE")),"",COUNTIFS($D$5:$D$72,"&lt;&gt;"&amp;"",$D$5:$D$72,"&lt;&gt;"&amp;"NL",$D$5:$D$72,"&lt;&gt;"&amp;"HORS LIGUE",AA$5:AA$72,"&lt;"&amp;AA66)+1),Paramètres!$B$3:$C$56,2,FALSE)*Paramètres!$K$14))</f>
        <v>0</v>
      </c>
      <c r="AC66" s="46"/>
      <c r="AD66" s="2">
        <f>IF(AC$2="Bike &amp; Run",IF(ISNA(VLOOKUP(AC66,Paramètres!$B$3:$C$56,2,FALSE)),0,VLOOKUP(AC66,Paramètres!$B$3:$C$56,2,FALSE)*Paramètres!$K$15),IF(OR(AC66="",OR($D66="",$D66="NL",$D66="HORS LIGUE")),0,VLOOKUP(IF(OR(AC66="",OR($D66="",$D66="NL",$D66="HORS LIGUE")),"",COUNTIFS($D$5:$D$72,"&lt;&gt;"&amp;"",$D$5:$D$72,"&lt;&gt;"&amp;"NL",$D$5:$D$72,"&lt;&gt;"&amp;"HORS LIGUE",AC$5:AC$72,"&lt;"&amp;AC66)+1),Paramètres!$B$3:$C$56,2,FALSE)*Paramètres!$K$15))</f>
        <v>0</v>
      </c>
      <c r="AE66" s="46"/>
      <c r="AF66" s="2">
        <f>IF(AE$2="Bike &amp; Run",IF(ISNA(VLOOKUP(AE66,Paramètres!$B$3:$C$56,2,FALSE)),0,VLOOKUP(AE66,Paramètres!$B$3:$C$56,2,FALSE)*Paramètres!$K$16),IF(OR(AE66="",OR($D66="",$D66="NL",$D66="HORS LIGUE")),0,VLOOKUP(IF(OR(AE66="",OR($D66="",$D66="NL",$D66="HORS LIGUE")),"",COUNTIFS($D$5:$D$72,"&lt;&gt;"&amp;"",$D$5:$D$72,"&lt;&gt;"&amp;"NL",$D$5:$D$72,"&lt;&gt;"&amp;"HORS LIGUE",AE$5:AE$72,"&lt;"&amp;AE66)+1),Paramètres!$B$3:$C$56,2,FALSE)*Paramètres!$K$16))</f>
        <v>0</v>
      </c>
      <c r="AG66" s="46"/>
      <c r="AH66" s="2">
        <f>IF(AG$2="Bike &amp; Run",IF(ISNA(VLOOKUP(AG66,Paramètres!$B$3:$C$56,2,FALSE)),0,VLOOKUP(AG66,Paramètres!$B$3:$C$56,2,FALSE)*Paramètres!$K$17),IF(OR(AG66="",OR($D66="",$D66="NL",$D66="HORS LIGUE")),0,VLOOKUP(IF(OR(AG66="",OR($D66="",$D66="NL",$D66="HORS LIGUE")),"",COUNTIFS($D$5:$D$72,"&lt;&gt;"&amp;"",$D$5:$D$72,"&lt;&gt;"&amp;"NL",$D$5:$D$72,"&lt;&gt;"&amp;"HORS LIGUE",AG$5:AG$72,"&lt;"&amp;AG66)+1),Paramètres!$B$3:$C$56,2,FALSE)*Paramètres!$K$17))</f>
        <v>0</v>
      </c>
      <c r="AI66" s="40">
        <f t="shared" si="53"/>
        <v>0</v>
      </c>
      <c r="AJ66" s="3" t="str">
        <f t="shared" si="54"/>
        <v/>
      </c>
      <c r="AK66" s="5">
        <f t="shared" si="55"/>
        <v>0</v>
      </c>
      <c r="AL66" s="41">
        <f t="shared" si="56"/>
        <v>0</v>
      </c>
      <c r="AM66" s="33" t="str">
        <f t="shared" si="57"/>
        <v/>
      </c>
      <c r="AO66" s="22">
        <f t="shared" si="58"/>
        <v>0</v>
      </c>
      <c r="AP66">
        <f t="shared" si="59"/>
        <v>0</v>
      </c>
      <c r="AQ66">
        <f t="shared" si="60"/>
        <v>0</v>
      </c>
      <c r="AR66">
        <f t="shared" si="61"/>
        <v>0</v>
      </c>
      <c r="AS66">
        <f t="shared" si="62"/>
        <v>0</v>
      </c>
      <c r="AT66">
        <f t="shared" si="63"/>
        <v>0</v>
      </c>
      <c r="AU66">
        <f t="shared" si="64"/>
        <v>0</v>
      </c>
      <c r="AV66">
        <f t="shared" si="65"/>
        <v>0</v>
      </c>
      <c r="AW66">
        <f t="shared" si="66"/>
        <v>0</v>
      </c>
      <c r="AX66">
        <f t="shared" si="67"/>
        <v>0</v>
      </c>
      <c r="AY66">
        <f t="shared" si="68"/>
        <v>0</v>
      </c>
      <c r="AZ66">
        <f t="shared" si="69"/>
        <v>0</v>
      </c>
      <c r="BA66">
        <f t="shared" si="70"/>
        <v>0</v>
      </c>
      <c r="BB66">
        <f t="shared" si="71"/>
        <v>0</v>
      </c>
      <c r="BC66">
        <f t="shared" si="72"/>
        <v>0</v>
      </c>
      <c r="BD66">
        <f t="shared" si="73"/>
        <v>0</v>
      </c>
      <c r="BE66" s="22">
        <f t="shared" ref="BE66:BR66" si="103">BD66+LARGE($AO66:$BC66,BE$4)</f>
        <v>0</v>
      </c>
      <c r="BF66" s="22">
        <f t="shared" si="103"/>
        <v>0</v>
      </c>
      <c r="BG66" s="22">
        <f t="shared" si="103"/>
        <v>0</v>
      </c>
      <c r="BH66" s="22">
        <f t="shared" si="103"/>
        <v>0</v>
      </c>
      <c r="BI66" s="22">
        <f t="shared" si="103"/>
        <v>0</v>
      </c>
      <c r="BJ66" s="22">
        <f t="shared" si="103"/>
        <v>0</v>
      </c>
      <c r="BK66" s="22">
        <f t="shared" si="103"/>
        <v>0</v>
      </c>
      <c r="BL66" s="22">
        <f t="shared" si="103"/>
        <v>0</v>
      </c>
      <c r="BM66" s="22">
        <f t="shared" si="103"/>
        <v>0</v>
      </c>
      <c r="BN66" s="22">
        <f t="shared" si="103"/>
        <v>0</v>
      </c>
      <c r="BO66" s="22">
        <f t="shared" si="103"/>
        <v>0</v>
      </c>
      <c r="BP66" s="22">
        <f t="shared" si="103"/>
        <v>0</v>
      </c>
      <c r="BQ66" s="22">
        <f t="shared" si="103"/>
        <v>0</v>
      </c>
      <c r="BR66" s="22">
        <f t="shared" si="103"/>
        <v>0</v>
      </c>
    </row>
    <row r="67" spans="1:70" ht="16.5">
      <c r="A67" s="14"/>
      <c r="B67" s="32" t="str">
        <f>IF(ISNA(VLOOKUP(A67,'Licenciés Jeunes 2023'!A:C,3,0)),"",VLOOKUP(A67,'Licenciés Jeunes 2023'!A:C,3,0))</f>
        <v/>
      </c>
      <c r="C67" s="32" t="str">
        <f>IF(ISNA(VLOOKUP(A67,'Licenciés Jeunes 2023'!A:C,2,0)),"",VLOOKUP(A67,'Licenciés Jeunes 2023'!A:C,2,0))</f>
        <v/>
      </c>
      <c r="D67" s="32" t="str">
        <f>IF(ISNA(VLOOKUP(A67,'Licenciés Jeunes 2023'!A:F,6,0)),"",VLOOKUP(A67,'Licenciés Jeunes 2023'!A:F,6,0))</f>
        <v/>
      </c>
      <c r="E67" s="6"/>
      <c r="F67" s="2">
        <f>IF(E$2="Bike &amp; Run",IF(ISNA(VLOOKUP(E67,Paramètres!$B$3:$C$56,2,FALSE)),0,VLOOKUP(E67,Paramètres!$B$3:$C$56,2,FALSE)*Paramètres!$K$3),IF(OR(E67="",OR($D67="",$D67="NL",$D67="HORS LIGUE")),0,VLOOKUP(IF(OR(E67="",OR($D67="",$D67="NL",$D67="HORS LIGUE")),"",COUNTIFS($D$5:$D$72,"&lt;&gt;"&amp;"",$D$5:$D$72,"&lt;&gt;"&amp;"NL",$D$5:$D$72,"&lt;&gt;"&amp;"HORS LIGUE",E$5:E$72,"&lt;"&amp;E67)+1),Paramètres!$B$3:$C$56,2,FALSE)*Paramètres!$K$3))</f>
        <v>0</v>
      </c>
      <c r="G67" s="4"/>
      <c r="H67" s="2">
        <f>IF(G$2="Bike &amp; Run",IF(ISNA(VLOOKUP(G67,Paramètres!$B$3:$C$56,2,FALSE)),0,VLOOKUP(G67,Paramètres!$B$3:$C$56,2,FALSE)*Paramètres!$K$4),IF(OR(G67="",OR($D67="",$D67="NL",$D67="HORS LIGUE")),0,VLOOKUP(IF(OR(G67="",OR($D67="",$D67="NL",$D67="HORS LIGUE")),"",COUNTIFS($D$5:$D$72,"&lt;&gt;"&amp;"",$D$5:$D$72,"&lt;&gt;"&amp;"NL",$D$5:$D$72,"&lt;&gt;"&amp;"HORS LIGUE",G$5:G$72,"&lt;"&amp;G67)+1),Paramètres!$B$3:$C$56,2,FALSE)*Paramètres!$K$4))</f>
        <v>0</v>
      </c>
      <c r="I67" s="36"/>
      <c r="J67" s="2">
        <f>IF(I$2="Bike &amp; Run",IF(ISNA(VLOOKUP(I67,Paramètres!$B$3:$C$56,2,FALSE)),0,VLOOKUP(I67,Paramètres!$B$3:$C$56,2,FALSE)*Paramètres!$K$5),IF(OR(I67="",OR($D67="",$D67="NL",$D67="HORS LIGUE")),0,VLOOKUP(IF(OR(I67="",OR($D67="",$D67="NL",$D67="HORS LIGUE")),"",COUNTIFS($D$5:$D$72,"&lt;&gt;"&amp;"",$D$5:$D$72,"&lt;&gt;"&amp;"NL",$D$5:$D$72,"&lt;&gt;"&amp;"HORS LIGUE",I$5:I$72,"&lt;"&amp;I67)+1),Paramètres!$B$3:$C$56,2,FALSE)*Paramètres!$K$5))</f>
        <v>0</v>
      </c>
      <c r="K67" s="4"/>
      <c r="L67" s="2">
        <f>IF(K$2="Bike &amp; Run",IF(ISNA(VLOOKUP(K67,Paramètres!$B$3:$C$56,2,FALSE)),0,VLOOKUP(K67,Paramètres!$B$3:$C$56,2,FALSE)*Paramètres!$K$6),IF(OR(K67="",OR($D67="",$D67="NL",$D67="HORS LIGUE")),0,VLOOKUP(IF(OR(K67="",OR($D67="",$D67="NL",$D67="HORS LIGUE")),"",COUNTIFS($D$5:$D$72,"&lt;&gt;"&amp;"",$D$5:$D$72,"&lt;&gt;"&amp;"NL",$D$5:$D$72,"&lt;&gt;"&amp;"HORS LIGUE",K$5:K$72,"&lt;"&amp;K67)+1),Paramètres!$B$3:$C$56,2,FALSE)*Paramètres!$K$6))</f>
        <v>0</v>
      </c>
      <c r="M67" s="4"/>
      <c r="N67" s="2">
        <f>IF(M$2="Bike &amp; Run",IF(ISNA(VLOOKUP(M67,Paramètres!$B$3:$C$56,2,FALSE)),0,VLOOKUP(M67,Paramètres!$B$3:$C$56,2,FALSE)*Paramètres!$K$7),IF(OR(M67="",OR($D67="",$D67="NL",$D67="HORS LIGUE")),0,VLOOKUP(IF(OR(M67="",OR($D67="",$D67="NL",$D67="HORS LIGUE")),"",COUNTIFS($D$5:$D$72,"&lt;&gt;"&amp;"",$D$5:$D$72,"&lt;&gt;"&amp;"NL",$D$5:$D$72,"&lt;&gt;"&amp;"HORS LIGUE",M$5:M$72,"&lt;"&amp;M67)+1),Paramètres!$B$3:$C$56,2,FALSE)*Paramètres!$K$7))</f>
        <v>0</v>
      </c>
      <c r="O67" s="46"/>
      <c r="P67" s="2">
        <f>IF(O$2="Bike &amp; Run",IF(ISNA(VLOOKUP(O67,Paramètres!$B$3:$C$56,2,FALSE)),0,VLOOKUP(O67,Paramètres!$B$3:$C$56,2,FALSE)*Paramètres!$K$8),IF(OR(O67="",OR($D67="",$D67="NL",$D67="HORS LIGUE")),0,VLOOKUP(IF(OR(O67="",OR($D67="",$D67="NL",$D67="HORS LIGUE")),"",COUNTIFS($D$5:$D$72,"&lt;&gt;"&amp;"",$D$5:$D$72,"&lt;&gt;"&amp;"NL",$D$5:$D$72,"&lt;&gt;"&amp;"HORS LIGUE",O$5:O$72,"&lt;"&amp;O67)+1),Paramètres!$B$3:$C$56,2,FALSE)*Paramètres!$K$8))</f>
        <v>0</v>
      </c>
      <c r="Q67" s="46"/>
      <c r="R67" s="2">
        <f>IF(Q$2="Bike &amp; Run",IF(ISNA(VLOOKUP(Q67,Paramètres!$B$3:$C$56,2,FALSE)),0,VLOOKUP(Q67,Paramètres!$B$3:$C$56,2,FALSE)*Paramètres!$K$9),IF(OR(Q67="",OR($D67="",$D67="NL",$D67="HORS LIGUE")),0,VLOOKUP(IF(OR(Q67="",OR($D67="",$D67="NL",$D67="HORS LIGUE")),"",COUNTIFS($D$5:$D$72,"&lt;&gt;"&amp;"",$D$5:$D$72,"&lt;&gt;"&amp;"NL",$D$5:$D$72,"&lt;&gt;"&amp;"HORS LIGUE",Q$5:Q$72,"&lt;"&amp;Q67)+1),Paramètres!$B$3:$C$56,2,FALSE)*Paramètres!$K$9))</f>
        <v>0</v>
      </c>
      <c r="S67" s="46"/>
      <c r="T67" s="2">
        <f>IF(S$2="Bike &amp; Run",IF(ISNA(VLOOKUP(S67,Paramètres!$B$3:$C$56,2,FALSE)),0,VLOOKUP(S67,Paramètres!$B$3:$C$56,2,FALSE)*Paramètres!$K$10),IF(OR(S67="",OR($D67="",$D67="NL",$D67="HORS LIGUE")),0,VLOOKUP(IF(OR(S67="",OR($D67="",$D67="NL",$D67="HORS LIGUE")),"",COUNTIFS($D$5:$D$72,"&lt;&gt;"&amp;"",$D$5:$D$72,"&lt;&gt;"&amp;"NL",$D$5:$D$72,"&lt;&gt;"&amp;"HORS LIGUE",S$5:S$72,"&lt;"&amp;S67)+1),Paramètres!$B$3:$C$56,2,FALSE)*Paramètres!$K$10))</f>
        <v>0</v>
      </c>
      <c r="U67" s="46"/>
      <c r="V67" s="2">
        <f>IF(U$2="Bike &amp; Run",IF(ISNA(VLOOKUP(U67,Paramètres!$B$3:$C$56,2,FALSE)),0,VLOOKUP(U67,Paramètres!$B$3:$C$56,2,FALSE)*Paramètres!$K$11),IF(OR(U67="",OR($D67="",$D67="NL",$D67="HORS LIGUE")),0,VLOOKUP(IF(OR(U67="",OR($D67="",$D67="NL",$D67="HORS LIGUE")),"",COUNTIFS($D$5:$D$72,"&lt;&gt;"&amp;"",$D$5:$D$72,"&lt;&gt;"&amp;"NL",$D$5:$D$72,"&lt;&gt;"&amp;"HORS LIGUE",U$5:U$72,"&lt;"&amp;U67)+1),Paramètres!$B$3:$C$56,2,FALSE)*Paramètres!$K$11))</f>
        <v>0</v>
      </c>
      <c r="W67" s="46"/>
      <c r="X67" s="2">
        <f>IF(W$2="Bike &amp; Run",IF(ISNA(VLOOKUP(W67,Paramètres!$B$3:$C$56,2,FALSE)),0,VLOOKUP(W67,Paramètres!$B$3:$C$56,2,FALSE)*Paramètres!$K$12),IF(OR(W67="",OR($D67="",$D67="NL",$D67="HORS LIGUE")),0,VLOOKUP(IF(OR(W67="",OR($D67="",$D67="NL",$D67="HORS LIGUE")),"",COUNTIFS($D$5:$D$72,"&lt;&gt;"&amp;"",$D$5:$D$72,"&lt;&gt;"&amp;"NL",$D$5:$D$72,"&lt;&gt;"&amp;"HORS LIGUE",W$5:W$72,"&lt;"&amp;W67)+1),Paramètres!$B$3:$C$56,2,FALSE)*Paramètres!$K$12))</f>
        <v>0</v>
      </c>
      <c r="Y67" s="46"/>
      <c r="Z67" s="2">
        <f>IF(Y$2="Bike &amp; Run",IF(ISNA(VLOOKUP(Y67,Paramètres!$B$3:$C$56,2,FALSE)),0,VLOOKUP(Y67,Paramètres!$B$3:$C$56,2,FALSE)*Paramètres!$K$13),IF(OR(Y67="",OR($D67="",$D67="NL",$D67="HORS LIGUE")),0,VLOOKUP(IF(OR(Y67="",OR($D67="",$D67="NL",$D67="HORS LIGUE")),"",COUNTIFS($D$5:$D$72,"&lt;&gt;"&amp;"",$D$5:$D$72,"&lt;&gt;"&amp;"NL",$D$5:$D$72,"&lt;&gt;"&amp;"HORS LIGUE",Y$5:Y$72,"&lt;"&amp;Y67)+1),Paramètres!$B$3:$C$56,2,FALSE)*Paramètres!$K$13))</f>
        <v>0</v>
      </c>
      <c r="AA67" s="46"/>
      <c r="AB67" s="2">
        <f>IF(AA$2="Bike &amp; Run",IF(ISNA(VLOOKUP(AA67,Paramètres!$B$3:$C$56,2,FALSE)),0,VLOOKUP(AA67,Paramètres!$B$3:$C$56,2,FALSE)*Paramètres!$K$14),IF(OR(AA67="",OR($D67="",$D67="NL",$D67="HORS LIGUE")),0,VLOOKUP(IF(OR(AA67="",OR($D67="",$D67="NL",$D67="HORS LIGUE")),"",COUNTIFS($D$5:$D$72,"&lt;&gt;"&amp;"",$D$5:$D$72,"&lt;&gt;"&amp;"NL",$D$5:$D$72,"&lt;&gt;"&amp;"HORS LIGUE",AA$5:AA$72,"&lt;"&amp;AA67)+1),Paramètres!$B$3:$C$56,2,FALSE)*Paramètres!$K$14))</f>
        <v>0</v>
      </c>
      <c r="AC67" s="46"/>
      <c r="AD67" s="2">
        <f>IF(AC$2="Bike &amp; Run",IF(ISNA(VLOOKUP(AC67,Paramètres!$B$3:$C$56,2,FALSE)),0,VLOOKUP(AC67,Paramètres!$B$3:$C$56,2,FALSE)*Paramètres!$K$15),IF(OR(AC67="",OR($D67="",$D67="NL",$D67="HORS LIGUE")),0,VLOOKUP(IF(OR(AC67="",OR($D67="",$D67="NL",$D67="HORS LIGUE")),"",COUNTIFS($D$5:$D$72,"&lt;&gt;"&amp;"",$D$5:$D$72,"&lt;&gt;"&amp;"NL",$D$5:$D$72,"&lt;&gt;"&amp;"HORS LIGUE",AC$5:AC$72,"&lt;"&amp;AC67)+1),Paramètres!$B$3:$C$56,2,FALSE)*Paramètres!$K$15))</f>
        <v>0</v>
      </c>
      <c r="AE67" s="46"/>
      <c r="AF67" s="2">
        <f>IF(AE$2="Bike &amp; Run",IF(ISNA(VLOOKUP(AE67,Paramètres!$B$3:$C$56,2,FALSE)),0,VLOOKUP(AE67,Paramètres!$B$3:$C$56,2,FALSE)*Paramètres!$K$16),IF(OR(AE67="",OR($D67="",$D67="NL",$D67="HORS LIGUE")),0,VLOOKUP(IF(OR(AE67="",OR($D67="",$D67="NL",$D67="HORS LIGUE")),"",COUNTIFS($D$5:$D$72,"&lt;&gt;"&amp;"",$D$5:$D$72,"&lt;&gt;"&amp;"NL",$D$5:$D$72,"&lt;&gt;"&amp;"HORS LIGUE",AE$5:AE$72,"&lt;"&amp;AE67)+1),Paramètres!$B$3:$C$56,2,FALSE)*Paramètres!$K$16))</f>
        <v>0</v>
      </c>
      <c r="AG67" s="46"/>
      <c r="AH67" s="2">
        <f>IF(AG$2="Bike &amp; Run",IF(ISNA(VLOOKUP(AG67,Paramètres!$B$3:$C$56,2,FALSE)),0,VLOOKUP(AG67,Paramètres!$B$3:$C$56,2,FALSE)*Paramètres!$K$17),IF(OR(AG67="",OR($D67="",$D67="NL",$D67="HORS LIGUE")),0,VLOOKUP(IF(OR(AG67="",OR($D67="",$D67="NL",$D67="HORS LIGUE")),"",COUNTIFS($D$5:$D$72,"&lt;&gt;"&amp;"",$D$5:$D$72,"&lt;&gt;"&amp;"NL",$D$5:$D$72,"&lt;&gt;"&amp;"HORS LIGUE",AG$5:AG$72,"&lt;"&amp;AG67)+1),Paramètres!$B$3:$C$56,2,FALSE)*Paramètres!$K$17))</f>
        <v>0</v>
      </c>
      <c r="AI67" s="40">
        <f t="shared" si="53"/>
        <v>0</v>
      </c>
      <c r="AJ67" s="3" t="str">
        <f t="shared" si="54"/>
        <v/>
      </c>
      <c r="AK67" s="5">
        <f t="shared" si="55"/>
        <v>0</v>
      </c>
      <c r="AL67" s="41">
        <f t="shared" si="56"/>
        <v>0</v>
      </c>
      <c r="AM67" s="33" t="str">
        <f t="shared" si="57"/>
        <v/>
      </c>
      <c r="AO67" s="22">
        <f t="shared" si="58"/>
        <v>0</v>
      </c>
      <c r="AP67">
        <f t="shared" si="59"/>
        <v>0</v>
      </c>
      <c r="AQ67">
        <f t="shared" si="60"/>
        <v>0</v>
      </c>
      <c r="AR67">
        <f t="shared" si="61"/>
        <v>0</v>
      </c>
      <c r="AS67">
        <f t="shared" si="62"/>
        <v>0</v>
      </c>
      <c r="AT67">
        <f t="shared" si="63"/>
        <v>0</v>
      </c>
      <c r="AU67">
        <f t="shared" si="64"/>
        <v>0</v>
      </c>
      <c r="AV67">
        <f t="shared" si="65"/>
        <v>0</v>
      </c>
      <c r="AW67">
        <f t="shared" si="66"/>
        <v>0</v>
      </c>
      <c r="AX67">
        <f t="shared" si="67"/>
        <v>0</v>
      </c>
      <c r="AY67">
        <f t="shared" si="68"/>
        <v>0</v>
      </c>
      <c r="AZ67">
        <f t="shared" si="69"/>
        <v>0</v>
      </c>
      <c r="BA67">
        <f t="shared" si="70"/>
        <v>0</v>
      </c>
      <c r="BB67">
        <f t="shared" si="71"/>
        <v>0</v>
      </c>
      <c r="BC67">
        <f t="shared" si="72"/>
        <v>0</v>
      </c>
      <c r="BD67">
        <f t="shared" si="73"/>
        <v>0</v>
      </c>
      <c r="BE67" s="22">
        <f t="shared" ref="BE67:BR67" si="104">BD67+LARGE($AO67:$BC67,BE$4)</f>
        <v>0</v>
      </c>
      <c r="BF67" s="22">
        <f t="shared" si="104"/>
        <v>0</v>
      </c>
      <c r="BG67" s="22">
        <f t="shared" si="104"/>
        <v>0</v>
      </c>
      <c r="BH67" s="22">
        <f t="shared" si="104"/>
        <v>0</v>
      </c>
      <c r="BI67" s="22">
        <f t="shared" si="104"/>
        <v>0</v>
      </c>
      <c r="BJ67" s="22">
        <f t="shared" si="104"/>
        <v>0</v>
      </c>
      <c r="BK67" s="22">
        <f t="shared" si="104"/>
        <v>0</v>
      </c>
      <c r="BL67" s="22">
        <f t="shared" si="104"/>
        <v>0</v>
      </c>
      <c r="BM67" s="22">
        <f t="shared" si="104"/>
        <v>0</v>
      </c>
      <c r="BN67" s="22">
        <f t="shared" si="104"/>
        <v>0</v>
      </c>
      <c r="BO67" s="22">
        <f t="shared" si="104"/>
        <v>0</v>
      </c>
      <c r="BP67" s="22">
        <f t="shared" si="104"/>
        <v>0</v>
      </c>
      <c r="BQ67" s="22">
        <f t="shared" si="104"/>
        <v>0</v>
      </c>
      <c r="BR67" s="22">
        <f t="shared" si="104"/>
        <v>0</v>
      </c>
    </row>
    <row r="68" spans="1:70" ht="16.5">
      <c r="A68" s="14"/>
      <c r="B68" s="32" t="str">
        <f>IF(ISNA(VLOOKUP(A68,'Licenciés Jeunes 2023'!A:C,3,0)),"",VLOOKUP(A68,'Licenciés Jeunes 2023'!A:C,3,0))</f>
        <v/>
      </c>
      <c r="C68" s="32" t="str">
        <f>IF(ISNA(VLOOKUP(A68,'Licenciés Jeunes 2023'!A:C,2,0)),"",VLOOKUP(A68,'Licenciés Jeunes 2023'!A:C,2,0))</f>
        <v/>
      </c>
      <c r="D68" s="32" t="str">
        <f>IF(ISNA(VLOOKUP(A68,'Licenciés Jeunes 2023'!A:F,6,0)),"",VLOOKUP(A68,'Licenciés Jeunes 2023'!A:F,6,0))</f>
        <v/>
      </c>
      <c r="E68" s="6"/>
      <c r="F68" s="2">
        <f>IF(E$2="Bike &amp; Run",IF(ISNA(VLOOKUP(E68,Paramètres!$B$3:$C$56,2,FALSE)),0,VLOOKUP(E68,Paramètres!$B$3:$C$56,2,FALSE)*Paramètres!$K$3),IF(OR(E68="",OR($D68="",$D68="NL",$D68="HORS LIGUE")),0,VLOOKUP(IF(OR(E68="",OR($D68="",$D68="NL",$D68="HORS LIGUE")),"",COUNTIFS($D$5:$D$72,"&lt;&gt;"&amp;"",$D$5:$D$72,"&lt;&gt;"&amp;"NL",$D$5:$D$72,"&lt;&gt;"&amp;"HORS LIGUE",E$5:E$72,"&lt;"&amp;E68)+1),Paramètres!$B$3:$C$56,2,FALSE)*Paramètres!$K$3))</f>
        <v>0</v>
      </c>
      <c r="G68" s="4"/>
      <c r="H68" s="2">
        <f>IF(G$2="Bike &amp; Run",IF(ISNA(VLOOKUP(G68,Paramètres!$B$3:$C$56,2,FALSE)),0,VLOOKUP(G68,Paramètres!$B$3:$C$56,2,FALSE)*Paramètres!$K$4),IF(OR(G68="",OR($D68="",$D68="NL",$D68="HORS LIGUE")),0,VLOOKUP(IF(OR(G68="",OR($D68="",$D68="NL",$D68="HORS LIGUE")),"",COUNTIFS($D$5:$D$72,"&lt;&gt;"&amp;"",$D$5:$D$72,"&lt;&gt;"&amp;"NL",$D$5:$D$72,"&lt;&gt;"&amp;"HORS LIGUE",G$5:G$72,"&lt;"&amp;G68)+1),Paramètres!$B$3:$C$56,2,FALSE)*Paramètres!$K$4))</f>
        <v>0</v>
      </c>
      <c r="I68" s="36"/>
      <c r="J68" s="2">
        <f>IF(I$2="Bike &amp; Run",IF(ISNA(VLOOKUP(I68,Paramètres!$B$3:$C$56,2,FALSE)),0,VLOOKUP(I68,Paramètres!$B$3:$C$56,2,FALSE)*Paramètres!$K$5),IF(OR(I68="",OR($D68="",$D68="NL",$D68="HORS LIGUE")),0,VLOOKUP(IF(OR(I68="",OR($D68="",$D68="NL",$D68="HORS LIGUE")),"",COUNTIFS($D$5:$D$72,"&lt;&gt;"&amp;"",$D$5:$D$72,"&lt;&gt;"&amp;"NL",$D$5:$D$72,"&lt;&gt;"&amp;"HORS LIGUE",I$5:I$72,"&lt;"&amp;I68)+1),Paramètres!$B$3:$C$56,2,FALSE)*Paramètres!$K$5))</f>
        <v>0</v>
      </c>
      <c r="K68" s="4"/>
      <c r="L68" s="2">
        <f>IF(K$2="Bike &amp; Run",IF(ISNA(VLOOKUP(K68,Paramètres!$B$3:$C$56,2,FALSE)),0,VLOOKUP(K68,Paramètres!$B$3:$C$56,2,FALSE)*Paramètres!$K$6),IF(OR(K68="",OR($D68="",$D68="NL",$D68="HORS LIGUE")),0,VLOOKUP(IF(OR(K68="",OR($D68="",$D68="NL",$D68="HORS LIGUE")),"",COUNTIFS($D$5:$D$72,"&lt;&gt;"&amp;"",$D$5:$D$72,"&lt;&gt;"&amp;"NL",$D$5:$D$72,"&lt;&gt;"&amp;"HORS LIGUE",K$5:K$72,"&lt;"&amp;K68)+1),Paramètres!$B$3:$C$56,2,FALSE)*Paramètres!$K$6))</f>
        <v>0</v>
      </c>
      <c r="M68" s="4"/>
      <c r="N68" s="2">
        <f>IF(M$2="Bike &amp; Run",IF(ISNA(VLOOKUP(M68,Paramètres!$B$3:$C$56,2,FALSE)),0,VLOOKUP(M68,Paramètres!$B$3:$C$56,2,FALSE)*Paramètres!$K$7),IF(OR(M68="",OR($D68="",$D68="NL",$D68="HORS LIGUE")),0,VLOOKUP(IF(OR(M68="",OR($D68="",$D68="NL",$D68="HORS LIGUE")),"",COUNTIFS($D$5:$D$72,"&lt;&gt;"&amp;"",$D$5:$D$72,"&lt;&gt;"&amp;"NL",$D$5:$D$72,"&lt;&gt;"&amp;"HORS LIGUE",M$5:M$72,"&lt;"&amp;M68)+1),Paramètres!$B$3:$C$56,2,FALSE)*Paramètres!$K$7))</f>
        <v>0</v>
      </c>
      <c r="O68" s="46"/>
      <c r="P68" s="2">
        <f>IF(O$2="Bike &amp; Run",IF(ISNA(VLOOKUP(O68,Paramètres!$B$3:$C$56,2,FALSE)),0,VLOOKUP(O68,Paramètres!$B$3:$C$56,2,FALSE)*Paramètres!$K$8),IF(OR(O68="",OR($D68="",$D68="NL",$D68="HORS LIGUE")),0,VLOOKUP(IF(OR(O68="",OR($D68="",$D68="NL",$D68="HORS LIGUE")),"",COUNTIFS($D$5:$D$72,"&lt;&gt;"&amp;"",$D$5:$D$72,"&lt;&gt;"&amp;"NL",$D$5:$D$72,"&lt;&gt;"&amp;"HORS LIGUE",O$5:O$72,"&lt;"&amp;O68)+1),Paramètres!$B$3:$C$56,2,FALSE)*Paramètres!$K$8))</f>
        <v>0</v>
      </c>
      <c r="Q68" s="46"/>
      <c r="R68" s="2">
        <f>IF(Q$2="Bike &amp; Run",IF(ISNA(VLOOKUP(Q68,Paramètres!$B$3:$C$56,2,FALSE)),0,VLOOKUP(Q68,Paramètres!$B$3:$C$56,2,FALSE)*Paramètres!$K$9),IF(OR(Q68="",OR($D68="",$D68="NL",$D68="HORS LIGUE")),0,VLOOKUP(IF(OR(Q68="",OR($D68="",$D68="NL",$D68="HORS LIGUE")),"",COUNTIFS($D$5:$D$72,"&lt;&gt;"&amp;"",$D$5:$D$72,"&lt;&gt;"&amp;"NL",$D$5:$D$72,"&lt;&gt;"&amp;"HORS LIGUE",Q$5:Q$72,"&lt;"&amp;Q68)+1),Paramètres!$B$3:$C$56,2,FALSE)*Paramètres!$K$9))</f>
        <v>0</v>
      </c>
      <c r="S68" s="46"/>
      <c r="T68" s="2">
        <f>IF(S$2="Bike &amp; Run",IF(ISNA(VLOOKUP(S68,Paramètres!$B$3:$C$56,2,FALSE)),0,VLOOKUP(S68,Paramètres!$B$3:$C$56,2,FALSE)*Paramètres!$K$10),IF(OR(S68="",OR($D68="",$D68="NL",$D68="HORS LIGUE")),0,VLOOKUP(IF(OR(S68="",OR($D68="",$D68="NL",$D68="HORS LIGUE")),"",COUNTIFS($D$5:$D$72,"&lt;&gt;"&amp;"",$D$5:$D$72,"&lt;&gt;"&amp;"NL",$D$5:$D$72,"&lt;&gt;"&amp;"HORS LIGUE",S$5:S$72,"&lt;"&amp;S68)+1),Paramètres!$B$3:$C$56,2,FALSE)*Paramètres!$K$10))</f>
        <v>0</v>
      </c>
      <c r="U68" s="46"/>
      <c r="V68" s="2">
        <f>IF(U$2="Bike &amp; Run",IF(ISNA(VLOOKUP(U68,Paramètres!$B$3:$C$56,2,FALSE)),0,VLOOKUP(U68,Paramètres!$B$3:$C$56,2,FALSE)*Paramètres!$K$11),IF(OR(U68="",OR($D68="",$D68="NL",$D68="HORS LIGUE")),0,VLOOKUP(IF(OR(U68="",OR($D68="",$D68="NL",$D68="HORS LIGUE")),"",COUNTIFS($D$5:$D$72,"&lt;&gt;"&amp;"",$D$5:$D$72,"&lt;&gt;"&amp;"NL",$D$5:$D$72,"&lt;&gt;"&amp;"HORS LIGUE",U$5:U$72,"&lt;"&amp;U68)+1),Paramètres!$B$3:$C$56,2,FALSE)*Paramètres!$K$11))</f>
        <v>0</v>
      </c>
      <c r="W68" s="46"/>
      <c r="X68" s="2">
        <f>IF(W$2="Bike &amp; Run",IF(ISNA(VLOOKUP(W68,Paramètres!$B$3:$C$56,2,FALSE)),0,VLOOKUP(W68,Paramètres!$B$3:$C$56,2,FALSE)*Paramètres!$K$12),IF(OR(W68="",OR($D68="",$D68="NL",$D68="HORS LIGUE")),0,VLOOKUP(IF(OR(W68="",OR($D68="",$D68="NL",$D68="HORS LIGUE")),"",COUNTIFS($D$5:$D$72,"&lt;&gt;"&amp;"",$D$5:$D$72,"&lt;&gt;"&amp;"NL",$D$5:$D$72,"&lt;&gt;"&amp;"HORS LIGUE",W$5:W$72,"&lt;"&amp;W68)+1),Paramètres!$B$3:$C$56,2,FALSE)*Paramètres!$K$12))</f>
        <v>0</v>
      </c>
      <c r="Y68" s="46"/>
      <c r="Z68" s="2">
        <f>IF(Y$2="Bike &amp; Run",IF(ISNA(VLOOKUP(Y68,Paramètres!$B$3:$C$56,2,FALSE)),0,VLOOKUP(Y68,Paramètres!$B$3:$C$56,2,FALSE)*Paramètres!$K$13),IF(OR(Y68="",OR($D68="",$D68="NL",$D68="HORS LIGUE")),0,VLOOKUP(IF(OR(Y68="",OR($D68="",$D68="NL",$D68="HORS LIGUE")),"",COUNTIFS($D$5:$D$72,"&lt;&gt;"&amp;"",$D$5:$D$72,"&lt;&gt;"&amp;"NL",$D$5:$D$72,"&lt;&gt;"&amp;"HORS LIGUE",Y$5:Y$72,"&lt;"&amp;Y68)+1),Paramètres!$B$3:$C$56,2,FALSE)*Paramètres!$K$13))</f>
        <v>0</v>
      </c>
      <c r="AA68" s="46"/>
      <c r="AB68" s="2">
        <f>IF(AA$2="Bike &amp; Run",IF(ISNA(VLOOKUP(AA68,Paramètres!$B$3:$C$56,2,FALSE)),0,VLOOKUP(AA68,Paramètres!$B$3:$C$56,2,FALSE)*Paramètres!$K$14),IF(OR(AA68="",OR($D68="",$D68="NL",$D68="HORS LIGUE")),0,VLOOKUP(IF(OR(AA68="",OR($D68="",$D68="NL",$D68="HORS LIGUE")),"",COUNTIFS($D$5:$D$72,"&lt;&gt;"&amp;"",$D$5:$D$72,"&lt;&gt;"&amp;"NL",$D$5:$D$72,"&lt;&gt;"&amp;"HORS LIGUE",AA$5:AA$72,"&lt;"&amp;AA68)+1),Paramètres!$B$3:$C$56,2,FALSE)*Paramètres!$K$14))</f>
        <v>0</v>
      </c>
      <c r="AC68" s="46"/>
      <c r="AD68" s="2">
        <f>IF(AC$2="Bike &amp; Run",IF(ISNA(VLOOKUP(AC68,Paramètres!$B$3:$C$56,2,FALSE)),0,VLOOKUP(AC68,Paramètres!$B$3:$C$56,2,FALSE)*Paramètres!$K$15),IF(OR(AC68="",OR($D68="",$D68="NL",$D68="HORS LIGUE")),0,VLOOKUP(IF(OR(AC68="",OR($D68="",$D68="NL",$D68="HORS LIGUE")),"",COUNTIFS($D$5:$D$72,"&lt;&gt;"&amp;"",$D$5:$D$72,"&lt;&gt;"&amp;"NL",$D$5:$D$72,"&lt;&gt;"&amp;"HORS LIGUE",AC$5:AC$72,"&lt;"&amp;AC68)+1),Paramètres!$B$3:$C$56,2,FALSE)*Paramètres!$K$15))</f>
        <v>0</v>
      </c>
      <c r="AE68" s="46"/>
      <c r="AF68" s="2">
        <f>IF(AE$2="Bike &amp; Run",IF(ISNA(VLOOKUP(AE68,Paramètres!$B$3:$C$56,2,FALSE)),0,VLOOKUP(AE68,Paramètres!$B$3:$C$56,2,FALSE)*Paramètres!$K$16),IF(OR(AE68="",OR($D68="",$D68="NL",$D68="HORS LIGUE")),0,VLOOKUP(IF(OR(AE68="",OR($D68="",$D68="NL",$D68="HORS LIGUE")),"",COUNTIFS($D$5:$D$72,"&lt;&gt;"&amp;"",$D$5:$D$72,"&lt;&gt;"&amp;"NL",$D$5:$D$72,"&lt;&gt;"&amp;"HORS LIGUE",AE$5:AE$72,"&lt;"&amp;AE68)+1),Paramètres!$B$3:$C$56,2,FALSE)*Paramètres!$K$16))</f>
        <v>0</v>
      </c>
      <c r="AG68" s="46"/>
      <c r="AH68" s="2">
        <f>IF(AG$2="Bike &amp; Run",IF(ISNA(VLOOKUP(AG68,Paramètres!$B$3:$C$56,2,FALSE)),0,VLOOKUP(AG68,Paramètres!$B$3:$C$56,2,FALSE)*Paramètres!$K$17),IF(OR(AG68="",OR($D68="",$D68="NL",$D68="HORS LIGUE")),0,VLOOKUP(IF(OR(AG68="",OR($D68="",$D68="NL",$D68="HORS LIGUE")),"",COUNTIFS($D$5:$D$72,"&lt;&gt;"&amp;"",$D$5:$D$72,"&lt;&gt;"&amp;"NL",$D$5:$D$72,"&lt;&gt;"&amp;"HORS LIGUE",AG$5:AG$72,"&lt;"&amp;AG68)+1),Paramètres!$B$3:$C$56,2,FALSE)*Paramètres!$K$17))</f>
        <v>0</v>
      </c>
      <c r="AI68" s="40">
        <f t="shared" si="53"/>
        <v>0</v>
      </c>
      <c r="AJ68" s="3" t="str">
        <f t="shared" si="54"/>
        <v/>
      </c>
      <c r="AK68" s="5">
        <f t="shared" si="55"/>
        <v>0</v>
      </c>
      <c r="AL68" s="41">
        <f t="shared" si="56"/>
        <v>0</v>
      </c>
      <c r="AM68" s="33" t="str">
        <f t="shared" si="57"/>
        <v/>
      </c>
      <c r="AO68" s="22">
        <f t="shared" si="58"/>
        <v>0</v>
      </c>
      <c r="AP68">
        <f t="shared" si="59"/>
        <v>0</v>
      </c>
      <c r="AQ68">
        <f t="shared" si="60"/>
        <v>0</v>
      </c>
      <c r="AR68">
        <f t="shared" si="61"/>
        <v>0</v>
      </c>
      <c r="AS68">
        <f t="shared" si="62"/>
        <v>0</v>
      </c>
      <c r="AT68">
        <f t="shared" si="63"/>
        <v>0</v>
      </c>
      <c r="AU68">
        <f t="shared" si="64"/>
        <v>0</v>
      </c>
      <c r="AV68">
        <f t="shared" si="65"/>
        <v>0</v>
      </c>
      <c r="AW68">
        <f t="shared" si="66"/>
        <v>0</v>
      </c>
      <c r="AX68">
        <f t="shared" si="67"/>
        <v>0</v>
      </c>
      <c r="AY68">
        <f t="shared" si="68"/>
        <v>0</v>
      </c>
      <c r="AZ68">
        <f t="shared" si="69"/>
        <v>0</v>
      </c>
      <c r="BA68">
        <f t="shared" si="70"/>
        <v>0</v>
      </c>
      <c r="BB68">
        <f t="shared" si="71"/>
        <v>0</v>
      </c>
      <c r="BC68">
        <f t="shared" si="72"/>
        <v>0</v>
      </c>
      <c r="BD68">
        <f t="shared" si="73"/>
        <v>0</v>
      </c>
      <c r="BE68" s="22">
        <f t="shared" ref="BE68:BR68" si="105">BD68+LARGE($AO68:$BC68,BE$4)</f>
        <v>0</v>
      </c>
      <c r="BF68" s="22">
        <f t="shared" si="105"/>
        <v>0</v>
      </c>
      <c r="BG68" s="22">
        <f t="shared" si="105"/>
        <v>0</v>
      </c>
      <c r="BH68" s="22">
        <f t="shared" si="105"/>
        <v>0</v>
      </c>
      <c r="BI68" s="22">
        <f t="shared" si="105"/>
        <v>0</v>
      </c>
      <c r="BJ68" s="22">
        <f t="shared" si="105"/>
        <v>0</v>
      </c>
      <c r="BK68" s="22">
        <f t="shared" si="105"/>
        <v>0</v>
      </c>
      <c r="BL68" s="22">
        <f t="shared" si="105"/>
        <v>0</v>
      </c>
      <c r="BM68" s="22">
        <f t="shared" si="105"/>
        <v>0</v>
      </c>
      <c r="BN68" s="22">
        <f t="shared" si="105"/>
        <v>0</v>
      </c>
      <c r="BO68" s="22">
        <f t="shared" si="105"/>
        <v>0</v>
      </c>
      <c r="BP68" s="22">
        <f t="shared" si="105"/>
        <v>0</v>
      </c>
      <c r="BQ68" s="22">
        <f t="shared" si="105"/>
        <v>0</v>
      </c>
      <c r="BR68" s="22">
        <f t="shared" si="105"/>
        <v>0</v>
      </c>
    </row>
    <row r="69" spans="1:70" ht="16.5">
      <c r="A69" s="14"/>
      <c r="B69" s="32" t="str">
        <f>IF(ISNA(VLOOKUP(A69,'Licenciés Jeunes 2023'!A:C,3,0)),"",VLOOKUP(A69,'Licenciés Jeunes 2023'!A:C,3,0))</f>
        <v/>
      </c>
      <c r="C69" s="32" t="str">
        <f>IF(ISNA(VLOOKUP(A69,'Licenciés Jeunes 2023'!A:C,2,0)),"",VLOOKUP(A69,'Licenciés Jeunes 2023'!A:C,2,0))</f>
        <v/>
      </c>
      <c r="D69" s="32" t="str">
        <f>IF(ISNA(VLOOKUP(A69,'Licenciés Jeunes 2023'!A:F,6,0)),"",VLOOKUP(A69,'Licenciés Jeunes 2023'!A:F,6,0))</f>
        <v/>
      </c>
      <c r="E69" s="6"/>
      <c r="F69" s="2">
        <f>IF(E$2="Bike &amp; Run",IF(ISNA(VLOOKUP(E69,Paramètres!$B$3:$C$56,2,FALSE)),0,VLOOKUP(E69,Paramètres!$B$3:$C$56,2,FALSE)*Paramètres!$K$3),IF(OR(E69="",OR($D69="",$D69="NL",$D69="HORS LIGUE")),0,VLOOKUP(IF(OR(E69="",OR($D69="",$D69="NL",$D69="HORS LIGUE")),"",COUNTIFS($D$5:$D$72,"&lt;&gt;"&amp;"",$D$5:$D$72,"&lt;&gt;"&amp;"NL",$D$5:$D$72,"&lt;&gt;"&amp;"HORS LIGUE",E$5:E$72,"&lt;"&amp;E69)+1),Paramètres!$B$3:$C$56,2,FALSE)*Paramètres!$K$3))</f>
        <v>0</v>
      </c>
      <c r="G69" s="4"/>
      <c r="H69" s="2">
        <f>IF(G$2="Bike &amp; Run",IF(ISNA(VLOOKUP(G69,Paramètres!$B$3:$C$56,2,FALSE)),0,VLOOKUP(G69,Paramètres!$B$3:$C$56,2,FALSE)*Paramètres!$K$4),IF(OR(G69="",OR($D69="",$D69="NL",$D69="HORS LIGUE")),0,VLOOKUP(IF(OR(G69="",OR($D69="",$D69="NL",$D69="HORS LIGUE")),"",COUNTIFS($D$5:$D$72,"&lt;&gt;"&amp;"",$D$5:$D$72,"&lt;&gt;"&amp;"NL",$D$5:$D$72,"&lt;&gt;"&amp;"HORS LIGUE",G$5:G$72,"&lt;"&amp;G69)+1),Paramètres!$B$3:$C$56,2,FALSE)*Paramètres!$K$4))</f>
        <v>0</v>
      </c>
      <c r="I69" s="36"/>
      <c r="J69" s="2">
        <f>IF(I$2="Bike &amp; Run",IF(ISNA(VLOOKUP(I69,Paramètres!$B$3:$C$56,2,FALSE)),0,VLOOKUP(I69,Paramètres!$B$3:$C$56,2,FALSE)*Paramètres!$K$5),IF(OR(I69="",OR($D69="",$D69="NL",$D69="HORS LIGUE")),0,VLOOKUP(IF(OR(I69="",OR($D69="",$D69="NL",$D69="HORS LIGUE")),"",COUNTIFS($D$5:$D$72,"&lt;&gt;"&amp;"",$D$5:$D$72,"&lt;&gt;"&amp;"NL",$D$5:$D$72,"&lt;&gt;"&amp;"HORS LIGUE",I$5:I$72,"&lt;"&amp;I69)+1),Paramètres!$B$3:$C$56,2,FALSE)*Paramètres!$K$5))</f>
        <v>0</v>
      </c>
      <c r="K69" s="4"/>
      <c r="L69" s="2">
        <f>IF(K$2="Bike &amp; Run",IF(ISNA(VLOOKUP(K69,Paramètres!$B$3:$C$56,2,FALSE)),0,VLOOKUP(K69,Paramètres!$B$3:$C$56,2,FALSE)*Paramètres!$K$6),IF(OR(K69="",OR($D69="",$D69="NL",$D69="HORS LIGUE")),0,VLOOKUP(IF(OR(K69="",OR($D69="",$D69="NL",$D69="HORS LIGUE")),"",COUNTIFS($D$5:$D$72,"&lt;&gt;"&amp;"",$D$5:$D$72,"&lt;&gt;"&amp;"NL",$D$5:$D$72,"&lt;&gt;"&amp;"HORS LIGUE",K$5:K$72,"&lt;"&amp;K69)+1),Paramètres!$B$3:$C$56,2,FALSE)*Paramètres!$K$6))</f>
        <v>0</v>
      </c>
      <c r="M69" s="4"/>
      <c r="N69" s="2">
        <f>IF(M$2="Bike &amp; Run",IF(ISNA(VLOOKUP(M69,Paramètres!$B$3:$C$56,2,FALSE)),0,VLOOKUP(M69,Paramètres!$B$3:$C$56,2,FALSE)*Paramètres!$K$7),IF(OR(M69="",OR($D69="",$D69="NL",$D69="HORS LIGUE")),0,VLOOKUP(IF(OR(M69="",OR($D69="",$D69="NL",$D69="HORS LIGUE")),"",COUNTIFS($D$5:$D$72,"&lt;&gt;"&amp;"",$D$5:$D$72,"&lt;&gt;"&amp;"NL",$D$5:$D$72,"&lt;&gt;"&amp;"HORS LIGUE",M$5:M$72,"&lt;"&amp;M69)+1),Paramètres!$B$3:$C$56,2,FALSE)*Paramètres!$K$7))</f>
        <v>0</v>
      </c>
      <c r="O69" s="46"/>
      <c r="P69" s="2">
        <f>IF(O$2="Bike &amp; Run",IF(ISNA(VLOOKUP(O69,Paramètres!$B$3:$C$56,2,FALSE)),0,VLOOKUP(O69,Paramètres!$B$3:$C$56,2,FALSE)*Paramètres!$K$8),IF(OR(O69="",OR($D69="",$D69="NL",$D69="HORS LIGUE")),0,VLOOKUP(IF(OR(O69="",OR($D69="",$D69="NL",$D69="HORS LIGUE")),"",COUNTIFS($D$5:$D$72,"&lt;&gt;"&amp;"",$D$5:$D$72,"&lt;&gt;"&amp;"NL",$D$5:$D$72,"&lt;&gt;"&amp;"HORS LIGUE",O$5:O$72,"&lt;"&amp;O69)+1),Paramètres!$B$3:$C$56,2,FALSE)*Paramètres!$K$8))</f>
        <v>0</v>
      </c>
      <c r="Q69" s="46"/>
      <c r="R69" s="2">
        <f>IF(Q$2="Bike &amp; Run",IF(ISNA(VLOOKUP(Q69,Paramètres!$B$3:$C$56,2,FALSE)),0,VLOOKUP(Q69,Paramètres!$B$3:$C$56,2,FALSE)*Paramètres!$K$9),IF(OR(Q69="",OR($D69="",$D69="NL",$D69="HORS LIGUE")),0,VLOOKUP(IF(OR(Q69="",OR($D69="",$D69="NL",$D69="HORS LIGUE")),"",COUNTIFS($D$5:$D$72,"&lt;&gt;"&amp;"",$D$5:$D$72,"&lt;&gt;"&amp;"NL",$D$5:$D$72,"&lt;&gt;"&amp;"HORS LIGUE",Q$5:Q$72,"&lt;"&amp;Q69)+1),Paramètres!$B$3:$C$56,2,FALSE)*Paramètres!$K$9))</f>
        <v>0</v>
      </c>
      <c r="S69" s="46"/>
      <c r="T69" s="2">
        <f>IF(S$2="Bike &amp; Run",IF(ISNA(VLOOKUP(S69,Paramètres!$B$3:$C$56,2,FALSE)),0,VLOOKUP(S69,Paramètres!$B$3:$C$56,2,FALSE)*Paramètres!$K$10),IF(OR(S69="",OR($D69="",$D69="NL",$D69="HORS LIGUE")),0,VLOOKUP(IF(OR(S69="",OR($D69="",$D69="NL",$D69="HORS LIGUE")),"",COUNTIFS($D$5:$D$72,"&lt;&gt;"&amp;"",$D$5:$D$72,"&lt;&gt;"&amp;"NL",$D$5:$D$72,"&lt;&gt;"&amp;"HORS LIGUE",S$5:S$72,"&lt;"&amp;S69)+1),Paramètres!$B$3:$C$56,2,FALSE)*Paramètres!$K$10))</f>
        <v>0</v>
      </c>
      <c r="U69" s="46"/>
      <c r="V69" s="2">
        <f>IF(U$2="Bike &amp; Run",IF(ISNA(VLOOKUP(U69,Paramètres!$B$3:$C$56,2,FALSE)),0,VLOOKUP(U69,Paramètres!$B$3:$C$56,2,FALSE)*Paramètres!$K$11),IF(OR(U69="",OR($D69="",$D69="NL",$D69="HORS LIGUE")),0,VLOOKUP(IF(OR(U69="",OR($D69="",$D69="NL",$D69="HORS LIGUE")),"",COUNTIFS($D$5:$D$72,"&lt;&gt;"&amp;"",$D$5:$D$72,"&lt;&gt;"&amp;"NL",$D$5:$D$72,"&lt;&gt;"&amp;"HORS LIGUE",U$5:U$72,"&lt;"&amp;U69)+1),Paramètres!$B$3:$C$56,2,FALSE)*Paramètres!$K$11))</f>
        <v>0</v>
      </c>
      <c r="W69" s="46"/>
      <c r="X69" s="2">
        <f>IF(W$2="Bike &amp; Run",IF(ISNA(VLOOKUP(W69,Paramètres!$B$3:$C$56,2,FALSE)),0,VLOOKUP(W69,Paramètres!$B$3:$C$56,2,FALSE)*Paramètres!$K$12),IF(OR(W69="",OR($D69="",$D69="NL",$D69="HORS LIGUE")),0,VLOOKUP(IF(OR(W69="",OR($D69="",$D69="NL",$D69="HORS LIGUE")),"",COUNTIFS($D$5:$D$72,"&lt;&gt;"&amp;"",$D$5:$D$72,"&lt;&gt;"&amp;"NL",$D$5:$D$72,"&lt;&gt;"&amp;"HORS LIGUE",W$5:W$72,"&lt;"&amp;W69)+1),Paramètres!$B$3:$C$56,2,FALSE)*Paramètres!$K$12))</f>
        <v>0</v>
      </c>
      <c r="Y69" s="46"/>
      <c r="Z69" s="2">
        <f>IF(Y$2="Bike &amp; Run",IF(ISNA(VLOOKUP(Y69,Paramètres!$B$3:$C$56,2,FALSE)),0,VLOOKUP(Y69,Paramètres!$B$3:$C$56,2,FALSE)*Paramètres!$K$13),IF(OR(Y69="",OR($D69="",$D69="NL",$D69="HORS LIGUE")),0,VLOOKUP(IF(OR(Y69="",OR($D69="",$D69="NL",$D69="HORS LIGUE")),"",COUNTIFS($D$5:$D$72,"&lt;&gt;"&amp;"",$D$5:$D$72,"&lt;&gt;"&amp;"NL",$D$5:$D$72,"&lt;&gt;"&amp;"HORS LIGUE",Y$5:Y$72,"&lt;"&amp;Y69)+1),Paramètres!$B$3:$C$56,2,FALSE)*Paramètres!$K$13))</f>
        <v>0</v>
      </c>
      <c r="AA69" s="46"/>
      <c r="AB69" s="2">
        <f>IF(AA$2="Bike &amp; Run",IF(ISNA(VLOOKUP(AA69,Paramètres!$B$3:$C$56,2,FALSE)),0,VLOOKUP(AA69,Paramètres!$B$3:$C$56,2,FALSE)*Paramètres!$K$14),IF(OR(AA69="",OR($D69="",$D69="NL",$D69="HORS LIGUE")),0,VLOOKUP(IF(OR(AA69="",OR($D69="",$D69="NL",$D69="HORS LIGUE")),"",COUNTIFS($D$5:$D$72,"&lt;&gt;"&amp;"",$D$5:$D$72,"&lt;&gt;"&amp;"NL",$D$5:$D$72,"&lt;&gt;"&amp;"HORS LIGUE",AA$5:AA$72,"&lt;"&amp;AA69)+1),Paramètres!$B$3:$C$56,2,FALSE)*Paramètres!$K$14))</f>
        <v>0</v>
      </c>
      <c r="AC69" s="46"/>
      <c r="AD69" s="2">
        <f>IF(AC$2="Bike &amp; Run",IF(ISNA(VLOOKUP(AC69,Paramètres!$B$3:$C$56,2,FALSE)),0,VLOOKUP(AC69,Paramètres!$B$3:$C$56,2,FALSE)*Paramètres!$K$15),IF(OR(AC69="",OR($D69="",$D69="NL",$D69="HORS LIGUE")),0,VLOOKUP(IF(OR(AC69="",OR($D69="",$D69="NL",$D69="HORS LIGUE")),"",COUNTIFS($D$5:$D$72,"&lt;&gt;"&amp;"",$D$5:$D$72,"&lt;&gt;"&amp;"NL",$D$5:$D$72,"&lt;&gt;"&amp;"HORS LIGUE",AC$5:AC$72,"&lt;"&amp;AC69)+1),Paramètres!$B$3:$C$56,2,FALSE)*Paramètres!$K$15))</f>
        <v>0</v>
      </c>
      <c r="AE69" s="46"/>
      <c r="AF69" s="2">
        <f>IF(AE$2="Bike &amp; Run",IF(ISNA(VLOOKUP(AE69,Paramètres!$B$3:$C$56,2,FALSE)),0,VLOOKUP(AE69,Paramètres!$B$3:$C$56,2,FALSE)*Paramètres!$K$16),IF(OR(AE69="",OR($D69="",$D69="NL",$D69="HORS LIGUE")),0,VLOOKUP(IF(OR(AE69="",OR($D69="",$D69="NL",$D69="HORS LIGUE")),"",COUNTIFS($D$5:$D$72,"&lt;&gt;"&amp;"",$D$5:$D$72,"&lt;&gt;"&amp;"NL",$D$5:$D$72,"&lt;&gt;"&amp;"HORS LIGUE",AE$5:AE$72,"&lt;"&amp;AE69)+1),Paramètres!$B$3:$C$56,2,FALSE)*Paramètres!$K$16))</f>
        <v>0</v>
      </c>
      <c r="AG69" s="46"/>
      <c r="AH69" s="2">
        <f>IF(AG$2="Bike &amp; Run",IF(ISNA(VLOOKUP(AG69,Paramètres!$B$3:$C$56,2,FALSE)),0,VLOOKUP(AG69,Paramètres!$B$3:$C$56,2,FALSE)*Paramètres!$K$17),IF(OR(AG69="",OR($D69="",$D69="NL",$D69="HORS LIGUE")),0,VLOOKUP(IF(OR(AG69="",OR($D69="",$D69="NL",$D69="HORS LIGUE")),"",COUNTIFS($D$5:$D$72,"&lt;&gt;"&amp;"",$D$5:$D$72,"&lt;&gt;"&amp;"NL",$D$5:$D$72,"&lt;&gt;"&amp;"HORS LIGUE",AG$5:AG$72,"&lt;"&amp;AG69)+1),Paramètres!$B$3:$C$56,2,FALSE)*Paramètres!$K$17))</f>
        <v>0</v>
      </c>
      <c r="AI69" s="40">
        <f t="shared" ref="AI69:AI100" si="106">F69+H69+J69+L69+N69+P69+R69+T69+V69+X69+Z69+AB69+AD69+AF69+AH69</f>
        <v>0</v>
      </c>
      <c r="AJ69" s="3" t="str">
        <f t="shared" ref="AJ69:AJ100" si="107">IF(AI69&lt;&gt;0,RANK(AI69,$AI$5:$AI$72),"")</f>
        <v/>
      </c>
      <c r="AK69" s="5">
        <f t="shared" si="55"/>
        <v>0</v>
      </c>
      <c r="AL69" s="41">
        <f t="shared" si="56"/>
        <v>0</v>
      </c>
      <c r="AM69" s="33" t="str">
        <f t="shared" ref="AM69:AM100" si="108">IF(AL69&lt;&gt;0,RANK(AL69,$AL$5:$AL$72),"")</f>
        <v/>
      </c>
      <c r="AO69" s="22">
        <f t="shared" si="58"/>
        <v>0</v>
      </c>
      <c r="AP69">
        <f t="shared" si="59"/>
        <v>0</v>
      </c>
      <c r="AQ69">
        <f t="shared" si="60"/>
        <v>0</v>
      </c>
      <c r="AR69">
        <f t="shared" si="61"/>
        <v>0</v>
      </c>
      <c r="AS69">
        <f t="shared" si="62"/>
        <v>0</v>
      </c>
      <c r="AT69">
        <f t="shared" si="63"/>
        <v>0</v>
      </c>
      <c r="AU69">
        <f t="shared" si="64"/>
        <v>0</v>
      </c>
      <c r="AV69">
        <f t="shared" si="65"/>
        <v>0</v>
      </c>
      <c r="AW69">
        <f t="shared" si="66"/>
        <v>0</v>
      </c>
      <c r="AX69">
        <f t="shared" si="67"/>
        <v>0</v>
      </c>
      <c r="AY69">
        <f t="shared" si="68"/>
        <v>0</v>
      </c>
      <c r="AZ69">
        <f t="shared" si="69"/>
        <v>0</v>
      </c>
      <c r="BA69">
        <f t="shared" si="70"/>
        <v>0</v>
      </c>
      <c r="BB69">
        <f t="shared" si="71"/>
        <v>0</v>
      </c>
      <c r="BC69">
        <f t="shared" si="72"/>
        <v>0</v>
      </c>
      <c r="BD69">
        <f t="shared" si="73"/>
        <v>0</v>
      </c>
      <c r="BE69" s="22">
        <f t="shared" ref="BE69:BR69" si="109">BD69+LARGE($AO69:$BC69,BE$4)</f>
        <v>0</v>
      </c>
      <c r="BF69" s="22">
        <f t="shared" si="109"/>
        <v>0</v>
      </c>
      <c r="BG69" s="22">
        <f t="shared" si="109"/>
        <v>0</v>
      </c>
      <c r="BH69" s="22">
        <f t="shared" si="109"/>
        <v>0</v>
      </c>
      <c r="BI69" s="22">
        <f t="shared" si="109"/>
        <v>0</v>
      </c>
      <c r="BJ69" s="22">
        <f t="shared" si="109"/>
        <v>0</v>
      </c>
      <c r="BK69" s="22">
        <f t="shared" si="109"/>
        <v>0</v>
      </c>
      <c r="BL69" s="22">
        <f t="shared" si="109"/>
        <v>0</v>
      </c>
      <c r="BM69" s="22">
        <f t="shared" si="109"/>
        <v>0</v>
      </c>
      <c r="BN69" s="22">
        <f t="shared" si="109"/>
        <v>0</v>
      </c>
      <c r="BO69" s="22">
        <f t="shared" si="109"/>
        <v>0</v>
      </c>
      <c r="BP69" s="22">
        <f t="shared" si="109"/>
        <v>0</v>
      </c>
      <c r="BQ69" s="22">
        <f t="shared" si="109"/>
        <v>0</v>
      </c>
      <c r="BR69" s="22">
        <f t="shared" si="109"/>
        <v>0</v>
      </c>
    </row>
    <row r="70" spans="1:70" ht="16.5">
      <c r="A70" s="14"/>
      <c r="B70" s="32" t="str">
        <f>IF(ISNA(VLOOKUP(A70,'Licenciés Jeunes 2023'!A:C,3,0)),"",VLOOKUP(A70,'Licenciés Jeunes 2023'!A:C,3,0))</f>
        <v/>
      </c>
      <c r="C70" s="32" t="str">
        <f>IF(ISNA(VLOOKUP(A70,'Licenciés Jeunes 2023'!A:C,2,0)),"",VLOOKUP(A70,'Licenciés Jeunes 2023'!A:C,2,0))</f>
        <v/>
      </c>
      <c r="D70" s="32" t="str">
        <f>IF(ISNA(VLOOKUP(A70,'Licenciés Jeunes 2023'!A:F,6,0)),"",VLOOKUP(A70,'Licenciés Jeunes 2023'!A:F,6,0))</f>
        <v/>
      </c>
      <c r="E70" s="6"/>
      <c r="F70" s="2">
        <f>IF(E$2="Bike &amp; Run",IF(ISNA(VLOOKUP(E70,Paramètres!$B$3:$C$56,2,FALSE)),0,VLOOKUP(E70,Paramètres!$B$3:$C$56,2,FALSE)*Paramètres!$K$3),IF(OR(E70="",OR($D70="",$D70="NL",$D70="HORS LIGUE")),0,VLOOKUP(IF(OR(E70="",OR($D70="",$D70="NL",$D70="HORS LIGUE")),"",COUNTIFS($D$5:$D$72,"&lt;&gt;"&amp;"",$D$5:$D$72,"&lt;&gt;"&amp;"NL",$D$5:$D$72,"&lt;&gt;"&amp;"HORS LIGUE",E$5:E$72,"&lt;"&amp;E70)+1),Paramètres!$B$3:$C$56,2,FALSE)*Paramètres!$K$3))</f>
        <v>0</v>
      </c>
      <c r="G70" s="4"/>
      <c r="H70" s="2">
        <f>IF(G$2="Bike &amp; Run",IF(ISNA(VLOOKUP(G70,Paramètres!$B$3:$C$56,2,FALSE)),0,VLOOKUP(G70,Paramètres!$B$3:$C$56,2,FALSE)*Paramètres!$K$4),IF(OR(G70="",OR($D70="",$D70="NL",$D70="HORS LIGUE")),0,VLOOKUP(IF(OR(G70="",OR($D70="",$D70="NL",$D70="HORS LIGUE")),"",COUNTIFS($D$5:$D$72,"&lt;&gt;"&amp;"",$D$5:$D$72,"&lt;&gt;"&amp;"NL",$D$5:$D$72,"&lt;&gt;"&amp;"HORS LIGUE",G$5:G$72,"&lt;"&amp;G70)+1),Paramètres!$B$3:$C$56,2,FALSE)*Paramètres!$K$4))</f>
        <v>0</v>
      </c>
      <c r="I70" s="36"/>
      <c r="J70" s="2">
        <f>IF(I$2="Bike &amp; Run",IF(ISNA(VLOOKUP(I70,Paramètres!$B$3:$C$56,2,FALSE)),0,VLOOKUP(I70,Paramètres!$B$3:$C$56,2,FALSE)*Paramètres!$K$5),IF(OR(I70="",OR($D70="",$D70="NL",$D70="HORS LIGUE")),0,VLOOKUP(IF(OR(I70="",OR($D70="",$D70="NL",$D70="HORS LIGUE")),"",COUNTIFS($D$5:$D$72,"&lt;&gt;"&amp;"",$D$5:$D$72,"&lt;&gt;"&amp;"NL",$D$5:$D$72,"&lt;&gt;"&amp;"HORS LIGUE",I$5:I$72,"&lt;"&amp;I70)+1),Paramètres!$B$3:$C$56,2,FALSE)*Paramètres!$K$5))</f>
        <v>0</v>
      </c>
      <c r="K70" s="4"/>
      <c r="L70" s="2">
        <f>IF(K$2="Bike &amp; Run",IF(ISNA(VLOOKUP(K70,Paramètres!$B$3:$C$56,2,FALSE)),0,VLOOKUP(K70,Paramètres!$B$3:$C$56,2,FALSE)*Paramètres!$K$6),IF(OR(K70="",OR($D70="",$D70="NL",$D70="HORS LIGUE")),0,VLOOKUP(IF(OR(K70="",OR($D70="",$D70="NL",$D70="HORS LIGUE")),"",COUNTIFS($D$5:$D$72,"&lt;&gt;"&amp;"",$D$5:$D$72,"&lt;&gt;"&amp;"NL",$D$5:$D$72,"&lt;&gt;"&amp;"HORS LIGUE",K$5:K$72,"&lt;"&amp;K70)+1),Paramètres!$B$3:$C$56,2,FALSE)*Paramètres!$K$6))</f>
        <v>0</v>
      </c>
      <c r="M70" s="4"/>
      <c r="N70" s="2">
        <f>IF(M$2="Bike &amp; Run",IF(ISNA(VLOOKUP(M70,Paramètres!$B$3:$C$56,2,FALSE)),0,VLOOKUP(M70,Paramètres!$B$3:$C$56,2,FALSE)*Paramètres!$K$7),IF(OR(M70="",OR($D70="",$D70="NL",$D70="HORS LIGUE")),0,VLOOKUP(IF(OR(M70="",OR($D70="",$D70="NL",$D70="HORS LIGUE")),"",COUNTIFS($D$5:$D$72,"&lt;&gt;"&amp;"",$D$5:$D$72,"&lt;&gt;"&amp;"NL",$D$5:$D$72,"&lt;&gt;"&amp;"HORS LIGUE",M$5:M$72,"&lt;"&amp;M70)+1),Paramètres!$B$3:$C$56,2,FALSE)*Paramètres!$K$7))</f>
        <v>0</v>
      </c>
      <c r="O70" s="46"/>
      <c r="P70" s="2">
        <f>IF(O$2="Bike &amp; Run",IF(ISNA(VLOOKUP(O70,Paramètres!$B$3:$C$56,2,FALSE)),0,VLOOKUP(O70,Paramètres!$B$3:$C$56,2,FALSE)*Paramètres!$K$8),IF(OR(O70="",OR($D70="",$D70="NL",$D70="HORS LIGUE")),0,VLOOKUP(IF(OR(O70="",OR($D70="",$D70="NL",$D70="HORS LIGUE")),"",COUNTIFS($D$5:$D$72,"&lt;&gt;"&amp;"",$D$5:$D$72,"&lt;&gt;"&amp;"NL",$D$5:$D$72,"&lt;&gt;"&amp;"HORS LIGUE",O$5:O$72,"&lt;"&amp;O70)+1),Paramètres!$B$3:$C$56,2,FALSE)*Paramètres!$K$8))</f>
        <v>0</v>
      </c>
      <c r="Q70" s="46"/>
      <c r="R70" s="2">
        <f>IF(Q$2="Bike &amp; Run",IF(ISNA(VLOOKUP(Q70,Paramètres!$B$3:$C$56,2,FALSE)),0,VLOOKUP(Q70,Paramètres!$B$3:$C$56,2,FALSE)*Paramètres!$K$9),IF(OR(Q70="",OR($D70="",$D70="NL",$D70="HORS LIGUE")),0,VLOOKUP(IF(OR(Q70="",OR($D70="",$D70="NL",$D70="HORS LIGUE")),"",COUNTIFS($D$5:$D$72,"&lt;&gt;"&amp;"",$D$5:$D$72,"&lt;&gt;"&amp;"NL",$D$5:$D$72,"&lt;&gt;"&amp;"HORS LIGUE",Q$5:Q$72,"&lt;"&amp;Q70)+1),Paramètres!$B$3:$C$56,2,FALSE)*Paramètres!$K$9))</f>
        <v>0</v>
      </c>
      <c r="S70" s="46"/>
      <c r="T70" s="2">
        <f>IF(S$2="Bike &amp; Run",IF(ISNA(VLOOKUP(S70,Paramètres!$B$3:$C$56,2,FALSE)),0,VLOOKUP(S70,Paramètres!$B$3:$C$56,2,FALSE)*Paramètres!$K$10),IF(OR(S70="",OR($D70="",$D70="NL",$D70="HORS LIGUE")),0,VLOOKUP(IF(OR(S70="",OR($D70="",$D70="NL",$D70="HORS LIGUE")),"",COUNTIFS($D$5:$D$72,"&lt;&gt;"&amp;"",$D$5:$D$72,"&lt;&gt;"&amp;"NL",$D$5:$D$72,"&lt;&gt;"&amp;"HORS LIGUE",S$5:S$72,"&lt;"&amp;S70)+1),Paramètres!$B$3:$C$56,2,FALSE)*Paramètres!$K$10))</f>
        <v>0</v>
      </c>
      <c r="U70" s="46"/>
      <c r="V70" s="2">
        <f>IF(U$2="Bike &amp; Run",IF(ISNA(VLOOKUP(U70,Paramètres!$B$3:$C$56,2,FALSE)),0,VLOOKUP(U70,Paramètres!$B$3:$C$56,2,FALSE)*Paramètres!$K$11),IF(OR(U70="",OR($D70="",$D70="NL",$D70="HORS LIGUE")),0,VLOOKUP(IF(OR(U70="",OR($D70="",$D70="NL",$D70="HORS LIGUE")),"",COUNTIFS($D$5:$D$72,"&lt;&gt;"&amp;"",$D$5:$D$72,"&lt;&gt;"&amp;"NL",$D$5:$D$72,"&lt;&gt;"&amp;"HORS LIGUE",U$5:U$72,"&lt;"&amp;U70)+1),Paramètres!$B$3:$C$56,2,FALSE)*Paramètres!$K$11))</f>
        <v>0</v>
      </c>
      <c r="W70" s="46"/>
      <c r="X70" s="2">
        <f>IF(W$2="Bike &amp; Run",IF(ISNA(VLOOKUP(W70,Paramètres!$B$3:$C$56,2,FALSE)),0,VLOOKUP(W70,Paramètres!$B$3:$C$56,2,FALSE)*Paramètres!$K$12),IF(OR(W70="",OR($D70="",$D70="NL",$D70="HORS LIGUE")),0,VLOOKUP(IF(OR(W70="",OR($D70="",$D70="NL",$D70="HORS LIGUE")),"",COUNTIFS($D$5:$D$72,"&lt;&gt;"&amp;"",$D$5:$D$72,"&lt;&gt;"&amp;"NL",$D$5:$D$72,"&lt;&gt;"&amp;"HORS LIGUE",W$5:W$72,"&lt;"&amp;W70)+1),Paramètres!$B$3:$C$56,2,FALSE)*Paramètres!$K$12))</f>
        <v>0</v>
      </c>
      <c r="Y70" s="46"/>
      <c r="Z70" s="2">
        <f>IF(Y$2="Bike &amp; Run",IF(ISNA(VLOOKUP(Y70,Paramètres!$B$3:$C$56,2,FALSE)),0,VLOOKUP(Y70,Paramètres!$B$3:$C$56,2,FALSE)*Paramètres!$K$13),IF(OR(Y70="",OR($D70="",$D70="NL",$D70="HORS LIGUE")),0,VLOOKUP(IF(OR(Y70="",OR($D70="",$D70="NL",$D70="HORS LIGUE")),"",COUNTIFS($D$5:$D$72,"&lt;&gt;"&amp;"",$D$5:$D$72,"&lt;&gt;"&amp;"NL",$D$5:$D$72,"&lt;&gt;"&amp;"HORS LIGUE",Y$5:Y$72,"&lt;"&amp;Y70)+1),Paramètres!$B$3:$C$56,2,FALSE)*Paramètres!$K$13))</f>
        <v>0</v>
      </c>
      <c r="AA70" s="46"/>
      <c r="AB70" s="2">
        <f>IF(AA$2="Bike &amp; Run",IF(ISNA(VLOOKUP(AA70,Paramètres!$B$3:$C$56,2,FALSE)),0,VLOOKUP(AA70,Paramètres!$B$3:$C$56,2,FALSE)*Paramètres!$K$14),IF(OR(AA70="",OR($D70="",$D70="NL",$D70="HORS LIGUE")),0,VLOOKUP(IF(OR(AA70="",OR($D70="",$D70="NL",$D70="HORS LIGUE")),"",COUNTIFS($D$5:$D$72,"&lt;&gt;"&amp;"",$D$5:$D$72,"&lt;&gt;"&amp;"NL",$D$5:$D$72,"&lt;&gt;"&amp;"HORS LIGUE",AA$5:AA$72,"&lt;"&amp;AA70)+1),Paramètres!$B$3:$C$56,2,FALSE)*Paramètres!$K$14))</f>
        <v>0</v>
      </c>
      <c r="AC70" s="46"/>
      <c r="AD70" s="2">
        <f>IF(AC$2="Bike &amp; Run",IF(ISNA(VLOOKUP(AC70,Paramètres!$B$3:$C$56,2,FALSE)),0,VLOOKUP(AC70,Paramètres!$B$3:$C$56,2,FALSE)*Paramètres!$K$15),IF(OR(AC70="",OR($D70="",$D70="NL",$D70="HORS LIGUE")),0,VLOOKUP(IF(OR(AC70="",OR($D70="",$D70="NL",$D70="HORS LIGUE")),"",COUNTIFS($D$5:$D$72,"&lt;&gt;"&amp;"",$D$5:$D$72,"&lt;&gt;"&amp;"NL",$D$5:$D$72,"&lt;&gt;"&amp;"HORS LIGUE",AC$5:AC$72,"&lt;"&amp;AC70)+1),Paramètres!$B$3:$C$56,2,FALSE)*Paramètres!$K$15))</f>
        <v>0</v>
      </c>
      <c r="AE70" s="46"/>
      <c r="AF70" s="2">
        <f>IF(AE$2="Bike &amp; Run",IF(ISNA(VLOOKUP(AE70,Paramètres!$B$3:$C$56,2,FALSE)),0,VLOOKUP(AE70,Paramètres!$B$3:$C$56,2,FALSE)*Paramètres!$K$16),IF(OR(AE70="",OR($D70="",$D70="NL",$D70="HORS LIGUE")),0,VLOOKUP(IF(OR(AE70="",OR($D70="",$D70="NL",$D70="HORS LIGUE")),"",COUNTIFS($D$5:$D$72,"&lt;&gt;"&amp;"",$D$5:$D$72,"&lt;&gt;"&amp;"NL",$D$5:$D$72,"&lt;&gt;"&amp;"HORS LIGUE",AE$5:AE$72,"&lt;"&amp;AE70)+1),Paramètres!$B$3:$C$56,2,FALSE)*Paramètres!$K$16))</f>
        <v>0</v>
      </c>
      <c r="AG70" s="46"/>
      <c r="AH70" s="2">
        <f>IF(AG$2="Bike &amp; Run",IF(ISNA(VLOOKUP(AG70,Paramètres!$B$3:$C$56,2,FALSE)),0,VLOOKUP(AG70,Paramètres!$B$3:$C$56,2,FALSE)*Paramètres!$K$17),IF(OR(AG70="",OR($D70="",$D70="NL",$D70="HORS LIGUE")),0,VLOOKUP(IF(OR(AG70="",OR($D70="",$D70="NL",$D70="HORS LIGUE")),"",COUNTIFS($D$5:$D$72,"&lt;&gt;"&amp;"",$D$5:$D$72,"&lt;&gt;"&amp;"NL",$D$5:$D$72,"&lt;&gt;"&amp;"HORS LIGUE",AG$5:AG$72,"&lt;"&amp;AG70)+1),Paramètres!$B$3:$C$56,2,FALSE)*Paramètres!$K$17))</f>
        <v>0</v>
      </c>
      <c r="AI70" s="40">
        <f t="shared" si="106"/>
        <v>0</v>
      </c>
      <c r="AJ70" s="3" t="str">
        <f t="shared" si="107"/>
        <v/>
      </c>
      <c r="AK70" s="5">
        <f t="shared" si="55"/>
        <v>0</v>
      </c>
      <c r="AL70" s="41">
        <f t="shared" si="56"/>
        <v>0</v>
      </c>
      <c r="AM70" s="33" t="str">
        <f t="shared" si="108"/>
        <v/>
      </c>
      <c r="AO70" s="22">
        <f t="shared" si="58"/>
        <v>0</v>
      </c>
      <c r="AP70">
        <f t="shared" si="59"/>
        <v>0</v>
      </c>
      <c r="AQ70">
        <f t="shared" si="60"/>
        <v>0</v>
      </c>
      <c r="AR70">
        <f t="shared" si="61"/>
        <v>0</v>
      </c>
      <c r="AS70">
        <f t="shared" si="62"/>
        <v>0</v>
      </c>
      <c r="AT70">
        <f t="shared" si="63"/>
        <v>0</v>
      </c>
      <c r="AU70">
        <f t="shared" si="64"/>
        <v>0</v>
      </c>
      <c r="AV70">
        <f t="shared" si="65"/>
        <v>0</v>
      </c>
      <c r="AW70">
        <f t="shared" si="66"/>
        <v>0</v>
      </c>
      <c r="AX70">
        <f t="shared" si="67"/>
        <v>0</v>
      </c>
      <c r="AY70">
        <f t="shared" si="68"/>
        <v>0</v>
      </c>
      <c r="AZ70">
        <f t="shared" si="69"/>
        <v>0</v>
      </c>
      <c r="BA70">
        <f t="shared" si="70"/>
        <v>0</v>
      </c>
      <c r="BB70">
        <f t="shared" si="71"/>
        <v>0</v>
      </c>
      <c r="BC70">
        <f t="shared" si="72"/>
        <v>0</v>
      </c>
      <c r="BD70">
        <f t="shared" si="73"/>
        <v>0</v>
      </c>
      <c r="BE70" s="22">
        <f t="shared" ref="BE70:BR70" si="110">BD70+LARGE($AO70:$BC70,BE$4)</f>
        <v>0</v>
      </c>
      <c r="BF70" s="22">
        <f t="shared" si="110"/>
        <v>0</v>
      </c>
      <c r="BG70" s="22">
        <f t="shared" si="110"/>
        <v>0</v>
      </c>
      <c r="BH70" s="22">
        <f t="shared" si="110"/>
        <v>0</v>
      </c>
      <c r="BI70" s="22">
        <f t="shared" si="110"/>
        <v>0</v>
      </c>
      <c r="BJ70" s="22">
        <f t="shared" si="110"/>
        <v>0</v>
      </c>
      <c r="BK70" s="22">
        <f t="shared" si="110"/>
        <v>0</v>
      </c>
      <c r="BL70" s="22">
        <f t="shared" si="110"/>
        <v>0</v>
      </c>
      <c r="BM70" s="22">
        <f t="shared" si="110"/>
        <v>0</v>
      </c>
      <c r="BN70" s="22">
        <f t="shared" si="110"/>
        <v>0</v>
      </c>
      <c r="BO70" s="22">
        <f t="shared" si="110"/>
        <v>0</v>
      </c>
      <c r="BP70" s="22">
        <f t="shared" si="110"/>
        <v>0</v>
      </c>
      <c r="BQ70" s="22">
        <f t="shared" si="110"/>
        <v>0</v>
      </c>
      <c r="BR70" s="22">
        <f t="shared" si="110"/>
        <v>0</v>
      </c>
    </row>
    <row r="71" spans="1:70" ht="16.5">
      <c r="A71" s="14"/>
      <c r="B71" s="32" t="str">
        <f>IF(ISNA(VLOOKUP(A71,'Licenciés Jeunes 2023'!A:C,3,0)),"",VLOOKUP(A71,'Licenciés Jeunes 2023'!A:C,3,0))</f>
        <v/>
      </c>
      <c r="C71" s="32" t="str">
        <f>IF(ISNA(VLOOKUP(A71,'Licenciés Jeunes 2023'!A:C,2,0)),"",VLOOKUP(A71,'Licenciés Jeunes 2023'!A:C,2,0))</f>
        <v/>
      </c>
      <c r="D71" s="32" t="str">
        <f>IF(ISNA(VLOOKUP(A71,'Licenciés Jeunes 2023'!A:F,6,0)),"",VLOOKUP(A71,'Licenciés Jeunes 2023'!A:F,6,0))</f>
        <v/>
      </c>
      <c r="E71" s="6"/>
      <c r="F71" s="2">
        <f>IF(E$2="Bike &amp; Run",IF(ISNA(VLOOKUP(E71,Paramètres!$B$3:$C$56,2,FALSE)),0,VLOOKUP(E71,Paramètres!$B$3:$C$56,2,FALSE)*Paramètres!$K$3),IF(OR(E71="",OR($D71="",$D71="NL",$D71="HORS LIGUE")),0,VLOOKUP(IF(OR(E71="",OR($D71="",$D71="NL",$D71="HORS LIGUE")),"",COUNTIFS($D$5:$D$72,"&lt;&gt;"&amp;"",$D$5:$D$72,"&lt;&gt;"&amp;"NL",$D$5:$D$72,"&lt;&gt;"&amp;"HORS LIGUE",E$5:E$72,"&lt;"&amp;E71)+1),Paramètres!$B$3:$C$56,2,FALSE)*Paramètres!$K$3))</f>
        <v>0</v>
      </c>
      <c r="G71" s="4"/>
      <c r="H71" s="2">
        <f>IF(G$2="Bike &amp; Run",IF(ISNA(VLOOKUP(G71,Paramètres!$B$3:$C$56,2,FALSE)),0,VLOOKUP(G71,Paramètres!$B$3:$C$56,2,FALSE)*Paramètres!$K$4),IF(OR(G71="",OR($D71="",$D71="NL",$D71="HORS LIGUE")),0,VLOOKUP(IF(OR(G71="",OR($D71="",$D71="NL",$D71="HORS LIGUE")),"",COUNTIFS($D$5:$D$72,"&lt;&gt;"&amp;"",$D$5:$D$72,"&lt;&gt;"&amp;"NL",$D$5:$D$72,"&lt;&gt;"&amp;"HORS LIGUE",G$5:G$72,"&lt;"&amp;G71)+1),Paramètres!$B$3:$C$56,2,FALSE)*Paramètres!$K$4))</f>
        <v>0</v>
      </c>
      <c r="I71" s="36"/>
      <c r="J71" s="2">
        <f>IF(I$2="Bike &amp; Run",IF(ISNA(VLOOKUP(I71,Paramètres!$B$3:$C$56,2,FALSE)),0,VLOOKUP(I71,Paramètres!$B$3:$C$56,2,FALSE)*Paramètres!$K$5),IF(OR(I71="",OR($D71="",$D71="NL",$D71="HORS LIGUE")),0,VLOOKUP(IF(OR(I71="",OR($D71="",$D71="NL",$D71="HORS LIGUE")),"",COUNTIFS($D$5:$D$72,"&lt;&gt;"&amp;"",$D$5:$D$72,"&lt;&gt;"&amp;"NL",$D$5:$D$72,"&lt;&gt;"&amp;"HORS LIGUE",I$5:I$72,"&lt;"&amp;I71)+1),Paramètres!$B$3:$C$56,2,FALSE)*Paramètres!$K$5))</f>
        <v>0</v>
      </c>
      <c r="K71" s="4"/>
      <c r="L71" s="2">
        <f>IF(K$2="Bike &amp; Run",IF(ISNA(VLOOKUP(K71,Paramètres!$B$3:$C$56,2,FALSE)),0,VLOOKUP(K71,Paramètres!$B$3:$C$56,2,FALSE)*Paramètres!$K$6),IF(OR(K71="",OR($D71="",$D71="NL",$D71="HORS LIGUE")),0,VLOOKUP(IF(OR(K71="",OR($D71="",$D71="NL",$D71="HORS LIGUE")),"",COUNTIFS($D$5:$D$72,"&lt;&gt;"&amp;"",$D$5:$D$72,"&lt;&gt;"&amp;"NL",$D$5:$D$72,"&lt;&gt;"&amp;"HORS LIGUE",K$5:K$72,"&lt;"&amp;K71)+1),Paramètres!$B$3:$C$56,2,FALSE)*Paramètres!$K$6))</f>
        <v>0</v>
      </c>
      <c r="M71" s="4"/>
      <c r="N71" s="2">
        <f>IF(M$2="Bike &amp; Run",IF(ISNA(VLOOKUP(M71,Paramètres!$B$3:$C$56,2,FALSE)),0,VLOOKUP(M71,Paramètres!$B$3:$C$56,2,FALSE)*Paramètres!$K$7),IF(OR(M71="",OR($D71="",$D71="NL",$D71="HORS LIGUE")),0,VLOOKUP(IF(OR(M71="",OR($D71="",$D71="NL",$D71="HORS LIGUE")),"",COUNTIFS($D$5:$D$72,"&lt;&gt;"&amp;"",$D$5:$D$72,"&lt;&gt;"&amp;"NL",$D$5:$D$72,"&lt;&gt;"&amp;"HORS LIGUE",M$5:M$72,"&lt;"&amp;M71)+1),Paramètres!$B$3:$C$56,2,FALSE)*Paramètres!$K$7))</f>
        <v>0</v>
      </c>
      <c r="O71" s="46"/>
      <c r="P71" s="2">
        <f>IF(O$2="Bike &amp; Run",IF(ISNA(VLOOKUP(O71,Paramètres!$B$3:$C$56,2,FALSE)),0,VLOOKUP(O71,Paramètres!$B$3:$C$56,2,FALSE)*Paramètres!$K$8),IF(OR(O71="",OR($D71="",$D71="NL",$D71="HORS LIGUE")),0,VLOOKUP(IF(OR(O71="",OR($D71="",$D71="NL",$D71="HORS LIGUE")),"",COUNTIFS($D$5:$D$72,"&lt;&gt;"&amp;"",$D$5:$D$72,"&lt;&gt;"&amp;"NL",$D$5:$D$72,"&lt;&gt;"&amp;"HORS LIGUE",O$5:O$72,"&lt;"&amp;O71)+1),Paramètres!$B$3:$C$56,2,FALSE)*Paramètres!$K$8))</f>
        <v>0</v>
      </c>
      <c r="Q71" s="46"/>
      <c r="R71" s="2">
        <f>IF(Q$2="Bike &amp; Run",IF(ISNA(VLOOKUP(Q71,Paramètres!$B$3:$C$56,2,FALSE)),0,VLOOKUP(Q71,Paramètres!$B$3:$C$56,2,FALSE)*Paramètres!$K$9),IF(OR(Q71="",OR($D71="",$D71="NL",$D71="HORS LIGUE")),0,VLOOKUP(IF(OR(Q71="",OR($D71="",$D71="NL",$D71="HORS LIGUE")),"",COUNTIFS($D$5:$D$72,"&lt;&gt;"&amp;"",$D$5:$D$72,"&lt;&gt;"&amp;"NL",$D$5:$D$72,"&lt;&gt;"&amp;"HORS LIGUE",Q$5:Q$72,"&lt;"&amp;Q71)+1),Paramètres!$B$3:$C$56,2,FALSE)*Paramètres!$K$9))</f>
        <v>0</v>
      </c>
      <c r="S71" s="46"/>
      <c r="T71" s="2">
        <f>IF(S$2="Bike &amp; Run",IF(ISNA(VLOOKUP(S71,Paramètres!$B$3:$C$56,2,FALSE)),0,VLOOKUP(S71,Paramètres!$B$3:$C$56,2,FALSE)*Paramètres!$K$10),IF(OR(S71="",OR($D71="",$D71="NL",$D71="HORS LIGUE")),0,VLOOKUP(IF(OR(S71="",OR($D71="",$D71="NL",$D71="HORS LIGUE")),"",COUNTIFS($D$5:$D$72,"&lt;&gt;"&amp;"",$D$5:$D$72,"&lt;&gt;"&amp;"NL",$D$5:$D$72,"&lt;&gt;"&amp;"HORS LIGUE",S$5:S$72,"&lt;"&amp;S71)+1),Paramètres!$B$3:$C$56,2,FALSE)*Paramètres!$K$10))</f>
        <v>0</v>
      </c>
      <c r="U71" s="46"/>
      <c r="V71" s="2">
        <f>IF(U$2="Bike &amp; Run",IF(ISNA(VLOOKUP(U71,Paramètres!$B$3:$C$56,2,FALSE)),0,VLOOKUP(U71,Paramètres!$B$3:$C$56,2,FALSE)*Paramètres!$K$11),IF(OR(U71="",OR($D71="",$D71="NL",$D71="HORS LIGUE")),0,VLOOKUP(IF(OR(U71="",OR($D71="",$D71="NL",$D71="HORS LIGUE")),"",COUNTIFS($D$5:$D$72,"&lt;&gt;"&amp;"",$D$5:$D$72,"&lt;&gt;"&amp;"NL",$D$5:$D$72,"&lt;&gt;"&amp;"HORS LIGUE",U$5:U$72,"&lt;"&amp;U71)+1),Paramètres!$B$3:$C$56,2,FALSE)*Paramètres!$K$11))</f>
        <v>0</v>
      </c>
      <c r="W71" s="46"/>
      <c r="X71" s="2">
        <f>IF(W$2="Bike &amp; Run",IF(ISNA(VLOOKUP(W71,Paramètres!$B$3:$C$56,2,FALSE)),0,VLOOKUP(W71,Paramètres!$B$3:$C$56,2,FALSE)*Paramètres!$K$12),IF(OR(W71="",OR($D71="",$D71="NL",$D71="HORS LIGUE")),0,VLOOKUP(IF(OR(W71="",OR($D71="",$D71="NL",$D71="HORS LIGUE")),"",COUNTIFS($D$5:$D$72,"&lt;&gt;"&amp;"",$D$5:$D$72,"&lt;&gt;"&amp;"NL",$D$5:$D$72,"&lt;&gt;"&amp;"HORS LIGUE",W$5:W$72,"&lt;"&amp;W71)+1),Paramètres!$B$3:$C$56,2,FALSE)*Paramètres!$K$12))</f>
        <v>0</v>
      </c>
      <c r="Y71" s="46"/>
      <c r="Z71" s="2">
        <f>IF(Y$2="Bike &amp; Run",IF(ISNA(VLOOKUP(Y71,Paramètres!$B$3:$C$56,2,FALSE)),0,VLOOKUP(Y71,Paramètres!$B$3:$C$56,2,FALSE)*Paramètres!$K$13),IF(OR(Y71="",OR($D71="",$D71="NL",$D71="HORS LIGUE")),0,VLOOKUP(IF(OR(Y71="",OR($D71="",$D71="NL",$D71="HORS LIGUE")),"",COUNTIFS($D$5:$D$72,"&lt;&gt;"&amp;"",$D$5:$D$72,"&lt;&gt;"&amp;"NL",$D$5:$D$72,"&lt;&gt;"&amp;"HORS LIGUE",Y$5:Y$72,"&lt;"&amp;Y71)+1),Paramètres!$B$3:$C$56,2,FALSE)*Paramètres!$K$13))</f>
        <v>0</v>
      </c>
      <c r="AA71" s="46"/>
      <c r="AB71" s="2">
        <f>IF(AA$2="Bike &amp; Run",IF(ISNA(VLOOKUP(AA71,Paramètres!$B$3:$C$56,2,FALSE)),0,VLOOKUP(AA71,Paramètres!$B$3:$C$56,2,FALSE)*Paramètres!$K$14),IF(OR(AA71="",OR($D71="",$D71="NL",$D71="HORS LIGUE")),0,VLOOKUP(IF(OR(AA71="",OR($D71="",$D71="NL",$D71="HORS LIGUE")),"",COUNTIFS($D$5:$D$72,"&lt;&gt;"&amp;"",$D$5:$D$72,"&lt;&gt;"&amp;"NL",$D$5:$D$72,"&lt;&gt;"&amp;"HORS LIGUE",AA$5:AA$72,"&lt;"&amp;AA71)+1),Paramètres!$B$3:$C$56,2,FALSE)*Paramètres!$K$14))</f>
        <v>0</v>
      </c>
      <c r="AC71" s="46"/>
      <c r="AD71" s="2">
        <f>IF(AC$2="Bike &amp; Run",IF(ISNA(VLOOKUP(AC71,Paramètres!$B$3:$C$56,2,FALSE)),0,VLOOKUP(AC71,Paramètres!$B$3:$C$56,2,FALSE)*Paramètres!$K$15),IF(OR(AC71="",OR($D71="",$D71="NL",$D71="HORS LIGUE")),0,VLOOKUP(IF(OR(AC71="",OR($D71="",$D71="NL",$D71="HORS LIGUE")),"",COUNTIFS($D$5:$D$72,"&lt;&gt;"&amp;"",$D$5:$D$72,"&lt;&gt;"&amp;"NL",$D$5:$D$72,"&lt;&gt;"&amp;"HORS LIGUE",AC$5:AC$72,"&lt;"&amp;AC71)+1),Paramètres!$B$3:$C$56,2,FALSE)*Paramètres!$K$15))</f>
        <v>0</v>
      </c>
      <c r="AE71" s="46"/>
      <c r="AF71" s="2">
        <f>IF(AE$2="Bike &amp; Run",IF(ISNA(VLOOKUP(AE71,Paramètres!$B$3:$C$56,2,FALSE)),0,VLOOKUP(AE71,Paramètres!$B$3:$C$56,2,FALSE)*Paramètres!$K$16),IF(OR(AE71="",OR($D71="",$D71="NL",$D71="HORS LIGUE")),0,VLOOKUP(IF(OR(AE71="",OR($D71="",$D71="NL",$D71="HORS LIGUE")),"",COUNTIFS($D$5:$D$72,"&lt;&gt;"&amp;"",$D$5:$D$72,"&lt;&gt;"&amp;"NL",$D$5:$D$72,"&lt;&gt;"&amp;"HORS LIGUE",AE$5:AE$72,"&lt;"&amp;AE71)+1),Paramètres!$B$3:$C$56,2,FALSE)*Paramètres!$K$16))</f>
        <v>0</v>
      </c>
      <c r="AG71" s="46"/>
      <c r="AH71" s="2">
        <f>IF(AG$2="Bike &amp; Run",IF(ISNA(VLOOKUP(AG71,Paramètres!$B$3:$C$56,2,FALSE)),0,VLOOKUP(AG71,Paramètres!$B$3:$C$56,2,FALSE)*Paramètres!$K$17),IF(OR(AG71="",OR($D71="",$D71="NL",$D71="HORS LIGUE")),0,VLOOKUP(IF(OR(AG71="",OR($D71="",$D71="NL",$D71="HORS LIGUE")),"",COUNTIFS($D$5:$D$72,"&lt;&gt;"&amp;"",$D$5:$D$72,"&lt;&gt;"&amp;"NL",$D$5:$D$72,"&lt;&gt;"&amp;"HORS LIGUE",AG$5:AG$72,"&lt;"&amp;AG71)+1),Paramètres!$B$3:$C$56,2,FALSE)*Paramètres!$K$17))</f>
        <v>0</v>
      </c>
      <c r="AI71" s="40">
        <f t="shared" si="106"/>
        <v>0</v>
      </c>
      <c r="AJ71" s="3" t="str">
        <f t="shared" si="107"/>
        <v/>
      </c>
      <c r="AK71" s="5">
        <f t="shared" si="55"/>
        <v>0</v>
      </c>
      <c r="AL71" s="41">
        <f t="shared" si="56"/>
        <v>0</v>
      </c>
      <c r="AM71" s="33" t="str">
        <f t="shared" si="108"/>
        <v/>
      </c>
      <c r="AO71" s="22">
        <f t="shared" si="58"/>
        <v>0</v>
      </c>
      <c r="AP71">
        <f t="shared" si="59"/>
        <v>0</v>
      </c>
      <c r="AQ71">
        <f t="shared" si="60"/>
        <v>0</v>
      </c>
      <c r="AR71">
        <f t="shared" si="61"/>
        <v>0</v>
      </c>
      <c r="AS71">
        <f t="shared" si="62"/>
        <v>0</v>
      </c>
      <c r="AT71">
        <f t="shared" si="63"/>
        <v>0</v>
      </c>
      <c r="AU71">
        <f t="shared" si="64"/>
        <v>0</v>
      </c>
      <c r="AV71">
        <f t="shared" si="65"/>
        <v>0</v>
      </c>
      <c r="AW71">
        <f t="shared" si="66"/>
        <v>0</v>
      </c>
      <c r="AX71">
        <f t="shared" si="67"/>
        <v>0</v>
      </c>
      <c r="AY71">
        <f t="shared" si="68"/>
        <v>0</v>
      </c>
      <c r="AZ71">
        <f t="shared" si="69"/>
        <v>0</v>
      </c>
      <c r="BA71">
        <f t="shared" si="70"/>
        <v>0</v>
      </c>
      <c r="BB71">
        <f t="shared" si="71"/>
        <v>0</v>
      </c>
      <c r="BC71">
        <f t="shared" si="72"/>
        <v>0</v>
      </c>
      <c r="BD71">
        <f t="shared" si="73"/>
        <v>0</v>
      </c>
      <c r="BE71" s="22">
        <f t="shared" ref="BE71:BR71" si="111">BD71+LARGE($AO71:$BC71,BE$4)</f>
        <v>0</v>
      </c>
      <c r="BF71" s="22">
        <f t="shared" si="111"/>
        <v>0</v>
      </c>
      <c r="BG71" s="22">
        <f t="shared" si="111"/>
        <v>0</v>
      </c>
      <c r="BH71" s="22">
        <f t="shared" si="111"/>
        <v>0</v>
      </c>
      <c r="BI71" s="22">
        <f t="shared" si="111"/>
        <v>0</v>
      </c>
      <c r="BJ71" s="22">
        <f t="shared" si="111"/>
        <v>0</v>
      </c>
      <c r="BK71" s="22">
        <f t="shared" si="111"/>
        <v>0</v>
      </c>
      <c r="BL71" s="22">
        <f t="shared" si="111"/>
        <v>0</v>
      </c>
      <c r="BM71" s="22">
        <f t="shared" si="111"/>
        <v>0</v>
      </c>
      <c r="BN71" s="22">
        <f t="shared" si="111"/>
        <v>0</v>
      </c>
      <c r="BO71" s="22">
        <f t="shared" si="111"/>
        <v>0</v>
      </c>
      <c r="BP71" s="22">
        <f t="shared" si="111"/>
        <v>0</v>
      </c>
      <c r="BQ71" s="22">
        <f t="shared" si="111"/>
        <v>0</v>
      </c>
      <c r="BR71" s="22">
        <f t="shared" si="111"/>
        <v>0</v>
      </c>
    </row>
    <row r="72" spans="1:70" ht="16.5">
      <c r="A72" s="14"/>
      <c r="B72" s="32" t="str">
        <f>IF(ISNA(VLOOKUP(A72,'Licenciés Jeunes 2023'!A:C,3,0)),"",VLOOKUP(A72,'Licenciés Jeunes 2023'!A:C,3,0))</f>
        <v/>
      </c>
      <c r="C72" s="32" t="str">
        <f>IF(ISNA(VLOOKUP(A72,'Licenciés Jeunes 2023'!A:C,2,0)),"",VLOOKUP(A72,'Licenciés Jeunes 2023'!A:C,2,0))</f>
        <v/>
      </c>
      <c r="D72" s="32" t="str">
        <f>IF(ISNA(VLOOKUP(A72,'Licenciés Jeunes 2023'!A:F,6,0)),"",VLOOKUP(A72,'Licenciés Jeunes 2023'!A:F,6,0))</f>
        <v/>
      </c>
      <c r="E72" s="6"/>
      <c r="F72" s="2">
        <f>IF(E$2="Bike &amp; Run",IF(ISNA(VLOOKUP(E72,Paramètres!$B$3:$C$56,2,FALSE)),0,VLOOKUP(E72,Paramètres!$B$3:$C$56,2,FALSE)*Paramètres!$K$3),IF(OR(E72="",OR($D72="",$D72="NL",$D72="HORS LIGUE")),0,VLOOKUP(IF(OR(E72="",OR($D72="",$D72="NL",$D72="HORS LIGUE")),"",COUNTIFS($D$5:$D$72,"&lt;&gt;"&amp;"",$D$5:$D$72,"&lt;&gt;"&amp;"NL",$D$5:$D$72,"&lt;&gt;"&amp;"HORS LIGUE",E$5:E$72,"&lt;"&amp;E72)+1),Paramètres!$B$3:$C$56,2,FALSE)*Paramètres!$K$3))</f>
        <v>0</v>
      </c>
      <c r="G72" s="4"/>
      <c r="H72" s="2">
        <f>IF(G$2="Bike &amp; Run",IF(ISNA(VLOOKUP(G72,Paramètres!$B$3:$C$56,2,FALSE)),0,VLOOKUP(G72,Paramètres!$B$3:$C$56,2,FALSE)*Paramètres!$K$4),IF(OR(G72="",OR($D72="",$D72="NL",$D72="HORS LIGUE")),0,VLOOKUP(IF(OR(G72="",OR($D72="",$D72="NL",$D72="HORS LIGUE")),"",COUNTIFS($D$5:$D$72,"&lt;&gt;"&amp;"",$D$5:$D$72,"&lt;&gt;"&amp;"NL",$D$5:$D$72,"&lt;&gt;"&amp;"HORS LIGUE",G$5:G$72,"&lt;"&amp;G72)+1),Paramètres!$B$3:$C$56,2,FALSE)*Paramètres!$K$4))</f>
        <v>0</v>
      </c>
      <c r="I72" s="36"/>
      <c r="J72" s="2">
        <f>IF(I$2="Bike &amp; Run",IF(ISNA(VLOOKUP(I72,Paramètres!$B$3:$C$56,2,FALSE)),0,VLOOKUP(I72,Paramètres!$B$3:$C$56,2,FALSE)*Paramètres!$K$5),IF(OR(I72="",OR($D72="",$D72="NL",$D72="HORS LIGUE")),0,VLOOKUP(IF(OR(I72="",OR($D72="",$D72="NL",$D72="HORS LIGUE")),"",COUNTIFS($D$5:$D$72,"&lt;&gt;"&amp;"",$D$5:$D$72,"&lt;&gt;"&amp;"NL",$D$5:$D$72,"&lt;&gt;"&amp;"HORS LIGUE",I$5:I$72,"&lt;"&amp;I72)+1),Paramètres!$B$3:$C$56,2,FALSE)*Paramètres!$K$5))</f>
        <v>0</v>
      </c>
      <c r="K72" s="4"/>
      <c r="L72" s="2">
        <f>IF(K$2="Bike &amp; Run",IF(ISNA(VLOOKUP(K72,Paramètres!$B$3:$C$56,2,FALSE)),0,VLOOKUP(K72,Paramètres!$B$3:$C$56,2,FALSE)*Paramètres!$K$6),IF(OR(K72="",OR($D72="",$D72="NL",$D72="HORS LIGUE")),0,VLOOKUP(IF(OR(K72="",OR($D72="",$D72="NL",$D72="HORS LIGUE")),"",COUNTIFS($D$5:$D$72,"&lt;&gt;"&amp;"",$D$5:$D$72,"&lt;&gt;"&amp;"NL",$D$5:$D$72,"&lt;&gt;"&amp;"HORS LIGUE",K$5:K$72,"&lt;"&amp;K72)+1),Paramètres!$B$3:$C$56,2,FALSE)*Paramètres!$K$6))</f>
        <v>0</v>
      </c>
      <c r="M72" s="4"/>
      <c r="N72" s="2">
        <f>IF(M$2="Bike &amp; Run",IF(ISNA(VLOOKUP(M72,Paramètres!$B$3:$C$56,2,FALSE)),0,VLOOKUP(M72,Paramètres!$B$3:$C$56,2,FALSE)*Paramètres!$K$7),IF(OR(M72="",OR($D72="",$D72="NL",$D72="HORS LIGUE")),0,VLOOKUP(IF(OR(M72="",OR($D72="",$D72="NL",$D72="HORS LIGUE")),"",COUNTIFS($D$5:$D$72,"&lt;&gt;"&amp;"",$D$5:$D$72,"&lt;&gt;"&amp;"NL",$D$5:$D$72,"&lt;&gt;"&amp;"HORS LIGUE",M$5:M$72,"&lt;"&amp;M72)+1),Paramètres!$B$3:$C$56,2,FALSE)*Paramètres!$K$7))</f>
        <v>0</v>
      </c>
      <c r="O72" s="46"/>
      <c r="P72" s="2">
        <f>IF(O$2="Bike &amp; Run",IF(ISNA(VLOOKUP(O72,Paramètres!$B$3:$C$56,2,FALSE)),0,VLOOKUP(O72,Paramètres!$B$3:$C$56,2,FALSE)*Paramètres!$K$8),IF(OR(O72="",OR($D72="",$D72="NL",$D72="HORS LIGUE")),0,VLOOKUP(IF(OR(O72="",OR($D72="",$D72="NL",$D72="HORS LIGUE")),"",COUNTIFS($D$5:$D$72,"&lt;&gt;"&amp;"",$D$5:$D$72,"&lt;&gt;"&amp;"NL",$D$5:$D$72,"&lt;&gt;"&amp;"HORS LIGUE",O$5:O$72,"&lt;"&amp;O72)+1),Paramètres!$B$3:$C$56,2,FALSE)*Paramètres!$K$8))</f>
        <v>0</v>
      </c>
      <c r="Q72" s="46"/>
      <c r="R72" s="2">
        <f>IF(Q$2="Bike &amp; Run",IF(ISNA(VLOOKUP(Q72,Paramètres!$B$3:$C$56,2,FALSE)),0,VLOOKUP(Q72,Paramètres!$B$3:$C$56,2,FALSE)*Paramètres!$K$9),IF(OR(Q72="",OR($D72="",$D72="NL",$D72="HORS LIGUE")),0,VLOOKUP(IF(OR(Q72="",OR($D72="",$D72="NL",$D72="HORS LIGUE")),"",COUNTIFS($D$5:$D$72,"&lt;&gt;"&amp;"",$D$5:$D$72,"&lt;&gt;"&amp;"NL",$D$5:$D$72,"&lt;&gt;"&amp;"HORS LIGUE",Q$5:Q$72,"&lt;"&amp;Q72)+1),Paramètres!$B$3:$C$56,2,FALSE)*Paramètres!$K$9))</f>
        <v>0</v>
      </c>
      <c r="S72" s="46"/>
      <c r="T72" s="2">
        <f>IF(S$2="Bike &amp; Run",IF(ISNA(VLOOKUP(S72,Paramètres!$B$3:$C$56,2,FALSE)),0,VLOOKUP(S72,Paramètres!$B$3:$C$56,2,FALSE)*Paramètres!$K$10),IF(OR(S72="",OR($D72="",$D72="NL",$D72="HORS LIGUE")),0,VLOOKUP(IF(OR(S72="",OR($D72="",$D72="NL",$D72="HORS LIGUE")),"",COUNTIFS($D$5:$D$72,"&lt;&gt;"&amp;"",$D$5:$D$72,"&lt;&gt;"&amp;"NL",$D$5:$D$72,"&lt;&gt;"&amp;"HORS LIGUE",S$5:S$72,"&lt;"&amp;S72)+1),Paramètres!$B$3:$C$56,2,FALSE)*Paramètres!$K$10))</f>
        <v>0</v>
      </c>
      <c r="U72" s="46"/>
      <c r="V72" s="2">
        <f>IF(U$2="Bike &amp; Run",IF(ISNA(VLOOKUP(U72,Paramètres!$B$3:$C$56,2,FALSE)),0,VLOOKUP(U72,Paramètres!$B$3:$C$56,2,FALSE)*Paramètres!$K$11),IF(OR(U72="",OR($D72="",$D72="NL",$D72="HORS LIGUE")),0,VLOOKUP(IF(OR(U72="",OR($D72="",$D72="NL",$D72="HORS LIGUE")),"",COUNTIFS($D$5:$D$72,"&lt;&gt;"&amp;"",$D$5:$D$72,"&lt;&gt;"&amp;"NL",$D$5:$D$72,"&lt;&gt;"&amp;"HORS LIGUE",U$5:U$72,"&lt;"&amp;U72)+1),Paramètres!$B$3:$C$56,2,FALSE)*Paramètres!$K$11))</f>
        <v>0</v>
      </c>
      <c r="W72" s="46"/>
      <c r="X72" s="2">
        <f>IF(W$2="Bike &amp; Run",IF(ISNA(VLOOKUP(W72,Paramètres!$B$3:$C$56,2,FALSE)),0,VLOOKUP(W72,Paramètres!$B$3:$C$56,2,FALSE)*Paramètres!$K$12),IF(OR(W72="",OR($D72="",$D72="NL",$D72="HORS LIGUE")),0,VLOOKUP(IF(OR(W72="",OR($D72="",$D72="NL",$D72="HORS LIGUE")),"",COUNTIFS($D$5:$D$72,"&lt;&gt;"&amp;"",$D$5:$D$72,"&lt;&gt;"&amp;"NL",$D$5:$D$72,"&lt;&gt;"&amp;"HORS LIGUE",W$5:W$72,"&lt;"&amp;W72)+1),Paramètres!$B$3:$C$56,2,FALSE)*Paramètres!$K$12))</f>
        <v>0</v>
      </c>
      <c r="Y72" s="46"/>
      <c r="Z72" s="2">
        <f>IF(Y$2="Bike &amp; Run",IF(ISNA(VLOOKUP(Y72,Paramètres!$B$3:$C$56,2,FALSE)),0,VLOOKUP(Y72,Paramètres!$B$3:$C$56,2,FALSE)*Paramètres!$K$13),IF(OR(Y72="",OR($D72="",$D72="NL",$D72="HORS LIGUE")),0,VLOOKUP(IF(OR(Y72="",OR($D72="",$D72="NL",$D72="HORS LIGUE")),"",COUNTIFS($D$5:$D$72,"&lt;&gt;"&amp;"",$D$5:$D$72,"&lt;&gt;"&amp;"NL",$D$5:$D$72,"&lt;&gt;"&amp;"HORS LIGUE",Y$5:Y$72,"&lt;"&amp;Y72)+1),Paramètres!$B$3:$C$56,2,FALSE)*Paramètres!$K$13))</f>
        <v>0</v>
      </c>
      <c r="AA72" s="46"/>
      <c r="AB72" s="2">
        <f>IF(AA$2="Bike &amp; Run",IF(ISNA(VLOOKUP(AA72,Paramètres!$B$3:$C$56,2,FALSE)),0,VLOOKUP(AA72,Paramètres!$B$3:$C$56,2,FALSE)*Paramètres!$K$14),IF(OR(AA72="",OR($D72="",$D72="NL",$D72="HORS LIGUE")),0,VLOOKUP(IF(OR(AA72="",OR($D72="",$D72="NL",$D72="HORS LIGUE")),"",COUNTIFS($D$5:$D$72,"&lt;&gt;"&amp;"",$D$5:$D$72,"&lt;&gt;"&amp;"NL",$D$5:$D$72,"&lt;&gt;"&amp;"HORS LIGUE",AA$5:AA$72,"&lt;"&amp;AA72)+1),Paramètres!$B$3:$C$56,2,FALSE)*Paramètres!$K$14))</f>
        <v>0</v>
      </c>
      <c r="AC72" s="46"/>
      <c r="AD72" s="2">
        <f>IF(AC$2="Bike &amp; Run",IF(ISNA(VLOOKUP(AC72,Paramètres!$B$3:$C$56,2,FALSE)),0,VLOOKUP(AC72,Paramètres!$B$3:$C$56,2,FALSE)*Paramètres!$K$15),IF(OR(AC72="",OR($D72="",$D72="NL",$D72="HORS LIGUE")),0,VLOOKUP(IF(OR(AC72="",OR($D72="",$D72="NL",$D72="HORS LIGUE")),"",COUNTIFS($D$5:$D$72,"&lt;&gt;"&amp;"",$D$5:$D$72,"&lt;&gt;"&amp;"NL",$D$5:$D$72,"&lt;&gt;"&amp;"HORS LIGUE",AC$5:AC$72,"&lt;"&amp;AC72)+1),Paramètres!$B$3:$C$56,2,FALSE)*Paramètres!$K$15))</f>
        <v>0</v>
      </c>
      <c r="AE72" s="46"/>
      <c r="AF72" s="2">
        <f>IF(AE$2="Bike &amp; Run",IF(ISNA(VLOOKUP(AE72,Paramètres!$B$3:$C$56,2,FALSE)),0,VLOOKUP(AE72,Paramètres!$B$3:$C$56,2,FALSE)*Paramètres!$K$16),IF(OR(AE72="",OR($D72="",$D72="NL",$D72="HORS LIGUE")),0,VLOOKUP(IF(OR(AE72="",OR($D72="",$D72="NL",$D72="HORS LIGUE")),"",COUNTIFS($D$5:$D$72,"&lt;&gt;"&amp;"",$D$5:$D$72,"&lt;&gt;"&amp;"NL",$D$5:$D$72,"&lt;&gt;"&amp;"HORS LIGUE",AE$5:AE$72,"&lt;"&amp;AE72)+1),Paramètres!$B$3:$C$56,2,FALSE)*Paramètres!$K$16))</f>
        <v>0</v>
      </c>
      <c r="AG72" s="46"/>
      <c r="AH72" s="2">
        <f>IF(AG$2="Bike &amp; Run",IF(ISNA(VLOOKUP(AG72,Paramètres!$B$3:$C$56,2,FALSE)),0,VLOOKUP(AG72,Paramètres!$B$3:$C$56,2,FALSE)*Paramètres!$K$17),IF(OR(AG72="",OR($D72="",$D72="NL",$D72="HORS LIGUE")),0,VLOOKUP(IF(OR(AG72="",OR($D72="",$D72="NL",$D72="HORS LIGUE")),"",COUNTIFS($D$5:$D$72,"&lt;&gt;"&amp;"",$D$5:$D$72,"&lt;&gt;"&amp;"NL",$D$5:$D$72,"&lt;&gt;"&amp;"HORS LIGUE",AG$5:AG$72,"&lt;"&amp;AG72)+1),Paramètres!$B$3:$C$56,2,FALSE)*Paramètres!$K$17))</f>
        <v>0</v>
      </c>
      <c r="AI72" s="40">
        <f t="shared" si="106"/>
        <v>0</v>
      </c>
      <c r="AJ72" s="3" t="str">
        <f t="shared" si="107"/>
        <v/>
      </c>
      <c r="AK72" s="5">
        <f t="shared" si="55"/>
        <v>0</v>
      </c>
      <c r="AL72" s="41">
        <f t="shared" si="56"/>
        <v>0</v>
      </c>
      <c r="AM72" s="33" t="str">
        <f t="shared" si="108"/>
        <v/>
      </c>
      <c r="AO72" s="22">
        <f t="shared" si="58"/>
        <v>0</v>
      </c>
      <c r="AP72">
        <f t="shared" si="59"/>
        <v>0</v>
      </c>
      <c r="AQ72">
        <f t="shared" si="60"/>
        <v>0</v>
      </c>
      <c r="AR72">
        <f t="shared" si="61"/>
        <v>0</v>
      </c>
      <c r="AS72">
        <f t="shared" si="62"/>
        <v>0</v>
      </c>
      <c r="AT72">
        <f t="shared" si="63"/>
        <v>0</v>
      </c>
      <c r="AU72">
        <f t="shared" si="64"/>
        <v>0</v>
      </c>
      <c r="AV72">
        <f t="shared" si="65"/>
        <v>0</v>
      </c>
      <c r="AW72">
        <f t="shared" si="66"/>
        <v>0</v>
      </c>
      <c r="AX72">
        <f t="shared" si="67"/>
        <v>0</v>
      </c>
      <c r="AY72">
        <f t="shared" si="68"/>
        <v>0</v>
      </c>
      <c r="AZ72">
        <f t="shared" si="69"/>
        <v>0</v>
      </c>
      <c r="BA72">
        <f t="shared" si="70"/>
        <v>0</v>
      </c>
      <c r="BB72">
        <f t="shared" si="71"/>
        <v>0</v>
      </c>
      <c r="BC72">
        <f t="shared" si="72"/>
        <v>0</v>
      </c>
      <c r="BD72">
        <f t="shared" si="73"/>
        <v>0</v>
      </c>
      <c r="BE72" s="22">
        <f t="shared" ref="BE72:BR72" si="112">BD72+LARGE($AO72:$BC72,BE$4)</f>
        <v>0</v>
      </c>
      <c r="BF72" s="22">
        <f t="shared" si="112"/>
        <v>0</v>
      </c>
      <c r="BG72" s="22">
        <f t="shared" si="112"/>
        <v>0</v>
      </c>
      <c r="BH72" s="22">
        <f t="shared" si="112"/>
        <v>0</v>
      </c>
      <c r="BI72" s="22">
        <f t="shared" si="112"/>
        <v>0</v>
      </c>
      <c r="BJ72" s="22">
        <f t="shared" si="112"/>
        <v>0</v>
      </c>
      <c r="BK72" s="22">
        <f t="shared" si="112"/>
        <v>0</v>
      </c>
      <c r="BL72" s="22">
        <f t="shared" si="112"/>
        <v>0</v>
      </c>
      <c r="BM72" s="22">
        <f t="shared" si="112"/>
        <v>0</v>
      </c>
      <c r="BN72" s="22">
        <f t="shared" si="112"/>
        <v>0</v>
      </c>
      <c r="BO72" s="22">
        <f t="shared" si="112"/>
        <v>0</v>
      </c>
      <c r="BP72" s="22">
        <f t="shared" si="112"/>
        <v>0</v>
      </c>
      <c r="BQ72" s="22">
        <f t="shared" si="112"/>
        <v>0</v>
      </c>
      <c r="BR72" s="22">
        <f t="shared" si="112"/>
        <v>0</v>
      </c>
    </row>
  </sheetData>
  <sheetProtection selectLockedCells="1" selectUnlockedCells="1"/>
  <sortState xmlns:xlrd2="http://schemas.microsoft.com/office/spreadsheetml/2017/richdata2" ref="A5:AM73">
    <sortCondition descending="1" ref="AI4:AI73"/>
  </sortState>
  <mergeCells count="52">
    <mergeCell ref="U1:V1"/>
    <mergeCell ref="A1:A3"/>
    <mergeCell ref="B1:C3"/>
    <mergeCell ref="D1:D3"/>
    <mergeCell ref="E1:F1"/>
    <mergeCell ref="G1:H1"/>
    <mergeCell ref="I1:J1"/>
    <mergeCell ref="K1:L1"/>
    <mergeCell ref="M1:N1"/>
    <mergeCell ref="O1:P1"/>
    <mergeCell ref="Q1:R1"/>
    <mergeCell ref="S1:T1"/>
    <mergeCell ref="O3:P3"/>
    <mergeCell ref="Q3:R3"/>
    <mergeCell ref="S3:T3"/>
    <mergeCell ref="E3:F3"/>
    <mergeCell ref="AI1:AM1"/>
    <mergeCell ref="E2:F2"/>
    <mergeCell ref="G2:H2"/>
    <mergeCell ref="I2:J2"/>
    <mergeCell ref="K2:L2"/>
    <mergeCell ref="M2:N2"/>
    <mergeCell ref="O2:P2"/>
    <mergeCell ref="Q2:R2"/>
    <mergeCell ref="S2:T2"/>
    <mergeCell ref="U2:V2"/>
    <mergeCell ref="W1:X1"/>
    <mergeCell ref="Y1:Z1"/>
    <mergeCell ref="AA1:AB1"/>
    <mergeCell ref="AC1:AD1"/>
    <mergeCell ref="AE1:AF1"/>
    <mergeCell ref="AG1:AH1"/>
    <mergeCell ref="G3:H3"/>
    <mergeCell ref="I3:J3"/>
    <mergeCell ref="K3:L3"/>
    <mergeCell ref="M3:N3"/>
    <mergeCell ref="AG3:AH3"/>
    <mergeCell ref="BD3:BR3"/>
    <mergeCell ref="U3:V3"/>
    <mergeCell ref="W3:X3"/>
    <mergeCell ref="Y3:Z3"/>
    <mergeCell ref="AA3:AB3"/>
    <mergeCell ref="AC3:AD3"/>
    <mergeCell ref="AE3:AF3"/>
    <mergeCell ref="AI2:AK3"/>
    <mergeCell ref="AL2:AM3"/>
    <mergeCell ref="AA2:AB2"/>
    <mergeCell ref="AC2:AD2"/>
    <mergeCell ref="AE2:AF2"/>
    <mergeCell ref="AG2:AH2"/>
    <mergeCell ref="W2:X2"/>
    <mergeCell ref="Y2:Z2"/>
  </mergeCells>
  <dataValidations count="2">
    <dataValidation type="list" allowBlank="1" showInputMessage="1" showErrorMessage="1" sqref="D5:D72" xr:uid="{00000000-0002-0000-0B00-000000000000}">
      <formula1>liste_clubs</formula1>
    </dataValidation>
    <dataValidation type="list" allowBlank="1" showInputMessage="1" sqref="A5:A72" xr:uid="{00000000-0002-0000-0B00-000001000000}">
      <formula1>IF(A5&lt;&gt;"",OFFSET(F_licences,MATCH(A5&amp;"*",F_licences,0)-1,,COUNTIF(F_licences,A5&amp;"*"),1),F_licences)</formula1>
    </dataValidation>
  </dataValidations>
  <pageMargins left="0.78749999999999998" right="0.78749999999999998" top="1.0249999999999999" bottom="1.0249999999999999" header="0.78749999999999998" footer="0.78749999999999998"/>
  <pageSetup paperSize="9" orientation="portrait" useFirstPageNumber="1" horizontalDpi="300" verticalDpi="300" r:id="rId1"/>
  <headerFooter alignWithMargins="0">
    <oddHeader>&amp;C&amp;A</oddHeader>
    <oddFooter>&amp;C&amp;"Calibri"&amp;11&amp;K000000Page &amp;P_x000D_&amp;1#&amp;"Calibri"&amp;10&amp;K0078D7C1 - Interne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codeName="Feuil47"/>
  <dimension ref="A1:BR72"/>
  <sheetViews>
    <sheetView workbookViewId="0">
      <selection activeCell="L14" sqref="L14"/>
    </sheetView>
  </sheetViews>
  <sheetFormatPr baseColWidth="10" defaultColWidth="11" defaultRowHeight="12.5"/>
  <cols>
    <col min="1" max="1" width="23.36328125" bestFit="1" customWidth="1"/>
    <col min="2" max="2" width="19.36328125" bestFit="1" customWidth="1"/>
    <col min="3" max="3" width="11.36328125" bestFit="1" customWidth="1"/>
    <col min="4" max="4" width="44.1796875" bestFit="1" customWidth="1"/>
    <col min="5" max="5" width="4.1796875" customWidth="1"/>
    <col min="6" max="6" width="7" customWidth="1"/>
    <col min="7" max="7" width="4.1796875" customWidth="1"/>
    <col min="8" max="8" width="7.36328125" customWidth="1"/>
    <col min="9" max="9" width="4.1796875" customWidth="1"/>
    <col min="10" max="10" width="7.36328125" customWidth="1"/>
    <col min="11" max="11" width="4.1796875" customWidth="1"/>
    <col min="12" max="12" width="7.36328125" customWidth="1"/>
    <col min="13" max="13" width="4.1796875" customWidth="1"/>
    <col min="14" max="14" width="7.36328125" customWidth="1"/>
    <col min="15" max="34" width="7.36328125" hidden="1" customWidth="1"/>
    <col min="35" max="40" width="11" customWidth="1"/>
    <col min="41" max="41" width="11" hidden="1" customWidth="1"/>
    <col min="42" max="70" width="0" hidden="1" customWidth="1"/>
  </cols>
  <sheetData>
    <row r="1" spans="1:70" ht="32.25" customHeight="1">
      <c r="A1" s="86"/>
      <c r="B1" s="89" t="s">
        <v>311</v>
      </c>
      <c r="C1" s="89"/>
      <c r="D1" s="92"/>
      <c r="E1" s="85">
        <f>IF(Paramètres!H3&lt;&gt;"",Paramètres!H3,"")</f>
        <v>44989</v>
      </c>
      <c r="F1" s="85"/>
      <c r="G1" s="85">
        <f>IF(Paramètres!H4&lt;&gt;"",Paramètres!H4,"")</f>
        <v>45011</v>
      </c>
      <c r="H1" s="85"/>
      <c r="I1" s="85">
        <f>IF(Paramètres!H5&lt;&gt;"",Paramètres!H5,"")</f>
        <v>45060</v>
      </c>
      <c r="J1" s="85"/>
      <c r="K1" s="85">
        <f>IF(Paramètres!H6&lt;&gt;"",Paramètres!H6,"")</f>
        <v>45103</v>
      </c>
      <c r="L1" s="85"/>
      <c r="M1" s="85">
        <f>IF(Paramètres!H7&lt;&gt;"",Paramètres!H7,"")</f>
        <v>44744</v>
      </c>
      <c r="N1" s="85"/>
      <c r="O1" s="85" t="str">
        <f>IF(Paramètres!H8&lt;&gt;"",Paramètres!H8,"")</f>
        <v/>
      </c>
      <c r="P1" s="85"/>
      <c r="Q1" s="85" t="str">
        <f>IF(Paramètres!H9&lt;&gt;"",Paramètres!H9,"")</f>
        <v/>
      </c>
      <c r="R1" s="85"/>
      <c r="S1" s="85" t="str">
        <f>IF(Paramètres!H10&lt;&gt;"",Paramètres!H10,"")</f>
        <v/>
      </c>
      <c r="T1" s="85"/>
      <c r="U1" s="85" t="str">
        <f>IF(Paramètres!H11&lt;&gt;"",Paramètres!H11,"")</f>
        <v/>
      </c>
      <c r="V1" s="85"/>
      <c r="W1" s="85" t="str">
        <f>IF(Paramètres!H12&lt;&gt;"",Paramètres!H12,"")</f>
        <v/>
      </c>
      <c r="X1" s="85"/>
      <c r="Y1" s="85" t="str">
        <f>IF(Paramètres!H13&lt;&gt;"",Paramètres!H13,"")</f>
        <v/>
      </c>
      <c r="Z1" s="85"/>
      <c r="AA1" s="85" t="str">
        <f>IF(Paramètres!H14&lt;&gt;"",Paramètres!H14,"")</f>
        <v/>
      </c>
      <c r="AB1" s="85"/>
      <c r="AC1" s="85" t="str">
        <f>IF(Paramètres!H15&lt;&gt;"",Paramètres!H15,"")</f>
        <v/>
      </c>
      <c r="AD1" s="85"/>
      <c r="AE1" s="85" t="str">
        <f>IF(Paramètres!H16&lt;&gt;"",Paramètres!H16,"")</f>
        <v/>
      </c>
      <c r="AF1" s="85"/>
      <c r="AG1" s="85" t="str">
        <f>IF(Paramètres!H17&lt;&gt;"",Paramètres!H17,"")</f>
        <v/>
      </c>
      <c r="AH1" s="79"/>
      <c r="AI1" s="84" t="s">
        <v>0</v>
      </c>
      <c r="AJ1" s="84"/>
      <c r="AK1" s="84"/>
      <c r="AL1" s="84"/>
      <c r="AM1" s="84"/>
    </row>
    <row r="2" spans="1:70" ht="32.25" customHeight="1">
      <c r="A2" s="87"/>
      <c r="B2" s="90"/>
      <c r="C2" s="90"/>
      <c r="D2" s="93"/>
      <c r="E2" s="79" t="s">
        <v>1176</v>
      </c>
      <c r="F2" s="80"/>
      <c r="G2" s="79" t="str">
        <f>IF(G1&lt;&gt;"",Paramètres!I4,"")</f>
        <v>Duathlon</v>
      </c>
      <c r="H2" s="80"/>
      <c r="I2" s="79" t="str">
        <f>IF(I1&lt;&gt;"",Paramètres!I5,"")</f>
        <v>Triathlon</v>
      </c>
      <c r="J2" s="80"/>
      <c r="K2" s="79" t="str">
        <f>IF(K1&lt;&gt;"",Paramètres!I6,"")</f>
        <v>Aquathlon</v>
      </c>
      <c r="L2" s="80"/>
      <c r="M2" s="79" t="str">
        <f>IF(M1&lt;&gt;"",Paramètres!I7,"")</f>
        <v>Aquathlon</v>
      </c>
      <c r="N2" s="80"/>
      <c r="O2" s="79" t="str">
        <f>IF(O1&lt;&gt;"",Paramètres!I8,"")</f>
        <v/>
      </c>
      <c r="P2" s="80"/>
      <c r="Q2" s="79" t="str">
        <f>IF(Q1&lt;&gt;"",Paramètres!I9,"")</f>
        <v/>
      </c>
      <c r="R2" s="80"/>
      <c r="S2" s="79" t="str">
        <f>IF(S1&lt;&gt;"",Paramètres!I10,"")</f>
        <v/>
      </c>
      <c r="T2" s="80"/>
      <c r="U2" s="79" t="str">
        <f>IF(U1&lt;&gt;"",Paramètres!I11,"")</f>
        <v/>
      </c>
      <c r="V2" s="80"/>
      <c r="W2" s="79" t="str">
        <f>IF(W1&lt;&gt;"",Paramètres!I12,"")</f>
        <v/>
      </c>
      <c r="X2" s="80"/>
      <c r="Y2" s="79" t="str">
        <f>IF(Y1&lt;&gt;"",Paramètres!I13,"")</f>
        <v/>
      </c>
      <c r="Z2" s="80"/>
      <c r="AA2" s="79" t="str">
        <f>IF(AA1&lt;&gt;"",Paramètres!I14,"")</f>
        <v/>
      </c>
      <c r="AB2" s="80"/>
      <c r="AC2" s="79" t="str">
        <f>IF(AC1&lt;&gt;"",Paramètres!I15,"")</f>
        <v/>
      </c>
      <c r="AD2" s="80"/>
      <c r="AE2" s="79" t="str">
        <f>IF(AE1&lt;&gt;"",Paramètres!I16,"")</f>
        <v/>
      </c>
      <c r="AF2" s="80"/>
      <c r="AG2" s="79" t="str">
        <f>IF(AG1&lt;&gt;"",Paramètres!I17,"")</f>
        <v/>
      </c>
      <c r="AH2" s="83"/>
      <c r="AI2" s="81" t="s">
        <v>401</v>
      </c>
      <c r="AJ2" s="81"/>
      <c r="AK2" s="81"/>
      <c r="AL2" s="82">
        <f>Paramètres!Q15</f>
        <v>4</v>
      </c>
      <c r="AM2" s="82"/>
    </row>
    <row r="3" spans="1:70" ht="44.25" customHeight="1">
      <c r="A3" s="88"/>
      <c r="B3" s="91"/>
      <c r="C3" s="91"/>
      <c r="D3" s="94"/>
      <c r="E3" s="79" t="str">
        <f>IF(E1&lt;&gt;"",Paramètres!J3,"")</f>
        <v>Joué-les-Tours (37)</v>
      </c>
      <c r="F3" s="80"/>
      <c r="G3" s="79" t="str">
        <f>IF(G1&lt;&gt;"",Paramètres!J4,"")</f>
        <v>Saint-Cyr-sur-Loire (37)</v>
      </c>
      <c r="H3" s="80"/>
      <c r="I3" s="79" t="str">
        <f>IF(I1&lt;&gt;"",Paramètres!J5,"")</f>
        <v>St Grégoire (35)</v>
      </c>
      <c r="J3" s="80"/>
      <c r="K3" s="79" t="str">
        <f>IF(K1&lt;&gt;"",Paramètres!J6,"")</f>
        <v>St Nazaire (44)</v>
      </c>
      <c r="L3" s="80"/>
      <c r="M3" s="79" t="str">
        <f>IF(M1&lt;&gt;"",Paramètres!J7,"")</f>
        <v>St Laurent Nouan (41)</v>
      </c>
      <c r="N3" s="80"/>
      <c r="O3" s="79" t="str">
        <f>IF(O1&lt;&gt;"",Paramètres!J8,"")</f>
        <v/>
      </c>
      <c r="P3" s="80"/>
      <c r="Q3" s="79" t="str">
        <f>IF(Q1&lt;&gt;"",Paramètres!J9,"")</f>
        <v/>
      </c>
      <c r="R3" s="80"/>
      <c r="S3" s="79" t="str">
        <f>IF(S1&lt;&gt;"",Paramètres!J10,"")</f>
        <v/>
      </c>
      <c r="T3" s="80"/>
      <c r="U3" s="79" t="str">
        <f>IF(U1&lt;&gt;"",Paramètres!J11,"")</f>
        <v/>
      </c>
      <c r="V3" s="80"/>
      <c r="W3" s="79" t="str">
        <f>IF(W1&lt;&gt;"",Paramètres!J12,"")</f>
        <v/>
      </c>
      <c r="X3" s="80"/>
      <c r="Y3" s="79" t="str">
        <f>IF(Y1&lt;&gt;"",Paramètres!J13,"")</f>
        <v/>
      </c>
      <c r="Z3" s="80"/>
      <c r="AA3" s="79" t="str">
        <f>IF(AA1&lt;&gt;"",Paramètres!J14,"")</f>
        <v/>
      </c>
      <c r="AB3" s="80"/>
      <c r="AC3" s="79" t="str">
        <f>IF(AC1&lt;&gt;"",Paramètres!J15,"")</f>
        <v/>
      </c>
      <c r="AD3" s="80"/>
      <c r="AE3" s="79" t="str">
        <f>IF(AE1&lt;&gt;"",Paramètres!J16,"")</f>
        <v/>
      </c>
      <c r="AF3" s="80"/>
      <c r="AG3" s="79" t="str">
        <f>IF(AG1&lt;&gt;"",Paramètres!J17,"")</f>
        <v/>
      </c>
      <c r="AH3" s="80"/>
      <c r="AI3" s="81"/>
      <c r="AJ3" s="81"/>
      <c r="AK3" s="81"/>
      <c r="AL3" s="82"/>
      <c r="AM3" s="82"/>
      <c r="BD3" s="78" t="s">
        <v>417</v>
      </c>
      <c r="BE3" s="78"/>
      <c r="BF3" s="78"/>
      <c r="BG3" s="78"/>
      <c r="BH3" s="78"/>
      <c r="BI3" s="78"/>
      <c r="BJ3" s="78"/>
      <c r="BK3" s="78"/>
      <c r="BL3" s="78"/>
      <c r="BM3" s="78"/>
      <c r="BN3" s="78"/>
      <c r="BO3" s="78"/>
      <c r="BP3" s="78"/>
      <c r="BQ3" s="78"/>
      <c r="BR3" s="78"/>
    </row>
    <row r="4" spans="1:70" ht="38.25" customHeight="1">
      <c r="A4" s="31" t="s">
        <v>308</v>
      </c>
      <c r="B4" s="31" t="s">
        <v>70</v>
      </c>
      <c r="C4" s="31" t="s">
        <v>1</v>
      </c>
      <c r="D4" s="31" t="s">
        <v>2</v>
      </c>
      <c r="E4" s="1" t="s">
        <v>3</v>
      </c>
      <c r="F4" s="2" t="s">
        <v>4</v>
      </c>
      <c r="G4" s="1" t="s">
        <v>3</v>
      </c>
      <c r="H4" s="2" t="s">
        <v>4</v>
      </c>
      <c r="I4" s="35" t="s">
        <v>3</v>
      </c>
      <c r="J4" s="2" t="s">
        <v>4</v>
      </c>
      <c r="K4" s="1" t="s">
        <v>3</v>
      </c>
      <c r="L4" s="2" t="s">
        <v>4</v>
      </c>
      <c r="M4" s="1" t="s">
        <v>3</v>
      </c>
      <c r="N4" s="2" t="s">
        <v>4</v>
      </c>
      <c r="O4" s="1" t="s">
        <v>3</v>
      </c>
      <c r="P4" s="2" t="s">
        <v>4</v>
      </c>
      <c r="Q4" s="1" t="s">
        <v>3</v>
      </c>
      <c r="R4" s="2" t="s">
        <v>4</v>
      </c>
      <c r="S4" s="1" t="s">
        <v>3</v>
      </c>
      <c r="T4" s="2" t="s">
        <v>4</v>
      </c>
      <c r="U4" s="1" t="s">
        <v>3</v>
      </c>
      <c r="V4" s="2" t="s">
        <v>4</v>
      </c>
      <c r="W4" s="1" t="s">
        <v>3</v>
      </c>
      <c r="X4" s="2" t="s">
        <v>4</v>
      </c>
      <c r="Y4" s="1" t="s">
        <v>3</v>
      </c>
      <c r="Z4" s="2" t="s">
        <v>4</v>
      </c>
      <c r="AA4" s="1" t="s">
        <v>3</v>
      </c>
      <c r="AB4" s="2" t="s">
        <v>4</v>
      </c>
      <c r="AC4" s="1" t="s">
        <v>3</v>
      </c>
      <c r="AD4" s="2" t="s">
        <v>4</v>
      </c>
      <c r="AE4" s="1" t="s">
        <v>3</v>
      </c>
      <c r="AF4" s="2" t="s">
        <v>4</v>
      </c>
      <c r="AG4" s="1" t="s">
        <v>3</v>
      </c>
      <c r="AH4" s="2" t="s">
        <v>4</v>
      </c>
      <c r="AI4" s="52" t="s">
        <v>5</v>
      </c>
      <c r="AJ4" s="53" t="s">
        <v>6</v>
      </c>
      <c r="AK4" s="54" t="s">
        <v>416</v>
      </c>
      <c r="AL4" s="55" t="str">
        <f>"PTS ("&amp;AL2&amp;" meilleurs résultats)"</f>
        <v>PTS (4 meilleurs résultats)</v>
      </c>
      <c r="AM4" s="56" t="str">
        <f>"CLT (" &amp; AL2 &amp;" meilleurs résultats)"</f>
        <v>CLT (4 meilleurs résultats)</v>
      </c>
      <c r="AO4" s="7" t="s">
        <v>47</v>
      </c>
      <c r="AP4" s="7" t="s">
        <v>48</v>
      </c>
      <c r="AQ4" s="7" t="s">
        <v>49</v>
      </c>
      <c r="AR4" s="7" t="s">
        <v>50</v>
      </c>
      <c r="AS4" s="7" t="s">
        <v>51</v>
      </c>
      <c r="AT4" s="7" t="s">
        <v>391</v>
      </c>
      <c r="AU4" s="7" t="s">
        <v>392</v>
      </c>
      <c r="AV4" s="7" t="s">
        <v>393</v>
      </c>
      <c r="AW4" s="7" t="s">
        <v>394</v>
      </c>
      <c r="AX4" s="7" t="s">
        <v>395</v>
      </c>
      <c r="AY4" s="7" t="s">
        <v>396</v>
      </c>
      <c r="AZ4" s="7" t="s">
        <v>397</v>
      </c>
      <c r="BA4" s="7" t="s">
        <v>398</v>
      </c>
      <c r="BB4" s="7" t="s">
        <v>399</v>
      </c>
      <c r="BC4" s="7" t="s">
        <v>400</v>
      </c>
      <c r="BD4" s="57">
        <v>1</v>
      </c>
      <c r="BE4" s="57">
        <v>2</v>
      </c>
      <c r="BF4" s="57">
        <v>3</v>
      </c>
      <c r="BG4" s="57">
        <v>4</v>
      </c>
      <c r="BH4" s="57">
        <v>5</v>
      </c>
      <c r="BI4" s="57">
        <v>6</v>
      </c>
      <c r="BJ4" s="57">
        <v>7</v>
      </c>
      <c r="BK4" s="57">
        <v>8</v>
      </c>
      <c r="BL4" s="57">
        <v>9</v>
      </c>
      <c r="BM4" s="57">
        <v>10</v>
      </c>
      <c r="BN4" s="57">
        <v>11</v>
      </c>
      <c r="BO4" s="57">
        <v>12</v>
      </c>
      <c r="BP4" s="57">
        <v>13</v>
      </c>
      <c r="BQ4" s="57">
        <v>14</v>
      </c>
      <c r="BR4" s="57">
        <v>15</v>
      </c>
    </row>
    <row r="5" spans="1:70" ht="17" customHeight="1">
      <c r="A5" s="73" t="s">
        <v>869</v>
      </c>
      <c r="B5" s="32" t="str">
        <f>IF(ISNA(VLOOKUP(A5,'Licenciés Jeunes 2023'!A:C,3,0)),"",VLOOKUP(A5,'Licenciés Jeunes 2023'!A:C,3,0))</f>
        <v>SABARD</v>
      </c>
      <c r="C5" s="32" t="str">
        <f>IF(ISNA(VLOOKUP(A5,'Licenciés Jeunes 2023'!A:C,2,0)),"",VLOOKUP(A5,'Licenciés Jeunes 2023'!A:C,2,0))</f>
        <v>Lea</v>
      </c>
      <c r="D5" s="32" t="str">
        <f>IF(ISNA(VLOOKUP(A5,'Licenciés Jeunes 2023'!A:F,6,0)),"",VLOOKUP(A5,'Licenciés Jeunes 2023'!A:F,6,0))</f>
        <v>SAINT AVERTIN SPORTS TRIATHLON 37</v>
      </c>
      <c r="E5" s="6">
        <v>1</v>
      </c>
      <c r="F5" s="2">
        <v>146</v>
      </c>
      <c r="G5" s="4">
        <v>2</v>
      </c>
      <c r="H5" s="2">
        <f>IF(G$2="Bike &amp; Run",IF(ISNA(VLOOKUP(G5,Paramètres!$B$3:$C$56,2,FALSE)),0,VLOOKUP(G5,Paramètres!$B$3:$C$56,2,FALSE)*Paramètres!$K$4),IF(OR(G5="",OR($D5="",$D5="NL",$D5="HORS LIGUE")),0,VLOOKUP(IF(OR(G5="",OR($D5="",$D5="NL",$D5="HORS LIGUE")),"",COUNTIFS($D$5:$D$72,"&lt;&gt;"&amp;"",$D$5:$D$72,"&lt;&gt;"&amp;"NL",$D$5:$D$72,"&lt;&gt;"&amp;"HORS LIGUE",G$5:G$72,"&lt;"&amp;G5)+1),Paramètres!$B$3:$C$56,2,FALSE)*Paramètres!$K$4))</f>
        <v>120</v>
      </c>
      <c r="I5" s="36"/>
      <c r="J5" s="2">
        <f>IF(I$2="Bike &amp; Run",IF(ISNA(VLOOKUP(I5,Paramètres!$B$3:$C$56,2,FALSE)),0,VLOOKUP(I5,Paramètres!$B$3:$C$56,2,FALSE)*Paramètres!$K$5),IF(OR(I5="",OR($D5="",$D5="NL",$D5="HORS LIGUE")),0,VLOOKUP(IF(OR(I5="",OR($D5="",$D5="NL",$D5="HORS LIGUE")),"",COUNTIFS($D$5:$D$72,"&lt;&gt;"&amp;"",$D$5:$D$72,"&lt;&gt;"&amp;"NL",$D$5:$D$72,"&lt;&gt;"&amp;"HORS LIGUE",I$5:I$72,"&lt;"&amp;I5)+1),Paramètres!$B$3:$C$56,2,FALSE)*Paramètres!$K$5))</f>
        <v>0</v>
      </c>
      <c r="K5" s="4"/>
      <c r="L5" s="2">
        <f>IF(K$2="Bike &amp; Run",IF(ISNA(VLOOKUP(K5,Paramètres!$B$3:$C$56,2,FALSE)),0,VLOOKUP(K5,Paramètres!$B$3:$C$56,2,FALSE)*Paramètres!$K$6),IF(OR(K5="",OR($D5="",$D5="NL",$D5="HORS LIGUE")),0,VLOOKUP(IF(OR(K5="",OR($D5="",$D5="NL",$D5="HORS LIGUE")),"",COUNTIFS($D$5:$D$72,"&lt;&gt;"&amp;"",$D$5:$D$72,"&lt;&gt;"&amp;"NL",$D$5:$D$72,"&lt;&gt;"&amp;"HORS LIGUE",K$5:K$72,"&lt;"&amp;K5)+1),Paramètres!$B$3:$C$56,2,FALSE)*Paramètres!$K$6))</f>
        <v>0</v>
      </c>
      <c r="M5" s="4"/>
      <c r="N5" s="2">
        <f>IF(M$2="Bike &amp; Run",IF(ISNA(VLOOKUP(M5,Paramètres!$B$3:$C$56,2,FALSE)),0,VLOOKUP(M5,Paramètres!$B$3:$C$56,2,FALSE)*Paramètres!$K$7),IF(OR(M5="",OR($D5="",$D5="NL",$D5="HORS LIGUE")),0,VLOOKUP(IF(OR(M5="",OR($D5="",$D5="NL",$D5="HORS LIGUE")),"",COUNTIFS($D$5:$D$72,"&lt;&gt;"&amp;"",$D$5:$D$72,"&lt;&gt;"&amp;"NL",$D$5:$D$72,"&lt;&gt;"&amp;"HORS LIGUE",M$5:M$72,"&lt;"&amp;M5)+1),Paramètres!$B$3:$C$56,2,FALSE)*Paramètres!$K$7))</f>
        <v>0</v>
      </c>
      <c r="O5" s="46"/>
      <c r="P5" s="2">
        <f>IF(O$2="Bike &amp; Run",IF(ISNA(VLOOKUP(O5,Paramètres!$B$3:$C$56,2,FALSE)),0,VLOOKUP(O5,Paramètres!$B$3:$C$56,2,FALSE)*Paramètres!$K$8),IF(OR(O5="",OR($D5="",$D5="NL",$D5="HORS LIGUE")),0,VLOOKUP(IF(OR(O5="",OR($D5="",$D5="NL",$D5="HORS LIGUE")),"",COUNTIFS($D$5:$D$72,"&lt;&gt;"&amp;"",$D$5:$D$72,"&lt;&gt;"&amp;"NL",$D$5:$D$72,"&lt;&gt;"&amp;"HORS LIGUE",O$5:O$72,"&lt;"&amp;O5)+1),Paramètres!$B$3:$C$56,2,FALSE)*Paramètres!$K$8))</f>
        <v>0</v>
      </c>
      <c r="Q5" s="46"/>
      <c r="R5" s="2">
        <f>IF(Q$2="Bike &amp; Run",IF(ISNA(VLOOKUP(Q5,Paramètres!$B$3:$C$56,2,FALSE)),0,VLOOKUP(Q5,Paramètres!$B$3:$C$56,2,FALSE)*Paramètres!$K$9),IF(OR(Q5="",OR($D5="",$D5="NL",$D5="HORS LIGUE")),0,VLOOKUP(IF(OR(Q5="",OR($D5="",$D5="NL",$D5="HORS LIGUE")),"",COUNTIFS($D$5:$D$72,"&lt;&gt;"&amp;"",$D$5:$D$72,"&lt;&gt;"&amp;"NL",$D$5:$D$72,"&lt;&gt;"&amp;"HORS LIGUE",Q$5:Q$72,"&lt;"&amp;Q5)+1),Paramètres!$B$3:$C$56,2,FALSE)*Paramètres!$K$9))</f>
        <v>0</v>
      </c>
      <c r="S5" s="46"/>
      <c r="T5" s="2">
        <f>IF(S$2="Bike &amp; Run",IF(ISNA(VLOOKUP(S5,Paramètres!$B$3:$C$56,2,FALSE)),0,VLOOKUP(S5,Paramètres!$B$3:$C$56,2,FALSE)*Paramètres!$K$10),IF(OR(S5="",OR($D5="",$D5="NL",$D5="HORS LIGUE")),0,VLOOKUP(IF(OR(S5="",OR($D5="",$D5="NL",$D5="HORS LIGUE")),"",COUNTIFS($D$5:$D$72,"&lt;&gt;"&amp;"",$D$5:$D$72,"&lt;&gt;"&amp;"NL",$D$5:$D$72,"&lt;&gt;"&amp;"HORS LIGUE",S$5:S$72,"&lt;"&amp;S5)+1),Paramètres!$B$3:$C$56,2,FALSE)*Paramètres!$K$10))</f>
        <v>0</v>
      </c>
      <c r="U5" s="46"/>
      <c r="V5" s="2">
        <f>IF(U$2="Bike &amp; Run",IF(ISNA(VLOOKUP(U5,Paramètres!$B$3:$C$56,2,FALSE)),0,VLOOKUP(U5,Paramètres!$B$3:$C$56,2,FALSE)*Paramètres!$K$11),IF(OR(U5="",OR($D5="",$D5="NL",$D5="HORS LIGUE")),0,VLOOKUP(IF(OR(U5="",OR($D5="",$D5="NL",$D5="HORS LIGUE")),"",COUNTIFS($D$5:$D$72,"&lt;&gt;"&amp;"",$D$5:$D$72,"&lt;&gt;"&amp;"NL",$D$5:$D$72,"&lt;&gt;"&amp;"HORS LIGUE",U$5:U$72,"&lt;"&amp;U5)+1),Paramètres!$B$3:$C$56,2,FALSE)*Paramètres!$K$11))</f>
        <v>0</v>
      </c>
      <c r="W5" s="46"/>
      <c r="X5" s="2">
        <f>IF(W$2="Bike &amp; Run",IF(ISNA(VLOOKUP(W5,Paramètres!$B$3:$C$56,2,FALSE)),0,VLOOKUP(W5,Paramètres!$B$3:$C$56,2,FALSE)*Paramètres!$K$12),IF(OR(W5="",OR($D5="",$D5="NL",$D5="HORS LIGUE")),0,VLOOKUP(IF(OR(W5="",OR($D5="",$D5="NL",$D5="HORS LIGUE")),"",COUNTIFS($D$5:$D$72,"&lt;&gt;"&amp;"",$D$5:$D$72,"&lt;&gt;"&amp;"NL",$D$5:$D$72,"&lt;&gt;"&amp;"HORS LIGUE",W$5:W$72,"&lt;"&amp;W5)+1),Paramètres!$B$3:$C$56,2,FALSE)*Paramètres!$K$12))</f>
        <v>0</v>
      </c>
      <c r="Y5" s="46"/>
      <c r="Z5" s="2">
        <f>IF(Y$2="Bike &amp; Run",IF(ISNA(VLOOKUP(Y5,Paramètres!$B$3:$C$56,2,FALSE)),0,VLOOKUP(Y5,Paramètres!$B$3:$C$56,2,FALSE)*Paramètres!$K$13),IF(OR(Y5="",OR($D5="",$D5="NL",$D5="HORS LIGUE")),0,VLOOKUP(IF(OR(Y5="",OR($D5="",$D5="NL",$D5="HORS LIGUE")),"",COUNTIFS($D$5:$D$72,"&lt;&gt;"&amp;"",$D$5:$D$72,"&lt;&gt;"&amp;"NL",$D$5:$D$72,"&lt;&gt;"&amp;"HORS LIGUE",Y$5:Y$72,"&lt;"&amp;Y5)+1),Paramètres!$B$3:$C$56,2,FALSE)*Paramètres!$K$13))</f>
        <v>0</v>
      </c>
      <c r="AA5" s="46"/>
      <c r="AB5" s="2">
        <f>IF(AA$2="Bike &amp; Run",IF(ISNA(VLOOKUP(AA5,Paramètres!$B$3:$C$56,2,FALSE)),0,VLOOKUP(AA5,Paramètres!$B$3:$C$56,2,FALSE)*Paramètres!$K$14),IF(OR(AA5="",OR($D5="",$D5="NL",$D5="HORS LIGUE")),0,VLOOKUP(IF(OR(AA5="",OR($D5="",$D5="NL",$D5="HORS LIGUE")),"",COUNTIFS($D$5:$D$72,"&lt;&gt;"&amp;"",$D$5:$D$72,"&lt;&gt;"&amp;"NL",$D$5:$D$72,"&lt;&gt;"&amp;"HORS LIGUE",AA$5:AA$72,"&lt;"&amp;AA5)+1),Paramètres!$B$3:$C$56,2,FALSE)*Paramètres!$K$14))</f>
        <v>0</v>
      </c>
      <c r="AC5" s="46"/>
      <c r="AD5" s="2">
        <f>IF(AC$2="Bike &amp; Run",IF(ISNA(VLOOKUP(AC5,Paramètres!$B$3:$C$56,2,FALSE)),0,VLOOKUP(AC5,Paramètres!$B$3:$C$56,2,FALSE)*Paramètres!$K$15),IF(OR(AC5="",OR($D5="",$D5="NL",$D5="HORS LIGUE")),0,VLOOKUP(IF(OR(AC5="",OR($D5="",$D5="NL",$D5="HORS LIGUE")),"",COUNTIFS($D$5:$D$72,"&lt;&gt;"&amp;"",$D$5:$D$72,"&lt;&gt;"&amp;"NL",$D$5:$D$72,"&lt;&gt;"&amp;"HORS LIGUE",AC$5:AC$72,"&lt;"&amp;AC5)+1),Paramètres!$B$3:$C$56,2,FALSE)*Paramètres!$K$15))</f>
        <v>0</v>
      </c>
      <c r="AE5" s="46"/>
      <c r="AF5" s="2">
        <f>IF(AE$2="Bike &amp; Run",IF(ISNA(VLOOKUP(AE5,Paramètres!$B$3:$C$56,2,FALSE)),0,VLOOKUP(AE5,Paramètres!$B$3:$C$56,2,FALSE)*Paramètres!$K$16),IF(OR(AE5="",OR($D5="",$D5="NL",$D5="HORS LIGUE")),0,VLOOKUP(IF(OR(AE5="",OR($D5="",$D5="NL",$D5="HORS LIGUE")),"",COUNTIFS($D$5:$D$72,"&lt;&gt;"&amp;"",$D$5:$D$72,"&lt;&gt;"&amp;"NL",$D$5:$D$72,"&lt;&gt;"&amp;"HORS LIGUE",AE$5:AE$72,"&lt;"&amp;AE5)+1),Paramètres!$B$3:$C$56,2,FALSE)*Paramètres!$K$16))</f>
        <v>0</v>
      </c>
      <c r="AG5" s="46"/>
      <c r="AH5" s="2">
        <f>IF(AG$2="Bike &amp; Run",IF(ISNA(VLOOKUP(AG5,Paramètres!$B$3:$C$56,2,FALSE)),0,VLOOKUP(AG5,Paramètres!$B$3:$C$56,2,FALSE)*Paramètres!$K$17),IF(OR(AG5="",OR($D5="",$D5="NL",$D5="HORS LIGUE")),0,VLOOKUP(IF(OR(AG5="",OR($D5="",$D5="NL",$D5="HORS LIGUE")),"",COUNTIFS($D$5:$D$72,"&lt;&gt;"&amp;"",$D$5:$D$72,"&lt;&gt;"&amp;"NL",$D$5:$D$72,"&lt;&gt;"&amp;"HORS LIGUE",AG$5:AG$72,"&lt;"&amp;AG5)+1),Paramètres!$B$3:$C$56,2,FALSE)*Paramètres!$K$17))</f>
        <v>0</v>
      </c>
      <c r="AI5" s="40">
        <f t="shared" ref="AI5:AI36" si="0">F5+H5+J5+L5+N5+P5+R5+T5+V5+X5+Z5+AB5+AD5+AF5+AH5</f>
        <v>266</v>
      </c>
      <c r="AJ5" s="3">
        <f t="shared" ref="AJ5:AJ36" si="1">IF(AI5&lt;&gt;0,RANK(AI5,$AI$5:$AI$72),"")</f>
        <v>1</v>
      </c>
      <c r="AK5" s="5">
        <f t="shared" ref="AK5:AK36" si="2">COUNTA(E5,G5,I5,K5,M5,O5,Q5,S5,U5,W5,Y5,AA5,AC5,AE5,AG5)</f>
        <v>2</v>
      </c>
      <c r="AL5" s="41">
        <f t="shared" ref="AL5:AL36" si="3">HLOOKUP($AL$2,$BD$4:$BR$72,ROW(A5)-3,FALSE)</f>
        <v>266</v>
      </c>
      <c r="AM5" s="33">
        <f t="shared" ref="AM5:AM36" si="4">IF(AL5&lt;&gt;0,RANK(AL5,$AL$5:$AL$72),"")</f>
        <v>1</v>
      </c>
      <c r="AO5" s="22">
        <f t="shared" ref="AO5:AO36" si="5">F5</f>
        <v>146</v>
      </c>
      <c r="AP5">
        <f t="shared" ref="AP5:AP36" si="6">H5</f>
        <v>120</v>
      </c>
      <c r="AQ5">
        <f t="shared" ref="AQ5:AQ36" si="7">J5</f>
        <v>0</v>
      </c>
      <c r="AR5">
        <f t="shared" ref="AR5:AR36" si="8">L5</f>
        <v>0</v>
      </c>
      <c r="AS5">
        <f t="shared" ref="AS5:AS36" si="9">N5</f>
        <v>0</v>
      </c>
      <c r="AT5">
        <f t="shared" ref="AT5:AT36" si="10">P5</f>
        <v>0</v>
      </c>
      <c r="AU5">
        <f t="shared" ref="AU5:AU36" si="11">R5</f>
        <v>0</v>
      </c>
      <c r="AV5">
        <f t="shared" ref="AV5:AV36" si="12">T5</f>
        <v>0</v>
      </c>
      <c r="AW5">
        <f t="shared" ref="AW5:AW36" si="13">V5</f>
        <v>0</v>
      </c>
      <c r="AX5">
        <f t="shared" ref="AX5:AX36" si="14">X5</f>
        <v>0</v>
      </c>
      <c r="AY5">
        <f t="shared" ref="AY5:AY36" si="15">Z5</f>
        <v>0</v>
      </c>
      <c r="AZ5">
        <f t="shared" ref="AZ5:AZ36" si="16">AB5</f>
        <v>0</v>
      </c>
      <c r="BA5">
        <f t="shared" ref="BA5:BA36" si="17">AD5</f>
        <v>0</v>
      </c>
      <c r="BB5">
        <f t="shared" ref="BB5:BB36" si="18">AF5</f>
        <v>0</v>
      </c>
      <c r="BC5">
        <f t="shared" ref="BC5:BC36" si="19">AH5</f>
        <v>0</v>
      </c>
      <c r="BD5">
        <f t="shared" ref="BD5:BD36" si="20">LARGE($AO5:$BC5,BD$4)</f>
        <v>146</v>
      </c>
      <c r="BE5" s="22">
        <f t="shared" ref="BE5:BR5" si="21">BD5+LARGE($AO5:$BC5,BE$4)</f>
        <v>266</v>
      </c>
      <c r="BF5" s="22">
        <f t="shared" si="21"/>
        <v>266</v>
      </c>
      <c r="BG5" s="22">
        <f t="shared" si="21"/>
        <v>266</v>
      </c>
      <c r="BH5" s="22">
        <f t="shared" si="21"/>
        <v>266</v>
      </c>
      <c r="BI5" s="22">
        <f t="shared" si="21"/>
        <v>266</v>
      </c>
      <c r="BJ5" s="22">
        <f t="shared" si="21"/>
        <v>266</v>
      </c>
      <c r="BK5" s="22">
        <f t="shared" si="21"/>
        <v>266</v>
      </c>
      <c r="BL5" s="22">
        <f t="shared" si="21"/>
        <v>266</v>
      </c>
      <c r="BM5" s="22">
        <f t="shared" si="21"/>
        <v>266</v>
      </c>
      <c r="BN5" s="22">
        <f t="shared" si="21"/>
        <v>266</v>
      </c>
      <c r="BO5" s="22">
        <f t="shared" si="21"/>
        <v>266</v>
      </c>
      <c r="BP5" s="22">
        <f t="shared" si="21"/>
        <v>266</v>
      </c>
      <c r="BQ5" s="22">
        <f t="shared" si="21"/>
        <v>266</v>
      </c>
      <c r="BR5" s="22">
        <f t="shared" si="21"/>
        <v>266</v>
      </c>
    </row>
    <row r="6" spans="1:70" ht="17" customHeight="1">
      <c r="A6" s="73" t="s">
        <v>1388</v>
      </c>
      <c r="B6" s="32" t="str">
        <f>IF(ISNA(VLOOKUP(A6,'Licenciés Jeunes 2023'!A:C,3,0)),"",VLOOKUP(A6,'Licenciés Jeunes 2023'!A:C,3,0))</f>
        <v>NGO</v>
      </c>
      <c r="C6" s="32" t="str">
        <f>IF(ISNA(VLOOKUP(A6,'Licenciés Jeunes 2023'!A:C,2,0)),"",VLOOKUP(A6,'Licenciés Jeunes 2023'!A:C,2,0))</f>
        <v>Amelie</v>
      </c>
      <c r="D6" s="32" t="str">
        <f>IF(ISNA(VLOOKUP(A6,'Licenciés Jeunes 2023'!A:F,6,0)),"",VLOOKUP(A6,'Licenciés Jeunes 2023'!A:F,6,0))</f>
        <v>BOURGES TRIATHLON</v>
      </c>
      <c r="E6" s="6">
        <v>2</v>
      </c>
      <c r="F6" s="2">
        <v>140</v>
      </c>
      <c r="G6" s="4">
        <v>4</v>
      </c>
      <c r="H6" s="2">
        <f>IF(G$2="Bike &amp; Run",IF(ISNA(VLOOKUP(G6,Paramètres!$B$3:$C$56,2,FALSE)),0,VLOOKUP(G6,Paramètres!$B$3:$C$56,2,FALSE)*Paramètres!$K$4),IF(OR(G6="",OR($D6="",$D6="NL",$D6="HORS LIGUE")),0,VLOOKUP(IF(OR(G6="",OR($D6="",$D6="NL",$D6="HORS LIGUE")),"",COUNTIFS($D$5:$D$72,"&lt;&gt;"&amp;"",$D$5:$D$72,"&lt;&gt;"&amp;"NL",$D$5:$D$72,"&lt;&gt;"&amp;"HORS LIGUE",G$5:G$72,"&lt;"&amp;G6)+1),Paramètres!$B$3:$C$56,2,FALSE)*Paramètres!$K$4))</f>
        <v>82.5</v>
      </c>
      <c r="I6" s="36"/>
      <c r="J6" s="2">
        <f>IF(I$2="Bike &amp; Run",IF(ISNA(VLOOKUP(I6,Paramètres!$B$3:$C$56,2,FALSE)),0,VLOOKUP(I6,Paramètres!$B$3:$C$56,2,FALSE)*Paramètres!$K$5),IF(OR(I6="",OR($D6="",$D6="NL",$D6="HORS LIGUE")),0,VLOOKUP(IF(OR(I6="",OR($D6="",$D6="NL",$D6="HORS LIGUE")),"",COUNTIFS($D$5:$D$72,"&lt;&gt;"&amp;"",$D$5:$D$72,"&lt;&gt;"&amp;"NL",$D$5:$D$72,"&lt;&gt;"&amp;"HORS LIGUE",I$5:I$72,"&lt;"&amp;I6)+1),Paramètres!$B$3:$C$56,2,FALSE)*Paramètres!$K$5))</f>
        <v>0</v>
      </c>
      <c r="K6" s="4"/>
      <c r="L6" s="2">
        <f>IF(K$2="Bike &amp; Run",IF(ISNA(VLOOKUP(K6,Paramètres!$B$3:$C$56,2,FALSE)),0,VLOOKUP(K6,Paramètres!$B$3:$C$56,2,FALSE)*Paramètres!$K$6),IF(OR(K6="",OR($D6="",$D6="NL",$D6="HORS LIGUE")),0,VLOOKUP(IF(OR(K6="",OR($D6="",$D6="NL",$D6="HORS LIGUE")),"",COUNTIFS($D$5:$D$72,"&lt;&gt;"&amp;"",$D$5:$D$72,"&lt;&gt;"&amp;"NL",$D$5:$D$72,"&lt;&gt;"&amp;"HORS LIGUE",K$5:K$72,"&lt;"&amp;K6)+1),Paramètres!$B$3:$C$56,2,FALSE)*Paramètres!$K$6))</f>
        <v>0</v>
      </c>
      <c r="M6" s="4"/>
      <c r="N6" s="2">
        <f>IF(M$2="Bike &amp; Run",IF(ISNA(VLOOKUP(M6,Paramètres!$B$3:$C$56,2,FALSE)),0,VLOOKUP(M6,Paramètres!$B$3:$C$56,2,FALSE)*Paramètres!$K$7),IF(OR(M6="",OR($D6="",$D6="NL",$D6="HORS LIGUE")),0,VLOOKUP(IF(OR(M6="",OR($D6="",$D6="NL",$D6="HORS LIGUE")),"",COUNTIFS($D$5:$D$72,"&lt;&gt;"&amp;"",$D$5:$D$72,"&lt;&gt;"&amp;"NL",$D$5:$D$72,"&lt;&gt;"&amp;"HORS LIGUE",M$5:M$72,"&lt;"&amp;M6)+1),Paramètres!$B$3:$C$56,2,FALSE)*Paramètres!$K$7))</f>
        <v>0</v>
      </c>
      <c r="O6" s="46"/>
      <c r="P6" s="2">
        <f>IF(O$2="Bike &amp; Run",IF(ISNA(VLOOKUP(O6,Paramètres!$B$3:$C$56,2,FALSE)),0,VLOOKUP(O6,Paramètres!$B$3:$C$56,2,FALSE)*Paramètres!$K$8),IF(OR(O6="",OR($D6="",$D6="NL",$D6="HORS LIGUE")),0,VLOOKUP(IF(OR(O6="",OR($D6="",$D6="NL",$D6="HORS LIGUE")),"",COUNTIFS($D$5:$D$72,"&lt;&gt;"&amp;"",$D$5:$D$72,"&lt;&gt;"&amp;"NL",$D$5:$D$72,"&lt;&gt;"&amp;"HORS LIGUE",O$5:O$72,"&lt;"&amp;O6)+1),Paramètres!$B$3:$C$56,2,FALSE)*Paramètres!$K$8))</f>
        <v>0</v>
      </c>
      <c r="Q6" s="46"/>
      <c r="R6" s="2">
        <f>IF(Q$2="Bike &amp; Run",IF(ISNA(VLOOKUP(Q6,Paramètres!$B$3:$C$56,2,FALSE)),0,VLOOKUP(Q6,Paramètres!$B$3:$C$56,2,FALSE)*Paramètres!$K$9),IF(OR(Q6="",OR($D6="",$D6="NL",$D6="HORS LIGUE")),0,VLOOKUP(IF(OR(Q6="",OR($D6="",$D6="NL",$D6="HORS LIGUE")),"",COUNTIFS($D$5:$D$72,"&lt;&gt;"&amp;"",$D$5:$D$72,"&lt;&gt;"&amp;"NL",$D$5:$D$72,"&lt;&gt;"&amp;"HORS LIGUE",Q$5:Q$72,"&lt;"&amp;Q6)+1),Paramètres!$B$3:$C$56,2,FALSE)*Paramètres!$K$9))</f>
        <v>0</v>
      </c>
      <c r="S6" s="46"/>
      <c r="T6" s="2">
        <f>IF(S$2="Bike &amp; Run",IF(ISNA(VLOOKUP(S6,Paramètres!$B$3:$C$56,2,FALSE)),0,VLOOKUP(S6,Paramètres!$B$3:$C$56,2,FALSE)*Paramètres!$K$10),IF(OR(S6="",OR($D6="",$D6="NL",$D6="HORS LIGUE")),0,VLOOKUP(IF(OR(S6="",OR($D6="",$D6="NL",$D6="HORS LIGUE")),"",COUNTIFS($D$5:$D$72,"&lt;&gt;"&amp;"",$D$5:$D$72,"&lt;&gt;"&amp;"NL",$D$5:$D$72,"&lt;&gt;"&amp;"HORS LIGUE",S$5:S$72,"&lt;"&amp;S6)+1),Paramètres!$B$3:$C$56,2,FALSE)*Paramètres!$K$10))</f>
        <v>0</v>
      </c>
      <c r="U6" s="46"/>
      <c r="V6" s="2">
        <f>IF(U$2="Bike &amp; Run",IF(ISNA(VLOOKUP(U6,Paramètres!$B$3:$C$56,2,FALSE)),0,VLOOKUP(U6,Paramètres!$B$3:$C$56,2,FALSE)*Paramètres!$K$11),IF(OR(U6="",OR($D6="",$D6="NL",$D6="HORS LIGUE")),0,VLOOKUP(IF(OR(U6="",OR($D6="",$D6="NL",$D6="HORS LIGUE")),"",COUNTIFS($D$5:$D$72,"&lt;&gt;"&amp;"",$D$5:$D$72,"&lt;&gt;"&amp;"NL",$D$5:$D$72,"&lt;&gt;"&amp;"HORS LIGUE",U$5:U$72,"&lt;"&amp;U6)+1),Paramètres!$B$3:$C$56,2,FALSE)*Paramètres!$K$11))</f>
        <v>0</v>
      </c>
      <c r="W6" s="46"/>
      <c r="X6" s="2">
        <f>IF(W$2="Bike &amp; Run",IF(ISNA(VLOOKUP(W6,Paramètres!$B$3:$C$56,2,FALSE)),0,VLOOKUP(W6,Paramètres!$B$3:$C$56,2,FALSE)*Paramètres!$K$12),IF(OR(W6="",OR($D6="",$D6="NL",$D6="HORS LIGUE")),0,VLOOKUP(IF(OR(W6="",OR($D6="",$D6="NL",$D6="HORS LIGUE")),"",COUNTIFS($D$5:$D$72,"&lt;&gt;"&amp;"",$D$5:$D$72,"&lt;&gt;"&amp;"NL",$D$5:$D$72,"&lt;&gt;"&amp;"HORS LIGUE",W$5:W$72,"&lt;"&amp;W6)+1),Paramètres!$B$3:$C$56,2,FALSE)*Paramètres!$K$12))</f>
        <v>0</v>
      </c>
      <c r="Y6" s="46"/>
      <c r="Z6" s="2">
        <f>IF(Y$2="Bike &amp; Run",IF(ISNA(VLOOKUP(Y6,Paramètres!$B$3:$C$56,2,FALSE)),0,VLOOKUP(Y6,Paramètres!$B$3:$C$56,2,FALSE)*Paramètres!$K$13),IF(OR(Y6="",OR($D6="",$D6="NL",$D6="HORS LIGUE")),0,VLOOKUP(IF(OR(Y6="",OR($D6="",$D6="NL",$D6="HORS LIGUE")),"",COUNTIFS($D$5:$D$72,"&lt;&gt;"&amp;"",$D$5:$D$72,"&lt;&gt;"&amp;"NL",$D$5:$D$72,"&lt;&gt;"&amp;"HORS LIGUE",Y$5:Y$72,"&lt;"&amp;Y6)+1),Paramètres!$B$3:$C$56,2,FALSE)*Paramètres!$K$13))</f>
        <v>0</v>
      </c>
      <c r="AA6" s="46"/>
      <c r="AB6" s="2">
        <f>IF(AA$2="Bike &amp; Run",IF(ISNA(VLOOKUP(AA6,Paramètres!$B$3:$C$56,2,FALSE)),0,VLOOKUP(AA6,Paramètres!$B$3:$C$56,2,FALSE)*Paramètres!$K$14),IF(OR(AA6="",OR($D6="",$D6="NL",$D6="HORS LIGUE")),0,VLOOKUP(IF(OR(AA6="",OR($D6="",$D6="NL",$D6="HORS LIGUE")),"",COUNTIFS($D$5:$D$72,"&lt;&gt;"&amp;"",$D$5:$D$72,"&lt;&gt;"&amp;"NL",$D$5:$D$72,"&lt;&gt;"&amp;"HORS LIGUE",AA$5:AA$72,"&lt;"&amp;AA6)+1),Paramètres!$B$3:$C$56,2,FALSE)*Paramètres!$K$14))</f>
        <v>0</v>
      </c>
      <c r="AC6" s="46"/>
      <c r="AD6" s="2">
        <f>IF(AC$2="Bike &amp; Run",IF(ISNA(VLOOKUP(AC6,Paramètres!$B$3:$C$56,2,FALSE)),0,VLOOKUP(AC6,Paramètres!$B$3:$C$56,2,FALSE)*Paramètres!$K$15),IF(OR(AC6="",OR($D6="",$D6="NL",$D6="HORS LIGUE")),0,VLOOKUP(IF(OR(AC6="",OR($D6="",$D6="NL",$D6="HORS LIGUE")),"",COUNTIFS($D$5:$D$72,"&lt;&gt;"&amp;"",$D$5:$D$72,"&lt;&gt;"&amp;"NL",$D$5:$D$72,"&lt;&gt;"&amp;"HORS LIGUE",AC$5:AC$72,"&lt;"&amp;AC6)+1),Paramètres!$B$3:$C$56,2,FALSE)*Paramètres!$K$15))</f>
        <v>0</v>
      </c>
      <c r="AE6" s="46"/>
      <c r="AF6" s="2">
        <f>IF(AE$2="Bike &amp; Run",IF(ISNA(VLOOKUP(AE6,Paramètres!$B$3:$C$56,2,FALSE)),0,VLOOKUP(AE6,Paramètres!$B$3:$C$56,2,FALSE)*Paramètres!$K$16),IF(OR(AE6="",OR($D6="",$D6="NL",$D6="HORS LIGUE")),0,VLOOKUP(IF(OR(AE6="",OR($D6="",$D6="NL",$D6="HORS LIGUE")),"",COUNTIFS($D$5:$D$72,"&lt;&gt;"&amp;"",$D$5:$D$72,"&lt;&gt;"&amp;"NL",$D$5:$D$72,"&lt;&gt;"&amp;"HORS LIGUE",AE$5:AE$72,"&lt;"&amp;AE6)+1),Paramètres!$B$3:$C$56,2,FALSE)*Paramètres!$K$16))</f>
        <v>0</v>
      </c>
      <c r="AG6" s="46"/>
      <c r="AH6" s="2">
        <f>IF(AG$2="Bike &amp; Run",IF(ISNA(VLOOKUP(AG6,Paramètres!$B$3:$C$56,2,FALSE)),0,VLOOKUP(AG6,Paramètres!$B$3:$C$56,2,FALSE)*Paramètres!$K$17),IF(OR(AG6="",OR($D6="",$D6="NL",$D6="HORS LIGUE")),0,VLOOKUP(IF(OR(AG6="",OR($D6="",$D6="NL",$D6="HORS LIGUE")),"",COUNTIFS($D$5:$D$72,"&lt;&gt;"&amp;"",$D$5:$D$72,"&lt;&gt;"&amp;"NL",$D$5:$D$72,"&lt;&gt;"&amp;"HORS LIGUE",AG$5:AG$72,"&lt;"&amp;AG6)+1),Paramètres!$B$3:$C$56,2,FALSE)*Paramètres!$K$17))</f>
        <v>0</v>
      </c>
      <c r="AI6" s="40">
        <f t="shared" si="0"/>
        <v>222.5</v>
      </c>
      <c r="AJ6" s="3">
        <f t="shared" si="1"/>
        <v>2</v>
      </c>
      <c r="AK6" s="5">
        <f t="shared" si="2"/>
        <v>2</v>
      </c>
      <c r="AL6" s="41">
        <f t="shared" si="3"/>
        <v>222.5</v>
      </c>
      <c r="AM6" s="33">
        <f t="shared" si="4"/>
        <v>2</v>
      </c>
      <c r="AO6" s="22">
        <f t="shared" si="5"/>
        <v>140</v>
      </c>
      <c r="AP6">
        <f t="shared" si="6"/>
        <v>82.5</v>
      </c>
      <c r="AQ6">
        <f t="shared" si="7"/>
        <v>0</v>
      </c>
      <c r="AR6">
        <f t="shared" si="8"/>
        <v>0</v>
      </c>
      <c r="AS6">
        <f t="shared" si="9"/>
        <v>0</v>
      </c>
      <c r="AT6">
        <f t="shared" si="10"/>
        <v>0</v>
      </c>
      <c r="AU6">
        <f t="shared" si="11"/>
        <v>0</v>
      </c>
      <c r="AV6">
        <f t="shared" si="12"/>
        <v>0</v>
      </c>
      <c r="AW6">
        <f t="shared" si="13"/>
        <v>0</v>
      </c>
      <c r="AX6">
        <f t="shared" si="14"/>
        <v>0</v>
      </c>
      <c r="AY6">
        <f t="shared" si="15"/>
        <v>0</v>
      </c>
      <c r="AZ6">
        <f t="shared" si="16"/>
        <v>0</v>
      </c>
      <c r="BA6">
        <f t="shared" si="17"/>
        <v>0</v>
      </c>
      <c r="BB6">
        <f t="shared" si="18"/>
        <v>0</v>
      </c>
      <c r="BC6">
        <f t="shared" si="19"/>
        <v>0</v>
      </c>
      <c r="BD6">
        <f t="shared" si="20"/>
        <v>140</v>
      </c>
      <c r="BE6" s="22">
        <f t="shared" ref="BE6:BR6" si="22">BD6+LARGE($AO6:$BC6,BE$4)</f>
        <v>222.5</v>
      </c>
      <c r="BF6" s="22">
        <f t="shared" si="22"/>
        <v>222.5</v>
      </c>
      <c r="BG6" s="22">
        <f t="shared" si="22"/>
        <v>222.5</v>
      </c>
      <c r="BH6" s="22">
        <f t="shared" si="22"/>
        <v>222.5</v>
      </c>
      <c r="BI6" s="22">
        <f t="shared" si="22"/>
        <v>222.5</v>
      </c>
      <c r="BJ6" s="22">
        <f t="shared" si="22"/>
        <v>222.5</v>
      </c>
      <c r="BK6" s="22">
        <f t="shared" si="22"/>
        <v>222.5</v>
      </c>
      <c r="BL6" s="22">
        <f t="shared" si="22"/>
        <v>222.5</v>
      </c>
      <c r="BM6" s="22">
        <f t="shared" si="22"/>
        <v>222.5</v>
      </c>
      <c r="BN6" s="22">
        <f t="shared" si="22"/>
        <v>222.5</v>
      </c>
      <c r="BO6" s="22">
        <f t="shared" si="22"/>
        <v>222.5</v>
      </c>
      <c r="BP6" s="22">
        <f t="shared" si="22"/>
        <v>222.5</v>
      </c>
      <c r="BQ6" s="22">
        <f t="shared" si="22"/>
        <v>222.5</v>
      </c>
      <c r="BR6" s="22">
        <f t="shared" si="22"/>
        <v>222.5</v>
      </c>
    </row>
    <row r="7" spans="1:70" ht="17" customHeight="1">
      <c r="A7" s="73" t="s">
        <v>1436</v>
      </c>
      <c r="B7" s="32" t="str">
        <f>IF(ISNA(VLOOKUP(A7,'Licenciés Jeunes 2023'!A:C,3,0)),"",VLOOKUP(A7,'Licenciés Jeunes 2023'!A:C,3,0))</f>
        <v>SAILLARD</v>
      </c>
      <c r="C7" s="32" t="str">
        <f>IF(ISNA(VLOOKUP(A7,'Licenciés Jeunes 2023'!A:C,2,0)),"",VLOOKUP(A7,'Licenciés Jeunes 2023'!A:C,2,0))</f>
        <v>Ella</v>
      </c>
      <c r="D7" s="32" t="str">
        <f>IF(ISNA(VLOOKUP(A7,'Licenciés Jeunes 2023'!A:F,6,0)),"",VLOOKUP(A7,'Licenciés Jeunes 2023'!A:F,6,0))</f>
        <v>SAINT AVERTIN SPORTS TRIATHLON 37</v>
      </c>
      <c r="E7" s="6">
        <v>3</v>
      </c>
      <c r="F7" s="2">
        <v>85</v>
      </c>
      <c r="G7" s="4">
        <v>5</v>
      </c>
      <c r="H7" s="2">
        <f>IF(G$2="Bike &amp; Run",IF(ISNA(VLOOKUP(G7,Paramètres!$B$3:$C$56,2,FALSE)),0,VLOOKUP(G7,Paramètres!$B$3:$C$56,2,FALSE)*Paramètres!$K$4),IF(OR(G7="",OR($D7="",$D7="NL",$D7="HORS LIGUE")),0,VLOOKUP(IF(OR(G7="",OR($D7="",$D7="NL",$D7="HORS LIGUE")),"",COUNTIFS($D$5:$D$72,"&lt;&gt;"&amp;"",$D$5:$D$72,"&lt;&gt;"&amp;"NL",$D$5:$D$72,"&lt;&gt;"&amp;"HORS LIGUE",G$5:G$72,"&lt;"&amp;G7)+1),Paramètres!$B$3:$C$56,2,FALSE)*Paramètres!$K$4))</f>
        <v>75</v>
      </c>
      <c r="I7" s="36"/>
      <c r="J7" s="2">
        <f>IF(I$2="Bike &amp; Run",IF(ISNA(VLOOKUP(I7,Paramètres!$B$3:$C$56,2,FALSE)),0,VLOOKUP(I7,Paramètres!$B$3:$C$56,2,FALSE)*Paramètres!$K$5),IF(OR(I7="",OR($D7="",$D7="NL",$D7="HORS LIGUE")),0,VLOOKUP(IF(OR(I7="",OR($D7="",$D7="NL",$D7="HORS LIGUE")),"",COUNTIFS($D$5:$D$72,"&lt;&gt;"&amp;"",$D$5:$D$72,"&lt;&gt;"&amp;"NL",$D$5:$D$72,"&lt;&gt;"&amp;"HORS LIGUE",I$5:I$72,"&lt;"&amp;I7)+1),Paramètres!$B$3:$C$56,2,FALSE)*Paramètres!$K$5))</f>
        <v>0</v>
      </c>
      <c r="K7" s="4"/>
      <c r="L7" s="2">
        <f>IF(K$2="Bike &amp; Run",IF(ISNA(VLOOKUP(K7,Paramètres!$B$3:$C$56,2,FALSE)),0,VLOOKUP(K7,Paramètres!$B$3:$C$56,2,FALSE)*Paramètres!$K$6),IF(OR(K7="",OR($D7="",$D7="NL",$D7="HORS LIGUE")),0,VLOOKUP(IF(OR(K7="",OR($D7="",$D7="NL",$D7="HORS LIGUE")),"",COUNTIFS($D$5:$D$72,"&lt;&gt;"&amp;"",$D$5:$D$72,"&lt;&gt;"&amp;"NL",$D$5:$D$72,"&lt;&gt;"&amp;"HORS LIGUE",K$5:K$72,"&lt;"&amp;K7)+1),Paramètres!$B$3:$C$56,2,FALSE)*Paramètres!$K$6))</f>
        <v>0</v>
      </c>
      <c r="M7" s="4"/>
      <c r="N7" s="2">
        <f>IF(M$2="Bike &amp; Run",IF(ISNA(VLOOKUP(M7,Paramètres!$B$3:$C$56,2,FALSE)),0,VLOOKUP(M7,Paramètres!$B$3:$C$56,2,FALSE)*Paramètres!$K$7),IF(OR(M7="",OR($D7="",$D7="NL",$D7="HORS LIGUE")),0,VLOOKUP(IF(OR(M7="",OR($D7="",$D7="NL",$D7="HORS LIGUE")),"",COUNTIFS($D$5:$D$72,"&lt;&gt;"&amp;"",$D$5:$D$72,"&lt;&gt;"&amp;"NL",$D$5:$D$72,"&lt;&gt;"&amp;"HORS LIGUE",M$5:M$72,"&lt;"&amp;M7)+1),Paramètres!$B$3:$C$56,2,FALSE)*Paramètres!$K$7))</f>
        <v>0</v>
      </c>
      <c r="O7" s="46"/>
      <c r="P7" s="2">
        <f>IF(O$2="Bike &amp; Run",IF(ISNA(VLOOKUP(O7,Paramètres!$B$3:$C$56,2,FALSE)),0,VLOOKUP(O7,Paramètres!$B$3:$C$56,2,FALSE)*Paramètres!$K$8),IF(OR(O7="",OR($D7="",$D7="NL",$D7="HORS LIGUE")),0,VLOOKUP(IF(OR(O7="",OR($D7="",$D7="NL",$D7="HORS LIGUE")),"",COUNTIFS($D$5:$D$72,"&lt;&gt;"&amp;"",$D$5:$D$72,"&lt;&gt;"&amp;"NL",$D$5:$D$72,"&lt;&gt;"&amp;"HORS LIGUE",O$5:O$72,"&lt;"&amp;O7)+1),Paramètres!$B$3:$C$56,2,FALSE)*Paramètres!$K$8))</f>
        <v>0</v>
      </c>
      <c r="Q7" s="46"/>
      <c r="R7" s="2">
        <f>IF(Q$2="Bike &amp; Run",IF(ISNA(VLOOKUP(Q7,Paramètres!$B$3:$C$56,2,FALSE)),0,VLOOKUP(Q7,Paramètres!$B$3:$C$56,2,FALSE)*Paramètres!$K$9),IF(OR(Q7="",OR($D7="",$D7="NL",$D7="HORS LIGUE")),0,VLOOKUP(IF(OR(Q7="",OR($D7="",$D7="NL",$D7="HORS LIGUE")),"",COUNTIFS($D$5:$D$72,"&lt;&gt;"&amp;"",$D$5:$D$72,"&lt;&gt;"&amp;"NL",$D$5:$D$72,"&lt;&gt;"&amp;"HORS LIGUE",Q$5:Q$72,"&lt;"&amp;Q7)+1),Paramètres!$B$3:$C$56,2,FALSE)*Paramètres!$K$9))</f>
        <v>0</v>
      </c>
      <c r="S7" s="46"/>
      <c r="T7" s="2">
        <f>IF(S$2="Bike &amp; Run",IF(ISNA(VLOOKUP(S7,Paramètres!$B$3:$C$56,2,FALSE)),0,VLOOKUP(S7,Paramètres!$B$3:$C$56,2,FALSE)*Paramètres!$K$10),IF(OR(S7="",OR($D7="",$D7="NL",$D7="HORS LIGUE")),0,VLOOKUP(IF(OR(S7="",OR($D7="",$D7="NL",$D7="HORS LIGUE")),"",COUNTIFS($D$5:$D$72,"&lt;&gt;"&amp;"",$D$5:$D$72,"&lt;&gt;"&amp;"NL",$D$5:$D$72,"&lt;&gt;"&amp;"HORS LIGUE",S$5:S$72,"&lt;"&amp;S7)+1),Paramètres!$B$3:$C$56,2,FALSE)*Paramètres!$K$10))</f>
        <v>0</v>
      </c>
      <c r="U7" s="46"/>
      <c r="V7" s="2">
        <f>IF(U$2="Bike &amp; Run",IF(ISNA(VLOOKUP(U7,Paramètres!$B$3:$C$56,2,FALSE)),0,VLOOKUP(U7,Paramètres!$B$3:$C$56,2,FALSE)*Paramètres!$K$11),IF(OR(U7="",OR($D7="",$D7="NL",$D7="HORS LIGUE")),0,VLOOKUP(IF(OR(U7="",OR($D7="",$D7="NL",$D7="HORS LIGUE")),"",COUNTIFS($D$5:$D$72,"&lt;&gt;"&amp;"",$D$5:$D$72,"&lt;&gt;"&amp;"NL",$D$5:$D$72,"&lt;&gt;"&amp;"HORS LIGUE",U$5:U$72,"&lt;"&amp;U7)+1),Paramètres!$B$3:$C$56,2,FALSE)*Paramètres!$K$11))</f>
        <v>0</v>
      </c>
      <c r="W7" s="46"/>
      <c r="X7" s="2">
        <f>IF(W$2="Bike &amp; Run",IF(ISNA(VLOOKUP(W7,Paramètres!$B$3:$C$56,2,FALSE)),0,VLOOKUP(W7,Paramètres!$B$3:$C$56,2,FALSE)*Paramètres!$K$12),IF(OR(W7="",OR($D7="",$D7="NL",$D7="HORS LIGUE")),0,VLOOKUP(IF(OR(W7="",OR($D7="",$D7="NL",$D7="HORS LIGUE")),"",COUNTIFS($D$5:$D$72,"&lt;&gt;"&amp;"",$D$5:$D$72,"&lt;&gt;"&amp;"NL",$D$5:$D$72,"&lt;&gt;"&amp;"HORS LIGUE",W$5:W$72,"&lt;"&amp;W7)+1),Paramètres!$B$3:$C$56,2,FALSE)*Paramètres!$K$12))</f>
        <v>0</v>
      </c>
      <c r="Y7" s="46"/>
      <c r="Z7" s="2">
        <f>IF(Y$2="Bike &amp; Run",IF(ISNA(VLOOKUP(Y7,Paramètres!$B$3:$C$56,2,FALSE)),0,VLOOKUP(Y7,Paramètres!$B$3:$C$56,2,FALSE)*Paramètres!$K$13),IF(OR(Y7="",OR($D7="",$D7="NL",$D7="HORS LIGUE")),0,VLOOKUP(IF(OR(Y7="",OR($D7="",$D7="NL",$D7="HORS LIGUE")),"",COUNTIFS($D$5:$D$72,"&lt;&gt;"&amp;"",$D$5:$D$72,"&lt;&gt;"&amp;"NL",$D$5:$D$72,"&lt;&gt;"&amp;"HORS LIGUE",Y$5:Y$72,"&lt;"&amp;Y7)+1),Paramètres!$B$3:$C$56,2,FALSE)*Paramètres!$K$13))</f>
        <v>0</v>
      </c>
      <c r="AA7" s="46"/>
      <c r="AB7" s="2">
        <f>IF(AA$2="Bike &amp; Run",IF(ISNA(VLOOKUP(AA7,Paramètres!$B$3:$C$56,2,FALSE)),0,VLOOKUP(AA7,Paramètres!$B$3:$C$56,2,FALSE)*Paramètres!$K$14),IF(OR(AA7="",OR($D7="",$D7="NL",$D7="HORS LIGUE")),0,VLOOKUP(IF(OR(AA7="",OR($D7="",$D7="NL",$D7="HORS LIGUE")),"",COUNTIFS($D$5:$D$72,"&lt;&gt;"&amp;"",$D$5:$D$72,"&lt;&gt;"&amp;"NL",$D$5:$D$72,"&lt;&gt;"&amp;"HORS LIGUE",AA$5:AA$72,"&lt;"&amp;AA7)+1),Paramètres!$B$3:$C$56,2,FALSE)*Paramètres!$K$14))</f>
        <v>0</v>
      </c>
      <c r="AC7" s="46"/>
      <c r="AD7" s="2">
        <f>IF(AC$2="Bike &amp; Run",IF(ISNA(VLOOKUP(AC7,Paramètres!$B$3:$C$56,2,FALSE)),0,VLOOKUP(AC7,Paramètres!$B$3:$C$56,2,FALSE)*Paramètres!$K$15),IF(OR(AC7="",OR($D7="",$D7="NL",$D7="HORS LIGUE")),0,VLOOKUP(IF(OR(AC7="",OR($D7="",$D7="NL",$D7="HORS LIGUE")),"",COUNTIFS($D$5:$D$72,"&lt;&gt;"&amp;"",$D$5:$D$72,"&lt;&gt;"&amp;"NL",$D$5:$D$72,"&lt;&gt;"&amp;"HORS LIGUE",AC$5:AC$72,"&lt;"&amp;AC7)+1),Paramètres!$B$3:$C$56,2,FALSE)*Paramètres!$K$15))</f>
        <v>0</v>
      </c>
      <c r="AE7" s="46"/>
      <c r="AF7" s="2">
        <f>IF(AE$2="Bike &amp; Run",IF(ISNA(VLOOKUP(AE7,Paramètres!$B$3:$C$56,2,FALSE)),0,VLOOKUP(AE7,Paramètres!$B$3:$C$56,2,FALSE)*Paramètres!$K$16),IF(OR(AE7="",OR($D7="",$D7="NL",$D7="HORS LIGUE")),0,VLOOKUP(IF(OR(AE7="",OR($D7="",$D7="NL",$D7="HORS LIGUE")),"",COUNTIFS($D$5:$D$72,"&lt;&gt;"&amp;"",$D$5:$D$72,"&lt;&gt;"&amp;"NL",$D$5:$D$72,"&lt;&gt;"&amp;"HORS LIGUE",AE$5:AE$72,"&lt;"&amp;AE7)+1),Paramètres!$B$3:$C$56,2,FALSE)*Paramètres!$K$16))</f>
        <v>0</v>
      </c>
      <c r="AG7" s="46"/>
      <c r="AH7" s="2">
        <f>IF(AG$2="Bike &amp; Run",IF(ISNA(VLOOKUP(AG7,Paramètres!$B$3:$C$56,2,FALSE)),0,VLOOKUP(AG7,Paramètres!$B$3:$C$56,2,FALSE)*Paramètres!$K$17),IF(OR(AG7="",OR($D7="",$D7="NL",$D7="HORS LIGUE")),0,VLOOKUP(IF(OR(AG7="",OR($D7="",$D7="NL",$D7="HORS LIGUE")),"",COUNTIFS($D$5:$D$72,"&lt;&gt;"&amp;"",$D$5:$D$72,"&lt;&gt;"&amp;"NL",$D$5:$D$72,"&lt;&gt;"&amp;"HORS LIGUE",AG$5:AG$72,"&lt;"&amp;AG7)+1),Paramètres!$B$3:$C$56,2,FALSE)*Paramètres!$K$17))</f>
        <v>0</v>
      </c>
      <c r="AI7" s="40">
        <f t="shared" si="0"/>
        <v>160</v>
      </c>
      <c r="AJ7" s="3">
        <f t="shared" si="1"/>
        <v>3</v>
      </c>
      <c r="AK7" s="5">
        <f t="shared" si="2"/>
        <v>2</v>
      </c>
      <c r="AL7" s="41">
        <f t="shared" si="3"/>
        <v>160</v>
      </c>
      <c r="AM7" s="33">
        <f t="shared" si="4"/>
        <v>3</v>
      </c>
      <c r="AO7" s="22">
        <f t="shared" si="5"/>
        <v>85</v>
      </c>
      <c r="AP7">
        <f t="shared" si="6"/>
        <v>75</v>
      </c>
      <c r="AQ7">
        <f t="shared" si="7"/>
        <v>0</v>
      </c>
      <c r="AR7">
        <f t="shared" si="8"/>
        <v>0</v>
      </c>
      <c r="AS7">
        <f t="shared" si="9"/>
        <v>0</v>
      </c>
      <c r="AT7">
        <f t="shared" si="10"/>
        <v>0</v>
      </c>
      <c r="AU7">
        <f t="shared" si="11"/>
        <v>0</v>
      </c>
      <c r="AV7">
        <f t="shared" si="12"/>
        <v>0</v>
      </c>
      <c r="AW7">
        <f t="shared" si="13"/>
        <v>0</v>
      </c>
      <c r="AX7">
        <f t="shared" si="14"/>
        <v>0</v>
      </c>
      <c r="AY7">
        <f t="shared" si="15"/>
        <v>0</v>
      </c>
      <c r="AZ7">
        <f t="shared" si="16"/>
        <v>0</v>
      </c>
      <c r="BA7">
        <f t="shared" si="17"/>
        <v>0</v>
      </c>
      <c r="BB7">
        <f t="shared" si="18"/>
        <v>0</v>
      </c>
      <c r="BC7">
        <f t="shared" si="19"/>
        <v>0</v>
      </c>
      <c r="BD7">
        <f t="shared" si="20"/>
        <v>85</v>
      </c>
      <c r="BE7" s="22">
        <f t="shared" ref="BE7:BR7" si="23">BD7+LARGE($AO7:$BC7,BE$4)</f>
        <v>160</v>
      </c>
      <c r="BF7" s="22">
        <f t="shared" si="23"/>
        <v>160</v>
      </c>
      <c r="BG7" s="22">
        <f t="shared" si="23"/>
        <v>160</v>
      </c>
      <c r="BH7" s="22">
        <f t="shared" si="23"/>
        <v>160</v>
      </c>
      <c r="BI7" s="22">
        <f t="shared" si="23"/>
        <v>160</v>
      </c>
      <c r="BJ7" s="22">
        <f t="shared" si="23"/>
        <v>160</v>
      </c>
      <c r="BK7" s="22">
        <f t="shared" si="23"/>
        <v>160</v>
      </c>
      <c r="BL7" s="22">
        <f t="shared" si="23"/>
        <v>160</v>
      </c>
      <c r="BM7" s="22">
        <f t="shared" si="23"/>
        <v>160</v>
      </c>
      <c r="BN7" s="22">
        <f t="shared" si="23"/>
        <v>160</v>
      </c>
      <c r="BO7" s="22">
        <f t="shared" si="23"/>
        <v>160</v>
      </c>
      <c r="BP7" s="22">
        <f t="shared" si="23"/>
        <v>160</v>
      </c>
      <c r="BQ7" s="22">
        <f t="shared" si="23"/>
        <v>160</v>
      </c>
      <c r="BR7" s="22">
        <f t="shared" si="23"/>
        <v>160</v>
      </c>
    </row>
    <row r="8" spans="1:70" ht="17" customHeight="1">
      <c r="A8" s="73" t="s">
        <v>897</v>
      </c>
      <c r="B8" s="32" t="str">
        <f>IF(ISNA(VLOOKUP(A8,'Licenciés Jeunes 2023'!A:C,3,0)),"",VLOOKUP(A8,'Licenciés Jeunes 2023'!A:C,3,0))</f>
        <v>VIOLLET</v>
      </c>
      <c r="C8" s="32" t="str">
        <f>IF(ISNA(VLOOKUP(A8,'Licenciés Jeunes 2023'!A:C,2,0)),"",VLOOKUP(A8,'Licenciés Jeunes 2023'!A:C,2,0))</f>
        <v>Laura</v>
      </c>
      <c r="D8" s="32" t="str">
        <f>IF(ISNA(VLOOKUP(A8,'Licenciés Jeunes 2023'!A:F,6,0)),"",VLOOKUP(A8,'Licenciés Jeunes 2023'!A:F,6,0))</f>
        <v>ASPTT 36 SPORT NATURE</v>
      </c>
      <c r="E8" s="6"/>
      <c r="F8" s="2">
        <f>IF(E$2="Bike &amp; Run",IF(ISNA(VLOOKUP(E8,Paramètres!$B$3:$C$56,2,FALSE)),0,VLOOKUP(E8,Paramètres!$B$3:$C$56,2,FALSE)*Paramètres!$K$3),IF(OR(E8="",OR($D8="",$D8="NL",$D8="HORS LIGUE")),0,VLOOKUP(IF(OR(E8="",OR($D8="",$D8="NL",$D8="HORS LIGUE")),"",COUNTIFS($D$5:$D$72,"&lt;&gt;"&amp;"",$D$5:$D$72,"&lt;&gt;"&amp;"NL",$D$5:$D$72,"&lt;&gt;"&amp;"HORS LIGUE",E$5:E$72,"&lt;"&amp;E8)+1),Paramètres!$B$3:$C$56,2,FALSE)*Paramètres!$K$3))</f>
        <v>0</v>
      </c>
      <c r="G8" s="4">
        <v>1</v>
      </c>
      <c r="H8" s="2">
        <f>IF(G$2="Bike &amp; Run",IF(ISNA(VLOOKUP(G8,Paramètres!$B$3:$C$56,2,FALSE)),0,VLOOKUP(G8,Paramètres!$B$3:$C$56,2,FALSE)*Paramètres!$K$4),IF(OR(G8="",OR($D8="",$D8="NL",$D8="HORS LIGUE")),0,VLOOKUP(IF(OR(G8="",OR($D8="",$D8="NL",$D8="HORS LIGUE")),"",COUNTIFS($D$5:$D$72,"&lt;&gt;"&amp;"",$D$5:$D$72,"&lt;&gt;"&amp;"NL",$D$5:$D$72,"&lt;&gt;"&amp;"HORS LIGUE",G$5:G$72,"&lt;"&amp;G8)+1),Paramètres!$B$3:$C$56,2,FALSE)*Paramètres!$K$4))</f>
        <v>150</v>
      </c>
      <c r="I8" s="36"/>
      <c r="J8" s="2">
        <f>IF(I$2="Bike &amp; Run",IF(ISNA(VLOOKUP(I8,Paramètres!$B$3:$C$56,2,FALSE)),0,VLOOKUP(I8,Paramètres!$B$3:$C$56,2,FALSE)*Paramètres!$K$5),IF(OR(I8="",OR($D8="",$D8="NL",$D8="HORS LIGUE")),0,VLOOKUP(IF(OR(I8="",OR($D8="",$D8="NL",$D8="HORS LIGUE")),"",COUNTIFS($D$5:$D$72,"&lt;&gt;"&amp;"",$D$5:$D$72,"&lt;&gt;"&amp;"NL",$D$5:$D$72,"&lt;&gt;"&amp;"HORS LIGUE",I$5:I$72,"&lt;"&amp;I8)+1),Paramètres!$B$3:$C$56,2,FALSE)*Paramètres!$K$5))</f>
        <v>0</v>
      </c>
      <c r="K8" s="4"/>
      <c r="L8" s="2">
        <f>IF(K$2="Bike &amp; Run",IF(ISNA(VLOOKUP(K8,Paramètres!$B$3:$C$56,2,FALSE)),0,VLOOKUP(K8,Paramètres!$B$3:$C$56,2,FALSE)*Paramètres!$K$6),IF(OR(K8="",OR($D8="",$D8="NL",$D8="HORS LIGUE")),0,VLOOKUP(IF(OR(K8="",OR($D8="",$D8="NL",$D8="HORS LIGUE")),"",COUNTIFS($D$5:$D$72,"&lt;&gt;"&amp;"",$D$5:$D$72,"&lt;&gt;"&amp;"NL",$D$5:$D$72,"&lt;&gt;"&amp;"HORS LIGUE",K$5:K$72,"&lt;"&amp;K8)+1),Paramètres!$B$3:$C$56,2,FALSE)*Paramètres!$K$6))</f>
        <v>0</v>
      </c>
      <c r="M8" s="4"/>
      <c r="N8" s="2">
        <f>IF(M$2="Bike &amp; Run",IF(ISNA(VLOOKUP(M8,Paramètres!$B$3:$C$56,2,FALSE)),0,VLOOKUP(M8,Paramètres!$B$3:$C$56,2,FALSE)*Paramètres!$K$7),IF(OR(M8="",OR($D8="",$D8="NL",$D8="HORS LIGUE")),0,VLOOKUP(IF(OR(M8="",OR($D8="",$D8="NL",$D8="HORS LIGUE")),"",COUNTIFS($D$5:$D$72,"&lt;&gt;"&amp;"",$D$5:$D$72,"&lt;&gt;"&amp;"NL",$D$5:$D$72,"&lt;&gt;"&amp;"HORS LIGUE",M$5:M$72,"&lt;"&amp;M8)+1),Paramètres!$B$3:$C$56,2,FALSE)*Paramètres!$K$7))</f>
        <v>0</v>
      </c>
      <c r="O8" s="46"/>
      <c r="P8" s="2">
        <f>IF(O$2="Bike &amp; Run",IF(ISNA(VLOOKUP(O8,Paramètres!$B$3:$C$56,2,FALSE)),0,VLOOKUP(O8,Paramètres!$B$3:$C$56,2,FALSE)*Paramètres!$K$8),IF(OR(O8="",OR($D8="",$D8="NL",$D8="HORS LIGUE")),0,VLOOKUP(IF(OR(O8="",OR($D8="",$D8="NL",$D8="HORS LIGUE")),"",COUNTIFS($D$5:$D$72,"&lt;&gt;"&amp;"",$D$5:$D$72,"&lt;&gt;"&amp;"NL",$D$5:$D$72,"&lt;&gt;"&amp;"HORS LIGUE",O$5:O$72,"&lt;"&amp;O8)+1),Paramètres!$B$3:$C$56,2,FALSE)*Paramètres!$K$8))</f>
        <v>0</v>
      </c>
      <c r="Q8" s="46"/>
      <c r="R8" s="2">
        <f>IF(Q$2="Bike &amp; Run",IF(ISNA(VLOOKUP(Q8,Paramètres!$B$3:$C$56,2,FALSE)),0,VLOOKUP(Q8,Paramètres!$B$3:$C$56,2,FALSE)*Paramètres!$K$9),IF(OR(Q8="",OR($D8="",$D8="NL",$D8="HORS LIGUE")),0,VLOOKUP(IF(OR(Q8="",OR($D8="",$D8="NL",$D8="HORS LIGUE")),"",COUNTIFS($D$5:$D$72,"&lt;&gt;"&amp;"",$D$5:$D$72,"&lt;&gt;"&amp;"NL",$D$5:$D$72,"&lt;&gt;"&amp;"HORS LIGUE",Q$5:Q$72,"&lt;"&amp;Q8)+1),Paramètres!$B$3:$C$56,2,FALSE)*Paramètres!$K$9))</f>
        <v>0</v>
      </c>
      <c r="S8" s="46"/>
      <c r="T8" s="2">
        <f>IF(S$2="Bike &amp; Run",IF(ISNA(VLOOKUP(S8,Paramètres!$B$3:$C$56,2,FALSE)),0,VLOOKUP(S8,Paramètres!$B$3:$C$56,2,FALSE)*Paramètres!$K$10),IF(OR(S8="",OR($D8="",$D8="NL",$D8="HORS LIGUE")),0,VLOOKUP(IF(OR(S8="",OR($D8="",$D8="NL",$D8="HORS LIGUE")),"",COUNTIFS($D$5:$D$72,"&lt;&gt;"&amp;"",$D$5:$D$72,"&lt;&gt;"&amp;"NL",$D$5:$D$72,"&lt;&gt;"&amp;"HORS LIGUE",S$5:S$72,"&lt;"&amp;S8)+1),Paramètres!$B$3:$C$56,2,FALSE)*Paramètres!$K$10))</f>
        <v>0</v>
      </c>
      <c r="U8" s="46"/>
      <c r="V8" s="2">
        <f>IF(U$2="Bike &amp; Run",IF(ISNA(VLOOKUP(U8,Paramètres!$B$3:$C$56,2,FALSE)),0,VLOOKUP(U8,Paramètres!$B$3:$C$56,2,FALSE)*Paramètres!$K$11),IF(OR(U8="",OR($D8="",$D8="NL",$D8="HORS LIGUE")),0,VLOOKUP(IF(OR(U8="",OR($D8="",$D8="NL",$D8="HORS LIGUE")),"",COUNTIFS($D$5:$D$72,"&lt;&gt;"&amp;"",$D$5:$D$72,"&lt;&gt;"&amp;"NL",$D$5:$D$72,"&lt;&gt;"&amp;"HORS LIGUE",U$5:U$72,"&lt;"&amp;U8)+1),Paramètres!$B$3:$C$56,2,FALSE)*Paramètres!$K$11))</f>
        <v>0</v>
      </c>
      <c r="W8" s="46"/>
      <c r="X8" s="2">
        <f>IF(W$2="Bike &amp; Run",IF(ISNA(VLOOKUP(W8,Paramètres!$B$3:$C$56,2,FALSE)),0,VLOOKUP(W8,Paramètres!$B$3:$C$56,2,FALSE)*Paramètres!$K$12),IF(OR(W8="",OR($D8="",$D8="NL",$D8="HORS LIGUE")),0,VLOOKUP(IF(OR(W8="",OR($D8="",$D8="NL",$D8="HORS LIGUE")),"",COUNTIFS($D$5:$D$72,"&lt;&gt;"&amp;"",$D$5:$D$72,"&lt;&gt;"&amp;"NL",$D$5:$D$72,"&lt;&gt;"&amp;"HORS LIGUE",W$5:W$72,"&lt;"&amp;W8)+1),Paramètres!$B$3:$C$56,2,FALSE)*Paramètres!$K$12))</f>
        <v>0</v>
      </c>
      <c r="Y8" s="46"/>
      <c r="Z8" s="2">
        <f>IF(Y$2="Bike &amp; Run",IF(ISNA(VLOOKUP(Y8,Paramètres!$B$3:$C$56,2,FALSE)),0,VLOOKUP(Y8,Paramètres!$B$3:$C$56,2,FALSE)*Paramètres!$K$13),IF(OR(Y8="",OR($D8="",$D8="NL",$D8="HORS LIGUE")),0,VLOOKUP(IF(OR(Y8="",OR($D8="",$D8="NL",$D8="HORS LIGUE")),"",COUNTIFS($D$5:$D$72,"&lt;&gt;"&amp;"",$D$5:$D$72,"&lt;&gt;"&amp;"NL",$D$5:$D$72,"&lt;&gt;"&amp;"HORS LIGUE",Y$5:Y$72,"&lt;"&amp;Y8)+1),Paramètres!$B$3:$C$56,2,FALSE)*Paramètres!$K$13))</f>
        <v>0</v>
      </c>
      <c r="AA8" s="46"/>
      <c r="AB8" s="2">
        <f>IF(AA$2="Bike &amp; Run",IF(ISNA(VLOOKUP(AA8,Paramètres!$B$3:$C$56,2,FALSE)),0,VLOOKUP(AA8,Paramètres!$B$3:$C$56,2,FALSE)*Paramètres!$K$14),IF(OR(AA8="",OR($D8="",$D8="NL",$D8="HORS LIGUE")),0,VLOOKUP(IF(OR(AA8="",OR($D8="",$D8="NL",$D8="HORS LIGUE")),"",COUNTIFS($D$5:$D$72,"&lt;&gt;"&amp;"",$D$5:$D$72,"&lt;&gt;"&amp;"NL",$D$5:$D$72,"&lt;&gt;"&amp;"HORS LIGUE",AA$5:AA$72,"&lt;"&amp;AA8)+1),Paramètres!$B$3:$C$56,2,FALSE)*Paramètres!$K$14))</f>
        <v>0</v>
      </c>
      <c r="AC8" s="46"/>
      <c r="AD8" s="2">
        <f>IF(AC$2="Bike &amp; Run",IF(ISNA(VLOOKUP(AC8,Paramètres!$B$3:$C$56,2,FALSE)),0,VLOOKUP(AC8,Paramètres!$B$3:$C$56,2,FALSE)*Paramètres!$K$15),IF(OR(AC8="",OR($D8="",$D8="NL",$D8="HORS LIGUE")),0,VLOOKUP(IF(OR(AC8="",OR($D8="",$D8="NL",$D8="HORS LIGUE")),"",COUNTIFS($D$5:$D$72,"&lt;&gt;"&amp;"",$D$5:$D$72,"&lt;&gt;"&amp;"NL",$D$5:$D$72,"&lt;&gt;"&amp;"HORS LIGUE",AC$5:AC$72,"&lt;"&amp;AC8)+1),Paramètres!$B$3:$C$56,2,FALSE)*Paramètres!$K$15))</f>
        <v>0</v>
      </c>
      <c r="AE8" s="46"/>
      <c r="AF8" s="2">
        <f>IF(AE$2="Bike &amp; Run",IF(ISNA(VLOOKUP(AE8,Paramètres!$B$3:$C$56,2,FALSE)),0,VLOOKUP(AE8,Paramètres!$B$3:$C$56,2,FALSE)*Paramètres!$K$16),IF(OR(AE8="",OR($D8="",$D8="NL",$D8="HORS LIGUE")),0,VLOOKUP(IF(OR(AE8="",OR($D8="",$D8="NL",$D8="HORS LIGUE")),"",COUNTIFS($D$5:$D$72,"&lt;&gt;"&amp;"",$D$5:$D$72,"&lt;&gt;"&amp;"NL",$D$5:$D$72,"&lt;&gt;"&amp;"HORS LIGUE",AE$5:AE$72,"&lt;"&amp;AE8)+1),Paramètres!$B$3:$C$56,2,FALSE)*Paramètres!$K$16))</f>
        <v>0</v>
      </c>
      <c r="AG8" s="46"/>
      <c r="AH8" s="2">
        <f>IF(AG$2="Bike &amp; Run",IF(ISNA(VLOOKUP(AG8,Paramètres!$B$3:$C$56,2,FALSE)),0,VLOOKUP(AG8,Paramètres!$B$3:$C$56,2,FALSE)*Paramètres!$K$17),IF(OR(AG8="",OR($D8="",$D8="NL",$D8="HORS LIGUE")),0,VLOOKUP(IF(OR(AG8="",OR($D8="",$D8="NL",$D8="HORS LIGUE")),"",COUNTIFS($D$5:$D$72,"&lt;&gt;"&amp;"",$D$5:$D$72,"&lt;&gt;"&amp;"NL",$D$5:$D$72,"&lt;&gt;"&amp;"HORS LIGUE",AG$5:AG$72,"&lt;"&amp;AG8)+1),Paramètres!$B$3:$C$56,2,FALSE)*Paramètres!$K$17))</f>
        <v>0</v>
      </c>
      <c r="AI8" s="40">
        <f t="shared" si="0"/>
        <v>150</v>
      </c>
      <c r="AJ8" s="3">
        <f t="shared" si="1"/>
        <v>4</v>
      </c>
      <c r="AK8" s="5">
        <f t="shared" si="2"/>
        <v>1</v>
      </c>
      <c r="AL8" s="41">
        <f t="shared" si="3"/>
        <v>150</v>
      </c>
      <c r="AM8" s="33">
        <f t="shared" si="4"/>
        <v>4</v>
      </c>
      <c r="AO8" s="22">
        <f t="shared" si="5"/>
        <v>0</v>
      </c>
      <c r="AP8">
        <f t="shared" si="6"/>
        <v>150</v>
      </c>
      <c r="AQ8">
        <f t="shared" si="7"/>
        <v>0</v>
      </c>
      <c r="AR8">
        <f t="shared" si="8"/>
        <v>0</v>
      </c>
      <c r="AS8">
        <f t="shared" si="9"/>
        <v>0</v>
      </c>
      <c r="AT8">
        <f t="shared" si="10"/>
        <v>0</v>
      </c>
      <c r="AU8">
        <f t="shared" si="11"/>
        <v>0</v>
      </c>
      <c r="AV8">
        <f t="shared" si="12"/>
        <v>0</v>
      </c>
      <c r="AW8">
        <f t="shared" si="13"/>
        <v>0</v>
      </c>
      <c r="AX8">
        <f t="shared" si="14"/>
        <v>0</v>
      </c>
      <c r="AY8">
        <f t="shared" si="15"/>
        <v>0</v>
      </c>
      <c r="AZ8">
        <f t="shared" si="16"/>
        <v>0</v>
      </c>
      <c r="BA8">
        <f t="shared" si="17"/>
        <v>0</v>
      </c>
      <c r="BB8">
        <f t="shared" si="18"/>
        <v>0</v>
      </c>
      <c r="BC8">
        <f t="shared" si="19"/>
        <v>0</v>
      </c>
      <c r="BD8">
        <f t="shared" si="20"/>
        <v>150</v>
      </c>
      <c r="BE8" s="22">
        <f t="shared" ref="BE8:BR8" si="24">BD8+LARGE($AO8:$BC8,BE$4)</f>
        <v>150</v>
      </c>
      <c r="BF8" s="22">
        <f t="shared" si="24"/>
        <v>150</v>
      </c>
      <c r="BG8" s="22">
        <f t="shared" si="24"/>
        <v>150</v>
      </c>
      <c r="BH8" s="22">
        <f t="shared" si="24"/>
        <v>150</v>
      </c>
      <c r="BI8" s="22">
        <f t="shared" si="24"/>
        <v>150</v>
      </c>
      <c r="BJ8" s="22">
        <f t="shared" si="24"/>
        <v>150</v>
      </c>
      <c r="BK8" s="22">
        <f t="shared" si="24"/>
        <v>150</v>
      </c>
      <c r="BL8" s="22">
        <f t="shared" si="24"/>
        <v>150</v>
      </c>
      <c r="BM8" s="22">
        <f t="shared" si="24"/>
        <v>150</v>
      </c>
      <c r="BN8" s="22">
        <f t="shared" si="24"/>
        <v>150</v>
      </c>
      <c r="BO8" s="22">
        <f t="shared" si="24"/>
        <v>150</v>
      </c>
      <c r="BP8" s="22">
        <f t="shared" si="24"/>
        <v>150</v>
      </c>
      <c r="BQ8" s="22">
        <f t="shared" si="24"/>
        <v>150</v>
      </c>
      <c r="BR8" s="22">
        <f t="shared" si="24"/>
        <v>150</v>
      </c>
    </row>
    <row r="9" spans="1:70" ht="16.5">
      <c r="A9" s="73" t="s">
        <v>1573</v>
      </c>
      <c r="B9" s="32" t="str">
        <f>IF(ISNA(VLOOKUP(A9,'Licenciés Jeunes 2023'!A:C,3,0)),"",VLOOKUP(A9,'Licenciés Jeunes 2023'!A:C,3,0))</f>
        <v>BURE</v>
      </c>
      <c r="C9" s="32" t="str">
        <f>IF(ISNA(VLOOKUP(A9,'Licenciés Jeunes 2023'!A:C,2,0)),"",VLOOKUP(A9,'Licenciés Jeunes 2023'!A:C,2,0))</f>
        <v>Camille</v>
      </c>
      <c r="D9" s="32" t="str">
        <f>IF(ISNA(VLOOKUP(A9,'Licenciés Jeunes 2023'!A:F,6,0)),"",VLOOKUP(A9,'Licenciés Jeunes 2023'!A:F,6,0))</f>
        <v>SAINT AVERTIN SPORTS TRIATHLON 37</v>
      </c>
      <c r="E9" s="6">
        <v>5</v>
      </c>
      <c r="F9" s="2">
        <v>48</v>
      </c>
      <c r="G9" s="4">
        <v>7</v>
      </c>
      <c r="H9" s="2">
        <f>IF(G$2="Bike &amp; Run",IF(ISNA(VLOOKUP(G9,Paramètres!$B$3:$C$56,2,FALSE)),0,VLOOKUP(G9,Paramètres!$B$3:$C$56,2,FALSE)*Paramètres!$K$4),IF(OR(G9="",OR($D9="",$D9="NL",$D9="HORS LIGUE")),0,VLOOKUP(IF(OR(G9="",OR($D9="",$D9="NL",$D9="HORS LIGUE")),"",COUNTIFS($D$5:$D$72,"&lt;&gt;"&amp;"",$D$5:$D$72,"&lt;&gt;"&amp;"NL",$D$5:$D$72,"&lt;&gt;"&amp;"HORS LIGUE",G$5:G$72,"&lt;"&amp;G9)+1),Paramètres!$B$3:$C$56,2,FALSE)*Paramètres!$K$4))</f>
        <v>66</v>
      </c>
      <c r="I9" s="36"/>
      <c r="J9" s="2">
        <f>IF(I$2="Bike &amp; Run",IF(ISNA(VLOOKUP(I9,Paramètres!$B$3:$C$56,2,FALSE)),0,VLOOKUP(I9,Paramètres!$B$3:$C$56,2,FALSE)*Paramètres!$K$5),IF(OR(I9="",OR($D9="",$D9="NL",$D9="HORS LIGUE")),0,VLOOKUP(IF(OR(I9="",OR($D9="",$D9="NL",$D9="HORS LIGUE")),"",COUNTIFS($D$5:$D$72,"&lt;&gt;"&amp;"",$D$5:$D$72,"&lt;&gt;"&amp;"NL",$D$5:$D$72,"&lt;&gt;"&amp;"HORS LIGUE",I$5:I$72,"&lt;"&amp;I9)+1),Paramètres!$B$3:$C$56,2,FALSE)*Paramètres!$K$5))</f>
        <v>0</v>
      </c>
      <c r="K9" s="4"/>
      <c r="L9" s="2">
        <f>IF(K$2="Bike &amp; Run",IF(ISNA(VLOOKUP(K9,Paramètres!$B$3:$C$56,2,FALSE)),0,VLOOKUP(K9,Paramètres!$B$3:$C$56,2,FALSE)*Paramètres!$K$6),IF(OR(K9="",OR($D9="",$D9="NL",$D9="HORS LIGUE")),0,VLOOKUP(IF(OR(K9="",OR($D9="",$D9="NL",$D9="HORS LIGUE")),"",COUNTIFS($D$5:$D$72,"&lt;&gt;"&amp;"",$D$5:$D$72,"&lt;&gt;"&amp;"NL",$D$5:$D$72,"&lt;&gt;"&amp;"HORS LIGUE",K$5:K$72,"&lt;"&amp;K9)+1),Paramètres!$B$3:$C$56,2,FALSE)*Paramètres!$K$6))</f>
        <v>0</v>
      </c>
      <c r="M9" s="4"/>
      <c r="N9" s="2">
        <f>IF(M$2="Bike &amp; Run",IF(ISNA(VLOOKUP(M9,Paramètres!$B$3:$C$56,2,FALSE)),0,VLOOKUP(M9,Paramètres!$B$3:$C$56,2,FALSE)*Paramètres!$K$7),IF(OR(M9="",OR($D9="",$D9="NL",$D9="HORS LIGUE")),0,VLOOKUP(IF(OR(M9="",OR($D9="",$D9="NL",$D9="HORS LIGUE")),"",COUNTIFS($D$5:$D$72,"&lt;&gt;"&amp;"",$D$5:$D$72,"&lt;&gt;"&amp;"NL",$D$5:$D$72,"&lt;&gt;"&amp;"HORS LIGUE",M$5:M$72,"&lt;"&amp;M9)+1),Paramètres!$B$3:$C$56,2,FALSE)*Paramètres!$K$7))</f>
        <v>0</v>
      </c>
      <c r="O9" s="46"/>
      <c r="P9" s="2">
        <f>IF(O$2="Bike &amp; Run",IF(ISNA(VLOOKUP(O9,Paramètres!$B$3:$C$56,2,FALSE)),0,VLOOKUP(O9,Paramètres!$B$3:$C$56,2,FALSE)*Paramètres!$K$8),IF(OR(O9="",OR($D9="",$D9="NL",$D9="HORS LIGUE")),0,VLOOKUP(IF(OR(O9="",OR($D9="",$D9="NL",$D9="HORS LIGUE")),"",COUNTIFS($D$5:$D$72,"&lt;&gt;"&amp;"",$D$5:$D$72,"&lt;&gt;"&amp;"NL",$D$5:$D$72,"&lt;&gt;"&amp;"HORS LIGUE",O$5:O$72,"&lt;"&amp;O9)+1),Paramètres!$B$3:$C$56,2,FALSE)*Paramètres!$K$8))</f>
        <v>0</v>
      </c>
      <c r="Q9" s="46"/>
      <c r="R9" s="2">
        <f>IF(Q$2="Bike &amp; Run",IF(ISNA(VLOOKUP(Q9,Paramètres!$B$3:$C$56,2,FALSE)),0,VLOOKUP(Q9,Paramètres!$B$3:$C$56,2,FALSE)*Paramètres!$K$9),IF(OR(Q9="",OR($D9="",$D9="NL",$D9="HORS LIGUE")),0,VLOOKUP(IF(OR(Q9="",OR($D9="",$D9="NL",$D9="HORS LIGUE")),"",COUNTIFS($D$5:$D$72,"&lt;&gt;"&amp;"",$D$5:$D$72,"&lt;&gt;"&amp;"NL",$D$5:$D$72,"&lt;&gt;"&amp;"HORS LIGUE",Q$5:Q$72,"&lt;"&amp;Q9)+1),Paramètres!$B$3:$C$56,2,FALSE)*Paramètres!$K$9))</f>
        <v>0</v>
      </c>
      <c r="S9" s="46"/>
      <c r="T9" s="2">
        <f>IF(S$2="Bike &amp; Run",IF(ISNA(VLOOKUP(S9,Paramètres!$B$3:$C$56,2,FALSE)),0,VLOOKUP(S9,Paramètres!$B$3:$C$56,2,FALSE)*Paramètres!$K$10),IF(OR(S9="",OR($D9="",$D9="NL",$D9="HORS LIGUE")),0,VLOOKUP(IF(OR(S9="",OR($D9="",$D9="NL",$D9="HORS LIGUE")),"",COUNTIFS($D$5:$D$72,"&lt;&gt;"&amp;"",$D$5:$D$72,"&lt;&gt;"&amp;"NL",$D$5:$D$72,"&lt;&gt;"&amp;"HORS LIGUE",S$5:S$72,"&lt;"&amp;S9)+1),Paramètres!$B$3:$C$56,2,FALSE)*Paramètres!$K$10))</f>
        <v>0</v>
      </c>
      <c r="U9" s="46"/>
      <c r="V9" s="2">
        <f>IF(U$2="Bike &amp; Run",IF(ISNA(VLOOKUP(U9,Paramètres!$B$3:$C$56,2,FALSE)),0,VLOOKUP(U9,Paramètres!$B$3:$C$56,2,FALSE)*Paramètres!$K$11),IF(OR(U9="",OR($D9="",$D9="NL",$D9="HORS LIGUE")),0,VLOOKUP(IF(OR(U9="",OR($D9="",$D9="NL",$D9="HORS LIGUE")),"",COUNTIFS($D$5:$D$72,"&lt;&gt;"&amp;"",$D$5:$D$72,"&lt;&gt;"&amp;"NL",$D$5:$D$72,"&lt;&gt;"&amp;"HORS LIGUE",U$5:U$72,"&lt;"&amp;U9)+1),Paramètres!$B$3:$C$56,2,FALSE)*Paramètres!$K$11))</f>
        <v>0</v>
      </c>
      <c r="W9" s="46"/>
      <c r="X9" s="2">
        <f>IF(W$2="Bike &amp; Run",IF(ISNA(VLOOKUP(W9,Paramètres!$B$3:$C$56,2,FALSE)),0,VLOOKUP(W9,Paramètres!$B$3:$C$56,2,FALSE)*Paramètres!$K$12),IF(OR(W9="",OR($D9="",$D9="NL",$D9="HORS LIGUE")),0,VLOOKUP(IF(OR(W9="",OR($D9="",$D9="NL",$D9="HORS LIGUE")),"",COUNTIFS($D$5:$D$72,"&lt;&gt;"&amp;"",$D$5:$D$72,"&lt;&gt;"&amp;"NL",$D$5:$D$72,"&lt;&gt;"&amp;"HORS LIGUE",W$5:W$72,"&lt;"&amp;W9)+1),Paramètres!$B$3:$C$56,2,FALSE)*Paramètres!$K$12))</f>
        <v>0</v>
      </c>
      <c r="Y9" s="46"/>
      <c r="Z9" s="2">
        <f>IF(Y$2="Bike &amp; Run",IF(ISNA(VLOOKUP(Y9,Paramètres!$B$3:$C$56,2,FALSE)),0,VLOOKUP(Y9,Paramètres!$B$3:$C$56,2,FALSE)*Paramètres!$K$13),IF(OR(Y9="",OR($D9="",$D9="NL",$D9="HORS LIGUE")),0,VLOOKUP(IF(OR(Y9="",OR($D9="",$D9="NL",$D9="HORS LIGUE")),"",COUNTIFS($D$5:$D$72,"&lt;&gt;"&amp;"",$D$5:$D$72,"&lt;&gt;"&amp;"NL",$D$5:$D$72,"&lt;&gt;"&amp;"HORS LIGUE",Y$5:Y$72,"&lt;"&amp;Y9)+1),Paramètres!$B$3:$C$56,2,FALSE)*Paramètres!$K$13))</f>
        <v>0</v>
      </c>
      <c r="AA9" s="46"/>
      <c r="AB9" s="2">
        <f>IF(AA$2="Bike &amp; Run",IF(ISNA(VLOOKUP(AA9,Paramètres!$B$3:$C$56,2,FALSE)),0,VLOOKUP(AA9,Paramètres!$B$3:$C$56,2,FALSE)*Paramètres!$K$14),IF(OR(AA9="",OR($D9="",$D9="NL",$D9="HORS LIGUE")),0,VLOOKUP(IF(OR(AA9="",OR($D9="",$D9="NL",$D9="HORS LIGUE")),"",COUNTIFS($D$5:$D$72,"&lt;&gt;"&amp;"",$D$5:$D$72,"&lt;&gt;"&amp;"NL",$D$5:$D$72,"&lt;&gt;"&amp;"HORS LIGUE",AA$5:AA$72,"&lt;"&amp;AA9)+1),Paramètres!$B$3:$C$56,2,FALSE)*Paramètres!$K$14))</f>
        <v>0</v>
      </c>
      <c r="AC9" s="46"/>
      <c r="AD9" s="2">
        <f>IF(AC$2="Bike &amp; Run",IF(ISNA(VLOOKUP(AC9,Paramètres!$B$3:$C$56,2,FALSE)),0,VLOOKUP(AC9,Paramètres!$B$3:$C$56,2,FALSE)*Paramètres!$K$15),IF(OR(AC9="",OR($D9="",$D9="NL",$D9="HORS LIGUE")),0,VLOOKUP(IF(OR(AC9="",OR($D9="",$D9="NL",$D9="HORS LIGUE")),"",COUNTIFS($D$5:$D$72,"&lt;&gt;"&amp;"",$D$5:$D$72,"&lt;&gt;"&amp;"NL",$D$5:$D$72,"&lt;&gt;"&amp;"HORS LIGUE",AC$5:AC$72,"&lt;"&amp;AC9)+1),Paramètres!$B$3:$C$56,2,FALSE)*Paramètres!$K$15))</f>
        <v>0</v>
      </c>
      <c r="AE9" s="46"/>
      <c r="AF9" s="2">
        <f>IF(AE$2="Bike &amp; Run",IF(ISNA(VLOOKUP(AE9,Paramètres!$B$3:$C$56,2,FALSE)),0,VLOOKUP(AE9,Paramètres!$B$3:$C$56,2,FALSE)*Paramètres!$K$16),IF(OR(AE9="",OR($D9="",$D9="NL",$D9="HORS LIGUE")),0,VLOOKUP(IF(OR(AE9="",OR($D9="",$D9="NL",$D9="HORS LIGUE")),"",COUNTIFS($D$5:$D$72,"&lt;&gt;"&amp;"",$D$5:$D$72,"&lt;&gt;"&amp;"NL",$D$5:$D$72,"&lt;&gt;"&amp;"HORS LIGUE",AE$5:AE$72,"&lt;"&amp;AE9)+1),Paramètres!$B$3:$C$56,2,FALSE)*Paramètres!$K$16))</f>
        <v>0</v>
      </c>
      <c r="AG9" s="46"/>
      <c r="AH9" s="2">
        <f>IF(AG$2="Bike &amp; Run",IF(ISNA(VLOOKUP(AG9,Paramètres!$B$3:$C$56,2,FALSE)),0,VLOOKUP(AG9,Paramètres!$B$3:$C$56,2,FALSE)*Paramètres!$K$17),IF(OR(AG9="",OR($D9="",$D9="NL",$D9="HORS LIGUE")),0,VLOOKUP(IF(OR(AG9="",OR($D9="",$D9="NL",$D9="HORS LIGUE")),"",COUNTIFS($D$5:$D$72,"&lt;&gt;"&amp;"",$D$5:$D$72,"&lt;&gt;"&amp;"NL",$D$5:$D$72,"&lt;&gt;"&amp;"HORS LIGUE",AG$5:AG$72,"&lt;"&amp;AG9)+1),Paramètres!$B$3:$C$56,2,FALSE)*Paramètres!$K$17))</f>
        <v>0</v>
      </c>
      <c r="AI9" s="40">
        <f t="shared" si="0"/>
        <v>114</v>
      </c>
      <c r="AJ9" s="3">
        <f t="shared" si="1"/>
        <v>5</v>
      </c>
      <c r="AK9" s="5">
        <f t="shared" si="2"/>
        <v>2</v>
      </c>
      <c r="AL9" s="41">
        <f t="shared" si="3"/>
        <v>114</v>
      </c>
      <c r="AM9" s="33">
        <f t="shared" si="4"/>
        <v>5</v>
      </c>
      <c r="AO9" s="22">
        <f t="shared" si="5"/>
        <v>48</v>
      </c>
      <c r="AP9">
        <f t="shared" si="6"/>
        <v>66</v>
      </c>
      <c r="AQ9">
        <f t="shared" si="7"/>
        <v>0</v>
      </c>
      <c r="AR9">
        <f t="shared" si="8"/>
        <v>0</v>
      </c>
      <c r="AS9">
        <f t="shared" si="9"/>
        <v>0</v>
      </c>
      <c r="AT9">
        <f t="shared" si="10"/>
        <v>0</v>
      </c>
      <c r="AU9">
        <f t="shared" si="11"/>
        <v>0</v>
      </c>
      <c r="AV9">
        <f t="shared" si="12"/>
        <v>0</v>
      </c>
      <c r="AW9">
        <f t="shared" si="13"/>
        <v>0</v>
      </c>
      <c r="AX9">
        <f t="shared" si="14"/>
        <v>0</v>
      </c>
      <c r="AY9">
        <f t="shared" si="15"/>
        <v>0</v>
      </c>
      <c r="AZ9">
        <f t="shared" si="16"/>
        <v>0</v>
      </c>
      <c r="BA9">
        <f t="shared" si="17"/>
        <v>0</v>
      </c>
      <c r="BB9">
        <f t="shared" si="18"/>
        <v>0</v>
      </c>
      <c r="BC9">
        <f t="shared" si="19"/>
        <v>0</v>
      </c>
      <c r="BD9">
        <f t="shared" si="20"/>
        <v>66</v>
      </c>
      <c r="BE9" s="22">
        <f t="shared" ref="BE9:BR9" si="25">BD9+LARGE($AO9:$BC9,BE$4)</f>
        <v>114</v>
      </c>
      <c r="BF9" s="22">
        <f t="shared" si="25"/>
        <v>114</v>
      </c>
      <c r="BG9" s="22">
        <f t="shared" si="25"/>
        <v>114</v>
      </c>
      <c r="BH9" s="22">
        <f t="shared" si="25"/>
        <v>114</v>
      </c>
      <c r="BI9" s="22">
        <f t="shared" si="25"/>
        <v>114</v>
      </c>
      <c r="BJ9" s="22">
        <f t="shared" si="25"/>
        <v>114</v>
      </c>
      <c r="BK9" s="22">
        <f t="shared" si="25"/>
        <v>114</v>
      </c>
      <c r="BL9" s="22">
        <f t="shared" si="25"/>
        <v>114</v>
      </c>
      <c r="BM9" s="22">
        <f t="shared" si="25"/>
        <v>114</v>
      </c>
      <c r="BN9" s="22">
        <f t="shared" si="25"/>
        <v>114</v>
      </c>
      <c r="BO9" s="22">
        <f t="shared" si="25"/>
        <v>114</v>
      </c>
      <c r="BP9" s="22">
        <f t="shared" si="25"/>
        <v>114</v>
      </c>
      <c r="BQ9" s="22">
        <f t="shared" si="25"/>
        <v>114</v>
      </c>
      <c r="BR9" s="22">
        <f t="shared" si="25"/>
        <v>114</v>
      </c>
    </row>
    <row r="10" spans="1:70" ht="16.5">
      <c r="A10" s="73" t="s">
        <v>1470</v>
      </c>
      <c r="B10" s="32" t="str">
        <f>IF(ISNA(VLOOKUP(A10,'Licenciés Jeunes 2023'!A:C,3,0)),"",VLOOKUP(A10,'Licenciés Jeunes 2023'!A:C,3,0))</f>
        <v>MOINE  BOUKHEDIMI</v>
      </c>
      <c r="C10" s="32" t="str">
        <f>IF(ISNA(VLOOKUP(A10,'Licenciés Jeunes 2023'!A:C,2,0)),"",VLOOKUP(A10,'Licenciés Jeunes 2023'!A:C,2,0))</f>
        <v>Juliette</v>
      </c>
      <c r="D10" s="32" t="str">
        <f>IF(ISNA(VLOOKUP(A10,'Licenciés Jeunes 2023'!A:F,6,0)),"",VLOOKUP(A10,'Licenciés Jeunes 2023'!A:F,6,0))</f>
        <v>C CHARTRES METROPOLE TRIATHLON</v>
      </c>
      <c r="E10" s="6"/>
      <c r="F10" s="2">
        <f>IF(E$2="Bike &amp; Run",IF(ISNA(VLOOKUP(E10,Paramètres!$B$3:$C$56,2,FALSE)),0,VLOOKUP(E10,Paramètres!$B$3:$C$56,2,FALSE)*Paramètres!$K$3),IF(OR(E10="",OR($D10="",$D10="NL",$D10="HORS LIGUE")),0,VLOOKUP(IF(OR(E10="",OR($D10="",$D10="NL",$D10="HORS LIGUE")),"",COUNTIFS($D$5:$D$72,"&lt;&gt;"&amp;"",$D$5:$D$72,"&lt;&gt;"&amp;"NL",$D$5:$D$72,"&lt;&gt;"&amp;"HORS LIGUE",E$5:E$72,"&lt;"&amp;E10)+1),Paramètres!$B$3:$C$56,2,FALSE)*Paramètres!$K$3))</f>
        <v>0</v>
      </c>
      <c r="G10" s="4">
        <v>3</v>
      </c>
      <c r="H10" s="2">
        <f>IF(G$2="Bike &amp; Run",IF(ISNA(VLOOKUP(G10,Paramètres!$B$3:$C$56,2,FALSE)),0,VLOOKUP(G10,Paramètres!$B$3:$C$56,2,FALSE)*Paramètres!$K$4),IF(OR(G10="",OR($D10="",$D10="NL",$D10="HORS LIGUE")),0,VLOOKUP(IF(OR(G10="",OR($D10="",$D10="NL",$D10="HORS LIGUE")),"",COUNTIFS($D$5:$D$72,"&lt;&gt;"&amp;"",$D$5:$D$72,"&lt;&gt;"&amp;"NL",$D$5:$D$72,"&lt;&gt;"&amp;"HORS LIGUE",G$5:G$72,"&lt;"&amp;G10)+1),Paramètres!$B$3:$C$56,2,FALSE)*Paramètres!$K$4))</f>
        <v>97.5</v>
      </c>
      <c r="I10" s="36"/>
      <c r="J10" s="2">
        <f>IF(I$2="Bike &amp; Run",IF(ISNA(VLOOKUP(I10,Paramètres!$B$3:$C$56,2,FALSE)),0,VLOOKUP(I10,Paramètres!$B$3:$C$56,2,FALSE)*Paramètres!$K$5),IF(OR(I10="",OR($D10="",$D10="NL",$D10="HORS LIGUE")),0,VLOOKUP(IF(OR(I10="",OR($D10="",$D10="NL",$D10="HORS LIGUE")),"",COUNTIFS($D$5:$D$72,"&lt;&gt;"&amp;"",$D$5:$D$72,"&lt;&gt;"&amp;"NL",$D$5:$D$72,"&lt;&gt;"&amp;"HORS LIGUE",I$5:I$72,"&lt;"&amp;I10)+1),Paramètres!$B$3:$C$56,2,FALSE)*Paramètres!$K$5))</f>
        <v>0</v>
      </c>
      <c r="K10" s="4"/>
      <c r="L10" s="2">
        <f>IF(K$2="Bike &amp; Run",IF(ISNA(VLOOKUP(K10,Paramètres!$B$3:$C$56,2,FALSE)),0,VLOOKUP(K10,Paramètres!$B$3:$C$56,2,FALSE)*Paramètres!$K$6),IF(OR(K10="",OR($D10="",$D10="NL",$D10="HORS LIGUE")),0,VLOOKUP(IF(OR(K10="",OR($D10="",$D10="NL",$D10="HORS LIGUE")),"",COUNTIFS($D$5:$D$72,"&lt;&gt;"&amp;"",$D$5:$D$72,"&lt;&gt;"&amp;"NL",$D$5:$D$72,"&lt;&gt;"&amp;"HORS LIGUE",K$5:K$72,"&lt;"&amp;K10)+1),Paramètres!$B$3:$C$56,2,FALSE)*Paramètres!$K$6))</f>
        <v>0</v>
      </c>
      <c r="M10" s="4"/>
      <c r="N10" s="2">
        <f>IF(M$2="Bike &amp; Run",IF(ISNA(VLOOKUP(M10,Paramètres!$B$3:$C$56,2,FALSE)),0,VLOOKUP(M10,Paramètres!$B$3:$C$56,2,FALSE)*Paramètres!$K$7),IF(OR(M10="",OR($D10="",$D10="NL",$D10="HORS LIGUE")),0,VLOOKUP(IF(OR(M10="",OR($D10="",$D10="NL",$D10="HORS LIGUE")),"",COUNTIFS($D$5:$D$72,"&lt;&gt;"&amp;"",$D$5:$D$72,"&lt;&gt;"&amp;"NL",$D$5:$D$72,"&lt;&gt;"&amp;"HORS LIGUE",M$5:M$72,"&lt;"&amp;M10)+1),Paramètres!$B$3:$C$56,2,FALSE)*Paramètres!$K$7))</f>
        <v>0</v>
      </c>
      <c r="O10" s="46"/>
      <c r="P10" s="2">
        <f>IF(O$2="Bike &amp; Run",IF(ISNA(VLOOKUP(O10,Paramètres!$B$3:$C$56,2,FALSE)),0,VLOOKUP(O10,Paramètres!$B$3:$C$56,2,FALSE)*Paramètres!$K$8),IF(OR(O10="",OR($D10="",$D10="NL",$D10="HORS LIGUE")),0,VLOOKUP(IF(OR(O10="",OR($D10="",$D10="NL",$D10="HORS LIGUE")),"",COUNTIFS($D$5:$D$72,"&lt;&gt;"&amp;"",$D$5:$D$72,"&lt;&gt;"&amp;"NL",$D$5:$D$72,"&lt;&gt;"&amp;"HORS LIGUE",O$5:O$72,"&lt;"&amp;O10)+1),Paramètres!$B$3:$C$56,2,FALSE)*Paramètres!$K$8))</f>
        <v>0</v>
      </c>
      <c r="Q10" s="46"/>
      <c r="R10" s="2">
        <f>IF(Q$2="Bike &amp; Run",IF(ISNA(VLOOKUP(Q10,Paramètres!$B$3:$C$56,2,FALSE)),0,VLOOKUP(Q10,Paramètres!$B$3:$C$56,2,FALSE)*Paramètres!$K$9),IF(OR(Q10="",OR($D10="",$D10="NL",$D10="HORS LIGUE")),0,VLOOKUP(IF(OR(Q10="",OR($D10="",$D10="NL",$D10="HORS LIGUE")),"",COUNTIFS($D$5:$D$72,"&lt;&gt;"&amp;"",$D$5:$D$72,"&lt;&gt;"&amp;"NL",$D$5:$D$72,"&lt;&gt;"&amp;"HORS LIGUE",Q$5:Q$72,"&lt;"&amp;Q10)+1),Paramètres!$B$3:$C$56,2,FALSE)*Paramètres!$K$9))</f>
        <v>0</v>
      </c>
      <c r="S10" s="46"/>
      <c r="T10" s="2">
        <f>IF(S$2="Bike &amp; Run",IF(ISNA(VLOOKUP(S10,Paramètres!$B$3:$C$56,2,FALSE)),0,VLOOKUP(S10,Paramètres!$B$3:$C$56,2,FALSE)*Paramètres!$K$10),IF(OR(S10="",OR($D10="",$D10="NL",$D10="HORS LIGUE")),0,VLOOKUP(IF(OR(S10="",OR($D10="",$D10="NL",$D10="HORS LIGUE")),"",COUNTIFS($D$5:$D$72,"&lt;&gt;"&amp;"",$D$5:$D$72,"&lt;&gt;"&amp;"NL",$D$5:$D$72,"&lt;&gt;"&amp;"HORS LIGUE",S$5:S$72,"&lt;"&amp;S10)+1),Paramètres!$B$3:$C$56,2,FALSE)*Paramètres!$K$10))</f>
        <v>0</v>
      </c>
      <c r="U10" s="46"/>
      <c r="V10" s="2">
        <f>IF(U$2="Bike &amp; Run",IF(ISNA(VLOOKUP(U10,Paramètres!$B$3:$C$56,2,FALSE)),0,VLOOKUP(U10,Paramètres!$B$3:$C$56,2,FALSE)*Paramètres!$K$11),IF(OR(U10="",OR($D10="",$D10="NL",$D10="HORS LIGUE")),0,VLOOKUP(IF(OR(U10="",OR($D10="",$D10="NL",$D10="HORS LIGUE")),"",COUNTIFS($D$5:$D$72,"&lt;&gt;"&amp;"",$D$5:$D$72,"&lt;&gt;"&amp;"NL",$D$5:$D$72,"&lt;&gt;"&amp;"HORS LIGUE",U$5:U$72,"&lt;"&amp;U10)+1),Paramètres!$B$3:$C$56,2,FALSE)*Paramètres!$K$11))</f>
        <v>0</v>
      </c>
      <c r="W10" s="46"/>
      <c r="X10" s="2">
        <f>IF(W$2="Bike &amp; Run",IF(ISNA(VLOOKUP(W10,Paramètres!$B$3:$C$56,2,FALSE)),0,VLOOKUP(W10,Paramètres!$B$3:$C$56,2,FALSE)*Paramètres!$K$12),IF(OR(W10="",OR($D10="",$D10="NL",$D10="HORS LIGUE")),0,VLOOKUP(IF(OR(W10="",OR($D10="",$D10="NL",$D10="HORS LIGUE")),"",COUNTIFS($D$5:$D$72,"&lt;&gt;"&amp;"",$D$5:$D$72,"&lt;&gt;"&amp;"NL",$D$5:$D$72,"&lt;&gt;"&amp;"HORS LIGUE",W$5:W$72,"&lt;"&amp;W10)+1),Paramètres!$B$3:$C$56,2,FALSE)*Paramètres!$K$12))</f>
        <v>0</v>
      </c>
      <c r="Y10" s="46"/>
      <c r="Z10" s="2">
        <f>IF(Y$2="Bike &amp; Run",IF(ISNA(VLOOKUP(Y10,Paramètres!$B$3:$C$56,2,FALSE)),0,VLOOKUP(Y10,Paramètres!$B$3:$C$56,2,FALSE)*Paramètres!$K$13),IF(OR(Y10="",OR($D10="",$D10="NL",$D10="HORS LIGUE")),0,VLOOKUP(IF(OR(Y10="",OR($D10="",$D10="NL",$D10="HORS LIGUE")),"",COUNTIFS($D$5:$D$72,"&lt;&gt;"&amp;"",$D$5:$D$72,"&lt;&gt;"&amp;"NL",$D$5:$D$72,"&lt;&gt;"&amp;"HORS LIGUE",Y$5:Y$72,"&lt;"&amp;Y10)+1),Paramètres!$B$3:$C$56,2,FALSE)*Paramètres!$K$13))</f>
        <v>0</v>
      </c>
      <c r="AA10" s="46"/>
      <c r="AB10" s="2">
        <f>IF(AA$2="Bike &amp; Run",IF(ISNA(VLOOKUP(AA10,Paramètres!$B$3:$C$56,2,FALSE)),0,VLOOKUP(AA10,Paramètres!$B$3:$C$56,2,FALSE)*Paramètres!$K$14),IF(OR(AA10="",OR($D10="",$D10="NL",$D10="HORS LIGUE")),0,VLOOKUP(IF(OR(AA10="",OR($D10="",$D10="NL",$D10="HORS LIGUE")),"",COUNTIFS($D$5:$D$72,"&lt;&gt;"&amp;"",$D$5:$D$72,"&lt;&gt;"&amp;"NL",$D$5:$D$72,"&lt;&gt;"&amp;"HORS LIGUE",AA$5:AA$72,"&lt;"&amp;AA10)+1),Paramètres!$B$3:$C$56,2,FALSE)*Paramètres!$K$14))</f>
        <v>0</v>
      </c>
      <c r="AC10" s="46"/>
      <c r="AD10" s="2">
        <f>IF(AC$2="Bike &amp; Run",IF(ISNA(VLOOKUP(AC10,Paramètres!$B$3:$C$56,2,FALSE)),0,VLOOKUP(AC10,Paramètres!$B$3:$C$56,2,FALSE)*Paramètres!$K$15),IF(OR(AC10="",OR($D10="",$D10="NL",$D10="HORS LIGUE")),0,VLOOKUP(IF(OR(AC10="",OR($D10="",$D10="NL",$D10="HORS LIGUE")),"",COUNTIFS($D$5:$D$72,"&lt;&gt;"&amp;"",$D$5:$D$72,"&lt;&gt;"&amp;"NL",$D$5:$D$72,"&lt;&gt;"&amp;"HORS LIGUE",AC$5:AC$72,"&lt;"&amp;AC10)+1),Paramètres!$B$3:$C$56,2,FALSE)*Paramètres!$K$15))</f>
        <v>0</v>
      </c>
      <c r="AE10" s="46"/>
      <c r="AF10" s="2">
        <f>IF(AE$2="Bike &amp; Run",IF(ISNA(VLOOKUP(AE10,Paramètres!$B$3:$C$56,2,FALSE)),0,VLOOKUP(AE10,Paramètres!$B$3:$C$56,2,FALSE)*Paramètres!$K$16),IF(OR(AE10="",OR($D10="",$D10="NL",$D10="HORS LIGUE")),0,VLOOKUP(IF(OR(AE10="",OR($D10="",$D10="NL",$D10="HORS LIGUE")),"",COUNTIFS($D$5:$D$72,"&lt;&gt;"&amp;"",$D$5:$D$72,"&lt;&gt;"&amp;"NL",$D$5:$D$72,"&lt;&gt;"&amp;"HORS LIGUE",AE$5:AE$72,"&lt;"&amp;AE10)+1),Paramètres!$B$3:$C$56,2,FALSE)*Paramètres!$K$16))</f>
        <v>0</v>
      </c>
      <c r="AG10" s="46"/>
      <c r="AH10" s="2">
        <f>IF(AG$2="Bike &amp; Run",IF(ISNA(VLOOKUP(AG10,Paramètres!$B$3:$C$56,2,FALSE)),0,VLOOKUP(AG10,Paramètres!$B$3:$C$56,2,FALSE)*Paramètres!$K$17),IF(OR(AG10="",OR($D10="",$D10="NL",$D10="HORS LIGUE")),0,VLOOKUP(IF(OR(AG10="",OR($D10="",$D10="NL",$D10="HORS LIGUE")),"",COUNTIFS($D$5:$D$72,"&lt;&gt;"&amp;"",$D$5:$D$72,"&lt;&gt;"&amp;"NL",$D$5:$D$72,"&lt;&gt;"&amp;"HORS LIGUE",AG$5:AG$72,"&lt;"&amp;AG10)+1),Paramètres!$B$3:$C$56,2,FALSE)*Paramètres!$K$17))</f>
        <v>0</v>
      </c>
      <c r="AI10" s="40">
        <f t="shared" si="0"/>
        <v>97.5</v>
      </c>
      <c r="AJ10" s="3">
        <f t="shared" si="1"/>
        <v>6</v>
      </c>
      <c r="AK10" s="5">
        <f t="shared" si="2"/>
        <v>1</v>
      </c>
      <c r="AL10" s="41">
        <f t="shared" si="3"/>
        <v>97.5</v>
      </c>
      <c r="AM10" s="33">
        <f t="shared" si="4"/>
        <v>6</v>
      </c>
      <c r="AO10" s="22">
        <f t="shared" si="5"/>
        <v>0</v>
      </c>
      <c r="AP10">
        <f t="shared" si="6"/>
        <v>97.5</v>
      </c>
      <c r="AQ10">
        <f t="shared" si="7"/>
        <v>0</v>
      </c>
      <c r="AR10">
        <f t="shared" si="8"/>
        <v>0</v>
      </c>
      <c r="AS10">
        <f t="shared" si="9"/>
        <v>0</v>
      </c>
      <c r="AT10">
        <f t="shared" si="10"/>
        <v>0</v>
      </c>
      <c r="AU10">
        <f t="shared" si="11"/>
        <v>0</v>
      </c>
      <c r="AV10">
        <f t="shared" si="12"/>
        <v>0</v>
      </c>
      <c r="AW10">
        <f t="shared" si="13"/>
        <v>0</v>
      </c>
      <c r="AX10">
        <f t="shared" si="14"/>
        <v>0</v>
      </c>
      <c r="AY10">
        <f t="shared" si="15"/>
        <v>0</v>
      </c>
      <c r="AZ10">
        <f t="shared" si="16"/>
        <v>0</v>
      </c>
      <c r="BA10">
        <f t="shared" si="17"/>
        <v>0</v>
      </c>
      <c r="BB10">
        <f t="shared" si="18"/>
        <v>0</v>
      </c>
      <c r="BC10">
        <f t="shared" si="19"/>
        <v>0</v>
      </c>
      <c r="BD10">
        <f t="shared" si="20"/>
        <v>97.5</v>
      </c>
      <c r="BE10" s="22">
        <f t="shared" ref="BE10:BR10" si="26">BD10+LARGE($AO10:$BC10,BE$4)</f>
        <v>97.5</v>
      </c>
      <c r="BF10" s="22">
        <f t="shared" si="26"/>
        <v>97.5</v>
      </c>
      <c r="BG10" s="22">
        <f t="shared" si="26"/>
        <v>97.5</v>
      </c>
      <c r="BH10" s="22">
        <f t="shared" si="26"/>
        <v>97.5</v>
      </c>
      <c r="BI10" s="22">
        <f t="shared" si="26"/>
        <v>97.5</v>
      </c>
      <c r="BJ10" s="22">
        <f t="shared" si="26"/>
        <v>97.5</v>
      </c>
      <c r="BK10" s="22">
        <f t="shared" si="26"/>
        <v>97.5</v>
      </c>
      <c r="BL10" s="22">
        <f t="shared" si="26"/>
        <v>97.5</v>
      </c>
      <c r="BM10" s="22">
        <f t="shared" si="26"/>
        <v>97.5</v>
      </c>
      <c r="BN10" s="22">
        <f t="shared" si="26"/>
        <v>97.5</v>
      </c>
      <c r="BO10" s="22">
        <f t="shared" si="26"/>
        <v>97.5</v>
      </c>
      <c r="BP10" s="22">
        <f t="shared" si="26"/>
        <v>97.5</v>
      </c>
      <c r="BQ10" s="22">
        <f t="shared" si="26"/>
        <v>97.5</v>
      </c>
      <c r="BR10" s="22">
        <f t="shared" si="26"/>
        <v>97.5</v>
      </c>
    </row>
    <row r="11" spans="1:70" ht="16.5">
      <c r="A11" s="73" t="s">
        <v>1229</v>
      </c>
      <c r="B11" s="32" t="str">
        <f>IF(ISNA(VLOOKUP(A11,'Licenciés Jeunes 2023'!A:C,3,0)),"",VLOOKUP(A11,'Licenciés Jeunes 2023'!A:C,3,0))</f>
        <v>SOULIS</v>
      </c>
      <c r="C11" s="32" t="str">
        <f>IF(ISNA(VLOOKUP(A11,'Licenciés Jeunes 2023'!A:C,2,0)),"",VLOOKUP(A11,'Licenciés Jeunes 2023'!A:C,2,0))</f>
        <v>JULIETTE</v>
      </c>
      <c r="D11" s="32" t="str">
        <f>IF(ISNA(VLOOKUP(A11,'Licenciés Jeunes 2023'!A:F,6,0)),"",VLOOKUP(A11,'Licenciés Jeunes 2023'!A:F,6,0))</f>
        <v>VENDOME TRIATHLON</v>
      </c>
      <c r="E11" s="6"/>
      <c r="F11" s="2">
        <f>IF(E$2="Bike &amp; Run",IF(ISNA(VLOOKUP(E11,Paramètres!$B$3:$C$56,2,FALSE)),0,VLOOKUP(E11,Paramètres!$B$3:$C$56,2,FALSE)*Paramètres!$K$3),IF(OR(E11="",OR($D11="",$D11="NL",$D11="HORS LIGUE")),0,VLOOKUP(IF(OR(E11="",OR($D11="",$D11="NL",$D11="HORS LIGUE")),"",COUNTIFS($D$5:$D$72,"&lt;&gt;"&amp;"",$D$5:$D$72,"&lt;&gt;"&amp;"NL",$D$5:$D$72,"&lt;&gt;"&amp;"HORS LIGUE",E$5:E$72,"&lt;"&amp;E11)+1),Paramètres!$B$3:$C$56,2,FALSE)*Paramètres!$K$3))</f>
        <v>0</v>
      </c>
      <c r="G11" s="4">
        <v>6</v>
      </c>
      <c r="H11" s="2">
        <f>IF(G$2="Bike &amp; Run",IF(ISNA(VLOOKUP(G11,Paramètres!$B$3:$C$56,2,FALSE)),0,VLOOKUP(G11,Paramètres!$B$3:$C$56,2,FALSE)*Paramètres!$K$4),IF(OR(G11="",OR($D11="",$D11="NL",$D11="HORS LIGUE")),0,VLOOKUP(IF(OR(G11="",OR($D11="",$D11="NL",$D11="HORS LIGUE")),"",COUNTIFS($D$5:$D$72,"&lt;&gt;"&amp;"",$D$5:$D$72,"&lt;&gt;"&amp;"NL",$D$5:$D$72,"&lt;&gt;"&amp;"HORS LIGUE",G$5:G$72,"&lt;"&amp;G11)+1),Paramètres!$B$3:$C$56,2,FALSE)*Paramètres!$K$4))</f>
        <v>69</v>
      </c>
      <c r="I11" s="36"/>
      <c r="J11" s="2">
        <f>IF(I$2="Bike &amp; Run",IF(ISNA(VLOOKUP(I11,Paramètres!$B$3:$C$56,2,FALSE)),0,VLOOKUP(I11,Paramètres!$B$3:$C$56,2,FALSE)*Paramètres!$K$5),IF(OR(I11="",OR($D11="",$D11="NL",$D11="HORS LIGUE")),0,VLOOKUP(IF(OR(I11="",OR($D11="",$D11="NL",$D11="HORS LIGUE")),"",COUNTIFS($D$5:$D$72,"&lt;&gt;"&amp;"",$D$5:$D$72,"&lt;&gt;"&amp;"NL",$D$5:$D$72,"&lt;&gt;"&amp;"HORS LIGUE",I$5:I$72,"&lt;"&amp;I11)+1),Paramètres!$B$3:$C$56,2,FALSE)*Paramètres!$K$5))</f>
        <v>0</v>
      </c>
      <c r="K11" s="4"/>
      <c r="L11" s="2">
        <f>IF(K$2="Bike &amp; Run",IF(ISNA(VLOOKUP(K11,Paramètres!$B$3:$C$56,2,FALSE)),0,VLOOKUP(K11,Paramètres!$B$3:$C$56,2,FALSE)*Paramètres!$K$6),IF(OR(K11="",OR($D11="",$D11="NL",$D11="HORS LIGUE")),0,VLOOKUP(IF(OR(K11="",OR($D11="",$D11="NL",$D11="HORS LIGUE")),"",COUNTIFS($D$5:$D$72,"&lt;&gt;"&amp;"",$D$5:$D$72,"&lt;&gt;"&amp;"NL",$D$5:$D$72,"&lt;&gt;"&amp;"HORS LIGUE",K$5:K$72,"&lt;"&amp;K11)+1),Paramètres!$B$3:$C$56,2,FALSE)*Paramètres!$K$6))</f>
        <v>0</v>
      </c>
      <c r="M11" s="4"/>
      <c r="N11" s="2">
        <f>IF(M$2="Bike &amp; Run",IF(ISNA(VLOOKUP(M11,Paramètres!$B$3:$C$56,2,FALSE)),0,VLOOKUP(M11,Paramètres!$B$3:$C$56,2,FALSE)*Paramètres!$K$7),IF(OR(M11="",OR($D11="",$D11="NL",$D11="HORS LIGUE")),0,VLOOKUP(IF(OR(M11="",OR($D11="",$D11="NL",$D11="HORS LIGUE")),"",COUNTIFS($D$5:$D$72,"&lt;&gt;"&amp;"",$D$5:$D$72,"&lt;&gt;"&amp;"NL",$D$5:$D$72,"&lt;&gt;"&amp;"HORS LIGUE",M$5:M$72,"&lt;"&amp;M11)+1),Paramètres!$B$3:$C$56,2,FALSE)*Paramètres!$K$7))</f>
        <v>0</v>
      </c>
      <c r="O11" s="46"/>
      <c r="P11" s="2">
        <f>IF(O$2="Bike &amp; Run",IF(ISNA(VLOOKUP(O11,Paramètres!$B$3:$C$56,2,FALSE)),0,VLOOKUP(O11,Paramètres!$B$3:$C$56,2,FALSE)*Paramètres!$K$8),IF(OR(O11="",OR($D11="",$D11="NL",$D11="HORS LIGUE")),0,VLOOKUP(IF(OR(O11="",OR($D11="",$D11="NL",$D11="HORS LIGUE")),"",COUNTIFS($D$5:$D$72,"&lt;&gt;"&amp;"",$D$5:$D$72,"&lt;&gt;"&amp;"NL",$D$5:$D$72,"&lt;&gt;"&amp;"HORS LIGUE",O$5:O$72,"&lt;"&amp;O11)+1),Paramètres!$B$3:$C$56,2,FALSE)*Paramètres!$K$8))</f>
        <v>0</v>
      </c>
      <c r="Q11" s="46"/>
      <c r="R11" s="2">
        <f>IF(Q$2="Bike &amp; Run",IF(ISNA(VLOOKUP(Q11,Paramètres!$B$3:$C$56,2,FALSE)),0,VLOOKUP(Q11,Paramètres!$B$3:$C$56,2,FALSE)*Paramètres!$K$9),IF(OR(Q11="",OR($D11="",$D11="NL",$D11="HORS LIGUE")),0,VLOOKUP(IF(OR(Q11="",OR($D11="",$D11="NL",$D11="HORS LIGUE")),"",COUNTIFS($D$5:$D$72,"&lt;&gt;"&amp;"",$D$5:$D$72,"&lt;&gt;"&amp;"NL",$D$5:$D$72,"&lt;&gt;"&amp;"HORS LIGUE",Q$5:Q$72,"&lt;"&amp;Q11)+1),Paramètres!$B$3:$C$56,2,FALSE)*Paramètres!$K$9))</f>
        <v>0</v>
      </c>
      <c r="S11" s="46"/>
      <c r="T11" s="2">
        <f>IF(S$2="Bike &amp; Run",IF(ISNA(VLOOKUP(S11,Paramètres!$B$3:$C$56,2,FALSE)),0,VLOOKUP(S11,Paramètres!$B$3:$C$56,2,FALSE)*Paramètres!$K$10),IF(OR(S11="",OR($D11="",$D11="NL",$D11="HORS LIGUE")),0,VLOOKUP(IF(OR(S11="",OR($D11="",$D11="NL",$D11="HORS LIGUE")),"",COUNTIFS($D$5:$D$72,"&lt;&gt;"&amp;"",$D$5:$D$72,"&lt;&gt;"&amp;"NL",$D$5:$D$72,"&lt;&gt;"&amp;"HORS LIGUE",S$5:S$72,"&lt;"&amp;S11)+1),Paramètres!$B$3:$C$56,2,FALSE)*Paramètres!$K$10))</f>
        <v>0</v>
      </c>
      <c r="U11" s="46"/>
      <c r="V11" s="2">
        <f>IF(U$2="Bike &amp; Run",IF(ISNA(VLOOKUP(U11,Paramètres!$B$3:$C$56,2,FALSE)),0,VLOOKUP(U11,Paramètres!$B$3:$C$56,2,FALSE)*Paramètres!$K$11),IF(OR(U11="",OR($D11="",$D11="NL",$D11="HORS LIGUE")),0,VLOOKUP(IF(OR(U11="",OR($D11="",$D11="NL",$D11="HORS LIGUE")),"",COUNTIFS($D$5:$D$72,"&lt;&gt;"&amp;"",$D$5:$D$72,"&lt;&gt;"&amp;"NL",$D$5:$D$72,"&lt;&gt;"&amp;"HORS LIGUE",U$5:U$72,"&lt;"&amp;U11)+1),Paramètres!$B$3:$C$56,2,FALSE)*Paramètres!$K$11))</f>
        <v>0</v>
      </c>
      <c r="W11" s="46"/>
      <c r="X11" s="2">
        <f>IF(W$2="Bike &amp; Run",IF(ISNA(VLOOKUP(W11,Paramètres!$B$3:$C$56,2,FALSE)),0,VLOOKUP(W11,Paramètres!$B$3:$C$56,2,FALSE)*Paramètres!$K$12),IF(OR(W11="",OR($D11="",$D11="NL",$D11="HORS LIGUE")),0,VLOOKUP(IF(OR(W11="",OR($D11="",$D11="NL",$D11="HORS LIGUE")),"",COUNTIFS($D$5:$D$72,"&lt;&gt;"&amp;"",$D$5:$D$72,"&lt;&gt;"&amp;"NL",$D$5:$D$72,"&lt;&gt;"&amp;"HORS LIGUE",W$5:W$72,"&lt;"&amp;W11)+1),Paramètres!$B$3:$C$56,2,FALSE)*Paramètres!$K$12))</f>
        <v>0</v>
      </c>
      <c r="Y11" s="46"/>
      <c r="Z11" s="2">
        <f>IF(Y$2="Bike &amp; Run",IF(ISNA(VLOOKUP(Y11,Paramètres!$B$3:$C$56,2,FALSE)),0,VLOOKUP(Y11,Paramètres!$B$3:$C$56,2,FALSE)*Paramètres!$K$13),IF(OR(Y11="",OR($D11="",$D11="NL",$D11="HORS LIGUE")),0,VLOOKUP(IF(OR(Y11="",OR($D11="",$D11="NL",$D11="HORS LIGUE")),"",COUNTIFS($D$5:$D$72,"&lt;&gt;"&amp;"",$D$5:$D$72,"&lt;&gt;"&amp;"NL",$D$5:$D$72,"&lt;&gt;"&amp;"HORS LIGUE",Y$5:Y$72,"&lt;"&amp;Y11)+1),Paramètres!$B$3:$C$56,2,FALSE)*Paramètres!$K$13))</f>
        <v>0</v>
      </c>
      <c r="AA11" s="46"/>
      <c r="AB11" s="2">
        <f>IF(AA$2="Bike &amp; Run",IF(ISNA(VLOOKUP(AA11,Paramètres!$B$3:$C$56,2,FALSE)),0,VLOOKUP(AA11,Paramètres!$B$3:$C$56,2,FALSE)*Paramètres!$K$14),IF(OR(AA11="",OR($D11="",$D11="NL",$D11="HORS LIGUE")),0,VLOOKUP(IF(OR(AA11="",OR($D11="",$D11="NL",$D11="HORS LIGUE")),"",COUNTIFS($D$5:$D$72,"&lt;&gt;"&amp;"",$D$5:$D$72,"&lt;&gt;"&amp;"NL",$D$5:$D$72,"&lt;&gt;"&amp;"HORS LIGUE",AA$5:AA$72,"&lt;"&amp;AA11)+1),Paramètres!$B$3:$C$56,2,FALSE)*Paramètres!$K$14))</f>
        <v>0</v>
      </c>
      <c r="AC11" s="46"/>
      <c r="AD11" s="2">
        <f>IF(AC$2="Bike &amp; Run",IF(ISNA(VLOOKUP(AC11,Paramètres!$B$3:$C$56,2,FALSE)),0,VLOOKUP(AC11,Paramètres!$B$3:$C$56,2,FALSE)*Paramètres!$K$15),IF(OR(AC11="",OR($D11="",$D11="NL",$D11="HORS LIGUE")),0,VLOOKUP(IF(OR(AC11="",OR($D11="",$D11="NL",$D11="HORS LIGUE")),"",COUNTIFS($D$5:$D$72,"&lt;&gt;"&amp;"",$D$5:$D$72,"&lt;&gt;"&amp;"NL",$D$5:$D$72,"&lt;&gt;"&amp;"HORS LIGUE",AC$5:AC$72,"&lt;"&amp;AC11)+1),Paramètres!$B$3:$C$56,2,FALSE)*Paramètres!$K$15))</f>
        <v>0</v>
      </c>
      <c r="AE11" s="46"/>
      <c r="AF11" s="2">
        <f>IF(AE$2="Bike &amp; Run",IF(ISNA(VLOOKUP(AE11,Paramètres!$B$3:$C$56,2,FALSE)),0,VLOOKUP(AE11,Paramètres!$B$3:$C$56,2,FALSE)*Paramètres!$K$16),IF(OR(AE11="",OR($D11="",$D11="NL",$D11="HORS LIGUE")),0,VLOOKUP(IF(OR(AE11="",OR($D11="",$D11="NL",$D11="HORS LIGUE")),"",COUNTIFS($D$5:$D$72,"&lt;&gt;"&amp;"",$D$5:$D$72,"&lt;&gt;"&amp;"NL",$D$5:$D$72,"&lt;&gt;"&amp;"HORS LIGUE",AE$5:AE$72,"&lt;"&amp;AE11)+1),Paramètres!$B$3:$C$56,2,FALSE)*Paramètres!$K$16))</f>
        <v>0</v>
      </c>
      <c r="AG11" s="46"/>
      <c r="AH11" s="2">
        <f>IF(AG$2="Bike &amp; Run",IF(ISNA(VLOOKUP(AG11,Paramètres!$B$3:$C$56,2,FALSE)),0,VLOOKUP(AG11,Paramètres!$B$3:$C$56,2,FALSE)*Paramètres!$K$17),IF(OR(AG11="",OR($D11="",$D11="NL",$D11="HORS LIGUE")),0,VLOOKUP(IF(OR(AG11="",OR($D11="",$D11="NL",$D11="HORS LIGUE")),"",COUNTIFS($D$5:$D$72,"&lt;&gt;"&amp;"",$D$5:$D$72,"&lt;&gt;"&amp;"NL",$D$5:$D$72,"&lt;&gt;"&amp;"HORS LIGUE",AG$5:AG$72,"&lt;"&amp;AG11)+1),Paramètres!$B$3:$C$56,2,FALSE)*Paramètres!$K$17))</f>
        <v>0</v>
      </c>
      <c r="AI11" s="40">
        <f t="shared" si="0"/>
        <v>69</v>
      </c>
      <c r="AJ11" s="3">
        <f t="shared" si="1"/>
        <v>7</v>
      </c>
      <c r="AK11" s="5">
        <f t="shared" si="2"/>
        <v>1</v>
      </c>
      <c r="AL11" s="41">
        <f t="shared" si="3"/>
        <v>69</v>
      </c>
      <c r="AM11" s="33">
        <f t="shared" si="4"/>
        <v>7</v>
      </c>
      <c r="AO11" s="22">
        <f t="shared" si="5"/>
        <v>0</v>
      </c>
      <c r="AP11">
        <f t="shared" si="6"/>
        <v>69</v>
      </c>
      <c r="AQ11">
        <f t="shared" si="7"/>
        <v>0</v>
      </c>
      <c r="AR11">
        <f t="shared" si="8"/>
        <v>0</v>
      </c>
      <c r="AS11">
        <f t="shared" si="9"/>
        <v>0</v>
      </c>
      <c r="AT11">
        <f t="shared" si="10"/>
        <v>0</v>
      </c>
      <c r="AU11">
        <f t="shared" si="11"/>
        <v>0</v>
      </c>
      <c r="AV11">
        <f t="shared" si="12"/>
        <v>0</v>
      </c>
      <c r="AW11">
        <f t="shared" si="13"/>
        <v>0</v>
      </c>
      <c r="AX11">
        <f t="shared" si="14"/>
        <v>0</v>
      </c>
      <c r="AY11">
        <f t="shared" si="15"/>
        <v>0</v>
      </c>
      <c r="AZ11">
        <f t="shared" si="16"/>
        <v>0</v>
      </c>
      <c r="BA11">
        <f t="shared" si="17"/>
        <v>0</v>
      </c>
      <c r="BB11">
        <f t="shared" si="18"/>
        <v>0</v>
      </c>
      <c r="BC11">
        <f t="shared" si="19"/>
        <v>0</v>
      </c>
      <c r="BD11">
        <f t="shared" si="20"/>
        <v>69</v>
      </c>
      <c r="BE11" s="22">
        <f t="shared" ref="BE11:BR11" si="27">BD11+LARGE($AO11:$BC11,BE$4)</f>
        <v>69</v>
      </c>
      <c r="BF11" s="22">
        <f t="shared" si="27"/>
        <v>69</v>
      </c>
      <c r="BG11" s="22">
        <f t="shared" si="27"/>
        <v>69</v>
      </c>
      <c r="BH11" s="22">
        <f t="shared" si="27"/>
        <v>69</v>
      </c>
      <c r="BI11" s="22">
        <f t="shared" si="27"/>
        <v>69</v>
      </c>
      <c r="BJ11" s="22">
        <f t="shared" si="27"/>
        <v>69</v>
      </c>
      <c r="BK11" s="22">
        <f t="shared" si="27"/>
        <v>69</v>
      </c>
      <c r="BL11" s="22">
        <f t="shared" si="27"/>
        <v>69</v>
      </c>
      <c r="BM11" s="22">
        <f t="shared" si="27"/>
        <v>69</v>
      </c>
      <c r="BN11" s="22">
        <f t="shared" si="27"/>
        <v>69</v>
      </c>
      <c r="BO11" s="22">
        <f t="shared" si="27"/>
        <v>69</v>
      </c>
      <c r="BP11" s="22">
        <f t="shared" si="27"/>
        <v>69</v>
      </c>
      <c r="BQ11" s="22">
        <f t="shared" si="27"/>
        <v>69</v>
      </c>
      <c r="BR11" s="22">
        <f t="shared" si="27"/>
        <v>69</v>
      </c>
    </row>
    <row r="12" spans="1:70" ht="16.5">
      <c r="A12" s="73" t="s">
        <v>1441</v>
      </c>
      <c r="B12" s="32" t="str">
        <f>IF(ISNA(VLOOKUP(A12,'Licenciés Jeunes 2023'!A:C,3,0)),"",VLOOKUP(A12,'Licenciés Jeunes 2023'!A:C,3,0))</f>
        <v>VACHERESSE</v>
      </c>
      <c r="C12" s="32" t="str">
        <f>IF(ISNA(VLOOKUP(A12,'Licenciés Jeunes 2023'!A:C,2,0)),"",VLOOKUP(A12,'Licenciés Jeunes 2023'!A:C,2,0))</f>
        <v>Leane</v>
      </c>
      <c r="D12" s="32" t="str">
        <f>IF(ISNA(VLOOKUP(A12,'Licenciés Jeunes 2023'!A:F,6,0)),"",VLOOKUP(A12,'Licenciés Jeunes 2023'!A:F,6,0))</f>
        <v>SAINT AVERTIN SPORTS TRIATHLON 37</v>
      </c>
      <c r="E12" s="6">
        <v>4</v>
      </c>
      <c r="F12" s="2">
        <v>50</v>
      </c>
      <c r="G12" s="4"/>
      <c r="H12" s="2">
        <f>IF(G$2="Bike &amp; Run",IF(ISNA(VLOOKUP(G12,Paramètres!$B$3:$C$56,2,FALSE)),0,VLOOKUP(G12,Paramètres!$B$3:$C$56,2,FALSE)*Paramètres!$K$4),IF(OR(G12="",OR($D12="",$D12="NL",$D12="HORS LIGUE")),0,VLOOKUP(IF(OR(G12="",OR($D12="",$D12="NL",$D12="HORS LIGUE")),"",COUNTIFS($D$5:$D$72,"&lt;&gt;"&amp;"",$D$5:$D$72,"&lt;&gt;"&amp;"NL",$D$5:$D$72,"&lt;&gt;"&amp;"HORS LIGUE",G$5:G$72,"&lt;"&amp;G12)+1),Paramètres!$B$3:$C$56,2,FALSE)*Paramètres!$K$4))</f>
        <v>0</v>
      </c>
      <c r="I12" s="36"/>
      <c r="J12" s="2">
        <f>IF(I$2="Bike &amp; Run",IF(ISNA(VLOOKUP(I12,Paramètres!$B$3:$C$56,2,FALSE)),0,VLOOKUP(I12,Paramètres!$B$3:$C$56,2,FALSE)*Paramètres!$K$5),IF(OR(I12="",OR($D12="",$D12="NL",$D12="HORS LIGUE")),0,VLOOKUP(IF(OR(I12="",OR($D12="",$D12="NL",$D12="HORS LIGUE")),"",COUNTIFS($D$5:$D$72,"&lt;&gt;"&amp;"",$D$5:$D$72,"&lt;&gt;"&amp;"NL",$D$5:$D$72,"&lt;&gt;"&amp;"HORS LIGUE",I$5:I$72,"&lt;"&amp;I12)+1),Paramètres!$B$3:$C$56,2,FALSE)*Paramètres!$K$5))</f>
        <v>0</v>
      </c>
      <c r="K12" s="4"/>
      <c r="L12" s="2">
        <f>IF(K$2="Bike &amp; Run",IF(ISNA(VLOOKUP(K12,Paramètres!$B$3:$C$56,2,FALSE)),0,VLOOKUP(K12,Paramètres!$B$3:$C$56,2,FALSE)*Paramètres!$K$6),IF(OR(K12="",OR($D12="",$D12="NL",$D12="HORS LIGUE")),0,VLOOKUP(IF(OR(K12="",OR($D12="",$D12="NL",$D12="HORS LIGUE")),"",COUNTIFS($D$5:$D$72,"&lt;&gt;"&amp;"",$D$5:$D$72,"&lt;&gt;"&amp;"NL",$D$5:$D$72,"&lt;&gt;"&amp;"HORS LIGUE",K$5:K$72,"&lt;"&amp;K12)+1),Paramètres!$B$3:$C$56,2,FALSE)*Paramètres!$K$6))</f>
        <v>0</v>
      </c>
      <c r="M12" s="4"/>
      <c r="N12" s="2">
        <f>IF(M$2="Bike &amp; Run",IF(ISNA(VLOOKUP(M12,Paramètres!$B$3:$C$56,2,FALSE)),0,VLOOKUP(M12,Paramètres!$B$3:$C$56,2,FALSE)*Paramètres!$K$7),IF(OR(M12="",OR($D12="",$D12="NL",$D12="HORS LIGUE")),0,VLOOKUP(IF(OR(M12="",OR($D12="",$D12="NL",$D12="HORS LIGUE")),"",COUNTIFS($D$5:$D$72,"&lt;&gt;"&amp;"",$D$5:$D$72,"&lt;&gt;"&amp;"NL",$D$5:$D$72,"&lt;&gt;"&amp;"HORS LIGUE",M$5:M$72,"&lt;"&amp;M12)+1),Paramètres!$B$3:$C$56,2,FALSE)*Paramètres!$K$7))</f>
        <v>0</v>
      </c>
      <c r="O12" s="46"/>
      <c r="P12" s="2">
        <f>IF(O$2="Bike &amp; Run",IF(ISNA(VLOOKUP(O12,Paramètres!$B$3:$C$56,2,FALSE)),0,VLOOKUP(O12,Paramètres!$B$3:$C$56,2,FALSE)*Paramètres!$K$8),IF(OR(O12="",OR($D12="",$D12="NL",$D12="HORS LIGUE")),0,VLOOKUP(IF(OR(O12="",OR($D12="",$D12="NL",$D12="HORS LIGUE")),"",COUNTIFS($D$5:$D$72,"&lt;&gt;"&amp;"",$D$5:$D$72,"&lt;&gt;"&amp;"NL",$D$5:$D$72,"&lt;&gt;"&amp;"HORS LIGUE",O$5:O$72,"&lt;"&amp;O12)+1),Paramètres!$B$3:$C$56,2,FALSE)*Paramètres!$K$8))</f>
        <v>0</v>
      </c>
      <c r="Q12" s="46"/>
      <c r="R12" s="2">
        <f>IF(Q$2="Bike &amp; Run",IF(ISNA(VLOOKUP(Q12,Paramètres!$B$3:$C$56,2,FALSE)),0,VLOOKUP(Q12,Paramètres!$B$3:$C$56,2,FALSE)*Paramètres!$K$9),IF(OR(Q12="",OR($D12="",$D12="NL",$D12="HORS LIGUE")),0,VLOOKUP(IF(OR(Q12="",OR($D12="",$D12="NL",$D12="HORS LIGUE")),"",COUNTIFS($D$5:$D$72,"&lt;&gt;"&amp;"",$D$5:$D$72,"&lt;&gt;"&amp;"NL",$D$5:$D$72,"&lt;&gt;"&amp;"HORS LIGUE",Q$5:Q$72,"&lt;"&amp;Q12)+1),Paramètres!$B$3:$C$56,2,FALSE)*Paramètres!$K$9))</f>
        <v>0</v>
      </c>
      <c r="S12" s="46"/>
      <c r="T12" s="2">
        <f>IF(S$2="Bike &amp; Run",IF(ISNA(VLOOKUP(S12,Paramètres!$B$3:$C$56,2,FALSE)),0,VLOOKUP(S12,Paramètres!$B$3:$C$56,2,FALSE)*Paramètres!$K$10),IF(OR(S12="",OR($D12="",$D12="NL",$D12="HORS LIGUE")),0,VLOOKUP(IF(OR(S12="",OR($D12="",$D12="NL",$D12="HORS LIGUE")),"",COUNTIFS($D$5:$D$72,"&lt;&gt;"&amp;"",$D$5:$D$72,"&lt;&gt;"&amp;"NL",$D$5:$D$72,"&lt;&gt;"&amp;"HORS LIGUE",S$5:S$72,"&lt;"&amp;S12)+1),Paramètres!$B$3:$C$56,2,FALSE)*Paramètres!$K$10))</f>
        <v>0</v>
      </c>
      <c r="U12" s="46"/>
      <c r="V12" s="2">
        <f>IF(U$2="Bike &amp; Run",IF(ISNA(VLOOKUP(U12,Paramètres!$B$3:$C$56,2,FALSE)),0,VLOOKUP(U12,Paramètres!$B$3:$C$56,2,FALSE)*Paramètres!$K$11),IF(OR(U12="",OR($D12="",$D12="NL",$D12="HORS LIGUE")),0,VLOOKUP(IF(OR(U12="",OR($D12="",$D12="NL",$D12="HORS LIGUE")),"",COUNTIFS($D$5:$D$72,"&lt;&gt;"&amp;"",$D$5:$D$72,"&lt;&gt;"&amp;"NL",$D$5:$D$72,"&lt;&gt;"&amp;"HORS LIGUE",U$5:U$72,"&lt;"&amp;U12)+1),Paramètres!$B$3:$C$56,2,FALSE)*Paramètres!$K$11))</f>
        <v>0</v>
      </c>
      <c r="W12" s="46"/>
      <c r="X12" s="2">
        <f>IF(W$2="Bike &amp; Run",IF(ISNA(VLOOKUP(W12,Paramètres!$B$3:$C$56,2,FALSE)),0,VLOOKUP(W12,Paramètres!$B$3:$C$56,2,FALSE)*Paramètres!$K$12),IF(OR(W12="",OR($D12="",$D12="NL",$D12="HORS LIGUE")),0,VLOOKUP(IF(OR(W12="",OR($D12="",$D12="NL",$D12="HORS LIGUE")),"",COUNTIFS($D$5:$D$72,"&lt;&gt;"&amp;"",$D$5:$D$72,"&lt;&gt;"&amp;"NL",$D$5:$D$72,"&lt;&gt;"&amp;"HORS LIGUE",W$5:W$72,"&lt;"&amp;W12)+1),Paramètres!$B$3:$C$56,2,FALSE)*Paramètres!$K$12))</f>
        <v>0</v>
      </c>
      <c r="Y12" s="46"/>
      <c r="Z12" s="2">
        <f>IF(Y$2="Bike &amp; Run",IF(ISNA(VLOOKUP(Y12,Paramètres!$B$3:$C$56,2,FALSE)),0,VLOOKUP(Y12,Paramètres!$B$3:$C$56,2,FALSE)*Paramètres!$K$13),IF(OR(Y12="",OR($D12="",$D12="NL",$D12="HORS LIGUE")),0,VLOOKUP(IF(OR(Y12="",OR($D12="",$D12="NL",$D12="HORS LIGUE")),"",COUNTIFS($D$5:$D$72,"&lt;&gt;"&amp;"",$D$5:$D$72,"&lt;&gt;"&amp;"NL",$D$5:$D$72,"&lt;&gt;"&amp;"HORS LIGUE",Y$5:Y$72,"&lt;"&amp;Y12)+1),Paramètres!$B$3:$C$56,2,FALSE)*Paramètres!$K$13))</f>
        <v>0</v>
      </c>
      <c r="AA12" s="46"/>
      <c r="AB12" s="2">
        <f>IF(AA$2="Bike &amp; Run",IF(ISNA(VLOOKUP(AA12,Paramètres!$B$3:$C$56,2,FALSE)),0,VLOOKUP(AA12,Paramètres!$B$3:$C$56,2,FALSE)*Paramètres!$K$14),IF(OR(AA12="",OR($D12="",$D12="NL",$D12="HORS LIGUE")),0,VLOOKUP(IF(OR(AA12="",OR($D12="",$D12="NL",$D12="HORS LIGUE")),"",COUNTIFS($D$5:$D$72,"&lt;&gt;"&amp;"",$D$5:$D$72,"&lt;&gt;"&amp;"NL",$D$5:$D$72,"&lt;&gt;"&amp;"HORS LIGUE",AA$5:AA$72,"&lt;"&amp;AA12)+1),Paramètres!$B$3:$C$56,2,FALSE)*Paramètres!$K$14))</f>
        <v>0</v>
      </c>
      <c r="AC12" s="46"/>
      <c r="AD12" s="2">
        <f>IF(AC$2="Bike &amp; Run",IF(ISNA(VLOOKUP(AC12,Paramètres!$B$3:$C$56,2,FALSE)),0,VLOOKUP(AC12,Paramètres!$B$3:$C$56,2,FALSE)*Paramètres!$K$15),IF(OR(AC12="",OR($D12="",$D12="NL",$D12="HORS LIGUE")),0,VLOOKUP(IF(OR(AC12="",OR($D12="",$D12="NL",$D12="HORS LIGUE")),"",COUNTIFS($D$5:$D$72,"&lt;&gt;"&amp;"",$D$5:$D$72,"&lt;&gt;"&amp;"NL",$D$5:$D$72,"&lt;&gt;"&amp;"HORS LIGUE",AC$5:AC$72,"&lt;"&amp;AC12)+1),Paramètres!$B$3:$C$56,2,FALSE)*Paramètres!$K$15))</f>
        <v>0</v>
      </c>
      <c r="AE12" s="46"/>
      <c r="AF12" s="2">
        <f>IF(AE$2="Bike &amp; Run",IF(ISNA(VLOOKUP(AE12,Paramètres!$B$3:$C$56,2,FALSE)),0,VLOOKUP(AE12,Paramètres!$B$3:$C$56,2,FALSE)*Paramètres!$K$16),IF(OR(AE12="",OR($D12="",$D12="NL",$D12="HORS LIGUE")),0,VLOOKUP(IF(OR(AE12="",OR($D12="",$D12="NL",$D12="HORS LIGUE")),"",COUNTIFS($D$5:$D$72,"&lt;&gt;"&amp;"",$D$5:$D$72,"&lt;&gt;"&amp;"NL",$D$5:$D$72,"&lt;&gt;"&amp;"HORS LIGUE",AE$5:AE$72,"&lt;"&amp;AE12)+1),Paramètres!$B$3:$C$56,2,FALSE)*Paramètres!$K$16))</f>
        <v>0</v>
      </c>
      <c r="AG12" s="46"/>
      <c r="AH12" s="2">
        <f>IF(AG$2="Bike &amp; Run",IF(ISNA(VLOOKUP(AG12,Paramètres!$B$3:$C$56,2,FALSE)),0,VLOOKUP(AG12,Paramètres!$B$3:$C$56,2,FALSE)*Paramètres!$K$17),IF(OR(AG12="",OR($D12="",$D12="NL",$D12="HORS LIGUE")),0,VLOOKUP(IF(OR(AG12="",OR($D12="",$D12="NL",$D12="HORS LIGUE")),"",COUNTIFS($D$5:$D$72,"&lt;&gt;"&amp;"",$D$5:$D$72,"&lt;&gt;"&amp;"NL",$D$5:$D$72,"&lt;&gt;"&amp;"HORS LIGUE",AG$5:AG$72,"&lt;"&amp;AG12)+1),Paramètres!$B$3:$C$56,2,FALSE)*Paramètres!$K$17))</f>
        <v>0</v>
      </c>
      <c r="AI12" s="40">
        <f t="shared" si="0"/>
        <v>50</v>
      </c>
      <c r="AJ12" s="3">
        <f t="shared" si="1"/>
        <v>8</v>
      </c>
      <c r="AK12" s="5">
        <f t="shared" si="2"/>
        <v>1</v>
      </c>
      <c r="AL12" s="41">
        <f t="shared" si="3"/>
        <v>50</v>
      </c>
      <c r="AM12" s="33">
        <f t="shared" si="4"/>
        <v>8</v>
      </c>
      <c r="AO12" s="22">
        <f t="shared" si="5"/>
        <v>50</v>
      </c>
      <c r="AP12">
        <f t="shared" si="6"/>
        <v>0</v>
      </c>
      <c r="AQ12">
        <f t="shared" si="7"/>
        <v>0</v>
      </c>
      <c r="AR12">
        <f t="shared" si="8"/>
        <v>0</v>
      </c>
      <c r="AS12">
        <f t="shared" si="9"/>
        <v>0</v>
      </c>
      <c r="AT12">
        <f t="shared" si="10"/>
        <v>0</v>
      </c>
      <c r="AU12">
        <f t="shared" si="11"/>
        <v>0</v>
      </c>
      <c r="AV12">
        <f t="shared" si="12"/>
        <v>0</v>
      </c>
      <c r="AW12">
        <f t="shared" si="13"/>
        <v>0</v>
      </c>
      <c r="AX12">
        <f t="shared" si="14"/>
        <v>0</v>
      </c>
      <c r="AY12">
        <f t="shared" si="15"/>
        <v>0</v>
      </c>
      <c r="AZ12">
        <f t="shared" si="16"/>
        <v>0</v>
      </c>
      <c r="BA12">
        <f t="shared" si="17"/>
        <v>0</v>
      </c>
      <c r="BB12">
        <f t="shared" si="18"/>
        <v>0</v>
      </c>
      <c r="BC12">
        <f t="shared" si="19"/>
        <v>0</v>
      </c>
      <c r="BD12">
        <f t="shared" si="20"/>
        <v>50</v>
      </c>
      <c r="BE12" s="22">
        <f t="shared" ref="BE12:BR12" si="28">BD12+LARGE($AO12:$BC12,BE$4)</f>
        <v>50</v>
      </c>
      <c r="BF12" s="22">
        <f t="shared" si="28"/>
        <v>50</v>
      </c>
      <c r="BG12" s="22">
        <f t="shared" si="28"/>
        <v>50</v>
      </c>
      <c r="BH12" s="22">
        <f t="shared" si="28"/>
        <v>50</v>
      </c>
      <c r="BI12" s="22">
        <f t="shared" si="28"/>
        <v>50</v>
      </c>
      <c r="BJ12" s="22">
        <f t="shared" si="28"/>
        <v>50</v>
      </c>
      <c r="BK12" s="22">
        <f t="shared" si="28"/>
        <v>50</v>
      </c>
      <c r="BL12" s="22">
        <f t="shared" si="28"/>
        <v>50</v>
      </c>
      <c r="BM12" s="22">
        <f t="shared" si="28"/>
        <v>50</v>
      </c>
      <c r="BN12" s="22">
        <f t="shared" si="28"/>
        <v>50</v>
      </c>
      <c r="BO12" s="22">
        <f t="shared" si="28"/>
        <v>50</v>
      </c>
      <c r="BP12" s="22">
        <f t="shared" si="28"/>
        <v>50</v>
      </c>
      <c r="BQ12" s="22">
        <f t="shared" si="28"/>
        <v>50</v>
      </c>
      <c r="BR12" s="22">
        <f t="shared" si="28"/>
        <v>50</v>
      </c>
    </row>
    <row r="13" spans="1:70" ht="16.5">
      <c r="A13" s="73" t="s">
        <v>1478</v>
      </c>
      <c r="B13" s="32" t="str">
        <f>IF(ISNA(VLOOKUP(A13,'Licenciés Jeunes 2023'!A:C,3,0)),"",VLOOKUP(A13,'Licenciés Jeunes 2023'!A:C,3,0))</f>
        <v>DUPUIS</v>
      </c>
      <c r="C13" s="32" t="str">
        <f>IF(ISNA(VLOOKUP(A13,'Licenciés Jeunes 2023'!A:C,2,0)),"",VLOOKUP(A13,'Licenciés Jeunes 2023'!A:C,2,0))</f>
        <v>Lou</v>
      </c>
      <c r="D13" s="32" t="str">
        <f>IF(ISNA(VLOOKUP(A13,'Licenciés Jeunes 2023'!A:F,6,0)),"",VLOOKUP(A13,'Licenciés Jeunes 2023'!A:F,6,0))</f>
        <v>C CHARTRES METROPOLE TRIATHLON</v>
      </c>
      <c r="E13" s="6">
        <v>6</v>
      </c>
      <c r="F13" s="2">
        <v>49</v>
      </c>
      <c r="G13" s="4"/>
      <c r="H13" s="2">
        <f>IF(G$2="Bike &amp; Run",IF(ISNA(VLOOKUP(G13,Paramètres!$B$3:$C$56,2,FALSE)),0,VLOOKUP(G13,Paramètres!$B$3:$C$56,2,FALSE)*Paramètres!$K$4),IF(OR(G13="",OR($D13="",$D13="NL",$D13="HORS LIGUE")),0,VLOOKUP(IF(OR(G13="",OR($D13="",$D13="NL",$D13="HORS LIGUE")),"",COUNTIFS($D$5:$D$72,"&lt;&gt;"&amp;"",$D$5:$D$72,"&lt;&gt;"&amp;"NL",$D$5:$D$72,"&lt;&gt;"&amp;"HORS LIGUE",G$5:G$72,"&lt;"&amp;G13)+1),Paramètres!$B$3:$C$56,2,FALSE)*Paramètres!$K$4))</f>
        <v>0</v>
      </c>
      <c r="I13" s="36"/>
      <c r="J13" s="2">
        <f>IF(I$2="Bike &amp; Run",IF(ISNA(VLOOKUP(I13,Paramètres!$B$3:$C$56,2,FALSE)),0,VLOOKUP(I13,Paramètres!$B$3:$C$56,2,FALSE)*Paramètres!$K$5),IF(OR(I13="",OR($D13="",$D13="NL",$D13="HORS LIGUE")),0,VLOOKUP(IF(OR(I13="",OR($D13="",$D13="NL",$D13="HORS LIGUE")),"",COUNTIFS($D$5:$D$72,"&lt;&gt;"&amp;"",$D$5:$D$72,"&lt;&gt;"&amp;"NL",$D$5:$D$72,"&lt;&gt;"&amp;"HORS LIGUE",I$5:I$72,"&lt;"&amp;I13)+1),Paramètres!$B$3:$C$56,2,FALSE)*Paramètres!$K$5))</f>
        <v>0</v>
      </c>
      <c r="K13" s="4"/>
      <c r="L13" s="2">
        <f>IF(K$2="Bike &amp; Run",IF(ISNA(VLOOKUP(K13,Paramètres!$B$3:$C$56,2,FALSE)),0,VLOOKUP(K13,Paramètres!$B$3:$C$56,2,FALSE)*Paramètres!$K$6),IF(OR(K13="",OR($D13="",$D13="NL",$D13="HORS LIGUE")),0,VLOOKUP(IF(OR(K13="",OR($D13="",$D13="NL",$D13="HORS LIGUE")),"",COUNTIFS($D$5:$D$72,"&lt;&gt;"&amp;"",$D$5:$D$72,"&lt;&gt;"&amp;"NL",$D$5:$D$72,"&lt;&gt;"&amp;"HORS LIGUE",K$5:K$72,"&lt;"&amp;K13)+1),Paramètres!$B$3:$C$56,2,FALSE)*Paramètres!$K$6))</f>
        <v>0</v>
      </c>
      <c r="M13" s="4"/>
      <c r="N13" s="2">
        <f>IF(M$2="Bike &amp; Run",IF(ISNA(VLOOKUP(M13,Paramètres!$B$3:$C$56,2,FALSE)),0,VLOOKUP(M13,Paramètres!$B$3:$C$56,2,FALSE)*Paramètres!$K$7),IF(OR(M13="",OR($D13="",$D13="NL",$D13="HORS LIGUE")),0,VLOOKUP(IF(OR(M13="",OR($D13="",$D13="NL",$D13="HORS LIGUE")),"",COUNTIFS($D$5:$D$72,"&lt;&gt;"&amp;"",$D$5:$D$72,"&lt;&gt;"&amp;"NL",$D$5:$D$72,"&lt;&gt;"&amp;"HORS LIGUE",M$5:M$72,"&lt;"&amp;M13)+1),Paramètres!$B$3:$C$56,2,FALSE)*Paramètres!$K$7))</f>
        <v>0</v>
      </c>
      <c r="O13" s="46"/>
      <c r="P13" s="2">
        <f>IF(O$2="Bike &amp; Run",IF(ISNA(VLOOKUP(O13,Paramètres!$B$3:$C$56,2,FALSE)),0,VLOOKUP(O13,Paramètres!$B$3:$C$56,2,FALSE)*Paramètres!$K$8),IF(OR(O13="",OR($D13="",$D13="NL",$D13="HORS LIGUE")),0,VLOOKUP(IF(OR(O13="",OR($D13="",$D13="NL",$D13="HORS LIGUE")),"",COUNTIFS($D$5:$D$72,"&lt;&gt;"&amp;"",$D$5:$D$72,"&lt;&gt;"&amp;"NL",$D$5:$D$72,"&lt;&gt;"&amp;"HORS LIGUE",O$5:O$72,"&lt;"&amp;O13)+1),Paramètres!$B$3:$C$56,2,FALSE)*Paramètres!$K$8))</f>
        <v>0</v>
      </c>
      <c r="Q13" s="46"/>
      <c r="R13" s="2">
        <f>IF(Q$2="Bike &amp; Run",IF(ISNA(VLOOKUP(Q13,Paramètres!$B$3:$C$56,2,FALSE)),0,VLOOKUP(Q13,Paramètres!$B$3:$C$56,2,FALSE)*Paramètres!$K$9),IF(OR(Q13="",OR($D13="",$D13="NL",$D13="HORS LIGUE")),0,VLOOKUP(IF(OR(Q13="",OR($D13="",$D13="NL",$D13="HORS LIGUE")),"",COUNTIFS($D$5:$D$72,"&lt;&gt;"&amp;"",$D$5:$D$72,"&lt;&gt;"&amp;"NL",$D$5:$D$72,"&lt;&gt;"&amp;"HORS LIGUE",Q$5:Q$72,"&lt;"&amp;Q13)+1),Paramètres!$B$3:$C$56,2,FALSE)*Paramètres!$K$9))</f>
        <v>0</v>
      </c>
      <c r="S13" s="46"/>
      <c r="T13" s="2">
        <f>IF(S$2="Bike &amp; Run",IF(ISNA(VLOOKUP(S13,Paramètres!$B$3:$C$56,2,FALSE)),0,VLOOKUP(S13,Paramètres!$B$3:$C$56,2,FALSE)*Paramètres!$K$10),IF(OR(S13="",OR($D13="",$D13="NL",$D13="HORS LIGUE")),0,VLOOKUP(IF(OR(S13="",OR($D13="",$D13="NL",$D13="HORS LIGUE")),"",COUNTIFS($D$5:$D$72,"&lt;&gt;"&amp;"",$D$5:$D$72,"&lt;&gt;"&amp;"NL",$D$5:$D$72,"&lt;&gt;"&amp;"HORS LIGUE",S$5:S$72,"&lt;"&amp;S13)+1),Paramètres!$B$3:$C$56,2,FALSE)*Paramètres!$K$10))</f>
        <v>0</v>
      </c>
      <c r="U13" s="46"/>
      <c r="V13" s="2">
        <f>IF(U$2="Bike &amp; Run",IF(ISNA(VLOOKUP(U13,Paramètres!$B$3:$C$56,2,FALSE)),0,VLOOKUP(U13,Paramètres!$B$3:$C$56,2,FALSE)*Paramètres!$K$11),IF(OR(U13="",OR($D13="",$D13="NL",$D13="HORS LIGUE")),0,VLOOKUP(IF(OR(U13="",OR($D13="",$D13="NL",$D13="HORS LIGUE")),"",COUNTIFS($D$5:$D$72,"&lt;&gt;"&amp;"",$D$5:$D$72,"&lt;&gt;"&amp;"NL",$D$5:$D$72,"&lt;&gt;"&amp;"HORS LIGUE",U$5:U$72,"&lt;"&amp;U13)+1),Paramètres!$B$3:$C$56,2,FALSE)*Paramètres!$K$11))</f>
        <v>0</v>
      </c>
      <c r="W13" s="46"/>
      <c r="X13" s="2">
        <f>IF(W$2="Bike &amp; Run",IF(ISNA(VLOOKUP(W13,Paramètres!$B$3:$C$56,2,FALSE)),0,VLOOKUP(W13,Paramètres!$B$3:$C$56,2,FALSE)*Paramètres!$K$12),IF(OR(W13="",OR($D13="",$D13="NL",$D13="HORS LIGUE")),0,VLOOKUP(IF(OR(W13="",OR($D13="",$D13="NL",$D13="HORS LIGUE")),"",COUNTIFS($D$5:$D$72,"&lt;&gt;"&amp;"",$D$5:$D$72,"&lt;&gt;"&amp;"NL",$D$5:$D$72,"&lt;&gt;"&amp;"HORS LIGUE",W$5:W$72,"&lt;"&amp;W13)+1),Paramètres!$B$3:$C$56,2,FALSE)*Paramètres!$K$12))</f>
        <v>0</v>
      </c>
      <c r="Y13" s="46"/>
      <c r="Z13" s="2">
        <f>IF(Y$2="Bike &amp; Run",IF(ISNA(VLOOKUP(Y13,Paramètres!$B$3:$C$56,2,FALSE)),0,VLOOKUP(Y13,Paramètres!$B$3:$C$56,2,FALSE)*Paramètres!$K$13),IF(OR(Y13="",OR($D13="",$D13="NL",$D13="HORS LIGUE")),0,VLOOKUP(IF(OR(Y13="",OR($D13="",$D13="NL",$D13="HORS LIGUE")),"",COUNTIFS($D$5:$D$72,"&lt;&gt;"&amp;"",$D$5:$D$72,"&lt;&gt;"&amp;"NL",$D$5:$D$72,"&lt;&gt;"&amp;"HORS LIGUE",Y$5:Y$72,"&lt;"&amp;Y13)+1),Paramètres!$B$3:$C$56,2,FALSE)*Paramètres!$K$13))</f>
        <v>0</v>
      </c>
      <c r="AA13" s="46"/>
      <c r="AB13" s="2">
        <f>IF(AA$2="Bike &amp; Run",IF(ISNA(VLOOKUP(AA13,Paramètres!$B$3:$C$56,2,FALSE)),0,VLOOKUP(AA13,Paramètres!$B$3:$C$56,2,FALSE)*Paramètres!$K$14),IF(OR(AA13="",OR($D13="",$D13="NL",$D13="HORS LIGUE")),0,VLOOKUP(IF(OR(AA13="",OR($D13="",$D13="NL",$D13="HORS LIGUE")),"",COUNTIFS($D$5:$D$72,"&lt;&gt;"&amp;"",$D$5:$D$72,"&lt;&gt;"&amp;"NL",$D$5:$D$72,"&lt;&gt;"&amp;"HORS LIGUE",AA$5:AA$72,"&lt;"&amp;AA13)+1),Paramètres!$B$3:$C$56,2,FALSE)*Paramètres!$K$14))</f>
        <v>0</v>
      </c>
      <c r="AC13" s="46"/>
      <c r="AD13" s="2">
        <f>IF(AC$2="Bike &amp; Run",IF(ISNA(VLOOKUP(AC13,Paramètres!$B$3:$C$56,2,FALSE)),0,VLOOKUP(AC13,Paramètres!$B$3:$C$56,2,FALSE)*Paramètres!$K$15),IF(OR(AC13="",OR($D13="",$D13="NL",$D13="HORS LIGUE")),0,VLOOKUP(IF(OR(AC13="",OR($D13="",$D13="NL",$D13="HORS LIGUE")),"",COUNTIFS($D$5:$D$72,"&lt;&gt;"&amp;"",$D$5:$D$72,"&lt;&gt;"&amp;"NL",$D$5:$D$72,"&lt;&gt;"&amp;"HORS LIGUE",AC$5:AC$72,"&lt;"&amp;AC13)+1),Paramètres!$B$3:$C$56,2,FALSE)*Paramètres!$K$15))</f>
        <v>0</v>
      </c>
      <c r="AE13" s="46"/>
      <c r="AF13" s="2">
        <f>IF(AE$2="Bike &amp; Run",IF(ISNA(VLOOKUP(AE13,Paramètres!$B$3:$C$56,2,FALSE)),0,VLOOKUP(AE13,Paramètres!$B$3:$C$56,2,FALSE)*Paramètres!$K$16),IF(OR(AE13="",OR($D13="",$D13="NL",$D13="HORS LIGUE")),0,VLOOKUP(IF(OR(AE13="",OR($D13="",$D13="NL",$D13="HORS LIGUE")),"",COUNTIFS($D$5:$D$72,"&lt;&gt;"&amp;"",$D$5:$D$72,"&lt;&gt;"&amp;"NL",$D$5:$D$72,"&lt;&gt;"&amp;"HORS LIGUE",AE$5:AE$72,"&lt;"&amp;AE13)+1),Paramètres!$B$3:$C$56,2,FALSE)*Paramètres!$K$16))</f>
        <v>0</v>
      </c>
      <c r="AG13" s="46"/>
      <c r="AH13" s="2">
        <f>IF(AG$2="Bike &amp; Run",IF(ISNA(VLOOKUP(AG13,Paramètres!$B$3:$C$56,2,FALSE)),0,VLOOKUP(AG13,Paramètres!$B$3:$C$56,2,FALSE)*Paramètres!$K$17),IF(OR(AG13="",OR($D13="",$D13="NL",$D13="HORS LIGUE")),0,VLOOKUP(IF(OR(AG13="",OR($D13="",$D13="NL",$D13="HORS LIGUE")),"",COUNTIFS($D$5:$D$72,"&lt;&gt;"&amp;"",$D$5:$D$72,"&lt;&gt;"&amp;"NL",$D$5:$D$72,"&lt;&gt;"&amp;"HORS LIGUE",AG$5:AG$72,"&lt;"&amp;AG13)+1),Paramètres!$B$3:$C$56,2,FALSE)*Paramètres!$K$17))</f>
        <v>0</v>
      </c>
      <c r="AI13" s="40">
        <f t="shared" si="0"/>
        <v>49</v>
      </c>
      <c r="AJ13" s="3">
        <f t="shared" si="1"/>
        <v>9</v>
      </c>
      <c r="AK13" s="5">
        <f t="shared" si="2"/>
        <v>1</v>
      </c>
      <c r="AL13" s="41">
        <f t="shared" si="3"/>
        <v>49</v>
      </c>
      <c r="AM13" s="33">
        <f t="shared" si="4"/>
        <v>9</v>
      </c>
      <c r="AO13" s="22">
        <f t="shared" si="5"/>
        <v>49</v>
      </c>
      <c r="AP13">
        <f t="shared" si="6"/>
        <v>0</v>
      </c>
      <c r="AQ13">
        <f t="shared" si="7"/>
        <v>0</v>
      </c>
      <c r="AR13">
        <f t="shared" si="8"/>
        <v>0</v>
      </c>
      <c r="AS13">
        <f t="shared" si="9"/>
        <v>0</v>
      </c>
      <c r="AT13">
        <f t="shared" si="10"/>
        <v>0</v>
      </c>
      <c r="AU13">
        <f t="shared" si="11"/>
        <v>0</v>
      </c>
      <c r="AV13">
        <f t="shared" si="12"/>
        <v>0</v>
      </c>
      <c r="AW13">
        <f t="shared" si="13"/>
        <v>0</v>
      </c>
      <c r="AX13">
        <f t="shared" si="14"/>
        <v>0</v>
      </c>
      <c r="AY13">
        <f t="shared" si="15"/>
        <v>0</v>
      </c>
      <c r="AZ13">
        <f t="shared" si="16"/>
        <v>0</v>
      </c>
      <c r="BA13">
        <f t="shared" si="17"/>
        <v>0</v>
      </c>
      <c r="BB13">
        <f t="shared" si="18"/>
        <v>0</v>
      </c>
      <c r="BC13">
        <f t="shared" si="19"/>
        <v>0</v>
      </c>
      <c r="BD13">
        <f t="shared" si="20"/>
        <v>49</v>
      </c>
      <c r="BE13" s="22">
        <f t="shared" ref="BE13:BR13" si="29">BD13+LARGE($AO13:$BC13,BE$4)</f>
        <v>49</v>
      </c>
      <c r="BF13" s="22">
        <f t="shared" si="29"/>
        <v>49</v>
      </c>
      <c r="BG13" s="22">
        <f t="shared" si="29"/>
        <v>49</v>
      </c>
      <c r="BH13" s="22">
        <f t="shared" si="29"/>
        <v>49</v>
      </c>
      <c r="BI13" s="22">
        <f t="shared" si="29"/>
        <v>49</v>
      </c>
      <c r="BJ13" s="22">
        <f t="shared" si="29"/>
        <v>49</v>
      </c>
      <c r="BK13" s="22">
        <f t="shared" si="29"/>
        <v>49</v>
      </c>
      <c r="BL13" s="22">
        <f t="shared" si="29"/>
        <v>49</v>
      </c>
      <c r="BM13" s="22">
        <f t="shared" si="29"/>
        <v>49</v>
      </c>
      <c r="BN13" s="22">
        <f t="shared" si="29"/>
        <v>49</v>
      </c>
      <c r="BO13" s="22">
        <f t="shared" si="29"/>
        <v>49</v>
      </c>
      <c r="BP13" s="22">
        <f t="shared" si="29"/>
        <v>49</v>
      </c>
      <c r="BQ13" s="22">
        <f t="shared" si="29"/>
        <v>49</v>
      </c>
      <c r="BR13" s="22">
        <f t="shared" si="29"/>
        <v>49</v>
      </c>
    </row>
    <row r="14" spans="1:70" ht="16.5">
      <c r="A14" s="73" t="s">
        <v>1191</v>
      </c>
      <c r="B14" s="32" t="str">
        <f>IF(ISNA(VLOOKUP(A14,'Licenciés Jeunes 2023'!A:C,3,0)),"",VLOOKUP(A14,'Licenciés Jeunes 2023'!A:C,3,0))</f>
        <v>CHEVRIER</v>
      </c>
      <c r="C14" s="32" t="str">
        <f>IF(ISNA(VLOOKUP(A14,'Licenciés Jeunes 2023'!A:C,2,0)),"",VLOOKUP(A14,'Licenciés Jeunes 2023'!A:C,2,0))</f>
        <v>Anaelle</v>
      </c>
      <c r="D14" s="32" t="str">
        <f>IF(ISNA(VLOOKUP(A14,'Licenciés Jeunes 2023'!A:F,6,0)),"",VLOOKUP(A14,'Licenciés Jeunes 2023'!A:F,6,0))</f>
        <v>ASPTT. TRIATHLON ORLEANS</v>
      </c>
      <c r="E14" s="6"/>
      <c r="F14" s="2">
        <f>IF(E$2="Bike &amp; Run",IF(ISNA(VLOOKUP(E14,Paramètres!$B$3:$C$56,2,FALSE)),0,VLOOKUP(E14,Paramètres!$B$3:$C$56,2,FALSE)*Paramètres!$K$3),IF(OR(E14="",OR($D14="",$D14="NL",$D14="HORS LIGUE")),0,VLOOKUP(IF(OR(E14="",OR($D14="",$D14="NL",$D14="HORS LIGUE")),"",COUNTIFS($D$5:$D$72,"&lt;&gt;"&amp;"",$D$5:$D$72,"&lt;&gt;"&amp;"NL",$D$5:$D$72,"&lt;&gt;"&amp;"HORS LIGUE",E$5:E$72,"&lt;"&amp;E14)+1),Paramètres!$B$3:$C$56,2,FALSE)*Paramètres!$K$3))</f>
        <v>0</v>
      </c>
      <c r="G14" s="4"/>
      <c r="H14" s="2">
        <f>IF(G$2="Bike &amp; Run",IF(ISNA(VLOOKUP(G14,Paramètres!$B$3:$C$56,2,FALSE)),0,VLOOKUP(G14,Paramètres!$B$3:$C$56,2,FALSE)*Paramètres!$K$4),IF(OR(G14="",OR($D14="",$D14="NL",$D14="HORS LIGUE")),0,VLOOKUP(IF(OR(G14="",OR($D14="",$D14="NL",$D14="HORS LIGUE")),"",COUNTIFS($D$5:$D$72,"&lt;&gt;"&amp;"",$D$5:$D$72,"&lt;&gt;"&amp;"NL",$D$5:$D$72,"&lt;&gt;"&amp;"HORS LIGUE",G$5:G$72,"&lt;"&amp;G14)+1),Paramètres!$B$3:$C$56,2,FALSE)*Paramètres!$K$4))</f>
        <v>0</v>
      </c>
      <c r="I14" s="36"/>
      <c r="J14" s="2">
        <f>IF(I$2="Bike &amp; Run",IF(ISNA(VLOOKUP(I14,Paramètres!$B$3:$C$56,2,FALSE)),0,VLOOKUP(I14,Paramètres!$B$3:$C$56,2,FALSE)*Paramètres!$K$5),IF(OR(I14="",OR($D14="",$D14="NL",$D14="HORS LIGUE")),0,VLOOKUP(IF(OR(I14="",OR($D14="",$D14="NL",$D14="HORS LIGUE")),"",COUNTIFS($D$5:$D$72,"&lt;&gt;"&amp;"",$D$5:$D$72,"&lt;&gt;"&amp;"NL",$D$5:$D$72,"&lt;&gt;"&amp;"HORS LIGUE",I$5:I$72,"&lt;"&amp;I14)+1),Paramètres!$B$3:$C$56,2,FALSE)*Paramètres!$K$5))</f>
        <v>0</v>
      </c>
      <c r="K14" s="4"/>
      <c r="L14" s="2">
        <f>IF(K$2="Bike &amp; Run",IF(ISNA(VLOOKUP(K14,Paramètres!$B$3:$C$56,2,FALSE)),0,VLOOKUP(K14,Paramètres!$B$3:$C$56,2,FALSE)*Paramètres!$K$6),IF(OR(K14="",OR($D14="",$D14="NL",$D14="HORS LIGUE")),0,VLOOKUP(IF(OR(K14="",OR($D14="",$D14="NL",$D14="HORS LIGUE")),"",COUNTIFS($D$5:$D$72,"&lt;&gt;"&amp;"",$D$5:$D$72,"&lt;&gt;"&amp;"NL",$D$5:$D$72,"&lt;&gt;"&amp;"HORS LIGUE",K$5:K$72,"&lt;"&amp;K14)+1),Paramètres!$B$3:$C$56,2,FALSE)*Paramètres!$K$6))</f>
        <v>0</v>
      </c>
      <c r="M14" s="4"/>
      <c r="N14" s="2">
        <f>IF(M$2="Bike &amp; Run",IF(ISNA(VLOOKUP(M14,Paramètres!$B$3:$C$56,2,FALSE)),0,VLOOKUP(M14,Paramètres!$B$3:$C$56,2,FALSE)*Paramètres!$K$7),IF(OR(M14="",OR($D14="",$D14="NL",$D14="HORS LIGUE")),0,VLOOKUP(IF(OR(M14="",OR($D14="",$D14="NL",$D14="HORS LIGUE")),"",COUNTIFS($D$5:$D$72,"&lt;&gt;"&amp;"",$D$5:$D$72,"&lt;&gt;"&amp;"NL",$D$5:$D$72,"&lt;&gt;"&amp;"HORS LIGUE",M$5:M$72,"&lt;"&amp;M14)+1),Paramètres!$B$3:$C$56,2,FALSE)*Paramètres!$K$7))</f>
        <v>0</v>
      </c>
      <c r="O14" s="46"/>
      <c r="P14" s="2">
        <f>IF(O$2="Bike &amp; Run",IF(ISNA(VLOOKUP(O14,Paramètres!$B$3:$C$56,2,FALSE)),0,VLOOKUP(O14,Paramètres!$B$3:$C$56,2,FALSE)*Paramètres!$K$8),IF(OR(O14="",OR($D14="",$D14="NL",$D14="HORS LIGUE")),0,VLOOKUP(IF(OR(O14="",OR($D14="",$D14="NL",$D14="HORS LIGUE")),"",COUNTIFS($D$5:$D$72,"&lt;&gt;"&amp;"",$D$5:$D$72,"&lt;&gt;"&amp;"NL",$D$5:$D$72,"&lt;&gt;"&amp;"HORS LIGUE",O$5:O$72,"&lt;"&amp;O14)+1),Paramètres!$B$3:$C$56,2,FALSE)*Paramètres!$K$8))</f>
        <v>0</v>
      </c>
      <c r="Q14" s="46"/>
      <c r="R14" s="2">
        <f>IF(Q$2="Bike &amp; Run",IF(ISNA(VLOOKUP(Q14,Paramètres!$B$3:$C$56,2,FALSE)),0,VLOOKUP(Q14,Paramètres!$B$3:$C$56,2,FALSE)*Paramètres!$K$9),IF(OR(Q14="",OR($D14="",$D14="NL",$D14="HORS LIGUE")),0,VLOOKUP(IF(OR(Q14="",OR($D14="",$D14="NL",$D14="HORS LIGUE")),"",COUNTIFS($D$5:$D$72,"&lt;&gt;"&amp;"",$D$5:$D$72,"&lt;&gt;"&amp;"NL",$D$5:$D$72,"&lt;&gt;"&amp;"HORS LIGUE",Q$5:Q$72,"&lt;"&amp;Q14)+1),Paramètres!$B$3:$C$56,2,FALSE)*Paramètres!$K$9))</f>
        <v>0</v>
      </c>
      <c r="S14" s="46"/>
      <c r="T14" s="2">
        <f>IF(S$2="Bike &amp; Run",IF(ISNA(VLOOKUP(S14,Paramètres!$B$3:$C$56,2,FALSE)),0,VLOOKUP(S14,Paramètres!$B$3:$C$56,2,FALSE)*Paramètres!$K$10),IF(OR(S14="",OR($D14="",$D14="NL",$D14="HORS LIGUE")),0,VLOOKUP(IF(OR(S14="",OR($D14="",$D14="NL",$D14="HORS LIGUE")),"",COUNTIFS($D$5:$D$72,"&lt;&gt;"&amp;"",$D$5:$D$72,"&lt;&gt;"&amp;"NL",$D$5:$D$72,"&lt;&gt;"&amp;"HORS LIGUE",S$5:S$72,"&lt;"&amp;S14)+1),Paramètres!$B$3:$C$56,2,FALSE)*Paramètres!$K$10))</f>
        <v>0</v>
      </c>
      <c r="U14" s="46"/>
      <c r="V14" s="2">
        <f>IF(U$2="Bike &amp; Run",IF(ISNA(VLOOKUP(U14,Paramètres!$B$3:$C$56,2,FALSE)),0,VLOOKUP(U14,Paramètres!$B$3:$C$56,2,FALSE)*Paramètres!$K$11),IF(OR(U14="",OR($D14="",$D14="NL",$D14="HORS LIGUE")),0,VLOOKUP(IF(OR(U14="",OR($D14="",$D14="NL",$D14="HORS LIGUE")),"",COUNTIFS($D$5:$D$72,"&lt;&gt;"&amp;"",$D$5:$D$72,"&lt;&gt;"&amp;"NL",$D$5:$D$72,"&lt;&gt;"&amp;"HORS LIGUE",U$5:U$72,"&lt;"&amp;U14)+1),Paramètres!$B$3:$C$56,2,FALSE)*Paramètres!$K$11))</f>
        <v>0</v>
      </c>
      <c r="W14" s="46"/>
      <c r="X14" s="2">
        <f>IF(W$2="Bike &amp; Run",IF(ISNA(VLOOKUP(W14,Paramètres!$B$3:$C$56,2,FALSE)),0,VLOOKUP(W14,Paramètres!$B$3:$C$56,2,FALSE)*Paramètres!$K$12),IF(OR(W14="",OR($D14="",$D14="NL",$D14="HORS LIGUE")),0,VLOOKUP(IF(OR(W14="",OR($D14="",$D14="NL",$D14="HORS LIGUE")),"",COUNTIFS($D$5:$D$72,"&lt;&gt;"&amp;"",$D$5:$D$72,"&lt;&gt;"&amp;"NL",$D$5:$D$72,"&lt;&gt;"&amp;"HORS LIGUE",W$5:W$72,"&lt;"&amp;W14)+1),Paramètres!$B$3:$C$56,2,FALSE)*Paramètres!$K$12))</f>
        <v>0</v>
      </c>
      <c r="Y14" s="46"/>
      <c r="Z14" s="2">
        <f>IF(Y$2="Bike &amp; Run",IF(ISNA(VLOOKUP(Y14,Paramètres!$B$3:$C$56,2,FALSE)),0,VLOOKUP(Y14,Paramètres!$B$3:$C$56,2,FALSE)*Paramètres!$K$13),IF(OR(Y14="",OR($D14="",$D14="NL",$D14="HORS LIGUE")),0,VLOOKUP(IF(OR(Y14="",OR($D14="",$D14="NL",$D14="HORS LIGUE")),"",COUNTIFS($D$5:$D$72,"&lt;&gt;"&amp;"",$D$5:$D$72,"&lt;&gt;"&amp;"NL",$D$5:$D$72,"&lt;&gt;"&amp;"HORS LIGUE",Y$5:Y$72,"&lt;"&amp;Y14)+1),Paramètres!$B$3:$C$56,2,FALSE)*Paramètres!$K$13))</f>
        <v>0</v>
      </c>
      <c r="AA14" s="46"/>
      <c r="AB14" s="2">
        <f>IF(AA$2="Bike &amp; Run",IF(ISNA(VLOOKUP(AA14,Paramètres!$B$3:$C$56,2,FALSE)),0,VLOOKUP(AA14,Paramètres!$B$3:$C$56,2,FALSE)*Paramètres!$K$14),IF(OR(AA14="",OR($D14="",$D14="NL",$D14="HORS LIGUE")),0,VLOOKUP(IF(OR(AA14="",OR($D14="",$D14="NL",$D14="HORS LIGUE")),"",COUNTIFS($D$5:$D$72,"&lt;&gt;"&amp;"",$D$5:$D$72,"&lt;&gt;"&amp;"NL",$D$5:$D$72,"&lt;&gt;"&amp;"HORS LIGUE",AA$5:AA$72,"&lt;"&amp;AA14)+1),Paramètres!$B$3:$C$56,2,FALSE)*Paramètres!$K$14))</f>
        <v>0</v>
      </c>
      <c r="AC14" s="46"/>
      <c r="AD14" s="2">
        <f>IF(AC$2="Bike &amp; Run",IF(ISNA(VLOOKUP(AC14,Paramètres!$B$3:$C$56,2,FALSE)),0,VLOOKUP(AC14,Paramètres!$B$3:$C$56,2,FALSE)*Paramètres!$K$15),IF(OR(AC14="",OR($D14="",$D14="NL",$D14="HORS LIGUE")),0,VLOOKUP(IF(OR(AC14="",OR($D14="",$D14="NL",$D14="HORS LIGUE")),"",COUNTIFS($D$5:$D$72,"&lt;&gt;"&amp;"",$D$5:$D$72,"&lt;&gt;"&amp;"NL",$D$5:$D$72,"&lt;&gt;"&amp;"HORS LIGUE",AC$5:AC$72,"&lt;"&amp;AC14)+1),Paramètres!$B$3:$C$56,2,FALSE)*Paramètres!$K$15))</f>
        <v>0</v>
      </c>
      <c r="AE14" s="46"/>
      <c r="AF14" s="2">
        <f>IF(AE$2="Bike &amp; Run",IF(ISNA(VLOOKUP(AE14,Paramètres!$B$3:$C$56,2,FALSE)),0,VLOOKUP(AE14,Paramètres!$B$3:$C$56,2,FALSE)*Paramètres!$K$16),IF(OR(AE14="",OR($D14="",$D14="NL",$D14="HORS LIGUE")),0,VLOOKUP(IF(OR(AE14="",OR($D14="",$D14="NL",$D14="HORS LIGUE")),"",COUNTIFS($D$5:$D$72,"&lt;&gt;"&amp;"",$D$5:$D$72,"&lt;&gt;"&amp;"NL",$D$5:$D$72,"&lt;&gt;"&amp;"HORS LIGUE",AE$5:AE$72,"&lt;"&amp;AE14)+1),Paramètres!$B$3:$C$56,2,FALSE)*Paramètres!$K$16))</f>
        <v>0</v>
      </c>
      <c r="AG14" s="46"/>
      <c r="AH14" s="2">
        <f>IF(AG$2="Bike &amp; Run",IF(ISNA(VLOOKUP(AG14,Paramètres!$B$3:$C$56,2,FALSE)),0,VLOOKUP(AG14,Paramètres!$B$3:$C$56,2,FALSE)*Paramètres!$K$17),IF(OR(AG14="",OR($D14="",$D14="NL",$D14="HORS LIGUE")),0,VLOOKUP(IF(OR(AG14="",OR($D14="",$D14="NL",$D14="HORS LIGUE")),"",COUNTIFS($D$5:$D$72,"&lt;&gt;"&amp;"",$D$5:$D$72,"&lt;&gt;"&amp;"NL",$D$5:$D$72,"&lt;&gt;"&amp;"HORS LIGUE",AG$5:AG$72,"&lt;"&amp;AG14)+1),Paramètres!$B$3:$C$56,2,FALSE)*Paramètres!$K$17))</f>
        <v>0</v>
      </c>
      <c r="AI14" s="40">
        <f t="shared" si="0"/>
        <v>0</v>
      </c>
      <c r="AJ14" s="3" t="str">
        <f t="shared" si="1"/>
        <v/>
      </c>
      <c r="AK14" s="5">
        <f t="shared" si="2"/>
        <v>0</v>
      </c>
      <c r="AL14" s="41">
        <f t="shared" si="3"/>
        <v>0</v>
      </c>
      <c r="AM14" s="33" t="str">
        <f t="shared" si="4"/>
        <v/>
      </c>
      <c r="AO14" s="22">
        <f t="shared" si="5"/>
        <v>0</v>
      </c>
      <c r="AP14">
        <f t="shared" si="6"/>
        <v>0</v>
      </c>
      <c r="AQ14">
        <f t="shared" si="7"/>
        <v>0</v>
      </c>
      <c r="AR14">
        <f t="shared" si="8"/>
        <v>0</v>
      </c>
      <c r="AS14">
        <f t="shared" si="9"/>
        <v>0</v>
      </c>
      <c r="AT14">
        <f t="shared" si="10"/>
        <v>0</v>
      </c>
      <c r="AU14">
        <f t="shared" si="11"/>
        <v>0</v>
      </c>
      <c r="AV14">
        <f t="shared" si="12"/>
        <v>0</v>
      </c>
      <c r="AW14">
        <f t="shared" si="13"/>
        <v>0</v>
      </c>
      <c r="AX14">
        <f t="shared" si="14"/>
        <v>0</v>
      </c>
      <c r="AY14">
        <f t="shared" si="15"/>
        <v>0</v>
      </c>
      <c r="AZ14">
        <f t="shared" si="16"/>
        <v>0</v>
      </c>
      <c r="BA14">
        <f t="shared" si="17"/>
        <v>0</v>
      </c>
      <c r="BB14">
        <f t="shared" si="18"/>
        <v>0</v>
      </c>
      <c r="BC14">
        <f t="shared" si="19"/>
        <v>0</v>
      </c>
      <c r="BD14">
        <f t="shared" si="20"/>
        <v>0</v>
      </c>
      <c r="BE14" s="22">
        <f t="shared" ref="BE14:BR14" si="30">BD14+LARGE($AO14:$BC14,BE$4)</f>
        <v>0</v>
      </c>
      <c r="BF14" s="22">
        <f t="shared" si="30"/>
        <v>0</v>
      </c>
      <c r="BG14" s="22">
        <f t="shared" si="30"/>
        <v>0</v>
      </c>
      <c r="BH14" s="22">
        <f t="shared" si="30"/>
        <v>0</v>
      </c>
      <c r="BI14" s="22">
        <f t="shared" si="30"/>
        <v>0</v>
      </c>
      <c r="BJ14" s="22">
        <f t="shared" si="30"/>
        <v>0</v>
      </c>
      <c r="BK14" s="22">
        <f t="shared" si="30"/>
        <v>0</v>
      </c>
      <c r="BL14" s="22">
        <f t="shared" si="30"/>
        <v>0</v>
      </c>
      <c r="BM14" s="22">
        <f t="shared" si="30"/>
        <v>0</v>
      </c>
      <c r="BN14" s="22">
        <f t="shared" si="30"/>
        <v>0</v>
      </c>
      <c r="BO14" s="22">
        <f t="shared" si="30"/>
        <v>0</v>
      </c>
      <c r="BP14" s="22">
        <f t="shared" si="30"/>
        <v>0</v>
      </c>
      <c r="BQ14" s="22">
        <f t="shared" si="30"/>
        <v>0</v>
      </c>
      <c r="BR14" s="22">
        <f t="shared" si="30"/>
        <v>0</v>
      </c>
    </row>
    <row r="15" spans="1:70" ht="16.5">
      <c r="A15" s="73" t="s">
        <v>1196</v>
      </c>
      <c r="B15" s="32" t="str">
        <f>IF(ISNA(VLOOKUP(A15,'Licenciés Jeunes 2023'!A:C,3,0)),"",VLOOKUP(A15,'Licenciés Jeunes 2023'!A:C,3,0))</f>
        <v>CHAPEYROU</v>
      </c>
      <c r="C15" s="32" t="str">
        <f>IF(ISNA(VLOOKUP(A15,'Licenciés Jeunes 2023'!A:C,2,0)),"",VLOOKUP(A15,'Licenciés Jeunes 2023'!A:C,2,0))</f>
        <v>Lisa</v>
      </c>
      <c r="D15" s="32" t="str">
        <f>IF(ISNA(VLOOKUP(A15,'Licenciés Jeunes 2023'!A:F,6,0)),"",VLOOKUP(A15,'Licenciés Jeunes 2023'!A:F,6,0))</f>
        <v>TRIATHLON CLUB CHATEAUROUX METROPOLE 36</v>
      </c>
      <c r="E15" s="6"/>
      <c r="F15" s="2">
        <f>IF(E$2="Bike &amp; Run",IF(ISNA(VLOOKUP(E15,Paramètres!$B$3:$C$56,2,FALSE)),0,VLOOKUP(E15,Paramètres!$B$3:$C$56,2,FALSE)*Paramètres!$K$3),IF(OR(E15="",OR($D15="",$D15="NL",$D15="HORS LIGUE")),0,VLOOKUP(IF(OR(E15="",OR($D15="",$D15="NL",$D15="HORS LIGUE")),"",COUNTIFS($D$5:$D$72,"&lt;&gt;"&amp;"",$D$5:$D$72,"&lt;&gt;"&amp;"NL",$D$5:$D$72,"&lt;&gt;"&amp;"HORS LIGUE",E$5:E$72,"&lt;"&amp;E15)+1),Paramètres!$B$3:$C$56,2,FALSE)*Paramètres!$K$3))</f>
        <v>0</v>
      </c>
      <c r="G15" s="4"/>
      <c r="H15" s="2">
        <f>IF(G$2="Bike &amp; Run",IF(ISNA(VLOOKUP(G15,Paramètres!$B$3:$C$56,2,FALSE)),0,VLOOKUP(G15,Paramètres!$B$3:$C$56,2,FALSE)*Paramètres!$K$4),IF(OR(G15="",OR($D15="",$D15="NL",$D15="HORS LIGUE")),0,VLOOKUP(IF(OR(G15="",OR($D15="",$D15="NL",$D15="HORS LIGUE")),"",COUNTIFS($D$5:$D$72,"&lt;&gt;"&amp;"",$D$5:$D$72,"&lt;&gt;"&amp;"NL",$D$5:$D$72,"&lt;&gt;"&amp;"HORS LIGUE",G$5:G$72,"&lt;"&amp;G15)+1),Paramètres!$B$3:$C$56,2,FALSE)*Paramètres!$K$4))</f>
        <v>0</v>
      </c>
      <c r="I15" s="36"/>
      <c r="J15" s="2">
        <f>IF(I$2="Bike &amp; Run",IF(ISNA(VLOOKUP(I15,Paramètres!$B$3:$C$56,2,FALSE)),0,VLOOKUP(I15,Paramètres!$B$3:$C$56,2,FALSE)*Paramètres!$K$5),IF(OR(I15="",OR($D15="",$D15="NL",$D15="HORS LIGUE")),0,VLOOKUP(IF(OR(I15="",OR($D15="",$D15="NL",$D15="HORS LIGUE")),"",COUNTIFS($D$5:$D$72,"&lt;&gt;"&amp;"",$D$5:$D$72,"&lt;&gt;"&amp;"NL",$D$5:$D$72,"&lt;&gt;"&amp;"HORS LIGUE",I$5:I$72,"&lt;"&amp;I15)+1),Paramètres!$B$3:$C$56,2,FALSE)*Paramètres!$K$5))</f>
        <v>0</v>
      </c>
      <c r="K15" s="4"/>
      <c r="L15" s="2">
        <f>IF(K$2="Bike &amp; Run",IF(ISNA(VLOOKUP(K15,Paramètres!$B$3:$C$56,2,FALSE)),0,VLOOKUP(K15,Paramètres!$B$3:$C$56,2,FALSE)*Paramètres!$K$6),IF(OR(K15="",OR($D15="",$D15="NL",$D15="HORS LIGUE")),0,VLOOKUP(IF(OR(K15="",OR($D15="",$D15="NL",$D15="HORS LIGUE")),"",COUNTIFS($D$5:$D$72,"&lt;&gt;"&amp;"",$D$5:$D$72,"&lt;&gt;"&amp;"NL",$D$5:$D$72,"&lt;&gt;"&amp;"HORS LIGUE",K$5:K$72,"&lt;"&amp;K15)+1),Paramètres!$B$3:$C$56,2,FALSE)*Paramètres!$K$6))</f>
        <v>0</v>
      </c>
      <c r="M15" s="4"/>
      <c r="N15" s="2">
        <f>IF(M$2="Bike &amp; Run",IF(ISNA(VLOOKUP(M15,Paramètres!$B$3:$C$56,2,FALSE)),0,VLOOKUP(M15,Paramètres!$B$3:$C$56,2,FALSE)*Paramètres!$K$7),IF(OR(M15="",OR($D15="",$D15="NL",$D15="HORS LIGUE")),0,VLOOKUP(IF(OR(M15="",OR($D15="",$D15="NL",$D15="HORS LIGUE")),"",COUNTIFS($D$5:$D$72,"&lt;&gt;"&amp;"",$D$5:$D$72,"&lt;&gt;"&amp;"NL",$D$5:$D$72,"&lt;&gt;"&amp;"HORS LIGUE",M$5:M$72,"&lt;"&amp;M15)+1),Paramètres!$B$3:$C$56,2,FALSE)*Paramètres!$K$7))</f>
        <v>0</v>
      </c>
      <c r="O15" s="46"/>
      <c r="P15" s="2">
        <f>IF(O$2="Bike &amp; Run",IF(ISNA(VLOOKUP(O15,Paramètres!$B$3:$C$56,2,FALSE)),0,VLOOKUP(O15,Paramètres!$B$3:$C$56,2,FALSE)*Paramètres!$K$8),IF(OR(O15="",OR($D15="",$D15="NL",$D15="HORS LIGUE")),0,VLOOKUP(IF(OR(O15="",OR($D15="",$D15="NL",$D15="HORS LIGUE")),"",COUNTIFS($D$5:$D$72,"&lt;&gt;"&amp;"",$D$5:$D$72,"&lt;&gt;"&amp;"NL",$D$5:$D$72,"&lt;&gt;"&amp;"HORS LIGUE",O$5:O$72,"&lt;"&amp;O15)+1),Paramètres!$B$3:$C$56,2,FALSE)*Paramètres!$K$8))</f>
        <v>0</v>
      </c>
      <c r="Q15" s="46"/>
      <c r="R15" s="2">
        <f>IF(Q$2="Bike &amp; Run",IF(ISNA(VLOOKUP(Q15,Paramètres!$B$3:$C$56,2,FALSE)),0,VLOOKUP(Q15,Paramètres!$B$3:$C$56,2,FALSE)*Paramètres!$K$9),IF(OR(Q15="",OR($D15="",$D15="NL",$D15="HORS LIGUE")),0,VLOOKUP(IF(OR(Q15="",OR($D15="",$D15="NL",$D15="HORS LIGUE")),"",COUNTIFS($D$5:$D$72,"&lt;&gt;"&amp;"",$D$5:$D$72,"&lt;&gt;"&amp;"NL",$D$5:$D$72,"&lt;&gt;"&amp;"HORS LIGUE",Q$5:Q$72,"&lt;"&amp;Q15)+1),Paramètres!$B$3:$C$56,2,FALSE)*Paramètres!$K$9))</f>
        <v>0</v>
      </c>
      <c r="S15" s="46"/>
      <c r="T15" s="2">
        <f>IF(S$2="Bike &amp; Run",IF(ISNA(VLOOKUP(S15,Paramètres!$B$3:$C$56,2,FALSE)),0,VLOOKUP(S15,Paramètres!$B$3:$C$56,2,FALSE)*Paramètres!$K$10),IF(OR(S15="",OR($D15="",$D15="NL",$D15="HORS LIGUE")),0,VLOOKUP(IF(OR(S15="",OR($D15="",$D15="NL",$D15="HORS LIGUE")),"",COUNTIFS($D$5:$D$72,"&lt;&gt;"&amp;"",$D$5:$D$72,"&lt;&gt;"&amp;"NL",$D$5:$D$72,"&lt;&gt;"&amp;"HORS LIGUE",S$5:S$72,"&lt;"&amp;S15)+1),Paramètres!$B$3:$C$56,2,FALSE)*Paramètres!$K$10))</f>
        <v>0</v>
      </c>
      <c r="U15" s="46"/>
      <c r="V15" s="2">
        <f>IF(U$2="Bike &amp; Run",IF(ISNA(VLOOKUP(U15,Paramètres!$B$3:$C$56,2,FALSE)),0,VLOOKUP(U15,Paramètres!$B$3:$C$56,2,FALSE)*Paramètres!$K$11),IF(OR(U15="",OR($D15="",$D15="NL",$D15="HORS LIGUE")),0,VLOOKUP(IF(OR(U15="",OR($D15="",$D15="NL",$D15="HORS LIGUE")),"",COUNTIFS($D$5:$D$72,"&lt;&gt;"&amp;"",$D$5:$D$72,"&lt;&gt;"&amp;"NL",$D$5:$D$72,"&lt;&gt;"&amp;"HORS LIGUE",U$5:U$72,"&lt;"&amp;U15)+1),Paramètres!$B$3:$C$56,2,FALSE)*Paramètres!$K$11))</f>
        <v>0</v>
      </c>
      <c r="W15" s="46"/>
      <c r="X15" s="2">
        <f>IF(W$2="Bike &amp; Run",IF(ISNA(VLOOKUP(W15,Paramètres!$B$3:$C$56,2,FALSE)),0,VLOOKUP(W15,Paramètres!$B$3:$C$56,2,FALSE)*Paramètres!$K$12),IF(OR(W15="",OR($D15="",$D15="NL",$D15="HORS LIGUE")),0,VLOOKUP(IF(OR(W15="",OR($D15="",$D15="NL",$D15="HORS LIGUE")),"",COUNTIFS($D$5:$D$72,"&lt;&gt;"&amp;"",$D$5:$D$72,"&lt;&gt;"&amp;"NL",$D$5:$D$72,"&lt;&gt;"&amp;"HORS LIGUE",W$5:W$72,"&lt;"&amp;W15)+1),Paramètres!$B$3:$C$56,2,FALSE)*Paramètres!$K$12))</f>
        <v>0</v>
      </c>
      <c r="Y15" s="46"/>
      <c r="Z15" s="2">
        <f>IF(Y$2="Bike &amp; Run",IF(ISNA(VLOOKUP(Y15,Paramètres!$B$3:$C$56,2,FALSE)),0,VLOOKUP(Y15,Paramètres!$B$3:$C$56,2,FALSE)*Paramètres!$K$13),IF(OR(Y15="",OR($D15="",$D15="NL",$D15="HORS LIGUE")),0,VLOOKUP(IF(OR(Y15="",OR($D15="",$D15="NL",$D15="HORS LIGUE")),"",COUNTIFS($D$5:$D$72,"&lt;&gt;"&amp;"",$D$5:$D$72,"&lt;&gt;"&amp;"NL",$D$5:$D$72,"&lt;&gt;"&amp;"HORS LIGUE",Y$5:Y$72,"&lt;"&amp;Y15)+1),Paramètres!$B$3:$C$56,2,FALSE)*Paramètres!$K$13))</f>
        <v>0</v>
      </c>
      <c r="AA15" s="46"/>
      <c r="AB15" s="2">
        <f>IF(AA$2="Bike &amp; Run",IF(ISNA(VLOOKUP(AA15,Paramètres!$B$3:$C$56,2,FALSE)),0,VLOOKUP(AA15,Paramètres!$B$3:$C$56,2,FALSE)*Paramètres!$K$14),IF(OR(AA15="",OR($D15="",$D15="NL",$D15="HORS LIGUE")),0,VLOOKUP(IF(OR(AA15="",OR($D15="",$D15="NL",$D15="HORS LIGUE")),"",COUNTIFS($D$5:$D$72,"&lt;&gt;"&amp;"",$D$5:$D$72,"&lt;&gt;"&amp;"NL",$D$5:$D$72,"&lt;&gt;"&amp;"HORS LIGUE",AA$5:AA$72,"&lt;"&amp;AA15)+1),Paramètres!$B$3:$C$56,2,FALSE)*Paramètres!$K$14))</f>
        <v>0</v>
      </c>
      <c r="AC15" s="46"/>
      <c r="AD15" s="2">
        <f>IF(AC$2="Bike &amp; Run",IF(ISNA(VLOOKUP(AC15,Paramètres!$B$3:$C$56,2,FALSE)),0,VLOOKUP(AC15,Paramètres!$B$3:$C$56,2,FALSE)*Paramètres!$K$15),IF(OR(AC15="",OR($D15="",$D15="NL",$D15="HORS LIGUE")),0,VLOOKUP(IF(OR(AC15="",OR($D15="",$D15="NL",$D15="HORS LIGUE")),"",COUNTIFS($D$5:$D$72,"&lt;&gt;"&amp;"",$D$5:$D$72,"&lt;&gt;"&amp;"NL",$D$5:$D$72,"&lt;&gt;"&amp;"HORS LIGUE",AC$5:AC$72,"&lt;"&amp;AC15)+1),Paramètres!$B$3:$C$56,2,FALSE)*Paramètres!$K$15))</f>
        <v>0</v>
      </c>
      <c r="AE15" s="46"/>
      <c r="AF15" s="2">
        <f>IF(AE$2="Bike &amp; Run",IF(ISNA(VLOOKUP(AE15,Paramètres!$B$3:$C$56,2,FALSE)),0,VLOOKUP(AE15,Paramètres!$B$3:$C$56,2,FALSE)*Paramètres!$K$16),IF(OR(AE15="",OR($D15="",$D15="NL",$D15="HORS LIGUE")),0,VLOOKUP(IF(OR(AE15="",OR($D15="",$D15="NL",$D15="HORS LIGUE")),"",COUNTIFS($D$5:$D$72,"&lt;&gt;"&amp;"",$D$5:$D$72,"&lt;&gt;"&amp;"NL",$D$5:$D$72,"&lt;&gt;"&amp;"HORS LIGUE",AE$5:AE$72,"&lt;"&amp;AE15)+1),Paramètres!$B$3:$C$56,2,FALSE)*Paramètres!$K$16))</f>
        <v>0</v>
      </c>
      <c r="AG15" s="46"/>
      <c r="AH15" s="2">
        <f>IF(AG$2="Bike &amp; Run",IF(ISNA(VLOOKUP(AG15,Paramètres!$B$3:$C$56,2,FALSE)),0,VLOOKUP(AG15,Paramètres!$B$3:$C$56,2,FALSE)*Paramètres!$K$17),IF(OR(AG15="",OR($D15="",$D15="NL",$D15="HORS LIGUE")),0,VLOOKUP(IF(OR(AG15="",OR($D15="",$D15="NL",$D15="HORS LIGUE")),"",COUNTIFS($D$5:$D$72,"&lt;&gt;"&amp;"",$D$5:$D$72,"&lt;&gt;"&amp;"NL",$D$5:$D$72,"&lt;&gt;"&amp;"HORS LIGUE",AG$5:AG$72,"&lt;"&amp;AG15)+1),Paramètres!$B$3:$C$56,2,FALSE)*Paramètres!$K$17))</f>
        <v>0</v>
      </c>
      <c r="AI15" s="40">
        <f t="shared" si="0"/>
        <v>0</v>
      </c>
      <c r="AJ15" s="3" t="str">
        <f t="shared" si="1"/>
        <v/>
      </c>
      <c r="AK15" s="5">
        <f t="shared" si="2"/>
        <v>0</v>
      </c>
      <c r="AL15" s="41">
        <f t="shared" si="3"/>
        <v>0</v>
      </c>
      <c r="AM15" s="33" t="str">
        <f t="shared" si="4"/>
        <v/>
      </c>
      <c r="AO15" s="22">
        <f t="shared" si="5"/>
        <v>0</v>
      </c>
      <c r="AP15">
        <f t="shared" si="6"/>
        <v>0</v>
      </c>
      <c r="AQ15">
        <f t="shared" si="7"/>
        <v>0</v>
      </c>
      <c r="AR15">
        <f t="shared" si="8"/>
        <v>0</v>
      </c>
      <c r="AS15">
        <f t="shared" si="9"/>
        <v>0</v>
      </c>
      <c r="AT15">
        <f t="shared" si="10"/>
        <v>0</v>
      </c>
      <c r="AU15">
        <f t="shared" si="11"/>
        <v>0</v>
      </c>
      <c r="AV15">
        <f t="shared" si="12"/>
        <v>0</v>
      </c>
      <c r="AW15">
        <f t="shared" si="13"/>
        <v>0</v>
      </c>
      <c r="AX15">
        <f t="shared" si="14"/>
        <v>0</v>
      </c>
      <c r="AY15">
        <f t="shared" si="15"/>
        <v>0</v>
      </c>
      <c r="AZ15">
        <f t="shared" si="16"/>
        <v>0</v>
      </c>
      <c r="BA15">
        <f t="shared" si="17"/>
        <v>0</v>
      </c>
      <c r="BB15">
        <f t="shared" si="18"/>
        <v>0</v>
      </c>
      <c r="BC15">
        <f t="shared" si="19"/>
        <v>0</v>
      </c>
      <c r="BD15">
        <f t="shared" si="20"/>
        <v>0</v>
      </c>
      <c r="BE15" s="22">
        <f t="shared" ref="BE15:BR15" si="31">BD15+LARGE($AO15:$BC15,BE$4)</f>
        <v>0</v>
      </c>
      <c r="BF15" s="22">
        <f t="shared" si="31"/>
        <v>0</v>
      </c>
      <c r="BG15" s="22">
        <f t="shared" si="31"/>
        <v>0</v>
      </c>
      <c r="BH15" s="22">
        <f t="shared" si="31"/>
        <v>0</v>
      </c>
      <c r="BI15" s="22">
        <f t="shared" si="31"/>
        <v>0</v>
      </c>
      <c r="BJ15" s="22">
        <f t="shared" si="31"/>
        <v>0</v>
      </c>
      <c r="BK15" s="22">
        <f t="shared" si="31"/>
        <v>0</v>
      </c>
      <c r="BL15" s="22">
        <f t="shared" si="31"/>
        <v>0</v>
      </c>
      <c r="BM15" s="22">
        <f t="shared" si="31"/>
        <v>0</v>
      </c>
      <c r="BN15" s="22">
        <f t="shared" si="31"/>
        <v>0</v>
      </c>
      <c r="BO15" s="22">
        <f t="shared" si="31"/>
        <v>0</v>
      </c>
      <c r="BP15" s="22">
        <f t="shared" si="31"/>
        <v>0</v>
      </c>
      <c r="BQ15" s="22">
        <f t="shared" si="31"/>
        <v>0</v>
      </c>
      <c r="BR15" s="22">
        <f t="shared" si="31"/>
        <v>0</v>
      </c>
    </row>
    <row r="16" spans="1:70" ht="16.5">
      <c r="A16" s="73" t="s">
        <v>1197</v>
      </c>
      <c r="B16" s="32" t="str">
        <f>IF(ISNA(VLOOKUP(A16,'Licenciés Jeunes 2023'!A:C,3,0)),"",VLOOKUP(A16,'Licenciés Jeunes 2023'!A:C,3,0))</f>
        <v>BURTON</v>
      </c>
      <c r="C16" s="32" t="str">
        <f>IF(ISNA(VLOOKUP(A16,'Licenciés Jeunes 2023'!A:C,2,0)),"",VLOOKUP(A16,'Licenciés Jeunes 2023'!A:C,2,0))</f>
        <v>Daisy</v>
      </c>
      <c r="D16" s="32" t="str">
        <f>IF(ISNA(VLOOKUP(A16,'Licenciés Jeunes 2023'!A:F,6,0)),"",VLOOKUP(A16,'Licenciés Jeunes 2023'!A:F,6,0))</f>
        <v>TRIATHLON CLUB CHATEAUROUX METROPOLE 36</v>
      </c>
      <c r="E16" s="6"/>
      <c r="F16" s="2">
        <f>IF(E$2="Bike &amp; Run",IF(ISNA(VLOOKUP(E16,Paramètres!$B$3:$C$56,2,FALSE)),0,VLOOKUP(E16,Paramètres!$B$3:$C$56,2,FALSE)*Paramètres!$K$3),IF(OR(E16="",OR($D16="",$D16="NL",$D16="HORS LIGUE")),0,VLOOKUP(IF(OR(E16="",OR($D16="",$D16="NL",$D16="HORS LIGUE")),"",COUNTIFS($D$5:$D$72,"&lt;&gt;"&amp;"",$D$5:$D$72,"&lt;&gt;"&amp;"NL",$D$5:$D$72,"&lt;&gt;"&amp;"HORS LIGUE",E$5:E$72,"&lt;"&amp;E16)+1),Paramètres!$B$3:$C$56,2,FALSE)*Paramètres!$K$3))</f>
        <v>0</v>
      </c>
      <c r="G16" s="4"/>
      <c r="H16" s="2">
        <f>IF(G$2="Bike &amp; Run",IF(ISNA(VLOOKUP(G16,Paramètres!$B$3:$C$56,2,FALSE)),0,VLOOKUP(G16,Paramètres!$B$3:$C$56,2,FALSE)*Paramètres!$K$4),IF(OR(G16="",OR($D16="",$D16="NL",$D16="HORS LIGUE")),0,VLOOKUP(IF(OR(G16="",OR($D16="",$D16="NL",$D16="HORS LIGUE")),"",COUNTIFS($D$5:$D$72,"&lt;&gt;"&amp;"",$D$5:$D$72,"&lt;&gt;"&amp;"NL",$D$5:$D$72,"&lt;&gt;"&amp;"HORS LIGUE",G$5:G$72,"&lt;"&amp;G16)+1),Paramètres!$B$3:$C$56,2,FALSE)*Paramètres!$K$4))</f>
        <v>0</v>
      </c>
      <c r="I16" s="36"/>
      <c r="J16" s="2">
        <f>IF(I$2="Bike &amp; Run",IF(ISNA(VLOOKUP(I16,Paramètres!$B$3:$C$56,2,FALSE)),0,VLOOKUP(I16,Paramètres!$B$3:$C$56,2,FALSE)*Paramètres!$K$5),IF(OR(I16="",OR($D16="",$D16="NL",$D16="HORS LIGUE")),0,VLOOKUP(IF(OR(I16="",OR($D16="",$D16="NL",$D16="HORS LIGUE")),"",COUNTIFS($D$5:$D$72,"&lt;&gt;"&amp;"",$D$5:$D$72,"&lt;&gt;"&amp;"NL",$D$5:$D$72,"&lt;&gt;"&amp;"HORS LIGUE",I$5:I$72,"&lt;"&amp;I16)+1),Paramètres!$B$3:$C$56,2,FALSE)*Paramètres!$K$5))</f>
        <v>0</v>
      </c>
      <c r="K16" s="4"/>
      <c r="L16" s="2">
        <f>IF(K$2="Bike &amp; Run",IF(ISNA(VLOOKUP(K16,Paramètres!$B$3:$C$56,2,FALSE)),0,VLOOKUP(K16,Paramètres!$B$3:$C$56,2,FALSE)*Paramètres!$K$6),IF(OR(K16="",OR($D16="",$D16="NL",$D16="HORS LIGUE")),0,VLOOKUP(IF(OR(K16="",OR($D16="",$D16="NL",$D16="HORS LIGUE")),"",COUNTIFS($D$5:$D$72,"&lt;&gt;"&amp;"",$D$5:$D$72,"&lt;&gt;"&amp;"NL",$D$5:$D$72,"&lt;&gt;"&amp;"HORS LIGUE",K$5:K$72,"&lt;"&amp;K16)+1),Paramètres!$B$3:$C$56,2,FALSE)*Paramètres!$K$6))</f>
        <v>0</v>
      </c>
      <c r="M16" s="4"/>
      <c r="N16" s="2">
        <f>IF(M$2="Bike &amp; Run",IF(ISNA(VLOOKUP(M16,Paramètres!$B$3:$C$56,2,FALSE)),0,VLOOKUP(M16,Paramètres!$B$3:$C$56,2,FALSE)*Paramètres!$K$7),IF(OR(M16="",OR($D16="",$D16="NL",$D16="HORS LIGUE")),0,VLOOKUP(IF(OR(M16="",OR($D16="",$D16="NL",$D16="HORS LIGUE")),"",COUNTIFS($D$5:$D$72,"&lt;&gt;"&amp;"",$D$5:$D$72,"&lt;&gt;"&amp;"NL",$D$5:$D$72,"&lt;&gt;"&amp;"HORS LIGUE",M$5:M$72,"&lt;"&amp;M16)+1),Paramètres!$B$3:$C$56,2,FALSE)*Paramètres!$K$7))</f>
        <v>0</v>
      </c>
      <c r="O16" s="46"/>
      <c r="P16" s="2">
        <f>IF(O$2="Bike &amp; Run",IF(ISNA(VLOOKUP(O16,Paramètres!$B$3:$C$56,2,FALSE)),0,VLOOKUP(O16,Paramètres!$B$3:$C$56,2,FALSE)*Paramètres!$K$8),IF(OR(O16="",OR($D16="",$D16="NL",$D16="HORS LIGUE")),0,VLOOKUP(IF(OR(O16="",OR($D16="",$D16="NL",$D16="HORS LIGUE")),"",COUNTIFS($D$5:$D$72,"&lt;&gt;"&amp;"",$D$5:$D$72,"&lt;&gt;"&amp;"NL",$D$5:$D$72,"&lt;&gt;"&amp;"HORS LIGUE",O$5:O$72,"&lt;"&amp;O16)+1),Paramètres!$B$3:$C$56,2,FALSE)*Paramètres!$K$8))</f>
        <v>0</v>
      </c>
      <c r="Q16" s="46"/>
      <c r="R16" s="2">
        <f>IF(Q$2="Bike &amp; Run",IF(ISNA(VLOOKUP(Q16,Paramètres!$B$3:$C$56,2,FALSE)),0,VLOOKUP(Q16,Paramètres!$B$3:$C$56,2,FALSE)*Paramètres!$K$9),IF(OR(Q16="",OR($D16="",$D16="NL",$D16="HORS LIGUE")),0,VLOOKUP(IF(OR(Q16="",OR($D16="",$D16="NL",$D16="HORS LIGUE")),"",COUNTIFS($D$5:$D$72,"&lt;&gt;"&amp;"",$D$5:$D$72,"&lt;&gt;"&amp;"NL",$D$5:$D$72,"&lt;&gt;"&amp;"HORS LIGUE",Q$5:Q$72,"&lt;"&amp;Q16)+1),Paramètres!$B$3:$C$56,2,FALSE)*Paramètres!$K$9))</f>
        <v>0</v>
      </c>
      <c r="S16" s="46"/>
      <c r="T16" s="2">
        <f>IF(S$2="Bike &amp; Run",IF(ISNA(VLOOKUP(S16,Paramètres!$B$3:$C$56,2,FALSE)),0,VLOOKUP(S16,Paramètres!$B$3:$C$56,2,FALSE)*Paramètres!$K$10),IF(OR(S16="",OR($D16="",$D16="NL",$D16="HORS LIGUE")),0,VLOOKUP(IF(OR(S16="",OR($D16="",$D16="NL",$D16="HORS LIGUE")),"",COUNTIFS($D$5:$D$72,"&lt;&gt;"&amp;"",$D$5:$D$72,"&lt;&gt;"&amp;"NL",$D$5:$D$72,"&lt;&gt;"&amp;"HORS LIGUE",S$5:S$72,"&lt;"&amp;S16)+1),Paramètres!$B$3:$C$56,2,FALSE)*Paramètres!$K$10))</f>
        <v>0</v>
      </c>
      <c r="U16" s="46"/>
      <c r="V16" s="2">
        <f>IF(U$2="Bike &amp; Run",IF(ISNA(VLOOKUP(U16,Paramètres!$B$3:$C$56,2,FALSE)),0,VLOOKUP(U16,Paramètres!$B$3:$C$56,2,FALSE)*Paramètres!$K$11),IF(OR(U16="",OR($D16="",$D16="NL",$D16="HORS LIGUE")),0,VLOOKUP(IF(OR(U16="",OR($D16="",$D16="NL",$D16="HORS LIGUE")),"",COUNTIFS($D$5:$D$72,"&lt;&gt;"&amp;"",$D$5:$D$72,"&lt;&gt;"&amp;"NL",$D$5:$D$72,"&lt;&gt;"&amp;"HORS LIGUE",U$5:U$72,"&lt;"&amp;U16)+1),Paramètres!$B$3:$C$56,2,FALSE)*Paramètres!$K$11))</f>
        <v>0</v>
      </c>
      <c r="W16" s="46"/>
      <c r="X16" s="2">
        <f>IF(W$2="Bike &amp; Run",IF(ISNA(VLOOKUP(W16,Paramètres!$B$3:$C$56,2,FALSE)),0,VLOOKUP(W16,Paramètres!$B$3:$C$56,2,FALSE)*Paramètres!$K$12),IF(OR(W16="",OR($D16="",$D16="NL",$D16="HORS LIGUE")),0,VLOOKUP(IF(OR(W16="",OR($D16="",$D16="NL",$D16="HORS LIGUE")),"",COUNTIFS($D$5:$D$72,"&lt;&gt;"&amp;"",$D$5:$D$72,"&lt;&gt;"&amp;"NL",$D$5:$D$72,"&lt;&gt;"&amp;"HORS LIGUE",W$5:W$72,"&lt;"&amp;W16)+1),Paramètres!$B$3:$C$56,2,FALSE)*Paramètres!$K$12))</f>
        <v>0</v>
      </c>
      <c r="Y16" s="46"/>
      <c r="Z16" s="2">
        <f>IF(Y$2="Bike &amp; Run",IF(ISNA(VLOOKUP(Y16,Paramètres!$B$3:$C$56,2,FALSE)),0,VLOOKUP(Y16,Paramètres!$B$3:$C$56,2,FALSE)*Paramètres!$K$13),IF(OR(Y16="",OR($D16="",$D16="NL",$D16="HORS LIGUE")),0,VLOOKUP(IF(OR(Y16="",OR($D16="",$D16="NL",$D16="HORS LIGUE")),"",COUNTIFS($D$5:$D$72,"&lt;&gt;"&amp;"",$D$5:$D$72,"&lt;&gt;"&amp;"NL",$D$5:$D$72,"&lt;&gt;"&amp;"HORS LIGUE",Y$5:Y$72,"&lt;"&amp;Y16)+1),Paramètres!$B$3:$C$56,2,FALSE)*Paramètres!$K$13))</f>
        <v>0</v>
      </c>
      <c r="AA16" s="46"/>
      <c r="AB16" s="2">
        <f>IF(AA$2="Bike &amp; Run",IF(ISNA(VLOOKUP(AA16,Paramètres!$B$3:$C$56,2,FALSE)),0,VLOOKUP(AA16,Paramètres!$B$3:$C$56,2,FALSE)*Paramètres!$K$14),IF(OR(AA16="",OR($D16="",$D16="NL",$D16="HORS LIGUE")),0,VLOOKUP(IF(OR(AA16="",OR($D16="",$D16="NL",$D16="HORS LIGUE")),"",COUNTIFS($D$5:$D$72,"&lt;&gt;"&amp;"",$D$5:$D$72,"&lt;&gt;"&amp;"NL",$D$5:$D$72,"&lt;&gt;"&amp;"HORS LIGUE",AA$5:AA$72,"&lt;"&amp;AA16)+1),Paramètres!$B$3:$C$56,2,FALSE)*Paramètres!$K$14))</f>
        <v>0</v>
      </c>
      <c r="AC16" s="46"/>
      <c r="AD16" s="2">
        <f>IF(AC$2="Bike &amp; Run",IF(ISNA(VLOOKUP(AC16,Paramètres!$B$3:$C$56,2,FALSE)),0,VLOOKUP(AC16,Paramètres!$B$3:$C$56,2,FALSE)*Paramètres!$K$15),IF(OR(AC16="",OR($D16="",$D16="NL",$D16="HORS LIGUE")),0,VLOOKUP(IF(OR(AC16="",OR($D16="",$D16="NL",$D16="HORS LIGUE")),"",COUNTIFS($D$5:$D$72,"&lt;&gt;"&amp;"",$D$5:$D$72,"&lt;&gt;"&amp;"NL",$D$5:$D$72,"&lt;&gt;"&amp;"HORS LIGUE",AC$5:AC$72,"&lt;"&amp;AC16)+1),Paramètres!$B$3:$C$56,2,FALSE)*Paramètres!$K$15))</f>
        <v>0</v>
      </c>
      <c r="AE16" s="46"/>
      <c r="AF16" s="2">
        <f>IF(AE$2="Bike &amp; Run",IF(ISNA(VLOOKUP(AE16,Paramètres!$B$3:$C$56,2,FALSE)),0,VLOOKUP(AE16,Paramètres!$B$3:$C$56,2,FALSE)*Paramètres!$K$16),IF(OR(AE16="",OR($D16="",$D16="NL",$D16="HORS LIGUE")),0,VLOOKUP(IF(OR(AE16="",OR($D16="",$D16="NL",$D16="HORS LIGUE")),"",COUNTIFS($D$5:$D$72,"&lt;&gt;"&amp;"",$D$5:$D$72,"&lt;&gt;"&amp;"NL",$D$5:$D$72,"&lt;&gt;"&amp;"HORS LIGUE",AE$5:AE$72,"&lt;"&amp;AE16)+1),Paramètres!$B$3:$C$56,2,FALSE)*Paramètres!$K$16))</f>
        <v>0</v>
      </c>
      <c r="AG16" s="46"/>
      <c r="AH16" s="2">
        <f>IF(AG$2="Bike &amp; Run",IF(ISNA(VLOOKUP(AG16,Paramètres!$B$3:$C$56,2,FALSE)),0,VLOOKUP(AG16,Paramètres!$B$3:$C$56,2,FALSE)*Paramètres!$K$17),IF(OR(AG16="",OR($D16="",$D16="NL",$D16="HORS LIGUE")),0,VLOOKUP(IF(OR(AG16="",OR($D16="",$D16="NL",$D16="HORS LIGUE")),"",COUNTIFS($D$5:$D$72,"&lt;&gt;"&amp;"",$D$5:$D$72,"&lt;&gt;"&amp;"NL",$D$5:$D$72,"&lt;&gt;"&amp;"HORS LIGUE",AG$5:AG$72,"&lt;"&amp;AG16)+1),Paramètres!$B$3:$C$56,2,FALSE)*Paramètres!$K$17))</f>
        <v>0</v>
      </c>
      <c r="AI16" s="40">
        <f t="shared" si="0"/>
        <v>0</v>
      </c>
      <c r="AJ16" s="3" t="str">
        <f t="shared" si="1"/>
        <v/>
      </c>
      <c r="AK16" s="5">
        <f t="shared" si="2"/>
        <v>0</v>
      </c>
      <c r="AL16" s="41">
        <f t="shared" si="3"/>
        <v>0</v>
      </c>
      <c r="AM16" s="33" t="str">
        <f t="shared" si="4"/>
        <v/>
      </c>
      <c r="AO16" s="22">
        <f t="shared" si="5"/>
        <v>0</v>
      </c>
      <c r="AP16">
        <f t="shared" si="6"/>
        <v>0</v>
      </c>
      <c r="AQ16">
        <f t="shared" si="7"/>
        <v>0</v>
      </c>
      <c r="AR16">
        <f t="shared" si="8"/>
        <v>0</v>
      </c>
      <c r="AS16">
        <f t="shared" si="9"/>
        <v>0</v>
      </c>
      <c r="AT16">
        <f t="shared" si="10"/>
        <v>0</v>
      </c>
      <c r="AU16">
        <f t="shared" si="11"/>
        <v>0</v>
      </c>
      <c r="AV16">
        <f t="shared" si="12"/>
        <v>0</v>
      </c>
      <c r="AW16">
        <f t="shared" si="13"/>
        <v>0</v>
      </c>
      <c r="AX16">
        <f t="shared" si="14"/>
        <v>0</v>
      </c>
      <c r="AY16">
        <f t="shared" si="15"/>
        <v>0</v>
      </c>
      <c r="AZ16">
        <f t="shared" si="16"/>
        <v>0</v>
      </c>
      <c r="BA16">
        <f t="shared" si="17"/>
        <v>0</v>
      </c>
      <c r="BB16">
        <f t="shared" si="18"/>
        <v>0</v>
      </c>
      <c r="BC16">
        <f t="shared" si="19"/>
        <v>0</v>
      </c>
      <c r="BD16">
        <f t="shared" si="20"/>
        <v>0</v>
      </c>
      <c r="BE16" s="22">
        <f t="shared" ref="BE16:BR16" si="32">BD16+LARGE($AO16:$BC16,BE$4)</f>
        <v>0</v>
      </c>
      <c r="BF16" s="22">
        <f t="shared" si="32"/>
        <v>0</v>
      </c>
      <c r="BG16" s="22">
        <f t="shared" si="32"/>
        <v>0</v>
      </c>
      <c r="BH16" s="22">
        <f t="shared" si="32"/>
        <v>0</v>
      </c>
      <c r="BI16" s="22">
        <f t="shared" si="32"/>
        <v>0</v>
      </c>
      <c r="BJ16" s="22">
        <f t="shared" si="32"/>
        <v>0</v>
      </c>
      <c r="BK16" s="22">
        <f t="shared" si="32"/>
        <v>0</v>
      </c>
      <c r="BL16" s="22">
        <f t="shared" si="32"/>
        <v>0</v>
      </c>
      <c r="BM16" s="22">
        <f t="shared" si="32"/>
        <v>0</v>
      </c>
      <c r="BN16" s="22">
        <f t="shared" si="32"/>
        <v>0</v>
      </c>
      <c r="BO16" s="22">
        <f t="shared" si="32"/>
        <v>0</v>
      </c>
      <c r="BP16" s="22">
        <f t="shared" si="32"/>
        <v>0</v>
      </c>
      <c r="BQ16" s="22">
        <f t="shared" si="32"/>
        <v>0</v>
      </c>
      <c r="BR16" s="22">
        <f t="shared" si="32"/>
        <v>0</v>
      </c>
    </row>
    <row r="17" spans="1:70" ht="16.5">
      <c r="A17" s="73" t="s">
        <v>1263</v>
      </c>
      <c r="B17" s="32" t="str">
        <f>IF(ISNA(VLOOKUP(A17,'Licenciés Jeunes 2023'!A:C,3,0)),"",VLOOKUP(A17,'Licenciés Jeunes 2023'!A:C,3,0))</f>
        <v>LAVIE</v>
      </c>
      <c r="C17" s="32" t="str">
        <f>IF(ISNA(VLOOKUP(A17,'Licenciés Jeunes 2023'!A:C,2,0)),"",VLOOKUP(A17,'Licenciés Jeunes 2023'!A:C,2,0))</f>
        <v>Jade</v>
      </c>
      <c r="D17" s="32" t="str">
        <f>IF(ISNA(VLOOKUP(A17,'Licenciés Jeunes 2023'!A:F,6,0)),"",VLOOKUP(A17,'Licenciés Jeunes 2023'!A:F,6,0))</f>
        <v>GENERATION TRIATHLON BLOIS</v>
      </c>
      <c r="E17" s="6"/>
      <c r="F17" s="2">
        <f>IF(E$2="Bike &amp; Run",IF(ISNA(VLOOKUP(E17,Paramètres!$B$3:$C$56,2,FALSE)),0,VLOOKUP(E17,Paramètres!$B$3:$C$56,2,FALSE)*Paramètres!$K$3),IF(OR(E17="",OR($D17="",$D17="NL",$D17="HORS LIGUE")),0,VLOOKUP(IF(OR(E17="",OR($D17="",$D17="NL",$D17="HORS LIGUE")),"",COUNTIFS($D$5:$D$72,"&lt;&gt;"&amp;"",$D$5:$D$72,"&lt;&gt;"&amp;"NL",$D$5:$D$72,"&lt;&gt;"&amp;"HORS LIGUE",E$5:E$72,"&lt;"&amp;E17)+1),Paramètres!$B$3:$C$56,2,FALSE)*Paramètres!$K$3))</f>
        <v>0</v>
      </c>
      <c r="G17" s="4"/>
      <c r="H17" s="2">
        <f>IF(G$2="Bike &amp; Run",IF(ISNA(VLOOKUP(G17,Paramètres!$B$3:$C$56,2,FALSE)),0,VLOOKUP(G17,Paramètres!$B$3:$C$56,2,FALSE)*Paramètres!$K$4),IF(OR(G17="",OR($D17="",$D17="NL",$D17="HORS LIGUE")),0,VLOOKUP(IF(OR(G17="",OR($D17="",$D17="NL",$D17="HORS LIGUE")),"",COUNTIFS($D$5:$D$72,"&lt;&gt;"&amp;"",$D$5:$D$72,"&lt;&gt;"&amp;"NL",$D$5:$D$72,"&lt;&gt;"&amp;"HORS LIGUE",G$5:G$72,"&lt;"&amp;G17)+1),Paramètres!$B$3:$C$56,2,FALSE)*Paramètres!$K$4))</f>
        <v>0</v>
      </c>
      <c r="I17" s="36"/>
      <c r="J17" s="2">
        <f>IF(I$2="Bike &amp; Run",IF(ISNA(VLOOKUP(I17,Paramètres!$B$3:$C$56,2,FALSE)),0,VLOOKUP(I17,Paramètres!$B$3:$C$56,2,FALSE)*Paramètres!$K$5),IF(OR(I17="",OR($D17="",$D17="NL",$D17="HORS LIGUE")),0,VLOOKUP(IF(OR(I17="",OR($D17="",$D17="NL",$D17="HORS LIGUE")),"",COUNTIFS($D$5:$D$72,"&lt;&gt;"&amp;"",$D$5:$D$72,"&lt;&gt;"&amp;"NL",$D$5:$D$72,"&lt;&gt;"&amp;"HORS LIGUE",I$5:I$72,"&lt;"&amp;I17)+1),Paramètres!$B$3:$C$56,2,FALSE)*Paramètres!$K$5))</f>
        <v>0</v>
      </c>
      <c r="K17" s="4"/>
      <c r="L17" s="2">
        <f>IF(K$2="Bike &amp; Run",IF(ISNA(VLOOKUP(K17,Paramètres!$B$3:$C$56,2,FALSE)),0,VLOOKUP(K17,Paramètres!$B$3:$C$56,2,FALSE)*Paramètres!$K$6),IF(OR(K17="",OR($D17="",$D17="NL",$D17="HORS LIGUE")),0,VLOOKUP(IF(OR(K17="",OR($D17="",$D17="NL",$D17="HORS LIGUE")),"",COUNTIFS($D$5:$D$72,"&lt;&gt;"&amp;"",$D$5:$D$72,"&lt;&gt;"&amp;"NL",$D$5:$D$72,"&lt;&gt;"&amp;"HORS LIGUE",K$5:K$72,"&lt;"&amp;K17)+1),Paramètres!$B$3:$C$56,2,FALSE)*Paramètres!$K$6))</f>
        <v>0</v>
      </c>
      <c r="M17" s="4"/>
      <c r="N17" s="2">
        <f>IF(M$2="Bike &amp; Run",IF(ISNA(VLOOKUP(M17,Paramètres!$B$3:$C$56,2,FALSE)),0,VLOOKUP(M17,Paramètres!$B$3:$C$56,2,FALSE)*Paramètres!$K$7),IF(OR(M17="",OR($D17="",$D17="NL",$D17="HORS LIGUE")),0,VLOOKUP(IF(OR(M17="",OR($D17="",$D17="NL",$D17="HORS LIGUE")),"",COUNTIFS($D$5:$D$72,"&lt;&gt;"&amp;"",$D$5:$D$72,"&lt;&gt;"&amp;"NL",$D$5:$D$72,"&lt;&gt;"&amp;"HORS LIGUE",M$5:M$72,"&lt;"&amp;M17)+1),Paramètres!$B$3:$C$56,2,FALSE)*Paramètres!$K$7))</f>
        <v>0</v>
      </c>
      <c r="O17" s="46"/>
      <c r="P17" s="2">
        <f>IF(O$2="Bike &amp; Run",IF(ISNA(VLOOKUP(O17,Paramètres!$B$3:$C$56,2,FALSE)),0,VLOOKUP(O17,Paramètres!$B$3:$C$56,2,FALSE)*Paramètres!$K$8),IF(OR(O17="",OR($D17="",$D17="NL",$D17="HORS LIGUE")),0,VLOOKUP(IF(OR(O17="",OR($D17="",$D17="NL",$D17="HORS LIGUE")),"",COUNTIFS($D$5:$D$72,"&lt;&gt;"&amp;"",$D$5:$D$72,"&lt;&gt;"&amp;"NL",$D$5:$D$72,"&lt;&gt;"&amp;"HORS LIGUE",O$5:O$72,"&lt;"&amp;O17)+1),Paramètres!$B$3:$C$56,2,FALSE)*Paramètres!$K$8))</f>
        <v>0</v>
      </c>
      <c r="Q17" s="46"/>
      <c r="R17" s="2">
        <f>IF(Q$2="Bike &amp; Run",IF(ISNA(VLOOKUP(Q17,Paramètres!$B$3:$C$56,2,FALSE)),0,VLOOKUP(Q17,Paramètres!$B$3:$C$56,2,FALSE)*Paramètres!$K$9),IF(OR(Q17="",OR($D17="",$D17="NL",$D17="HORS LIGUE")),0,VLOOKUP(IF(OR(Q17="",OR($D17="",$D17="NL",$D17="HORS LIGUE")),"",COUNTIFS($D$5:$D$72,"&lt;&gt;"&amp;"",$D$5:$D$72,"&lt;&gt;"&amp;"NL",$D$5:$D$72,"&lt;&gt;"&amp;"HORS LIGUE",Q$5:Q$72,"&lt;"&amp;Q17)+1),Paramètres!$B$3:$C$56,2,FALSE)*Paramètres!$K$9))</f>
        <v>0</v>
      </c>
      <c r="S17" s="46"/>
      <c r="T17" s="2">
        <f>IF(S$2="Bike &amp; Run",IF(ISNA(VLOOKUP(S17,Paramètres!$B$3:$C$56,2,FALSE)),0,VLOOKUP(S17,Paramètres!$B$3:$C$56,2,FALSE)*Paramètres!$K$10),IF(OR(S17="",OR($D17="",$D17="NL",$D17="HORS LIGUE")),0,VLOOKUP(IF(OR(S17="",OR($D17="",$D17="NL",$D17="HORS LIGUE")),"",COUNTIFS($D$5:$D$72,"&lt;&gt;"&amp;"",$D$5:$D$72,"&lt;&gt;"&amp;"NL",$D$5:$D$72,"&lt;&gt;"&amp;"HORS LIGUE",S$5:S$72,"&lt;"&amp;S17)+1),Paramètres!$B$3:$C$56,2,FALSE)*Paramètres!$K$10))</f>
        <v>0</v>
      </c>
      <c r="U17" s="46"/>
      <c r="V17" s="2">
        <f>IF(U$2="Bike &amp; Run",IF(ISNA(VLOOKUP(U17,Paramètres!$B$3:$C$56,2,FALSE)),0,VLOOKUP(U17,Paramètres!$B$3:$C$56,2,FALSE)*Paramètres!$K$11),IF(OR(U17="",OR($D17="",$D17="NL",$D17="HORS LIGUE")),0,VLOOKUP(IF(OR(U17="",OR($D17="",$D17="NL",$D17="HORS LIGUE")),"",COUNTIFS($D$5:$D$72,"&lt;&gt;"&amp;"",$D$5:$D$72,"&lt;&gt;"&amp;"NL",$D$5:$D$72,"&lt;&gt;"&amp;"HORS LIGUE",U$5:U$72,"&lt;"&amp;U17)+1),Paramètres!$B$3:$C$56,2,FALSE)*Paramètres!$K$11))</f>
        <v>0</v>
      </c>
      <c r="W17" s="46"/>
      <c r="X17" s="2">
        <f>IF(W$2="Bike &amp; Run",IF(ISNA(VLOOKUP(W17,Paramètres!$B$3:$C$56,2,FALSE)),0,VLOOKUP(W17,Paramètres!$B$3:$C$56,2,FALSE)*Paramètres!$K$12),IF(OR(W17="",OR($D17="",$D17="NL",$D17="HORS LIGUE")),0,VLOOKUP(IF(OR(W17="",OR($D17="",$D17="NL",$D17="HORS LIGUE")),"",COUNTIFS($D$5:$D$72,"&lt;&gt;"&amp;"",$D$5:$D$72,"&lt;&gt;"&amp;"NL",$D$5:$D$72,"&lt;&gt;"&amp;"HORS LIGUE",W$5:W$72,"&lt;"&amp;W17)+1),Paramètres!$B$3:$C$56,2,FALSE)*Paramètres!$K$12))</f>
        <v>0</v>
      </c>
      <c r="Y17" s="46"/>
      <c r="Z17" s="2">
        <f>IF(Y$2="Bike &amp; Run",IF(ISNA(VLOOKUP(Y17,Paramètres!$B$3:$C$56,2,FALSE)),0,VLOOKUP(Y17,Paramètres!$B$3:$C$56,2,FALSE)*Paramètres!$K$13),IF(OR(Y17="",OR($D17="",$D17="NL",$D17="HORS LIGUE")),0,VLOOKUP(IF(OR(Y17="",OR($D17="",$D17="NL",$D17="HORS LIGUE")),"",COUNTIFS($D$5:$D$72,"&lt;&gt;"&amp;"",$D$5:$D$72,"&lt;&gt;"&amp;"NL",$D$5:$D$72,"&lt;&gt;"&amp;"HORS LIGUE",Y$5:Y$72,"&lt;"&amp;Y17)+1),Paramètres!$B$3:$C$56,2,FALSE)*Paramètres!$K$13))</f>
        <v>0</v>
      </c>
      <c r="AA17" s="46"/>
      <c r="AB17" s="2">
        <f>IF(AA$2="Bike &amp; Run",IF(ISNA(VLOOKUP(AA17,Paramètres!$B$3:$C$56,2,FALSE)),0,VLOOKUP(AA17,Paramètres!$B$3:$C$56,2,FALSE)*Paramètres!$K$14),IF(OR(AA17="",OR($D17="",$D17="NL",$D17="HORS LIGUE")),0,VLOOKUP(IF(OR(AA17="",OR($D17="",$D17="NL",$D17="HORS LIGUE")),"",COUNTIFS($D$5:$D$72,"&lt;&gt;"&amp;"",$D$5:$D$72,"&lt;&gt;"&amp;"NL",$D$5:$D$72,"&lt;&gt;"&amp;"HORS LIGUE",AA$5:AA$72,"&lt;"&amp;AA17)+1),Paramètres!$B$3:$C$56,2,FALSE)*Paramètres!$K$14))</f>
        <v>0</v>
      </c>
      <c r="AC17" s="46"/>
      <c r="AD17" s="2">
        <f>IF(AC$2="Bike &amp; Run",IF(ISNA(VLOOKUP(AC17,Paramètres!$B$3:$C$56,2,FALSE)),0,VLOOKUP(AC17,Paramètres!$B$3:$C$56,2,FALSE)*Paramètres!$K$15),IF(OR(AC17="",OR($D17="",$D17="NL",$D17="HORS LIGUE")),0,VLOOKUP(IF(OR(AC17="",OR($D17="",$D17="NL",$D17="HORS LIGUE")),"",COUNTIFS($D$5:$D$72,"&lt;&gt;"&amp;"",$D$5:$D$72,"&lt;&gt;"&amp;"NL",$D$5:$D$72,"&lt;&gt;"&amp;"HORS LIGUE",AC$5:AC$72,"&lt;"&amp;AC17)+1),Paramètres!$B$3:$C$56,2,FALSE)*Paramètres!$K$15))</f>
        <v>0</v>
      </c>
      <c r="AE17" s="46"/>
      <c r="AF17" s="2">
        <f>IF(AE$2="Bike &amp; Run",IF(ISNA(VLOOKUP(AE17,Paramètres!$B$3:$C$56,2,FALSE)),0,VLOOKUP(AE17,Paramètres!$B$3:$C$56,2,FALSE)*Paramètres!$K$16),IF(OR(AE17="",OR($D17="",$D17="NL",$D17="HORS LIGUE")),0,VLOOKUP(IF(OR(AE17="",OR($D17="",$D17="NL",$D17="HORS LIGUE")),"",COUNTIFS($D$5:$D$72,"&lt;&gt;"&amp;"",$D$5:$D$72,"&lt;&gt;"&amp;"NL",$D$5:$D$72,"&lt;&gt;"&amp;"HORS LIGUE",AE$5:AE$72,"&lt;"&amp;AE17)+1),Paramètres!$B$3:$C$56,2,FALSE)*Paramètres!$K$16))</f>
        <v>0</v>
      </c>
      <c r="AG17" s="46"/>
      <c r="AH17" s="2">
        <f>IF(AG$2="Bike &amp; Run",IF(ISNA(VLOOKUP(AG17,Paramètres!$B$3:$C$56,2,FALSE)),0,VLOOKUP(AG17,Paramètres!$B$3:$C$56,2,FALSE)*Paramètres!$K$17),IF(OR(AG17="",OR($D17="",$D17="NL",$D17="HORS LIGUE")),0,VLOOKUP(IF(OR(AG17="",OR($D17="",$D17="NL",$D17="HORS LIGUE")),"",COUNTIFS($D$5:$D$72,"&lt;&gt;"&amp;"",$D$5:$D$72,"&lt;&gt;"&amp;"NL",$D$5:$D$72,"&lt;&gt;"&amp;"HORS LIGUE",AG$5:AG$72,"&lt;"&amp;AG17)+1),Paramètres!$B$3:$C$56,2,FALSE)*Paramètres!$K$17))</f>
        <v>0</v>
      </c>
      <c r="AI17" s="40">
        <f t="shared" si="0"/>
        <v>0</v>
      </c>
      <c r="AJ17" s="3" t="str">
        <f t="shared" si="1"/>
        <v/>
      </c>
      <c r="AK17" s="5">
        <f t="shared" si="2"/>
        <v>0</v>
      </c>
      <c r="AL17" s="41">
        <f t="shared" si="3"/>
        <v>0</v>
      </c>
      <c r="AM17" s="33" t="str">
        <f t="shared" si="4"/>
        <v/>
      </c>
      <c r="AO17" s="22">
        <f t="shared" si="5"/>
        <v>0</v>
      </c>
      <c r="AP17">
        <f t="shared" si="6"/>
        <v>0</v>
      </c>
      <c r="AQ17">
        <f t="shared" si="7"/>
        <v>0</v>
      </c>
      <c r="AR17">
        <f t="shared" si="8"/>
        <v>0</v>
      </c>
      <c r="AS17">
        <f t="shared" si="9"/>
        <v>0</v>
      </c>
      <c r="AT17">
        <f t="shared" si="10"/>
        <v>0</v>
      </c>
      <c r="AU17">
        <f t="shared" si="11"/>
        <v>0</v>
      </c>
      <c r="AV17">
        <f t="shared" si="12"/>
        <v>0</v>
      </c>
      <c r="AW17">
        <f t="shared" si="13"/>
        <v>0</v>
      </c>
      <c r="AX17">
        <f t="shared" si="14"/>
        <v>0</v>
      </c>
      <c r="AY17">
        <f t="shared" si="15"/>
        <v>0</v>
      </c>
      <c r="AZ17">
        <f t="shared" si="16"/>
        <v>0</v>
      </c>
      <c r="BA17">
        <f t="shared" si="17"/>
        <v>0</v>
      </c>
      <c r="BB17">
        <f t="shared" si="18"/>
        <v>0</v>
      </c>
      <c r="BC17">
        <f t="shared" si="19"/>
        <v>0</v>
      </c>
      <c r="BD17">
        <f t="shared" si="20"/>
        <v>0</v>
      </c>
      <c r="BE17" s="22">
        <f t="shared" ref="BE17:BR17" si="33">BD17+LARGE($AO17:$BC17,BE$4)</f>
        <v>0</v>
      </c>
      <c r="BF17" s="22">
        <f t="shared" si="33"/>
        <v>0</v>
      </c>
      <c r="BG17" s="22">
        <f t="shared" si="33"/>
        <v>0</v>
      </c>
      <c r="BH17" s="22">
        <f t="shared" si="33"/>
        <v>0</v>
      </c>
      <c r="BI17" s="22">
        <f t="shared" si="33"/>
        <v>0</v>
      </c>
      <c r="BJ17" s="22">
        <f t="shared" si="33"/>
        <v>0</v>
      </c>
      <c r="BK17" s="22">
        <f t="shared" si="33"/>
        <v>0</v>
      </c>
      <c r="BL17" s="22">
        <f t="shared" si="33"/>
        <v>0</v>
      </c>
      <c r="BM17" s="22">
        <f t="shared" si="33"/>
        <v>0</v>
      </c>
      <c r="BN17" s="22">
        <f t="shared" si="33"/>
        <v>0</v>
      </c>
      <c r="BO17" s="22">
        <f t="shared" si="33"/>
        <v>0</v>
      </c>
      <c r="BP17" s="22">
        <f t="shared" si="33"/>
        <v>0</v>
      </c>
      <c r="BQ17" s="22">
        <f t="shared" si="33"/>
        <v>0</v>
      </c>
      <c r="BR17" s="22">
        <f t="shared" si="33"/>
        <v>0</v>
      </c>
    </row>
    <row r="18" spans="1:70" ht="16.5">
      <c r="A18" s="73" t="s">
        <v>722</v>
      </c>
      <c r="B18" s="32" t="str">
        <f>IF(ISNA(VLOOKUP(A18,'Licenciés Jeunes 2023'!A:C,3,0)),"",VLOOKUP(A18,'Licenciés Jeunes 2023'!A:C,3,0))</f>
        <v>BRETON</v>
      </c>
      <c r="C18" s="32" t="str">
        <f>IF(ISNA(VLOOKUP(A18,'Licenciés Jeunes 2023'!A:C,2,0)),"",VLOOKUP(A18,'Licenciés Jeunes 2023'!A:C,2,0))</f>
        <v>Amynata</v>
      </c>
      <c r="D18" s="32" t="str">
        <f>IF(ISNA(VLOOKUP(A18,'Licenciés Jeunes 2023'!A:F,6,0)),"",VLOOKUP(A18,'Licenciés Jeunes 2023'!A:F,6,0))</f>
        <v>VIERZON TRIATHLON18</v>
      </c>
      <c r="E18" s="6"/>
      <c r="F18" s="2">
        <f>IF(E$2="Bike &amp; Run",IF(ISNA(VLOOKUP(E18,Paramètres!$B$3:$C$56,2,FALSE)),0,VLOOKUP(E18,Paramètres!$B$3:$C$56,2,FALSE)*Paramètres!$K$3),IF(OR(E18="",OR($D18="",$D18="NL",$D18="HORS LIGUE")),0,VLOOKUP(IF(OR(E18="",OR($D18="",$D18="NL",$D18="HORS LIGUE")),"",COUNTIFS($D$5:$D$72,"&lt;&gt;"&amp;"",$D$5:$D$72,"&lt;&gt;"&amp;"NL",$D$5:$D$72,"&lt;&gt;"&amp;"HORS LIGUE",E$5:E$72,"&lt;"&amp;E18)+1),Paramètres!$B$3:$C$56,2,FALSE)*Paramètres!$K$3))</f>
        <v>0</v>
      </c>
      <c r="G18" s="4"/>
      <c r="H18" s="2">
        <f>IF(G$2="Bike &amp; Run",IF(ISNA(VLOOKUP(G18,Paramètres!$B$3:$C$56,2,FALSE)),0,VLOOKUP(G18,Paramètres!$B$3:$C$56,2,FALSE)*Paramètres!$K$4),IF(OR(G18="",OR($D18="",$D18="NL",$D18="HORS LIGUE")),0,VLOOKUP(IF(OR(G18="",OR($D18="",$D18="NL",$D18="HORS LIGUE")),"",COUNTIFS($D$5:$D$72,"&lt;&gt;"&amp;"",$D$5:$D$72,"&lt;&gt;"&amp;"NL",$D$5:$D$72,"&lt;&gt;"&amp;"HORS LIGUE",G$5:G$72,"&lt;"&amp;G18)+1),Paramètres!$B$3:$C$56,2,FALSE)*Paramètres!$K$4))</f>
        <v>0</v>
      </c>
      <c r="I18" s="36"/>
      <c r="J18" s="2">
        <f>IF(I$2="Bike &amp; Run",IF(ISNA(VLOOKUP(I18,Paramètres!$B$3:$C$56,2,FALSE)),0,VLOOKUP(I18,Paramètres!$B$3:$C$56,2,FALSE)*Paramètres!$K$5),IF(OR(I18="",OR($D18="",$D18="NL",$D18="HORS LIGUE")),0,VLOOKUP(IF(OR(I18="",OR($D18="",$D18="NL",$D18="HORS LIGUE")),"",COUNTIFS($D$5:$D$72,"&lt;&gt;"&amp;"",$D$5:$D$72,"&lt;&gt;"&amp;"NL",$D$5:$D$72,"&lt;&gt;"&amp;"HORS LIGUE",I$5:I$72,"&lt;"&amp;I18)+1),Paramètres!$B$3:$C$56,2,FALSE)*Paramètres!$K$5))</f>
        <v>0</v>
      </c>
      <c r="K18" s="4"/>
      <c r="L18" s="2">
        <f>IF(K$2="Bike &amp; Run",IF(ISNA(VLOOKUP(K18,Paramètres!$B$3:$C$56,2,FALSE)),0,VLOOKUP(K18,Paramètres!$B$3:$C$56,2,FALSE)*Paramètres!$K$6),IF(OR(K18="",OR($D18="",$D18="NL",$D18="HORS LIGUE")),0,VLOOKUP(IF(OR(K18="",OR($D18="",$D18="NL",$D18="HORS LIGUE")),"",COUNTIFS($D$5:$D$72,"&lt;&gt;"&amp;"",$D$5:$D$72,"&lt;&gt;"&amp;"NL",$D$5:$D$72,"&lt;&gt;"&amp;"HORS LIGUE",K$5:K$72,"&lt;"&amp;K18)+1),Paramètres!$B$3:$C$56,2,FALSE)*Paramètres!$K$6))</f>
        <v>0</v>
      </c>
      <c r="M18" s="4"/>
      <c r="N18" s="2">
        <f>IF(M$2="Bike &amp; Run",IF(ISNA(VLOOKUP(M18,Paramètres!$B$3:$C$56,2,FALSE)),0,VLOOKUP(M18,Paramètres!$B$3:$C$56,2,FALSE)*Paramètres!$K$7),IF(OR(M18="",OR($D18="",$D18="NL",$D18="HORS LIGUE")),0,VLOOKUP(IF(OR(M18="",OR($D18="",$D18="NL",$D18="HORS LIGUE")),"",COUNTIFS($D$5:$D$72,"&lt;&gt;"&amp;"",$D$5:$D$72,"&lt;&gt;"&amp;"NL",$D$5:$D$72,"&lt;&gt;"&amp;"HORS LIGUE",M$5:M$72,"&lt;"&amp;M18)+1),Paramètres!$B$3:$C$56,2,FALSE)*Paramètres!$K$7))</f>
        <v>0</v>
      </c>
      <c r="O18" s="46"/>
      <c r="P18" s="2">
        <f>IF(O$2="Bike &amp; Run",IF(ISNA(VLOOKUP(O18,Paramètres!$B$3:$C$56,2,FALSE)),0,VLOOKUP(O18,Paramètres!$B$3:$C$56,2,FALSE)*Paramètres!$K$8),IF(OR(O18="",OR($D18="",$D18="NL",$D18="HORS LIGUE")),0,VLOOKUP(IF(OR(O18="",OR($D18="",$D18="NL",$D18="HORS LIGUE")),"",COUNTIFS($D$5:$D$72,"&lt;&gt;"&amp;"",$D$5:$D$72,"&lt;&gt;"&amp;"NL",$D$5:$D$72,"&lt;&gt;"&amp;"HORS LIGUE",O$5:O$72,"&lt;"&amp;O18)+1),Paramètres!$B$3:$C$56,2,FALSE)*Paramètres!$K$8))</f>
        <v>0</v>
      </c>
      <c r="Q18" s="46"/>
      <c r="R18" s="2">
        <f>IF(Q$2="Bike &amp; Run",IF(ISNA(VLOOKUP(Q18,Paramètres!$B$3:$C$56,2,FALSE)),0,VLOOKUP(Q18,Paramètres!$B$3:$C$56,2,FALSE)*Paramètres!$K$9),IF(OR(Q18="",OR($D18="",$D18="NL",$D18="HORS LIGUE")),0,VLOOKUP(IF(OR(Q18="",OR($D18="",$D18="NL",$D18="HORS LIGUE")),"",COUNTIFS($D$5:$D$72,"&lt;&gt;"&amp;"",$D$5:$D$72,"&lt;&gt;"&amp;"NL",$D$5:$D$72,"&lt;&gt;"&amp;"HORS LIGUE",Q$5:Q$72,"&lt;"&amp;Q18)+1),Paramètres!$B$3:$C$56,2,FALSE)*Paramètres!$K$9))</f>
        <v>0</v>
      </c>
      <c r="S18" s="46"/>
      <c r="T18" s="2">
        <f>IF(S$2="Bike &amp; Run",IF(ISNA(VLOOKUP(S18,Paramètres!$B$3:$C$56,2,FALSE)),0,VLOOKUP(S18,Paramètres!$B$3:$C$56,2,FALSE)*Paramètres!$K$10),IF(OR(S18="",OR($D18="",$D18="NL",$D18="HORS LIGUE")),0,VLOOKUP(IF(OR(S18="",OR($D18="",$D18="NL",$D18="HORS LIGUE")),"",COUNTIFS($D$5:$D$72,"&lt;&gt;"&amp;"",$D$5:$D$72,"&lt;&gt;"&amp;"NL",$D$5:$D$72,"&lt;&gt;"&amp;"HORS LIGUE",S$5:S$72,"&lt;"&amp;S18)+1),Paramètres!$B$3:$C$56,2,FALSE)*Paramètres!$K$10))</f>
        <v>0</v>
      </c>
      <c r="U18" s="46"/>
      <c r="V18" s="2">
        <f>IF(U$2="Bike &amp; Run",IF(ISNA(VLOOKUP(U18,Paramètres!$B$3:$C$56,2,FALSE)),0,VLOOKUP(U18,Paramètres!$B$3:$C$56,2,FALSE)*Paramètres!$K$11),IF(OR(U18="",OR($D18="",$D18="NL",$D18="HORS LIGUE")),0,VLOOKUP(IF(OR(U18="",OR($D18="",$D18="NL",$D18="HORS LIGUE")),"",COUNTIFS($D$5:$D$72,"&lt;&gt;"&amp;"",$D$5:$D$72,"&lt;&gt;"&amp;"NL",$D$5:$D$72,"&lt;&gt;"&amp;"HORS LIGUE",U$5:U$72,"&lt;"&amp;U18)+1),Paramètres!$B$3:$C$56,2,FALSE)*Paramètres!$K$11))</f>
        <v>0</v>
      </c>
      <c r="W18" s="46"/>
      <c r="X18" s="2">
        <f>IF(W$2="Bike &amp; Run",IF(ISNA(VLOOKUP(W18,Paramètres!$B$3:$C$56,2,FALSE)),0,VLOOKUP(W18,Paramètres!$B$3:$C$56,2,FALSE)*Paramètres!$K$12),IF(OR(W18="",OR($D18="",$D18="NL",$D18="HORS LIGUE")),0,VLOOKUP(IF(OR(W18="",OR($D18="",$D18="NL",$D18="HORS LIGUE")),"",COUNTIFS($D$5:$D$72,"&lt;&gt;"&amp;"",$D$5:$D$72,"&lt;&gt;"&amp;"NL",$D$5:$D$72,"&lt;&gt;"&amp;"HORS LIGUE",W$5:W$72,"&lt;"&amp;W18)+1),Paramètres!$B$3:$C$56,2,FALSE)*Paramètres!$K$12))</f>
        <v>0</v>
      </c>
      <c r="Y18" s="46"/>
      <c r="Z18" s="2">
        <f>IF(Y$2="Bike &amp; Run",IF(ISNA(VLOOKUP(Y18,Paramètres!$B$3:$C$56,2,FALSE)),0,VLOOKUP(Y18,Paramètres!$B$3:$C$56,2,FALSE)*Paramètres!$K$13),IF(OR(Y18="",OR($D18="",$D18="NL",$D18="HORS LIGUE")),0,VLOOKUP(IF(OR(Y18="",OR($D18="",$D18="NL",$D18="HORS LIGUE")),"",COUNTIFS($D$5:$D$72,"&lt;&gt;"&amp;"",$D$5:$D$72,"&lt;&gt;"&amp;"NL",$D$5:$D$72,"&lt;&gt;"&amp;"HORS LIGUE",Y$5:Y$72,"&lt;"&amp;Y18)+1),Paramètres!$B$3:$C$56,2,FALSE)*Paramètres!$K$13))</f>
        <v>0</v>
      </c>
      <c r="AA18" s="46"/>
      <c r="AB18" s="2">
        <f>IF(AA$2="Bike &amp; Run",IF(ISNA(VLOOKUP(AA18,Paramètres!$B$3:$C$56,2,FALSE)),0,VLOOKUP(AA18,Paramètres!$B$3:$C$56,2,FALSE)*Paramètres!$K$14),IF(OR(AA18="",OR($D18="",$D18="NL",$D18="HORS LIGUE")),0,VLOOKUP(IF(OR(AA18="",OR($D18="",$D18="NL",$D18="HORS LIGUE")),"",COUNTIFS($D$5:$D$72,"&lt;&gt;"&amp;"",$D$5:$D$72,"&lt;&gt;"&amp;"NL",$D$5:$D$72,"&lt;&gt;"&amp;"HORS LIGUE",AA$5:AA$72,"&lt;"&amp;AA18)+1),Paramètres!$B$3:$C$56,2,FALSE)*Paramètres!$K$14))</f>
        <v>0</v>
      </c>
      <c r="AC18" s="46"/>
      <c r="AD18" s="2">
        <f>IF(AC$2="Bike &amp; Run",IF(ISNA(VLOOKUP(AC18,Paramètres!$B$3:$C$56,2,FALSE)),0,VLOOKUP(AC18,Paramètres!$B$3:$C$56,2,FALSE)*Paramètres!$K$15),IF(OR(AC18="",OR($D18="",$D18="NL",$D18="HORS LIGUE")),0,VLOOKUP(IF(OR(AC18="",OR($D18="",$D18="NL",$D18="HORS LIGUE")),"",COUNTIFS($D$5:$D$72,"&lt;&gt;"&amp;"",$D$5:$D$72,"&lt;&gt;"&amp;"NL",$D$5:$D$72,"&lt;&gt;"&amp;"HORS LIGUE",AC$5:AC$72,"&lt;"&amp;AC18)+1),Paramètres!$B$3:$C$56,2,FALSE)*Paramètres!$K$15))</f>
        <v>0</v>
      </c>
      <c r="AE18" s="46"/>
      <c r="AF18" s="2">
        <f>IF(AE$2="Bike &amp; Run",IF(ISNA(VLOOKUP(AE18,Paramètres!$B$3:$C$56,2,FALSE)),0,VLOOKUP(AE18,Paramètres!$B$3:$C$56,2,FALSE)*Paramètres!$K$16),IF(OR(AE18="",OR($D18="",$D18="NL",$D18="HORS LIGUE")),0,VLOOKUP(IF(OR(AE18="",OR($D18="",$D18="NL",$D18="HORS LIGUE")),"",COUNTIFS($D$5:$D$72,"&lt;&gt;"&amp;"",$D$5:$D$72,"&lt;&gt;"&amp;"NL",$D$5:$D$72,"&lt;&gt;"&amp;"HORS LIGUE",AE$5:AE$72,"&lt;"&amp;AE18)+1),Paramètres!$B$3:$C$56,2,FALSE)*Paramètres!$K$16))</f>
        <v>0</v>
      </c>
      <c r="AG18" s="46"/>
      <c r="AH18" s="2">
        <f>IF(AG$2="Bike &amp; Run",IF(ISNA(VLOOKUP(AG18,Paramètres!$B$3:$C$56,2,FALSE)),0,VLOOKUP(AG18,Paramètres!$B$3:$C$56,2,FALSE)*Paramètres!$K$17),IF(OR(AG18="",OR($D18="",$D18="NL",$D18="HORS LIGUE")),0,VLOOKUP(IF(OR(AG18="",OR($D18="",$D18="NL",$D18="HORS LIGUE")),"",COUNTIFS($D$5:$D$72,"&lt;&gt;"&amp;"",$D$5:$D$72,"&lt;&gt;"&amp;"NL",$D$5:$D$72,"&lt;&gt;"&amp;"HORS LIGUE",AG$5:AG$72,"&lt;"&amp;AG18)+1),Paramètres!$B$3:$C$56,2,FALSE)*Paramètres!$K$17))</f>
        <v>0</v>
      </c>
      <c r="AI18" s="40">
        <f t="shared" si="0"/>
        <v>0</v>
      </c>
      <c r="AJ18" s="3" t="str">
        <f t="shared" si="1"/>
        <v/>
      </c>
      <c r="AK18" s="5">
        <f t="shared" si="2"/>
        <v>0</v>
      </c>
      <c r="AL18" s="41">
        <f t="shared" si="3"/>
        <v>0</v>
      </c>
      <c r="AM18" s="33" t="str">
        <f t="shared" si="4"/>
        <v/>
      </c>
      <c r="AO18" s="22">
        <f t="shared" si="5"/>
        <v>0</v>
      </c>
      <c r="AP18">
        <f t="shared" si="6"/>
        <v>0</v>
      </c>
      <c r="AQ18">
        <f t="shared" si="7"/>
        <v>0</v>
      </c>
      <c r="AR18">
        <f t="shared" si="8"/>
        <v>0</v>
      </c>
      <c r="AS18">
        <f t="shared" si="9"/>
        <v>0</v>
      </c>
      <c r="AT18">
        <f t="shared" si="10"/>
        <v>0</v>
      </c>
      <c r="AU18">
        <f t="shared" si="11"/>
        <v>0</v>
      </c>
      <c r="AV18">
        <f t="shared" si="12"/>
        <v>0</v>
      </c>
      <c r="AW18">
        <f t="shared" si="13"/>
        <v>0</v>
      </c>
      <c r="AX18">
        <f t="shared" si="14"/>
        <v>0</v>
      </c>
      <c r="AY18">
        <f t="shared" si="15"/>
        <v>0</v>
      </c>
      <c r="AZ18">
        <f t="shared" si="16"/>
        <v>0</v>
      </c>
      <c r="BA18">
        <f t="shared" si="17"/>
        <v>0</v>
      </c>
      <c r="BB18">
        <f t="shared" si="18"/>
        <v>0</v>
      </c>
      <c r="BC18">
        <f t="shared" si="19"/>
        <v>0</v>
      </c>
      <c r="BD18">
        <f t="shared" si="20"/>
        <v>0</v>
      </c>
      <c r="BE18" s="22">
        <f t="shared" ref="BE18:BR18" si="34">BD18+LARGE($AO18:$BC18,BE$4)</f>
        <v>0</v>
      </c>
      <c r="BF18" s="22">
        <f t="shared" si="34"/>
        <v>0</v>
      </c>
      <c r="BG18" s="22">
        <f t="shared" si="34"/>
        <v>0</v>
      </c>
      <c r="BH18" s="22">
        <f t="shared" si="34"/>
        <v>0</v>
      </c>
      <c r="BI18" s="22">
        <f t="shared" si="34"/>
        <v>0</v>
      </c>
      <c r="BJ18" s="22">
        <f t="shared" si="34"/>
        <v>0</v>
      </c>
      <c r="BK18" s="22">
        <f t="shared" si="34"/>
        <v>0</v>
      </c>
      <c r="BL18" s="22">
        <f t="shared" si="34"/>
        <v>0</v>
      </c>
      <c r="BM18" s="22">
        <f t="shared" si="34"/>
        <v>0</v>
      </c>
      <c r="BN18" s="22">
        <f t="shared" si="34"/>
        <v>0</v>
      </c>
      <c r="BO18" s="22">
        <f t="shared" si="34"/>
        <v>0</v>
      </c>
      <c r="BP18" s="22">
        <f t="shared" si="34"/>
        <v>0</v>
      </c>
      <c r="BQ18" s="22">
        <f t="shared" si="34"/>
        <v>0</v>
      </c>
      <c r="BR18" s="22">
        <f t="shared" si="34"/>
        <v>0</v>
      </c>
    </row>
    <row r="19" spans="1:70" ht="16.5">
      <c r="A19" s="73" t="s">
        <v>1297</v>
      </c>
      <c r="B19" s="32" t="str">
        <f>IF(ISNA(VLOOKUP(A19,'Licenciés Jeunes 2023'!A:C,3,0)),"",VLOOKUP(A19,'Licenciés Jeunes 2023'!A:C,3,0))</f>
        <v>RETIF  CHAILLET</v>
      </c>
      <c r="C19" s="32" t="str">
        <f>IF(ISNA(VLOOKUP(A19,'Licenciés Jeunes 2023'!A:C,2,0)),"",VLOOKUP(A19,'Licenciés Jeunes 2023'!A:C,2,0))</f>
        <v>CHARLOTTE</v>
      </c>
      <c r="D19" s="32" t="str">
        <f>IF(ISNA(VLOOKUP(A19,'Licenciés Jeunes 2023'!A:F,6,0)),"",VLOOKUP(A19,'Licenciés Jeunes 2023'!A:F,6,0))</f>
        <v>ASPTT 36 SPORT NATURE</v>
      </c>
      <c r="E19" s="6"/>
      <c r="F19" s="2">
        <f>IF(E$2="Bike &amp; Run",IF(ISNA(VLOOKUP(E19,Paramètres!$B$3:$C$56,2,FALSE)),0,VLOOKUP(E19,Paramètres!$B$3:$C$56,2,FALSE)*Paramètres!$K$3),IF(OR(E19="",OR($D19="",$D19="NL",$D19="HORS LIGUE")),0,VLOOKUP(IF(OR(E19="",OR($D19="",$D19="NL",$D19="HORS LIGUE")),"",COUNTIFS($D$5:$D$72,"&lt;&gt;"&amp;"",$D$5:$D$72,"&lt;&gt;"&amp;"NL",$D$5:$D$72,"&lt;&gt;"&amp;"HORS LIGUE",E$5:E$72,"&lt;"&amp;E19)+1),Paramètres!$B$3:$C$56,2,FALSE)*Paramètres!$K$3))</f>
        <v>0</v>
      </c>
      <c r="G19" s="4"/>
      <c r="H19" s="2">
        <f>IF(G$2="Bike &amp; Run",IF(ISNA(VLOOKUP(G19,Paramètres!$B$3:$C$56,2,FALSE)),0,VLOOKUP(G19,Paramètres!$B$3:$C$56,2,FALSE)*Paramètres!$K$4),IF(OR(G19="",OR($D19="",$D19="NL",$D19="HORS LIGUE")),0,VLOOKUP(IF(OR(G19="",OR($D19="",$D19="NL",$D19="HORS LIGUE")),"",COUNTIFS($D$5:$D$72,"&lt;&gt;"&amp;"",$D$5:$D$72,"&lt;&gt;"&amp;"NL",$D$5:$D$72,"&lt;&gt;"&amp;"HORS LIGUE",G$5:G$72,"&lt;"&amp;G19)+1),Paramètres!$B$3:$C$56,2,FALSE)*Paramètres!$K$4))</f>
        <v>0</v>
      </c>
      <c r="I19" s="36"/>
      <c r="J19" s="2">
        <f>IF(I$2="Bike &amp; Run",IF(ISNA(VLOOKUP(I19,Paramètres!$B$3:$C$56,2,FALSE)),0,VLOOKUP(I19,Paramètres!$B$3:$C$56,2,FALSE)*Paramètres!$K$5),IF(OR(I19="",OR($D19="",$D19="NL",$D19="HORS LIGUE")),0,VLOOKUP(IF(OR(I19="",OR($D19="",$D19="NL",$D19="HORS LIGUE")),"",COUNTIFS($D$5:$D$72,"&lt;&gt;"&amp;"",$D$5:$D$72,"&lt;&gt;"&amp;"NL",$D$5:$D$72,"&lt;&gt;"&amp;"HORS LIGUE",I$5:I$72,"&lt;"&amp;I19)+1),Paramètres!$B$3:$C$56,2,FALSE)*Paramètres!$K$5))</f>
        <v>0</v>
      </c>
      <c r="K19" s="4"/>
      <c r="L19" s="2">
        <f>IF(K$2="Bike &amp; Run",IF(ISNA(VLOOKUP(K19,Paramètres!$B$3:$C$56,2,FALSE)),0,VLOOKUP(K19,Paramètres!$B$3:$C$56,2,FALSE)*Paramètres!$K$6),IF(OR(K19="",OR($D19="",$D19="NL",$D19="HORS LIGUE")),0,VLOOKUP(IF(OR(K19="",OR($D19="",$D19="NL",$D19="HORS LIGUE")),"",COUNTIFS($D$5:$D$72,"&lt;&gt;"&amp;"",$D$5:$D$72,"&lt;&gt;"&amp;"NL",$D$5:$D$72,"&lt;&gt;"&amp;"HORS LIGUE",K$5:K$72,"&lt;"&amp;K19)+1),Paramètres!$B$3:$C$56,2,FALSE)*Paramètres!$K$6))</f>
        <v>0</v>
      </c>
      <c r="M19" s="4"/>
      <c r="N19" s="2">
        <f>IF(M$2="Bike &amp; Run",IF(ISNA(VLOOKUP(M19,Paramètres!$B$3:$C$56,2,FALSE)),0,VLOOKUP(M19,Paramètres!$B$3:$C$56,2,FALSE)*Paramètres!$K$7),IF(OR(M19="",OR($D19="",$D19="NL",$D19="HORS LIGUE")),0,VLOOKUP(IF(OR(M19="",OR($D19="",$D19="NL",$D19="HORS LIGUE")),"",COUNTIFS($D$5:$D$72,"&lt;&gt;"&amp;"",$D$5:$D$72,"&lt;&gt;"&amp;"NL",$D$5:$D$72,"&lt;&gt;"&amp;"HORS LIGUE",M$5:M$72,"&lt;"&amp;M19)+1),Paramètres!$B$3:$C$56,2,FALSE)*Paramètres!$K$7))</f>
        <v>0</v>
      </c>
      <c r="O19" s="46"/>
      <c r="P19" s="2">
        <f>IF(O$2="Bike &amp; Run",IF(ISNA(VLOOKUP(O19,Paramètres!$B$3:$C$56,2,FALSE)),0,VLOOKUP(O19,Paramètres!$B$3:$C$56,2,FALSE)*Paramètres!$K$8),IF(OR(O19="",OR($D19="",$D19="NL",$D19="HORS LIGUE")),0,VLOOKUP(IF(OR(O19="",OR($D19="",$D19="NL",$D19="HORS LIGUE")),"",COUNTIFS($D$5:$D$72,"&lt;&gt;"&amp;"",$D$5:$D$72,"&lt;&gt;"&amp;"NL",$D$5:$D$72,"&lt;&gt;"&amp;"HORS LIGUE",O$5:O$72,"&lt;"&amp;O19)+1),Paramètres!$B$3:$C$56,2,FALSE)*Paramètres!$K$8))</f>
        <v>0</v>
      </c>
      <c r="Q19" s="46"/>
      <c r="R19" s="2">
        <f>IF(Q$2="Bike &amp; Run",IF(ISNA(VLOOKUP(Q19,Paramètres!$B$3:$C$56,2,FALSE)),0,VLOOKUP(Q19,Paramètres!$B$3:$C$56,2,FALSE)*Paramètres!$K$9),IF(OR(Q19="",OR($D19="",$D19="NL",$D19="HORS LIGUE")),0,VLOOKUP(IF(OR(Q19="",OR($D19="",$D19="NL",$D19="HORS LIGUE")),"",COUNTIFS($D$5:$D$72,"&lt;&gt;"&amp;"",$D$5:$D$72,"&lt;&gt;"&amp;"NL",$D$5:$D$72,"&lt;&gt;"&amp;"HORS LIGUE",Q$5:Q$72,"&lt;"&amp;Q19)+1),Paramètres!$B$3:$C$56,2,FALSE)*Paramètres!$K$9))</f>
        <v>0</v>
      </c>
      <c r="S19" s="46"/>
      <c r="T19" s="2">
        <f>IF(S$2="Bike &amp; Run",IF(ISNA(VLOOKUP(S19,Paramètres!$B$3:$C$56,2,FALSE)),0,VLOOKUP(S19,Paramètres!$B$3:$C$56,2,FALSE)*Paramètres!$K$10),IF(OR(S19="",OR($D19="",$D19="NL",$D19="HORS LIGUE")),0,VLOOKUP(IF(OR(S19="",OR($D19="",$D19="NL",$D19="HORS LIGUE")),"",COUNTIFS($D$5:$D$72,"&lt;&gt;"&amp;"",$D$5:$D$72,"&lt;&gt;"&amp;"NL",$D$5:$D$72,"&lt;&gt;"&amp;"HORS LIGUE",S$5:S$72,"&lt;"&amp;S19)+1),Paramètres!$B$3:$C$56,2,FALSE)*Paramètres!$K$10))</f>
        <v>0</v>
      </c>
      <c r="U19" s="46"/>
      <c r="V19" s="2">
        <f>IF(U$2="Bike &amp; Run",IF(ISNA(VLOOKUP(U19,Paramètres!$B$3:$C$56,2,FALSE)),0,VLOOKUP(U19,Paramètres!$B$3:$C$56,2,FALSE)*Paramètres!$K$11),IF(OR(U19="",OR($D19="",$D19="NL",$D19="HORS LIGUE")),0,VLOOKUP(IF(OR(U19="",OR($D19="",$D19="NL",$D19="HORS LIGUE")),"",COUNTIFS($D$5:$D$72,"&lt;&gt;"&amp;"",$D$5:$D$72,"&lt;&gt;"&amp;"NL",$D$5:$D$72,"&lt;&gt;"&amp;"HORS LIGUE",U$5:U$72,"&lt;"&amp;U19)+1),Paramètres!$B$3:$C$56,2,FALSE)*Paramètres!$K$11))</f>
        <v>0</v>
      </c>
      <c r="W19" s="46"/>
      <c r="X19" s="2">
        <f>IF(W$2="Bike &amp; Run",IF(ISNA(VLOOKUP(W19,Paramètres!$B$3:$C$56,2,FALSE)),0,VLOOKUP(W19,Paramètres!$B$3:$C$56,2,FALSE)*Paramètres!$K$12),IF(OR(W19="",OR($D19="",$D19="NL",$D19="HORS LIGUE")),0,VLOOKUP(IF(OR(W19="",OR($D19="",$D19="NL",$D19="HORS LIGUE")),"",COUNTIFS($D$5:$D$72,"&lt;&gt;"&amp;"",$D$5:$D$72,"&lt;&gt;"&amp;"NL",$D$5:$D$72,"&lt;&gt;"&amp;"HORS LIGUE",W$5:W$72,"&lt;"&amp;W19)+1),Paramètres!$B$3:$C$56,2,FALSE)*Paramètres!$K$12))</f>
        <v>0</v>
      </c>
      <c r="Y19" s="46"/>
      <c r="Z19" s="2">
        <f>IF(Y$2="Bike &amp; Run",IF(ISNA(VLOOKUP(Y19,Paramètres!$B$3:$C$56,2,FALSE)),0,VLOOKUP(Y19,Paramètres!$B$3:$C$56,2,FALSE)*Paramètres!$K$13),IF(OR(Y19="",OR($D19="",$D19="NL",$D19="HORS LIGUE")),0,VLOOKUP(IF(OR(Y19="",OR($D19="",$D19="NL",$D19="HORS LIGUE")),"",COUNTIFS($D$5:$D$72,"&lt;&gt;"&amp;"",$D$5:$D$72,"&lt;&gt;"&amp;"NL",$D$5:$D$72,"&lt;&gt;"&amp;"HORS LIGUE",Y$5:Y$72,"&lt;"&amp;Y19)+1),Paramètres!$B$3:$C$56,2,FALSE)*Paramètres!$K$13))</f>
        <v>0</v>
      </c>
      <c r="AA19" s="46"/>
      <c r="AB19" s="2">
        <f>IF(AA$2="Bike &amp; Run",IF(ISNA(VLOOKUP(AA19,Paramètres!$B$3:$C$56,2,FALSE)),0,VLOOKUP(AA19,Paramètres!$B$3:$C$56,2,FALSE)*Paramètres!$K$14),IF(OR(AA19="",OR($D19="",$D19="NL",$D19="HORS LIGUE")),0,VLOOKUP(IF(OR(AA19="",OR($D19="",$D19="NL",$D19="HORS LIGUE")),"",COUNTIFS($D$5:$D$72,"&lt;&gt;"&amp;"",$D$5:$D$72,"&lt;&gt;"&amp;"NL",$D$5:$D$72,"&lt;&gt;"&amp;"HORS LIGUE",AA$5:AA$72,"&lt;"&amp;AA19)+1),Paramètres!$B$3:$C$56,2,FALSE)*Paramètres!$K$14))</f>
        <v>0</v>
      </c>
      <c r="AC19" s="46"/>
      <c r="AD19" s="2">
        <f>IF(AC$2="Bike &amp; Run",IF(ISNA(VLOOKUP(AC19,Paramètres!$B$3:$C$56,2,FALSE)),0,VLOOKUP(AC19,Paramètres!$B$3:$C$56,2,FALSE)*Paramètres!$K$15),IF(OR(AC19="",OR($D19="",$D19="NL",$D19="HORS LIGUE")),0,VLOOKUP(IF(OR(AC19="",OR($D19="",$D19="NL",$D19="HORS LIGUE")),"",COUNTIFS($D$5:$D$72,"&lt;&gt;"&amp;"",$D$5:$D$72,"&lt;&gt;"&amp;"NL",$D$5:$D$72,"&lt;&gt;"&amp;"HORS LIGUE",AC$5:AC$72,"&lt;"&amp;AC19)+1),Paramètres!$B$3:$C$56,2,FALSE)*Paramètres!$K$15))</f>
        <v>0</v>
      </c>
      <c r="AE19" s="46"/>
      <c r="AF19" s="2">
        <f>IF(AE$2="Bike &amp; Run",IF(ISNA(VLOOKUP(AE19,Paramètres!$B$3:$C$56,2,FALSE)),0,VLOOKUP(AE19,Paramètres!$B$3:$C$56,2,FALSE)*Paramètres!$K$16),IF(OR(AE19="",OR($D19="",$D19="NL",$D19="HORS LIGUE")),0,VLOOKUP(IF(OR(AE19="",OR($D19="",$D19="NL",$D19="HORS LIGUE")),"",COUNTIFS($D$5:$D$72,"&lt;&gt;"&amp;"",$D$5:$D$72,"&lt;&gt;"&amp;"NL",$D$5:$D$72,"&lt;&gt;"&amp;"HORS LIGUE",AE$5:AE$72,"&lt;"&amp;AE19)+1),Paramètres!$B$3:$C$56,2,FALSE)*Paramètres!$K$16))</f>
        <v>0</v>
      </c>
      <c r="AG19" s="46"/>
      <c r="AH19" s="2">
        <f>IF(AG$2="Bike &amp; Run",IF(ISNA(VLOOKUP(AG19,Paramètres!$B$3:$C$56,2,FALSE)),0,VLOOKUP(AG19,Paramètres!$B$3:$C$56,2,FALSE)*Paramètres!$K$17),IF(OR(AG19="",OR($D19="",$D19="NL",$D19="HORS LIGUE")),0,VLOOKUP(IF(OR(AG19="",OR($D19="",$D19="NL",$D19="HORS LIGUE")),"",COUNTIFS($D$5:$D$72,"&lt;&gt;"&amp;"",$D$5:$D$72,"&lt;&gt;"&amp;"NL",$D$5:$D$72,"&lt;&gt;"&amp;"HORS LIGUE",AG$5:AG$72,"&lt;"&amp;AG19)+1),Paramètres!$B$3:$C$56,2,FALSE)*Paramètres!$K$17))</f>
        <v>0</v>
      </c>
      <c r="AI19" s="40">
        <f t="shared" si="0"/>
        <v>0</v>
      </c>
      <c r="AJ19" s="3" t="str">
        <f t="shared" si="1"/>
        <v/>
      </c>
      <c r="AK19" s="5">
        <f t="shared" si="2"/>
        <v>0</v>
      </c>
      <c r="AL19" s="41">
        <f t="shared" si="3"/>
        <v>0</v>
      </c>
      <c r="AM19" s="33" t="str">
        <f t="shared" si="4"/>
        <v/>
      </c>
      <c r="AO19" s="22">
        <f t="shared" si="5"/>
        <v>0</v>
      </c>
      <c r="AP19">
        <f t="shared" si="6"/>
        <v>0</v>
      </c>
      <c r="AQ19">
        <f t="shared" si="7"/>
        <v>0</v>
      </c>
      <c r="AR19">
        <f t="shared" si="8"/>
        <v>0</v>
      </c>
      <c r="AS19">
        <f t="shared" si="9"/>
        <v>0</v>
      </c>
      <c r="AT19">
        <f t="shared" si="10"/>
        <v>0</v>
      </c>
      <c r="AU19">
        <f t="shared" si="11"/>
        <v>0</v>
      </c>
      <c r="AV19">
        <f t="shared" si="12"/>
        <v>0</v>
      </c>
      <c r="AW19">
        <f t="shared" si="13"/>
        <v>0</v>
      </c>
      <c r="AX19">
        <f t="shared" si="14"/>
        <v>0</v>
      </c>
      <c r="AY19">
        <f t="shared" si="15"/>
        <v>0</v>
      </c>
      <c r="AZ19">
        <f t="shared" si="16"/>
        <v>0</v>
      </c>
      <c r="BA19">
        <f t="shared" si="17"/>
        <v>0</v>
      </c>
      <c r="BB19">
        <f t="shared" si="18"/>
        <v>0</v>
      </c>
      <c r="BC19">
        <f t="shared" si="19"/>
        <v>0</v>
      </c>
      <c r="BD19">
        <f t="shared" si="20"/>
        <v>0</v>
      </c>
      <c r="BE19" s="22">
        <f t="shared" ref="BE19:BR19" si="35">BD19+LARGE($AO19:$BC19,BE$4)</f>
        <v>0</v>
      </c>
      <c r="BF19" s="22">
        <f t="shared" si="35"/>
        <v>0</v>
      </c>
      <c r="BG19" s="22">
        <f t="shared" si="35"/>
        <v>0</v>
      </c>
      <c r="BH19" s="22">
        <f t="shared" si="35"/>
        <v>0</v>
      </c>
      <c r="BI19" s="22">
        <f t="shared" si="35"/>
        <v>0</v>
      </c>
      <c r="BJ19" s="22">
        <f t="shared" si="35"/>
        <v>0</v>
      </c>
      <c r="BK19" s="22">
        <f t="shared" si="35"/>
        <v>0</v>
      </c>
      <c r="BL19" s="22">
        <f t="shared" si="35"/>
        <v>0</v>
      </c>
      <c r="BM19" s="22">
        <f t="shared" si="35"/>
        <v>0</v>
      </c>
      <c r="BN19" s="22">
        <f t="shared" si="35"/>
        <v>0</v>
      </c>
      <c r="BO19" s="22">
        <f t="shared" si="35"/>
        <v>0</v>
      </c>
      <c r="BP19" s="22">
        <f t="shared" si="35"/>
        <v>0</v>
      </c>
      <c r="BQ19" s="22">
        <f t="shared" si="35"/>
        <v>0</v>
      </c>
      <c r="BR19" s="22">
        <f t="shared" si="35"/>
        <v>0</v>
      </c>
    </row>
    <row r="20" spans="1:70" ht="16.5">
      <c r="A20" s="73" t="s">
        <v>1347</v>
      </c>
      <c r="B20" s="32" t="str">
        <f>IF(ISNA(VLOOKUP(A20,'Licenciés Jeunes 2023'!A:C,3,0)),"",VLOOKUP(A20,'Licenciés Jeunes 2023'!A:C,3,0))</f>
        <v>LECLERC</v>
      </c>
      <c r="C20" s="32" t="str">
        <f>IF(ISNA(VLOOKUP(A20,'Licenciés Jeunes 2023'!A:C,2,0)),"",VLOOKUP(A20,'Licenciés Jeunes 2023'!A:C,2,0))</f>
        <v>Manon</v>
      </c>
      <c r="D20" s="32" t="str">
        <f>IF(ISNA(VLOOKUP(A20,'Licenciés Jeunes 2023'!A:F,6,0)),"",VLOOKUP(A20,'Licenciés Jeunes 2023'!A:F,6,0))</f>
        <v>BOURGES TRIATHLON</v>
      </c>
      <c r="E20" s="6"/>
      <c r="F20" s="2">
        <f>IF(E$2="Bike &amp; Run",IF(ISNA(VLOOKUP(E20,Paramètres!$B$3:$C$56,2,FALSE)),0,VLOOKUP(E20,Paramètres!$B$3:$C$56,2,FALSE)*Paramètres!$K$3),IF(OR(E20="",OR($D20="",$D20="NL",$D20="HORS LIGUE")),0,VLOOKUP(IF(OR(E20="",OR($D20="",$D20="NL",$D20="HORS LIGUE")),"",COUNTIFS($D$5:$D$72,"&lt;&gt;"&amp;"",$D$5:$D$72,"&lt;&gt;"&amp;"NL",$D$5:$D$72,"&lt;&gt;"&amp;"HORS LIGUE",E$5:E$72,"&lt;"&amp;E20)+1),Paramètres!$B$3:$C$56,2,FALSE)*Paramètres!$K$3))</f>
        <v>0</v>
      </c>
      <c r="G20" s="4"/>
      <c r="H20" s="2">
        <f>IF(G$2="Bike &amp; Run",IF(ISNA(VLOOKUP(G20,Paramètres!$B$3:$C$56,2,FALSE)),0,VLOOKUP(G20,Paramètres!$B$3:$C$56,2,FALSE)*Paramètres!$K$4),IF(OR(G20="",OR($D20="",$D20="NL",$D20="HORS LIGUE")),0,VLOOKUP(IF(OR(G20="",OR($D20="",$D20="NL",$D20="HORS LIGUE")),"",COUNTIFS($D$5:$D$72,"&lt;&gt;"&amp;"",$D$5:$D$72,"&lt;&gt;"&amp;"NL",$D$5:$D$72,"&lt;&gt;"&amp;"HORS LIGUE",G$5:G$72,"&lt;"&amp;G20)+1),Paramètres!$B$3:$C$56,2,FALSE)*Paramètres!$K$4))</f>
        <v>0</v>
      </c>
      <c r="I20" s="36"/>
      <c r="J20" s="2">
        <f>IF(I$2="Bike &amp; Run",IF(ISNA(VLOOKUP(I20,Paramètres!$B$3:$C$56,2,FALSE)),0,VLOOKUP(I20,Paramètres!$B$3:$C$56,2,FALSE)*Paramètres!$K$5),IF(OR(I20="",OR($D20="",$D20="NL",$D20="HORS LIGUE")),0,VLOOKUP(IF(OR(I20="",OR($D20="",$D20="NL",$D20="HORS LIGUE")),"",COUNTIFS($D$5:$D$72,"&lt;&gt;"&amp;"",$D$5:$D$72,"&lt;&gt;"&amp;"NL",$D$5:$D$72,"&lt;&gt;"&amp;"HORS LIGUE",I$5:I$72,"&lt;"&amp;I20)+1),Paramètres!$B$3:$C$56,2,FALSE)*Paramètres!$K$5))</f>
        <v>0</v>
      </c>
      <c r="K20" s="4"/>
      <c r="L20" s="2">
        <f>IF(K$2="Bike &amp; Run",IF(ISNA(VLOOKUP(K20,Paramètres!$B$3:$C$56,2,FALSE)),0,VLOOKUP(K20,Paramètres!$B$3:$C$56,2,FALSE)*Paramètres!$K$6),IF(OR(K20="",OR($D20="",$D20="NL",$D20="HORS LIGUE")),0,VLOOKUP(IF(OR(K20="",OR($D20="",$D20="NL",$D20="HORS LIGUE")),"",COUNTIFS($D$5:$D$72,"&lt;&gt;"&amp;"",$D$5:$D$72,"&lt;&gt;"&amp;"NL",$D$5:$D$72,"&lt;&gt;"&amp;"HORS LIGUE",K$5:K$72,"&lt;"&amp;K20)+1),Paramètres!$B$3:$C$56,2,FALSE)*Paramètres!$K$6))</f>
        <v>0</v>
      </c>
      <c r="M20" s="4"/>
      <c r="N20" s="2">
        <f>IF(M$2="Bike &amp; Run",IF(ISNA(VLOOKUP(M20,Paramètres!$B$3:$C$56,2,FALSE)),0,VLOOKUP(M20,Paramètres!$B$3:$C$56,2,FALSE)*Paramètres!$K$7),IF(OR(M20="",OR($D20="",$D20="NL",$D20="HORS LIGUE")),0,VLOOKUP(IF(OR(M20="",OR($D20="",$D20="NL",$D20="HORS LIGUE")),"",COUNTIFS($D$5:$D$72,"&lt;&gt;"&amp;"",$D$5:$D$72,"&lt;&gt;"&amp;"NL",$D$5:$D$72,"&lt;&gt;"&amp;"HORS LIGUE",M$5:M$72,"&lt;"&amp;M20)+1),Paramètres!$B$3:$C$56,2,FALSE)*Paramètres!$K$7))</f>
        <v>0</v>
      </c>
      <c r="O20" s="46"/>
      <c r="P20" s="2">
        <f>IF(O$2="Bike &amp; Run",IF(ISNA(VLOOKUP(O20,Paramètres!$B$3:$C$56,2,FALSE)),0,VLOOKUP(O20,Paramètres!$B$3:$C$56,2,FALSE)*Paramètres!$K$8),IF(OR(O20="",OR($D20="",$D20="NL",$D20="HORS LIGUE")),0,VLOOKUP(IF(OR(O20="",OR($D20="",$D20="NL",$D20="HORS LIGUE")),"",COUNTIFS($D$5:$D$72,"&lt;&gt;"&amp;"",$D$5:$D$72,"&lt;&gt;"&amp;"NL",$D$5:$D$72,"&lt;&gt;"&amp;"HORS LIGUE",O$5:O$72,"&lt;"&amp;O20)+1),Paramètres!$B$3:$C$56,2,FALSE)*Paramètres!$K$8))</f>
        <v>0</v>
      </c>
      <c r="Q20" s="46"/>
      <c r="R20" s="2">
        <f>IF(Q$2="Bike &amp; Run",IF(ISNA(VLOOKUP(Q20,Paramètres!$B$3:$C$56,2,FALSE)),0,VLOOKUP(Q20,Paramètres!$B$3:$C$56,2,FALSE)*Paramètres!$K$9),IF(OR(Q20="",OR($D20="",$D20="NL",$D20="HORS LIGUE")),0,VLOOKUP(IF(OR(Q20="",OR($D20="",$D20="NL",$D20="HORS LIGUE")),"",COUNTIFS($D$5:$D$72,"&lt;&gt;"&amp;"",$D$5:$D$72,"&lt;&gt;"&amp;"NL",$D$5:$D$72,"&lt;&gt;"&amp;"HORS LIGUE",Q$5:Q$72,"&lt;"&amp;Q20)+1),Paramètres!$B$3:$C$56,2,FALSE)*Paramètres!$K$9))</f>
        <v>0</v>
      </c>
      <c r="S20" s="46"/>
      <c r="T20" s="2">
        <f>IF(S$2="Bike &amp; Run",IF(ISNA(VLOOKUP(S20,Paramètres!$B$3:$C$56,2,FALSE)),0,VLOOKUP(S20,Paramètres!$B$3:$C$56,2,FALSE)*Paramètres!$K$10),IF(OR(S20="",OR($D20="",$D20="NL",$D20="HORS LIGUE")),0,VLOOKUP(IF(OR(S20="",OR($D20="",$D20="NL",$D20="HORS LIGUE")),"",COUNTIFS($D$5:$D$72,"&lt;&gt;"&amp;"",$D$5:$D$72,"&lt;&gt;"&amp;"NL",$D$5:$D$72,"&lt;&gt;"&amp;"HORS LIGUE",S$5:S$72,"&lt;"&amp;S20)+1),Paramètres!$B$3:$C$56,2,FALSE)*Paramètres!$K$10))</f>
        <v>0</v>
      </c>
      <c r="U20" s="46"/>
      <c r="V20" s="2">
        <f>IF(U$2="Bike &amp; Run",IF(ISNA(VLOOKUP(U20,Paramètres!$B$3:$C$56,2,FALSE)),0,VLOOKUP(U20,Paramètres!$B$3:$C$56,2,FALSE)*Paramètres!$K$11),IF(OR(U20="",OR($D20="",$D20="NL",$D20="HORS LIGUE")),0,VLOOKUP(IF(OR(U20="",OR($D20="",$D20="NL",$D20="HORS LIGUE")),"",COUNTIFS($D$5:$D$72,"&lt;&gt;"&amp;"",$D$5:$D$72,"&lt;&gt;"&amp;"NL",$D$5:$D$72,"&lt;&gt;"&amp;"HORS LIGUE",U$5:U$72,"&lt;"&amp;U20)+1),Paramètres!$B$3:$C$56,2,FALSE)*Paramètres!$K$11))</f>
        <v>0</v>
      </c>
      <c r="W20" s="46"/>
      <c r="X20" s="2">
        <f>IF(W$2="Bike &amp; Run",IF(ISNA(VLOOKUP(W20,Paramètres!$B$3:$C$56,2,FALSE)),0,VLOOKUP(W20,Paramètres!$B$3:$C$56,2,FALSE)*Paramètres!$K$12),IF(OR(W20="",OR($D20="",$D20="NL",$D20="HORS LIGUE")),0,VLOOKUP(IF(OR(W20="",OR($D20="",$D20="NL",$D20="HORS LIGUE")),"",COUNTIFS($D$5:$D$72,"&lt;&gt;"&amp;"",$D$5:$D$72,"&lt;&gt;"&amp;"NL",$D$5:$D$72,"&lt;&gt;"&amp;"HORS LIGUE",W$5:W$72,"&lt;"&amp;W20)+1),Paramètres!$B$3:$C$56,2,FALSE)*Paramètres!$K$12))</f>
        <v>0</v>
      </c>
      <c r="Y20" s="46"/>
      <c r="Z20" s="2">
        <f>IF(Y$2="Bike &amp; Run",IF(ISNA(VLOOKUP(Y20,Paramètres!$B$3:$C$56,2,FALSE)),0,VLOOKUP(Y20,Paramètres!$B$3:$C$56,2,FALSE)*Paramètres!$K$13),IF(OR(Y20="",OR($D20="",$D20="NL",$D20="HORS LIGUE")),0,VLOOKUP(IF(OR(Y20="",OR($D20="",$D20="NL",$D20="HORS LIGUE")),"",COUNTIFS($D$5:$D$72,"&lt;&gt;"&amp;"",$D$5:$D$72,"&lt;&gt;"&amp;"NL",$D$5:$D$72,"&lt;&gt;"&amp;"HORS LIGUE",Y$5:Y$72,"&lt;"&amp;Y20)+1),Paramètres!$B$3:$C$56,2,FALSE)*Paramètres!$K$13))</f>
        <v>0</v>
      </c>
      <c r="AA20" s="46"/>
      <c r="AB20" s="2">
        <f>IF(AA$2="Bike &amp; Run",IF(ISNA(VLOOKUP(AA20,Paramètres!$B$3:$C$56,2,FALSE)),0,VLOOKUP(AA20,Paramètres!$B$3:$C$56,2,FALSE)*Paramètres!$K$14),IF(OR(AA20="",OR($D20="",$D20="NL",$D20="HORS LIGUE")),0,VLOOKUP(IF(OR(AA20="",OR($D20="",$D20="NL",$D20="HORS LIGUE")),"",COUNTIFS($D$5:$D$72,"&lt;&gt;"&amp;"",$D$5:$D$72,"&lt;&gt;"&amp;"NL",$D$5:$D$72,"&lt;&gt;"&amp;"HORS LIGUE",AA$5:AA$72,"&lt;"&amp;AA20)+1),Paramètres!$B$3:$C$56,2,FALSE)*Paramètres!$K$14))</f>
        <v>0</v>
      </c>
      <c r="AC20" s="46"/>
      <c r="AD20" s="2">
        <f>IF(AC$2="Bike &amp; Run",IF(ISNA(VLOOKUP(AC20,Paramètres!$B$3:$C$56,2,FALSE)),0,VLOOKUP(AC20,Paramètres!$B$3:$C$56,2,FALSE)*Paramètres!$K$15),IF(OR(AC20="",OR($D20="",$D20="NL",$D20="HORS LIGUE")),0,VLOOKUP(IF(OR(AC20="",OR($D20="",$D20="NL",$D20="HORS LIGUE")),"",COUNTIFS($D$5:$D$72,"&lt;&gt;"&amp;"",$D$5:$D$72,"&lt;&gt;"&amp;"NL",$D$5:$D$72,"&lt;&gt;"&amp;"HORS LIGUE",AC$5:AC$72,"&lt;"&amp;AC20)+1),Paramètres!$B$3:$C$56,2,FALSE)*Paramètres!$K$15))</f>
        <v>0</v>
      </c>
      <c r="AE20" s="46"/>
      <c r="AF20" s="2">
        <f>IF(AE$2="Bike &amp; Run",IF(ISNA(VLOOKUP(AE20,Paramètres!$B$3:$C$56,2,FALSE)),0,VLOOKUP(AE20,Paramètres!$B$3:$C$56,2,FALSE)*Paramètres!$K$16),IF(OR(AE20="",OR($D20="",$D20="NL",$D20="HORS LIGUE")),0,VLOOKUP(IF(OR(AE20="",OR($D20="",$D20="NL",$D20="HORS LIGUE")),"",COUNTIFS($D$5:$D$72,"&lt;&gt;"&amp;"",$D$5:$D$72,"&lt;&gt;"&amp;"NL",$D$5:$D$72,"&lt;&gt;"&amp;"HORS LIGUE",AE$5:AE$72,"&lt;"&amp;AE20)+1),Paramètres!$B$3:$C$56,2,FALSE)*Paramètres!$K$16))</f>
        <v>0</v>
      </c>
      <c r="AG20" s="46"/>
      <c r="AH20" s="2">
        <f>IF(AG$2="Bike &amp; Run",IF(ISNA(VLOOKUP(AG20,Paramètres!$B$3:$C$56,2,FALSE)),0,VLOOKUP(AG20,Paramètres!$B$3:$C$56,2,FALSE)*Paramètres!$K$17),IF(OR(AG20="",OR($D20="",$D20="NL",$D20="HORS LIGUE")),0,VLOOKUP(IF(OR(AG20="",OR($D20="",$D20="NL",$D20="HORS LIGUE")),"",COUNTIFS($D$5:$D$72,"&lt;&gt;"&amp;"",$D$5:$D$72,"&lt;&gt;"&amp;"NL",$D$5:$D$72,"&lt;&gt;"&amp;"HORS LIGUE",AG$5:AG$72,"&lt;"&amp;AG20)+1),Paramètres!$B$3:$C$56,2,FALSE)*Paramètres!$K$17))</f>
        <v>0</v>
      </c>
      <c r="AI20" s="40">
        <f t="shared" si="0"/>
        <v>0</v>
      </c>
      <c r="AJ20" s="3" t="str">
        <f t="shared" si="1"/>
        <v/>
      </c>
      <c r="AK20" s="5">
        <f t="shared" si="2"/>
        <v>0</v>
      </c>
      <c r="AL20" s="41">
        <f t="shared" si="3"/>
        <v>0</v>
      </c>
      <c r="AM20" s="33" t="str">
        <f t="shared" si="4"/>
        <v/>
      </c>
      <c r="AO20" s="22">
        <f t="shared" si="5"/>
        <v>0</v>
      </c>
      <c r="AP20">
        <f t="shared" si="6"/>
        <v>0</v>
      </c>
      <c r="AQ20">
        <f t="shared" si="7"/>
        <v>0</v>
      </c>
      <c r="AR20">
        <f t="shared" si="8"/>
        <v>0</v>
      </c>
      <c r="AS20">
        <f t="shared" si="9"/>
        <v>0</v>
      </c>
      <c r="AT20">
        <f t="shared" si="10"/>
        <v>0</v>
      </c>
      <c r="AU20">
        <f t="shared" si="11"/>
        <v>0</v>
      </c>
      <c r="AV20">
        <f t="shared" si="12"/>
        <v>0</v>
      </c>
      <c r="AW20">
        <f t="shared" si="13"/>
        <v>0</v>
      </c>
      <c r="AX20">
        <f t="shared" si="14"/>
        <v>0</v>
      </c>
      <c r="AY20">
        <f t="shared" si="15"/>
        <v>0</v>
      </c>
      <c r="AZ20">
        <f t="shared" si="16"/>
        <v>0</v>
      </c>
      <c r="BA20">
        <f t="shared" si="17"/>
        <v>0</v>
      </c>
      <c r="BB20">
        <f t="shared" si="18"/>
        <v>0</v>
      </c>
      <c r="BC20">
        <f t="shared" si="19"/>
        <v>0</v>
      </c>
      <c r="BD20">
        <f t="shared" si="20"/>
        <v>0</v>
      </c>
      <c r="BE20" s="22">
        <f t="shared" ref="BE20:BR20" si="36">BD20+LARGE($AO20:$BC20,BE$4)</f>
        <v>0</v>
      </c>
      <c r="BF20" s="22">
        <f t="shared" si="36"/>
        <v>0</v>
      </c>
      <c r="BG20" s="22">
        <f t="shared" si="36"/>
        <v>0</v>
      </c>
      <c r="BH20" s="22">
        <f t="shared" si="36"/>
        <v>0</v>
      </c>
      <c r="BI20" s="22">
        <f t="shared" si="36"/>
        <v>0</v>
      </c>
      <c r="BJ20" s="22">
        <f t="shared" si="36"/>
        <v>0</v>
      </c>
      <c r="BK20" s="22">
        <f t="shared" si="36"/>
        <v>0</v>
      </c>
      <c r="BL20" s="22">
        <f t="shared" si="36"/>
        <v>0</v>
      </c>
      <c r="BM20" s="22">
        <f t="shared" si="36"/>
        <v>0</v>
      </c>
      <c r="BN20" s="22">
        <f t="shared" si="36"/>
        <v>0</v>
      </c>
      <c r="BO20" s="22">
        <f t="shared" si="36"/>
        <v>0</v>
      </c>
      <c r="BP20" s="22">
        <f t="shared" si="36"/>
        <v>0</v>
      </c>
      <c r="BQ20" s="22">
        <f t="shared" si="36"/>
        <v>0</v>
      </c>
      <c r="BR20" s="22">
        <f t="shared" si="36"/>
        <v>0</v>
      </c>
    </row>
    <row r="21" spans="1:70" ht="16.5">
      <c r="A21" s="73" t="s">
        <v>1400</v>
      </c>
      <c r="B21" s="32" t="str">
        <f>IF(ISNA(VLOOKUP(A21,'Licenciés Jeunes 2023'!A:C,3,0)),"",VLOOKUP(A21,'Licenciés Jeunes 2023'!A:C,3,0))</f>
        <v>RONCIERE</v>
      </c>
      <c r="C21" s="32" t="str">
        <f>IF(ISNA(VLOOKUP(A21,'Licenciés Jeunes 2023'!A:C,2,0)),"",VLOOKUP(A21,'Licenciés Jeunes 2023'!A:C,2,0))</f>
        <v>MELINE</v>
      </c>
      <c r="D21" s="32" t="str">
        <f>IF(ISNA(VLOOKUP(A21,'Licenciés Jeunes 2023'!A:F,6,0)),"",VLOOKUP(A21,'Licenciés Jeunes 2023'!A:F,6,0))</f>
        <v>T.C. JOUE LES TOURS</v>
      </c>
      <c r="E21" s="6"/>
      <c r="F21" s="2">
        <f>IF(E$2="Bike &amp; Run",IF(ISNA(VLOOKUP(E21,Paramètres!$B$3:$C$56,2,FALSE)),0,VLOOKUP(E21,Paramètres!$B$3:$C$56,2,FALSE)*Paramètres!$K$3),IF(OR(E21="",OR($D21="",$D21="NL",$D21="HORS LIGUE")),0,VLOOKUP(IF(OR(E21="",OR($D21="",$D21="NL",$D21="HORS LIGUE")),"",COUNTIFS($D$5:$D$72,"&lt;&gt;"&amp;"",$D$5:$D$72,"&lt;&gt;"&amp;"NL",$D$5:$D$72,"&lt;&gt;"&amp;"HORS LIGUE",E$5:E$72,"&lt;"&amp;E21)+1),Paramètres!$B$3:$C$56,2,FALSE)*Paramètres!$K$3))</f>
        <v>0</v>
      </c>
      <c r="G21" s="4"/>
      <c r="H21" s="2">
        <f>IF(G$2="Bike &amp; Run",IF(ISNA(VLOOKUP(G21,Paramètres!$B$3:$C$56,2,FALSE)),0,VLOOKUP(G21,Paramètres!$B$3:$C$56,2,FALSE)*Paramètres!$K$4),IF(OR(G21="",OR($D21="",$D21="NL",$D21="HORS LIGUE")),0,VLOOKUP(IF(OR(G21="",OR($D21="",$D21="NL",$D21="HORS LIGUE")),"",COUNTIFS($D$5:$D$72,"&lt;&gt;"&amp;"",$D$5:$D$72,"&lt;&gt;"&amp;"NL",$D$5:$D$72,"&lt;&gt;"&amp;"HORS LIGUE",G$5:G$72,"&lt;"&amp;G21)+1),Paramètres!$B$3:$C$56,2,FALSE)*Paramètres!$K$4))</f>
        <v>0</v>
      </c>
      <c r="I21" s="36"/>
      <c r="J21" s="2">
        <f>IF(I$2="Bike &amp; Run",IF(ISNA(VLOOKUP(I21,Paramètres!$B$3:$C$56,2,FALSE)),0,VLOOKUP(I21,Paramètres!$B$3:$C$56,2,FALSE)*Paramètres!$K$5),IF(OR(I21="",OR($D21="",$D21="NL",$D21="HORS LIGUE")),0,VLOOKUP(IF(OR(I21="",OR($D21="",$D21="NL",$D21="HORS LIGUE")),"",COUNTIFS($D$5:$D$72,"&lt;&gt;"&amp;"",$D$5:$D$72,"&lt;&gt;"&amp;"NL",$D$5:$D$72,"&lt;&gt;"&amp;"HORS LIGUE",I$5:I$72,"&lt;"&amp;I21)+1),Paramètres!$B$3:$C$56,2,FALSE)*Paramètres!$K$5))</f>
        <v>0</v>
      </c>
      <c r="K21" s="4"/>
      <c r="L21" s="2">
        <f>IF(K$2="Bike &amp; Run",IF(ISNA(VLOOKUP(K21,Paramètres!$B$3:$C$56,2,FALSE)),0,VLOOKUP(K21,Paramètres!$B$3:$C$56,2,FALSE)*Paramètres!$K$6),IF(OR(K21="",OR($D21="",$D21="NL",$D21="HORS LIGUE")),0,VLOOKUP(IF(OR(K21="",OR($D21="",$D21="NL",$D21="HORS LIGUE")),"",COUNTIFS($D$5:$D$72,"&lt;&gt;"&amp;"",$D$5:$D$72,"&lt;&gt;"&amp;"NL",$D$5:$D$72,"&lt;&gt;"&amp;"HORS LIGUE",K$5:K$72,"&lt;"&amp;K21)+1),Paramètres!$B$3:$C$56,2,FALSE)*Paramètres!$K$6))</f>
        <v>0</v>
      </c>
      <c r="M21" s="4"/>
      <c r="N21" s="2">
        <f>IF(M$2="Bike &amp; Run",IF(ISNA(VLOOKUP(M21,Paramètres!$B$3:$C$56,2,FALSE)),0,VLOOKUP(M21,Paramètres!$B$3:$C$56,2,FALSE)*Paramètres!$K$7),IF(OR(M21="",OR($D21="",$D21="NL",$D21="HORS LIGUE")),0,VLOOKUP(IF(OR(M21="",OR($D21="",$D21="NL",$D21="HORS LIGUE")),"",COUNTIFS($D$5:$D$72,"&lt;&gt;"&amp;"",$D$5:$D$72,"&lt;&gt;"&amp;"NL",$D$5:$D$72,"&lt;&gt;"&amp;"HORS LIGUE",M$5:M$72,"&lt;"&amp;M21)+1),Paramètres!$B$3:$C$56,2,FALSE)*Paramètres!$K$7))</f>
        <v>0</v>
      </c>
      <c r="O21" s="46"/>
      <c r="P21" s="2">
        <f>IF(O$2="Bike &amp; Run",IF(ISNA(VLOOKUP(O21,Paramètres!$B$3:$C$56,2,FALSE)),0,VLOOKUP(O21,Paramètres!$B$3:$C$56,2,FALSE)*Paramètres!$K$8),IF(OR(O21="",OR($D21="",$D21="NL",$D21="HORS LIGUE")),0,VLOOKUP(IF(OR(O21="",OR($D21="",$D21="NL",$D21="HORS LIGUE")),"",COUNTIFS($D$5:$D$72,"&lt;&gt;"&amp;"",$D$5:$D$72,"&lt;&gt;"&amp;"NL",$D$5:$D$72,"&lt;&gt;"&amp;"HORS LIGUE",O$5:O$72,"&lt;"&amp;O21)+1),Paramètres!$B$3:$C$56,2,FALSE)*Paramètres!$K$8))</f>
        <v>0</v>
      </c>
      <c r="Q21" s="46"/>
      <c r="R21" s="2">
        <f>IF(Q$2="Bike &amp; Run",IF(ISNA(VLOOKUP(Q21,Paramètres!$B$3:$C$56,2,FALSE)),0,VLOOKUP(Q21,Paramètres!$B$3:$C$56,2,FALSE)*Paramètres!$K$9),IF(OR(Q21="",OR($D21="",$D21="NL",$D21="HORS LIGUE")),0,VLOOKUP(IF(OR(Q21="",OR($D21="",$D21="NL",$D21="HORS LIGUE")),"",COUNTIFS($D$5:$D$72,"&lt;&gt;"&amp;"",$D$5:$D$72,"&lt;&gt;"&amp;"NL",$D$5:$D$72,"&lt;&gt;"&amp;"HORS LIGUE",Q$5:Q$72,"&lt;"&amp;Q21)+1),Paramètres!$B$3:$C$56,2,FALSE)*Paramètres!$K$9))</f>
        <v>0</v>
      </c>
      <c r="S21" s="46"/>
      <c r="T21" s="2">
        <f>IF(S$2="Bike &amp; Run",IF(ISNA(VLOOKUP(S21,Paramètres!$B$3:$C$56,2,FALSE)),0,VLOOKUP(S21,Paramètres!$B$3:$C$56,2,FALSE)*Paramètres!$K$10),IF(OR(S21="",OR($D21="",$D21="NL",$D21="HORS LIGUE")),0,VLOOKUP(IF(OR(S21="",OR($D21="",$D21="NL",$D21="HORS LIGUE")),"",COUNTIFS($D$5:$D$72,"&lt;&gt;"&amp;"",$D$5:$D$72,"&lt;&gt;"&amp;"NL",$D$5:$D$72,"&lt;&gt;"&amp;"HORS LIGUE",S$5:S$72,"&lt;"&amp;S21)+1),Paramètres!$B$3:$C$56,2,FALSE)*Paramètres!$K$10))</f>
        <v>0</v>
      </c>
      <c r="U21" s="46"/>
      <c r="V21" s="2">
        <f>IF(U$2="Bike &amp; Run",IF(ISNA(VLOOKUP(U21,Paramètres!$B$3:$C$56,2,FALSE)),0,VLOOKUP(U21,Paramètres!$B$3:$C$56,2,FALSE)*Paramètres!$K$11),IF(OR(U21="",OR($D21="",$D21="NL",$D21="HORS LIGUE")),0,VLOOKUP(IF(OR(U21="",OR($D21="",$D21="NL",$D21="HORS LIGUE")),"",COUNTIFS($D$5:$D$72,"&lt;&gt;"&amp;"",$D$5:$D$72,"&lt;&gt;"&amp;"NL",$D$5:$D$72,"&lt;&gt;"&amp;"HORS LIGUE",U$5:U$72,"&lt;"&amp;U21)+1),Paramètres!$B$3:$C$56,2,FALSE)*Paramètres!$K$11))</f>
        <v>0</v>
      </c>
      <c r="W21" s="46"/>
      <c r="X21" s="2">
        <f>IF(W$2="Bike &amp; Run",IF(ISNA(VLOOKUP(W21,Paramètres!$B$3:$C$56,2,FALSE)),0,VLOOKUP(W21,Paramètres!$B$3:$C$56,2,FALSE)*Paramètres!$K$12),IF(OR(W21="",OR($D21="",$D21="NL",$D21="HORS LIGUE")),0,VLOOKUP(IF(OR(W21="",OR($D21="",$D21="NL",$D21="HORS LIGUE")),"",COUNTIFS($D$5:$D$72,"&lt;&gt;"&amp;"",$D$5:$D$72,"&lt;&gt;"&amp;"NL",$D$5:$D$72,"&lt;&gt;"&amp;"HORS LIGUE",W$5:W$72,"&lt;"&amp;W21)+1),Paramètres!$B$3:$C$56,2,FALSE)*Paramètres!$K$12))</f>
        <v>0</v>
      </c>
      <c r="Y21" s="46"/>
      <c r="Z21" s="2">
        <f>IF(Y$2="Bike &amp; Run",IF(ISNA(VLOOKUP(Y21,Paramètres!$B$3:$C$56,2,FALSE)),0,VLOOKUP(Y21,Paramètres!$B$3:$C$56,2,FALSE)*Paramètres!$K$13),IF(OR(Y21="",OR($D21="",$D21="NL",$D21="HORS LIGUE")),0,VLOOKUP(IF(OR(Y21="",OR($D21="",$D21="NL",$D21="HORS LIGUE")),"",COUNTIFS($D$5:$D$72,"&lt;&gt;"&amp;"",$D$5:$D$72,"&lt;&gt;"&amp;"NL",$D$5:$D$72,"&lt;&gt;"&amp;"HORS LIGUE",Y$5:Y$72,"&lt;"&amp;Y21)+1),Paramètres!$B$3:$C$56,2,FALSE)*Paramètres!$K$13))</f>
        <v>0</v>
      </c>
      <c r="AA21" s="46"/>
      <c r="AB21" s="2">
        <f>IF(AA$2="Bike &amp; Run",IF(ISNA(VLOOKUP(AA21,Paramètres!$B$3:$C$56,2,FALSE)),0,VLOOKUP(AA21,Paramètres!$B$3:$C$56,2,FALSE)*Paramètres!$K$14),IF(OR(AA21="",OR($D21="",$D21="NL",$D21="HORS LIGUE")),0,VLOOKUP(IF(OR(AA21="",OR($D21="",$D21="NL",$D21="HORS LIGUE")),"",COUNTIFS($D$5:$D$72,"&lt;&gt;"&amp;"",$D$5:$D$72,"&lt;&gt;"&amp;"NL",$D$5:$D$72,"&lt;&gt;"&amp;"HORS LIGUE",AA$5:AA$72,"&lt;"&amp;AA21)+1),Paramètres!$B$3:$C$56,2,FALSE)*Paramètres!$K$14))</f>
        <v>0</v>
      </c>
      <c r="AC21" s="46"/>
      <c r="AD21" s="2">
        <f>IF(AC$2="Bike &amp; Run",IF(ISNA(VLOOKUP(AC21,Paramètres!$B$3:$C$56,2,FALSE)),0,VLOOKUP(AC21,Paramètres!$B$3:$C$56,2,FALSE)*Paramètres!$K$15),IF(OR(AC21="",OR($D21="",$D21="NL",$D21="HORS LIGUE")),0,VLOOKUP(IF(OR(AC21="",OR($D21="",$D21="NL",$D21="HORS LIGUE")),"",COUNTIFS($D$5:$D$72,"&lt;&gt;"&amp;"",$D$5:$D$72,"&lt;&gt;"&amp;"NL",$D$5:$D$72,"&lt;&gt;"&amp;"HORS LIGUE",AC$5:AC$72,"&lt;"&amp;AC21)+1),Paramètres!$B$3:$C$56,2,FALSE)*Paramètres!$K$15))</f>
        <v>0</v>
      </c>
      <c r="AE21" s="46"/>
      <c r="AF21" s="2">
        <f>IF(AE$2="Bike &amp; Run",IF(ISNA(VLOOKUP(AE21,Paramètres!$B$3:$C$56,2,FALSE)),0,VLOOKUP(AE21,Paramètres!$B$3:$C$56,2,FALSE)*Paramètres!$K$16),IF(OR(AE21="",OR($D21="",$D21="NL",$D21="HORS LIGUE")),0,VLOOKUP(IF(OR(AE21="",OR($D21="",$D21="NL",$D21="HORS LIGUE")),"",COUNTIFS($D$5:$D$72,"&lt;&gt;"&amp;"",$D$5:$D$72,"&lt;&gt;"&amp;"NL",$D$5:$D$72,"&lt;&gt;"&amp;"HORS LIGUE",AE$5:AE$72,"&lt;"&amp;AE21)+1),Paramètres!$B$3:$C$56,2,FALSE)*Paramètres!$K$16))</f>
        <v>0</v>
      </c>
      <c r="AG21" s="46"/>
      <c r="AH21" s="2">
        <f>IF(AG$2="Bike &amp; Run",IF(ISNA(VLOOKUP(AG21,Paramètres!$B$3:$C$56,2,FALSE)),0,VLOOKUP(AG21,Paramètres!$B$3:$C$56,2,FALSE)*Paramètres!$K$17),IF(OR(AG21="",OR($D21="",$D21="NL",$D21="HORS LIGUE")),0,VLOOKUP(IF(OR(AG21="",OR($D21="",$D21="NL",$D21="HORS LIGUE")),"",COUNTIFS($D$5:$D$72,"&lt;&gt;"&amp;"",$D$5:$D$72,"&lt;&gt;"&amp;"NL",$D$5:$D$72,"&lt;&gt;"&amp;"HORS LIGUE",AG$5:AG$72,"&lt;"&amp;AG21)+1),Paramètres!$B$3:$C$56,2,FALSE)*Paramètres!$K$17))</f>
        <v>0</v>
      </c>
      <c r="AI21" s="40">
        <f t="shared" si="0"/>
        <v>0</v>
      </c>
      <c r="AJ21" s="3" t="str">
        <f t="shared" si="1"/>
        <v/>
      </c>
      <c r="AK21" s="5">
        <f t="shared" si="2"/>
        <v>0</v>
      </c>
      <c r="AL21" s="41">
        <f t="shared" si="3"/>
        <v>0</v>
      </c>
      <c r="AM21" s="33" t="str">
        <f t="shared" si="4"/>
        <v/>
      </c>
      <c r="AO21" s="22">
        <f t="shared" si="5"/>
        <v>0</v>
      </c>
      <c r="AP21">
        <f t="shared" si="6"/>
        <v>0</v>
      </c>
      <c r="AQ21">
        <f t="shared" si="7"/>
        <v>0</v>
      </c>
      <c r="AR21">
        <f t="shared" si="8"/>
        <v>0</v>
      </c>
      <c r="AS21">
        <f t="shared" si="9"/>
        <v>0</v>
      </c>
      <c r="AT21">
        <f t="shared" si="10"/>
        <v>0</v>
      </c>
      <c r="AU21">
        <f t="shared" si="11"/>
        <v>0</v>
      </c>
      <c r="AV21">
        <f t="shared" si="12"/>
        <v>0</v>
      </c>
      <c r="AW21">
        <f t="shared" si="13"/>
        <v>0</v>
      </c>
      <c r="AX21">
        <f t="shared" si="14"/>
        <v>0</v>
      </c>
      <c r="AY21">
        <f t="shared" si="15"/>
        <v>0</v>
      </c>
      <c r="AZ21">
        <f t="shared" si="16"/>
        <v>0</v>
      </c>
      <c r="BA21">
        <f t="shared" si="17"/>
        <v>0</v>
      </c>
      <c r="BB21">
        <f t="shared" si="18"/>
        <v>0</v>
      </c>
      <c r="BC21">
        <f t="shared" si="19"/>
        <v>0</v>
      </c>
      <c r="BD21">
        <f t="shared" si="20"/>
        <v>0</v>
      </c>
      <c r="BE21" s="22">
        <f t="shared" ref="BE21:BR21" si="37">BD21+LARGE($AO21:$BC21,BE$4)</f>
        <v>0</v>
      </c>
      <c r="BF21" s="22">
        <f t="shared" si="37"/>
        <v>0</v>
      </c>
      <c r="BG21" s="22">
        <f t="shared" si="37"/>
        <v>0</v>
      </c>
      <c r="BH21" s="22">
        <f t="shared" si="37"/>
        <v>0</v>
      </c>
      <c r="BI21" s="22">
        <f t="shared" si="37"/>
        <v>0</v>
      </c>
      <c r="BJ21" s="22">
        <f t="shared" si="37"/>
        <v>0</v>
      </c>
      <c r="BK21" s="22">
        <f t="shared" si="37"/>
        <v>0</v>
      </c>
      <c r="BL21" s="22">
        <f t="shared" si="37"/>
        <v>0</v>
      </c>
      <c r="BM21" s="22">
        <f t="shared" si="37"/>
        <v>0</v>
      </c>
      <c r="BN21" s="22">
        <f t="shared" si="37"/>
        <v>0</v>
      </c>
      <c r="BO21" s="22">
        <f t="shared" si="37"/>
        <v>0</v>
      </c>
      <c r="BP21" s="22">
        <f t="shared" si="37"/>
        <v>0</v>
      </c>
      <c r="BQ21" s="22">
        <f t="shared" si="37"/>
        <v>0</v>
      </c>
      <c r="BR21" s="22">
        <f t="shared" si="37"/>
        <v>0</v>
      </c>
    </row>
    <row r="22" spans="1:70" ht="16.5">
      <c r="A22" s="73" t="s">
        <v>1574</v>
      </c>
      <c r="B22" s="32" t="str">
        <f>IF(ISNA(VLOOKUP(A22,'Licenciés Jeunes 2023'!A:C,3,0)),"",VLOOKUP(A22,'Licenciés Jeunes 2023'!A:C,3,0))</f>
        <v>JAILLET</v>
      </c>
      <c r="C22" s="32" t="str">
        <f>IF(ISNA(VLOOKUP(A22,'Licenciés Jeunes 2023'!A:C,2,0)),"",VLOOKUP(A22,'Licenciés Jeunes 2023'!A:C,2,0))</f>
        <v>Azelie</v>
      </c>
      <c r="D22" s="32" t="str">
        <f>IF(ISNA(VLOOKUP(A22,'Licenciés Jeunes 2023'!A:F,6,0)),"",VLOOKUP(A22,'Licenciés Jeunes 2023'!A:F,6,0))</f>
        <v>SAINT AVERTIN SPORTS TRIATHLON 37</v>
      </c>
      <c r="E22" s="6"/>
      <c r="F22" s="2">
        <f>IF(E$2="Bike &amp; Run",IF(ISNA(VLOOKUP(E22,Paramètres!$B$3:$C$56,2,FALSE)),0,VLOOKUP(E22,Paramètres!$B$3:$C$56,2,FALSE)*Paramètres!$K$3),IF(OR(E22="",OR($D22="",$D22="NL",$D22="HORS LIGUE")),0,VLOOKUP(IF(OR(E22="",OR($D22="",$D22="NL",$D22="HORS LIGUE")),"",COUNTIFS($D$5:$D$72,"&lt;&gt;"&amp;"",$D$5:$D$72,"&lt;&gt;"&amp;"NL",$D$5:$D$72,"&lt;&gt;"&amp;"HORS LIGUE",E$5:E$72,"&lt;"&amp;E22)+1),Paramètres!$B$3:$C$56,2,FALSE)*Paramètres!$K$3))</f>
        <v>0</v>
      </c>
      <c r="G22" s="4"/>
      <c r="H22" s="2">
        <f>IF(G$2="Bike &amp; Run",IF(ISNA(VLOOKUP(G22,Paramètres!$B$3:$C$56,2,FALSE)),0,VLOOKUP(G22,Paramètres!$B$3:$C$56,2,FALSE)*Paramètres!$K$4),IF(OR(G22="",OR($D22="",$D22="NL",$D22="HORS LIGUE")),0,VLOOKUP(IF(OR(G22="",OR($D22="",$D22="NL",$D22="HORS LIGUE")),"",COUNTIFS($D$5:$D$72,"&lt;&gt;"&amp;"",$D$5:$D$72,"&lt;&gt;"&amp;"NL",$D$5:$D$72,"&lt;&gt;"&amp;"HORS LIGUE",G$5:G$72,"&lt;"&amp;G22)+1),Paramètres!$B$3:$C$56,2,FALSE)*Paramètres!$K$4))</f>
        <v>0</v>
      </c>
      <c r="I22" s="36"/>
      <c r="J22" s="2">
        <f>IF(I$2="Bike &amp; Run",IF(ISNA(VLOOKUP(I22,Paramètres!$B$3:$C$56,2,FALSE)),0,VLOOKUP(I22,Paramètres!$B$3:$C$56,2,FALSE)*Paramètres!$K$5),IF(OR(I22="",OR($D22="",$D22="NL",$D22="HORS LIGUE")),0,VLOOKUP(IF(OR(I22="",OR($D22="",$D22="NL",$D22="HORS LIGUE")),"",COUNTIFS($D$5:$D$72,"&lt;&gt;"&amp;"",$D$5:$D$72,"&lt;&gt;"&amp;"NL",$D$5:$D$72,"&lt;&gt;"&amp;"HORS LIGUE",I$5:I$72,"&lt;"&amp;I22)+1),Paramètres!$B$3:$C$56,2,FALSE)*Paramètres!$K$5))</f>
        <v>0</v>
      </c>
      <c r="K22" s="4"/>
      <c r="L22" s="2">
        <f>IF(K$2="Bike &amp; Run",IF(ISNA(VLOOKUP(K22,Paramètres!$B$3:$C$56,2,FALSE)),0,VLOOKUP(K22,Paramètres!$B$3:$C$56,2,FALSE)*Paramètres!$K$6),IF(OR(K22="",OR($D22="",$D22="NL",$D22="HORS LIGUE")),0,VLOOKUP(IF(OR(K22="",OR($D22="",$D22="NL",$D22="HORS LIGUE")),"",COUNTIFS($D$5:$D$72,"&lt;&gt;"&amp;"",$D$5:$D$72,"&lt;&gt;"&amp;"NL",$D$5:$D$72,"&lt;&gt;"&amp;"HORS LIGUE",K$5:K$72,"&lt;"&amp;K22)+1),Paramètres!$B$3:$C$56,2,FALSE)*Paramètres!$K$6))</f>
        <v>0</v>
      </c>
      <c r="M22" s="4"/>
      <c r="N22" s="2">
        <f>IF(M$2="Bike &amp; Run",IF(ISNA(VLOOKUP(M22,Paramètres!$B$3:$C$56,2,FALSE)),0,VLOOKUP(M22,Paramètres!$B$3:$C$56,2,FALSE)*Paramètres!$K$7),IF(OR(M22="",OR($D22="",$D22="NL",$D22="HORS LIGUE")),0,VLOOKUP(IF(OR(M22="",OR($D22="",$D22="NL",$D22="HORS LIGUE")),"",COUNTIFS($D$5:$D$72,"&lt;&gt;"&amp;"",$D$5:$D$72,"&lt;&gt;"&amp;"NL",$D$5:$D$72,"&lt;&gt;"&amp;"HORS LIGUE",M$5:M$72,"&lt;"&amp;M22)+1),Paramètres!$B$3:$C$56,2,FALSE)*Paramètres!$K$7))</f>
        <v>0</v>
      </c>
      <c r="O22" s="46"/>
      <c r="P22" s="2">
        <f>IF(O$2="Bike &amp; Run",IF(ISNA(VLOOKUP(O22,Paramètres!$B$3:$C$56,2,FALSE)),0,VLOOKUP(O22,Paramètres!$B$3:$C$56,2,FALSE)*Paramètres!$K$8),IF(OR(O22="",OR($D22="",$D22="NL",$D22="HORS LIGUE")),0,VLOOKUP(IF(OR(O22="",OR($D22="",$D22="NL",$D22="HORS LIGUE")),"",COUNTIFS($D$5:$D$72,"&lt;&gt;"&amp;"",$D$5:$D$72,"&lt;&gt;"&amp;"NL",$D$5:$D$72,"&lt;&gt;"&amp;"HORS LIGUE",O$5:O$72,"&lt;"&amp;O22)+1),Paramètres!$B$3:$C$56,2,FALSE)*Paramètres!$K$8))</f>
        <v>0</v>
      </c>
      <c r="Q22" s="46"/>
      <c r="R22" s="2">
        <f>IF(Q$2="Bike &amp; Run",IF(ISNA(VLOOKUP(Q22,Paramètres!$B$3:$C$56,2,FALSE)),0,VLOOKUP(Q22,Paramètres!$B$3:$C$56,2,FALSE)*Paramètres!$K$9),IF(OR(Q22="",OR($D22="",$D22="NL",$D22="HORS LIGUE")),0,VLOOKUP(IF(OR(Q22="",OR($D22="",$D22="NL",$D22="HORS LIGUE")),"",COUNTIFS($D$5:$D$72,"&lt;&gt;"&amp;"",$D$5:$D$72,"&lt;&gt;"&amp;"NL",$D$5:$D$72,"&lt;&gt;"&amp;"HORS LIGUE",Q$5:Q$72,"&lt;"&amp;Q22)+1),Paramètres!$B$3:$C$56,2,FALSE)*Paramètres!$K$9))</f>
        <v>0</v>
      </c>
      <c r="S22" s="46"/>
      <c r="T22" s="2">
        <f>IF(S$2="Bike &amp; Run",IF(ISNA(VLOOKUP(S22,Paramètres!$B$3:$C$56,2,FALSE)),0,VLOOKUP(S22,Paramètres!$B$3:$C$56,2,FALSE)*Paramètres!$K$10),IF(OR(S22="",OR($D22="",$D22="NL",$D22="HORS LIGUE")),0,VLOOKUP(IF(OR(S22="",OR($D22="",$D22="NL",$D22="HORS LIGUE")),"",COUNTIFS($D$5:$D$72,"&lt;&gt;"&amp;"",$D$5:$D$72,"&lt;&gt;"&amp;"NL",$D$5:$D$72,"&lt;&gt;"&amp;"HORS LIGUE",S$5:S$72,"&lt;"&amp;S22)+1),Paramètres!$B$3:$C$56,2,FALSE)*Paramètres!$K$10))</f>
        <v>0</v>
      </c>
      <c r="U22" s="46"/>
      <c r="V22" s="2">
        <f>IF(U$2="Bike &amp; Run",IF(ISNA(VLOOKUP(U22,Paramètres!$B$3:$C$56,2,FALSE)),0,VLOOKUP(U22,Paramètres!$B$3:$C$56,2,FALSE)*Paramètres!$K$11),IF(OR(U22="",OR($D22="",$D22="NL",$D22="HORS LIGUE")),0,VLOOKUP(IF(OR(U22="",OR($D22="",$D22="NL",$D22="HORS LIGUE")),"",COUNTIFS($D$5:$D$72,"&lt;&gt;"&amp;"",$D$5:$D$72,"&lt;&gt;"&amp;"NL",$D$5:$D$72,"&lt;&gt;"&amp;"HORS LIGUE",U$5:U$72,"&lt;"&amp;U22)+1),Paramètres!$B$3:$C$56,2,FALSE)*Paramètres!$K$11))</f>
        <v>0</v>
      </c>
      <c r="W22" s="46"/>
      <c r="X22" s="2">
        <f>IF(W$2="Bike &amp; Run",IF(ISNA(VLOOKUP(W22,Paramètres!$B$3:$C$56,2,FALSE)),0,VLOOKUP(W22,Paramètres!$B$3:$C$56,2,FALSE)*Paramètres!$K$12),IF(OR(W22="",OR($D22="",$D22="NL",$D22="HORS LIGUE")),0,VLOOKUP(IF(OR(W22="",OR($D22="",$D22="NL",$D22="HORS LIGUE")),"",COUNTIFS($D$5:$D$72,"&lt;&gt;"&amp;"",$D$5:$D$72,"&lt;&gt;"&amp;"NL",$D$5:$D$72,"&lt;&gt;"&amp;"HORS LIGUE",W$5:W$72,"&lt;"&amp;W22)+1),Paramètres!$B$3:$C$56,2,FALSE)*Paramètres!$K$12))</f>
        <v>0</v>
      </c>
      <c r="Y22" s="46"/>
      <c r="Z22" s="2">
        <f>IF(Y$2="Bike &amp; Run",IF(ISNA(VLOOKUP(Y22,Paramètres!$B$3:$C$56,2,FALSE)),0,VLOOKUP(Y22,Paramètres!$B$3:$C$56,2,FALSE)*Paramètres!$K$13),IF(OR(Y22="",OR($D22="",$D22="NL",$D22="HORS LIGUE")),0,VLOOKUP(IF(OR(Y22="",OR($D22="",$D22="NL",$D22="HORS LIGUE")),"",COUNTIFS($D$5:$D$72,"&lt;&gt;"&amp;"",$D$5:$D$72,"&lt;&gt;"&amp;"NL",$D$5:$D$72,"&lt;&gt;"&amp;"HORS LIGUE",Y$5:Y$72,"&lt;"&amp;Y22)+1),Paramètres!$B$3:$C$56,2,FALSE)*Paramètres!$K$13))</f>
        <v>0</v>
      </c>
      <c r="AA22" s="46"/>
      <c r="AB22" s="2">
        <f>IF(AA$2="Bike &amp; Run",IF(ISNA(VLOOKUP(AA22,Paramètres!$B$3:$C$56,2,FALSE)),0,VLOOKUP(AA22,Paramètres!$B$3:$C$56,2,FALSE)*Paramètres!$K$14),IF(OR(AA22="",OR($D22="",$D22="NL",$D22="HORS LIGUE")),0,VLOOKUP(IF(OR(AA22="",OR($D22="",$D22="NL",$D22="HORS LIGUE")),"",COUNTIFS($D$5:$D$72,"&lt;&gt;"&amp;"",$D$5:$D$72,"&lt;&gt;"&amp;"NL",$D$5:$D$72,"&lt;&gt;"&amp;"HORS LIGUE",AA$5:AA$72,"&lt;"&amp;AA22)+1),Paramètres!$B$3:$C$56,2,FALSE)*Paramètres!$K$14))</f>
        <v>0</v>
      </c>
      <c r="AC22" s="46"/>
      <c r="AD22" s="2">
        <f>IF(AC$2="Bike &amp; Run",IF(ISNA(VLOOKUP(AC22,Paramètres!$B$3:$C$56,2,FALSE)),0,VLOOKUP(AC22,Paramètres!$B$3:$C$56,2,FALSE)*Paramètres!$K$15),IF(OR(AC22="",OR($D22="",$D22="NL",$D22="HORS LIGUE")),0,VLOOKUP(IF(OR(AC22="",OR($D22="",$D22="NL",$D22="HORS LIGUE")),"",COUNTIFS($D$5:$D$72,"&lt;&gt;"&amp;"",$D$5:$D$72,"&lt;&gt;"&amp;"NL",$D$5:$D$72,"&lt;&gt;"&amp;"HORS LIGUE",AC$5:AC$72,"&lt;"&amp;AC22)+1),Paramètres!$B$3:$C$56,2,FALSE)*Paramètres!$K$15))</f>
        <v>0</v>
      </c>
      <c r="AE22" s="46"/>
      <c r="AF22" s="2">
        <f>IF(AE$2="Bike &amp; Run",IF(ISNA(VLOOKUP(AE22,Paramètres!$B$3:$C$56,2,FALSE)),0,VLOOKUP(AE22,Paramètres!$B$3:$C$56,2,FALSE)*Paramètres!$K$16),IF(OR(AE22="",OR($D22="",$D22="NL",$D22="HORS LIGUE")),0,VLOOKUP(IF(OR(AE22="",OR($D22="",$D22="NL",$D22="HORS LIGUE")),"",COUNTIFS($D$5:$D$72,"&lt;&gt;"&amp;"",$D$5:$D$72,"&lt;&gt;"&amp;"NL",$D$5:$D$72,"&lt;&gt;"&amp;"HORS LIGUE",AE$5:AE$72,"&lt;"&amp;AE22)+1),Paramètres!$B$3:$C$56,2,FALSE)*Paramètres!$K$16))</f>
        <v>0</v>
      </c>
      <c r="AG22" s="46"/>
      <c r="AH22" s="2">
        <f>IF(AG$2="Bike &amp; Run",IF(ISNA(VLOOKUP(AG22,Paramètres!$B$3:$C$56,2,FALSE)),0,VLOOKUP(AG22,Paramètres!$B$3:$C$56,2,FALSE)*Paramètres!$K$17),IF(OR(AG22="",OR($D22="",$D22="NL",$D22="HORS LIGUE")),0,VLOOKUP(IF(OR(AG22="",OR($D22="",$D22="NL",$D22="HORS LIGUE")),"",COUNTIFS($D$5:$D$72,"&lt;&gt;"&amp;"",$D$5:$D$72,"&lt;&gt;"&amp;"NL",$D$5:$D$72,"&lt;&gt;"&amp;"HORS LIGUE",AG$5:AG$72,"&lt;"&amp;AG22)+1),Paramètres!$B$3:$C$56,2,FALSE)*Paramètres!$K$17))</f>
        <v>0</v>
      </c>
      <c r="AI22" s="40">
        <f t="shared" si="0"/>
        <v>0</v>
      </c>
      <c r="AJ22" s="3" t="str">
        <f t="shared" si="1"/>
        <v/>
      </c>
      <c r="AK22" s="5">
        <f t="shared" si="2"/>
        <v>0</v>
      </c>
      <c r="AL22" s="41">
        <f t="shared" si="3"/>
        <v>0</v>
      </c>
      <c r="AM22" s="33" t="str">
        <f t="shared" si="4"/>
        <v/>
      </c>
      <c r="AO22" s="22">
        <f t="shared" si="5"/>
        <v>0</v>
      </c>
      <c r="AP22">
        <f t="shared" si="6"/>
        <v>0</v>
      </c>
      <c r="AQ22">
        <f t="shared" si="7"/>
        <v>0</v>
      </c>
      <c r="AR22">
        <f t="shared" si="8"/>
        <v>0</v>
      </c>
      <c r="AS22">
        <f t="shared" si="9"/>
        <v>0</v>
      </c>
      <c r="AT22">
        <f t="shared" si="10"/>
        <v>0</v>
      </c>
      <c r="AU22">
        <f t="shared" si="11"/>
        <v>0</v>
      </c>
      <c r="AV22">
        <f t="shared" si="12"/>
        <v>0</v>
      </c>
      <c r="AW22">
        <f t="shared" si="13"/>
        <v>0</v>
      </c>
      <c r="AX22">
        <f t="shared" si="14"/>
        <v>0</v>
      </c>
      <c r="AY22">
        <f t="shared" si="15"/>
        <v>0</v>
      </c>
      <c r="AZ22">
        <f t="shared" si="16"/>
        <v>0</v>
      </c>
      <c r="BA22">
        <f t="shared" si="17"/>
        <v>0</v>
      </c>
      <c r="BB22">
        <f t="shared" si="18"/>
        <v>0</v>
      </c>
      <c r="BC22">
        <f t="shared" si="19"/>
        <v>0</v>
      </c>
      <c r="BD22">
        <f t="shared" si="20"/>
        <v>0</v>
      </c>
      <c r="BE22" s="22">
        <f t="shared" ref="BE22:BR22" si="38">BD22+LARGE($AO22:$BC22,BE$4)</f>
        <v>0</v>
      </c>
      <c r="BF22" s="22">
        <f t="shared" si="38"/>
        <v>0</v>
      </c>
      <c r="BG22" s="22">
        <f t="shared" si="38"/>
        <v>0</v>
      </c>
      <c r="BH22" s="22">
        <f t="shared" si="38"/>
        <v>0</v>
      </c>
      <c r="BI22" s="22">
        <f t="shared" si="38"/>
        <v>0</v>
      </c>
      <c r="BJ22" s="22">
        <f t="shared" si="38"/>
        <v>0</v>
      </c>
      <c r="BK22" s="22">
        <f t="shared" si="38"/>
        <v>0</v>
      </c>
      <c r="BL22" s="22">
        <f t="shared" si="38"/>
        <v>0</v>
      </c>
      <c r="BM22" s="22">
        <f t="shared" si="38"/>
        <v>0</v>
      </c>
      <c r="BN22" s="22">
        <f t="shared" si="38"/>
        <v>0</v>
      </c>
      <c r="BO22" s="22">
        <f t="shared" si="38"/>
        <v>0</v>
      </c>
      <c r="BP22" s="22">
        <f t="shared" si="38"/>
        <v>0</v>
      </c>
      <c r="BQ22" s="22">
        <f t="shared" si="38"/>
        <v>0</v>
      </c>
      <c r="BR22" s="22">
        <f t="shared" si="38"/>
        <v>0</v>
      </c>
    </row>
    <row r="23" spans="1:70" ht="16.5">
      <c r="A23" s="14"/>
      <c r="B23" s="32" t="str">
        <f>IF(ISNA(VLOOKUP(A23,'Licenciés Jeunes 2023'!A:C,3,0)),"",VLOOKUP(A23,'Licenciés Jeunes 2023'!A:C,3,0))</f>
        <v/>
      </c>
      <c r="C23" s="32" t="str">
        <f>IF(ISNA(VLOOKUP(A23,'Licenciés Jeunes 2023'!A:C,2,0)),"",VLOOKUP(A23,'Licenciés Jeunes 2023'!A:C,2,0))</f>
        <v/>
      </c>
      <c r="D23" s="32" t="str">
        <f>IF(ISNA(VLOOKUP(A23,'Licenciés Jeunes 2023'!A:F,6,0)),"",VLOOKUP(A23,'Licenciés Jeunes 2023'!A:F,6,0))</f>
        <v/>
      </c>
      <c r="E23" s="6"/>
      <c r="F23" s="2">
        <f>IF(E$2="Bike &amp; Run",IF(ISNA(VLOOKUP(E23,Paramètres!$B$3:$C$56,2,FALSE)),0,VLOOKUP(E23,Paramètres!$B$3:$C$56,2,FALSE)*Paramètres!$K$3),IF(OR(E23="",OR($D23="",$D23="NL",$D23="HORS LIGUE")),0,VLOOKUP(IF(OR(E23="",OR($D23="",$D23="NL",$D23="HORS LIGUE")),"",COUNTIFS($D$5:$D$72,"&lt;&gt;"&amp;"",$D$5:$D$72,"&lt;&gt;"&amp;"NL",$D$5:$D$72,"&lt;&gt;"&amp;"HORS LIGUE",E$5:E$72,"&lt;"&amp;E23)+1),Paramètres!$B$3:$C$56,2,FALSE)*Paramètres!$K$3))</f>
        <v>0</v>
      </c>
      <c r="G23" s="4"/>
      <c r="H23" s="2">
        <f>IF(G$2="Bike &amp; Run",IF(ISNA(VLOOKUP(G23,Paramètres!$B$3:$C$56,2,FALSE)),0,VLOOKUP(G23,Paramètres!$B$3:$C$56,2,FALSE)*Paramètres!$K$4),IF(OR(G23="",OR($D23="",$D23="NL",$D23="HORS LIGUE")),0,VLOOKUP(IF(OR(G23="",OR($D23="",$D23="NL",$D23="HORS LIGUE")),"",COUNTIFS($D$5:$D$72,"&lt;&gt;"&amp;"",$D$5:$D$72,"&lt;&gt;"&amp;"NL",$D$5:$D$72,"&lt;&gt;"&amp;"HORS LIGUE",G$5:G$72,"&lt;"&amp;G23)+1),Paramètres!$B$3:$C$56,2,FALSE)*Paramètres!$K$4))</f>
        <v>0</v>
      </c>
      <c r="I23" s="36"/>
      <c r="J23" s="2">
        <f>IF(I$2="Bike &amp; Run",IF(ISNA(VLOOKUP(I23,Paramètres!$B$3:$C$56,2,FALSE)),0,VLOOKUP(I23,Paramètres!$B$3:$C$56,2,FALSE)*Paramètres!$K$5),IF(OR(I23="",OR($D23="",$D23="NL",$D23="HORS LIGUE")),0,VLOOKUP(IF(OR(I23="",OR($D23="",$D23="NL",$D23="HORS LIGUE")),"",COUNTIFS($D$5:$D$72,"&lt;&gt;"&amp;"",$D$5:$D$72,"&lt;&gt;"&amp;"NL",$D$5:$D$72,"&lt;&gt;"&amp;"HORS LIGUE",I$5:I$72,"&lt;"&amp;I23)+1),Paramètres!$B$3:$C$56,2,FALSE)*Paramètres!$K$5))</f>
        <v>0</v>
      </c>
      <c r="K23" s="4"/>
      <c r="L23" s="2">
        <f>IF(K$2="Bike &amp; Run",IF(ISNA(VLOOKUP(K23,Paramètres!$B$3:$C$56,2,FALSE)),0,VLOOKUP(K23,Paramètres!$B$3:$C$56,2,FALSE)*Paramètres!$K$6),IF(OR(K23="",OR($D23="",$D23="NL",$D23="HORS LIGUE")),0,VLOOKUP(IF(OR(K23="",OR($D23="",$D23="NL",$D23="HORS LIGUE")),"",COUNTIFS($D$5:$D$72,"&lt;&gt;"&amp;"",$D$5:$D$72,"&lt;&gt;"&amp;"NL",$D$5:$D$72,"&lt;&gt;"&amp;"HORS LIGUE",K$5:K$72,"&lt;"&amp;K23)+1),Paramètres!$B$3:$C$56,2,FALSE)*Paramètres!$K$6))</f>
        <v>0</v>
      </c>
      <c r="M23" s="4"/>
      <c r="N23" s="2">
        <f>IF(M$2="Bike &amp; Run",IF(ISNA(VLOOKUP(M23,Paramètres!$B$3:$C$56,2,FALSE)),0,VLOOKUP(M23,Paramètres!$B$3:$C$56,2,FALSE)*Paramètres!$K$7),IF(OR(M23="",OR($D23="",$D23="NL",$D23="HORS LIGUE")),0,VLOOKUP(IF(OR(M23="",OR($D23="",$D23="NL",$D23="HORS LIGUE")),"",COUNTIFS($D$5:$D$72,"&lt;&gt;"&amp;"",$D$5:$D$72,"&lt;&gt;"&amp;"NL",$D$5:$D$72,"&lt;&gt;"&amp;"HORS LIGUE",M$5:M$72,"&lt;"&amp;M23)+1),Paramètres!$B$3:$C$56,2,FALSE)*Paramètres!$K$7))</f>
        <v>0</v>
      </c>
      <c r="O23" s="46"/>
      <c r="P23" s="2">
        <f>IF(O$2="Bike &amp; Run",IF(ISNA(VLOOKUP(O23,Paramètres!$B$3:$C$56,2,FALSE)),0,VLOOKUP(O23,Paramètres!$B$3:$C$56,2,FALSE)*Paramètres!$K$8),IF(OR(O23="",OR($D23="",$D23="NL",$D23="HORS LIGUE")),0,VLOOKUP(IF(OR(O23="",OR($D23="",$D23="NL",$D23="HORS LIGUE")),"",COUNTIFS($D$5:$D$72,"&lt;&gt;"&amp;"",$D$5:$D$72,"&lt;&gt;"&amp;"NL",$D$5:$D$72,"&lt;&gt;"&amp;"HORS LIGUE",O$5:O$72,"&lt;"&amp;O23)+1),Paramètres!$B$3:$C$56,2,FALSE)*Paramètres!$K$8))</f>
        <v>0</v>
      </c>
      <c r="Q23" s="46"/>
      <c r="R23" s="2">
        <f>IF(Q$2="Bike &amp; Run",IF(ISNA(VLOOKUP(Q23,Paramètres!$B$3:$C$56,2,FALSE)),0,VLOOKUP(Q23,Paramètres!$B$3:$C$56,2,FALSE)*Paramètres!$K$9),IF(OR(Q23="",OR($D23="",$D23="NL",$D23="HORS LIGUE")),0,VLOOKUP(IF(OR(Q23="",OR($D23="",$D23="NL",$D23="HORS LIGUE")),"",COUNTIFS($D$5:$D$72,"&lt;&gt;"&amp;"",$D$5:$D$72,"&lt;&gt;"&amp;"NL",$D$5:$D$72,"&lt;&gt;"&amp;"HORS LIGUE",Q$5:Q$72,"&lt;"&amp;Q23)+1),Paramètres!$B$3:$C$56,2,FALSE)*Paramètres!$K$9))</f>
        <v>0</v>
      </c>
      <c r="S23" s="46"/>
      <c r="T23" s="2">
        <f>IF(S$2="Bike &amp; Run",IF(ISNA(VLOOKUP(S23,Paramètres!$B$3:$C$56,2,FALSE)),0,VLOOKUP(S23,Paramètres!$B$3:$C$56,2,FALSE)*Paramètres!$K$10),IF(OR(S23="",OR($D23="",$D23="NL",$D23="HORS LIGUE")),0,VLOOKUP(IF(OR(S23="",OR($D23="",$D23="NL",$D23="HORS LIGUE")),"",COUNTIFS($D$5:$D$72,"&lt;&gt;"&amp;"",$D$5:$D$72,"&lt;&gt;"&amp;"NL",$D$5:$D$72,"&lt;&gt;"&amp;"HORS LIGUE",S$5:S$72,"&lt;"&amp;S23)+1),Paramètres!$B$3:$C$56,2,FALSE)*Paramètres!$K$10))</f>
        <v>0</v>
      </c>
      <c r="U23" s="46"/>
      <c r="V23" s="2">
        <f>IF(U$2="Bike &amp; Run",IF(ISNA(VLOOKUP(U23,Paramètres!$B$3:$C$56,2,FALSE)),0,VLOOKUP(U23,Paramètres!$B$3:$C$56,2,FALSE)*Paramètres!$K$11),IF(OR(U23="",OR($D23="",$D23="NL",$D23="HORS LIGUE")),0,VLOOKUP(IF(OR(U23="",OR($D23="",$D23="NL",$D23="HORS LIGUE")),"",COUNTIFS($D$5:$D$72,"&lt;&gt;"&amp;"",$D$5:$D$72,"&lt;&gt;"&amp;"NL",$D$5:$D$72,"&lt;&gt;"&amp;"HORS LIGUE",U$5:U$72,"&lt;"&amp;U23)+1),Paramètres!$B$3:$C$56,2,FALSE)*Paramètres!$K$11))</f>
        <v>0</v>
      </c>
      <c r="W23" s="46"/>
      <c r="X23" s="2">
        <f>IF(W$2="Bike &amp; Run",IF(ISNA(VLOOKUP(W23,Paramètres!$B$3:$C$56,2,FALSE)),0,VLOOKUP(W23,Paramètres!$B$3:$C$56,2,FALSE)*Paramètres!$K$12),IF(OR(W23="",OR($D23="",$D23="NL",$D23="HORS LIGUE")),0,VLOOKUP(IF(OR(W23="",OR($D23="",$D23="NL",$D23="HORS LIGUE")),"",COUNTIFS($D$5:$D$72,"&lt;&gt;"&amp;"",$D$5:$D$72,"&lt;&gt;"&amp;"NL",$D$5:$D$72,"&lt;&gt;"&amp;"HORS LIGUE",W$5:W$72,"&lt;"&amp;W23)+1),Paramètres!$B$3:$C$56,2,FALSE)*Paramètres!$K$12))</f>
        <v>0</v>
      </c>
      <c r="Y23" s="46"/>
      <c r="Z23" s="2">
        <f>IF(Y$2="Bike &amp; Run",IF(ISNA(VLOOKUP(Y23,Paramètres!$B$3:$C$56,2,FALSE)),0,VLOOKUP(Y23,Paramètres!$B$3:$C$56,2,FALSE)*Paramètres!$K$13),IF(OR(Y23="",OR($D23="",$D23="NL",$D23="HORS LIGUE")),0,VLOOKUP(IF(OR(Y23="",OR($D23="",$D23="NL",$D23="HORS LIGUE")),"",COUNTIFS($D$5:$D$72,"&lt;&gt;"&amp;"",$D$5:$D$72,"&lt;&gt;"&amp;"NL",$D$5:$D$72,"&lt;&gt;"&amp;"HORS LIGUE",Y$5:Y$72,"&lt;"&amp;Y23)+1),Paramètres!$B$3:$C$56,2,FALSE)*Paramètres!$K$13))</f>
        <v>0</v>
      </c>
      <c r="AA23" s="46"/>
      <c r="AB23" s="2">
        <f>IF(AA$2="Bike &amp; Run",IF(ISNA(VLOOKUP(AA23,Paramètres!$B$3:$C$56,2,FALSE)),0,VLOOKUP(AA23,Paramètres!$B$3:$C$56,2,FALSE)*Paramètres!$K$14),IF(OR(AA23="",OR($D23="",$D23="NL",$D23="HORS LIGUE")),0,VLOOKUP(IF(OR(AA23="",OR($D23="",$D23="NL",$D23="HORS LIGUE")),"",COUNTIFS($D$5:$D$72,"&lt;&gt;"&amp;"",$D$5:$D$72,"&lt;&gt;"&amp;"NL",$D$5:$D$72,"&lt;&gt;"&amp;"HORS LIGUE",AA$5:AA$72,"&lt;"&amp;AA23)+1),Paramètres!$B$3:$C$56,2,FALSE)*Paramètres!$K$14))</f>
        <v>0</v>
      </c>
      <c r="AC23" s="46"/>
      <c r="AD23" s="2">
        <f>IF(AC$2="Bike &amp; Run",IF(ISNA(VLOOKUP(AC23,Paramètres!$B$3:$C$56,2,FALSE)),0,VLOOKUP(AC23,Paramètres!$B$3:$C$56,2,FALSE)*Paramètres!$K$15),IF(OR(AC23="",OR($D23="",$D23="NL",$D23="HORS LIGUE")),0,VLOOKUP(IF(OR(AC23="",OR($D23="",$D23="NL",$D23="HORS LIGUE")),"",COUNTIFS($D$5:$D$72,"&lt;&gt;"&amp;"",$D$5:$D$72,"&lt;&gt;"&amp;"NL",$D$5:$D$72,"&lt;&gt;"&amp;"HORS LIGUE",AC$5:AC$72,"&lt;"&amp;AC23)+1),Paramètres!$B$3:$C$56,2,FALSE)*Paramètres!$K$15))</f>
        <v>0</v>
      </c>
      <c r="AE23" s="46"/>
      <c r="AF23" s="2">
        <f>IF(AE$2="Bike &amp; Run",IF(ISNA(VLOOKUP(AE23,Paramètres!$B$3:$C$56,2,FALSE)),0,VLOOKUP(AE23,Paramètres!$B$3:$C$56,2,FALSE)*Paramètres!$K$16),IF(OR(AE23="",OR($D23="",$D23="NL",$D23="HORS LIGUE")),0,VLOOKUP(IF(OR(AE23="",OR($D23="",$D23="NL",$D23="HORS LIGUE")),"",COUNTIFS($D$5:$D$72,"&lt;&gt;"&amp;"",$D$5:$D$72,"&lt;&gt;"&amp;"NL",$D$5:$D$72,"&lt;&gt;"&amp;"HORS LIGUE",AE$5:AE$72,"&lt;"&amp;AE23)+1),Paramètres!$B$3:$C$56,2,FALSE)*Paramètres!$K$16))</f>
        <v>0</v>
      </c>
      <c r="AG23" s="46"/>
      <c r="AH23" s="2">
        <f>IF(AG$2="Bike &amp; Run",IF(ISNA(VLOOKUP(AG23,Paramètres!$B$3:$C$56,2,FALSE)),0,VLOOKUP(AG23,Paramètres!$B$3:$C$56,2,FALSE)*Paramètres!$K$17),IF(OR(AG23="",OR($D23="",$D23="NL",$D23="HORS LIGUE")),0,VLOOKUP(IF(OR(AG23="",OR($D23="",$D23="NL",$D23="HORS LIGUE")),"",COUNTIFS($D$5:$D$72,"&lt;&gt;"&amp;"",$D$5:$D$72,"&lt;&gt;"&amp;"NL",$D$5:$D$72,"&lt;&gt;"&amp;"HORS LIGUE",AG$5:AG$72,"&lt;"&amp;AG23)+1),Paramètres!$B$3:$C$56,2,FALSE)*Paramètres!$K$17))</f>
        <v>0</v>
      </c>
      <c r="AI23" s="40">
        <f t="shared" si="0"/>
        <v>0</v>
      </c>
      <c r="AJ23" s="3" t="str">
        <f t="shared" si="1"/>
        <v/>
      </c>
      <c r="AK23" s="5">
        <f t="shared" si="2"/>
        <v>0</v>
      </c>
      <c r="AL23" s="41">
        <f t="shared" si="3"/>
        <v>0</v>
      </c>
      <c r="AM23" s="33" t="str">
        <f t="shared" si="4"/>
        <v/>
      </c>
      <c r="AO23" s="22">
        <f t="shared" si="5"/>
        <v>0</v>
      </c>
      <c r="AP23">
        <f t="shared" si="6"/>
        <v>0</v>
      </c>
      <c r="AQ23">
        <f t="shared" si="7"/>
        <v>0</v>
      </c>
      <c r="AR23">
        <f t="shared" si="8"/>
        <v>0</v>
      </c>
      <c r="AS23">
        <f t="shared" si="9"/>
        <v>0</v>
      </c>
      <c r="AT23">
        <f t="shared" si="10"/>
        <v>0</v>
      </c>
      <c r="AU23">
        <f t="shared" si="11"/>
        <v>0</v>
      </c>
      <c r="AV23">
        <f t="shared" si="12"/>
        <v>0</v>
      </c>
      <c r="AW23">
        <f t="shared" si="13"/>
        <v>0</v>
      </c>
      <c r="AX23">
        <f t="shared" si="14"/>
        <v>0</v>
      </c>
      <c r="AY23">
        <f t="shared" si="15"/>
        <v>0</v>
      </c>
      <c r="AZ23">
        <f t="shared" si="16"/>
        <v>0</v>
      </c>
      <c r="BA23">
        <f t="shared" si="17"/>
        <v>0</v>
      </c>
      <c r="BB23">
        <f t="shared" si="18"/>
        <v>0</v>
      </c>
      <c r="BC23">
        <f t="shared" si="19"/>
        <v>0</v>
      </c>
      <c r="BD23">
        <f t="shared" si="20"/>
        <v>0</v>
      </c>
      <c r="BE23" s="22">
        <f t="shared" ref="BE23:BR23" si="39">BD23+LARGE($AO23:$BC23,BE$4)</f>
        <v>0</v>
      </c>
      <c r="BF23" s="22">
        <f t="shared" si="39"/>
        <v>0</v>
      </c>
      <c r="BG23" s="22">
        <f t="shared" si="39"/>
        <v>0</v>
      </c>
      <c r="BH23" s="22">
        <f t="shared" si="39"/>
        <v>0</v>
      </c>
      <c r="BI23" s="22">
        <f t="shared" si="39"/>
        <v>0</v>
      </c>
      <c r="BJ23" s="22">
        <f t="shared" si="39"/>
        <v>0</v>
      </c>
      <c r="BK23" s="22">
        <f t="shared" si="39"/>
        <v>0</v>
      </c>
      <c r="BL23" s="22">
        <f t="shared" si="39"/>
        <v>0</v>
      </c>
      <c r="BM23" s="22">
        <f t="shared" si="39"/>
        <v>0</v>
      </c>
      <c r="BN23" s="22">
        <f t="shared" si="39"/>
        <v>0</v>
      </c>
      <c r="BO23" s="22">
        <f t="shared" si="39"/>
        <v>0</v>
      </c>
      <c r="BP23" s="22">
        <f t="shared" si="39"/>
        <v>0</v>
      </c>
      <c r="BQ23" s="22">
        <f t="shared" si="39"/>
        <v>0</v>
      </c>
      <c r="BR23" s="22">
        <f t="shared" si="39"/>
        <v>0</v>
      </c>
    </row>
    <row r="24" spans="1:70" ht="16.5">
      <c r="A24" s="14"/>
      <c r="B24" s="32" t="str">
        <f>IF(ISNA(VLOOKUP(A24,'Licenciés Jeunes 2023'!A:C,3,0)),"",VLOOKUP(A24,'Licenciés Jeunes 2023'!A:C,3,0))</f>
        <v/>
      </c>
      <c r="C24" s="32" t="str">
        <f>IF(ISNA(VLOOKUP(A24,'Licenciés Jeunes 2023'!A:C,2,0)),"",VLOOKUP(A24,'Licenciés Jeunes 2023'!A:C,2,0))</f>
        <v/>
      </c>
      <c r="D24" s="32" t="str">
        <f>IF(ISNA(VLOOKUP(A24,'Licenciés Jeunes 2023'!A:F,6,0)),"",VLOOKUP(A24,'Licenciés Jeunes 2023'!A:F,6,0))</f>
        <v/>
      </c>
      <c r="E24" s="6"/>
      <c r="F24" s="2">
        <f>IF(E$2="Bike &amp; Run",IF(ISNA(VLOOKUP(E24,Paramètres!$B$3:$C$56,2,FALSE)),0,VLOOKUP(E24,Paramètres!$B$3:$C$56,2,FALSE)*Paramètres!$K$3),IF(OR(E24="",OR($D24="",$D24="NL",$D24="HORS LIGUE")),0,VLOOKUP(IF(OR(E24="",OR($D24="",$D24="NL",$D24="HORS LIGUE")),"",COUNTIFS($D$5:$D$72,"&lt;&gt;"&amp;"",$D$5:$D$72,"&lt;&gt;"&amp;"NL",$D$5:$D$72,"&lt;&gt;"&amp;"HORS LIGUE",E$5:E$72,"&lt;"&amp;E24)+1),Paramètres!$B$3:$C$56,2,FALSE)*Paramètres!$K$3))</f>
        <v>0</v>
      </c>
      <c r="G24" s="4"/>
      <c r="H24" s="2">
        <f>IF(G$2="Bike &amp; Run",IF(ISNA(VLOOKUP(G24,Paramètres!$B$3:$C$56,2,FALSE)),0,VLOOKUP(G24,Paramètres!$B$3:$C$56,2,FALSE)*Paramètres!$K$4),IF(OR(G24="",OR($D24="",$D24="NL",$D24="HORS LIGUE")),0,VLOOKUP(IF(OR(G24="",OR($D24="",$D24="NL",$D24="HORS LIGUE")),"",COUNTIFS($D$5:$D$72,"&lt;&gt;"&amp;"",$D$5:$D$72,"&lt;&gt;"&amp;"NL",$D$5:$D$72,"&lt;&gt;"&amp;"HORS LIGUE",G$5:G$72,"&lt;"&amp;G24)+1),Paramètres!$B$3:$C$56,2,FALSE)*Paramètres!$K$4))</f>
        <v>0</v>
      </c>
      <c r="I24" s="36"/>
      <c r="J24" s="2">
        <f>IF(I$2="Bike &amp; Run",IF(ISNA(VLOOKUP(I24,Paramètres!$B$3:$C$56,2,FALSE)),0,VLOOKUP(I24,Paramètres!$B$3:$C$56,2,FALSE)*Paramètres!$K$5),IF(OR(I24="",OR($D24="",$D24="NL",$D24="HORS LIGUE")),0,VLOOKUP(IF(OR(I24="",OR($D24="",$D24="NL",$D24="HORS LIGUE")),"",COUNTIFS($D$5:$D$72,"&lt;&gt;"&amp;"",$D$5:$D$72,"&lt;&gt;"&amp;"NL",$D$5:$D$72,"&lt;&gt;"&amp;"HORS LIGUE",I$5:I$72,"&lt;"&amp;I24)+1),Paramètres!$B$3:$C$56,2,FALSE)*Paramètres!$K$5))</f>
        <v>0</v>
      </c>
      <c r="K24" s="4"/>
      <c r="L24" s="2">
        <f>IF(K$2="Bike &amp; Run",IF(ISNA(VLOOKUP(K24,Paramètres!$B$3:$C$56,2,FALSE)),0,VLOOKUP(K24,Paramètres!$B$3:$C$56,2,FALSE)*Paramètres!$K$6),IF(OR(K24="",OR($D24="",$D24="NL",$D24="HORS LIGUE")),0,VLOOKUP(IF(OR(K24="",OR($D24="",$D24="NL",$D24="HORS LIGUE")),"",COUNTIFS($D$5:$D$72,"&lt;&gt;"&amp;"",$D$5:$D$72,"&lt;&gt;"&amp;"NL",$D$5:$D$72,"&lt;&gt;"&amp;"HORS LIGUE",K$5:K$72,"&lt;"&amp;K24)+1),Paramètres!$B$3:$C$56,2,FALSE)*Paramètres!$K$6))</f>
        <v>0</v>
      </c>
      <c r="M24" s="4"/>
      <c r="N24" s="2">
        <f>IF(M$2="Bike &amp; Run",IF(ISNA(VLOOKUP(M24,Paramètres!$B$3:$C$56,2,FALSE)),0,VLOOKUP(M24,Paramètres!$B$3:$C$56,2,FALSE)*Paramètres!$K$7),IF(OR(M24="",OR($D24="",$D24="NL",$D24="HORS LIGUE")),0,VLOOKUP(IF(OR(M24="",OR($D24="",$D24="NL",$D24="HORS LIGUE")),"",COUNTIFS($D$5:$D$72,"&lt;&gt;"&amp;"",$D$5:$D$72,"&lt;&gt;"&amp;"NL",$D$5:$D$72,"&lt;&gt;"&amp;"HORS LIGUE",M$5:M$72,"&lt;"&amp;M24)+1),Paramètres!$B$3:$C$56,2,FALSE)*Paramètres!$K$7))</f>
        <v>0</v>
      </c>
      <c r="O24" s="46"/>
      <c r="P24" s="2">
        <f>IF(O$2="Bike &amp; Run",IF(ISNA(VLOOKUP(O24,Paramètres!$B$3:$C$56,2,FALSE)),0,VLOOKUP(O24,Paramètres!$B$3:$C$56,2,FALSE)*Paramètres!$K$8),IF(OR(O24="",OR($D24="",$D24="NL",$D24="HORS LIGUE")),0,VLOOKUP(IF(OR(O24="",OR($D24="",$D24="NL",$D24="HORS LIGUE")),"",COUNTIFS($D$5:$D$72,"&lt;&gt;"&amp;"",$D$5:$D$72,"&lt;&gt;"&amp;"NL",$D$5:$D$72,"&lt;&gt;"&amp;"HORS LIGUE",O$5:O$72,"&lt;"&amp;O24)+1),Paramètres!$B$3:$C$56,2,FALSE)*Paramètres!$K$8))</f>
        <v>0</v>
      </c>
      <c r="Q24" s="46"/>
      <c r="R24" s="2">
        <f>IF(Q$2="Bike &amp; Run",IF(ISNA(VLOOKUP(Q24,Paramètres!$B$3:$C$56,2,FALSE)),0,VLOOKUP(Q24,Paramètres!$B$3:$C$56,2,FALSE)*Paramètres!$K$9),IF(OR(Q24="",OR($D24="",$D24="NL",$D24="HORS LIGUE")),0,VLOOKUP(IF(OR(Q24="",OR($D24="",$D24="NL",$D24="HORS LIGUE")),"",COUNTIFS($D$5:$D$72,"&lt;&gt;"&amp;"",$D$5:$D$72,"&lt;&gt;"&amp;"NL",$D$5:$D$72,"&lt;&gt;"&amp;"HORS LIGUE",Q$5:Q$72,"&lt;"&amp;Q24)+1),Paramètres!$B$3:$C$56,2,FALSE)*Paramètres!$K$9))</f>
        <v>0</v>
      </c>
      <c r="S24" s="46"/>
      <c r="T24" s="2">
        <f>IF(S$2="Bike &amp; Run",IF(ISNA(VLOOKUP(S24,Paramètres!$B$3:$C$56,2,FALSE)),0,VLOOKUP(S24,Paramètres!$B$3:$C$56,2,FALSE)*Paramètres!$K$10),IF(OR(S24="",OR($D24="",$D24="NL",$D24="HORS LIGUE")),0,VLOOKUP(IF(OR(S24="",OR($D24="",$D24="NL",$D24="HORS LIGUE")),"",COUNTIFS($D$5:$D$72,"&lt;&gt;"&amp;"",$D$5:$D$72,"&lt;&gt;"&amp;"NL",$D$5:$D$72,"&lt;&gt;"&amp;"HORS LIGUE",S$5:S$72,"&lt;"&amp;S24)+1),Paramètres!$B$3:$C$56,2,FALSE)*Paramètres!$K$10))</f>
        <v>0</v>
      </c>
      <c r="U24" s="46"/>
      <c r="V24" s="2">
        <f>IF(U$2="Bike &amp; Run",IF(ISNA(VLOOKUP(U24,Paramètres!$B$3:$C$56,2,FALSE)),0,VLOOKUP(U24,Paramètres!$B$3:$C$56,2,FALSE)*Paramètres!$K$11),IF(OR(U24="",OR($D24="",$D24="NL",$D24="HORS LIGUE")),0,VLOOKUP(IF(OR(U24="",OR($D24="",$D24="NL",$D24="HORS LIGUE")),"",COUNTIFS($D$5:$D$72,"&lt;&gt;"&amp;"",$D$5:$D$72,"&lt;&gt;"&amp;"NL",$D$5:$D$72,"&lt;&gt;"&amp;"HORS LIGUE",U$5:U$72,"&lt;"&amp;U24)+1),Paramètres!$B$3:$C$56,2,FALSE)*Paramètres!$K$11))</f>
        <v>0</v>
      </c>
      <c r="W24" s="46"/>
      <c r="X24" s="2">
        <f>IF(W$2="Bike &amp; Run",IF(ISNA(VLOOKUP(W24,Paramètres!$B$3:$C$56,2,FALSE)),0,VLOOKUP(W24,Paramètres!$B$3:$C$56,2,FALSE)*Paramètres!$K$12),IF(OR(W24="",OR($D24="",$D24="NL",$D24="HORS LIGUE")),0,VLOOKUP(IF(OR(W24="",OR($D24="",$D24="NL",$D24="HORS LIGUE")),"",COUNTIFS($D$5:$D$72,"&lt;&gt;"&amp;"",$D$5:$D$72,"&lt;&gt;"&amp;"NL",$D$5:$D$72,"&lt;&gt;"&amp;"HORS LIGUE",W$5:W$72,"&lt;"&amp;W24)+1),Paramètres!$B$3:$C$56,2,FALSE)*Paramètres!$K$12))</f>
        <v>0</v>
      </c>
      <c r="Y24" s="46"/>
      <c r="Z24" s="2">
        <f>IF(Y$2="Bike &amp; Run",IF(ISNA(VLOOKUP(Y24,Paramètres!$B$3:$C$56,2,FALSE)),0,VLOOKUP(Y24,Paramètres!$B$3:$C$56,2,FALSE)*Paramètres!$K$13),IF(OR(Y24="",OR($D24="",$D24="NL",$D24="HORS LIGUE")),0,VLOOKUP(IF(OR(Y24="",OR($D24="",$D24="NL",$D24="HORS LIGUE")),"",COUNTIFS($D$5:$D$72,"&lt;&gt;"&amp;"",$D$5:$D$72,"&lt;&gt;"&amp;"NL",$D$5:$D$72,"&lt;&gt;"&amp;"HORS LIGUE",Y$5:Y$72,"&lt;"&amp;Y24)+1),Paramètres!$B$3:$C$56,2,FALSE)*Paramètres!$K$13))</f>
        <v>0</v>
      </c>
      <c r="AA24" s="46"/>
      <c r="AB24" s="2">
        <f>IF(AA$2="Bike &amp; Run",IF(ISNA(VLOOKUP(AA24,Paramètres!$B$3:$C$56,2,FALSE)),0,VLOOKUP(AA24,Paramètres!$B$3:$C$56,2,FALSE)*Paramètres!$K$14),IF(OR(AA24="",OR($D24="",$D24="NL",$D24="HORS LIGUE")),0,VLOOKUP(IF(OR(AA24="",OR($D24="",$D24="NL",$D24="HORS LIGUE")),"",COUNTIFS($D$5:$D$72,"&lt;&gt;"&amp;"",$D$5:$D$72,"&lt;&gt;"&amp;"NL",$D$5:$D$72,"&lt;&gt;"&amp;"HORS LIGUE",AA$5:AA$72,"&lt;"&amp;AA24)+1),Paramètres!$B$3:$C$56,2,FALSE)*Paramètres!$K$14))</f>
        <v>0</v>
      </c>
      <c r="AC24" s="46"/>
      <c r="AD24" s="2">
        <f>IF(AC$2="Bike &amp; Run",IF(ISNA(VLOOKUP(AC24,Paramètres!$B$3:$C$56,2,FALSE)),0,VLOOKUP(AC24,Paramètres!$B$3:$C$56,2,FALSE)*Paramètres!$K$15),IF(OR(AC24="",OR($D24="",$D24="NL",$D24="HORS LIGUE")),0,VLOOKUP(IF(OR(AC24="",OR($D24="",$D24="NL",$D24="HORS LIGUE")),"",COUNTIFS($D$5:$D$72,"&lt;&gt;"&amp;"",$D$5:$D$72,"&lt;&gt;"&amp;"NL",$D$5:$D$72,"&lt;&gt;"&amp;"HORS LIGUE",AC$5:AC$72,"&lt;"&amp;AC24)+1),Paramètres!$B$3:$C$56,2,FALSE)*Paramètres!$K$15))</f>
        <v>0</v>
      </c>
      <c r="AE24" s="46"/>
      <c r="AF24" s="2">
        <f>IF(AE$2="Bike &amp; Run",IF(ISNA(VLOOKUP(AE24,Paramètres!$B$3:$C$56,2,FALSE)),0,VLOOKUP(AE24,Paramètres!$B$3:$C$56,2,FALSE)*Paramètres!$K$16),IF(OR(AE24="",OR($D24="",$D24="NL",$D24="HORS LIGUE")),0,VLOOKUP(IF(OR(AE24="",OR($D24="",$D24="NL",$D24="HORS LIGUE")),"",COUNTIFS($D$5:$D$72,"&lt;&gt;"&amp;"",$D$5:$D$72,"&lt;&gt;"&amp;"NL",$D$5:$D$72,"&lt;&gt;"&amp;"HORS LIGUE",AE$5:AE$72,"&lt;"&amp;AE24)+1),Paramètres!$B$3:$C$56,2,FALSE)*Paramètres!$K$16))</f>
        <v>0</v>
      </c>
      <c r="AG24" s="46"/>
      <c r="AH24" s="2">
        <f>IF(AG$2="Bike &amp; Run",IF(ISNA(VLOOKUP(AG24,Paramètres!$B$3:$C$56,2,FALSE)),0,VLOOKUP(AG24,Paramètres!$B$3:$C$56,2,FALSE)*Paramètres!$K$17),IF(OR(AG24="",OR($D24="",$D24="NL",$D24="HORS LIGUE")),0,VLOOKUP(IF(OR(AG24="",OR($D24="",$D24="NL",$D24="HORS LIGUE")),"",COUNTIFS($D$5:$D$72,"&lt;&gt;"&amp;"",$D$5:$D$72,"&lt;&gt;"&amp;"NL",$D$5:$D$72,"&lt;&gt;"&amp;"HORS LIGUE",AG$5:AG$72,"&lt;"&amp;AG24)+1),Paramètres!$B$3:$C$56,2,FALSE)*Paramètres!$K$17))</f>
        <v>0</v>
      </c>
      <c r="AI24" s="40">
        <f t="shared" si="0"/>
        <v>0</v>
      </c>
      <c r="AJ24" s="3" t="str">
        <f t="shared" si="1"/>
        <v/>
      </c>
      <c r="AK24" s="5">
        <f t="shared" si="2"/>
        <v>0</v>
      </c>
      <c r="AL24" s="41">
        <f t="shared" si="3"/>
        <v>0</v>
      </c>
      <c r="AM24" s="33" t="str">
        <f t="shared" si="4"/>
        <v/>
      </c>
      <c r="AO24" s="22">
        <f t="shared" si="5"/>
        <v>0</v>
      </c>
      <c r="AP24">
        <f t="shared" si="6"/>
        <v>0</v>
      </c>
      <c r="AQ24">
        <f t="shared" si="7"/>
        <v>0</v>
      </c>
      <c r="AR24">
        <f t="shared" si="8"/>
        <v>0</v>
      </c>
      <c r="AS24">
        <f t="shared" si="9"/>
        <v>0</v>
      </c>
      <c r="AT24">
        <f t="shared" si="10"/>
        <v>0</v>
      </c>
      <c r="AU24">
        <f t="shared" si="11"/>
        <v>0</v>
      </c>
      <c r="AV24">
        <f t="shared" si="12"/>
        <v>0</v>
      </c>
      <c r="AW24">
        <f t="shared" si="13"/>
        <v>0</v>
      </c>
      <c r="AX24">
        <f t="shared" si="14"/>
        <v>0</v>
      </c>
      <c r="AY24">
        <f t="shared" si="15"/>
        <v>0</v>
      </c>
      <c r="AZ24">
        <f t="shared" si="16"/>
        <v>0</v>
      </c>
      <c r="BA24">
        <f t="shared" si="17"/>
        <v>0</v>
      </c>
      <c r="BB24">
        <f t="shared" si="18"/>
        <v>0</v>
      </c>
      <c r="BC24">
        <f t="shared" si="19"/>
        <v>0</v>
      </c>
      <c r="BD24">
        <f t="shared" si="20"/>
        <v>0</v>
      </c>
      <c r="BE24" s="22">
        <f t="shared" ref="BE24:BR24" si="40">BD24+LARGE($AO24:$BC24,BE$4)</f>
        <v>0</v>
      </c>
      <c r="BF24" s="22">
        <f t="shared" si="40"/>
        <v>0</v>
      </c>
      <c r="BG24" s="22">
        <f t="shared" si="40"/>
        <v>0</v>
      </c>
      <c r="BH24" s="22">
        <f t="shared" si="40"/>
        <v>0</v>
      </c>
      <c r="BI24" s="22">
        <f t="shared" si="40"/>
        <v>0</v>
      </c>
      <c r="BJ24" s="22">
        <f t="shared" si="40"/>
        <v>0</v>
      </c>
      <c r="BK24" s="22">
        <f t="shared" si="40"/>
        <v>0</v>
      </c>
      <c r="BL24" s="22">
        <f t="shared" si="40"/>
        <v>0</v>
      </c>
      <c r="BM24" s="22">
        <f t="shared" si="40"/>
        <v>0</v>
      </c>
      <c r="BN24" s="22">
        <f t="shared" si="40"/>
        <v>0</v>
      </c>
      <c r="BO24" s="22">
        <f t="shared" si="40"/>
        <v>0</v>
      </c>
      <c r="BP24" s="22">
        <f t="shared" si="40"/>
        <v>0</v>
      </c>
      <c r="BQ24" s="22">
        <f t="shared" si="40"/>
        <v>0</v>
      </c>
      <c r="BR24" s="22">
        <f t="shared" si="40"/>
        <v>0</v>
      </c>
    </row>
    <row r="25" spans="1:70" ht="16.5">
      <c r="A25" s="14"/>
      <c r="B25" s="32" t="str">
        <f>IF(ISNA(VLOOKUP(A25,'Licenciés Jeunes 2023'!A:C,3,0)),"",VLOOKUP(A25,'Licenciés Jeunes 2023'!A:C,3,0))</f>
        <v/>
      </c>
      <c r="C25" s="32" t="str">
        <f>IF(ISNA(VLOOKUP(A25,'Licenciés Jeunes 2023'!A:C,2,0)),"",VLOOKUP(A25,'Licenciés Jeunes 2023'!A:C,2,0))</f>
        <v/>
      </c>
      <c r="D25" s="32" t="str">
        <f>IF(ISNA(VLOOKUP(A25,'Licenciés Jeunes 2023'!A:F,6,0)),"",VLOOKUP(A25,'Licenciés Jeunes 2023'!A:F,6,0))</f>
        <v/>
      </c>
      <c r="E25" s="6"/>
      <c r="F25" s="2">
        <f>IF(E$2="Bike &amp; Run",IF(ISNA(VLOOKUP(E25,Paramètres!$B$3:$C$56,2,FALSE)),0,VLOOKUP(E25,Paramètres!$B$3:$C$56,2,FALSE)*Paramètres!$K$3),IF(OR(E25="",OR($D25="",$D25="NL",$D25="HORS LIGUE")),0,VLOOKUP(IF(OR(E25="",OR($D25="",$D25="NL",$D25="HORS LIGUE")),"",COUNTIFS($D$5:$D$72,"&lt;&gt;"&amp;"",$D$5:$D$72,"&lt;&gt;"&amp;"NL",$D$5:$D$72,"&lt;&gt;"&amp;"HORS LIGUE",E$5:E$72,"&lt;"&amp;E25)+1),Paramètres!$B$3:$C$56,2,FALSE)*Paramètres!$K$3))</f>
        <v>0</v>
      </c>
      <c r="G25" s="4"/>
      <c r="H25" s="2">
        <f>IF(G$2="Bike &amp; Run",IF(ISNA(VLOOKUP(G25,Paramètres!$B$3:$C$56,2,FALSE)),0,VLOOKUP(G25,Paramètres!$B$3:$C$56,2,FALSE)*Paramètres!$K$4),IF(OR(G25="",OR($D25="",$D25="NL",$D25="HORS LIGUE")),0,VLOOKUP(IF(OR(G25="",OR($D25="",$D25="NL",$D25="HORS LIGUE")),"",COUNTIFS($D$5:$D$72,"&lt;&gt;"&amp;"",$D$5:$D$72,"&lt;&gt;"&amp;"NL",$D$5:$D$72,"&lt;&gt;"&amp;"HORS LIGUE",G$5:G$72,"&lt;"&amp;G25)+1),Paramètres!$B$3:$C$56,2,FALSE)*Paramètres!$K$4))</f>
        <v>0</v>
      </c>
      <c r="I25" s="36"/>
      <c r="J25" s="2">
        <f>IF(I$2="Bike &amp; Run",IF(ISNA(VLOOKUP(I25,Paramètres!$B$3:$C$56,2,FALSE)),0,VLOOKUP(I25,Paramètres!$B$3:$C$56,2,FALSE)*Paramètres!$K$5),IF(OR(I25="",OR($D25="",$D25="NL",$D25="HORS LIGUE")),0,VLOOKUP(IF(OR(I25="",OR($D25="",$D25="NL",$D25="HORS LIGUE")),"",COUNTIFS($D$5:$D$72,"&lt;&gt;"&amp;"",$D$5:$D$72,"&lt;&gt;"&amp;"NL",$D$5:$D$72,"&lt;&gt;"&amp;"HORS LIGUE",I$5:I$72,"&lt;"&amp;I25)+1),Paramètres!$B$3:$C$56,2,FALSE)*Paramètres!$K$5))</f>
        <v>0</v>
      </c>
      <c r="K25" s="4"/>
      <c r="L25" s="2">
        <f>IF(K$2="Bike &amp; Run",IF(ISNA(VLOOKUP(K25,Paramètres!$B$3:$C$56,2,FALSE)),0,VLOOKUP(K25,Paramètres!$B$3:$C$56,2,FALSE)*Paramètres!$K$6),IF(OR(K25="",OR($D25="",$D25="NL",$D25="HORS LIGUE")),0,VLOOKUP(IF(OR(K25="",OR($D25="",$D25="NL",$D25="HORS LIGUE")),"",COUNTIFS($D$5:$D$72,"&lt;&gt;"&amp;"",$D$5:$D$72,"&lt;&gt;"&amp;"NL",$D$5:$D$72,"&lt;&gt;"&amp;"HORS LIGUE",K$5:K$72,"&lt;"&amp;K25)+1),Paramètres!$B$3:$C$56,2,FALSE)*Paramètres!$K$6))</f>
        <v>0</v>
      </c>
      <c r="M25" s="4"/>
      <c r="N25" s="2">
        <f>IF(M$2="Bike &amp; Run",IF(ISNA(VLOOKUP(M25,Paramètres!$B$3:$C$56,2,FALSE)),0,VLOOKUP(M25,Paramètres!$B$3:$C$56,2,FALSE)*Paramètres!$K$7),IF(OR(M25="",OR($D25="",$D25="NL",$D25="HORS LIGUE")),0,VLOOKUP(IF(OR(M25="",OR($D25="",$D25="NL",$D25="HORS LIGUE")),"",COUNTIFS($D$5:$D$72,"&lt;&gt;"&amp;"",$D$5:$D$72,"&lt;&gt;"&amp;"NL",$D$5:$D$72,"&lt;&gt;"&amp;"HORS LIGUE",M$5:M$72,"&lt;"&amp;M25)+1),Paramètres!$B$3:$C$56,2,FALSE)*Paramètres!$K$7))</f>
        <v>0</v>
      </c>
      <c r="O25" s="46"/>
      <c r="P25" s="2">
        <f>IF(O$2="Bike &amp; Run",IF(ISNA(VLOOKUP(O25,Paramètres!$B$3:$C$56,2,FALSE)),0,VLOOKUP(O25,Paramètres!$B$3:$C$56,2,FALSE)*Paramètres!$K$8),IF(OR(O25="",OR($D25="",$D25="NL",$D25="HORS LIGUE")),0,VLOOKUP(IF(OR(O25="",OR($D25="",$D25="NL",$D25="HORS LIGUE")),"",COUNTIFS($D$5:$D$72,"&lt;&gt;"&amp;"",$D$5:$D$72,"&lt;&gt;"&amp;"NL",$D$5:$D$72,"&lt;&gt;"&amp;"HORS LIGUE",O$5:O$72,"&lt;"&amp;O25)+1),Paramètres!$B$3:$C$56,2,FALSE)*Paramètres!$K$8))</f>
        <v>0</v>
      </c>
      <c r="Q25" s="46"/>
      <c r="R25" s="2">
        <f>IF(Q$2="Bike &amp; Run",IF(ISNA(VLOOKUP(Q25,Paramètres!$B$3:$C$56,2,FALSE)),0,VLOOKUP(Q25,Paramètres!$B$3:$C$56,2,FALSE)*Paramètres!$K$9),IF(OR(Q25="",OR($D25="",$D25="NL",$D25="HORS LIGUE")),0,VLOOKUP(IF(OR(Q25="",OR($D25="",$D25="NL",$D25="HORS LIGUE")),"",COUNTIFS($D$5:$D$72,"&lt;&gt;"&amp;"",$D$5:$D$72,"&lt;&gt;"&amp;"NL",$D$5:$D$72,"&lt;&gt;"&amp;"HORS LIGUE",Q$5:Q$72,"&lt;"&amp;Q25)+1),Paramètres!$B$3:$C$56,2,FALSE)*Paramètres!$K$9))</f>
        <v>0</v>
      </c>
      <c r="S25" s="46"/>
      <c r="T25" s="2">
        <f>IF(S$2="Bike &amp; Run",IF(ISNA(VLOOKUP(S25,Paramètres!$B$3:$C$56,2,FALSE)),0,VLOOKUP(S25,Paramètres!$B$3:$C$56,2,FALSE)*Paramètres!$K$10),IF(OR(S25="",OR($D25="",$D25="NL",$D25="HORS LIGUE")),0,VLOOKUP(IF(OR(S25="",OR($D25="",$D25="NL",$D25="HORS LIGUE")),"",COUNTIFS($D$5:$D$72,"&lt;&gt;"&amp;"",$D$5:$D$72,"&lt;&gt;"&amp;"NL",$D$5:$D$72,"&lt;&gt;"&amp;"HORS LIGUE",S$5:S$72,"&lt;"&amp;S25)+1),Paramètres!$B$3:$C$56,2,FALSE)*Paramètres!$K$10))</f>
        <v>0</v>
      </c>
      <c r="U25" s="46"/>
      <c r="V25" s="2">
        <f>IF(U$2="Bike &amp; Run",IF(ISNA(VLOOKUP(U25,Paramètres!$B$3:$C$56,2,FALSE)),0,VLOOKUP(U25,Paramètres!$B$3:$C$56,2,FALSE)*Paramètres!$K$11),IF(OR(U25="",OR($D25="",$D25="NL",$D25="HORS LIGUE")),0,VLOOKUP(IF(OR(U25="",OR($D25="",$D25="NL",$D25="HORS LIGUE")),"",COUNTIFS($D$5:$D$72,"&lt;&gt;"&amp;"",$D$5:$D$72,"&lt;&gt;"&amp;"NL",$D$5:$D$72,"&lt;&gt;"&amp;"HORS LIGUE",U$5:U$72,"&lt;"&amp;U25)+1),Paramètres!$B$3:$C$56,2,FALSE)*Paramètres!$K$11))</f>
        <v>0</v>
      </c>
      <c r="W25" s="46"/>
      <c r="X25" s="2">
        <f>IF(W$2="Bike &amp; Run",IF(ISNA(VLOOKUP(W25,Paramètres!$B$3:$C$56,2,FALSE)),0,VLOOKUP(W25,Paramètres!$B$3:$C$56,2,FALSE)*Paramètres!$K$12),IF(OR(W25="",OR($D25="",$D25="NL",$D25="HORS LIGUE")),0,VLOOKUP(IF(OR(W25="",OR($D25="",$D25="NL",$D25="HORS LIGUE")),"",COUNTIFS($D$5:$D$72,"&lt;&gt;"&amp;"",$D$5:$D$72,"&lt;&gt;"&amp;"NL",$D$5:$D$72,"&lt;&gt;"&amp;"HORS LIGUE",W$5:W$72,"&lt;"&amp;W25)+1),Paramètres!$B$3:$C$56,2,FALSE)*Paramètres!$K$12))</f>
        <v>0</v>
      </c>
      <c r="Y25" s="46"/>
      <c r="Z25" s="2">
        <f>IF(Y$2="Bike &amp; Run",IF(ISNA(VLOOKUP(Y25,Paramètres!$B$3:$C$56,2,FALSE)),0,VLOOKUP(Y25,Paramètres!$B$3:$C$56,2,FALSE)*Paramètres!$K$13),IF(OR(Y25="",OR($D25="",$D25="NL",$D25="HORS LIGUE")),0,VLOOKUP(IF(OR(Y25="",OR($D25="",$D25="NL",$D25="HORS LIGUE")),"",COUNTIFS($D$5:$D$72,"&lt;&gt;"&amp;"",$D$5:$D$72,"&lt;&gt;"&amp;"NL",$D$5:$D$72,"&lt;&gt;"&amp;"HORS LIGUE",Y$5:Y$72,"&lt;"&amp;Y25)+1),Paramètres!$B$3:$C$56,2,FALSE)*Paramètres!$K$13))</f>
        <v>0</v>
      </c>
      <c r="AA25" s="46"/>
      <c r="AB25" s="2">
        <f>IF(AA$2="Bike &amp; Run",IF(ISNA(VLOOKUP(AA25,Paramètres!$B$3:$C$56,2,FALSE)),0,VLOOKUP(AA25,Paramètres!$B$3:$C$56,2,FALSE)*Paramètres!$K$14),IF(OR(AA25="",OR($D25="",$D25="NL",$D25="HORS LIGUE")),0,VLOOKUP(IF(OR(AA25="",OR($D25="",$D25="NL",$D25="HORS LIGUE")),"",COUNTIFS($D$5:$D$72,"&lt;&gt;"&amp;"",$D$5:$D$72,"&lt;&gt;"&amp;"NL",$D$5:$D$72,"&lt;&gt;"&amp;"HORS LIGUE",AA$5:AA$72,"&lt;"&amp;AA25)+1),Paramètres!$B$3:$C$56,2,FALSE)*Paramètres!$K$14))</f>
        <v>0</v>
      </c>
      <c r="AC25" s="46"/>
      <c r="AD25" s="2">
        <f>IF(AC$2="Bike &amp; Run",IF(ISNA(VLOOKUP(AC25,Paramètres!$B$3:$C$56,2,FALSE)),0,VLOOKUP(AC25,Paramètres!$B$3:$C$56,2,FALSE)*Paramètres!$K$15),IF(OR(AC25="",OR($D25="",$D25="NL",$D25="HORS LIGUE")),0,VLOOKUP(IF(OR(AC25="",OR($D25="",$D25="NL",$D25="HORS LIGUE")),"",COUNTIFS($D$5:$D$72,"&lt;&gt;"&amp;"",$D$5:$D$72,"&lt;&gt;"&amp;"NL",$D$5:$D$72,"&lt;&gt;"&amp;"HORS LIGUE",AC$5:AC$72,"&lt;"&amp;AC25)+1),Paramètres!$B$3:$C$56,2,FALSE)*Paramètres!$K$15))</f>
        <v>0</v>
      </c>
      <c r="AE25" s="46"/>
      <c r="AF25" s="2">
        <f>IF(AE$2="Bike &amp; Run",IF(ISNA(VLOOKUP(AE25,Paramètres!$B$3:$C$56,2,FALSE)),0,VLOOKUP(AE25,Paramètres!$B$3:$C$56,2,FALSE)*Paramètres!$K$16),IF(OR(AE25="",OR($D25="",$D25="NL",$D25="HORS LIGUE")),0,VLOOKUP(IF(OR(AE25="",OR($D25="",$D25="NL",$D25="HORS LIGUE")),"",COUNTIFS($D$5:$D$72,"&lt;&gt;"&amp;"",$D$5:$D$72,"&lt;&gt;"&amp;"NL",$D$5:$D$72,"&lt;&gt;"&amp;"HORS LIGUE",AE$5:AE$72,"&lt;"&amp;AE25)+1),Paramètres!$B$3:$C$56,2,FALSE)*Paramètres!$K$16))</f>
        <v>0</v>
      </c>
      <c r="AG25" s="46"/>
      <c r="AH25" s="2">
        <f>IF(AG$2="Bike &amp; Run",IF(ISNA(VLOOKUP(AG25,Paramètres!$B$3:$C$56,2,FALSE)),0,VLOOKUP(AG25,Paramètres!$B$3:$C$56,2,FALSE)*Paramètres!$K$17),IF(OR(AG25="",OR($D25="",$D25="NL",$D25="HORS LIGUE")),0,VLOOKUP(IF(OR(AG25="",OR($D25="",$D25="NL",$D25="HORS LIGUE")),"",COUNTIFS($D$5:$D$72,"&lt;&gt;"&amp;"",$D$5:$D$72,"&lt;&gt;"&amp;"NL",$D$5:$D$72,"&lt;&gt;"&amp;"HORS LIGUE",AG$5:AG$72,"&lt;"&amp;AG25)+1),Paramètres!$B$3:$C$56,2,FALSE)*Paramètres!$K$17))</f>
        <v>0</v>
      </c>
      <c r="AI25" s="40">
        <f t="shared" si="0"/>
        <v>0</v>
      </c>
      <c r="AJ25" s="3" t="str">
        <f t="shared" si="1"/>
        <v/>
      </c>
      <c r="AK25" s="5">
        <f t="shared" si="2"/>
        <v>0</v>
      </c>
      <c r="AL25" s="41">
        <f t="shared" si="3"/>
        <v>0</v>
      </c>
      <c r="AM25" s="33" t="str">
        <f t="shared" si="4"/>
        <v/>
      </c>
      <c r="AO25" s="22">
        <f t="shared" si="5"/>
        <v>0</v>
      </c>
      <c r="AP25">
        <f t="shared" si="6"/>
        <v>0</v>
      </c>
      <c r="AQ25">
        <f t="shared" si="7"/>
        <v>0</v>
      </c>
      <c r="AR25">
        <f t="shared" si="8"/>
        <v>0</v>
      </c>
      <c r="AS25">
        <f t="shared" si="9"/>
        <v>0</v>
      </c>
      <c r="AT25">
        <f t="shared" si="10"/>
        <v>0</v>
      </c>
      <c r="AU25">
        <f t="shared" si="11"/>
        <v>0</v>
      </c>
      <c r="AV25">
        <f t="shared" si="12"/>
        <v>0</v>
      </c>
      <c r="AW25">
        <f t="shared" si="13"/>
        <v>0</v>
      </c>
      <c r="AX25">
        <f t="shared" si="14"/>
        <v>0</v>
      </c>
      <c r="AY25">
        <f t="shared" si="15"/>
        <v>0</v>
      </c>
      <c r="AZ25">
        <f t="shared" si="16"/>
        <v>0</v>
      </c>
      <c r="BA25">
        <f t="shared" si="17"/>
        <v>0</v>
      </c>
      <c r="BB25">
        <f t="shared" si="18"/>
        <v>0</v>
      </c>
      <c r="BC25">
        <f t="shared" si="19"/>
        <v>0</v>
      </c>
      <c r="BD25">
        <f t="shared" si="20"/>
        <v>0</v>
      </c>
      <c r="BE25" s="22">
        <f t="shared" ref="BE25:BR25" si="41">BD25+LARGE($AO25:$BC25,BE$4)</f>
        <v>0</v>
      </c>
      <c r="BF25" s="22">
        <f t="shared" si="41"/>
        <v>0</v>
      </c>
      <c r="BG25" s="22">
        <f t="shared" si="41"/>
        <v>0</v>
      </c>
      <c r="BH25" s="22">
        <f t="shared" si="41"/>
        <v>0</v>
      </c>
      <c r="BI25" s="22">
        <f t="shared" si="41"/>
        <v>0</v>
      </c>
      <c r="BJ25" s="22">
        <f t="shared" si="41"/>
        <v>0</v>
      </c>
      <c r="BK25" s="22">
        <f t="shared" si="41"/>
        <v>0</v>
      </c>
      <c r="BL25" s="22">
        <f t="shared" si="41"/>
        <v>0</v>
      </c>
      <c r="BM25" s="22">
        <f t="shared" si="41"/>
        <v>0</v>
      </c>
      <c r="BN25" s="22">
        <f t="shared" si="41"/>
        <v>0</v>
      </c>
      <c r="BO25" s="22">
        <f t="shared" si="41"/>
        <v>0</v>
      </c>
      <c r="BP25" s="22">
        <f t="shared" si="41"/>
        <v>0</v>
      </c>
      <c r="BQ25" s="22">
        <f t="shared" si="41"/>
        <v>0</v>
      </c>
      <c r="BR25" s="22">
        <f t="shared" si="41"/>
        <v>0</v>
      </c>
    </row>
    <row r="26" spans="1:70" ht="16.5">
      <c r="A26" s="14"/>
      <c r="B26" s="32" t="str">
        <f>IF(ISNA(VLOOKUP(A26,'Licenciés Jeunes 2023'!A:C,3,0)),"",VLOOKUP(A26,'Licenciés Jeunes 2023'!A:C,3,0))</f>
        <v/>
      </c>
      <c r="C26" s="32" t="str">
        <f>IF(ISNA(VLOOKUP(A26,'Licenciés Jeunes 2023'!A:C,2,0)),"",VLOOKUP(A26,'Licenciés Jeunes 2023'!A:C,2,0))</f>
        <v/>
      </c>
      <c r="D26" s="32" t="str">
        <f>IF(ISNA(VLOOKUP(A26,'Licenciés Jeunes 2023'!A:F,6,0)),"",VLOOKUP(A26,'Licenciés Jeunes 2023'!A:F,6,0))</f>
        <v/>
      </c>
      <c r="E26" s="6"/>
      <c r="F26" s="2">
        <f>IF(E$2="Bike &amp; Run",IF(ISNA(VLOOKUP(E26,Paramètres!$B$3:$C$56,2,FALSE)),0,VLOOKUP(E26,Paramètres!$B$3:$C$56,2,FALSE)*Paramètres!$K$3),IF(OR(E26="",OR($D26="",$D26="NL",$D26="HORS LIGUE")),0,VLOOKUP(IF(OR(E26="",OR($D26="",$D26="NL",$D26="HORS LIGUE")),"",COUNTIFS($D$5:$D$72,"&lt;&gt;"&amp;"",$D$5:$D$72,"&lt;&gt;"&amp;"NL",$D$5:$D$72,"&lt;&gt;"&amp;"HORS LIGUE",E$5:E$72,"&lt;"&amp;E26)+1),Paramètres!$B$3:$C$56,2,FALSE)*Paramètres!$K$3))</f>
        <v>0</v>
      </c>
      <c r="G26" s="4"/>
      <c r="H26" s="2">
        <f>IF(G$2="Bike &amp; Run",IF(ISNA(VLOOKUP(G26,Paramètres!$B$3:$C$56,2,FALSE)),0,VLOOKUP(G26,Paramètres!$B$3:$C$56,2,FALSE)*Paramètres!$K$4),IF(OR(G26="",OR($D26="",$D26="NL",$D26="HORS LIGUE")),0,VLOOKUP(IF(OR(G26="",OR($D26="",$D26="NL",$D26="HORS LIGUE")),"",COUNTIFS($D$5:$D$72,"&lt;&gt;"&amp;"",$D$5:$D$72,"&lt;&gt;"&amp;"NL",$D$5:$D$72,"&lt;&gt;"&amp;"HORS LIGUE",G$5:G$72,"&lt;"&amp;G26)+1),Paramètres!$B$3:$C$56,2,FALSE)*Paramètres!$K$4))</f>
        <v>0</v>
      </c>
      <c r="I26" s="36"/>
      <c r="J26" s="2">
        <f>IF(I$2="Bike &amp; Run",IF(ISNA(VLOOKUP(I26,Paramètres!$B$3:$C$56,2,FALSE)),0,VLOOKUP(I26,Paramètres!$B$3:$C$56,2,FALSE)*Paramètres!$K$5),IF(OR(I26="",OR($D26="",$D26="NL",$D26="HORS LIGUE")),0,VLOOKUP(IF(OR(I26="",OR($D26="",$D26="NL",$D26="HORS LIGUE")),"",COUNTIFS($D$5:$D$72,"&lt;&gt;"&amp;"",$D$5:$D$72,"&lt;&gt;"&amp;"NL",$D$5:$D$72,"&lt;&gt;"&amp;"HORS LIGUE",I$5:I$72,"&lt;"&amp;I26)+1),Paramètres!$B$3:$C$56,2,FALSE)*Paramètres!$K$5))</f>
        <v>0</v>
      </c>
      <c r="K26" s="4"/>
      <c r="L26" s="2">
        <f>IF(K$2="Bike &amp; Run",IF(ISNA(VLOOKUP(K26,Paramètres!$B$3:$C$56,2,FALSE)),0,VLOOKUP(K26,Paramètres!$B$3:$C$56,2,FALSE)*Paramètres!$K$6),IF(OR(K26="",OR($D26="",$D26="NL",$D26="HORS LIGUE")),0,VLOOKUP(IF(OR(K26="",OR($D26="",$D26="NL",$D26="HORS LIGUE")),"",COUNTIFS($D$5:$D$72,"&lt;&gt;"&amp;"",$D$5:$D$72,"&lt;&gt;"&amp;"NL",$D$5:$D$72,"&lt;&gt;"&amp;"HORS LIGUE",K$5:K$72,"&lt;"&amp;K26)+1),Paramètres!$B$3:$C$56,2,FALSE)*Paramètres!$K$6))</f>
        <v>0</v>
      </c>
      <c r="M26" s="4"/>
      <c r="N26" s="2">
        <f>IF(M$2="Bike &amp; Run",IF(ISNA(VLOOKUP(M26,Paramètres!$B$3:$C$56,2,FALSE)),0,VLOOKUP(M26,Paramètres!$B$3:$C$56,2,FALSE)*Paramètres!$K$7),IF(OR(M26="",OR($D26="",$D26="NL",$D26="HORS LIGUE")),0,VLOOKUP(IF(OR(M26="",OR($D26="",$D26="NL",$D26="HORS LIGUE")),"",COUNTIFS($D$5:$D$72,"&lt;&gt;"&amp;"",$D$5:$D$72,"&lt;&gt;"&amp;"NL",$D$5:$D$72,"&lt;&gt;"&amp;"HORS LIGUE",M$5:M$72,"&lt;"&amp;M26)+1),Paramètres!$B$3:$C$56,2,FALSE)*Paramètres!$K$7))</f>
        <v>0</v>
      </c>
      <c r="O26" s="46"/>
      <c r="P26" s="2">
        <f>IF(O$2="Bike &amp; Run",IF(ISNA(VLOOKUP(O26,Paramètres!$B$3:$C$56,2,FALSE)),0,VLOOKUP(O26,Paramètres!$B$3:$C$56,2,FALSE)*Paramètres!$K$8),IF(OR(O26="",OR($D26="",$D26="NL",$D26="HORS LIGUE")),0,VLOOKUP(IF(OR(O26="",OR($D26="",$D26="NL",$D26="HORS LIGUE")),"",COUNTIFS($D$5:$D$72,"&lt;&gt;"&amp;"",$D$5:$D$72,"&lt;&gt;"&amp;"NL",$D$5:$D$72,"&lt;&gt;"&amp;"HORS LIGUE",O$5:O$72,"&lt;"&amp;O26)+1),Paramètres!$B$3:$C$56,2,FALSE)*Paramètres!$K$8))</f>
        <v>0</v>
      </c>
      <c r="Q26" s="46"/>
      <c r="R26" s="2">
        <f>IF(Q$2="Bike &amp; Run",IF(ISNA(VLOOKUP(Q26,Paramètres!$B$3:$C$56,2,FALSE)),0,VLOOKUP(Q26,Paramètres!$B$3:$C$56,2,FALSE)*Paramètres!$K$9),IF(OR(Q26="",OR($D26="",$D26="NL",$D26="HORS LIGUE")),0,VLOOKUP(IF(OR(Q26="",OR($D26="",$D26="NL",$D26="HORS LIGUE")),"",COUNTIFS($D$5:$D$72,"&lt;&gt;"&amp;"",$D$5:$D$72,"&lt;&gt;"&amp;"NL",$D$5:$D$72,"&lt;&gt;"&amp;"HORS LIGUE",Q$5:Q$72,"&lt;"&amp;Q26)+1),Paramètres!$B$3:$C$56,2,FALSE)*Paramètres!$K$9))</f>
        <v>0</v>
      </c>
      <c r="S26" s="46"/>
      <c r="T26" s="2">
        <f>IF(S$2="Bike &amp; Run",IF(ISNA(VLOOKUP(S26,Paramètres!$B$3:$C$56,2,FALSE)),0,VLOOKUP(S26,Paramètres!$B$3:$C$56,2,FALSE)*Paramètres!$K$10),IF(OR(S26="",OR($D26="",$D26="NL",$D26="HORS LIGUE")),0,VLOOKUP(IF(OR(S26="",OR($D26="",$D26="NL",$D26="HORS LIGUE")),"",COUNTIFS($D$5:$D$72,"&lt;&gt;"&amp;"",$D$5:$D$72,"&lt;&gt;"&amp;"NL",$D$5:$D$72,"&lt;&gt;"&amp;"HORS LIGUE",S$5:S$72,"&lt;"&amp;S26)+1),Paramètres!$B$3:$C$56,2,FALSE)*Paramètres!$K$10))</f>
        <v>0</v>
      </c>
      <c r="U26" s="46"/>
      <c r="V26" s="2">
        <f>IF(U$2="Bike &amp; Run",IF(ISNA(VLOOKUP(U26,Paramètres!$B$3:$C$56,2,FALSE)),0,VLOOKUP(U26,Paramètres!$B$3:$C$56,2,FALSE)*Paramètres!$K$11),IF(OR(U26="",OR($D26="",$D26="NL",$D26="HORS LIGUE")),0,VLOOKUP(IF(OR(U26="",OR($D26="",$D26="NL",$D26="HORS LIGUE")),"",COUNTIFS($D$5:$D$72,"&lt;&gt;"&amp;"",$D$5:$D$72,"&lt;&gt;"&amp;"NL",$D$5:$D$72,"&lt;&gt;"&amp;"HORS LIGUE",U$5:U$72,"&lt;"&amp;U26)+1),Paramètres!$B$3:$C$56,2,FALSE)*Paramètres!$K$11))</f>
        <v>0</v>
      </c>
      <c r="W26" s="46"/>
      <c r="X26" s="2">
        <f>IF(W$2="Bike &amp; Run",IF(ISNA(VLOOKUP(W26,Paramètres!$B$3:$C$56,2,FALSE)),0,VLOOKUP(W26,Paramètres!$B$3:$C$56,2,FALSE)*Paramètres!$K$12),IF(OR(W26="",OR($D26="",$D26="NL",$D26="HORS LIGUE")),0,VLOOKUP(IF(OR(W26="",OR($D26="",$D26="NL",$D26="HORS LIGUE")),"",COUNTIFS($D$5:$D$72,"&lt;&gt;"&amp;"",$D$5:$D$72,"&lt;&gt;"&amp;"NL",$D$5:$D$72,"&lt;&gt;"&amp;"HORS LIGUE",W$5:W$72,"&lt;"&amp;W26)+1),Paramètres!$B$3:$C$56,2,FALSE)*Paramètres!$K$12))</f>
        <v>0</v>
      </c>
      <c r="Y26" s="46"/>
      <c r="Z26" s="2">
        <f>IF(Y$2="Bike &amp; Run",IF(ISNA(VLOOKUP(Y26,Paramètres!$B$3:$C$56,2,FALSE)),0,VLOOKUP(Y26,Paramètres!$B$3:$C$56,2,FALSE)*Paramètres!$K$13),IF(OR(Y26="",OR($D26="",$D26="NL",$D26="HORS LIGUE")),0,VLOOKUP(IF(OR(Y26="",OR($D26="",$D26="NL",$D26="HORS LIGUE")),"",COUNTIFS($D$5:$D$72,"&lt;&gt;"&amp;"",$D$5:$D$72,"&lt;&gt;"&amp;"NL",$D$5:$D$72,"&lt;&gt;"&amp;"HORS LIGUE",Y$5:Y$72,"&lt;"&amp;Y26)+1),Paramètres!$B$3:$C$56,2,FALSE)*Paramètres!$K$13))</f>
        <v>0</v>
      </c>
      <c r="AA26" s="46"/>
      <c r="AB26" s="2">
        <f>IF(AA$2="Bike &amp; Run",IF(ISNA(VLOOKUP(AA26,Paramètres!$B$3:$C$56,2,FALSE)),0,VLOOKUP(AA26,Paramètres!$B$3:$C$56,2,FALSE)*Paramètres!$K$14),IF(OR(AA26="",OR($D26="",$D26="NL",$D26="HORS LIGUE")),0,VLOOKUP(IF(OR(AA26="",OR($D26="",$D26="NL",$D26="HORS LIGUE")),"",COUNTIFS($D$5:$D$72,"&lt;&gt;"&amp;"",$D$5:$D$72,"&lt;&gt;"&amp;"NL",$D$5:$D$72,"&lt;&gt;"&amp;"HORS LIGUE",AA$5:AA$72,"&lt;"&amp;AA26)+1),Paramètres!$B$3:$C$56,2,FALSE)*Paramètres!$K$14))</f>
        <v>0</v>
      </c>
      <c r="AC26" s="46"/>
      <c r="AD26" s="2">
        <f>IF(AC$2="Bike &amp; Run",IF(ISNA(VLOOKUP(AC26,Paramètres!$B$3:$C$56,2,FALSE)),0,VLOOKUP(AC26,Paramètres!$B$3:$C$56,2,FALSE)*Paramètres!$K$15),IF(OR(AC26="",OR($D26="",$D26="NL",$D26="HORS LIGUE")),0,VLOOKUP(IF(OR(AC26="",OR($D26="",$D26="NL",$D26="HORS LIGUE")),"",COUNTIFS($D$5:$D$72,"&lt;&gt;"&amp;"",$D$5:$D$72,"&lt;&gt;"&amp;"NL",$D$5:$D$72,"&lt;&gt;"&amp;"HORS LIGUE",AC$5:AC$72,"&lt;"&amp;AC26)+1),Paramètres!$B$3:$C$56,2,FALSE)*Paramètres!$K$15))</f>
        <v>0</v>
      </c>
      <c r="AE26" s="46"/>
      <c r="AF26" s="2">
        <f>IF(AE$2="Bike &amp; Run",IF(ISNA(VLOOKUP(AE26,Paramètres!$B$3:$C$56,2,FALSE)),0,VLOOKUP(AE26,Paramètres!$B$3:$C$56,2,FALSE)*Paramètres!$K$16),IF(OR(AE26="",OR($D26="",$D26="NL",$D26="HORS LIGUE")),0,VLOOKUP(IF(OR(AE26="",OR($D26="",$D26="NL",$D26="HORS LIGUE")),"",COUNTIFS($D$5:$D$72,"&lt;&gt;"&amp;"",$D$5:$D$72,"&lt;&gt;"&amp;"NL",$D$5:$D$72,"&lt;&gt;"&amp;"HORS LIGUE",AE$5:AE$72,"&lt;"&amp;AE26)+1),Paramètres!$B$3:$C$56,2,FALSE)*Paramètres!$K$16))</f>
        <v>0</v>
      </c>
      <c r="AG26" s="46"/>
      <c r="AH26" s="2">
        <f>IF(AG$2="Bike &amp; Run",IF(ISNA(VLOOKUP(AG26,Paramètres!$B$3:$C$56,2,FALSE)),0,VLOOKUP(AG26,Paramètres!$B$3:$C$56,2,FALSE)*Paramètres!$K$17),IF(OR(AG26="",OR($D26="",$D26="NL",$D26="HORS LIGUE")),0,VLOOKUP(IF(OR(AG26="",OR($D26="",$D26="NL",$D26="HORS LIGUE")),"",COUNTIFS($D$5:$D$72,"&lt;&gt;"&amp;"",$D$5:$D$72,"&lt;&gt;"&amp;"NL",$D$5:$D$72,"&lt;&gt;"&amp;"HORS LIGUE",AG$5:AG$72,"&lt;"&amp;AG26)+1),Paramètres!$B$3:$C$56,2,FALSE)*Paramètres!$K$17))</f>
        <v>0</v>
      </c>
      <c r="AI26" s="40">
        <f t="shared" si="0"/>
        <v>0</v>
      </c>
      <c r="AJ26" s="3" t="str">
        <f t="shared" si="1"/>
        <v/>
      </c>
      <c r="AK26" s="5">
        <f t="shared" si="2"/>
        <v>0</v>
      </c>
      <c r="AL26" s="41">
        <f t="shared" si="3"/>
        <v>0</v>
      </c>
      <c r="AM26" s="33" t="str">
        <f t="shared" si="4"/>
        <v/>
      </c>
      <c r="AO26" s="22">
        <f t="shared" si="5"/>
        <v>0</v>
      </c>
      <c r="AP26">
        <f t="shared" si="6"/>
        <v>0</v>
      </c>
      <c r="AQ26">
        <f t="shared" si="7"/>
        <v>0</v>
      </c>
      <c r="AR26">
        <f t="shared" si="8"/>
        <v>0</v>
      </c>
      <c r="AS26">
        <f t="shared" si="9"/>
        <v>0</v>
      </c>
      <c r="AT26">
        <f t="shared" si="10"/>
        <v>0</v>
      </c>
      <c r="AU26">
        <f t="shared" si="11"/>
        <v>0</v>
      </c>
      <c r="AV26">
        <f t="shared" si="12"/>
        <v>0</v>
      </c>
      <c r="AW26">
        <f t="shared" si="13"/>
        <v>0</v>
      </c>
      <c r="AX26">
        <f t="shared" si="14"/>
        <v>0</v>
      </c>
      <c r="AY26">
        <f t="shared" si="15"/>
        <v>0</v>
      </c>
      <c r="AZ26">
        <f t="shared" si="16"/>
        <v>0</v>
      </c>
      <c r="BA26">
        <f t="shared" si="17"/>
        <v>0</v>
      </c>
      <c r="BB26">
        <f t="shared" si="18"/>
        <v>0</v>
      </c>
      <c r="BC26">
        <f t="shared" si="19"/>
        <v>0</v>
      </c>
      <c r="BD26">
        <f t="shared" si="20"/>
        <v>0</v>
      </c>
      <c r="BE26" s="22">
        <f t="shared" ref="BE26:BR26" si="42">BD26+LARGE($AO26:$BC26,BE$4)</f>
        <v>0</v>
      </c>
      <c r="BF26" s="22">
        <f t="shared" si="42"/>
        <v>0</v>
      </c>
      <c r="BG26" s="22">
        <f t="shared" si="42"/>
        <v>0</v>
      </c>
      <c r="BH26" s="22">
        <f t="shared" si="42"/>
        <v>0</v>
      </c>
      <c r="BI26" s="22">
        <f t="shared" si="42"/>
        <v>0</v>
      </c>
      <c r="BJ26" s="22">
        <f t="shared" si="42"/>
        <v>0</v>
      </c>
      <c r="BK26" s="22">
        <f t="shared" si="42"/>
        <v>0</v>
      </c>
      <c r="BL26" s="22">
        <f t="shared" si="42"/>
        <v>0</v>
      </c>
      <c r="BM26" s="22">
        <f t="shared" si="42"/>
        <v>0</v>
      </c>
      <c r="BN26" s="22">
        <f t="shared" si="42"/>
        <v>0</v>
      </c>
      <c r="BO26" s="22">
        <f t="shared" si="42"/>
        <v>0</v>
      </c>
      <c r="BP26" s="22">
        <f t="shared" si="42"/>
        <v>0</v>
      </c>
      <c r="BQ26" s="22">
        <f t="shared" si="42"/>
        <v>0</v>
      </c>
      <c r="BR26" s="22">
        <f t="shared" si="42"/>
        <v>0</v>
      </c>
    </row>
    <row r="27" spans="1:70" ht="16.5">
      <c r="B27" s="32" t="str">
        <f>IF(ISNA(VLOOKUP(A27,'Licenciés Jeunes 2023'!A:C,3,0)),"",VLOOKUP(A27,'Licenciés Jeunes 2023'!A:C,3,0))</f>
        <v/>
      </c>
      <c r="C27" s="32" t="str">
        <f>IF(ISNA(VLOOKUP(A27,'Licenciés Jeunes 2023'!A:C,2,0)),"",VLOOKUP(A27,'Licenciés Jeunes 2023'!A:C,2,0))</f>
        <v/>
      </c>
      <c r="D27" s="32" t="str">
        <f>IF(ISNA(VLOOKUP(A27,'Licenciés Jeunes 2023'!A:F,6,0)),"",VLOOKUP(A27,'Licenciés Jeunes 2023'!A:F,6,0))</f>
        <v/>
      </c>
      <c r="E27" s="6"/>
      <c r="F27" s="2">
        <f>IF(E$2="Bike &amp; Run",IF(ISNA(VLOOKUP(E27,Paramètres!$B$3:$C$56,2,FALSE)),0,VLOOKUP(E27,Paramètres!$B$3:$C$56,2,FALSE)*Paramètres!$K$3),IF(OR(E27="",OR($D27="",$D27="NL",$D27="HORS LIGUE")),0,VLOOKUP(IF(OR(E27="",OR($D27="",$D27="NL",$D27="HORS LIGUE")),"",COUNTIFS($D$5:$D$72,"&lt;&gt;"&amp;"",$D$5:$D$72,"&lt;&gt;"&amp;"NL",$D$5:$D$72,"&lt;&gt;"&amp;"HORS LIGUE",E$5:E$72,"&lt;"&amp;E27)+1),Paramètres!$B$3:$C$56,2,FALSE)*Paramètres!$K$3))</f>
        <v>0</v>
      </c>
      <c r="G27" s="4"/>
      <c r="H27" s="2">
        <f>IF(G$2="Bike &amp; Run",IF(ISNA(VLOOKUP(G27,Paramètres!$B$3:$C$56,2,FALSE)),0,VLOOKUP(G27,Paramètres!$B$3:$C$56,2,FALSE)*Paramètres!$K$4),IF(OR(G27="",OR($D27="",$D27="NL",$D27="HORS LIGUE")),0,VLOOKUP(IF(OR(G27="",OR($D27="",$D27="NL",$D27="HORS LIGUE")),"",COUNTIFS($D$5:$D$72,"&lt;&gt;"&amp;"",$D$5:$D$72,"&lt;&gt;"&amp;"NL",$D$5:$D$72,"&lt;&gt;"&amp;"HORS LIGUE",G$5:G$72,"&lt;"&amp;G27)+1),Paramètres!$B$3:$C$56,2,FALSE)*Paramètres!$K$4))</f>
        <v>0</v>
      </c>
      <c r="I27" s="36"/>
      <c r="J27" s="2">
        <f>IF(I$2="Bike &amp; Run",IF(ISNA(VLOOKUP(I27,Paramètres!$B$3:$C$56,2,FALSE)),0,VLOOKUP(I27,Paramètres!$B$3:$C$56,2,FALSE)*Paramètres!$K$5),IF(OR(I27="",OR($D27="",$D27="NL",$D27="HORS LIGUE")),0,VLOOKUP(IF(OR(I27="",OR($D27="",$D27="NL",$D27="HORS LIGUE")),"",COUNTIFS($D$5:$D$72,"&lt;&gt;"&amp;"",$D$5:$D$72,"&lt;&gt;"&amp;"NL",$D$5:$D$72,"&lt;&gt;"&amp;"HORS LIGUE",I$5:I$72,"&lt;"&amp;I27)+1),Paramètres!$B$3:$C$56,2,FALSE)*Paramètres!$K$5))</f>
        <v>0</v>
      </c>
      <c r="K27" s="4"/>
      <c r="L27" s="2">
        <f>IF(K$2="Bike &amp; Run",IF(ISNA(VLOOKUP(K27,Paramètres!$B$3:$C$56,2,FALSE)),0,VLOOKUP(K27,Paramètres!$B$3:$C$56,2,FALSE)*Paramètres!$K$6),IF(OR(K27="",OR($D27="",$D27="NL",$D27="HORS LIGUE")),0,VLOOKUP(IF(OR(K27="",OR($D27="",$D27="NL",$D27="HORS LIGUE")),"",COUNTIFS($D$5:$D$72,"&lt;&gt;"&amp;"",$D$5:$D$72,"&lt;&gt;"&amp;"NL",$D$5:$D$72,"&lt;&gt;"&amp;"HORS LIGUE",K$5:K$72,"&lt;"&amp;K27)+1),Paramètres!$B$3:$C$56,2,FALSE)*Paramètres!$K$6))</f>
        <v>0</v>
      </c>
      <c r="M27" s="4"/>
      <c r="N27" s="2">
        <f>IF(M$2="Bike &amp; Run",IF(ISNA(VLOOKUP(M27,Paramètres!$B$3:$C$56,2,FALSE)),0,VLOOKUP(M27,Paramètres!$B$3:$C$56,2,FALSE)*Paramètres!$K$7),IF(OR(M27="",OR($D27="",$D27="NL",$D27="HORS LIGUE")),0,VLOOKUP(IF(OR(M27="",OR($D27="",$D27="NL",$D27="HORS LIGUE")),"",COUNTIFS($D$5:$D$72,"&lt;&gt;"&amp;"",$D$5:$D$72,"&lt;&gt;"&amp;"NL",$D$5:$D$72,"&lt;&gt;"&amp;"HORS LIGUE",M$5:M$72,"&lt;"&amp;M27)+1),Paramètres!$B$3:$C$56,2,FALSE)*Paramètres!$K$7))</f>
        <v>0</v>
      </c>
      <c r="O27" s="46"/>
      <c r="P27" s="2">
        <f>IF(O$2="Bike &amp; Run",IF(ISNA(VLOOKUP(O27,Paramètres!$B$3:$C$56,2,FALSE)),0,VLOOKUP(O27,Paramètres!$B$3:$C$56,2,FALSE)*Paramètres!$K$8),IF(OR(O27="",OR($D27="",$D27="NL",$D27="HORS LIGUE")),0,VLOOKUP(IF(OR(O27="",OR($D27="",$D27="NL",$D27="HORS LIGUE")),"",COUNTIFS($D$5:$D$72,"&lt;&gt;"&amp;"",$D$5:$D$72,"&lt;&gt;"&amp;"NL",$D$5:$D$72,"&lt;&gt;"&amp;"HORS LIGUE",O$5:O$72,"&lt;"&amp;O27)+1),Paramètres!$B$3:$C$56,2,FALSE)*Paramètres!$K$8))</f>
        <v>0</v>
      </c>
      <c r="Q27" s="46"/>
      <c r="R27" s="2">
        <f>IF(Q$2="Bike &amp; Run",IF(ISNA(VLOOKUP(Q27,Paramètres!$B$3:$C$56,2,FALSE)),0,VLOOKUP(Q27,Paramètres!$B$3:$C$56,2,FALSE)*Paramètres!$K$9),IF(OR(Q27="",OR($D27="",$D27="NL",$D27="HORS LIGUE")),0,VLOOKUP(IF(OR(Q27="",OR($D27="",$D27="NL",$D27="HORS LIGUE")),"",COUNTIFS($D$5:$D$72,"&lt;&gt;"&amp;"",$D$5:$D$72,"&lt;&gt;"&amp;"NL",$D$5:$D$72,"&lt;&gt;"&amp;"HORS LIGUE",Q$5:Q$72,"&lt;"&amp;Q27)+1),Paramètres!$B$3:$C$56,2,FALSE)*Paramètres!$K$9))</f>
        <v>0</v>
      </c>
      <c r="S27" s="46"/>
      <c r="T27" s="2">
        <f>IF(S$2="Bike &amp; Run",IF(ISNA(VLOOKUP(S27,Paramètres!$B$3:$C$56,2,FALSE)),0,VLOOKUP(S27,Paramètres!$B$3:$C$56,2,FALSE)*Paramètres!$K$10),IF(OR(S27="",OR($D27="",$D27="NL",$D27="HORS LIGUE")),0,VLOOKUP(IF(OR(S27="",OR($D27="",$D27="NL",$D27="HORS LIGUE")),"",COUNTIFS($D$5:$D$72,"&lt;&gt;"&amp;"",$D$5:$D$72,"&lt;&gt;"&amp;"NL",$D$5:$D$72,"&lt;&gt;"&amp;"HORS LIGUE",S$5:S$72,"&lt;"&amp;S27)+1),Paramètres!$B$3:$C$56,2,FALSE)*Paramètres!$K$10))</f>
        <v>0</v>
      </c>
      <c r="U27" s="46"/>
      <c r="V27" s="2">
        <f>IF(U$2="Bike &amp; Run",IF(ISNA(VLOOKUP(U27,Paramètres!$B$3:$C$56,2,FALSE)),0,VLOOKUP(U27,Paramètres!$B$3:$C$56,2,FALSE)*Paramètres!$K$11),IF(OR(U27="",OR($D27="",$D27="NL",$D27="HORS LIGUE")),0,VLOOKUP(IF(OR(U27="",OR($D27="",$D27="NL",$D27="HORS LIGUE")),"",COUNTIFS($D$5:$D$72,"&lt;&gt;"&amp;"",$D$5:$D$72,"&lt;&gt;"&amp;"NL",$D$5:$D$72,"&lt;&gt;"&amp;"HORS LIGUE",U$5:U$72,"&lt;"&amp;U27)+1),Paramètres!$B$3:$C$56,2,FALSE)*Paramètres!$K$11))</f>
        <v>0</v>
      </c>
      <c r="W27" s="46"/>
      <c r="X27" s="2">
        <f>IF(W$2="Bike &amp; Run",IF(ISNA(VLOOKUP(W27,Paramètres!$B$3:$C$56,2,FALSE)),0,VLOOKUP(W27,Paramètres!$B$3:$C$56,2,FALSE)*Paramètres!$K$12),IF(OR(W27="",OR($D27="",$D27="NL",$D27="HORS LIGUE")),0,VLOOKUP(IF(OR(W27="",OR($D27="",$D27="NL",$D27="HORS LIGUE")),"",COUNTIFS($D$5:$D$72,"&lt;&gt;"&amp;"",$D$5:$D$72,"&lt;&gt;"&amp;"NL",$D$5:$D$72,"&lt;&gt;"&amp;"HORS LIGUE",W$5:W$72,"&lt;"&amp;W27)+1),Paramètres!$B$3:$C$56,2,FALSE)*Paramètres!$K$12))</f>
        <v>0</v>
      </c>
      <c r="Y27" s="46"/>
      <c r="Z27" s="2">
        <f>IF(Y$2="Bike &amp; Run",IF(ISNA(VLOOKUP(Y27,Paramètres!$B$3:$C$56,2,FALSE)),0,VLOOKUP(Y27,Paramètres!$B$3:$C$56,2,FALSE)*Paramètres!$K$13),IF(OR(Y27="",OR($D27="",$D27="NL",$D27="HORS LIGUE")),0,VLOOKUP(IF(OR(Y27="",OR($D27="",$D27="NL",$D27="HORS LIGUE")),"",COUNTIFS($D$5:$D$72,"&lt;&gt;"&amp;"",$D$5:$D$72,"&lt;&gt;"&amp;"NL",$D$5:$D$72,"&lt;&gt;"&amp;"HORS LIGUE",Y$5:Y$72,"&lt;"&amp;Y27)+1),Paramètres!$B$3:$C$56,2,FALSE)*Paramètres!$K$13))</f>
        <v>0</v>
      </c>
      <c r="AA27" s="46"/>
      <c r="AB27" s="2">
        <f>IF(AA$2="Bike &amp; Run",IF(ISNA(VLOOKUP(AA27,Paramètres!$B$3:$C$56,2,FALSE)),0,VLOOKUP(AA27,Paramètres!$B$3:$C$56,2,FALSE)*Paramètres!$K$14),IF(OR(AA27="",OR($D27="",$D27="NL",$D27="HORS LIGUE")),0,VLOOKUP(IF(OR(AA27="",OR($D27="",$D27="NL",$D27="HORS LIGUE")),"",COUNTIFS($D$5:$D$72,"&lt;&gt;"&amp;"",$D$5:$D$72,"&lt;&gt;"&amp;"NL",$D$5:$D$72,"&lt;&gt;"&amp;"HORS LIGUE",AA$5:AA$72,"&lt;"&amp;AA27)+1),Paramètres!$B$3:$C$56,2,FALSE)*Paramètres!$K$14))</f>
        <v>0</v>
      </c>
      <c r="AC27" s="46"/>
      <c r="AD27" s="2">
        <f>IF(AC$2="Bike &amp; Run",IF(ISNA(VLOOKUP(AC27,Paramètres!$B$3:$C$56,2,FALSE)),0,VLOOKUP(AC27,Paramètres!$B$3:$C$56,2,FALSE)*Paramètres!$K$15),IF(OR(AC27="",OR($D27="",$D27="NL",$D27="HORS LIGUE")),0,VLOOKUP(IF(OR(AC27="",OR($D27="",$D27="NL",$D27="HORS LIGUE")),"",COUNTIFS($D$5:$D$72,"&lt;&gt;"&amp;"",$D$5:$D$72,"&lt;&gt;"&amp;"NL",$D$5:$D$72,"&lt;&gt;"&amp;"HORS LIGUE",AC$5:AC$72,"&lt;"&amp;AC27)+1),Paramètres!$B$3:$C$56,2,FALSE)*Paramètres!$K$15))</f>
        <v>0</v>
      </c>
      <c r="AE27" s="46"/>
      <c r="AF27" s="2">
        <f>IF(AE$2="Bike &amp; Run",IF(ISNA(VLOOKUP(AE27,Paramètres!$B$3:$C$56,2,FALSE)),0,VLOOKUP(AE27,Paramètres!$B$3:$C$56,2,FALSE)*Paramètres!$K$16),IF(OR(AE27="",OR($D27="",$D27="NL",$D27="HORS LIGUE")),0,VLOOKUP(IF(OR(AE27="",OR($D27="",$D27="NL",$D27="HORS LIGUE")),"",COUNTIFS($D$5:$D$72,"&lt;&gt;"&amp;"",$D$5:$D$72,"&lt;&gt;"&amp;"NL",$D$5:$D$72,"&lt;&gt;"&amp;"HORS LIGUE",AE$5:AE$72,"&lt;"&amp;AE27)+1),Paramètres!$B$3:$C$56,2,FALSE)*Paramètres!$K$16))</f>
        <v>0</v>
      </c>
      <c r="AG27" s="46"/>
      <c r="AH27" s="2">
        <f>IF(AG$2="Bike &amp; Run",IF(ISNA(VLOOKUP(AG27,Paramètres!$B$3:$C$56,2,FALSE)),0,VLOOKUP(AG27,Paramètres!$B$3:$C$56,2,FALSE)*Paramètres!$K$17),IF(OR(AG27="",OR($D27="",$D27="NL",$D27="HORS LIGUE")),0,VLOOKUP(IF(OR(AG27="",OR($D27="",$D27="NL",$D27="HORS LIGUE")),"",COUNTIFS($D$5:$D$72,"&lt;&gt;"&amp;"",$D$5:$D$72,"&lt;&gt;"&amp;"NL",$D$5:$D$72,"&lt;&gt;"&amp;"HORS LIGUE",AG$5:AG$72,"&lt;"&amp;AG27)+1),Paramètres!$B$3:$C$56,2,FALSE)*Paramètres!$K$17))</f>
        <v>0</v>
      </c>
      <c r="AI27" s="40">
        <f t="shared" si="0"/>
        <v>0</v>
      </c>
      <c r="AJ27" s="3" t="str">
        <f t="shared" si="1"/>
        <v/>
      </c>
      <c r="AK27" s="5">
        <f t="shared" si="2"/>
        <v>0</v>
      </c>
      <c r="AL27" s="41">
        <f t="shared" si="3"/>
        <v>0</v>
      </c>
      <c r="AM27" s="33" t="str">
        <f t="shared" si="4"/>
        <v/>
      </c>
      <c r="AO27" s="22">
        <f t="shared" si="5"/>
        <v>0</v>
      </c>
      <c r="AP27">
        <f t="shared" si="6"/>
        <v>0</v>
      </c>
      <c r="AQ27">
        <f t="shared" si="7"/>
        <v>0</v>
      </c>
      <c r="AR27">
        <f t="shared" si="8"/>
        <v>0</v>
      </c>
      <c r="AS27">
        <f t="shared" si="9"/>
        <v>0</v>
      </c>
      <c r="AT27">
        <f t="shared" si="10"/>
        <v>0</v>
      </c>
      <c r="AU27">
        <f t="shared" si="11"/>
        <v>0</v>
      </c>
      <c r="AV27">
        <f t="shared" si="12"/>
        <v>0</v>
      </c>
      <c r="AW27">
        <f t="shared" si="13"/>
        <v>0</v>
      </c>
      <c r="AX27">
        <f t="shared" si="14"/>
        <v>0</v>
      </c>
      <c r="AY27">
        <f t="shared" si="15"/>
        <v>0</v>
      </c>
      <c r="AZ27">
        <f t="shared" si="16"/>
        <v>0</v>
      </c>
      <c r="BA27">
        <f t="shared" si="17"/>
        <v>0</v>
      </c>
      <c r="BB27">
        <f t="shared" si="18"/>
        <v>0</v>
      </c>
      <c r="BC27">
        <f t="shared" si="19"/>
        <v>0</v>
      </c>
      <c r="BD27">
        <f t="shared" si="20"/>
        <v>0</v>
      </c>
      <c r="BE27" s="22">
        <f t="shared" ref="BE27:BR27" si="43">BD27+LARGE($AO27:$BC27,BE$4)</f>
        <v>0</v>
      </c>
      <c r="BF27" s="22">
        <f t="shared" si="43"/>
        <v>0</v>
      </c>
      <c r="BG27" s="22">
        <f t="shared" si="43"/>
        <v>0</v>
      </c>
      <c r="BH27" s="22">
        <f t="shared" si="43"/>
        <v>0</v>
      </c>
      <c r="BI27" s="22">
        <f t="shared" si="43"/>
        <v>0</v>
      </c>
      <c r="BJ27" s="22">
        <f t="shared" si="43"/>
        <v>0</v>
      </c>
      <c r="BK27" s="22">
        <f t="shared" si="43"/>
        <v>0</v>
      </c>
      <c r="BL27" s="22">
        <f t="shared" si="43"/>
        <v>0</v>
      </c>
      <c r="BM27" s="22">
        <f t="shared" si="43"/>
        <v>0</v>
      </c>
      <c r="BN27" s="22">
        <f t="shared" si="43"/>
        <v>0</v>
      </c>
      <c r="BO27" s="22">
        <f t="shared" si="43"/>
        <v>0</v>
      </c>
      <c r="BP27" s="22">
        <f t="shared" si="43"/>
        <v>0</v>
      </c>
      <c r="BQ27" s="22">
        <f t="shared" si="43"/>
        <v>0</v>
      </c>
      <c r="BR27" s="22">
        <f t="shared" si="43"/>
        <v>0</v>
      </c>
    </row>
    <row r="28" spans="1:70" ht="16.5">
      <c r="A28" s="14"/>
      <c r="B28" s="32" t="str">
        <f>IF(ISNA(VLOOKUP(A28,'Licenciés Jeunes 2023'!A:C,3,0)),"",VLOOKUP(A28,'Licenciés Jeunes 2023'!A:C,3,0))</f>
        <v/>
      </c>
      <c r="C28" s="32" t="str">
        <f>IF(ISNA(VLOOKUP(A28,'Licenciés Jeunes 2023'!A:C,2,0)),"",VLOOKUP(A28,'Licenciés Jeunes 2023'!A:C,2,0))</f>
        <v/>
      </c>
      <c r="D28" s="32" t="str">
        <f>IF(ISNA(VLOOKUP(A28,'Licenciés Jeunes 2023'!A:F,6,0)),"",VLOOKUP(A28,'Licenciés Jeunes 2023'!A:F,6,0))</f>
        <v/>
      </c>
      <c r="E28" s="6"/>
      <c r="F28" s="2">
        <f>IF(E$2="Bike &amp; Run",IF(ISNA(VLOOKUP(E28,Paramètres!$B$3:$C$56,2,FALSE)),0,VLOOKUP(E28,Paramètres!$B$3:$C$56,2,FALSE)*Paramètres!$K$3),IF(OR(E28="",OR($D28="",$D28="NL",$D28="HORS LIGUE")),0,VLOOKUP(IF(OR(E28="",OR($D28="",$D28="NL",$D28="HORS LIGUE")),"",COUNTIFS($D$5:$D$72,"&lt;&gt;"&amp;"",$D$5:$D$72,"&lt;&gt;"&amp;"NL",$D$5:$D$72,"&lt;&gt;"&amp;"HORS LIGUE",E$5:E$72,"&lt;"&amp;E28)+1),Paramètres!$B$3:$C$56,2,FALSE)*Paramètres!$K$3))</f>
        <v>0</v>
      </c>
      <c r="G28" s="4"/>
      <c r="H28" s="2">
        <f>IF(G$2="Bike &amp; Run",IF(ISNA(VLOOKUP(G28,Paramètres!$B$3:$C$56,2,FALSE)),0,VLOOKUP(G28,Paramètres!$B$3:$C$56,2,FALSE)*Paramètres!$K$4),IF(OR(G28="",OR($D28="",$D28="NL",$D28="HORS LIGUE")),0,VLOOKUP(IF(OR(G28="",OR($D28="",$D28="NL",$D28="HORS LIGUE")),"",COUNTIFS($D$5:$D$72,"&lt;&gt;"&amp;"",$D$5:$D$72,"&lt;&gt;"&amp;"NL",$D$5:$D$72,"&lt;&gt;"&amp;"HORS LIGUE",G$5:G$72,"&lt;"&amp;G28)+1),Paramètres!$B$3:$C$56,2,FALSE)*Paramètres!$K$4))</f>
        <v>0</v>
      </c>
      <c r="I28" s="36"/>
      <c r="J28" s="2">
        <f>IF(I$2="Bike &amp; Run",IF(ISNA(VLOOKUP(I28,Paramètres!$B$3:$C$56,2,FALSE)),0,VLOOKUP(I28,Paramètres!$B$3:$C$56,2,FALSE)*Paramètres!$K$5),IF(OR(I28="",OR($D28="",$D28="NL",$D28="HORS LIGUE")),0,VLOOKUP(IF(OR(I28="",OR($D28="",$D28="NL",$D28="HORS LIGUE")),"",COUNTIFS($D$5:$D$72,"&lt;&gt;"&amp;"",$D$5:$D$72,"&lt;&gt;"&amp;"NL",$D$5:$D$72,"&lt;&gt;"&amp;"HORS LIGUE",I$5:I$72,"&lt;"&amp;I28)+1),Paramètres!$B$3:$C$56,2,FALSE)*Paramètres!$K$5))</f>
        <v>0</v>
      </c>
      <c r="K28" s="4"/>
      <c r="L28" s="2">
        <f>IF(K$2="Bike &amp; Run",IF(ISNA(VLOOKUP(K28,Paramètres!$B$3:$C$56,2,FALSE)),0,VLOOKUP(K28,Paramètres!$B$3:$C$56,2,FALSE)*Paramètres!$K$6),IF(OR(K28="",OR($D28="",$D28="NL",$D28="HORS LIGUE")),0,VLOOKUP(IF(OR(K28="",OR($D28="",$D28="NL",$D28="HORS LIGUE")),"",COUNTIFS($D$5:$D$72,"&lt;&gt;"&amp;"",$D$5:$D$72,"&lt;&gt;"&amp;"NL",$D$5:$D$72,"&lt;&gt;"&amp;"HORS LIGUE",K$5:K$72,"&lt;"&amp;K28)+1),Paramètres!$B$3:$C$56,2,FALSE)*Paramètres!$K$6))</f>
        <v>0</v>
      </c>
      <c r="M28" s="4"/>
      <c r="N28" s="2">
        <f>IF(M$2="Bike &amp; Run",IF(ISNA(VLOOKUP(M28,Paramètres!$B$3:$C$56,2,FALSE)),0,VLOOKUP(M28,Paramètres!$B$3:$C$56,2,FALSE)*Paramètres!$K$7),IF(OR(M28="",OR($D28="",$D28="NL",$D28="HORS LIGUE")),0,VLOOKUP(IF(OR(M28="",OR($D28="",$D28="NL",$D28="HORS LIGUE")),"",COUNTIFS($D$5:$D$72,"&lt;&gt;"&amp;"",$D$5:$D$72,"&lt;&gt;"&amp;"NL",$D$5:$D$72,"&lt;&gt;"&amp;"HORS LIGUE",M$5:M$72,"&lt;"&amp;M28)+1),Paramètres!$B$3:$C$56,2,FALSE)*Paramètres!$K$7))</f>
        <v>0</v>
      </c>
      <c r="O28" s="46"/>
      <c r="P28" s="2">
        <f>IF(O$2="Bike &amp; Run",IF(ISNA(VLOOKUP(O28,Paramètres!$B$3:$C$56,2,FALSE)),0,VLOOKUP(O28,Paramètres!$B$3:$C$56,2,FALSE)*Paramètres!$K$8),IF(OR(O28="",OR($D28="",$D28="NL",$D28="HORS LIGUE")),0,VLOOKUP(IF(OR(O28="",OR($D28="",$D28="NL",$D28="HORS LIGUE")),"",COUNTIFS($D$5:$D$72,"&lt;&gt;"&amp;"",$D$5:$D$72,"&lt;&gt;"&amp;"NL",$D$5:$D$72,"&lt;&gt;"&amp;"HORS LIGUE",O$5:O$72,"&lt;"&amp;O28)+1),Paramètres!$B$3:$C$56,2,FALSE)*Paramètres!$K$8))</f>
        <v>0</v>
      </c>
      <c r="Q28" s="46"/>
      <c r="R28" s="2">
        <f>IF(Q$2="Bike &amp; Run",IF(ISNA(VLOOKUP(Q28,Paramètres!$B$3:$C$56,2,FALSE)),0,VLOOKUP(Q28,Paramètres!$B$3:$C$56,2,FALSE)*Paramètres!$K$9),IF(OR(Q28="",OR($D28="",$D28="NL",$D28="HORS LIGUE")),0,VLOOKUP(IF(OR(Q28="",OR($D28="",$D28="NL",$D28="HORS LIGUE")),"",COUNTIFS($D$5:$D$72,"&lt;&gt;"&amp;"",$D$5:$D$72,"&lt;&gt;"&amp;"NL",$D$5:$D$72,"&lt;&gt;"&amp;"HORS LIGUE",Q$5:Q$72,"&lt;"&amp;Q28)+1),Paramètres!$B$3:$C$56,2,FALSE)*Paramètres!$K$9))</f>
        <v>0</v>
      </c>
      <c r="S28" s="46"/>
      <c r="T28" s="2">
        <f>IF(S$2="Bike &amp; Run",IF(ISNA(VLOOKUP(S28,Paramètres!$B$3:$C$56,2,FALSE)),0,VLOOKUP(S28,Paramètres!$B$3:$C$56,2,FALSE)*Paramètres!$K$10),IF(OR(S28="",OR($D28="",$D28="NL",$D28="HORS LIGUE")),0,VLOOKUP(IF(OR(S28="",OR($D28="",$D28="NL",$D28="HORS LIGUE")),"",COUNTIFS($D$5:$D$72,"&lt;&gt;"&amp;"",$D$5:$D$72,"&lt;&gt;"&amp;"NL",$D$5:$D$72,"&lt;&gt;"&amp;"HORS LIGUE",S$5:S$72,"&lt;"&amp;S28)+1),Paramètres!$B$3:$C$56,2,FALSE)*Paramètres!$K$10))</f>
        <v>0</v>
      </c>
      <c r="U28" s="46"/>
      <c r="V28" s="2">
        <f>IF(U$2="Bike &amp; Run",IF(ISNA(VLOOKUP(U28,Paramètres!$B$3:$C$56,2,FALSE)),0,VLOOKUP(U28,Paramètres!$B$3:$C$56,2,FALSE)*Paramètres!$K$11),IF(OR(U28="",OR($D28="",$D28="NL",$D28="HORS LIGUE")),0,VLOOKUP(IF(OR(U28="",OR($D28="",$D28="NL",$D28="HORS LIGUE")),"",COUNTIFS($D$5:$D$72,"&lt;&gt;"&amp;"",$D$5:$D$72,"&lt;&gt;"&amp;"NL",$D$5:$D$72,"&lt;&gt;"&amp;"HORS LIGUE",U$5:U$72,"&lt;"&amp;U28)+1),Paramètres!$B$3:$C$56,2,FALSE)*Paramètres!$K$11))</f>
        <v>0</v>
      </c>
      <c r="W28" s="46"/>
      <c r="X28" s="2">
        <f>IF(W$2="Bike &amp; Run",IF(ISNA(VLOOKUP(W28,Paramètres!$B$3:$C$56,2,FALSE)),0,VLOOKUP(W28,Paramètres!$B$3:$C$56,2,FALSE)*Paramètres!$K$12),IF(OR(W28="",OR($D28="",$D28="NL",$D28="HORS LIGUE")),0,VLOOKUP(IF(OR(W28="",OR($D28="",$D28="NL",$D28="HORS LIGUE")),"",COUNTIFS($D$5:$D$72,"&lt;&gt;"&amp;"",$D$5:$D$72,"&lt;&gt;"&amp;"NL",$D$5:$D$72,"&lt;&gt;"&amp;"HORS LIGUE",W$5:W$72,"&lt;"&amp;W28)+1),Paramètres!$B$3:$C$56,2,FALSE)*Paramètres!$K$12))</f>
        <v>0</v>
      </c>
      <c r="Y28" s="46"/>
      <c r="Z28" s="2">
        <f>IF(Y$2="Bike &amp; Run",IF(ISNA(VLOOKUP(Y28,Paramètres!$B$3:$C$56,2,FALSE)),0,VLOOKUP(Y28,Paramètres!$B$3:$C$56,2,FALSE)*Paramètres!$K$13),IF(OR(Y28="",OR($D28="",$D28="NL",$D28="HORS LIGUE")),0,VLOOKUP(IF(OR(Y28="",OR($D28="",$D28="NL",$D28="HORS LIGUE")),"",COUNTIFS($D$5:$D$72,"&lt;&gt;"&amp;"",$D$5:$D$72,"&lt;&gt;"&amp;"NL",$D$5:$D$72,"&lt;&gt;"&amp;"HORS LIGUE",Y$5:Y$72,"&lt;"&amp;Y28)+1),Paramètres!$B$3:$C$56,2,FALSE)*Paramètres!$K$13))</f>
        <v>0</v>
      </c>
      <c r="AA28" s="46"/>
      <c r="AB28" s="2">
        <f>IF(AA$2="Bike &amp; Run",IF(ISNA(VLOOKUP(AA28,Paramètres!$B$3:$C$56,2,FALSE)),0,VLOOKUP(AA28,Paramètres!$B$3:$C$56,2,FALSE)*Paramètres!$K$14),IF(OR(AA28="",OR($D28="",$D28="NL",$D28="HORS LIGUE")),0,VLOOKUP(IF(OR(AA28="",OR($D28="",$D28="NL",$D28="HORS LIGUE")),"",COUNTIFS($D$5:$D$72,"&lt;&gt;"&amp;"",$D$5:$D$72,"&lt;&gt;"&amp;"NL",$D$5:$D$72,"&lt;&gt;"&amp;"HORS LIGUE",AA$5:AA$72,"&lt;"&amp;AA28)+1),Paramètres!$B$3:$C$56,2,FALSE)*Paramètres!$K$14))</f>
        <v>0</v>
      </c>
      <c r="AC28" s="46"/>
      <c r="AD28" s="2">
        <f>IF(AC$2="Bike &amp; Run",IF(ISNA(VLOOKUP(AC28,Paramètres!$B$3:$C$56,2,FALSE)),0,VLOOKUP(AC28,Paramètres!$B$3:$C$56,2,FALSE)*Paramètres!$K$15),IF(OR(AC28="",OR($D28="",$D28="NL",$D28="HORS LIGUE")),0,VLOOKUP(IF(OR(AC28="",OR($D28="",$D28="NL",$D28="HORS LIGUE")),"",COUNTIFS($D$5:$D$72,"&lt;&gt;"&amp;"",$D$5:$D$72,"&lt;&gt;"&amp;"NL",$D$5:$D$72,"&lt;&gt;"&amp;"HORS LIGUE",AC$5:AC$72,"&lt;"&amp;AC28)+1),Paramètres!$B$3:$C$56,2,FALSE)*Paramètres!$K$15))</f>
        <v>0</v>
      </c>
      <c r="AE28" s="46"/>
      <c r="AF28" s="2">
        <f>IF(AE$2="Bike &amp; Run",IF(ISNA(VLOOKUP(AE28,Paramètres!$B$3:$C$56,2,FALSE)),0,VLOOKUP(AE28,Paramètres!$B$3:$C$56,2,FALSE)*Paramètres!$K$16),IF(OR(AE28="",OR($D28="",$D28="NL",$D28="HORS LIGUE")),0,VLOOKUP(IF(OR(AE28="",OR($D28="",$D28="NL",$D28="HORS LIGUE")),"",COUNTIFS($D$5:$D$72,"&lt;&gt;"&amp;"",$D$5:$D$72,"&lt;&gt;"&amp;"NL",$D$5:$D$72,"&lt;&gt;"&amp;"HORS LIGUE",AE$5:AE$72,"&lt;"&amp;AE28)+1),Paramètres!$B$3:$C$56,2,FALSE)*Paramètres!$K$16))</f>
        <v>0</v>
      </c>
      <c r="AG28" s="46"/>
      <c r="AH28" s="2">
        <f>IF(AG$2="Bike &amp; Run",IF(ISNA(VLOOKUP(AG28,Paramètres!$B$3:$C$56,2,FALSE)),0,VLOOKUP(AG28,Paramètres!$B$3:$C$56,2,FALSE)*Paramètres!$K$17),IF(OR(AG28="",OR($D28="",$D28="NL",$D28="HORS LIGUE")),0,VLOOKUP(IF(OR(AG28="",OR($D28="",$D28="NL",$D28="HORS LIGUE")),"",COUNTIFS($D$5:$D$72,"&lt;&gt;"&amp;"",$D$5:$D$72,"&lt;&gt;"&amp;"NL",$D$5:$D$72,"&lt;&gt;"&amp;"HORS LIGUE",AG$5:AG$72,"&lt;"&amp;AG28)+1),Paramètres!$B$3:$C$56,2,FALSE)*Paramètres!$K$17))</f>
        <v>0</v>
      </c>
      <c r="AI28" s="40">
        <f t="shared" si="0"/>
        <v>0</v>
      </c>
      <c r="AJ28" s="3" t="str">
        <f t="shared" si="1"/>
        <v/>
      </c>
      <c r="AK28" s="5">
        <f t="shared" si="2"/>
        <v>0</v>
      </c>
      <c r="AL28" s="41">
        <f t="shared" si="3"/>
        <v>0</v>
      </c>
      <c r="AM28" s="33" t="str">
        <f t="shared" si="4"/>
        <v/>
      </c>
      <c r="AO28" s="22">
        <f t="shared" si="5"/>
        <v>0</v>
      </c>
      <c r="AP28">
        <f t="shared" si="6"/>
        <v>0</v>
      </c>
      <c r="AQ28">
        <f t="shared" si="7"/>
        <v>0</v>
      </c>
      <c r="AR28">
        <f t="shared" si="8"/>
        <v>0</v>
      </c>
      <c r="AS28">
        <f t="shared" si="9"/>
        <v>0</v>
      </c>
      <c r="AT28">
        <f t="shared" si="10"/>
        <v>0</v>
      </c>
      <c r="AU28">
        <f t="shared" si="11"/>
        <v>0</v>
      </c>
      <c r="AV28">
        <f t="shared" si="12"/>
        <v>0</v>
      </c>
      <c r="AW28">
        <f t="shared" si="13"/>
        <v>0</v>
      </c>
      <c r="AX28">
        <f t="shared" si="14"/>
        <v>0</v>
      </c>
      <c r="AY28">
        <f t="shared" si="15"/>
        <v>0</v>
      </c>
      <c r="AZ28">
        <f t="shared" si="16"/>
        <v>0</v>
      </c>
      <c r="BA28">
        <f t="shared" si="17"/>
        <v>0</v>
      </c>
      <c r="BB28">
        <f t="shared" si="18"/>
        <v>0</v>
      </c>
      <c r="BC28">
        <f t="shared" si="19"/>
        <v>0</v>
      </c>
      <c r="BD28">
        <f t="shared" si="20"/>
        <v>0</v>
      </c>
      <c r="BE28" s="22">
        <f t="shared" ref="BE28:BR28" si="44">BD28+LARGE($AO28:$BC28,BE$4)</f>
        <v>0</v>
      </c>
      <c r="BF28" s="22">
        <f t="shared" si="44"/>
        <v>0</v>
      </c>
      <c r="BG28" s="22">
        <f t="shared" si="44"/>
        <v>0</v>
      </c>
      <c r="BH28" s="22">
        <f t="shared" si="44"/>
        <v>0</v>
      </c>
      <c r="BI28" s="22">
        <f t="shared" si="44"/>
        <v>0</v>
      </c>
      <c r="BJ28" s="22">
        <f t="shared" si="44"/>
        <v>0</v>
      </c>
      <c r="BK28" s="22">
        <f t="shared" si="44"/>
        <v>0</v>
      </c>
      <c r="BL28" s="22">
        <f t="shared" si="44"/>
        <v>0</v>
      </c>
      <c r="BM28" s="22">
        <f t="shared" si="44"/>
        <v>0</v>
      </c>
      <c r="BN28" s="22">
        <f t="shared" si="44"/>
        <v>0</v>
      </c>
      <c r="BO28" s="22">
        <f t="shared" si="44"/>
        <v>0</v>
      </c>
      <c r="BP28" s="22">
        <f t="shared" si="44"/>
        <v>0</v>
      </c>
      <c r="BQ28" s="22">
        <f t="shared" si="44"/>
        <v>0</v>
      </c>
      <c r="BR28" s="22">
        <f t="shared" si="44"/>
        <v>0</v>
      </c>
    </row>
    <row r="29" spans="1:70" ht="16.5">
      <c r="A29" s="14"/>
      <c r="B29" s="32" t="str">
        <f>IF(ISNA(VLOOKUP(A29,'Licenciés Jeunes 2023'!A:C,3,0)),"",VLOOKUP(A29,'Licenciés Jeunes 2023'!A:C,3,0))</f>
        <v/>
      </c>
      <c r="C29" s="32" t="str">
        <f>IF(ISNA(VLOOKUP(A29,'Licenciés Jeunes 2023'!A:C,2,0)),"",VLOOKUP(A29,'Licenciés Jeunes 2023'!A:C,2,0))</f>
        <v/>
      </c>
      <c r="D29" s="32" t="str">
        <f>IF(ISNA(VLOOKUP(A29,'Licenciés Jeunes 2023'!A:F,6,0)),"",VLOOKUP(A29,'Licenciés Jeunes 2023'!A:F,6,0))</f>
        <v/>
      </c>
      <c r="E29" s="6"/>
      <c r="F29" s="2">
        <f>IF(E$2="Bike &amp; Run",IF(ISNA(VLOOKUP(E29,Paramètres!$B$3:$C$56,2,FALSE)),0,VLOOKUP(E29,Paramètres!$B$3:$C$56,2,FALSE)*Paramètres!$K$3),IF(OR(E29="",OR($D29="",$D29="NL",$D29="HORS LIGUE")),0,VLOOKUP(IF(OR(E29="",OR($D29="",$D29="NL",$D29="HORS LIGUE")),"",COUNTIFS($D$5:$D$72,"&lt;&gt;"&amp;"",$D$5:$D$72,"&lt;&gt;"&amp;"NL",$D$5:$D$72,"&lt;&gt;"&amp;"HORS LIGUE",E$5:E$72,"&lt;"&amp;E29)+1),Paramètres!$B$3:$C$56,2,FALSE)*Paramètres!$K$3))</f>
        <v>0</v>
      </c>
      <c r="G29" s="4"/>
      <c r="H29" s="2">
        <f>IF(G$2="Bike &amp; Run",IF(ISNA(VLOOKUP(G29,Paramètres!$B$3:$C$56,2,FALSE)),0,VLOOKUP(G29,Paramètres!$B$3:$C$56,2,FALSE)*Paramètres!$K$4),IF(OR(G29="",OR($D29="",$D29="NL",$D29="HORS LIGUE")),0,VLOOKUP(IF(OR(G29="",OR($D29="",$D29="NL",$D29="HORS LIGUE")),"",COUNTIFS($D$5:$D$72,"&lt;&gt;"&amp;"",$D$5:$D$72,"&lt;&gt;"&amp;"NL",$D$5:$D$72,"&lt;&gt;"&amp;"HORS LIGUE",G$5:G$72,"&lt;"&amp;G29)+1),Paramètres!$B$3:$C$56,2,FALSE)*Paramètres!$K$4))</f>
        <v>0</v>
      </c>
      <c r="I29" s="36"/>
      <c r="J29" s="2">
        <f>IF(I$2="Bike &amp; Run",IF(ISNA(VLOOKUP(I29,Paramètres!$B$3:$C$56,2,FALSE)),0,VLOOKUP(I29,Paramètres!$B$3:$C$56,2,FALSE)*Paramètres!$K$5),IF(OR(I29="",OR($D29="",$D29="NL",$D29="HORS LIGUE")),0,VLOOKUP(IF(OR(I29="",OR($D29="",$D29="NL",$D29="HORS LIGUE")),"",COUNTIFS($D$5:$D$72,"&lt;&gt;"&amp;"",$D$5:$D$72,"&lt;&gt;"&amp;"NL",$D$5:$D$72,"&lt;&gt;"&amp;"HORS LIGUE",I$5:I$72,"&lt;"&amp;I29)+1),Paramètres!$B$3:$C$56,2,FALSE)*Paramètres!$K$5))</f>
        <v>0</v>
      </c>
      <c r="K29" s="4"/>
      <c r="L29" s="2">
        <f>IF(K$2="Bike &amp; Run",IF(ISNA(VLOOKUP(K29,Paramètres!$B$3:$C$56,2,FALSE)),0,VLOOKUP(K29,Paramètres!$B$3:$C$56,2,FALSE)*Paramètres!$K$6),IF(OR(K29="",OR($D29="",$D29="NL",$D29="HORS LIGUE")),0,VLOOKUP(IF(OR(K29="",OR($D29="",$D29="NL",$D29="HORS LIGUE")),"",COUNTIFS($D$5:$D$72,"&lt;&gt;"&amp;"",$D$5:$D$72,"&lt;&gt;"&amp;"NL",$D$5:$D$72,"&lt;&gt;"&amp;"HORS LIGUE",K$5:K$72,"&lt;"&amp;K29)+1),Paramètres!$B$3:$C$56,2,FALSE)*Paramètres!$K$6))</f>
        <v>0</v>
      </c>
      <c r="M29" s="4"/>
      <c r="N29" s="2">
        <f>IF(M$2="Bike &amp; Run",IF(ISNA(VLOOKUP(M29,Paramètres!$B$3:$C$56,2,FALSE)),0,VLOOKUP(M29,Paramètres!$B$3:$C$56,2,FALSE)*Paramètres!$K$7),IF(OR(M29="",OR($D29="",$D29="NL",$D29="HORS LIGUE")),0,VLOOKUP(IF(OR(M29="",OR($D29="",$D29="NL",$D29="HORS LIGUE")),"",COUNTIFS($D$5:$D$72,"&lt;&gt;"&amp;"",$D$5:$D$72,"&lt;&gt;"&amp;"NL",$D$5:$D$72,"&lt;&gt;"&amp;"HORS LIGUE",M$5:M$72,"&lt;"&amp;M29)+1),Paramètres!$B$3:$C$56,2,FALSE)*Paramètres!$K$7))</f>
        <v>0</v>
      </c>
      <c r="O29" s="46"/>
      <c r="P29" s="2">
        <f>IF(O$2="Bike &amp; Run",IF(ISNA(VLOOKUP(O29,Paramètres!$B$3:$C$56,2,FALSE)),0,VLOOKUP(O29,Paramètres!$B$3:$C$56,2,FALSE)*Paramètres!$K$8),IF(OR(O29="",OR($D29="",$D29="NL",$D29="HORS LIGUE")),0,VLOOKUP(IF(OR(O29="",OR($D29="",$D29="NL",$D29="HORS LIGUE")),"",COUNTIFS($D$5:$D$72,"&lt;&gt;"&amp;"",$D$5:$D$72,"&lt;&gt;"&amp;"NL",$D$5:$D$72,"&lt;&gt;"&amp;"HORS LIGUE",O$5:O$72,"&lt;"&amp;O29)+1),Paramètres!$B$3:$C$56,2,FALSE)*Paramètres!$K$8))</f>
        <v>0</v>
      </c>
      <c r="Q29" s="46"/>
      <c r="R29" s="2">
        <f>IF(Q$2="Bike &amp; Run",IF(ISNA(VLOOKUP(Q29,Paramètres!$B$3:$C$56,2,FALSE)),0,VLOOKUP(Q29,Paramètres!$B$3:$C$56,2,FALSE)*Paramètres!$K$9),IF(OR(Q29="",OR($D29="",$D29="NL",$D29="HORS LIGUE")),0,VLOOKUP(IF(OR(Q29="",OR($D29="",$D29="NL",$D29="HORS LIGUE")),"",COUNTIFS($D$5:$D$72,"&lt;&gt;"&amp;"",$D$5:$D$72,"&lt;&gt;"&amp;"NL",$D$5:$D$72,"&lt;&gt;"&amp;"HORS LIGUE",Q$5:Q$72,"&lt;"&amp;Q29)+1),Paramètres!$B$3:$C$56,2,FALSE)*Paramètres!$K$9))</f>
        <v>0</v>
      </c>
      <c r="S29" s="46"/>
      <c r="T29" s="2">
        <f>IF(S$2="Bike &amp; Run",IF(ISNA(VLOOKUP(S29,Paramètres!$B$3:$C$56,2,FALSE)),0,VLOOKUP(S29,Paramètres!$B$3:$C$56,2,FALSE)*Paramètres!$K$10),IF(OR(S29="",OR($D29="",$D29="NL",$D29="HORS LIGUE")),0,VLOOKUP(IF(OR(S29="",OR($D29="",$D29="NL",$D29="HORS LIGUE")),"",COUNTIFS($D$5:$D$72,"&lt;&gt;"&amp;"",$D$5:$D$72,"&lt;&gt;"&amp;"NL",$D$5:$D$72,"&lt;&gt;"&amp;"HORS LIGUE",S$5:S$72,"&lt;"&amp;S29)+1),Paramètres!$B$3:$C$56,2,FALSE)*Paramètres!$K$10))</f>
        <v>0</v>
      </c>
      <c r="U29" s="46"/>
      <c r="V29" s="2">
        <f>IF(U$2="Bike &amp; Run",IF(ISNA(VLOOKUP(U29,Paramètres!$B$3:$C$56,2,FALSE)),0,VLOOKUP(U29,Paramètres!$B$3:$C$56,2,FALSE)*Paramètres!$K$11),IF(OR(U29="",OR($D29="",$D29="NL",$D29="HORS LIGUE")),0,VLOOKUP(IF(OR(U29="",OR($D29="",$D29="NL",$D29="HORS LIGUE")),"",COUNTIFS($D$5:$D$72,"&lt;&gt;"&amp;"",$D$5:$D$72,"&lt;&gt;"&amp;"NL",$D$5:$D$72,"&lt;&gt;"&amp;"HORS LIGUE",U$5:U$72,"&lt;"&amp;U29)+1),Paramètres!$B$3:$C$56,2,FALSE)*Paramètres!$K$11))</f>
        <v>0</v>
      </c>
      <c r="W29" s="46"/>
      <c r="X29" s="2">
        <f>IF(W$2="Bike &amp; Run",IF(ISNA(VLOOKUP(W29,Paramètres!$B$3:$C$56,2,FALSE)),0,VLOOKUP(W29,Paramètres!$B$3:$C$56,2,FALSE)*Paramètres!$K$12),IF(OR(W29="",OR($D29="",$D29="NL",$D29="HORS LIGUE")),0,VLOOKUP(IF(OR(W29="",OR($D29="",$D29="NL",$D29="HORS LIGUE")),"",COUNTIFS($D$5:$D$72,"&lt;&gt;"&amp;"",$D$5:$D$72,"&lt;&gt;"&amp;"NL",$D$5:$D$72,"&lt;&gt;"&amp;"HORS LIGUE",W$5:W$72,"&lt;"&amp;W29)+1),Paramètres!$B$3:$C$56,2,FALSE)*Paramètres!$K$12))</f>
        <v>0</v>
      </c>
      <c r="Y29" s="46"/>
      <c r="Z29" s="2">
        <f>IF(Y$2="Bike &amp; Run",IF(ISNA(VLOOKUP(Y29,Paramètres!$B$3:$C$56,2,FALSE)),0,VLOOKUP(Y29,Paramètres!$B$3:$C$56,2,FALSE)*Paramètres!$K$13),IF(OR(Y29="",OR($D29="",$D29="NL",$D29="HORS LIGUE")),0,VLOOKUP(IF(OR(Y29="",OR($D29="",$D29="NL",$D29="HORS LIGUE")),"",COUNTIFS($D$5:$D$72,"&lt;&gt;"&amp;"",$D$5:$D$72,"&lt;&gt;"&amp;"NL",$D$5:$D$72,"&lt;&gt;"&amp;"HORS LIGUE",Y$5:Y$72,"&lt;"&amp;Y29)+1),Paramètres!$B$3:$C$56,2,FALSE)*Paramètres!$K$13))</f>
        <v>0</v>
      </c>
      <c r="AA29" s="46"/>
      <c r="AB29" s="2">
        <f>IF(AA$2="Bike &amp; Run",IF(ISNA(VLOOKUP(AA29,Paramètres!$B$3:$C$56,2,FALSE)),0,VLOOKUP(AA29,Paramètres!$B$3:$C$56,2,FALSE)*Paramètres!$K$14),IF(OR(AA29="",OR($D29="",$D29="NL",$D29="HORS LIGUE")),0,VLOOKUP(IF(OR(AA29="",OR($D29="",$D29="NL",$D29="HORS LIGUE")),"",COUNTIFS($D$5:$D$72,"&lt;&gt;"&amp;"",$D$5:$D$72,"&lt;&gt;"&amp;"NL",$D$5:$D$72,"&lt;&gt;"&amp;"HORS LIGUE",AA$5:AA$72,"&lt;"&amp;AA29)+1),Paramètres!$B$3:$C$56,2,FALSE)*Paramètres!$K$14))</f>
        <v>0</v>
      </c>
      <c r="AC29" s="46"/>
      <c r="AD29" s="2">
        <f>IF(AC$2="Bike &amp; Run",IF(ISNA(VLOOKUP(AC29,Paramètres!$B$3:$C$56,2,FALSE)),0,VLOOKUP(AC29,Paramètres!$B$3:$C$56,2,FALSE)*Paramètres!$K$15),IF(OR(AC29="",OR($D29="",$D29="NL",$D29="HORS LIGUE")),0,VLOOKUP(IF(OR(AC29="",OR($D29="",$D29="NL",$D29="HORS LIGUE")),"",COUNTIFS($D$5:$D$72,"&lt;&gt;"&amp;"",$D$5:$D$72,"&lt;&gt;"&amp;"NL",$D$5:$D$72,"&lt;&gt;"&amp;"HORS LIGUE",AC$5:AC$72,"&lt;"&amp;AC29)+1),Paramètres!$B$3:$C$56,2,FALSE)*Paramètres!$K$15))</f>
        <v>0</v>
      </c>
      <c r="AE29" s="46"/>
      <c r="AF29" s="2">
        <f>IF(AE$2="Bike &amp; Run",IF(ISNA(VLOOKUP(AE29,Paramètres!$B$3:$C$56,2,FALSE)),0,VLOOKUP(AE29,Paramètres!$B$3:$C$56,2,FALSE)*Paramètres!$K$16),IF(OR(AE29="",OR($D29="",$D29="NL",$D29="HORS LIGUE")),0,VLOOKUP(IF(OR(AE29="",OR($D29="",$D29="NL",$D29="HORS LIGUE")),"",COUNTIFS($D$5:$D$72,"&lt;&gt;"&amp;"",$D$5:$D$72,"&lt;&gt;"&amp;"NL",$D$5:$D$72,"&lt;&gt;"&amp;"HORS LIGUE",AE$5:AE$72,"&lt;"&amp;AE29)+1),Paramètres!$B$3:$C$56,2,FALSE)*Paramètres!$K$16))</f>
        <v>0</v>
      </c>
      <c r="AG29" s="46"/>
      <c r="AH29" s="2">
        <f>IF(AG$2="Bike &amp; Run",IF(ISNA(VLOOKUP(AG29,Paramètres!$B$3:$C$56,2,FALSE)),0,VLOOKUP(AG29,Paramètres!$B$3:$C$56,2,FALSE)*Paramètres!$K$17),IF(OR(AG29="",OR($D29="",$D29="NL",$D29="HORS LIGUE")),0,VLOOKUP(IF(OR(AG29="",OR($D29="",$D29="NL",$D29="HORS LIGUE")),"",COUNTIFS($D$5:$D$72,"&lt;&gt;"&amp;"",$D$5:$D$72,"&lt;&gt;"&amp;"NL",$D$5:$D$72,"&lt;&gt;"&amp;"HORS LIGUE",AG$5:AG$72,"&lt;"&amp;AG29)+1),Paramètres!$B$3:$C$56,2,FALSE)*Paramètres!$K$17))</f>
        <v>0</v>
      </c>
      <c r="AI29" s="40">
        <f t="shared" si="0"/>
        <v>0</v>
      </c>
      <c r="AJ29" s="3" t="str">
        <f t="shared" si="1"/>
        <v/>
      </c>
      <c r="AK29" s="5">
        <f t="shared" si="2"/>
        <v>0</v>
      </c>
      <c r="AL29" s="41">
        <f t="shared" si="3"/>
        <v>0</v>
      </c>
      <c r="AM29" s="33" t="str">
        <f t="shared" si="4"/>
        <v/>
      </c>
      <c r="AO29" s="22">
        <f t="shared" si="5"/>
        <v>0</v>
      </c>
      <c r="AP29">
        <f t="shared" si="6"/>
        <v>0</v>
      </c>
      <c r="AQ29">
        <f t="shared" si="7"/>
        <v>0</v>
      </c>
      <c r="AR29">
        <f t="shared" si="8"/>
        <v>0</v>
      </c>
      <c r="AS29">
        <f t="shared" si="9"/>
        <v>0</v>
      </c>
      <c r="AT29">
        <f t="shared" si="10"/>
        <v>0</v>
      </c>
      <c r="AU29">
        <f t="shared" si="11"/>
        <v>0</v>
      </c>
      <c r="AV29">
        <f t="shared" si="12"/>
        <v>0</v>
      </c>
      <c r="AW29">
        <f t="shared" si="13"/>
        <v>0</v>
      </c>
      <c r="AX29">
        <f t="shared" si="14"/>
        <v>0</v>
      </c>
      <c r="AY29">
        <f t="shared" si="15"/>
        <v>0</v>
      </c>
      <c r="AZ29">
        <f t="shared" si="16"/>
        <v>0</v>
      </c>
      <c r="BA29">
        <f t="shared" si="17"/>
        <v>0</v>
      </c>
      <c r="BB29">
        <f t="shared" si="18"/>
        <v>0</v>
      </c>
      <c r="BC29">
        <f t="shared" si="19"/>
        <v>0</v>
      </c>
      <c r="BD29">
        <f t="shared" si="20"/>
        <v>0</v>
      </c>
      <c r="BE29" s="22">
        <f t="shared" ref="BE29:BR29" si="45">BD29+LARGE($AO29:$BC29,BE$4)</f>
        <v>0</v>
      </c>
      <c r="BF29" s="22">
        <f t="shared" si="45"/>
        <v>0</v>
      </c>
      <c r="BG29" s="22">
        <f t="shared" si="45"/>
        <v>0</v>
      </c>
      <c r="BH29" s="22">
        <f t="shared" si="45"/>
        <v>0</v>
      </c>
      <c r="BI29" s="22">
        <f t="shared" si="45"/>
        <v>0</v>
      </c>
      <c r="BJ29" s="22">
        <f t="shared" si="45"/>
        <v>0</v>
      </c>
      <c r="BK29" s="22">
        <f t="shared" si="45"/>
        <v>0</v>
      </c>
      <c r="BL29" s="22">
        <f t="shared" si="45"/>
        <v>0</v>
      </c>
      <c r="BM29" s="22">
        <f t="shared" si="45"/>
        <v>0</v>
      </c>
      <c r="BN29" s="22">
        <f t="shared" si="45"/>
        <v>0</v>
      </c>
      <c r="BO29" s="22">
        <f t="shared" si="45"/>
        <v>0</v>
      </c>
      <c r="BP29" s="22">
        <f t="shared" si="45"/>
        <v>0</v>
      </c>
      <c r="BQ29" s="22">
        <f t="shared" si="45"/>
        <v>0</v>
      </c>
      <c r="BR29" s="22">
        <f t="shared" si="45"/>
        <v>0</v>
      </c>
    </row>
    <row r="30" spans="1:70" ht="16.5">
      <c r="A30" s="14"/>
      <c r="B30" s="32" t="str">
        <f>IF(ISNA(VLOOKUP(A30,'Licenciés Jeunes 2023'!A:C,3,0)),"",VLOOKUP(A30,'Licenciés Jeunes 2023'!A:C,3,0))</f>
        <v/>
      </c>
      <c r="C30" s="32" t="str">
        <f>IF(ISNA(VLOOKUP(A30,'Licenciés Jeunes 2023'!A:C,2,0)),"",VLOOKUP(A30,'Licenciés Jeunes 2023'!A:C,2,0))</f>
        <v/>
      </c>
      <c r="D30" s="32" t="str">
        <f>IF(ISNA(VLOOKUP(A30,'Licenciés Jeunes 2023'!A:F,6,0)),"",VLOOKUP(A30,'Licenciés Jeunes 2023'!A:F,6,0))</f>
        <v/>
      </c>
      <c r="E30" s="6"/>
      <c r="F30" s="2">
        <f>IF(E$2="Bike &amp; Run",IF(ISNA(VLOOKUP(E30,Paramètres!$B$3:$C$56,2,FALSE)),0,VLOOKUP(E30,Paramètres!$B$3:$C$56,2,FALSE)*Paramètres!$K$3),IF(OR(E30="",OR($D30="",$D30="NL",$D30="HORS LIGUE")),0,VLOOKUP(IF(OR(E30="",OR($D30="",$D30="NL",$D30="HORS LIGUE")),"",COUNTIFS($D$5:$D$72,"&lt;&gt;"&amp;"",$D$5:$D$72,"&lt;&gt;"&amp;"NL",$D$5:$D$72,"&lt;&gt;"&amp;"HORS LIGUE",E$5:E$72,"&lt;"&amp;E30)+1),Paramètres!$B$3:$C$56,2,FALSE)*Paramètres!$K$3))</f>
        <v>0</v>
      </c>
      <c r="G30" s="4"/>
      <c r="H30" s="2">
        <f>IF(G$2="Bike &amp; Run",IF(ISNA(VLOOKUP(G30,Paramètres!$B$3:$C$56,2,FALSE)),0,VLOOKUP(G30,Paramètres!$B$3:$C$56,2,FALSE)*Paramètres!$K$4),IF(OR(G30="",OR($D30="",$D30="NL",$D30="HORS LIGUE")),0,VLOOKUP(IF(OR(G30="",OR($D30="",$D30="NL",$D30="HORS LIGUE")),"",COUNTIFS($D$5:$D$72,"&lt;&gt;"&amp;"",$D$5:$D$72,"&lt;&gt;"&amp;"NL",$D$5:$D$72,"&lt;&gt;"&amp;"HORS LIGUE",G$5:G$72,"&lt;"&amp;G30)+1),Paramètres!$B$3:$C$56,2,FALSE)*Paramètres!$K$4))</f>
        <v>0</v>
      </c>
      <c r="I30" s="36"/>
      <c r="J30" s="2">
        <f>IF(I$2="Bike &amp; Run",IF(ISNA(VLOOKUP(I30,Paramètres!$B$3:$C$56,2,FALSE)),0,VLOOKUP(I30,Paramètres!$B$3:$C$56,2,FALSE)*Paramètres!$K$5),IF(OR(I30="",OR($D30="",$D30="NL",$D30="HORS LIGUE")),0,VLOOKUP(IF(OR(I30="",OR($D30="",$D30="NL",$D30="HORS LIGUE")),"",COUNTIFS($D$5:$D$72,"&lt;&gt;"&amp;"",$D$5:$D$72,"&lt;&gt;"&amp;"NL",$D$5:$D$72,"&lt;&gt;"&amp;"HORS LIGUE",I$5:I$72,"&lt;"&amp;I30)+1),Paramètres!$B$3:$C$56,2,FALSE)*Paramètres!$K$5))</f>
        <v>0</v>
      </c>
      <c r="K30" s="4"/>
      <c r="L30" s="2">
        <f>IF(K$2="Bike &amp; Run",IF(ISNA(VLOOKUP(K30,Paramètres!$B$3:$C$56,2,FALSE)),0,VLOOKUP(K30,Paramètres!$B$3:$C$56,2,FALSE)*Paramètres!$K$6),IF(OR(K30="",OR($D30="",$D30="NL",$D30="HORS LIGUE")),0,VLOOKUP(IF(OR(K30="",OR($D30="",$D30="NL",$D30="HORS LIGUE")),"",COUNTIFS($D$5:$D$72,"&lt;&gt;"&amp;"",$D$5:$D$72,"&lt;&gt;"&amp;"NL",$D$5:$D$72,"&lt;&gt;"&amp;"HORS LIGUE",K$5:K$72,"&lt;"&amp;K30)+1),Paramètres!$B$3:$C$56,2,FALSE)*Paramètres!$K$6))</f>
        <v>0</v>
      </c>
      <c r="M30" s="4"/>
      <c r="N30" s="2">
        <f>IF(M$2="Bike &amp; Run",IF(ISNA(VLOOKUP(M30,Paramètres!$B$3:$C$56,2,FALSE)),0,VLOOKUP(M30,Paramètres!$B$3:$C$56,2,FALSE)*Paramètres!$K$7),IF(OR(M30="",OR($D30="",$D30="NL",$D30="HORS LIGUE")),0,VLOOKUP(IF(OR(M30="",OR($D30="",$D30="NL",$D30="HORS LIGUE")),"",COUNTIFS($D$5:$D$72,"&lt;&gt;"&amp;"",$D$5:$D$72,"&lt;&gt;"&amp;"NL",$D$5:$D$72,"&lt;&gt;"&amp;"HORS LIGUE",M$5:M$72,"&lt;"&amp;M30)+1),Paramètres!$B$3:$C$56,2,FALSE)*Paramètres!$K$7))</f>
        <v>0</v>
      </c>
      <c r="O30" s="46"/>
      <c r="P30" s="2">
        <f>IF(O$2="Bike &amp; Run",IF(ISNA(VLOOKUP(O30,Paramètres!$B$3:$C$56,2,FALSE)),0,VLOOKUP(O30,Paramètres!$B$3:$C$56,2,FALSE)*Paramètres!$K$8),IF(OR(O30="",OR($D30="",$D30="NL",$D30="HORS LIGUE")),0,VLOOKUP(IF(OR(O30="",OR($D30="",$D30="NL",$D30="HORS LIGUE")),"",COUNTIFS($D$5:$D$72,"&lt;&gt;"&amp;"",$D$5:$D$72,"&lt;&gt;"&amp;"NL",$D$5:$D$72,"&lt;&gt;"&amp;"HORS LIGUE",O$5:O$72,"&lt;"&amp;O30)+1),Paramètres!$B$3:$C$56,2,FALSE)*Paramètres!$K$8))</f>
        <v>0</v>
      </c>
      <c r="Q30" s="46"/>
      <c r="R30" s="2">
        <f>IF(Q$2="Bike &amp; Run",IF(ISNA(VLOOKUP(Q30,Paramètres!$B$3:$C$56,2,FALSE)),0,VLOOKUP(Q30,Paramètres!$B$3:$C$56,2,FALSE)*Paramètres!$K$9),IF(OR(Q30="",OR($D30="",$D30="NL",$D30="HORS LIGUE")),0,VLOOKUP(IF(OR(Q30="",OR($D30="",$D30="NL",$D30="HORS LIGUE")),"",COUNTIFS($D$5:$D$72,"&lt;&gt;"&amp;"",$D$5:$D$72,"&lt;&gt;"&amp;"NL",$D$5:$D$72,"&lt;&gt;"&amp;"HORS LIGUE",Q$5:Q$72,"&lt;"&amp;Q30)+1),Paramètres!$B$3:$C$56,2,FALSE)*Paramètres!$K$9))</f>
        <v>0</v>
      </c>
      <c r="S30" s="46"/>
      <c r="T30" s="2">
        <f>IF(S$2="Bike &amp; Run",IF(ISNA(VLOOKUP(S30,Paramètres!$B$3:$C$56,2,FALSE)),0,VLOOKUP(S30,Paramètres!$B$3:$C$56,2,FALSE)*Paramètres!$K$10),IF(OR(S30="",OR($D30="",$D30="NL",$D30="HORS LIGUE")),0,VLOOKUP(IF(OR(S30="",OR($D30="",$D30="NL",$D30="HORS LIGUE")),"",COUNTIFS($D$5:$D$72,"&lt;&gt;"&amp;"",$D$5:$D$72,"&lt;&gt;"&amp;"NL",$D$5:$D$72,"&lt;&gt;"&amp;"HORS LIGUE",S$5:S$72,"&lt;"&amp;S30)+1),Paramètres!$B$3:$C$56,2,FALSE)*Paramètres!$K$10))</f>
        <v>0</v>
      </c>
      <c r="U30" s="46"/>
      <c r="V30" s="2">
        <f>IF(U$2="Bike &amp; Run",IF(ISNA(VLOOKUP(U30,Paramètres!$B$3:$C$56,2,FALSE)),0,VLOOKUP(U30,Paramètres!$B$3:$C$56,2,FALSE)*Paramètres!$K$11),IF(OR(U30="",OR($D30="",$D30="NL",$D30="HORS LIGUE")),0,VLOOKUP(IF(OR(U30="",OR($D30="",$D30="NL",$D30="HORS LIGUE")),"",COUNTIFS($D$5:$D$72,"&lt;&gt;"&amp;"",$D$5:$D$72,"&lt;&gt;"&amp;"NL",$D$5:$D$72,"&lt;&gt;"&amp;"HORS LIGUE",U$5:U$72,"&lt;"&amp;U30)+1),Paramètres!$B$3:$C$56,2,FALSE)*Paramètres!$K$11))</f>
        <v>0</v>
      </c>
      <c r="W30" s="46"/>
      <c r="X30" s="2">
        <f>IF(W$2="Bike &amp; Run",IF(ISNA(VLOOKUP(W30,Paramètres!$B$3:$C$56,2,FALSE)),0,VLOOKUP(W30,Paramètres!$B$3:$C$56,2,FALSE)*Paramètres!$K$12),IF(OR(W30="",OR($D30="",$D30="NL",$D30="HORS LIGUE")),0,VLOOKUP(IF(OR(W30="",OR($D30="",$D30="NL",$D30="HORS LIGUE")),"",COUNTIFS($D$5:$D$72,"&lt;&gt;"&amp;"",$D$5:$D$72,"&lt;&gt;"&amp;"NL",$D$5:$D$72,"&lt;&gt;"&amp;"HORS LIGUE",W$5:W$72,"&lt;"&amp;W30)+1),Paramètres!$B$3:$C$56,2,FALSE)*Paramètres!$K$12))</f>
        <v>0</v>
      </c>
      <c r="Y30" s="46"/>
      <c r="Z30" s="2">
        <f>IF(Y$2="Bike &amp; Run",IF(ISNA(VLOOKUP(Y30,Paramètres!$B$3:$C$56,2,FALSE)),0,VLOOKUP(Y30,Paramètres!$B$3:$C$56,2,FALSE)*Paramètres!$K$13),IF(OR(Y30="",OR($D30="",$D30="NL",$D30="HORS LIGUE")),0,VLOOKUP(IF(OR(Y30="",OR($D30="",$D30="NL",$D30="HORS LIGUE")),"",COUNTIFS($D$5:$D$72,"&lt;&gt;"&amp;"",$D$5:$D$72,"&lt;&gt;"&amp;"NL",$D$5:$D$72,"&lt;&gt;"&amp;"HORS LIGUE",Y$5:Y$72,"&lt;"&amp;Y30)+1),Paramètres!$B$3:$C$56,2,FALSE)*Paramètres!$K$13))</f>
        <v>0</v>
      </c>
      <c r="AA30" s="46"/>
      <c r="AB30" s="2">
        <f>IF(AA$2="Bike &amp; Run",IF(ISNA(VLOOKUP(AA30,Paramètres!$B$3:$C$56,2,FALSE)),0,VLOOKUP(AA30,Paramètres!$B$3:$C$56,2,FALSE)*Paramètres!$K$14),IF(OR(AA30="",OR($D30="",$D30="NL",$D30="HORS LIGUE")),0,VLOOKUP(IF(OR(AA30="",OR($D30="",$D30="NL",$D30="HORS LIGUE")),"",COUNTIFS($D$5:$D$72,"&lt;&gt;"&amp;"",$D$5:$D$72,"&lt;&gt;"&amp;"NL",$D$5:$D$72,"&lt;&gt;"&amp;"HORS LIGUE",AA$5:AA$72,"&lt;"&amp;AA30)+1),Paramètres!$B$3:$C$56,2,FALSE)*Paramètres!$K$14))</f>
        <v>0</v>
      </c>
      <c r="AC30" s="46"/>
      <c r="AD30" s="2">
        <f>IF(AC$2="Bike &amp; Run",IF(ISNA(VLOOKUP(AC30,Paramètres!$B$3:$C$56,2,FALSE)),0,VLOOKUP(AC30,Paramètres!$B$3:$C$56,2,FALSE)*Paramètres!$K$15),IF(OR(AC30="",OR($D30="",$D30="NL",$D30="HORS LIGUE")),0,VLOOKUP(IF(OR(AC30="",OR($D30="",$D30="NL",$D30="HORS LIGUE")),"",COUNTIFS($D$5:$D$72,"&lt;&gt;"&amp;"",$D$5:$D$72,"&lt;&gt;"&amp;"NL",$D$5:$D$72,"&lt;&gt;"&amp;"HORS LIGUE",AC$5:AC$72,"&lt;"&amp;AC30)+1),Paramètres!$B$3:$C$56,2,FALSE)*Paramètres!$K$15))</f>
        <v>0</v>
      </c>
      <c r="AE30" s="46"/>
      <c r="AF30" s="2">
        <f>IF(AE$2="Bike &amp; Run",IF(ISNA(VLOOKUP(AE30,Paramètres!$B$3:$C$56,2,FALSE)),0,VLOOKUP(AE30,Paramètres!$B$3:$C$56,2,FALSE)*Paramètres!$K$16),IF(OR(AE30="",OR($D30="",$D30="NL",$D30="HORS LIGUE")),0,VLOOKUP(IF(OR(AE30="",OR($D30="",$D30="NL",$D30="HORS LIGUE")),"",COUNTIFS($D$5:$D$72,"&lt;&gt;"&amp;"",$D$5:$D$72,"&lt;&gt;"&amp;"NL",$D$5:$D$72,"&lt;&gt;"&amp;"HORS LIGUE",AE$5:AE$72,"&lt;"&amp;AE30)+1),Paramètres!$B$3:$C$56,2,FALSE)*Paramètres!$K$16))</f>
        <v>0</v>
      </c>
      <c r="AG30" s="46"/>
      <c r="AH30" s="2">
        <f>IF(AG$2="Bike &amp; Run",IF(ISNA(VLOOKUP(AG30,Paramètres!$B$3:$C$56,2,FALSE)),0,VLOOKUP(AG30,Paramètres!$B$3:$C$56,2,FALSE)*Paramètres!$K$17),IF(OR(AG30="",OR($D30="",$D30="NL",$D30="HORS LIGUE")),0,VLOOKUP(IF(OR(AG30="",OR($D30="",$D30="NL",$D30="HORS LIGUE")),"",COUNTIFS($D$5:$D$72,"&lt;&gt;"&amp;"",$D$5:$D$72,"&lt;&gt;"&amp;"NL",$D$5:$D$72,"&lt;&gt;"&amp;"HORS LIGUE",AG$5:AG$72,"&lt;"&amp;AG30)+1),Paramètres!$B$3:$C$56,2,FALSE)*Paramètres!$K$17))</f>
        <v>0</v>
      </c>
      <c r="AI30" s="40">
        <f t="shared" si="0"/>
        <v>0</v>
      </c>
      <c r="AJ30" s="3" t="str">
        <f t="shared" si="1"/>
        <v/>
      </c>
      <c r="AK30" s="5">
        <f t="shared" si="2"/>
        <v>0</v>
      </c>
      <c r="AL30" s="41">
        <f t="shared" si="3"/>
        <v>0</v>
      </c>
      <c r="AM30" s="33" t="str">
        <f t="shared" si="4"/>
        <v/>
      </c>
      <c r="AO30" s="22">
        <f t="shared" si="5"/>
        <v>0</v>
      </c>
      <c r="AP30">
        <f t="shared" si="6"/>
        <v>0</v>
      </c>
      <c r="AQ30">
        <f t="shared" si="7"/>
        <v>0</v>
      </c>
      <c r="AR30">
        <f t="shared" si="8"/>
        <v>0</v>
      </c>
      <c r="AS30">
        <f t="shared" si="9"/>
        <v>0</v>
      </c>
      <c r="AT30">
        <f t="shared" si="10"/>
        <v>0</v>
      </c>
      <c r="AU30">
        <f t="shared" si="11"/>
        <v>0</v>
      </c>
      <c r="AV30">
        <f t="shared" si="12"/>
        <v>0</v>
      </c>
      <c r="AW30">
        <f t="shared" si="13"/>
        <v>0</v>
      </c>
      <c r="AX30">
        <f t="shared" si="14"/>
        <v>0</v>
      </c>
      <c r="AY30">
        <f t="shared" si="15"/>
        <v>0</v>
      </c>
      <c r="AZ30">
        <f t="shared" si="16"/>
        <v>0</v>
      </c>
      <c r="BA30">
        <f t="shared" si="17"/>
        <v>0</v>
      </c>
      <c r="BB30">
        <f t="shared" si="18"/>
        <v>0</v>
      </c>
      <c r="BC30">
        <f t="shared" si="19"/>
        <v>0</v>
      </c>
      <c r="BD30">
        <f t="shared" si="20"/>
        <v>0</v>
      </c>
      <c r="BE30" s="22">
        <f t="shared" ref="BE30:BR30" si="46">BD30+LARGE($AO30:$BC30,BE$4)</f>
        <v>0</v>
      </c>
      <c r="BF30" s="22">
        <f t="shared" si="46"/>
        <v>0</v>
      </c>
      <c r="BG30" s="22">
        <f t="shared" si="46"/>
        <v>0</v>
      </c>
      <c r="BH30" s="22">
        <f t="shared" si="46"/>
        <v>0</v>
      </c>
      <c r="BI30" s="22">
        <f t="shared" si="46"/>
        <v>0</v>
      </c>
      <c r="BJ30" s="22">
        <f t="shared" si="46"/>
        <v>0</v>
      </c>
      <c r="BK30" s="22">
        <f t="shared" si="46"/>
        <v>0</v>
      </c>
      <c r="BL30" s="22">
        <f t="shared" si="46"/>
        <v>0</v>
      </c>
      <c r="BM30" s="22">
        <f t="shared" si="46"/>
        <v>0</v>
      </c>
      <c r="BN30" s="22">
        <f t="shared" si="46"/>
        <v>0</v>
      </c>
      <c r="BO30" s="22">
        <f t="shared" si="46"/>
        <v>0</v>
      </c>
      <c r="BP30" s="22">
        <f t="shared" si="46"/>
        <v>0</v>
      </c>
      <c r="BQ30" s="22">
        <f t="shared" si="46"/>
        <v>0</v>
      </c>
      <c r="BR30" s="22">
        <f t="shared" si="46"/>
        <v>0</v>
      </c>
    </row>
    <row r="31" spans="1:70" ht="16.5">
      <c r="A31" s="14"/>
      <c r="B31" s="32" t="str">
        <f>IF(ISNA(VLOOKUP(A31,'Licenciés Jeunes 2023'!A:C,3,0)),"",VLOOKUP(A31,'Licenciés Jeunes 2023'!A:C,3,0))</f>
        <v/>
      </c>
      <c r="C31" s="32" t="str">
        <f>IF(ISNA(VLOOKUP(A31,'Licenciés Jeunes 2023'!A:C,2,0)),"",VLOOKUP(A31,'Licenciés Jeunes 2023'!A:C,2,0))</f>
        <v/>
      </c>
      <c r="D31" s="32" t="str">
        <f>IF(ISNA(VLOOKUP(A31,'Licenciés Jeunes 2023'!A:F,6,0)),"",VLOOKUP(A31,'Licenciés Jeunes 2023'!A:F,6,0))</f>
        <v/>
      </c>
      <c r="E31" s="6"/>
      <c r="F31" s="2">
        <f>IF(E$2="Bike &amp; Run",IF(ISNA(VLOOKUP(E31,Paramètres!$B$3:$C$56,2,FALSE)),0,VLOOKUP(E31,Paramètres!$B$3:$C$56,2,FALSE)*Paramètres!$K$3),IF(OR(E31="",OR($D31="",$D31="NL",$D31="HORS LIGUE")),0,VLOOKUP(IF(OR(E31="",OR($D31="",$D31="NL",$D31="HORS LIGUE")),"",COUNTIFS($D$5:$D$72,"&lt;&gt;"&amp;"",$D$5:$D$72,"&lt;&gt;"&amp;"NL",$D$5:$D$72,"&lt;&gt;"&amp;"HORS LIGUE",E$5:E$72,"&lt;"&amp;E31)+1),Paramètres!$B$3:$C$56,2,FALSE)*Paramètres!$K$3))</f>
        <v>0</v>
      </c>
      <c r="G31" s="4"/>
      <c r="H31" s="2">
        <f>IF(G$2="Bike &amp; Run",IF(ISNA(VLOOKUP(G31,Paramètres!$B$3:$C$56,2,FALSE)),0,VLOOKUP(G31,Paramètres!$B$3:$C$56,2,FALSE)*Paramètres!$K$4),IF(OR(G31="",OR($D31="",$D31="NL",$D31="HORS LIGUE")),0,VLOOKUP(IF(OR(G31="",OR($D31="",$D31="NL",$D31="HORS LIGUE")),"",COUNTIFS($D$5:$D$72,"&lt;&gt;"&amp;"",$D$5:$D$72,"&lt;&gt;"&amp;"NL",$D$5:$D$72,"&lt;&gt;"&amp;"HORS LIGUE",G$5:G$72,"&lt;"&amp;G31)+1),Paramètres!$B$3:$C$56,2,FALSE)*Paramètres!$K$4))</f>
        <v>0</v>
      </c>
      <c r="I31" s="36"/>
      <c r="J31" s="2">
        <f>IF(I$2="Bike &amp; Run",IF(ISNA(VLOOKUP(I31,Paramètres!$B$3:$C$56,2,FALSE)),0,VLOOKUP(I31,Paramètres!$B$3:$C$56,2,FALSE)*Paramètres!$K$5),IF(OR(I31="",OR($D31="",$D31="NL",$D31="HORS LIGUE")),0,VLOOKUP(IF(OR(I31="",OR($D31="",$D31="NL",$D31="HORS LIGUE")),"",COUNTIFS($D$5:$D$72,"&lt;&gt;"&amp;"",$D$5:$D$72,"&lt;&gt;"&amp;"NL",$D$5:$D$72,"&lt;&gt;"&amp;"HORS LIGUE",I$5:I$72,"&lt;"&amp;I31)+1),Paramètres!$B$3:$C$56,2,FALSE)*Paramètres!$K$5))</f>
        <v>0</v>
      </c>
      <c r="K31" s="4"/>
      <c r="L31" s="2">
        <f>IF(K$2="Bike &amp; Run",IF(ISNA(VLOOKUP(K31,Paramètres!$B$3:$C$56,2,FALSE)),0,VLOOKUP(K31,Paramètres!$B$3:$C$56,2,FALSE)*Paramètres!$K$6),IF(OR(K31="",OR($D31="",$D31="NL",$D31="HORS LIGUE")),0,VLOOKUP(IF(OR(K31="",OR($D31="",$D31="NL",$D31="HORS LIGUE")),"",COUNTIFS($D$5:$D$72,"&lt;&gt;"&amp;"",$D$5:$D$72,"&lt;&gt;"&amp;"NL",$D$5:$D$72,"&lt;&gt;"&amp;"HORS LIGUE",K$5:K$72,"&lt;"&amp;K31)+1),Paramètres!$B$3:$C$56,2,FALSE)*Paramètres!$K$6))</f>
        <v>0</v>
      </c>
      <c r="M31" s="4"/>
      <c r="N31" s="2">
        <f>IF(M$2="Bike &amp; Run",IF(ISNA(VLOOKUP(M31,Paramètres!$B$3:$C$56,2,FALSE)),0,VLOOKUP(M31,Paramètres!$B$3:$C$56,2,FALSE)*Paramètres!$K$7),IF(OR(M31="",OR($D31="",$D31="NL",$D31="HORS LIGUE")),0,VLOOKUP(IF(OR(M31="",OR($D31="",$D31="NL",$D31="HORS LIGUE")),"",COUNTIFS($D$5:$D$72,"&lt;&gt;"&amp;"",$D$5:$D$72,"&lt;&gt;"&amp;"NL",$D$5:$D$72,"&lt;&gt;"&amp;"HORS LIGUE",M$5:M$72,"&lt;"&amp;M31)+1),Paramètres!$B$3:$C$56,2,FALSE)*Paramètres!$K$7))</f>
        <v>0</v>
      </c>
      <c r="O31" s="46"/>
      <c r="P31" s="2">
        <f>IF(O$2="Bike &amp; Run",IF(ISNA(VLOOKUP(O31,Paramètres!$B$3:$C$56,2,FALSE)),0,VLOOKUP(O31,Paramètres!$B$3:$C$56,2,FALSE)*Paramètres!$K$8),IF(OR(O31="",OR($D31="",$D31="NL",$D31="HORS LIGUE")),0,VLOOKUP(IF(OR(O31="",OR($D31="",$D31="NL",$D31="HORS LIGUE")),"",COUNTIFS($D$5:$D$72,"&lt;&gt;"&amp;"",$D$5:$D$72,"&lt;&gt;"&amp;"NL",$D$5:$D$72,"&lt;&gt;"&amp;"HORS LIGUE",O$5:O$72,"&lt;"&amp;O31)+1),Paramètres!$B$3:$C$56,2,FALSE)*Paramètres!$K$8))</f>
        <v>0</v>
      </c>
      <c r="Q31" s="46"/>
      <c r="R31" s="2">
        <f>IF(Q$2="Bike &amp; Run",IF(ISNA(VLOOKUP(Q31,Paramètres!$B$3:$C$56,2,FALSE)),0,VLOOKUP(Q31,Paramètres!$B$3:$C$56,2,FALSE)*Paramètres!$K$9),IF(OR(Q31="",OR($D31="",$D31="NL",$D31="HORS LIGUE")),0,VLOOKUP(IF(OR(Q31="",OR($D31="",$D31="NL",$D31="HORS LIGUE")),"",COUNTIFS($D$5:$D$72,"&lt;&gt;"&amp;"",$D$5:$D$72,"&lt;&gt;"&amp;"NL",$D$5:$D$72,"&lt;&gt;"&amp;"HORS LIGUE",Q$5:Q$72,"&lt;"&amp;Q31)+1),Paramètres!$B$3:$C$56,2,FALSE)*Paramètres!$K$9))</f>
        <v>0</v>
      </c>
      <c r="S31" s="46"/>
      <c r="T31" s="2">
        <f>IF(S$2="Bike &amp; Run",IF(ISNA(VLOOKUP(S31,Paramètres!$B$3:$C$56,2,FALSE)),0,VLOOKUP(S31,Paramètres!$B$3:$C$56,2,FALSE)*Paramètres!$K$10),IF(OR(S31="",OR($D31="",$D31="NL",$D31="HORS LIGUE")),0,VLOOKUP(IF(OR(S31="",OR($D31="",$D31="NL",$D31="HORS LIGUE")),"",COUNTIFS($D$5:$D$72,"&lt;&gt;"&amp;"",$D$5:$D$72,"&lt;&gt;"&amp;"NL",$D$5:$D$72,"&lt;&gt;"&amp;"HORS LIGUE",S$5:S$72,"&lt;"&amp;S31)+1),Paramètres!$B$3:$C$56,2,FALSE)*Paramètres!$K$10))</f>
        <v>0</v>
      </c>
      <c r="U31" s="46"/>
      <c r="V31" s="2">
        <f>IF(U$2="Bike &amp; Run",IF(ISNA(VLOOKUP(U31,Paramètres!$B$3:$C$56,2,FALSE)),0,VLOOKUP(U31,Paramètres!$B$3:$C$56,2,FALSE)*Paramètres!$K$11),IF(OR(U31="",OR($D31="",$D31="NL",$D31="HORS LIGUE")),0,VLOOKUP(IF(OR(U31="",OR($D31="",$D31="NL",$D31="HORS LIGUE")),"",COUNTIFS($D$5:$D$72,"&lt;&gt;"&amp;"",$D$5:$D$72,"&lt;&gt;"&amp;"NL",$D$5:$D$72,"&lt;&gt;"&amp;"HORS LIGUE",U$5:U$72,"&lt;"&amp;U31)+1),Paramètres!$B$3:$C$56,2,FALSE)*Paramètres!$K$11))</f>
        <v>0</v>
      </c>
      <c r="W31" s="46"/>
      <c r="X31" s="2">
        <f>IF(W$2="Bike &amp; Run",IF(ISNA(VLOOKUP(W31,Paramètres!$B$3:$C$56,2,FALSE)),0,VLOOKUP(W31,Paramètres!$B$3:$C$56,2,FALSE)*Paramètres!$K$12),IF(OR(W31="",OR($D31="",$D31="NL",$D31="HORS LIGUE")),0,VLOOKUP(IF(OR(W31="",OR($D31="",$D31="NL",$D31="HORS LIGUE")),"",COUNTIFS($D$5:$D$72,"&lt;&gt;"&amp;"",$D$5:$D$72,"&lt;&gt;"&amp;"NL",$D$5:$D$72,"&lt;&gt;"&amp;"HORS LIGUE",W$5:W$72,"&lt;"&amp;W31)+1),Paramètres!$B$3:$C$56,2,FALSE)*Paramètres!$K$12))</f>
        <v>0</v>
      </c>
      <c r="Y31" s="46"/>
      <c r="Z31" s="2">
        <f>IF(Y$2="Bike &amp; Run",IF(ISNA(VLOOKUP(Y31,Paramètres!$B$3:$C$56,2,FALSE)),0,VLOOKUP(Y31,Paramètres!$B$3:$C$56,2,FALSE)*Paramètres!$K$13),IF(OR(Y31="",OR($D31="",$D31="NL",$D31="HORS LIGUE")),0,VLOOKUP(IF(OR(Y31="",OR($D31="",$D31="NL",$D31="HORS LIGUE")),"",COUNTIFS($D$5:$D$72,"&lt;&gt;"&amp;"",$D$5:$D$72,"&lt;&gt;"&amp;"NL",$D$5:$D$72,"&lt;&gt;"&amp;"HORS LIGUE",Y$5:Y$72,"&lt;"&amp;Y31)+1),Paramètres!$B$3:$C$56,2,FALSE)*Paramètres!$K$13))</f>
        <v>0</v>
      </c>
      <c r="AA31" s="46"/>
      <c r="AB31" s="2">
        <f>IF(AA$2="Bike &amp; Run",IF(ISNA(VLOOKUP(AA31,Paramètres!$B$3:$C$56,2,FALSE)),0,VLOOKUP(AA31,Paramètres!$B$3:$C$56,2,FALSE)*Paramètres!$K$14),IF(OR(AA31="",OR($D31="",$D31="NL",$D31="HORS LIGUE")),0,VLOOKUP(IF(OR(AA31="",OR($D31="",$D31="NL",$D31="HORS LIGUE")),"",COUNTIFS($D$5:$D$72,"&lt;&gt;"&amp;"",$D$5:$D$72,"&lt;&gt;"&amp;"NL",$D$5:$D$72,"&lt;&gt;"&amp;"HORS LIGUE",AA$5:AA$72,"&lt;"&amp;AA31)+1),Paramètres!$B$3:$C$56,2,FALSE)*Paramètres!$K$14))</f>
        <v>0</v>
      </c>
      <c r="AC31" s="46"/>
      <c r="AD31" s="2">
        <f>IF(AC$2="Bike &amp; Run",IF(ISNA(VLOOKUP(AC31,Paramètres!$B$3:$C$56,2,FALSE)),0,VLOOKUP(AC31,Paramètres!$B$3:$C$56,2,FALSE)*Paramètres!$K$15),IF(OR(AC31="",OR($D31="",$D31="NL",$D31="HORS LIGUE")),0,VLOOKUP(IF(OR(AC31="",OR($D31="",$D31="NL",$D31="HORS LIGUE")),"",COUNTIFS($D$5:$D$72,"&lt;&gt;"&amp;"",$D$5:$D$72,"&lt;&gt;"&amp;"NL",$D$5:$D$72,"&lt;&gt;"&amp;"HORS LIGUE",AC$5:AC$72,"&lt;"&amp;AC31)+1),Paramètres!$B$3:$C$56,2,FALSE)*Paramètres!$K$15))</f>
        <v>0</v>
      </c>
      <c r="AE31" s="46"/>
      <c r="AF31" s="2">
        <f>IF(AE$2="Bike &amp; Run",IF(ISNA(VLOOKUP(AE31,Paramètres!$B$3:$C$56,2,FALSE)),0,VLOOKUP(AE31,Paramètres!$B$3:$C$56,2,FALSE)*Paramètres!$K$16),IF(OR(AE31="",OR($D31="",$D31="NL",$D31="HORS LIGUE")),0,VLOOKUP(IF(OR(AE31="",OR($D31="",$D31="NL",$D31="HORS LIGUE")),"",COUNTIFS($D$5:$D$72,"&lt;&gt;"&amp;"",$D$5:$D$72,"&lt;&gt;"&amp;"NL",$D$5:$D$72,"&lt;&gt;"&amp;"HORS LIGUE",AE$5:AE$72,"&lt;"&amp;AE31)+1),Paramètres!$B$3:$C$56,2,FALSE)*Paramètres!$K$16))</f>
        <v>0</v>
      </c>
      <c r="AG31" s="46"/>
      <c r="AH31" s="2">
        <f>IF(AG$2="Bike &amp; Run",IF(ISNA(VLOOKUP(AG31,Paramètres!$B$3:$C$56,2,FALSE)),0,VLOOKUP(AG31,Paramètres!$B$3:$C$56,2,FALSE)*Paramètres!$K$17),IF(OR(AG31="",OR($D31="",$D31="NL",$D31="HORS LIGUE")),0,VLOOKUP(IF(OR(AG31="",OR($D31="",$D31="NL",$D31="HORS LIGUE")),"",COUNTIFS($D$5:$D$72,"&lt;&gt;"&amp;"",$D$5:$D$72,"&lt;&gt;"&amp;"NL",$D$5:$D$72,"&lt;&gt;"&amp;"HORS LIGUE",AG$5:AG$72,"&lt;"&amp;AG31)+1),Paramètres!$B$3:$C$56,2,FALSE)*Paramètres!$K$17))</f>
        <v>0</v>
      </c>
      <c r="AI31" s="40">
        <f t="shared" si="0"/>
        <v>0</v>
      </c>
      <c r="AJ31" s="3" t="str">
        <f t="shared" si="1"/>
        <v/>
      </c>
      <c r="AK31" s="5">
        <f t="shared" si="2"/>
        <v>0</v>
      </c>
      <c r="AL31" s="41">
        <f t="shared" si="3"/>
        <v>0</v>
      </c>
      <c r="AM31" s="33" t="str">
        <f t="shared" si="4"/>
        <v/>
      </c>
      <c r="AO31" s="22">
        <f t="shared" si="5"/>
        <v>0</v>
      </c>
      <c r="AP31">
        <f t="shared" si="6"/>
        <v>0</v>
      </c>
      <c r="AQ31">
        <f t="shared" si="7"/>
        <v>0</v>
      </c>
      <c r="AR31">
        <f t="shared" si="8"/>
        <v>0</v>
      </c>
      <c r="AS31">
        <f t="shared" si="9"/>
        <v>0</v>
      </c>
      <c r="AT31">
        <f t="shared" si="10"/>
        <v>0</v>
      </c>
      <c r="AU31">
        <f t="shared" si="11"/>
        <v>0</v>
      </c>
      <c r="AV31">
        <f t="shared" si="12"/>
        <v>0</v>
      </c>
      <c r="AW31">
        <f t="shared" si="13"/>
        <v>0</v>
      </c>
      <c r="AX31">
        <f t="shared" si="14"/>
        <v>0</v>
      </c>
      <c r="AY31">
        <f t="shared" si="15"/>
        <v>0</v>
      </c>
      <c r="AZ31">
        <f t="shared" si="16"/>
        <v>0</v>
      </c>
      <c r="BA31">
        <f t="shared" si="17"/>
        <v>0</v>
      </c>
      <c r="BB31">
        <f t="shared" si="18"/>
        <v>0</v>
      </c>
      <c r="BC31">
        <f t="shared" si="19"/>
        <v>0</v>
      </c>
      <c r="BD31">
        <f t="shared" si="20"/>
        <v>0</v>
      </c>
      <c r="BE31" s="22">
        <f t="shared" ref="BE31:BR31" si="47">BD31+LARGE($AO31:$BC31,BE$4)</f>
        <v>0</v>
      </c>
      <c r="BF31" s="22">
        <f t="shared" si="47"/>
        <v>0</v>
      </c>
      <c r="BG31" s="22">
        <f t="shared" si="47"/>
        <v>0</v>
      </c>
      <c r="BH31" s="22">
        <f t="shared" si="47"/>
        <v>0</v>
      </c>
      <c r="BI31" s="22">
        <f t="shared" si="47"/>
        <v>0</v>
      </c>
      <c r="BJ31" s="22">
        <f t="shared" si="47"/>
        <v>0</v>
      </c>
      <c r="BK31" s="22">
        <f t="shared" si="47"/>
        <v>0</v>
      </c>
      <c r="BL31" s="22">
        <f t="shared" si="47"/>
        <v>0</v>
      </c>
      <c r="BM31" s="22">
        <f t="shared" si="47"/>
        <v>0</v>
      </c>
      <c r="BN31" s="22">
        <f t="shared" si="47"/>
        <v>0</v>
      </c>
      <c r="BO31" s="22">
        <f t="shared" si="47"/>
        <v>0</v>
      </c>
      <c r="BP31" s="22">
        <f t="shared" si="47"/>
        <v>0</v>
      </c>
      <c r="BQ31" s="22">
        <f t="shared" si="47"/>
        <v>0</v>
      </c>
      <c r="BR31" s="22">
        <f t="shared" si="47"/>
        <v>0</v>
      </c>
    </row>
    <row r="32" spans="1:70" ht="16.5">
      <c r="A32" s="14"/>
      <c r="B32" s="32" t="str">
        <f>IF(ISNA(VLOOKUP(A32,'Licenciés Jeunes 2023'!A:C,3,0)),"",VLOOKUP(A32,'Licenciés Jeunes 2023'!A:C,3,0))</f>
        <v/>
      </c>
      <c r="C32" s="32" t="str">
        <f>IF(ISNA(VLOOKUP(A32,'Licenciés Jeunes 2023'!A:C,2,0)),"",VLOOKUP(A32,'Licenciés Jeunes 2023'!A:C,2,0))</f>
        <v/>
      </c>
      <c r="D32" s="32" t="str">
        <f>IF(ISNA(VLOOKUP(A32,'Licenciés Jeunes 2023'!A:F,6,0)),"",VLOOKUP(A32,'Licenciés Jeunes 2023'!A:F,6,0))</f>
        <v/>
      </c>
      <c r="E32" s="6"/>
      <c r="F32" s="2">
        <f>IF(E$2="Bike &amp; Run",IF(ISNA(VLOOKUP(E32,Paramètres!$B$3:$C$56,2,FALSE)),0,VLOOKUP(E32,Paramètres!$B$3:$C$56,2,FALSE)*Paramètres!$K$3),IF(OR(E32="",OR($D32="",$D32="NL",$D32="HORS LIGUE")),0,VLOOKUP(IF(OR(E32="",OR($D32="",$D32="NL",$D32="HORS LIGUE")),"",COUNTIFS($D$5:$D$72,"&lt;&gt;"&amp;"",$D$5:$D$72,"&lt;&gt;"&amp;"NL",$D$5:$D$72,"&lt;&gt;"&amp;"HORS LIGUE",E$5:E$72,"&lt;"&amp;E32)+1),Paramètres!$B$3:$C$56,2,FALSE)*Paramètres!$K$3))</f>
        <v>0</v>
      </c>
      <c r="G32" s="4"/>
      <c r="H32" s="2">
        <f>IF(G$2="Bike &amp; Run",IF(ISNA(VLOOKUP(G32,Paramètres!$B$3:$C$56,2,FALSE)),0,VLOOKUP(G32,Paramètres!$B$3:$C$56,2,FALSE)*Paramètres!$K$4),IF(OR(G32="",OR($D32="",$D32="NL",$D32="HORS LIGUE")),0,VLOOKUP(IF(OR(G32="",OR($D32="",$D32="NL",$D32="HORS LIGUE")),"",COUNTIFS($D$5:$D$72,"&lt;&gt;"&amp;"",$D$5:$D$72,"&lt;&gt;"&amp;"NL",$D$5:$D$72,"&lt;&gt;"&amp;"HORS LIGUE",G$5:G$72,"&lt;"&amp;G32)+1),Paramètres!$B$3:$C$56,2,FALSE)*Paramètres!$K$4))</f>
        <v>0</v>
      </c>
      <c r="I32" s="36"/>
      <c r="J32" s="2">
        <f>IF(I$2="Bike &amp; Run",IF(ISNA(VLOOKUP(I32,Paramètres!$B$3:$C$56,2,FALSE)),0,VLOOKUP(I32,Paramètres!$B$3:$C$56,2,FALSE)*Paramètres!$K$5),IF(OR(I32="",OR($D32="",$D32="NL",$D32="HORS LIGUE")),0,VLOOKUP(IF(OR(I32="",OR($D32="",$D32="NL",$D32="HORS LIGUE")),"",COUNTIFS($D$5:$D$72,"&lt;&gt;"&amp;"",$D$5:$D$72,"&lt;&gt;"&amp;"NL",$D$5:$D$72,"&lt;&gt;"&amp;"HORS LIGUE",I$5:I$72,"&lt;"&amp;I32)+1),Paramètres!$B$3:$C$56,2,FALSE)*Paramètres!$K$5))</f>
        <v>0</v>
      </c>
      <c r="K32" s="4"/>
      <c r="L32" s="2">
        <f>IF(K$2="Bike &amp; Run",IF(ISNA(VLOOKUP(K32,Paramètres!$B$3:$C$56,2,FALSE)),0,VLOOKUP(K32,Paramètres!$B$3:$C$56,2,FALSE)*Paramètres!$K$6),IF(OR(K32="",OR($D32="",$D32="NL",$D32="HORS LIGUE")),0,VLOOKUP(IF(OR(K32="",OR($D32="",$D32="NL",$D32="HORS LIGUE")),"",COUNTIFS($D$5:$D$72,"&lt;&gt;"&amp;"",$D$5:$D$72,"&lt;&gt;"&amp;"NL",$D$5:$D$72,"&lt;&gt;"&amp;"HORS LIGUE",K$5:K$72,"&lt;"&amp;K32)+1),Paramètres!$B$3:$C$56,2,FALSE)*Paramètres!$K$6))</f>
        <v>0</v>
      </c>
      <c r="M32" s="4"/>
      <c r="N32" s="2">
        <f>IF(M$2="Bike &amp; Run",IF(ISNA(VLOOKUP(M32,Paramètres!$B$3:$C$56,2,FALSE)),0,VLOOKUP(M32,Paramètres!$B$3:$C$56,2,FALSE)*Paramètres!$K$7),IF(OR(M32="",OR($D32="",$D32="NL",$D32="HORS LIGUE")),0,VLOOKUP(IF(OR(M32="",OR($D32="",$D32="NL",$D32="HORS LIGUE")),"",COUNTIFS($D$5:$D$72,"&lt;&gt;"&amp;"",$D$5:$D$72,"&lt;&gt;"&amp;"NL",$D$5:$D$72,"&lt;&gt;"&amp;"HORS LIGUE",M$5:M$72,"&lt;"&amp;M32)+1),Paramètres!$B$3:$C$56,2,FALSE)*Paramètres!$K$7))</f>
        <v>0</v>
      </c>
      <c r="O32" s="46"/>
      <c r="P32" s="2">
        <f>IF(O$2="Bike &amp; Run",IF(ISNA(VLOOKUP(O32,Paramètres!$B$3:$C$56,2,FALSE)),0,VLOOKUP(O32,Paramètres!$B$3:$C$56,2,FALSE)*Paramètres!$K$8),IF(OR(O32="",OR($D32="",$D32="NL",$D32="HORS LIGUE")),0,VLOOKUP(IF(OR(O32="",OR($D32="",$D32="NL",$D32="HORS LIGUE")),"",COUNTIFS($D$5:$D$72,"&lt;&gt;"&amp;"",$D$5:$D$72,"&lt;&gt;"&amp;"NL",$D$5:$D$72,"&lt;&gt;"&amp;"HORS LIGUE",O$5:O$72,"&lt;"&amp;O32)+1),Paramètres!$B$3:$C$56,2,FALSE)*Paramètres!$K$8))</f>
        <v>0</v>
      </c>
      <c r="Q32" s="46"/>
      <c r="R32" s="2">
        <f>IF(Q$2="Bike &amp; Run",IF(ISNA(VLOOKUP(Q32,Paramètres!$B$3:$C$56,2,FALSE)),0,VLOOKUP(Q32,Paramètres!$B$3:$C$56,2,FALSE)*Paramètres!$K$9),IF(OR(Q32="",OR($D32="",$D32="NL",$D32="HORS LIGUE")),0,VLOOKUP(IF(OR(Q32="",OR($D32="",$D32="NL",$D32="HORS LIGUE")),"",COUNTIFS($D$5:$D$72,"&lt;&gt;"&amp;"",$D$5:$D$72,"&lt;&gt;"&amp;"NL",$D$5:$D$72,"&lt;&gt;"&amp;"HORS LIGUE",Q$5:Q$72,"&lt;"&amp;Q32)+1),Paramètres!$B$3:$C$56,2,FALSE)*Paramètres!$K$9))</f>
        <v>0</v>
      </c>
      <c r="S32" s="46"/>
      <c r="T32" s="2">
        <f>IF(S$2="Bike &amp; Run",IF(ISNA(VLOOKUP(S32,Paramètres!$B$3:$C$56,2,FALSE)),0,VLOOKUP(S32,Paramètres!$B$3:$C$56,2,FALSE)*Paramètres!$K$10),IF(OR(S32="",OR($D32="",$D32="NL",$D32="HORS LIGUE")),0,VLOOKUP(IF(OR(S32="",OR($D32="",$D32="NL",$D32="HORS LIGUE")),"",COUNTIFS($D$5:$D$72,"&lt;&gt;"&amp;"",$D$5:$D$72,"&lt;&gt;"&amp;"NL",$D$5:$D$72,"&lt;&gt;"&amp;"HORS LIGUE",S$5:S$72,"&lt;"&amp;S32)+1),Paramètres!$B$3:$C$56,2,FALSE)*Paramètres!$K$10))</f>
        <v>0</v>
      </c>
      <c r="U32" s="46"/>
      <c r="V32" s="2">
        <f>IF(U$2="Bike &amp; Run",IF(ISNA(VLOOKUP(U32,Paramètres!$B$3:$C$56,2,FALSE)),0,VLOOKUP(U32,Paramètres!$B$3:$C$56,2,FALSE)*Paramètres!$K$11),IF(OR(U32="",OR($D32="",$D32="NL",$D32="HORS LIGUE")),0,VLOOKUP(IF(OR(U32="",OR($D32="",$D32="NL",$D32="HORS LIGUE")),"",COUNTIFS($D$5:$D$72,"&lt;&gt;"&amp;"",$D$5:$D$72,"&lt;&gt;"&amp;"NL",$D$5:$D$72,"&lt;&gt;"&amp;"HORS LIGUE",U$5:U$72,"&lt;"&amp;U32)+1),Paramètres!$B$3:$C$56,2,FALSE)*Paramètres!$K$11))</f>
        <v>0</v>
      </c>
      <c r="W32" s="46"/>
      <c r="X32" s="2">
        <f>IF(W$2="Bike &amp; Run",IF(ISNA(VLOOKUP(W32,Paramètres!$B$3:$C$56,2,FALSE)),0,VLOOKUP(W32,Paramètres!$B$3:$C$56,2,FALSE)*Paramètres!$K$12),IF(OR(W32="",OR($D32="",$D32="NL",$D32="HORS LIGUE")),0,VLOOKUP(IF(OR(W32="",OR($D32="",$D32="NL",$D32="HORS LIGUE")),"",COUNTIFS($D$5:$D$72,"&lt;&gt;"&amp;"",$D$5:$D$72,"&lt;&gt;"&amp;"NL",$D$5:$D$72,"&lt;&gt;"&amp;"HORS LIGUE",W$5:W$72,"&lt;"&amp;W32)+1),Paramètres!$B$3:$C$56,2,FALSE)*Paramètres!$K$12))</f>
        <v>0</v>
      </c>
      <c r="Y32" s="46"/>
      <c r="Z32" s="2">
        <f>IF(Y$2="Bike &amp; Run",IF(ISNA(VLOOKUP(Y32,Paramètres!$B$3:$C$56,2,FALSE)),0,VLOOKUP(Y32,Paramètres!$B$3:$C$56,2,FALSE)*Paramètres!$K$13),IF(OR(Y32="",OR($D32="",$D32="NL",$D32="HORS LIGUE")),0,VLOOKUP(IF(OR(Y32="",OR($D32="",$D32="NL",$D32="HORS LIGUE")),"",COUNTIFS($D$5:$D$72,"&lt;&gt;"&amp;"",$D$5:$D$72,"&lt;&gt;"&amp;"NL",$D$5:$D$72,"&lt;&gt;"&amp;"HORS LIGUE",Y$5:Y$72,"&lt;"&amp;Y32)+1),Paramètres!$B$3:$C$56,2,FALSE)*Paramètres!$K$13))</f>
        <v>0</v>
      </c>
      <c r="AA32" s="46"/>
      <c r="AB32" s="2">
        <f>IF(AA$2="Bike &amp; Run",IF(ISNA(VLOOKUP(AA32,Paramètres!$B$3:$C$56,2,FALSE)),0,VLOOKUP(AA32,Paramètres!$B$3:$C$56,2,FALSE)*Paramètres!$K$14),IF(OR(AA32="",OR($D32="",$D32="NL",$D32="HORS LIGUE")),0,VLOOKUP(IF(OR(AA32="",OR($D32="",$D32="NL",$D32="HORS LIGUE")),"",COUNTIFS($D$5:$D$72,"&lt;&gt;"&amp;"",$D$5:$D$72,"&lt;&gt;"&amp;"NL",$D$5:$D$72,"&lt;&gt;"&amp;"HORS LIGUE",AA$5:AA$72,"&lt;"&amp;AA32)+1),Paramètres!$B$3:$C$56,2,FALSE)*Paramètres!$K$14))</f>
        <v>0</v>
      </c>
      <c r="AC32" s="46"/>
      <c r="AD32" s="2">
        <f>IF(AC$2="Bike &amp; Run",IF(ISNA(VLOOKUP(AC32,Paramètres!$B$3:$C$56,2,FALSE)),0,VLOOKUP(AC32,Paramètres!$B$3:$C$56,2,FALSE)*Paramètres!$K$15),IF(OR(AC32="",OR($D32="",$D32="NL",$D32="HORS LIGUE")),0,VLOOKUP(IF(OR(AC32="",OR($D32="",$D32="NL",$D32="HORS LIGUE")),"",COUNTIFS($D$5:$D$72,"&lt;&gt;"&amp;"",$D$5:$D$72,"&lt;&gt;"&amp;"NL",$D$5:$D$72,"&lt;&gt;"&amp;"HORS LIGUE",AC$5:AC$72,"&lt;"&amp;AC32)+1),Paramètres!$B$3:$C$56,2,FALSE)*Paramètres!$K$15))</f>
        <v>0</v>
      </c>
      <c r="AE32" s="46"/>
      <c r="AF32" s="2">
        <f>IF(AE$2="Bike &amp; Run",IF(ISNA(VLOOKUP(AE32,Paramètres!$B$3:$C$56,2,FALSE)),0,VLOOKUP(AE32,Paramètres!$B$3:$C$56,2,FALSE)*Paramètres!$K$16),IF(OR(AE32="",OR($D32="",$D32="NL",$D32="HORS LIGUE")),0,VLOOKUP(IF(OR(AE32="",OR($D32="",$D32="NL",$D32="HORS LIGUE")),"",COUNTIFS($D$5:$D$72,"&lt;&gt;"&amp;"",$D$5:$D$72,"&lt;&gt;"&amp;"NL",$D$5:$D$72,"&lt;&gt;"&amp;"HORS LIGUE",AE$5:AE$72,"&lt;"&amp;AE32)+1),Paramètres!$B$3:$C$56,2,FALSE)*Paramètres!$K$16))</f>
        <v>0</v>
      </c>
      <c r="AG32" s="46"/>
      <c r="AH32" s="2">
        <f>IF(AG$2="Bike &amp; Run",IF(ISNA(VLOOKUP(AG32,Paramètres!$B$3:$C$56,2,FALSE)),0,VLOOKUP(AG32,Paramètres!$B$3:$C$56,2,FALSE)*Paramètres!$K$17),IF(OR(AG32="",OR($D32="",$D32="NL",$D32="HORS LIGUE")),0,VLOOKUP(IF(OR(AG32="",OR($D32="",$D32="NL",$D32="HORS LIGUE")),"",COUNTIFS($D$5:$D$72,"&lt;&gt;"&amp;"",$D$5:$D$72,"&lt;&gt;"&amp;"NL",$D$5:$D$72,"&lt;&gt;"&amp;"HORS LIGUE",AG$5:AG$72,"&lt;"&amp;AG32)+1),Paramètres!$B$3:$C$56,2,FALSE)*Paramètres!$K$17))</f>
        <v>0</v>
      </c>
      <c r="AI32" s="40">
        <f t="shared" si="0"/>
        <v>0</v>
      </c>
      <c r="AJ32" s="3" t="str">
        <f t="shared" si="1"/>
        <v/>
      </c>
      <c r="AK32" s="5">
        <f t="shared" si="2"/>
        <v>0</v>
      </c>
      <c r="AL32" s="41">
        <f t="shared" si="3"/>
        <v>0</v>
      </c>
      <c r="AM32" s="33" t="str">
        <f t="shared" si="4"/>
        <v/>
      </c>
      <c r="AO32" s="22">
        <f t="shared" si="5"/>
        <v>0</v>
      </c>
      <c r="AP32">
        <f t="shared" si="6"/>
        <v>0</v>
      </c>
      <c r="AQ32">
        <f t="shared" si="7"/>
        <v>0</v>
      </c>
      <c r="AR32">
        <f t="shared" si="8"/>
        <v>0</v>
      </c>
      <c r="AS32">
        <f t="shared" si="9"/>
        <v>0</v>
      </c>
      <c r="AT32">
        <f t="shared" si="10"/>
        <v>0</v>
      </c>
      <c r="AU32">
        <f t="shared" si="11"/>
        <v>0</v>
      </c>
      <c r="AV32">
        <f t="shared" si="12"/>
        <v>0</v>
      </c>
      <c r="AW32">
        <f t="shared" si="13"/>
        <v>0</v>
      </c>
      <c r="AX32">
        <f t="shared" si="14"/>
        <v>0</v>
      </c>
      <c r="AY32">
        <f t="shared" si="15"/>
        <v>0</v>
      </c>
      <c r="AZ32">
        <f t="shared" si="16"/>
        <v>0</v>
      </c>
      <c r="BA32">
        <f t="shared" si="17"/>
        <v>0</v>
      </c>
      <c r="BB32">
        <f t="shared" si="18"/>
        <v>0</v>
      </c>
      <c r="BC32">
        <f t="shared" si="19"/>
        <v>0</v>
      </c>
      <c r="BD32">
        <f t="shared" si="20"/>
        <v>0</v>
      </c>
      <c r="BE32" s="22">
        <f t="shared" ref="BE32:BR32" si="48">BD32+LARGE($AO32:$BC32,BE$4)</f>
        <v>0</v>
      </c>
      <c r="BF32" s="22">
        <f t="shared" si="48"/>
        <v>0</v>
      </c>
      <c r="BG32" s="22">
        <f t="shared" si="48"/>
        <v>0</v>
      </c>
      <c r="BH32" s="22">
        <f t="shared" si="48"/>
        <v>0</v>
      </c>
      <c r="BI32" s="22">
        <f t="shared" si="48"/>
        <v>0</v>
      </c>
      <c r="BJ32" s="22">
        <f t="shared" si="48"/>
        <v>0</v>
      </c>
      <c r="BK32" s="22">
        <f t="shared" si="48"/>
        <v>0</v>
      </c>
      <c r="BL32" s="22">
        <f t="shared" si="48"/>
        <v>0</v>
      </c>
      <c r="BM32" s="22">
        <f t="shared" si="48"/>
        <v>0</v>
      </c>
      <c r="BN32" s="22">
        <f t="shared" si="48"/>
        <v>0</v>
      </c>
      <c r="BO32" s="22">
        <f t="shared" si="48"/>
        <v>0</v>
      </c>
      <c r="BP32" s="22">
        <f t="shared" si="48"/>
        <v>0</v>
      </c>
      <c r="BQ32" s="22">
        <f t="shared" si="48"/>
        <v>0</v>
      </c>
      <c r="BR32" s="22">
        <f t="shared" si="48"/>
        <v>0</v>
      </c>
    </row>
    <row r="33" spans="1:70" ht="16.5">
      <c r="A33" s="14"/>
      <c r="B33" s="32" t="str">
        <f>IF(ISNA(VLOOKUP(A33,'Licenciés Jeunes 2023'!A:C,3,0)),"",VLOOKUP(A33,'Licenciés Jeunes 2023'!A:C,3,0))</f>
        <v/>
      </c>
      <c r="C33" s="32" t="str">
        <f>IF(ISNA(VLOOKUP(A33,'Licenciés Jeunes 2023'!A:C,2,0)),"",VLOOKUP(A33,'Licenciés Jeunes 2023'!A:C,2,0))</f>
        <v/>
      </c>
      <c r="D33" s="32" t="str">
        <f>IF(ISNA(VLOOKUP(A33,'Licenciés Jeunes 2023'!A:F,6,0)),"",VLOOKUP(A33,'Licenciés Jeunes 2023'!A:F,6,0))</f>
        <v/>
      </c>
      <c r="E33" s="6"/>
      <c r="F33" s="2">
        <f>IF(E$2="Bike &amp; Run",IF(ISNA(VLOOKUP(E33,Paramètres!$B$3:$C$56,2,FALSE)),0,VLOOKUP(E33,Paramètres!$B$3:$C$56,2,FALSE)*Paramètres!$K$3),IF(OR(E33="",OR($D33="",$D33="NL",$D33="HORS LIGUE")),0,VLOOKUP(IF(OR(E33="",OR($D33="",$D33="NL",$D33="HORS LIGUE")),"",COUNTIFS($D$5:$D$72,"&lt;&gt;"&amp;"",$D$5:$D$72,"&lt;&gt;"&amp;"NL",$D$5:$D$72,"&lt;&gt;"&amp;"HORS LIGUE",E$5:E$72,"&lt;"&amp;E33)+1),Paramètres!$B$3:$C$56,2,FALSE)*Paramètres!$K$3))</f>
        <v>0</v>
      </c>
      <c r="G33" s="4"/>
      <c r="H33" s="2">
        <f>IF(G$2="Bike &amp; Run",IF(ISNA(VLOOKUP(G33,Paramètres!$B$3:$C$56,2,FALSE)),0,VLOOKUP(G33,Paramètres!$B$3:$C$56,2,FALSE)*Paramètres!$K$4),IF(OR(G33="",OR($D33="",$D33="NL",$D33="HORS LIGUE")),0,VLOOKUP(IF(OR(G33="",OR($D33="",$D33="NL",$D33="HORS LIGUE")),"",COUNTIFS($D$5:$D$72,"&lt;&gt;"&amp;"",$D$5:$D$72,"&lt;&gt;"&amp;"NL",$D$5:$D$72,"&lt;&gt;"&amp;"HORS LIGUE",G$5:G$72,"&lt;"&amp;G33)+1),Paramètres!$B$3:$C$56,2,FALSE)*Paramètres!$K$4))</f>
        <v>0</v>
      </c>
      <c r="I33" s="36"/>
      <c r="J33" s="2">
        <f>IF(I$2="Bike &amp; Run",IF(ISNA(VLOOKUP(I33,Paramètres!$B$3:$C$56,2,FALSE)),0,VLOOKUP(I33,Paramètres!$B$3:$C$56,2,FALSE)*Paramètres!$K$5),IF(OR(I33="",OR($D33="",$D33="NL",$D33="HORS LIGUE")),0,VLOOKUP(IF(OR(I33="",OR($D33="",$D33="NL",$D33="HORS LIGUE")),"",COUNTIFS($D$5:$D$72,"&lt;&gt;"&amp;"",$D$5:$D$72,"&lt;&gt;"&amp;"NL",$D$5:$D$72,"&lt;&gt;"&amp;"HORS LIGUE",I$5:I$72,"&lt;"&amp;I33)+1),Paramètres!$B$3:$C$56,2,FALSE)*Paramètres!$K$5))</f>
        <v>0</v>
      </c>
      <c r="K33" s="4"/>
      <c r="L33" s="2">
        <f>IF(K$2="Bike &amp; Run",IF(ISNA(VLOOKUP(K33,Paramètres!$B$3:$C$56,2,FALSE)),0,VLOOKUP(K33,Paramètres!$B$3:$C$56,2,FALSE)*Paramètres!$K$6),IF(OR(K33="",OR($D33="",$D33="NL",$D33="HORS LIGUE")),0,VLOOKUP(IF(OR(K33="",OR($D33="",$D33="NL",$D33="HORS LIGUE")),"",COUNTIFS($D$5:$D$72,"&lt;&gt;"&amp;"",$D$5:$D$72,"&lt;&gt;"&amp;"NL",$D$5:$D$72,"&lt;&gt;"&amp;"HORS LIGUE",K$5:K$72,"&lt;"&amp;K33)+1),Paramètres!$B$3:$C$56,2,FALSE)*Paramètres!$K$6))</f>
        <v>0</v>
      </c>
      <c r="M33" s="4"/>
      <c r="N33" s="2">
        <f>IF(M$2="Bike &amp; Run",IF(ISNA(VLOOKUP(M33,Paramètres!$B$3:$C$56,2,FALSE)),0,VLOOKUP(M33,Paramètres!$B$3:$C$56,2,FALSE)*Paramètres!$K$7),IF(OR(M33="",OR($D33="",$D33="NL",$D33="HORS LIGUE")),0,VLOOKUP(IF(OR(M33="",OR($D33="",$D33="NL",$D33="HORS LIGUE")),"",COUNTIFS($D$5:$D$72,"&lt;&gt;"&amp;"",$D$5:$D$72,"&lt;&gt;"&amp;"NL",$D$5:$D$72,"&lt;&gt;"&amp;"HORS LIGUE",M$5:M$72,"&lt;"&amp;M33)+1),Paramètres!$B$3:$C$56,2,FALSE)*Paramètres!$K$7))</f>
        <v>0</v>
      </c>
      <c r="O33" s="46"/>
      <c r="P33" s="2">
        <f>IF(O$2="Bike &amp; Run",IF(ISNA(VLOOKUP(O33,Paramètres!$B$3:$C$56,2,FALSE)),0,VLOOKUP(O33,Paramètres!$B$3:$C$56,2,FALSE)*Paramètres!$K$8),IF(OR(O33="",OR($D33="",$D33="NL",$D33="HORS LIGUE")),0,VLOOKUP(IF(OR(O33="",OR($D33="",$D33="NL",$D33="HORS LIGUE")),"",COUNTIFS($D$5:$D$72,"&lt;&gt;"&amp;"",$D$5:$D$72,"&lt;&gt;"&amp;"NL",$D$5:$D$72,"&lt;&gt;"&amp;"HORS LIGUE",O$5:O$72,"&lt;"&amp;O33)+1),Paramètres!$B$3:$C$56,2,FALSE)*Paramètres!$K$8))</f>
        <v>0</v>
      </c>
      <c r="Q33" s="46"/>
      <c r="R33" s="2">
        <f>IF(Q$2="Bike &amp; Run",IF(ISNA(VLOOKUP(Q33,Paramètres!$B$3:$C$56,2,FALSE)),0,VLOOKUP(Q33,Paramètres!$B$3:$C$56,2,FALSE)*Paramètres!$K$9),IF(OR(Q33="",OR($D33="",$D33="NL",$D33="HORS LIGUE")),0,VLOOKUP(IF(OR(Q33="",OR($D33="",$D33="NL",$D33="HORS LIGUE")),"",COUNTIFS($D$5:$D$72,"&lt;&gt;"&amp;"",$D$5:$D$72,"&lt;&gt;"&amp;"NL",$D$5:$D$72,"&lt;&gt;"&amp;"HORS LIGUE",Q$5:Q$72,"&lt;"&amp;Q33)+1),Paramètres!$B$3:$C$56,2,FALSE)*Paramètres!$K$9))</f>
        <v>0</v>
      </c>
      <c r="S33" s="46"/>
      <c r="T33" s="2">
        <f>IF(S$2="Bike &amp; Run",IF(ISNA(VLOOKUP(S33,Paramètres!$B$3:$C$56,2,FALSE)),0,VLOOKUP(S33,Paramètres!$B$3:$C$56,2,FALSE)*Paramètres!$K$10),IF(OR(S33="",OR($D33="",$D33="NL",$D33="HORS LIGUE")),0,VLOOKUP(IF(OR(S33="",OR($D33="",$D33="NL",$D33="HORS LIGUE")),"",COUNTIFS($D$5:$D$72,"&lt;&gt;"&amp;"",$D$5:$D$72,"&lt;&gt;"&amp;"NL",$D$5:$D$72,"&lt;&gt;"&amp;"HORS LIGUE",S$5:S$72,"&lt;"&amp;S33)+1),Paramètres!$B$3:$C$56,2,FALSE)*Paramètres!$K$10))</f>
        <v>0</v>
      </c>
      <c r="U33" s="46"/>
      <c r="V33" s="2">
        <f>IF(U$2="Bike &amp; Run",IF(ISNA(VLOOKUP(U33,Paramètres!$B$3:$C$56,2,FALSE)),0,VLOOKUP(U33,Paramètres!$B$3:$C$56,2,FALSE)*Paramètres!$K$11),IF(OR(U33="",OR($D33="",$D33="NL",$D33="HORS LIGUE")),0,VLOOKUP(IF(OR(U33="",OR($D33="",$D33="NL",$D33="HORS LIGUE")),"",COUNTIFS($D$5:$D$72,"&lt;&gt;"&amp;"",$D$5:$D$72,"&lt;&gt;"&amp;"NL",$D$5:$D$72,"&lt;&gt;"&amp;"HORS LIGUE",U$5:U$72,"&lt;"&amp;U33)+1),Paramètres!$B$3:$C$56,2,FALSE)*Paramètres!$K$11))</f>
        <v>0</v>
      </c>
      <c r="W33" s="46"/>
      <c r="X33" s="2">
        <f>IF(W$2="Bike &amp; Run",IF(ISNA(VLOOKUP(W33,Paramètres!$B$3:$C$56,2,FALSE)),0,VLOOKUP(W33,Paramètres!$B$3:$C$56,2,FALSE)*Paramètres!$K$12),IF(OR(W33="",OR($D33="",$D33="NL",$D33="HORS LIGUE")),0,VLOOKUP(IF(OR(W33="",OR($D33="",$D33="NL",$D33="HORS LIGUE")),"",COUNTIFS($D$5:$D$72,"&lt;&gt;"&amp;"",$D$5:$D$72,"&lt;&gt;"&amp;"NL",$D$5:$D$72,"&lt;&gt;"&amp;"HORS LIGUE",W$5:W$72,"&lt;"&amp;W33)+1),Paramètres!$B$3:$C$56,2,FALSE)*Paramètres!$K$12))</f>
        <v>0</v>
      </c>
      <c r="Y33" s="46"/>
      <c r="Z33" s="2">
        <f>IF(Y$2="Bike &amp; Run",IF(ISNA(VLOOKUP(Y33,Paramètres!$B$3:$C$56,2,FALSE)),0,VLOOKUP(Y33,Paramètres!$B$3:$C$56,2,FALSE)*Paramètres!$K$13),IF(OR(Y33="",OR($D33="",$D33="NL",$D33="HORS LIGUE")),0,VLOOKUP(IF(OR(Y33="",OR($D33="",$D33="NL",$D33="HORS LIGUE")),"",COUNTIFS($D$5:$D$72,"&lt;&gt;"&amp;"",$D$5:$D$72,"&lt;&gt;"&amp;"NL",$D$5:$D$72,"&lt;&gt;"&amp;"HORS LIGUE",Y$5:Y$72,"&lt;"&amp;Y33)+1),Paramètres!$B$3:$C$56,2,FALSE)*Paramètres!$K$13))</f>
        <v>0</v>
      </c>
      <c r="AA33" s="46"/>
      <c r="AB33" s="2">
        <f>IF(AA$2="Bike &amp; Run",IF(ISNA(VLOOKUP(AA33,Paramètres!$B$3:$C$56,2,FALSE)),0,VLOOKUP(AA33,Paramètres!$B$3:$C$56,2,FALSE)*Paramètres!$K$14),IF(OR(AA33="",OR($D33="",$D33="NL",$D33="HORS LIGUE")),0,VLOOKUP(IF(OR(AA33="",OR($D33="",$D33="NL",$D33="HORS LIGUE")),"",COUNTIFS($D$5:$D$72,"&lt;&gt;"&amp;"",$D$5:$D$72,"&lt;&gt;"&amp;"NL",$D$5:$D$72,"&lt;&gt;"&amp;"HORS LIGUE",AA$5:AA$72,"&lt;"&amp;AA33)+1),Paramètres!$B$3:$C$56,2,FALSE)*Paramètres!$K$14))</f>
        <v>0</v>
      </c>
      <c r="AC33" s="46"/>
      <c r="AD33" s="2">
        <f>IF(AC$2="Bike &amp; Run",IF(ISNA(VLOOKUP(AC33,Paramètres!$B$3:$C$56,2,FALSE)),0,VLOOKUP(AC33,Paramètres!$B$3:$C$56,2,FALSE)*Paramètres!$K$15),IF(OR(AC33="",OR($D33="",$D33="NL",$D33="HORS LIGUE")),0,VLOOKUP(IF(OR(AC33="",OR($D33="",$D33="NL",$D33="HORS LIGUE")),"",COUNTIFS($D$5:$D$72,"&lt;&gt;"&amp;"",$D$5:$D$72,"&lt;&gt;"&amp;"NL",$D$5:$D$72,"&lt;&gt;"&amp;"HORS LIGUE",AC$5:AC$72,"&lt;"&amp;AC33)+1),Paramètres!$B$3:$C$56,2,FALSE)*Paramètres!$K$15))</f>
        <v>0</v>
      </c>
      <c r="AE33" s="46"/>
      <c r="AF33" s="2">
        <f>IF(AE$2="Bike &amp; Run",IF(ISNA(VLOOKUP(AE33,Paramètres!$B$3:$C$56,2,FALSE)),0,VLOOKUP(AE33,Paramètres!$B$3:$C$56,2,FALSE)*Paramètres!$K$16),IF(OR(AE33="",OR($D33="",$D33="NL",$D33="HORS LIGUE")),0,VLOOKUP(IF(OR(AE33="",OR($D33="",$D33="NL",$D33="HORS LIGUE")),"",COUNTIFS($D$5:$D$72,"&lt;&gt;"&amp;"",$D$5:$D$72,"&lt;&gt;"&amp;"NL",$D$5:$D$72,"&lt;&gt;"&amp;"HORS LIGUE",AE$5:AE$72,"&lt;"&amp;AE33)+1),Paramètres!$B$3:$C$56,2,FALSE)*Paramètres!$K$16))</f>
        <v>0</v>
      </c>
      <c r="AG33" s="46"/>
      <c r="AH33" s="2">
        <f>IF(AG$2="Bike &amp; Run",IF(ISNA(VLOOKUP(AG33,Paramètres!$B$3:$C$56,2,FALSE)),0,VLOOKUP(AG33,Paramètres!$B$3:$C$56,2,FALSE)*Paramètres!$K$17),IF(OR(AG33="",OR($D33="",$D33="NL",$D33="HORS LIGUE")),0,VLOOKUP(IF(OR(AG33="",OR($D33="",$D33="NL",$D33="HORS LIGUE")),"",COUNTIFS($D$5:$D$72,"&lt;&gt;"&amp;"",$D$5:$D$72,"&lt;&gt;"&amp;"NL",$D$5:$D$72,"&lt;&gt;"&amp;"HORS LIGUE",AG$5:AG$72,"&lt;"&amp;AG33)+1),Paramètres!$B$3:$C$56,2,FALSE)*Paramètres!$K$17))</f>
        <v>0</v>
      </c>
      <c r="AI33" s="40">
        <f t="shared" si="0"/>
        <v>0</v>
      </c>
      <c r="AJ33" s="3" t="str">
        <f t="shared" si="1"/>
        <v/>
      </c>
      <c r="AK33" s="5">
        <f t="shared" si="2"/>
        <v>0</v>
      </c>
      <c r="AL33" s="41">
        <f t="shared" si="3"/>
        <v>0</v>
      </c>
      <c r="AM33" s="33" t="str">
        <f t="shared" si="4"/>
        <v/>
      </c>
      <c r="AO33" s="22">
        <f t="shared" si="5"/>
        <v>0</v>
      </c>
      <c r="AP33">
        <f t="shared" si="6"/>
        <v>0</v>
      </c>
      <c r="AQ33">
        <f t="shared" si="7"/>
        <v>0</v>
      </c>
      <c r="AR33">
        <f t="shared" si="8"/>
        <v>0</v>
      </c>
      <c r="AS33">
        <f t="shared" si="9"/>
        <v>0</v>
      </c>
      <c r="AT33">
        <f t="shared" si="10"/>
        <v>0</v>
      </c>
      <c r="AU33">
        <f t="shared" si="11"/>
        <v>0</v>
      </c>
      <c r="AV33">
        <f t="shared" si="12"/>
        <v>0</v>
      </c>
      <c r="AW33">
        <f t="shared" si="13"/>
        <v>0</v>
      </c>
      <c r="AX33">
        <f t="shared" si="14"/>
        <v>0</v>
      </c>
      <c r="AY33">
        <f t="shared" si="15"/>
        <v>0</v>
      </c>
      <c r="AZ33">
        <f t="shared" si="16"/>
        <v>0</v>
      </c>
      <c r="BA33">
        <f t="shared" si="17"/>
        <v>0</v>
      </c>
      <c r="BB33">
        <f t="shared" si="18"/>
        <v>0</v>
      </c>
      <c r="BC33">
        <f t="shared" si="19"/>
        <v>0</v>
      </c>
      <c r="BD33">
        <f t="shared" si="20"/>
        <v>0</v>
      </c>
      <c r="BE33" s="22">
        <f t="shared" ref="BE33:BR33" si="49">BD33+LARGE($AO33:$BC33,BE$4)</f>
        <v>0</v>
      </c>
      <c r="BF33" s="22">
        <f t="shared" si="49"/>
        <v>0</v>
      </c>
      <c r="BG33" s="22">
        <f t="shared" si="49"/>
        <v>0</v>
      </c>
      <c r="BH33" s="22">
        <f t="shared" si="49"/>
        <v>0</v>
      </c>
      <c r="BI33" s="22">
        <f t="shared" si="49"/>
        <v>0</v>
      </c>
      <c r="BJ33" s="22">
        <f t="shared" si="49"/>
        <v>0</v>
      </c>
      <c r="BK33" s="22">
        <f t="shared" si="49"/>
        <v>0</v>
      </c>
      <c r="BL33" s="22">
        <f t="shared" si="49"/>
        <v>0</v>
      </c>
      <c r="BM33" s="22">
        <f t="shared" si="49"/>
        <v>0</v>
      </c>
      <c r="BN33" s="22">
        <f t="shared" si="49"/>
        <v>0</v>
      </c>
      <c r="BO33" s="22">
        <f t="shared" si="49"/>
        <v>0</v>
      </c>
      <c r="BP33" s="22">
        <f t="shared" si="49"/>
        <v>0</v>
      </c>
      <c r="BQ33" s="22">
        <f t="shared" si="49"/>
        <v>0</v>
      </c>
      <c r="BR33" s="22">
        <f t="shared" si="49"/>
        <v>0</v>
      </c>
    </row>
    <row r="34" spans="1:70" ht="16.5">
      <c r="A34" s="14"/>
      <c r="B34" s="32" t="str">
        <f>IF(ISNA(VLOOKUP(A34,'Licenciés Jeunes 2023'!A:C,3,0)),"",VLOOKUP(A34,'Licenciés Jeunes 2023'!A:C,3,0))</f>
        <v/>
      </c>
      <c r="C34" s="32" t="str">
        <f>IF(ISNA(VLOOKUP(A34,'Licenciés Jeunes 2023'!A:C,2,0)),"",VLOOKUP(A34,'Licenciés Jeunes 2023'!A:C,2,0))</f>
        <v/>
      </c>
      <c r="D34" s="32" t="str">
        <f>IF(ISNA(VLOOKUP(A34,'Licenciés Jeunes 2023'!A:F,6,0)),"",VLOOKUP(A34,'Licenciés Jeunes 2023'!A:F,6,0))</f>
        <v/>
      </c>
      <c r="E34" s="6"/>
      <c r="F34" s="2">
        <f>IF(E$2="Bike &amp; Run",IF(ISNA(VLOOKUP(E34,Paramètres!$B$3:$C$56,2,FALSE)),0,VLOOKUP(E34,Paramètres!$B$3:$C$56,2,FALSE)*Paramètres!$K$3),IF(OR(E34="",OR($D34="",$D34="NL",$D34="HORS LIGUE")),0,VLOOKUP(IF(OR(E34="",OR($D34="",$D34="NL",$D34="HORS LIGUE")),"",COUNTIFS($D$5:$D$72,"&lt;&gt;"&amp;"",$D$5:$D$72,"&lt;&gt;"&amp;"NL",$D$5:$D$72,"&lt;&gt;"&amp;"HORS LIGUE",E$5:E$72,"&lt;"&amp;E34)+1),Paramètres!$B$3:$C$56,2,FALSE)*Paramètres!$K$3))</f>
        <v>0</v>
      </c>
      <c r="G34" s="4"/>
      <c r="H34" s="2">
        <f>IF(G$2="Bike &amp; Run",IF(ISNA(VLOOKUP(G34,Paramètres!$B$3:$C$56,2,FALSE)),0,VLOOKUP(G34,Paramètres!$B$3:$C$56,2,FALSE)*Paramètres!$K$4),IF(OR(G34="",OR($D34="",$D34="NL",$D34="HORS LIGUE")),0,VLOOKUP(IF(OR(G34="",OR($D34="",$D34="NL",$D34="HORS LIGUE")),"",COUNTIFS($D$5:$D$72,"&lt;&gt;"&amp;"",$D$5:$D$72,"&lt;&gt;"&amp;"NL",$D$5:$D$72,"&lt;&gt;"&amp;"HORS LIGUE",G$5:G$72,"&lt;"&amp;G34)+1),Paramètres!$B$3:$C$56,2,FALSE)*Paramètres!$K$4))</f>
        <v>0</v>
      </c>
      <c r="I34" s="36"/>
      <c r="J34" s="2">
        <f>IF(I$2="Bike &amp; Run",IF(ISNA(VLOOKUP(I34,Paramètres!$B$3:$C$56,2,FALSE)),0,VLOOKUP(I34,Paramètres!$B$3:$C$56,2,FALSE)*Paramètres!$K$5),IF(OR(I34="",OR($D34="",$D34="NL",$D34="HORS LIGUE")),0,VLOOKUP(IF(OR(I34="",OR($D34="",$D34="NL",$D34="HORS LIGUE")),"",COUNTIFS($D$5:$D$72,"&lt;&gt;"&amp;"",$D$5:$D$72,"&lt;&gt;"&amp;"NL",$D$5:$D$72,"&lt;&gt;"&amp;"HORS LIGUE",I$5:I$72,"&lt;"&amp;I34)+1),Paramètres!$B$3:$C$56,2,FALSE)*Paramètres!$K$5))</f>
        <v>0</v>
      </c>
      <c r="K34" s="4"/>
      <c r="L34" s="2">
        <f>IF(K$2="Bike &amp; Run",IF(ISNA(VLOOKUP(K34,Paramètres!$B$3:$C$56,2,FALSE)),0,VLOOKUP(K34,Paramètres!$B$3:$C$56,2,FALSE)*Paramètres!$K$6),IF(OR(K34="",OR($D34="",$D34="NL",$D34="HORS LIGUE")),0,VLOOKUP(IF(OR(K34="",OR($D34="",$D34="NL",$D34="HORS LIGUE")),"",COUNTIFS($D$5:$D$72,"&lt;&gt;"&amp;"",$D$5:$D$72,"&lt;&gt;"&amp;"NL",$D$5:$D$72,"&lt;&gt;"&amp;"HORS LIGUE",K$5:K$72,"&lt;"&amp;K34)+1),Paramètres!$B$3:$C$56,2,FALSE)*Paramètres!$K$6))</f>
        <v>0</v>
      </c>
      <c r="M34" s="4"/>
      <c r="N34" s="2">
        <f>IF(M$2="Bike &amp; Run",IF(ISNA(VLOOKUP(M34,Paramètres!$B$3:$C$56,2,FALSE)),0,VLOOKUP(M34,Paramètres!$B$3:$C$56,2,FALSE)*Paramètres!$K$7),IF(OR(M34="",OR($D34="",$D34="NL",$D34="HORS LIGUE")),0,VLOOKUP(IF(OR(M34="",OR($D34="",$D34="NL",$D34="HORS LIGUE")),"",COUNTIFS($D$5:$D$72,"&lt;&gt;"&amp;"",$D$5:$D$72,"&lt;&gt;"&amp;"NL",$D$5:$D$72,"&lt;&gt;"&amp;"HORS LIGUE",M$5:M$72,"&lt;"&amp;M34)+1),Paramètres!$B$3:$C$56,2,FALSE)*Paramètres!$K$7))</f>
        <v>0</v>
      </c>
      <c r="O34" s="46"/>
      <c r="P34" s="2">
        <f>IF(O$2="Bike &amp; Run",IF(ISNA(VLOOKUP(O34,Paramètres!$B$3:$C$56,2,FALSE)),0,VLOOKUP(O34,Paramètres!$B$3:$C$56,2,FALSE)*Paramètres!$K$8),IF(OR(O34="",OR($D34="",$D34="NL",$D34="HORS LIGUE")),0,VLOOKUP(IF(OR(O34="",OR($D34="",$D34="NL",$D34="HORS LIGUE")),"",COUNTIFS($D$5:$D$72,"&lt;&gt;"&amp;"",$D$5:$D$72,"&lt;&gt;"&amp;"NL",$D$5:$D$72,"&lt;&gt;"&amp;"HORS LIGUE",O$5:O$72,"&lt;"&amp;O34)+1),Paramètres!$B$3:$C$56,2,FALSE)*Paramètres!$K$8))</f>
        <v>0</v>
      </c>
      <c r="Q34" s="46"/>
      <c r="R34" s="2">
        <f>IF(Q$2="Bike &amp; Run",IF(ISNA(VLOOKUP(Q34,Paramètres!$B$3:$C$56,2,FALSE)),0,VLOOKUP(Q34,Paramètres!$B$3:$C$56,2,FALSE)*Paramètres!$K$9),IF(OR(Q34="",OR($D34="",$D34="NL",$D34="HORS LIGUE")),0,VLOOKUP(IF(OR(Q34="",OR($D34="",$D34="NL",$D34="HORS LIGUE")),"",COUNTIFS($D$5:$D$72,"&lt;&gt;"&amp;"",$D$5:$D$72,"&lt;&gt;"&amp;"NL",$D$5:$D$72,"&lt;&gt;"&amp;"HORS LIGUE",Q$5:Q$72,"&lt;"&amp;Q34)+1),Paramètres!$B$3:$C$56,2,FALSE)*Paramètres!$K$9))</f>
        <v>0</v>
      </c>
      <c r="S34" s="46"/>
      <c r="T34" s="2">
        <f>IF(S$2="Bike &amp; Run",IF(ISNA(VLOOKUP(S34,Paramètres!$B$3:$C$56,2,FALSE)),0,VLOOKUP(S34,Paramètres!$B$3:$C$56,2,FALSE)*Paramètres!$K$10),IF(OR(S34="",OR($D34="",$D34="NL",$D34="HORS LIGUE")),0,VLOOKUP(IF(OR(S34="",OR($D34="",$D34="NL",$D34="HORS LIGUE")),"",COUNTIFS($D$5:$D$72,"&lt;&gt;"&amp;"",$D$5:$D$72,"&lt;&gt;"&amp;"NL",$D$5:$D$72,"&lt;&gt;"&amp;"HORS LIGUE",S$5:S$72,"&lt;"&amp;S34)+1),Paramètres!$B$3:$C$56,2,FALSE)*Paramètres!$K$10))</f>
        <v>0</v>
      </c>
      <c r="U34" s="46"/>
      <c r="V34" s="2">
        <f>IF(U$2="Bike &amp; Run",IF(ISNA(VLOOKUP(U34,Paramètres!$B$3:$C$56,2,FALSE)),0,VLOOKUP(U34,Paramètres!$B$3:$C$56,2,FALSE)*Paramètres!$K$11),IF(OR(U34="",OR($D34="",$D34="NL",$D34="HORS LIGUE")),0,VLOOKUP(IF(OR(U34="",OR($D34="",$D34="NL",$D34="HORS LIGUE")),"",COUNTIFS($D$5:$D$72,"&lt;&gt;"&amp;"",$D$5:$D$72,"&lt;&gt;"&amp;"NL",$D$5:$D$72,"&lt;&gt;"&amp;"HORS LIGUE",U$5:U$72,"&lt;"&amp;U34)+1),Paramètres!$B$3:$C$56,2,FALSE)*Paramètres!$K$11))</f>
        <v>0</v>
      </c>
      <c r="W34" s="46"/>
      <c r="X34" s="2">
        <f>IF(W$2="Bike &amp; Run",IF(ISNA(VLOOKUP(W34,Paramètres!$B$3:$C$56,2,FALSE)),0,VLOOKUP(W34,Paramètres!$B$3:$C$56,2,FALSE)*Paramètres!$K$12),IF(OR(W34="",OR($D34="",$D34="NL",$D34="HORS LIGUE")),0,VLOOKUP(IF(OR(W34="",OR($D34="",$D34="NL",$D34="HORS LIGUE")),"",COUNTIFS($D$5:$D$72,"&lt;&gt;"&amp;"",$D$5:$D$72,"&lt;&gt;"&amp;"NL",$D$5:$D$72,"&lt;&gt;"&amp;"HORS LIGUE",W$5:W$72,"&lt;"&amp;W34)+1),Paramètres!$B$3:$C$56,2,FALSE)*Paramètres!$K$12))</f>
        <v>0</v>
      </c>
      <c r="Y34" s="46"/>
      <c r="Z34" s="2">
        <f>IF(Y$2="Bike &amp; Run",IF(ISNA(VLOOKUP(Y34,Paramètres!$B$3:$C$56,2,FALSE)),0,VLOOKUP(Y34,Paramètres!$B$3:$C$56,2,FALSE)*Paramètres!$K$13),IF(OR(Y34="",OR($D34="",$D34="NL",$D34="HORS LIGUE")),0,VLOOKUP(IF(OR(Y34="",OR($D34="",$D34="NL",$D34="HORS LIGUE")),"",COUNTIFS($D$5:$D$72,"&lt;&gt;"&amp;"",$D$5:$D$72,"&lt;&gt;"&amp;"NL",$D$5:$D$72,"&lt;&gt;"&amp;"HORS LIGUE",Y$5:Y$72,"&lt;"&amp;Y34)+1),Paramètres!$B$3:$C$56,2,FALSE)*Paramètres!$K$13))</f>
        <v>0</v>
      </c>
      <c r="AA34" s="46"/>
      <c r="AB34" s="2">
        <f>IF(AA$2="Bike &amp; Run",IF(ISNA(VLOOKUP(AA34,Paramètres!$B$3:$C$56,2,FALSE)),0,VLOOKUP(AA34,Paramètres!$B$3:$C$56,2,FALSE)*Paramètres!$K$14),IF(OR(AA34="",OR($D34="",$D34="NL",$D34="HORS LIGUE")),0,VLOOKUP(IF(OR(AA34="",OR($D34="",$D34="NL",$D34="HORS LIGUE")),"",COUNTIFS($D$5:$D$72,"&lt;&gt;"&amp;"",$D$5:$D$72,"&lt;&gt;"&amp;"NL",$D$5:$D$72,"&lt;&gt;"&amp;"HORS LIGUE",AA$5:AA$72,"&lt;"&amp;AA34)+1),Paramètres!$B$3:$C$56,2,FALSE)*Paramètres!$K$14))</f>
        <v>0</v>
      </c>
      <c r="AC34" s="46"/>
      <c r="AD34" s="2">
        <f>IF(AC$2="Bike &amp; Run",IF(ISNA(VLOOKUP(AC34,Paramètres!$B$3:$C$56,2,FALSE)),0,VLOOKUP(AC34,Paramètres!$B$3:$C$56,2,FALSE)*Paramètres!$K$15),IF(OR(AC34="",OR($D34="",$D34="NL",$D34="HORS LIGUE")),0,VLOOKUP(IF(OR(AC34="",OR($D34="",$D34="NL",$D34="HORS LIGUE")),"",COUNTIFS($D$5:$D$72,"&lt;&gt;"&amp;"",$D$5:$D$72,"&lt;&gt;"&amp;"NL",$D$5:$D$72,"&lt;&gt;"&amp;"HORS LIGUE",AC$5:AC$72,"&lt;"&amp;AC34)+1),Paramètres!$B$3:$C$56,2,FALSE)*Paramètres!$K$15))</f>
        <v>0</v>
      </c>
      <c r="AE34" s="46"/>
      <c r="AF34" s="2">
        <f>IF(AE$2="Bike &amp; Run",IF(ISNA(VLOOKUP(AE34,Paramètres!$B$3:$C$56,2,FALSE)),0,VLOOKUP(AE34,Paramètres!$B$3:$C$56,2,FALSE)*Paramètres!$K$16),IF(OR(AE34="",OR($D34="",$D34="NL",$D34="HORS LIGUE")),0,VLOOKUP(IF(OR(AE34="",OR($D34="",$D34="NL",$D34="HORS LIGUE")),"",COUNTIFS($D$5:$D$72,"&lt;&gt;"&amp;"",$D$5:$D$72,"&lt;&gt;"&amp;"NL",$D$5:$D$72,"&lt;&gt;"&amp;"HORS LIGUE",AE$5:AE$72,"&lt;"&amp;AE34)+1),Paramètres!$B$3:$C$56,2,FALSE)*Paramètres!$K$16))</f>
        <v>0</v>
      </c>
      <c r="AG34" s="46"/>
      <c r="AH34" s="2">
        <f>IF(AG$2="Bike &amp; Run",IF(ISNA(VLOOKUP(AG34,Paramètres!$B$3:$C$56,2,FALSE)),0,VLOOKUP(AG34,Paramètres!$B$3:$C$56,2,FALSE)*Paramètres!$K$17),IF(OR(AG34="",OR($D34="",$D34="NL",$D34="HORS LIGUE")),0,VLOOKUP(IF(OR(AG34="",OR($D34="",$D34="NL",$D34="HORS LIGUE")),"",COUNTIFS($D$5:$D$72,"&lt;&gt;"&amp;"",$D$5:$D$72,"&lt;&gt;"&amp;"NL",$D$5:$D$72,"&lt;&gt;"&amp;"HORS LIGUE",AG$5:AG$72,"&lt;"&amp;AG34)+1),Paramètres!$B$3:$C$56,2,FALSE)*Paramètres!$K$17))</f>
        <v>0</v>
      </c>
      <c r="AI34" s="40">
        <f t="shared" si="0"/>
        <v>0</v>
      </c>
      <c r="AJ34" s="3" t="str">
        <f t="shared" si="1"/>
        <v/>
      </c>
      <c r="AK34" s="5">
        <f t="shared" si="2"/>
        <v>0</v>
      </c>
      <c r="AL34" s="41">
        <f t="shared" si="3"/>
        <v>0</v>
      </c>
      <c r="AM34" s="33" t="str">
        <f t="shared" si="4"/>
        <v/>
      </c>
      <c r="AO34" s="22">
        <f t="shared" si="5"/>
        <v>0</v>
      </c>
      <c r="AP34">
        <f t="shared" si="6"/>
        <v>0</v>
      </c>
      <c r="AQ34">
        <f t="shared" si="7"/>
        <v>0</v>
      </c>
      <c r="AR34">
        <f t="shared" si="8"/>
        <v>0</v>
      </c>
      <c r="AS34">
        <f t="shared" si="9"/>
        <v>0</v>
      </c>
      <c r="AT34">
        <f t="shared" si="10"/>
        <v>0</v>
      </c>
      <c r="AU34">
        <f t="shared" si="11"/>
        <v>0</v>
      </c>
      <c r="AV34">
        <f t="shared" si="12"/>
        <v>0</v>
      </c>
      <c r="AW34">
        <f t="shared" si="13"/>
        <v>0</v>
      </c>
      <c r="AX34">
        <f t="shared" si="14"/>
        <v>0</v>
      </c>
      <c r="AY34">
        <f t="shared" si="15"/>
        <v>0</v>
      </c>
      <c r="AZ34">
        <f t="shared" si="16"/>
        <v>0</v>
      </c>
      <c r="BA34">
        <f t="shared" si="17"/>
        <v>0</v>
      </c>
      <c r="BB34">
        <f t="shared" si="18"/>
        <v>0</v>
      </c>
      <c r="BC34">
        <f t="shared" si="19"/>
        <v>0</v>
      </c>
      <c r="BD34">
        <f t="shared" si="20"/>
        <v>0</v>
      </c>
      <c r="BE34" s="22">
        <f t="shared" ref="BE34:BR34" si="50">BD34+LARGE($AO34:$BC34,BE$4)</f>
        <v>0</v>
      </c>
      <c r="BF34" s="22">
        <f t="shared" si="50"/>
        <v>0</v>
      </c>
      <c r="BG34" s="22">
        <f t="shared" si="50"/>
        <v>0</v>
      </c>
      <c r="BH34" s="22">
        <f t="shared" si="50"/>
        <v>0</v>
      </c>
      <c r="BI34" s="22">
        <f t="shared" si="50"/>
        <v>0</v>
      </c>
      <c r="BJ34" s="22">
        <f t="shared" si="50"/>
        <v>0</v>
      </c>
      <c r="BK34" s="22">
        <f t="shared" si="50"/>
        <v>0</v>
      </c>
      <c r="BL34" s="22">
        <f t="shared" si="50"/>
        <v>0</v>
      </c>
      <c r="BM34" s="22">
        <f t="shared" si="50"/>
        <v>0</v>
      </c>
      <c r="BN34" s="22">
        <f t="shared" si="50"/>
        <v>0</v>
      </c>
      <c r="BO34" s="22">
        <f t="shared" si="50"/>
        <v>0</v>
      </c>
      <c r="BP34" s="22">
        <f t="shared" si="50"/>
        <v>0</v>
      </c>
      <c r="BQ34" s="22">
        <f t="shared" si="50"/>
        <v>0</v>
      </c>
      <c r="BR34" s="22">
        <f t="shared" si="50"/>
        <v>0</v>
      </c>
    </row>
    <row r="35" spans="1:70" ht="16.5">
      <c r="A35" s="14"/>
      <c r="B35" s="32" t="str">
        <f>IF(ISNA(VLOOKUP(A35,'Licenciés Jeunes 2023'!A:C,3,0)),"",VLOOKUP(A35,'Licenciés Jeunes 2023'!A:C,3,0))</f>
        <v/>
      </c>
      <c r="C35" s="32" t="str">
        <f>IF(ISNA(VLOOKUP(A35,'Licenciés Jeunes 2023'!A:C,2,0)),"",VLOOKUP(A35,'Licenciés Jeunes 2023'!A:C,2,0))</f>
        <v/>
      </c>
      <c r="D35" s="32" t="str">
        <f>IF(ISNA(VLOOKUP(A35,'Licenciés Jeunes 2023'!A:F,6,0)),"",VLOOKUP(A35,'Licenciés Jeunes 2023'!A:F,6,0))</f>
        <v/>
      </c>
      <c r="E35" s="6"/>
      <c r="F35" s="2">
        <f>IF(E$2="Bike &amp; Run",IF(ISNA(VLOOKUP(E35,Paramètres!$B$3:$C$56,2,FALSE)),0,VLOOKUP(E35,Paramètres!$B$3:$C$56,2,FALSE)*Paramètres!$K$3),IF(OR(E35="",OR($D35="",$D35="NL",$D35="HORS LIGUE")),0,VLOOKUP(IF(OR(E35="",OR($D35="",$D35="NL",$D35="HORS LIGUE")),"",COUNTIFS($D$5:$D$72,"&lt;&gt;"&amp;"",$D$5:$D$72,"&lt;&gt;"&amp;"NL",$D$5:$D$72,"&lt;&gt;"&amp;"HORS LIGUE",E$5:E$72,"&lt;"&amp;E35)+1),Paramètres!$B$3:$C$56,2,FALSE)*Paramètres!$K$3))</f>
        <v>0</v>
      </c>
      <c r="G35" s="4"/>
      <c r="H35" s="2">
        <f>IF(G$2="Bike &amp; Run",IF(ISNA(VLOOKUP(G35,Paramètres!$B$3:$C$56,2,FALSE)),0,VLOOKUP(G35,Paramètres!$B$3:$C$56,2,FALSE)*Paramètres!$K$4),IF(OR(G35="",OR($D35="",$D35="NL",$D35="HORS LIGUE")),0,VLOOKUP(IF(OR(G35="",OR($D35="",$D35="NL",$D35="HORS LIGUE")),"",COUNTIFS($D$5:$D$72,"&lt;&gt;"&amp;"",$D$5:$D$72,"&lt;&gt;"&amp;"NL",$D$5:$D$72,"&lt;&gt;"&amp;"HORS LIGUE",G$5:G$72,"&lt;"&amp;G35)+1),Paramètres!$B$3:$C$56,2,FALSE)*Paramètres!$K$4))</f>
        <v>0</v>
      </c>
      <c r="I35" s="36"/>
      <c r="J35" s="2">
        <f>IF(I$2="Bike &amp; Run",IF(ISNA(VLOOKUP(I35,Paramètres!$B$3:$C$56,2,FALSE)),0,VLOOKUP(I35,Paramètres!$B$3:$C$56,2,FALSE)*Paramètres!$K$5),IF(OR(I35="",OR($D35="",$D35="NL",$D35="HORS LIGUE")),0,VLOOKUP(IF(OR(I35="",OR($D35="",$D35="NL",$D35="HORS LIGUE")),"",COUNTIFS($D$5:$D$72,"&lt;&gt;"&amp;"",$D$5:$D$72,"&lt;&gt;"&amp;"NL",$D$5:$D$72,"&lt;&gt;"&amp;"HORS LIGUE",I$5:I$72,"&lt;"&amp;I35)+1),Paramètres!$B$3:$C$56,2,FALSE)*Paramètres!$K$5))</f>
        <v>0</v>
      </c>
      <c r="K35" s="4"/>
      <c r="L35" s="2">
        <f>IF(K$2="Bike &amp; Run",IF(ISNA(VLOOKUP(K35,Paramètres!$B$3:$C$56,2,FALSE)),0,VLOOKUP(K35,Paramètres!$B$3:$C$56,2,FALSE)*Paramètres!$K$6),IF(OR(K35="",OR($D35="",$D35="NL",$D35="HORS LIGUE")),0,VLOOKUP(IF(OR(K35="",OR($D35="",$D35="NL",$D35="HORS LIGUE")),"",COUNTIFS($D$5:$D$72,"&lt;&gt;"&amp;"",$D$5:$D$72,"&lt;&gt;"&amp;"NL",$D$5:$D$72,"&lt;&gt;"&amp;"HORS LIGUE",K$5:K$72,"&lt;"&amp;K35)+1),Paramètres!$B$3:$C$56,2,FALSE)*Paramètres!$K$6))</f>
        <v>0</v>
      </c>
      <c r="M35" s="4"/>
      <c r="N35" s="2">
        <f>IF(M$2="Bike &amp; Run",IF(ISNA(VLOOKUP(M35,Paramètres!$B$3:$C$56,2,FALSE)),0,VLOOKUP(M35,Paramètres!$B$3:$C$56,2,FALSE)*Paramètres!$K$7),IF(OR(M35="",OR($D35="",$D35="NL",$D35="HORS LIGUE")),0,VLOOKUP(IF(OR(M35="",OR($D35="",$D35="NL",$D35="HORS LIGUE")),"",COUNTIFS($D$5:$D$72,"&lt;&gt;"&amp;"",$D$5:$D$72,"&lt;&gt;"&amp;"NL",$D$5:$D$72,"&lt;&gt;"&amp;"HORS LIGUE",M$5:M$72,"&lt;"&amp;M35)+1),Paramètres!$B$3:$C$56,2,FALSE)*Paramètres!$K$7))</f>
        <v>0</v>
      </c>
      <c r="O35" s="46"/>
      <c r="P35" s="2">
        <f>IF(O$2="Bike &amp; Run",IF(ISNA(VLOOKUP(O35,Paramètres!$B$3:$C$56,2,FALSE)),0,VLOOKUP(O35,Paramètres!$B$3:$C$56,2,FALSE)*Paramètres!$K$8),IF(OR(O35="",OR($D35="",$D35="NL",$D35="HORS LIGUE")),0,VLOOKUP(IF(OR(O35="",OR($D35="",$D35="NL",$D35="HORS LIGUE")),"",COUNTIFS($D$5:$D$72,"&lt;&gt;"&amp;"",$D$5:$D$72,"&lt;&gt;"&amp;"NL",$D$5:$D$72,"&lt;&gt;"&amp;"HORS LIGUE",O$5:O$72,"&lt;"&amp;O35)+1),Paramètres!$B$3:$C$56,2,FALSE)*Paramètres!$K$8))</f>
        <v>0</v>
      </c>
      <c r="Q35" s="46"/>
      <c r="R35" s="2">
        <f>IF(Q$2="Bike &amp; Run",IF(ISNA(VLOOKUP(Q35,Paramètres!$B$3:$C$56,2,FALSE)),0,VLOOKUP(Q35,Paramètres!$B$3:$C$56,2,FALSE)*Paramètres!$K$9),IF(OR(Q35="",OR($D35="",$D35="NL",$D35="HORS LIGUE")),0,VLOOKUP(IF(OR(Q35="",OR($D35="",$D35="NL",$D35="HORS LIGUE")),"",COUNTIFS($D$5:$D$72,"&lt;&gt;"&amp;"",$D$5:$D$72,"&lt;&gt;"&amp;"NL",$D$5:$D$72,"&lt;&gt;"&amp;"HORS LIGUE",Q$5:Q$72,"&lt;"&amp;Q35)+1),Paramètres!$B$3:$C$56,2,FALSE)*Paramètres!$K$9))</f>
        <v>0</v>
      </c>
      <c r="S35" s="46"/>
      <c r="T35" s="2">
        <f>IF(S$2="Bike &amp; Run",IF(ISNA(VLOOKUP(S35,Paramètres!$B$3:$C$56,2,FALSE)),0,VLOOKUP(S35,Paramètres!$B$3:$C$56,2,FALSE)*Paramètres!$K$10),IF(OR(S35="",OR($D35="",$D35="NL",$D35="HORS LIGUE")),0,VLOOKUP(IF(OR(S35="",OR($D35="",$D35="NL",$D35="HORS LIGUE")),"",COUNTIFS($D$5:$D$72,"&lt;&gt;"&amp;"",$D$5:$D$72,"&lt;&gt;"&amp;"NL",$D$5:$D$72,"&lt;&gt;"&amp;"HORS LIGUE",S$5:S$72,"&lt;"&amp;S35)+1),Paramètres!$B$3:$C$56,2,FALSE)*Paramètres!$K$10))</f>
        <v>0</v>
      </c>
      <c r="U35" s="46"/>
      <c r="V35" s="2">
        <f>IF(U$2="Bike &amp; Run",IF(ISNA(VLOOKUP(U35,Paramètres!$B$3:$C$56,2,FALSE)),0,VLOOKUP(U35,Paramètres!$B$3:$C$56,2,FALSE)*Paramètres!$K$11),IF(OR(U35="",OR($D35="",$D35="NL",$D35="HORS LIGUE")),0,VLOOKUP(IF(OR(U35="",OR($D35="",$D35="NL",$D35="HORS LIGUE")),"",COUNTIFS($D$5:$D$72,"&lt;&gt;"&amp;"",$D$5:$D$72,"&lt;&gt;"&amp;"NL",$D$5:$D$72,"&lt;&gt;"&amp;"HORS LIGUE",U$5:U$72,"&lt;"&amp;U35)+1),Paramètres!$B$3:$C$56,2,FALSE)*Paramètres!$K$11))</f>
        <v>0</v>
      </c>
      <c r="W35" s="46"/>
      <c r="X35" s="2">
        <f>IF(W$2="Bike &amp; Run",IF(ISNA(VLOOKUP(W35,Paramètres!$B$3:$C$56,2,FALSE)),0,VLOOKUP(W35,Paramètres!$B$3:$C$56,2,FALSE)*Paramètres!$K$12),IF(OR(W35="",OR($D35="",$D35="NL",$D35="HORS LIGUE")),0,VLOOKUP(IF(OR(W35="",OR($D35="",$D35="NL",$D35="HORS LIGUE")),"",COUNTIFS($D$5:$D$72,"&lt;&gt;"&amp;"",$D$5:$D$72,"&lt;&gt;"&amp;"NL",$D$5:$D$72,"&lt;&gt;"&amp;"HORS LIGUE",W$5:W$72,"&lt;"&amp;W35)+1),Paramètres!$B$3:$C$56,2,FALSE)*Paramètres!$K$12))</f>
        <v>0</v>
      </c>
      <c r="Y35" s="46"/>
      <c r="Z35" s="2">
        <f>IF(Y$2="Bike &amp; Run",IF(ISNA(VLOOKUP(Y35,Paramètres!$B$3:$C$56,2,FALSE)),0,VLOOKUP(Y35,Paramètres!$B$3:$C$56,2,FALSE)*Paramètres!$K$13),IF(OR(Y35="",OR($D35="",$D35="NL",$D35="HORS LIGUE")),0,VLOOKUP(IF(OR(Y35="",OR($D35="",$D35="NL",$D35="HORS LIGUE")),"",COUNTIFS($D$5:$D$72,"&lt;&gt;"&amp;"",$D$5:$D$72,"&lt;&gt;"&amp;"NL",$D$5:$D$72,"&lt;&gt;"&amp;"HORS LIGUE",Y$5:Y$72,"&lt;"&amp;Y35)+1),Paramètres!$B$3:$C$56,2,FALSE)*Paramètres!$K$13))</f>
        <v>0</v>
      </c>
      <c r="AA35" s="46"/>
      <c r="AB35" s="2">
        <f>IF(AA$2="Bike &amp; Run",IF(ISNA(VLOOKUP(AA35,Paramètres!$B$3:$C$56,2,FALSE)),0,VLOOKUP(AA35,Paramètres!$B$3:$C$56,2,FALSE)*Paramètres!$K$14),IF(OR(AA35="",OR($D35="",$D35="NL",$D35="HORS LIGUE")),0,VLOOKUP(IF(OR(AA35="",OR($D35="",$D35="NL",$D35="HORS LIGUE")),"",COUNTIFS($D$5:$D$72,"&lt;&gt;"&amp;"",$D$5:$D$72,"&lt;&gt;"&amp;"NL",$D$5:$D$72,"&lt;&gt;"&amp;"HORS LIGUE",AA$5:AA$72,"&lt;"&amp;AA35)+1),Paramètres!$B$3:$C$56,2,FALSE)*Paramètres!$K$14))</f>
        <v>0</v>
      </c>
      <c r="AC35" s="46"/>
      <c r="AD35" s="2">
        <f>IF(AC$2="Bike &amp; Run",IF(ISNA(VLOOKUP(AC35,Paramètres!$B$3:$C$56,2,FALSE)),0,VLOOKUP(AC35,Paramètres!$B$3:$C$56,2,FALSE)*Paramètres!$K$15),IF(OR(AC35="",OR($D35="",$D35="NL",$D35="HORS LIGUE")),0,VLOOKUP(IF(OR(AC35="",OR($D35="",$D35="NL",$D35="HORS LIGUE")),"",COUNTIFS($D$5:$D$72,"&lt;&gt;"&amp;"",$D$5:$D$72,"&lt;&gt;"&amp;"NL",$D$5:$D$72,"&lt;&gt;"&amp;"HORS LIGUE",AC$5:AC$72,"&lt;"&amp;AC35)+1),Paramètres!$B$3:$C$56,2,FALSE)*Paramètres!$K$15))</f>
        <v>0</v>
      </c>
      <c r="AE35" s="46"/>
      <c r="AF35" s="2">
        <f>IF(AE$2="Bike &amp; Run",IF(ISNA(VLOOKUP(AE35,Paramètres!$B$3:$C$56,2,FALSE)),0,VLOOKUP(AE35,Paramètres!$B$3:$C$56,2,FALSE)*Paramètres!$K$16),IF(OR(AE35="",OR($D35="",$D35="NL",$D35="HORS LIGUE")),0,VLOOKUP(IF(OR(AE35="",OR($D35="",$D35="NL",$D35="HORS LIGUE")),"",COUNTIFS($D$5:$D$72,"&lt;&gt;"&amp;"",$D$5:$D$72,"&lt;&gt;"&amp;"NL",$D$5:$D$72,"&lt;&gt;"&amp;"HORS LIGUE",AE$5:AE$72,"&lt;"&amp;AE35)+1),Paramètres!$B$3:$C$56,2,FALSE)*Paramètres!$K$16))</f>
        <v>0</v>
      </c>
      <c r="AG35" s="46"/>
      <c r="AH35" s="2">
        <f>IF(AG$2="Bike &amp; Run",IF(ISNA(VLOOKUP(AG35,Paramètres!$B$3:$C$56,2,FALSE)),0,VLOOKUP(AG35,Paramètres!$B$3:$C$56,2,FALSE)*Paramètres!$K$17),IF(OR(AG35="",OR($D35="",$D35="NL",$D35="HORS LIGUE")),0,VLOOKUP(IF(OR(AG35="",OR($D35="",$D35="NL",$D35="HORS LIGUE")),"",COUNTIFS($D$5:$D$72,"&lt;&gt;"&amp;"",$D$5:$D$72,"&lt;&gt;"&amp;"NL",$D$5:$D$72,"&lt;&gt;"&amp;"HORS LIGUE",AG$5:AG$72,"&lt;"&amp;AG35)+1),Paramètres!$B$3:$C$56,2,FALSE)*Paramètres!$K$17))</f>
        <v>0</v>
      </c>
      <c r="AI35" s="40">
        <f t="shared" si="0"/>
        <v>0</v>
      </c>
      <c r="AJ35" s="3" t="str">
        <f t="shared" si="1"/>
        <v/>
      </c>
      <c r="AK35" s="5">
        <f t="shared" si="2"/>
        <v>0</v>
      </c>
      <c r="AL35" s="41">
        <f t="shared" si="3"/>
        <v>0</v>
      </c>
      <c r="AM35" s="33" t="str">
        <f t="shared" si="4"/>
        <v/>
      </c>
      <c r="AO35" s="22">
        <f t="shared" si="5"/>
        <v>0</v>
      </c>
      <c r="AP35">
        <f t="shared" si="6"/>
        <v>0</v>
      </c>
      <c r="AQ35">
        <f t="shared" si="7"/>
        <v>0</v>
      </c>
      <c r="AR35">
        <f t="shared" si="8"/>
        <v>0</v>
      </c>
      <c r="AS35">
        <f t="shared" si="9"/>
        <v>0</v>
      </c>
      <c r="AT35">
        <f t="shared" si="10"/>
        <v>0</v>
      </c>
      <c r="AU35">
        <f t="shared" si="11"/>
        <v>0</v>
      </c>
      <c r="AV35">
        <f t="shared" si="12"/>
        <v>0</v>
      </c>
      <c r="AW35">
        <f t="shared" si="13"/>
        <v>0</v>
      </c>
      <c r="AX35">
        <f t="shared" si="14"/>
        <v>0</v>
      </c>
      <c r="AY35">
        <f t="shared" si="15"/>
        <v>0</v>
      </c>
      <c r="AZ35">
        <f t="shared" si="16"/>
        <v>0</v>
      </c>
      <c r="BA35">
        <f t="shared" si="17"/>
        <v>0</v>
      </c>
      <c r="BB35">
        <f t="shared" si="18"/>
        <v>0</v>
      </c>
      <c r="BC35">
        <f t="shared" si="19"/>
        <v>0</v>
      </c>
      <c r="BD35">
        <f t="shared" si="20"/>
        <v>0</v>
      </c>
      <c r="BE35" s="22">
        <f t="shared" ref="BE35:BR35" si="51">BD35+LARGE($AO35:$BC35,BE$4)</f>
        <v>0</v>
      </c>
      <c r="BF35" s="22">
        <f t="shared" si="51"/>
        <v>0</v>
      </c>
      <c r="BG35" s="22">
        <f t="shared" si="51"/>
        <v>0</v>
      </c>
      <c r="BH35" s="22">
        <f t="shared" si="51"/>
        <v>0</v>
      </c>
      <c r="BI35" s="22">
        <f t="shared" si="51"/>
        <v>0</v>
      </c>
      <c r="BJ35" s="22">
        <f t="shared" si="51"/>
        <v>0</v>
      </c>
      <c r="BK35" s="22">
        <f t="shared" si="51"/>
        <v>0</v>
      </c>
      <c r="BL35" s="22">
        <f t="shared" si="51"/>
        <v>0</v>
      </c>
      <c r="BM35" s="22">
        <f t="shared" si="51"/>
        <v>0</v>
      </c>
      <c r="BN35" s="22">
        <f t="shared" si="51"/>
        <v>0</v>
      </c>
      <c r="BO35" s="22">
        <f t="shared" si="51"/>
        <v>0</v>
      </c>
      <c r="BP35" s="22">
        <f t="shared" si="51"/>
        <v>0</v>
      </c>
      <c r="BQ35" s="22">
        <f t="shared" si="51"/>
        <v>0</v>
      </c>
      <c r="BR35" s="22">
        <f t="shared" si="51"/>
        <v>0</v>
      </c>
    </row>
    <row r="36" spans="1:70" ht="16.5">
      <c r="A36" s="14"/>
      <c r="B36" s="32" t="str">
        <f>IF(ISNA(VLOOKUP(A36,'Licenciés Jeunes 2023'!A:C,3,0)),"",VLOOKUP(A36,'Licenciés Jeunes 2023'!A:C,3,0))</f>
        <v/>
      </c>
      <c r="C36" s="32" t="str">
        <f>IF(ISNA(VLOOKUP(A36,'Licenciés Jeunes 2023'!A:C,2,0)),"",VLOOKUP(A36,'Licenciés Jeunes 2023'!A:C,2,0))</f>
        <v/>
      </c>
      <c r="D36" s="32" t="str">
        <f>IF(ISNA(VLOOKUP(A36,'Licenciés Jeunes 2023'!A:F,6,0)),"",VLOOKUP(A36,'Licenciés Jeunes 2023'!A:F,6,0))</f>
        <v/>
      </c>
      <c r="E36" s="6"/>
      <c r="F36" s="2">
        <f>IF(E$2="Bike &amp; Run",IF(ISNA(VLOOKUP(E36,Paramètres!$B$3:$C$56,2,FALSE)),0,VLOOKUP(E36,Paramètres!$B$3:$C$56,2,FALSE)*Paramètres!$K$3),IF(OR(E36="",OR($D36="",$D36="NL",$D36="HORS LIGUE")),0,VLOOKUP(IF(OR(E36="",OR($D36="",$D36="NL",$D36="HORS LIGUE")),"",COUNTIFS($D$5:$D$72,"&lt;&gt;"&amp;"",$D$5:$D$72,"&lt;&gt;"&amp;"NL",$D$5:$D$72,"&lt;&gt;"&amp;"HORS LIGUE",E$5:E$72,"&lt;"&amp;E36)+1),Paramètres!$B$3:$C$56,2,FALSE)*Paramètres!$K$3))</f>
        <v>0</v>
      </c>
      <c r="G36" s="4"/>
      <c r="H36" s="2">
        <f>IF(G$2="Bike &amp; Run",IF(ISNA(VLOOKUP(G36,Paramètres!$B$3:$C$56,2,FALSE)),0,VLOOKUP(G36,Paramètres!$B$3:$C$56,2,FALSE)*Paramètres!$K$4),IF(OR(G36="",OR($D36="",$D36="NL",$D36="HORS LIGUE")),0,VLOOKUP(IF(OR(G36="",OR($D36="",$D36="NL",$D36="HORS LIGUE")),"",COUNTIFS($D$5:$D$72,"&lt;&gt;"&amp;"",$D$5:$D$72,"&lt;&gt;"&amp;"NL",$D$5:$D$72,"&lt;&gt;"&amp;"HORS LIGUE",G$5:G$72,"&lt;"&amp;G36)+1),Paramètres!$B$3:$C$56,2,FALSE)*Paramètres!$K$4))</f>
        <v>0</v>
      </c>
      <c r="I36" s="36"/>
      <c r="J36" s="2">
        <f>IF(I$2="Bike &amp; Run",IF(ISNA(VLOOKUP(I36,Paramètres!$B$3:$C$56,2,FALSE)),0,VLOOKUP(I36,Paramètres!$B$3:$C$56,2,FALSE)*Paramètres!$K$5),IF(OR(I36="",OR($D36="",$D36="NL",$D36="HORS LIGUE")),0,VLOOKUP(IF(OR(I36="",OR($D36="",$D36="NL",$D36="HORS LIGUE")),"",COUNTIFS($D$5:$D$72,"&lt;&gt;"&amp;"",$D$5:$D$72,"&lt;&gt;"&amp;"NL",$D$5:$D$72,"&lt;&gt;"&amp;"HORS LIGUE",I$5:I$72,"&lt;"&amp;I36)+1),Paramètres!$B$3:$C$56,2,FALSE)*Paramètres!$K$5))</f>
        <v>0</v>
      </c>
      <c r="K36" s="4"/>
      <c r="L36" s="2">
        <f>IF(K$2="Bike &amp; Run",IF(ISNA(VLOOKUP(K36,Paramètres!$B$3:$C$56,2,FALSE)),0,VLOOKUP(K36,Paramètres!$B$3:$C$56,2,FALSE)*Paramètres!$K$6),IF(OR(K36="",OR($D36="",$D36="NL",$D36="HORS LIGUE")),0,VLOOKUP(IF(OR(K36="",OR($D36="",$D36="NL",$D36="HORS LIGUE")),"",COUNTIFS($D$5:$D$72,"&lt;&gt;"&amp;"",$D$5:$D$72,"&lt;&gt;"&amp;"NL",$D$5:$D$72,"&lt;&gt;"&amp;"HORS LIGUE",K$5:K$72,"&lt;"&amp;K36)+1),Paramètres!$B$3:$C$56,2,FALSE)*Paramètres!$K$6))</f>
        <v>0</v>
      </c>
      <c r="M36" s="4"/>
      <c r="N36" s="2">
        <f>IF(M$2="Bike &amp; Run",IF(ISNA(VLOOKUP(M36,Paramètres!$B$3:$C$56,2,FALSE)),0,VLOOKUP(M36,Paramètres!$B$3:$C$56,2,FALSE)*Paramètres!$K$7),IF(OR(M36="",OR($D36="",$D36="NL",$D36="HORS LIGUE")),0,VLOOKUP(IF(OR(M36="",OR($D36="",$D36="NL",$D36="HORS LIGUE")),"",COUNTIFS($D$5:$D$72,"&lt;&gt;"&amp;"",$D$5:$D$72,"&lt;&gt;"&amp;"NL",$D$5:$D$72,"&lt;&gt;"&amp;"HORS LIGUE",M$5:M$72,"&lt;"&amp;M36)+1),Paramètres!$B$3:$C$56,2,FALSE)*Paramètres!$K$7))</f>
        <v>0</v>
      </c>
      <c r="O36" s="46"/>
      <c r="P36" s="2">
        <f>IF(O$2="Bike &amp; Run",IF(ISNA(VLOOKUP(O36,Paramètres!$B$3:$C$56,2,FALSE)),0,VLOOKUP(O36,Paramètres!$B$3:$C$56,2,FALSE)*Paramètres!$K$8),IF(OR(O36="",OR($D36="",$D36="NL",$D36="HORS LIGUE")),0,VLOOKUP(IF(OR(O36="",OR($D36="",$D36="NL",$D36="HORS LIGUE")),"",COUNTIFS($D$5:$D$72,"&lt;&gt;"&amp;"",$D$5:$D$72,"&lt;&gt;"&amp;"NL",$D$5:$D$72,"&lt;&gt;"&amp;"HORS LIGUE",O$5:O$72,"&lt;"&amp;O36)+1),Paramètres!$B$3:$C$56,2,FALSE)*Paramètres!$K$8))</f>
        <v>0</v>
      </c>
      <c r="Q36" s="46"/>
      <c r="R36" s="2">
        <f>IF(Q$2="Bike &amp; Run",IF(ISNA(VLOOKUP(Q36,Paramètres!$B$3:$C$56,2,FALSE)),0,VLOOKUP(Q36,Paramètres!$B$3:$C$56,2,FALSE)*Paramètres!$K$9),IF(OR(Q36="",OR($D36="",$D36="NL",$D36="HORS LIGUE")),0,VLOOKUP(IF(OR(Q36="",OR($D36="",$D36="NL",$D36="HORS LIGUE")),"",COUNTIFS($D$5:$D$72,"&lt;&gt;"&amp;"",$D$5:$D$72,"&lt;&gt;"&amp;"NL",$D$5:$D$72,"&lt;&gt;"&amp;"HORS LIGUE",Q$5:Q$72,"&lt;"&amp;Q36)+1),Paramètres!$B$3:$C$56,2,FALSE)*Paramètres!$K$9))</f>
        <v>0</v>
      </c>
      <c r="S36" s="46"/>
      <c r="T36" s="2">
        <f>IF(S$2="Bike &amp; Run",IF(ISNA(VLOOKUP(S36,Paramètres!$B$3:$C$56,2,FALSE)),0,VLOOKUP(S36,Paramètres!$B$3:$C$56,2,FALSE)*Paramètres!$K$10),IF(OR(S36="",OR($D36="",$D36="NL",$D36="HORS LIGUE")),0,VLOOKUP(IF(OR(S36="",OR($D36="",$D36="NL",$D36="HORS LIGUE")),"",COUNTIFS($D$5:$D$72,"&lt;&gt;"&amp;"",$D$5:$D$72,"&lt;&gt;"&amp;"NL",$D$5:$D$72,"&lt;&gt;"&amp;"HORS LIGUE",S$5:S$72,"&lt;"&amp;S36)+1),Paramètres!$B$3:$C$56,2,FALSE)*Paramètres!$K$10))</f>
        <v>0</v>
      </c>
      <c r="U36" s="46"/>
      <c r="V36" s="2">
        <f>IF(U$2="Bike &amp; Run",IF(ISNA(VLOOKUP(U36,Paramètres!$B$3:$C$56,2,FALSE)),0,VLOOKUP(U36,Paramètres!$B$3:$C$56,2,FALSE)*Paramètres!$K$11),IF(OR(U36="",OR($D36="",$D36="NL",$D36="HORS LIGUE")),0,VLOOKUP(IF(OR(U36="",OR($D36="",$D36="NL",$D36="HORS LIGUE")),"",COUNTIFS($D$5:$D$72,"&lt;&gt;"&amp;"",$D$5:$D$72,"&lt;&gt;"&amp;"NL",$D$5:$D$72,"&lt;&gt;"&amp;"HORS LIGUE",U$5:U$72,"&lt;"&amp;U36)+1),Paramètres!$B$3:$C$56,2,FALSE)*Paramètres!$K$11))</f>
        <v>0</v>
      </c>
      <c r="W36" s="46"/>
      <c r="X36" s="2">
        <f>IF(W$2="Bike &amp; Run",IF(ISNA(VLOOKUP(W36,Paramètres!$B$3:$C$56,2,FALSE)),0,VLOOKUP(W36,Paramètres!$B$3:$C$56,2,FALSE)*Paramètres!$K$12),IF(OR(W36="",OR($D36="",$D36="NL",$D36="HORS LIGUE")),0,VLOOKUP(IF(OR(W36="",OR($D36="",$D36="NL",$D36="HORS LIGUE")),"",COUNTIFS($D$5:$D$72,"&lt;&gt;"&amp;"",$D$5:$D$72,"&lt;&gt;"&amp;"NL",$D$5:$D$72,"&lt;&gt;"&amp;"HORS LIGUE",W$5:W$72,"&lt;"&amp;W36)+1),Paramètres!$B$3:$C$56,2,FALSE)*Paramètres!$K$12))</f>
        <v>0</v>
      </c>
      <c r="Y36" s="46"/>
      <c r="Z36" s="2">
        <f>IF(Y$2="Bike &amp; Run",IF(ISNA(VLOOKUP(Y36,Paramètres!$B$3:$C$56,2,FALSE)),0,VLOOKUP(Y36,Paramètres!$B$3:$C$56,2,FALSE)*Paramètres!$K$13),IF(OR(Y36="",OR($D36="",$D36="NL",$D36="HORS LIGUE")),0,VLOOKUP(IF(OR(Y36="",OR($D36="",$D36="NL",$D36="HORS LIGUE")),"",COUNTIFS($D$5:$D$72,"&lt;&gt;"&amp;"",$D$5:$D$72,"&lt;&gt;"&amp;"NL",$D$5:$D$72,"&lt;&gt;"&amp;"HORS LIGUE",Y$5:Y$72,"&lt;"&amp;Y36)+1),Paramètres!$B$3:$C$56,2,FALSE)*Paramètres!$K$13))</f>
        <v>0</v>
      </c>
      <c r="AA36" s="46"/>
      <c r="AB36" s="2">
        <f>IF(AA$2="Bike &amp; Run",IF(ISNA(VLOOKUP(AA36,Paramètres!$B$3:$C$56,2,FALSE)),0,VLOOKUP(AA36,Paramètres!$B$3:$C$56,2,FALSE)*Paramètres!$K$14),IF(OR(AA36="",OR($D36="",$D36="NL",$D36="HORS LIGUE")),0,VLOOKUP(IF(OR(AA36="",OR($D36="",$D36="NL",$D36="HORS LIGUE")),"",COUNTIFS($D$5:$D$72,"&lt;&gt;"&amp;"",$D$5:$D$72,"&lt;&gt;"&amp;"NL",$D$5:$D$72,"&lt;&gt;"&amp;"HORS LIGUE",AA$5:AA$72,"&lt;"&amp;AA36)+1),Paramètres!$B$3:$C$56,2,FALSE)*Paramètres!$K$14))</f>
        <v>0</v>
      </c>
      <c r="AC36" s="46"/>
      <c r="AD36" s="2">
        <f>IF(AC$2="Bike &amp; Run",IF(ISNA(VLOOKUP(AC36,Paramètres!$B$3:$C$56,2,FALSE)),0,VLOOKUP(AC36,Paramètres!$B$3:$C$56,2,FALSE)*Paramètres!$K$15),IF(OR(AC36="",OR($D36="",$D36="NL",$D36="HORS LIGUE")),0,VLOOKUP(IF(OR(AC36="",OR($D36="",$D36="NL",$D36="HORS LIGUE")),"",COUNTIFS($D$5:$D$72,"&lt;&gt;"&amp;"",$D$5:$D$72,"&lt;&gt;"&amp;"NL",$D$5:$D$72,"&lt;&gt;"&amp;"HORS LIGUE",AC$5:AC$72,"&lt;"&amp;AC36)+1),Paramètres!$B$3:$C$56,2,FALSE)*Paramètres!$K$15))</f>
        <v>0</v>
      </c>
      <c r="AE36" s="46"/>
      <c r="AF36" s="2">
        <f>IF(AE$2="Bike &amp; Run",IF(ISNA(VLOOKUP(AE36,Paramètres!$B$3:$C$56,2,FALSE)),0,VLOOKUP(AE36,Paramètres!$B$3:$C$56,2,FALSE)*Paramètres!$K$16),IF(OR(AE36="",OR($D36="",$D36="NL",$D36="HORS LIGUE")),0,VLOOKUP(IF(OR(AE36="",OR($D36="",$D36="NL",$D36="HORS LIGUE")),"",COUNTIFS($D$5:$D$72,"&lt;&gt;"&amp;"",$D$5:$D$72,"&lt;&gt;"&amp;"NL",$D$5:$D$72,"&lt;&gt;"&amp;"HORS LIGUE",AE$5:AE$72,"&lt;"&amp;AE36)+1),Paramètres!$B$3:$C$56,2,FALSE)*Paramètres!$K$16))</f>
        <v>0</v>
      </c>
      <c r="AG36" s="46"/>
      <c r="AH36" s="2">
        <f>IF(AG$2="Bike &amp; Run",IF(ISNA(VLOOKUP(AG36,Paramètres!$B$3:$C$56,2,FALSE)),0,VLOOKUP(AG36,Paramètres!$B$3:$C$56,2,FALSE)*Paramètres!$K$17),IF(OR(AG36="",OR($D36="",$D36="NL",$D36="HORS LIGUE")),0,VLOOKUP(IF(OR(AG36="",OR($D36="",$D36="NL",$D36="HORS LIGUE")),"",COUNTIFS($D$5:$D$72,"&lt;&gt;"&amp;"",$D$5:$D$72,"&lt;&gt;"&amp;"NL",$D$5:$D$72,"&lt;&gt;"&amp;"HORS LIGUE",AG$5:AG$72,"&lt;"&amp;AG36)+1),Paramètres!$B$3:$C$56,2,FALSE)*Paramètres!$K$17))</f>
        <v>0</v>
      </c>
      <c r="AI36" s="40">
        <f t="shared" si="0"/>
        <v>0</v>
      </c>
      <c r="AJ36" s="3" t="str">
        <f t="shared" si="1"/>
        <v/>
      </c>
      <c r="AK36" s="5">
        <f t="shared" si="2"/>
        <v>0</v>
      </c>
      <c r="AL36" s="41">
        <f t="shared" si="3"/>
        <v>0</v>
      </c>
      <c r="AM36" s="33" t="str">
        <f t="shared" si="4"/>
        <v/>
      </c>
      <c r="AO36" s="22">
        <f t="shared" si="5"/>
        <v>0</v>
      </c>
      <c r="AP36">
        <f t="shared" si="6"/>
        <v>0</v>
      </c>
      <c r="AQ36">
        <f t="shared" si="7"/>
        <v>0</v>
      </c>
      <c r="AR36">
        <f t="shared" si="8"/>
        <v>0</v>
      </c>
      <c r="AS36">
        <f t="shared" si="9"/>
        <v>0</v>
      </c>
      <c r="AT36">
        <f t="shared" si="10"/>
        <v>0</v>
      </c>
      <c r="AU36">
        <f t="shared" si="11"/>
        <v>0</v>
      </c>
      <c r="AV36">
        <f t="shared" si="12"/>
        <v>0</v>
      </c>
      <c r="AW36">
        <f t="shared" si="13"/>
        <v>0</v>
      </c>
      <c r="AX36">
        <f t="shared" si="14"/>
        <v>0</v>
      </c>
      <c r="AY36">
        <f t="shared" si="15"/>
        <v>0</v>
      </c>
      <c r="AZ36">
        <f t="shared" si="16"/>
        <v>0</v>
      </c>
      <c r="BA36">
        <f t="shared" si="17"/>
        <v>0</v>
      </c>
      <c r="BB36">
        <f t="shared" si="18"/>
        <v>0</v>
      </c>
      <c r="BC36">
        <f t="shared" si="19"/>
        <v>0</v>
      </c>
      <c r="BD36">
        <f t="shared" si="20"/>
        <v>0</v>
      </c>
      <c r="BE36" s="22">
        <f t="shared" ref="BE36:BR36" si="52">BD36+LARGE($AO36:$BC36,BE$4)</f>
        <v>0</v>
      </c>
      <c r="BF36" s="22">
        <f t="shared" si="52"/>
        <v>0</v>
      </c>
      <c r="BG36" s="22">
        <f t="shared" si="52"/>
        <v>0</v>
      </c>
      <c r="BH36" s="22">
        <f t="shared" si="52"/>
        <v>0</v>
      </c>
      <c r="BI36" s="22">
        <f t="shared" si="52"/>
        <v>0</v>
      </c>
      <c r="BJ36" s="22">
        <f t="shared" si="52"/>
        <v>0</v>
      </c>
      <c r="BK36" s="22">
        <f t="shared" si="52"/>
        <v>0</v>
      </c>
      <c r="BL36" s="22">
        <f t="shared" si="52"/>
        <v>0</v>
      </c>
      <c r="BM36" s="22">
        <f t="shared" si="52"/>
        <v>0</v>
      </c>
      <c r="BN36" s="22">
        <f t="shared" si="52"/>
        <v>0</v>
      </c>
      <c r="BO36" s="22">
        <f t="shared" si="52"/>
        <v>0</v>
      </c>
      <c r="BP36" s="22">
        <f t="shared" si="52"/>
        <v>0</v>
      </c>
      <c r="BQ36" s="22">
        <f t="shared" si="52"/>
        <v>0</v>
      </c>
      <c r="BR36" s="22">
        <f t="shared" si="52"/>
        <v>0</v>
      </c>
    </row>
    <row r="37" spans="1:70" ht="16.5">
      <c r="A37" s="14"/>
      <c r="B37" s="32" t="str">
        <f>IF(ISNA(VLOOKUP(A37,'Licenciés Jeunes 2023'!A:C,3,0)),"",VLOOKUP(A37,'Licenciés Jeunes 2023'!A:C,3,0))</f>
        <v/>
      </c>
      <c r="C37" s="32" t="str">
        <f>IF(ISNA(VLOOKUP(A37,'Licenciés Jeunes 2023'!A:C,2,0)),"",VLOOKUP(A37,'Licenciés Jeunes 2023'!A:C,2,0))</f>
        <v/>
      </c>
      <c r="D37" s="32" t="str">
        <f>IF(ISNA(VLOOKUP(A37,'Licenciés Jeunes 2023'!A:F,6,0)),"",VLOOKUP(A37,'Licenciés Jeunes 2023'!A:F,6,0))</f>
        <v/>
      </c>
      <c r="E37" s="6"/>
      <c r="F37" s="2">
        <f>IF(E$2="Bike &amp; Run",IF(ISNA(VLOOKUP(E37,Paramètres!$B$3:$C$56,2,FALSE)),0,VLOOKUP(E37,Paramètres!$B$3:$C$56,2,FALSE)*Paramètres!$K$3),IF(OR(E37="",OR($D37="",$D37="NL",$D37="HORS LIGUE")),0,VLOOKUP(IF(OR(E37="",OR($D37="",$D37="NL",$D37="HORS LIGUE")),"",COUNTIFS($D$5:$D$72,"&lt;&gt;"&amp;"",$D$5:$D$72,"&lt;&gt;"&amp;"NL",$D$5:$D$72,"&lt;&gt;"&amp;"HORS LIGUE",E$5:E$72,"&lt;"&amp;E37)+1),Paramètres!$B$3:$C$56,2,FALSE)*Paramètres!$K$3))</f>
        <v>0</v>
      </c>
      <c r="G37" s="4"/>
      <c r="H37" s="2">
        <f>IF(G$2="Bike &amp; Run",IF(ISNA(VLOOKUP(G37,Paramètres!$B$3:$C$56,2,FALSE)),0,VLOOKUP(G37,Paramètres!$B$3:$C$56,2,FALSE)*Paramètres!$K$4),IF(OR(G37="",OR($D37="",$D37="NL",$D37="HORS LIGUE")),0,VLOOKUP(IF(OR(G37="",OR($D37="",$D37="NL",$D37="HORS LIGUE")),"",COUNTIFS($D$5:$D$72,"&lt;&gt;"&amp;"",$D$5:$D$72,"&lt;&gt;"&amp;"NL",$D$5:$D$72,"&lt;&gt;"&amp;"HORS LIGUE",G$5:G$72,"&lt;"&amp;G37)+1),Paramètres!$B$3:$C$56,2,FALSE)*Paramètres!$K$4))</f>
        <v>0</v>
      </c>
      <c r="I37" s="36"/>
      <c r="J37" s="2">
        <f>IF(I$2="Bike &amp; Run",IF(ISNA(VLOOKUP(I37,Paramètres!$B$3:$C$56,2,FALSE)),0,VLOOKUP(I37,Paramètres!$B$3:$C$56,2,FALSE)*Paramètres!$K$5),IF(OR(I37="",OR($D37="",$D37="NL",$D37="HORS LIGUE")),0,VLOOKUP(IF(OR(I37="",OR($D37="",$D37="NL",$D37="HORS LIGUE")),"",COUNTIFS($D$5:$D$72,"&lt;&gt;"&amp;"",$D$5:$D$72,"&lt;&gt;"&amp;"NL",$D$5:$D$72,"&lt;&gt;"&amp;"HORS LIGUE",I$5:I$72,"&lt;"&amp;I37)+1),Paramètres!$B$3:$C$56,2,FALSE)*Paramètres!$K$5))</f>
        <v>0</v>
      </c>
      <c r="K37" s="4"/>
      <c r="L37" s="2">
        <f>IF(K$2="Bike &amp; Run",IF(ISNA(VLOOKUP(K37,Paramètres!$B$3:$C$56,2,FALSE)),0,VLOOKUP(K37,Paramètres!$B$3:$C$56,2,FALSE)*Paramètres!$K$6),IF(OR(K37="",OR($D37="",$D37="NL",$D37="HORS LIGUE")),0,VLOOKUP(IF(OR(K37="",OR($D37="",$D37="NL",$D37="HORS LIGUE")),"",COUNTIFS($D$5:$D$72,"&lt;&gt;"&amp;"",$D$5:$D$72,"&lt;&gt;"&amp;"NL",$D$5:$D$72,"&lt;&gt;"&amp;"HORS LIGUE",K$5:K$72,"&lt;"&amp;K37)+1),Paramètres!$B$3:$C$56,2,FALSE)*Paramètres!$K$6))</f>
        <v>0</v>
      </c>
      <c r="M37" s="4"/>
      <c r="N37" s="2">
        <f>IF(M$2="Bike &amp; Run",IF(ISNA(VLOOKUP(M37,Paramètres!$B$3:$C$56,2,FALSE)),0,VLOOKUP(M37,Paramètres!$B$3:$C$56,2,FALSE)*Paramètres!$K$7),IF(OR(M37="",OR($D37="",$D37="NL",$D37="HORS LIGUE")),0,VLOOKUP(IF(OR(M37="",OR($D37="",$D37="NL",$D37="HORS LIGUE")),"",COUNTIFS($D$5:$D$72,"&lt;&gt;"&amp;"",$D$5:$D$72,"&lt;&gt;"&amp;"NL",$D$5:$D$72,"&lt;&gt;"&amp;"HORS LIGUE",M$5:M$72,"&lt;"&amp;M37)+1),Paramètres!$B$3:$C$56,2,FALSE)*Paramètres!$K$7))</f>
        <v>0</v>
      </c>
      <c r="O37" s="46"/>
      <c r="P37" s="2">
        <f>IF(O$2="Bike &amp; Run",IF(ISNA(VLOOKUP(O37,Paramètres!$B$3:$C$56,2,FALSE)),0,VLOOKUP(O37,Paramètres!$B$3:$C$56,2,FALSE)*Paramètres!$K$8),IF(OR(O37="",OR($D37="",$D37="NL",$D37="HORS LIGUE")),0,VLOOKUP(IF(OR(O37="",OR($D37="",$D37="NL",$D37="HORS LIGUE")),"",COUNTIFS($D$5:$D$72,"&lt;&gt;"&amp;"",$D$5:$D$72,"&lt;&gt;"&amp;"NL",$D$5:$D$72,"&lt;&gt;"&amp;"HORS LIGUE",O$5:O$72,"&lt;"&amp;O37)+1),Paramètres!$B$3:$C$56,2,FALSE)*Paramètres!$K$8))</f>
        <v>0</v>
      </c>
      <c r="Q37" s="46"/>
      <c r="R37" s="2">
        <f>IF(Q$2="Bike &amp; Run",IF(ISNA(VLOOKUP(Q37,Paramètres!$B$3:$C$56,2,FALSE)),0,VLOOKUP(Q37,Paramètres!$B$3:$C$56,2,FALSE)*Paramètres!$K$9),IF(OR(Q37="",OR($D37="",$D37="NL",$D37="HORS LIGUE")),0,VLOOKUP(IF(OR(Q37="",OR($D37="",$D37="NL",$D37="HORS LIGUE")),"",COUNTIFS($D$5:$D$72,"&lt;&gt;"&amp;"",$D$5:$D$72,"&lt;&gt;"&amp;"NL",$D$5:$D$72,"&lt;&gt;"&amp;"HORS LIGUE",Q$5:Q$72,"&lt;"&amp;Q37)+1),Paramètres!$B$3:$C$56,2,FALSE)*Paramètres!$K$9))</f>
        <v>0</v>
      </c>
      <c r="S37" s="46"/>
      <c r="T37" s="2">
        <f>IF(S$2="Bike &amp; Run",IF(ISNA(VLOOKUP(S37,Paramètres!$B$3:$C$56,2,FALSE)),0,VLOOKUP(S37,Paramètres!$B$3:$C$56,2,FALSE)*Paramètres!$K$10),IF(OR(S37="",OR($D37="",$D37="NL",$D37="HORS LIGUE")),0,VLOOKUP(IF(OR(S37="",OR($D37="",$D37="NL",$D37="HORS LIGUE")),"",COUNTIFS($D$5:$D$72,"&lt;&gt;"&amp;"",$D$5:$D$72,"&lt;&gt;"&amp;"NL",$D$5:$D$72,"&lt;&gt;"&amp;"HORS LIGUE",S$5:S$72,"&lt;"&amp;S37)+1),Paramètres!$B$3:$C$56,2,FALSE)*Paramètres!$K$10))</f>
        <v>0</v>
      </c>
      <c r="U37" s="46"/>
      <c r="V37" s="2">
        <f>IF(U$2="Bike &amp; Run",IF(ISNA(VLOOKUP(U37,Paramètres!$B$3:$C$56,2,FALSE)),0,VLOOKUP(U37,Paramètres!$B$3:$C$56,2,FALSE)*Paramètres!$K$11),IF(OR(U37="",OR($D37="",$D37="NL",$D37="HORS LIGUE")),0,VLOOKUP(IF(OR(U37="",OR($D37="",$D37="NL",$D37="HORS LIGUE")),"",COUNTIFS($D$5:$D$72,"&lt;&gt;"&amp;"",$D$5:$D$72,"&lt;&gt;"&amp;"NL",$D$5:$D$72,"&lt;&gt;"&amp;"HORS LIGUE",U$5:U$72,"&lt;"&amp;U37)+1),Paramètres!$B$3:$C$56,2,FALSE)*Paramètres!$K$11))</f>
        <v>0</v>
      </c>
      <c r="W37" s="46"/>
      <c r="X37" s="2">
        <f>IF(W$2="Bike &amp; Run",IF(ISNA(VLOOKUP(W37,Paramètres!$B$3:$C$56,2,FALSE)),0,VLOOKUP(W37,Paramètres!$B$3:$C$56,2,FALSE)*Paramètres!$K$12),IF(OR(W37="",OR($D37="",$D37="NL",$D37="HORS LIGUE")),0,VLOOKUP(IF(OR(W37="",OR($D37="",$D37="NL",$D37="HORS LIGUE")),"",COUNTIFS($D$5:$D$72,"&lt;&gt;"&amp;"",$D$5:$D$72,"&lt;&gt;"&amp;"NL",$D$5:$D$72,"&lt;&gt;"&amp;"HORS LIGUE",W$5:W$72,"&lt;"&amp;W37)+1),Paramètres!$B$3:$C$56,2,FALSE)*Paramètres!$K$12))</f>
        <v>0</v>
      </c>
      <c r="Y37" s="46"/>
      <c r="Z37" s="2">
        <f>IF(Y$2="Bike &amp; Run",IF(ISNA(VLOOKUP(Y37,Paramètres!$B$3:$C$56,2,FALSE)),0,VLOOKUP(Y37,Paramètres!$B$3:$C$56,2,FALSE)*Paramètres!$K$13),IF(OR(Y37="",OR($D37="",$D37="NL",$D37="HORS LIGUE")),0,VLOOKUP(IF(OR(Y37="",OR($D37="",$D37="NL",$D37="HORS LIGUE")),"",COUNTIFS($D$5:$D$72,"&lt;&gt;"&amp;"",$D$5:$D$72,"&lt;&gt;"&amp;"NL",$D$5:$D$72,"&lt;&gt;"&amp;"HORS LIGUE",Y$5:Y$72,"&lt;"&amp;Y37)+1),Paramètres!$B$3:$C$56,2,FALSE)*Paramètres!$K$13))</f>
        <v>0</v>
      </c>
      <c r="AA37" s="46"/>
      <c r="AB37" s="2">
        <f>IF(AA$2="Bike &amp; Run",IF(ISNA(VLOOKUP(AA37,Paramètres!$B$3:$C$56,2,FALSE)),0,VLOOKUP(AA37,Paramètres!$B$3:$C$56,2,FALSE)*Paramètres!$K$14),IF(OR(AA37="",OR($D37="",$D37="NL",$D37="HORS LIGUE")),0,VLOOKUP(IF(OR(AA37="",OR($D37="",$D37="NL",$D37="HORS LIGUE")),"",COUNTIFS($D$5:$D$72,"&lt;&gt;"&amp;"",$D$5:$D$72,"&lt;&gt;"&amp;"NL",$D$5:$D$72,"&lt;&gt;"&amp;"HORS LIGUE",AA$5:AA$72,"&lt;"&amp;AA37)+1),Paramètres!$B$3:$C$56,2,FALSE)*Paramètres!$K$14))</f>
        <v>0</v>
      </c>
      <c r="AC37" s="46"/>
      <c r="AD37" s="2">
        <f>IF(AC$2="Bike &amp; Run",IF(ISNA(VLOOKUP(AC37,Paramètres!$B$3:$C$56,2,FALSE)),0,VLOOKUP(AC37,Paramètres!$B$3:$C$56,2,FALSE)*Paramètres!$K$15),IF(OR(AC37="",OR($D37="",$D37="NL",$D37="HORS LIGUE")),0,VLOOKUP(IF(OR(AC37="",OR($D37="",$D37="NL",$D37="HORS LIGUE")),"",COUNTIFS($D$5:$D$72,"&lt;&gt;"&amp;"",$D$5:$D$72,"&lt;&gt;"&amp;"NL",$D$5:$D$72,"&lt;&gt;"&amp;"HORS LIGUE",AC$5:AC$72,"&lt;"&amp;AC37)+1),Paramètres!$B$3:$C$56,2,FALSE)*Paramètres!$K$15))</f>
        <v>0</v>
      </c>
      <c r="AE37" s="46"/>
      <c r="AF37" s="2">
        <f>IF(AE$2="Bike &amp; Run",IF(ISNA(VLOOKUP(AE37,Paramètres!$B$3:$C$56,2,FALSE)),0,VLOOKUP(AE37,Paramètres!$B$3:$C$56,2,FALSE)*Paramètres!$K$16),IF(OR(AE37="",OR($D37="",$D37="NL",$D37="HORS LIGUE")),0,VLOOKUP(IF(OR(AE37="",OR($D37="",$D37="NL",$D37="HORS LIGUE")),"",COUNTIFS($D$5:$D$72,"&lt;&gt;"&amp;"",$D$5:$D$72,"&lt;&gt;"&amp;"NL",$D$5:$D$72,"&lt;&gt;"&amp;"HORS LIGUE",AE$5:AE$72,"&lt;"&amp;AE37)+1),Paramètres!$B$3:$C$56,2,FALSE)*Paramètres!$K$16))</f>
        <v>0</v>
      </c>
      <c r="AG37" s="46"/>
      <c r="AH37" s="2">
        <f>IF(AG$2="Bike &amp; Run",IF(ISNA(VLOOKUP(AG37,Paramètres!$B$3:$C$56,2,FALSE)),0,VLOOKUP(AG37,Paramètres!$B$3:$C$56,2,FALSE)*Paramètres!$K$17),IF(OR(AG37="",OR($D37="",$D37="NL",$D37="HORS LIGUE")),0,VLOOKUP(IF(OR(AG37="",OR($D37="",$D37="NL",$D37="HORS LIGUE")),"",COUNTIFS($D$5:$D$72,"&lt;&gt;"&amp;"",$D$5:$D$72,"&lt;&gt;"&amp;"NL",$D$5:$D$72,"&lt;&gt;"&amp;"HORS LIGUE",AG$5:AG$72,"&lt;"&amp;AG37)+1),Paramètres!$B$3:$C$56,2,FALSE)*Paramètres!$K$17))</f>
        <v>0</v>
      </c>
      <c r="AI37" s="40">
        <f t="shared" ref="AI37:AI68" si="53">F37+H37+J37+L37+N37+P37+R37+T37+V37+X37+Z37+AB37+AD37+AF37+AH37</f>
        <v>0</v>
      </c>
      <c r="AJ37" s="3" t="str">
        <f t="shared" ref="AJ37:AJ68" si="54">IF(AI37&lt;&gt;0,RANK(AI37,$AI$5:$AI$72),"")</f>
        <v/>
      </c>
      <c r="AK37" s="5">
        <f t="shared" ref="AK37:AK72" si="55">COUNTA(E37,G37,I37,K37,M37,O37,Q37,S37,U37,W37,Y37,AA37,AC37,AE37,AG37)</f>
        <v>0</v>
      </c>
      <c r="AL37" s="41">
        <f t="shared" ref="AL37:AL72" si="56">HLOOKUP($AL$2,$BD$4:$BR$72,ROW(A37)-3,FALSE)</f>
        <v>0</v>
      </c>
      <c r="AM37" s="33" t="str">
        <f t="shared" ref="AM37:AM68" si="57">IF(AL37&lt;&gt;0,RANK(AL37,$AL$5:$AL$72),"")</f>
        <v/>
      </c>
      <c r="AO37" s="22">
        <f t="shared" ref="AO37:AO72" si="58">F37</f>
        <v>0</v>
      </c>
      <c r="AP37">
        <f t="shared" ref="AP37:AP72" si="59">H37</f>
        <v>0</v>
      </c>
      <c r="AQ37">
        <f t="shared" ref="AQ37:AQ72" si="60">J37</f>
        <v>0</v>
      </c>
      <c r="AR37">
        <f t="shared" ref="AR37:AR72" si="61">L37</f>
        <v>0</v>
      </c>
      <c r="AS37">
        <f t="shared" ref="AS37:AS72" si="62">N37</f>
        <v>0</v>
      </c>
      <c r="AT37">
        <f t="shared" ref="AT37:AT72" si="63">P37</f>
        <v>0</v>
      </c>
      <c r="AU37">
        <f t="shared" ref="AU37:AU72" si="64">R37</f>
        <v>0</v>
      </c>
      <c r="AV37">
        <f t="shared" ref="AV37:AV72" si="65">T37</f>
        <v>0</v>
      </c>
      <c r="AW37">
        <f t="shared" ref="AW37:AW72" si="66">V37</f>
        <v>0</v>
      </c>
      <c r="AX37">
        <f t="shared" ref="AX37:AX72" si="67">X37</f>
        <v>0</v>
      </c>
      <c r="AY37">
        <f t="shared" ref="AY37:AY72" si="68">Z37</f>
        <v>0</v>
      </c>
      <c r="AZ37">
        <f t="shared" ref="AZ37:AZ72" si="69">AB37</f>
        <v>0</v>
      </c>
      <c r="BA37">
        <f t="shared" ref="BA37:BA72" si="70">AD37</f>
        <v>0</v>
      </c>
      <c r="BB37">
        <f t="shared" ref="BB37:BB72" si="71">AF37</f>
        <v>0</v>
      </c>
      <c r="BC37">
        <f t="shared" ref="BC37:BC72" si="72">AH37</f>
        <v>0</v>
      </c>
      <c r="BD37">
        <f t="shared" ref="BD37:BD72" si="73">LARGE($AO37:$BC37,BD$4)</f>
        <v>0</v>
      </c>
      <c r="BE37" s="22">
        <f t="shared" ref="BE37:BR37" si="74">BD37+LARGE($AO37:$BC37,BE$4)</f>
        <v>0</v>
      </c>
      <c r="BF37" s="22">
        <f t="shared" si="74"/>
        <v>0</v>
      </c>
      <c r="BG37" s="22">
        <f t="shared" si="74"/>
        <v>0</v>
      </c>
      <c r="BH37" s="22">
        <f t="shared" si="74"/>
        <v>0</v>
      </c>
      <c r="BI37" s="22">
        <f t="shared" si="74"/>
        <v>0</v>
      </c>
      <c r="BJ37" s="22">
        <f t="shared" si="74"/>
        <v>0</v>
      </c>
      <c r="BK37" s="22">
        <f t="shared" si="74"/>
        <v>0</v>
      </c>
      <c r="BL37" s="22">
        <f t="shared" si="74"/>
        <v>0</v>
      </c>
      <c r="BM37" s="22">
        <f t="shared" si="74"/>
        <v>0</v>
      </c>
      <c r="BN37" s="22">
        <f t="shared" si="74"/>
        <v>0</v>
      </c>
      <c r="BO37" s="22">
        <f t="shared" si="74"/>
        <v>0</v>
      </c>
      <c r="BP37" s="22">
        <f t="shared" si="74"/>
        <v>0</v>
      </c>
      <c r="BQ37" s="22">
        <f t="shared" si="74"/>
        <v>0</v>
      </c>
      <c r="BR37" s="22">
        <f t="shared" si="74"/>
        <v>0</v>
      </c>
    </row>
    <row r="38" spans="1:70" ht="16.5">
      <c r="A38" s="14"/>
      <c r="B38" s="32" t="str">
        <f>IF(ISNA(VLOOKUP(A38,'Licenciés Jeunes 2023'!A:C,3,0)),"",VLOOKUP(A38,'Licenciés Jeunes 2023'!A:C,3,0))</f>
        <v/>
      </c>
      <c r="C38" s="32" t="str">
        <f>IF(ISNA(VLOOKUP(A38,'Licenciés Jeunes 2023'!A:C,2,0)),"",VLOOKUP(A38,'Licenciés Jeunes 2023'!A:C,2,0))</f>
        <v/>
      </c>
      <c r="D38" s="32" t="str">
        <f>IF(ISNA(VLOOKUP(A38,'Licenciés Jeunes 2023'!A:F,6,0)),"",VLOOKUP(A38,'Licenciés Jeunes 2023'!A:F,6,0))</f>
        <v/>
      </c>
      <c r="E38" s="6"/>
      <c r="F38" s="2">
        <f>IF(E$2="Bike &amp; Run",IF(ISNA(VLOOKUP(E38,Paramètres!$B$3:$C$56,2,FALSE)),0,VLOOKUP(E38,Paramètres!$B$3:$C$56,2,FALSE)*Paramètres!$K$3),IF(OR(E38="",OR($D38="",$D38="NL",$D38="HORS LIGUE")),0,VLOOKUP(IF(OR(E38="",OR($D38="",$D38="NL",$D38="HORS LIGUE")),"",COUNTIFS($D$5:$D$72,"&lt;&gt;"&amp;"",$D$5:$D$72,"&lt;&gt;"&amp;"NL",$D$5:$D$72,"&lt;&gt;"&amp;"HORS LIGUE",E$5:E$72,"&lt;"&amp;E38)+1),Paramètres!$B$3:$C$56,2,FALSE)*Paramètres!$K$3))</f>
        <v>0</v>
      </c>
      <c r="G38" s="4"/>
      <c r="H38" s="2">
        <f>IF(G$2="Bike &amp; Run",IF(ISNA(VLOOKUP(G38,Paramètres!$B$3:$C$56,2,FALSE)),0,VLOOKUP(G38,Paramètres!$B$3:$C$56,2,FALSE)*Paramètres!$K$4),IF(OR(G38="",OR($D38="",$D38="NL",$D38="HORS LIGUE")),0,VLOOKUP(IF(OR(G38="",OR($D38="",$D38="NL",$D38="HORS LIGUE")),"",COUNTIFS($D$5:$D$72,"&lt;&gt;"&amp;"",$D$5:$D$72,"&lt;&gt;"&amp;"NL",$D$5:$D$72,"&lt;&gt;"&amp;"HORS LIGUE",G$5:G$72,"&lt;"&amp;G38)+1),Paramètres!$B$3:$C$56,2,FALSE)*Paramètres!$K$4))</f>
        <v>0</v>
      </c>
      <c r="I38" s="36"/>
      <c r="J38" s="2">
        <f>IF(I$2="Bike &amp; Run",IF(ISNA(VLOOKUP(I38,Paramètres!$B$3:$C$56,2,FALSE)),0,VLOOKUP(I38,Paramètres!$B$3:$C$56,2,FALSE)*Paramètres!$K$5),IF(OR(I38="",OR($D38="",$D38="NL",$D38="HORS LIGUE")),0,VLOOKUP(IF(OR(I38="",OR($D38="",$D38="NL",$D38="HORS LIGUE")),"",COUNTIFS($D$5:$D$72,"&lt;&gt;"&amp;"",$D$5:$D$72,"&lt;&gt;"&amp;"NL",$D$5:$D$72,"&lt;&gt;"&amp;"HORS LIGUE",I$5:I$72,"&lt;"&amp;I38)+1),Paramètres!$B$3:$C$56,2,FALSE)*Paramètres!$K$5))</f>
        <v>0</v>
      </c>
      <c r="K38" s="4"/>
      <c r="L38" s="2">
        <f>IF(K$2="Bike &amp; Run",IF(ISNA(VLOOKUP(K38,Paramètres!$B$3:$C$56,2,FALSE)),0,VLOOKUP(K38,Paramètres!$B$3:$C$56,2,FALSE)*Paramètres!$K$6),IF(OR(K38="",OR($D38="",$D38="NL",$D38="HORS LIGUE")),0,VLOOKUP(IF(OR(K38="",OR($D38="",$D38="NL",$D38="HORS LIGUE")),"",COUNTIFS($D$5:$D$72,"&lt;&gt;"&amp;"",$D$5:$D$72,"&lt;&gt;"&amp;"NL",$D$5:$D$72,"&lt;&gt;"&amp;"HORS LIGUE",K$5:K$72,"&lt;"&amp;K38)+1),Paramètres!$B$3:$C$56,2,FALSE)*Paramètres!$K$6))</f>
        <v>0</v>
      </c>
      <c r="M38" s="4"/>
      <c r="N38" s="2">
        <f>IF(M$2="Bike &amp; Run",IF(ISNA(VLOOKUP(M38,Paramètres!$B$3:$C$56,2,FALSE)),0,VLOOKUP(M38,Paramètres!$B$3:$C$56,2,FALSE)*Paramètres!$K$7),IF(OR(M38="",OR($D38="",$D38="NL",$D38="HORS LIGUE")),0,VLOOKUP(IF(OR(M38="",OR($D38="",$D38="NL",$D38="HORS LIGUE")),"",COUNTIFS($D$5:$D$72,"&lt;&gt;"&amp;"",$D$5:$D$72,"&lt;&gt;"&amp;"NL",$D$5:$D$72,"&lt;&gt;"&amp;"HORS LIGUE",M$5:M$72,"&lt;"&amp;M38)+1),Paramètres!$B$3:$C$56,2,FALSE)*Paramètres!$K$7))</f>
        <v>0</v>
      </c>
      <c r="O38" s="46"/>
      <c r="P38" s="2">
        <f>IF(O$2="Bike &amp; Run",IF(ISNA(VLOOKUP(O38,Paramètres!$B$3:$C$56,2,FALSE)),0,VLOOKUP(O38,Paramètres!$B$3:$C$56,2,FALSE)*Paramètres!$K$8),IF(OR(O38="",OR($D38="",$D38="NL",$D38="HORS LIGUE")),0,VLOOKUP(IF(OR(O38="",OR($D38="",$D38="NL",$D38="HORS LIGUE")),"",COUNTIFS($D$5:$D$72,"&lt;&gt;"&amp;"",$D$5:$D$72,"&lt;&gt;"&amp;"NL",$D$5:$D$72,"&lt;&gt;"&amp;"HORS LIGUE",O$5:O$72,"&lt;"&amp;O38)+1),Paramètres!$B$3:$C$56,2,FALSE)*Paramètres!$K$8))</f>
        <v>0</v>
      </c>
      <c r="Q38" s="46"/>
      <c r="R38" s="2">
        <f>IF(Q$2="Bike &amp; Run",IF(ISNA(VLOOKUP(Q38,Paramètres!$B$3:$C$56,2,FALSE)),0,VLOOKUP(Q38,Paramètres!$B$3:$C$56,2,FALSE)*Paramètres!$K$9),IF(OR(Q38="",OR($D38="",$D38="NL",$D38="HORS LIGUE")),0,VLOOKUP(IF(OR(Q38="",OR($D38="",$D38="NL",$D38="HORS LIGUE")),"",COUNTIFS($D$5:$D$72,"&lt;&gt;"&amp;"",$D$5:$D$72,"&lt;&gt;"&amp;"NL",$D$5:$D$72,"&lt;&gt;"&amp;"HORS LIGUE",Q$5:Q$72,"&lt;"&amp;Q38)+1),Paramètres!$B$3:$C$56,2,FALSE)*Paramètres!$K$9))</f>
        <v>0</v>
      </c>
      <c r="S38" s="46"/>
      <c r="T38" s="2">
        <f>IF(S$2="Bike &amp; Run",IF(ISNA(VLOOKUP(S38,Paramètres!$B$3:$C$56,2,FALSE)),0,VLOOKUP(S38,Paramètres!$B$3:$C$56,2,FALSE)*Paramètres!$K$10),IF(OR(S38="",OR($D38="",$D38="NL",$D38="HORS LIGUE")),0,VLOOKUP(IF(OR(S38="",OR($D38="",$D38="NL",$D38="HORS LIGUE")),"",COUNTIFS($D$5:$D$72,"&lt;&gt;"&amp;"",$D$5:$D$72,"&lt;&gt;"&amp;"NL",$D$5:$D$72,"&lt;&gt;"&amp;"HORS LIGUE",S$5:S$72,"&lt;"&amp;S38)+1),Paramètres!$B$3:$C$56,2,FALSE)*Paramètres!$K$10))</f>
        <v>0</v>
      </c>
      <c r="U38" s="46"/>
      <c r="V38" s="2">
        <f>IF(U$2="Bike &amp; Run",IF(ISNA(VLOOKUP(U38,Paramètres!$B$3:$C$56,2,FALSE)),0,VLOOKUP(U38,Paramètres!$B$3:$C$56,2,FALSE)*Paramètres!$K$11),IF(OR(U38="",OR($D38="",$D38="NL",$D38="HORS LIGUE")),0,VLOOKUP(IF(OR(U38="",OR($D38="",$D38="NL",$D38="HORS LIGUE")),"",COUNTIFS($D$5:$D$72,"&lt;&gt;"&amp;"",$D$5:$D$72,"&lt;&gt;"&amp;"NL",$D$5:$D$72,"&lt;&gt;"&amp;"HORS LIGUE",U$5:U$72,"&lt;"&amp;U38)+1),Paramètres!$B$3:$C$56,2,FALSE)*Paramètres!$K$11))</f>
        <v>0</v>
      </c>
      <c r="W38" s="46"/>
      <c r="X38" s="2">
        <f>IF(W$2="Bike &amp; Run",IF(ISNA(VLOOKUP(W38,Paramètres!$B$3:$C$56,2,FALSE)),0,VLOOKUP(W38,Paramètres!$B$3:$C$56,2,FALSE)*Paramètres!$K$12),IF(OR(W38="",OR($D38="",$D38="NL",$D38="HORS LIGUE")),0,VLOOKUP(IF(OR(W38="",OR($D38="",$D38="NL",$D38="HORS LIGUE")),"",COUNTIFS($D$5:$D$72,"&lt;&gt;"&amp;"",$D$5:$D$72,"&lt;&gt;"&amp;"NL",$D$5:$D$72,"&lt;&gt;"&amp;"HORS LIGUE",W$5:W$72,"&lt;"&amp;W38)+1),Paramètres!$B$3:$C$56,2,FALSE)*Paramètres!$K$12))</f>
        <v>0</v>
      </c>
      <c r="Y38" s="46"/>
      <c r="Z38" s="2">
        <f>IF(Y$2="Bike &amp; Run",IF(ISNA(VLOOKUP(Y38,Paramètres!$B$3:$C$56,2,FALSE)),0,VLOOKUP(Y38,Paramètres!$B$3:$C$56,2,FALSE)*Paramètres!$K$13),IF(OR(Y38="",OR($D38="",$D38="NL",$D38="HORS LIGUE")),0,VLOOKUP(IF(OR(Y38="",OR($D38="",$D38="NL",$D38="HORS LIGUE")),"",COUNTIFS($D$5:$D$72,"&lt;&gt;"&amp;"",$D$5:$D$72,"&lt;&gt;"&amp;"NL",$D$5:$D$72,"&lt;&gt;"&amp;"HORS LIGUE",Y$5:Y$72,"&lt;"&amp;Y38)+1),Paramètres!$B$3:$C$56,2,FALSE)*Paramètres!$K$13))</f>
        <v>0</v>
      </c>
      <c r="AA38" s="46"/>
      <c r="AB38" s="2">
        <f>IF(AA$2="Bike &amp; Run",IF(ISNA(VLOOKUP(AA38,Paramètres!$B$3:$C$56,2,FALSE)),0,VLOOKUP(AA38,Paramètres!$B$3:$C$56,2,FALSE)*Paramètres!$K$14),IF(OR(AA38="",OR($D38="",$D38="NL",$D38="HORS LIGUE")),0,VLOOKUP(IF(OR(AA38="",OR($D38="",$D38="NL",$D38="HORS LIGUE")),"",COUNTIFS($D$5:$D$72,"&lt;&gt;"&amp;"",$D$5:$D$72,"&lt;&gt;"&amp;"NL",$D$5:$D$72,"&lt;&gt;"&amp;"HORS LIGUE",AA$5:AA$72,"&lt;"&amp;AA38)+1),Paramètres!$B$3:$C$56,2,FALSE)*Paramètres!$K$14))</f>
        <v>0</v>
      </c>
      <c r="AC38" s="46"/>
      <c r="AD38" s="2">
        <f>IF(AC$2="Bike &amp; Run",IF(ISNA(VLOOKUP(AC38,Paramètres!$B$3:$C$56,2,FALSE)),0,VLOOKUP(AC38,Paramètres!$B$3:$C$56,2,FALSE)*Paramètres!$K$15),IF(OR(AC38="",OR($D38="",$D38="NL",$D38="HORS LIGUE")),0,VLOOKUP(IF(OR(AC38="",OR($D38="",$D38="NL",$D38="HORS LIGUE")),"",COUNTIFS($D$5:$D$72,"&lt;&gt;"&amp;"",$D$5:$D$72,"&lt;&gt;"&amp;"NL",$D$5:$D$72,"&lt;&gt;"&amp;"HORS LIGUE",AC$5:AC$72,"&lt;"&amp;AC38)+1),Paramètres!$B$3:$C$56,2,FALSE)*Paramètres!$K$15))</f>
        <v>0</v>
      </c>
      <c r="AE38" s="46"/>
      <c r="AF38" s="2">
        <f>IF(AE$2="Bike &amp; Run",IF(ISNA(VLOOKUP(AE38,Paramètres!$B$3:$C$56,2,FALSE)),0,VLOOKUP(AE38,Paramètres!$B$3:$C$56,2,FALSE)*Paramètres!$K$16),IF(OR(AE38="",OR($D38="",$D38="NL",$D38="HORS LIGUE")),0,VLOOKUP(IF(OR(AE38="",OR($D38="",$D38="NL",$D38="HORS LIGUE")),"",COUNTIFS($D$5:$D$72,"&lt;&gt;"&amp;"",$D$5:$D$72,"&lt;&gt;"&amp;"NL",$D$5:$D$72,"&lt;&gt;"&amp;"HORS LIGUE",AE$5:AE$72,"&lt;"&amp;AE38)+1),Paramètres!$B$3:$C$56,2,FALSE)*Paramètres!$K$16))</f>
        <v>0</v>
      </c>
      <c r="AG38" s="46"/>
      <c r="AH38" s="2">
        <f>IF(AG$2="Bike &amp; Run",IF(ISNA(VLOOKUP(AG38,Paramètres!$B$3:$C$56,2,FALSE)),0,VLOOKUP(AG38,Paramètres!$B$3:$C$56,2,FALSE)*Paramètres!$K$17),IF(OR(AG38="",OR($D38="",$D38="NL",$D38="HORS LIGUE")),0,VLOOKUP(IF(OR(AG38="",OR($D38="",$D38="NL",$D38="HORS LIGUE")),"",COUNTIFS($D$5:$D$72,"&lt;&gt;"&amp;"",$D$5:$D$72,"&lt;&gt;"&amp;"NL",$D$5:$D$72,"&lt;&gt;"&amp;"HORS LIGUE",AG$5:AG$72,"&lt;"&amp;AG38)+1),Paramètres!$B$3:$C$56,2,FALSE)*Paramètres!$K$17))</f>
        <v>0</v>
      </c>
      <c r="AI38" s="40">
        <f t="shared" si="53"/>
        <v>0</v>
      </c>
      <c r="AJ38" s="3" t="str">
        <f t="shared" si="54"/>
        <v/>
      </c>
      <c r="AK38" s="5">
        <f t="shared" si="55"/>
        <v>0</v>
      </c>
      <c r="AL38" s="41">
        <f t="shared" si="56"/>
        <v>0</v>
      </c>
      <c r="AM38" s="33" t="str">
        <f t="shared" si="57"/>
        <v/>
      </c>
      <c r="AO38" s="22">
        <f t="shared" si="58"/>
        <v>0</v>
      </c>
      <c r="AP38">
        <f t="shared" si="59"/>
        <v>0</v>
      </c>
      <c r="AQ38">
        <f t="shared" si="60"/>
        <v>0</v>
      </c>
      <c r="AR38">
        <f t="shared" si="61"/>
        <v>0</v>
      </c>
      <c r="AS38">
        <f t="shared" si="62"/>
        <v>0</v>
      </c>
      <c r="AT38">
        <f t="shared" si="63"/>
        <v>0</v>
      </c>
      <c r="AU38">
        <f t="shared" si="64"/>
        <v>0</v>
      </c>
      <c r="AV38">
        <f t="shared" si="65"/>
        <v>0</v>
      </c>
      <c r="AW38">
        <f t="shared" si="66"/>
        <v>0</v>
      </c>
      <c r="AX38">
        <f t="shared" si="67"/>
        <v>0</v>
      </c>
      <c r="AY38">
        <f t="shared" si="68"/>
        <v>0</v>
      </c>
      <c r="AZ38">
        <f t="shared" si="69"/>
        <v>0</v>
      </c>
      <c r="BA38">
        <f t="shared" si="70"/>
        <v>0</v>
      </c>
      <c r="BB38">
        <f t="shared" si="71"/>
        <v>0</v>
      </c>
      <c r="BC38">
        <f t="shared" si="72"/>
        <v>0</v>
      </c>
      <c r="BD38">
        <f t="shared" si="73"/>
        <v>0</v>
      </c>
      <c r="BE38" s="22">
        <f t="shared" ref="BE38:BR38" si="75">BD38+LARGE($AO38:$BC38,BE$4)</f>
        <v>0</v>
      </c>
      <c r="BF38" s="22">
        <f t="shared" si="75"/>
        <v>0</v>
      </c>
      <c r="BG38" s="22">
        <f t="shared" si="75"/>
        <v>0</v>
      </c>
      <c r="BH38" s="22">
        <f t="shared" si="75"/>
        <v>0</v>
      </c>
      <c r="BI38" s="22">
        <f t="shared" si="75"/>
        <v>0</v>
      </c>
      <c r="BJ38" s="22">
        <f t="shared" si="75"/>
        <v>0</v>
      </c>
      <c r="BK38" s="22">
        <f t="shared" si="75"/>
        <v>0</v>
      </c>
      <c r="BL38" s="22">
        <f t="shared" si="75"/>
        <v>0</v>
      </c>
      <c r="BM38" s="22">
        <f t="shared" si="75"/>
        <v>0</v>
      </c>
      <c r="BN38" s="22">
        <f t="shared" si="75"/>
        <v>0</v>
      </c>
      <c r="BO38" s="22">
        <f t="shared" si="75"/>
        <v>0</v>
      </c>
      <c r="BP38" s="22">
        <f t="shared" si="75"/>
        <v>0</v>
      </c>
      <c r="BQ38" s="22">
        <f t="shared" si="75"/>
        <v>0</v>
      </c>
      <c r="BR38" s="22">
        <f t="shared" si="75"/>
        <v>0</v>
      </c>
    </row>
    <row r="39" spans="1:70" ht="16.5">
      <c r="A39" s="14"/>
      <c r="B39" s="32" t="str">
        <f>IF(ISNA(VLOOKUP(A39,'Licenciés Jeunes 2023'!A:C,3,0)),"",VLOOKUP(A39,'Licenciés Jeunes 2023'!A:C,3,0))</f>
        <v/>
      </c>
      <c r="C39" s="32" t="str">
        <f>IF(ISNA(VLOOKUP(A39,'Licenciés Jeunes 2023'!A:C,2,0)),"",VLOOKUP(A39,'Licenciés Jeunes 2023'!A:C,2,0))</f>
        <v/>
      </c>
      <c r="D39" s="32" t="str">
        <f>IF(ISNA(VLOOKUP(A39,'Licenciés Jeunes 2023'!A:F,6,0)),"",VLOOKUP(A39,'Licenciés Jeunes 2023'!A:F,6,0))</f>
        <v/>
      </c>
      <c r="E39" s="6"/>
      <c r="F39" s="2">
        <f>IF(E$2="Bike &amp; Run",IF(ISNA(VLOOKUP(E39,Paramètres!$B$3:$C$56,2,FALSE)),0,VLOOKUP(E39,Paramètres!$B$3:$C$56,2,FALSE)*Paramètres!$K$3),IF(OR(E39="",OR($D39="",$D39="NL",$D39="HORS LIGUE")),0,VLOOKUP(IF(OR(E39="",OR($D39="",$D39="NL",$D39="HORS LIGUE")),"",COUNTIFS($D$5:$D$72,"&lt;&gt;"&amp;"",$D$5:$D$72,"&lt;&gt;"&amp;"NL",$D$5:$D$72,"&lt;&gt;"&amp;"HORS LIGUE",E$5:E$72,"&lt;"&amp;E39)+1),Paramètres!$B$3:$C$56,2,FALSE)*Paramètres!$K$3))</f>
        <v>0</v>
      </c>
      <c r="G39" s="4"/>
      <c r="H39" s="2">
        <f>IF(G$2="Bike &amp; Run",IF(ISNA(VLOOKUP(G39,Paramètres!$B$3:$C$56,2,FALSE)),0,VLOOKUP(G39,Paramètres!$B$3:$C$56,2,FALSE)*Paramètres!$K$4),IF(OR(G39="",OR($D39="",$D39="NL",$D39="HORS LIGUE")),0,VLOOKUP(IF(OR(G39="",OR($D39="",$D39="NL",$D39="HORS LIGUE")),"",COUNTIFS($D$5:$D$72,"&lt;&gt;"&amp;"",$D$5:$D$72,"&lt;&gt;"&amp;"NL",$D$5:$D$72,"&lt;&gt;"&amp;"HORS LIGUE",G$5:G$72,"&lt;"&amp;G39)+1),Paramètres!$B$3:$C$56,2,FALSE)*Paramètres!$K$4))</f>
        <v>0</v>
      </c>
      <c r="I39" s="36"/>
      <c r="J39" s="2">
        <f>IF(I$2="Bike &amp; Run",IF(ISNA(VLOOKUP(I39,Paramètres!$B$3:$C$56,2,FALSE)),0,VLOOKUP(I39,Paramètres!$B$3:$C$56,2,FALSE)*Paramètres!$K$5),IF(OR(I39="",OR($D39="",$D39="NL",$D39="HORS LIGUE")),0,VLOOKUP(IF(OR(I39="",OR($D39="",$D39="NL",$D39="HORS LIGUE")),"",COUNTIFS($D$5:$D$72,"&lt;&gt;"&amp;"",$D$5:$D$72,"&lt;&gt;"&amp;"NL",$D$5:$D$72,"&lt;&gt;"&amp;"HORS LIGUE",I$5:I$72,"&lt;"&amp;I39)+1),Paramètres!$B$3:$C$56,2,FALSE)*Paramètres!$K$5))</f>
        <v>0</v>
      </c>
      <c r="K39" s="4"/>
      <c r="L39" s="2">
        <f>IF(K$2="Bike &amp; Run",IF(ISNA(VLOOKUP(K39,Paramètres!$B$3:$C$56,2,FALSE)),0,VLOOKUP(K39,Paramètres!$B$3:$C$56,2,FALSE)*Paramètres!$K$6),IF(OR(K39="",OR($D39="",$D39="NL",$D39="HORS LIGUE")),0,VLOOKUP(IF(OR(K39="",OR($D39="",$D39="NL",$D39="HORS LIGUE")),"",COUNTIFS($D$5:$D$72,"&lt;&gt;"&amp;"",$D$5:$D$72,"&lt;&gt;"&amp;"NL",$D$5:$D$72,"&lt;&gt;"&amp;"HORS LIGUE",K$5:K$72,"&lt;"&amp;K39)+1),Paramètres!$B$3:$C$56,2,FALSE)*Paramètres!$K$6))</f>
        <v>0</v>
      </c>
      <c r="M39" s="4"/>
      <c r="N39" s="2">
        <f>IF(M$2="Bike &amp; Run",IF(ISNA(VLOOKUP(M39,Paramètres!$B$3:$C$56,2,FALSE)),0,VLOOKUP(M39,Paramètres!$B$3:$C$56,2,FALSE)*Paramètres!$K$7),IF(OR(M39="",OR($D39="",$D39="NL",$D39="HORS LIGUE")),0,VLOOKUP(IF(OR(M39="",OR($D39="",$D39="NL",$D39="HORS LIGUE")),"",COUNTIFS($D$5:$D$72,"&lt;&gt;"&amp;"",$D$5:$D$72,"&lt;&gt;"&amp;"NL",$D$5:$D$72,"&lt;&gt;"&amp;"HORS LIGUE",M$5:M$72,"&lt;"&amp;M39)+1),Paramètres!$B$3:$C$56,2,FALSE)*Paramètres!$K$7))</f>
        <v>0</v>
      </c>
      <c r="O39" s="46"/>
      <c r="P39" s="2">
        <f>IF(O$2="Bike &amp; Run",IF(ISNA(VLOOKUP(O39,Paramètres!$B$3:$C$56,2,FALSE)),0,VLOOKUP(O39,Paramètres!$B$3:$C$56,2,FALSE)*Paramètres!$K$8),IF(OR(O39="",OR($D39="",$D39="NL",$D39="HORS LIGUE")),0,VLOOKUP(IF(OR(O39="",OR($D39="",$D39="NL",$D39="HORS LIGUE")),"",COUNTIFS($D$5:$D$72,"&lt;&gt;"&amp;"",$D$5:$D$72,"&lt;&gt;"&amp;"NL",$D$5:$D$72,"&lt;&gt;"&amp;"HORS LIGUE",O$5:O$72,"&lt;"&amp;O39)+1),Paramètres!$B$3:$C$56,2,FALSE)*Paramètres!$K$8))</f>
        <v>0</v>
      </c>
      <c r="Q39" s="46"/>
      <c r="R39" s="2">
        <f>IF(Q$2="Bike &amp; Run",IF(ISNA(VLOOKUP(Q39,Paramètres!$B$3:$C$56,2,FALSE)),0,VLOOKUP(Q39,Paramètres!$B$3:$C$56,2,FALSE)*Paramètres!$K$9),IF(OR(Q39="",OR($D39="",$D39="NL",$D39="HORS LIGUE")),0,VLOOKUP(IF(OR(Q39="",OR($D39="",$D39="NL",$D39="HORS LIGUE")),"",COUNTIFS($D$5:$D$72,"&lt;&gt;"&amp;"",$D$5:$D$72,"&lt;&gt;"&amp;"NL",$D$5:$D$72,"&lt;&gt;"&amp;"HORS LIGUE",Q$5:Q$72,"&lt;"&amp;Q39)+1),Paramètres!$B$3:$C$56,2,FALSE)*Paramètres!$K$9))</f>
        <v>0</v>
      </c>
      <c r="S39" s="46"/>
      <c r="T39" s="2">
        <f>IF(S$2="Bike &amp; Run",IF(ISNA(VLOOKUP(S39,Paramètres!$B$3:$C$56,2,FALSE)),0,VLOOKUP(S39,Paramètres!$B$3:$C$56,2,FALSE)*Paramètres!$K$10),IF(OR(S39="",OR($D39="",$D39="NL",$D39="HORS LIGUE")),0,VLOOKUP(IF(OR(S39="",OR($D39="",$D39="NL",$D39="HORS LIGUE")),"",COUNTIFS($D$5:$D$72,"&lt;&gt;"&amp;"",$D$5:$D$72,"&lt;&gt;"&amp;"NL",$D$5:$D$72,"&lt;&gt;"&amp;"HORS LIGUE",S$5:S$72,"&lt;"&amp;S39)+1),Paramètres!$B$3:$C$56,2,FALSE)*Paramètres!$K$10))</f>
        <v>0</v>
      </c>
      <c r="U39" s="46"/>
      <c r="V39" s="2">
        <f>IF(U$2="Bike &amp; Run",IF(ISNA(VLOOKUP(U39,Paramètres!$B$3:$C$56,2,FALSE)),0,VLOOKUP(U39,Paramètres!$B$3:$C$56,2,FALSE)*Paramètres!$K$11),IF(OR(U39="",OR($D39="",$D39="NL",$D39="HORS LIGUE")),0,VLOOKUP(IF(OR(U39="",OR($D39="",$D39="NL",$D39="HORS LIGUE")),"",COUNTIFS($D$5:$D$72,"&lt;&gt;"&amp;"",$D$5:$D$72,"&lt;&gt;"&amp;"NL",$D$5:$D$72,"&lt;&gt;"&amp;"HORS LIGUE",U$5:U$72,"&lt;"&amp;U39)+1),Paramètres!$B$3:$C$56,2,FALSE)*Paramètres!$K$11))</f>
        <v>0</v>
      </c>
      <c r="W39" s="46"/>
      <c r="X39" s="2">
        <f>IF(W$2="Bike &amp; Run",IF(ISNA(VLOOKUP(W39,Paramètres!$B$3:$C$56,2,FALSE)),0,VLOOKUP(W39,Paramètres!$B$3:$C$56,2,FALSE)*Paramètres!$K$12),IF(OR(W39="",OR($D39="",$D39="NL",$D39="HORS LIGUE")),0,VLOOKUP(IF(OR(W39="",OR($D39="",$D39="NL",$D39="HORS LIGUE")),"",COUNTIFS($D$5:$D$72,"&lt;&gt;"&amp;"",$D$5:$D$72,"&lt;&gt;"&amp;"NL",$D$5:$D$72,"&lt;&gt;"&amp;"HORS LIGUE",W$5:W$72,"&lt;"&amp;W39)+1),Paramètres!$B$3:$C$56,2,FALSE)*Paramètres!$K$12))</f>
        <v>0</v>
      </c>
      <c r="Y39" s="46"/>
      <c r="Z39" s="2">
        <f>IF(Y$2="Bike &amp; Run",IF(ISNA(VLOOKUP(Y39,Paramètres!$B$3:$C$56,2,FALSE)),0,VLOOKUP(Y39,Paramètres!$B$3:$C$56,2,FALSE)*Paramètres!$K$13),IF(OR(Y39="",OR($D39="",$D39="NL",$D39="HORS LIGUE")),0,VLOOKUP(IF(OR(Y39="",OR($D39="",$D39="NL",$D39="HORS LIGUE")),"",COUNTIFS($D$5:$D$72,"&lt;&gt;"&amp;"",$D$5:$D$72,"&lt;&gt;"&amp;"NL",$D$5:$D$72,"&lt;&gt;"&amp;"HORS LIGUE",Y$5:Y$72,"&lt;"&amp;Y39)+1),Paramètres!$B$3:$C$56,2,FALSE)*Paramètres!$K$13))</f>
        <v>0</v>
      </c>
      <c r="AA39" s="46"/>
      <c r="AB39" s="2">
        <f>IF(AA$2="Bike &amp; Run",IF(ISNA(VLOOKUP(AA39,Paramètres!$B$3:$C$56,2,FALSE)),0,VLOOKUP(AA39,Paramètres!$B$3:$C$56,2,FALSE)*Paramètres!$K$14),IF(OR(AA39="",OR($D39="",$D39="NL",$D39="HORS LIGUE")),0,VLOOKUP(IF(OR(AA39="",OR($D39="",$D39="NL",$D39="HORS LIGUE")),"",COUNTIFS($D$5:$D$72,"&lt;&gt;"&amp;"",$D$5:$D$72,"&lt;&gt;"&amp;"NL",$D$5:$D$72,"&lt;&gt;"&amp;"HORS LIGUE",AA$5:AA$72,"&lt;"&amp;AA39)+1),Paramètres!$B$3:$C$56,2,FALSE)*Paramètres!$K$14))</f>
        <v>0</v>
      </c>
      <c r="AC39" s="46"/>
      <c r="AD39" s="2">
        <f>IF(AC$2="Bike &amp; Run",IF(ISNA(VLOOKUP(AC39,Paramètres!$B$3:$C$56,2,FALSE)),0,VLOOKUP(AC39,Paramètres!$B$3:$C$56,2,FALSE)*Paramètres!$K$15),IF(OR(AC39="",OR($D39="",$D39="NL",$D39="HORS LIGUE")),0,VLOOKUP(IF(OR(AC39="",OR($D39="",$D39="NL",$D39="HORS LIGUE")),"",COUNTIFS($D$5:$D$72,"&lt;&gt;"&amp;"",$D$5:$D$72,"&lt;&gt;"&amp;"NL",$D$5:$D$72,"&lt;&gt;"&amp;"HORS LIGUE",AC$5:AC$72,"&lt;"&amp;AC39)+1),Paramètres!$B$3:$C$56,2,FALSE)*Paramètres!$K$15))</f>
        <v>0</v>
      </c>
      <c r="AE39" s="46"/>
      <c r="AF39" s="2">
        <f>IF(AE$2="Bike &amp; Run",IF(ISNA(VLOOKUP(AE39,Paramètres!$B$3:$C$56,2,FALSE)),0,VLOOKUP(AE39,Paramètres!$B$3:$C$56,2,FALSE)*Paramètres!$K$16),IF(OR(AE39="",OR($D39="",$D39="NL",$D39="HORS LIGUE")),0,VLOOKUP(IF(OR(AE39="",OR($D39="",$D39="NL",$D39="HORS LIGUE")),"",COUNTIFS($D$5:$D$72,"&lt;&gt;"&amp;"",$D$5:$D$72,"&lt;&gt;"&amp;"NL",$D$5:$D$72,"&lt;&gt;"&amp;"HORS LIGUE",AE$5:AE$72,"&lt;"&amp;AE39)+1),Paramètres!$B$3:$C$56,2,FALSE)*Paramètres!$K$16))</f>
        <v>0</v>
      </c>
      <c r="AG39" s="46"/>
      <c r="AH39" s="2">
        <f>IF(AG$2="Bike &amp; Run",IF(ISNA(VLOOKUP(AG39,Paramètres!$B$3:$C$56,2,FALSE)),0,VLOOKUP(AG39,Paramètres!$B$3:$C$56,2,FALSE)*Paramètres!$K$17),IF(OR(AG39="",OR($D39="",$D39="NL",$D39="HORS LIGUE")),0,VLOOKUP(IF(OR(AG39="",OR($D39="",$D39="NL",$D39="HORS LIGUE")),"",COUNTIFS($D$5:$D$72,"&lt;&gt;"&amp;"",$D$5:$D$72,"&lt;&gt;"&amp;"NL",$D$5:$D$72,"&lt;&gt;"&amp;"HORS LIGUE",AG$5:AG$72,"&lt;"&amp;AG39)+1),Paramètres!$B$3:$C$56,2,FALSE)*Paramètres!$K$17))</f>
        <v>0</v>
      </c>
      <c r="AI39" s="40">
        <f t="shared" si="53"/>
        <v>0</v>
      </c>
      <c r="AJ39" s="3" t="str">
        <f t="shared" si="54"/>
        <v/>
      </c>
      <c r="AK39" s="5">
        <f t="shared" si="55"/>
        <v>0</v>
      </c>
      <c r="AL39" s="41">
        <f t="shared" si="56"/>
        <v>0</v>
      </c>
      <c r="AM39" s="33" t="str">
        <f t="shared" si="57"/>
        <v/>
      </c>
      <c r="AO39" s="22">
        <f t="shared" si="58"/>
        <v>0</v>
      </c>
      <c r="AP39">
        <f t="shared" si="59"/>
        <v>0</v>
      </c>
      <c r="AQ39">
        <f t="shared" si="60"/>
        <v>0</v>
      </c>
      <c r="AR39">
        <f t="shared" si="61"/>
        <v>0</v>
      </c>
      <c r="AS39">
        <f t="shared" si="62"/>
        <v>0</v>
      </c>
      <c r="AT39">
        <f t="shared" si="63"/>
        <v>0</v>
      </c>
      <c r="AU39">
        <f t="shared" si="64"/>
        <v>0</v>
      </c>
      <c r="AV39">
        <f t="shared" si="65"/>
        <v>0</v>
      </c>
      <c r="AW39">
        <f t="shared" si="66"/>
        <v>0</v>
      </c>
      <c r="AX39">
        <f t="shared" si="67"/>
        <v>0</v>
      </c>
      <c r="AY39">
        <f t="shared" si="68"/>
        <v>0</v>
      </c>
      <c r="AZ39">
        <f t="shared" si="69"/>
        <v>0</v>
      </c>
      <c r="BA39">
        <f t="shared" si="70"/>
        <v>0</v>
      </c>
      <c r="BB39">
        <f t="shared" si="71"/>
        <v>0</v>
      </c>
      <c r="BC39">
        <f t="shared" si="72"/>
        <v>0</v>
      </c>
      <c r="BD39">
        <f t="shared" si="73"/>
        <v>0</v>
      </c>
      <c r="BE39" s="22">
        <f t="shared" ref="BE39:BR39" si="76">BD39+LARGE($AO39:$BC39,BE$4)</f>
        <v>0</v>
      </c>
      <c r="BF39" s="22">
        <f t="shared" si="76"/>
        <v>0</v>
      </c>
      <c r="BG39" s="22">
        <f t="shared" si="76"/>
        <v>0</v>
      </c>
      <c r="BH39" s="22">
        <f t="shared" si="76"/>
        <v>0</v>
      </c>
      <c r="BI39" s="22">
        <f t="shared" si="76"/>
        <v>0</v>
      </c>
      <c r="BJ39" s="22">
        <f t="shared" si="76"/>
        <v>0</v>
      </c>
      <c r="BK39" s="22">
        <f t="shared" si="76"/>
        <v>0</v>
      </c>
      <c r="BL39" s="22">
        <f t="shared" si="76"/>
        <v>0</v>
      </c>
      <c r="BM39" s="22">
        <f t="shared" si="76"/>
        <v>0</v>
      </c>
      <c r="BN39" s="22">
        <f t="shared" si="76"/>
        <v>0</v>
      </c>
      <c r="BO39" s="22">
        <f t="shared" si="76"/>
        <v>0</v>
      </c>
      <c r="BP39" s="22">
        <f t="shared" si="76"/>
        <v>0</v>
      </c>
      <c r="BQ39" s="22">
        <f t="shared" si="76"/>
        <v>0</v>
      </c>
      <c r="BR39" s="22">
        <f t="shared" si="76"/>
        <v>0</v>
      </c>
    </row>
    <row r="40" spans="1:70" ht="16.5">
      <c r="A40" s="14"/>
      <c r="B40" s="32" t="str">
        <f>IF(ISNA(VLOOKUP(A40,'Licenciés Jeunes 2023'!A:C,3,0)),"",VLOOKUP(A40,'Licenciés Jeunes 2023'!A:C,3,0))</f>
        <v/>
      </c>
      <c r="C40" s="32" t="str">
        <f>IF(ISNA(VLOOKUP(A40,'Licenciés Jeunes 2023'!A:C,2,0)),"",VLOOKUP(A40,'Licenciés Jeunes 2023'!A:C,2,0))</f>
        <v/>
      </c>
      <c r="D40" s="32" t="str">
        <f>IF(ISNA(VLOOKUP(A40,'Licenciés Jeunes 2023'!A:F,6,0)),"",VLOOKUP(A40,'Licenciés Jeunes 2023'!A:F,6,0))</f>
        <v/>
      </c>
      <c r="E40" s="6"/>
      <c r="F40" s="2">
        <f>IF(E$2="Bike &amp; Run",IF(ISNA(VLOOKUP(E40,Paramètres!$B$3:$C$56,2,FALSE)),0,VLOOKUP(E40,Paramètres!$B$3:$C$56,2,FALSE)*Paramètres!$K$3),IF(OR(E40="",OR($D40="",$D40="NL",$D40="HORS LIGUE")),0,VLOOKUP(IF(OR(E40="",OR($D40="",$D40="NL",$D40="HORS LIGUE")),"",COUNTIFS($D$5:$D$72,"&lt;&gt;"&amp;"",$D$5:$D$72,"&lt;&gt;"&amp;"NL",$D$5:$D$72,"&lt;&gt;"&amp;"HORS LIGUE",E$5:E$72,"&lt;"&amp;E40)+1),Paramètres!$B$3:$C$56,2,FALSE)*Paramètres!$K$3))</f>
        <v>0</v>
      </c>
      <c r="G40" s="4"/>
      <c r="H40" s="2">
        <f>IF(G$2="Bike &amp; Run",IF(ISNA(VLOOKUP(G40,Paramètres!$B$3:$C$56,2,FALSE)),0,VLOOKUP(G40,Paramètres!$B$3:$C$56,2,FALSE)*Paramètres!$K$4),IF(OR(G40="",OR($D40="",$D40="NL",$D40="HORS LIGUE")),0,VLOOKUP(IF(OR(G40="",OR($D40="",$D40="NL",$D40="HORS LIGUE")),"",COUNTIFS($D$5:$D$72,"&lt;&gt;"&amp;"",$D$5:$D$72,"&lt;&gt;"&amp;"NL",$D$5:$D$72,"&lt;&gt;"&amp;"HORS LIGUE",G$5:G$72,"&lt;"&amp;G40)+1),Paramètres!$B$3:$C$56,2,FALSE)*Paramètres!$K$4))</f>
        <v>0</v>
      </c>
      <c r="I40" s="36"/>
      <c r="J40" s="2">
        <f>IF(I$2="Bike &amp; Run",IF(ISNA(VLOOKUP(I40,Paramètres!$B$3:$C$56,2,FALSE)),0,VLOOKUP(I40,Paramètres!$B$3:$C$56,2,FALSE)*Paramètres!$K$5),IF(OR(I40="",OR($D40="",$D40="NL",$D40="HORS LIGUE")),0,VLOOKUP(IF(OR(I40="",OR($D40="",$D40="NL",$D40="HORS LIGUE")),"",COUNTIFS($D$5:$D$72,"&lt;&gt;"&amp;"",$D$5:$D$72,"&lt;&gt;"&amp;"NL",$D$5:$D$72,"&lt;&gt;"&amp;"HORS LIGUE",I$5:I$72,"&lt;"&amp;I40)+1),Paramètres!$B$3:$C$56,2,FALSE)*Paramètres!$K$5))</f>
        <v>0</v>
      </c>
      <c r="K40" s="4"/>
      <c r="L40" s="2">
        <f>IF(K$2="Bike &amp; Run",IF(ISNA(VLOOKUP(K40,Paramètres!$B$3:$C$56,2,FALSE)),0,VLOOKUP(K40,Paramètres!$B$3:$C$56,2,FALSE)*Paramètres!$K$6),IF(OR(K40="",OR($D40="",$D40="NL",$D40="HORS LIGUE")),0,VLOOKUP(IF(OR(K40="",OR($D40="",$D40="NL",$D40="HORS LIGUE")),"",COUNTIFS($D$5:$D$72,"&lt;&gt;"&amp;"",$D$5:$D$72,"&lt;&gt;"&amp;"NL",$D$5:$D$72,"&lt;&gt;"&amp;"HORS LIGUE",K$5:K$72,"&lt;"&amp;K40)+1),Paramètres!$B$3:$C$56,2,FALSE)*Paramètres!$K$6))</f>
        <v>0</v>
      </c>
      <c r="M40" s="4"/>
      <c r="N40" s="2">
        <f>IF(M$2="Bike &amp; Run",IF(ISNA(VLOOKUP(M40,Paramètres!$B$3:$C$56,2,FALSE)),0,VLOOKUP(M40,Paramètres!$B$3:$C$56,2,FALSE)*Paramètres!$K$7),IF(OR(M40="",OR($D40="",$D40="NL",$D40="HORS LIGUE")),0,VLOOKUP(IF(OR(M40="",OR($D40="",$D40="NL",$D40="HORS LIGUE")),"",COUNTIFS($D$5:$D$72,"&lt;&gt;"&amp;"",$D$5:$D$72,"&lt;&gt;"&amp;"NL",$D$5:$D$72,"&lt;&gt;"&amp;"HORS LIGUE",M$5:M$72,"&lt;"&amp;M40)+1),Paramètres!$B$3:$C$56,2,FALSE)*Paramètres!$K$7))</f>
        <v>0</v>
      </c>
      <c r="O40" s="46"/>
      <c r="P40" s="2">
        <f>IF(O$2="Bike &amp; Run",IF(ISNA(VLOOKUP(O40,Paramètres!$B$3:$C$56,2,FALSE)),0,VLOOKUP(O40,Paramètres!$B$3:$C$56,2,FALSE)*Paramètres!$K$8),IF(OR(O40="",OR($D40="",$D40="NL",$D40="HORS LIGUE")),0,VLOOKUP(IF(OR(O40="",OR($D40="",$D40="NL",$D40="HORS LIGUE")),"",COUNTIFS($D$5:$D$72,"&lt;&gt;"&amp;"",$D$5:$D$72,"&lt;&gt;"&amp;"NL",$D$5:$D$72,"&lt;&gt;"&amp;"HORS LIGUE",O$5:O$72,"&lt;"&amp;O40)+1),Paramètres!$B$3:$C$56,2,FALSE)*Paramètres!$K$8))</f>
        <v>0</v>
      </c>
      <c r="Q40" s="46"/>
      <c r="R40" s="2">
        <f>IF(Q$2="Bike &amp; Run",IF(ISNA(VLOOKUP(Q40,Paramètres!$B$3:$C$56,2,FALSE)),0,VLOOKUP(Q40,Paramètres!$B$3:$C$56,2,FALSE)*Paramètres!$K$9),IF(OR(Q40="",OR($D40="",$D40="NL",$D40="HORS LIGUE")),0,VLOOKUP(IF(OR(Q40="",OR($D40="",$D40="NL",$D40="HORS LIGUE")),"",COUNTIFS($D$5:$D$72,"&lt;&gt;"&amp;"",$D$5:$D$72,"&lt;&gt;"&amp;"NL",$D$5:$D$72,"&lt;&gt;"&amp;"HORS LIGUE",Q$5:Q$72,"&lt;"&amp;Q40)+1),Paramètres!$B$3:$C$56,2,FALSE)*Paramètres!$K$9))</f>
        <v>0</v>
      </c>
      <c r="S40" s="46"/>
      <c r="T40" s="2">
        <f>IF(S$2="Bike &amp; Run",IF(ISNA(VLOOKUP(S40,Paramètres!$B$3:$C$56,2,FALSE)),0,VLOOKUP(S40,Paramètres!$B$3:$C$56,2,FALSE)*Paramètres!$K$10),IF(OR(S40="",OR($D40="",$D40="NL",$D40="HORS LIGUE")),0,VLOOKUP(IF(OR(S40="",OR($D40="",$D40="NL",$D40="HORS LIGUE")),"",COUNTIFS($D$5:$D$72,"&lt;&gt;"&amp;"",$D$5:$D$72,"&lt;&gt;"&amp;"NL",$D$5:$D$72,"&lt;&gt;"&amp;"HORS LIGUE",S$5:S$72,"&lt;"&amp;S40)+1),Paramètres!$B$3:$C$56,2,FALSE)*Paramètres!$K$10))</f>
        <v>0</v>
      </c>
      <c r="U40" s="46"/>
      <c r="V40" s="2">
        <f>IF(U$2="Bike &amp; Run",IF(ISNA(VLOOKUP(U40,Paramètres!$B$3:$C$56,2,FALSE)),0,VLOOKUP(U40,Paramètres!$B$3:$C$56,2,FALSE)*Paramètres!$K$11),IF(OR(U40="",OR($D40="",$D40="NL",$D40="HORS LIGUE")),0,VLOOKUP(IF(OR(U40="",OR($D40="",$D40="NL",$D40="HORS LIGUE")),"",COUNTIFS($D$5:$D$72,"&lt;&gt;"&amp;"",$D$5:$D$72,"&lt;&gt;"&amp;"NL",$D$5:$D$72,"&lt;&gt;"&amp;"HORS LIGUE",U$5:U$72,"&lt;"&amp;U40)+1),Paramètres!$B$3:$C$56,2,FALSE)*Paramètres!$K$11))</f>
        <v>0</v>
      </c>
      <c r="W40" s="46"/>
      <c r="X40" s="2">
        <f>IF(W$2="Bike &amp; Run",IF(ISNA(VLOOKUP(W40,Paramètres!$B$3:$C$56,2,FALSE)),0,VLOOKUP(W40,Paramètres!$B$3:$C$56,2,FALSE)*Paramètres!$K$12),IF(OR(W40="",OR($D40="",$D40="NL",$D40="HORS LIGUE")),0,VLOOKUP(IF(OR(W40="",OR($D40="",$D40="NL",$D40="HORS LIGUE")),"",COUNTIFS($D$5:$D$72,"&lt;&gt;"&amp;"",$D$5:$D$72,"&lt;&gt;"&amp;"NL",$D$5:$D$72,"&lt;&gt;"&amp;"HORS LIGUE",W$5:W$72,"&lt;"&amp;W40)+1),Paramètres!$B$3:$C$56,2,FALSE)*Paramètres!$K$12))</f>
        <v>0</v>
      </c>
      <c r="Y40" s="46"/>
      <c r="Z40" s="2">
        <f>IF(Y$2="Bike &amp; Run",IF(ISNA(VLOOKUP(Y40,Paramètres!$B$3:$C$56,2,FALSE)),0,VLOOKUP(Y40,Paramètres!$B$3:$C$56,2,FALSE)*Paramètres!$K$13),IF(OR(Y40="",OR($D40="",$D40="NL",$D40="HORS LIGUE")),0,VLOOKUP(IF(OR(Y40="",OR($D40="",$D40="NL",$D40="HORS LIGUE")),"",COUNTIFS($D$5:$D$72,"&lt;&gt;"&amp;"",$D$5:$D$72,"&lt;&gt;"&amp;"NL",$D$5:$D$72,"&lt;&gt;"&amp;"HORS LIGUE",Y$5:Y$72,"&lt;"&amp;Y40)+1),Paramètres!$B$3:$C$56,2,FALSE)*Paramètres!$K$13))</f>
        <v>0</v>
      </c>
      <c r="AA40" s="46"/>
      <c r="AB40" s="2">
        <f>IF(AA$2="Bike &amp; Run",IF(ISNA(VLOOKUP(AA40,Paramètres!$B$3:$C$56,2,FALSE)),0,VLOOKUP(AA40,Paramètres!$B$3:$C$56,2,FALSE)*Paramètres!$K$14),IF(OR(AA40="",OR($D40="",$D40="NL",$D40="HORS LIGUE")),0,VLOOKUP(IF(OR(AA40="",OR($D40="",$D40="NL",$D40="HORS LIGUE")),"",COUNTIFS($D$5:$D$72,"&lt;&gt;"&amp;"",$D$5:$D$72,"&lt;&gt;"&amp;"NL",$D$5:$D$72,"&lt;&gt;"&amp;"HORS LIGUE",AA$5:AA$72,"&lt;"&amp;AA40)+1),Paramètres!$B$3:$C$56,2,FALSE)*Paramètres!$K$14))</f>
        <v>0</v>
      </c>
      <c r="AC40" s="46"/>
      <c r="AD40" s="2">
        <f>IF(AC$2="Bike &amp; Run",IF(ISNA(VLOOKUP(AC40,Paramètres!$B$3:$C$56,2,FALSE)),0,VLOOKUP(AC40,Paramètres!$B$3:$C$56,2,FALSE)*Paramètres!$K$15),IF(OR(AC40="",OR($D40="",$D40="NL",$D40="HORS LIGUE")),0,VLOOKUP(IF(OR(AC40="",OR($D40="",$D40="NL",$D40="HORS LIGUE")),"",COUNTIFS($D$5:$D$72,"&lt;&gt;"&amp;"",$D$5:$D$72,"&lt;&gt;"&amp;"NL",$D$5:$D$72,"&lt;&gt;"&amp;"HORS LIGUE",AC$5:AC$72,"&lt;"&amp;AC40)+1),Paramètres!$B$3:$C$56,2,FALSE)*Paramètres!$K$15))</f>
        <v>0</v>
      </c>
      <c r="AE40" s="46"/>
      <c r="AF40" s="2">
        <f>IF(AE$2="Bike &amp; Run",IF(ISNA(VLOOKUP(AE40,Paramètres!$B$3:$C$56,2,FALSE)),0,VLOOKUP(AE40,Paramètres!$B$3:$C$56,2,FALSE)*Paramètres!$K$16),IF(OR(AE40="",OR($D40="",$D40="NL",$D40="HORS LIGUE")),0,VLOOKUP(IF(OR(AE40="",OR($D40="",$D40="NL",$D40="HORS LIGUE")),"",COUNTIFS($D$5:$D$72,"&lt;&gt;"&amp;"",$D$5:$D$72,"&lt;&gt;"&amp;"NL",$D$5:$D$72,"&lt;&gt;"&amp;"HORS LIGUE",AE$5:AE$72,"&lt;"&amp;AE40)+1),Paramètres!$B$3:$C$56,2,FALSE)*Paramètres!$K$16))</f>
        <v>0</v>
      </c>
      <c r="AG40" s="46"/>
      <c r="AH40" s="2">
        <f>IF(AG$2="Bike &amp; Run",IF(ISNA(VLOOKUP(AG40,Paramètres!$B$3:$C$56,2,FALSE)),0,VLOOKUP(AG40,Paramètres!$B$3:$C$56,2,FALSE)*Paramètres!$K$17),IF(OR(AG40="",OR($D40="",$D40="NL",$D40="HORS LIGUE")),0,VLOOKUP(IF(OR(AG40="",OR($D40="",$D40="NL",$D40="HORS LIGUE")),"",COUNTIFS($D$5:$D$72,"&lt;&gt;"&amp;"",$D$5:$D$72,"&lt;&gt;"&amp;"NL",$D$5:$D$72,"&lt;&gt;"&amp;"HORS LIGUE",AG$5:AG$72,"&lt;"&amp;AG40)+1),Paramètres!$B$3:$C$56,2,FALSE)*Paramètres!$K$17))</f>
        <v>0</v>
      </c>
      <c r="AI40" s="40">
        <f t="shared" si="53"/>
        <v>0</v>
      </c>
      <c r="AJ40" s="3" t="str">
        <f t="shared" si="54"/>
        <v/>
      </c>
      <c r="AK40" s="5">
        <f t="shared" si="55"/>
        <v>0</v>
      </c>
      <c r="AL40" s="41">
        <f t="shared" si="56"/>
        <v>0</v>
      </c>
      <c r="AM40" s="33" t="str">
        <f t="shared" si="57"/>
        <v/>
      </c>
      <c r="AO40" s="22">
        <f t="shared" si="58"/>
        <v>0</v>
      </c>
      <c r="AP40">
        <f t="shared" si="59"/>
        <v>0</v>
      </c>
      <c r="AQ40">
        <f t="shared" si="60"/>
        <v>0</v>
      </c>
      <c r="AR40">
        <f t="shared" si="61"/>
        <v>0</v>
      </c>
      <c r="AS40">
        <f t="shared" si="62"/>
        <v>0</v>
      </c>
      <c r="AT40">
        <f t="shared" si="63"/>
        <v>0</v>
      </c>
      <c r="AU40">
        <f t="shared" si="64"/>
        <v>0</v>
      </c>
      <c r="AV40">
        <f t="shared" si="65"/>
        <v>0</v>
      </c>
      <c r="AW40">
        <f t="shared" si="66"/>
        <v>0</v>
      </c>
      <c r="AX40">
        <f t="shared" si="67"/>
        <v>0</v>
      </c>
      <c r="AY40">
        <f t="shared" si="68"/>
        <v>0</v>
      </c>
      <c r="AZ40">
        <f t="shared" si="69"/>
        <v>0</v>
      </c>
      <c r="BA40">
        <f t="shared" si="70"/>
        <v>0</v>
      </c>
      <c r="BB40">
        <f t="shared" si="71"/>
        <v>0</v>
      </c>
      <c r="BC40">
        <f t="shared" si="72"/>
        <v>0</v>
      </c>
      <c r="BD40">
        <f t="shared" si="73"/>
        <v>0</v>
      </c>
      <c r="BE40" s="22">
        <f t="shared" ref="BE40:BR40" si="77">BD40+LARGE($AO40:$BC40,BE$4)</f>
        <v>0</v>
      </c>
      <c r="BF40" s="22">
        <f t="shared" si="77"/>
        <v>0</v>
      </c>
      <c r="BG40" s="22">
        <f t="shared" si="77"/>
        <v>0</v>
      </c>
      <c r="BH40" s="22">
        <f t="shared" si="77"/>
        <v>0</v>
      </c>
      <c r="BI40" s="22">
        <f t="shared" si="77"/>
        <v>0</v>
      </c>
      <c r="BJ40" s="22">
        <f t="shared" si="77"/>
        <v>0</v>
      </c>
      <c r="BK40" s="22">
        <f t="shared" si="77"/>
        <v>0</v>
      </c>
      <c r="BL40" s="22">
        <f t="shared" si="77"/>
        <v>0</v>
      </c>
      <c r="BM40" s="22">
        <f t="shared" si="77"/>
        <v>0</v>
      </c>
      <c r="BN40" s="22">
        <f t="shared" si="77"/>
        <v>0</v>
      </c>
      <c r="BO40" s="22">
        <f t="shared" si="77"/>
        <v>0</v>
      </c>
      <c r="BP40" s="22">
        <f t="shared" si="77"/>
        <v>0</v>
      </c>
      <c r="BQ40" s="22">
        <f t="shared" si="77"/>
        <v>0</v>
      </c>
      <c r="BR40" s="22">
        <f t="shared" si="77"/>
        <v>0</v>
      </c>
    </row>
    <row r="41" spans="1:70" ht="16.5">
      <c r="A41" s="14"/>
      <c r="B41" s="32" t="str">
        <f>IF(ISNA(VLOOKUP(A41,'Licenciés Jeunes 2023'!A:C,3,0)),"",VLOOKUP(A41,'Licenciés Jeunes 2023'!A:C,3,0))</f>
        <v/>
      </c>
      <c r="C41" s="32" t="str">
        <f>IF(ISNA(VLOOKUP(A41,'Licenciés Jeunes 2023'!A:C,2,0)),"",VLOOKUP(A41,'Licenciés Jeunes 2023'!A:C,2,0))</f>
        <v/>
      </c>
      <c r="D41" s="32" t="str">
        <f>IF(ISNA(VLOOKUP(A41,'Licenciés Jeunes 2023'!A:F,6,0)),"",VLOOKUP(A41,'Licenciés Jeunes 2023'!A:F,6,0))</f>
        <v/>
      </c>
      <c r="E41" s="6"/>
      <c r="F41" s="2">
        <f>IF(E$2="Bike &amp; Run",IF(ISNA(VLOOKUP(E41,Paramètres!$B$3:$C$56,2,FALSE)),0,VLOOKUP(E41,Paramètres!$B$3:$C$56,2,FALSE)*Paramètres!$K$3),IF(OR(E41="",OR($D41="",$D41="NL",$D41="HORS LIGUE")),0,VLOOKUP(IF(OR(E41="",OR($D41="",$D41="NL",$D41="HORS LIGUE")),"",COUNTIFS($D$5:$D$72,"&lt;&gt;"&amp;"",$D$5:$D$72,"&lt;&gt;"&amp;"NL",$D$5:$D$72,"&lt;&gt;"&amp;"HORS LIGUE",E$5:E$72,"&lt;"&amp;E41)+1),Paramètres!$B$3:$C$56,2,FALSE)*Paramètres!$K$3))</f>
        <v>0</v>
      </c>
      <c r="G41" s="4"/>
      <c r="H41" s="2">
        <f>IF(G$2="Bike &amp; Run",IF(ISNA(VLOOKUP(G41,Paramètres!$B$3:$C$56,2,FALSE)),0,VLOOKUP(G41,Paramètres!$B$3:$C$56,2,FALSE)*Paramètres!$K$4),IF(OR(G41="",OR($D41="",$D41="NL",$D41="HORS LIGUE")),0,VLOOKUP(IF(OR(G41="",OR($D41="",$D41="NL",$D41="HORS LIGUE")),"",COUNTIFS($D$5:$D$72,"&lt;&gt;"&amp;"",$D$5:$D$72,"&lt;&gt;"&amp;"NL",$D$5:$D$72,"&lt;&gt;"&amp;"HORS LIGUE",G$5:G$72,"&lt;"&amp;G41)+1),Paramètres!$B$3:$C$56,2,FALSE)*Paramètres!$K$4))</f>
        <v>0</v>
      </c>
      <c r="I41" s="36"/>
      <c r="J41" s="2">
        <f>IF(I$2="Bike &amp; Run",IF(ISNA(VLOOKUP(I41,Paramètres!$B$3:$C$56,2,FALSE)),0,VLOOKUP(I41,Paramètres!$B$3:$C$56,2,FALSE)*Paramètres!$K$5),IF(OR(I41="",OR($D41="",$D41="NL",$D41="HORS LIGUE")),0,VLOOKUP(IF(OR(I41="",OR($D41="",$D41="NL",$D41="HORS LIGUE")),"",COUNTIFS($D$5:$D$72,"&lt;&gt;"&amp;"",$D$5:$D$72,"&lt;&gt;"&amp;"NL",$D$5:$D$72,"&lt;&gt;"&amp;"HORS LIGUE",I$5:I$72,"&lt;"&amp;I41)+1),Paramètres!$B$3:$C$56,2,FALSE)*Paramètres!$K$5))</f>
        <v>0</v>
      </c>
      <c r="K41" s="4"/>
      <c r="L41" s="2">
        <f>IF(K$2="Bike &amp; Run",IF(ISNA(VLOOKUP(K41,Paramètres!$B$3:$C$56,2,FALSE)),0,VLOOKUP(K41,Paramètres!$B$3:$C$56,2,FALSE)*Paramètres!$K$6),IF(OR(K41="",OR($D41="",$D41="NL",$D41="HORS LIGUE")),0,VLOOKUP(IF(OR(K41="",OR($D41="",$D41="NL",$D41="HORS LIGUE")),"",COUNTIFS($D$5:$D$72,"&lt;&gt;"&amp;"",$D$5:$D$72,"&lt;&gt;"&amp;"NL",$D$5:$D$72,"&lt;&gt;"&amp;"HORS LIGUE",K$5:K$72,"&lt;"&amp;K41)+1),Paramètres!$B$3:$C$56,2,FALSE)*Paramètres!$K$6))</f>
        <v>0</v>
      </c>
      <c r="M41" s="4"/>
      <c r="N41" s="2">
        <f>IF(M$2="Bike &amp; Run",IF(ISNA(VLOOKUP(M41,Paramètres!$B$3:$C$56,2,FALSE)),0,VLOOKUP(M41,Paramètres!$B$3:$C$56,2,FALSE)*Paramètres!$K$7),IF(OR(M41="",OR($D41="",$D41="NL",$D41="HORS LIGUE")),0,VLOOKUP(IF(OR(M41="",OR($D41="",$D41="NL",$D41="HORS LIGUE")),"",COUNTIFS($D$5:$D$72,"&lt;&gt;"&amp;"",$D$5:$D$72,"&lt;&gt;"&amp;"NL",$D$5:$D$72,"&lt;&gt;"&amp;"HORS LIGUE",M$5:M$72,"&lt;"&amp;M41)+1),Paramètres!$B$3:$C$56,2,FALSE)*Paramètres!$K$7))</f>
        <v>0</v>
      </c>
      <c r="O41" s="46"/>
      <c r="P41" s="2">
        <f>IF(O$2="Bike &amp; Run",IF(ISNA(VLOOKUP(O41,Paramètres!$B$3:$C$56,2,FALSE)),0,VLOOKUP(O41,Paramètres!$B$3:$C$56,2,FALSE)*Paramètres!$K$8),IF(OR(O41="",OR($D41="",$D41="NL",$D41="HORS LIGUE")),0,VLOOKUP(IF(OR(O41="",OR($D41="",$D41="NL",$D41="HORS LIGUE")),"",COUNTIFS($D$5:$D$72,"&lt;&gt;"&amp;"",$D$5:$D$72,"&lt;&gt;"&amp;"NL",$D$5:$D$72,"&lt;&gt;"&amp;"HORS LIGUE",O$5:O$72,"&lt;"&amp;O41)+1),Paramètres!$B$3:$C$56,2,FALSE)*Paramètres!$K$8))</f>
        <v>0</v>
      </c>
      <c r="Q41" s="46"/>
      <c r="R41" s="2">
        <f>IF(Q$2="Bike &amp; Run",IF(ISNA(VLOOKUP(Q41,Paramètres!$B$3:$C$56,2,FALSE)),0,VLOOKUP(Q41,Paramètres!$B$3:$C$56,2,FALSE)*Paramètres!$K$9),IF(OR(Q41="",OR($D41="",$D41="NL",$D41="HORS LIGUE")),0,VLOOKUP(IF(OR(Q41="",OR($D41="",$D41="NL",$D41="HORS LIGUE")),"",COUNTIFS($D$5:$D$72,"&lt;&gt;"&amp;"",$D$5:$D$72,"&lt;&gt;"&amp;"NL",$D$5:$D$72,"&lt;&gt;"&amp;"HORS LIGUE",Q$5:Q$72,"&lt;"&amp;Q41)+1),Paramètres!$B$3:$C$56,2,FALSE)*Paramètres!$K$9))</f>
        <v>0</v>
      </c>
      <c r="S41" s="46"/>
      <c r="T41" s="2">
        <f>IF(S$2="Bike &amp; Run",IF(ISNA(VLOOKUP(S41,Paramètres!$B$3:$C$56,2,FALSE)),0,VLOOKUP(S41,Paramètres!$B$3:$C$56,2,FALSE)*Paramètres!$K$10),IF(OR(S41="",OR($D41="",$D41="NL",$D41="HORS LIGUE")),0,VLOOKUP(IF(OR(S41="",OR($D41="",$D41="NL",$D41="HORS LIGUE")),"",COUNTIFS($D$5:$D$72,"&lt;&gt;"&amp;"",$D$5:$D$72,"&lt;&gt;"&amp;"NL",$D$5:$D$72,"&lt;&gt;"&amp;"HORS LIGUE",S$5:S$72,"&lt;"&amp;S41)+1),Paramètres!$B$3:$C$56,2,FALSE)*Paramètres!$K$10))</f>
        <v>0</v>
      </c>
      <c r="U41" s="46"/>
      <c r="V41" s="2">
        <f>IF(U$2="Bike &amp; Run",IF(ISNA(VLOOKUP(U41,Paramètres!$B$3:$C$56,2,FALSE)),0,VLOOKUP(U41,Paramètres!$B$3:$C$56,2,FALSE)*Paramètres!$K$11),IF(OR(U41="",OR($D41="",$D41="NL",$D41="HORS LIGUE")),0,VLOOKUP(IF(OR(U41="",OR($D41="",$D41="NL",$D41="HORS LIGUE")),"",COUNTIFS($D$5:$D$72,"&lt;&gt;"&amp;"",$D$5:$D$72,"&lt;&gt;"&amp;"NL",$D$5:$D$72,"&lt;&gt;"&amp;"HORS LIGUE",U$5:U$72,"&lt;"&amp;U41)+1),Paramètres!$B$3:$C$56,2,FALSE)*Paramètres!$K$11))</f>
        <v>0</v>
      </c>
      <c r="W41" s="46"/>
      <c r="X41" s="2">
        <f>IF(W$2="Bike &amp; Run",IF(ISNA(VLOOKUP(W41,Paramètres!$B$3:$C$56,2,FALSE)),0,VLOOKUP(W41,Paramètres!$B$3:$C$56,2,FALSE)*Paramètres!$K$12),IF(OR(W41="",OR($D41="",$D41="NL",$D41="HORS LIGUE")),0,VLOOKUP(IF(OR(W41="",OR($D41="",$D41="NL",$D41="HORS LIGUE")),"",COUNTIFS($D$5:$D$72,"&lt;&gt;"&amp;"",$D$5:$D$72,"&lt;&gt;"&amp;"NL",$D$5:$D$72,"&lt;&gt;"&amp;"HORS LIGUE",W$5:W$72,"&lt;"&amp;W41)+1),Paramètres!$B$3:$C$56,2,FALSE)*Paramètres!$K$12))</f>
        <v>0</v>
      </c>
      <c r="Y41" s="46"/>
      <c r="Z41" s="2">
        <f>IF(Y$2="Bike &amp; Run",IF(ISNA(VLOOKUP(Y41,Paramètres!$B$3:$C$56,2,FALSE)),0,VLOOKUP(Y41,Paramètres!$B$3:$C$56,2,FALSE)*Paramètres!$K$13),IF(OR(Y41="",OR($D41="",$D41="NL",$D41="HORS LIGUE")),0,VLOOKUP(IF(OR(Y41="",OR($D41="",$D41="NL",$D41="HORS LIGUE")),"",COUNTIFS($D$5:$D$72,"&lt;&gt;"&amp;"",$D$5:$D$72,"&lt;&gt;"&amp;"NL",$D$5:$D$72,"&lt;&gt;"&amp;"HORS LIGUE",Y$5:Y$72,"&lt;"&amp;Y41)+1),Paramètres!$B$3:$C$56,2,FALSE)*Paramètres!$K$13))</f>
        <v>0</v>
      </c>
      <c r="AA41" s="46"/>
      <c r="AB41" s="2">
        <f>IF(AA$2="Bike &amp; Run",IF(ISNA(VLOOKUP(AA41,Paramètres!$B$3:$C$56,2,FALSE)),0,VLOOKUP(AA41,Paramètres!$B$3:$C$56,2,FALSE)*Paramètres!$K$14),IF(OR(AA41="",OR($D41="",$D41="NL",$D41="HORS LIGUE")),0,VLOOKUP(IF(OR(AA41="",OR($D41="",$D41="NL",$D41="HORS LIGUE")),"",COUNTIFS($D$5:$D$72,"&lt;&gt;"&amp;"",$D$5:$D$72,"&lt;&gt;"&amp;"NL",$D$5:$D$72,"&lt;&gt;"&amp;"HORS LIGUE",AA$5:AA$72,"&lt;"&amp;AA41)+1),Paramètres!$B$3:$C$56,2,FALSE)*Paramètres!$K$14))</f>
        <v>0</v>
      </c>
      <c r="AC41" s="46"/>
      <c r="AD41" s="2">
        <f>IF(AC$2="Bike &amp; Run",IF(ISNA(VLOOKUP(AC41,Paramètres!$B$3:$C$56,2,FALSE)),0,VLOOKUP(AC41,Paramètres!$B$3:$C$56,2,FALSE)*Paramètres!$K$15),IF(OR(AC41="",OR($D41="",$D41="NL",$D41="HORS LIGUE")),0,VLOOKUP(IF(OR(AC41="",OR($D41="",$D41="NL",$D41="HORS LIGUE")),"",COUNTIFS($D$5:$D$72,"&lt;&gt;"&amp;"",$D$5:$D$72,"&lt;&gt;"&amp;"NL",$D$5:$D$72,"&lt;&gt;"&amp;"HORS LIGUE",AC$5:AC$72,"&lt;"&amp;AC41)+1),Paramètres!$B$3:$C$56,2,FALSE)*Paramètres!$K$15))</f>
        <v>0</v>
      </c>
      <c r="AE41" s="46"/>
      <c r="AF41" s="2">
        <f>IF(AE$2="Bike &amp; Run",IF(ISNA(VLOOKUP(AE41,Paramètres!$B$3:$C$56,2,FALSE)),0,VLOOKUP(AE41,Paramètres!$B$3:$C$56,2,FALSE)*Paramètres!$K$16),IF(OR(AE41="",OR($D41="",$D41="NL",$D41="HORS LIGUE")),0,VLOOKUP(IF(OR(AE41="",OR($D41="",$D41="NL",$D41="HORS LIGUE")),"",COUNTIFS($D$5:$D$72,"&lt;&gt;"&amp;"",$D$5:$D$72,"&lt;&gt;"&amp;"NL",$D$5:$D$72,"&lt;&gt;"&amp;"HORS LIGUE",AE$5:AE$72,"&lt;"&amp;AE41)+1),Paramètres!$B$3:$C$56,2,FALSE)*Paramètres!$K$16))</f>
        <v>0</v>
      </c>
      <c r="AG41" s="46"/>
      <c r="AH41" s="2">
        <f>IF(AG$2="Bike &amp; Run",IF(ISNA(VLOOKUP(AG41,Paramètres!$B$3:$C$56,2,FALSE)),0,VLOOKUP(AG41,Paramètres!$B$3:$C$56,2,FALSE)*Paramètres!$K$17),IF(OR(AG41="",OR($D41="",$D41="NL",$D41="HORS LIGUE")),0,VLOOKUP(IF(OR(AG41="",OR($D41="",$D41="NL",$D41="HORS LIGUE")),"",COUNTIFS($D$5:$D$72,"&lt;&gt;"&amp;"",$D$5:$D$72,"&lt;&gt;"&amp;"NL",$D$5:$D$72,"&lt;&gt;"&amp;"HORS LIGUE",AG$5:AG$72,"&lt;"&amp;AG41)+1),Paramètres!$B$3:$C$56,2,FALSE)*Paramètres!$K$17))</f>
        <v>0</v>
      </c>
      <c r="AI41" s="40">
        <f t="shared" si="53"/>
        <v>0</v>
      </c>
      <c r="AJ41" s="3" t="str">
        <f t="shared" si="54"/>
        <v/>
      </c>
      <c r="AK41" s="5">
        <f t="shared" si="55"/>
        <v>0</v>
      </c>
      <c r="AL41" s="41">
        <f t="shared" si="56"/>
        <v>0</v>
      </c>
      <c r="AM41" s="33" t="str">
        <f t="shared" si="57"/>
        <v/>
      </c>
      <c r="AO41" s="22">
        <f t="shared" si="58"/>
        <v>0</v>
      </c>
      <c r="AP41">
        <f t="shared" si="59"/>
        <v>0</v>
      </c>
      <c r="AQ41">
        <f t="shared" si="60"/>
        <v>0</v>
      </c>
      <c r="AR41">
        <f t="shared" si="61"/>
        <v>0</v>
      </c>
      <c r="AS41">
        <f t="shared" si="62"/>
        <v>0</v>
      </c>
      <c r="AT41">
        <f t="shared" si="63"/>
        <v>0</v>
      </c>
      <c r="AU41">
        <f t="shared" si="64"/>
        <v>0</v>
      </c>
      <c r="AV41">
        <f t="shared" si="65"/>
        <v>0</v>
      </c>
      <c r="AW41">
        <f t="shared" si="66"/>
        <v>0</v>
      </c>
      <c r="AX41">
        <f t="shared" si="67"/>
        <v>0</v>
      </c>
      <c r="AY41">
        <f t="shared" si="68"/>
        <v>0</v>
      </c>
      <c r="AZ41">
        <f t="shared" si="69"/>
        <v>0</v>
      </c>
      <c r="BA41">
        <f t="shared" si="70"/>
        <v>0</v>
      </c>
      <c r="BB41">
        <f t="shared" si="71"/>
        <v>0</v>
      </c>
      <c r="BC41">
        <f t="shared" si="72"/>
        <v>0</v>
      </c>
      <c r="BD41">
        <f t="shared" si="73"/>
        <v>0</v>
      </c>
      <c r="BE41" s="22">
        <f t="shared" ref="BE41:BR41" si="78">BD41+LARGE($AO41:$BC41,BE$4)</f>
        <v>0</v>
      </c>
      <c r="BF41" s="22">
        <f t="shared" si="78"/>
        <v>0</v>
      </c>
      <c r="BG41" s="22">
        <f t="shared" si="78"/>
        <v>0</v>
      </c>
      <c r="BH41" s="22">
        <f t="shared" si="78"/>
        <v>0</v>
      </c>
      <c r="BI41" s="22">
        <f t="shared" si="78"/>
        <v>0</v>
      </c>
      <c r="BJ41" s="22">
        <f t="shared" si="78"/>
        <v>0</v>
      </c>
      <c r="BK41" s="22">
        <f t="shared" si="78"/>
        <v>0</v>
      </c>
      <c r="BL41" s="22">
        <f t="shared" si="78"/>
        <v>0</v>
      </c>
      <c r="BM41" s="22">
        <f t="shared" si="78"/>
        <v>0</v>
      </c>
      <c r="BN41" s="22">
        <f t="shared" si="78"/>
        <v>0</v>
      </c>
      <c r="BO41" s="22">
        <f t="shared" si="78"/>
        <v>0</v>
      </c>
      <c r="BP41" s="22">
        <f t="shared" si="78"/>
        <v>0</v>
      </c>
      <c r="BQ41" s="22">
        <f t="shared" si="78"/>
        <v>0</v>
      </c>
      <c r="BR41" s="22">
        <f t="shared" si="78"/>
        <v>0</v>
      </c>
    </row>
    <row r="42" spans="1:70" ht="16.5">
      <c r="A42" s="14"/>
      <c r="B42" s="32" t="str">
        <f>IF(ISNA(VLOOKUP(A42,'Licenciés Jeunes 2023'!A:C,3,0)),"",VLOOKUP(A42,'Licenciés Jeunes 2023'!A:C,3,0))</f>
        <v/>
      </c>
      <c r="C42" s="32" t="str">
        <f>IF(ISNA(VLOOKUP(A42,'Licenciés Jeunes 2023'!A:C,2,0)),"",VLOOKUP(A42,'Licenciés Jeunes 2023'!A:C,2,0))</f>
        <v/>
      </c>
      <c r="D42" s="32" t="str">
        <f>IF(ISNA(VLOOKUP(A42,'Licenciés Jeunes 2023'!A:F,6,0)),"",VLOOKUP(A42,'Licenciés Jeunes 2023'!A:F,6,0))</f>
        <v/>
      </c>
      <c r="E42" s="6"/>
      <c r="F42" s="2">
        <f>IF(E$2="Bike &amp; Run",IF(ISNA(VLOOKUP(E42,Paramètres!$B$3:$C$56,2,FALSE)),0,VLOOKUP(E42,Paramètres!$B$3:$C$56,2,FALSE)*Paramètres!$K$3),IF(OR(E42="",OR($D42="",$D42="NL",$D42="HORS LIGUE")),0,VLOOKUP(IF(OR(E42="",OR($D42="",$D42="NL",$D42="HORS LIGUE")),"",COUNTIFS($D$5:$D$72,"&lt;&gt;"&amp;"",$D$5:$D$72,"&lt;&gt;"&amp;"NL",$D$5:$D$72,"&lt;&gt;"&amp;"HORS LIGUE",E$5:E$72,"&lt;"&amp;E42)+1),Paramètres!$B$3:$C$56,2,FALSE)*Paramètres!$K$3))</f>
        <v>0</v>
      </c>
      <c r="G42" s="4"/>
      <c r="H42" s="2">
        <f>IF(G$2="Bike &amp; Run",IF(ISNA(VLOOKUP(G42,Paramètres!$B$3:$C$56,2,FALSE)),0,VLOOKUP(G42,Paramètres!$B$3:$C$56,2,FALSE)*Paramètres!$K$4),IF(OR(G42="",OR($D42="",$D42="NL",$D42="HORS LIGUE")),0,VLOOKUP(IF(OR(G42="",OR($D42="",$D42="NL",$D42="HORS LIGUE")),"",COUNTIFS($D$5:$D$72,"&lt;&gt;"&amp;"",$D$5:$D$72,"&lt;&gt;"&amp;"NL",$D$5:$D$72,"&lt;&gt;"&amp;"HORS LIGUE",G$5:G$72,"&lt;"&amp;G42)+1),Paramètres!$B$3:$C$56,2,FALSE)*Paramètres!$K$4))</f>
        <v>0</v>
      </c>
      <c r="I42" s="36"/>
      <c r="J42" s="2">
        <f>IF(I$2="Bike &amp; Run",IF(ISNA(VLOOKUP(I42,Paramètres!$B$3:$C$56,2,FALSE)),0,VLOOKUP(I42,Paramètres!$B$3:$C$56,2,FALSE)*Paramètres!$K$5),IF(OR(I42="",OR($D42="",$D42="NL",$D42="HORS LIGUE")),0,VLOOKUP(IF(OR(I42="",OR($D42="",$D42="NL",$D42="HORS LIGUE")),"",COUNTIFS($D$5:$D$72,"&lt;&gt;"&amp;"",$D$5:$D$72,"&lt;&gt;"&amp;"NL",$D$5:$D$72,"&lt;&gt;"&amp;"HORS LIGUE",I$5:I$72,"&lt;"&amp;I42)+1),Paramètres!$B$3:$C$56,2,FALSE)*Paramètres!$K$5))</f>
        <v>0</v>
      </c>
      <c r="K42" s="4"/>
      <c r="L42" s="2">
        <f>IF(K$2="Bike &amp; Run",IF(ISNA(VLOOKUP(K42,Paramètres!$B$3:$C$56,2,FALSE)),0,VLOOKUP(K42,Paramètres!$B$3:$C$56,2,FALSE)*Paramètres!$K$6),IF(OR(K42="",OR($D42="",$D42="NL",$D42="HORS LIGUE")),0,VLOOKUP(IF(OR(K42="",OR($D42="",$D42="NL",$D42="HORS LIGUE")),"",COUNTIFS($D$5:$D$72,"&lt;&gt;"&amp;"",$D$5:$D$72,"&lt;&gt;"&amp;"NL",$D$5:$D$72,"&lt;&gt;"&amp;"HORS LIGUE",K$5:K$72,"&lt;"&amp;K42)+1),Paramètres!$B$3:$C$56,2,FALSE)*Paramètres!$K$6))</f>
        <v>0</v>
      </c>
      <c r="M42" s="4"/>
      <c r="N42" s="2">
        <f>IF(M$2="Bike &amp; Run",IF(ISNA(VLOOKUP(M42,Paramètres!$B$3:$C$56,2,FALSE)),0,VLOOKUP(M42,Paramètres!$B$3:$C$56,2,FALSE)*Paramètres!$K$7),IF(OR(M42="",OR($D42="",$D42="NL",$D42="HORS LIGUE")),0,VLOOKUP(IF(OR(M42="",OR($D42="",$D42="NL",$D42="HORS LIGUE")),"",COUNTIFS($D$5:$D$72,"&lt;&gt;"&amp;"",$D$5:$D$72,"&lt;&gt;"&amp;"NL",$D$5:$D$72,"&lt;&gt;"&amp;"HORS LIGUE",M$5:M$72,"&lt;"&amp;M42)+1),Paramètres!$B$3:$C$56,2,FALSE)*Paramètres!$K$7))</f>
        <v>0</v>
      </c>
      <c r="O42" s="46"/>
      <c r="P42" s="2">
        <f>IF(O$2="Bike &amp; Run",IF(ISNA(VLOOKUP(O42,Paramètres!$B$3:$C$56,2,FALSE)),0,VLOOKUP(O42,Paramètres!$B$3:$C$56,2,FALSE)*Paramètres!$K$8),IF(OR(O42="",OR($D42="",$D42="NL",$D42="HORS LIGUE")),0,VLOOKUP(IF(OR(O42="",OR($D42="",$D42="NL",$D42="HORS LIGUE")),"",COUNTIFS($D$5:$D$72,"&lt;&gt;"&amp;"",$D$5:$D$72,"&lt;&gt;"&amp;"NL",$D$5:$D$72,"&lt;&gt;"&amp;"HORS LIGUE",O$5:O$72,"&lt;"&amp;O42)+1),Paramètres!$B$3:$C$56,2,FALSE)*Paramètres!$K$8))</f>
        <v>0</v>
      </c>
      <c r="Q42" s="46"/>
      <c r="R42" s="2">
        <f>IF(Q$2="Bike &amp; Run",IF(ISNA(VLOOKUP(Q42,Paramètres!$B$3:$C$56,2,FALSE)),0,VLOOKUP(Q42,Paramètres!$B$3:$C$56,2,FALSE)*Paramètres!$K$9),IF(OR(Q42="",OR($D42="",$D42="NL",$D42="HORS LIGUE")),0,VLOOKUP(IF(OR(Q42="",OR($D42="",$D42="NL",$D42="HORS LIGUE")),"",COUNTIFS($D$5:$D$72,"&lt;&gt;"&amp;"",$D$5:$D$72,"&lt;&gt;"&amp;"NL",$D$5:$D$72,"&lt;&gt;"&amp;"HORS LIGUE",Q$5:Q$72,"&lt;"&amp;Q42)+1),Paramètres!$B$3:$C$56,2,FALSE)*Paramètres!$K$9))</f>
        <v>0</v>
      </c>
      <c r="S42" s="46"/>
      <c r="T42" s="2">
        <f>IF(S$2="Bike &amp; Run",IF(ISNA(VLOOKUP(S42,Paramètres!$B$3:$C$56,2,FALSE)),0,VLOOKUP(S42,Paramètres!$B$3:$C$56,2,FALSE)*Paramètres!$K$10),IF(OR(S42="",OR($D42="",$D42="NL",$D42="HORS LIGUE")),0,VLOOKUP(IF(OR(S42="",OR($D42="",$D42="NL",$D42="HORS LIGUE")),"",COUNTIFS($D$5:$D$72,"&lt;&gt;"&amp;"",$D$5:$D$72,"&lt;&gt;"&amp;"NL",$D$5:$D$72,"&lt;&gt;"&amp;"HORS LIGUE",S$5:S$72,"&lt;"&amp;S42)+1),Paramètres!$B$3:$C$56,2,FALSE)*Paramètres!$K$10))</f>
        <v>0</v>
      </c>
      <c r="U42" s="46"/>
      <c r="V42" s="2">
        <f>IF(U$2="Bike &amp; Run",IF(ISNA(VLOOKUP(U42,Paramètres!$B$3:$C$56,2,FALSE)),0,VLOOKUP(U42,Paramètres!$B$3:$C$56,2,FALSE)*Paramètres!$K$11),IF(OR(U42="",OR($D42="",$D42="NL",$D42="HORS LIGUE")),0,VLOOKUP(IF(OR(U42="",OR($D42="",$D42="NL",$D42="HORS LIGUE")),"",COUNTIFS($D$5:$D$72,"&lt;&gt;"&amp;"",$D$5:$D$72,"&lt;&gt;"&amp;"NL",$D$5:$D$72,"&lt;&gt;"&amp;"HORS LIGUE",U$5:U$72,"&lt;"&amp;U42)+1),Paramètres!$B$3:$C$56,2,FALSE)*Paramètres!$K$11))</f>
        <v>0</v>
      </c>
      <c r="W42" s="46"/>
      <c r="X42" s="2">
        <f>IF(W$2="Bike &amp; Run",IF(ISNA(VLOOKUP(W42,Paramètres!$B$3:$C$56,2,FALSE)),0,VLOOKUP(W42,Paramètres!$B$3:$C$56,2,FALSE)*Paramètres!$K$12),IF(OR(W42="",OR($D42="",$D42="NL",$D42="HORS LIGUE")),0,VLOOKUP(IF(OR(W42="",OR($D42="",$D42="NL",$D42="HORS LIGUE")),"",COUNTIFS($D$5:$D$72,"&lt;&gt;"&amp;"",$D$5:$D$72,"&lt;&gt;"&amp;"NL",$D$5:$D$72,"&lt;&gt;"&amp;"HORS LIGUE",W$5:W$72,"&lt;"&amp;W42)+1),Paramètres!$B$3:$C$56,2,FALSE)*Paramètres!$K$12))</f>
        <v>0</v>
      </c>
      <c r="Y42" s="46"/>
      <c r="Z42" s="2">
        <f>IF(Y$2="Bike &amp; Run",IF(ISNA(VLOOKUP(Y42,Paramètres!$B$3:$C$56,2,FALSE)),0,VLOOKUP(Y42,Paramètres!$B$3:$C$56,2,FALSE)*Paramètres!$K$13),IF(OR(Y42="",OR($D42="",$D42="NL",$D42="HORS LIGUE")),0,VLOOKUP(IF(OR(Y42="",OR($D42="",$D42="NL",$D42="HORS LIGUE")),"",COUNTIFS($D$5:$D$72,"&lt;&gt;"&amp;"",$D$5:$D$72,"&lt;&gt;"&amp;"NL",$D$5:$D$72,"&lt;&gt;"&amp;"HORS LIGUE",Y$5:Y$72,"&lt;"&amp;Y42)+1),Paramètres!$B$3:$C$56,2,FALSE)*Paramètres!$K$13))</f>
        <v>0</v>
      </c>
      <c r="AA42" s="46"/>
      <c r="AB42" s="2">
        <f>IF(AA$2="Bike &amp; Run",IF(ISNA(VLOOKUP(AA42,Paramètres!$B$3:$C$56,2,FALSE)),0,VLOOKUP(AA42,Paramètres!$B$3:$C$56,2,FALSE)*Paramètres!$K$14),IF(OR(AA42="",OR($D42="",$D42="NL",$D42="HORS LIGUE")),0,VLOOKUP(IF(OR(AA42="",OR($D42="",$D42="NL",$D42="HORS LIGUE")),"",COUNTIFS($D$5:$D$72,"&lt;&gt;"&amp;"",$D$5:$D$72,"&lt;&gt;"&amp;"NL",$D$5:$D$72,"&lt;&gt;"&amp;"HORS LIGUE",AA$5:AA$72,"&lt;"&amp;AA42)+1),Paramètres!$B$3:$C$56,2,FALSE)*Paramètres!$K$14))</f>
        <v>0</v>
      </c>
      <c r="AC42" s="46"/>
      <c r="AD42" s="2">
        <f>IF(AC$2="Bike &amp; Run",IF(ISNA(VLOOKUP(AC42,Paramètres!$B$3:$C$56,2,FALSE)),0,VLOOKUP(AC42,Paramètres!$B$3:$C$56,2,FALSE)*Paramètres!$K$15),IF(OR(AC42="",OR($D42="",$D42="NL",$D42="HORS LIGUE")),0,VLOOKUP(IF(OR(AC42="",OR($D42="",$D42="NL",$D42="HORS LIGUE")),"",COUNTIFS($D$5:$D$72,"&lt;&gt;"&amp;"",$D$5:$D$72,"&lt;&gt;"&amp;"NL",$D$5:$D$72,"&lt;&gt;"&amp;"HORS LIGUE",AC$5:AC$72,"&lt;"&amp;AC42)+1),Paramètres!$B$3:$C$56,2,FALSE)*Paramètres!$K$15))</f>
        <v>0</v>
      </c>
      <c r="AE42" s="46"/>
      <c r="AF42" s="2">
        <f>IF(AE$2="Bike &amp; Run",IF(ISNA(VLOOKUP(AE42,Paramètres!$B$3:$C$56,2,FALSE)),0,VLOOKUP(AE42,Paramètres!$B$3:$C$56,2,FALSE)*Paramètres!$K$16),IF(OR(AE42="",OR($D42="",$D42="NL",$D42="HORS LIGUE")),0,VLOOKUP(IF(OR(AE42="",OR($D42="",$D42="NL",$D42="HORS LIGUE")),"",COUNTIFS($D$5:$D$72,"&lt;&gt;"&amp;"",$D$5:$D$72,"&lt;&gt;"&amp;"NL",$D$5:$D$72,"&lt;&gt;"&amp;"HORS LIGUE",AE$5:AE$72,"&lt;"&amp;AE42)+1),Paramètres!$B$3:$C$56,2,FALSE)*Paramètres!$K$16))</f>
        <v>0</v>
      </c>
      <c r="AG42" s="46"/>
      <c r="AH42" s="2">
        <f>IF(AG$2="Bike &amp; Run",IF(ISNA(VLOOKUP(AG42,Paramètres!$B$3:$C$56,2,FALSE)),0,VLOOKUP(AG42,Paramètres!$B$3:$C$56,2,FALSE)*Paramètres!$K$17),IF(OR(AG42="",OR($D42="",$D42="NL",$D42="HORS LIGUE")),0,VLOOKUP(IF(OR(AG42="",OR($D42="",$D42="NL",$D42="HORS LIGUE")),"",COUNTIFS($D$5:$D$72,"&lt;&gt;"&amp;"",$D$5:$D$72,"&lt;&gt;"&amp;"NL",$D$5:$D$72,"&lt;&gt;"&amp;"HORS LIGUE",AG$5:AG$72,"&lt;"&amp;AG42)+1),Paramètres!$B$3:$C$56,2,FALSE)*Paramètres!$K$17))</f>
        <v>0</v>
      </c>
      <c r="AI42" s="40">
        <f t="shared" si="53"/>
        <v>0</v>
      </c>
      <c r="AJ42" s="3" t="str">
        <f t="shared" si="54"/>
        <v/>
      </c>
      <c r="AK42" s="5">
        <f t="shared" si="55"/>
        <v>0</v>
      </c>
      <c r="AL42" s="41">
        <f t="shared" si="56"/>
        <v>0</v>
      </c>
      <c r="AM42" s="33" t="str">
        <f t="shared" si="57"/>
        <v/>
      </c>
      <c r="AO42" s="22">
        <f t="shared" si="58"/>
        <v>0</v>
      </c>
      <c r="AP42">
        <f t="shared" si="59"/>
        <v>0</v>
      </c>
      <c r="AQ42">
        <f t="shared" si="60"/>
        <v>0</v>
      </c>
      <c r="AR42">
        <f t="shared" si="61"/>
        <v>0</v>
      </c>
      <c r="AS42">
        <f t="shared" si="62"/>
        <v>0</v>
      </c>
      <c r="AT42">
        <f t="shared" si="63"/>
        <v>0</v>
      </c>
      <c r="AU42">
        <f t="shared" si="64"/>
        <v>0</v>
      </c>
      <c r="AV42">
        <f t="shared" si="65"/>
        <v>0</v>
      </c>
      <c r="AW42">
        <f t="shared" si="66"/>
        <v>0</v>
      </c>
      <c r="AX42">
        <f t="shared" si="67"/>
        <v>0</v>
      </c>
      <c r="AY42">
        <f t="shared" si="68"/>
        <v>0</v>
      </c>
      <c r="AZ42">
        <f t="shared" si="69"/>
        <v>0</v>
      </c>
      <c r="BA42">
        <f t="shared" si="70"/>
        <v>0</v>
      </c>
      <c r="BB42">
        <f t="shared" si="71"/>
        <v>0</v>
      </c>
      <c r="BC42">
        <f t="shared" si="72"/>
        <v>0</v>
      </c>
      <c r="BD42">
        <f t="shared" si="73"/>
        <v>0</v>
      </c>
      <c r="BE42" s="22">
        <f t="shared" ref="BE42:BR42" si="79">BD42+LARGE($AO42:$BC42,BE$4)</f>
        <v>0</v>
      </c>
      <c r="BF42" s="22">
        <f t="shared" si="79"/>
        <v>0</v>
      </c>
      <c r="BG42" s="22">
        <f t="shared" si="79"/>
        <v>0</v>
      </c>
      <c r="BH42" s="22">
        <f t="shared" si="79"/>
        <v>0</v>
      </c>
      <c r="BI42" s="22">
        <f t="shared" si="79"/>
        <v>0</v>
      </c>
      <c r="BJ42" s="22">
        <f t="shared" si="79"/>
        <v>0</v>
      </c>
      <c r="BK42" s="22">
        <f t="shared" si="79"/>
        <v>0</v>
      </c>
      <c r="BL42" s="22">
        <f t="shared" si="79"/>
        <v>0</v>
      </c>
      <c r="BM42" s="22">
        <f t="shared" si="79"/>
        <v>0</v>
      </c>
      <c r="BN42" s="22">
        <f t="shared" si="79"/>
        <v>0</v>
      </c>
      <c r="BO42" s="22">
        <f t="shared" si="79"/>
        <v>0</v>
      </c>
      <c r="BP42" s="22">
        <f t="shared" si="79"/>
        <v>0</v>
      </c>
      <c r="BQ42" s="22">
        <f t="shared" si="79"/>
        <v>0</v>
      </c>
      <c r="BR42" s="22">
        <f t="shared" si="79"/>
        <v>0</v>
      </c>
    </row>
    <row r="43" spans="1:70" ht="16.5">
      <c r="A43" s="14"/>
      <c r="B43" s="32" t="str">
        <f>IF(ISNA(VLOOKUP(A43,'Licenciés Jeunes 2023'!A:C,3,0)),"",VLOOKUP(A43,'Licenciés Jeunes 2023'!A:C,3,0))</f>
        <v/>
      </c>
      <c r="C43" s="32" t="str">
        <f>IF(ISNA(VLOOKUP(A43,'Licenciés Jeunes 2023'!A:C,2,0)),"",VLOOKUP(A43,'Licenciés Jeunes 2023'!A:C,2,0))</f>
        <v/>
      </c>
      <c r="D43" s="32" t="str">
        <f>IF(ISNA(VLOOKUP(A43,'Licenciés Jeunes 2023'!A:F,6,0)),"",VLOOKUP(A43,'Licenciés Jeunes 2023'!A:F,6,0))</f>
        <v/>
      </c>
      <c r="E43" s="6"/>
      <c r="F43" s="2">
        <f>IF(E$2="Bike &amp; Run",IF(ISNA(VLOOKUP(E43,Paramètres!$B$3:$C$56,2,FALSE)),0,VLOOKUP(E43,Paramètres!$B$3:$C$56,2,FALSE)*Paramètres!$K$3),IF(OR(E43="",OR($D43="",$D43="NL",$D43="HORS LIGUE")),0,VLOOKUP(IF(OR(E43="",OR($D43="",$D43="NL",$D43="HORS LIGUE")),"",COUNTIFS($D$5:$D$72,"&lt;&gt;"&amp;"",$D$5:$D$72,"&lt;&gt;"&amp;"NL",$D$5:$D$72,"&lt;&gt;"&amp;"HORS LIGUE",E$5:E$72,"&lt;"&amp;E43)+1),Paramètres!$B$3:$C$56,2,FALSE)*Paramètres!$K$3))</f>
        <v>0</v>
      </c>
      <c r="G43" s="4"/>
      <c r="H43" s="2">
        <f>IF(G$2="Bike &amp; Run",IF(ISNA(VLOOKUP(G43,Paramètres!$B$3:$C$56,2,FALSE)),0,VLOOKUP(G43,Paramètres!$B$3:$C$56,2,FALSE)*Paramètres!$K$4),IF(OR(G43="",OR($D43="",$D43="NL",$D43="HORS LIGUE")),0,VLOOKUP(IF(OR(G43="",OR($D43="",$D43="NL",$D43="HORS LIGUE")),"",COUNTIFS($D$5:$D$72,"&lt;&gt;"&amp;"",$D$5:$D$72,"&lt;&gt;"&amp;"NL",$D$5:$D$72,"&lt;&gt;"&amp;"HORS LIGUE",G$5:G$72,"&lt;"&amp;G43)+1),Paramètres!$B$3:$C$56,2,FALSE)*Paramètres!$K$4))</f>
        <v>0</v>
      </c>
      <c r="I43" s="36"/>
      <c r="J43" s="2">
        <f>IF(I$2="Bike &amp; Run",IF(ISNA(VLOOKUP(I43,Paramètres!$B$3:$C$56,2,FALSE)),0,VLOOKUP(I43,Paramètres!$B$3:$C$56,2,FALSE)*Paramètres!$K$5),IF(OR(I43="",OR($D43="",$D43="NL",$D43="HORS LIGUE")),0,VLOOKUP(IF(OR(I43="",OR($D43="",$D43="NL",$D43="HORS LIGUE")),"",COUNTIFS($D$5:$D$72,"&lt;&gt;"&amp;"",$D$5:$D$72,"&lt;&gt;"&amp;"NL",$D$5:$D$72,"&lt;&gt;"&amp;"HORS LIGUE",I$5:I$72,"&lt;"&amp;I43)+1),Paramètres!$B$3:$C$56,2,FALSE)*Paramètres!$K$5))</f>
        <v>0</v>
      </c>
      <c r="K43" s="4"/>
      <c r="L43" s="2">
        <f>IF(K$2="Bike &amp; Run",IF(ISNA(VLOOKUP(K43,Paramètres!$B$3:$C$56,2,FALSE)),0,VLOOKUP(K43,Paramètres!$B$3:$C$56,2,FALSE)*Paramètres!$K$6),IF(OR(K43="",OR($D43="",$D43="NL",$D43="HORS LIGUE")),0,VLOOKUP(IF(OR(K43="",OR($D43="",$D43="NL",$D43="HORS LIGUE")),"",COUNTIFS($D$5:$D$72,"&lt;&gt;"&amp;"",$D$5:$D$72,"&lt;&gt;"&amp;"NL",$D$5:$D$72,"&lt;&gt;"&amp;"HORS LIGUE",K$5:K$72,"&lt;"&amp;K43)+1),Paramètres!$B$3:$C$56,2,FALSE)*Paramètres!$K$6))</f>
        <v>0</v>
      </c>
      <c r="M43" s="4"/>
      <c r="N43" s="2">
        <f>IF(M$2="Bike &amp; Run",IF(ISNA(VLOOKUP(M43,Paramètres!$B$3:$C$56,2,FALSE)),0,VLOOKUP(M43,Paramètres!$B$3:$C$56,2,FALSE)*Paramètres!$K$7),IF(OR(M43="",OR($D43="",$D43="NL",$D43="HORS LIGUE")),0,VLOOKUP(IF(OR(M43="",OR($D43="",$D43="NL",$D43="HORS LIGUE")),"",COUNTIFS($D$5:$D$72,"&lt;&gt;"&amp;"",$D$5:$D$72,"&lt;&gt;"&amp;"NL",$D$5:$D$72,"&lt;&gt;"&amp;"HORS LIGUE",M$5:M$72,"&lt;"&amp;M43)+1),Paramètres!$B$3:$C$56,2,FALSE)*Paramètres!$K$7))</f>
        <v>0</v>
      </c>
      <c r="O43" s="46"/>
      <c r="P43" s="2">
        <f>IF(O$2="Bike &amp; Run",IF(ISNA(VLOOKUP(O43,Paramètres!$B$3:$C$56,2,FALSE)),0,VLOOKUP(O43,Paramètres!$B$3:$C$56,2,FALSE)*Paramètres!$K$8),IF(OR(O43="",OR($D43="",$D43="NL",$D43="HORS LIGUE")),0,VLOOKUP(IF(OR(O43="",OR($D43="",$D43="NL",$D43="HORS LIGUE")),"",COUNTIFS($D$5:$D$72,"&lt;&gt;"&amp;"",$D$5:$D$72,"&lt;&gt;"&amp;"NL",$D$5:$D$72,"&lt;&gt;"&amp;"HORS LIGUE",O$5:O$72,"&lt;"&amp;O43)+1),Paramètres!$B$3:$C$56,2,FALSE)*Paramètres!$K$8))</f>
        <v>0</v>
      </c>
      <c r="Q43" s="46"/>
      <c r="R43" s="2">
        <f>IF(Q$2="Bike &amp; Run",IF(ISNA(VLOOKUP(Q43,Paramètres!$B$3:$C$56,2,FALSE)),0,VLOOKUP(Q43,Paramètres!$B$3:$C$56,2,FALSE)*Paramètres!$K$9),IF(OR(Q43="",OR($D43="",$D43="NL",$D43="HORS LIGUE")),0,VLOOKUP(IF(OR(Q43="",OR($D43="",$D43="NL",$D43="HORS LIGUE")),"",COUNTIFS($D$5:$D$72,"&lt;&gt;"&amp;"",$D$5:$D$72,"&lt;&gt;"&amp;"NL",$D$5:$D$72,"&lt;&gt;"&amp;"HORS LIGUE",Q$5:Q$72,"&lt;"&amp;Q43)+1),Paramètres!$B$3:$C$56,2,FALSE)*Paramètres!$K$9))</f>
        <v>0</v>
      </c>
      <c r="S43" s="46"/>
      <c r="T43" s="2">
        <f>IF(S$2="Bike &amp; Run",IF(ISNA(VLOOKUP(S43,Paramètres!$B$3:$C$56,2,FALSE)),0,VLOOKUP(S43,Paramètres!$B$3:$C$56,2,FALSE)*Paramètres!$K$10),IF(OR(S43="",OR($D43="",$D43="NL",$D43="HORS LIGUE")),0,VLOOKUP(IF(OR(S43="",OR($D43="",$D43="NL",$D43="HORS LIGUE")),"",COUNTIFS($D$5:$D$72,"&lt;&gt;"&amp;"",$D$5:$D$72,"&lt;&gt;"&amp;"NL",$D$5:$D$72,"&lt;&gt;"&amp;"HORS LIGUE",S$5:S$72,"&lt;"&amp;S43)+1),Paramètres!$B$3:$C$56,2,FALSE)*Paramètres!$K$10))</f>
        <v>0</v>
      </c>
      <c r="U43" s="46"/>
      <c r="V43" s="2">
        <f>IF(U$2="Bike &amp; Run",IF(ISNA(VLOOKUP(U43,Paramètres!$B$3:$C$56,2,FALSE)),0,VLOOKUP(U43,Paramètres!$B$3:$C$56,2,FALSE)*Paramètres!$K$11),IF(OR(U43="",OR($D43="",$D43="NL",$D43="HORS LIGUE")),0,VLOOKUP(IF(OR(U43="",OR($D43="",$D43="NL",$D43="HORS LIGUE")),"",COUNTIFS($D$5:$D$72,"&lt;&gt;"&amp;"",$D$5:$D$72,"&lt;&gt;"&amp;"NL",$D$5:$D$72,"&lt;&gt;"&amp;"HORS LIGUE",U$5:U$72,"&lt;"&amp;U43)+1),Paramètres!$B$3:$C$56,2,FALSE)*Paramètres!$K$11))</f>
        <v>0</v>
      </c>
      <c r="W43" s="46"/>
      <c r="X43" s="2">
        <f>IF(W$2="Bike &amp; Run",IF(ISNA(VLOOKUP(W43,Paramètres!$B$3:$C$56,2,FALSE)),0,VLOOKUP(W43,Paramètres!$B$3:$C$56,2,FALSE)*Paramètres!$K$12),IF(OR(W43="",OR($D43="",$D43="NL",$D43="HORS LIGUE")),0,VLOOKUP(IF(OR(W43="",OR($D43="",$D43="NL",$D43="HORS LIGUE")),"",COUNTIFS($D$5:$D$72,"&lt;&gt;"&amp;"",$D$5:$D$72,"&lt;&gt;"&amp;"NL",$D$5:$D$72,"&lt;&gt;"&amp;"HORS LIGUE",W$5:W$72,"&lt;"&amp;W43)+1),Paramètres!$B$3:$C$56,2,FALSE)*Paramètres!$K$12))</f>
        <v>0</v>
      </c>
      <c r="Y43" s="46"/>
      <c r="Z43" s="2">
        <f>IF(Y$2="Bike &amp; Run",IF(ISNA(VLOOKUP(Y43,Paramètres!$B$3:$C$56,2,FALSE)),0,VLOOKUP(Y43,Paramètres!$B$3:$C$56,2,FALSE)*Paramètres!$K$13),IF(OR(Y43="",OR($D43="",$D43="NL",$D43="HORS LIGUE")),0,VLOOKUP(IF(OR(Y43="",OR($D43="",$D43="NL",$D43="HORS LIGUE")),"",COUNTIFS($D$5:$D$72,"&lt;&gt;"&amp;"",$D$5:$D$72,"&lt;&gt;"&amp;"NL",$D$5:$D$72,"&lt;&gt;"&amp;"HORS LIGUE",Y$5:Y$72,"&lt;"&amp;Y43)+1),Paramètres!$B$3:$C$56,2,FALSE)*Paramètres!$K$13))</f>
        <v>0</v>
      </c>
      <c r="AA43" s="46"/>
      <c r="AB43" s="2">
        <f>IF(AA$2="Bike &amp; Run",IF(ISNA(VLOOKUP(AA43,Paramètres!$B$3:$C$56,2,FALSE)),0,VLOOKUP(AA43,Paramètres!$B$3:$C$56,2,FALSE)*Paramètres!$K$14),IF(OR(AA43="",OR($D43="",$D43="NL",$D43="HORS LIGUE")),0,VLOOKUP(IF(OR(AA43="",OR($D43="",$D43="NL",$D43="HORS LIGUE")),"",COUNTIFS($D$5:$D$72,"&lt;&gt;"&amp;"",$D$5:$D$72,"&lt;&gt;"&amp;"NL",$D$5:$D$72,"&lt;&gt;"&amp;"HORS LIGUE",AA$5:AA$72,"&lt;"&amp;AA43)+1),Paramètres!$B$3:$C$56,2,FALSE)*Paramètres!$K$14))</f>
        <v>0</v>
      </c>
      <c r="AC43" s="46"/>
      <c r="AD43" s="2">
        <f>IF(AC$2="Bike &amp; Run",IF(ISNA(VLOOKUP(AC43,Paramètres!$B$3:$C$56,2,FALSE)),0,VLOOKUP(AC43,Paramètres!$B$3:$C$56,2,FALSE)*Paramètres!$K$15),IF(OR(AC43="",OR($D43="",$D43="NL",$D43="HORS LIGUE")),0,VLOOKUP(IF(OR(AC43="",OR($D43="",$D43="NL",$D43="HORS LIGUE")),"",COUNTIFS($D$5:$D$72,"&lt;&gt;"&amp;"",$D$5:$D$72,"&lt;&gt;"&amp;"NL",$D$5:$D$72,"&lt;&gt;"&amp;"HORS LIGUE",AC$5:AC$72,"&lt;"&amp;AC43)+1),Paramètres!$B$3:$C$56,2,FALSE)*Paramètres!$K$15))</f>
        <v>0</v>
      </c>
      <c r="AE43" s="46"/>
      <c r="AF43" s="2">
        <f>IF(AE$2="Bike &amp; Run",IF(ISNA(VLOOKUP(AE43,Paramètres!$B$3:$C$56,2,FALSE)),0,VLOOKUP(AE43,Paramètres!$B$3:$C$56,2,FALSE)*Paramètres!$K$16),IF(OR(AE43="",OR($D43="",$D43="NL",$D43="HORS LIGUE")),0,VLOOKUP(IF(OR(AE43="",OR($D43="",$D43="NL",$D43="HORS LIGUE")),"",COUNTIFS($D$5:$D$72,"&lt;&gt;"&amp;"",$D$5:$D$72,"&lt;&gt;"&amp;"NL",$D$5:$D$72,"&lt;&gt;"&amp;"HORS LIGUE",AE$5:AE$72,"&lt;"&amp;AE43)+1),Paramètres!$B$3:$C$56,2,FALSE)*Paramètres!$K$16))</f>
        <v>0</v>
      </c>
      <c r="AG43" s="46"/>
      <c r="AH43" s="2">
        <f>IF(AG$2="Bike &amp; Run",IF(ISNA(VLOOKUP(AG43,Paramètres!$B$3:$C$56,2,FALSE)),0,VLOOKUP(AG43,Paramètres!$B$3:$C$56,2,FALSE)*Paramètres!$K$17),IF(OR(AG43="",OR($D43="",$D43="NL",$D43="HORS LIGUE")),0,VLOOKUP(IF(OR(AG43="",OR($D43="",$D43="NL",$D43="HORS LIGUE")),"",COUNTIFS($D$5:$D$72,"&lt;&gt;"&amp;"",$D$5:$D$72,"&lt;&gt;"&amp;"NL",$D$5:$D$72,"&lt;&gt;"&amp;"HORS LIGUE",AG$5:AG$72,"&lt;"&amp;AG43)+1),Paramètres!$B$3:$C$56,2,FALSE)*Paramètres!$K$17))</f>
        <v>0</v>
      </c>
      <c r="AI43" s="40">
        <f t="shared" si="53"/>
        <v>0</v>
      </c>
      <c r="AJ43" s="3" t="str">
        <f t="shared" si="54"/>
        <v/>
      </c>
      <c r="AK43" s="5">
        <f t="shared" si="55"/>
        <v>0</v>
      </c>
      <c r="AL43" s="41">
        <f t="shared" si="56"/>
        <v>0</v>
      </c>
      <c r="AM43" s="33" t="str">
        <f t="shared" si="57"/>
        <v/>
      </c>
      <c r="AO43" s="22">
        <f t="shared" si="58"/>
        <v>0</v>
      </c>
      <c r="AP43">
        <f t="shared" si="59"/>
        <v>0</v>
      </c>
      <c r="AQ43">
        <f t="shared" si="60"/>
        <v>0</v>
      </c>
      <c r="AR43">
        <f t="shared" si="61"/>
        <v>0</v>
      </c>
      <c r="AS43">
        <f t="shared" si="62"/>
        <v>0</v>
      </c>
      <c r="AT43">
        <f t="shared" si="63"/>
        <v>0</v>
      </c>
      <c r="AU43">
        <f t="shared" si="64"/>
        <v>0</v>
      </c>
      <c r="AV43">
        <f t="shared" si="65"/>
        <v>0</v>
      </c>
      <c r="AW43">
        <f t="shared" si="66"/>
        <v>0</v>
      </c>
      <c r="AX43">
        <f t="shared" si="67"/>
        <v>0</v>
      </c>
      <c r="AY43">
        <f t="shared" si="68"/>
        <v>0</v>
      </c>
      <c r="AZ43">
        <f t="shared" si="69"/>
        <v>0</v>
      </c>
      <c r="BA43">
        <f t="shared" si="70"/>
        <v>0</v>
      </c>
      <c r="BB43">
        <f t="shared" si="71"/>
        <v>0</v>
      </c>
      <c r="BC43">
        <f t="shared" si="72"/>
        <v>0</v>
      </c>
      <c r="BD43">
        <f t="shared" si="73"/>
        <v>0</v>
      </c>
      <c r="BE43" s="22">
        <f t="shared" ref="BE43:BR43" si="80">BD43+LARGE($AO43:$BC43,BE$4)</f>
        <v>0</v>
      </c>
      <c r="BF43" s="22">
        <f t="shared" si="80"/>
        <v>0</v>
      </c>
      <c r="BG43" s="22">
        <f t="shared" si="80"/>
        <v>0</v>
      </c>
      <c r="BH43" s="22">
        <f t="shared" si="80"/>
        <v>0</v>
      </c>
      <c r="BI43" s="22">
        <f t="shared" si="80"/>
        <v>0</v>
      </c>
      <c r="BJ43" s="22">
        <f t="shared" si="80"/>
        <v>0</v>
      </c>
      <c r="BK43" s="22">
        <f t="shared" si="80"/>
        <v>0</v>
      </c>
      <c r="BL43" s="22">
        <f t="shared" si="80"/>
        <v>0</v>
      </c>
      <c r="BM43" s="22">
        <f t="shared" si="80"/>
        <v>0</v>
      </c>
      <c r="BN43" s="22">
        <f t="shared" si="80"/>
        <v>0</v>
      </c>
      <c r="BO43" s="22">
        <f t="shared" si="80"/>
        <v>0</v>
      </c>
      <c r="BP43" s="22">
        <f t="shared" si="80"/>
        <v>0</v>
      </c>
      <c r="BQ43" s="22">
        <f t="shared" si="80"/>
        <v>0</v>
      </c>
      <c r="BR43" s="22">
        <f t="shared" si="80"/>
        <v>0</v>
      </c>
    </row>
    <row r="44" spans="1:70" ht="16.5">
      <c r="A44" s="14"/>
      <c r="B44" s="32" t="str">
        <f>IF(ISNA(VLOOKUP(A44,'Licenciés Jeunes 2023'!A:C,3,0)),"",VLOOKUP(A44,'Licenciés Jeunes 2023'!A:C,3,0))</f>
        <v/>
      </c>
      <c r="C44" s="32" t="str">
        <f>IF(ISNA(VLOOKUP(A44,'Licenciés Jeunes 2023'!A:C,2,0)),"",VLOOKUP(A44,'Licenciés Jeunes 2023'!A:C,2,0))</f>
        <v/>
      </c>
      <c r="D44" s="32" t="str">
        <f>IF(ISNA(VLOOKUP(A44,'Licenciés Jeunes 2023'!A:F,6,0)),"",VLOOKUP(A44,'Licenciés Jeunes 2023'!A:F,6,0))</f>
        <v/>
      </c>
      <c r="E44" s="6"/>
      <c r="F44" s="2">
        <f>IF(E$2="Bike &amp; Run",IF(ISNA(VLOOKUP(E44,Paramètres!$B$3:$C$56,2,FALSE)),0,VLOOKUP(E44,Paramètres!$B$3:$C$56,2,FALSE)*Paramètres!$K$3),IF(OR(E44="",OR($D44="",$D44="NL",$D44="HORS LIGUE")),0,VLOOKUP(IF(OR(E44="",OR($D44="",$D44="NL",$D44="HORS LIGUE")),"",COUNTIFS($D$5:$D$72,"&lt;&gt;"&amp;"",$D$5:$D$72,"&lt;&gt;"&amp;"NL",$D$5:$D$72,"&lt;&gt;"&amp;"HORS LIGUE",E$5:E$72,"&lt;"&amp;E44)+1),Paramètres!$B$3:$C$56,2,FALSE)*Paramètres!$K$3))</f>
        <v>0</v>
      </c>
      <c r="G44" s="4"/>
      <c r="H44" s="2">
        <f>IF(G$2="Bike &amp; Run",IF(ISNA(VLOOKUP(G44,Paramètres!$B$3:$C$56,2,FALSE)),0,VLOOKUP(G44,Paramètres!$B$3:$C$56,2,FALSE)*Paramètres!$K$4),IF(OR(G44="",OR($D44="",$D44="NL",$D44="HORS LIGUE")),0,VLOOKUP(IF(OR(G44="",OR($D44="",$D44="NL",$D44="HORS LIGUE")),"",COUNTIFS($D$5:$D$72,"&lt;&gt;"&amp;"",$D$5:$D$72,"&lt;&gt;"&amp;"NL",$D$5:$D$72,"&lt;&gt;"&amp;"HORS LIGUE",G$5:G$72,"&lt;"&amp;G44)+1),Paramètres!$B$3:$C$56,2,FALSE)*Paramètres!$K$4))</f>
        <v>0</v>
      </c>
      <c r="I44" s="36"/>
      <c r="J44" s="2">
        <f>IF(I$2="Bike &amp; Run",IF(ISNA(VLOOKUP(I44,Paramètres!$B$3:$C$56,2,FALSE)),0,VLOOKUP(I44,Paramètres!$B$3:$C$56,2,FALSE)*Paramètres!$K$5),IF(OR(I44="",OR($D44="",$D44="NL",$D44="HORS LIGUE")),0,VLOOKUP(IF(OR(I44="",OR($D44="",$D44="NL",$D44="HORS LIGUE")),"",COUNTIFS($D$5:$D$72,"&lt;&gt;"&amp;"",$D$5:$D$72,"&lt;&gt;"&amp;"NL",$D$5:$D$72,"&lt;&gt;"&amp;"HORS LIGUE",I$5:I$72,"&lt;"&amp;I44)+1),Paramètres!$B$3:$C$56,2,FALSE)*Paramètres!$K$5))</f>
        <v>0</v>
      </c>
      <c r="K44" s="4"/>
      <c r="L44" s="2">
        <f>IF(K$2="Bike &amp; Run",IF(ISNA(VLOOKUP(K44,Paramètres!$B$3:$C$56,2,FALSE)),0,VLOOKUP(K44,Paramètres!$B$3:$C$56,2,FALSE)*Paramètres!$K$6),IF(OR(K44="",OR($D44="",$D44="NL",$D44="HORS LIGUE")),0,VLOOKUP(IF(OR(K44="",OR($D44="",$D44="NL",$D44="HORS LIGUE")),"",COUNTIFS($D$5:$D$72,"&lt;&gt;"&amp;"",$D$5:$D$72,"&lt;&gt;"&amp;"NL",$D$5:$D$72,"&lt;&gt;"&amp;"HORS LIGUE",K$5:K$72,"&lt;"&amp;K44)+1),Paramètres!$B$3:$C$56,2,FALSE)*Paramètres!$K$6))</f>
        <v>0</v>
      </c>
      <c r="M44" s="4"/>
      <c r="N44" s="2">
        <f>IF(M$2="Bike &amp; Run",IF(ISNA(VLOOKUP(M44,Paramètres!$B$3:$C$56,2,FALSE)),0,VLOOKUP(M44,Paramètres!$B$3:$C$56,2,FALSE)*Paramètres!$K$7),IF(OR(M44="",OR($D44="",$D44="NL",$D44="HORS LIGUE")),0,VLOOKUP(IF(OR(M44="",OR($D44="",$D44="NL",$D44="HORS LIGUE")),"",COUNTIFS($D$5:$D$72,"&lt;&gt;"&amp;"",$D$5:$D$72,"&lt;&gt;"&amp;"NL",$D$5:$D$72,"&lt;&gt;"&amp;"HORS LIGUE",M$5:M$72,"&lt;"&amp;M44)+1),Paramètres!$B$3:$C$56,2,FALSE)*Paramètres!$K$7))</f>
        <v>0</v>
      </c>
      <c r="O44" s="46"/>
      <c r="P44" s="2">
        <f>IF(O$2="Bike &amp; Run",IF(ISNA(VLOOKUP(O44,Paramètres!$B$3:$C$56,2,FALSE)),0,VLOOKUP(O44,Paramètres!$B$3:$C$56,2,FALSE)*Paramètres!$K$8),IF(OR(O44="",OR($D44="",$D44="NL",$D44="HORS LIGUE")),0,VLOOKUP(IF(OR(O44="",OR($D44="",$D44="NL",$D44="HORS LIGUE")),"",COUNTIFS($D$5:$D$72,"&lt;&gt;"&amp;"",$D$5:$D$72,"&lt;&gt;"&amp;"NL",$D$5:$D$72,"&lt;&gt;"&amp;"HORS LIGUE",O$5:O$72,"&lt;"&amp;O44)+1),Paramètres!$B$3:$C$56,2,FALSE)*Paramètres!$K$8))</f>
        <v>0</v>
      </c>
      <c r="Q44" s="46"/>
      <c r="R44" s="2">
        <f>IF(Q$2="Bike &amp; Run",IF(ISNA(VLOOKUP(Q44,Paramètres!$B$3:$C$56,2,FALSE)),0,VLOOKUP(Q44,Paramètres!$B$3:$C$56,2,FALSE)*Paramètres!$K$9),IF(OR(Q44="",OR($D44="",$D44="NL",$D44="HORS LIGUE")),0,VLOOKUP(IF(OR(Q44="",OR($D44="",$D44="NL",$D44="HORS LIGUE")),"",COUNTIFS($D$5:$D$72,"&lt;&gt;"&amp;"",$D$5:$D$72,"&lt;&gt;"&amp;"NL",$D$5:$D$72,"&lt;&gt;"&amp;"HORS LIGUE",Q$5:Q$72,"&lt;"&amp;Q44)+1),Paramètres!$B$3:$C$56,2,FALSE)*Paramètres!$K$9))</f>
        <v>0</v>
      </c>
      <c r="S44" s="46"/>
      <c r="T44" s="2">
        <f>IF(S$2="Bike &amp; Run",IF(ISNA(VLOOKUP(S44,Paramètres!$B$3:$C$56,2,FALSE)),0,VLOOKUP(S44,Paramètres!$B$3:$C$56,2,FALSE)*Paramètres!$K$10),IF(OR(S44="",OR($D44="",$D44="NL",$D44="HORS LIGUE")),0,VLOOKUP(IF(OR(S44="",OR($D44="",$D44="NL",$D44="HORS LIGUE")),"",COUNTIFS($D$5:$D$72,"&lt;&gt;"&amp;"",$D$5:$D$72,"&lt;&gt;"&amp;"NL",$D$5:$D$72,"&lt;&gt;"&amp;"HORS LIGUE",S$5:S$72,"&lt;"&amp;S44)+1),Paramètres!$B$3:$C$56,2,FALSE)*Paramètres!$K$10))</f>
        <v>0</v>
      </c>
      <c r="U44" s="46"/>
      <c r="V44" s="2">
        <f>IF(U$2="Bike &amp; Run",IF(ISNA(VLOOKUP(U44,Paramètres!$B$3:$C$56,2,FALSE)),0,VLOOKUP(U44,Paramètres!$B$3:$C$56,2,FALSE)*Paramètres!$K$11),IF(OR(U44="",OR($D44="",$D44="NL",$D44="HORS LIGUE")),0,VLOOKUP(IF(OR(U44="",OR($D44="",$D44="NL",$D44="HORS LIGUE")),"",COUNTIFS($D$5:$D$72,"&lt;&gt;"&amp;"",$D$5:$D$72,"&lt;&gt;"&amp;"NL",$D$5:$D$72,"&lt;&gt;"&amp;"HORS LIGUE",U$5:U$72,"&lt;"&amp;U44)+1),Paramètres!$B$3:$C$56,2,FALSE)*Paramètres!$K$11))</f>
        <v>0</v>
      </c>
      <c r="W44" s="46"/>
      <c r="X44" s="2">
        <f>IF(W$2="Bike &amp; Run",IF(ISNA(VLOOKUP(W44,Paramètres!$B$3:$C$56,2,FALSE)),0,VLOOKUP(W44,Paramètres!$B$3:$C$56,2,FALSE)*Paramètres!$K$12),IF(OR(W44="",OR($D44="",$D44="NL",$D44="HORS LIGUE")),0,VLOOKUP(IF(OR(W44="",OR($D44="",$D44="NL",$D44="HORS LIGUE")),"",COUNTIFS($D$5:$D$72,"&lt;&gt;"&amp;"",$D$5:$D$72,"&lt;&gt;"&amp;"NL",$D$5:$D$72,"&lt;&gt;"&amp;"HORS LIGUE",W$5:W$72,"&lt;"&amp;W44)+1),Paramètres!$B$3:$C$56,2,FALSE)*Paramètres!$K$12))</f>
        <v>0</v>
      </c>
      <c r="Y44" s="46"/>
      <c r="Z44" s="2">
        <f>IF(Y$2="Bike &amp; Run",IF(ISNA(VLOOKUP(Y44,Paramètres!$B$3:$C$56,2,FALSE)),0,VLOOKUP(Y44,Paramètres!$B$3:$C$56,2,FALSE)*Paramètres!$K$13),IF(OR(Y44="",OR($D44="",$D44="NL",$D44="HORS LIGUE")),0,VLOOKUP(IF(OR(Y44="",OR($D44="",$D44="NL",$D44="HORS LIGUE")),"",COUNTIFS($D$5:$D$72,"&lt;&gt;"&amp;"",$D$5:$D$72,"&lt;&gt;"&amp;"NL",$D$5:$D$72,"&lt;&gt;"&amp;"HORS LIGUE",Y$5:Y$72,"&lt;"&amp;Y44)+1),Paramètres!$B$3:$C$56,2,FALSE)*Paramètres!$K$13))</f>
        <v>0</v>
      </c>
      <c r="AA44" s="46"/>
      <c r="AB44" s="2">
        <f>IF(AA$2="Bike &amp; Run",IF(ISNA(VLOOKUP(AA44,Paramètres!$B$3:$C$56,2,FALSE)),0,VLOOKUP(AA44,Paramètres!$B$3:$C$56,2,FALSE)*Paramètres!$K$14),IF(OR(AA44="",OR($D44="",$D44="NL",$D44="HORS LIGUE")),0,VLOOKUP(IF(OR(AA44="",OR($D44="",$D44="NL",$D44="HORS LIGUE")),"",COUNTIFS($D$5:$D$72,"&lt;&gt;"&amp;"",$D$5:$D$72,"&lt;&gt;"&amp;"NL",$D$5:$D$72,"&lt;&gt;"&amp;"HORS LIGUE",AA$5:AA$72,"&lt;"&amp;AA44)+1),Paramètres!$B$3:$C$56,2,FALSE)*Paramètres!$K$14))</f>
        <v>0</v>
      </c>
      <c r="AC44" s="46"/>
      <c r="AD44" s="2">
        <f>IF(AC$2="Bike &amp; Run",IF(ISNA(VLOOKUP(AC44,Paramètres!$B$3:$C$56,2,FALSE)),0,VLOOKUP(AC44,Paramètres!$B$3:$C$56,2,FALSE)*Paramètres!$K$15),IF(OR(AC44="",OR($D44="",$D44="NL",$D44="HORS LIGUE")),0,VLOOKUP(IF(OR(AC44="",OR($D44="",$D44="NL",$D44="HORS LIGUE")),"",COUNTIFS($D$5:$D$72,"&lt;&gt;"&amp;"",$D$5:$D$72,"&lt;&gt;"&amp;"NL",$D$5:$D$72,"&lt;&gt;"&amp;"HORS LIGUE",AC$5:AC$72,"&lt;"&amp;AC44)+1),Paramètres!$B$3:$C$56,2,FALSE)*Paramètres!$K$15))</f>
        <v>0</v>
      </c>
      <c r="AE44" s="46"/>
      <c r="AF44" s="2">
        <f>IF(AE$2="Bike &amp; Run",IF(ISNA(VLOOKUP(AE44,Paramètres!$B$3:$C$56,2,FALSE)),0,VLOOKUP(AE44,Paramètres!$B$3:$C$56,2,FALSE)*Paramètres!$K$16),IF(OR(AE44="",OR($D44="",$D44="NL",$D44="HORS LIGUE")),0,VLOOKUP(IF(OR(AE44="",OR($D44="",$D44="NL",$D44="HORS LIGUE")),"",COUNTIFS($D$5:$D$72,"&lt;&gt;"&amp;"",$D$5:$D$72,"&lt;&gt;"&amp;"NL",$D$5:$D$72,"&lt;&gt;"&amp;"HORS LIGUE",AE$5:AE$72,"&lt;"&amp;AE44)+1),Paramètres!$B$3:$C$56,2,FALSE)*Paramètres!$K$16))</f>
        <v>0</v>
      </c>
      <c r="AG44" s="46"/>
      <c r="AH44" s="2">
        <f>IF(AG$2="Bike &amp; Run",IF(ISNA(VLOOKUP(AG44,Paramètres!$B$3:$C$56,2,FALSE)),0,VLOOKUP(AG44,Paramètres!$B$3:$C$56,2,FALSE)*Paramètres!$K$17),IF(OR(AG44="",OR($D44="",$D44="NL",$D44="HORS LIGUE")),0,VLOOKUP(IF(OR(AG44="",OR($D44="",$D44="NL",$D44="HORS LIGUE")),"",COUNTIFS($D$5:$D$72,"&lt;&gt;"&amp;"",$D$5:$D$72,"&lt;&gt;"&amp;"NL",$D$5:$D$72,"&lt;&gt;"&amp;"HORS LIGUE",AG$5:AG$72,"&lt;"&amp;AG44)+1),Paramètres!$B$3:$C$56,2,FALSE)*Paramètres!$K$17))</f>
        <v>0</v>
      </c>
      <c r="AI44" s="40">
        <f t="shared" si="53"/>
        <v>0</v>
      </c>
      <c r="AJ44" s="3" t="str">
        <f t="shared" si="54"/>
        <v/>
      </c>
      <c r="AK44" s="5">
        <f t="shared" si="55"/>
        <v>0</v>
      </c>
      <c r="AL44" s="41">
        <f t="shared" si="56"/>
        <v>0</v>
      </c>
      <c r="AM44" s="33" t="str">
        <f t="shared" si="57"/>
        <v/>
      </c>
      <c r="AO44" s="22">
        <f t="shared" si="58"/>
        <v>0</v>
      </c>
      <c r="AP44">
        <f t="shared" si="59"/>
        <v>0</v>
      </c>
      <c r="AQ44">
        <f t="shared" si="60"/>
        <v>0</v>
      </c>
      <c r="AR44">
        <f t="shared" si="61"/>
        <v>0</v>
      </c>
      <c r="AS44">
        <f t="shared" si="62"/>
        <v>0</v>
      </c>
      <c r="AT44">
        <f t="shared" si="63"/>
        <v>0</v>
      </c>
      <c r="AU44">
        <f t="shared" si="64"/>
        <v>0</v>
      </c>
      <c r="AV44">
        <f t="shared" si="65"/>
        <v>0</v>
      </c>
      <c r="AW44">
        <f t="shared" si="66"/>
        <v>0</v>
      </c>
      <c r="AX44">
        <f t="shared" si="67"/>
        <v>0</v>
      </c>
      <c r="AY44">
        <f t="shared" si="68"/>
        <v>0</v>
      </c>
      <c r="AZ44">
        <f t="shared" si="69"/>
        <v>0</v>
      </c>
      <c r="BA44">
        <f t="shared" si="70"/>
        <v>0</v>
      </c>
      <c r="BB44">
        <f t="shared" si="71"/>
        <v>0</v>
      </c>
      <c r="BC44">
        <f t="shared" si="72"/>
        <v>0</v>
      </c>
      <c r="BD44">
        <f t="shared" si="73"/>
        <v>0</v>
      </c>
      <c r="BE44" s="22">
        <f t="shared" ref="BE44:BR44" si="81">BD44+LARGE($AO44:$BC44,BE$4)</f>
        <v>0</v>
      </c>
      <c r="BF44" s="22">
        <f t="shared" si="81"/>
        <v>0</v>
      </c>
      <c r="BG44" s="22">
        <f t="shared" si="81"/>
        <v>0</v>
      </c>
      <c r="BH44" s="22">
        <f t="shared" si="81"/>
        <v>0</v>
      </c>
      <c r="BI44" s="22">
        <f t="shared" si="81"/>
        <v>0</v>
      </c>
      <c r="BJ44" s="22">
        <f t="shared" si="81"/>
        <v>0</v>
      </c>
      <c r="BK44" s="22">
        <f t="shared" si="81"/>
        <v>0</v>
      </c>
      <c r="BL44" s="22">
        <f t="shared" si="81"/>
        <v>0</v>
      </c>
      <c r="BM44" s="22">
        <f t="shared" si="81"/>
        <v>0</v>
      </c>
      <c r="BN44" s="22">
        <f t="shared" si="81"/>
        <v>0</v>
      </c>
      <c r="BO44" s="22">
        <f t="shared" si="81"/>
        <v>0</v>
      </c>
      <c r="BP44" s="22">
        <f t="shared" si="81"/>
        <v>0</v>
      </c>
      <c r="BQ44" s="22">
        <f t="shared" si="81"/>
        <v>0</v>
      </c>
      <c r="BR44" s="22">
        <f t="shared" si="81"/>
        <v>0</v>
      </c>
    </row>
    <row r="45" spans="1:70" ht="16.5">
      <c r="A45" s="14"/>
      <c r="B45" s="32" t="str">
        <f>IF(ISNA(VLOOKUP(A45,'Licenciés Jeunes 2023'!A:C,3,0)),"",VLOOKUP(A45,'Licenciés Jeunes 2023'!A:C,3,0))</f>
        <v/>
      </c>
      <c r="C45" s="32" t="str">
        <f>IF(ISNA(VLOOKUP(A45,'Licenciés Jeunes 2023'!A:C,2,0)),"",VLOOKUP(A45,'Licenciés Jeunes 2023'!A:C,2,0))</f>
        <v/>
      </c>
      <c r="D45" s="32" t="str">
        <f>IF(ISNA(VLOOKUP(A45,'Licenciés Jeunes 2023'!A:F,6,0)),"",VLOOKUP(A45,'Licenciés Jeunes 2023'!A:F,6,0))</f>
        <v/>
      </c>
      <c r="E45" s="6"/>
      <c r="F45" s="2">
        <f>IF(E$2="Bike &amp; Run",IF(ISNA(VLOOKUP(E45,Paramètres!$B$3:$C$56,2,FALSE)),0,VLOOKUP(E45,Paramètres!$B$3:$C$56,2,FALSE)*Paramètres!$K$3),IF(OR(E45="",OR($D45="",$D45="NL",$D45="HORS LIGUE")),0,VLOOKUP(IF(OR(E45="",OR($D45="",$D45="NL",$D45="HORS LIGUE")),"",COUNTIFS($D$5:$D$72,"&lt;&gt;"&amp;"",$D$5:$D$72,"&lt;&gt;"&amp;"NL",$D$5:$D$72,"&lt;&gt;"&amp;"HORS LIGUE",E$5:E$72,"&lt;"&amp;E45)+1),Paramètres!$B$3:$C$56,2,FALSE)*Paramètres!$K$3))</f>
        <v>0</v>
      </c>
      <c r="G45" s="4"/>
      <c r="H45" s="2">
        <f>IF(G$2="Bike &amp; Run",IF(ISNA(VLOOKUP(G45,Paramètres!$B$3:$C$56,2,FALSE)),0,VLOOKUP(G45,Paramètres!$B$3:$C$56,2,FALSE)*Paramètres!$K$4),IF(OR(G45="",OR($D45="",$D45="NL",$D45="HORS LIGUE")),0,VLOOKUP(IF(OR(G45="",OR($D45="",$D45="NL",$D45="HORS LIGUE")),"",COUNTIFS($D$5:$D$72,"&lt;&gt;"&amp;"",$D$5:$D$72,"&lt;&gt;"&amp;"NL",$D$5:$D$72,"&lt;&gt;"&amp;"HORS LIGUE",G$5:G$72,"&lt;"&amp;G45)+1),Paramètres!$B$3:$C$56,2,FALSE)*Paramètres!$K$4))</f>
        <v>0</v>
      </c>
      <c r="I45" s="36"/>
      <c r="J45" s="2">
        <f>IF(I$2="Bike &amp; Run",IF(ISNA(VLOOKUP(I45,Paramètres!$B$3:$C$56,2,FALSE)),0,VLOOKUP(I45,Paramètres!$B$3:$C$56,2,FALSE)*Paramètres!$K$5),IF(OR(I45="",OR($D45="",$D45="NL",$D45="HORS LIGUE")),0,VLOOKUP(IF(OR(I45="",OR($D45="",$D45="NL",$D45="HORS LIGUE")),"",COUNTIFS($D$5:$D$72,"&lt;&gt;"&amp;"",$D$5:$D$72,"&lt;&gt;"&amp;"NL",$D$5:$D$72,"&lt;&gt;"&amp;"HORS LIGUE",I$5:I$72,"&lt;"&amp;I45)+1),Paramètres!$B$3:$C$56,2,FALSE)*Paramètres!$K$5))</f>
        <v>0</v>
      </c>
      <c r="K45" s="4"/>
      <c r="L45" s="2">
        <f>IF(K$2="Bike &amp; Run",IF(ISNA(VLOOKUP(K45,Paramètres!$B$3:$C$56,2,FALSE)),0,VLOOKUP(K45,Paramètres!$B$3:$C$56,2,FALSE)*Paramètres!$K$6),IF(OR(K45="",OR($D45="",$D45="NL",$D45="HORS LIGUE")),0,VLOOKUP(IF(OR(K45="",OR($D45="",$D45="NL",$D45="HORS LIGUE")),"",COUNTIFS($D$5:$D$72,"&lt;&gt;"&amp;"",$D$5:$D$72,"&lt;&gt;"&amp;"NL",$D$5:$D$72,"&lt;&gt;"&amp;"HORS LIGUE",K$5:K$72,"&lt;"&amp;K45)+1),Paramètres!$B$3:$C$56,2,FALSE)*Paramètres!$K$6))</f>
        <v>0</v>
      </c>
      <c r="M45" s="4"/>
      <c r="N45" s="2">
        <f>IF(M$2="Bike &amp; Run",IF(ISNA(VLOOKUP(M45,Paramètres!$B$3:$C$56,2,FALSE)),0,VLOOKUP(M45,Paramètres!$B$3:$C$56,2,FALSE)*Paramètres!$K$7),IF(OR(M45="",OR($D45="",$D45="NL",$D45="HORS LIGUE")),0,VLOOKUP(IF(OR(M45="",OR($D45="",$D45="NL",$D45="HORS LIGUE")),"",COUNTIFS($D$5:$D$72,"&lt;&gt;"&amp;"",$D$5:$D$72,"&lt;&gt;"&amp;"NL",$D$5:$D$72,"&lt;&gt;"&amp;"HORS LIGUE",M$5:M$72,"&lt;"&amp;M45)+1),Paramètres!$B$3:$C$56,2,FALSE)*Paramètres!$K$7))</f>
        <v>0</v>
      </c>
      <c r="O45" s="46"/>
      <c r="P45" s="2">
        <f>IF(O$2="Bike &amp; Run",IF(ISNA(VLOOKUP(O45,Paramètres!$B$3:$C$56,2,FALSE)),0,VLOOKUP(O45,Paramètres!$B$3:$C$56,2,FALSE)*Paramètres!$K$8),IF(OR(O45="",OR($D45="",$D45="NL",$D45="HORS LIGUE")),0,VLOOKUP(IF(OR(O45="",OR($D45="",$D45="NL",$D45="HORS LIGUE")),"",COUNTIFS($D$5:$D$72,"&lt;&gt;"&amp;"",$D$5:$D$72,"&lt;&gt;"&amp;"NL",$D$5:$D$72,"&lt;&gt;"&amp;"HORS LIGUE",O$5:O$72,"&lt;"&amp;O45)+1),Paramètres!$B$3:$C$56,2,FALSE)*Paramètres!$K$8))</f>
        <v>0</v>
      </c>
      <c r="Q45" s="46"/>
      <c r="R45" s="2">
        <f>IF(Q$2="Bike &amp; Run",IF(ISNA(VLOOKUP(Q45,Paramètres!$B$3:$C$56,2,FALSE)),0,VLOOKUP(Q45,Paramètres!$B$3:$C$56,2,FALSE)*Paramètres!$K$9),IF(OR(Q45="",OR($D45="",$D45="NL",$D45="HORS LIGUE")),0,VLOOKUP(IF(OR(Q45="",OR($D45="",$D45="NL",$D45="HORS LIGUE")),"",COUNTIFS($D$5:$D$72,"&lt;&gt;"&amp;"",$D$5:$D$72,"&lt;&gt;"&amp;"NL",$D$5:$D$72,"&lt;&gt;"&amp;"HORS LIGUE",Q$5:Q$72,"&lt;"&amp;Q45)+1),Paramètres!$B$3:$C$56,2,FALSE)*Paramètres!$K$9))</f>
        <v>0</v>
      </c>
      <c r="S45" s="46"/>
      <c r="T45" s="2">
        <f>IF(S$2="Bike &amp; Run",IF(ISNA(VLOOKUP(S45,Paramètres!$B$3:$C$56,2,FALSE)),0,VLOOKUP(S45,Paramètres!$B$3:$C$56,2,FALSE)*Paramètres!$K$10),IF(OR(S45="",OR($D45="",$D45="NL",$D45="HORS LIGUE")),0,VLOOKUP(IF(OR(S45="",OR($D45="",$D45="NL",$D45="HORS LIGUE")),"",COUNTIFS($D$5:$D$72,"&lt;&gt;"&amp;"",$D$5:$D$72,"&lt;&gt;"&amp;"NL",$D$5:$D$72,"&lt;&gt;"&amp;"HORS LIGUE",S$5:S$72,"&lt;"&amp;S45)+1),Paramètres!$B$3:$C$56,2,FALSE)*Paramètres!$K$10))</f>
        <v>0</v>
      </c>
      <c r="U45" s="46"/>
      <c r="V45" s="2">
        <f>IF(U$2="Bike &amp; Run",IF(ISNA(VLOOKUP(U45,Paramètres!$B$3:$C$56,2,FALSE)),0,VLOOKUP(U45,Paramètres!$B$3:$C$56,2,FALSE)*Paramètres!$K$11),IF(OR(U45="",OR($D45="",$D45="NL",$D45="HORS LIGUE")),0,VLOOKUP(IF(OR(U45="",OR($D45="",$D45="NL",$D45="HORS LIGUE")),"",COUNTIFS($D$5:$D$72,"&lt;&gt;"&amp;"",$D$5:$D$72,"&lt;&gt;"&amp;"NL",$D$5:$D$72,"&lt;&gt;"&amp;"HORS LIGUE",U$5:U$72,"&lt;"&amp;U45)+1),Paramètres!$B$3:$C$56,2,FALSE)*Paramètres!$K$11))</f>
        <v>0</v>
      </c>
      <c r="W45" s="46"/>
      <c r="X45" s="2">
        <f>IF(W$2="Bike &amp; Run",IF(ISNA(VLOOKUP(W45,Paramètres!$B$3:$C$56,2,FALSE)),0,VLOOKUP(W45,Paramètres!$B$3:$C$56,2,FALSE)*Paramètres!$K$12),IF(OR(W45="",OR($D45="",$D45="NL",$D45="HORS LIGUE")),0,VLOOKUP(IF(OR(W45="",OR($D45="",$D45="NL",$D45="HORS LIGUE")),"",COUNTIFS($D$5:$D$72,"&lt;&gt;"&amp;"",$D$5:$D$72,"&lt;&gt;"&amp;"NL",$D$5:$D$72,"&lt;&gt;"&amp;"HORS LIGUE",W$5:W$72,"&lt;"&amp;W45)+1),Paramètres!$B$3:$C$56,2,FALSE)*Paramètres!$K$12))</f>
        <v>0</v>
      </c>
      <c r="Y45" s="46"/>
      <c r="Z45" s="2">
        <f>IF(Y$2="Bike &amp; Run",IF(ISNA(VLOOKUP(Y45,Paramètres!$B$3:$C$56,2,FALSE)),0,VLOOKUP(Y45,Paramètres!$B$3:$C$56,2,FALSE)*Paramètres!$K$13),IF(OR(Y45="",OR($D45="",$D45="NL",$D45="HORS LIGUE")),0,VLOOKUP(IF(OR(Y45="",OR($D45="",$D45="NL",$D45="HORS LIGUE")),"",COUNTIFS($D$5:$D$72,"&lt;&gt;"&amp;"",$D$5:$D$72,"&lt;&gt;"&amp;"NL",$D$5:$D$72,"&lt;&gt;"&amp;"HORS LIGUE",Y$5:Y$72,"&lt;"&amp;Y45)+1),Paramètres!$B$3:$C$56,2,FALSE)*Paramètres!$K$13))</f>
        <v>0</v>
      </c>
      <c r="AA45" s="46"/>
      <c r="AB45" s="2">
        <f>IF(AA$2="Bike &amp; Run",IF(ISNA(VLOOKUP(AA45,Paramètres!$B$3:$C$56,2,FALSE)),0,VLOOKUP(AA45,Paramètres!$B$3:$C$56,2,FALSE)*Paramètres!$K$14),IF(OR(AA45="",OR($D45="",$D45="NL",$D45="HORS LIGUE")),0,VLOOKUP(IF(OR(AA45="",OR($D45="",$D45="NL",$D45="HORS LIGUE")),"",COUNTIFS($D$5:$D$72,"&lt;&gt;"&amp;"",$D$5:$D$72,"&lt;&gt;"&amp;"NL",$D$5:$D$72,"&lt;&gt;"&amp;"HORS LIGUE",AA$5:AA$72,"&lt;"&amp;AA45)+1),Paramètres!$B$3:$C$56,2,FALSE)*Paramètres!$K$14))</f>
        <v>0</v>
      </c>
      <c r="AC45" s="46"/>
      <c r="AD45" s="2">
        <f>IF(AC$2="Bike &amp; Run",IF(ISNA(VLOOKUP(AC45,Paramètres!$B$3:$C$56,2,FALSE)),0,VLOOKUP(AC45,Paramètres!$B$3:$C$56,2,FALSE)*Paramètres!$K$15),IF(OR(AC45="",OR($D45="",$D45="NL",$D45="HORS LIGUE")),0,VLOOKUP(IF(OR(AC45="",OR($D45="",$D45="NL",$D45="HORS LIGUE")),"",COUNTIFS($D$5:$D$72,"&lt;&gt;"&amp;"",$D$5:$D$72,"&lt;&gt;"&amp;"NL",$D$5:$D$72,"&lt;&gt;"&amp;"HORS LIGUE",AC$5:AC$72,"&lt;"&amp;AC45)+1),Paramètres!$B$3:$C$56,2,FALSE)*Paramètres!$K$15))</f>
        <v>0</v>
      </c>
      <c r="AE45" s="46"/>
      <c r="AF45" s="2">
        <f>IF(AE$2="Bike &amp; Run",IF(ISNA(VLOOKUP(AE45,Paramètres!$B$3:$C$56,2,FALSE)),0,VLOOKUP(AE45,Paramètres!$B$3:$C$56,2,FALSE)*Paramètres!$K$16),IF(OR(AE45="",OR($D45="",$D45="NL",$D45="HORS LIGUE")),0,VLOOKUP(IF(OR(AE45="",OR($D45="",$D45="NL",$D45="HORS LIGUE")),"",COUNTIFS($D$5:$D$72,"&lt;&gt;"&amp;"",$D$5:$D$72,"&lt;&gt;"&amp;"NL",$D$5:$D$72,"&lt;&gt;"&amp;"HORS LIGUE",AE$5:AE$72,"&lt;"&amp;AE45)+1),Paramètres!$B$3:$C$56,2,FALSE)*Paramètres!$K$16))</f>
        <v>0</v>
      </c>
      <c r="AG45" s="46"/>
      <c r="AH45" s="2">
        <f>IF(AG$2="Bike &amp; Run",IF(ISNA(VLOOKUP(AG45,Paramètres!$B$3:$C$56,2,FALSE)),0,VLOOKUP(AG45,Paramètres!$B$3:$C$56,2,FALSE)*Paramètres!$K$17),IF(OR(AG45="",OR($D45="",$D45="NL",$D45="HORS LIGUE")),0,VLOOKUP(IF(OR(AG45="",OR($D45="",$D45="NL",$D45="HORS LIGUE")),"",COUNTIFS($D$5:$D$72,"&lt;&gt;"&amp;"",$D$5:$D$72,"&lt;&gt;"&amp;"NL",$D$5:$D$72,"&lt;&gt;"&amp;"HORS LIGUE",AG$5:AG$72,"&lt;"&amp;AG45)+1),Paramètres!$B$3:$C$56,2,FALSE)*Paramètres!$K$17))</f>
        <v>0</v>
      </c>
      <c r="AI45" s="40">
        <f t="shared" si="53"/>
        <v>0</v>
      </c>
      <c r="AJ45" s="3" t="str">
        <f t="shared" si="54"/>
        <v/>
      </c>
      <c r="AK45" s="5">
        <f t="shared" si="55"/>
        <v>0</v>
      </c>
      <c r="AL45" s="41">
        <f t="shared" si="56"/>
        <v>0</v>
      </c>
      <c r="AM45" s="33" t="str">
        <f t="shared" si="57"/>
        <v/>
      </c>
      <c r="AO45" s="22">
        <f t="shared" si="58"/>
        <v>0</v>
      </c>
      <c r="AP45">
        <f t="shared" si="59"/>
        <v>0</v>
      </c>
      <c r="AQ45">
        <f t="shared" si="60"/>
        <v>0</v>
      </c>
      <c r="AR45">
        <f t="shared" si="61"/>
        <v>0</v>
      </c>
      <c r="AS45">
        <f t="shared" si="62"/>
        <v>0</v>
      </c>
      <c r="AT45">
        <f t="shared" si="63"/>
        <v>0</v>
      </c>
      <c r="AU45">
        <f t="shared" si="64"/>
        <v>0</v>
      </c>
      <c r="AV45">
        <f t="shared" si="65"/>
        <v>0</v>
      </c>
      <c r="AW45">
        <f t="shared" si="66"/>
        <v>0</v>
      </c>
      <c r="AX45">
        <f t="shared" si="67"/>
        <v>0</v>
      </c>
      <c r="AY45">
        <f t="shared" si="68"/>
        <v>0</v>
      </c>
      <c r="AZ45">
        <f t="shared" si="69"/>
        <v>0</v>
      </c>
      <c r="BA45">
        <f t="shared" si="70"/>
        <v>0</v>
      </c>
      <c r="BB45">
        <f t="shared" si="71"/>
        <v>0</v>
      </c>
      <c r="BC45">
        <f t="shared" si="72"/>
        <v>0</v>
      </c>
      <c r="BD45">
        <f t="shared" si="73"/>
        <v>0</v>
      </c>
      <c r="BE45" s="22">
        <f t="shared" ref="BE45:BR45" si="82">BD45+LARGE($AO45:$BC45,BE$4)</f>
        <v>0</v>
      </c>
      <c r="BF45" s="22">
        <f t="shared" si="82"/>
        <v>0</v>
      </c>
      <c r="BG45" s="22">
        <f t="shared" si="82"/>
        <v>0</v>
      </c>
      <c r="BH45" s="22">
        <f t="shared" si="82"/>
        <v>0</v>
      </c>
      <c r="BI45" s="22">
        <f t="shared" si="82"/>
        <v>0</v>
      </c>
      <c r="BJ45" s="22">
        <f t="shared" si="82"/>
        <v>0</v>
      </c>
      <c r="BK45" s="22">
        <f t="shared" si="82"/>
        <v>0</v>
      </c>
      <c r="BL45" s="22">
        <f t="shared" si="82"/>
        <v>0</v>
      </c>
      <c r="BM45" s="22">
        <f t="shared" si="82"/>
        <v>0</v>
      </c>
      <c r="BN45" s="22">
        <f t="shared" si="82"/>
        <v>0</v>
      </c>
      <c r="BO45" s="22">
        <f t="shared" si="82"/>
        <v>0</v>
      </c>
      <c r="BP45" s="22">
        <f t="shared" si="82"/>
        <v>0</v>
      </c>
      <c r="BQ45" s="22">
        <f t="shared" si="82"/>
        <v>0</v>
      </c>
      <c r="BR45" s="22">
        <f t="shared" si="82"/>
        <v>0</v>
      </c>
    </row>
    <row r="46" spans="1:70" ht="16.5">
      <c r="A46" s="14"/>
      <c r="B46" s="32" t="str">
        <f>IF(ISNA(VLOOKUP(A46,'Licenciés Jeunes 2023'!A:C,3,0)),"",VLOOKUP(A46,'Licenciés Jeunes 2023'!A:C,3,0))</f>
        <v/>
      </c>
      <c r="C46" s="32" t="str">
        <f>IF(ISNA(VLOOKUP(A46,'Licenciés Jeunes 2023'!A:C,2,0)),"",VLOOKUP(A46,'Licenciés Jeunes 2023'!A:C,2,0))</f>
        <v/>
      </c>
      <c r="D46" s="32" t="str">
        <f>IF(ISNA(VLOOKUP(A46,'Licenciés Jeunes 2023'!A:F,6,0)),"",VLOOKUP(A46,'Licenciés Jeunes 2023'!A:F,6,0))</f>
        <v/>
      </c>
      <c r="E46" s="6"/>
      <c r="F46" s="2">
        <f>IF(E$2="Bike &amp; Run",IF(ISNA(VLOOKUP(E46,Paramètres!$B$3:$C$56,2,FALSE)),0,VLOOKUP(E46,Paramètres!$B$3:$C$56,2,FALSE)*Paramètres!$K$3),IF(OR(E46="",OR($D46="",$D46="NL",$D46="HORS LIGUE")),0,VLOOKUP(IF(OR(E46="",OR($D46="",$D46="NL",$D46="HORS LIGUE")),"",COUNTIFS($D$5:$D$72,"&lt;&gt;"&amp;"",$D$5:$D$72,"&lt;&gt;"&amp;"NL",$D$5:$D$72,"&lt;&gt;"&amp;"HORS LIGUE",E$5:E$72,"&lt;"&amp;E46)+1),Paramètres!$B$3:$C$56,2,FALSE)*Paramètres!$K$3))</f>
        <v>0</v>
      </c>
      <c r="G46" s="4"/>
      <c r="H46" s="2">
        <f>IF(G$2="Bike &amp; Run",IF(ISNA(VLOOKUP(G46,Paramètres!$B$3:$C$56,2,FALSE)),0,VLOOKUP(G46,Paramètres!$B$3:$C$56,2,FALSE)*Paramètres!$K$4),IF(OR(G46="",OR($D46="",$D46="NL",$D46="HORS LIGUE")),0,VLOOKUP(IF(OR(G46="",OR($D46="",$D46="NL",$D46="HORS LIGUE")),"",COUNTIFS($D$5:$D$72,"&lt;&gt;"&amp;"",$D$5:$D$72,"&lt;&gt;"&amp;"NL",$D$5:$D$72,"&lt;&gt;"&amp;"HORS LIGUE",G$5:G$72,"&lt;"&amp;G46)+1),Paramètres!$B$3:$C$56,2,FALSE)*Paramètres!$K$4))</f>
        <v>0</v>
      </c>
      <c r="I46" s="36"/>
      <c r="J46" s="2">
        <f>IF(I$2="Bike &amp; Run",IF(ISNA(VLOOKUP(I46,Paramètres!$B$3:$C$56,2,FALSE)),0,VLOOKUP(I46,Paramètres!$B$3:$C$56,2,FALSE)*Paramètres!$K$5),IF(OR(I46="",OR($D46="",$D46="NL",$D46="HORS LIGUE")),0,VLOOKUP(IF(OR(I46="",OR($D46="",$D46="NL",$D46="HORS LIGUE")),"",COUNTIFS($D$5:$D$72,"&lt;&gt;"&amp;"",$D$5:$D$72,"&lt;&gt;"&amp;"NL",$D$5:$D$72,"&lt;&gt;"&amp;"HORS LIGUE",I$5:I$72,"&lt;"&amp;I46)+1),Paramètres!$B$3:$C$56,2,FALSE)*Paramètres!$K$5))</f>
        <v>0</v>
      </c>
      <c r="K46" s="4"/>
      <c r="L46" s="2">
        <f>IF(K$2="Bike &amp; Run",IF(ISNA(VLOOKUP(K46,Paramètres!$B$3:$C$56,2,FALSE)),0,VLOOKUP(K46,Paramètres!$B$3:$C$56,2,FALSE)*Paramètres!$K$6),IF(OR(K46="",OR($D46="",$D46="NL",$D46="HORS LIGUE")),0,VLOOKUP(IF(OR(K46="",OR($D46="",$D46="NL",$D46="HORS LIGUE")),"",COUNTIFS($D$5:$D$72,"&lt;&gt;"&amp;"",$D$5:$D$72,"&lt;&gt;"&amp;"NL",$D$5:$D$72,"&lt;&gt;"&amp;"HORS LIGUE",K$5:K$72,"&lt;"&amp;K46)+1),Paramètres!$B$3:$C$56,2,FALSE)*Paramètres!$K$6))</f>
        <v>0</v>
      </c>
      <c r="M46" s="4"/>
      <c r="N46" s="2">
        <f>IF(M$2="Bike &amp; Run",IF(ISNA(VLOOKUP(M46,Paramètres!$B$3:$C$56,2,FALSE)),0,VLOOKUP(M46,Paramètres!$B$3:$C$56,2,FALSE)*Paramètres!$K$7),IF(OR(M46="",OR($D46="",$D46="NL",$D46="HORS LIGUE")),0,VLOOKUP(IF(OR(M46="",OR($D46="",$D46="NL",$D46="HORS LIGUE")),"",COUNTIFS($D$5:$D$72,"&lt;&gt;"&amp;"",$D$5:$D$72,"&lt;&gt;"&amp;"NL",$D$5:$D$72,"&lt;&gt;"&amp;"HORS LIGUE",M$5:M$72,"&lt;"&amp;M46)+1),Paramètres!$B$3:$C$56,2,FALSE)*Paramètres!$K$7))</f>
        <v>0</v>
      </c>
      <c r="O46" s="46"/>
      <c r="P46" s="2">
        <f>IF(O$2="Bike &amp; Run",IF(ISNA(VLOOKUP(O46,Paramètres!$B$3:$C$56,2,FALSE)),0,VLOOKUP(O46,Paramètres!$B$3:$C$56,2,FALSE)*Paramètres!$K$8),IF(OR(O46="",OR($D46="",$D46="NL",$D46="HORS LIGUE")),0,VLOOKUP(IF(OR(O46="",OR($D46="",$D46="NL",$D46="HORS LIGUE")),"",COUNTIFS($D$5:$D$72,"&lt;&gt;"&amp;"",$D$5:$D$72,"&lt;&gt;"&amp;"NL",$D$5:$D$72,"&lt;&gt;"&amp;"HORS LIGUE",O$5:O$72,"&lt;"&amp;O46)+1),Paramètres!$B$3:$C$56,2,FALSE)*Paramètres!$K$8))</f>
        <v>0</v>
      </c>
      <c r="Q46" s="46"/>
      <c r="R46" s="2">
        <f>IF(Q$2="Bike &amp; Run",IF(ISNA(VLOOKUP(Q46,Paramètres!$B$3:$C$56,2,FALSE)),0,VLOOKUP(Q46,Paramètres!$B$3:$C$56,2,FALSE)*Paramètres!$K$9),IF(OR(Q46="",OR($D46="",$D46="NL",$D46="HORS LIGUE")),0,VLOOKUP(IF(OR(Q46="",OR($D46="",$D46="NL",$D46="HORS LIGUE")),"",COUNTIFS($D$5:$D$72,"&lt;&gt;"&amp;"",$D$5:$D$72,"&lt;&gt;"&amp;"NL",$D$5:$D$72,"&lt;&gt;"&amp;"HORS LIGUE",Q$5:Q$72,"&lt;"&amp;Q46)+1),Paramètres!$B$3:$C$56,2,FALSE)*Paramètres!$K$9))</f>
        <v>0</v>
      </c>
      <c r="S46" s="46"/>
      <c r="T46" s="2">
        <f>IF(S$2="Bike &amp; Run",IF(ISNA(VLOOKUP(S46,Paramètres!$B$3:$C$56,2,FALSE)),0,VLOOKUP(S46,Paramètres!$B$3:$C$56,2,FALSE)*Paramètres!$K$10),IF(OR(S46="",OR($D46="",$D46="NL",$D46="HORS LIGUE")),0,VLOOKUP(IF(OR(S46="",OR($D46="",$D46="NL",$D46="HORS LIGUE")),"",COUNTIFS($D$5:$D$72,"&lt;&gt;"&amp;"",$D$5:$D$72,"&lt;&gt;"&amp;"NL",$D$5:$D$72,"&lt;&gt;"&amp;"HORS LIGUE",S$5:S$72,"&lt;"&amp;S46)+1),Paramètres!$B$3:$C$56,2,FALSE)*Paramètres!$K$10))</f>
        <v>0</v>
      </c>
      <c r="U46" s="46"/>
      <c r="V46" s="2">
        <f>IF(U$2="Bike &amp; Run",IF(ISNA(VLOOKUP(U46,Paramètres!$B$3:$C$56,2,FALSE)),0,VLOOKUP(U46,Paramètres!$B$3:$C$56,2,FALSE)*Paramètres!$K$11),IF(OR(U46="",OR($D46="",$D46="NL",$D46="HORS LIGUE")),0,VLOOKUP(IF(OR(U46="",OR($D46="",$D46="NL",$D46="HORS LIGUE")),"",COUNTIFS($D$5:$D$72,"&lt;&gt;"&amp;"",$D$5:$D$72,"&lt;&gt;"&amp;"NL",$D$5:$D$72,"&lt;&gt;"&amp;"HORS LIGUE",U$5:U$72,"&lt;"&amp;U46)+1),Paramètres!$B$3:$C$56,2,FALSE)*Paramètres!$K$11))</f>
        <v>0</v>
      </c>
      <c r="W46" s="46"/>
      <c r="X46" s="2">
        <f>IF(W$2="Bike &amp; Run",IF(ISNA(VLOOKUP(W46,Paramètres!$B$3:$C$56,2,FALSE)),0,VLOOKUP(W46,Paramètres!$B$3:$C$56,2,FALSE)*Paramètres!$K$12),IF(OR(W46="",OR($D46="",$D46="NL",$D46="HORS LIGUE")),0,VLOOKUP(IF(OR(W46="",OR($D46="",$D46="NL",$D46="HORS LIGUE")),"",COUNTIFS($D$5:$D$72,"&lt;&gt;"&amp;"",$D$5:$D$72,"&lt;&gt;"&amp;"NL",$D$5:$D$72,"&lt;&gt;"&amp;"HORS LIGUE",W$5:W$72,"&lt;"&amp;W46)+1),Paramètres!$B$3:$C$56,2,FALSE)*Paramètres!$K$12))</f>
        <v>0</v>
      </c>
      <c r="Y46" s="46"/>
      <c r="Z46" s="2">
        <f>IF(Y$2="Bike &amp; Run",IF(ISNA(VLOOKUP(Y46,Paramètres!$B$3:$C$56,2,FALSE)),0,VLOOKUP(Y46,Paramètres!$B$3:$C$56,2,FALSE)*Paramètres!$K$13),IF(OR(Y46="",OR($D46="",$D46="NL",$D46="HORS LIGUE")),0,VLOOKUP(IF(OR(Y46="",OR($D46="",$D46="NL",$D46="HORS LIGUE")),"",COUNTIFS($D$5:$D$72,"&lt;&gt;"&amp;"",$D$5:$D$72,"&lt;&gt;"&amp;"NL",$D$5:$D$72,"&lt;&gt;"&amp;"HORS LIGUE",Y$5:Y$72,"&lt;"&amp;Y46)+1),Paramètres!$B$3:$C$56,2,FALSE)*Paramètres!$K$13))</f>
        <v>0</v>
      </c>
      <c r="AA46" s="46"/>
      <c r="AB46" s="2">
        <f>IF(AA$2="Bike &amp; Run",IF(ISNA(VLOOKUP(AA46,Paramètres!$B$3:$C$56,2,FALSE)),0,VLOOKUP(AA46,Paramètres!$B$3:$C$56,2,FALSE)*Paramètres!$K$14),IF(OR(AA46="",OR($D46="",$D46="NL",$D46="HORS LIGUE")),0,VLOOKUP(IF(OR(AA46="",OR($D46="",$D46="NL",$D46="HORS LIGUE")),"",COUNTIFS($D$5:$D$72,"&lt;&gt;"&amp;"",$D$5:$D$72,"&lt;&gt;"&amp;"NL",$D$5:$D$72,"&lt;&gt;"&amp;"HORS LIGUE",AA$5:AA$72,"&lt;"&amp;AA46)+1),Paramètres!$B$3:$C$56,2,FALSE)*Paramètres!$K$14))</f>
        <v>0</v>
      </c>
      <c r="AC46" s="46"/>
      <c r="AD46" s="2">
        <f>IF(AC$2="Bike &amp; Run",IF(ISNA(VLOOKUP(AC46,Paramètres!$B$3:$C$56,2,FALSE)),0,VLOOKUP(AC46,Paramètres!$B$3:$C$56,2,FALSE)*Paramètres!$K$15),IF(OR(AC46="",OR($D46="",$D46="NL",$D46="HORS LIGUE")),0,VLOOKUP(IF(OR(AC46="",OR($D46="",$D46="NL",$D46="HORS LIGUE")),"",COUNTIFS($D$5:$D$72,"&lt;&gt;"&amp;"",$D$5:$D$72,"&lt;&gt;"&amp;"NL",$D$5:$D$72,"&lt;&gt;"&amp;"HORS LIGUE",AC$5:AC$72,"&lt;"&amp;AC46)+1),Paramètres!$B$3:$C$56,2,FALSE)*Paramètres!$K$15))</f>
        <v>0</v>
      </c>
      <c r="AE46" s="46"/>
      <c r="AF46" s="2">
        <f>IF(AE$2="Bike &amp; Run",IF(ISNA(VLOOKUP(AE46,Paramètres!$B$3:$C$56,2,FALSE)),0,VLOOKUP(AE46,Paramètres!$B$3:$C$56,2,FALSE)*Paramètres!$K$16),IF(OR(AE46="",OR($D46="",$D46="NL",$D46="HORS LIGUE")),0,VLOOKUP(IF(OR(AE46="",OR($D46="",$D46="NL",$D46="HORS LIGUE")),"",COUNTIFS($D$5:$D$72,"&lt;&gt;"&amp;"",$D$5:$D$72,"&lt;&gt;"&amp;"NL",$D$5:$D$72,"&lt;&gt;"&amp;"HORS LIGUE",AE$5:AE$72,"&lt;"&amp;AE46)+1),Paramètres!$B$3:$C$56,2,FALSE)*Paramètres!$K$16))</f>
        <v>0</v>
      </c>
      <c r="AG46" s="46"/>
      <c r="AH46" s="2">
        <f>IF(AG$2="Bike &amp; Run",IF(ISNA(VLOOKUP(AG46,Paramètres!$B$3:$C$56,2,FALSE)),0,VLOOKUP(AG46,Paramètres!$B$3:$C$56,2,FALSE)*Paramètres!$K$17),IF(OR(AG46="",OR($D46="",$D46="NL",$D46="HORS LIGUE")),0,VLOOKUP(IF(OR(AG46="",OR($D46="",$D46="NL",$D46="HORS LIGUE")),"",COUNTIFS($D$5:$D$72,"&lt;&gt;"&amp;"",$D$5:$D$72,"&lt;&gt;"&amp;"NL",$D$5:$D$72,"&lt;&gt;"&amp;"HORS LIGUE",AG$5:AG$72,"&lt;"&amp;AG46)+1),Paramètres!$B$3:$C$56,2,FALSE)*Paramètres!$K$17))</f>
        <v>0</v>
      </c>
      <c r="AI46" s="40">
        <f t="shared" si="53"/>
        <v>0</v>
      </c>
      <c r="AJ46" s="3" t="str">
        <f t="shared" si="54"/>
        <v/>
      </c>
      <c r="AK46" s="5">
        <f t="shared" si="55"/>
        <v>0</v>
      </c>
      <c r="AL46" s="41">
        <f t="shared" si="56"/>
        <v>0</v>
      </c>
      <c r="AM46" s="33" t="str">
        <f t="shared" si="57"/>
        <v/>
      </c>
      <c r="AO46" s="22">
        <f t="shared" si="58"/>
        <v>0</v>
      </c>
      <c r="AP46">
        <f t="shared" si="59"/>
        <v>0</v>
      </c>
      <c r="AQ46">
        <f t="shared" si="60"/>
        <v>0</v>
      </c>
      <c r="AR46">
        <f t="shared" si="61"/>
        <v>0</v>
      </c>
      <c r="AS46">
        <f t="shared" si="62"/>
        <v>0</v>
      </c>
      <c r="AT46">
        <f t="shared" si="63"/>
        <v>0</v>
      </c>
      <c r="AU46">
        <f t="shared" si="64"/>
        <v>0</v>
      </c>
      <c r="AV46">
        <f t="shared" si="65"/>
        <v>0</v>
      </c>
      <c r="AW46">
        <f t="shared" si="66"/>
        <v>0</v>
      </c>
      <c r="AX46">
        <f t="shared" si="67"/>
        <v>0</v>
      </c>
      <c r="AY46">
        <f t="shared" si="68"/>
        <v>0</v>
      </c>
      <c r="AZ46">
        <f t="shared" si="69"/>
        <v>0</v>
      </c>
      <c r="BA46">
        <f t="shared" si="70"/>
        <v>0</v>
      </c>
      <c r="BB46">
        <f t="shared" si="71"/>
        <v>0</v>
      </c>
      <c r="BC46">
        <f t="shared" si="72"/>
        <v>0</v>
      </c>
      <c r="BD46">
        <f t="shared" si="73"/>
        <v>0</v>
      </c>
      <c r="BE46" s="22">
        <f t="shared" ref="BE46:BR46" si="83">BD46+LARGE($AO46:$BC46,BE$4)</f>
        <v>0</v>
      </c>
      <c r="BF46" s="22">
        <f t="shared" si="83"/>
        <v>0</v>
      </c>
      <c r="BG46" s="22">
        <f t="shared" si="83"/>
        <v>0</v>
      </c>
      <c r="BH46" s="22">
        <f t="shared" si="83"/>
        <v>0</v>
      </c>
      <c r="BI46" s="22">
        <f t="shared" si="83"/>
        <v>0</v>
      </c>
      <c r="BJ46" s="22">
        <f t="shared" si="83"/>
        <v>0</v>
      </c>
      <c r="BK46" s="22">
        <f t="shared" si="83"/>
        <v>0</v>
      </c>
      <c r="BL46" s="22">
        <f t="shared" si="83"/>
        <v>0</v>
      </c>
      <c r="BM46" s="22">
        <f t="shared" si="83"/>
        <v>0</v>
      </c>
      <c r="BN46" s="22">
        <f t="shared" si="83"/>
        <v>0</v>
      </c>
      <c r="BO46" s="22">
        <f t="shared" si="83"/>
        <v>0</v>
      </c>
      <c r="BP46" s="22">
        <f t="shared" si="83"/>
        <v>0</v>
      </c>
      <c r="BQ46" s="22">
        <f t="shared" si="83"/>
        <v>0</v>
      </c>
      <c r="BR46" s="22">
        <f t="shared" si="83"/>
        <v>0</v>
      </c>
    </row>
    <row r="47" spans="1:70" ht="16.5">
      <c r="A47" s="14"/>
      <c r="B47" s="32" t="str">
        <f>IF(ISNA(VLOOKUP(A47,'Licenciés Jeunes 2023'!A:C,3,0)),"",VLOOKUP(A47,'Licenciés Jeunes 2023'!A:C,3,0))</f>
        <v/>
      </c>
      <c r="C47" s="32" t="str">
        <f>IF(ISNA(VLOOKUP(A47,'Licenciés Jeunes 2023'!A:C,2,0)),"",VLOOKUP(A47,'Licenciés Jeunes 2023'!A:C,2,0))</f>
        <v/>
      </c>
      <c r="D47" s="32" t="str">
        <f>IF(ISNA(VLOOKUP(A47,'Licenciés Jeunes 2023'!A:F,6,0)),"",VLOOKUP(A47,'Licenciés Jeunes 2023'!A:F,6,0))</f>
        <v/>
      </c>
      <c r="E47" s="6"/>
      <c r="F47" s="2">
        <f>IF(E$2="Bike &amp; Run",IF(ISNA(VLOOKUP(E47,Paramètres!$B$3:$C$56,2,FALSE)),0,VLOOKUP(E47,Paramètres!$B$3:$C$56,2,FALSE)*Paramètres!$K$3),IF(OR(E47="",OR($D47="",$D47="NL",$D47="HORS LIGUE")),0,VLOOKUP(IF(OR(E47="",OR($D47="",$D47="NL",$D47="HORS LIGUE")),"",COUNTIFS($D$5:$D$72,"&lt;&gt;"&amp;"",$D$5:$D$72,"&lt;&gt;"&amp;"NL",$D$5:$D$72,"&lt;&gt;"&amp;"HORS LIGUE",E$5:E$72,"&lt;"&amp;E47)+1),Paramètres!$B$3:$C$56,2,FALSE)*Paramètres!$K$3))</f>
        <v>0</v>
      </c>
      <c r="G47" s="4"/>
      <c r="H47" s="2">
        <f>IF(G$2="Bike &amp; Run",IF(ISNA(VLOOKUP(G47,Paramètres!$B$3:$C$56,2,FALSE)),0,VLOOKUP(G47,Paramètres!$B$3:$C$56,2,FALSE)*Paramètres!$K$4),IF(OR(G47="",OR($D47="",$D47="NL",$D47="HORS LIGUE")),0,VLOOKUP(IF(OR(G47="",OR($D47="",$D47="NL",$D47="HORS LIGUE")),"",COUNTIFS($D$5:$D$72,"&lt;&gt;"&amp;"",$D$5:$D$72,"&lt;&gt;"&amp;"NL",$D$5:$D$72,"&lt;&gt;"&amp;"HORS LIGUE",G$5:G$72,"&lt;"&amp;G47)+1),Paramètres!$B$3:$C$56,2,FALSE)*Paramètres!$K$4))</f>
        <v>0</v>
      </c>
      <c r="I47" s="36"/>
      <c r="J47" s="2">
        <f>IF(I$2="Bike &amp; Run",IF(ISNA(VLOOKUP(I47,Paramètres!$B$3:$C$56,2,FALSE)),0,VLOOKUP(I47,Paramètres!$B$3:$C$56,2,FALSE)*Paramètres!$K$5),IF(OR(I47="",OR($D47="",$D47="NL",$D47="HORS LIGUE")),0,VLOOKUP(IF(OR(I47="",OR($D47="",$D47="NL",$D47="HORS LIGUE")),"",COUNTIFS($D$5:$D$72,"&lt;&gt;"&amp;"",$D$5:$D$72,"&lt;&gt;"&amp;"NL",$D$5:$D$72,"&lt;&gt;"&amp;"HORS LIGUE",I$5:I$72,"&lt;"&amp;I47)+1),Paramètres!$B$3:$C$56,2,FALSE)*Paramètres!$K$5))</f>
        <v>0</v>
      </c>
      <c r="K47" s="4"/>
      <c r="L47" s="2">
        <f>IF(K$2="Bike &amp; Run",IF(ISNA(VLOOKUP(K47,Paramètres!$B$3:$C$56,2,FALSE)),0,VLOOKUP(K47,Paramètres!$B$3:$C$56,2,FALSE)*Paramètres!$K$6),IF(OR(K47="",OR($D47="",$D47="NL",$D47="HORS LIGUE")),0,VLOOKUP(IF(OR(K47="",OR($D47="",$D47="NL",$D47="HORS LIGUE")),"",COUNTIFS($D$5:$D$72,"&lt;&gt;"&amp;"",$D$5:$D$72,"&lt;&gt;"&amp;"NL",$D$5:$D$72,"&lt;&gt;"&amp;"HORS LIGUE",K$5:K$72,"&lt;"&amp;K47)+1),Paramètres!$B$3:$C$56,2,FALSE)*Paramètres!$K$6))</f>
        <v>0</v>
      </c>
      <c r="M47" s="4"/>
      <c r="N47" s="2">
        <f>IF(M$2="Bike &amp; Run",IF(ISNA(VLOOKUP(M47,Paramètres!$B$3:$C$56,2,FALSE)),0,VLOOKUP(M47,Paramètres!$B$3:$C$56,2,FALSE)*Paramètres!$K$7),IF(OR(M47="",OR($D47="",$D47="NL",$D47="HORS LIGUE")),0,VLOOKUP(IF(OR(M47="",OR($D47="",$D47="NL",$D47="HORS LIGUE")),"",COUNTIFS($D$5:$D$72,"&lt;&gt;"&amp;"",$D$5:$D$72,"&lt;&gt;"&amp;"NL",$D$5:$D$72,"&lt;&gt;"&amp;"HORS LIGUE",M$5:M$72,"&lt;"&amp;M47)+1),Paramètres!$B$3:$C$56,2,FALSE)*Paramètres!$K$7))</f>
        <v>0</v>
      </c>
      <c r="O47" s="46"/>
      <c r="P47" s="2">
        <f>IF(O$2="Bike &amp; Run",IF(ISNA(VLOOKUP(O47,Paramètres!$B$3:$C$56,2,FALSE)),0,VLOOKUP(O47,Paramètres!$B$3:$C$56,2,FALSE)*Paramètres!$K$8),IF(OR(O47="",OR($D47="",$D47="NL",$D47="HORS LIGUE")),0,VLOOKUP(IF(OR(O47="",OR($D47="",$D47="NL",$D47="HORS LIGUE")),"",COUNTIFS($D$5:$D$72,"&lt;&gt;"&amp;"",$D$5:$D$72,"&lt;&gt;"&amp;"NL",$D$5:$D$72,"&lt;&gt;"&amp;"HORS LIGUE",O$5:O$72,"&lt;"&amp;O47)+1),Paramètres!$B$3:$C$56,2,FALSE)*Paramètres!$K$8))</f>
        <v>0</v>
      </c>
      <c r="Q47" s="46"/>
      <c r="R47" s="2">
        <f>IF(Q$2="Bike &amp; Run",IF(ISNA(VLOOKUP(Q47,Paramètres!$B$3:$C$56,2,FALSE)),0,VLOOKUP(Q47,Paramètres!$B$3:$C$56,2,FALSE)*Paramètres!$K$9),IF(OR(Q47="",OR($D47="",$D47="NL",$D47="HORS LIGUE")),0,VLOOKUP(IF(OR(Q47="",OR($D47="",$D47="NL",$D47="HORS LIGUE")),"",COUNTIFS($D$5:$D$72,"&lt;&gt;"&amp;"",$D$5:$D$72,"&lt;&gt;"&amp;"NL",$D$5:$D$72,"&lt;&gt;"&amp;"HORS LIGUE",Q$5:Q$72,"&lt;"&amp;Q47)+1),Paramètres!$B$3:$C$56,2,FALSE)*Paramètres!$K$9))</f>
        <v>0</v>
      </c>
      <c r="S47" s="46"/>
      <c r="T47" s="2">
        <f>IF(S$2="Bike &amp; Run",IF(ISNA(VLOOKUP(S47,Paramètres!$B$3:$C$56,2,FALSE)),0,VLOOKUP(S47,Paramètres!$B$3:$C$56,2,FALSE)*Paramètres!$K$10),IF(OR(S47="",OR($D47="",$D47="NL",$D47="HORS LIGUE")),0,VLOOKUP(IF(OR(S47="",OR($D47="",$D47="NL",$D47="HORS LIGUE")),"",COUNTIFS($D$5:$D$72,"&lt;&gt;"&amp;"",$D$5:$D$72,"&lt;&gt;"&amp;"NL",$D$5:$D$72,"&lt;&gt;"&amp;"HORS LIGUE",S$5:S$72,"&lt;"&amp;S47)+1),Paramètres!$B$3:$C$56,2,FALSE)*Paramètres!$K$10))</f>
        <v>0</v>
      </c>
      <c r="U47" s="46"/>
      <c r="V47" s="2">
        <f>IF(U$2="Bike &amp; Run",IF(ISNA(VLOOKUP(U47,Paramètres!$B$3:$C$56,2,FALSE)),0,VLOOKUP(U47,Paramètres!$B$3:$C$56,2,FALSE)*Paramètres!$K$11),IF(OR(U47="",OR($D47="",$D47="NL",$D47="HORS LIGUE")),0,VLOOKUP(IF(OR(U47="",OR($D47="",$D47="NL",$D47="HORS LIGUE")),"",COUNTIFS($D$5:$D$72,"&lt;&gt;"&amp;"",$D$5:$D$72,"&lt;&gt;"&amp;"NL",$D$5:$D$72,"&lt;&gt;"&amp;"HORS LIGUE",U$5:U$72,"&lt;"&amp;U47)+1),Paramètres!$B$3:$C$56,2,FALSE)*Paramètres!$K$11))</f>
        <v>0</v>
      </c>
      <c r="W47" s="46"/>
      <c r="X47" s="2">
        <f>IF(W$2="Bike &amp; Run",IF(ISNA(VLOOKUP(W47,Paramètres!$B$3:$C$56,2,FALSE)),0,VLOOKUP(W47,Paramètres!$B$3:$C$56,2,FALSE)*Paramètres!$K$12),IF(OR(W47="",OR($D47="",$D47="NL",$D47="HORS LIGUE")),0,VLOOKUP(IF(OR(W47="",OR($D47="",$D47="NL",$D47="HORS LIGUE")),"",COUNTIFS($D$5:$D$72,"&lt;&gt;"&amp;"",$D$5:$D$72,"&lt;&gt;"&amp;"NL",$D$5:$D$72,"&lt;&gt;"&amp;"HORS LIGUE",W$5:W$72,"&lt;"&amp;W47)+1),Paramètres!$B$3:$C$56,2,FALSE)*Paramètres!$K$12))</f>
        <v>0</v>
      </c>
      <c r="Y47" s="46"/>
      <c r="Z47" s="2">
        <f>IF(Y$2="Bike &amp; Run",IF(ISNA(VLOOKUP(Y47,Paramètres!$B$3:$C$56,2,FALSE)),0,VLOOKUP(Y47,Paramètres!$B$3:$C$56,2,FALSE)*Paramètres!$K$13),IF(OR(Y47="",OR($D47="",$D47="NL",$D47="HORS LIGUE")),0,VLOOKUP(IF(OR(Y47="",OR($D47="",$D47="NL",$D47="HORS LIGUE")),"",COUNTIFS($D$5:$D$72,"&lt;&gt;"&amp;"",$D$5:$D$72,"&lt;&gt;"&amp;"NL",$D$5:$D$72,"&lt;&gt;"&amp;"HORS LIGUE",Y$5:Y$72,"&lt;"&amp;Y47)+1),Paramètres!$B$3:$C$56,2,FALSE)*Paramètres!$K$13))</f>
        <v>0</v>
      </c>
      <c r="AA47" s="46"/>
      <c r="AB47" s="2">
        <f>IF(AA$2="Bike &amp; Run",IF(ISNA(VLOOKUP(AA47,Paramètres!$B$3:$C$56,2,FALSE)),0,VLOOKUP(AA47,Paramètres!$B$3:$C$56,2,FALSE)*Paramètres!$K$14),IF(OR(AA47="",OR($D47="",$D47="NL",$D47="HORS LIGUE")),0,VLOOKUP(IF(OR(AA47="",OR($D47="",$D47="NL",$D47="HORS LIGUE")),"",COUNTIFS($D$5:$D$72,"&lt;&gt;"&amp;"",$D$5:$D$72,"&lt;&gt;"&amp;"NL",$D$5:$D$72,"&lt;&gt;"&amp;"HORS LIGUE",AA$5:AA$72,"&lt;"&amp;AA47)+1),Paramètres!$B$3:$C$56,2,FALSE)*Paramètres!$K$14))</f>
        <v>0</v>
      </c>
      <c r="AC47" s="46"/>
      <c r="AD47" s="2">
        <f>IF(AC$2="Bike &amp; Run",IF(ISNA(VLOOKUP(AC47,Paramètres!$B$3:$C$56,2,FALSE)),0,VLOOKUP(AC47,Paramètres!$B$3:$C$56,2,FALSE)*Paramètres!$K$15),IF(OR(AC47="",OR($D47="",$D47="NL",$D47="HORS LIGUE")),0,VLOOKUP(IF(OR(AC47="",OR($D47="",$D47="NL",$D47="HORS LIGUE")),"",COUNTIFS($D$5:$D$72,"&lt;&gt;"&amp;"",$D$5:$D$72,"&lt;&gt;"&amp;"NL",$D$5:$D$72,"&lt;&gt;"&amp;"HORS LIGUE",AC$5:AC$72,"&lt;"&amp;AC47)+1),Paramètres!$B$3:$C$56,2,FALSE)*Paramètres!$K$15))</f>
        <v>0</v>
      </c>
      <c r="AE47" s="46"/>
      <c r="AF47" s="2">
        <f>IF(AE$2="Bike &amp; Run",IF(ISNA(VLOOKUP(AE47,Paramètres!$B$3:$C$56,2,FALSE)),0,VLOOKUP(AE47,Paramètres!$B$3:$C$56,2,FALSE)*Paramètres!$K$16),IF(OR(AE47="",OR($D47="",$D47="NL",$D47="HORS LIGUE")),0,VLOOKUP(IF(OR(AE47="",OR($D47="",$D47="NL",$D47="HORS LIGUE")),"",COUNTIFS($D$5:$D$72,"&lt;&gt;"&amp;"",$D$5:$D$72,"&lt;&gt;"&amp;"NL",$D$5:$D$72,"&lt;&gt;"&amp;"HORS LIGUE",AE$5:AE$72,"&lt;"&amp;AE47)+1),Paramètres!$B$3:$C$56,2,FALSE)*Paramètres!$K$16))</f>
        <v>0</v>
      </c>
      <c r="AG47" s="46"/>
      <c r="AH47" s="2">
        <f>IF(AG$2="Bike &amp; Run",IF(ISNA(VLOOKUP(AG47,Paramètres!$B$3:$C$56,2,FALSE)),0,VLOOKUP(AG47,Paramètres!$B$3:$C$56,2,FALSE)*Paramètres!$K$17),IF(OR(AG47="",OR($D47="",$D47="NL",$D47="HORS LIGUE")),0,VLOOKUP(IF(OR(AG47="",OR($D47="",$D47="NL",$D47="HORS LIGUE")),"",COUNTIFS($D$5:$D$72,"&lt;&gt;"&amp;"",$D$5:$D$72,"&lt;&gt;"&amp;"NL",$D$5:$D$72,"&lt;&gt;"&amp;"HORS LIGUE",AG$5:AG$72,"&lt;"&amp;AG47)+1),Paramètres!$B$3:$C$56,2,FALSE)*Paramètres!$K$17))</f>
        <v>0</v>
      </c>
      <c r="AI47" s="40">
        <f t="shared" si="53"/>
        <v>0</v>
      </c>
      <c r="AJ47" s="3" t="str">
        <f t="shared" si="54"/>
        <v/>
      </c>
      <c r="AK47" s="5">
        <f t="shared" si="55"/>
        <v>0</v>
      </c>
      <c r="AL47" s="41">
        <f t="shared" si="56"/>
        <v>0</v>
      </c>
      <c r="AM47" s="33" t="str">
        <f t="shared" si="57"/>
        <v/>
      </c>
      <c r="AO47" s="22">
        <f t="shared" si="58"/>
        <v>0</v>
      </c>
      <c r="AP47">
        <f t="shared" si="59"/>
        <v>0</v>
      </c>
      <c r="AQ47">
        <f t="shared" si="60"/>
        <v>0</v>
      </c>
      <c r="AR47">
        <f t="shared" si="61"/>
        <v>0</v>
      </c>
      <c r="AS47">
        <f t="shared" si="62"/>
        <v>0</v>
      </c>
      <c r="AT47">
        <f t="shared" si="63"/>
        <v>0</v>
      </c>
      <c r="AU47">
        <f t="shared" si="64"/>
        <v>0</v>
      </c>
      <c r="AV47">
        <f t="shared" si="65"/>
        <v>0</v>
      </c>
      <c r="AW47">
        <f t="shared" si="66"/>
        <v>0</v>
      </c>
      <c r="AX47">
        <f t="shared" si="67"/>
        <v>0</v>
      </c>
      <c r="AY47">
        <f t="shared" si="68"/>
        <v>0</v>
      </c>
      <c r="AZ47">
        <f t="shared" si="69"/>
        <v>0</v>
      </c>
      <c r="BA47">
        <f t="shared" si="70"/>
        <v>0</v>
      </c>
      <c r="BB47">
        <f t="shared" si="71"/>
        <v>0</v>
      </c>
      <c r="BC47">
        <f t="shared" si="72"/>
        <v>0</v>
      </c>
      <c r="BD47">
        <f t="shared" si="73"/>
        <v>0</v>
      </c>
      <c r="BE47" s="22">
        <f t="shared" ref="BE47:BR47" si="84">BD47+LARGE($AO47:$BC47,BE$4)</f>
        <v>0</v>
      </c>
      <c r="BF47" s="22">
        <f t="shared" si="84"/>
        <v>0</v>
      </c>
      <c r="BG47" s="22">
        <f t="shared" si="84"/>
        <v>0</v>
      </c>
      <c r="BH47" s="22">
        <f t="shared" si="84"/>
        <v>0</v>
      </c>
      <c r="BI47" s="22">
        <f t="shared" si="84"/>
        <v>0</v>
      </c>
      <c r="BJ47" s="22">
        <f t="shared" si="84"/>
        <v>0</v>
      </c>
      <c r="BK47" s="22">
        <f t="shared" si="84"/>
        <v>0</v>
      </c>
      <c r="BL47" s="22">
        <f t="shared" si="84"/>
        <v>0</v>
      </c>
      <c r="BM47" s="22">
        <f t="shared" si="84"/>
        <v>0</v>
      </c>
      <c r="BN47" s="22">
        <f t="shared" si="84"/>
        <v>0</v>
      </c>
      <c r="BO47" s="22">
        <f t="shared" si="84"/>
        <v>0</v>
      </c>
      <c r="BP47" s="22">
        <f t="shared" si="84"/>
        <v>0</v>
      </c>
      <c r="BQ47" s="22">
        <f t="shared" si="84"/>
        <v>0</v>
      </c>
      <c r="BR47" s="22">
        <f t="shared" si="84"/>
        <v>0</v>
      </c>
    </row>
    <row r="48" spans="1:70" ht="16.5">
      <c r="A48" s="14"/>
      <c r="B48" s="32" t="str">
        <f>IF(ISNA(VLOOKUP(A48,'Licenciés Jeunes 2023'!A:C,3,0)),"",VLOOKUP(A48,'Licenciés Jeunes 2023'!A:C,3,0))</f>
        <v/>
      </c>
      <c r="C48" s="32" t="str">
        <f>IF(ISNA(VLOOKUP(A48,'Licenciés Jeunes 2023'!A:C,2,0)),"",VLOOKUP(A48,'Licenciés Jeunes 2023'!A:C,2,0))</f>
        <v/>
      </c>
      <c r="D48" s="32" t="str">
        <f>IF(ISNA(VLOOKUP(A48,'Licenciés Jeunes 2023'!A:F,6,0)),"",VLOOKUP(A48,'Licenciés Jeunes 2023'!A:F,6,0))</f>
        <v/>
      </c>
      <c r="E48" s="6"/>
      <c r="F48" s="2">
        <f>IF(E$2="Bike &amp; Run",IF(ISNA(VLOOKUP(E48,Paramètres!$B$3:$C$56,2,FALSE)),0,VLOOKUP(E48,Paramètres!$B$3:$C$56,2,FALSE)*Paramètres!$K$3),IF(OR(E48="",OR($D48="",$D48="NL",$D48="HORS LIGUE")),0,VLOOKUP(IF(OR(E48="",OR($D48="",$D48="NL",$D48="HORS LIGUE")),"",COUNTIFS($D$5:$D$72,"&lt;&gt;"&amp;"",$D$5:$D$72,"&lt;&gt;"&amp;"NL",$D$5:$D$72,"&lt;&gt;"&amp;"HORS LIGUE",E$5:E$72,"&lt;"&amp;E48)+1),Paramètres!$B$3:$C$56,2,FALSE)*Paramètres!$K$3))</f>
        <v>0</v>
      </c>
      <c r="G48" s="4"/>
      <c r="H48" s="2">
        <f>IF(G$2="Bike &amp; Run",IF(ISNA(VLOOKUP(G48,Paramètres!$B$3:$C$56,2,FALSE)),0,VLOOKUP(G48,Paramètres!$B$3:$C$56,2,FALSE)*Paramètres!$K$4),IF(OR(G48="",OR($D48="",$D48="NL",$D48="HORS LIGUE")),0,VLOOKUP(IF(OR(G48="",OR($D48="",$D48="NL",$D48="HORS LIGUE")),"",COUNTIFS($D$5:$D$72,"&lt;&gt;"&amp;"",$D$5:$D$72,"&lt;&gt;"&amp;"NL",$D$5:$D$72,"&lt;&gt;"&amp;"HORS LIGUE",G$5:G$72,"&lt;"&amp;G48)+1),Paramètres!$B$3:$C$56,2,FALSE)*Paramètres!$K$4))</f>
        <v>0</v>
      </c>
      <c r="I48" s="36"/>
      <c r="J48" s="2">
        <f>IF(I$2="Bike &amp; Run",IF(ISNA(VLOOKUP(I48,Paramètres!$B$3:$C$56,2,FALSE)),0,VLOOKUP(I48,Paramètres!$B$3:$C$56,2,FALSE)*Paramètres!$K$5),IF(OR(I48="",OR($D48="",$D48="NL",$D48="HORS LIGUE")),0,VLOOKUP(IF(OR(I48="",OR($D48="",$D48="NL",$D48="HORS LIGUE")),"",COUNTIFS($D$5:$D$72,"&lt;&gt;"&amp;"",$D$5:$D$72,"&lt;&gt;"&amp;"NL",$D$5:$D$72,"&lt;&gt;"&amp;"HORS LIGUE",I$5:I$72,"&lt;"&amp;I48)+1),Paramètres!$B$3:$C$56,2,FALSE)*Paramètres!$K$5))</f>
        <v>0</v>
      </c>
      <c r="K48" s="4"/>
      <c r="L48" s="2">
        <f>IF(K$2="Bike &amp; Run",IF(ISNA(VLOOKUP(K48,Paramètres!$B$3:$C$56,2,FALSE)),0,VLOOKUP(K48,Paramètres!$B$3:$C$56,2,FALSE)*Paramètres!$K$6),IF(OR(K48="",OR($D48="",$D48="NL",$D48="HORS LIGUE")),0,VLOOKUP(IF(OR(K48="",OR($D48="",$D48="NL",$D48="HORS LIGUE")),"",COUNTIFS($D$5:$D$72,"&lt;&gt;"&amp;"",$D$5:$D$72,"&lt;&gt;"&amp;"NL",$D$5:$D$72,"&lt;&gt;"&amp;"HORS LIGUE",K$5:K$72,"&lt;"&amp;K48)+1),Paramètres!$B$3:$C$56,2,FALSE)*Paramètres!$K$6))</f>
        <v>0</v>
      </c>
      <c r="M48" s="4"/>
      <c r="N48" s="2">
        <f>IF(M$2="Bike &amp; Run",IF(ISNA(VLOOKUP(M48,Paramètres!$B$3:$C$56,2,FALSE)),0,VLOOKUP(M48,Paramètres!$B$3:$C$56,2,FALSE)*Paramètres!$K$7),IF(OR(M48="",OR($D48="",$D48="NL",$D48="HORS LIGUE")),0,VLOOKUP(IF(OR(M48="",OR($D48="",$D48="NL",$D48="HORS LIGUE")),"",COUNTIFS($D$5:$D$72,"&lt;&gt;"&amp;"",$D$5:$D$72,"&lt;&gt;"&amp;"NL",$D$5:$D$72,"&lt;&gt;"&amp;"HORS LIGUE",M$5:M$72,"&lt;"&amp;M48)+1),Paramètres!$B$3:$C$56,2,FALSE)*Paramètres!$K$7))</f>
        <v>0</v>
      </c>
      <c r="O48" s="46"/>
      <c r="P48" s="2">
        <f>IF(O$2="Bike &amp; Run",IF(ISNA(VLOOKUP(O48,Paramètres!$B$3:$C$56,2,FALSE)),0,VLOOKUP(O48,Paramètres!$B$3:$C$56,2,FALSE)*Paramètres!$K$8),IF(OR(O48="",OR($D48="",$D48="NL",$D48="HORS LIGUE")),0,VLOOKUP(IF(OR(O48="",OR($D48="",$D48="NL",$D48="HORS LIGUE")),"",COUNTIFS($D$5:$D$72,"&lt;&gt;"&amp;"",$D$5:$D$72,"&lt;&gt;"&amp;"NL",$D$5:$D$72,"&lt;&gt;"&amp;"HORS LIGUE",O$5:O$72,"&lt;"&amp;O48)+1),Paramètres!$B$3:$C$56,2,FALSE)*Paramètres!$K$8))</f>
        <v>0</v>
      </c>
      <c r="Q48" s="46"/>
      <c r="R48" s="2">
        <f>IF(Q$2="Bike &amp; Run",IF(ISNA(VLOOKUP(Q48,Paramètres!$B$3:$C$56,2,FALSE)),0,VLOOKUP(Q48,Paramètres!$B$3:$C$56,2,FALSE)*Paramètres!$K$9),IF(OR(Q48="",OR($D48="",$D48="NL",$D48="HORS LIGUE")),0,VLOOKUP(IF(OR(Q48="",OR($D48="",$D48="NL",$D48="HORS LIGUE")),"",COUNTIFS($D$5:$D$72,"&lt;&gt;"&amp;"",$D$5:$D$72,"&lt;&gt;"&amp;"NL",$D$5:$D$72,"&lt;&gt;"&amp;"HORS LIGUE",Q$5:Q$72,"&lt;"&amp;Q48)+1),Paramètres!$B$3:$C$56,2,FALSE)*Paramètres!$K$9))</f>
        <v>0</v>
      </c>
      <c r="S48" s="46"/>
      <c r="T48" s="2">
        <f>IF(S$2="Bike &amp; Run",IF(ISNA(VLOOKUP(S48,Paramètres!$B$3:$C$56,2,FALSE)),0,VLOOKUP(S48,Paramètres!$B$3:$C$56,2,FALSE)*Paramètres!$K$10),IF(OR(S48="",OR($D48="",$D48="NL",$D48="HORS LIGUE")),0,VLOOKUP(IF(OR(S48="",OR($D48="",$D48="NL",$D48="HORS LIGUE")),"",COUNTIFS($D$5:$D$72,"&lt;&gt;"&amp;"",$D$5:$D$72,"&lt;&gt;"&amp;"NL",$D$5:$D$72,"&lt;&gt;"&amp;"HORS LIGUE",S$5:S$72,"&lt;"&amp;S48)+1),Paramètres!$B$3:$C$56,2,FALSE)*Paramètres!$K$10))</f>
        <v>0</v>
      </c>
      <c r="U48" s="46"/>
      <c r="V48" s="2">
        <f>IF(U$2="Bike &amp; Run",IF(ISNA(VLOOKUP(U48,Paramètres!$B$3:$C$56,2,FALSE)),0,VLOOKUP(U48,Paramètres!$B$3:$C$56,2,FALSE)*Paramètres!$K$11),IF(OR(U48="",OR($D48="",$D48="NL",$D48="HORS LIGUE")),0,VLOOKUP(IF(OR(U48="",OR($D48="",$D48="NL",$D48="HORS LIGUE")),"",COUNTIFS($D$5:$D$72,"&lt;&gt;"&amp;"",$D$5:$D$72,"&lt;&gt;"&amp;"NL",$D$5:$D$72,"&lt;&gt;"&amp;"HORS LIGUE",U$5:U$72,"&lt;"&amp;U48)+1),Paramètres!$B$3:$C$56,2,FALSE)*Paramètres!$K$11))</f>
        <v>0</v>
      </c>
      <c r="W48" s="46"/>
      <c r="X48" s="2">
        <f>IF(W$2="Bike &amp; Run",IF(ISNA(VLOOKUP(W48,Paramètres!$B$3:$C$56,2,FALSE)),0,VLOOKUP(W48,Paramètres!$B$3:$C$56,2,FALSE)*Paramètres!$K$12),IF(OR(W48="",OR($D48="",$D48="NL",$D48="HORS LIGUE")),0,VLOOKUP(IF(OR(W48="",OR($D48="",$D48="NL",$D48="HORS LIGUE")),"",COUNTIFS($D$5:$D$72,"&lt;&gt;"&amp;"",$D$5:$D$72,"&lt;&gt;"&amp;"NL",$D$5:$D$72,"&lt;&gt;"&amp;"HORS LIGUE",W$5:W$72,"&lt;"&amp;W48)+1),Paramètres!$B$3:$C$56,2,FALSE)*Paramètres!$K$12))</f>
        <v>0</v>
      </c>
      <c r="Y48" s="46"/>
      <c r="Z48" s="2">
        <f>IF(Y$2="Bike &amp; Run",IF(ISNA(VLOOKUP(Y48,Paramètres!$B$3:$C$56,2,FALSE)),0,VLOOKUP(Y48,Paramètres!$B$3:$C$56,2,FALSE)*Paramètres!$K$13),IF(OR(Y48="",OR($D48="",$D48="NL",$D48="HORS LIGUE")),0,VLOOKUP(IF(OR(Y48="",OR($D48="",$D48="NL",$D48="HORS LIGUE")),"",COUNTIFS($D$5:$D$72,"&lt;&gt;"&amp;"",$D$5:$D$72,"&lt;&gt;"&amp;"NL",$D$5:$D$72,"&lt;&gt;"&amp;"HORS LIGUE",Y$5:Y$72,"&lt;"&amp;Y48)+1),Paramètres!$B$3:$C$56,2,FALSE)*Paramètres!$K$13))</f>
        <v>0</v>
      </c>
      <c r="AA48" s="46"/>
      <c r="AB48" s="2">
        <f>IF(AA$2="Bike &amp; Run",IF(ISNA(VLOOKUP(AA48,Paramètres!$B$3:$C$56,2,FALSE)),0,VLOOKUP(AA48,Paramètres!$B$3:$C$56,2,FALSE)*Paramètres!$K$14),IF(OR(AA48="",OR($D48="",$D48="NL",$D48="HORS LIGUE")),0,VLOOKUP(IF(OR(AA48="",OR($D48="",$D48="NL",$D48="HORS LIGUE")),"",COUNTIFS($D$5:$D$72,"&lt;&gt;"&amp;"",$D$5:$D$72,"&lt;&gt;"&amp;"NL",$D$5:$D$72,"&lt;&gt;"&amp;"HORS LIGUE",AA$5:AA$72,"&lt;"&amp;AA48)+1),Paramètres!$B$3:$C$56,2,FALSE)*Paramètres!$K$14))</f>
        <v>0</v>
      </c>
      <c r="AC48" s="46"/>
      <c r="AD48" s="2">
        <f>IF(AC$2="Bike &amp; Run",IF(ISNA(VLOOKUP(AC48,Paramètres!$B$3:$C$56,2,FALSE)),0,VLOOKUP(AC48,Paramètres!$B$3:$C$56,2,FALSE)*Paramètres!$K$15),IF(OR(AC48="",OR($D48="",$D48="NL",$D48="HORS LIGUE")),0,VLOOKUP(IF(OR(AC48="",OR($D48="",$D48="NL",$D48="HORS LIGUE")),"",COUNTIFS($D$5:$D$72,"&lt;&gt;"&amp;"",$D$5:$D$72,"&lt;&gt;"&amp;"NL",$D$5:$D$72,"&lt;&gt;"&amp;"HORS LIGUE",AC$5:AC$72,"&lt;"&amp;AC48)+1),Paramètres!$B$3:$C$56,2,FALSE)*Paramètres!$K$15))</f>
        <v>0</v>
      </c>
      <c r="AE48" s="46"/>
      <c r="AF48" s="2">
        <f>IF(AE$2="Bike &amp; Run",IF(ISNA(VLOOKUP(AE48,Paramètres!$B$3:$C$56,2,FALSE)),0,VLOOKUP(AE48,Paramètres!$B$3:$C$56,2,FALSE)*Paramètres!$K$16),IF(OR(AE48="",OR($D48="",$D48="NL",$D48="HORS LIGUE")),0,VLOOKUP(IF(OR(AE48="",OR($D48="",$D48="NL",$D48="HORS LIGUE")),"",COUNTIFS($D$5:$D$72,"&lt;&gt;"&amp;"",$D$5:$D$72,"&lt;&gt;"&amp;"NL",$D$5:$D$72,"&lt;&gt;"&amp;"HORS LIGUE",AE$5:AE$72,"&lt;"&amp;AE48)+1),Paramètres!$B$3:$C$56,2,FALSE)*Paramètres!$K$16))</f>
        <v>0</v>
      </c>
      <c r="AG48" s="46"/>
      <c r="AH48" s="2">
        <f>IF(AG$2="Bike &amp; Run",IF(ISNA(VLOOKUP(AG48,Paramètres!$B$3:$C$56,2,FALSE)),0,VLOOKUP(AG48,Paramètres!$B$3:$C$56,2,FALSE)*Paramètres!$K$17),IF(OR(AG48="",OR($D48="",$D48="NL",$D48="HORS LIGUE")),0,VLOOKUP(IF(OR(AG48="",OR($D48="",$D48="NL",$D48="HORS LIGUE")),"",COUNTIFS($D$5:$D$72,"&lt;&gt;"&amp;"",$D$5:$D$72,"&lt;&gt;"&amp;"NL",$D$5:$D$72,"&lt;&gt;"&amp;"HORS LIGUE",AG$5:AG$72,"&lt;"&amp;AG48)+1),Paramètres!$B$3:$C$56,2,FALSE)*Paramètres!$K$17))</f>
        <v>0</v>
      </c>
      <c r="AI48" s="40">
        <f t="shared" si="53"/>
        <v>0</v>
      </c>
      <c r="AJ48" s="3" t="str">
        <f t="shared" si="54"/>
        <v/>
      </c>
      <c r="AK48" s="5">
        <f t="shared" si="55"/>
        <v>0</v>
      </c>
      <c r="AL48" s="41">
        <f t="shared" si="56"/>
        <v>0</v>
      </c>
      <c r="AM48" s="33" t="str">
        <f t="shared" si="57"/>
        <v/>
      </c>
      <c r="AO48" s="22">
        <f t="shared" si="58"/>
        <v>0</v>
      </c>
      <c r="AP48">
        <f t="shared" si="59"/>
        <v>0</v>
      </c>
      <c r="AQ48">
        <f t="shared" si="60"/>
        <v>0</v>
      </c>
      <c r="AR48">
        <f t="shared" si="61"/>
        <v>0</v>
      </c>
      <c r="AS48">
        <f t="shared" si="62"/>
        <v>0</v>
      </c>
      <c r="AT48">
        <f t="shared" si="63"/>
        <v>0</v>
      </c>
      <c r="AU48">
        <f t="shared" si="64"/>
        <v>0</v>
      </c>
      <c r="AV48">
        <f t="shared" si="65"/>
        <v>0</v>
      </c>
      <c r="AW48">
        <f t="shared" si="66"/>
        <v>0</v>
      </c>
      <c r="AX48">
        <f t="shared" si="67"/>
        <v>0</v>
      </c>
      <c r="AY48">
        <f t="shared" si="68"/>
        <v>0</v>
      </c>
      <c r="AZ48">
        <f t="shared" si="69"/>
        <v>0</v>
      </c>
      <c r="BA48">
        <f t="shared" si="70"/>
        <v>0</v>
      </c>
      <c r="BB48">
        <f t="shared" si="71"/>
        <v>0</v>
      </c>
      <c r="BC48">
        <f t="shared" si="72"/>
        <v>0</v>
      </c>
      <c r="BD48">
        <f t="shared" si="73"/>
        <v>0</v>
      </c>
      <c r="BE48" s="22">
        <f t="shared" ref="BE48:BR48" si="85">BD48+LARGE($AO48:$BC48,BE$4)</f>
        <v>0</v>
      </c>
      <c r="BF48" s="22">
        <f t="shared" si="85"/>
        <v>0</v>
      </c>
      <c r="BG48" s="22">
        <f t="shared" si="85"/>
        <v>0</v>
      </c>
      <c r="BH48" s="22">
        <f t="shared" si="85"/>
        <v>0</v>
      </c>
      <c r="BI48" s="22">
        <f t="shared" si="85"/>
        <v>0</v>
      </c>
      <c r="BJ48" s="22">
        <f t="shared" si="85"/>
        <v>0</v>
      </c>
      <c r="BK48" s="22">
        <f t="shared" si="85"/>
        <v>0</v>
      </c>
      <c r="BL48" s="22">
        <f t="shared" si="85"/>
        <v>0</v>
      </c>
      <c r="BM48" s="22">
        <f t="shared" si="85"/>
        <v>0</v>
      </c>
      <c r="BN48" s="22">
        <f t="shared" si="85"/>
        <v>0</v>
      </c>
      <c r="BO48" s="22">
        <f t="shared" si="85"/>
        <v>0</v>
      </c>
      <c r="BP48" s="22">
        <f t="shared" si="85"/>
        <v>0</v>
      </c>
      <c r="BQ48" s="22">
        <f t="shared" si="85"/>
        <v>0</v>
      </c>
      <c r="BR48" s="22">
        <f t="shared" si="85"/>
        <v>0</v>
      </c>
    </row>
    <row r="49" spans="1:70" ht="16.5">
      <c r="A49" s="14"/>
      <c r="B49" s="32" t="str">
        <f>IF(ISNA(VLOOKUP(A49,'Licenciés Jeunes 2023'!A:C,3,0)),"",VLOOKUP(A49,'Licenciés Jeunes 2023'!A:C,3,0))</f>
        <v/>
      </c>
      <c r="C49" s="32" t="str">
        <f>IF(ISNA(VLOOKUP(A49,'Licenciés Jeunes 2023'!A:C,2,0)),"",VLOOKUP(A49,'Licenciés Jeunes 2023'!A:C,2,0))</f>
        <v/>
      </c>
      <c r="D49" s="32" t="str">
        <f>IF(ISNA(VLOOKUP(A49,'Licenciés Jeunes 2023'!A:F,6,0)),"",VLOOKUP(A49,'Licenciés Jeunes 2023'!A:F,6,0))</f>
        <v/>
      </c>
      <c r="E49" s="6"/>
      <c r="F49" s="2">
        <f>IF(E$2="Bike &amp; Run",IF(ISNA(VLOOKUP(E49,Paramètres!$B$3:$C$56,2,FALSE)),0,VLOOKUP(E49,Paramètres!$B$3:$C$56,2,FALSE)*Paramètres!$K$3),IF(OR(E49="",OR($D49="",$D49="NL",$D49="HORS LIGUE")),0,VLOOKUP(IF(OR(E49="",OR($D49="",$D49="NL",$D49="HORS LIGUE")),"",COUNTIFS($D$5:$D$72,"&lt;&gt;"&amp;"",$D$5:$D$72,"&lt;&gt;"&amp;"NL",$D$5:$D$72,"&lt;&gt;"&amp;"HORS LIGUE",E$5:E$72,"&lt;"&amp;E49)+1),Paramètres!$B$3:$C$56,2,FALSE)*Paramètres!$K$3))</f>
        <v>0</v>
      </c>
      <c r="G49" s="4"/>
      <c r="H49" s="2">
        <f>IF(G$2="Bike &amp; Run",IF(ISNA(VLOOKUP(G49,Paramètres!$B$3:$C$56,2,FALSE)),0,VLOOKUP(G49,Paramètres!$B$3:$C$56,2,FALSE)*Paramètres!$K$4),IF(OR(G49="",OR($D49="",$D49="NL",$D49="HORS LIGUE")),0,VLOOKUP(IF(OR(G49="",OR($D49="",$D49="NL",$D49="HORS LIGUE")),"",COUNTIFS($D$5:$D$72,"&lt;&gt;"&amp;"",$D$5:$D$72,"&lt;&gt;"&amp;"NL",$D$5:$D$72,"&lt;&gt;"&amp;"HORS LIGUE",G$5:G$72,"&lt;"&amp;G49)+1),Paramètres!$B$3:$C$56,2,FALSE)*Paramètres!$K$4))</f>
        <v>0</v>
      </c>
      <c r="I49" s="36"/>
      <c r="J49" s="2">
        <f>IF(I$2="Bike &amp; Run",IF(ISNA(VLOOKUP(I49,Paramètres!$B$3:$C$56,2,FALSE)),0,VLOOKUP(I49,Paramètres!$B$3:$C$56,2,FALSE)*Paramètres!$K$5),IF(OR(I49="",OR($D49="",$D49="NL",$D49="HORS LIGUE")),0,VLOOKUP(IF(OR(I49="",OR($D49="",$D49="NL",$D49="HORS LIGUE")),"",COUNTIFS($D$5:$D$72,"&lt;&gt;"&amp;"",$D$5:$D$72,"&lt;&gt;"&amp;"NL",$D$5:$D$72,"&lt;&gt;"&amp;"HORS LIGUE",I$5:I$72,"&lt;"&amp;I49)+1),Paramètres!$B$3:$C$56,2,FALSE)*Paramètres!$K$5))</f>
        <v>0</v>
      </c>
      <c r="K49" s="4"/>
      <c r="L49" s="2">
        <f>IF(K$2="Bike &amp; Run",IF(ISNA(VLOOKUP(K49,Paramètres!$B$3:$C$56,2,FALSE)),0,VLOOKUP(K49,Paramètres!$B$3:$C$56,2,FALSE)*Paramètres!$K$6),IF(OR(K49="",OR($D49="",$D49="NL",$D49="HORS LIGUE")),0,VLOOKUP(IF(OR(K49="",OR($D49="",$D49="NL",$D49="HORS LIGUE")),"",COUNTIFS($D$5:$D$72,"&lt;&gt;"&amp;"",$D$5:$D$72,"&lt;&gt;"&amp;"NL",$D$5:$D$72,"&lt;&gt;"&amp;"HORS LIGUE",K$5:K$72,"&lt;"&amp;K49)+1),Paramètres!$B$3:$C$56,2,FALSE)*Paramètres!$K$6))</f>
        <v>0</v>
      </c>
      <c r="M49" s="4"/>
      <c r="N49" s="2">
        <f>IF(M$2="Bike &amp; Run",IF(ISNA(VLOOKUP(M49,Paramètres!$B$3:$C$56,2,FALSE)),0,VLOOKUP(M49,Paramètres!$B$3:$C$56,2,FALSE)*Paramètres!$K$7),IF(OR(M49="",OR($D49="",$D49="NL",$D49="HORS LIGUE")),0,VLOOKUP(IF(OR(M49="",OR($D49="",$D49="NL",$D49="HORS LIGUE")),"",COUNTIFS($D$5:$D$72,"&lt;&gt;"&amp;"",$D$5:$D$72,"&lt;&gt;"&amp;"NL",$D$5:$D$72,"&lt;&gt;"&amp;"HORS LIGUE",M$5:M$72,"&lt;"&amp;M49)+1),Paramètres!$B$3:$C$56,2,FALSE)*Paramètres!$K$7))</f>
        <v>0</v>
      </c>
      <c r="O49" s="46"/>
      <c r="P49" s="2">
        <f>IF(O$2="Bike &amp; Run",IF(ISNA(VLOOKUP(O49,Paramètres!$B$3:$C$56,2,FALSE)),0,VLOOKUP(O49,Paramètres!$B$3:$C$56,2,FALSE)*Paramètres!$K$8),IF(OR(O49="",OR($D49="",$D49="NL",$D49="HORS LIGUE")),0,VLOOKUP(IF(OR(O49="",OR($D49="",$D49="NL",$D49="HORS LIGUE")),"",COUNTIFS($D$5:$D$72,"&lt;&gt;"&amp;"",$D$5:$D$72,"&lt;&gt;"&amp;"NL",$D$5:$D$72,"&lt;&gt;"&amp;"HORS LIGUE",O$5:O$72,"&lt;"&amp;O49)+1),Paramètres!$B$3:$C$56,2,FALSE)*Paramètres!$K$8))</f>
        <v>0</v>
      </c>
      <c r="Q49" s="46"/>
      <c r="R49" s="2">
        <f>IF(Q$2="Bike &amp; Run",IF(ISNA(VLOOKUP(Q49,Paramètres!$B$3:$C$56,2,FALSE)),0,VLOOKUP(Q49,Paramètres!$B$3:$C$56,2,FALSE)*Paramètres!$K$9),IF(OR(Q49="",OR($D49="",$D49="NL",$D49="HORS LIGUE")),0,VLOOKUP(IF(OR(Q49="",OR($D49="",$D49="NL",$D49="HORS LIGUE")),"",COUNTIFS($D$5:$D$72,"&lt;&gt;"&amp;"",$D$5:$D$72,"&lt;&gt;"&amp;"NL",$D$5:$D$72,"&lt;&gt;"&amp;"HORS LIGUE",Q$5:Q$72,"&lt;"&amp;Q49)+1),Paramètres!$B$3:$C$56,2,FALSE)*Paramètres!$K$9))</f>
        <v>0</v>
      </c>
      <c r="S49" s="46"/>
      <c r="T49" s="2">
        <f>IF(S$2="Bike &amp; Run",IF(ISNA(VLOOKUP(S49,Paramètres!$B$3:$C$56,2,FALSE)),0,VLOOKUP(S49,Paramètres!$B$3:$C$56,2,FALSE)*Paramètres!$K$10),IF(OR(S49="",OR($D49="",$D49="NL",$D49="HORS LIGUE")),0,VLOOKUP(IF(OR(S49="",OR($D49="",$D49="NL",$D49="HORS LIGUE")),"",COUNTIFS($D$5:$D$72,"&lt;&gt;"&amp;"",$D$5:$D$72,"&lt;&gt;"&amp;"NL",$D$5:$D$72,"&lt;&gt;"&amp;"HORS LIGUE",S$5:S$72,"&lt;"&amp;S49)+1),Paramètres!$B$3:$C$56,2,FALSE)*Paramètres!$K$10))</f>
        <v>0</v>
      </c>
      <c r="U49" s="46"/>
      <c r="V49" s="2">
        <f>IF(U$2="Bike &amp; Run",IF(ISNA(VLOOKUP(U49,Paramètres!$B$3:$C$56,2,FALSE)),0,VLOOKUP(U49,Paramètres!$B$3:$C$56,2,FALSE)*Paramètres!$K$11),IF(OR(U49="",OR($D49="",$D49="NL",$D49="HORS LIGUE")),0,VLOOKUP(IF(OR(U49="",OR($D49="",$D49="NL",$D49="HORS LIGUE")),"",COUNTIFS($D$5:$D$72,"&lt;&gt;"&amp;"",$D$5:$D$72,"&lt;&gt;"&amp;"NL",$D$5:$D$72,"&lt;&gt;"&amp;"HORS LIGUE",U$5:U$72,"&lt;"&amp;U49)+1),Paramètres!$B$3:$C$56,2,FALSE)*Paramètres!$K$11))</f>
        <v>0</v>
      </c>
      <c r="W49" s="46"/>
      <c r="X49" s="2">
        <f>IF(W$2="Bike &amp; Run",IF(ISNA(VLOOKUP(W49,Paramètres!$B$3:$C$56,2,FALSE)),0,VLOOKUP(W49,Paramètres!$B$3:$C$56,2,FALSE)*Paramètres!$K$12),IF(OR(W49="",OR($D49="",$D49="NL",$D49="HORS LIGUE")),0,VLOOKUP(IF(OR(W49="",OR($D49="",$D49="NL",$D49="HORS LIGUE")),"",COUNTIFS($D$5:$D$72,"&lt;&gt;"&amp;"",$D$5:$D$72,"&lt;&gt;"&amp;"NL",$D$5:$D$72,"&lt;&gt;"&amp;"HORS LIGUE",W$5:W$72,"&lt;"&amp;W49)+1),Paramètres!$B$3:$C$56,2,FALSE)*Paramètres!$K$12))</f>
        <v>0</v>
      </c>
      <c r="Y49" s="46"/>
      <c r="Z49" s="2">
        <f>IF(Y$2="Bike &amp; Run",IF(ISNA(VLOOKUP(Y49,Paramètres!$B$3:$C$56,2,FALSE)),0,VLOOKUP(Y49,Paramètres!$B$3:$C$56,2,FALSE)*Paramètres!$K$13),IF(OR(Y49="",OR($D49="",$D49="NL",$D49="HORS LIGUE")),0,VLOOKUP(IF(OR(Y49="",OR($D49="",$D49="NL",$D49="HORS LIGUE")),"",COUNTIFS($D$5:$D$72,"&lt;&gt;"&amp;"",$D$5:$D$72,"&lt;&gt;"&amp;"NL",$D$5:$D$72,"&lt;&gt;"&amp;"HORS LIGUE",Y$5:Y$72,"&lt;"&amp;Y49)+1),Paramètres!$B$3:$C$56,2,FALSE)*Paramètres!$K$13))</f>
        <v>0</v>
      </c>
      <c r="AA49" s="46"/>
      <c r="AB49" s="2">
        <f>IF(AA$2="Bike &amp; Run",IF(ISNA(VLOOKUP(AA49,Paramètres!$B$3:$C$56,2,FALSE)),0,VLOOKUP(AA49,Paramètres!$B$3:$C$56,2,FALSE)*Paramètres!$K$14),IF(OR(AA49="",OR($D49="",$D49="NL",$D49="HORS LIGUE")),0,VLOOKUP(IF(OR(AA49="",OR($D49="",$D49="NL",$D49="HORS LIGUE")),"",COUNTIFS($D$5:$D$72,"&lt;&gt;"&amp;"",$D$5:$D$72,"&lt;&gt;"&amp;"NL",$D$5:$D$72,"&lt;&gt;"&amp;"HORS LIGUE",AA$5:AA$72,"&lt;"&amp;AA49)+1),Paramètres!$B$3:$C$56,2,FALSE)*Paramètres!$K$14))</f>
        <v>0</v>
      </c>
      <c r="AC49" s="46"/>
      <c r="AD49" s="2">
        <f>IF(AC$2="Bike &amp; Run",IF(ISNA(VLOOKUP(AC49,Paramètres!$B$3:$C$56,2,FALSE)),0,VLOOKUP(AC49,Paramètres!$B$3:$C$56,2,FALSE)*Paramètres!$K$15),IF(OR(AC49="",OR($D49="",$D49="NL",$D49="HORS LIGUE")),0,VLOOKUP(IF(OR(AC49="",OR($D49="",$D49="NL",$D49="HORS LIGUE")),"",COUNTIFS($D$5:$D$72,"&lt;&gt;"&amp;"",$D$5:$D$72,"&lt;&gt;"&amp;"NL",$D$5:$D$72,"&lt;&gt;"&amp;"HORS LIGUE",AC$5:AC$72,"&lt;"&amp;AC49)+1),Paramètres!$B$3:$C$56,2,FALSE)*Paramètres!$K$15))</f>
        <v>0</v>
      </c>
      <c r="AE49" s="46"/>
      <c r="AF49" s="2">
        <f>IF(AE$2="Bike &amp; Run",IF(ISNA(VLOOKUP(AE49,Paramètres!$B$3:$C$56,2,FALSE)),0,VLOOKUP(AE49,Paramètres!$B$3:$C$56,2,FALSE)*Paramètres!$K$16),IF(OR(AE49="",OR($D49="",$D49="NL",$D49="HORS LIGUE")),0,VLOOKUP(IF(OR(AE49="",OR($D49="",$D49="NL",$D49="HORS LIGUE")),"",COUNTIFS($D$5:$D$72,"&lt;&gt;"&amp;"",$D$5:$D$72,"&lt;&gt;"&amp;"NL",$D$5:$D$72,"&lt;&gt;"&amp;"HORS LIGUE",AE$5:AE$72,"&lt;"&amp;AE49)+1),Paramètres!$B$3:$C$56,2,FALSE)*Paramètres!$K$16))</f>
        <v>0</v>
      </c>
      <c r="AG49" s="46"/>
      <c r="AH49" s="2">
        <f>IF(AG$2="Bike &amp; Run",IF(ISNA(VLOOKUP(AG49,Paramètres!$B$3:$C$56,2,FALSE)),0,VLOOKUP(AG49,Paramètres!$B$3:$C$56,2,FALSE)*Paramètres!$K$17),IF(OR(AG49="",OR($D49="",$D49="NL",$D49="HORS LIGUE")),0,VLOOKUP(IF(OR(AG49="",OR($D49="",$D49="NL",$D49="HORS LIGUE")),"",COUNTIFS($D$5:$D$72,"&lt;&gt;"&amp;"",$D$5:$D$72,"&lt;&gt;"&amp;"NL",$D$5:$D$72,"&lt;&gt;"&amp;"HORS LIGUE",AG$5:AG$72,"&lt;"&amp;AG49)+1),Paramètres!$B$3:$C$56,2,FALSE)*Paramètres!$K$17))</f>
        <v>0</v>
      </c>
      <c r="AI49" s="40">
        <f t="shared" si="53"/>
        <v>0</v>
      </c>
      <c r="AJ49" s="3" t="str">
        <f t="shared" si="54"/>
        <v/>
      </c>
      <c r="AK49" s="5">
        <f t="shared" si="55"/>
        <v>0</v>
      </c>
      <c r="AL49" s="41">
        <f t="shared" si="56"/>
        <v>0</v>
      </c>
      <c r="AM49" s="33" t="str">
        <f t="shared" si="57"/>
        <v/>
      </c>
      <c r="AO49" s="22">
        <f t="shared" si="58"/>
        <v>0</v>
      </c>
      <c r="AP49">
        <f t="shared" si="59"/>
        <v>0</v>
      </c>
      <c r="AQ49">
        <f t="shared" si="60"/>
        <v>0</v>
      </c>
      <c r="AR49">
        <f t="shared" si="61"/>
        <v>0</v>
      </c>
      <c r="AS49">
        <f t="shared" si="62"/>
        <v>0</v>
      </c>
      <c r="AT49">
        <f t="shared" si="63"/>
        <v>0</v>
      </c>
      <c r="AU49">
        <f t="shared" si="64"/>
        <v>0</v>
      </c>
      <c r="AV49">
        <f t="shared" si="65"/>
        <v>0</v>
      </c>
      <c r="AW49">
        <f t="shared" si="66"/>
        <v>0</v>
      </c>
      <c r="AX49">
        <f t="shared" si="67"/>
        <v>0</v>
      </c>
      <c r="AY49">
        <f t="shared" si="68"/>
        <v>0</v>
      </c>
      <c r="AZ49">
        <f t="shared" si="69"/>
        <v>0</v>
      </c>
      <c r="BA49">
        <f t="shared" si="70"/>
        <v>0</v>
      </c>
      <c r="BB49">
        <f t="shared" si="71"/>
        <v>0</v>
      </c>
      <c r="BC49">
        <f t="shared" si="72"/>
        <v>0</v>
      </c>
      <c r="BD49">
        <f t="shared" si="73"/>
        <v>0</v>
      </c>
      <c r="BE49" s="22">
        <f t="shared" ref="BE49:BR49" si="86">BD49+LARGE($AO49:$BC49,BE$4)</f>
        <v>0</v>
      </c>
      <c r="BF49" s="22">
        <f t="shared" si="86"/>
        <v>0</v>
      </c>
      <c r="BG49" s="22">
        <f t="shared" si="86"/>
        <v>0</v>
      </c>
      <c r="BH49" s="22">
        <f t="shared" si="86"/>
        <v>0</v>
      </c>
      <c r="BI49" s="22">
        <f t="shared" si="86"/>
        <v>0</v>
      </c>
      <c r="BJ49" s="22">
        <f t="shared" si="86"/>
        <v>0</v>
      </c>
      <c r="BK49" s="22">
        <f t="shared" si="86"/>
        <v>0</v>
      </c>
      <c r="BL49" s="22">
        <f t="shared" si="86"/>
        <v>0</v>
      </c>
      <c r="BM49" s="22">
        <f t="shared" si="86"/>
        <v>0</v>
      </c>
      <c r="BN49" s="22">
        <f t="shared" si="86"/>
        <v>0</v>
      </c>
      <c r="BO49" s="22">
        <f t="shared" si="86"/>
        <v>0</v>
      </c>
      <c r="BP49" s="22">
        <f t="shared" si="86"/>
        <v>0</v>
      </c>
      <c r="BQ49" s="22">
        <f t="shared" si="86"/>
        <v>0</v>
      </c>
      <c r="BR49" s="22">
        <f t="shared" si="86"/>
        <v>0</v>
      </c>
    </row>
    <row r="50" spans="1:70" ht="16.5">
      <c r="A50" s="14"/>
      <c r="B50" s="32" t="str">
        <f>IF(ISNA(VLOOKUP(A50,'Licenciés Jeunes 2023'!A:C,3,0)),"",VLOOKUP(A50,'Licenciés Jeunes 2023'!A:C,3,0))</f>
        <v/>
      </c>
      <c r="C50" s="32" t="str">
        <f>IF(ISNA(VLOOKUP(A50,'Licenciés Jeunes 2023'!A:C,2,0)),"",VLOOKUP(A50,'Licenciés Jeunes 2023'!A:C,2,0))</f>
        <v/>
      </c>
      <c r="D50" s="32" t="str">
        <f>IF(ISNA(VLOOKUP(A50,'Licenciés Jeunes 2023'!A:F,6,0)),"",VLOOKUP(A50,'Licenciés Jeunes 2023'!A:F,6,0))</f>
        <v/>
      </c>
      <c r="E50" s="6"/>
      <c r="F50" s="2">
        <f>IF(E$2="Bike &amp; Run",IF(ISNA(VLOOKUP(E50,Paramètres!$B$3:$C$56,2,FALSE)),0,VLOOKUP(E50,Paramètres!$B$3:$C$56,2,FALSE)*Paramètres!$K$3),IF(OR(E50="",OR($D50="",$D50="NL",$D50="HORS LIGUE")),0,VLOOKUP(IF(OR(E50="",OR($D50="",$D50="NL",$D50="HORS LIGUE")),"",COUNTIFS($D$5:$D$72,"&lt;&gt;"&amp;"",$D$5:$D$72,"&lt;&gt;"&amp;"NL",$D$5:$D$72,"&lt;&gt;"&amp;"HORS LIGUE",E$5:E$72,"&lt;"&amp;E50)+1),Paramètres!$B$3:$C$56,2,FALSE)*Paramètres!$K$3))</f>
        <v>0</v>
      </c>
      <c r="G50" s="4"/>
      <c r="H50" s="2">
        <f>IF(G$2="Bike &amp; Run",IF(ISNA(VLOOKUP(G50,Paramètres!$B$3:$C$56,2,FALSE)),0,VLOOKUP(G50,Paramètres!$B$3:$C$56,2,FALSE)*Paramètres!$K$4),IF(OR(G50="",OR($D50="",$D50="NL",$D50="HORS LIGUE")),0,VLOOKUP(IF(OR(G50="",OR($D50="",$D50="NL",$D50="HORS LIGUE")),"",COUNTIFS($D$5:$D$72,"&lt;&gt;"&amp;"",$D$5:$D$72,"&lt;&gt;"&amp;"NL",$D$5:$D$72,"&lt;&gt;"&amp;"HORS LIGUE",G$5:G$72,"&lt;"&amp;G50)+1),Paramètres!$B$3:$C$56,2,FALSE)*Paramètres!$K$4))</f>
        <v>0</v>
      </c>
      <c r="I50" s="36"/>
      <c r="J50" s="2">
        <f>IF(I$2="Bike &amp; Run",IF(ISNA(VLOOKUP(I50,Paramètres!$B$3:$C$56,2,FALSE)),0,VLOOKUP(I50,Paramètres!$B$3:$C$56,2,FALSE)*Paramètres!$K$5),IF(OR(I50="",OR($D50="",$D50="NL",$D50="HORS LIGUE")),0,VLOOKUP(IF(OR(I50="",OR($D50="",$D50="NL",$D50="HORS LIGUE")),"",COUNTIFS($D$5:$D$72,"&lt;&gt;"&amp;"",$D$5:$D$72,"&lt;&gt;"&amp;"NL",$D$5:$D$72,"&lt;&gt;"&amp;"HORS LIGUE",I$5:I$72,"&lt;"&amp;I50)+1),Paramètres!$B$3:$C$56,2,FALSE)*Paramètres!$K$5))</f>
        <v>0</v>
      </c>
      <c r="K50" s="4"/>
      <c r="L50" s="2">
        <f>IF(K$2="Bike &amp; Run",IF(ISNA(VLOOKUP(K50,Paramètres!$B$3:$C$56,2,FALSE)),0,VLOOKUP(K50,Paramètres!$B$3:$C$56,2,FALSE)*Paramètres!$K$6),IF(OR(K50="",OR($D50="",$D50="NL",$D50="HORS LIGUE")),0,VLOOKUP(IF(OR(K50="",OR($D50="",$D50="NL",$D50="HORS LIGUE")),"",COUNTIFS($D$5:$D$72,"&lt;&gt;"&amp;"",$D$5:$D$72,"&lt;&gt;"&amp;"NL",$D$5:$D$72,"&lt;&gt;"&amp;"HORS LIGUE",K$5:K$72,"&lt;"&amp;K50)+1),Paramètres!$B$3:$C$56,2,FALSE)*Paramètres!$K$6))</f>
        <v>0</v>
      </c>
      <c r="M50" s="4"/>
      <c r="N50" s="2">
        <f>IF(M$2="Bike &amp; Run",IF(ISNA(VLOOKUP(M50,Paramètres!$B$3:$C$56,2,FALSE)),0,VLOOKUP(M50,Paramètres!$B$3:$C$56,2,FALSE)*Paramètres!$K$7),IF(OR(M50="",OR($D50="",$D50="NL",$D50="HORS LIGUE")),0,VLOOKUP(IF(OR(M50="",OR($D50="",$D50="NL",$D50="HORS LIGUE")),"",COUNTIFS($D$5:$D$72,"&lt;&gt;"&amp;"",$D$5:$D$72,"&lt;&gt;"&amp;"NL",$D$5:$D$72,"&lt;&gt;"&amp;"HORS LIGUE",M$5:M$72,"&lt;"&amp;M50)+1),Paramètres!$B$3:$C$56,2,FALSE)*Paramètres!$K$7))</f>
        <v>0</v>
      </c>
      <c r="O50" s="46"/>
      <c r="P50" s="2">
        <f>IF(O$2="Bike &amp; Run",IF(ISNA(VLOOKUP(O50,Paramètres!$B$3:$C$56,2,FALSE)),0,VLOOKUP(O50,Paramètres!$B$3:$C$56,2,FALSE)*Paramètres!$K$8),IF(OR(O50="",OR($D50="",$D50="NL",$D50="HORS LIGUE")),0,VLOOKUP(IF(OR(O50="",OR($D50="",$D50="NL",$D50="HORS LIGUE")),"",COUNTIFS($D$5:$D$72,"&lt;&gt;"&amp;"",$D$5:$D$72,"&lt;&gt;"&amp;"NL",$D$5:$D$72,"&lt;&gt;"&amp;"HORS LIGUE",O$5:O$72,"&lt;"&amp;O50)+1),Paramètres!$B$3:$C$56,2,FALSE)*Paramètres!$K$8))</f>
        <v>0</v>
      </c>
      <c r="Q50" s="46"/>
      <c r="R50" s="2">
        <f>IF(Q$2="Bike &amp; Run",IF(ISNA(VLOOKUP(Q50,Paramètres!$B$3:$C$56,2,FALSE)),0,VLOOKUP(Q50,Paramètres!$B$3:$C$56,2,FALSE)*Paramètres!$K$9),IF(OR(Q50="",OR($D50="",$D50="NL",$D50="HORS LIGUE")),0,VLOOKUP(IF(OR(Q50="",OR($D50="",$D50="NL",$D50="HORS LIGUE")),"",COUNTIFS($D$5:$D$72,"&lt;&gt;"&amp;"",$D$5:$D$72,"&lt;&gt;"&amp;"NL",$D$5:$D$72,"&lt;&gt;"&amp;"HORS LIGUE",Q$5:Q$72,"&lt;"&amp;Q50)+1),Paramètres!$B$3:$C$56,2,FALSE)*Paramètres!$K$9))</f>
        <v>0</v>
      </c>
      <c r="S50" s="46"/>
      <c r="T50" s="2">
        <f>IF(S$2="Bike &amp; Run",IF(ISNA(VLOOKUP(S50,Paramètres!$B$3:$C$56,2,FALSE)),0,VLOOKUP(S50,Paramètres!$B$3:$C$56,2,FALSE)*Paramètres!$K$10),IF(OR(S50="",OR($D50="",$D50="NL",$D50="HORS LIGUE")),0,VLOOKUP(IF(OR(S50="",OR($D50="",$D50="NL",$D50="HORS LIGUE")),"",COUNTIFS($D$5:$D$72,"&lt;&gt;"&amp;"",$D$5:$D$72,"&lt;&gt;"&amp;"NL",$D$5:$D$72,"&lt;&gt;"&amp;"HORS LIGUE",S$5:S$72,"&lt;"&amp;S50)+1),Paramètres!$B$3:$C$56,2,FALSE)*Paramètres!$K$10))</f>
        <v>0</v>
      </c>
      <c r="U50" s="46"/>
      <c r="V50" s="2">
        <f>IF(U$2="Bike &amp; Run",IF(ISNA(VLOOKUP(U50,Paramètres!$B$3:$C$56,2,FALSE)),0,VLOOKUP(U50,Paramètres!$B$3:$C$56,2,FALSE)*Paramètres!$K$11),IF(OR(U50="",OR($D50="",$D50="NL",$D50="HORS LIGUE")),0,VLOOKUP(IF(OR(U50="",OR($D50="",$D50="NL",$D50="HORS LIGUE")),"",COUNTIFS($D$5:$D$72,"&lt;&gt;"&amp;"",$D$5:$D$72,"&lt;&gt;"&amp;"NL",$D$5:$D$72,"&lt;&gt;"&amp;"HORS LIGUE",U$5:U$72,"&lt;"&amp;U50)+1),Paramètres!$B$3:$C$56,2,FALSE)*Paramètres!$K$11))</f>
        <v>0</v>
      </c>
      <c r="W50" s="46"/>
      <c r="X50" s="2">
        <f>IF(W$2="Bike &amp; Run",IF(ISNA(VLOOKUP(W50,Paramètres!$B$3:$C$56,2,FALSE)),0,VLOOKUP(W50,Paramètres!$B$3:$C$56,2,FALSE)*Paramètres!$K$12),IF(OR(W50="",OR($D50="",$D50="NL",$D50="HORS LIGUE")),0,VLOOKUP(IF(OR(W50="",OR($D50="",$D50="NL",$D50="HORS LIGUE")),"",COUNTIFS($D$5:$D$72,"&lt;&gt;"&amp;"",$D$5:$D$72,"&lt;&gt;"&amp;"NL",$D$5:$D$72,"&lt;&gt;"&amp;"HORS LIGUE",W$5:W$72,"&lt;"&amp;W50)+1),Paramètres!$B$3:$C$56,2,FALSE)*Paramètres!$K$12))</f>
        <v>0</v>
      </c>
      <c r="Y50" s="46"/>
      <c r="Z50" s="2">
        <f>IF(Y$2="Bike &amp; Run",IF(ISNA(VLOOKUP(Y50,Paramètres!$B$3:$C$56,2,FALSE)),0,VLOOKUP(Y50,Paramètres!$B$3:$C$56,2,FALSE)*Paramètres!$K$13),IF(OR(Y50="",OR($D50="",$D50="NL",$D50="HORS LIGUE")),0,VLOOKUP(IF(OR(Y50="",OR($D50="",$D50="NL",$D50="HORS LIGUE")),"",COUNTIFS($D$5:$D$72,"&lt;&gt;"&amp;"",$D$5:$D$72,"&lt;&gt;"&amp;"NL",$D$5:$D$72,"&lt;&gt;"&amp;"HORS LIGUE",Y$5:Y$72,"&lt;"&amp;Y50)+1),Paramètres!$B$3:$C$56,2,FALSE)*Paramètres!$K$13))</f>
        <v>0</v>
      </c>
      <c r="AA50" s="46"/>
      <c r="AB50" s="2">
        <f>IF(AA$2="Bike &amp; Run",IF(ISNA(VLOOKUP(AA50,Paramètres!$B$3:$C$56,2,FALSE)),0,VLOOKUP(AA50,Paramètres!$B$3:$C$56,2,FALSE)*Paramètres!$K$14),IF(OR(AA50="",OR($D50="",$D50="NL",$D50="HORS LIGUE")),0,VLOOKUP(IF(OR(AA50="",OR($D50="",$D50="NL",$D50="HORS LIGUE")),"",COUNTIFS($D$5:$D$72,"&lt;&gt;"&amp;"",$D$5:$D$72,"&lt;&gt;"&amp;"NL",$D$5:$D$72,"&lt;&gt;"&amp;"HORS LIGUE",AA$5:AA$72,"&lt;"&amp;AA50)+1),Paramètres!$B$3:$C$56,2,FALSE)*Paramètres!$K$14))</f>
        <v>0</v>
      </c>
      <c r="AC50" s="46"/>
      <c r="AD50" s="2">
        <f>IF(AC$2="Bike &amp; Run",IF(ISNA(VLOOKUP(AC50,Paramètres!$B$3:$C$56,2,FALSE)),0,VLOOKUP(AC50,Paramètres!$B$3:$C$56,2,FALSE)*Paramètres!$K$15),IF(OR(AC50="",OR($D50="",$D50="NL",$D50="HORS LIGUE")),0,VLOOKUP(IF(OR(AC50="",OR($D50="",$D50="NL",$D50="HORS LIGUE")),"",COUNTIFS($D$5:$D$72,"&lt;&gt;"&amp;"",$D$5:$D$72,"&lt;&gt;"&amp;"NL",$D$5:$D$72,"&lt;&gt;"&amp;"HORS LIGUE",AC$5:AC$72,"&lt;"&amp;AC50)+1),Paramètres!$B$3:$C$56,2,FALSE)*Paramètres!$K$15))</f>
        <v>0</v>
      </c>
      <c r="AE50" s="46"/>
      <c r="AF50" s="2">
        <f>IF(AE$2="Bike &amp; Run",IF(ISNA(VLOOKUP(AE50,Paramètres!$B$3:$C$56,2,FALSE)),0,VLOOKUP(AE50,Paramètres!$B$3:$C$56,2,FALSE)*Paramètres!$K$16),IF(OR(AE50="",OR($D50="",$D50="NL",$D50="HORS LIGUE")),0,VLOOKUP(IF(OR(AE50="",OR($D50="",$D50="NL",$D50="HORS LIGUE")),"",COUNTIFS($D$5:$D$72,"&lt;&gt;"&amp;"",$D$5:$D$72,"&lt;&gt;"&amp;"NL",$D$5:$D$72,"&lt;&gt;"&amp;"HORS LIGUE",AE$5:AE$72,"&lt;"&amp;AE50)+1),Paramètres!$B$3:$C$56,2,FALSE)*Paramètres!$K$16))</f>
        <v>0</v>
      </c>
      <c r="AG50" s="46"/>
      <c r="AH50" s="2">
        <f>IF(AG$2="Bike &amp; Run",IF(ISNA(VLOOKUP(AG50,Paramètres!$B$3:$C$56,2,FALSE)),0,VLOOKUP(AG50,Paramètres!$B$3:$C$56,2,FALSE)*Paramètres!$K$17),IF(OR(AG50="",OR($D50="",$D50="NL",$D50="HORS LIGUE")),0,VLOOKUP(IF(OR(AG50="",OR($D50="",$D50="NL",$D50="HORS LIGUE")),"",COUNTIFS($D$5:$D$72,"&lt;&gt;"&amp;"",$D$5:$D$72,"&lt;&gt;"&amp;"NL",$D$5:$D$72,"&lt;&gt;"&amp;"HORS LIGUE",AG$5:AG$72,"&lt;"&amp;AG50)+1),Paramètres!$B$3:$C$56,2,FALSE)*Paramètres!$K$17))</f>
        <v>0</v>
      </c>
      <c r="AI50" s="40">
        <f t="shared" si="53"/>
        <v>0</v>
      </c>
      <c r="AJ50" s="3" t="str">
        <f t="shared" si="54"/>
        <v/>
      </c>
      <c r="AK50" s="5">
        <f t="shared" si="55"/>
        <v>0</v>
      </c>
      <c r="AL50" s="41">
        <f t="shared" si="56"/>
        <v>0</v>
      </c>
      <c r="AM50" s="33" t="str">
        <f t="shared" si="57"/>
        <v/>
      </c>
      <c r="AO50" s="22">
        <f t="shared" si="58"/>
        <v>0</v>
      </c>
      <c r="AP50">
        <f t="shared" si="59"/>
        <v>0</v>
      </c>
      <c r="AQ50">
        <f t="shared" si="60"/>
        <v>0</v>
      </c>
      <c r="AR50">
        <f t="shared" si="61"/>
        <v>0</v>
      </c>
      <c r="AS50">
        <f t="shared" si="62"/>
        <v>0</v>
      </c>
      <c r="AT50">
        <f t="shared" si="63"/>
        <v>0</v>
      </c>
      <c r="AU50">
        <f t="shared" si="64"/>
        <v>0</v>
      </c>
      <c r="AV50">
        <f t="shared" si="65"/>
        <v>0</v>
      </c>
      <c r="AW50">
        <f t="shared" si="66"/>
        <v>0</v>
      </c>
      <c r="AX50">
        <f t="shared" si="67"/>
        <v>0</v>
      </c>
      <c r="AY50">
        <f t="shared" si="68"/>
        <v>0</v>
      </c>
      <c r="AZ50">
        <f t="shared" si="69"/>
        <v>0</v>
      </c>
      <c r="BA50">
        <f t="shared" si="70"/>
        <v>0</v>
      </c>
      <c r="BB50">
        <f t="shared" si="71"/>
        <v>0</v>
      </c>
      <c r="BC50">
        <f t="shared" si="72"/>
        <v>0</v>
      </c>
      <c r="BD50">
        <f t="shared" si="73"/>
        <v>0</v>
      </c>
      <c r="BE50" s="22">
        <f t="shared" ref="BE50:BR50" si="87">BD50+LARGE($AO50:$BC50,BE$4)</f>
        <v>0</v>
      </c>
      <c r="BF50" s="22">
        <f t="shared" si="87"/>
        <v>0</v>
      </c>
      <c r="BG50" s="22">
        <f t="shared" si="87"/>
        <v>0</v>
      </c>
      <c r="BH50" s="22">
        <f t="shared" si="87"/>
        <v>0</v>
      </c>
      <c r="BI50" s="22">
        <f t="shared" si="87"/>
        <v>0</v>
      </c>
      <c r="BJ50" s="22">
        <f t="shared" si="87"/>
        <v>0</v>
      </c>
      <c r="BK50" s="22">
        <f t="shared" si="87"/>
        <v>0</v>
      </c>
      <c r="BL50" s="22">
        <f t="shared" si="87"/>
        <v>0</v>
      </c>
      <c r="BM50" s="22">
        <f t="shared" si="87"/>
        <v>0</v>
      </c>
      <c r="BN50" s="22">
        <f t="shared" si="87"/>
        <v>0</v>
      </c>
      <c r="BO50" s="22">
        <f t="shared" si="87"/>
        <v>0</v>
      </c>
      <c r="BP50" s="22">
        <f t="shared" si="87"/>
        <v>0</v>
      </c>
      <c r="BQ50" s="22">
        <f t="shared" si="87"/>
        <v>0</v>
      </c>
      <c r="BR50" s="22">
        <f t="shared" si="87"/>
        <v>0</v>
      </c>
    </row>
    <row r="51" spans="1:70" ht="16.5">
      <c r="A51" s="14"/>
      <c r="B51" s="32" t="str">
        <f>IF(ISNA(VLOOKUP(A51,'Licenciés Jeunes 2023'!A:C,3,0)),"",VLOOKUP(A51,'Licenciés Jeunes 2023'!A:C,3,0))</f>
        <v/>
      </c>
      <c r="C51" s="32" t="str">
        <f>IF(ISNA(VLOOKUP(A51,'Licenciés Jeunes 2023'!A:C,2,0)),"",VLOOKUP(A51,'Licenciés Jeunes 2023'!A:C,2,0))</f>
        <v/>
      </c>
      <c r="D51" s="32" t="str">
        <f>IF(ISNA(VLOOKUP(A51,'Licenciés Jeunes 2023'!A:F,6,0)),"",VLOOKUP(A51,'Licenciés Jeunes 2023'!A:F,6,0))</f>
        <v/>
      </c>
      <c r="E51" s="6"/>
      <c r="F51" s="2">
        <f>IF(E$2="Bike &amp; Run",IF(ISNA(VLOOKUP(E51,Paramètres!$B$3:$C$56,2,FALSE)),0,VLOOKUP(E51,Paramètres!$B$3:$C$56,2,FALSE)*Paramètres!$K$3),IF(OR(E51="",OR($D51="",$D51="NL",$D51="HORS LIGUE")),0,VLOOKUP(IF(OR(E51="",OR($D51="",$D51="NL",$D51="HORS LIGUE")),"",COUNTIFS($D$5:$D$72,"&lt;&gt;"&amp;"",$D$5:$D$72,"&lt;&gt;"&amp;"NL",$D$5:$D$72,"&lt;&gt;"&amp;"HORS LIGUE",E$5:E$72,"&lt;"&amp;E51)+1),Paramètres!$B$3:$C$56,2,FALSE)*Paramètres!$K$3))</f>
        <v>0</v>
      </c>
      <c r="G51" s="4"/>
      <c r="H51" s="2">
        <f>IF(G$2="Bike &amp; Run",IF(ISNA(VLOOKUP(G51,Paramètres!$B$3:$C$56,2,FALSE)),0,VLOOKUP(G51,Paramètres!$B$3:$C$56,2,FALSE)*Paramètres!$K$4),IF(OR(G51="",OR($D51="",$D51="NL",$D51="HORS LIGUE")),0,VLOOKUP(IF(OR(G51="",OR($D51="",$D51="NL",$D51="HORS LIGUE")),"",COUNTIFS($D$5:$D$72,"&lt;&gt;"&amp;"",$D$5:$D$72,"&lt;&gt;"&amp;"NL",$D$5:$D$72,"&lt;&gt;"&amp;"HORS LIGUE",G$5:G$72,"&lt;"&amp;G51)+1),Paramètres!$B$3:$C$56,2,FALSE)*Paramètres!$K$4))</f>
        <v>0</v>
      </c>
      <c r="I51" s="36"/>
      <c r="J51" s="2">
        <f>IF(I$2="Bike &amp; Run",IF(ISNA(VLOOKUP(I51,Paramètres!$B$3:$C$56,2,FALSE)),0,VLOOKUP(I51,Paramètres!$B$3:$C$56,2,FALSE)*Paramètres!$K$5),IF(OR(I51="",OR($D51="",$D51="NL",$D51="HORS LIGUE")),0,VLOOKUP(IF(OR(I51="",OR($D51="",$D51="NL",$D51="HORS LIGUE")),"",COUNTIFS($D$5:$D$72,"&lt;&gt;"&amp;"",$D$5:$D$72,"&lt;&gt;"&amp;"NL",$D$5:$D$72,"&lt;&gt;"&amp;"HORS LIGUE",I$5:I$72,"&lt;"&amp;I51)+1),Paramètres!$B$3:$C$56,2,FALSE)*Paramètres!$K$5))</f>
        <v>0</v>
      </c>
      <c r="K51" s="4"/>
      <c r="L51" s="2">
        <f>IF(K$2="Bike &amp; Run",IF(ISNA(VLOOKUP(K51,Paramètres!$B$3:$C$56,2,FALSE)),0,VLOOKUP(K51,Paramètres!$B$3:$C$56,2,FALSE)*Paramètres!$K$6),IF(OR(K51="",OR($D51="",$D51="NL",$D51="HORS LIGUE")),0,VLOOKUP(IF(OR(K51="",OR($D51="",$D51="NL",$D51="HORS LIGUE")),"",COUNTIFS($D$5:$D$72,"&lt;&gt;"&amp;"",$D$5:$D$72,"&lt;&gt;"&amp;"NL",$D$5:$D$72,"&lt;&gt;"&amp;"HORS LIGUE",K$5:K$72,"&lt;"&amp;K51)+1),Paramètres!$B$3:$C$56,2,FALSE)*Paramètres!$K$6))</f>
        <v>0</v>
      </c>
      <c r="M51" s="4"/>
      <c r="N51" s="2">
        <f>IF(M$2="Bike &amp; Run",IF(ISNA(VLOOKUP(M51,Paramètres!$B$3:$C$56,2,FALSE)),0,VLOOKUP(M51,Paramètres!$B$3:$C$56,2,FALSE)*Paramètres!$K$7),IF(OR(M51="",OR($D51="",$D51="NL",$D51="HORS LIGUE")),0,VLOOKUP(IF(OR(M51="",OR($D51="",$D51="NL",$D51="HORS LIGUE")),"",COUNTIFS($D$5:$D$72,"&lt;&gt;"&amp;"",$D$5:$D$72,"&lt;&gt;"&amp;"NL",$D$5:$D$72,"&lt;&gt;"&amp;"HORS LIGUE",M$5:M$72,"&lt;"&amp;M51)+1),Paramètres!$B$3:$C$56,2,FALSE)*Paramètres!$K$7))</f>
        <v>0</v>
      </c>
      <c r="O51" s="46"/>
      <c r="P51" s="2">
        <f>IF(O$2="Bike &amp; Run",IF(ISNA(VLOOKUP(O51,Paramètres!$B$3:$C$56,2,FALSE)),0,VLOOKUP(O51,Paramètres!$B$3:$C$56,2,FALSE)*Paramètres!$K$8),IF(OR(O51="",OR($D51="",$D51="NL",$D51="HORS LIGUE")),0,VLOOKUP(IF(OR(O51="",OR($D51="",$D51="NL",$D51="HORS LIGUE")),"",COUNTIFS($D$5:$D$72,"&lt;&gt;"&amp;"",$D$5:$D$72,"&lt;&gt;"&amp;"NL",$D$5:$D$72,"&lt;&gt;"&amp;"HORS LIGUE",O$5:O$72,"&lt;"&amp;O51)+1),Paramètres!$B$3:$C$56,2,FALSE)*Paramètres!$K$8))</f>
        <v>0</v>
      </c>
      <c r="Q51" s="46"/>
      <c r="R51" s="2">
        <f>IF(Q$2="Bike &amp; Run",IF(ISNA(VLOOKUP(Q51,Paramètres!$B$3:$C$56,2,FALSE)),0,VLOOKUP(Q51,Paramètres!$B$3:$C$56,2,FALSE)*Paramètres!$K$9),IF(OR(Q51="",OR($D51="",$D51="NL",$D51="HORS LIGUE")),0,VLOOKUP(IF(OR(Q51="",OR($D51="",$D51="NL",$D51="HORS LIGUE")),"",COUNTIFS($D$5:$D$72,"&lt;&gt;"&amp;"",$D$5:$D$72,"&lt;&gt;"&amp;"NL",$D$5:$D$72,"&lt;&gt;"&amp;"HORS LIGUE",Q$5:Q$72,"&lt;"&amp;Q51)+1),Paramètres!$B$3:$C$56,2,FALSE)*Paramètres!$K$9))</f>
        <v>0</v>
      </c>
      <c r="S51" s="46"/>
      <c r="T51" s="2">
        <f>IF(S$2="Bike &amp; Run",IF(ISNA(VLOOKUP(S51,Paramètres!$B$3:$C$56,2,FALSE)),0,VLOOKUP(S51,Paramètres!$B$3:$C$56,2,FALSE)*Paramètres!$K$10),IF(OR(S51="",OR($D51="",$D51="NL",$D51="HORS LIGUE")),0,VLOOKUP(IF(OR(S51="",OR($D51="",$D51="NL",$D51="HORS LIGUE")),"",COUNTIFS($D$5:$D$72,"&lt;&gt;"&amp;"",$D$5:$D$72,"&lt;&gt;"&amp;"NL",$D$5:$D$72,"&lt;&gt;"&amp;"HORS LIGUE",S$5:S$72,"&lt;"&amp;S51)+1),Paramètres!$B$3:$C$56,2,FALSE)*Paramètres!$K$10))</f>
        <v>0</v>
      </c>
      <c r="U51" s="46"/>
      <c r="V51" s="2">
        <f>IF(U$2="Bike &amp; Run",IF(ISNA(VLOOKUP(U51,Paramètres!$B$3:$C$56,2,FALSE)),0,VLOOKUP(U51,Paramètres!$B$3:$C$56,2,FALSE)*Paramètres!$K$11),IF(OR(U51="",OR($D51="",$D51="NL",$D51="HORS LIGUE")),0,VLOOKUP(IF(OR(U51="",OR($D51="",$D51="NL",$D51="HORS LIGUE")),"",COUNTIFS($D$5:$D$72,"&lt;&gt;"&amp;"",$D$5:$D$72,"&lt;&gt;"&amp;"NL",$D$5:$D$72,"&lt;&gt;"&amp;"HORS LIGUE",U$5:U$72,"&lt;"&amp;U51)+1),Paramètres!$B$3:$C$56,2,FALSE)*Paramètres!$K$11))</f>
        <v>0</v>
      </c>
      <c r="W51" s="46"/>
      <c r="X51" s="2">
        <f>IF(W$2="Bike &amp; Run",IF(ISNA(VLOOKUP(W51,Paramètres!$B$3:$C$56,2,FALSE)),0,VLOOKUP(W51,Paramètres!$B$3:$C$56,2,FALSE)*Paramètres!$K$12),IF(OR(W51="",OR($D51="",$D51="NL",$D51="HORS LIGUE")),0,VLOOKUP(IF(OR(W51="",OR($D51="",$D51="NL",$D51="HORS LIGUE")),"",COUNTIFS($D$5:$D$72,"&lt;&gt;"&amp;"",$D$5:$D$72,"&lt;&gt;"&amp;"NL",$D$5:$D$72,"&lt;&gt;"&amp;"HORS LIGUE",W$5:W$72,"&lt;"&amp;W51)+1),Paramètres!$B$3:$C$56,2,FALSE)*Paramètres!$K$12))</f>
        <v>0</v>
      </c>
      <c r="Y51" s="46"/>
      <c r="Z51" s="2">
        <f>IF(Y$2="Bike &amp; Run",IF(ISNA(VLOOKUP(Y51,Paramètres!$B$3:$C$56,2,FALSE)),0,VLOOKUP(Y51,Paramètres!$B$3:$C$56,2,FALSE)*Paramètres!$K$13),IF(OR(Y51="",OR($D51="",$D51="NL",$D51="HORS LIGUE")),0,VLOOKUP(IF(OR(Y51="",OR($D51="",$D51="NL",$D51="HORS LIGUE")),"",COUNTIFS($D$5:$D$72,"&lt;&gt;"&amp;"",$D$5:$D$72,"&lt;&gt;"&amp;"NL",$D$5:$D$72,"&lt;&gt;"&amp;"HORS LIGUE",Y$5:Y$72,"&lt;"&amp;Y51)+1),Paramètres!$B$3:$C$56,2,FALSE)*Paramètres!$K$13))</f>
        <v>0</v>
      </c>
      <c r="AA51" s="46"/>
      <c r="AB51" s="2">
        <f>IF(AA$2="Bike &amp; Run",IF(ISNA(VLOOKUP(AA51,Paramètres!$B$3:$C$56,2,FALSE)),0,VLOOKUP(AA51,Paramètres!$B$3:$C$56,2,FALSE)*Paramètres!$K$14),IF(OR(AA51="",OR($D51="",$D51="NL",$D51="HORS LIGUE")),0,VLOOKUP(IF(OR(AA51="",OR($D51="",$D51="NL",$D51="HORS LIGUE")),"",COUNTIFS($D$5:$D$72,"&lt;&gt;"&amp;"",$D$5:$D$72,"&lt;&gt;"&amp;"NL",$D$5:$D$72,"&lt;&gt;"&amp;"HORS LIGUE",AA$5:AA$72,"&lt;"&amp;AA51)+1),Paramètres!$B$3:$C$56,2,FALSE)*Paramètres!$K$14))</f>
        <v>0</v>
      </c>
      <c r="AC51" s="46"/>
      <c r="AD51" s="2">
        <f>IF(AC$2="Bike &amp; Run",IF(ISNA(VLOOKUP(AC51,Paramètres!$B$3:$C$56,2,FALSE)),0,VLOOKUP(AC51,Paramètres!$B$3:$C$56,2,FALSE)*Paramètres!$K$15),IF(OR(AC51="",OR($D51="",$D51="NL",$D51="HORS LIGUE")),0,VLOOKUP(IF(OR(AC51="",OR($D51="",$D51="NL",$D51="HORS LIGUE")),"",COUNTIFS($D$5:$D$72,"&lt;&gt;"&amp;"",$D$5:$D$72,"&lt;&gt;"&amp;"NL",$D$5:$D$72,"&lt;&gt;"&amp;"HORS LIGUE",AC$5:AC$72,"&lt;"&amp;AC51)+1),Paramètres!$B$3:$C$56,2,FALSE)*Paramètres!$K$15))</f>
        <v>0</v>
      </c>
      <c r="AE51" s="46"/>
      <c r="AF51" s="2">
        <f>IF(AE$2="Bike &amp; Run",IF(ISNA(VLOOKUP(AE51,Paramètres!$B$3:$C$56,2,FALSE)),0,VLOOKUP(AE51,Paramètres!$B$3:$C$56,2,FALSE)*Paramètres!$K$16),IF(OR(AE51="",OR($D51="",$D51="NL",$D51="HORS LIGUE")),0,VLOOKUP(IF(OR(AE51="",OR($D51="",$D51="NL",$D51="HORS LIGUE")),"",COUNTIFS($D$5:$D$72,"&lt;&gt;"&amp;"",$D$5:$D$72,"&lt;&gt;"&amp;"NL",$D$5:$D$72,"&lt;&gt;"&amp;"HORS LIGUE",AE$5:AE$72,"&lt;"&amp;AE51)+1),Paramètres!$B$3:$C$56,2,FALSE)*Paramètres!$K$16))</f>
        <v>0</v>
      </c>
      <c r="AG51" s="46"/>
      <c r="AH51" s="2">
        <f>IF(AG$2="Bike &amp; Run",IF(ISNA(VLOOKUP(AG51,Paramètres!$B$3:$C$56,2,FALSE)),0,VLOOKUP(AG51,Paramètres!$B$3:$C$56,2,FALSE)*Paramètres!$K$17),IF(OR(AG51="",OR($D51="",$D51="NL",$D51="HORS LIGUE")),0,VLOOKUP(IF(OR(AG51="",OR($D51="",$D51="NL",$D51="HORS LIGUE")),"",COUNTIFS($D$5:$D$72,"&lt;&gt;"&amp;"",$D$5:$D$72,"&lt;&gt;"&amp;"NL",$D$5:$D$72,"&lt;&gt;"&amp;"HORS LIGUE",AG$5:AG$72,"&lt;"&amp;AG51)+1),Paramètres!$B$3:$C$56,2,FALSE)*Paramètres!$K$17))</f>
        <v>0</v>
      </c>
      <c r="AI51" s="40">
        <f t="shared" si="53"/>
        <v>0</v>
      </c>
      <c r="AJ51" s="3" t="str">
        <f t="shared" si="54"/>
        <v/>
      </c>
      <c r="AK51" s="5">
        <f t="shared" si="55"/>
        <v>0</v>
      </c>
      <c r="AL51" s="41">
        <f t="shared" si="56"/>
        <v>0</v>
      </c>
      <c r="AM51" s="33" t="str">
        <f t="shared" si="57"/>
        <v/>
      </c>
      <c r="AO51" s="22">
        <f t="shared" si="58"/>
        <v>0</v>
      </c>
      <c r="AP51">
        <f t="shared" si="59"/>
        <v>0</v>
      </c>
      <c r="AQ51">
        <f t="shared" si="60"/>
        <v>0</v>
      </c>
      <c r="AR51">
        <f t="shared" si="61"/>
        <v>0</v>
      </c>
      <c r="AS51">
        <f t="shared" si="62"/>
        <v>0</v>
      </c>
      <c r="AT51">
        <f t="shared" si="63"/>
        <v>0</v>
      </c>
      <c r="AU51">
        <f t="shared" si="64"/>
        <v>0</v>
      </c>
      <c r="AV51">
        <f t="shared" si="65"/>
        <v>0</v>
      </c>
      <c r="AW51">
        <f t="shared" si="66"/>
        <v>0</v>
      </c>
      <c r="AX51">
        <f t="shared" si="67"/>
        <v>0</v>
      </c>
      <c r="AY51">
        <f t="shared" si="68"/>
        <v>0</v>
      </c>
      <c r="AZ51">
        <f t="shared" si="69"/>
        <v>0</v>
      </c>
      <c r="BA51">
        <f t="shared" si="70"/>
        <v>0</v>
      </c>
      <c r="BB51">
        <f t="shared" si="71"/>
        <v>0</v>
      </c>
      <c r="BC51">
        <f t="shared" si="72"/>
        <v>0</v>
      </c>
      <c r="BD51">
        <f t="shared" si="73"/>
        <v>0</v>
      </c>
      <c r="BE51" s="22">
        <f t="shared" ref="BE51:BR51" si="88">BD51+LARGE($AO51:$BC51,BE$4)</f>
        <v>0</v>
      </c>
      <c r="BF51" s="22">
        <f t="shared" si="88"/>
        <v>0</v>
      </c>
      <c r="BG51" s="22">
        <f t="shared" si="88"/>
        <v>0</v>
      </c>
      <c r="BH51" s="22">
        <f t="shared" si="88"/>
        <v>0</v>
      </c>
      <c r="BI51" s="22">
        <f t="shared" si="88"/>
        <v>0</v>
      </c>
      <c r="BJ51" s="22">
        <f t="shared" si="88"/>
        <v>0</v>
      </c>
      <c r="BK51" s="22">
        <f t="shared" si="88"/>
        <v>0</v>
      </c>
      <c r="BL51" s="22">
        <f t="shared" si="88"/>
        <v>0</v>
      </c>
      <c r="BM51" s="22">
        <f t="shared" si="88"/>
        <v>0</v>
      </c>
      <c r="BN51" s="22">
        <f t="shared" si="88"/>
        <v>0</v>
      </c>
      <c r="BO51" s="22">
        <f t="shared" si="88"/>
        <v>0</v>
      </c>
      <c r="BP51" s="22">
        <f t="shared" si="88"/>
        <v>0</v>
      </c>
      <c r="BQ51" s="22">
        <f t="shared" si="88"/>
        <v>0</v>
      </c>
      <c r="BR51" s="22">
        <f t="shared" si="88"/>
        <v>0</v>
      </c>
    </row>
    <row r="52" spans="1:70" ht="16.5">
      <c r="A52" s="14"/>
      <c r="B52" s="32" t="str">
        <f>IF(ISNA(VLOOKUP(A52,'Licenciés Jeunes 2023'!A:C,3,0)),"",VLOOKUP(A52,'Licenciés Jeunes 2023'!A:C,3,0))</f>
        <v/>
      </c>
      <c r="C52" s="32" t="str">
        <f>IF(ISNA(VLOOKUP(A52,'Licenciés Jeunes 2023'!A:C,2,0)),"",VLOOKUP(A52,'Licenciés Jeunes 2023'!A:C,2,0))</f>
        <v/>
      </c>
      <c r="D52" s="32" t="str">
        <f>IF(ISNA(VLOOKUP(A52,'Licenciés Jeunes 2023'!A:F,6,0)),"",VLOOKUP(A52,'Licenciés Jeunes 2023'!A:F,6,0))</f>
        <v/>
      </c>
      <c r="E52" s="6"/>
      <c r="F52" s="2">
        <f>IF(E$2="Bike &amp; Run",IF(ISNA(VLOOKUP(E52,Paramètres!$B$3:$C$56,2,FALSE)),0,VLOOKUP(E52,Paramètres!$B$3:$C$56,2,FALSE)*Paramètres!$K$3),IF(OR(E52="",OR($D52="",$D52="NL",$D52="HORS LIGUE")),0,VLOOKUP(IF(OR(E52="",OR($D52="",$D52="NL",$D52="HORS LIGUE")),"",COUNTIFS($D$5:$D$72,"&lt;&gt;"&amp;"",$D$5:$D$72,"&lt;&gt;"&amp;"NL",$D$5:$D$72,"&lt;&gt;"&amp;"HORS LIGUE",E$5:E$72,"&lt;"&amp;E52)+1),Paramètres!$B$3:$C$56,2,FALSE)*Paramètres!$K$3))</f>
        <v>0</v>
      </c>
      <c r="G52" s="4"/>
      <c r="H52" s="2">
        <f>IF(G$2="Bike &amp; Run",IF(ISNA(VLOOKUP(G52,Paramètres!$B$3:$C$56,2,FALSE)),0,VLOOKUP(G52,Paramètres!$B$3:$C$56,2,FALSE)*Paramètres!$K$4),IF(OR(G52="",OR($D52="",$D52="NL",$D52="HORS LIGUE")),0,VLOOKUP(IF(OR(G52="",OR($D52="",$D52="NL",$D52="HORS LIGUE")),"",COUNTIFS($D$5:$D$72,"&lt;&gt;"&amp;"",$D$5:$D$72,"&lt;&gt;"&amp;"NL",$D$5:$D$72,"&lt;&gt;"&amp;"HORS LIGUE",G$5:G$72,"&lt;"&amp;G52)+1),Paramètres!$B$3:$C$56,2,FALSE)*Paramètres!$K$4))</f>
        <v>0</v>
      </c>
      <c r="I52" s="36"/>
      <c r="J52" s="2">
        <f>IF(I$2="Bike &amp; Run",IF(ISNA(VLOOKUP(I52,Paramètres!$B$3:$C$56,2,FALSE)),0,VLOOKUP(I52,Paramètres!$B$3:$C$56,2,FALSE)*Paramètres!$K$5),IF(OR(I52="",OR($D52="",$D52="NL",$D52="HORS LIGUE")),0,VLOOKUP(IF(OR(I52="",OR($D52="",$D52="NL",$D52="HORS LIGUE")),"",COUNTIFS($D$5:$D$72,"&lt;&gt;"&amp;"",$D$5:$D$72,"&lt;&gt;"&amp;"NL",$D$5:$D$72,"&lt;&gt;"&amp;"HORS LIGUE",I$5:I$72,"&lt;"&amp;I52)+1),Paramètres!$B$3:$C$56,2,FALSE)*Paramètres!$K$5))</f>
        <v>0</v>
      </c>
      <c r="K52" s="4"/>
      <c r="L52" s="2">
        <f>IF(K$2="Bike &amp; Run",IF(ISNA(VLOOKUP(K52,Paramètres!$B$3:$C$56,2,FALSE)),0,VLOOKUP(K52,Paramètres!$B$3:$C$56,2,FALSE)*Paramètres!$K$6),IF(OR(K52="",OR($D52="",$D52="NL",$D52="HORS LIGUE")),0,VLOOKUP(IF(OR(K52="",OR($D52="",$D52="NL",$D52="HORS LIGUE")),"",COUNTIFS($D$5:$D$72,"&lt;&gt;"&amp;"",$D$5:$D$72,"&lt;&gt;"&amp;"NL",$D$5:$D$72,"&lt;&gt;"&amp;"HORS LIGUE",K$5:K$72,"&lt;"&amp;K52)+1),Paramètres!$B$3:$C$56,2,FALSE)*Paramètres!$K$6))</f>
        <v>0</v>
      </c>
      <c r="M52" s="4"/>
      <c r="N52" s="2">
        <f>IF(M$2="Bike &amp; Run",IF(ISNA(VLOOKUP(M52,Paramètres!$B$3:$C$56,2,FALSE)),0,VLOOKUP(M52,Paramètres!$B$3:$C$56,2,FALSE)*Paramètres!$K$7),IF(OR(M52="",OR($D52="",$D52="NL",$D52="HORS LIGUE")),0,VLOOKUP(IF(OR(M52="",OR($D52="",$D52="NL",$D52="HORS LIGUE")),"",COUNTIFS($D$5:$D$72,"&lt;&gt;"&amp;"",$D$5:$D$72,"&lt;&gt;"&amp;"NL",$D$5:$D$72,"&lt;&gt;"&amp;"HORS LIGUE",M$5:M$72,"&lt;"&amp;M52)+1),Paramètres!$B$3:$C$56,2,FALSE)*Paramètres!$K$7))</f>
        <v>0</v>
      </c>
      <c r="O52" s="46"/>
      <c r="P52" s="2">
        <f>IF(O$2="Bike &amp; Run",IF(ISNA(VLOOKUP(O52,Paramètres!$B$3:$C$56,2,FALSE)),0,VLOOKUP(O52,Paramètres!$B$3:$C$56,2,FALSE)*Paramètres!$K$8),IF(OR(O52="",OR($D52="",$D52="NL",$D52="HORS LIGUE")),0,VLOOKUP(IF(OR(O52="",OR($D52="",$D52="NL",$D52="HORS LIGUE")),"",COUNTIFS($D$5:$D$72,"&lt;&gt;"&amp;"",$D$5:$D$72,"&lt;&gt;"&amp;"NL",$D$5:$D$72,"&lt;&gt;"&amp;"HORS LIGUE",O$5:O$72,"&lt;"&amp;O52)+1),Paramètres!$B$3:$C$56,2,FALSE)*Paramètres!$K$8))</f>
        <v>0</v>
      </c>
      <c r="Q52" s="46"/>
      <c r="R52" s="2">
        <f>IF(Q$2="Bike &amp; Run",IF(ISNA(VLOOKUP(Q52,Paramètres!$B$3:$C$56,2,FALSE)),0,VLOOKUP(Q52,Paramètres!$B$3:$C$56,2,FALSE)*Paramètres!$K$9),IF(OR(Q52="",OR($D52="",$D52="NL",$D52="HORS LIGUE")),0,VLOOKUP(IF(OR(Q52="",OR($D52="",$D52="NL",$D52="HORS LIGUE")),"",COUNTIFS($D$5:$D$72,"&lt;&gt;"&amp;"",$D$5:$D$72,"&lt;&gt;"&amp;"NL",$D$5:$D$72,"&lt;&gt;"&amp;"HORS LIGUE",Q$5:Q$72,"&lt;"&amp;Q52)+1),Paramètres!$B$3:$C$56,2,FALSE)*Paramètres!$K$9))</f>
        <v>0</v>
      </c>
      <c r="S52" s="46"/>
      <c r="T52" s="2">
        <f>IF(S$2="Bike &amp; Run",IF(ISNA(VLOOKUP(S52,Paramètres!$B$3:$C$56,2,FALSE)),0,VLOOKUP(S52,Paramètres!$B$3:$C$56,2,FALSE)*Paramètres!$K$10),IF(OR(S52="",OR($D52="",$D52="NL",$D52="HORS LIGUE")),0,VLOOKUP(IF(OR(S52="",OR($D52="",$D52="NL",$D52="HORS LIGUE")),"",COUNTIFS($D$5:$D$72,"&lt;&gt;"&amp;"",$D$5:$D$72,"&lt;&gt;"&amp;"NL",$D$5:$D$72,"&lt;&gt;"&amp;"HORS LIGUE",S$5:S$72,"&lt;"&amp;S52)+1),Paramètres!$B$3:$C$56,2,FALSE)*Paramètres!$K$10))</f>
        <v>0</v>
      </c>
      <c r="U52" s="46"/>
      <c r="V52" s="2">
        <f>IF(U$2="Bike &amp; Run",IF(ISNA(VLOOKUP(U52,Paramètres!$B$3:$C$56,2,FALSE)),0,VLOOKUP(U52,Paramètres!$B$3:$C$56,2,FALSE)*Paramètres!$K$11),IF(OR(U52="",OR($D52="",$D52="NL",$D52="HORS LIGUE")),0,VLOOKUP(IF(OR(U52="",OR($D52="",$D52="NL",$D52="HORS LIGUE")),"",COUNTIFS($D$5:$D$72,"&lt;&gt;"&amp;"",$D$5:$D$72,"&lt;&gt;"&amp;"NL",$D$5:$D$72,"&lt;&gt;"&amp;"HORS LIGUE",U$5:U$72,"&lt;"&amp;U52)+1),Paramètres!$B$3:$C$56,2,FALSE)*Paramètres!$K$11))</f>
        <v>0</v>
      </c>
      <c r="W52" s="46"/>
      <c r="X52" s="2">
        <f>IF(W$2="Bike &amp; Run",IF(ISNA(VLOOKUP(W52,Paramètres!$B$3:$C$56,2,FALSE)),0,VLOOKUP(W52,Paramètres!$B$3:$C$56,2,FALSE)*Paramètres!$K$12),IF(OR(W52="",OR($D52="",$D52="NL",$D52="HORS LIGUE")),0,VLOOKUP(IF(OR(W52="",OR($D52="",$D52="NL",$D52="HORS LIGUE")),"",COUNTIFS($D$5:$D$72,"&lt;&gt;"&amp;"",$D$5:$D$72,"&lt;&gt;"&amp;"NL",$D$5:$D$72,"&lt;&gt;"&amp;"HORS LIGUE",W$5:W$72,"&lt;"&amp;W52)+1),Paramètres!$B$3:$C$56,2,FALSE)*Paramètres!$K$12))</f>
        <v>0</v>
      </c>
      <c r="Y52" s="46"/>
      <c r="Z52" s="2">
        <f>IF(Y$2="Bike &amp; Run",IF(ISNA(VLOOKUP(Y52,Paramètres!$B$3:$C$56,2,FALSE)),0,VLOOKUP(Y52,Paramètres!$B$3:$C$56,2,FALSE)*Paramètres!$K$13),IF(OR(Y52="",OR($D52="",$D52="NL",$D52="HORS LIGUE")),0,VLOOKUP(IF(OR(Y52="",OR($D52="",$D52="NL",$D52="HORS LIGUE")),"",COUNTIFS($D$5:$D$72,"&lt;&gt;"&amp;"",$D$5:$D$72,"&lt;&gt;"&amp;"NL",$D$5:$D$72,"&lt;&gt;"&amp;"HORS LIGUE",Y$5:Y$72,"&lt;"&amp;Y52)+1),Paramètres!$B$3:$C$56,2,FALSE)*Paramètres!$K$13))</f>
        <v>0</v>
      </c>
      <c r="AA52" s="46"/>
      <c r="AB52" s="2">
        <f>IF(AA$2="Bike &amp; Run",IF(ISNA(VLOOKUP(AA52,Paramètres!$B$3:$C$56,2,FALSE)),0,VLOOKUP(AA52,Paramètres!$B$3:$C$56,2,FALSE)*Paramètres!$K$14),IF(OR(AA52="",OR($D52="",$D52="NL",$D52="HORS LIGUE")),0,VLOOKUP(IF(OR(AA52="",OR($D52="",$D52="NL",$D52="HORS LIGUE")),"",COUNTIFS($D$5:$D$72,"&lt;&gt;"&amp;"",$D$5:$D$72,"&lt;&gt;"&amp;"NL",$D$5:$D$72,"&lt;&gt;"&amp;"HORS LIGUE",AA$5:AA$72,"&lt;"&amp;AA52)+1),Paramètres!$B$3:$C$56,2,FALSE)*Paramètres!$K$14))</f>
        <v>0</v>
      </c>
      <c r="AC52" s="46"/>
      <c r="AD52" s="2">
        <f>IF(AC$2="Bike &amp; Run",IF(ISNA(VLOOKUP(AC52,Paramètres!$B$3:$C$56,2,FALSE)),0,VLOOKUP(AC52,Paramètres!$B$3:$C$56,2,FALSE)*Paramètres!$K$15),IF(OR(AC52="",OR($D52="",$D52="NL",$D52="HORS LIGUE")),0,VLOOKUP(IF(OR(AC52="",OR($D52="",$D52="NL",$D52="HORS LIGUE")),"",COUNTIFS($D$5:$D$72,"&lt;&gt;"&amp;"",$D$5:$D$72,"&lt;&gt;"&amp;"NL",$D$5:$D$72,"&lt;&gt;"&amp;"HORS LIGUE",AC$5:AC$72,"&lt;"&amp;AC52)+1),Paramètres!$B$3:$C$56,2,FALSE)*Paramètres!$K$15))</f>
        <v>0</v>
      </c>
      <c r="AE52" s="46"/>
      <c r="AF52" s="2">
        <f>IF(AE$2="Bike &amp; Run",IF(ISNA(VLOOKUP(AE52,Paramètres!$B$3:$C$56,2,FALSE)),0,VLOOKUP(AE52,Paramètres!$B$3:$C$56,2,FALSE)*Paramètres!$K$16),IF(OR(AE52="",OR($D52="",$D52="NL",$D52="HORS LIGUE")),0,VLOOKUP(IF(OR(AE52="",OR($D52="",$D52="NL",$D52="HORS LIGUE")),"",COUNTIFS($D$5:$D$72,"&lt;&gt;"&amp;"",$D$5:$D$72,"&lt;&gt;"&amp;"NL",$D$5:$D$72,"&lt;&gt;"&amp;"HORS LIGUE",AE$5:AE$72,"&lt;"&amp;AE52)+1),Paramètres!$B$3:$C$56,2,FALSE)*Paramètres!$K$16))</f>
        <v>0</v>
      </c>
      <c r="AG52" s="46"/>
      <c r="AH52" s="2">
        <f>IF(AG$2="Bike &amp; Run",IF(ISNA(VLOOKUP(AG52,Paramètres!$B$3:$C$56,2,FALSE)),0,VLOOKUP(AG52,Paramètres!$B$3:$C$56,2,FALSE)*Paramètres!$K$17),IF(OR(AG52="",OR($D52="",$D52="NL",$D52="HORS LIGUE")),0,VLOOKUP(IF(OR(AG52="",OR($D52="",$D52="NL",$D52="HORS LIGUE")),"",COUNTIFS($D$5:$D$72,"&lt;&gt;"&amp;"",$D$5:$D$72,"&lt;&gt;"&amp;"NL",$D$5:$D$72,"&lt;&gt;"&amp;"HORS LIGUE",AG$5:AG$72,"&lt;"&amp;AG52)+1),Paramètres!$B$3:$C$56,2,FALSE)*Paramètres!$K$17))</f>
        <v>0</v>
      </c>
      <c r="AI52" s="40">
        <f t="shared" si="53"/>
        <v>0</v>
      </c>
      <c r="AJ52" s="3" t="str">
        <f t="shared" si="54"/>
        <v/>
      </c>
      <c r="AK52" s="5">
        <f t="shared" si="55"/>
        <v>0</v>
      </c>
      <c r="AL52" s="41">
        <f t="shared" si="56"/>
        <v>0</v>
      </c>
      <c r="AM52" s="33" t="str">
        <f t="shared" si="57"/>
        <v/>
      </c>
      <c r="AO52" s="22">
        <f t="shared" si="58"/>
        <v>0</v>
      </c>
      <c r="AP52">
        <f t="shared" si="59"/>
        <v>0</v>
      </c>
      <c r="AQ52">
        <f t="shared" si="60"/>
        <v>0</v>
      </c>
      <c r="AR52">
        <f t="shared" si="61"/>
        <v>0</v>
      </c>
      <c r="AS52">
        <f t="shared" si="62"/>
        <v>0</v>
      </c>
      <c r="AT52">
        <f t="shared" si="63"/>
        <v>0</v>
      </c>
      <c r="AU52">
        <f t="shared" si="64"/>
        <v>0</v>
      </c>
      <c r="AV52">
        <f t="shared" si="65"/>
        <v>0</v>
      </c>
      <c r="AW52">
        <f t="shared" si="66"/>
        <v>0</v>
      </c>
      <c r="AX52">
        <f t="shared" si="67"/>
        <v>0</v>
      </c>
      <c r="AY52">
        <f t="shared" si="68"/>
        <v>0</v>
      </c>
      <c r="AZ52">
        <f t="shared" si="69"/>
        <v>0</v>
      </c>
      <c r="BA52">
        <f t="shared" si="70"/>
        <v>0</v>
      </c>
      <c r="BB52">
        <f t="shared" si="71"/>
        <v>0</v>
      </c>
      <c r="BC52">
        <f t="shared" si="72"/>
        <v>0</v>
      </c>
      <c r="BD52">
        <f t="shared" si="73"/>
        <v>0</v>
      </c>
      <c r="BE52" s="22">
        <f t="shared" ref="BE52:BR52" si="89">BD52+LARGE($AO52:$BC52,BE$4)</f>
        <v>0</v>
      </c>
      <c r="BF52" s="22">
        <f t="shared" si="89"/>
        <v>0</v>
      </c>
      <c r="BG52" s="22">
        <f t="shared" si="89"/>
        <v>0</v>
      </c>
      <c r="BH52" s="22">
        <f t="shared" si="89"/>
        <v>0</v>
      </c>
      <c r="BI52" s="22">
        <f t="shared" si="89"/>
        <v>0</v>
      </c>
      <c r="BJ52" s="22">
        <f t="shared" si="89"/>
        <v>0</v>
      </c>
      <c r="BK52" s="22">
        <f t="shared" si="89"/>
        <v>0</v>
      </c>
      <c r="BL52" s="22">
        <f t="shared" si="89"/>
        <v>0</v>
      </c>
      <c r="BM52" s="22">
        <f t="shared" si="89"/>
        <v>0</v>
      </c>
      <c r="BN52" s="22">
        <f t="shared" si="89"/>
        <v>0</v>
      </c>
      <c r="BO52" s="22">
        <f t="shared" si="89"/>
        <v>0</v>
      </c>
      <c r="BP52" s="22">
        <f t="shared" si="89"/>
        <v>0</v>
      </c>
      <c r="BQ52" s="22">
        <f t="shared" si="89"/>
        <v>0</v>
      </c>
      <c r="BR52" s="22">
        <f t="shared" si="89"/>
        <v>0</v>
      </c>
    </row>
    <row r="53" spans="1:70" ht="16.5">
      <c r="A53" s="14"/>
      <c r="B53" s="32" t="str">
        <f>IF(ISNA(VLOOKUP(A53,'Licenciés Jeunes 2023'!A:C,3,0)),"",VLOOKUP(A53,'Licenciés Jeunes 2023'!A:C,3,0))</f>
        <v/>
      </c>
      <c r="C53" s="32" t="str">
        <f>IF(ISNA(VLOOKUP(A53,'Licenciés Jeunes 2023'!A:C,2,0)),"",VLOOKUP(A53,'Licenciés Jeunes 2023'!A:C,2,0))</f>
        <v/>
      </c>
      <c r="D53" s="32" t="str">
        <f>IF(ISNA(VLOOKUP(A53,'Licenciés Jeunes 2023'!A:F,6,0)),"",VLOOKUP(A53,'Licenciés Jeunes 2023'!A:F,6,0))</f>
        <v/>
      </c>
      <c r="E53" s="6"/>
      <c r="F53" s="2">
        <f>IF(E$2="Bike &amp; Run",IF(ISNA(VLOOKUP(E53,Paramètres!$B$3:$C$56,2,FALSE)),0,VLOOKUP(E53,Paramètres!$B$3:$C$56,2,FALSE)*Paramètres!$K$3),IF(OR(E53="",OR($D53="",$D53="NL",$D53="HORS LIGUE")),0,VLOOKUP(IF(OR(E53="",OR($D53="",$D53="NL",$D53="HORS LIGUE")),"",COUNTIFS($D$5:$D$72,"&lt;&gt;"&amp;"",$D$5:$D$72,"&lt;&gt;"&amp;"NL",$D$5:$D$72,"&lt;&gt;"&amp;"HORS LIGUE",E$5:E$72,"&lt;"&amp;E53)+1),Paramètres!$B$3:$C$56,2,FALSE)*Paramètres!$K$3))</f>
        <v>0</v>
      </c>
      <c r="G53" s="4"/>
      <c r="H53" s="2">
        <f>IF(G$2="Bike &amp; Run",IF(ISNA(VLOOKUP(G53,Paramètres!$B$3:$C$56,2,FALSE)),0,VLOOKUP(G53,Paramètres!$B$3:$C$56,2,FALSE)*Paramètres!$K$4),IF(OR(G53="",OR($D53="",$D53="NL",$D53="HORS LIGUE")),0,VLOOKUP(IF(OR(G53="",OR($D53="",$D53="NL",$D53="HORS LIGUE")),"",COUNTIFS($D$5:$D$72,"&lt;&gt;"&amp;"",$D$5:$D$72,"&lt;&gt;"&amp;"NL",$D$5:$D$72,"&lt;&gt;"&amp;"HORS LIGUE",G$5:G$72,"&lt;"&amp;G53)+1),Paramètres!$B$3:$C$56,2,FALSE)*Paramètres!$K$4))</f>
        <v>0</v>
      </c>
      <c r="I53" s="36"/>
      <c r="J53" s="2">
        <f>IF(I$2="Bike &amp; Run",IF(ISNA(VLOOKUP(I53,Paramètres!$B$3:$C$56,2,FALSE)),0,VLOOKUP(I53,Paramètres!$B$3:$C$56,2,FALSE)*Paramètres!$K$5),IF(OR(I53="",OR($D53="",$D53="NL",$D53="HORS LIGUE")),0,VLOOKUP(IF(OR(I53="",OR($D53="",$D53="NL",$D53="HORS LIGUE")),"",COUNTIFS($D$5:$D$72,"&lt;&gt;"&amp;"",$D$5:$D$72,"&lt;&gt;"&amp;"NL",$D$5:$D$72,"&lt;&gt;"&amp;"HORS LIGUE",I$5:I$72,"&lt;"&amp;I53)+1),Paramètres!$B$3:$C$56,2,FALSE)*Paramètres!$K$5))</f>
        <v>0</v>
      </c>
      <c r="K53" s="4"/>
      <c r="L53" s="2">
        <f>IF(K$2="Bike &amp; Run",IF(ISNA(VLOOKUP(K53,Paramètres!$B$3:$C$56,2,FALSE)),0,VLOOKUP(K53,Paramètres!$B$3:$C$56,2,FALSE)*Paramètres!$K$6),IF(OR(K53="",OR($D53="",$D53="NL",$D53="HORS LIGUE")),0,VLOOKUP(IF(OR(K53="",OR($D53="",$D53="NL",$D53="HORS LIGUE")),"",COUNTIFS($D$5:$D$72,"&lt;&gt;"&amp;"",$D$5:$D$72,"&lt;&gt;"&amp;"NL",$D$5:$D$72,"&lt;&gt;"&amp;"HORS LIGUE",K$5:K$72,"&lt;"&amp;K53)+1),Paramètres!$B$3:$C$56,2,FALSE)*Paramètres!$K$6))</f>
        <v>0</v>
      </c>
      <c r="M53" s="4"/>
      <c r="N53" s="2">
        <f>IF(M$2="Bike &amp; Run",IF(ISNA(VLOOKUP(M53,Paramètres!$B$3:$C$56,2,FALSE)),0,VLOOKUP(M53,Paramètres!$B$3:$C$56,2,FALSE)*Paramètres!$K$7),IF(OR(M53="",OR($D53="",$D53="NL",$D53="HORS LIGUE")),0,VLOOKUP(IF(OR(M53="",OR($D53="",$D53="NL",$D53="HORS LIGUE")),"",COUNTIFS($D$5:$D$72,"&lt;&gt;"&amp;"",$D$5:$D$72,"&lt;&gt;"&amp;"NL",$D$5:$D$72,"&lt;&gt;"&amp;"HORS LIGUE",M$5:M$72,"&lt;"&amp;M53)+1),Paramètres!$B$3:$C$56,2,FALSE)*Paramètres!$K$7))</f>
        <v>0</v>
      </c>
      <c r="O53" s="46"/>
      <c r="P53" s="2">
        <f>IF(O$2="Bike &amp; Run",IF(ISNA(VLOOKUP(O53,Paramètres!$B$3:$C$56,2,FALSE)),0,VLOOKUP(O53,Paramètres!$B$3:$C$56,2,FALSE)*Paramètres!$K$8),IF(OR(O53="",OR($D53="",$D53="NL",$D53="HORS LIGUE")),0,VLOOKUP(IF(OR(O53="",OR($D53="",$D53="NL",$D53="HORS LIGUE")),"",COUNTIFS($D$5:$D$72,"&lt;&gt;"&amp;"",$D$5:$D$72,"&lt;&gt;"&amp;"NL",$D$5:$D$72,"&lt;&gt;"&amp;"HORS LIGUE",O$5:O$72,"&lt;"&amp;O53)+1),Paramètres!$B$3:$C$56,2,FALSE)*Paramètres!$K$8))</f>
        <v>0</v>
      </c>
      <c r="Q53" s="46"/>
      <c r="R53" s="2">
        <f>IF(Q$2="Bike &amp; Run",IF(ISNA(VLOOKUP(Q53,Paramètres!$B$3:$C$56,2,FALSE)),0,VLOOKUP(Q53,Paramètres!$B$3:$C$56,2,FALSE)*Paramètres!$K$9),IF(OR(Q53="",OR($D53="",$D53="NL",$D53="HORS LIGUE")),0,VLOOKUP(IF(OR(Q53="",OR($D53="",$D53="NL",$D53="HORS LIGUE")),"",COUNTIFS($D$5:$D$72,"&lt;&gt;"&amp;"",$D$5:$D$72,"&lt;&gt;"&amp;"NL",$D$5:$D$72,"&lt;&gt;"&amp;"HORS LIGUE",Q$5:Q$72,"&lt;"&amp;Q53)+1),Paramètres!$B$3:$C$56,2,FALSE)*Paramètres!$K$9))</f>
        <v>0</v>
      </c>
      <c r="S53" s="46"/>
      <c r="T53" s="2">
        <f>IF(S$2="Bike &amp; Run",IF(ISNA(VLOOKUP(S53,Paramètres!$B$3:$C$56,2,FALSE)),0,VLOOKUP(S53,Paramètres!$B$3:$C$56,2,FALSE)*Paramètres!$K$10),IF(OR(S53="",OR($D53="",$D53="NL",$D53="HORS LIGUE")),0,VLOOKUP(IF(OR(S53="",OR($D53="",$D53="NL",$D53="HORS LIGUE")),"",COUNTIFS($D$5:$D$72,"&lt;&gt;"&amp;"",$D$5:$D$72,"&lt;&gt;"&amp;"NL",$D$5:$D$72,"&lt;&gt;"&amp;"HORS LIGUE",S$5:S$72,"&lt;"&amp;S53)+1),Paramètres!$B$3:$C$56,2,FALSE)*Paramètres!$K$10))</f>
        <v>0</v>
      </c>
      <c r="U53" s="46"/>
      <c r="V53" s="2">
        <f>IF(U$2="Bike &amp; Run",IF(ISNA(VLOOKUP(U53,Paramètres!$B$3:$C$56,2,FALSE)),0,VLOOKUP(U53,Paramètres!$B$3:$C$56,2,FALSE)*Paramètres!$K$11),IF(OR(U53="",OR($D53="",$D53="NL",$D53="HORS LIGUE")),0,VLOOKUP(IF(OR(U53="",OR($D53="",$D53="NL",$D53="HORS LIGUE")),"",COUNTIFS($D$5:$D$72,"&lt;&gt;"&amp;"",$D$5:$D$72,"&lt;&gt;"&amp;"NL",$D$5:$D$72,"&lt;&gt;"&amp;"HORS LIGUE",U$5:U$72,"&lt;"&amp;U53)+1),Paramètres!$B$3:$C$56,2,FALSE)*Paramètres!$K$11))</f>
        <v>0</v>
      </c>
      <c r="W53" s="46"/>
      <c r="X53" s="2">
        <f>IF(W$2="Bike &amp; Run",IF(ISNA(VLOOKUP(W53,Paramètres!$B$3:$C$56,2,FALSE)),0,VLOOKUP(W53,Paramètres!$B$3:$C$56,2,FALSE)*Paramètres!$K$12),IF(OR(W53="",OR($D53="",$D53="NL",$D53="HORS LIGUE")),0,VLOOKUP(IF(OR(W53="",OR($D53="",$D53="NL",$D53="HORS LIGUE")),"",COUNTIFS($D$5:$D$72,"&lt;&gt;"&amp;"",$D$5:$D$72,"&lt;&gt;"&amp;"NL",$D$5:$D$72,"&lt;&gt;"&amp;"HORS LIGUE",W$5:W$72,"&lt;"&amp;W53)+1),Paramètres!$B$3:$C$56,2,FALSE)*Paramètres!$K$12))</f>
        <v>0</v>
      </c>
      <c r="Y53" s="46"/>
      <c r="Z53" s="2">
        <f>IF(Y$2="Bike &amp; Run",IF(ISNA(VLOOKUP(Y53,Paramètres!$B$3:$C$56,2,FALSE)),0,VLOOKUP(Y53,Paramètres!$B$3:$C$56,2,FALSE)*Paramètres!$K$13),IF(OR(Y53="",OR($D53="",$D53="NL",$D53="HORS LIGUE")),0,VLOOKUP(IF(OR(Y53="",OR($D53="",$D53="NL",$D53="HORS LIGUE")),"",COUNTIFS($D$5:$D$72,"&lt;&gt;"&amp;"",$D$5:$D$72,"&lt;&gt;"&amp;"NL",$D$5:$D$72,"&lt;&gt;"&amp;"HORS LIGUE",Y$5:Y$72,"&lt;"&amp;Y53)+1),Paramètres!$B$3:$C$56,2,FALSE)*Paramètres!$K$13))</f>
        <v>0</v>
      </c>
      <c r="AA53" s="46"/>
      <c r="AB53" s="2">
        <f>IF(AA$2="Bike &amp; Run",IF(ISNA(VLOOKUP(AA53,Paramètres!$B$3:$C$56,2,FALSE)),0,VLOOKUP(AA53,Paramètres!$B$3:$C$56,2,FALSE)*Paramètres!$K$14),IF(OR(AA53="",OR($D53="",$D53="NL",$D53="HORS LIGUE")),0,VLOOKUP(IF(OR(AA53="",OR($D53="",$D53="NL",$D53="HORS LIGUE")),"",COUNTIFS($D$5:$D$72,"&lt;&gt;"&amp;"",$D$5:$D$72,"&lt;&gt;"&amp;"NL",$D$5:$D$72,"&lt;&gt;"&amp;"HORS LIGUE",AA$5:AA$72,"&lt;"&amp;AA53)+1),Paramètres!$B$3:$C$56,2,FALSE)*Paramètres!$K$14))</f>
        <v>0</v>
      </c>
      <c r="AC53" s="46"/>
      <c r="AD53" s="2">
        <f>IF(AC$2="Bike &amp; Run",IF(ISNA(VLOOKUP(AC53,Paramètres!$B$3:$C$56,2,FALSE)),0,VLOOKUP(AC53,Paramètres!$B$3:$C$56,2,FALSE)*Paramètres!$K$15),IF(OR(AC53="",OR($D53="",$D53="NL",$D53="HORS LIGUE")),0,VLOOKUP(IF(OR(AC53="",OR($D53="",$D53="NL",$D53="HORS LIGUE")),"",COUNTIFS($D$5:$D$72,"&lt;&gt;"&amp;"",$D$5:$D$72,"&lt;&gt;"&amp;"NL",$D$5:$D$72,"&lt;&gt;"&amp;"HORS LIGUE",AC$5:AC$72,"&lt;"&amp;AC53)+1),Paramètres!$B$3:$C$56,2,FALSE)*Paramètres!$K$15))</f>
        <v>0</v>
      </c>
      <c r="AE53" s="46"/>
      <c r="AF53" s="2">
        <f>IF(AE$2="Bike &amp; Run",IF(ISNA(VLOOKUP(AE53,Paramètres!$B$3:$C$56,2,FALSE)),0,VLOOKUP(AE53,Paramètres!$B$3:$C$56,2,FALSE)*Paramètres!$K$16),IF(OR(AE53="",OR($D53="",$D53="NL",$D53="HORS LIGUE")),0,VLOOKUP(IF(OR(AE53="",OR($D53="",$D53="NL",$D53="HORS LIGUE")),"",COUNTIFS($D$5:$D$72,"&lt;&gt;"&amp;"",$D$5:$D$72,"&lt;&gt;"&amp;"NL",$D$5:$D$72,"&lt;&gt;"&amp;"HORS LIGUE",AE$5:AE$72,"&lt;"&amp;AE53)+1),Paramètres!$B$3:$C$56,2,FALSE)*Paramètres!$K$16))</f>
        <v>0</v>
      </c>
      <c r="AG53" s="46"/>
      <c r="AH53" s="2">
        <f>IF(AG$2="Bike &amp; Run",IF(ISNA(VLOOKUP(AG53,Paramètres!$B$3:$C$56,2,FALSE)),0,VLOOKUP(AG53,Paramètres!$B$3:$C$56,2,FALSE)*Paramètres!$K$17),IF(OR(AG53="",OR($D53="",$D53="NL",$D53="HORS LIGUE")),0,VLOOKUP(IF(OR(AG53="",OR($D53="",$D53="NL",$D53="HORS LIGUE")),"",COUNTIFS($D$5:$D$72,"&lt;&gt;"&amp;"",$D$5:$D$72,"&lt;&gt;"&amp;"NL",$D$5:$D$72,"&lt;&gt;"&amp;"HORS LIGUE",AG$5:AG$72,"&lt;"&amp;AG53)+1),Paramètres!$B$3:$C$56,2,FALSE)*Paramètres!$K$17))</f>
        <v>0</v>
      </c>
      <c r="AI53" s="40">
        <f t="shared" si="53"/>
        <v>0</v>
      </c>
      <c r="AJ53" s="3" t="str">
        <f t="shared" si="54"/>
        <v/>
      </c>
      <c r="AK53" s="5">
        <f t="shared" si="55"/>
        <v>0</v>
      </c>
      <c r="AL53" s="41">
        <f t="shared" si="56"/>
        <v>0</v>
      </c>
      <c r="AM53" s="33" t="str">
        <f t="shared" si="57"/>
        <v/>
      </c>
      <c r="AO53" s="22">
        <f t="shared" si="58"/>
        <v>0</v>
      </c>
      <c r="AP53">
        <f t="shared" si="59"/>
        <v>0</v>
      </c>
      <c r="AQ53">
        <f t="shared" si="60"/>
        <v>0</v>
      </c>
      <c r="AR53">
        <f t="shared" si="61"/>
        <v>0</v>
      </c>
      <c r="AS53">
        <f t="shared" si="62"/>
        <v>0</v>
      </c>
      <c r="AT53">
        <f t="shared" si="63"/>
        <v>0</v>
      </c>
      <c r="AU53">
        <f t="shared" si="64"/>
        <v>0</v>
      </c>
      <c r="AV53">
        <f t="shared" si="65"/>
        <v>0</v>
      </c>
      <c r="AW53">
        <f t="shared" si="66"/>
        <v>0</v>
      </c>
      <c r="AX53">
        <f t="shared" si="67"/>
        <v>0</v>
      </c>
      <c r="AY53">
        <f t="shared" si="68"/>
        <v>0</v>
      </c>
      <c r="AZ53">
        <f t="shared" si="69"/>
        <v>0</v>
      </c>
      <c r="BA53">
        <f t="shared" si="70"/>
        <v>0</v>
      </c>
      <c r="BB53">
        <f t="shared" si="71"/>
        <v>0</v>
      </c>
      <c r="BC53">
        <f t="shared" si="72"/>
        <v>0</v>
      </c>
      <c r="BD53">
        <f t="shared" si="73"/>
        <v>0</v>
      </c>
      <c r="BE53" s="22">
        <f t="shared" ref="BE53:BR53" si="90">BD53+LARGE($AO53:$BC53,BE$4)</f>
        <v>0</v>
      </c>
      <c r="BF53" s="22">
        <f t="shared" si="90"/>
        <v>0</v>
      </c>
      <c r="BG53" s="22">
        <f t="shared" si="90"/>
        <v>0</v>
      </c>
      <c r="BH53" s="22">
        <f t="shared" si="90"/>
        <v>0</v>
      </c>
      <c r="BI53" s="22">
        <f t="shared" si="90"/>
        <v>0</v>
      </c>
      <c r="BJ53" s="22">
        <f t="shared" si="90"/>
        <v>0</v>
      </c>
      <c r="BK53" s="22">
        <f t="shared" si="90"/>
        <v>0</v>
      </c>
      <c r="BL53" s="22">
        <f t="shared" si="90"/>
        <v>0</v>
      </c>
      <c r="BM53" s="22">
        <f t="shared" si="90"/>
        <v>0</v>
      </c>
      <c r="BN53" s="22">
        <f t="shared" si="90"/>
        <v>0</v>
      </c>
      <c r="BO53" s="22">
        <f t="shared" si="90"/>
        <v>0</v>
      </c>
      <c r="BP53" s="22">
        <f t="shared" si="90"/>
        <v>0</v>
      </c>
      <c r="BQ53" s="22">
        <f t="shared" si="90"/>
        <v>0</v>
      </c>
      <c r="BR53" s="22">
        <f t="shared" si="90"/>
        <v>0</v>
      </c>
    </row>
    <row r="54" spans="1:70" ht="16.5">
      <c r="A54" s="14"/>
      <c r="B54" s="32" t="str">
        <f>IF(ISNA(VLOOKUP(A54,'Licenciés Jeunes 2023'!A:C,3,0)),"",VLOOKUP(A54,'Licenciés Jeunes 2023'!A:C,3,0))</f>
        <v/>
      </c>
      <c r="C54" s="32" t="str">
        <f>IF(ISNA(VLOOKUP(A54,'Licenciés Jeunes 2023'!A:C,2,0)),"",VLOOKUP(A54,'Licenciés Jeunes 2023'!A:C,2,0))</f>
        <v/>
      </c>
      <c r="D54" s="32" t="str">
        <f>IF(ISNA(VLOOKUP(A54,'Licenciés Jeunes 2023'!A:F,6,0)),"",VLOOKUP(A54,'Licenciés Jeunes 2023'!A:F,6,0))</f>
        <v/>
      </c>
      <c r="E54" s="6"/>
      <c r="F54" s="2">
        <f>IF(E$2="Bike &amp; Run",IF(ISNA(VLOOKUP(E54,Paramètres!$B$3:$C$56,2,FALSE)),0,VLOOKUP(E54,Paramètres!$B$3:$C$56,2,FALSE)*Paramètres!$K$3),IF(OR(E54="",OR($D54="",$D54="NL",$D54="HORS LIGUE")),0,VLOOKUP(IF(OR(E54="",OR($D54="",$D54="NL",$D54="HORS LIGUE")),"",COUNTIFS($D$5:$D$72,"&lt;&gt;"&amp;"",$D$5:$D$72,"&lt;&gt;"&amp;"NL",$D$5:$D$72,"&lt;&gt;"&amp;"HORS LIGUE",E$5:E$72,"&lt;"&amp;E54)+1),Paramètres!$B$3:$C$56,2,FALSE)*Paramètres!$K$3))</f>
        <v>0</v>
      </c>
      <c r="G54" s="4"/>
      <c r="H54" s="2">
        <f>IF(G$2="Bike &amp; Run",IF(ISNA(VLOOKUP(G54,Paramètres!$B$3:$C$56,2,FALSE)),0,VLOOKUP(G54,Paramètres!$B$3:$C$56,2,FALSE)*Paramètres!$K$4),IF(OR(G54="",OR($D54="",$D54="NL",$D54="HORS LIGUE")),0,VLOOKUP(IF(OR(G54="",OR($D54="",$D54="NL",$D54="HORS LIGUE")),"",COUNTIFS($D$5:$D$72,"&lt;&gt;"&amp;"",$D$5:$D$72,"&lt;&gt;"&amp;"NL",$D$5:$D$72,"&lt;&gt;"&amp;"HORS LIGUE",G$5:G$72,"&lt;"&amp;G54)+1),Paramètres!$B$3:$C$56,2,FALSE)*Paramètres!$K$4))</f>
        <v>0</v>
      </c>
      <c r="I54" s="36"/>
      <c r="J54" s="2">
        <f>IF(I$2="Bike &amp; Run",IF(ISNA(VLOOKUP(I54,Paramètres!$B$3:$C$56,2,FALSE)),0,VLOOKUP(I54,Paramètres!$B$3:$C$56,2,FALSE)*Paramètres!$K$5),IF(OR(I54="",OR($D54="",$D54="NL",$D54="HORS LIGUE")),0,VLOOKUP(IF(OR(I54="",OR($D54="",$D54="NL",$D54="HORS LIGUE")),"",COUNTIFS($D$5:$D$72,"&lt;&gt;"&amp;"",$D$5:$D$72,"&lt;&gt;"&amp;"NL",$D$5:$D$72,"&lt;&gt;"&amp;"HORS LIGUE",I$5:I$72,"&lt;"&amp;I54)+1),Paramètres!$B$3:$C$56,2,FALSE)*Paramètres!$K$5))</f>
        <v>0</v>
      </c>
      <c r="K54" s="4"/>
      <c r="L54" s="2">
        <f>IF(K$2="Bike &amp; Run",IF(ISNA(VLOOKUP(K54,Paramètres!$B$3:$C$56,2,FALSE)),0,VLOOKUP(K54,Paramètres!$B$3:$C$56,2,FALSE)*Paramètres!$K$6),IF(OR(K54="",OR($D54="",$D54="NL",$D54="HORS LIGUE")),0,VLOOKUP(IF(OR(K54="",OR($D54="",$D54="NL",$D54="HORS LIGUE")),"",COUNTIFS($D$5:$D$72,"&lt;&gt;"&amp;"",$D$5:$D$72,"&lt;&gt;"&amp;"NL",$D$5:$D$72,"&lt;&gt;"&amp;"HORS LIGUE",K$5:K$72,"&lt;"&amp;K54)+1),Paramètres!$B$3:$C$56,2,FALSE)*Paramètres!$K$6))</f>
        <v>0</v>
      </c>
      <c r="M54" s="4"/>
      <c r="N54" s="2">
        <f>IF(M$2="Bike &amp; Run",IF(ISNA(VLOOKUP(M54,Paramètres!$B$3:$C$56,2,FALSE)),0,VLOOKUP(M54,Paramètres!$B$3:$C$56,2,FALSE)*Paramètres!$K$7),IF(OR(M54="",OR($D54="",$D54="NL",$D54="HORS LIGUE")),0,VLOOKUP(IF(OR(M54="",OR($D54="",$D54="NL",$D54="HORS LIGUE")),"",COUNTIFS($D$5:$D$72,"&lt;&gt;"&amp;"",$D$5:$D$72,"&lt;&gt;"&amp;"NL",$D$5:$D$72,"&lt;&gt;"&amp;"HORS LIGUE",M$5:M$72,"&lt;"&amp;M54)+1),Paramètres!$B$3:$C$56,2,FALSE)*Paramètres!$K$7))</f>
        <v>0</v>
      </c>
      <c r="O54" s="46"/>
      <c r="P54" s="2">
        <f>IF(O$2="Bike &amp; Run",IF(ISNA(VLOOKUP(O54,Paramètres!$B$3:$C$56,2,FALSE)),0,VLOOKUP(O54,Paramètres!$B$3:$C$56,2,FALSE)*Paramètres!$K$8),IF(OR(O54="",OR($D54="",$D54="NL",$D54="HORS LIGUE")),0,VLOOKUP(IF(OR(O54="",OR($D54="",$D54="NL",$D54="HORS LIGUE")),"",COUNTIFS($D$5:$D$72,"&lt;&gt;"&amp;"",$D$5:$D$72,"&lt;&gt;"&amp;"NL",$D$5:$D$72,"&lt;&gt;"&amp;"HORS LIGUE",O$5:O$72,"&lt;"&amp;O54)+1),Paramètres!$B$3:$C$56,2,FALSE)*Paramètres!$K$8))</f>
        <v>0</v>
      </c>
      <c r="Q54" s="46"/>
      <c r="R54" s="2">
        <f>IF(Q$2="Bike &amp; Run",IF(ISNA(VLOOKUP(Q54,Paramètres!$B$3:$C$56,2,FALSE)),0,VLOOKUP(Q54,Paramètres!$B$3:$C$56,2,FALSE)*Paramètres!$K$9),IF(OR(Q54="",OR($D54="",$D54="NL",$D54="HORS LIGUE")),0,VLOOKUP(IF(OR(Q54="",OR($D54="",$D54="NL",$D54="HORS LIGUE")),"",COUNTIFS($D$5:$D$72,"&lt;&gt;"&amp;"",$D$5:$D$72,"&lt;&gt;"&amp;"NL",$D$5:$D$72,"&lt;&gt;"&amp;"HORS LIGUE",Q$5:Q$72,"&lt;"&amp;Q54)+1),Paramètres!$B$3:$C$56,2,FALSE)*Paramètres!$K$9))</f>
        <v>0</v>
      </c>
      <c r="S54" s="46"/>
      <c r="T54" s="2">
        <f>IF(S$2="Bike &amp; Run",IF(ISNA(VLOOKUP(S54,Paramètres!$B$3:$C$56,2,FALSE)),0,VLOOKUP(S54,Paramètres!$B$3:$C$56,2,FALSE)*Paramètres!$K$10),IF(OR(S54="",OR($D54="",$D54="NL",$D54="HORS LIGUE")),0,VLOOKUP(IF(OR(S54="",OR($D54="",$D54="NL",$D54="HORS LIGUE")),"",COUNTIFS($D$5:$D$72,"&lt;&gt;"&amp;"",$D$5:$D$72,"&lt;&gt;"&amp;"NL",$D$5:$D$72,"&lt;&gt;"&amp;"HORS LIGUE",S$5:S$72,"&lt;"&amp;S54)+1),Paramètres!$B$3:$C$56,2,FALSE)*Paramètres!$K$10))</f>
        <v>0</v>
      </c>
      <c r="U54" s="46"/>
      <c r="V54" s="2">
        <f>IF(U$2="Bike &amp; Run",IF(ISNA(VLOOKUP(U54,Paramètres!$B$3:$C$56,2,FALSE)),0,VLOOKUP(U54,Paramètres!$B$3:$C$56,2,FALSE)*Paramètres!$K$11),IF(OR(U54="",OR($D54="",$D54="NL",$D54="HORS LIGUE")),0,VLOOKUP(IF(OR(U54="",OR($D54="",$D54="NL",$D54="HORS LIGUE")),"",COUNTIFS($D$5:$D$72,"&lt;&gt;"&amp;"",$D$5:$D$72,"&lt;&gt;"&amp;"NL",$D$5:$D$72,"&lt;&gt;"&amp;"HORS LIGUE",U$5:U$72,"&lt;"&amp;U54)+1),Paramètres!$B$3:$C$56,2,FALSE)*Paramètres!$K$11))</f>
        <v>0</v>
      </c>
      <c r="W54" s="46"/>
      <c r="X54" s="2">
        <f>IF(W$2="Bike &amp; Run",IF(ISNA(VLOOKUP(W54,Paramètres!$B$3:$C$56,2,FALSE)),0,VLOOKUP(W54,Paramètres!$B$3:$C$56,2,FALSE)*Paramètres!$K$12),IF(OR(W54="",OR($D54="",$D54="NL",$D54="HORS LIGUE")),0,VLOOKUP(IF(OR(W54="",OR($D54="",$D54="NL",$D54="HORS LIGUE")),"",COUNTIFS($D$5:$D$72,"&lt;&gt;"&amp;"",$D$5:$D$72,"&lt;&gt;"&amp;"NL",$D$5:$D$72,"&lt;&gt;"&amp;"HORS LIGUE",W$5:W$72,"&lt;"&amp;W54)+1),Paramètres!$B$3:$C$56,2,FALSE)*Paramètres!$K$12))</f>
        <v>0</v>
      </c>
      <c r="Y54" s="46"/>
      <c r="Z54" s="2">
        <f>IF(Y$2="Bike &amp; Run",IF(ISNA(VLOOKUP(Y54,Paramètres!$B$3:$C$56,2,FALSE)),0,VLOOKUP(Y54,Paramètres!$B$3:$C$56,2,FALSE)*Paramètres!$K$13),IF(OR(Y54="",OR($D54="",$D54="NL",$D54="HORS LIGUE")),0,VLOOKUP(IF(OR(Y54="",OR($D54="",$D54="NL",$D54="HORS LIGUE")),"",COUNTIFS($D$5:$D$72,"&lt;&gt;"&amp;"",$D$5:$D$72,"&lt;&gt;"&amp;"NL",$D$5:$D$72,"&lt;&gt;"&amp;"HORS LIGUE",Y$5:Y$72,"&lt;"&amp;Y54)+1),Paramètres!$B$3:$C$56,2,FALSE)*Paramètres!$K$13))</f>
        <v>0</v>
      </c>
      <c r="AA54" s="46"/>
      <c r="AB54" s="2">
        <f>IF(AA$2="Bike &amp; Run",IF(ISNA(VLOOKUP(AA54,Paramètres!$B$3:$C$56,2,FALSE)),0,VLOOKUP(AA54,Paramètres!$B$3:$C$56,2,FALSE)*Paramètres!$K$14),IF(OR(AA54="",OR($D54="",$D54="NL",$D54="HORS LIGUE")),0,VLOOKUP(IF(OR(AA54="",OR($D54="",$D54="NL",$D54="HORS LIGUE")),"",COUNTIFS($D$5:$D$72,"&lt;&gt;"&amp;"",$D$5:$D$72,"&lt;&gt;"&amp;"NL",$D$5:$D$72,"&lt;&gt;"&amp;"HORS LIGUE",AA$5:AA$72,"&lt;"&amp;AA54)+1),Paramètres!$B$3:$C$56,2,FALSE)*Paramètres!$K$14))</f>
        <v>0</v>
      </c>
      <c r="AC54" s="46"/>
      <c r="AD54" s="2">
        <f>IF(AC$2="Bike &amp; Run",IF(ISNA(VLOOKUP(AC54,Paramètres!$B$3:$C$56,2,FALSE)),0,VLOOKUP(AC54,Paramètres!$B$3:$C$56,2,FALSE)*Paramètres!$K$15),IF(OR(AC54="",OR($D54="",$D54="NL",$D54="HORS LIGUE")),0,VLOOKUP(IF(OR(AC54="",OR($D54="",$D54="NL",$D54="HORS LIGUE")),"",COUNTIFS($D$5:$D$72,"&lt;&gt;"&amp;"",$D$5:$D$72,"&lt;&gt;"&amp;"NL",$D$5:$D$72,"&lt;&gt;"&amp;"HORS LIGUE",AC$5:AC$72,"&lt;"&amp;AC54)+1),Paramètres!$B$3:$C$56,2,FALSE)*Paramètres!$K$15))</f>
        <v>0</v>
      </c>
      <c r="AE54" s="46"/>
      <c r="AF54" s="2">
        <f>IF(AE$2="Bike &amp; Run",IF(ISNA(VLOOKUP(AE54,Paramètres!$B$3:$C$56,2,FALSE)),0,VLOOKUP(AE54,Paramètres!$B$3:$C$56,2,FALSE)*Paramètres!$K$16),IF(OR(AE54="",OR($D54="",$D54="NL",$D54="HORS LIGUE")),0,VLOOKUP(IF(OR(AE54="",OR($D54="",$D54="NL",$D54="HORS LIGUE")),"",COUNTIFS($D$5:$D$72,"&lt;&gt;"&amp;"",$D$5:$D$72,"&lt;&gt;"&amp;"NL",$D$5:$D$72,"&lt;&gt;"&amp;"HORS LIGUE",AE$5:AE$72,"&lt;"&amp;AE54)+1),Paramètres!$B$3:$C$56,2,FALSE)*Paramètres!$K$16))</f>
        <v>0</v>
      </c>
      <c r="AG54" s="46"/>
      <c r="AH54" s="2">
        <f>IF(AG$2="Bike &amp; Run",IF(ISNA(VLOOKUP(AG54,Paramètres!$B$3:$C$56,2,FALSE)),0,VLOOKUP(AG54,Paramètres!$B$3:$C$56,2,FALSE)*Paramètres!$K$17),IF(OR(AG54="",OR($D54="",$D54="NL",$D54="HORS LIGUE")),0,VLOOKUP(IF(OR(AG54="",OR($D54="",$D54="NL",$D54="HORS LIGUE")),"",COUNTIFS($D$5:$D$72,"&lt;&gt;"&amp;"",$D$5:$D$72,"&lt;&gt;"&amp;"NL",$D$5:$D$72,"&lt;&gt;"&amp;"HORS LIGUE",AG$5:AG$72,"&lt;"&amp;AG54)+1),Paramètres!$B$3:$C$56,2,FALSE)*Paramètres!$K$17))</f>
        <v>0</v>
      </c>
      <c r="AI54" s="40">
        <f t="shared" si="53"/>
        <v>0</v>
      </c>
      <c r="AJ54" s="3" t="str">
        <f t="shared" si="54"/>
        <v/>
      </c>
      <c r="AK54" s="5">
        <f t="shared" si="55"/>
        <v>0</v>
      </c>
      <c r="AL54" s="41">
        <f t="shared" si="56"/>
        <v>0</v>
      </c>
      <c r="AM54" s="33" t="str">
        <f t="shared" si="57"/>
        <v/>
      </c>
      <c r="AO54" s="22">
        <f t="shared" si="58"/>
        <v>0</v>
      </c>
      <c r="AP54">
        <f t="shared" si="59"/>
        <v>0</v>
      </c>
      <c r="AQ54">
        <f t="shared" si="60"/>
        <v>0</v>
      </c>
      <c r="AR54">
        <f t="shared" si="61"/>
        <v>0</v>
      </c>
      <c r="AS54">
        <f t="shared" si="62"/>
        <v>0</v>
      </c>
      <c r="AT54">
        <f t="shared" si="63"/>
        <v>0</v>
      </c>
      <c r="AU54">
        <f t="shared" si="64"/>
        <v>0</v>
      </c>
      <c r="AV54">
        <f t="shared" si="65"/>
        <v>0</v>
      </c>
      <c r="AW54">
        <f t="shared" si="66"/>
        <v>0</v>
      </c>
      <c r="AX54">
        <f t="shared" si="67"/>
        <v>0</v>
      </c>
      <c r="AY54">
        <f t="shared" si="68"/>
        <v>0</v>
      </c>
      <c r="AZ54">
        <f t="shared" si="69"/>
        <v>0</v>
      </c>
      <c r="BA54">
        <f t="shared" si="70"/>
        <v>0</v>
      </c>
      <c r="BB54">
        <f t="shared" si="71"/>
        <v>0</v>
      </c>
      <c r="BC54">
        <f t="shared" si="72"/>
        <v>0</v>
      </c>
      <c r="BD54">
        <f t="shared" si="73"/>
        <v>0</v>
      </c>
      <c r="BE54" s="22">
        <f t="shared" ref="BE54:BR54" si="91">BD54+LARGE($AO54:$BC54,BE$4)</f>
        <v>0</v>
      </c>
      <c r="BF54" s="22">
        <f t="shared" si="91"/>
        <v>0</v>
      </c>
      <c r="BG54" s="22">
        <f t="shared" si="91"/>
        <v>0</v>
      </c>
      <c r="BH54" s="22">
        <f t="shared" si="91"/>
        <v>0</v>
      </c>
      <c r="BI54" s="22">
        <f t="shared" si="91"/>
        <v>0</v>
      </c>
      <c r="BJ54" s="22">
        <f t="shared" si="91"/>
        <v>0</v>
      </c>
      <c r="BK54" s="22">
        <f t="shared" si="91"/>
        <v>0</v>
      </c>
      <c r="BL54" s="22">
        <f t="shared" si="91"/>
        <v>0</v>
      </c>
      <c r="BM54" s="22">
        <f t="shared" si="91"/>
        <v>0</v>
      </c>
      <c r="BN54" s="22">
        <f t="shared" si="91"/>
        <v>0</v>
      </c>
      <c r="BO54" s="22">
        <f t="shared" si="91"/>
        <v>0</v>
      </c>
      <c r="BP54" s="22">
        <f t="shared" si="91"/>
        <v>0</v>
      </c>
      <c r="BQ54" s="22">
        <f t="shared" si="91"/>
        <v>0</v>
      </c>
      <c r="BR54" s="22">
        <f t="shared" si="91"/>
        <v>0</v>
      </c>
    </row>
    <row r="55" spans="1:70" ht="16.5">
      <c r="A55" s="14"/>
      <c r="B55" s="32" t="str">
        <f>IF(ISNA(VLOOKUP(A55,'Licenciés Jeunes 2023'!A:C,3,0)),"",VLOOKUP(A55,'Licenciés Jeunes 2023'!A:C,3,0))</f>
        <v/>
      </c>
      <c r="C55" s="32" t="str">
        <f>IF(ISNA(VLOOKUP(A55,'Licenciés Jeunes 2023'!A:C,2,0)),"",VLOOKUP(A55,'Licenciés Jeunes 2023'!A:C,2,0))</f>
        <v/>
      </c>
      <c r="D55" s="32" t="str">
        <f>IF(ISNA(VLOOKUP(A55,'Licenciés Jeunes 2023'!A:F,6,0)),"",VLOOKUP(A55,'Licenciés Jeunes 2023'!A:F,6,0))</f>
        <v/>
      </c>
      <c r="E55" s="6"/>
      <c r="F55" s="2">
        <f>IF(E$2="Bike &amp; Run",IF(ISNA(VLOOKUP(E55,Paramètres!$B$3:$C$56,2,FALSE)),0,VLOOKUP(E55,Paramètres!$B$3:$C$56,2,FALSE)*Paramètres!$K$3),IF(OR(E55="",OR($D55="",$D55="NL",$D55="HORS LIGUE")),0,VLOOKUP(IF(OR(E55="",OR($D55="",$D55="NL",$D55="HORS LIGUE")),"",COUNTIFS($D$5:$D$72,"&lt;&gt;"&amp;"",$D$5:$D$72,"&lt;&gt;"&amp;"NL",$D$5:$D$72,"&lt;&gt;"&amp;"HORS LIGUE",E$5:E$72,"&lt;"&amp;E55)+1),Paramètres!$B$3:$C$56,2,FALSE)*Paramètres!$K$3))</f>
        <v>0</v>
      </c>
      <c r="G55" s="4"/>
      <c r="H55" s="2">
        <f>IF(G$2="Bike &amp; Run",IF(ISNA(VLOOKUP(G55,Paramètres!$B$3:$C$56,2,FALSE)),0,VLOOKUP(G55,Paramètres!$B$3:$C$56,2,FALSE)*Paramètres!$K$4),IF(OR(G55="",OR($D55="",$D55="NL",$D55="HORS LIGUE")),0,VLOOKUP(IF(OR(G55="",OR($D55="",$D55="NL",$D55="HORS LIGUE")),"",COUNTIFS($D$5:$D$72,"&lt;&gt;"&amp;"",$D$5:$D$72,"&lt;&gt;"&amp;"NL",$D$5:$D$72,"&lt;&gt;"&amp;"HORS LIGUE",G$5:G$72,"&lt;"&amp;G55)+1),Paramètres!$B$3:$C$56,2,FALSE)*Paramètres!$K$4))</f>
        <v>0</v>
      </c>
      <c r="I55" s="36"/>
      <c r="J55" s="2">
        <f>IF(I$2="Bike &amp; Run",IF(ISNA(VLOOKUP(I55,Paramètres!$B$3:$C$56,2,FALSE)),0,VLOOKUP(I55,Paramètres!$B$3:$C$56,2,FALSE)*Paramètres!$K$5),IF(OR(I55="",OR($D55="",$D55="NL",$D55="HORS LIGUE")),0,VLOOKUP(IF(OR(I55="",OR($D55="",$D55="NL",$D55="HORS LIGUE")),"",COUNTIFS($D$5:$D$72,"&lt;&gt;"&amp;"",$D$5:$D$72,"&lt;&gt;"&amp;"NL",$D$5:$D$72,"&lt;&gt;"&amp;"HORS LIGUE",I$5:I$72,"&lt;"&amp;I55)+1),Paramètres!$B$3:$C$56,2,FALSE)*Paramètres!$K$5))</f>
        <v>0</v>
      </c>
      <c r="K55" s="4"/>
      <c r="L55" s="2">
        <f>IF(K$2="Bike &amp; Run",IF(ISNA(VLOOKUP(K55,Paramètres!$B$3:$C$56,2,FALSE)),0,VLOOKUP(K55,Paramètres!$B$3:$C$56,2,FALSE)*Paramètres!$K$6),IF(OR(K55="",OR($D55="",$D55="NL",$D55="HORS LIGUE")),0,VLOOKUP(IF(OR(K55="",OR($D55="",$D55="NL",$D55="HORS LIGUE")),"",COUNTIFS($D$5:$D$72,"&lt;&gt;"&amp;"",$D$5:$D$72,"&lt;&gt;"&amp;"NL",$D$5:$D$72,"&lt;&gt;"&amp;"HORS LIGUE",K$5:K$72,"&lt;"&amp;K55)+1),Paramètres!$B$3:$C$56,2,FALSE)*Paramètres!$K$6))</f>
        <v>0</v>
      </c>
      <c r="M55" s="4"/>
      <c r="N55" s="2">
        <f>IF(M$2="Bike &amp; Run",IF(ISNA(VLOOKUP(M55,Paramètres!$B$3:$C$56,2,FALSE)),0,VLOOKUP(M55,Paramètres!$B$3:$C$56,2,FALSE)*Paramètres!$K$7),IF(OR(M55="",OR($D55="",$D55="NL",$D55="HORS LIGUE")),0,VLOOKUP(IF(OR(M55="",OR($D55="",$D55="NL",$D55="HORS LIGUE")),"",COUNTIFS($D$5:$D$72,"&lt;&gt;"&amp;"",$D$5:$D$72,"&lt;&gt;"&amp;"NL",$D$5:$D$72,"&lt;&gt;"&amp;"HORS LIGUE",M$5:M$72,"&lt;"&amp;M55)+1),Paramètres!$B$3:$C$56,2,FALSE)*Paramètres!$K$7))</f>
        <v>0</v>
      </c>
      <c r="O55" s="46"/>
      <c r="P55" s="2">
        <f>IF(O$2="Bike &amp; Run",IF(ISNA(VLOOKUP(O55,Paramètres!$B$3:$C$56,2,FALSE)),0,VLOOKUP(O55,Paramètres!$B$3:$C$56,2,FALSE)*Paramètres!$K$8),IF(OR(O55="",OR($D55="",$D55="NL",$D55="HORS LIGUE")),0,VLOOKUP(IF(OR(O55="",OR($D55="",$D55="NL",$D55="HORS LIGUE")),"",COUNTIFS($D$5:$D$72,"&lt;&gt;"&amp;"",$D$5:$D$72,"&lt;&gt;"&amp;"NL",$D$5:$D$72,"&lt;&gt;"&amp;"HORS LIGUE",O$5:O$72,"&lt;"&amp;O55)+1),Paramètres!$B$3:$C$56,2,FALSE)*Paramètres!$K$8))</f>
        <v>0</v>
      </c>
      <c r="Q55" s="46"/>
      <c r="R55" s="2">
        <f>IF(Q$2="Bike &amp; Run",IF(ISNA(VLOOKUP(Q55,Paramètres!$B$3:$C$56,2,FALSE)),0,VLOOKUP(Q55,Paramètres!$B$3:$C$56,2,FALSE)*Paramètres!$K$9),IF(OR(Q55="",OR($D55="",$D55="NL",$D55="HORS LIGUE")),0,VLOOKUP(IF(OR(Q55="",OR($D55="",$D55="NL",$D55="HORS LIGUE")),"",COUNTIFS($D$5:$D$72,"&lt;&gt;"&amp;"",$D$5:$D$72,"&lt;&gt;"&amp;"NL",$D$5:$D$72,"&lt;&gt;"&amp;"HORS LIGUE",Q$5:Q$72,"&lt;"&amp;Q55)+1),Paramètres!$B$3:$C$56,2,FALSE)*Paramètres!$K$9))</f>
        <v>0</v>
      </c>
      <c r="S55" s="46"/>
      <c r="T55" s="2">
        <f>IF(S$2="Bike &amp; Run",IF(ISNA(VLOOKUP(S55,Paramètres!$B$3:$C$56,2,FALSE)),0,VLOOKUP(S55,Paramètres!$B$3:$C$56,2,FALSE)*Paramètres!$K$10),IF(OR(S55="",OR($D55="",$D55="NL",$D55="HORS LIGUE")),0,VLOOKUP(IF(OR(S55="",OR($D55="",$D55="NL",$D55="HORS LIGUE")),"",COUNTIFS($D$5:$D$72,"&lt;&gt;"&amp;"",$D$5:$D$72,"&lt;&gt;"&amp;"NL",$D$5:$D$72,"&lt;&gt;"&amp;"HORS LIGUE",S$5:S$72,"&lt;"&amp;S55)+1),Paramètres!$B$3:$C$56,2,FALSE)*Paramètres!$K$10))</f>
        <v>0</v>
      </c>
      <c r="U55" s="46"/>
      <c r="V55" s="2">
        <f>IF(U$2="Bike &amp; Run",IF(ISNA(VLOOKUP(U55,Paramètres!$B$3:$C$56,2,FALSE)),0,VLOOKUP(U55,Paramètres!$B$3:$C$56,2,FALSE)*Paramètres!$K$11),IF(OR(U55="",OR($D55="",$D55="NL",$D55="HORS LIGUE")),0,VLOOKUP(IF(OR(U55="",OR($D55="",$D55="NL",$D55="HORS LIGUE")),"",COUNTIFS($D$5:$D$72,"&lt;&gt;"&amp;"",$D$5:$D$72,"&lt;&gt;"&amp;"NL",$D$5:$D$72,"&lt;&gt;"&amp;"HORS LIGUE",U$5:U$72,"&lt;"&amp;U55)+1),Paramètres!$B$3:$C$56,2,FALSE)*Paramètres!$K$11))</f>
        <v>0</v>
      </c>
      <c r="W55" s="46"/>
      <c r="X55" s="2">
        <f>IF(W$2="Bike &amp; Run",IF(ISNA(VLOOKUP(W55,Paramètres!$B$3:$C$56,2,FALSE)),0,VLOOKUP(W55,Paramètres!$B$3:$C$56,2,FALSE)*Paramètres!$K$12),IF(OR(W55="",OR($D55="",$D55="NL",$D55="HORS LIGUE")),0,VLOOKUP(IF(OR(W55="",OR($D55="",$D55="NL",$D55="HORS LIGUE")),"",COUNTIFS($D$5:$D$72,"&lt;&gt;"&amp;"",$D$5:$D$72,"&lt;&gt;"&amp;"NL",$D$5:$D$72,"&lt;&gt;"&amp;"HORS LIGUE",W$5:W$72,"&lt;"&amp;W55)+1),Paramètres!$B$3:$C$56,2,FALSE)*Paramètres!$K$12))</f>
        <v>0</v>
      </c>
      <c r="Y55" s="46"/>
      <c r="Z55" s="2">
        <f>IF(Y$2="Bike &amp; Run",IF(ISNA(VLOOKUP(Y55,Paramètres!$B$3:$C$56,2,FALSE)),0,VLOOKUP(Y55,Paramètres!$B$3:$C$56,2,FALSE)*Paramètres!$K$13),IF(OR(Y55="",OR($D55="",$D55="NL",$D55="HORS LIGUE")),0,VLOOKUP(IF(OR(Y55="",OR($D55="",$D55="NL",$D55="HORS LIGUE")),"",COUNTIFS($D$5:$D$72,"&lt;&gt;"&amp;"",$D$5:$D$72,"&lt;&gt;"&amp;"NL",$D$5:$D$72,"&lt;&gt;"&amp;"HORS LIGUE",Y$5:Y$72,"&lt;"&amp;Y55)+1),Paramètres!$B$3:$C$56,2,FALSE)*Paramètres!$K$13))</f>
        <v>0</v>
      </c>
      <c r="AA55" s="46"/>
      <c r="AB55" s="2">
        <f>IF(AA$2="Bike &amp; Run",IF(ISNA(VLOOKUP(AA55,Paramètres!$B$3:$C$56,2,FALSE)),0,VLOOKUP(AA55,Paramètres!$B$3:$C$56,2,FALSE)*Paramètres!$K$14),IF(OR(AA55="",OR($D55="",$D55="NL",$D55="HORS LIGUE")),0,VLOOKUP(IF(OR(AA55="",OR($D55="",$D55="NL",$D55="HORS LIGUE")),"",COUNTIFS($D$5:$D$72,"&lt;&gt;"&amp;"",$D$5:$D$72,"&lt;&gt;"&amp;"NL",$D$5:$D$72,"&lt;&gt;"&amp;"HORS LIGUE",AA$5:AA$72,"&lt;"&amp;AA55)+1),Paramètres!$B$3:$C$56,2,FALSE)*Paramètres!$K$14))</f>
        <v>0</v>
      </c>
      <c r="AC55" s="46"/>
      <c r="AD55" s="2">
        <f>IF(AC$2="Bike &amp; Run",IF(ISNA(VLOOKUP(AC55,Paramètres!$B$3:$C$56,2,FALSE)),0,VLOOKUP(AC55,Paramètres!$B$3:$C$56,2,FALSE)*Paramètres!$K$15),IF(OR(AC55="",OR($D55="",$D55="NL",$D55="HORS LIGUE")),0,VLOOKUP(IF(OR(AC55="",OR($D55="",$D55="NL",$D55="HORS LIGUE")),"",COUNTIFS($D$5:$D$72,"&lt;&gt;"&amp;"",$D$5:$D$72,"&lt;&gt;"&amp;"NL",$D$5:$D$72,"&lt;&gt;"&amp;"HORS LIGUE",AC$5:AC$72,"&lt;"&amp;AC55)+1),Paramètres!$B$3:$C$56,2,FALSE)*Paramètres!$K$15))</f>
        <v>0</v>
      </c>
      <c r="AE55" s="46"/>
      <c r="AF55" s="2">
        <f>IF(AE$2="Bike &amp; Run",IF(ISNA(VLOOKUP(AE55,Paramètres!$B$3:$C$56,2,FALSE)),0,VLOOKUP(AE55,Paramètres!$B$3:$C$56,2,FALSE)*Paramètres!$K$16),IF(OR(AE55="",OR($D55="",$D55="NL",$D55="HORS LIGUE")),0,VLOOKUP(IF(OR(AE55="",OR($D55="",$D55="NL",$D55="HORS LIGUE")),"",COUNTIFS($D$5:$D$72,"&lt;&gt;"&amp;"",$D$5:$D$72,"&lt;&gt;"&amp;"NL",$D$5:$D$72,"&lt;&gt;"&amp;"HORS LIGUE",AE$5:AE$72,"&lt;"&amp;AE55)+1),Paramètres!$B$3:$C$56,2,FALSE)*Paramètres!$K$16))</f>
        <v>0</v>
      </c>
      <c r="AG55" s="46"/>
      <c r="AH55" s="2">
        <f>IF(AG$2="Bike &amp; Run",IF(ISNA(VLOOKUP(AG55,Paramètres!$B$3:$C$56,2,FALSE)),0,VLOOKUP(AG55,Paramètres!$B$3:$C$56,2,FALSE)*Paramètres!$K$17),IF(OR(AG55="",OR($D55="",$D55="NL",$D55="HORS LIGUE")),0,VLOOKUP(IF(OR(AG55="",OR($D55="",$D55="NL",$D55="HORS LIGUE")),"",COUNTIFS($D$5:$D$72,"&lt;&gt;"&amp;"",$D$5:$D$72,"&lt;&gt;"&amp;"NL",$D$5:$D$72,"&lt;&gt;"&amp;"HORS LIGUE",AG$5:AG$72,"&lt;"&amp;AG55)+1),Paramètres!$B$3:$C$56,2,FALSE)*Paramètres!$K$17))</f>
        <v>0</v>
      </c>
      <c r="AI55" s="40">
        <f t="shared" si="53"/>
        <v>0</v>
      </c>
      <c r="AJ55" s="3" t="str">
        <f t="shared" si="54"/>
        <v/>
      </c>
      <c r="AK55" s="5">
        <f t="shared" si="55"/>
        <v>0</v>
      </c>
      <c r="AL55" s="41">
        <f t="shared" si="56"/>
        <v>0</v>
      </c>
      <c r="AM55" s="33" t="str">
        <f t="shared" si="57"/>
        <v/>
      </c>
      <c r="AO55" s="22">
        <f t="shared" si="58"/>
        <v>0</v>
      </c>
      <c r="AP55">
        <f t="shared" si="59"/>
        <v>0</v>
      </c>
      <c r="AQ55">
        <f t="shared" si="60"/>
        <v>0</v>
      </c>
      <c r="AR55">
        <f t="shared" si="61"/>
        <v>0</v>
      </c>
      <c r="AS55">
        <f t="shared" si="62"/>
        <v>0</v>
      </c>
      <c r="AT55">
        <f t="shared" si="63"/>
        <v>0</v>
      </c>
      <c r="AU55">
        <f t="shared" si="64"/>
        <v>0</v>
      </c>
      <c r="AV55">
        <f t="shared" si="65"/>
        <v>0</v>
      </c>
      <c r="AW55">
        <f t="shared" si="66"/>
        <v>0</v>
      </c>
      <c r="AX55">
        <f t="shared" si="67"/>
        <v>0</v>
      </c>
      <c r="AY55">
        <f t="shared" si="68"/>
        <v>0</v>
      </c>
      <c r="AZ55">
        <f t="shared" si="69"/>
        <v>0</v>
      </c>
      <c r="BA55">
        <f t="shared" si="70"/>
        <v>0</v>
      </c>
      <c r="BB55">
        <f t="shared" si="71"/>
        <v>0</v>
      </c>
      <c r="BC55">
        <f t="shared" si="72"/>
        <v>0</v>
      </c>
      <c r="BD55">
        <f t="shared" si="73"/>
        <v>0</v>
      </c>
      <c r="BE55" s="22">
        <f t="shared" ref="BE55:BR55" si="92">BD55+LARGE($AO55:$BC55,BE$4)</f>
        <v>0</v>
      </c>
      <c r="BF55" s="22">
        <f t="shared" si="92"/>
        <v>0</v>
      </c>
      <c r="BG55" s="22">
        <f t="shared" si="92"/>
        <v>0</v>
      </c>
      <c r="BH55" s="22">
        <f t="shared" si="92"/>
        <v>0</v>
      </c>
      <c r="BI55" s="22">
        <f t="shared" si="92"/>
        <v>0</v>
      </c>
      <c r="BJ55" s="22">
        <f t="shared" si="92"/>
        <v>0</v>
      </c>
      <c r="BK55" s="22">
        <f t="shared" si="92"/>
        <v>0</v>
      </c>
      <c r="BL55" s="22">
        <f t="shared" si="92"/>
        <v>0</v>
      </c>
      <c r="BM55" s="22">
        <f t="shared" si="92"/>
        <v>0</v>
      </c>
      <c r="BN55" s="22">
        <f t="shared" si="92"/>
        <v>0</v>
      </c>
      <c r="BO55" s="22">
        <f t="shared" si="92"/>
        <v>0</v>
      </c>
      <c r="BP55" s="22">
        <f t="shared" si="92"/>
        <v>0</v>
      </c>
      <c r="BQ55" s="22">
        <f t="shared" si="92"/>
        <v>0</v>
      </c>
      <c r="BR55" s="22">
        <f t="shared" si="92"/>
        <v>0</v>
      </c>
    </row>
    <row r="56" spans="1:70" ht="16.5">
      <c r="A56" s="14"/>
      <c r="B56" s="32" t="str">
        <f>IF(ISNA(VLOOKUP(A56,'Licenciés Jeunes 2023'!A:C,3,0)),"",VLOOKUP(A56,'Licenciés Jeunes 2023'!A:C,3,0))</f>
        <v/>
      </c>
      <c r="C56" s="32" t="str">
        <f>IF(ISNA(VLOOKUP(A56,'Licenciés Jeunes 2023'!A:C,2,0)),"",VLOOKUP(A56,'Licenciés Jeunes 2023'!A:C,2,0))</f>
        <v/>
      </c>
      <c r="D56" s="32" t="str">
        <f>IF(ISNA(VLOOKUP(A56,'Licenciés Jeunes 2023'!A:F,6,0)),"",VLOOKUP(A56,'Licenciés Jeunes 2023'!A:F,6,0))</f>
        <v/>
      </c>
      <c r="E56" s="6"/>
      <c r="F56" s="2">
        <f>IF(E$2="Bike &amp; Run",IF(ISNA(VLOOKUP(E56,Paramètres!$B$3:$C$56,2,FALSE)),0,VLOOKUP(E56,Paramètres!$B$3:$C$56,2,FALSE)*Paramètres!$K$3),IF(OR(E56="",OR($D56="",$D56="NL",$D56="HORS LIGUE")),0,VLOOKUP(IF(OR(E56="",OR($D56="",$D56="NL",$D56="HORS LIGUE")),"",COUNTIFS($D$5:$D$72,"&lt;&gt;"&amp;"",$D$5:$D$72,"&lt;&gt;"&amp;"NL",$D$5:$D$72,"&lt;&gt;"&amp;"HORS LIGUE",E$5:E$72,"&lt;"&amp;E56)+1),Paramètres!$B$3:$C$56,2,FALSE)*Paramètres!$K$3))</f>
        <v>0</v>
      </c>
      <c r="G56" s="4"/>
      <c r="H56" s="2">
        <f>IF(G$2="Bike &amp; Run",IF(ISNA(VLOOKUP(G56,Paramètres!$B$3:$C$56,2,FALSE)),0,VLOOKUP(G56,Paramètres!$B$3:$C$56,2,FALSE)*Paramètres!$K$4),IF(OR(G56="",OR($D56="",$D56="NL",$D56="HORS LIGUE")),0,VLOOKUP(IF(OR(G56="",OR($D56="",$D56="NL",$D56="HORS LIGUE")),"",COUNTIFS($D$5:$D$72,"&lt;&gt;"&amp;"",$D$5:$D$72,"&lt;&gt;"&amp;"NL",$D$5:$D$72,"&lt;&gt;"&amp;"HORS LIGUE",G$5:G$72,"&lt;"&amp;G56)+1),Paramètres!$B$3:$C$56,2,FALSE)*Paramètres!$K$4))</f>
        <v>0</v>
      </c>
      <c r="I56" s="36"/>
      <c r="J56" s="2">
        <f>IF(I$2="Bike &amp; Run",IF(ISNA(VLOOKUP(I56,Paramètres!$B$3:$C$56,2,FALSE)),0,VLOOKUP(I56,Paramètres!$B$3:$C$56,2,FALSE)*Paramètres!$K$5),IF(OR(I56="",OR($D56="",$D56="NL",$D56="HORS LIGUE")),0,VLOOKUP(IF(OR(I56="",OR($D56="",$D56="NL",$D56="HORS LIGUE")),"",COUNTIFS($D$5:$D$72,"&lt;&gt;"&amp;"",$D$5:$D$72,"&lt;&gt;"&amp;"NL",$D$5:$D$72,"&lt;&gt;"&amp;"HORS LIGUE",I$5:I$72,"&lt;"&amp;I56)+1),Paramètres!$B$3:$C$56,2,FALSE)*Paramètres!$K$5))</f>
        <v>0</v>
      </c>
      <c r="K56" s="4"/>
      <c r="L56" s="2">
        <f>IF(K$2="Bike &amp; Run",IF(ISNA(VLOOKUP(K56,Paramètres!$B$3:$C$56,2,FALSE)),0,VLOOKUP(K56,Paramètres!$B$3:$C$56,2,FALSE)*Paramètres!$K$6),IF(OR(K56="",OR($D56="",$D56="NL",$D56="HORS LIGUE")),0,VLOOKUP(IF(OR(K56="",OR($D56="",$D56="NL",$D56="HORS LIGUE")),"",COUNTIFS($D$5:$D$72,"&lt;&gt;"&amp;"",$D$5:$D$72,"&lt;&gt;"&amp;"NL",$D$5:$D$72,"&lt;&gt;"&amp;"HORS LIGUE",K$5:K$72,"&lt;"&amp;K56)+1),Paramètres!$B$3:$C$56,2,FALSE)*Paramètres!$K$6))</f>
        <v>0</v>
      </c>
      <c r="M56" s="4"/>
      <c r="N56" s="2">
        <f>IF(M$2="Bike &amp; Run",IF(ISNA(VLOOKUP(M56,Paramètres!$B$3:$C$56,2,FALSE)),0,VLOOKUP(M56,Paramètres!$B$3:$C$56,2,FALSE)*Paramètres!$K$7),IF(OR(M56="",OR($D56="",$D56="NL",$D56="HORS LIGUE")),0,VLOOKUP(IF(OR(M56="",OR($D56="",$D56="NL",$D56="HORS LIGUE")),"",COUNTIFS($D$5:$D$72,"&lt;&gt;"&amp;"",$D$5:$D$72,"&lt;&gt;"&amp;"NL",$D$5:$D$72,"&lt;&gt;"&amp;"HORS LIGUE",M$5:M$72,"&lt;"&amp;M56)+1),Paramètres!$B$3:$C$56,2,FALSE)*Paramètres!$K$7))</f>
        <v>0</v>
      </c>
      <c r="O56" s="46"/>
      <c r="P56" s="2">
        <f>IF(O$2="Bike &amp; Run",IF(ISNA(VLOOKUP(O56,Paramètres!$B$3:$C$56,2,FALSE)),0,VLOOKUP(O56,Paramètres!$B$3:$C$56,2,FALSE)*Paramètres!$K$8),IF(OR(O56="",OR($D56="",$D56="NL",$D56="HORS LIGUE")),0,VLOOKUP(IF(OR(O56="",OR($D56="",$D56="NL",$D56="HORS LIGUE")),"",COUNTIFS($D$5:$D$72,"&lt;&gt;"&amp;"",$D$5:$D$72,"&lt;&gt;"&amp;"NL",$D$5:$D$72,"&lt;&gt;"&amp;"HORS LIGUE",O$5:O$72,"&lt;"&amp;O56)+1),Paramètres!$B$3:$C$56,2,FALSE)*Paramètres!$K$8))</f>
        <v>0</v>
      </c>
      <c r="Q56" s="46"/>
      <c r="R56" s="2">
        <f>IF(Q$2="Bike &amp; Run",IF(ISNA(VLOOKUP(Q56,Paramètres!$B$3:$C$56,2,FALSE)),0,VLOOKUP(Q56,Paramètres!$B$3:$C$56,2,FALSE)*Paramètres!$K$9),IF(OR(Q56="",OR($D56="",$D56="NL",$D56="HORS LIGUE")),0,VLOOKUP(IF(OR(Q56="",OR($D56="",$D56="NL",$D56="HORS LIGUE")),"",COUNTIFS($D$5:$D$72,"&lt;&gt;"&amp;"",$D$5:$D$72,"&lt;&gt;"&amp;"NL",$D$5:$D$72,"&lt;&gt;"&amp;"HORS LIGUE",Q$5:Q$72,"&lt;"&amp;Q56)+1),Paramètres!$B$3:$C$56,2,FALSE)*Paramètres!$K$9))</f>
        <v>0</v>
      </c>
      <c r="S56" s="46"/>
      <c r="T56" s="2">
        <f>IF(S$2="Bike &amp; Run",IF(ISNA(VLOOKUP(S56,Paramètres!$B$3:$C$56,2,FALSE)),0,VLOOKUP(S56,Paramètres!$B$3:$C$56,2,FALSE)*Paramètres!$K$10),IF(OR(S56="",OR($D56="",$D56="NL",$D56="HORS LIGUE")),0,VLOOKUP(IF(OR(S56="",OR($D56="",$D56="NL",$D56="HORS LIGUE")),"",COUNTIFS($D$5:$D$72,"&lt;&gt;"&amp;"",$D$5:$D$72,"&lt;&gt;"&amp;"NL",$D$5:$D$72,"&lt;&gt;"&amp;"HORS LIGUE",S$5:S$72,"&lt;"&amp;S56)+1),Paramètres!$B$3:$C$56,2,FALSE)*Paramètres!$K$10))</f>
        <v>0</v>
      </c>
      <c r="U56" s="46"/>
      <c r="V56" s="2">
        <f>IF(U$2="Bike &amp; Run",IF(ISNA(VLOOKUP(U56,Paramètres!$B$3:$C$56,2,FALSE)),0,VLOOKUP(U56,Paramètres!$B$3:$C$56,2,FALSE)*Paramètres!$K$11),IF(OR(U56="",OR($D56="",$D56="NL",$D56="HORS LIGUE")),0,VLOOKUP(IF(OR(U56="",OR($D56="",$D56="NL",$D56="HORS LIGUE")),"",COUNTIFS($D$5:$D$72,"&lt;&gt;"&amp;"",$D$5:$D$72,"&lt;&gt;"&amp;"NL",$D$5:$D$72,"&lt;&gt;"&amp;"HORS LIGUE",U$5:U$72,"&lt;"&amp;U56)+1),Paramètres!$B$3:$C$56,2,FALSE)*Paramètres!$K$11))</f>
        <v>0</v>
      </c>
      <c r="W56" s="46"/>
      <c r="X56" s="2">
        <f>IF(W$2="Bike &amp; Run",IF(ISNA(VLOOKUP(W56,Paramètres!$B$3:$C$56,2,FALSE)),0,VLOOKUP(W56,Paramètres!$B$3:$C$56,2,FALSE)*Paramètres!$K$12),IF(OR(W56="",OR($D56="",$D56="NL",$D56="HORS LIGUE")),0,VLOOKUP(IF(OR(W56="",OR($D56="",$D56="NL",$D56="HORS LIGUE")),"",COUNTIFS($D$5:$D$72,"&lt;&gt;"&amp;"",$D$5:$D$72,"&lt;&gt;"&amp;"NL",$D$5:$D$72,"&lt;&gt;"&amp;"HORS LIGUE",W$5:W$72,"&lt;"&amp;W56)+1),Paramètres!$B$3:$C$56,2,FALSE)*Paramètres!$K$12))</f>
        <v>0</v>
      </c>
      <c r="Y56" s="46"/>
      <c r="Z56" s="2">
        <f>IF(Y$2="Bike &amp; Run",IF(ISNA(VLOOKUP(Y56,Paramètres!$B$3:$C$56,2,FALSE)),0,VLOOKUP(Y56,Paramètres!$B$3:$C$56,2,FALSE)*Paramètres!$K$13),IF(OR(Y56="",OR($D56="",$D56="NL",$D56="HORS LIGUE")),0,VLOOKUP(IF(OR(Y56="",OR($D56="",$D56="NL",$D56="HORS LIGUE")),"",COUNTIFS($D$5:$D$72,"&lt;&gt;"&amp;"",$D$5:$D$72,"&lt;&gt;"&amp;"NL",$D$5:$D$72,"&lt;&gt;"&amp;"HORS LIGUE",Y$5:Y$72,"&lt;"&amp;Y56)+1),Paramètres!$B$3:$C$56,2,FALSE)*Paramètres!$K$13))</f>
        <v>0</v>
      </c>
      <c r="AA56" s="46"/>
      <c r="AB56" s="2">
        <f>IF(AA$2="Bike &amp; Run",IF(ISNA(VLOOKUP(AA56,Paramètres!$B$3:$C$56,2,FALSE)),0,VLOOKUP(AA56,Paramètres!$B$3:$C$56,2,FALSE)*Paramètres!$K$14),IF(OR(AA56="",OR($D56="",$D56="NL",$D56="HORS LIGUE")),0,VLOOKUP(IF(OR(AA56="",OR($D56="",$D56="NL",$D56="HORS LIGUE")),"",COUNTIFS($D$5:$D$72,"&lt;&gt;"&amp;"",$D$5:$D$72,"&lt;&gt;"&amp;"NL",$D$5:$D$72,"&lt;&gt;"&amp;"HORS LIGUE",AA$5:AA$72,"&lt;"&amp;AA56)+1),Paramètres!$B$3:$C$56,2,FALSE)*Paramètres!$K$14))</f>
        <v>0</v>
      </c>
      <c r="AC56" s="46"/>
      <c r="AD56" s="2">
        <f>IF(AC$2="Bike &amp; Run",IF(ISNA(VLOOKUP(AC56,Paramètres!$B$3:$C$56,2,FALSE)),0,VLOOKUP(AC56,Paramètres!$B$3:$C$56,2,FALSE)*Paramètres!$K$15),IF(OR(AC56="",OR($D56="",$D56="NL",$D56="HORS LIGUE")),0,VLOOKUP(IF(OR(AC56="",OR($D56="",$D56="NL",$D56="HORS LIGUE")),"",COUNTIFS($D$5:$D$72,"&lt;&gt;"&amp;"",$D$5:$D$72,"&lt;&gt;"&amp;"NL",$D$5:$D$72,"&lt;&gt;"&amp;"HORS LIGUE",AC$5:AC$72,"&lt;"&amp;AC56)+1),Paramètres!$B$3:$C$56,2,FALSE)*Paramètres!$K$15))</f>
        <v>0</v>
      </c>
      <c r="AE56" s="46"/>
      <c r="AF56" s="2">
        <f>IF(AE$2="Bike &amp; Run",IF(ISNA(VLOOKUP(AE56,Paramètres!$B$3:$C$56,2,FALSE)),0,VLOOKUP(AE56,Paramètres!$B$3:$C$56,2,FALSE)*Paramètres!$K$16),IF(OR(AE56="",OR($D56="",$D56="NL",$D56="HORS LIGUE")),0,VLOOKUP(IF(OR(AE56="",OR($D56="",$D56="NL",$D56="HORS LIGUE")),"",COUNTIFS($D$5:$D$72,"&lt;&gt;"&amp;"",$D$5:$D$72,"&lt;&gt;"&amp;"NL",$D$5:$D$72,"&lt;&gt;"&amp;"HORS LIGUE",AE$5:AE$72,"&lt;"&amp;AE56)+1),Paramètres!$B$3:$C$56,2,FALSE)*Paramètres!$K$16))</f>
        <v>0</v>
      </c>
      <c r="AG56" s="46"/>
      <c r="AH56" s="2">
        <f>IF(AG$2="Bike &amp; Run",IF(ISNA(VLOOKUP(AG56,Paramètres!$B$3:$C$56,2,FALSE)),0,VLOOKUP(AG56,Paramètres!$B$3:$C$56,2,FALSE)*Paramètres!$K$17),IF(OR(AG56="",OR($D56="",$D56="NL",$D56="HORS LIGUE")),0,VLOOKUP(IF(OR(AG56="",OR($D56="",$D56="NL",$D56="HORS LIGUE")),"",COUNTIFS($D$5:$D$72,"&lt;&gt;"&amp;"",$D$5:$D$72,"&lt;&gt;"&amp;"NL",$D$5:$D$72,"&lt;&gt;"&amp;"HORS LIGUE",AG$5:AG$72,"&lt;"&amp;AG56)+1),Paramètres!$B$3:$C$56,2,FALSE)*Paramètres!$K$17))</f>
        <v>0</v>
      </c>
      <c r="AI56" s="40">
        <f t="shared" si="53"/>
        <v>0</v>
      </c>
      <c r="AJ56" s="3" t="str">
        <f t="shared" si="54"/>
        <v/>
      </c>
      <c r="AK56" s="5">
        <f t="shared" si="55"/>
        <v>0</v>
      </c>
      <c r="AL56" s="41">
        <f t="shared" si="56"/>
        <v>0</v>
      </c>
      <c r="AM56" s="33" t="str">
        <f t="shared" si="57"/>
        <v/>
      </c>
      <c r="AO56" s="22">
        <f t="shared" si="58"/>
        <v>0</v>
      </c>
      <c r="AP56">
        <f t="shared" si="59"/>
        <v>0</v>
      </c>
      <c r="AQ56">
        <f t="shared" si="60"/>
        <v>0</v>
      </c>
      <c r="AR56">
        <f t="shared" si="61"/>
        <v>0</v>
      </c>
      <c r="AS56">
        <f t="shared" si="62"/>
        <v>0</v>
      </c>
      <c r="AT56">
        <f t="shared" si="63"/>
        <v>0</v>
      </c>
      <c r="AU56">
        <f t="shared" si="64"/>
        <v>0</v>
      </c>
      <c r="AV56">
        <f t="shared" si="65"/>
        <v>0</v>
      </c>
      <c r="AW56">
        <f t="shared" si="66"/>
        <v>0</v>
      </c>
      <c r="AX56">
        <f t="shared" si="67"/>
        <v>0</v>
      </c>
      <c r="AY56">
        <f t="shared" si="68"/>
        <v>0</v>
      </c>
      <c r="AZ56">
        <f t="shared" si="69"/>
        <v>0</v>
      </c>
      <c r="BA56">
        <f t="shared" si="70"/>
        <v>0</v>
      </c>
      <c r="BB56">
        <f t="shared" si="71"/>
        <v>0</v>
      </c>
      <c r="BC56">
        <f t="shared" si="72"/>
        <v>0</v>
      </c>
      <c r="BD56">
        <f t="shared" si="73"/>
        <v>0</v>
      </c>
      <c r="BE56" s="22">
        <f t="shared" ref="BE56:BR56" si="93">BD56+LARGE($AO56:$BC56,BE$4)</f>
        <v>0</v>
      </c>
      <c r="BF56" s="22">
        <f t="shared" si="93"/>
        <v>0</v>
      </c>
      <c r="BG56" s="22">
        <f t="shared" si="93"/>
        <v>0</v>
      </c>
      <c r="BH56" s="22">
        <f t="shared" si="93"/>
        <v>0</v>
      </c>
      <c r="BI56" s="22">
        <f t="shared" si="93"/>
        <v>0</v>
      </c>
      <c r="BJ56" s="22">
        <f t="shared" si="93"/>
        <v>0</v>
      </c>
      <c r="BK56" s="22">
        <f t="shared" si="93"/>
        <v>0</v>
      </c>
      <c r="BL56" s="22">
        <f t="shared" si="93"/>
        <v>0</v>
      </c>
      <c r="BM56" s="22">
        <f t="shared" si="93"/>
        <v>0</v>
      </c>
      <c r="BN56" s="22">
        <f t="shared" si="93"/>
        <v>0</v>
      </c>
      <c r="BO56" s="22">
        <f t="shared" si="93"/>
        <v>0</v>
      </c>
      <c r="BP56" s="22">
        <f t="shared" si="93"/>
        <v>0</v>
      </c>
      <c r="BQ56" s="22">
        <f t="shared" si="93"/>
        <v>0</v>
      </c>
      <c r="BR56" s="22">
        <f t="shared" si="93"/>
        <v>0</v>
      </c>
    </row>
    <row r="57" spans="1:70" ht="16.5">
      <c r="A57" s="14"/>
      <c r="B57" s="32" t="str">
        <f>IF(ISNA(VLOOKUP(A57,'Licenciés Jeunes 2023'!A:C,3,0)),"",VLOOKUP(A57,'Licenciés Jeunes 2023'!A:C,3,0))</f>
        <v/>
      </c>
      <c r="C57" s="32" t="str">
        <f>IF(ISNA(VLOOKUP(A57,'Licenciés Jeunes 2023'!A:C,2,0)),"",VLOOKUP(A57,'Licenciés Jeunes 2023'!A:C,2,0))</f>
        <v/>
      </c>
      <c r="D57" s="32" t="str">
        <f>IF(ISNA(VLOOKUP(A57,'Licenciés Jeunes 2023'!A:F,6,0)),"",VLOOKUP(A57,'Licenciés Jeunes 2023'!A:F,6,0))</f>
        <v/>
      </c>
      <c r="E57" s="6"/>
      <c r="F57" s="2">
        <f>IF(E$2="Bike &amp; Run",IF(ISNA(VLOOKUP(E57,Paramètres!$B$3:$C$56,2,FALSE)),0,VLOOKUP(E57,Paramètres!$B$3:$C$56,2,FALSE)*Paramètres!$K$3),IF(OR(E57="",OR($D57="",$D57="NL",$D57="HORS LIGUE")),0,VLOOKUP(IF(OR(E57="",OR($D57="",$D57="NL",$D57="HORS LIGUE")),"",COUNTIFS($D$5:$D$72,"&lt;&gt;"&amp;"",$D$5:$D$72,"&lt;&gt;"&amp;"NL",$D$5:$D$72,"&lt;&gt;"&amp;"HORS LIGUE",E$5:E$72,"&lt;"&amp;E57)+1),Paramètres!$B$3:$C$56,2,FALSE)*Paramètres!$K$3))</f>
        <v>0</v>
      </c>
      <c r="G57" s="4"/>
      <c r="H57" s="2">
        <f>IF(G$2="Bike &amp; Run",IF(ISNA(VLOOKUP(G57,Paramètres!$B$3:$C$56,2,FALSE)),0,VLOOKUP(G57,Paramètres!$B$3:$C$56,2,FALSE)*Paramètres!$K$4),IF(OR(G57="",OR($D57="",$D57="NL",$D57="HORS LIGUE")),0,VLOOKUP(IF(OR(G57="",OR($D57="",$D57="NL",$D57="HORS LIGUE")),"",COUNTIFS($D$5:$D$72,"&lt;&gt;"&amp;"",$D$5:$D$72,"&lt;&gt;"&amp;"NL",$D$5:$D$72,"&lt;&gt;"&amp;"HORS LIGUE",G$5:G$72,"&lt;"&amp;G57)+1),Paramètres!$B$3:$C$56,2,FALSE)*Paramètres!$K$4))</f>
        <v>0</v>
      </c>
      <c r="I57" s="36"/>
      <c r="J57" s="2">
        <f>IF(I$2="Bike &amp; Run",IF(ISNA(VLOOKUP(I57,Paramètres!$B$3:$C$56,2,FALSE)),0,VLOOKUP(I57,Paramètres!$B$3:$C$56,2,FALSE)*Paramètres!$K$5),IF(OR(I57="",OR($D57="",$D57="NL",$D57="HORS LIGUE")),0,VLOOKUP(IF(OR(I57="",OR($D57="",$D57="NL",$D57="HORS LIGUE")),"",COUNTIFS($D$5:$D$72,"&lt;&gt;"&amp;"",$D$5:$D$72,"&lt;&gt;"&amp;"NL",$D$5:$D$72,"&lt;&gt;"&amp;"HORS LIGUE",I$5:I$72,"&lt;"&amp;I57)+1),Paramètres!$B$3:$C$56,2,FALSE)*Paramètres!$K$5))</f>
        <v>0</v>
      </c>
      <c r="K57" s="4"/>
      <c r="L57" s="2">
        <f>IF(K$2="Bike &amp; Run",IF(ISNA(VLOOKUP(K57,Paramètres!$B$3:$C$56,2,FALSE)),0,VLOOKUP(K57,Paramètres!$B$3:$C$56,2,FALSE)*Paramètres!$K$6),IF(OR(K57="",OR($D57="",$D57="NL",$D57="HORS LIGUE")),0,VLOOKUP(IF(OR(K57="",OR($D57="",$D57="NL",$D57="HORS LIGUE")),"",COUNTIFS($D$5:$D$72,"&lt;&gt;"&amp;"",$D$5:$D$72,"&lt;&gt;"&amp;"NL",$D$5:$D$72,"&lt;&gt;"&amp;"HORS LIGUE",K$5:K$72,"&lt;"&amp;K57)+1),Paramètres!$B$3:$C$56,2,FALSE)*Paramètres!$K$6))</f>
        <v>0</v>
      </c>
      <c r="M57" s="4"/>
      <c r="N57" s="2">
        <f>IF(M$2="Bike &amp; Run",IF(ISNA(VLOOKUP(M57,Paramètres!$B$3:$C$56,2,FALSE)),0,VLOOKUP(M57,Paramètres!$B$3:$C$56,2,FALSE)*Paramètres!$K$7),IF(OR(M57="",OR($D57="",$D57="NL",$D57="HORS LIGUE")),0,VLOOKUP(IF(OR(M57="",OR($D57="",$D57="NL",$D57="HORS LIGUE")),"",COUNTIFS($D$5:$D$72,"&lt;&gt;"&amp;"",$D$5:$D$72,"&lt;&gt;"&amp;"NL",$D$5:$D$72,"&lt;&gt;"&amp;"HORS LIGUE",M$5:M$72,"&lt;"&amp;M57)+1),Paramètres!$B$3:$C$56,2,FALSE)*Paramètres!$K$7))</f>
        <v>0</v>
      </c>
      <c r="O57" s="46"/>
      <c r="P57" s="2">
        <f>IF(O$2="Bike &amp; Run",IF(ISNA(VLOOKUP(O57,Paramètres!$B$3:$C$56,2,FALSE)),0,VLOOKUP(O57,Paramètres!$B$3:$C$56,2,FALSE)*Paramètres!$K$8),IF(OR(O57="",OR($D57="",$D57="NL",$D57="HORS LIGUE")),0,VLOOKUP(IF(OR(O57="",OR($D57="",$D57="NL",$D57="HORS LIGUE")),"",COUNTIFS($D$5:$D$72,"&lt;&gt;"&amp;"",$D$5:$D$72,"&lt;&gt;"&amp;"NL",$D$5:$D$72,"&lt;&gt;"&amp;"HORS LIGUE",O$5:O$72,"&lt;"&amp;O57)+1),Paramètres!$B$3:$C$56,2,FALSE)*Paramètres!$K$8))</f>
        <v>0</v>
      </c>
      <c r="Q57" s="46"/>
      <c r="R57" s="2">
        <f>IF(Q$2="Bike &amp; Run",IF(ISNA(VLOOKUP(Q57,Paramètres!$B$3:$C$56,2,FALSE)),0,VLOOKUP(Q57,Paramètres!$B$3:$C$56,2,FALSE)*Paramètres!$K$9),IF(OR(Q57="",OR($D57="",$D57="NL",$D57="HORS LIGUE")),0,VLOOKUP(IF(OR(Q57="",OR($D57="",$D57="NL",$D57="HORS LIGUE")),"",COUNTIFS($D$5:$D$72,"&lt;&gt;"&amp;"",$D$5:$D$72,"&lt;&gt;"&amp;"NL",$D$5:$D$72,"&lt;&gt;"&amp;"HORS LIGUE",Q$5:Q$72,"&lt;"&amp;Q57)+1),Paramètres!$B$3:$C$56,2,FALSE)*Paramètres!$K$9))</f>
        <v>0</v>
      </c>
      <c r="S57" s="46"/>
      <c r="T57" s="2">
        <f>IF(S$2="Bike &amp; Run",IF(ISNA(VLOOKUP(S57,Paramètres!$B$3:$C$56,2,FALSE)),0,VLOOKUP(S57,Paramètres!$B$3:$C$56,2,FALSE)*Paramètres!$K$10),IF(OR(S57="",OR($D57="",$D57="NL",$D57="HORS LIGUE")),0,VLOOKUP(IF(OR(S57="",OR($D57="",$D57="NL",$D57="HORS LIGUE")),"",COUNTIFS($D$5:$D$72,"&lt;&gt;"&amp;"",$D$5:$D$72,"&lt;&gt;"&amp;"NL",$D$5:$D$72,"&lt;&gt;"&amp;"HORS LIGUE",S$5:S$72,"&lt;"&amp;S57)+1),Paramètres!$B$3:$C$56,2,FALSE)*Paramètres!$K$10))</f>
        <v>0</v>
      </c>
      <c r="U57" s="46"/>
      <c r="V57" s="2">
        <f>IF(U$2="Bike &amp; Run",IF(ISNA(VLOOKUP(U57,Paramètres!$B$3:$C$56,2,FALSE)),0,VLOOKUP(U57,Paramètres!$B$3:$C$56,2,FALSE)*Paramètres!$K$11),IF(OR(U57="",OR($D57="",$D57="NL",$D57="HORS LIGUE")),0,VLOOKUP(IF(OR(U57="",OR($D57="",$D57="NL",$D57="HORS LIGUE")),"",COUNTIFS($D$5:$D$72,"&lt;&gt;"&amp;"",$D$5:$D$72,"&lt;&gt;"&amp;"NL",$D$5:$D$72,"&lt;&gt;"&amp;"HORS LIGUE",U$5:U$72,"&lt;"&amp;U57)+1),Paramètres!$B$3:$C$56,2,FALSE)*Paramètres!$K$11))</f>
        <v>0</v>
      </c>
      <c r="W57" s="46"/>
      <c r="X57" s="2">
        <f>IF(W$2="Bike &amp; Run",IF(ISNA(VLOOKUP(W57,Paramètres!$B$3:$C$56,2,FALSE)),0,VLOOKUP(W57,Paramètres!$B$3:$C$56,2,FALSE)*Paramètres!$K$12),IF(OR(W57="",OR($D57="",$D57="NL",$D57="HORS LIGUE")),0,VLOOKUP(IF(OR(W57="",OR($D57="",$D57="NL",$D57="HORS LIGUE")),"",COUNTIFS($D$5:$D$72,"&lt;&gt;"&amp;"",$D$5:$D$72,"&lt;&gt;"&amp;"NL",$D$5:$D$72,"&lt;&gt;"&amp;"HORS LIGUE",W$5:W$72,"&lt;"&amp;W57)+1),Paramètres!$B$3:$C$56,2,FALSE)*Paramètres!$K$12))</f>
        <v>0</v>
      </c>
      <c r="Y57" s="46"/>
      <c r="Z57" s="2">
        <f>IF(Y$2="Bike &amp; Run",IF(ISNA(VLOOKUP(Y57,Paramètres!$B$3:$C$56,2,FALSE)),0,VLOOKUP(Y57,Paramètres!$B$3:$C$56,2,FALSE)*Paramètres!$K$13),IF(OR(Y57="",OR($D57="",$D57="NL",$D57="HORS LIGUE")),0,VLOOKUP(IF(OR(Y57="",OR($D57="",$D57="NL",$D57="HORS LIGUE")),"",COUNTIFS($D$5:$D$72,"&lt;&gt;"&amp;"",$D$5:$D$72,"&lt;&gt;"&amp;"NL",$D$5:$D$72,"&lt;&gt;"&amp;"HORS LIGUE",Y$5:Y$72,"&lt;"&amp;Y57)+1),Paramètres!$B$3:$C$56,2,FALSE)*Paramètres!$K$13))</f>
        <v>0</v>
      </c>
      <c r="AA57" s="46"/>
      <c r="AB57" s="2">
        <f>IF(AA$2="Bike &amp; Run",IF(ISNA(VLOOKUP(AA57,Paramètres!$B$3:$C$56,2,FALSE)),0,VLOOKUP(AA57,Paramètres!$B$3:$C$56,2,FALSE)*Paramètres!$K$14),IF(OR(AA57="",OR($D57="",$D57="NL",$D57="HORS LIGUE")),0,VLOOKUP(IF(OR(AA57="",OR($D57="",$D57="NL",$D57="HORS LIGUE")),"",COUNTIFS($D$5:$D$72,"&lt;&gt;"&amp;"",$D$5:$D$72,"&lt;&gt;"&amp;"NL",$D$5:$D$72,"&lt;&gt;"&amp;"HORS LIGUE",AA$5:AA$72,"&lt;"&amp;AA57)+1),Paramètres!$B$3:$C$56,2,FALSE)*Paramètres!$K$14))</f>
        <v>0</v>
      </c>
      <c r="AC57" s="46"/>
      <c r="AD57" s="2">
        <f>IF(AC$2="Bike &amp; Run",IF(ISNA(VLOOKUP(AC57,Paramètres!$B$3:$C$56,2,FALSE)),0,VLOOKUP(AC57,Paramètres!$B$3:$C$56,2,FALSE)*Paramètres!$K$15),IF(OR(AC57="",OR($D57="",$D57="NL",$D57="HORS LIGUE")),0,VLOOKUP(IF(OR(AC57="",OR($D57="",$D57="NL",$D57="HORS LIGUE")),"",COUNTIFS($D$5:$D$72,"&lt;&gt;"&amp;"",$D$5:$D$72,"&lt;&gt;"&amp;"NL",$D$5:$D$72,"&lt;&gt;"&amp;"HORS LIGUE",AC$5:AC$72,"&lt;"&amp;AC57)+1),Paramètres!$B$3:$C$56,2,FALSE)*Paramètres!$K$15))</f>
        <v>0</v>
      </c>
      <c r="AE57" s="46"/>
      <c r="AF57" s="2">
        <f>IF(AE$2="Bike &amp; Run",IF(ISNA(VLOOKUP(AE57,Paramètres!$B$3:$C$56,2,FALSE)),0,VLOOKUP(AE57,Paramètres!$B$3:$C$56,2,FALSE)*Paramètres!$K$16),IF(OR(AE57="",OR($D57="",$D57="NL",$D57="HORS LIGUE")),0,VLOOKUP(IF(OR(AE57="",OR($D57="",$D57="NL",$D57="HORS LIGUE")),"",COUNTIFS($D$5:$D$72,"&lt;&gt;"&amp;"",$D$5:$D$72,"&lt;&gt;"&amp;"NL",$D$5:$D$72,"&lt;&gt;"&amp;"HORS LIGUE",AE$5:AE$72,"&lt;"&amp;AE57)+1),Paramètres!$B$3:$C$56,2,FALSE)*Paramètres!$K$16))</f>
        <v>0</v>
      </c>
      <c r="AG57" s="46"/>
      <c r="AH57" s="2">
        <f>IF(AG$2="Bike &amp; Run",IF(ISNA(VLOOKUP(AG57,Paramètres!$B$3:$C$56,2,FALSE)),0,VLOOKUP(AG57,Paramètres!$B$3:$C$56,2,FALSE)*Paramètres!$K$17),IF(OR(AG57="",OR($D57="",$D57="NL",$D57="HORS LIGUE")),0,VLOOKUP(IF(OR(AG57="",OR($D57="",$D57="NL",$D57="HORS LIGUE")),"",COUNTIFS($D$5:$D$72,"&lt;&gt;"&amp;"",$D$5:$D$72,"&lt;&gt;"&amp;"NL",$D$5:$D$72,"&lt;&gt;"&amp;"HORS LIGUE",AG$5:AG$72,"&lt;"&amp;AG57)+1),Paramètres!$B$3:$C$56,2,FALSE)*Paramètres!$K$17))</f>
        <v>0</v>
      </c>
      <c r="AI57" s="40">
        <f t="shared" si="53"/>
        <v>0</v>
      </c>
      <c r="AJ57" s="3" t="str">
        <f t="shared" si="54"/>
        <v/>
      </c>
      <c r="AK57" s="5">
        <f t="shared" si="55"/>
        <v>0</v>
      </c>
      <c r="AL57" s="41">
        <f t="shared" si="56"/>
        <v>0</v>
      </c>
      <c r="AM57" s="33" t="str">
        <f t="shared" si="57"/>
        <v/>
      </c>
      <c r="AO57" s="22">
        <f t="shared" si="58"/>
        <v>0</v>
      </c>
      <c r="AP57">
        <f t="shared" si="59"/>
        <v>0</v>
      </c>
      <c r="AQ57">
        <f t="shared" si="60"/>
        <v>0</v>
      </c>
      <c r="AR57">
        <f t="shared" si="61"/>
        <v>0</v>
      </c>
      <c r="AS57">
        <f t="shared" si="62"/>
        <v>0</v>
      </c>
      <c r="AT57">
        <f t="shared" si="63"/>
        <v>0</v>
      </c>
      <c r="AU57">
        <f t="shared" si="64"/>
        <v>0</v>
      </c>
      <c r="AV57">
        <f t="shared" si="65"/>
        <v>0</v>
      </c>
      <c r="AW57">
        <f t="shared" si="66"/>
        <v>0</v>
      </c>
      <c r="AX57">
        <f t="shared" si="67"/>
        <v>0</v>
      </c>
      <c r="AY57">
        <f t="shared" si="68"/>
        <v>0</v>
      </c>
      <c r="AZ57">
        <f t="shared" si="69"/>
        <v>0</v>
      </c>
      <c r="BA57">
        <f t="shared" si="70"/>
        <v>0</v>
      </c>
      <c r="BB57">
        <f t="shared" si="71"/>
        <v>0</v>
      </c>
      <c r="BC57">
        <f t="shared" si="72"/>
        <v>0</v>
      </c>
      <c r="BD57">
        <f t="shared" si="73"/>
        <v>0</v>
      </c>
      <c r="BE57" s="22">
        <f t="shared" ref="BE57:BR57" si="94">BD57+LARGE($AO57:$BC57,BE$4)</f>
        <v>0</v>
      </c>
      <c r="BF57" s="22">
        <f t="shared" si="94"/>
        <v>0</v>
      </c>
      <c r="BG57" s="22">
        <f t="shared" si="94"/>
        <v>0</v>
      </c>
      <c r="BH57" s="22">
        <f t="shared" si="94"/>
        <v>0</v>
      </c>
      <c r="BI57" s="22">
        <f t="shared" si="94"/>
        <v>0</v>
      </c>
      <c r="BJ57" s="22">
        <f t="shared" si="94"/>
        <v>0</v>
      </c>
      <c r="BK57" s="22">
        <f t="shared" si="94"/>
        <v>0</v>
      </c>
      <c r="BL57" s="22">
        <f t="shared" si="94"/>
        <v>0</v>
      </c>
      <c r="BM57" s="22">
        <f t="shared" si="94"/>
        <v>0</v>
      </c>
      <c r="BN57" s="22">
        <f t="shared" si="94"/>
        <v>0</v>
      </c>
      <c r="BO57" s="22">
        <f t="shared" si="94"/>
        <v>0</v>
      </c>
      <c r="BP57" s="22">
        <f t="shared" si="94"/>
        <v>0</v>
      </c>
      <c r="BQ57" s="22">
        <f t="shared" si="94"/>
        <v>0</v>
      </c>
      <c r="BR57" s="22">
        <f t="shared" si="94"/>
        <v>0</v>
      </c>
    </row>
    <row r="58" spans="1:70" ht="16.5">
      <c r="A58" s="14"/>
      <c r="B58" s="32" t="str">
        <f>IF(ISNA(VLOOKUP(A58,'Licenciés Jeunes 2023'!A:C,3,0)),"",VLOOKUP(A58,'Licenciés Jeunes 2023'!A:C,3,0))</f>
        <v/>
      </c>
      <c r="C58" s="32" t="str">
        <f>IF(ISNA(VLOOKUP(A58,'Licenciés Jeunes 2023'!A:C,2,0)),"",VLOOKUP(A58,'Licenciés Jeunes 2023'!A:C,2,0))</f>
        <v/>
      </c>
      <c r="D58" s="32" t="str">
        <f>IF(ISNA(VLOOKUP(A58,'Licenciés Jeunes 2023'!A:F,6,0)),"",VLOOKUP(A58,'Licenciés Jeunes 2023'!A:F,6,0))</f>
        <v/>
      </c>
      <c r="E58" s="6"/>
      <c r="F58" s="2">
        <f>IF(E$2="Bike &amp; Run",IF(ISNA(VLOOKUP(E58,Paramètres!$B$3:$C$56,2,FALSE)),0,VLOOKUP(E58,Paramètres!$B$3:$C$56,2,FALSE)*Paramètres!$K$3),IF(OR(E58="",OR($D58="",$D58="NL",$D58="HORS LIGUE")),0,VLOOKUP(IF(OR(E58="",OR($D58="",$D58="NL",$D58="HORS LIGUE")),"",COUNTIFS($D$5:$D$72,"&lt;&gt;"&amp;"",$D$5:$D$72,"&lt;&gt;"&amp;"NL",$D$5:$D$72,"&lt;&gt;"&amp;"HORS LIGUE",E$5:E$72,"&lt;"&amp;E58)+1),Paramètres!$B$3:$C$56,2,FALSE)*Paramètres!$K$3))</f>
        <v>0</v>
      </c>
      <c r="G58" s="4"/>
      <c r="H58" s="2">
        <f>IF(G$2="Bike &amp; Run",IF(ISNA(VLOOKUP(G58,Paramètres!$B$3:$C$56,2,FALSE)),0,VLOOKUP(G58,Paramètres!$B$3:$C$56,2,FALSE)*Paramètres!$K$4),IF(OR(G58="",OR($D58="",$D58="NL",$D58="HORS LIGUE")),0,VLOOKUP(IF(OR(G58="",OR($D58="",$D58="NL",$D58="HORS LIGUE")),"",COUNTIFS($D$5:$D$72,"&lt;&gt;"&amp;"",$D$5:$D$72,"&lt;&gt;"&amp;"NL",$D$5:$D$72,"&lt;&gt;"&amp;"HORS LIGUE",G$5:G$72,"&lt;"&amp;G58)+1),Paramètres!$B$3:$C$56,2,FALSE)*Paramètres!$K$4))</f>
        <v>0</v>
      </c>
      <c r="I58" s="36"/>
      <c r="J58" s="2">
        <f>IF(I$2="Bike &amp; Run",IF(ISNA(VLOOKUP(I58,Paramètres!$B$3:$C$56,2,FALSE)),0,VLOOKUP(I58,Paramètres!$B$3:$C$56,2,FALSE)*Paramètres!$K$5),IF(OR(I58="",OR($D58="",$D58="NL",$D58="HORS LIGUE")),0,VLOOKUP(IF(OR(I58="",OR($D58="",$D58="NL",$D58="HORS LIGUE")),"",COUNTIFS($D$5:$D$72,"&lt;&gt;"&amp;"",$D$5:$D$72,"&lt;&gt;"&amp;"NL",$D$5:$D$72,"&lt;&gt;"&amp;"HORS LIGUE",I$5:I$72,"&lt;"&amp;I58)+1),Paramètres!$B$3:$C$56,2,FALSE)*Paramètres!$K$5))</f>
        <v>0</v>
      </c>
      <c r="K58" s="4"/>
      <c r="L58" s="2">
        <f>IF(K$2="Bike &amp; Run",IF(ISNA(VLOOKUP(K58,Paramètres!$B$3:$C$56,2,FALSE)),0,VLOOKUP(K58,Paramètres!$B$3:$C$56,2,FALSE)*Paramètres!$K$6),IF(OR(K58="",OR($D58="",$D58="NL",$D58="HORS LIGUE")),0,VLOOKUP(IF(OR(K58="",OR($D58="",$D58="NL",$D58="HORS LIGUE")),"",COUNTIFS($D$5:$D$72,"&lt;&gt;"&amp;"",$D$5:$D$72,"&lt;&gt;"&amp;"NL",$D$5:$D$72,"&lt;&gt;"&amp;"HORS LIGUE",K$5:K$72,"&lt;"&amp;K58)+1),Paramètres!$B$3:$C$56,2,FALSE)*Paramètres!$K$6))</f>
        <v>0</v>
      </c>
      <c r="M58" s="4"/>
      <c r="N58" s="2">
        <f>IF(M$2="Bike &amp; Run",IF(ISNA(VLOOKUP(M58,Paramètres!$B$3:$C$56,2,FALSE)),0,VLOOKUP(M58,Paramètres!$B$3:$C$56,2,FALSE)*Paramètres!$K$7),IF(OR(M58="",OR($D58="",$D58="NL",$D58="HORS LIGUE")),0,VLOOKUP(IF(OR(M58="",OR($D58="",$D58="NL",$D58="HORS LIGUE")),"",COUNTIFS($D$5:$D$72,"&lt;&gt;"&amp;"",$D$5:$D$72,"&lt;&gt;"&amp;"NL",$D$5:$D$72,"&lt;&gt;"&amp;"HORS LIGUE",M$5:M$72,"&lt;"&amp;M58)+1),Paramètres!$B$3:$C$56,2,FALSE)*Paramètres!$K$7))</f>
        <v>0</v>
      </c>
      <c r="O58" s="46"/>
      <c r="P58" s="2">
        <f>IF(O$2="Bike &amp; Run",IF(ISNA(VLOOKUP(O58,Paramètres!$B$3:$C$56,2,FALSE)),0,VLOOKUP(O58,Paramètres!$B$3:$C$56,2,FALSE)*Paramètres!$K$8),IF(OR(O58="",OR($D58="",$D58="NL",$D58="HORS LIGUE")),0,VLOOKUP(IF(OR(O58="",OR($D58="",$D58="NL",$D58="HORS LIGUE")),"",COUNTIFS($D$5:$D$72,"&lt;&gt;"&amp;"",$D$5:$D$72,"&lt;&gt;"&amp;"NL",$D$5:$D$72,"&lt;&gt;"&amp;"HORS LIGUE",O$5:O$72,"&lt;"&amp;O58)+1),Paramètres!$B$3:$C$56,2,FALSE)*Paramètres!$K$8))</f>
        <v>0</v>
      </c>
      <c r="Q58" s="46"/>
      <c r="R58" s="2">
        <f>IF(Q$2="Bike &amp; Run",IF(ISNA(VLOOKUP(Q58,Paramètres!$B$3:$C$56,2,FALSE)),0,VLOOKUP(Q58,Paramètres!$B$3:$C$56,2,FALSE)*Paramètres!$K$9),IF(OR(Q58="",OR($D58="",$D58="NL",$D58="HORS LIGUE")),0,VLOOKUP(IF(OR(Q58="",OR($D58="",$D58="NL",$D58="HORS LIGUE")),"",COUNTIFS($D$5:$D$72,"&lt;&gt;"&amp;"",$D$5:$D$72,"&lt;&gt;"&amp;"NL",$D$5:$D$72,"&lt;&gt;"&amp;"HORS LIGUE",Q$5:Q$72,"&lt;"&amp;Q58)+1),Paramètres!$B$3:$C$56,2,FALSE)*Paramètres!$K$9))</f>
        <v>0</v>
      </c>
      <c r="S58" s="46"/>
      <c r="T58" s="2">
        <f>IF(S$2="Bike &amp; Run",IF(ISNA(VLOOKUP(S58,Paramètres!$B$3:$C$56,2,FALSE)),0,VLOOKUP(S58,Paramètres!$B$3:$C$56,2,FALSE)*Paramètres!$K$10),IF(OR(S58="",OR($D58="",$D58="NL",$D58="HORS LIGUE")),0,VLOOKUP(IF(OR(S58="",OR($D58="",$D58="NL",$D58="HORS LIGUE")),"",COUNTIFS($D$5:$D$72,"&lt;&gt;"&amp;"",$D$5:$D$72,"&lt;&gt;"&amp;"NL",$D$5:$D$72,"&lt;&gt;"&amp;"HORS LIGUE",S$5:S$72,"&lt;"&amp;S58)+1),Paramètres!$B$3:$C$56,2,FALSE)*Paramètres!$K$10))</f>
        <v>0</v>
      </c>
      <c r="U58" s="46"/>
      <c r="V58" s="2">
        <f>IF(U$2="Bike &amp; Run",IF(ISNA(VLOOKUP(U58,Paramètres!$B$3:$C$56,2,FALSE)),0,VLOOKUP(U58,Paramètres!$B$3:$C$56,2,FALSE)*Paramètres!$K$11),IF(OR(U58="",OR($D58="",$D58="NL",$D58="HORS LIGUE")),0,VLOOKUP(IF(OR(U58="",OR($D58="",$D58="NL",$D58="HORS LIGUE")),"",COUNTIFS($D$5:$D$72,"&lt;&gt;"&amp;"",$D$5:$D$72,"&lt;&gt;"&amp;"NL",$D$5:$D$72,"&lt;&gt;"&amp;"HORS LIGUE",U$5:U$72,"&lt;"&amp;U58)+1),Paramètres!$B$3:$C$56,2,FALSE)*Paramètres!$K$11))</f>
        <v>0</v>
      </c>
      <c r="W58" s="46"/>
      <c r="X58" s="2">
        <f>IF(W$2="Bike &amp; Run",IF(ISNA(VLOOKUP(W58,Paramètres!$B$3:$C$56,2,FALSE)),0,VLOOKUP(W58,Paramètres!$B$3:$C$56,2,FALSE)*Paramètres!$K$12),IF(OR(W58="",OR($D58="",$D58="NL",$D58="HORS LIGUE")),0,VLOOKUP(IF(OR(W58="",OR($D58="",$D58="NL",$D58="HORS LIGUE")),"",COUNTIFS($D$5:$D$72,"&lt;&gt;"&amp;"",$D$5:$D$72,"&lt;&gt;"&amp;"NL",$D$5:$D$72,"&lt;&gt;"&amp;"HORS LIGUE",W$5:W$72,"&lt;"&amp;W58)+1),Paramètres!$B$3:$C$56,2,FALSE)*Paramètres!$K$12))</f>
        <v>0</v>
      </c>
      <c r="Y58" s="46"/>
      <c r="Z58" s="2">
        <f>IF(Y$2="Bike &amp; Run",IF(ISNA(VLOOKUP(Y58,Paramètres!$B$3:$C$56,2,FALSE)),0,VLOOKUP(Y58,Paramètres!$B$3:$C$56,2,FALSE)*Paramètres!$K$13),IF(OR(Y58="",OR($D58="",$D58="NL",$D58="HORS LIGUE")),0,VLOOKUP(IF(OR(Y58="",OR($D58="",$D58="NL",$D58="HORS LIGUE")),"",COUNTIFS($D$5:$D$72,"&lt;&gt;"&amp;"",$D$5:$D$72,"&lt;&gt;"&amp;"NL",$D$5:$D$72,"&lt;&gt;"&amp;"HORS LIGUE",Y$5:Y$72,"&lt;"&amp;Y58)+1),Paramètres!$B$3:$C$56,2,FALSE)*Paramètres!$K$13))</f>
        <v>0</v>
      </c>
      <c r="AA58" s="46"/>
      <c r="AB58" s="2">
        <f>IF(AA$2="Bike &amp; Run",IF(ISNA(VLOOKUP(AA58,Paramètres!$B$3:$C$56,2,FALSE)),0,VLOOKUP(AA58,Paramètres!$B$3:$C$56,2,FALSE)*Paramètres!$K$14),IF(OR(AA58="",OR($D58="",$D58="NL",$D58="HORS LIGUE")),0,VLOOKUP(IF(OR(AA58="",OR($D58="",$D58="NL",$D58="HORS LIGUE")),"",COUNTIFS($D$5:$D$72,"&lt;&gt;"&amp;"",$D$5:$D$72,"&lt;&gt;"&amp;"NL",$D$5:$D$72,"&lt;&gt;"&amp;"HORS LIGUE",AA$5:AA$72,"&lt;"&amp;AA58)+1),Paramètres!$B$3:$C$56,2,FALSE)*Paramètres!$K$14))</f>
        <v>0</v>
      </c>
      <c r="AC58" s="46"/>
      <c r="AD58" s="2">
        <f>IF(AC$2="Bike &amp; Run",IF(ISNA(VLOOKUP(AC58,Paramètres!$B$3:$C$56,2,FALSE)),0,VLOOKUP(AC58,Paramètres!$B$3:$C$56,2,FALSE)*Paramètres!$K$15),IF(OR(AC58="",OR($D58="",$D58="NL",$D58="HORS LIGUE")),0,VLOOKUP(IF(OR(AC58="",OR($D58="",$D58="NL",$D58="HORS LIGUE")),"",COUNTIFS($D$5:$D$72,"&lt;&gt;"&amp;"",$D$5:$D$72,"&lt;&gt;"&amp;"NL",$D$5:$D$72,"&lt;&gt;"&amp;"HORS LIGUE",AC$5:AC$72,"&lt;"&amp;AC58)+1),Paramètres!$B$3:$C$56,2,FALSE)*Paramètres!$K$15))</f>
        <v>0</v>
      </c>
      <c r="AE58" s="46"/>
      <c r="AF58" s="2">
        <f>IF(AE$2="Bike &amp; Run",IF(ISNA(VLOOKUP(AE58,Paramètres!$B$3:$C$56,2,FALSE)),0,VLOOKUP(AE58,Paramètres!$B$3:$C$56,2,FALSE)*Paramètres!$K$16),IF(OR(AE58="",OR($D58="",$D58="NL",$D58="HORS LIGUE")),0,VLOOKUP(IF(OR(AE58="",OR($D58="",$D58="NL",$D58="HORS LIGUE")),"",COUNTIFS($D$5:$D$72,"&lt;&gt;"&amp;"",$D$5:$D$72,"&lt;&gt;"&amp;"NL",$D$5:$D$72,"&lt;&gt;"&amp;"HORS LIGUE",AE$5:AE$72,"&lt;"&amp;AE58)+1),Paramètres!$B$3:$C$56,2,FALSE)*Paramètres!$K$16))</f>
        <v>0</v>
      </c>
      <c r="AG58" s="46"/>
      <c r="AH58" s="2">
        <f>IF(AG$2="Bike &amp; Run",IF(ISNA(VLOOKUP(AG58,Paramètres!$B$3:$C$56,2,FALSE)),0,VLOOKUP(AG58,Paramètres!$B$3:$C$56,2,FALSE)*Paramètres!$K$17),IF(OR(AG58="",OR($D58="",$D58="NL",$D58="HORS LIGUE")),0,VLOOKUP(IF(OR(AG58="",OR($D58="",$D58="NL",$D58="HORS LIGUE")),"",COUNTIFS($D$5:$D$72,"&lt;&gt;"&amp;"",$D$5:$D$72,"&lt;&gt;"&amp;"NL",$D$5:$D$72,"&lt;&gt;"&amp;"HORS LIGUE",AG$5:AG$72,"&lt;"&amp;AG58)+1),Paramètres!$B$3:$C$56,2,FALSE)*Paramètres!$K$17))</f>
        <v>0</v>
      </c>
      <c r="AI58" s="40">
        <f t="shared" si="53"/>
        <v>0</v>
      </c>
      <c r="AJ58" s="3" t="str">
        <f t="shared" si="54"/>
        <v/>
      </c>
      <c r="AK58" s="5">
        <f t="shared" si="55"/>
        <v>0</v>
      </c>
      <c r="AL58" s="41">
        <f t="shared" si="56"/>
        <v>0</v>
      </c>
      <c r="AM58" s="33" t="str">
        <f t="shared" si="57"/>
        <v/>
      </c>
      <c r="AO58" s="22">
        <f t="shared" si="58"/>
        <v>0</v>
      </c>
      <c r="AP58">
        <f t="shared" si="59"/>
        <v>0</v>
      </c>
      <c r="AQ58">
        <f t="shared" si="60"/>
        <v>0</v>
      </c>
      <c r="AR58">
        <f t="shared" si="61"/>
        <v>0</v>
      </c>
      <c r="AS58">
        <f t="shared" si="62"/>
        <v>0</v>
      </c>
      <c r="AT58">
        <f t="shared" si="63"/>
        <v>0</v>
      </c>
      <c r="AU58">
        <f t="shared" si="64"/>
        <v>0</v>
      </c>
      <c r="AV58">
        <f t="shared" si="65"/>
        <v>0</v>
      </c>
      <c r="AW58">
        <f t="shared" si="66"/>
        <v>0</v>
      </c>
      <c r="AX58">
        <f t="shared" si="67"/>
        <v>0</v>
      </c>
      <c r="AY58">
        <f t="shared" si="68"/>
        <v>0</v>
      </c>
      <c r="AZ58">
        <f t="shared" si="69"/>
        <v>0</v>
      </c>
      <c r="BA58">
        <f t="shared" si="70"/>
        <v>0</v>
      </c>
      <c r="BB58">
        <f t="shared" si="71"/>
        <v>0</v>
      </c>
      <c r="BC58">
        <f t="shared" si="72"/>
        <v>0</v>
      </c>
      <c r="BD58">
        <f t="shared" si="73"/>
        <v>0</v>
      </c>
      <c r="BE58" s="22">
        <f t="shared" ref="BE58:BR58" si="95">BD58+LARGE($AO58:$BC58,BE$4)</f>
        <v>0</v>
      </c>
      <c r="BF58" s="22">
        <f t="shared" si="95"/>
        <v>0</v>
      </c>
      <c r="BG58" s="22">
        <f t="shared" si="95"/>
        <v>0</v>
      </c>
      <c r="BH58" s="22">
        <f t="shared" si="95"/>
        <v>0</v>
      </c>
      <c r="BI58" s="22">
        <f t="shared" si="95"/>
        <v>0</v>
      </c>
      <c r="BJ58" s="22">
        <f t="shared" si="95"/>
        <v>0</v>
      </c>
      <c r="BK58" s="22">
        <f t="shared" si="95"/>
        <v>0</v>
      </c>
      <c r="BL58" s="22">
        <f t="shared" si="95"/>
        <v>0</v>
      </c>
      <c r="BM58" s="22">
        <f t="shared" si="95"/>
        <v>0</v>
      </c>
      <c r="BN58" s="22">
        <f t="shared" si="95"/>
        <v>0</v>
      </c>
      <c r="BO58" s="22">
        <f t="shared" si="95"/>
        <v>0</v>
      </c>
      <c r="BP58" s="22">
        <f t="shared" si="95"/>
        <v>0</v>
      </c>
      <c r="BQ58" s="22">
        <f t="shared" si="95"/>
        <v>0</v>
      </c>
      <c r="BR58" s="22">
        <f t="shared" si="95"/>
        <v>0</v>
      </c>
    </row>
    <row r="59" spans="1:70" ht="16.5">
      <c r="A59" s="14"/>
      <c r="B59" s="32" t="str">
        <f>IF(ISNA(VLOOKUP(A59,'Licenciés Jeunes 2023'!A:C,3,0)),"",VLOOKUP(A59,'Licenciés Jeunes 2023'!A:C,3,0))</f>
        <v/>
      </c>
      <c r="C59" s="32" t="str">
        <f>IF(ISNA(VLOOKUP(A59,'Licenciés Jeunes 2023'!A:C,2,0)),"",VLOOKUP(A59,'Licenciés Jeunes 2023'!A:C,2,0))</f>
        <v/>
      </c>
      <c r="D59" s="32" t="str">
        <f>IF(ISNA(VLOOKUP(A59,'Licenciés Jeunes 2023'!A:F,6,0)),"",VLOOKUP(A59,'Licenciés Jeunes 2023'!A:F,6,0))</f>
        <v/>
      </c>
      <c r="E59" s="6"/>
      <c r="F59" s="2">
        <f>IF(E$2="Bike &amp; Run",IF(ISNA(VLOOKUP(E59,Paramètres!$B$3:$C$56,2,FALSE)),0,VLOOKUP(E59,Paramètres!$B$3:$C$56,2,FALSE)*Paramètres!$K$3),IF(OR(E59="",OR($D59="",$D59="NL",$D59="HORS LIGUE")),0,VLOOKUP(IF(OR(E59="",OR($D59="",$D59="NL",$D59="HORS LIGUE")),"",COUNTIFS($D$5:$D$72,"&lt;&gt;"&amp;"",$D$5:$D$72,"&lt;&gt;"&amp;"NL",$D$5:$D$72,"&lt;&gt;"&amp;"HORS LIGUE",E$5:E$72,"&lt;"&amp;E59)+1),Paramètres!$B$3:$C$56,2,FALSE)*Paramètres!$K$3))</f>
        <v>0</v>
      </c>
      <c r="G59" s="4"/>
      <c r="H59" s="2">
        <f>IF(G$2="Bike &amp; Run",IF(ISNA(VLOOKUP(G59,Paramètres!$B$3:$C$56,2,FALSE)),0,VLOOKUP(G59,Paramètres!$B$3:$C$56,2,FALSE)*Paramètres!$K$4),IF(OR(G59="",OR($D59="",$D59="NL",$D59="HORS LIGUE")),0,VLOOKUP(IF(OR(G59="",OR($D59="",$D59="NL",$D59="HORS LIGUE")),"",COUNTIFS($D$5:$D$72,"&lt;&gt;"&amp;"",$D$5:$D$72,"&lt;&gt;"&amp;"NL",$D$5:$D$72,"&lt;&gt;"&amp;"HORS LIGUE",G$5:G$72,"&lt;"&amp;G59)+1),Paramètres!$B$3:$C$56,2,FALSE)*Paramètres!$K$4))</f>
        <v>0</v>
      </c>
      <c r="I59" s="36"/>
      <c r="J59" s="2">
        <f>IF(I$2="Bike &amp; Run",IF(ISNA(VLOOKUP(I59,Paramètres!$B$3:$C$56,2,FALSE)),0,VLOOKUP(I59,Paramètres!$B$3:$C$56,2,FALSE)*Paramètres!$K$5),IF(OR(I59="",OR($D59="",$D59="NL",$D59="HORS LIGUE")),0,VLOOKUP(IF(OR(I59="",OR($D59="",$D59="NL",$D59="HORS LIGUE")),"",COUNTIFS($D$5:$D$72,"&lt;&gt;"&amp;"",$D$5:$D$72,"&lt;&gt;"&amp;"NL",$D$5:$D$72,"&lt;&gt;"&amp;"HORS LIGUE",I$5:I$72,"&lt;"&amp;I59)+1),Paramètres!$B$3:$C$56,2,FALSE)*Paramètres!$K$5))</f>
        <v>0</v>
      </c>
      <c r="K59" s="4"/>
      <c r="L59" s="2">
        <f>IF(K$2="Bike &amp; Run",IF(ISNA(VLOOKUP(K59,Paramètres!$B$3:$C$56,2,FALSE)),0,VLOOKUP(K59,Paramètres!$B$3:$C$56,2,FALSE)*Paramètres!$K$6),IF(OR(K59="",OR($D59="",$D59="NL",$D59="HORS LIGUE")),0,VLOOKUP(IF(OR(K59="",OR($D59="",$D59="NL",$D59="HORS LIGUE")),"",COUNTIFS($D$5:$D$72,"&lt;&gt;"&amp;"",$D$5:$D$72,"&lt;&gt;"&amp;"NL",$D$5:$D$72,"&lt;&gt;"&amp;"HORS LIGUE",K$5:K$72,"&lt;"&amp;K59)+1),Paramètres!$B$3:$C$56,2,FALSE)*Paramètres!$K$6))</f>
        <v>0</v>
      </c>
      <c r="M59" s="4"/>
      <c r="N59" s="2">
        <f>IF(M$2="Bike &amp; Run",IF(ISNA(VLOOKUP(M59,Paramètres!$B$3:$C$56,2,FALSE)),0,VLOOKUP(M59,Paramètres!$B$3:$C$56,2,FALSE)*Paramètres!$K$7),IF(OR(M59="",OR($D59="",$D59="NL",$D59="HORS LIGUE")),0,VLOOKUP(IF(OR(M59="",OR($D59="",$D59="NL",$D59="HORS LIGUE")),"",COUNTIFS($D$5:$D$72,"&lt;&gt;"&amp;"",$D$5:$D$72,"&lt;&gt;"&amp;"NL",$D$5:$D$72,"&lt;&gt;"&amp;"HORS LIGUE",M$5:M$72,"&lt;"&amp;M59)+1),Paramètres!$B$3:$C$56,2,FALSE)*Paramètres!$K$7))</f>
        <v>0</v>
      </c>
      <c r="O59" s="46"/>
      <c r="P59" s="2">
        <f>IF(O$2="Bike &amp; Run",IF(ISNA(VLOOKUP(O59,Paramètres!$B$3:$C$56,2,FALSE)),0,VLOOKUP(O59,Paramètres!$B$3:$C$56,2,FALSE)*Paramètres!$K$8),IF(OR(O59="",OR($D59="",$D59="NL",$D59="HORS LIGUE")),0,VLOOKUP(IF(OR(O59="",OR($D59="",$D59="NL",$D59="HORS LIGUE")),"",COUNTIFS($D$5:$D$72,"&lt;&gt;"&amp;"",$D$5:$D$72,"&lt;&gt;"&amp;"NL",$D$5:$D$72,"&lt;&gt;"&amp;"HORS LIGUE",O$5:O$72,"&lt;"&amp;O59)+1),Paramètres!$B$3:$C$56,2,FALSE)*Paramètres!$K$8))</f>
        <v>0</v>
      </c>
      <c r="Q59" s="46"/>
      <c r="R59" s="2">
        <f>IF(Q$2="Bike &amp; Run",IF(ISNA(VLOOKUP(Q59,Paramètres!$B$3:$C$56,2,FALSE)),0,VLOOKUP(Q59,Paramètres!$B$3:$C$56,2,FALSE)*Paramètres!$K$9),IF(OR(Q59="",OR($D59="",$D59="NL",$D59="HORS LIGUE")),0,VLOOKUP(IF(OR(Q59="",OR($D59="",$D59="NL",$D59="HORS LIGUE")),"",COUNTIFS($D$5:$D$72,"&lt;&gt;"&amp;"",$D$5:$D$72,"&lt;&gt;"&amp;"NL",$D$5:$D$72,"&lt;&gt;"&amp;"HORS LIGUE",Q$5:Q$72,"&lt;"&amp;Q59)+1),Paramètres!$B$3:$C$56,2,FALSE)*Paramètres!$K$9))</f>
        <v>0</v>
      </c>
      <c r="S59" s="46"/>
      <c r="T59" s="2">
        <f>IF(S$2="Bike &amp; Run",IF(ISNA(VLOOKUP(S59,Paramètres!$B$3:$C$56,2,FALSE)),0,VLOOKUP(S59,Paramètres!$B$3:$C$56,2,FALSE)*Paramètres!$K$10),IF(OR(S59="",OR($D59="",$D59="NL",$D59="HORS LIGUE")),0,VLOOKUP(IF(OR(S59="",OR($D59="",$D59="NL",$D59="HORS LIGUE")),"",COUNTIFS($D$5:$D$72,"&lt;&gt;"&amp;"",$D$5:$D$72,"&lt;&gt;"&amp;"NL",$D$5:$D$72,"&lt;&gt;"&amp;"HORS LIGUE",S$5:S$72,"&lt;"&amp;S59)+1),Paramètres!$B$3:$C$56,2,FALSE)*Paramètres!$K$10))</f>
        <v>0</v>
      </c>
      <c r="U59" s="46"/>
      <c r="V59" s="2">
        <f>IF(U$2="Bike &amp; Run",IF(ISNA(VLOOKUP(U59,Paramètres!$B$3:$C$56,2,FALSE)),0,VLOOKUP(U59,Paramètres!$B$3:$C$56,2,FALSE)*Paramètres!$K$11),IF(OR(U59="",OR($D59="",$D59="NL",$D59="HORS LIGUE")),0,VLOOKUP(IF(OR(U59="",OR($D59="",$D59="NL",$D59="HORS LIGUE")),"",COUNTIFS($D$5:$D$72,"&lt;&gt;"&amp;"",$D$5:$D$72,"&lt;&gt;"&amp;"NL",$D$5:$D$72,"&lt;&gt;"&amp;"HORS LIGUE",U$5:U$72,"&lt;"&amp;U59)+1),Paramètres!$B$3:$C$56,2,FALSE)*Paramètres!$K$11))</f>
        <v>0</v>
      </c>
      <c r="W59" s="46"/>
      <c r="X59" s="2">
        <f>IF(W$2="Bike &amp; Run",IF(ISNA(VLOOKUP(W59,Paramètres!$B$3:$C$56,2,FALSE)),0,VLOOKUP(W59,Paramètres!$B$3:$C$56,2,FALSE)*Paramètres!$K$12),IF(OR(W59="",OR($D59="",$D59="NL",$D59="HORS LIGUE")),0,VLOOKUP(IF(OR(W59="",OR($D59="",$D59="NL",$D59="HORS LIGUE")),"",COUNTIFS($D$5:$D$72,"&lt;&gt;"&amp;"",$D$5:$D$72,"&lt;&gt;"&amp;"NL",$D$5:$D$72,"&lt;&gt;"&amp;"HORS LIGUE",W$5:W$72,"&lt;"&amp;W59)+1),Paramètres!$B$3:$C$56,2,FALSE)*Paramètres!$K$12))</f>
        <v>0</v>
      </c>
      <c r="Y59" s="46"/>
      <c r="Z59" s="2">
        <f>IF(Y$2="Bike &amp; Run",IF(ISNA(VLOOKUP(Y59,Paramètres!$B$3:$C$56,2,FALSE)),0,VLOOKUP(Y59,Paramètres!$B$3:$C$56,2,FALSE)*Paramètres!$K$13),IF(OR(Y59="",OR($D59="",$D59="NL",$D59="HORS LIGUE")),0,VLOOKUP(IF(OR(Y59="",OR($D59="",$D59="NL",$D59="HORS LIGUE")),"",COUNTIFS($D$5:$D$72,"&lt;&gt;"&amp;"",$D$5:$D$72,"&lt;&gt;"&amp;"NL",$D$5:$D$72,"&lt;&gt;"&amp;"HORS LIGUE",Y$5:Y$72,"&lt;"&amp;Y59)+1),Paramètres!$B$3:$C$56,2,FALSE)*Paramètres!$K$13))</f>
        <v>0</v>
      </c>
      <c r="AA59" s="46"/>
      <c r="AB59" s="2">
        <f>IF(AA$2="Bike &amp; Run",IF(ISNA(VLOOKUP(AA59,Paramètres!$B$3:$C$56,2,FALSE)),0,VLOOKUP(AA59,Paramètres!$B$3:$C$56,2,FALSE)*Paramètres!$K$14),IF(OR(AA59="",OR($D59="",$D59="NL",$D59="HORS LIGUE")),0,VLOOKUP(IF(OR(AA59="",OR($D59="",$D59="NL",$D59="HORS LIGUE")),"",COUNTIFS($D$5:$D$72,"&lt;&gt;"&amp;"",$D$5:$D$72,"&lt;&gt;"&amp;"NL",$D$5:$D$72,"&lt;&gt;"&amp;"HORS LIGUE",AA$5:AA$72,"&lt;"&amp;AA59)+1),Paramètres!$B$3:$C$56,2,FALSE)*Paramètres!$K$14))</f>
        <v>0</v>
      </c>
      <c r="AC59" s="46"/>
      <c r="AD59" s="2">
        <f>IF(AC$2="Bike &amp; Run",IF(ISNA(VLOOKUP(AC59,Paramètres!$B$3:$C$56,2,FALSE)),0,VLOOKUP(AC59,Paramètres!$B$3:$C$56,2,FALSE)*Paramètres!$K$15),IF(OR(AC59="",OR($D59="",$D59="NL",$D59="HORS LIGUE")),0,VLOOKUP(IF(OR(AC59="",OR($D59="",$D59="NL",$D59="HORS LIGUE")),"",COUNTIFS($D$5:$D$72,"&lt;&gt;"&amp;"",$D$5:$D$72,"&lt;&gt;"&amp;"NL",$D$5:$D$72,"&lt;&gt;"&amp;"HORS LIGUE",AC$5:AC$72,"&lt;"&amp;AC59)+1),Paramètres!$B$3:$C$56,2,FALSE)*Paramètres!$K$15))</f>
        <v>0</v>
      </c>
      <c r="AE59" s="46"/>
      <c r="AF59" s="2">
        <f>IF(AE$2="Bike &amp; Run",IF(ISNA(VLOOKUP(AE59,Paramètres!$B$3:$C$56,2,FALSE)),0,VLOOKUP(AE59,Paramètres!$B$3:$C$56,2,FALSE)*Paramètres!$K$16),IF(OR(AE59="",OR($D59="",$D59="NL",$D59="HORS LIGUE")),0,VLOOKUP(IF(OR(AE59="",OR($D59="",$D59="NL",$D59="HORS LIGUE")),"",COUNTIFS($D$5:$D$72,"&lt;&gt;"&amp;"",$D$5:$D$72,"&lt;&gt;"&amp;"NL",$D$5:$D$72,"&lt;&gt;"&amp;"HORS LIGUE",AE$5:AE$72,"&lt;"&amp;AE59)+1),Paramètres!$B$3:$C$56,2,FALSE)*Paramètres!$K$16))</f>
        <v>0</v>
      </c>
      <c r="AG59" s="46"/>
      <c r="AH59" s="2">
        <f>IF(AG$2="Bike &amp; Run",IF(ISNA(VLOOKUP(AG59,Paramètres!$B$3:$C$56,2,FALSE)),0,VLOOKUP(AG59,Paramètres!$B$3:$C$56,2,FALSE)*Paramètres!$K$17),IF(OR(AG59="",OR($D59="",$D59="NL",$D59="HORS LIGUE")),0,VLOOKUP(IF(OR(AG59="",OR($D59="",$D59="NL",$D59="HORS LIGUE")),"",COUNTIFS($D$5:$D$72,"&lt;&gt;"&amp;"",$D$5:$D$72,"&lt;&gt;"&amp;"NL",$D$5:$D$72,"&lt;&gt;"&amp;"HORS LIGUE",AG$5:AG$72,"&lt;"&amp;AG59)+1),Paramètres!$B$3:$C$56,2,FALSE)*Paramètres!$K$17))</f>
        <v>0</v>
      </c>
      <c r="AI59" s="40">
        <f t="shared" si="53"/>
        <v>0</v>
      </c>
      <c r="AJ59" s="3" t="str">
        <f t="shared" si="54"/>
        <v/>
      </c>
      <c r="AK59" s="5">
        <f t="shared" si="55"/>
        <v>0</v>
      </c>
      <c r="AL59" s="41">
        <f t="shared" si="56"/>
        <v>0</v>
      </c>
      <c r="AM59" s="33" t="str">
        <f t="shared" si="57"/>
        <v/>
      </c>
      <c r="AO59" s="22">
        <f t="shared" si="58"/>
        <v>0</v>
      </c>
      <c r="AP59">
        <f t="shared" si="59"/>
        <v>0</v>
      </c>
      <c r="AQ59">
        <f t="shared" si="60"/>
        <v>0</v>
      </c>
      <c r="AR59">
        <f t="shared" si="61"/>
        <v>0</v>
      </c>
      <c r="AS59">
        <f t="shared" si="62"/>
        <v>0</v>
      </c>
      <c r="AT59">
        <f t="shared" si="63"/>
        <v>0</v>
      </c>
      <c r="AU59">
        <f t="shared" si="64"/>
        <v>0</v>
      </c>
      <c r="AV59">
        <f t="shared" si="65"/>
        <v>0</v>
      </c>
      <c r="AW59">
        <f t="shared" si="66"/>
        <v>0</v>
      </c>
      <c r="AX59">
        <f t="shared" si="67"/>
        <v>0</v>
      </c>
      <c r="AY59">
        <f t="shared" si="68"/>
        <v>0</v>
      </c>
      <c r="AZ59">
        <f t="shared" si="69"/>
        <v>0</v>
      </c>
      <c r="BA59">
        <f t="shared" si="70"/>
        <v>0</v>
      </c>
      <c r="BB59">
        <f t="shared" si="71"/>
        <v>0</v>
      </c>
      <c r="BC59">
        <f t="shared" si="72"/>
        <v>0</v>
      </c>
      <c r="BD59">
        <f t="shared" si="73"/>
        <v>0</v>
      </c>
      <c r="BE59" s="22">
        <f t="shared" ref="BE59:BR59" si="96">BD59+LARGE($AO59:$BC59,BE$4)</f>
        <v>0</v>
      </c>
      <c r="BF59" s="22">
        <f t="shared" si="96"/>
        <v>0</v>
      </c>
      <c r="BG59" s="22">
        <f t="shared" si="96"/>
        <v>0</v>
      </c>
      <c r="BH59" s="22">
        <f t="shared" si="96"/>
        <v>0</v>
      </c>
      <c r="BI59" s="22">
        <f t="shared" si="96"/>
        <v>0</v>
      </c>
      <c r="BJ59" s="22">
        <f t="shared" si="96"/>
        <v>0</v>
      </c>
      <c r="BK59" s="22">
        <f t="shared" si="96"/>
        <v>0</v>
      </c>
      <c r="BL59" s="22">
        <f t="shared" si="96"/>
        <v>0</v>
      </c>
      <c r="BM59" s="22">
        <f t="shared" si="96"/>
        <v>0</v>
      </c>
      <c r="BN59" s="22">
        <f t="shared" si="96"/>
        <v>0</v>
      </c>
      <c r="BO59" s="22">
        <f t="shared" si="96"/>
        <v>0</v>
      </c>
      <c r="BP59" s="22">
        <f t="shared" si="96"/>
        <v>0</v>
      </c>
      <c r="BQ59" s="22">
        <f t="shared" si="96"/>
        <v>0</v>
      </c>
      <c r="BR59" s="22">
        <f t="shared" si="96"/>
        <v>0</v>
      </c>
    </row>
    <row r="60" spans="1:70" ht="16.5">
      <c r="A60" s="14"/>
      <c r="B60" s="32" t="str">
        <f>IF(ISNA(VLOOKUP(A60,'Licenciés Jeunes 2023'!A:C,3,0)),"",VLOOKUP(A60,'Licenciés Jeunes 2023'!A:C,3,0))</f>
        <v/>
      </c>
      <c r="C60" s="32" t="str">
        <f>IF(ISNA(VLOOKUP(A60,'Licenciés Jeunes 2023'!A:C,2,0)),"",VLOOKUP(A60,'Licenciés Jeunes 2023'!A:C,2,0))</f>
        <v/>
      </c>
      <c r="D60" s="32" t="str">
        <f>IF(ISNA(VLOOKUP(A60,'Licenciés Jeunes 2023'!A:F,6,0)),"",VLOOKUP(A60,'Licenciés Jeunes 2023'!A:F,6,0))</f>
        <v/>
      </c>
      <c r="E60" s="6"/>
      <c r="F60" s="2">
        <f>IF(E$2="Bike &amp; Run",IF(ISNA(VLOOKUP(E60,Paramètres!$B$3:$C$56,2,FALSE)),0,VLOOKUP(E60,Paramètres!$B$3:$C$56,2,FALSE)*Paramètres!$K$3),IF(OR(E60="",OR($D60="",$D60="NL",$D60="HORS LIGUE")),0,VLOOKUP(IF(OR(E60="",OR($D60="",$D60="NL",$D60="HORS LIGUE")),"",COUNTIFS($D$5:$D$72,"&lt;&gt;"&amp;"",$D$5:$D$72,"&lt;&gt;"&amp;"NL",$D$5:$D$72,"&lt;&gt;"&amp;"HORS LIGUE",E$5:E$72,"&lt;"&amp;E60)+1),Paramètres!$B$3:$C$56,2,FALSE)*Paramètres!$K$3))</f>
        <v>0</v>
      </c>
      <c r="G60" s="4"/>
      <c r="H60" s="2">
        <f>IF(G$2="Bike &amp; Run",IF(ISNA(VLOOKUP(G60,Paramètres!$B$3:$C$56,2,FALSE)),0,VLOOKUP(G60,Paramètres!$B$3:$C$56,2,FALSE)*Paramètres!$K$4),IF(OR(G60="",OR($D60="",$D60="NL",$D60="HORS LIGUE")),0,VLOOKUP(IF(OR(G60="",OR($D60="",$D60="NL",$D60="HORS LIGUE")),"",COUNTIFS($D$5:$D$72,"&lt;&gt;"&amp;"",$D$5:$D$72,"&lt;&gt;"&amp;"NL",$D$5:$D$72,"&lt;&gt;"&amp;"HORS LIGUE",G$5:G$72,"&lt;"&amp;G60)+1),Paramètres!$B$3:$C$56,2,FALSE)*Paramètres!$K$4))</f>
        <v>0</v>
      </c>
      <c r="I60" s="36"/>
      <c r="J60" s="2">
        <f>IF(I$2="Bike &amp; Run",IF(ISNA(VLOOKUP(I60,Paramètres!$B$3:$C$56,2,FALSE)),0,VLOOKUP(I60,Paramètres!$B$3:$C$56,2,FALSE)*Paramètres!$K$5),IF(OR(I60="",OR($D60="",$D60="NL",$D60="HORS LIGUE")),0,VLOOKUP(IF(OR(I60="",OR($D60="",$D60="NL",$D60="HORS LIGUE")),"",COUNTIFS($D$5:$D$72,"&lt;&gt;"&amp;"",$D$5:$D$72,"&lt;&gt;"&amp;"NL",$D$5:$D$72,"&lt;&gt;"&amp;"HORS LIGUE",I$5:I$72,"&lt;"&amp;I60)+1),Paramètres!$B$3:$C$56,2,FALSE)*Paramètres!$K$5))</f>
        <v>0</v>
      </c>
      <c r="K60" s="4"/>
      <c r="L60" s="2">
        <f>IF(K$2="Bike &amp; Run",IF(ISNA(VLOOKUP(K60,Paramètres!$B$3:$C$56,2,FALSE)),0,VLOOKUP(K60,Paramètres!$B$3:$C$56,2,FALSE)*Paramètres!$K$6),IF(OR(K60="",OR($D60="",$D60="NL",$D60="HORS LIGUE")),0,VLOOKUP(IF(OR(K60="",OR($D60="",$D60="NL",$D60="HORS LIGUE")),"",COUNTIFS($D$5:$D$72,"&lt;&gt;"&amp;"",$D$5:$D$72,"&lt;&gt;"&amp;"NL",$D$5:$D$72,"&lt;&gt;"&amp;"HORS LIGUE",K$5:K$72,"&lt;"&amp;K60)+1),Paramètres!$B$3:$C$56,2,FALSE)*Paramètres!$K$6))</f>
        <v>0</v>
      </c>
      <c r="M60" s="4"/>
      <c r="N60" s="2">
        <f>IF(M$2="Bike &amp; Run",IF(ISNA(VLOOKUP(M60,Paramètres!$B$3:$C$56,2,FALSE)),0,VLOOKUP(M60,Paramètres!$B$3:$C$56,2,FALSE)*Paramètres!$K$7),IF(OR(M60="",OR($D60="",$D60="NL",$D60="HORS LIGUE")),0,VLOOKUP(IF(OR(M60="",OR($D60="",$D60="NL",$D60="HORS LIGUE")),"",COUNTIFS($D$5:$D$72,"&lt;&gt;"&amp;"",$D$5:$D$72,"&lt;&gt;"&amp;"NL",$D$5:$D$72,"&lt;&gt;"&amp;"HORS LIGUE",M$5:M$72,"&lt;"&amp;M60)+1),Paramètres!$B$3:$C$56,2,FALSE)*Paramètres!$K$7))</f>
        <v>0</v>
      </c>
      <c r="O60" s="46"/>
      <c r="P60" s="2">
        <f>IF(O$2="Bike &amp; Run",IF(ISNA(VLOOKUP(O60,Paramètres!$B$3:$C$56,2,FALSE)),0,VLOOKUP(O60,Paramètres!$B$3:$C$56,2,FALSE)*Paramètres!$K$8),IF(OR(O60="",OR($D60="",$D60="NL",$D60="HORS LIGUE")),0,VLOOKUP(IF(OR(O60="",OR($D60="",$D60="NL",$D60="HORS LIGUE")),"",COUNTIFS($D$5:$D$72,"&lt;&gt;"&amp;"",$D$5:$D$72,"&lt;&gt;"&amp;"NL",$D$5:$D$72,"&lt;&gt;"&amp;"HORS LIGUE",O$5:O$72,"&lt;"&amp;O60)+1),Paramètres!$B$3:$C$56,2,FALSE)*Paramètres!$K$8))</f>
        <v>0</v>
      </c>
      <c r="Q60" s="46"/>
      <c r="R60" s="2">
        <f>IF(Q$2="Bike &amp; Run",IF(ISNA(VLOOKUP(Q60,Paramètres!$B$3:$C$56,2,FALSE)),0,VLOOKUP(Q60,Paramètres!$B$3:$C$56,2,FALSE)*Paramètres!$K$9),IF(OR(Q60="",OR($D60="",$D60="NL",$D60="HORS LIGUE")),0,VLOOKUP(IF(OR(Q60="",OR($D60="",$D60="NL",$D60="HORS LIGUE")),"",COUNTIFS($D$5:$D$72,"&lt;&gt;"&amp;"",$D$5:$D$72,"&lt;&gt;"&amp;"NL",$D$5:$D$72,"&lt;&gt;"&amp;"HORS LIGUE",Q$5:Q$72,"&lt;"&amp;Q60)+1),Paramètres!$B$3:$C$56,2,FALSE)*Paramètres!$K$9))</f>
        <v>0</v>
      </c>
      <c r="S60" s="46"/>
      <c r="T60" s="2">
        <f>IF(S$2="Bike &amp; Run",IF(ISNA(VLOOKUP(S60,Paramètres!$B$3:$C$56,2,FALSE)),0,VLOOKUP(S60,Paramètres!$B$3:$C$56,2,FALSE)*Paramètres!$K$10),IF(OR(S60="",OR($D60="",$D60="NL",$D60="HORS LIGUE")),0,VLOOKUP(IF(OR(S60="",OR($D60="",$D60="NL",$D60="HORS LIGUE")),"",COUNTIFS($D$5:$D$72,"&lt;&gt;"&amp;"",$D$5:$D$72,"&lt;&gt;"&amp;"NL",$D$5:$D$72,"&lt;&gt;"&amp;"HORS LIGUE",S$5:S$72,"&lt;"&amp;S60)+1),Paramètres!$B$3:$C$56,2,FALSE)*Paramètres!$K$10))</f>
        <v>0</v>
      </c>
      <c r="U60" s="46"/>
      <c r="V60" s="2">
        <f>IF(U$2="Bike &amp; Run",IF(ISNA(VLOOKUP(U60,Paramètres!$B$3:$C$56,2,FALSE)),0,VLOOKUP(U60,Paramètres!$B$3:$C$56,2,FALSE)*Paramètres!$K$11),IF(OR(U60="",OR($D60="",$D60="NL",$D60="HORS LIGUE")),0,VLOOKUP(IF(OR(U60="",OR($D60="",$D60="NL",$D60="HORS LIGUE")),"",COUNTIFS($D$5:$D$72,"&lt;&gt;"&amp;"",$D$5:$D$72,"&lt;&gt;"&amp;"NL",$D$5:$D$72,"&lt;&gt;"&amp;"HORS LIGUE",U$5:U$72,"&lt;"&amp;U60)+1),Paramètres!$B$3:$C$56,2,FALSE)*Paramètres!$K$11))</f>
        <v>0</v>
      </c>
      <c r="W60" s="46"/>
      <c r="X60" s="2">
        <f>IF(W$2="Bike &amp; Run",IF(ISNA(VLOOKUP(W60,Paramètres!$B$3:$C$56,2,FALSE)),0,VLOOKUP(W60,Paramètres!$B$3:$C$56,2,FALSE)*Paramètres!$K$12),IF(OR(W60="",OR($D60="",$D60="NL",$D60="HORS LIGUE")),0,VLOOKUP(IF(OR(W60="",OR($D60="",$D60="NL",$D60="HORS LIGUE")),"",COUNTIFS($D$5:$D$72,"&lt;&gt;"&amp;"",$D$5:$D$72,"&lt;&gt;"&amp;"NL",$D$5:$D$72,"&lt;&gt;"&amp;"HORS LIGUE",W$5:W$72,"&lt;"&amp;W60)+1),Paramètres!$B$3:$C$56,2,FALSE)*Paramètres!$K$12))</f>
        <v>0</v>
      </c>
      <c r="Y60" s="46"/>
      <c r="Z60" s="2">
        <f>IF(Y$2="Bike &amp; Run",IF(ISNA(VLOOKUP(Y60,Paramètres!$B$3:$C$56,2,FALSE)),0,VLOOKUP(Y60,Paramètres!$B$3:$C$56,2,FALSE)*Paramètres!$K$13),IF(OR(Y60="",OR($D60="",$D60="NL",$D60="HORS LIGUE")),0,VLOOKUP(IF(OR(Y60="",OR($D60="",$D60="NL",$D60="HORS LIGUE")),"",COUNTIFS($D$5:$D$72,"&lt;&gt;"&amp;"",$D$5:$D$72,"&lt;&gt;"&amp;"NL",$D$5:$D$72,"&lt;&gt;"&amp;"HORS LIGUE",Y$5:Y$72,"&lt;"&amp;Y60)+1),Paramètres!$B$3:$C$56,2,FALSE)*Paramètres!$K$13))</f>
        <v>0</v>
      </c>
      <c r="AA60" s="46"/>
      <c r="AB60" s="2">
        <f>IF(AA$2="Bike &amp; Run",IF(ISNA(VLOOKUP(AA60,Paramètres!$B$3:$C$56,2,FALSE)),0,VLOOKUP(AA60,Paramètres!$B$3:$C$56,2,FALSE)*Paramètres!$K$14),IF(OR(AA60="",OR($D60="",$D60="NL",$D60="HORS LIGUE")),0,VLOOKUP(IF(OR(AA60="",OR($D60="",$D60="NL",$D60="HORS LIGUE")),"",COUNTIFS($D$5:$D$72,"&lt;&gt;"&amp;"",$D$5:$D$72,"&lt;&gt;"&amp;"NL",$D$5:$D$72,"&lt;&gt;"&amp;"HORS LIGUE",AA$5:AA$72,"&lt;"&amp;AA60)+1),Paramètres!$B$3:$C$56,2,FALSE)*Paramètres!$K$14))</f>
        <v>0</v>
      </c>
      <c r="AC60" s="46"/>
      <c r="AD60" s="2">
        <f>IF(AC$2="Bike &amp; Run",IF(ISNA(VLOOKUP(AC60,Paramètres!$B$3:$C$56,2,FALSE)),0,VLOOKUP(AC60,Paramètres!$B$3:$C$56,2,FALSE)*Paramètres!$K$15),IF(OR(AC60="",OR($D60="",$D60="NL",$D60="HORS LIGUE")),0,VLOOKUP(IF(OR(AC60="",OR($D60="",$D60="NL",$D60="HORS LIGUE")),"",COUNTIFS($D$5:$D$72,"&lt;&gt;"&amp;"",$D$5:$D$72,"&lt;&gt;"&amp;"NL",$D$5:$D$72,"&lt;&gt;"&amp;"HORS LIGUE",AC$5:AC$72,"&lt;"&amp;AC60)+1),Paramètres!$B$3:$C$56,2,FALSE)*Paramètres!$K$15))</f>
        <v>0</v>
      </c>
      <c r="AE60" s="46"/>
      <c r="AF60" s="2">
        <f>IF(AE$2="Bike &amp; Run",IF(ISNA(VLOOKUP(AE60,Paramètres!$B$3:$C$56,2,FALSE)),0,VLOOKUP(AE60,Paramètres!$B$3:$C$56,2,FALSE)*Paramètres!$K$16),IF(OR(AE60="",OR($D60="",$D60="NL",$D60="HORS LIGUE")),0,VLOOKUP(IF(OR(AE60="",OR($D60="",$D60="NL",$D60="HORS LIGUE")),"",COUNTIFS($D$5:$D$72,"&lt;&gt;"&amp;"",$D$5:$D$72,"&lt;&gt;"&amp;"NL",$D$5:$D$72,"&lt;&gt;"&amp;"HORS LIGUE",AE$5:AE$72,"&lt;"&amp;AE60)+1),Paramètres!$B$3:$C$56,2,FALSE)*Paramètres!$K$16))</f>
        <v>0</v>
      </c>
      <c r="AG60" s="46"/>
      <c r="AH60" s="2">
        <f>IF(AG$2="Bike &amp; Run",IF(ISNA(VLOOKUP(AG60,Paramètres!$B$3:$C$56,2,FALSE)),0,VLOOKUP(AG60,Paramètres!$B$3:$C$56,2,FALSE)*Paramètres!$K$17),IF(OR(AG60="",OR($D60="",$D60="NL",$D60="HORS LIGUE")),0,VLOOKUP(IF(OR(AG60="",OR($D60="",$D60="NL",$D60="HORS LIGUE")),"",COUNTIFS($D$5:$D$72,"&lt;&gt;"&amp;"",$D$5:$D$72,"&lt;&gt;"&amp;"NL",$D$5:$D$72,"&lt;&gt;"&amp;"HORS LIGUE",AG$5:AG$72,"&lt;"&amp;AG60)+1),Paramètres!$B$3:$C$56,2,FALSE)*Paramètres!$K$17))</f>
        <v>0</v>
      </c>
      <c r="AI60" s="40">
        <f t="shared" si="53"/>
        <v>0</v>
      </c>
      <c r="AJ60" s="3" t="str">
        <f t="shared" si="54"/>
        <v/>
      </c>
      <c r="AK60" s="5">
        <f t="shared" si="55"/>
        <v>0</v>
      </c>
      <c r="AL60" s="41">
        <f t="shared" si="56"/>
        <v>0</v>
      </c>
      <c r="AM60" s="33" t="str">
        <f t="shared" si="57"/>
        <v/>
      </c>
      <c r="AO60" s="22">
        <f t="shared" si="58"/>
        <v>0</v>
      </c>
      <c r="AP60">
        <f t="shared" si="59"/>
        <v>0</v>
      </c>
      <c r="AQ60">
        <f t="shared" si="60"/>
        <v>0</v>
      </c>
      <c r="AR60">
        <f t="shared" si="61"/>
        <v>0</v>
      </c>
      <c r="AS60">
        <f t="shared" si="62"/>
        <v>0</v>
      </c>
      <c r="AT60">
        <f t="shared" si="63"/>
        <v>0</v>
      </c>
      <c r="AU60">
        <f t="shared" si="64"/>
        <v>0</v>
      </c>
      <c r="AV60">
        <f t="shared" si="65"/>
        <v>0</v>
      </c>
      <c r="AW60">
        <f t="shared" si="66"/>
        <v>0</v>
      </c>
      <c r="AX60">
        <f t="shared" si="67"/>
        <v>0</v>
      </c>
      <c r="AY60">
        <f t="shared" si="68"/>
        <v>0</v>
      </c>
      <c r="AZ60">
        <f t="shared" si="69"/>
        <v>0</v>
      </c>
      <c r="BA60">
        <f t="shared" si="70"/>
        <v>0</v>
      </c>
      <c r="BB60">
        <f t="shared" si="71"/>
        <v>0</v>
      </c>
      <c r="BC60">
        <f t="shared" si="72"/>
        <v>0</v>
      </c>
      <c r="BD60">
        <f t="shared" si="73"/>
        <v>0</v>
      </c>
      <c r="BE60" s="22">
        <f t="shared" ref="BE60:BR60" si="97">BD60+LARGE($AO60:$BC60,BE$4)</f>
        <v>0</v>
      </c>
      <c r="BF60" s="22">
        <f t="shared" si="97"/>
        <v>0</v>
      </c>
      <c r="BG60" s="22">
        <f t="shared" si="97"/>
        <v>0</v>
      </c>
      <c r="BH60" s="22">
        <f t="shared" si="97"/>
        <v>0</v>
      </c>
      <c r="BI60" s="22">
        <f t="shared" si="97"/>
        <v>0</v>
      </c>
      <c r="BJ60" s="22">
        <f t="shared" si="97"/>
        <v>0</v>
      </c>
      <c r="BK60" s="22">
        <f t="shared" si="97"/>
        <v>0</v>
      </c>
      <c r="BL60" s="22">
        <f t="shared" si="97"/>
        <v>0</v>
      </c>
      <c r="BM60" s="22">
        <f t="shared" si="97"/>
        <v>0</v>
      </c>
      <c r="BN60" s="22">
        <f t="shared" si="97"/>
        <v>0</v>
      </c>
      <c r="BO60" s="22">
        <f t="shared" si="97"/>
        <v>0</v>
      </c>
      <c r="BP60" s="22">
        <f t="shared" si="97"/>
        <v>0</v>
      </c>
      <c r="BQ60" s="22">
        <f t="shared" si="97"/>
        <v>0</v>
      </c>
      <c r="BR60" s="22">
        <f t="shared" si="97"/>
        <v>0</v>
      </c>
    </row>
    <row r="61" spans="1:70" ht="16.5">
      <c r="A61" s="14"/>
      <c r="B61" s="32" t="str">
        <f>IF(ISNA(VLOOKUP(A61,'Licenciés Jeunes 2023'!A:C,3,0)),"",VLOOKUP(A61,'Licenciés Jeunes 2023'!A:C,3,0))</f>
        <v/>
      </c>
      <c r="C61" s="32" t="str">
        <f>IF(ISNA(VLOOKUP(A61,'Licenciés Jeunes 2023'!A:C,2,0)),"",VLOOKUP(A61,'Licenciés Jeunes 2023'!A:C,2,0))</f>
        <v/>
      </c>
      <c r="D61" s="32" t="str">
        <f>IF(ISNA(VLOOKUP(A61,'Licenciés Jeunes 2023'!A:F,6,0)),"",VLOOKUP(A61,'Licenciés Jeunes 2023'!A:F,6,0))</f>
        <v/>
      </c>
      <c r="E61" s="6"/>
      <c r="F61" s="2">
        <f>IF(E$2="Bike &amp; Run",IF(ISNA(VLOOKUP(E61,Paramètres!$B$3:$C$56,2,FALSE)),0,VLOOKUP(E61,Paramètres!$B$3:$C$56,2,FALSE)*Paramètres!$K$3),IF(OR(E61="",OR($D61="",$D61="NL",$D61="HORS LIGUE")),0,VLOOKUP(IF(OR(E61="",OR($D61="",$D61="NL",$D61="HORS LIGUE")),"",COUNTIFS($D$5:$D$72,"&lt;&gt;"&amp;"",$D$5:$D$72,"&lt;&gt;"&amp;"NL",$D$5:$D$72,"&lt;&gt;"&amp;"HORS LIGUE",E$5:E$72,"&lt;"&amp;E61)+1),Paramètres!$B$3:$C$56,2,FALSE)*Paramètres!$K$3))</f>
        <v>0</v>
      </c>
      <c r="G61" s="4"/>
      <c r="H61" s="2">
        <f>IF(G$2="Bike &amp; Run",IF(ISNA(VLOOKUP(G61,Paramètres!$B$3:$C$56,2,FALSE)),0,VLOOKUP(G61,Paramètres!$B$3:$C$56,2,FALSE)*Paramètres!$K$4),IF(OR(G61="",OR($D61="",$D61="NL",$D61="HORS LIGUE")),0,VLOOKUP(IF(OR(G61="",OR($D61="",$D61="NL",$D61="HORS LIGUE")),"",COUNTIFS($D$5:$D$72,"&lt;&gt;"&amp;"",$D$5:$D$72,"&lt;&gt;"&amp;"NL",$D$5:$D$72,"&lt;&gt;"&amp;"HORS LIGUE",G$5:G$72,"&lt;"&amp;G61)+1),Paramètres!$B$3:$C$56,2,FALSE)*Paramètres!$K$4))</f>
        <v>0</v>
      </c>
      <c r="I61" s="36"/>
      <c r="J61" s="2">
        <f>IF(I$2="Bike &amp; Run",IF(ISNA(VLOOKUP(I61,Paramètres!$B$3:$C$56,2,FALSE)),0,VLOOKUP(I61,Paramètres!$B$3:$C$56,2,FALSE)*Paramètres!$K$5),IF(OR(I61="",OR($D61="",$D61="NL",$D61="HORS LIGUE")),0,VLOOKUP(IF(OR(I61="",OR($D61="",$D61="NL",$D61="HORS LIGUE")),"",COUNTIFS($D$5:$D$72,"&lt;&gt;"&amp;"",$D$5:$D$72,"&lt;&gt;"&amp;"NL",$D$5:$D$72,"&lt;&gt;"&amp;"HORS LIGUE",I$5:I$72,"&lt;"&amp;I61)+1),Paramètres!$B$3:$C$56,2,FALSE)*Paramètres!$K$5))</f>
        <v>0</v>
      </c>
      <c r="K61" s="4"/>
      <c r="L61" s="2">
        <f>IF(K$2="Bike &amp; Run",IF(ISNA(VLOOKUP(K61,Paramètres!$B$3:$C$56,2,FALSE)),0,VLOOKUP(K61,Paramètres!$B$3:$C$56,2,FALSE)*Paramètres!$K$6),IF(OR(K61="",OR($D61="",$D61="NL",$D61="HORS LIGUE")),0,VLOOKUP(IF(OR(K61="",OR($D61="",$D61="NL",$D61="HORS LIGUE")),"",COUNTIFS($D$5:$D$72,"&lt;&gt;"&amp;"",$D$5:$D$72,"&lt;&gt;"&amp;"NL",$D$5:$D$72,"&lt;&gt;"&amp;"HORS LIGUE",K$5:K$72,"&lt;"&amp;K61)+1),Paramètres!$B$3:$C$56,2,FALSE)*Paramètres!$K$6))</f>
        <v>0</v>
      </c>
      <c r="M61" s="4"/>
      <c r="N61" s="2">
        <f>IF(M$2="Bike &amp; Run",IF(ISNA(VLOOKUP(M61,Paramètres!$B$3:$C$56,2,FALSE)),0,VLOOKUP(M61,Paramètres!$B$3:$C$56,2,FALSE)*Paramètres!$K$7),IF(OR(M61="",OR($D61="",$D61="NL",$D61="HORS LIGUE")),0,VLOOKUP(IF(OR(M61="",OR($D61="",$D61="NL",$D61="HORS LIGUE")),"",COUNTIFS($D$5:$D$72,"&lt;&gt;"&amp;"",$D$5:$D$72,"&lt;&gt;"&amp;"NL",$D$5:$D$72,"&lt;&gt;"&amp;"HORS LIGUE",M$5:M$72,"&lt;"&amp;M61)+1),Paramètres!$B$3:$C$56,2,FALSE)*Paramètres!$K$7))</f>
        <v>0</v>
      </c>
      <c r="O61" s="46"/>
      <c r="P61" s="2">
        <f>IF(O$2="Bike &amp; Run",IF(ISNA(VLOOKUP(O61,Paramètres!$B$3:$C$56,2,FALSE)),0,VLOOKUP(O61,Paramètres!$B$3:$C$56,2,FALSE)*Paramètres!$K$8),IF(OR(O61="",OR($D61="",$D61="NL",$D61="HORS LIGUE")),0,VLOOKUP(IF(OR(O61="",OR($D61="",$D61="NL",$D61="HORS LIGUE")),"",COUNTIFS($D$5:$D$72,"&lt;&gt;"&amp;"",$D$5:$D$72,"&lt;&gt;"&amp;"NL",$D$5:$D$72,"&lt;&gt;"&amp;"HORS LIGUE",O$5:O$72,"&lt;"&amp;O61)+1),Paramètres!$B$3:$C$56,2,FALSE)*Paramètres!$K$8))</f>
        <v>0</v>
      </c>
      <c r="Q61" s="46"/>
      <c r="R61" s="2">
        <f>IF(Q$2="Bike &amp; Run",IF(ISNA(VLOOKUP(Q61,Paramètres!$B$3:$C$56,2,FALSE)),0,VLOOKUP(Q61,Paramètres!$B$3:$C$56,2,FALSE)*Paramètres!$K$9),IF(OR(Q61="",OR($D61="",$D61="NL",$D61="HORS LIGUE")),0,VLOOKUP(IF(OR(Q61="",OR($D61="",$D61="NL",$D61="HORS LIGUE")),"",COUNTIFS($D$5:$D$72,"&lt;&gt;"&amp;"",$D$5:$D$72,"&lt;&gt;"&amp;"NL",$D$5:$D$72,"&lt;&gt;"&amp;"HORS LIGUE",Q$5:Q$72,"&lt;"&amp;Q61)+1),Paramètres!$B$3:$C$56,2,FALSE)*Paramètres!$K$9))</f>
        <v>0</v>
      </c>
      <c r="S61" s="46"/>
      <c r="T61" s="2">
        <f>IF(S$2="Bike &amp; Run",IF(ISNA(VLOOKUP(S61,Paramètres!$B$3:$C$56,2,FALSE)),0,VLOOKUP(S61,Paramètres!$B$3:$C$56,2,FALSE)*Paramètres!$K$10),IF(OR(S61="",OR($D61="",$D61="NL",$D61="HORS LIGUE")),0,VLOOKUP(IF(OR(S61="",OR($D61="",$D61="NL",$D61="HORS LIGUE")),"",COUNTIFS($D$5:$D$72,"&lt;&gt;"&amp;"",$D$5:$D$72,"&lt;&gt;"&amp;"NL",$D$5:$D$72,"&lt;&gt;"&amp;"HORS LIGUE",S$5:S$72,"&lt;"&amp;S61)+1),Paramètres!$B$3:$C$56,2,FALSE)*Paramètres!$K$10))</f>
        <v>0</v>
      </c>
      <c r="U61" s="46"/>
      <c r="V61" s="2">
        <f>IF(U$2="Bike &amp; Run",IF(ISNA(VLOOKUP(U61,Paramètres!$B$3:$C$56,2,FALSE)),0,VLOOKUP(U61,Paramètres!$B$3:$C$56,2,FALSE)*Paramètres!$K$11),IF(OR(U61="",OR($D61="",$D61="NL",$D61="HORS LIGUE")),0,VLOOKUP(IF(OR(U61="",OR($D61="",$D61="NL",$D61="HORS LIGUE")),"",COUNTIFS($D$5:$D$72,"&lt;&gt;"&amp;"",$D$5:$D$72,"&lt;&gt;"&amp;"NL",$D$5:$D$72,"&lt;&gt;"&amp;"HORS LIGUE",U$5:U$72,"&lt;"&amp;U61)+1),Paramètres!$B$3:$C$56,2,FALSE)*Paramètres!$K$11))</f>
        <v>0</v>
      </c>
      <c r="W61" s="46"/>
      <c r="X61" s="2">
        <f>IF(W$2="Bike &amp; Run",IF(ISNA(VLOOKUP(W61,Paramètres!$B$3:$C$56,2,FALSE)),0,VLOOKUP(W61,Paramètres!$B$3:$C$56,2,FALSE)*Paramètres!$K$12),IF(OR(W61="",OR($D61="",$D61="NL",$D61="HORS LIGUE")),0,VLOOKUP(IF(OR(W61="",OR($D61="",$D61="NL",$D61="HORS LIGUE")),"",COUNTIFS($D$5:$D$72,"&lt;&gt;"&amp;"",$D$5:$D$72,"&lt;&gt;"&amp;"NL",$D$5:$D$72,"&lt;&gt;"&amp;"HORS LIGUE",W$5:W$72,"&lt;"&amp;W61)+1),Paramètres!$B$3:$C$56,2,FALSE)*Paramètres!$K$12))</f>
        <v>0</v>
      </c>
      <c r="Y61" s="46"/>
      <c r="Z61" s="2">
        <f>IF(Y$2="Bike &amp; Run",IF(ISNA(VLOOKUP(Y61,Paramètres!$B$3:$C$56,2,FALSE)),0,VLOOKUP(Y61,Paramètres!$B$3:$C$56,2,FALSE)*Paramètres!$K$13),IF(OR(Y61="",OR($D61="",$D61="NL",$D61="HORS LIGUE")),0,VLOOKUP(IF(OR(Y61="",OR($D61="",$D61="NL",$D61="HORS LIGUE")),"",COUNTIFS($D$5:$D$72,"&lt;&gt;"&amp;"",$D$5:$D$72,"&lt;&gt;"&amp;"NL",$D$5:$D$72,"&lt;&gt;"&amp;"HORS LIGUE",Y$5:Y$72,"&lt;"&amp;Y61)+1),Paramètres!$B$3:$C$56,2,FALSE)*Paramètres!$K$13))</f>
        <v>0</v>
      </c>
      <c r="AA61" s="46"/>
      <c r="AB61" s="2">
        <f>IF(AA$2="Bike &amp; Run",IF(ISNA(VLOOKUP(AA61,Paramètres!$B$3:$C$56,2,FALSE)),0,VLOOKUP(AA61,Paramètres!$B$3:$C$56,2,FALSE)*Paramètres!$K$14),IF(OR(AA61="",OR($D61="",$D61="NL",$D61="HORS LIGUE")),0,VLOOKUP(IF(OR(AA61="",OR($D61="",$D61="NL",$D61="HORS LIGUE")),"",COUNTIFS($D$5:$D$72,"&lt;&gt;"&amp;"",$D$5:$D$72,"&lt;&gt;"&amp;"NL",$D$5:$D$72,"&lt;&gt;"&amp;"HORS LIGUE",AA$5:AA$72,"&lt;"&amp;AA61)+1),Paramètres!$B$3:$C$56,2,FALSE)*Paramètres!$K$14))</f>
        <v>0</v>
      </c>
      <c r="AC61" s="46"/>
      <c r="AD61" s="2">
        <f>IF(AC$2="Bike &amp; Run",IF(ISNA(VLOOKUP(AC61,Paramètres!$B$3:$C$56,2,FALSE)),0,VLOOKUP(AC61,Paramètres!$B$3:$C$56,2,FALSE)*Paramètres!$K$15),IF(OR(AC61="",OR($D61="",$D61="NL",$D61="HORS LIGUE")),0,VLOOKUP(IF(OR(AC61="",OR($D61="",$D61="NL",$D61="HORS LIGUE")),"",COUNTIFS($D$5:$D$72,"&lt;&gt;"&amp;"",$D$5:$D$72,"&lt;&gt;"&amp;"NL",$D$5:$D$72,"&lt;&gt;"&amp;"HORS LIGUE",AC$5:AC$72,"&lt;"&amp;AC61)+1),Paramètres!$B$3:$C$56,2,FALSE)*Paramètres!$K$15))</f>
        <v>0</v>
      </c>
      <c r="AE61" s="46"/>
      <c r="AF61" s="2">
        <f>IF(AE$2="Bike &amp; Run",IF(ISNA(VLOOKUP(AE61,Paramètres!$B$3:$C$56,2,FALSE)),0,VLOOKUP(AE61,Paramètres!$B$3:$C$56,2,FALSE)*Paramètres!$K$16),IF(OR(AE61="",OR($D61="",$D61="NL",$D61="HORS LIGUE")),0,VLOOKUP(IF(OR(AE61="",OR($D61="",$D61="NL",$D61="HORS LIGUE")),"",COUNTIFS($D$5:$D$72,"&lt;&gt;"&amp;"",$D$5:$D$72,"&lt;&gt;"&amp;"NL",$D$5:$D$72,"&lt;&gt;"&amp;"HORS LIGUE",AE$5:AE$72,"&lt;"&amp;AE61)+1),Paramètres!$B$3:$C$56,2,FALSE)*Paramètres!$K$16))</f>
        <v>0</v>
      </c>
      <c r="AG61" s="46"/>
      <c r="AH61" s="2">
        <f>IF(AG$2="Bike &amp; Run",IF(ISNA(VLOOKUP(AG61,Paramètres!$B$3:$C$56,2,FALSE)),0,VLOOKUP(AG61,Paramètres!$B$3:$C$56,2,FALSE)*Paramètres!$K$17),IF(OR(AG61="",OR($D61="",$D61="NL",$D61="HORS LIGUE")),0,VLOOKUP(IF(OR(AG61="",OR($D61="",$D61="NL",$D61="HORS LIGUE")),"",COUNTIFS($D$5:$D$72,"&lt;&gt;"&amp;"",$D$5:$D$72,"&lt;&gt;"&amp;"NL",$D$5:$D$72,"&lt;&gt;"&amp;"HORS LIGUE",AG$5:AG$72,"&lt;"&amp;AG61)+1),Paramètres!$B$3:$C$56,2,FALSE)*Paramètres!$K$17))</f>
        <v>0</v>
      </c>
      <c r="AI61" s="40">
        <f t="shared" si="53"/>
        <v>0</v>
      </c>
      <c r="AJ61" s="3" t="str">
        <f t="shared" si="54"/>
        <v/>
      </c>
      <c r="AK61" s="5">
        <f t="shared" si="55"/>
        <v>0</v>
      </c>
      <c r="AL61" s="41">
        <f t="shared" si="56"/>
        <v>0</v>
      </c>
      <c r="AM61" s="33" t="str">
        <f t="shared" si="57"/>
        <v/>
      </c>
      <c r="AO61" s="22">
        <f t="shared" si="58"/>
        <v>0</v>
      </c>
      <c r="AP61">
        <f t="shared" si="59"/>
        <v>0</v>
      </c>
      <c r="AQ61">
        <f t="shared" si="60"/>
        <v>0</v>
      </c>
      <c r="AR61">
        <f t="shared" si="61"/>
        <v>0</v>
      </c>
      <c r="AS61">
        <f t="shared" si="62"/>
        <v>0</v>
      </c>
      <c r="AT61">
        <f t="shared" si="63"/>
        <v>0</v>
      </c>
      <c r="AU61">
        <f t="shared" si="64"/>
        <v>0</v>
      </c>
      <c r="AV61">
        <f t="shared" si="65"/>
        <v>0</v>
      </c>
      <c r="AW61">
        <f t="shared" si="66"/>
        <v>0</v>
      </c>
      <c r="AX61">
        <f t="shared" si="67"/>
        <v>0</v>
      </c>
      <c r="AY61">
        <f t="shared" si="68"/>
        <v>0</v>
      </c>
      <c r="AZ61">
        <f t="shared" si="69"/>
        <v>0</v>
      </c>
      <c r="BA61">
        <f t="shared" si="70"/>
        <v>0</v>
      </c>
      <c r="BB61">
        <f t="shared" si="71"/>
        <v>0</v>
      </c>
      <c r="BC61">
        <f t="shared" si="72"/>
        <v>0</v>
      </c>
      <c r="BD61">
        <f t="shared" si="73"/>
        <v>0</v>
      </c>
      <c r="BE61" s="22">
        <f t="shared" ref="BE61:BR61" si="98">BD61+LARGE($AO61:$BC61,BE$4)</f>
        <v>0</v>
      </c>
      <c r="BF61" s="22">
        <f t="shared" si="98"/>
        <v>0</v>
      </c>
      <c r="BG61" s="22">
        <f t="shared" si="98"/>
        <v>0</v>
      </c>
      <c r="BH61" s="22">
        <f t="shared" si="98"/>
        <v>0</v>
      </c>
      <c r="BI61" s="22">
        <f t="shared" si="98"/>
        <v>0</v>
      </c>
      <c r="BJ61" s="22">
        <f t="shared" si="98"/>
        <v>0</v>
      </c>
      <c r="BK61" s="22">
        <f t="shared" si="98"/>
        <v>0</v>
      </c>
      <c r="BL61" s="22">
        <f t="shared" si="98"/>
        <v>0</v>
      </c>
      <c r="BM61" s="22">
        <f t="shared" si="98"/>
        <v>0</v>
      </c>
      <c r="BN61" s="22">
        <f t="shared" si="98"/>
        <v>0</v>
      </c>
      <c r="BO61" s="22">
        <f t="shared" si="98"/>
        <v>0</v>
      </c>
      <c r="BP61" s="22">
        <f t="shared" si="98"/>
        <v>0</v>
      </c>
      <c r="BQ61" s="22">
        <f t="shared" si="98"/>
        <v>0</v>
      </c>
      <c r="BR61" s="22">
        <f t="shared" si="98"/>
        <v>0</v>
      </c>
    </row>
    <row r="62" spans="1:70" ht="16.5">
      <c r="A62" s="14"/>
      <c r="B62" s="32" t="str">
        <f>IF(ISNA(VLOOKUP(A62,'Licenciés Jeunes 2023'!A:C,3,0)),"",VLOOKUP(A62,'Licenciés Jeunes 2023'!A:C,3,0))</f>
        <v/>
      </c>
      <c r="C62" s="32" t="str">
        <f>IF(ISNA(VLOOKUP(A62,'Licenciés Jeunes 2023'!A:C,2,0)),"",VLOOKUP(A62,'Licenciés Jeunes 2023'!A:C,2,0))</f>
        <v/>
      </c>
      <c r="D62" s="32" t="str">
        <f>IF(ISNA(VLOOKUP(A62,'Licenciés Jeunes 2023'!A:F,6,0)),"",VLOOKUP(A62,'Licenciés Jeunes 2023'!A:F,6,0))</f>
        <v/>
      </c>
      <c r="E62" s="6"/>
      <c r="F62" s="2">
        <f>IF(E$2="Bike &amp; Run",IF(ISNA(VLOOKUP(E62,Paramètres!$B$3:$C$56,2,FALSE)),0,VLOOKUP(E62,Paramètres!$B$3:$C$56,2,FALSE)*Paramètres!$K$3),IF(OR(E62="",OR($D62="",$D62="NL",$D62="HORS LIGUE")),0,VLOOKUP(IF(OR(E62="",OR($D62="",$D62="NL",$D62="HORS LIGUE")),"",COUNTIFS($D$5:$D$72,"&lt;&gt;"&amp;"",$D$5:$D$72,"&lt;&gt;"&amp;"NL",$D$5:$D$72,"&lt;&gt;"&amp;"HORS LIGUE",E$5:E$72,"&lt;"&amp;E62)+1),Paramètres!$B$3:$C$56,2,FALSE)*Paramètres!$K$3))</f>
        <v>0</v>
      </c>
      <c r="G62" s="4"/>
      <c r="H62" s="2">
        <f>IF(G$2="Bike &amp; Run",IF(ISNA(VLOOKUP(G62,Paramètres!$B$3:$C$56,2,FALSE)),0,VLOOKUP(G62,Paramètres!$B$3:$C$56,2,FALSE)*Paramètres!$K$4),IF(OR(G62="",OR($D62="",$D62="NL",$D62="HORS LIGUE")),0,VLOOKUP(IF(OR(G62="",OR($D62="",$D62="NL",$D62="HORS LIGUE")),"",COUNTIFS($D$5:$D$72,"&lt;&gt;"&amp;"",$D$5:$D$72,"&lt;&gt;"&amp;"NL",$D$5:$D$72,"&lt;&gt;"&amp;"HORS LIGUE",G$5:G$72,"&lt;"&amp;G62)+1),Paramètres!$B$3:$C$56,2,FALSE)*Paramètres!$K$4))</f>
        <v>0</v>
      </c>
      <c r="I62" s="36"/>
      <c r="J62" s="2">
        <f>IF(I$2="Bike &amp; Run",IF(ISNA(VLOOKUP(I62,Paramètres!$B$3:$C$56,2,FALSE)),0,VLOOKUP(I62,Paramètres!$B$3:$C$56,2,FALSE)*Paramètres!$K$5),IF(OR(I62="",OR($D62="",$D62="NL",$D62="HORS LIGUE")),0,VLOOKUP(IF(OR(I62="",OR($D62="",$D62="NL",$D62="HORS LIGUE")),"",COUNTIFS($D$5:$D$72,"&lt;&gt;"&amp;"",$D$5:$D$72,"&lt;&gt;"&amp;"NL",$D$5:$D$72,"&lt;&gt;"&amp;"HORS LIGUE",I$5:I$72,"&lt;"&amp;I62)+1),Paramètres!$B$3:$C$56,2,FALSE)*Paramètres!$K$5))</f>
        <v>0</v>
      </c>
      <c r="K62" s="4"/>
      <c r="L62" s="2">
        <f>IF(K$2="Bike &amp; Run",IF(ISNA(VLOOKUP(K62,Paramètres!$B$3:$C$56,2,FALSE)),0,VLOOKUP(K62,Paramètres!$B$3:$C$56,2,FALSE)*Paramètres!$K$6),IF(OR(K62="",OR($D62="",$D62="NL",$D62="HORS LIGUE")),0,VLOOKUP(IF(OR(K62="",OR($D62="",$D62="NL",$D62="HORS LIGUE")),"",COUNTIFS($D$5:$D$72,"&lt;&gt;"&amp;"",$D$5:$D$72,"&lt;&gt;"&amp;"NL",$D$5:$D$72,"&lt;&gt;"&amp;"HORS LIGUE",K$5:K$72,"&lt;"&amp;K62)+1),Paramètres!$B$3:$C$56,2,FALSE)*Paramètres!$K$6))</f>
        <v>0</v>
      </c>
      <c r="M62" s="4"/>
      <c r="N62" s="2">
        <f>IF(M$2="Bike &amp; Run",IF(ISNA(VLOOKUP(M62,Paramètres!$B$3:$C$56,2,FALSE)),0,VLOOKUP(M62,Paramètres!$B$3:$C$56,2,FALSE)*Paramètres!$K$7),IF(OR(M62="",OR($D62="",$D62="NL",$D62="HORS LIGUE")),0,VLOOKUP(IF(OR(M62="",OR($D62="",$D62="NL",$D62="HORS LIGUE")),"",COUNTIFS($D$5:$D$72,"&lt;&gt;"&amp;"",$D$5:$D$72,"&lt;&gt;"&amp;"NL",$D$5:$D$72,"&lt;&gt;"&amp;"HORS LIGUE",M$5:M$72,"&lt;"&amp;M62)+1),Paramètres!$B$3:$C$56,2,FALSE)*Paramètres!$K$7))</f>
        <v>0</v>
      </c>
      <c r="O62" s="46"/>
      <c r="P62" s="2">
        <f>IF(O$2="Bike &amp; Run",IF(ISNA(VLOOKUP(O62,Paramètres!$B$3:$C$56,2,FALSE)),0,VLOOKUP(O62,Paramètres!$B$3:$C$56,2,FALSE)*Paramètres!$K$8),IF(OR(O62="",OR($D62="",$D62="NL",$D62="HORS LIGUE")),0,VLOOKUP(IF(OR(O62="",OR($D62="",$D62="NL",$D62="HORS LIGUE")),"",COUNTIFS($D$5:$D$72,"&lt;&gt;"&amp;"",$D$5:$D$72,"&lt;&gt;"&amp;"NL",$D$5:$D$72,"&lt;&gt;"&amp;"HORS LIGUE",O$5:O$72,"&lt;"&amp;O62)+1),Paramètres!$B$3:$C$56,2,FALSE)*Paramètres!$K$8))</f>
        <v>0</v>
      </c>
      <c r="Q62" s="46"/>
      <c r="R62" s="2">
        <f>IF(Q$2="Bike &amp; Run",IF(ISNA(VLOOKUP(Q62,Paramètres!$B$3:$C$56,2,FALSE)),0,VLOOKUP(Q62,Paramètres!$B$3:$C$56,2,FALSE)*Paramètres!$K$9),IF(OR(Q62="",OR($D62="",$D62="NL",$D62="HORS LIGUE")),0,VLOOKUP(IF(OR(Q62="",OR($D62="",$D62="NL",$D62="HORS LIGUE")),"",COUNTIFS($D$5:$D$72,"&lt;&gt;"&amp;"",$D$5:$D$72,"&lt;&gt;"&amp;"NL",$D$5:$D$72,"&lt;&gt;"&amp;"HORS LIGUE",Q$5:Q$72,"&lt;"&amp;Q62)+1),Paramètres!$B$3:$C$56,2,FALSE)*Paramètres!$K$9))</f>
        <v>0</v>
      </c>
      <c r="S62" s="46"/>
      <c r="T62" s="2">
        <f>IF(S$2="Bike &amp; Run",IF(ISNA(VLOOKUP(S62,Paramètres!$B$3:$C$56,2,FALSE)),0,VLOOKUP(S62,Paramètres!$B$3:$C$56,2,FALSE)*Paramètres!$K$10),IF(OR(S62="",OR($D62="",$D62="NL",$D62="HORS LIGUE")),0,VLOOKUP(IF(OR(S62="",OR($D62="",$D62="NL",$D62="HORS LIGUE")),"",COUNTIFS($D$5:$D$72,"&lt;&gt;"&amp;"",$D$5:$D$72,"&lt;&gt;"&amp;"NL",$D$5:$D$72,"&lt;&gt;"&amp;"HORS LIGUE",S$5:S$72,"&lt;"&amp;S62)+1),Paramètres!$B$3:$C$56,2,FALSE)*Paramètres!$K$10))</f>
        <v>0</v>
      </c>
      <c r="U62" s="46"/>
      <c r="V62" s="2">
        <f>IF(U$2="Bike &amp; Run",IF(ISNA(VLOOKUP(U62,Paramètres!$B$3:$C$56,2,FALSE)),0,VLOOKUP(U62,Paramètres!$B$3:$C$56,2,FALSE)*Paramètres!$K$11),IF(OR(U62="",OR($D62="",$D62="NL",$D62="HORS LIGUE")),0,VLOOKUP(IF(OR(U62="",OR($D62="",$D62="NL",$D62="HORS LIGUE")),"",COUNTIFS($D$5:$D$72,"&lt;&gt;"&amp;"",$D$5:$D$72,"&lt;&gt;"&amp;"NL",$D$5:$D$72,"&lt;&gt;"&amp;"HORS LIGUE",U$5:U$72,"&lt;"&amp;U62)+1),Paramètres!$B$3:$C$56,2,FALSE)*Paramètres!$K$11))</f>
        <v>0</v>
      </c>
      <c r="W62" s="46"/>
      <c r="X62" s="2">
        <f>IF(W$2="Bike &amp; Run",IF(ISNA(VLOOKUP(W62,Paramètres!$B$3:$C$56,2,FALSE)),0,VLOOKUP(W62,Paramètres!$B$3:$C$56,2,FALSE)*Paramètres!$K$12),IF(OR(W62="",OR($D62="",$D62="NL",$D62="HORS LIGUE")),0,VLOOKUP(IF(OR(W62="",OR($D62="",$D62="NL",$D62="HORS LIGUE")),"",COUNTIFS($D$5:$D$72,"&lt;&gt;"&amp;"",$D$5:$D$72,"&lt;&gt;"&amp;"NL",$D$5:$D$72,"&lt;&gt;"&amp;"HORS LIGUE",W$5:W$72,"&lt;"&amp;W62)+1),Paramètres!$B$3:$C$56,2,FALSE)*Paramètres!$K$12))</f>
        <v>0</v>
      </c>
      <c r="Y62" s="46"/>
      <c r="Z62" s="2">
        <f>IF(Y$2="Bike &amp; Run",IF(ISNA(VLOOKUP(Y62,Paramètres!$B$3:$C$56,2,FALSE)),0,VLOOKUP(Y62,Paramètres!$B$3:$C$56,2,FALSE)*Paramètres!$K$13),IF(OR(Y62="",OR($D62="",$D62="NL",$D62="HORS LIGUE")),0,VLOOKUP(IF(OR(Y62="",OR($D62="",$D62="NL",$D62="HORS LIGUE")),"",COUNTIFS($D$5:$D$72,"&lt;&gt;"&amp;"",$D$5:$D$72,"&lt;&gt;"&amp;"NL",$D$5:$D$72,"&lt;&gt;"&amp;"HORS LIGUE",Y$5:Y$72,"&lt;"&amp;Y62)+1),Paramètres!$B$3:$C$56,2,FALSE)*Paramètres!$K$13))</f>
        <v>0</v>
      </c>
      <c r="AA62" s="46"/>
      <c r="AB62" s="2">
        <f>IF(AA$2="Bike &amp; Run",IF(ISNA(VLOOKUP(AA62,Paramètres!$B$3:$C$56,2,FALSE)),0,VLOOKUP(AA62,Paramètres!$B$3:$C$56,2,FALSE)*Paramètres!$K$14),IF(OR(AA62="",OR($D62="",$D62="NL",$D62="HORS LIGUE")),0,VLOOKUP(IF(OR(AA62="",OR($D62="",$D62="NL",$D62="HORS LIGUE")),"",COUNTIFS($D$5:$D$72,"&lt;&gt;"&amp;"",$D$5:$D$72,"&lt;&gt;"&amp;"NL",$D$5:$D$72,"&lt;&gt;"&amp;"HORS LIGUE",AA$5:AA$72,"&lt;"&amp;AA62)+1),Paramètres!$B$3:$C$56,2,FALSE)*Paramètres!$K$14))</f>
        <v>0</v>
      </c>
      <c r="AC62" s="46"/>
      <c r="AD62" s="2">
        <f>IF(AC$2="Bike &amp; Run",IF(ISNA(VLOOKUP(AC62,Paramètres!$B$3:$C$56,2,FALSE)),0,VLOOKUP(AC62,Paramètres!$B$3:$C$56,2,FALSE)*Paramètres!$K$15),IF(OR(AC62="",OR($D62="",$D62="NL",$D62="HORS LIGUE")),0,VLOOKUP(IF(OR(AC62="",OR($D62="",$D62="NL",$D62="HORS LIGUE")),"",COUNTIFS($D$5:$D$72,"&lt;&gt;"&amp;"",$D$5:$D$72,"&lt;&gt;"&amp;"NL",$D$5:$D$72,"&lt;&gt;"&amp;"HORS LIGUE",AC$5:AC$72,"&lt;"&amp;AC62)+1),Paramètres!$B$3:$C$56,2,FALSE)*Paramètres!$K$15))</f>
        <v>0</v>
      </c>
      <c r="AE62" s="46"/>
      <c r="AF62" s="2">
        <f>IF(AE$2="Bike &amp; Run",IF(ISNA(VLOOKUP(AE62,Paramètres!$B$3:$C$56,2,FALSE)),0,VLOOKUP(AE62,Paramètres!$B$3:$C$56,2,FALSE)*Paramètres!$K$16),IF(OR(AE62="",OR($D62="",$D62="NL",$D62="HORS LIGUE")),0,VLOOKUP(IF(OR(AE62="",OR($D62="",$D62="NL",$D62="HORS LIGUE")),"",COUNTIFS($D$5:$D$72,"&lt;&gt;"&amp;"",$D$5:$D$72,"&lt;&gt;"&amp;"NL",$D$5:$D$72,"&lt;&gt;"&amp;"HORS LIGUE",AE$5:AE$72,"&lt;"&amp;AE62)+1),Paramètres!$B$3:$C$56,2,FALSE)*Paramètres!$K$16))</f>
        <v>0</v>
      </c>
      <c r="AG62" s="46"/>
      <c r="AH62" s="2">
        <f>IF(AG$2="Bike &amp; Run",IF(ISNA(VLOOKUP(AG62,Paramètres!$B$3:$C$56,2,FALSE)),0,VLOOKUP(AG62,Paramètres!$B$3:$C$56,2,FALSE)*Paramètres!$K$17),IF(OR(AG62="",OR($D62="",$D62="NL",$D62="HORS LIGUE")),0,VLOOKUP(IF(OR(AG62="",OR($D62="",$D62="NL",$D62="HORS LIGUE")),"",COUNTIFS($D$5:$D$72,"&lt;&gt;"&amp;"",$D$5:$D$72,"&lt;&gt;"&amp;"NL",$D$5:$D$72,"&lt;&gt;"&amp;"HORS LIGUE",AG$5:AG$72,"&lt;"&amp;AG62)+1),Paramètres!$B$3:$C$56,2,FALSE)*Paramètres!$K$17))</f>
        <v>0</v>
      </c>
      <c r="AI62" s="40">
        <f t="shared" si="53"/>
        <v>0</v>
      </c>
      <c r="AJ62" s="3" t="str">
        <f t="shared" si="54"/>
        <v/>
      </c>
      <c r="AK62" s="5">
        <f t="shared" si="55"/>
        <v>0</v>
      </c>
      <c r="AL62" s="41">
        <f t="shared" si="56"/>
        <v>0</v>
      </c>
      <c r="AM62" s="33" t="str">
        <f t="shared" si="57"/>
        <v/>
      </c>
      <c r="AO62" s="22">
        <f t="shared" si="58"/>
        <v>0</v>
      </c>
      <c r="AP62">
        <f t="shared" si="59"/>
        <v>0</v>
      </c>
      <c r="AQ62">
        <f t="shared" si="60"/>
        <v>0</v>
      </c>
      <c r="AR62">
        <f t="shared" si="61"/>
        <v>0</v>
      </c>
      <c r="AS62">
        <f t="shared" si="62"/>
        <v>0</v>
      </c>
      <c r="AT62">
        <f t="shared" si="63"/>
        <v>0</v>
      </c>
      <c r="AU62">
        <f t="shared" si="64"/>
        <v>0</v>
      </c>
      <c r="AV62">
        <f t="shared" si="65"/>
        <v>0</v>
      </c>
      <c r="AW62">
        <f t="shared" si="66"/>
        <v>0</v>
      </c>
      <c r="AX62">
        <f t="shared" si="67"/>
        <v>0</v>
      </c>
      <c r="AY62">
        <f t="shared" si="68"/>
        <v>0</v>
      </c>
      <c r="AZ62">
        <f t="shared" si="69"/>
        <v>0</v>
      </c>
      <c r="BA62">
        <f t="shared" si="70"/>
        <v>0</v>
      </c>
      <c r="BB62">
        <f t="shared" si="71"/>
        <v>0</v>
      </c>
      <c r="BC62">
        <f t="shared" si="72"/>
        <v>0</v>
      </c>
      <c r="BD62">
        <f t="shared" si="73"/>
        <v>0</v>
      </c>
      <c r="BE62" s="22">
        <f t="shared" ref="BE62:BR62" si="99">BD62+LARGE($AO62:$BC62,BE$4)</f>
        <v>0</v>
      </c>
      <c r="BF62" s="22">
        <f t="shared" si="99"/>
        <v>0</v>
      </c>
      <c r="BG62" s="22">
        <f t="shared" si="99"/>
        <v>0</v>
      </c>
      <c r="BH62" s="22">
        <f t="shared" si="99"/>
        <v>0</v>
      </c>
      <c r="BI62" s="22">
        <f t="shared" si="99"/>
        <v>0</v>
      </c>
      <c r="BJ62" s="22">
        <f t="shared" si="99"/>
        <v>0</v>
      </c>
      <c r="BK62" s="22">
        <f t="shared" si="99"/>
        <v>0</v>
      </c>
      <c r="BL62" s="22">
        <f t="shared" si="99"/>
        <v>0</v>
      </c>
      <c r="BM62" s="22">
        <f t="shared" si="99"/>
        <v>0</v>
      </c>
      <c r="BN62" s="22">
        <f t="shared" si="99"/>
        <v>0</v>
      </c>
      <c r="BO62" s="22">
        <f t="shared" si="99"/>
        <v>0</v>
      </c>
      <c r="BP62" s="22">
        <f t="shared" si="99"/>
        <v>0</v>
      </c>
      <c r="BQ62" s="22">
        <f t="shared" si="99"/>
        <v>0</v>
      </c>
      <c r="BR62" s="22">
        <f t="shared" si="99"/>
        <v>0</v>
      </c>
    </row>
    <row r="63" spans="1:70" ht="16.5">
      <c r="A63" s="14"/>
      <c r="B63" s="32" t="str">
        <f>IF(ISNA(VLOOKUP(A63,'Licenciés Jeunes 2023'!A:C,3,0)),"",VLOOKUP(A63,'Licenciés Jeunes 2023'!A:C,3,0))</f>
        <v/>
      </c>
      <c r="C63" s="32" t="str">
        <f>IF(ISNA(VLOOKUP(A63,'Licenciés Jeunes 2023'!A:C,2,0)),"",VLOOKUP(A63,'Licenciés Jeunes 2023'!A:C,2,0))</f>
        <v/>
      </c>
      <c r="D63" s="32" t="str">
        <f>IF(ISNA(VLOOKUP(A63,'Licenciés Jeunes 2023'!A:F,6,0)),"",VLOOKUP(A63,'Licenciés Jeunes 2023'!A:F,6,0))</f>
        <v/>
      </c>
      <c r="E63" s="6"/>
      <c r="F63" s="2">
        <f>IF(E$2="Bike &amp; Run",IF(ISNA(VLOOKUP(E63,Paramètres!$B$3:$C$56,2,FALSE)),0,VLOOKUP(E63,Paramètres!$B$3:$C$56,2,FALSE)*Paramètres!$K$3),IF(OR(E63="",OR($D63="",$D63="NL",$D63="HORS LIGUE")),0,VLOOKUP(IF(OR(E63="",OR($D63="",$D63="NL",$D63="HORS LIGUE")),"",COUNTIFS($D$5:$D$72,"&lt;&gt;"&amp;"",$D$5:$D$72,"&lt;&gt;"&amp;"NL",$D$5:$D$72,"&lt;&gt;"&amp;"HORS LIGUE",E$5:E$72,"&lt;"&amp;E63)+1),Paramètres!$B$3:$C$56,2,FALSE)*Paramètres!$K$3))</f>
        <v>0</v>
      </c>
      <c r="G63" s="4"/>
      <c r="H63" s="2">
        <f>IF(G$2="Bike &amp; Run",IF(ISNA(VLOOKUP(G63,Paramètres!$B$3:$C$56,2,FALSE)),0,VLOOKUP(G63,Paramètres!$B$3:$C$56,2,FALSE)*Paramètres!$K$4),IF(OR(G63="",OR($D63="",$D63="NL",$D63="HORS LIGUE")),0,VLOOKUP(IF(OR(G63="",OR($D63="",$D63="NL",$D63="HORS LIGUE")),"",COUNTIFS($D$5:$D$72,"&lt;&gt;"&amp;"",$D$5:$D$72,"&lt;&gt;"&amp;"NL",$D$5:$D$72,"&lt;&gt;"&amp;"HORS LIGUE",G$5:G$72,"&lt;"&amp;G63)+1),Paramètres!$B$3:$C$56,2,FALSE)*Paramètres!$K$4))</f>
        <v>0</v>
      </c>
      <c r="I63" s="36"/>
      <c r="J63" s="2">
        <f>IF(I$2="Bike &amp; Run",IF(ISNA(VLOOKUP(I63,Paramètres!$B$3:$C$56,2,FALSE)),0,VLOOKUP(I63,Paramètres!$B$3:$C$56,2,FALSE)*Paramètres!$K$5),IF(OR(I63="",OR($D63="",$D63="NL",$D63="HORS LIGUE")),0,VLOOKUP(IF(OR(I63="",OR($D63="",$D63="NL",$D63="HORS LIGUE")),"",COUNTIFS($D$5:$D$72,"&lt;&gt;"&amp;"",$D$5:$D$72,"&lt;&gt;"&amp;"NL",$D$5:$D$72,"&lt;&gt;"&amp;"HORS LIGUE",I$5:I$72,"&lt;"&amp;I63)+1),Paramètres!$B$3:$C$56,2,FALSE)*Paramètres!$K$5))</f>
        <v>0</v>
      </c>
      <c r="K63" s="4"/>
      <c r="L63" s="2">
        <f>IF(K$2="Bike &amp; Run",IF(ISNA(VLOOKUP(K63,Paramètres!$B$3:$C$56,2,FALSE)),0,VLOOKUP(K63,Paramètres!$B$3:$C$56,2,FALSE)*Paramètres!$K$6),IF(OR(K63="",OR($D63="",$D63="NL",$D63="HORS LIGUE")),0,VLOOKUP(IF(OR(K63="",OR($D63="",$D63="NL",$D63="HORS LIGUE")),"",COUNTIFS($D$5:$D$72,"&lt;&gt;"&amp;"",$D$5:$D$72,"&lt;&gt;"&amp;"NL",$D$5:$D$72,"&lt;&gt;"&amp;"HORS LIGUE",K$5:K$72,"&lt;"&amp;K63)+1),Paramètres!$B$3:$C$56,2,FALSE)*Paramètres!$K$6))</f>
        <v>0</v>
      </c>
      <c r="M63" s="4"/>
      <c r="N63" s="2">
        <f>IF(M$2="Bike &amp; Run",IF(ISNA(VLOOKUP(M63,Paramètres!$B$3:$C$56,2,FALSE)),0,VLOOKUP(M63,Paramètres!$B$3:$C$56,2,FALSE)*Paramètres!$K$7),IF(OR(M63="",OR($D63="",$D63="NL",$D63="HORS LIGUE")),0,VLOOKUP(IF(OR(M63="",OR($D63="",$D63="NL",$D63="HORS LIGUE")),"",COUNTIFS($D$5:$D$72,"&lt;&gt;"&amp;"",$D$5:$D$72,"&lt;&gt;"&amp;"NL",$D$5:$D$72,"&lt;&gt;"&amp;"HORS LIGUE",M$5:M$72,"&lt;"&amp;M63)+1),Paramètres!$B$3:$C$56,2,FALSE)*Paramètres!$K$7))</f>
        <v>0</v>
      </c>
      <c r="O63" s="46"/>
      <c r="P63" s="2">
        <f>IF(O$2="Bike &amp; Run",IF(ISNA(VLOOKUP(O63,Paramètres!$B$3:$C$56,2,FALSE)),0,VLOOKUP(O63,Paramètres!$B$3:$C$56,2,FALSE)*Paramètres!$K$8),IF(OR(O63="",OR($D63="",$D63="NL",$D63="HORS LIGUE")),0,VLOOKUP(IF(OR(O63="",OR($D63="",$D63="NL",$D63="HORS LIGUE")),"",COUNTIFS($D$5:$D$72,"&lt;&gt;"&amp;"",$D$5:$D$72,"&lt;&gt;"&amp;"NL",$D$5:$D$72,"&lt;&gt;"&amp;"HORS LIGUE",O$5:O$72,"&lt;"&amp;O63)+1),Paramètres!$B$3:$C$56,2,FALSE)*Paramètres!$K$8))</f>
        <v>0</v>
      </c>
      <c r="Q63" s="46"/>
      <c r="R63" s="2">
        <f>IF(Q$2="Bike &amp; Run",IF(ISNA(VLOOKUP(Q63,Paramètres!$B$3:$C$56,2,FALSE)),0,VLOOKUP(Q63,Paramètres!$B$3:$C$56,2,FALSE)*Paramètres!$K$9),IF(OR(Q63="",OR($D63="",$D63="NL",$D63="HORS LIGUE")),0,VLOOKUP(IF(OR(Q63="",OR($D63="",$D63="NL",$D63="HORS LIGUE")),"",COUNTIFS($D$5:$D$72,"&lt;&gt;"&amp;"",$D$5:$D$72,"&lt;&gt;"&amp;"NL",$D$5:$D$72,"&lt;&gt;"&amp;"HORS LIGUE",Q$5:Q$72,"&lt;"&amp;Q63)+1),Paramètres!$B$3:$C$56,2,FALSE)*Paramètres!$K$9))</f>
        <v>0</v>
      </c>
      <c r="S63" s="46"/>
      <c r="T63" s="2">
        <f>IF(S$2="Bike &amp; Run",IF(ISNA(VLOOKUP(S63,Paramètres!$B$3:$C$56,2,FALSE)),0,VLOOKUP(S63,Paramètres!$B$3:$C$56,2,FALSE)*Paramètres!$K$10),IF(OR(S63="",OR($D63="",$D63="NL",$D63="HORS LIGUE")),0,VLOOKUP(IF(OR(S63="",OR($D63="",$D63="NL",$D63="HORS LIGUE")),"",COUNTIFS($D$5:$D$72,"&lt;&gt;"&amp;"",$D$5:$D$72,"&lt;&gt;"&amp;"NL",$D$5:$D$72,"&lt;&gt;"&amp;"HORS LIGUE",S$5:S$72,"&lt;"&amp;S63)+1),Paramètres!$B$3:$C$56,2,FALSE)*Paramètres!$K$10))</f>
        <v>0</v>
      </c>
      <c r="U63" s="46"/>
      <c r="V63" s="2">
        <f>IF(U$2="Bike &amp; Run",IF(ISNA(VLOOKUP(U63,Paramètres!$B$3:$C$56,2,FALSE)),0,VLOOKUP(U63,Paramètres!$B$3:$C$56,2,FALSE)*Paramètres!$K$11),IF(OR(U63="",OR($D63="",$D63="NL",$D63="HORS LIGUE")),0,VLOOKUP(IF(OR(U63="",OR($D63="",$D63="NL",$D63="HORS LIGUE")),"",COUNTIFS($D$5:$D$72,"&lt;&gt;"&amp;"",$D$5:$D$72,"&lt;&gt;"&amp;"NL",$D$5:$D$72,"&lt;&gt;"&amp;"HORS LIGUE",U$5:U$72,"&lt;"&amp;U63)+1),Paramètres!$B$3:$C$56,2,FALSE)*Paramètres!$K$11))</f>
        <v>0</v>
      </c>
      <c r="W63" s="46"/>
      <c r="X63" s="2">
        <f>IF(W$2="Bike &amp; Run",IF(ISNA(VLOOKUP(W63,Paramètres!$B$3:$C$56,2,FALSE)),0,VLOOKUP(W63,Paramètres!$B$3:$C$56,2,FALSE)*Paramètres!$K$12),IF(OR(W63="",OR($D63="",$D63="NL",$D63="HORS LIGUE")),0,VLOOKUP(IF(OR(W63="",OR($D63="",$D63="NL",$D63="HORS LIGUE")),"",COUNTIFS($D$5:$D$72,"&lt;&gt;"&amp;"",$D$5:$D$72,"&lt;&gt;"&amp;"NL",$D$5:$D$72,"&lt;&gt;"&amp;"HORS LIGUE",W$5:W$72,"&lt;"&amp;W63)+1),Paramètres!$B$3:$C$56,2,FALSE)*Paramètres!$K$12))</f>
        <v>0</v>
      </c>
      <c r="Y63" s="46"/>
      <c r="Z63" s="2">
        <f>IF(Y$2="Bike &amp; Run",IF(ISNA(VLOOKUP(Y63,Paramètres!$B$3:$C$56,2,FALSE)),0,VLOOKUP(Y63,Paramètres!$B$3:$C$56,2,FALSE)*Paramètres!$K$13),IF(OR(Y63="",OR($D63="",$D63="NL",$D63="HORS LIGUE")),0,VLOOKUP(IF(OR(Y63="",OR($D63="",$D63="NL",$D63="HORS LIGUE")),"",COUNTIFS($D$5:$D$72,"&lt;&gt;"&amp;"",$D$5:$D$72,"&lt;&gt;"&amp;"NL",$D$5:$D$72,"&lt;&gt;"&amp;"HORS LIGUE",Y$5:Y$72,"&lt;"&amp;Y63)+1),Paramètres!$B$3:$C$56,2,FALSE)*Paramètres!$K$13))</f>
        <v>0</v>
      </c>
      <c r="AA63" s="46"/>
      <c r="AB63" s="2">
        <f>IF(AA$2="Bike &amp; Run",IF(ISNA(VLOOKUP(AA63,Paramètres!$B$3:$C$56,2,FALSE)),0,VLOOKUP(AA63,Paramètres!$B$3:$C$56,2,FALSE)*Paramètres!$K$14),IF(OR(AA63="",OR($D63="",$D63="NL",$D63="HORS LIGUE")),0,VLOOKUP(IF(OR(AA63="",OR($D63="",$D63="NL",$D63="HORS LIGUE")),"",COUNTIFS($D$5:$D$72,"&lt;&gt;"&amp;"",$D$5:$D$72,"&lt;&gt;"&amp;"NL",$D$5:$D$72,"&lt;&gt;"&amp;"HORS LIGUE",AA$5:AA$72,"&lt;"&amp;AA63)+1),Paramètres!$B$3:$C$56,2,FALSE)*Paramètres!$K$14))</f>
        <v>0</v>
      </c>
      <c r="AC63" s="46"/>
      <c r="AD63" s="2">
        <f>IF(AC$2="Bike &amp; Run",IF(ISNA(VLOOKUP(AC63,Paramètres!$B$3:$C$56,2,FALSE)),0,VLOOKUP(AC63,Paramètres!$B$3:$C$56,2,FALSE)*Paramètres!$K$15),IF(OR(AC63="",OR($D63="",$D63="NL",$D63="HORS LIGUE")),0,VLOOKUP(IF(OR(AC63="",OR($D63="",$D63="NL",$D63="HORS LIGUE")),"",COUNTIFS($D$5:$D$72,"&lt;&gt;"&amp;"",$D$5:$D$72,"&lt;&gt;"&amp;"NL",$D$5:$D$72,"&lt;&gt;"&amp;"HORS LIGUE",AC$5:AC$72,"&lt;"&amp;AC63)+1),Paramètres!$B$3:$C$56,2,FALSE)*Paramètres!$K$15))</f>
        <v>0</v>
      </c>
      <c r="AE63" s="46"/>
      <c r="AF63" s="2">
        <f>IF(AE$2="Bike &amp; Run",IF(ISNA(VLOOKUP(AE63,Paramètres!$B$3:$C$56,2,FALSE)),0,VLOOKUP(AE63,Paramètres!$B$3:$C$56,2,FALSE)*Paramètres!$K$16),IF(OR(AE63="",OR($D63="",$D63="NL",$D63="HORS LIGUE")),0,VLOOKUP(IF(OR(AE63="",OR($D63="",$D63="NL",$D63="HORS LIGUE")),"",COUNTIFS($D$5:$D$72,"&lt;&gt;"&amp;"",$D$5:$D$72,"&lt;&gt;"&amp;"NL",$D$5:$D$72,"&lt;&gt;"&amp;"HORS LIGUE",AE$5:AE$72,"&lt;"&amp;AE63)+1),Paramètres!$B$3:$C$56,2,FALSE)*Paramètres!$K$16))</f>
        <v>0</v>
      </c>
      <c r="AG63" s="46"/>
      <c r="AH63" s="2">
        <f>IF(AG$2="Bike &amp; Run",IF(ISNA(VLOOKUP(AG63,Paramètres!$B$3:$C$56,2,FALSE)),0,VLOOKUP(AG63,Paramètres!$B$3:$C$56,2,FALSE)*Paramètres!$K$17),IF(OR(AG63="",OR($D63="",$D63="NL",$D63="HORS LIGUE")),0,VLOOKUP(IF(OR(AG63="",OR($D63="",$D63="NL",$D63="HORS LIGUE")),"",COUNTIFS($D$5:$D$72,"&lt;&gt;"&amp;"",$D$5:$D$72,"&lt;&gt;"&amp;"NL",$D$5:$D$72,"&lt;&gt;"&amp;"HORS LIGUE",AG$5:AG$72,"&lt;"&amp;AG63)+1),Paramètres!$B$3:$C$56,2,FALSE)*Paramètres!$K$17))</f>
        <v>0</v>
      </c>
      <c r="AI63" s="40">
        <f t="shared" si="53"/>
        <v>0</v>
      </c>
      <c r="AJ63" s="3" t="str">
        <f t="shared" si="54"/>
        <v/>
      </c>
      <c r="AK63" s="5">
        <f t="shared" si="55"/>
        <v>0</v>
      </c>
      <c r="AL63" s="41">
        <f t="shared" si="56"/>
        <v>0</v>
      </c>
      <c r="AM63" s="33" t="str">
        <f t="shared" si="57"/>
        <v/>
      </c>
      <c r="AO63" s="22">
        <f t="shared" si="58"/>
        <v>0</v>
      </c>
      <c r="AP63">
        <f t="shared" si="59"/>
        <v>0</v>
      </c>
      <c r="AQ63">
        <f t="shared" si="60"/>
        <v>0</v>
      </c>
      <c r="AR63">
        <f t="shared" si="61"/>
        <v>0</v>
      </c>
      <c r="AS63">
        <f t="shared" si="62"/>
        <v>0</v>
      </c>
      <c r="AT63">
        <f t="shared" si="63"/>
        <v>0</v>
      </c>
      <c r="AU63">
        <f t="shared" si="64"/>
        <v>0</v>
      </c>
      <c r="AV63">
        <f t="shared" si="65"/>
        <v>0</v>
      </c>
      <c r="AW63">
        <f t="shared" si="66"/>
        <v>0</v>
      </c>
      <c r="AX63">
        <f t="shared" si="67"/>
        <v>0</v>
      </c>
      <c r="AY63">
        <f t="shared" si="68"/>
        <v>0</v>
      </c>
      <c r="AZ63">
        <f t="shared" si="69"/>
        <v>0</v>
      </c>
      <c r="BA63">
        <f t="shared" si="70"/>
        <v>0</v>
      </c>
      <c r="BB63">
        <f t="shared" si="71"/>
        <v>0</v>
      </c>
      <c r="BC63">
        <f t="shared" si="72"/>
        <v>0</v>
      </c>
      <c r="BD63">
        <f t="shared" si="73"/>
        <v>0</v>
      </c>
      <c r="BE63" s="22">
        <f t="shared" ref="BE63:BR63" si="100">BD63+LARGE($AO63:$BC63,BE$4)</f>
        <v>0</v>
      </c>
      <c r="BF63" s="22">
        <f t="shared" si="100"/>
        <v>0</v>
      </c>
      <c r="BG63" s="22">
        <f t="shared" si="100"/>
        <v>0</v>
      </c>
      <c r="BH63" s="22">
        <f t="shared" si="100"/>
        <v>0</v>
      </c>
      <c r="BI63" s="22">
        <f t="shared" si="100"/>
        <v>0</v>
      </c>
      <c r="BJ63" s="22">
        <f t="shared" si="100"/>
        <v>0</v>
      </c>
      <c r="BK63" s="22">
        <f t="shared" si="100"/>
        <v>0</v>
      </c>
      <c r="BL63" s="22">
        <f t="shared" si="100"/>
        <v>0</v>
      </c>
      <c r="BM63" s="22">
        <f t="shared" si="100"/>
        <v>0</v>
      </c>
      <c r="BN63" s="22">
        <f t="shared" si="100"/>
        <v>0</v>
      </c>
      <c r="BO63" s="22">
        <f t="shared" si="100"/>
        <v>0</v>
      </c>
      <c r="BP63" s="22">
        <f t="shared" si="100"/>
        <v>0</v>
      </c>
      <c r="BQ63" s="22">
        <f t="shared" si="100"/>
        <v>0</v>
      </c>
      <c r="BR63" s="22">
        <f t="shared" si="100"/>
        <v>0</v>
      </c>
    </row>
    <row r="64" spans="1:70" ht="16.5">
      <c r="A64" s="14"/>
      <c r="B64" s="32" t="str">
        <f>IF(ISNA(VLOOKUP(A64,'Licenciés Jeunes 2023'!A:C,3,0)),"",VLOOKUP(A64,'Licenciés Jeunes 2023'!A:C,3,0))</f>
        <v/>
      </c>
      <c r="C64" s="32" t="str">
        <f>IF(ISNA(VLOOKUP(A64,'Licenciés Jeunes 2023'!A:C,2,0)),"",VLOOKUP(A64,'Licenciés Jeunes 2023'!A:C,2,0))</f>
        <v/>
      </c>
      <c r="D64" s="32" t="str">
        <f>IF(ISNA(VLOOKUP(A64,'Licenciés Jeunes 2023'!A:F,6,0)),"",VLOOKUP(A64,'Licenciés Jeunes 2023'!A:F,6,0))</f>
        <v/>
      </c>
      <c r="E64" s="6"/>
      <c r="F64" s="2">
        <f>IF(E$2="Bike &amp; Run",IF(ISNA(VLOOKUP(E64,Paramètres!$B$3:$C$56,2,FALSE)),0,VLOOKUP(E64,Paramètres!$B$3:$C$56,2,FALSE)*Paramètres!$K$3),IF(OR(E64="",OR($D64="",$D64="NL",$D64="HORS LIGUE")),0,VLOOKUP(IF(OR(E64="",OR($D64="",$D64="NL",$D64="HORS LIGUE")),"",COUNTIFS($D$5:$D$72,"&lt;&gt;"&amp;"",$D$5:$D$72,"&lt;&gt;"&amp;"NL",$D$5:$D$72,"&lt;&gt;"&amp;"HORS LIGUE",E$5:E$72,"&lt;"&amp;E64)+1),Paramètres!$B$3:$C$56,2,FALSE)*Paramètres!$K$3))</f>
        <v>0</v>
      </c>
      <c r="G64" s="4"/>
      <c r="H64" s="2">
        <f>IF(G$2="Bike &amp; Run",IF(ISNA(VLOOKUP(G64,Paramètres!$B$3:$C$56,2,FALSE)),0,VLOOKUP(G64,Paramètres!$B$3:$C$56,2,FALSE)*Paramètres!$K$4),IF(OR(G64="",OR($D64="",$D64="NL",$D64="HORS LIGUE")),0,VLOOKUP(IF(OR(G64="",OR($D64="",$D64="NL",$D64="HORS LIGUE")),"",COUNTIFS($D$5:$D$72,"&lt;&gt;"&amp;"",$D$5:$D$72,"&lt;&gt;"&amp;"NL",$D$5:$D$72,"&lt;&gt;"&amp;"HORS LIGUE",G$5:G$72,"&lt;"&amp;G64)+1),Paramètres!$B$3:$C$56,2,FALSE)*Paramètres!$K$4))</f>
        <v>0</v>
      </c>
      <c r="I64" s="36"/>
      <c r="J64" s="2">
        <f>IF(I$2="Bike &amp; Run",IF(ISNA(VLOOKUP(I64,Paramètres!$B$3:$C$56,2,FALSE)),0,VLOOKUP(I64,Paramètres!$B$3:$C$56,2,FALSE)*Paramètres!$K$5),IF(OR(I64="",OR($D64="",$D64="NL",$D64="HORS LIGUE")),0,VLOOKUP(IF(OR(I64="",OR($D64="",$D64="NL",$D64="HORS LIGUE")),"",COUNTIFS($D$5:$D$72,"&lt;&gt;"&amp;"",$D$5:$D$72,"&lt;&gt;"&amp;"NL",$D$5:$D$72,"&lt;&gt;"&amp;"HORS LIGUE",I$5:I$72,"&lt;"&amp;I64)+1),Paramètres!$B$3:$C$56,2,FALSE)*Paramètres!$K$5))</f>
        <v>0</v>
      </c>
      <c r="K64" s="4"/>
      <c r="L64" s="2">
        <f>IF(K$2="Bike &amp; Run",IF(ISNA(VLOOKUP(K64,Paramètres!$B$3:$C$56,2,FALSE)),0,VLOOKUP(K64,Paramètres!$B$3:$C$56,2,FALSE)*Paramètres!$K$6),IF(OR(K64="",OR($D64="",$D64="NL",$D64="HORS LIGUE")),0,VLOOKUP(IF(OR(K64="",OR($D64="",$D64="NL",$D64="HORS LIGUE")),"",COUNTIFS($D$5:$D$72,"&lt;&gt;"&amp;"",$D$5:$D$72,"&lt;&gt;"&amp;"NL",$D$5:$D$72,"&lt;&gt;"&amp;"HORS LIGUE",K$5:K$72,"&lt;"&amp;K64)+1),Paramètres!$B$3:$C$56,2,FALSE)*Paramètres!$K$6))</f>
        <v>0</v>
      </c>
      <c r="M64" s="4"/>
      <c r="N64" s="2">
        <f>IF(M$2="Bike &amp; Run",IF(ISNA(VLOOKUP(M64,Paramètres!$B$3:$C$56,2,FALSE)),0,VLOOKUP(M64,Paramètres!$B$3:$C$56,2,FALSE)*Paramètres!$K$7),IF(OR(M64="",OR($D64="",$D64="NL",$D64="HORS LIGUE")),0,VLOOKUP(IF(OR(M64="",OR($D64="",$D64="NL",$D64="HORS LIGUE")),"",COUNTIFS($D$5:$D$72,"&lt;&gt;"&amp;"",$D$5:$D$72,"&lt;&gt;"&amp;"NL",$D$5:$D$72,"&lt;&gt;"&amp;"HORS LIGUE",M$5:M$72,"&lt;"&amp;M64)+1),Paramètres!$B$3:$C$56,2,FALSE)*Paramètres!$K$7))</f>
        <v>0</v>
      </c>
      <c r="O64" s="46"/>
      <c r="P64" s="2">
        <f>IF(O$2="Bike &amp; Run",IF(ISNA(VLOOKUP(O64,Paramètres!$B$3:$C$56,2,FALSE)),0,VLOOKUP(O64,Paramètres!$B$3:$C$56,2,FALSE)*Paramètres!$K$8),IF(OR(O64="",OR($D64="",$D64="NL",$D64="HORS LIGUE")),0,VLOOKUP(IF(OR(O64="",OR($D64="",$D64="NL",$D64="HORS LIGUE")),"",COUNTIFS($D$5:$D$72,"&lt;&gt;"&amp;"",$D$5:$D$72,"&lt;&gt;"&amp;"NL",$D$5:$D$72,"&lt;&gt;"&amp;"HORS LIGUE",O$5:O$72,"&lt;"&amp;O64)+1),Paramètres!$B$3:$C$56,2,FALSE)*Paramètres!$K$8))</f>
        <v>0</v>
      </c>
      <c r="Q64" s="46"/>
      <c r="R64" s="2">
        <f>IF(Q$2="Bike &amp; Run",IF(ISNA(VLOOKUP(Q64,Paramètres!$B$3:$C$56,2,FALSE)),0,VLOOKUP(Q64,Paramètres!$B$3:$C$56,2,FALSE)*Paramètres!$K$9),IF(OR(Q64="",OR($D64="",$D64="NL",$D64="HORS LIGUE")),0,VLOOKUP(IF(OR(Q64="",OR($D64="",$D64="NL",$D64="HORS LIGUE")),"",COUNTIFS($D$5:$D$72,"&lt;&gt;"&amp;"",$D$5:$D$72,"&lt;&gt;"&amp;"NL",$D$5:$D$72,"&lt;&gt;"&amp;"HORS LIGUE",Q$5:Q$72,"&lt;"&amp;Q64)+1),Paramètres!$B$3:$C$56,2,FALSE)*Paramètres!$K$9))</f>
        <v>0</v>
      </c>
      <c r="S64" s="46"/>
      <c r="T64" s="2">
        <f>IF(S$2="Bike &amp; Run",IF(ISNA(VLOOKUP(S64,Paramètres!$B$3:$C$56,2,FALSE)),0,VLOOKUP(S64,Paramètres!$B$3:$C$56,2,FALSE)*Paramètres!$K$10),IF(OR(S64="",OR($D64="",$D64="NL",$D64="HORS LIGUE")),0,VLOOKUP(IF(OR(S64="",OR($D64="",$D64="NL",$D64="HORS LIGUE")),"",COUNTIFS($D$5:$D$72,"&lt;&gt;"&amp;"",$D$5:$D$72,"&lt;&gt;"&amp;"NL",$D$5:$D$72,"&lt;&gt;"&amp;"HORS LIGUE",S$5:S$72,"&lt;"&amp;S64)+1),Paramètres!$B$3:$C$56,2,FALSE)*Paramètres!$K$10))</f>
        <v>0</v>
      </c>
      <c r="U64" s="46"/>
      <c r="V64" s="2">
        <f>IF(U$2="Bike &amp; Run",IF(ISNA(VLOOKUP(U64,Paramètres!$B$3:$C$56,2,FALSE)),0,VLOOKUP(U64,Paramètres!$B$3:$C$56,2,FALSE)*Paramètres!$K$11),IF(OR(U64="",OR($D64="",$D64="NL",$D64="HORS LIGUE")),0,VLOOKUP(IF(OR(U64="",OR($D64="",$D64="NL",$D64="HORS LIGUE")),"",COUNTIFS($D$5:$D$72,"&lt;&gt;"&amp;"",$D$5:$D$72,"&lt;&gt;"&amp;"NL",$D$5:$D$72,"&lt;&gt;"&amp;"HORS LIGUE",U$5:U$72,"&lt;"&amp;U64)+1),Paramètres!$B$3:$C$56,2,FALSE)*Paramètres!$K$11))</f>
        <v>0</v>
      </c>
      <c r="W64" s="46"/>
      <c r="X64" s="2">
        <f>IF(W$2="Bike &amp; Run",IF(ISNA(VLOOKUP(W64,Paramètres!$B$3:$C$56,2,FALSE)),0,VLOOKUP(W64,Paramètres!$B$3:$C$56,2,FALSE)*Paramètres!$K$12),IF(OR(W64="",OR($D64="",$D64="NL",$D64="HORS LIGUE")),0,VLOOKUP(IF(OR(W64="",OR($D64="",$D64="NL",$D64="HORS LIGUE")),"",COUNTIFS($D$5:$D$72,"&lt;&gt;"&amp;"",$D$5:$D$72,"&lt;&gt;"&amp;"NL",$D$5:$D$72,"&lt;&gt;"&amp;"HORS LIGUE",W$5:W$72,"&lt;"&amp;W64)+1),Paramètres!$B$3:$C$56,2,FALSE)*Paramètres!$K$12))</f>
        <v>0</v>
      </c>
      <c r="Y64" s="46"/>
      <c r="Z64" s="2">
        <f>IF(Y$2="Bike &amp; Run",IF(ISNA(VLOOKUP(Y64,Paramètres!$B$3:$C$56,2,FALSE)),0,VLOOKUP(Y64,Paramètres!$B$3:$C$56,2,FALSE)*Paramètres!$K$13),IF(OR(Y64="",OR($D64="",$D64="NL",$D64="HORS LIGUE")),0,VLOOKUP(IF(OR(Y64="",OR($D64="",$D64="NL",$D64="HORS LIGUE")),"",COUNTIFS($D$5:$D$72,"&lt;&gt;"&amp;"",$D$5:$D$72,"&lt;&gt;"&amp;"NL",$D$5:$D$72,"&lt;&gt;"&amp;"HORS LIGUE",Y$5:Y$72,"&lt;"&amp;Y64)+1),Paramètres!$B$3:$C$56,2,FALSE)*Paramètres!$K$13))</f>
        <v>0</v>
      </c>
      <c r="AA64" s="46"/>
      <c r="AB64" s="2">
        <f>IF(AA$2="Bike &amp; Run",IF(ISNA(VLOOKUP(AA64,Paramètres!$B$3:$C$56,2,FALSE)),0,VLOOKUP(AA64,Paramètres!$B$3:$C$56,2,FALSE)*Paramètres!$K$14),IF(OR(AA64="",OR($D64="",$D64="NL",$D64="HORS LIGUE")),0,VLOOKUP(IF(OR(AA64="",OR($D64="",$D64="NL",$D64="HORS LIGUE")),"",COUNTIFS($D$5:$D$72,"&lt;&gt;"&amp;"",$D$5:$D$72,"&lt;&gt;"&amp;"NL",$D$5:$D$72,"&lt;&gt;"&amp;"HORS LIGUE",AA$5:AA$72,"&lt;"&amp;AA64)+1),Paramètres!$B$3:$C$56,2,FALSE)*Paramètres!$K$14))</f>
        <v>0</v>
      </c>
      <c r="AC64" s="46"/>
      <c r="AD64" s="2">
        <f>IF(AC$2="Bike &amp; Run",IF(ISNA(VLOOKUP(AC64,Paramètres!$B$3:$C$56,2,FALSE)),0,VLOOKUP(AC64,Paramètres!$B$3:$C$56,2,FALSE)*Paramètres!$K$15),IF(OR(AC64="",OR($D64="",$D64="NL",$D64="HORS LIGUE")),0,VLOOKUP(IF(OR(AC64="",OR($D64="",$D64="NL",$D64="HORS LIGUE")),"",COUNTIFS($D$5:$D$72,"&lt;&gt;"&amp;"",$D$5:$D$72,"&lt;&gt;"&amp;"NL",$D$5:$D$72,"&lt;&gt;"&amp;"HORS LIGUE",AC$5:AC$72,"&lt;"&amp;AC64)+1),Paramètres!$B$3:$C$56,2,FALSE)*Paramètres!$K$15))</f>
        <v>0</v>
      </c>
      <c r="AE64" s="46"/>
      <c r="AF64" s="2">
        <f>IF(AE$2="Bike &amp; Run",IF(ISNA(VLOOKUP(AE64,Paramètres!$B$3:$C$56,2,FALSE)),0,VLOOKUP(AE64,Paramètres!$B$3:$C$56,2,FALSE)*Paramètres!$K$16),IF(OR(AE64="",OR($D64="",$D64="NL",$D64="HORS LIGUE")),0,VLOOKUP(IF(OR(AE64="",OR($D64="",$D64="NL",$D64="HORS LIGUE")),"",COUNTIFS($D$5:$D$72,"&lt;&gt;"&amp;"",$D$5:$D$72,"&lt;&gt;"&amp;"NL",$D$5:$D$72,"&lt;&gt;"&amp;"HORS LIGUE",AE$5:AE$72,"&lt;"&amp;AE64)+1),Paramètres!$B$3:$C$56,2,FALSE)*Paramètres!$K$16))</f>
        <v>0</v>
      </c>
      <c r="AG64" s="46"/>
      <c r="AH64" s="2">
        <f>IF(AG$2="Bike &amp; Run",IF(ISNA(VLOOKUP(AG64,Paramètres!$B$3:$C$56,2,FALSE)),0,VLOOKUP(AG64,Paramètres!$B$3:$C$56,2,FALSE)*Paramètres!$K$17),IF(OR(AG64="",OR($D64="",$D64="NL",$D64="HORS LIGUE")),0,VLOOKUP(IF(OR(AG64="",OR($D64="",$D64="NL",$D64="HORS LIGUE")),"",COUNTIFS($D$5:$D$72,"&lt;&gt;"&amp;"",$D$5:$D$72,"&lt;&gt;"&amp;"NL",$D$5:$D$72,"&lt;&gt;"&amp;"HORS LIGUE",AG$5:AG$72,"&lt;"&amp;AG64)+1),Paramètres!$B$3:$C$56,2,FALSE)*Paramètres!$K$17))</f>
        <v>0</v>
      </c>
      <c r="AI64" s="40">
        <f t="shared" si="53"/>
        <v>0</v>
      </c>
      <c r="AJ64" s="3" t="str">
        <f t="shared" si="54"/>
        <v/>
      </c>
      <c r="AK64" s="5">
        <f t="shared" si="55"/>
        <v>0</v>
      </c>
      <c r="AL64" s="41">
        <f t="shared" si="56"/>
        <v>0</v>
      </c>
      <c r="AM64" s="33" t="str">
        <f t="shared" si="57"/>
        <v/>
      </c>
      <c r="AO64" s="22">
        <f t="shared" si="58"/>
        <v>0</v>
      </c>
      <c r="AP64">
        <f t="shared" si="59"/>
        <v>0</v>
      </c>
      <c r="AQ64">
        <f t="shared" si="60"/>
        <v>0</v>
      </c>
      <c r="AR64">
        <f t="shared" si="61"/>
        <v>0</v>
      </c>
      <c r="AS64">
        <f t="shared" si="62"/>
        <v>0</v>
      </c>
      <c r="AT64">
        <f t="shared" si="63"/>
        <v>0</v>
      </c>
      <c r="AU64">
        <f t="shared" si="64"/>
        <v>0</v>
      </c>
      <c r="AV64">
        <f t="shared" si="65"/>
        <v>0</v>
      </c>
      <c r="AW64">
        <f t="shared" si="66"/>
        <v>0</v>
      </c>
      <c r="AX64">
        <f t="shared" si="67"/>
        <v>0</v>
      </c>
      <c r="AY64">
        <f t="shared" si="68"/>
        <v>0</v>
      </c>
      <c r="AZ64">
        <f t="shared" si="69"/>
        <v>0</v>
      </c>
      <c r="BA64">
        <f t="shared" si="70"/>
        <v>0</v>
      </c>
      <c r="BB64">
        <f t="shared" si="71"/>
        <v>0</v>
      </c>
      <c r="BC64">
        <f t="shared" si="72"/>
        <v>0</v>
      </c>
      <c r="BD64">
        <f t="shared" si="73"/>
        <v>0</v>
      </c>
      <c r="BE64" s="22">
        <f t="shared" ref="BE64:BR64" si="101">BD64+LARGE($AO64:$BC64,BE$4)</f>
        <v>0</v>
      </c>
      <c r="BF64" s="22">
        <f t="shared" si="101"/>
        <v>0</v>
      </c>
      <c r="BG64" s="22">
        <f t="shared" si="101"/>
        <v>0</v>
      </c>
      <c r="BH64" s="22">
        <f t="shared" si="101"/>
        <v>0</v>
      </c>
      <c r="BI64" s="22">
        <f t="shared" si="101"/>
        <v>0</v>
      </c>
      <c r="BJ64" s="22">
        <f t="shared" si="101"/>
        <v>0</v>
      </c>
      <c r="BK64" s="22">
        <f t="shared" si="101"/>
        <v>0</v>
      </c>
      <c r="BL64" s="22">
        <f t="shared" si="101"/>
        <v>0</v>
      </c>
      <c r="BM64" s="22">
        <f t="shared" si="101"/>
        <v>0</v>
      </c>
      <c r="BN64" s="22">
        <f t="shared" si="101"/>
        <v>0</v>
      </c>
      <c r="BO64" s="22">
        <f t="shared" si="101"/>
        <v>0</v>
      </c>
      <c r="BP64" s="22">
        <f t="shared" si="101"/>
        <v>0</v>
      </c>
      <c r="BQ64" s="22">
        <f t="shared" si="101"/>
        <v>0</v>
      </c>
      <c r="BR64" s="22">
        <f t="shared" si="101"/>
        <v>0</v>
      </c>
    </row>
    <row r="65" spans="1:70" ht="16.5">
      <c r="A65" s="14"/>
      <c r="B65" s="32" t="str">
        <f>IF(ISNA(VLOOKUP(A65,'Licenciés Jeunes 2023'!A:C,3,0)),"",VLOOKUP(A65,'Licenciés Jeunes 2023'!A:C,3,0))</f>
        <v/>
      </c>
      <c r="C65" s="32" t="str">
        <f>IF(ISNA(VLOOKUP(A65,'Licenciés Jeunes 2023'!A:C,2,0)),"",VLOOKUP(A65,'Licenciés Jeunes 2023'!A:C,2,0))</f>
        <v/>
      </c>
      <c r="D65" s="32" t="str">
        <f>IF(ISNA(VLOOKUP(A65,'Licenciés Jeunes 2023'!A:F,6,0)),"",VLOOKUP(A65,'Licenciés Jeunes 2023'!A:F,6,0))</f>
        <v/>
      </c>
      <c r="E65" s="6"/>
      <c r="F65" s="2">
        <f>IF(E$2="Bike &amp; Run",IF(ISNA(VLOOKUP(E65,Paramètres!$B$3:$C$56,2,FALSE)),0,VLOOKUP(E65,Paramètres!$B$3:$C$56,2,FALSE)*Paramètres!$K$3),IF(OR(E65="",OR($D65="",$D65="NL",$D65="HORS LIGUE")),0,VLOOKUP(IF(OR(E65="",OR($D65="",$D65="NL",$D65="HORS LIGUE")),"",COUNTIFS($D$5:$D$72,"&lt;&gt;"&amp;"",$D$5:$D$72,"&lt;&gt;"&amp;"NL",$D$5:$D$72,"&lt;&gt;"&amp;"HORS LIGUE",E$5:E$72,"&lt;"&amp;E65)+1),Paramètres!$B$3:$C$56,2,FALSE)*Paramètres!$K$3))</f>
        <v>0</v>
      </c>
      <c r="G65" s="4"/>
      <c r="H65" s="2">
        <f>IF(G$2="Bike &amp; Run",IF(ISNA(VLOOKUP(G65,Paramètres!$B$3:$C$56,2,FALSE)),0,VLOOKUP(G65,Paramètres!$B$3:$C$56,2,FALSE)*Paramètres!$K$4),IF(OR(G65="",OR($D65="",$D65="NL",$D65="HORS LIGUE")),0,VLOOKUP(IF(OR(G65="",OR($D65="",$D65="NL",$D65="HORS LIGUE")),"",COUNTIFS($D$5:$D$72,"&lt;&gt;"&amp;"",$D$5:$D$72,"&lt;&gt;"&amp;"NL",$D$5:$D$72,"&lt;&gt;"&amp;"HORS LIGUE",G$5:G$72,"&lt;"&amp;G65)+1),Paramètres!$B$3:$C$56,2,FALSE)*Paramètres!$K$4))</f>
        <v>0</v>
      </c>
      <c r="I65" s="36"/>
      <c r="J65" s="2">
        <f>IF(I$2="Bike &amp; Run",IF(ISNA(VLOOKUP(I65,Paramètres!$B$3:$C$56,2,FALSE)),0,VLOOKUP(I65,Paramètres!$B$3:$C$56,2,FALSE)*Paramètres!$K$5),IF(OR(I65="",OR($D65="",$D65="NL",$D65="HORS LIGUE")),0,VLOOKUP(IF(OR(I65="",OR($D65="",$D65="NL",$D65="HORS LIGUE")),"",COUNTIFS($D$5:$D$72,"&lt;&gt;"&amp;"",$D$5:$D$72,"&lt;&gt;"&amp;"NL",$D$5:$D$72,"&lt;&gt;"&amp;"HORS LIGUE",I$5:I$72,"&lt;"&amp;I65)+1),Paramètres!$B$3:$C$56,2,FALSE)*Paramètres!$K$5))</f>
        <v>0</v>
      </c>
      <c r="K65" s="4"/>
      <c r="L65" s="2">
        <f>IF(K$2="Bike &amp; Run",IF(ISNA(VLOOKUP(K65,Paramètres!$B$3:$C$56,2,FALSE)),0,VLOOKUP(K65,Paramètres!$B$3:$C$56,2,FALSE)*Paramètres!$K$6),IF(OR(K65="",OR($D65="",$D65="NL",$D65="HORS LIGUE")),0,VLOOKUP(IF(OR(K65="",OR($D65="",$D65="NL",$D65="HORS LIGUE")),"",COUNTIFS($D$5:$D$72,"&lt;&gt;"&amp;"",$D$5:$D$72,"&lt;&gt;"&amp;"NL",$D$5:$D$72,"&lt;&gt;"&amp;"HORS LIGUE",K$5:K$72,"&lt;"&amp;K65)+1),Paramètres!$B$3:$C$56,2,FALSE)*Paramètres!$K$6))</f>
        <v>0</v>
      </c>
      <c r="M65" s="4"/>
      <c r="N65" s="2">
        <f>IF(M$2="Bike &amp; Run",IF(ISNA(VLOOKUP(M65,Paramètres!$B$3:$C$56,2,FALSE)),0,VLOOKUP(M65,Paramètres!$B$3:$C$56,2,FALSE)*Paramètres!$K$7),IF(OR(M65="",OR($D65="",$D65="NL",$D65="HORS LIGUE")),0,VLOOKUP(IF(OR(M65="",OR($D65="",$D65="NL",$D65="HORS LIGUE")),"",COUNTIFS($D$5:$D$72,"&lt;&gt;"&amp;"",$D$5:$D$72,"&lt;&gt;"&amp;"NL",$D$5:$D$72,"&lt;&gt;"&amp;"HORS LIGUE",M$5:M$72,"&lt;"&amp;M65)+1),Paramètres!$B$3:$C$56,2,FALSE)*Paramètres!$K$7))</f>
        <v>0</v>
      </c>
      <c r="O65" s="46"/>
      <c r="P65" s="2">
        <f>IF(O$2="Bike &amp; Run",IF(ISNA(VLOOKUP(O65,Paramètres!$B$3:$C$56,2,FALSE)),0,VLOOKUP(O65,Paramètres!$B$3:$C$56,2,FALSE)*Paramètres!$K$8),IF(OR(O65="",OR($D65="",$D65="NL",$D65="HORS LIGUE")),0,VLOOKUP(IF(OR(O65="",OR($D65="",$D65="NL",$D65="HORS LIGUE")),"",COUNTIFS($D$5:$D$72,"&lt;&gt;"&amp;"",$D$5:$D$72,"&lt;&gt;"&amp;"NL",$D$5:$D$72,"&lt;&gt;"&amp;"HORS LIGUE",O$5:O$72,"&lt;"&amp;O65)+1),Paramètres!$B$3:$C$56,2,FALSE)*Paramètres!$K$8))</f>
        <v>0</v>
      </c>
      <c r="Q65" s="46"/>
      <c r="R65" s="2">
        <f>IF(Q$2="Bike &amp; Run",IF(ISNA(VLOOKUP(Q65,Paramètres!$B$3:$C$56,2,FALSE)),0,VLOOKUP(Q65,Paramètres!$B$3:$C$56,2,FALSE)*Paramètres!$K$9),IF(OR(Q65="",OR($D65="",$D65="NL",$D65="HORS LIGUE")),0,VLOOKUP(IF(OR(Q65="",OR($D65="",$D65="NL",$D65="HORS LIGUE")),"",COUNTIFS($D$5:$D$72,"&lt;&gt;"&amp;"",$D$5:$D$72,"&lt;&gt;"&amp;"NL",$D$5:$D$72,"&lt;&gt;"&amp;"HORS LIGUE",Q$5:Q$72,"&lt;"&amp;Q65)+1),Paramètres!$B$3:$C$56,2,FALSE)*Paramètres!$K$9))</f>
        <v>0</v>
      </c>
      <c r="S65" s="46"/>
      <c r="T65" s="2">
        <f>IF(S$2="Bike &amp; Run",IF(ISNA(VLOOKUP(S65,Paramètres!$B$3:$C$56,2,FALSE)),0,VLOOKUP(S65,Paramètres!$B$3:$C$56,2,FALSE)*Paramètres!$K$10),IF(OR(S65="",OR($D65="",$D65="NL",$D65="HORS LIGUE")),0,VLOOKUP(IF(OR(S65="",OR($D65="",$D65="NL",$D65="HORS LIGUE")),"",COUNTIFS($D$5:$D$72,"&lt;&gt;"&amp;"",$D$5:$D$72,"&lt;&gt;"&amp;"NL",$D$5:$D$72,"&lt;&gt;"&amp;"HORS LIGUE",S$5:S$72,"&lt;"&amp;S65)+1),Paramètres!$B$3:$C$56,2,FALSE)*Paramètres!$K$10))</f>
        <v>0</v>
      </c>
      <c r="U65" s="46"/>
      <c r="V65" s="2">
        <f>IF(U$2="Bike &amp; Run",IF(ISNA(VLOOKUP(U65,Paramètres!$B$3:$C$56,2,FALSE)),0,VLOOKUP(U65,Paramètres!$B$3:$C$56,2,FALSE)*Paramètres!$K$11),IF(OR(U65="",OR($D65="",$D65="NL",$D65="HORS LIGUE")),0,VLOOKUP(IF(OR(U65="",OR($D65="",$D65="NL",$D65="HORS LIGUE")),"",COUNTIFS($D$5:$D$72,"&lt;&gt;"&amp;"",$D$5:$D$72,"&lt;&gt;"&amp;"NL",$D$5:$D$72,"&lt;&gt;"&amp;"HORS LIGUE",U$5:U$72,"&lt;"&amp;U65)+1),Paramètres!$B$3:$C$56,2,FALSE)*Paramètres!$K$11))</f>
        <v>0</v>
      </c>
      <c r="W65" s="46"/>
      <c r="X65" s="2">
        <f>IF(W$2="Bike &amp; Run",IF(ISNA(VLOOKUP(W65,Paramètres!$B$3:$C$56,2,FALSE)),0,VLOOKUP(W65,Paramètres!$B$3:$C$56,2,FALSE)*Paramètres!$K$12),IF(OR(W65="",OR($D65="",$D65="NL",$D65="HORS LIGUE")),0,VLOOKUP(IF(OR(W65="",OR($D65="",$D65="NL",$D65="HORS LIGUE")),"",COUNTIFS($D$5:$D$72,"&lt;&gt;"&amp;"",$D$5:$D$72,"&lt;&gt;"&amp;"NL",$D$5:$D$72,"&lt;&gt;"&amp;"HORS LIGUE",W$5:W$72,"&lt;"&amp;W65)+1),Paramètres!$B$3:$C$56,2,FALSE)*Paramètres!$K$12))</f>
        <v>0</v>
      </c>
      <c r="Y65" s="46"/>
      <c r="Z65" s="2">
        <f>IF(Y$2="Bike &amp; Run",IF(ISNA(VLOOKUP(Y65,Paramètres!$B$3:$C$56,2,FALSE)),0,VLOOKUP(Y65,Paramètres!$B$3:$C$56,2,FALSE)*Paramètres!$K$13),IF(OR(Y65="",OR($D65="",$D65="NL",$D65="HORS LIGUE")),0,VLOOKUP(IF(OR(Y65="",OR($D65="",$D65="NL",$D65="HORS LIGUE")),"",COUNTIFS($D$5:$D$72,"&lt;&gt;"&amp;"",$D$5:$D$72,"&lt;&gt;"&amp;"NL",$D$5:$D$72,"&lt;&gt;"&amp;"HORS LIGUE",Y$5:Y$72,"&lt;"&amp;Y65)+1),Paramètres!$B$3:$C$56,2,FALSE)*Paramètres!$K$13))</f>
        <v>0</v>
      </c>
      <c r="AA65" s="46"/>
      <c r="AB65" s="2">
        <f>IF(AA$2="Bike &amp; Run",IF(ISNA(VLOOKUP(AA65,Paramètres!$B$3:$C$56,2,FALSE)),0,VLOOKUP(AA65,Paramètres!$B$3:$C$56,2,FALSE)*Paramètres!$K$14),IF(OR(AA65="",OR($D65="",$D65="NL",$D65="HORS LIGUE")),0,VLOOKUP(IF(OR(AA65="",OR($D65="",$D65="NL",$D65="HORS LIGUE")),"",COUNTIFS($D$5:$D$72,"&lt;&gt;"&amp;"",$D$5:$D$72,"&lt;&gt;"&amp;"NL",$D$5:$D$72,"&lt;&gt;"&amp;"HORS LIGUE",AA$5:AA$72,"&lt;"&amp;AA65)+1),Paramètres!$B$3:$C$56,2,FALSE)*Paramètres!$K$14))</f>
        <v>0</v>
      </c>
      <c r="AC65" s="46"/>
      <c r="AD65" s="2">
        <f>IF(AC$2="Bike &amp; Run",IF(ISNA(VLOOKUP(AC65,Paramètres!$B$3:$C$56,2,FALSE)),0,VLOOKUP(AC65,Paramètres!$B$3:$C$56,2,FALSE)*Paramètres!$K$15),IF(OR(AC65="",OR($D65="",$D65="NL",$D65="HORS LIGUE")),0,VLOOKUP(IF(OR(AC65="",OR($D65="",$D65="NL",$D65="HORS LIGUE")),"",COUNTIFS($D$5:$D$72,"&lt;&gt;"&amp;"",$D$5:$D$72,"&lt;&gt;"&amp;"NL",$D$5:$D$72,"&lt;&gt;"&amp;"HORS LIGUE",AC$5:AC$72,"&lt;"&amp;AC65)+1),Paramètres!$B$3:$C$56,2,FALSE)*Paramètres!$K$15))</f>
        <v>0</v>
      </c>
      <c r="AE65" s="46"/>
      <c r="AF65" s="2">
        <f>IF(AE$2="Bike &amp; Run",IF(ISNA(VLOOKUP(AE65,Paramètres!$B$3:$C$56,2,FALSE)),0,VLOOKUP(AE65,Paramètres!$B$3:$C$56,2,FALSE)*Paramètres!$K$16),IF(OR(AE65="",OR($D65="",$D65="NL",$D65="HORS LIGUE")),0,VLOOKUP(IF(OR(AE65="",OR($D65="",$D65="NL",$D65="HORS LIGUE")),"",COUNTIFS($D$5:$D$72,"&lt;&gt;"&amp;"",$D$5:$D$72,"&lt;&gt;"&amp;"NL",$D$5:$D$72,"&lt;&gt;"&amp;"HORS LIGUE",AE$5:AE$72,"&lt;"&amp;AE65)+1),Paramètres!$B$3:$C$56,2,FALSE)*Paramètres!$K$16))</f>
        <v>0</v>
      </c>
      <c r="AG65" s="46"/>
      <c r="AH65" s="2">
        <f>IF(AG$2="Bike &amp; Run",IF(ISNA(VLOOKUP(AG65,Paramètres!$B$3:$C$56,2,FALSE)),0,VLOOKUP(AG65,Paramètres!$B$3:$C$56,2,FALSE)*Paramètres!$K$17),IF(OR(AG65="",OR($D65="",$D65="NL",$D65="HORS LIGUE")),0,VLOOKUP(IF(OR(AG65="",OR($D65="",$D65="NL",$D65="HORS LIGUE")),"",COUNTIFS($D$5:$D$72,"&lt;&gt;"&amp;"",$D$5:$D$72,"&lt;&gt;"&amp;"NL",$D$5:$D$72,"&lt;&gt;"&amp;"HORS LIGUE",AG$5:AG$72,"&lt;"&amp;AG65)+1),Paramètres!$B$3:$C$56,2,FALSE)*Paramètres!$K$17))</f>
        <v>0</v>
      </c>
      <c r="AI65" s="40">
        <f t="shared" si="53"/>
        <v>0</v>
      </c>
      <c r="AJ65" s="3" t="str">
        <f t="shared" si="54"/>
        <v/>
      </c>
      <c r="AK65" s="5">
        <f t="shared" si="55"/>
        <v>0</v>
      </c>
      <c r="AL65" s="41">
        <f t="shared" si="56"/>
        <v>0</v>
      </c>
      <c r="AM65" s="33" t="str">
        <f t="shared" si="57"/>
        <v/>
      </c>
      <c r="AO65" s="22">
        <f t="shared" si="58"/>
        <v>0</v>
      </c>
      <c r="AP65">
        <f t="shared" si="59"/>
        <v>0</v>
      </c>
      <c r="AQ65">
        <f t="shared" si="60"/>
        <v>0</v>
      </c>
      <c r="AR65">
        <f t="shared" si="61"/>
        <v>0</v>
      </c>
      <c r="AS65">
        <f t="shared" si="62"/>
        <v>0</v>
      </c>
      <c r="AT65">
        <f t="shared" si="63"/>
        <v>0</v>
      </c>
      <c r="AU65">
        <f t="shared" si="64"/>
        <v>0</v>
      </c>
      <c r="AV65">
        <f t="shared" si="65"/>
        <v>0</v>
      </c>
      <c r="AW65">
        <f t="shared" si="66"/>
        <v>0</v>
      </c>
      <c r="AX65">
        <f t="shared" si="67"/>
        <v>0</v>
      </c>
      <c r="AY65">
        <f t="shared" si="68"/>
        <v>0</v>
      </c>
      <c r="AZ65">
        <f t="shared" si="69"/>
        <v>0</v>
      </c>
      <c r="BA65">
        <f t="shared" si="70"/>
        <v>0</v>
      </c>
      <c r="BB65">
        <f t="shared" si="71"/>
        <v>0</v>
      </c>
      <c r="BC65">
        <f t="shared" si="72"/>
        <v>0</v>
      </c>
      <c r="BD65">
        <f t="shared" si="73"/>
        <v>0</v>
      </c>
      <c r="BE65" s="22">
        <f t="shared" ref="BE65:BR65" si="102">BD65+LARGE($AO65:$BC65,BE$4)</f>
        <v>0</v>
      </c>
      <c r="BF65" s="22">
        <f t="shared" si="102"/>
        <v>0</v>
      </c>
      <c r="BG65" s="22">
        <f t="shared" si="102"/>
        <v>0</v>
      </c>
      <c r="BH65" s="22">
        <f t="shared" si="102"/>
        <v>0</v>
      </c>
      <c r="BI65" s="22">
        <f t="shared" si="102"/>
        <v>0</v>
      </c>
      <c r="BJ65" s="22">
        <f t="shared" si="102"/>
        <v>0</v>
      </c>
      <c r="BK65" s="22">
        <f t="shared" si="102"/>
        <v>0</v>
      </c>
      <c r="BL65" s="22">
        <f t="shared" si="102"/>
        <v>0</v>
      </c>
      <c r="BM65" s="22">
        <f t="shared" si="102"/>
        <v>0</v>
      </c>
      <c r="BN65" s="22">
        <f t="shared" si="102"/>
        <v>0</v>
      </c>
      <c r="BO65" s="22">
        <f t="shared" si="102"/>
        <v>0</v>
      </c>
      <c r="BP65" s="22">
        <f t="shared" si="102"/>
        <v>0</v>
      </c>
      <c r="BQ65" s="22">
        <f t="shared" si="102"/>
        <v>0</v>
      </c>
      <c r="BR65" s="22">
        <f t="shared" si="102"/>
        <v>0</v>
      </c>
    </row>
    <row r="66" spans="1:70" ht="16.5">
      <c r="A66" s="14"/>
      <c r="B66" s="32" t="str">
        <f>IF(ISNA(VLOOKUP(A66,'Licenciés Jeunes 2023'!A:C,3,0)),"",VLOOKUP(A66,'Licenciés Jeunes 2023'!A:C,3,0))</f>
        <v/>
      </c>
      <c r="C66" s="32" t="str">
        <f>IF(ISNA(VLOOKUP(A66,'Licenciés Jeunes 2023'!A:C,2,0)),"",VLOOKUP(A66,'Licenciés Jeunes 2023'!A:C,2,0))</f>
        <v/>
      </c>
      <c r="D66" s="32" t="str">
        <f>IF(ISNA(VLOOKUP(A66,'Licenciés Jeunes 2023'!A:F,6,0)),"",VLOOKUP(A66,'Licenciés Jeunes 2023'!A:F,6,0))</f>
        <v/>
      </c>
      <c r="E66" s="6"/>
      <c r="F66" s="2">
        <f>IF(E$2="Bike &amp; Run",IF(ISNA(VLOOKUP(E66,Paramètres!$B$3:$C$56,2,FALSE)),0,VLOOKUP(E66,Paramètres!$B$3:$C$56,2,FALSE)*Paramètres!$K$3),IF(OR(E66="",OR($D66="",$D66="NL",$D66="HORS LIGUE")),0,VLOOKUP(IF(OR(E66="",OR($D66="",$D66="NL",$D66="HORS LIGUE")),"",COUNTIFS($D$5:$D$72,"&lt;&gt;"&amp;"",$D$5:$D$72,"&lt;&gt;"&amp;"NL",$D$5:$D$72,"&lt;&gt;"&amp;"HORS LIGUE",E$5:E$72,"&lt;"&amp;E66)+1),Paramètres!$B$3:$C$56,2,FALSE)*Paramètres!$K$3))</f>
        <v>0</v>
      </c>
      <c r="G66" s="4"/>
      <c r="H66" s="2">
        <f>IF(G$2="Bike &amp; Run",IF(ISNA(VLOOKUP(G66,Paramètres!$B$3:$C$56,2,FALSE)),0,VLOOKUP(G66,Paramètres!$B$3:$C$56,2,FALSE)*Paramètres!$K$4),IF(OR(G66="",OR($D66="",$D66="NL",$D66="HORS LIGUE")),0,VLOOKUP(IF(OR(G66="",OR($D66="",$D66="NL",$D66="HORS LIGUE")),"",COUNTIFS($D$5:$D$72,"&lt;&gt;"&amp;"",$D$5:$D$72,"&lt;&gt;"&amp;"NL",$D$5:$D$72,"&lt;&gt;"&amp;"HORS LIGUE",G$5:G$72,"&lt;"&amp;G66)+1),Paramètres!$B$3:$C$56,2,FALSE)*Paramètres!$K$4))</f>
        <v>0</v>
      </c>
      <c r="I66" s="36"/>
      <c r="J66" s="2">
        <f>IF(I$2="Bike &amp; Run",IF(ISNA(VLOOKUP(I66,Paramètres!$B$3:$C$56,2,FALSE)),0,VLOOKUP(I66,Paramètres!$B$3:$C$56,2,FALSE)*Paramètres!$K$5),IF(OR(I66="",OR($D66="",$D66="NL",$D66="HORS LIGUE")),0,VLOOKUP(IF(OR(I66="",OR($D66="",$D66="NL",$D66="HORS LIGUE")),"",COUNTIFS($D$5:$D$72,"&lt;&gt;"&amp;"",$D$5:$D$72,"&lt;&gt;"&amp;"NL",$D$5:$D$72,"&lt;&gt;"&amp;"HORS LIGUE",I$5:I$72,"&lt;"&amp;I66)+1),Paramètres!$B$3:$C$56,2,FALSE)*Paramètres!$K$5))</f>
        <v>0</v>
      </c>
      <c r="K66" s="4"/>
      <c r="L66" s="2">
        <f>IF(K$2="Bike &amp; Run",IF(ISNA(VLOOKUP(K66,Paramètres!$B$3:$C$56,2,FALSE)),0,VLOOKUP(K66,Paramètres!$B$3:$C$56,2,FALSE)*Paramètres!$K$6),IF(OR(K66="",OR($D66="",$D66="NL",$D66="HORS LIGUE")),0,VLOOKUP(IF(OR(K66="",OR($D66="",$D66="NL",$D66="HORS LIGUE")),"",COUNTIFS($D$5:$D$72,"&lt;&gt;"&amp;"",$D$5:$D$72,"&lt;&gt;"&amp;"NL",$D$5:$D$72,"&lt;&gt;"&amp;"HORS LIGUE",K$5:K$72,"&lt;"&amp;K66)+1),Paramètres!$B$3:$C$56,2,FALSE)*Paramètres!$K$6))</f>
        <v>0</v>
      </c>
      <c r="M66" s="4"/>
      <c r="N66" s="2">
        <f>IF(M$2="Bike &amp; Run",IF(ISNA(VLOOKUP(M66,Paramètres!$B$3:$C$56,2,FALSE)),0,VLOOKUP(M66,Paramètres!$B$3:$C$56,2,FALSE)*Paramètres!$K$7),IF(OR(M66="",OR($D66="",$D66="NL",$D66="HORS LIGUE")),0,VLOOKUP(IF(OR(M66="",OR($D66="",$D66="NL",$D66="HORS LIGUE")),"",COUNTIFS($D$5:$D$72,"&lt;&gt;"&amp;"",$D$5:$D$72,"&lt;&gt;"&amp;"NL",$D$5:$D$72,"&lt;&gt;"&amp;"HORS LIGUE",M$5:M$72,"&lt;"&amp;M66)+1),Paramètres!$B$3:$C$56,2,FALSE)*Paramètres!$K$7))</f>
        <v>0</v>
      </c>
      <c r="O66" s="46"/>
      <c r="P66" s="2">
        <f>IF(O$2="Bike &amp; Run",IF(ISNA(VLOOKUP(O66,Paramètres!$B$3:$C$56,2,FALSE)),0,VLOOKUP(O66,Paramètres!$B$3:$C$56,2,FALSE)*Paramètres!$K$8),IF(OR(O66="",OR($D66="",$D66="NL",$D66="HORS LIGUE")),0,VLOOKUP(IF(OR(O66="",OR($D66="",$D66="NL",$D66="HORS LIGUE")),"",COUNTIFS($D$5:$D$72,"&lt;&gt;"&amp;"",$D$5:$D$72,"&lt;&gt;"&amp;"NL",$D$5:$D$72,"&lt;&gt;"&amp;"HORS LIGUE",O$5:O$72,"&lt;"&amp;O66)+1),Paramètres!$B$3:$C$56,2,FALSE)*Paramètres!$K$8))</f>
        <v>0</v>
      </c>
      <c r="Q66" s="46"/>
      <c r="R66" s="2">
        <f>IF(Q$2="Bike &amp; Run",IF(ISNA(VLOOKUP(Q66,Paramètres!$B$3:$C$56,2,FALSE)),0,VLOOKUP(Q66,Paramètres!$B$3:$C$56,2,FALSE)*Paramètres!$K$9),IF(OR(Q66="",OR($D66="",$D66="NL",$D66="HORS LIGUE")),0,VLOOKUP(IF(OR(Q66="",OR($D66="",$D66="NL",$D66="HORS LIGUE")),"",COUNTIFS($D$5:$D$72,"&lt;&gt;"&amp;"",$D$5:$D$72,"&lt;&gt;"&amp;"NL",$D$5:$D$72,"&lt;&gt;"&amp;"HORS LIGUE",Q$5:Q$72,"&lt;"&amp;Q66)+1),Paramètres!$B$3:$C$56,2,FALSE)*Paramètres!$K$9))</f>
        <v>0</v>
      </c>
      <c r="S66" s="46"/>
      <c r="T66" s="2">
        <f>IF(S$2="Bike &amp; Run",IF(ISNA(VLOOKUP(S66,Paramètres!$B$3:$C$56,2,FALSE)),0,VLOOKUP(S66,Paramètres!$B$3:$C$56,2,FALSE)*Paramètres!$K$10),IF(OR(S66="",OR($D66="",$D66="NL",$D66="HORS LIGUE")),0,VLOOKUP(IF(OR(S66="",OR($D66="",$D66="NL",$D66="HORS LIGUE")),"",COUNTIFS($D$5:$D$72,"&lt;&gt;"&amp;"",$D$5:$D$72,"&lt;&gt;"&amp;"NL",$D$5:$D$72,"&lt;&gt;"&amp;"HORS LIGUE",S$5:S$72,"&lt;"&amp;S66)+1),Paramètres!$B$3:$C$56,2,FALSE)*Paramètres!$K$10))</f>
        <v>0</v>
      </c>
      <c r="U66" s="46"/>
      <c r="V66" s="2">
        <f>IF(U$2="Bike &amp; Run",IF(ISNA(VLOOKUP(U66,Paramètres!$B$3:$C$56,2,FALSE)),0,VLOOKUP(U66,Paramètres!$B$3:$C$56,2,FALSE)*Paramètres!$K$11),IF(OR(U66="",OR($D66="",$D66="NL",$D66="HORS LIGUE")),0,VLOOKUP(IF(OR(U66="",OR($D66="",$D66="NL",$D66="HORS LIGUE")),"",COUNTIFS($D$5:$D$72,"&lt;&gt;"&amp;"",$D$5:$D$72,"&lt;&gt;"&amp;"NL",$D$5:$D$72,"&lt;&gt;"&amp;"HORS LIGUE",U$5:U$72,"&lt;"&amp;U66)+1),Paramètres!$B$3:$C$56,2,FALSE)*Paramètres!$K$11))</f>
        <v>0</v>
      </c>
      <c r="W66" s="46"/>
      <c r="X66" s="2">
        <f>IF(W$2="Bike &amp; Run",IF(ISNA(VLOOKUP(W66,Paramètres!$B$3:$C$56,2,FALSE)),0,VLOOKUP(W66,Paramètres!$B$3:$C$56,2,FALSE)*Paramètres!$K$12),IF(OR(W66="",OR($D66="",$D66="NL",$D66="HORS LIGUE")),0,VLOOKUP(IF(OR(W66="",OR($D66="",$D66="NL",$D66="HORS LIGUE")),"",COUNTIFS($D$5:$D$72,"&lt;&gt;"&amp;"",$D$5:$D$72,"&lt;&gt;"&amp;"NL",$D$5:$D$72,"&lt;&gt;"&amp;"HORS LIGUE",W$5:W$72,"&lt;"&amp;W66)+1),Paramètres!$B$3:$C$56,2,FALSE)*Paramètres!$K$12))</f>
        <v>0</v>
      </c>
      <c r="Y66" s="46"/>
      <c r="Z66" s="2">
        <f>IF(Y$2="Bike &amp; Run",IF(ISNA(VLOOKUP(Y66,Paramètres!$B$3:$C$56,2,FALSE)),0,VLOOKUP(Y66,Paramètres!$B$3:$C$56,2,FALSE)*Paramètres!$K$13),IF(OR(Y66="",OR($D66="",$D66="NL",$D66="HORS LIGUE")),0,VLOOKUP(IF(OR(Y66="",OR($D66="",$D66="NL",$D66="HORS LIGUE")),"",COUNTIFS($D$5:$D$72,"&lt;&gt;"&amp;"",$D$5:$D$72,"&lt;&gt;"&amp;"NL",$D$5:$D$72,"&lt;&gt;"&amp;"HORS LIGUE",Y$5:Y$72,"&lt;"&amp;Y66)+1),Paramètres!$B$3:$C$56,2,FALSE)*Paramètres!$K$13))</f>
        <v>0</v>
      </c>
      <c r="AA66" s="46"/>
      <c r="AB66" s="2">
        <f>IF(AA$2="Bike &amp; Run",IF(ISNA(VLOOKUP(AA66,Paramètres!$B$3:$C$56,2,FALSE)),0,VLOOKUP(AA66,Paramètres!$B$3:$C$56,2,FALSE)*Paramètres!$K$14),IF(OR(AA66="",OR($D66="",$D66="NL",$D66="HORS LIGUE")),0,VLOOKUP(IF(OR(AA66="",OR($D66="",$D66="NL",$D66="HORS LIGUE")),"",COUNTIFS($D$5:$D$72,"&lt;&gt;"&amp;"",$D$5:$D$72,"&lt;&gt;"&amp;"NL",$D$5:$D$72,"&lt;&gt;"&amp;"HORS LIGUE",AA$5:AA$72,"&lt;"&amp;AA66)+1),Paramètres!$B$3:$C$56,2,FALSE)*Paramètres!$K$14))</f>
        <v>0</v>
      </c>
      <c r="AC66" s="46"/>
      <c r="AD66" s="2">
        <f>IF(AC$2="Bike &amp; Run",IF(ISNA(VLOOKUP(AC66,Paramètres!$B$3:$C$56,2,FALSE)),0,VLOOKUP(AC66,Paramètres!$B$3:$C$56,2,FALSE)*Paramètres!$K$15),IF(OR(AC66="",OR($D66="",$D66="NL",$D66="HORS LIGUE")),0,VLOOKUP(IF(OR(AC66="",OR($D66="",$D66="NL",$D66="HORS LIGUE")),"",COUNTIFS($D$5:$D$72,"&lt;&gt;"&amp;"",$D$5:$D$72,"&lt;&gt;"&amp;"NL",$D$5:$D$72,"&lt;&gt;"&amp;"HORS LIGUE",AC$5:AC$72,"&lt;"&amp;AC66)+1),Paramètres!$B$3:$C$56,2,FALSE)*Paramètres!$K$15))</f>
        <v>0</v>
      </c>
      <c r="AE66" s="46"/>
      <c r="AF66" s="2">
        <f>IF(AE$2="Bike &amp; Run",IF(ISNA(VLOOKUP(AE66,Paramètres!$B$3:$C$56,2,FALSE)),0,VLOOKUP(AE66,Paramètres!$B$3:$C$56,2,FALSE)*Paramètres!$K$16),IF(OR(AE66="",OR($D66="",$D66="NL",$D66="HORS LIGUE")),0,VLOOKUP(IF(OR(AE66="",OR($D66="",$D66="NL",$D66="HORS LIGUE")),"",COUNTIFS($D$5:$D$72,"&lt;&gt;"&amp;"",$D$5:$D$72,"&lt;&gt;"&amp;"NL",$D$5:$D$72,"&lt;&gt;"&amp;"HORS LIGUE",AE$5:AE$72,"&lt;"&amp;AE66)+1),Paramètres!$B$3:$C$56,2,FALSE)*Paramètres!$K$16))</f>
        <v>0</v>
      </c>
      <c r="AG66" s="46"/>
      <c r="AH66" s="2">
        <f>IF(AG$2="Bike &amp; Run",IF(ISNA(VLOOKUP(AG66,Paramètres!$B$3:$C$56,2,FALSE)),0,VLOOKUP(AG66,Paramètres!$B$3:$C$56,2,FALSE)*Paramètres!$K$17),IF(OR(AG66="",OR($D66="",$D66="NL",$D66="HORS LIGUE")),0,VLOOKUP(IF(OR(AG66="",OR($D66="",$D66="NL",$D66="HORS LIGUE")),"",COUNTIFS($D$5:$D$72,"&lt;&gt;"&amp;"",$D$5:$D$72,"&lt;&gt;"&amp;"NL",$D$5:$D$72,"&lt;&gt;"&amp;"HORS LIGUE",AG$5:AG$72,"&lt;"&amp;AG66)+1),Paramètres!$B$3:$C$56,2,FALSE)*Paramètres!$K$17))</f>
        <v>0</v>
      </c>
      <c r="AI66" s="40">
        <f t="shared" si="53"/>
        <v>0</v>
      </c>
      <c r="AJ66" s="3" t="str">
        <f t="shared" si="54"/>
        <v/>
      </c>
      <c r="AK66" s="5">
        <f t="shared" si="55"/>
        <v>0</v>
      </c>
      <c r="AL66" s="41">
        <f t="shared" si="56"/>
        <v>0</v>
      </c>
      <c r="AM66" s="33" t="str">
        <f t="shared" si="57"/>
        <v/>
      </c>
      <c r="AO66" s="22">
        <f t="shared" si="58"/>
        <v>0</v>
      </c>
      <c r="AP66">
        <f t="shared" si="59"/>
        <v>0</v>
      </c>
      <c r="AQ66">
        <f t="shared" si="60"/>
        <v>0</v>
      </c>
      <c r="AR66">
        <f t="shared" si="61"/>
        <v>0</v>
      </c>
      <c r="AS66">
        <f t="shared" si="62"/>
        <v>0</v>
      </c>
      <c r="AT66">
        <f t="shared" si="63"/>
        <v>0</v>
      </c>
      <c r="AU66">
        <f t="shared" si="64"/>
        <v>0</v>
      </c>
      <c r="AV66">
        <f t="shared" si="65"/>
        <v>0</v>
      </c>
      <c r="AW66">
        <f t="shared" si="66"/>
        <v>0</v>
      </c>
      <c r="AX66">
        <f t="shared" si="67"/>
        <v>0</v>
      </c>
      <c r="AY66">
        <f t="shared" si="68"/>
        <v>0</v>
      </c>
      <c r="AZ66">
        <f t="shared" si="69"/>
        <v>0</v>
      </c>
      <c r="BA66">
        <f t="shared" si="70"/>
        <v>0</v>
      </c>
      <c r="BB66">
        <f t="shared" si="71"/>
        <v>0</v>
      </c>
      <c r="BC66">
        <f t="shared" si="72"/>
        <v>0</v>
      </c>
      <c r="BD66">
        <f t="shared" si="73"/>
        <v>0</v>
      </c>
      <c r="BE66" s="22">
        <f t="shared" ref="BE66:BR66" si="103">BD66+LARGE($AO66:$BC66,BE$4)</f>
        <v>0</v>
      </c>
      <c r="BF66" s="22">
        <f t="shared" si="103"/>
        <v>0</v>
      </c>
      <c r="BG66" s="22">
        <f t="shared" si="103"/>
        <v>0</v>
      </c>
      <c r="BH66" s="22">
        <f t="shared" si="103"/>
        <v>0</v>
      </c>
      <c r="BI66" s="22">
        <f t="shared" si="103"/>
        <v>0</v>
      </c>
      <c r="BJ66" s="22">
        <f t="shared" si="103"/>
        <v>0</v>
      </c>
      <c r="BK66" s="22">
        <f t="shared" si="103"/>
        <v>0</v>
      </c>
      <c r="BL66" s="22">
        <f t="shared" si="103"/>
        <v>0</v>
      </c>
      <c r="BM66" s="22">
        <f t="shared" si="103"/>
        <v>0</v>
      </c>
      <c r="BN66" s="22">
        <f t="shared" si="103"/>
        <v>0</v>
      </c>
      <c r="BO66" s="22">
        <f t="shared" si="103"/>
        <v>0</v>
      </c>
      <c r="BP66" s="22">
        <f t="shared" si="103"/>
        <v>0</v>
      </c>
      <c r="BQ66" s="22">
        <f t="shared" si="103"/>
        <v>0</v>
      </c>
      <c r="BR66" s="22">
        <f t="shared" si="103"/>
        <v>0</v>
      </c>
    </row>
    <row r="67" spans="1:70" ht="16.5">
      <c r="A67" s="14"/>
      <c r="B67" s="32" t="str">
        <f>IF(ISNA(VLOOKUP(A67,'Licenciés Jeunes 2023'!A:C,3,0)),"",VLOOKUP(A67,'Licenciés Jeunes 2023'!A:C,3,0))</f>
        <v/>
      </c>
      <c r="C67" s="32" t="str">
        <f>IF(ISNA(VLOOKUP(A67,'Licenciés Jeunes 2023'!A:C,2,0)),"",VLOOKUP(A67,'Licenciés Jeunes 2023'!A:C,2,0))</f>
        <v/>
      </c>
      <c r="D67" s="32" t="str">
        <f>IF(ISNA(VLOOKUP(A67,'Licenciés Jeunes 2023'!A:F,6,0)),"",VLOOKUP(A67,'Licenciés Jeunes 2023'!A:F,6,0))</f>
        <v/>
      </c>
      <c r="E67" s="6"/>
      <c r="F67" s="2">
        <f>IF(E$2="Bike &amp; Run",IF(ISNA(VLOOKUP(E67,Paramètres!$B$3:$C$56,2,FALSE)),0,VLOOKUP(E67,Paramètres!$B$3:$C$56,2,FALSE)*Paramètres!$K$3),IF(OR(E67="",OR($D67="",$D67="NL",$D67="HORS LIGUE")),0,VLOOKUP(IF(OR(E67="",OR($D67="",$D67="NL",$D67="HORS LIGUE")),"",COUNTIFS($D$5:$D$72,"&lt;&gt;"&amp;"",$D$5:$D$72,"&lt;&gt;"&amp;"NL",$D$5:$D$72,"&lt;&gt;"&amp;"HORS LIGUE",E$5:E$72,"&lt;"&amp;E67)+1),Paramètres!$B$3:$C$56,2,FALSE)*Paramètres!$K$3))</f>
        <v>0</v>
      </c>
      <c r="G67" s="4"/>
      <c r="H67" s="2">
        <f>IF(G$2="Bike &amp; Run",IF(ISNA(VLOOKUP(G67,Paramètres!$B$3:$C$56,2,FALSE)),0,VLOOKUP(G67,Paramètres!$B$3:$C$56,2,FALSE)*Paramètres!$K$4),IF(OR(G67="",OR($D67="",$D67="NL",$D67="HORS LIGUE")),0,VLOOKUP(IF(OR(G67="",OR($D67="",$D67="NL",$D67="HORS LIGUE")),"",COUNTIFS($D$5:$D$72,"&lt;&gt;"&amp;"",$D$5:$D$72,"&lt;&gt;"&amp;"NL",$D$5:$D$72,"&lt;&gt;"&amp;"HORS LIGUE",G$5:G$72,"&lt;"&amp;G67)+1),Paramètres!$B$3:$C$56,2,FALSE)*Paramètres!$K$4))</f>
        <v>0</v>
      </c>
      <c r="I67" s="36"/>
      <c r="J67" s="2">
        <f>IF(I$2="Bike &amp; Run",IF(ISNA(VLOOKUP(I67,Paramètres!$B$3:$C$56,2,FALSE)),0,VLOOKUP(I67,Paramètres!$B$3:$C$56,2,FALSE)*Paramètres!$K$5),IF(OR(I67="",OR($D67="",$D67="NL",$D67="HORS LIGUE")),0,VLOOKUP(IF(OR(I67="",OR($D67="",$D67="NL",$D67="HORS LIGUE")),"",COUNTIFS($D$5:$D$72,"&lt;&gt;"&amp;"",$D$5:$D$72,"&lt;&gt;"&amp;"NL",$D$5:$D$72,"&lt;&gt;"&amp;"HORS LIGUE",I$5:I$72,"&lt;"&amp;I67)+1),Paramètres!$B$3:$C$56,2,FALSE)*Paramètres!$K$5))</f>
        <v>0</v>
      </c>
      <c r="K67" s="4"/>
      <c r="L67" s="2">
        <f>IF(K$2="Bike &amp; Run",IF(ISNA(VLOOKUP(K67,Paramètres!$B$3:$C$56,2,FALSE)),0,VLOOKUP(K67,Paramètres!$B$3:$C$56,2,FALSE)*Paramètres!$K$6),IF(OR(K67="",OR($D67="",$D67="NL",$D67="HORS LIGUE")),0,VLOOKUP(IF(OR(K67="",OR($D67="",$D67="NL",$D67="HORS LIGUE")),"",COUNTIFS($D$5:$D$72,"&lt;&gt;"&amp;"",$D$5:$D$72,"&lt;&gt;"&amp;"NL",$D$5:$D$72,"&lt;&gt;"&amp;"HORS LIGUE",K$5:K$72,"&lt;"&amp;K67)+1),Paramètres!$B$3:$C$56,2,FALSE)*Paramètres!$K$6))</f>
        <v>0</v>
      </c>
      <c r="M67" s="4"/>
      <c r="N67" s="2">
        <f>IF(M$2="Bike &amp; Run",IF(ISNA(VLOOKUP(M67,Paramètres!$B$3:$C$56,2,FALSE)),0,VLOOKUP(M67,Paramètres!$B$3:$C$56,2,FALSE)*Paramètres!$K$7),IF(OR(M67="",OR($D67="",$D67="NL",$D67="HORS LIGUE")),0,VLOOKUP(IF(OR(M67="",OR($D67="",$D67="NL",$D67="HORS LIGUE")),"",COUNTIFS($D$5:$D$72,"&lt;&gt;"&amp;"",$D$5:$D$72,"&lt;&gt;"&amp;"NL",$D$5:$D$72,"&lt;&gt;"&amp;"HORS LIGUE",M$5:M$72,"&lt;"&amp;M67)+1),Paramètres!$B$3:$C$56,2,FALSE)*Paramètres!$K$7))</f>
        <v>0</v>
      </c>
      <c r="O67" s="46"/>
      <c r="P67" s="2">
        <f>IF(O$2="Bike &amp; Run",IF(ISNA(VLOOKUP(O67,Paramètres!$B$3:$C$56,2,FALSE)),0,VLOOKUP(O67,Paramètres!$B$3:$C$56,2,FALSE)*Paramètres!$K$8),IF(OR(O67="",OR($D67="",$D67="NL",$D67="HORS LIGUE")),0,VLOOKUP(IF(OR(O67="",OR($D67="",$D67="NL",$D67="HORS LIGUE")),"",COUNTIFS($D$5:$D$72,"&lt;&gt;"&amp;"",$D$5:$D$72,"&lt;&gt;"&amp;"NL",$D$5:$D$72,"&lt;&gt;"&amp;"HORS LIGUE",O$5:O$72,"&lt;"&amp;O67)+1),Paramètres!$B$3:$C$56,2,FALSE)*Paramètres!$K$8))</f>
        <v>0</v>
      </c>
      <c r="Q67" s="46"/>
      <c r="R67" s="2">
        <f>IF(Q$2="Bike &amp; Run",IF(ISNA(VLOOKUP(Q67,Paramètres!$B$3:$C$56,2,FALSE)),0,VLOOKUP(Q67,Paramètres!$B$3:$C$56,2,FALSE)*Paramètres!$K$9),IF(OR(Q67="",OR($D67="",$D67="NL",$D67="HORS LIGUE")),0,VLOOKUP(IF(OR(Q67="",OR($D67="",$D67="NL",$D67="HORS LIGUE")),"",COUNTIFS($D$5:$D$72,"&lt;&gt;"&amp;"",$D$5:$D$72,"&lt;&gt;"&amp;"NL",$D$5:$D$72,"&lt;&gt;"&amp;"HORS LIGUE",Q$5:Q$72,"&lt;"&amp;Q67)+1),Paramètres!$B$3:$C$56,2,FALSE)*Paramètres!$K$9))</f>
        <v>0</v>
      </c>
      <c r="S67" s="46"/>
      <c r="T67" s="2">
        <f>IF(S$2="Bike &amp; Run",IF(ISNA(VLOOKUP(S67,Paramètres!$B$3:$C$56,2,FALSE)),0,VLOOKUP(S67,Paramètres!$B$3:$C$56,2,FALSE)*Paramètres!$K$10),IF(OR(S67="",OR($D67="",$D67="NL",$D67="HORS LIGUE")),0,VLOOKUP(IF(OR(S67="",OR($D67="",$D67="NL",$D67="HORS LIGUE")),"",COUNTIFS($D$5:$D$72,"&lt;&gt;"&amp;"",$D$5:$D$72,"&lt;&gt;"&amp;"NL",$D$5:$D$72,"&lt;&gt;"&amp;"HORS LIGUE",S$5:S$72,"&lt;"&amp;S67)+1),Paramètres!$B$3:$C$56,2,FALSE)*Paramètres!$K$10))</f>
        <v>0</v>
      </c>
      <c r="U67" s="46"/>
      <c r="V67" s="2">
        <f>IF(U$2="Bike &amp; Run",IF(ISNA(VLOOKUP(U67,Paramètres!$B$3:$C$56,2,FALSE)),0,VLOOKUP(U67,Paramètres!$B$3:$C$56,2,FALSE)*Paramètres!$K$11),IF(OR(U67="",OR($D67="",$D67="NL",$D67="HORS LIGUE")),0,VLOOKUP(IF(OR(U67="",OR($D67="",$D67="NL",$D67="HORS LIGUE")),"",COUNTIFS($D$5:$D$72,"&lt;&gt;"&amp;"",$D$5:$D$72,"&lt;&gt;"&amp;"NL",$D$5:$D$72,"&lt;&gt;"&amp;"HORS LIGUE",U$5:U$72,"&lt;"&amp;U67)+1),Paramètres!$B$3:$C$56,2,FALSE)*Paramètres!$K$11))</f>
        <v>0</v>
      </c>
      <c r="W67" s="46"/>
      <c r="X67" s="2">
        <f>IF(W$2="Bike &amp; Run",IF(ISNA(VLOOKUP(W67,Paramètres!$B$3:$C$56,2,FALSE)),0,VLOOKUP(W67,Paramètres!$B$3:$C$56,2,FALSE)*Paramètres!$K$12),IF(OR(W67="",OR($D67="",$D67="NL",$D67="HORS LIGUE")),0,VLOOKUP(IF(OR(W67="",OR($D67="",$D67="NL",$D67="HORS LIGUE")),"",COUNTIFS($D$5:$D$72,"&lt;&gt;"&amp;"",$D$5:$D$72,"&lt;&gt;"&amp;"NL",$D$5:$D$72,"&lt;&gt;"&amp;"HORS LIGUE",W$5:W$72,"&lt;"&amp;W67)+1),Paramètres!$B$3:$C$56,2,FALSE)*Paramètres!$K$12))</f>
        <v>0</v>
      </c>
      <c r="Y67" s="46"/>
      <c r="Z67" s="2">
        <f>IF(Y$2="Bike &amp; Run",IF(ISNA(VLOOKUP(Y67,Paramètres!$B$3:$C$56,2,FALSE)),0,VLOOKUP(Y67,Paramètres!$B$3:$C$56,2,FALSE)*Paramètres!$K$13),IF(OR(Y67="",OR($D67="",$D67="NL",$D67="HORS LIGUE")),0,VLOOKUP(IF(OR(Y67="",OR($D67="",$D67="NL",$D67="HORS LIGUE")),"",COUNTIFS($D$5:$D$72,"&lt;&gt;"&amp;"",$D$5:$D$72,"&lt;&gt;"&amp;"NL",$D$5:$D$72,"&lt;&gt;"&amp;"HORS LIGUE",Y$5:Y$72,"&lt;"&amp;Y67)+1),Paramètres!$B$3:$C$56,2,FALSE)*Paramètres!$K$13))</f>
        <v>0</v>
      </c>
      <c r="AA67" s="46"/>
      <c r="AB67" s="2">
        <f>IF(AA$2="Bike &amp; Run",IF(ISNA(VLOOKUP(AA67,Paramètres!$B$3:$C$56,2,FALSE)),0,VLOOKUP(AA67,Paramètres!$B$3:$C$56,2,FALSE)*Paramètres!$K$14),IF(OR(AA67="",OR($D67="",$D67="NL",$D67="HORS LIGUE")),0,VLOOKUP(IF(OR(AA67="",OR($D67="",$D67="NL",$D67="HORS LIGUE")),"",COUNTIFS($D$5:$D$72,"&lt;&gt;"&amp;"",$D$5:$D$72,"&lt;&gt;"&amp;"NL",$D$5:$D$72,"&lt;&gt;"&amp;"HORS LIGUE",AA$5:AA$72,"&lt;"&amp;AA67)+1),Paramètres!$B$3:$C$56,2,FALSE)*Paramètres!$K$14))</f>
        <v>0</v>
      </c>
      <c r="AC67" s="46"/>
      <c r="AD67" s="2">
        <f>IF(AC$2="Bike &amp; Run",IF(ISNA(VLOOKUP(AC67,Paramètres!$B$3:$C$56,2,FALSE)),0,VLOOKUP(AC67,Paramètres!$B$3:$C$56,2,FALSE)*Paramètres!$K$15),IF(OR(AC67="",OR($D67="",$D67="NL",$D67="HORS LIGUE")),0,VLOOKUP(IF(OR(AC67="",OR($D67="",$D67="NL",$D67="HORS LIGUE")),"",COUNTIFS($D$5:$D$72,"&lt;&gt;"&amp;"",$D$5:$D$72,"&lt;&gt;"&amp;"NL",$D$5:$D$72,"&lt;&gt;"&amp;"HORS LIGUE",AC$5:AC$72,"&lt;"&amp;AC67)+1),Paramètres!$B$3:$C$56,2,FALSE)*Paramètres!$K$15))</f>
        <v>0</v>
      </c>
      <c r="AE67" s="46"/>
      <c r="AF67" s="2">
        <f>IF(AE$2="Bike &amp; Run",IF(ISNA(VLOOKUP(AE67,Paramètres!$B$3:$C$56,2,FALSE)),0,VLOOKUP(AE67,Paramètres!$B$3:$C$56,2,FALSE)*Paramètres!$K$16),IF(OR(AE67="",OR($D67="",$D67="NL",$D67="HORS LIGUE")),0,VLOOKUP(IF(OR(AE67="",OR($D67="",$D67="NL",$D67="HORS LIGUE")),"",COUNTIFS($D$5:$D$72,"&lt;&gt;"&amp;"",$D$5:$D$72,"&lt;&gt;"&amp;"NL",$D$5:$D$72,"&lt;&gt;"&amp;"HORS LIGUE",AE$5:AE$72,"&lt;"&amp;AE67)+1),Paramètres!$B$3:$C$56,2,FALSE)*Paramètres!$K$16))</f>
        <v>0</v>
      </c>
      <c r="AG67" s="46"/>
      <c r="AH67" s="2">
        <f>IF(AG$2="Bike &amp; Run",IF(ISNA(VLOOKUP(AG67,Paramètres!$B$3:$C$56,2,FALSE)),0,VLOOKUP(AG67,Paramètres!$B$3:$C$56,2,FALSE)*Paramètres!$K$17),IF(OR(AG67="",OR($D67="",$D67="NL",$D67="HORS LIGUE")),0,VLOOKUP(IF(OR(AG67="",OR($D67="",$D67="NL",$D67="HORS LIGUE")),"",COUNTIFS($D$5:$D$72,"&lt;&gt;"&amp;"",$D$5:$D$72,"&lt;&gt;"&amp;"NL",$D$5:$D$72,"&lt;&gt;"&amp;"HORS LIGUE",AG$5:AG$72,"&lt;"&amp;AG67)+1),Paramètres!$B$3:$C$56,2,FALSE)*Paramètres!$K$17))</f>
        <v>0</v>
      </c>
      <c r="AI67" s="40">
        <f t="shared" si="53"/>
        <v>0</v>
      </c>
      <c r="AJ67" s="3" t="str">
        <f t="shared" si="54"/>
        <v/>
      </c>
      <c r="AK67" s="5">
        <f t="shared" si="55"/>
        <v>0</v>
      </c>
      <c r="AL67" s="41">
        <f t="shared" si="56"/>
        <v>0</v>
      </c>
      <c r="AM67" s="33" t="str">
        <f t="shared" si="57"/>
        <v/>
      </c>
      <c r="AO67" s="22">
        <f t="shared" si="58"/>
        <v>0</v>
      </c>
      <c r="AP67">
        <f t="shared" si="59"/>
        <v>0</v>
      </c>
      <c r="AQ67">
        <f t="shared" si="60"/>
        <v>0</v>
      </c>
      <c r="AR67">
        <f t="shared" si="61"/>
        <v>0</v>
      </c>
      <c r="AS67">
        <f t="shared" si="62"/>
        <v>0</v>
      </c>
      <c r="AT67">
        <f t="shared" si="63"/>
        <v>0</v>
      </c>
      <c r="AU67">
        <f t="shared" si="64"/>
        <v>0</v>
      </c>
      <c r="AV67">
        <f t="shared" si="65"/>
        <v>0</v>
      </c>
      <c r="AW67">
        <f t="shared" si="66"/>
        <v>0</v>
      </c>
      <c r="AX67">
        <f t="shared" si="67"/>
        <v>0</v>
      </c>
      <c r="AY67">
        <f t="shared" si="68"/>
        <v>0</v>
      </c>
      <c r="AZ67">
        <f t="shared" si="69"/>
        <v>0</v>
      </c>
      <c r="BA67">
        <f t="shared" si="70"/>
        <v>0</v>
      </c>
      <c r="BB67">
        <f t="shared" si="71"/>
        <v>0</v>
      </c>
      <c r="BC67">
        <f t="shared" si="72"/>
        <v>0</v>
      </c>
      <c r="BD67">
        <f t="shared" si="73"/>
        <v>0</v>
      </c>
      <c r="BE67" s="22">
        <f t="shared" ref="BE67:BR67" si="104">BD67+LARGE($AO67:$BC67,BE$4)</f>
        <v>0</v>
      </c>
      <c r="BF67" s="22">
        <f t="shared" si="104"/>
        <v>0</v>
      </c>
      <c r="BG67" s="22">
        <f t="shared" si="104"/>
        <v>0</v>
      </c>
      <c r="BH67" s="22">
        <f t="shared" si="104"/>
        <v>0</v>
      </c>
      <c r="BI67" s="22">
        <f t="shared" si="104"/>
        <v>0</v>
      </c>
      <c r="BJ67" s="22">
        <f t="shared" si="104"/>
        <v>0</v>
      </c>
      <c r="BK67" s="22">
        <f t="shared" si="104"/>
        <v>0</v>
      </c>
      <c r="BL67" s="22">
        <f t="shared" si="104"/>
        <v>0</v>
      </c>
      <c r="BM67" s="22">
        <f t="shared" si="104"/>
        <v>0</v>
      </c>
      <c r="BN67" s="22">
        <f t="shared" si="104"/>
        <v>0</v>
      </c>
      <c r="BO67" s="22">
        <f t="shared" si="104"/>
        <v>0</v>
      </c>
      <c r="BP67" s="22">
        <f t="shared" si="104"/>
        <v>0</v>
      </c>
      <c r="BQ67" s="22">
        <f t="shared" si="104"/>
        <v>0</v>
      </c>
      <c r="BR67" s="22">
        <f t="shared" si="104"/>
        <v>0</v>
      </c>
    </row>
    <row r="68" spans="1:70" ht="16.5">
      <c r="A68" s="14"/>
      <c r="B68" s="32" t="str">
        <f>IF(ISNA(VLOOKUP(A68,'Licenciés Jeunes 2023'!A:C,3,0)),"",VLOOKUP(A68,'Licenciés Jeunes 2023'!A:C,3,0))</f>
        <v/>
      </c>
      <c r="C68" s="32" t="str">
        <f>IF(ISNA(VLOOKUP(A68,'Licenciés Jeunes 2023'!A:C,2,0)),"",VLOOKUP(A68,'Licenciés Jeunes 2023'!A:C,2,0))</f>
        <v/>
      </c>
      <c r="D68" s="32" t="str">
        <f>IF(ISNA(VLOOKUP(A68,'Licenciés Jeunes 2023'!A:F,6,0)),"",VLOOKUP(A68,'Licenciés Jeunes 2023'!A:F,6,0))</f>
        <v/>
      </c>
      <c r="E68" s="6"/>
      <c r="F68" s="2">
        <f>IF(E$2="Bike &amp; Run",IF(ISNA(VLOOKUP(E68,Paramètres!$B$3:$C$56,2,FALSE)),0,VLOOKUP(E68,Paramètres!$B$3:$C$56,2,FALSE)*Paramètres!$K$3),IF(OR(E68="",OR($D68="",$D68="NL",$D68="HORS LIGUE")),0,VLOOKUP(IF(OR(E68="",OR($D68="",$D68="NL",$D68="HORS LIGUE")),"",COUNTIFS($D$5:$D$72,"&lt;&gt;"&amp;"",$D$5:$D$72,"&lt;&gt;"&amp;"NL",$D$5:$D$72,"&lt;&gt;"&amp;"HORS LIGUE",E$5:E$72,"&lt;"&amp;E68)+1),Paramètres!$B$3:$C$56,2,FALSE)*Paramètres!$K$3))</f>
        <v>0</v>
      </c>
      <c r="G68" s="4"/>
      <c r="H68" s="2">
        <f>IF(G$2="Bike &amp; Run",IF(ISNA(VLOOKUP(G68,Paramètres!$B$3:$C$56,2,FALSE)),0,VLOOKUP(G68,Paramètres!$B$3:$C$56,2,FALSE)*Paramètres!$K$4),IF(OR(G68="",OR($D68="",$D68="NL",$D68="HORS LIGUE")),0,VLOOKUP(IF(OR(G68="",OR($D68="",$D68="NL",$D68="HORS LIGUE")),"",COUNTIFS($D$5:$D$72,"&lt;&gt;"&amp;"",$D$5:$D$72,"&lt;&gt;"&amp;"NL",$D$5:$D$72,"&lt;&gt;"&amp;"HORS LIGUE",G$5:G$72,"&lt;"&amp;G68)+1),Paramètres!$B$3:$C$56,2,FALSE)*Paramètres!$K$4))</f>
        <v>0</v>
      </c>
      <c r="I68" s="36"/>
      <c r="J68" s="2">
        <f>IF(I$2="Bike &amp; Run",IF(ISNA(VLOOKUP(I68,Paramètres!$B$3:$C$56,2,FALSE)),0,VLOOKUP(I68,Paramètres!$B$3:$C$56,2,FALSE)*Paramètres!$K$5),IF(OR(I68="",OR($D68="",$D68="NL",$D68="HORS LIGUE")),0,VLOOKUP(IF(OR(I68="",OR($D68="",$D68="NL",$D68="HORS LIGUE")),"",COUNTIFS($D$5:$D$72,"&lt;&gt;"&amp;"",$D$5:$D$72,"&lt;&gt;"&amp;"NL",$D$5:$D$72,"&lt;&gt;"&amp;"HORS LIGUE",I$5:I$72,"&lt;"&amp;I68)+1),Paramètres!$B$3:$C$56,2,FALSE)*Paramètres!$K$5))</f>
        <v>0</v>
      </c>
      <c r="K68" s="4"/>
      <c r="L68" s="2">
        <f>IF(K$2="Bike &amp; Run",IF(ISNA(VLOOKUP(K68,Paramètres!$B$3:$C$56,2,FALSE)),0,VLOOKUP(K68,Paramètres!$B$3:$C$56,2,FALSE)*Paramètres!$K$6),IF(OR(K68="",OR($D68="",$D68="NL",$D68="HORS LIGUE")),0,VLOOKUP(IF(OR(K68="",OR($D68="",$D68="NL",$D68="HORS LIGUE")),"",COUNTIFS($D$5:$D$72,"&lt;&gt;"&amp;"",$D$5:$D$72,"&lt;&gt;"&amp;"NL",$D$5:$D$72,"&lt;&gt;"&amp;"HORS LIGUE",K$5:K$72,"&lt;"&amp;K68)+1),Paramètres!$B$3:$C$56,2,FALSE)*Paramètres!$K$6))</f>
        <v>0</v>
      </c>
      <c r="M68" s="4"/>
      <c r="N68" s="2">
        <f>IF(M$2="Bike &amp; Run",IF(ISNA(VLOOKUP(M68,Paramètres!$B$3:$C$56,2,FALSE)),0,VLOOKUP(M68,Paramètres!$B$3:$C$56,2,FALSE)*Paramètres!$K$7),IF(OR(M68="",OR($D68="",$D68="NL",$D68="HORS LIGUE")),0,VLOOKUP(IF(OR(M68="",OR($D68="",$D68="NL",$D68="HORS LIGUE")),"",COUNTIFS($D$5:$D$72,"&lt;&gt;"&amp;"",$D$5:$D$72,"&lt;&gt;"&amp;"NL",$D$5:$D$72,"&lt;&gt;"&amp;"HORS LIGUE",M$5:M$72,"&lt;"&amp;M68)+1),Paramètres!$B$3:$C$56,2,FALSE)*Paramètres!$K$7))</f>
        <v>0</v>
      </c>
      <c r="O68" s="46"/>
      <c r="P68" s="2">
        <f>IF(O$2="Bike &amp; Run",IF(ISNA(VLOOKUP(O68,Paramètres!$B$3:$C$56,2,FALSE)),0,VLOOKUP(O68,Paramètres!$B$3:$C$56,2,FALSE)*Paramètres!$K$8),IF(OR(O68="",OR($D68="",$D68="NL",$D68="HORS LIGUE")),0,VLOOKUP(IF(OR(O68="",OR($D68="",$D68="NL",$D68="HORS LIGUE")),"",COUNTIFS($D$5:$D$72,"&lt;&gt;"&amp;"",$D$5:$D$72,"&lt;&gt;"&amp;"NL",$D$5:$D$72,"&lt;&gt;"&amp;"HORS LIGUE",O$5:O$72,"&lt;"&amp;O68)+1),Paramètres!$B$3:$C$56,2,FALSE)*Paramètres!$K$8))</f>
        <v>0</v>
      </c>
      <c r="Q68" s="46"/>
      <c r="R68" s="2">
        <f>IF(Q$2="Bike &amp; Run",IF(ISNA(VLOOKUP(Q68,Paramètres!$B$3:$C$56,2,FALSE)),0,VLOOKUP(Q68,Paramètres!$B$3:$C$56,2,FALSE)*Paramètres!$K$9),IF(OR(Q68="",OR($D68="",$D68="NL",$D68="HORS LIGUE")),0,VLOOKUP(IF(OR(Q68="",OR($D68="",$D68="NL",$D68="HORS LIGUE")),"",COUNTIFS($D$5:$D$72,"&lt;&gt;"&amp;"",$D$5:$D$72,"&lt;&gt;"&amp;"NL",$D$5:$D$72,"&lt;&gt;"&amp;"HORS LIGUE",Q$5:Q$72,"&lt;"&amp;Q68)+1),Paramètres!$B$3:$C$56,2,FALSE)*Paramètres!$K$9))</f>
        <v>0</v>
      </c>
      <c r="S68" s="46"/>
      <c r="T68" s="2">
        <f>IF(S$2="Bike &amp; Run",IF(ISNA(VLOOKUP(S68,Paramètres!$B$3:$C$56,2,FALSE)),0,VLOOKUP(S68,Paramètres!$B$3:$C$56,2,FALSE)*Paramètres!$K$10),IF(OR(S68="",OR($D68="",$D68="NL",$D68="HORS LIGUE")),0,VLOOKUP(IF(OR(S68="",OR($D68="",$D68="NL",$D68="HORS LIGUE")),"",COUNTIFS($D$5:$D$72,"&lt;&gt;"&amp;"",$D$5:$D$72,"&lt;&gt;"&amp;"NL",$D$5:$D$72,"&lt;&gt;"&amp;"HORS LIGUE",S$5:S$72,"&lt;"&amp;S68)+1),Paramètres!$B$3:$C$56,2,FALSE)*Paramètres!$K$10))</f>
        <v>0</v>
      </c>
      <c r="U68" s="46"/>
      <c r="V68" s="2">
        <f>IF(U$2="Bike &amp; Run",IF(ISNA(VLOOKUP(U68,Paramètres!$B$3:$C$56,2,FALSE)),0,VLOOKUP(U68,Paramètres!$B$3:$C$56,2,FALSE)*Paramètres!$K$11),IF(OR(U68="",OR($D68="",$D68="NL",$D68="HORS LIGUE")),0,VLOOKUP(IF(OR(U68="",OR($D68="",$D68="NL",$D68="HORS LIGUE")),"",COUNTIFS($D$5:$D$72,"&lt;&gt;"&amp;"",$D$5:$D$72,"&lt;&gt;"&amp;"NL",$D$5:$D$72,"&lt;&gt;"&amp;"HORS LIGUE",U$5:U$72,"&lt;"&amp;U68)+1),Paramètres!$B$3:$C$56,2,FALSE)*Paramètres!$K$11))</f>
        <v>0</v>
      </c>
      <c r="W68" s="46"/>
      <c r="X68" s="2">
        <f>IF(W$2="Bike &amp; Run",IF(ISNA(VLOOKUP(W68,Paramètres!$B$3:$C$56,2,FALSE)),0,VLOOKUP(W68,Paramètres!$B$3:$C$56,2,FALSE)*Paramètres!$K$12),IF(OR(W68="",OR($D68="",$D68="NL",$D68="HORS LIGUE")),0,VLOOKUP(IF(OR(W68="",OR($D68="",$D68="NL",$D68="HORS LIGUE")),"",COUNTIFS($D$5:$D$72,"&lt;&gt;"&amp;"",$D$5:$D$72,"&lt;&gt;"&amp;"NL",$D$5:$D$72,"&lt;&gt;"&amp;"HORS LIGUE",W$5:W$72,"&lt;"&amp;W68)+1),Paramètres!$B$3:$C$56,2,FALSE)*Paramètres!$K$12))</f>
        <v>0</v>
      </c>
      <c r="Y68" s="46"/>
      <c r="Z68" s="2">
        <f>IF(Y$2="Bike &amp; Run",IF(ISNA(VLOOKUP(Y68,Paramètres!$B$3:$C$56,2,FALSE)),0,VLOOKUP(Y68,Paramètres!$B$3:$C$56,2,FALSE)*Paramètres!$K$13),IF(OR(Y68="",OR($D68="",$D68="NL",$D68="HORS LIGUE")),0,VLOOKUP(IF(OR(Y68="",OR($D68="",$D68="NL",$D68="HORS LIGUE")),"",COUNTIFS($D$5:$D$72,"&lt;&gt;"&amp;"",$D$5:$D$72,"&lt;&gt;"&amp;"NL",$D$5:$D$72,"&lt;&gt;"&amp;"HORS LIGUE",Y$5:Y$72,"&lt;"&amp;Y68)+1),Paramètres!$B$3:$C$56,2,FALSE)*Paramètres!$K$13))</f>
        <v>0</v>
      </c>
      <c r="AA68" s="46"/>
      <c r="AB68" s="2">
        <f>IF(AA$2="Bike &amp; Run",IF(ISNA(VLOOKUP(AA68,Paramètres!$B$3:$C$56,2,FALSE)),0,VLOOKUP(AA68,Paramètres!$B$3:$C$56,2,FALSE)*Paramètres!$K$14),IF(OR(AA68="",OR($D68="",$D68="NL",$D68="HORS LIGUE")),0,VLOOKUP(IF(OR(AA68="",OR($D68="",$D68="NL",$D68="HORS LIGUE")),"",COUNTIFS($D$5:$D$72,"&lt;&gt;"&amp;"",$D$5:$D$72,"&lt;&gt;"&amp;"NL",$D$5:$D$72,"&lt;&gt;"&amp;"HORS LIGUE",AA$5:AA$72,"&lt;"&amp;AA68)+1),Paramètres!$B$3:$C$56,2,FALSE)*Paramètres!$K$14))</f>
        <v>0</v>
      </c>
      <c r="AC68" s="46"/>
      <c r="AD68" s="2">
        <f>IF(AC$2="Bike &amp; Run",IF(ISNA(VLOOKUP(AC68,Paramètres!$B$3:$C$56,2,FALSE)),0,VLOOKUP(AC68,Paramètres!$B$3:$C$56,2,FALSE)*Paramètres!$K$15),IF(OR(AC68="",OR($D68="",$D68="NL",$D68="HORS LIGUE")),0,VLOOKUP(IF(OR(AC68="",OR($D68="",$D68="NL",$D68="HORS LIGUE")),"",COUNTIFS($D$5:$D$72,"&lt;&gt;"&amp;"",$D$5:$D$72,"&lt;&gt;"&amp;"NL",$D$5:$D$72,"&lt;&gt;"&amp;"HORS LIGUE",AC$5:AC$72,"&lt;"&amp;AC68)+1),Paramètres!$B$3:$C$56,2,FALSE)*Paramètres!$K$15))</f>
        <v>0</v>
      </c>
      <c r="AE68" s="46"/>
      <c r="AF68" s="2">
        <f>IF(AE$2="Bike &amp; Run",IF(ISNA(VLOOKUP(AE68,Paramètres!$B$3:$C$56,2,FALSE)),0,VLOOKUP(AE68,Paramètres!$B$3:$C$56,2,FALSE)*Paramètres!$K$16),IF(OR(AE68="",OR($D68="",$D68="NL",$D68="HORS LIGUE")),0,VLOOKUP(IF(OR(AE68="",OR($D68="",$D68="NL",$D68="HORS LIGUE")),"",COUNTIFS($D$5:$D$72,"&lt;&gt;"&amp;"",$D$5:$D$72,"&lt;&gt;"&amp;"NL",$D$5:$D$72,"&lt;&gt;"&amp;"HORS LIGUE",AE$5:AE$72,"&lt;"&amp;AE68)+1),Paramètres!$B$3:$C$56,2,FALSE)*Paramètres!$K$16))</f>
        <v>0</v>
      </c>
      <c r="AG68" s="46"/>
      <c r="AH68" s="2">
        <f>IF(AG$2="Bike &amp; Run",IF(ISNA(VLOOKUP(AG68,Paramètres!$B$3:$C$56,2,FALSE)),0,VLOOKUP(AG68,Paramètres!$B$3:$C$56,2,FALSE)*Paramètres!$K$17),IF(OR(AG68="",OR($D68="",$D68="NL",$D68="HORS LIGUE")),0,VLOOKUP(IF(OR(AG68="",OR($D68="",$D68="NL",$D68="HORS LIGUE")),"",COUNTIFS($D$5:$D$72,"&lt;&gt;"&amp;"",$D$5:$D$72,"&lt;&gt;"&amp;"NL",$D$5:$D$72,"&lt;&gt;"&amp;"HORS LIGUE",AG$5:AG$72,"&lt;"&amp;AG68)+1),Paramètres!$B$3:$C$56,2,FALSE)*Paramètres!$K$17))</f>
        <v>0</v>
      </c>
      <c r="AI68" s="40">
        <f t="shared" si="53"/>
        <v>0</v>
      </c>
      <c r="AJ68" s="3" t="str">
        <f t="shared" si="54"/>
        <v/>
      </c>
      <c r="AK68" s="5">
        <f t="shared" si="55"/>
        <v>0</v>
      </c>
      <c r="AL68" s="41">
        <f t="shared" si="56"/>
        <v>0</v>
      </c>
      <c r="AM68" s="33" t="str">
        <f t="shared" si="57"/>
        <v/>
      </c>
      <c r="AO68" s="22">
        <f t="shared" si="58"/>
        <v>0</v>
      </c>
      <c r="AP68">
        <f t="shared" si="59"/>
        <v>0</v>
      </c>
      <c r="AQ68">
        <f t="shared" si="60"/>
        <v>0</v>
      </c>
      <c r="AR68">
        <f t="shared" si="61"/>
        <v>0</v>
      </c>
      <c r="AS68">
        <f t="shared" si="62"/>
        <v>0</v>
      </c>
      <c r="AT68">
        <f t="shared" si="63"/>
        <v>0</v>
      </c>
      <c r="AU68">
        <f t="shared" si="64"/>
        <v>0</v>
      </c>
      <c r="AV68">
        <f t="shared" si="65"/>
        <v>0</v>
      </c>
      <c r="AW68">
        <f t="shared" si="66"/>
        <v>0</v>
      </c>
      <c r="AX68">
        <f t="shared" si="67"/>
        <v>0</v>
      </c>
      <c r="AY68">
        <f t="shared" si="68"/>
        <v>0</v>
      </c>
      <c r="AZ68">
        <f t="shared" si="69"/>
        <v>0</v>
      </c>
      <c r="BA68">
        <f t="shared" si="70"/>
        <v>0</v>
      </c>
      <c r="BB68">
        <f t="shared" si="71"/>
        <v>0</v>
      </c>
      <c r="BC68">
        <f t="shared" si="72"/>
        <v>0</v>
      </c>
      <c r="BD68">
        <f t="shared" si="73"/>
        <v>0</v>
      </c>
      <c r="BE68" s="22">
        <f t="shared" ref="BE68:BR68" si="105">BD68+LARGE($AO68:$BC68,BE$4)</f>
        <v>0</v>
      </c>
      <c r="BF68" s="22">
        <f t="shared" si="105"/>
        <v>0</v>
      </c>
      <c r="BG68" s="22">
        <f t="shared" si="105"/>
        <v>0</v>
      </c>
      <c r="BH68" s="22">
        <f t="shared" si="105"/>
        <v>0</v>
      </c>
      <c r="BI68" s="22">
        <f t="shared" si="105"/>
        <v>0</v>
      </c>
      <c r="BJ68" s="22">
        <f t="shared" si="105"/>
        <v>0</v>
      </c>
      <c r="BK68" s="22">
        <f t="shared" si="105"/>
        <v>0</v>
      </c>
      <c r="BL68" s="22">
        <f t="shared" si="105"/>
        <v>0</v>
      </c>
      <c r="BM68" s="22">
        <f t="shared" si="105"/>
        <v>0</v>
      </c>
      <c r="BN68" s="22">
        <f t="shared" si="105"/>
        <v>0</v>
      </c>
      <c r="BO68" s="22">
        <f t="shared" si="105"/>
        <v>0</v>
      </c>
      <c r="BP68" s="22">
        <f t="shared" si="105"/>
        <v>0</v>
      </c>
      <c r="BQ68" s="22">
        <f t="shared" si="105"/>
        <v>0</v>
      </c>
      <c r="BR68" s="22">
        <f t="shared" si="105"/>
        <v>0</v>
      </c>
    </row>
    <row r="69" spans="1:70" ht="16.5">
      <c r="A69" s="14"/>
      <c r="B69" s="32" t="str">
        <f>IF(ISNA(VLOOKUP(A69,'Licenciés Jeunes 2023'!A:C,3,0)),"",VLOOKUP(A69,'Licenciés Jeunes 2023'!A:C,3,0))</f>
        <v/>
      </c>
      <c r="C69" s="32" t="str">
        <f>IF(ISNA(VLOOKUP(A69,'Licenciés Jeunes 2023'!A:C,2,0)),"",VLOOKUP(A69,'Licenciés Jeunes 2023'!A:C,2,0))</f>
        <v/>
      </c>
      <c r="D69" s="32" t="str">
        <f>IF(ISNA(VLOOKUP(A69,'Licenciés Jeunes 2023'!A:F,6,0)),"",VLOOKUP(A69,'Licenciés Jeunes 2023'!A:F,6,0))</f>
        <v/>
      </c>
      <c r="E69" s="6"/>
      <c r="F69" s="2">
        <f>IF(E$2="Bike &amp; Run",IF(ISNA(VLOOKUP(E69,Paramètres!$B$3:$C$56,2,FALSE)),0,VLOOKUP(E69,Paramètres!$B$3:$C$56,2,FALSE)*Paramètres!$K$3),IF(OR(E69="",OR($D69="",$D69="NL",$D69="HORS LIGUE")),0,VLOOKUP(IF(OR(E69="",OR($D69="",$D69="NL",$D69="HORS LIGUE")),"",COUNTIFS($D$5:$D$72,"&lt;&gt;"&amp;"",$D$5:$D$72,"&lt;&gt;"&amp;"NL",$D$5:$D$72,"&lt;&gt;"&amp;"HORS LIGUE",E$5:E$72,"&lt;"&amp;E69)+1),Paramètres!$B$3:$C$56,2,FALSE)*Paramètres!$K$3))</f>
        <v>0</v>
      </c>
      <c r="G69" s="4"/>
      <c r="H69" s="2">
        <f>IF(G$2="Bike &amp; Run",IF(ISNA(VLOOKUP(G69,Paramètres!$B$3:$C$56,2,FALSE)),0,VLOOKUP(G69,Paramètres!$B$3:$C$56,2,FALSE)*Paramètres!$K$4),IF(OR(G69="",OR($D69="",$D69="NL",$D69="HORS LIGUE")),0,VLOOKUP(IF(OR(G69="",OR($D69="",$D69="NL",$D69="HORS LIGUE")),"",COUNTIFS($D$5:$D$72,"&lt;&gt;"&amp;"",$D$5:$D$72,"&lt;&gt;"&amp;"NL",$D$5:$D$72,"&lt;&gt;"&amp;"HORS LIGUE",G$5:G$72,"&lt;"&amp;G69)+1),Paramètres!$B$3:$C$56,2,FALSE)*Paramètres!$K$4))</f>
        <v>0</v>
      </c>
      <c r="I69" s="36"/>
      <c r="J69" s="2">
        <f>IF(I$2="Bike &amp; Run",IF(ISNA(VLOOKUP(I69,Paramètres!$B$3:$C$56,2,FALSE)),0,VLOOKUP(I69,Paramètres!$B$3:$C$56,2,FALSE)*Paramètres!$K$5),IF(OR(I69="",OR($D69="",$D69="NL",$D69="HORS LIGUE")),0,VLOOKUP(IF(OR(I69="",OR($D69="",$D69="NL",$D69="HORS LIGUE")),"",COUNTIFS($D$5:$D$72,"&lt;&gt;"&amp;"",$D$5:$D$72,"&lt;&gt;"&amp;"NL",$D$5:$D$72,"&lt;&gt;"&amp;"HORS LIGUE",I$5:I$72,"&lt;"&amp;I69)+1),Paramètres!$B$3:$C$56,2,FALSE)*Paramètres!$K$5))</f>
        <v>0</v>
      </c>
      <c r="K69" s="4"/>
      <c r="L69" s="2">
        <f>IF(K$2="Bike &amp; Run",IF(ISNA(VLOOKUP(K69,Paramètres!$B$3:$C$56,2,FALSE)),0,VLOOKUP(K69,Paramètres!$B$3:$C$56,2,FALSE)*Paramètres!$K$6),IF(OR(K69="",OR($D69="",$D69="NL",$D69="HORS LIGUE")),0,VLOOKUP(IF(OR(K69="",OR($D69="",$D69="NL",$D69="HORS LIGUE")),"",COUNTIFS($D$5:$D$72,"&lt;&gt;"&amp;"",$D$5:$D$72,"&lt;&gt;"&amp;"NL",$D$5:$D$72,"&lt;&gt;"&amp;"HORS LIGUE",K$5:K$72,"&lt;"&amp;K69)+1),Paramètres!$B$3:$C$56,2,FALSE)*Paramètres!$K$6))</f>
        <v>0</v>
      </c>
      <c r="M69" s="4"/>
      <c r="N69" s="2">
        <f>IF(M$2="Bike &amp; Run",IF(ISNA(VLOOKUP(M69,Paramètres!$B$3:$C$56,2,FALSE)),0,VLOOKUP(M69,Paramètres!$B$3:$C$56,2,FALSE)*Paramètres!$K$7),IF(OR(M69="",OR($D69="",$D69="NL",$D69="HORS LIGUE")),0,VLOOKUP(IF(OR(M69="",OR($D69="",$D69="NL",$D69="HORS LIGUE")),"",COUNTIFS($D$5:$D$72,"&lt;&gt;"&amp;"",$D$5:$D$72,"&lt;&gt;"&amp;"NL",$D$5:$D$72,"&lt;&gt;"&amp;"HORS LIGUE",M$5:M$72,"&lt;"&amp;M69)+1),Paramètres!$B$3:$C$56,2,FALSE)*Paramètres!$K$7))</f>
        <v>0</v>
      </c>
      <c r="O69" s="46"/>
      <c r="P69" s="2">
        <f>IF(O$2="Bike &amp; Run",IF(ISNA(VLOOKUP(O69,Paramètres!$B$3:$C$56,2,FALSE)),0,VLOOKUP(O69,Paramètres!$B$3:$C$56,2,FALSE)*Paramètres!$K$8),IF(OR(O69="",OR($D69="",$D69="NL",$D69="HORS LIGUE")),0,VLOOKUP(IF(OR(O69="",OR($D69="",$D69="NL",$D69="HORS LIGUE")),"",COUNTIFS($D$5:$D$72,"&lt;&gt;"&amp;"",$D$5:$D$72,"&lt;&gt;"&amp;"NL",$D$5:$D$72,"&lt;&gt;"&amp;"HORS LIGUE",O$5:O$72,"&lt;"&amp;O69)+1),Paramètres!$B$3:$C$56,2,FALSE)*Paramètres!$K$8))</f>
        <v>0</v>
      </c>
      <c r="Q69" s="46"/>
      <c r="R69" s="2">
        <f>IF(Q$2="Bike &amp; Run",IF(ISNA(VLOOKUP(Q69,Paramètres!$B$3:$C$56,2,FALSE)),0,VLOOKUP(Q69,Paramètres!$B$3:$C$56,2,FALSE)*Paramètres!$K$9),IF(OR(Q69="",OR($D69="",$D69="NL",$D69="HORS LIGUE")),0,VLOOKUP(IF(OR(Q69="",OR($D69="",$D69="NL",$D69="HORS LIGUE")),"",COUNTIFS($D$5:$D$72,"&lt;&gt;"&amp;"",$D$5:$D$72,"&lt;&gt;"&amp;"NL",$D$5:$D$72,"&lt;&gt;"&amp;"HORS LIGUE",Q$5:Q$72,"&lt;"&amp;Q69)+1),Paramètres!$B$3:$C$56,2,FALSE)*Paramètres!$K$9))</f>
        <v>0</v>
      </c>
      <c r="S69" s="46"/>
      <c r="T69" s="2">
        <f>IF(S$2="Bike &amp; Run",IF(ISNA(VLOOKUP(S69,Paramètres!$B$3:$C$56,2,FALSE)),0,VLOOKUP(S69,Paramètres!$B$3:$C$56,2,FALSE)*Paramètres!$K$10),IF(OR(S69="",OR($D69="",$D69="NL",$D69="HORS LIGUE")),0,VLOOKUP(IF(OR(S69="",OR($D69="",$D69="NL",$D69="HORS LIGUE")),"",COUNTIFS($D$5:$D$72,"&lt;&gt;"&amp;"",$D$5:$D$72,"&lt;&gt;"&amp;"NL",$D$5:$D$72,"&lt;&gt;"&amp;"HORS LIGUE",S$5:S$72,"&lt;"&amp;S69)+1),Paramètres!$B$3:$C$56,2,FALSE)*Paramètres!$K$10))</f>
        <v>0</v>
      </c>
      <c r="U69" s="46"/>
      <c r="V69" s="2">
        <f>IF(U$2="Bike &amp; Run",IF(ISNA(VLOOKUP(U69,Paramètres!$B$3:$C$56,2,FALSE)),0,VLOOKUP(U69,Paramètres!$B$3:$C$56,2,FALSE)*Paramètres!$K$11),IF(OR(U69="",OR($D69="",$D69="NL",$D69="HORS LIGUE")),0,VLOOKUP(IF(OR(U69="",OR($D69="",$D69="NL",$D69="HORS LIGUE")),"",COUNTIFS($D$5:$D$72,"&lt;&gt;"&amp;"",$D$5:$D$72,"&lt;&gt;"&amp;"NL",$D$5:$D$72,"&lt;&gt;"&amp;"HORS LIGUE",U$5:U$72,"&lt;"&amp;U69)+1),Paramètres!$B$3:$C$56,2,FALSE)*Paramètres!$K$11))</f>
        <v>0</v>
      </c>
      <c r="W69" s="46"/>
      <c r="X69" s="2">
        <f>IF(W$2="Bike &amp; Run",IF(ISNA(VLOOKUP(W69,Paramètres!$B$3:$C$56,2,FALSE)),0,VLOOKUP(W69,Paramètres!$B$3:$C$56,2,FALSE)*Paramètres!$K$12),IF(OR(W69="",OR($D69="",$D69="NL",$D69="HORS LIGUE")),0,VLOOKUP(IF(OR(W69="",OR($D69="",$D69="NL",$D69="HORS LIGUE")),"",COUNTIFS($D$5:$D$72,"&lt;&gt;"&amp;"",$D$5:$D$72,"&lt;&gt;"&amp;"NL",$D$5:$D$72,"&lt;&gt;"&amp;"HORS LIGUE",W$5:W$72,"&lt;"&amp;W69)+1),Paramètres!$B$3:$C$56,2,FALSE)*Paramètres!$K$12))</f>
        <v>0</v>
      </c>
      <c r="Y69" s="46"/>
      <c r="Z69" s="2">
        <f>IF(Y$2="Bike &amp; Run",IF(ISNA(VLOOKUP(Y69,Paramètres!$B$3:$C$56,2,FALSE)),0,VLOOKUP(Y69,Paramètres!$B$3:$C$56,2,FALSE)*Paramètres!$K$13),IF(OR(Y69="",OR($D69="",$D69="NL",$D69="HORS LIGUE")),0,VLOOKUP(IF(OR(Y69="",OR($D69="",$D69="NL",$D69="HORS LIGUE")),"",COUNTIFS($D$5:$D$72,"&lt;&gt;"&amp;"",$D$5:$D$72,"&lt;&gt;"&amp;"NL",$D$5:$D$72,"&lt;&gt;"&amp;"HORS LIGUE",Y$5:Y$72,"&lt;"&amp;Y69)+1),Paramètres!$B$3:$C$56,2,FALSE)*Paramètres!$K$13))</f>
        <v>0</v>
      </c>
      <c r="AA69" s="46"/>
      <c r="AB69" s="2">
        <f>IF(AA$2="Bike &amp; Run",IF(ISNA(VLOOKUP(AA69,Paramètres!$B$3:$C$56,2,FALSE)),0,VLOOKUP(AA69,Paramètres!$B$3:$C$56,2,FALSE)*Paramètres!$K$14),IF(OR(AA69="",OR($D69="",$D69="NL",$D69="HORS LIGUE")),0,VLOOKUP(IF(OR(AA69="",OR($D69="",$D69="NL",$D69="HORS LIGUE")),"",COUNTIFS($D$5:$D$72,"&lt;&gt;"&amp;"",$D$5:$D$72,"&lt;&gt;"&amp;"NL",$D$5:$D$72,"&lt;&gt;"&amp;"HORS LIGUE",AA$5:AA$72,"&lt;"&amp;AA69)+1),Paramètres!$B$3:$C$56,2,FALSE)*Paramètres!$K$14))</f>
        <v>0</v>
      </c>
      <c r="AC69" s="46"/>
      <c r="AD69" s="2">
        <f>IF(AC$2="Bike &amp; Run",IF(ISNA(VLOOKUP(AC69,Paramètres!$B$3:$C$56,2,FALSE)),0,VLOOKUP(AC69,Paramètres!$B$3:$C$56,2,FALSE)*Paramètres!$K$15),IF(OR(AC69="",OR($D69="",$D69="NL",$D69="HORS LIGUE")),0,VLOOKUP(IF(OR(AC69="",OR($D69="",$D69="NL",$D69="HORS LIGUE")),"",COUNTIFS($D$5:$D$72,"&lt;&gt;"&amp;"",$D$5:$D$72,"&lt;&gt;"&amp;"NL",$D$5:$D$72,"&lt;&gt;"&amp;"HORS LIGUE",AC$5:AC$72,"&lt;"&amp;AC69)+1),Paramètres!$B$3:$C$56,2,FALSE)*Paramètres!$K$15))</f>
        <v>0</v>
      </c>
      <c r="AE69" s="46"/>
      <c r="AF69" s="2">
        <f>IF(AE$2="Bike &amp; Run",IF(ISNA(VLOOKUP(AE69,Paramètres!$B$3:$C$56,2,FALSE)),0,VLOOKUP(AE69,Paramètres!$B$3:$C$56,2,FALSE)*Paramètres!$K$16),IF(OR(AE69="",OR($D69="",$D69="NL",$D69="HORS LIGUE")),0,VLOOKUP(IF(OR(AE69="",OR($D69="",$D69="NL",$D69="HORS LIGUE")),"",COUNTIFS($D$5:$D$72,"&lt;&gt;"&amp;"",$D$5:$D$72,"&lt;&gt;"&amp;"NL",$D$5:$D$72,"&lt;&gt;"&amp;"HORS LIGUE",AE$5:AE$72,"&lt;"&amp;AE69)+1),Paramètres!$B$3:$C$56,2,FALSE)*Paramètres!$K$16))</f>
        <v>0</v>
      </c>
      <c r="AG69" s="46"/>
      <c r="AH69" s="2">
        <f>IF(AG$2="Bike &amp; Run",IF(ISNA(VLOOKUP(AG69,Paramètres!$B$3:$C$56,2,FALSE)),0,VLOOKUP(AG69,Paramètres!$B$3:$C$56,2,FALSE)*Paramètres!$K$17),IF(OR(AG69="",OR($D69="",$D69="NL",$D69="HORS LIGUE")),0,VLOOKUP(IF(OR(AG69="",OR($D69="",$D69="NL",$D69="HORS LIGUE")),"",COUNTIFS($D$5:$D$72,"&lt;&gt;"&amp;"",$D$5:$D$72,"&lt;&gt;"&amp;"NL",$D$5:$D$72,"&lt;&gt;"&amp;"HORS LIGUE",AG$5:AG$72,"&lt;"&amp;AG69)+1),Paramètres!$B$3:$C$56,2,FALSE)*Paramètres!$K$17))</f>
        <v>0</v>
      </c>
      <c r="AI69" s="40">
        <f t="shared" ref="AI69:AI100" si="106">F69+H69+J69+L69+N69+P69+R69+T69+V69+X69+Z69+AB69+AD69+AF69+AH69</f>
        <v>0</v>
      </c>
      <c r="AJ69" s="3" t="str">
        <f t="shared" ref="AJ69:AJ100" si="107">IF(AI69&lt;&gt;0,RANK(AI69,$AI$5:$AI$72),"")</f>
        <v/>
      </c>
      <c r="AK69" s="5">
        <f t="shared" si="55"/>
        <v>0</v>
      </c>
      <c r="AL69" s="41">
        <f t="shared" si="56"/>
        <v>0</v>
      </c>
      <c r="AM69" s="33" t="str">
        <f t="shared" ref="AM69:AM100" si="108">IF(AL69&lt;&gt;0,RANK(AL69,$AL$5:$AL$72),"")</f>
        <v/>
      </c>
      <c r="AO69" s="22">
        <f t="shared" si="58"/>
        <v>0</v>
      </c>
      <c r="AP69">
        <f t="shared" si="59"/>
        <v>0</v>
      </c>
      <c r="AQ69">
        <f t="shared" si="60"/>
        <v>0</v>
      </c>
      <c r="AR69">
        <f t="shared" si="61"/>
        <v>0</v>
      </c>
      <c r="AS69">
        <f t="shared" si="62"/>
        <v>0</v>
      </c>
      <c r="AT69">
        <f t="shared" si="63"/>
        <v>0</v>
      </c>
      <c r="AU69">
        <f t="shared" si="64"/>
        <v>0</v>
      </c>
      <c r="AV69">
        <f t="shared" si="65"/>
        <v>0</v>
      </c>
      <c r="AW69">
        <f t="shared" si="66"/>
        <v>0</v>
      </c>
      <c r="AX69">
        <f t="shared" si="67"/>
        <v>0</v>
      </c>
      <c r="AY69">
        <f t="shared" si="68"/>
        <v>0</v>
      </c>
      <c r="AZ69">
        <f t="shared" si="69"/>
        <v>0</v>
      </c>
      <c r="BA69">
        <f t="shared" si="70"/>
        <v>0</v>
      </c>
      <c r="BB69">
        <f t="shared" si="71"/>
        <v>0</v>
      </c>
      <c r="BC69">
        <f t="shared" si="72"/>
        <v>0</v>
      </c>
      <c r="BD69">
        <f t="shared" si="73"/>
        <v>0</v>
      </c>
      <c r="BE69" s="22">
        <f t="shared" ref="BE69:BR69" si="109">BD69+LARGE($AO69:$BC69,BE$4)</f>
        <v>0</v>
      </c>
      <c r="BF69" s="22">
        <f t="shared" si="109"/>
        <v>0</v>
      </c>
      <c r="BG69" s="22">
        <f t="shared" si="109"/>
        <v>0</v>
      </c>
      <c r="BH69" s="22">
        <f t="shared" si="109"/>
        <v>0</v>
      </c>
      <c r="BI69" s="22">
        <f t="shared" si="109"/>
        <v>0</v>
      </c>
      <c r="BJ69" s="22">
        <f t="shared" si="109"/>
        <v>0</v>
      </c>
      <c r="BK69" s="22">
        <f t="shared" si="109"/>
        <v>0</v>
      </c>
      <c r="BL69" s="22">
        <f t="shared" si="109"/>
        <v>0</v>
      </c>
      <c r="BM69" s="22">
        <f t="shared" si="109"/>
        <v>0</v>
      </c>
      <c r="BN69" s="22">
        <f t="shared" si="109"/>
        <v>0</v>
      </c>
      <c r="BO69" s="22">
        <f t="shared" si="109"/>
        <v>0</v>
      </c>
      <c r="BP69" s="22">
        <f t="shared" si="109"/>
        <v>0</v>
      </c>
      <c r="BQ69" s="22">
        <f t="shared" si="109"/>
        <v>0</v>
      </c>
      <c r="BR69" s="22">
        <f t="shared" si="109"/>
        <v>0</v>
      </c>
    </row>
    <row r="70" spans="1:70" ht="16.5">
      <c r="A70" s="14"/>
      <c r="B70" s="32" t="str">
        <f>IF(ISNA(VLOOKUP(A70,'Licenciés Jeunes 2023'!A:C,3,0)),"",VLOOKUP(A70,'Licenciés Jeunes 2023'!A:C,3,0))</f>
        <v/>
      </c>
      <c r="C70" s="32" t="str">
        <f>IF(ISNA(VLOOKUP(A70,'Licenciés Jeunes 2023'!A:C,2,0)),"",VLOOKUP(A70,'Licenciés Jeunes 2023'!A:C,2,0))</f>
        <v/>
      </c>
      <c r="D70" s="32" t="str">
        <f>IF(ISNA(VLOOKUP(A70,'Licenciés Jeunes 2023'!A:F,6,0)),"",VLOOKUP(A70,'Licenciés Jeunes 2023'!A:F,6,0))</f>
        <v/>
      </c>
      <c r="E70" s="6"/>
      <c r="F70" s="2">
        <f>IF(E$2="Bike &amp; Run",IF(ISNA(VLOOKUP(E70,Paramètres!$B$3:$C$56,2,FALSE)),0,VLOOKUP(E70,Paramètres!$B$3:$C$56,2,FALSE)*Paramètres!$K$3),IF(OR(E70="",OR($D70="",$D70="NL",$D70="HORS LIGUE")),0,VLOOKUP(IF(OR(E70="",OR($D70="",$D70="NL",$D70="HORS LIGUE")),"",COUNTIFS($D$5:$D$72,"&lt;&gt;"&amp;"",$D$5:$D$72,"&lt;&gt;"&amp;"NL",$D$5:$D$72,"&lt;&gt;"&amp;"HORS LIGUE",E$5:E$72,"&lt;"&amp;E70)+1),Paramètres!$B$3:$C$56,2,FALSE)*Paramètres!$K$3))</f>
        <v>0</v>
      </c>
      <c r="G70" s="4"/>
      <c r="H70" s="2">
        <f>IF(G$2="Bike &amp; Run",IF(ISNA(VLOOKUP(G70,Paramètres!$B$3:$C$56,2,FALSE)),0,VLOOKUP(G70,Paramètres!$B$3:$C$56,2,FALSE)*Paramètres!$K$4),IF(OR(G70="",OR($D70="",$D70="NL",$D70="HORS LIGUE")),0,VLOOKUP(IF(OR(G70="",OR($D70="",$D70="NL",$D70="HORS LIGUE")),"",COUNTIFS($D$5:$D$72,"&lt;&gt;"&amp;"",$D$5:$D$72,"&lt;&gt;"&amp;"NL",$D$5:$D$72,"&lt;&gt;"&amp;"HORS LIGUE",G$5:G$72,"&lt;"&amp;G70)+1),Paramètres!$B$3:$C$56,2,FALSE)*Paramètres!$K$4))</f>
        <v>0</v>
      </c>
      <c r="I70" s="36"/>
      <c r="J70" s="2">
        <f>IF(I$2="Bike &amp; Run",IF(ISNA(VLOOKUP(I70,Paramètres!$B$3:$C$56,2,FALSE)),0,VLOOKUP(I70,Paramètres!$B$3:$C$56,2,FALSE)*Paramètres!$K$5),IF(OR(I70="",OR($D70="",$D70="NL",$D70="HORS LIGUE")),0,VLOOKUP(IF(OR(I70="",OR($D70="",$D70="NL",$D70="HORS LIGUE")),"",COUNTIFS($D$5:$D$72,"&lt;&gt;"&amp;"",$D$5:$D$72,"&lt;&gt;"&amp;"NL",$D$5:$D$72,"&lt;&gt;"&amp;"HORS LIGUE",I$5:I$72,"&lt;"&amp;I70)+1),Paramètres!$B$3:$C$56,2,FALSE)*Paramètres!$K$5))</f>
        <v>0</v>
      </c>
      <c r="K70" s="4"/>
      <c r="L70" s="2">
        <f>IF(K$2="Bike &amp; Run",IF(ISNA(VLOOKUP(K70,Paramètres!$B$3:$C$56,2,FALSE)),0,VLOOKUP(K70,Paramètres!$B$3:$C$56,2,FALSE)*Paramètres!$K$6),IF(OR(K70="",OR($D70="",$D70="NL",$D70="HORS LIGUE")),0,VLOOKUP(IF(OR(K70="",OR($D70="",$D70="NL",$D70="HORS LIGUE")),"",COUNTIFS($D$5:$D$72,"&lt;&gt;"&amp;"",$D$5:$D$72,"&lt;&gt;"&amp;"NL",$D$5:$D$72,"&lt;&gt;"&amp;"HORS LIGUE",K$5:K$72,"&lt;"&amp;K70)+1),Paramètres!$B$3:$C$56,2,FALSE)*Paramètres!$K$6))</f>
        <v>0</v>
      </c>
      <c r="M70" s="4"/>
      <c r="N70" s="2">
        <f>IF(M$2="Bike &amp; Run",IF(ISNA(VLOOKUP(M70,Paramètres!$B$3:$C$56,2,FALSE)),0,VLOOKUP(M70,Paramètres!$B$3:$C$56,2,FALSE)*Paramètres!$K$7),IF(OR(M70="",OR($D70="",$D70="NL",$D70="HORS LIGUE")),0,VLOOKUP(IF(OR(M70="",OR($D70="",$D70="NL",$D70="HORS LIGUE")),"",COUNTIFS($D$5:$D$72,"&lt;&gt;"&amp;"",$D$5:$D$72,"&lt;&gt;"&amp;"NL",$D$5:$D$72,"&lt;&gt;"&amp;"HORS LIGUE",M$5:M$72,"&lt;"&amp;M70)+1),Paramètres!$B$3:$C$56,2,FALSE)*Paramètres!$K$7))</f>
        <v>0</v>
      </c>
      <c r="O70" s="46"/>
      <c r="P70" s="2">
        <f>IF(O$2="Bike &amp; Run",IF(ISNA(VLOOKUP(O70,Paramètres!$B$3:$C$56,2,FALSE)),0,VLOOKUP(O70,Paramètres!$B$3:$C$56,2,FALSE)*Paramètres!$K$8),IF(OR(O70="",OR($D70="",$D70="NL",$D70="HORS LIGUE")),0,VLOOKUP(IF(OR(O70="",OR($D70="",$D70="NL",$D70="HORS LIGUE")),"",COUNTIFS($D$5:$D$72,"&lt;&gt;"&amp;"",$D$5:$D$72,"&lt;&gt;"&amp;"NL",$D$5:$D$72,"&lt;&gt;"&amp;"HORS LIGUE",O$5:O$72,"&lt;"&amp;O70)+1),Paramètres!$B$3:$C$56,2,FALSE)*Paramètres!$K$8))</f>
        <v>0</v>
      </c>
      <c r="Q70" s="46"/>
      <c r="R70" s="2">
        <f>IF(Q$2="Bike &amp; Run",IF(ISNA(VLOOKUP(Q70,Paramètres!$B$3:$C$56,2,FALSE)),0,VLOOKUP(Q70,Paramètres!$B$3:$C$56,2,FALSE)*Paramètres!$K$9),IF(OR(Q70="",OR($D70="",$D70="NL",$D70="HORS LIGUE")),0,VLOOKUP(IF(OR(Q70="",OR($D70="",$D70="NL",$D70="HORS LIGUE")),"",COUNTIFS($D$5:$D$72,"&lt;&gt;"&amp;"",$D$5:$D$72,"&lt;&gt;"&amp;"NL",$D$5:$D$72,"&lt;&gt;"&amp;"HORS LIGUE",Q$5:Q$72,"&lt;"&amp;Q70)+1),Paramètres!$B$3:$C$56,2,FALSE)*Paramètres!$K$9))</f>
        <v>0</v>
      </c>
      <c r="S70" s="46"/>
      <c r="T70" s="2">
        <f>IF(S$2="Bike &amp; Run",IF(ISNA(VLOOKUP(S70,Paramètres!$B$3:$C$56,2,FALSE)),0,VLOOKUP(S70,Paramètres!$B$3:$C$56,2,FALSE)*Paramètres!$K$10),IF(OR(S70="",OR($D70="",$D70="NL",$D70="HORS LIGUE")),0,VLOOKUP(IF(OR(S70="",OR($D70="",$D70="NL",$D70="HORS LIGUE")),"",COUNTIFS($D$5:$D$72,"&lt;&gt;"&amp;"",$D$5:$D$72,"&lt;&gt;"&amp;"NL",$D$5:$D$72,"&lt;&gt;"&amp;"HORS LIGUE",S$5:S$72,"&lt;"&amp;S70)+1),Paramètres!$B$3:$C$56,2,FALSE)*Paramètres!$K$10))</f>
        <v>0</v>
      </c>
      <c r="U70" s="46"/>
      <c r="V70" s="2">
        <f>IF(U$2="Bike &amp; Run",IF(ISNA(VLOOKUP(U70,Paramètres!$B$3:$C$56,2,FALSE)),0,VLOOKUP(U70,Paramètres!$B$3:$C$56,2,FALSE)*Paramètres!$K$11),IF(OR(U70="",OR($D70="",$D70="NL",$D70="HORS LIGUE")),0,VLOOKUP(IF(OR(U70="",OR($D70="",$D70="NL",$D70="HORS LIGUE")),"",COUNTIFS($D$5:$D$72,"&lt;&gt;"&amp;"",$D$5:$D$72,"&lt;&gt;"&amp;"NL",$D$5:$D$72,"&lt;&gt;"&amp;"HORS LIGUE",U$5:U$72,"&lt;"&amp;U70)+1),Paramètres!$B$3:$C$56,2,FALSE)*Paramètres!$K$11))</f>
        <v>0</v>
      </c>
      <c r="W70" s="46"/>
      <c r="X70" s="2">
        <f>IF(W$2="Bike &amp; Run",IF(ISNA(VLOOKUP(W70,Paramètres!$B$3:$C$56,2,FALSE)),0,VLOOKUP(W70,Paramètres!$B$3:$C$56,2,FALSE)*Paramètres!$K$12),IF(OR(W70="",OR($D70="",$D70="NL",$D70="HORS LIGUE")),0,VLOOKUP(IF(OR(W70="",OR($D70="",$D70="NL",$D70="HORS LIGUE")),"",COUNTIFS($D$5:$D$72,"&lt;&gt;"&amp;"",$D$5:$D$72,"&lt;&gt;"&amp;"NL",$D$5:$D$72,"&lt;&gt;"&amp;"HORS LIGUE",W$5:W$72,"&lt;"&amp;W70)+1),Paramètres!$B$3:$C$56,2,FALSE)*Paramètres!$K$12))</f>
        <v>0</v>
      </c>
      <c r="Y70" s="46"/>
      <c r="Z70" s="2">
        <f>IF(Y$2="Bike &amp; Run",IF(ISNA(VLOOKUP(Y70,Paramètres!$B$3:$C$56,2,FALSE)),0,VLOOKUP(Y70,Paramètres!$B$3:$C$56,2,FALSE)*Paramètres!$K$13),IF(OR(Y70="",OR($D70="",$D70="NL",$D70="HORS LIGUE")),0,VLOOKUP(IF(OR(Y70="",OR($D70="",$D70="NL",$D70="HORS LIGUE")),"",COUNTIFS($D$5:$D$72,"&lt;&gt;"&amp;"",$D$5:$D$72,"&lt;&gt;"&amp;"NL",$D$5:$D$72,"&lt;&gt;"&amp;"HORS LIGUE",Y$5:Y$72,"&lt;"&amp;Y70)+1),Paramètres!$B$3:$C$56,2,FALSE)*Paramètres!$K$13))</f>
        <v>0</v>
      </c>
      <c r="AA70" s="46"/>
      <c r="AB70" s="2">
        <f>IF(AA$2="Bike &amp; Run",IF(ISNA(VLOOKUP(AA70,Paramètres!$B$3:$C$56,2,FALSE)),0,VLOOKUP(AA70,Paramètres!$B$3:$C$56,2,FALSE)*Paramètres!$K$14),IF(OR(AA70="",OR($D70="",$D70="NL",$D70="HORS LIGUE")),0,VLOOKUP(IF(OR(AA70="",OR($D70="",$D70="NL",$D70="HORS LIGUE")),"",COUNTIFS($D$5:$D$72,"&lt;&gt;"&amp;"",$D$5:$D$72,"&lt;&gt;"&amp;"NL",$D$5:$D$72,"&lt;&gt;"&amp;"HORS LIGUE",AA$5:AA$72,"&lt;"&amp;AA70)+1),Paramètres!$B$3:$C$56,2,FALSE)*Paramètres!$K$14))</f>
        <v>0</v>
      </c>
      <c r="AC70" s="46"/>
      <c r="AD70" s="2">
        <f>IF(AC$2="Bike &amp; Run",IF(ISNA(VLOOKUP(AC70,Paramètres!$B$3:$C$56,2,FALSE)),0,VLOOKUP(AC70,Paramètres!$B$3:$C$56,2,FALSE)*Paramètres!$K$15),IF(OR(AC70="",OR($D70="",$D70="NL",$D70="HORS LIGUE")),0,VLOOKUP(IF(OR(AC70="",OR($D70="",$D70="NL",$D70="HORS LIGUE")),"",COUNTIFS($D$5:$D$72,"&lt;&gt;"&amp;"",$D$5:$D$72,"&lt;&gt;"&amp;"NL",$D$5:$D$72,"&lt;&gt;"&amp;"HORS LIGUE",AC$5:AC$72,"&lt;"&amp;AC70)+1),Paramètres!$B$3:$C$56,2,FALSE)*Paramètres!$K$15))</f>
        <v>0</v>
      </c>
      <c r="AE70" s="46"/>
      <c r="AF70" s="2">
        <f>IF(AE$2="Bike &amp; Run",IF(ISNA(VLOOKUP(AE70,Paramètres!$B$3:$C$56,2,FALSE)),0,VLOOKUP(AE70,Paramètres!$B$3:$C$56,2,FALSE)*Paramètres!$K$16),IF(OR(AE70="",OR($D70="",$D70="NL",$D70="HORS LIGUE")),0,VLOOKUP(IF(OR(AE70="",OR($D70="",$D70="NL",$D70="HORS LIGUE")),"",COUNTIFS($D$5:$D$72,"&lt;&gt;"&amp;"",$D$5:$D$72,"&lt;&gt;"&amp;"NL",$D$5:$D$72,"&lt;&gt;"&amp;"HORS LIGUE",AE$5:AE$72,"&lt;"&amp;AE70)+1),Paramètres!$B$3:$C$56,2,FALSE)*Paramètres!$K$16))</f>
        <v>0</v>
      </c>
      <c r="AG70" s="46"/>
      <c r="AH70" s="2">
        <f>IF(AG$2="Bike &amp; Run",IF(ISNA(VLOOKUP(AG70,Paramètres!$B$3:$C$56,2,FALSE)),0,VLOOKUP(AG70,Paramètres!$B$3:$C$56,2,FALSE)*Paramètres!$K$17),IF(OR(AG70="",OR($D70="",$D70="NL",$D70="HORS LIGUE")),0,VLOOKUP(IF(OR(AG70="",OR($D70="",$D70="NL",$D70="HORS LIGUE")),"",COUNTIFS($D$5:$D$72,"&lt;&gt;"&amp;"",$D$5:$D$72,"&lt;&gt;"&amp;"NL",$D$5:$D$72,"&lt;&gt;"&amp;"HORS LIGUE",AG$5:AG$72,"&lt;"&amp;AG70)+1),Paramètres!$B$3:$C$56,2,FALSE)*Paramètres!$K$17))</f>
        <v>0</v>
      </c>
      <c r="AI70" s="40">
        <f t="shared" si="106"/>
        <v>0</v>
      </c>
      <c r="AJ70" s="3" t="str">
        <f t="shared" si="107"/>
        <v/>
      </c>
      <c r="AK70" s="5">
        <f t="shared" si="55"/>
        <v>0</v>
      </c>
      <c r="AL70" s="41">
        <f t="shared" si="56"/>
        <v>0</v>
      </c>
      <c r="AM70" s="33" t="str">
        <f t="shared" si="108"/>
        <v/>
      </c>
      <c r="AO70" s="22">
        <f t="shared" si="58"/>
        <v>0</v>
      </c>
      <c r="AP70">
        <f t="shared" si="59"/>
        <v>0</v>
      </c>
      <c r="AQ70">
        <f t="shared" si="60"/>
        <v>0</v>
      </c>
      <c r="AR70">
        <f t="shared" si="61"/>
        <v>0</v>
      </c>
      <c r="AS70">
        <f t="shared" si="62"/>
        <v>0</v>
      </c>
      <c r="AT70">
        <f t="shared" si="63"/>
        <v>0</v>
      </c>
      <c r="AU70">
        <f t="shared" si="64"/>
        <v>0</v>
      </c>
      <c r="AV70">
        <f t="shared" si="65"/>
        <v>0</v>
      </c>
      <c r="AW70">
        <f t="shared" si="66"/>
        <v>0</v>
      </c>
      <c r="AX70">
        <f t="shared" si="67"/>
        <v>0</v>
      </c>
      <c r="AY70">
        <f t="shared" si="68"/>
        <v>0</v>
      </c>
      <c r="AZ70">
        <f t="shared" si="69"/>
        <v>0</v>
      </c>
      <c r="BA70">
        <f t="shared" si="70"/>
        <v>0</v>
      </c>
      <c r="BB70">
        <f t="shared" si="71"/>
        <v>0</v>
      </c>
      <c r="BC70">
        <f t="shared" si="72"/>
        <v>0</v>
      </c>
      <c r="BD70">
        <f t="shared" si="73"/>
        <v>0</v>
      </c>
      <c r="BE70" s="22">
        <f t="shared" ref="BE70:BR70" si="110">BD70+LARGE($AO70:$BC70,BE$4)</f>
        <v>0</v>
      </c>
      <c r="BF70" s="22">
        <f t="shared" si="110"/>
        <v>0</v>
      </c>
      <c r="BG70" s="22">
        <f t="shared" si="110"/>
        <v>0</v>
      </c>
      <c r="BH70" s="22">
        <f t="shared" si="110"/>
        <v>0</v>
      </c>
      <c r="BI70" s="22">
        <f t="shared" si="110"/>
        <v>0</v>
      </c>
      <c r="BJ70" s="22">
        <f t="shared" si="110"/>
        <v>0</v>
      </c>
      <c r="BK70" s="22">
        <f t="shared" si="110"/>
        <v>0</v>
      </c>
      <c r="BL70" s="22">
        <f t="shared" si="110"/>
        <v>0</v>
      </c>
      <c r="BM70" s="22">
        <f t="shared" si="110"/>
        <v>0</v>
      </c>
      <c r="BN70" s="22">
        <f t="shared" si="110"/>
        <v>0</v>
      </c>
      <c r="BO70" s="22">
        <f t="shared" si="110"/>
        <v>0</v>
      </c>
      <c r="BP70" s="22">
        <f t="shared" si="110"/>
        <v>0</v>
      </c>
      <c r="BQ70" s="22">
        <f t="shared" si="110"/>
        <v>0</v>
      </c>
      <c r="BR70" s="22">
        <f t="shared" si="110"/>
        <v>0</v>
      </c>
    </row>
    <row r="71" spans="1:70" ht="16.5">
      <c r="A71" s="14"/>
      <c r="B71" s="32" t="str">
        <f>IF(ISNA(VLOOKUP(A71,'Licenciés Jeunes 2023'!A:C,3,0)),"",VLOOKUP(A71,'Licenciés Jeunes 2023'!A:C,3,0))</f>
        <v/>
      </c>
      <c r="C71" s="32" t="str">
        <f>IF(ISNA(VLOOKUP(A71,'Licenciés Jeunes 2023'!A:C,2,0)),"",VLOOKUP(A71,'Licenciés Jeunes 2023'!A:C,2,0))</f>
        <v/>
      </c>
      <c r="D71" s="32" t="str">
        <f>IF(ISNA(VLOOKUP(A71,'Licenciés Jeunes 2023'!A:F,6,0)),"",VLOOKUP(A71,'Licenciés Jeunes 2023'!A:F,6,0))</f>
        <v/>
      </c>
      <c r="E71" s="6"/>
      <c r="F71" s="2">
        <f>IF(E$2="Bike &amp; Run",IF(ISNA(VLOOKUP(E71,Paramètres!$B$3:$C$56,2,FALSE)),0,VLOOKUP(E71,Paramètres!$B$3:$C$56,2,FALSE)*Paramètres!$K$3),IF(OR(E71="",OR($D71="",$D71="NL",$D71="HORS LIGUE")),0,VLOOKUP(IF(OR(E71="",OR($D71="",$D71="NL",$D71="HORS LIGUE")),"",COUNTIFS($D$5:$D$72,"&lt;&gt;"&amp;"",$D$5:$D$72,"&lt;&gt;"&amp;"NL",$D$5:$D$72,"&lt;&gt;"&amp;"HORS LIGUE",E$5:E$72,"&lt;"&amp;E71)+1),Paramètres!$B$3:$C$56,2,FALSE)*Paramètres!$K$3))</f>
        <v>0</v>
      </c>
      <c r="G71" s="4"/>
      <c r="H71" s="2">
        <f>IF(G$2="Bike &amp; Run",IF(ISNA(VLOOKUP(G71,Paramètres!$B$3:$C$56,2,FALSE)),0,VLOOKUP(G71,Paramètres!$B$3:$C$56,2,FALSE)*Paramètres!$K$4),IF(OR(G71="",OR($D71="",$D71="NL",$D71="HORS LIGUE")),0,VLOOKUP(IF(OR(G71="",OR($D71="",$D71="NL",$D71="HORS LIGUE")),"",COUNTIFS($D$5:$D$72,"&lt;&gt;"&amp;"",$D$5:$D$72,"&lt;&gt;"&amp;"NL",$D$5:$D$72,"&lt;&gt;"&amp;"HORS LIGUE",G$5:G$72,"&lt;"&amp;G71)+1),Paramètres!$B$3:$C$56,2,FALSE)*Paramètres!$K$4))</f>
        <v>0</v>
      </c>
      <c r="I71" s="36"/>
      <c r="J71" s="2">
        <f>IF(I$2="Bike &amp; Run",IF(ISNA(VLOOKUP(I71,Paramètres!$B$3:$C$56,2,FALSE)),0,VLOOKUP(I71,Paramètres!$B$3:$C$56,2,FALSE)*Paramètres!$K$5),IF(OR(I71="",OR($D71="",$D71="NL",$D71="HORS LIGUE")),0,VLOOKUP(IF(OR(I71="",OR($D71="",$D71="NL",$D71="HORS LIGUE")),"",COUNTIFS($D$5:$D$72,"&lt;&gt;"&amp;"",$D$5:$D$72,"&lt;&gt;"&amp;"NL",$D$5:$D$72,"&lt;&gt;"&amp;"HORS LIGUE",I$5:I$72,"&lt;"&amp;I71)+1),Paramètres!$B$3:$C$56,2,FALSE)*Paramètres!$K$5))</f>
        <v>0</v>
      </c>
      <c r="K71" s="4"/>
      <c r="L71" s="2">
        <f>IF(K$2="Bike &amp; Run",IF(ISNA(VLOOKUP(K71,Paramètres!$B$3:$C$56,2,FALSE)),0,VLOOKUP(K71,Paramètres!$B$3:$C$56,2,FALSE)*Paramètres!$K$6),IF(OR(K71="",OR($D71="",$D71="NL",$D71="HORS LIGUE")),0,VLOOKUP(IF(OR(K71="",OR($D71="",$D71="NL",$D71="HORS LIGUE")),"",COUNTIFS($D$5:$D$72,"&lt;&gt;"&amp;"",$D$5:$D$72,"&lt;&gt;"&amp;"NL",$D$5:$D$72,"&lt;&gt;"&amp;"HORS LIGUE",K$5:K$72,"&lt;"&amp;K71)+1),Paramètres!$B$3:$C$56,2,FALSE)*Paramètres!$K$6))</f>
        <v>0</v>
      </c>
      <c r="M71" s="4"/>
      <c r="N71" s="2">
        <f>IF(M$2="Bike &amp; Run",IF(ISNA(VLOOKUP(M71,Paramètres!$B$3:$C$56,2,FALSE)),0,VLOOKUP(M71,Paramètres!$B$3:$C$56,2,FALSE)*Paramètres!$K$7),IF(OR(M71="",OR($D71="",$D71="NL",$D71="HORS LIGUE")),0,VLOOKUP(IF(OR(M71="",OR($D71="",$D71="NL",$D71="HORS LIGUE")),"",COUNTIFS($D$5:$D$72,"&lt;&gt;"&amp;"",$D$5:$D$72,"&lt;&gt;"&amp;"NL",$D$5:$D$72,"&lt;&gt;"&amp;"HORS LIGUE",M$5:M$72,"&lt;"&amp;M71)+1),Paramètres!$B$3:$C$56,2,FALSE)*Paramètres!$K$7))</f>
        <v>0</v>
      </c>
      <c r="O71" s="46"/>
      <c r="P71" s="2">
        <f>IF(O$2="Bike &amp; Run",IF(ISNA(VLOOKUP(O71,Paramètres!$B$3:$C$56,2,FALSE)),0,VLOOKUP(O71,Paramètres!$B$3:$C$56,2,FALSE)*Paramètres!$K$8),IF(OR(O71="",OR($D71="",$D71="NL",$D71="HORS LIGUE")),0,VLOOKUP(IF(OR(O71="",OR($D71="",$D71="NL",$D71="HORS LIGUE")),"",COUNTIFS($D$5:$D$72,"&lt;&gt;"&amp;"",$D$5:$D$72,"&lt;&gt;"&amp;"NL",$D$5:$D$72,"&lt;&gt;"&amp;"HORS LIGUE",O$5:O$72,"&lt;"&amp;O71)+1),Paramètres!$B$3:$C$56,2,FALSE)*Paramètres!$K$8))</f>
        <v>0</v>
      </c>
      <c r="Q71" s="46"/>
      <c r="R71" s="2">
        <f>IF(Q$2="Bike &amp; Run",IF(ISNA(VLOOKUP(Q71,Paramètres!$B$3:$C$56,2,FALSE)),0,VLOOKUP(Q71,Paramètres!$B$3:$C$56,2,FALSE)*Paramètres!$K$9),IF(OR(Q71="",OR($D71="",$D71="NL",$D71="HORS LIGUE")),0,VLOOKUP(IF(OR(Q71="",OR($D71="",$D71="NL",$D71="HORS LIGUE")),"",COUNTIFS($D$5:$D$72,"&lt;&gt;"&amp;"",$D$5:$D$72,"&lt;&gt;"&amp;"NL",$D$5:$D$72,"&lt;&gt;"&amp;"HORS LIGUE",Q$5:Q$72,"&lt;"&amp;Q71)+1),Paramètres!$B$3:$C$56,2,FALSE)*Paramètres!$K$9))</f>
        <v>0</v>
      </c>
      <c r="S71" s="46"/>
      <c r="T71" s="2">
        <f>IF(S$2="Bike &amp; Run",IF(ISNA(VLOOKUP(S71,Paramètres!$B$3:$C$56,2,FALSE)),0,VLOOKUP(S71,Paramètres!$B$3:$C$56,2,FALSE)*Paramètres!$K$10),IF(OR(S71="",OR($D71="",$D71="NL",$D71="HORS LIGUE")),0,VLOOKUP(IF(OR(S71="",OR($D71="",$D71="NL",$D71="HORS LIGUE")),"",COUNTIFS($D$5:$D$72,"&lt;&gt;"&amp;"",$D$5:$D$72,"&lt;&gt;"&amp;"NL",$D$5:$D$72,"&lt;&gt;"&amp;"HORS LIGUE",S$5:S$72,"&lt;"&amp;S71)+1),Paramètres!$B$3:$C$56,2,FALSE)*Paramètres!$K$10))</f>
        <v>0</v>
      </c>
      <c r="U71" s="46"/>
      <c r="V71" s="2">
        <f>IF(U$2="Bike &amp; Run",IF(ISNA(VLOOKUP(U71,Paramètres!$B$3:$C$56,2,FALSE)),0,VLOOKUP(U71,Paramètres!$B$3:$C$56,2,FALSE)*Paramètres!$K$11),IF(OR(U71="",OR($D71="",$D71="NL",$D71="HORS LIGUE")),0,VLOOKUP(IF(OR(U71="",OR($D71="",$D71="NL",$D71="HORS LIGUE")),"",COUNTIFS($D$5:$D$72,"&lt;&gt;"&amp;"",$D$5:$D$72,"&lt;&gt;"&amp;"NL",$D$5:$D$72,"&lt;&gt;"&amp;"HORS LIGUE",U$5:U$72,"&lt;"&amp;U71)+1),Paramètres!$B$3:$C$56,2,FALSE)*Paramètres!$K$11))</f>
        <v>0</v>
      </c>
      <c r="W71" s="46"/>
      <c r="X71" s="2">
        <f>IF(W$2="Bike &amp; Run",IF(ISNA(VLOOKUP(W71,Paramètres!$B$3:$C$56,2,FALSE)),0,VLOOKUP(W71,Paramètres!$B$3:$C$56,2,FALSE)*Paramètres!$K$12),IF(OR(W71="",OR($D71="",$D71="NL",$D71="HORS LIGUE")),0,VLOOKUP(IF(OR(W71="",OR($D71="",$D71="NL",$D71="HORS LIGUE")),"",COUNTIFS($D$5:$D$72,"&lt;&gt;"&amp;"",$D$5:$D$72,"&lt;&gt;"&amp;"NL",$D$5:$D$72,"&lt;&gt;"&amp;"HORS LIGUE",W$5:W$72,"&lt;"&amp;W71)+1),Paramètres!$B$3:$C$56,2,FALSE)*Paramètres!$K$12))</f>
        <v>0</v>
      </c>
      <c r="Y71" s="46"/>
      <c r="Z71" s="2">
        <f>IF(Y$2="Bike &amp; Run",IF(ISNA(VLOOKUP(Y71,Paramètres!$B$3:$C$56,2,FALSE)),0,VLOOKUP(Y71,Paramètres!$B$3:$C$56,2,FALSE)*Paramètres!$K$13),IF(OR(Y71="",OR($D71="",$D71="NL",$D71="HORS LIGUE")),0,VLOOKUP(IF(OR(Y71="",OR($D71="",$D71="NL",$D71="HORS LIGUE")),"",COUNTIFS($D$5:$D$72,"&lt;&gt;"&amp;"",$D$5:$D$72,"&lt;&gt;"&amp;"NL",$D$5:$D$72,"&lt;&gt;"&amp;"HORS LIGUE",Y$5:Y$72,"&lt;"&amp;Y71)+1),Paramètres!$B$3:$C$56,2,FALSE)*Paramètres!$K$13))</f>
        <v>0</v>
      </c>
      <c r="AA71" s="46"/>
      <c r="AB71" s="2">
        <f>IF(AA$2="Bike &amp; Run",IF(ISNA(VLOOKUP(AA71,Paramètres!$B$3:$C$56,2,FALSE)),0,VLOOKUP(AA71,Paramètres!$B$3:$C$56,2,FALSE)*Paramètres!$K$14),IF(OR(AA71="",OR($D71="",$D71="NL",$D71="HORS LIGUE")),0,VLOOKUP(IF(OR(AA71="",OR($D71="",$D71="NL",$D71="HORS LIGUE")),"",COUNTIFS($D$5:$D$72,"&lt;&gt;"&amp;"",$D$5:$D$72,"&lt;&gt;"&amp;"NL",$D$5:$D$72,"&lt;&gt;"&amp;"HORS LIGUE",AA$5:AA$72,"&lt;"&amp;AA71)+1),Paramètres!$B$3:$C$56,2,FALSE)*Paramètres!$K$14))</f>
        <v>0</v>
      </c>
      <c r="AC71" s="46"/>
      <c r="AD71" s="2">
        <f>IF(AC$2="Bike &amp; Run",IF(ISNA(VLOOKUP(AC71,Paramètres!$B$3:$C$56,2,FALSE)),0,VLOOKUP(AC71,Paramètres!$B$3:$C$56,2,FALSE)*Paramètres!$K$15),IF(OR(AC71="",OR($D71="",$D71="NL",$D71="HORS LIGUE")),0,VLOOKUP(IF(OR(AC71="",OR($D71="",$D71="NL",$D71="HORS LIGUE")),"",COUNTIFS($D$5:$D$72,"&lt;&gt;"&amp;"",$D$5:$D$72,"&lt;&gt;"&amp;"NL",$D$5:$D$72,"&lt;&gt;"&amp;"HORS LIGUE",AC$5:AC$72,"&lt;"&amp;AC71)+1),Paramètres!$B$3:$C$56,2,FALSE)*Paramètres!$K$15))</f>
        <v>0</v>
      </c>
      <c r="AE71" s="46"/>
      <c r="AF71" s="2">
        <f>IF(AE$2="Bike &amp; Run",IF(ISNA(VLOOKUP(AE71,Paramètres!$B$3:$C$56,2,FALSE)),0,VLOOKUP(AE71,Paramètres!$B$3:$C$56,2,FALSE)*Paramètres!$K$16),IF(OR(AE71="",OR($D71="",$D71="NL",$D71="HORS LIGUE")),0,VLOOKUP(IF(OR(AE71="",OR($D71="",$D71="NL",$D71="HORS LIGUE")),"",COUNTIFS($D$5:$D$72,"&lt;&gt;"&amp;"",$D$5:$D$72,"&lt;&gt;"&amp;"NL",$D$5:$D$72,"&lt;&gt;"&amp;"HORS LIGUE",AE$5:AE$72,"&lt;"&amp;AE71)+1),Paramètres!$B$3:$C$56,2,FALSE)*Paramètres!$K$16))</f>
        <v>0</v>
      </c>
      <c r="AG71" s="46"/>
      <c r="AH71" s="2">
        <f>IF(AG$2="Bike &amp; Run",IF(ISNA(VLOOKUP(AG71,Paramètres!$B$3:$C$56,2,FALSE)),0,VLOOKUP(AG71,Paramètres!$B$3:$C$56,2,FALSE)*Paramètres!$K$17),IF(OR(AG71="",OR($D71="",$D71="NL",$D71="HORS LIGUE")),0,VLOOKUP(IF(OR(AG71="",OR($D71="",$D71="NL",$D71="HORS LIGUE")),"",COUNTIFS($D$5:$D$72,"&lt;&gt;"&amp;"",$D$5:$D$72,"&lt;&gt;"&amp;"NL",$D$5:$D$72,"&lt;&gt;"&amp;"HORS LIGUE",AG$5:AG$72,"&lt;"&amp;AG71)+1),Paramètres!$B$3:$C$56,2,FALSE)*Paramètres!$K$17))</f>
        <v>0</v>
      </c>
      <c r="AI71" s="40">
        <f t="shared" si="106"/>
        <v>0</v>
      </c>
      <c r="AJ71" s="3" t="str">
        <f t="shared" si="107"/>
        <v/>
      </c>
      <c r="AK71" s="5">
        <f t="shared" si="55"/>
        <v>0</v>
      </c>
      <c r="AL71" s="41">
        <f t="shared" si="56"/>
        <v>0</v>
      </c>
      <c r="AM71" s="33" t="str">
        <f t="shared" si="108"/>
        <v/>
      </c>
      <c r="AO71" s="22">
        <f t="shared" si="58"/>
        <v>0</v>
      </c>
      <c r="AP71">
        <f t="shared" si="59"/>
        <v>0</v>
      </c>
      <c r="AQ71">
        <f t="shared" si="60"/>
        <v>0</v>
      </c>
      <c r="AR71">
        <f t="shared" si="61"/>
        <v>0</v>
      </c>
      <c r="AS71">
        <f t="shared" si="62"/>
        <v>0</v>
      </c>
      <c r="AT71">
        <f t="shared" si="63"/>
        <v>0</v>
      </c>
      <c r="AU71">
        <f t="shared" si="64"/>
        <v>0</v>
      </c>
      <c r="AV71">
        <f t="shared" si="65"/>
        <v>0</v>
      </c>
      <c r="AW71">
        <f t="shared" si="66"/>
        <v>0</v>
      </c>
      <c r="AX71">
        <f t="shared" si="67"/>
        <v>0</v>
      </c>
      <c r="AY71">
        <f t="shared" si="68"/>
        <v>0</v>
      </c>
      <c r="AZ71">
        <f t="shared" si="69"/>
        <v>0</v>
      </c>
      <c r="BA71">
        <f t="shared" si="70"/>
        <v>0</v>
      </c>
      <c r="BB71">
        <f t="shared" si="71"/>
        <v>0</v>
      </c>
      <c r="BC71">
        <f t="shared" si="72"/>
        <v>0</v>
      </c>
      <c r="BD71">
        <f t="shared" si="73"/>
        <v>0</v>
      </c>
      <c r="BE71" s="22">
        <f t="shared" ref="BE71:BR71" si="111">BD71+LARGE($AO71:$BC71,BE$4)</f>
        <v>0</v>
      </c>
      <c r="BF71" s="22">
        <f t="shared" si="111"/>
        <v>0</v>
      </c>
      <c r="BG71" s="22">
        <f t="shared" si="111"/>
        <v>0</v>
      </c>
      <c r="BH71" s="22">
        <f t="shared" si="111"/>
        <v>0</v>
      </c>
      <c r="BI71" s="22">
        <f t="shared" si="111"/>
        <v>0</v>
      </c>
      <c r="BJ71" s="22">
        <f t="shared" si="111"/>
        <v>0</v>
      </c>
      <c r="BK71" s="22">
        <f t="shared" si="111"/>
        <v>0</v>
      </c>
      <c r="BL71" s="22">
        <f t="shared" si="111"/>
        <v>0</v>
      </c>
      <c r="BM71" s="22">
        <f t="shared" si="111"/>
        <v>0</v>
      </c>
      <c r="BN71" s="22">
        <f t="shared" si="111"/>
        <v>0</v>
      </c>
      <c r="BO71" s="22">
        <f t="shared" si="111"/>
        <v>0</v>
      </c>
      <c r="BP71" s="22">
        <f t="shared" si="111"/>
        <v>0</v>
      </c>
      <c r="BQ71" s="22">
        <f t="shared" si="111"/>
        <v>0</v>
      </c>
      <c r="BR71" s="22">
        <f t="shared" si="111"/>
        <v>0</v>
      </c>
    </row>
    <row r="72" spans="1:70" ht="16.5">
      <c r="A72" s="14"/>
      <c r="B72" s="32" t="str">
        <f>IF(ISNA(VLOOKUP(A72,'Licenciés Jeunes 2023'!A:C,3,0)),"",VLOOKUP(A72,'Licenciés Jeunes 2023'!A:C,3,0))</f>
        <v/>
      </c>
      <c r="C72" s="32" t="str">
        <f>IF(ISNA(VLOOKUP(A72,'Licenciés Jeunes 2023'!A:C,2,0)),"",VLOOKUP(A72,'Licenciés Jeunes 2023'!A:C,2,0))</f>
        <v/>
      </c>
      <c r="D72" s="32" t="str">
        <f>IF(ISNA(VLOOKUP(A72,'Licenciés Jeunes 2023'!A:F,6,0)),"",VLOOKUP(A72,'Licenciés Jeunes 2023'!A:F,6,0))</f>
        <v/>
      </c>
      <c r="E72" s="6"/>
      <c r="F72" s="2">
        <f>IF(E$2="Bike &amp; Run",IF(ISNA(VLOOKUP(E72,Paramètres!$B$3:$C$56,2,FALSE)),0,VLOOKUP(E72,Paramètres!$B$3:$C$56,2,FALSE)*Paramètres!$K$3),IF(OR(E72="",OR($D72="",$D72="NL",$D72="HORS LIGUE")),0,VLOOKUP(IF(OR(E72="",OR($D72="",$D72="NL",$D72="HORS LIGUE")),"",COUNTIFS($D$5:$D$72,"&lt;&gt;"&amp;"",$D$5:$D$72,"&lt;&gt;"&amp;"NL",$D$5:$D$72,"&lt;&gt;"&amp;"HORS LIGUE",E$5:E$72,"&lt;"&amp;E72)+1),Paramètres!$B$3:$C$56,2,FALSE)*Paramètres!$K$3))</f>
        <v>0</v>
      </c>
      <c r="G72" s="4"/>
      <c r="H72" s="2">
        <f>IF(G$2="Bike &amp; Run",IF(ISNA(VLOOKUP(G72,Paramètres!$B$3:$C$56,2,FALSE)),0,VLOOKUP(G72,Paramètres!$B$3:$C$56,2,FALSE)*Paramètres!$K$4),IF(OR(G72="",OR($D72="",$D72="NL",$D72="HORS LIGUE")),0,VLOOKUP(IF(OR(G72="",OR($D72="",$D72="NL",$D72="HORS LIGUE")),"",COUNTIFS($D$5:$D$72,"&lt;&gt;"&amp;"",$D$5:$D$72,"&lt;&gt;"&amp;"NL",$D$5:$D$72,"&lt;&gt;"&amp;"HORS LIGUE",G$5:G$72,"&lt;"&amp;G72)+1),Paramètres!$B$3:$C$56,2,FALSE)*Paramètres!$K$4))</f>
        <v>0</v>
      </c>
      <c r="I72" s="36"/>
      <c r="J72" s="2">
        <f>IF(I$2="Bike &amp; Run",IF(ISNA(VLOOKUP(I72,Paramètres!$B$3:$C$56,2,FALSE)),0,VLOOKUP(I72,Paramètres!$B$3:$C$56,2,FALSE)*Paramètres!$K$5),IF(OR(I72="",OR($D72="",$D72="NL",$D72="HORS LIGUE")),0,VLOOKUP(IF(OR(I72="",OR($D72="",$D72="NL",$D72="HORS LIGUE")),"",COUNTIFS($D$5:$D$72,"&lt;&gt;"&amp;"",$D$5:$D$72,"&lt;&gt;"&amp;"NL",$D$5:$D$72,"&lt;&gt;"&amp;"HORS LIGUE",I$5:I$72,"&lt;"&amp;I72)+1),Paramètres!$B$3:$C$56,2,FALSE)*Paramètres!$K$5))</f>
        <v>0</v>
      </c>
      <c r="K72" s="4"/>
      <c r="L72" s="2">
        <f>IF(K$2="Bike &amp; Run",IF(ISNA(VLOOKUP(K72,Paramètres!$B$3:$C$56,2,FALSE)),0,VLOOKUP(K72,Paramètres!$B$3:$C$56,2,FALSE)*Paramètres!$K$6),IF(OR(K72="",OR($D72="",$D72="NL",$D72="HORS LIGUE")),0,VLOOKUP(IF(OR(K72="",OR($D72="",$D72="NL",$D72="HORS LIGUE")),"",COUNTIFS($D$5:$D$72,"&lt;&gt;"&amp;"",$D$5:$D$72,"&lt;&gt;"&amp;"NL",$D$5:$D$72,"&lt;&gt;"&amp;"HORS LIGUE",K$5:K$72,"&lt;"&amp;K72)+1),Paramètres!$B$3:$C$56,2,FALSE)*Paramètres!$K$6))</f>
        <v>0</v>
      </c>
      <c r="M72" s="4"/>
      <c r="N72" s="2">
        <f>IF(M$2="Bike &amp; Run",IF(ISNA(VLOOKUP(M72,Paramètres!$B$3:$C$56,2,FALSE)),0,VLOOKUP(M72,Paramètres!$B$3:$C$56,2,FALSE)*Paramètres!$K$7),IF(OR(M72="",OR($D72="",$D72="NL",$D72="HORS LIGUE")),0,VLOOKUP(IF(OR(M72="",OR($D72="",$D72="NL",$D72="HORS LIGUE")),"",COUNTIFS($D$5:$D$72,"&lt;&gt;"&amp;"",$D$5:$D$72,"&lt;&gt;"&amp;"NL",$D$5:$D$72,"&lt;&gt;"&amp;"HORS LIGUE",M$5:M$72,"&lt;"&amp;M72)+1),Paramètres!$B$3:$C$56,2,FALSE)*Paramètres!$K$7))</f>
        <v>0</v>
      </c>
      <c r="O72" s="46"/>
      <c r="P72" s="2">
        <f>IF(O$2="Bike &amp; Run",IF(ISNA(VLOOKUP(O72,Paramètres!$B$3:$C$56,2,FALSE)),0,VLOOKUP(O72,Paramètres!$B$3:$C$56,2,FALSE)*Paramètres!$K$8),IF(OR(O72="",OR($D72="",$D72="NL",$D72="HORS LIGUE")),0,VLOOKUP(IF(OR(O72="",OR($D72="",$D72="NL",$D72="HORS LIGUE")),"",COUNTIFS($D$5:$D$72,"&lt;&gt;"&amp;"",$D$5:$D$72,"&lt;&gt;"&amp;"NL",$D$5:$D$72,"&lt;&gt;"&amp;"HORS LIGUE",O$5:O$72,"&lt;"&amp;O72)+1),Paramètres!$B$3:$C$56,2,FALSE)*Paramètres!$K$8))</f>
        <v>0</v>
      </c>
      <c r="Q72" s="46"/>
      <c r="R72" s="2">
        <f>IF(Q$2="Bike &amp; Run",IF(ISNA(VLOOKUP(Q72,Paramètres!$B$3:$C$56,2,FALSE)),0,VLOOKUP(Q72,Paramètres!$B$3:$C$56,2,FALSE)*Paramètres!$K$9),IF(OR(Q72="",OR($D72="",$D72="NL",$D72="HORS LIGUE")),0,VLOOKUP(IF(OR(Q72="",OR($D72="",$D72="NL",$D72="HORS LIGUE")),"",COUNTIFS($D$5:$D$72,"&lt;&gt;"&amp;"",$D$5:$D$72,"&lt;&gt;"&amp;"NL",$D$5:$D$72,"&lt;&gt;"&amp;"HORS LIGUE",Q$5:Q$72,"&lt;"&amp;Q72)+1),Paramètres!$B$3:$C$56,2,FALSE)*Paramètres!$K$9))</f>
        <v>0</v>
      </c>
      <c r="S72" s="46"/>
      <c r="T72" s="2">
        <f>IF(S$2="Bike &amp; Run",IF(ISNA(VLOOKUP(S72,Paramètres!$B$3:$C$56,2,FALSE)),0,VLOOKUP(S72,Paramètres!$B$3:$C$56,2,FALSE)*Paramètres!$K$10),IF(OR(S72="",OR($D72="",$D72="NL",$D72="HORS LIGUE")),0,VLOOKUP(IF(OR(S72="",OR($D72="",$D72="NL",$D72="HORS LIGUE")),"",COUNTIFS($D$5:$D$72,"&lt;&gt;"&amp;"",$D$5:$D$72,"&lt;&gt;"&amp;"NL",$D$5:$D$72,"&lt;&gt;"&amp;"HORS LIGUE",S$5:S$72,"&lt;"&amp;S72)+1),Paramètres!$B$3:$C$56,2,FALSE)*Paramètres!$K$10))</f>
        <v>0</v>
      </c>
      <c r="U72" s="46"/>
      <c r="V72" s="2">
        <f>IF(U$2="Bike &amp; Run",IF(ISNA(VLOOKUP(U72,Paramètres!$B$3:$C$56,2,FALSE)),0,VLOOKUP(U72,Paramètres!$B$3:$C$56,2,FALSE)*Paramètres!$K$11),IF(OR(U72="",OR($D72="",$D72="NL",$D72="HORS LIGUE")),0,VLOOKUP(IF(OR(U72="",OR($D72="",$D72="NL",$D72="HORS LIGUE")),"",COUNTIFS($D$5:$D$72,"&lt;&gt;"&amp;"",$D$5:$D$72,"&lt;&gt;"&amp;"NL",$D$5:$D$72,"&lt;&gt;"&amp;"HORS LIGUE",U$5:U$72,"&lt;"&amp;U72)+1),Paramètres!$B$3:$C$56,2,FALSE)*Paramètres!$K$11))</f>
        <v>0</v>
      </c>
      <c r="W72" s="46"/>
      <c r="X72" s="2">
        <f>IF(W$2="Bike &amp; Run",IF(ISNA(VLOOKUP(W72,Paramètres!$B$3:$C$56,2,FALSE)),0,VLOOKUP(W72,Paramètres!$B$3:$C$56,2,FALSE)*Paramètres!$K$12),IF(OR(W72="",OR($D72="",$D72="NL",$D72="HORS LIGUE")),0,VLOOKUP(IF(OR(W72="",OR($D72="",$D72="NL",$D72="HORS LIGUE")),"",COUNTIFS($D$5:$D$72,"&lt;&gt;"&amp;"",$D$5:$D$72,"&lt;&gt;"&amp;"NL",$D$5:$D$72,"&lt;&gt;"&amp;"HORS LIGUE",W$5:W$72,"&lt;"&amp;W72)+1),Paramètres!$B$3:$C$56,2,FALSE)*Paramètres!$K$12))</f>
        <v>0</v>
      </c>
      <c r="Y72" s="46"/>
      <c r="Z72" s="2">
        <f>IF(Y$2="Bike &amp; Run",IF(ISNA(VLOOKUP(Y72,Paramètres!$B$3:$C$56,2,FALSE)),0,VLOOKUP(Y72,Paramètres!$B$3:$C$56,2,FALSE)*Paramètres!$K$13),IF(OR(Y72="",OR($D72="",$D72="NL",$D72="HORS LIGUE")),0,VLOOKUP(IF(OR(Y72="",OR($D72="",$D72="NL",$D72="HORS LIGUE")),"",COUNTIFS($D$5:$D$72,"&lt;&gt;"&amp;"",$D$5:$D$72,"&lt;&gt;"&amp;"NL",$D$5:$D$72,"&lt;&gt;"&amp;"HORS LIGUE",Y$5:Y$72,"&lt;"&amp;Y72)+1),Paramètres!$B$3:$C$56,2,FALSE)*Paramètres!$K$13))</f>
        <v>0</v>
      </c>
      <c r="AA72" s="46"/>
      <c r="AB72" s="2">
        <f>IF(AA$2="Bike &amp; Run",IF(ISNA(VLOOKUP(AA72,Paramètres!$B$3:$C$56,2,FALSE)),0,VLOOKUP(AA72,Paramètres!$B$3:$C$56,2,FALSE)*Paramètres!$K$14),IF(OR(AA72="",OR($D72="",$D72="NL",$D72="HORS LIGUE")),0,VLOOKUP(IF(OR(AA72="",OR($D72="",$D72="NL",$D72="HORS LIGUE")),"",COUNTIFS($D$5:$D$72,"&lt;&gt;"&amp;"",$D$5:$D$72,"&lt;&gt;"&amp;"NL",$D$5:$D$72,"&lt;&gt;"&amp;"HORS LIGUE",AA$5:AA$72,"&lt;"&amp;AA72)+1),Paramètres!$B$3:$C$56,2,FALSE)*Paramètres!$K$14))</f>
        <v>0</v>
      </c>
      <c r="AC72" s="46"/>
      <c r="AD72" s="2">
        <f>IF(AC$2="Bike &amp; Run",IF(ISNA(VLOOKUP(AC72,Paramètres!$B$3:$C$56,2,FALSE)),0,VLOOKUP(AC72,Paramètres!$B$3:$C$56,2,FALSE)*Paramètres!$K$15),IF(OR(AC72="",OR($D72="",$D72="NL",$D72="HORS LIGUE")),0,VLOOKUP(IF(OR(AC72="",OR($D72="",$D72="NL",$D72="HORS LIGUE")),"",COUNTIFS($D$5:$D$72,"&lt;&gt;"&amp;"",$D$5:$D$72,"&lt;&gt;"&amp;"NL",$D$5:$D$72,"&lt;&gt;"&amp;"HORS LIGUE",AC$5:AC$72,"&lt;"&amp;AC72)+1),Paramètres!$B$3:$C$56,2,FALSE)*Paramètres!$K$15))</f>
        <v>0</v>
      </c>
      <c r="AE72" s="46"/>
      <c r="AF72" s="2">
        <f>IF(AE$2="Bike &amp; Run",IF(ISNA(VLOOKUP(AE72,Paramètres!$B$3:$C$56,2,FALSE)),0,VLOOKUP(AE72,Paramètres!$B$3:$C$56,2,FALSE)*Paramètres!$K$16),IF(OR(AE72="",OR($D72="",$D72="NL",$D72="HORS LIGUE")),0,VLOOKUP(IF(OR(AE72="",OR($D72="",$D72="NL",$D72="HORS LIGUE")),"",COUNTIFS($D$5:$D$72,"&lt;&gt;"&amp;"",$D$5:$D$72,"&lt;&gt;"&amp;"NL",$D$5:$D$72,"&lt;&gt;"&amp;"HORS LIGUE",AE$5:AE$72,"&lt;"&amp;AE72)+1),Paramètres!$B$3:$C$56,2,FALSE)*Paramètres!$K$16))</f>
        <v>0</v>
      </c>
      <c r="AG72" s="46"/>
      <c r="AH72" s="2">
        <f>IF(AG$2="Bike &amp; Run",IF(ISNA(VLOOKUP(AG72,Paramètres!$B$3:$C$56,2,FALSE)),0,VLOOKUP(AG72,Paramètres!$B$3:$C$56,2,FALSE)*Paramètres!$K$17),IF(OR(AG72="",OR($D72="",$D72="NL",$D72="HORS LIGUE")),0,VLOOKUP(IF(OR(AG72="",OR($D72="",$D72="NL",$D72="HORS LIGUE")),"",COUNTIFS($D$5:$D$72,"&lt;&gt;"&amp;"",$D$5:$D$72,"&lt;&gt;"&amp;"NL",$D$5:$D$72,"&lt;&gt;"&amp;"HORS LIGUE",AG$5:AG$72,"&lt;"&amp;AG72)+1),Paramètres!$B$3:$C$56,2,FALSE)*Paramètres!$K$17))</f>
        <v>0</v>
      </c>
      <c r="AI72" s="40">
        <f t="shared" si="106"/>
        <v>0</v>
      </c>
      <c r="AJ72" s="3" t="str">
        <f t="shared" si="107"/>
        <v/>
      </c>
      <c r="AK72" s="5">
        <f t="shared" si="55"/>
        <v>0</v>
      </c>
      <c r="AL72" s="41">
        <f t="shared" si="56"/>
        <v>0</v>
      </c>
      <c r="AM72" s="33" t="str">
        <f t="shared" si="108"/>
        <v/>
      </c>
      <c r="AO72" s="22">
        <f t="shared" si="58"/>
        <v>0</v>
      </c>
      <c r="AP72">
        <f t="shared" si="59"/>
        <v>0</v>
      </c>
      <c r="AQ72">
        <f t="shared" si="60"/>
        <v>0</v>
      </c>
      <c r="AR72">
        <f t="shared" si="61"/>
        <v>0</v>
      </c>
      <c r="AS72">
        <f t="shared" si="62"/>
        <v>0</v>
      </c>
      <c r="AT72">
        <f t="shared" si="63"/>
        <v>0</v>
      </c>
      <c r="AU72">
        <f t="shared" si="64"/>
        <v>0</v>
      </c>
      <c r="AV72">
        <f t="shared" si="65"/>
        <v>0</v>
      </c>
      <c r="AW72">
        <f t="shared" si="66"/>
        <v>0</v>
      </c>
      <c r="AX72">
        <f t="shared" si="67"/>
        <v>0</v>
      </c>
      <c r="AY72">
        <f t="shared" si="68"/>
        <v>0</v>
      </c>
      <c r="AZ72">
        <f t="shared" si="69"/>
        <v>0</v>
      </c>
      <c r="BA72">
        <f t="shared" si="70"/>
        <v>0</v>
      </c>
      <c r="BB72">
        <f t="shared" si="71"/>
        <v>0</v>
      </c>
      <c r="BC72">
        <f t="shared" si="72"/>
        <v>0</v>
      </c>
      <c r="BD72">
        <f t="shared" si="73"/>
        <v>0</v>
      </c>
      <c r="BE72" s="22">
        <f t="shared" ref="BE72:BR72" si="112">BD72+LARGE($AO72:$BC72,BE$4)</f>
        <v>0</v>
      </c>
      <c r="BF72" s="22">
        <f t="shared" si="112"/>
        <v>0</v>
      </c>
      <c r="BG72" s="22">
        <f t="shared" si="112"/>
        <v>0</v>
      </c>
      <c r="BH72" s="22">
        <f t="shared" si="112"/>
        <v>0</v>
      </c>
      <c r="BI72" s="22">
        <f t="shared" si="112"/>
        <v>0</v>
      </c>
      <c r="BJ72" s="22">
        <f t="shared" si="112"/>
        <v>0</v>
      </c>
      <c r="BK72" s="22">
        <f t="shared" si="112"/>
        <v>0</v>
      </c>
      <c r="BL72" s="22">
        <f t="shared" si="112"/>
        <v>0</v>
      </c>
      <c r="BM72" s="22">
        <f t="shared" si="112"/>
        <v>0</v>
      </c>
      <c r="BN72" s="22">
        <f t="shared" si="112"/>
        <v>0</v>
      </c>
      <c r="BO72" s="22">
        <f t="shared" si="112"/>
        <v>0</v>
      </c>
      <c r="BP72" s="22">
        <f t="shared" si="112"/>
        <v>0</v>
      </c>
      <c r="BQ72" s="22">
        <f t="shared" si="112"/>
        <v>0</v>
      </c>
      <c r="BR72" s="22">
        <f t="shared" si="112"/>
        <v>0</v>
      </c>
    </row>
  </sheetData>
  <sheetProtection selectLockedCells="1" selectUnlockedCells="1"/>
  <sortState xmlns:xlrd2="http://schemas.microsoft.com/office/spreadsheetml/2017/richdata2" ref="A5:AM72">
    <sortCondition descending="1" ref="AI4:AI72"/>
  </sortState>
  <mergeCells count="52">
    <mergeCell ref="U1:V1"/>
    <mergeCell ref="A1:A3"/>
    <mergeCell ref="B1:C3"/>
    <mergeCell ref="D1:D3"/>
    <mergeCell ref="E1:F1"/>
    <mergeCell ref="G1:H1"/>
    <mergeCell ref="I1:J1"/>
    <mergeCell ref="K1:L1"/>
    <mergeCell ref="M1:N1"/>
    <mergeCell ref="O1:P1"/>
    <mergeCell ref="Q1:R1"/>
    <mergeCell ref="S1:T1"/>
    <mergeCell ref="O3:P3"/>
    <mergeCell ref="Q3:R3"/>
    <mergeCell ref="S3:T3"/>
    <mergeCell ref="E3:F3"/>
    <mergeCell ref="AI1:AM1"/>
    <mergeCell ref="E2:F2"/>
    <mergeCell ref="G2:H2"/>
    <mergeCell ref="I2:J2"/>
    <mergeCell ref="K2:L2"/>
    <mergeCell ref="M2:N2"/>
    <mergeCell ref="O2:P2"/>
    <mergeCell ref="Q2:R2"/>
    <mergeCell ref="S2:T2"/>
    <mergeCell ref="U2:V2"/>
    <mergeCell ref="W1:X1"/>
    <mergeCell ref="Y1:Z1"/>
    <mergeCell ref="AA1:AB1"/>
    <mergeCell ref="AC1:AD1"/>
    <mergeCell ref="AE1:AF1"/>
    <mergeCell ref="AG1:AH1"/>
    <mergeCell ref="G3:H3"/>
    <mergeCell ref="I3:J3"/>
    <mergeCell ref="K3:L3"/>
    <mergeCell ref="M3:N3"/>
    <mergeCell ref="AG3:AH3"/>
    <mergeCell ref="BD3:BR3"/>
    <mergeCell ref="U3:V3"/>
    <mergeCell ref="W3:X3"/>
    <mergeCell ref="Y3:Z3"/>
    <mergeCell ref="AA3:AB3"/>
    <mergeCell ref="AC3:AD3"/>
    <mergeCell ref="AE3:AF3"/>
    <mergeCell ref="AI2:AK3"/>
    <mergeCell ref="AL2:AM3"/>
    <mergeCell ref="AA2:AB2"/>
    <mergeCell ref="AC2:AD2"/>
    <mergeCell ref="AE2:AF2"/>
    <mergeCell ref="AG2:AH2"/>
    <mergeCell ref="W2:X2"/>
    <mergeCell ref="Y2:Z2"/>
  </mergeCells>
  <dataValidations count="2">
    <dataValidation type="list" allowBlank="1" showInputMessage="1" sqref="A5:A72" xr:uid="{00000000-0002-0000-0C00-000000000000}">
      <formula1>IF(A5&lt;&gt;"",OFFSET(F_licences,MATCH(A5&amp;"*",F_licences,0)-1,,COUNTIF(F_licences,A5&amp;"*"),1),F_licences)</formula1>
    </dataValidation>
    <dataValidation type="list" allowBlank="1" showInputMessage="1" showErrorMessage="1" sqref="D5:D72" xr:uid="{00000000-0002-0000-0C00-000001000000}">
      <formula1>liste_clubs</formula1>
    </dataValidation>
  </dataValidations>
  <pageMargins left="0.78749999999999998" right="0.78749999999999998" top="1.0249999999999999" bottom="1.0249999999999999" header="0.78749999999999998" footer="0.78749999999999998"/>
  <pageSetup paperSize="9" orientation="portrait" useFirstPageNumber="1" horizontalDpi="300" verticalDpi="300" r:id="rId1"/>
  <headerFooter alignWithMargins="0">
    <oddHeader>&amp;C&amp;A</oddHeader>
    <oddFooter>&amp;C&amp;"Calibri"&amp;11&amp;K000000Page &amp;P_x000D_&amp;1#&amp;"Calibri"&amp;10&amp;K0078D7C1 - Interne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codeName="Feuil48"/>
  <dimension ref="A1:BR72"/>
  <sheetViews>
    <sheetView zoomScale="108" workbookViewId="0">
      <selection activeCell="AJ8" sqref="AJ8"/>
    </sheetView>
  </sheetViews>
  <sheetFormatPr baseColWidth="10" defaultColWidth="11" defaultRowHeight="12.5"/>
  <cols>
    <col min="1" max="1" width="23.36328125" bestFit="1" customWidth="1"/>
    <col min="2" max="2" width="14.6328125" bestFit="1" customWidth="1"/>
    <col min="3" max="3" width="12.453125" bestFit="1" customWidth="1"/>
    <col min="4" max="4" width="44.1796875" bestFit="1" customWidth="1"/>
    <col min="5" max="5" width="4.1796875" customWidth="1"/>
    <col min="6" max="6" width="7" customWidth="1"/>
    <col min="7" max="7" width="4.1796875" customWidth="1"/>
    <col min="8" max="8" width="7.36328125" customWidth="1"/>
    <col min="9" max="9" width="4.1796875" customWidth="1"/>
    <col min="10" max="10" width="7.36328125" customWidth="1"/>
    <col min="11" max="11" width="4.1796875" customWidth="1"/>
    <col min="12" max="12" width="7.36328125" customWidth="1"/>
    <col min="13" max="13" width="4.1796875" customWidth="1"/>
    <col min="14" max="14" width="7.36328125" customWidth="1"/>
    <col min="15" max="34" width="7.36328125" hidden="1" customWidth="1"/>
    <col min="35" max="40" width="11" customWidth="1"/>
    <col min="41" max="41" width="11" hidden="1" customWidth="1"/>
    <col min="42" max="70" width="0" hidden="1" customWidth="1"/>
  </cols>
  <sheetData>
    <row r="1" spans="1:70" ht="32.25" customHeight="1">
      <c r="A1" s="86"/>
      <c r="B1" s="89" t="s">
        <v>312</v>
      </c>
      <c r="C1" s="89"/>
      <c r="D1" s="92"/>
      <c r="E1" s="85">
        <f>IF(Paramètres!H3&lt;&gt;"",Paramètres!H3,"")</f>
        <v>44989</v>
      </c>
      <c r="F1" s="85"/>
      <c r="G1" s="85">
        <f>IF(Paramètres!H4&lt;&gt;"",Paramètres!H4,"")</f>
        <v>45011</v>
      </c>
      <c r="H1" s="85"/>
      <c r="I1" s="85">
        <f>IF(Paramètres!H5&lt;&gt;"",Paramètres!H5,"")</f>
        <v>45060</v>
      </c>
      <c r="J1" s="85"/>
      <c r="K1" s="85">
        <f>IF(Paramètres!H6&lt;&gt;"",Paramètres!H6,"")</f>
        <v>45103</v>
      </c>
      <c r="L1" s="85"/>
      <c r="M1" s="85">
        <f>IF(Paramètres!H7&lt;&gt;"",Paramètres!H7,"")</f>
        <v>44744</v>
      </c>
      <c r="N1" s="85"/>
      <c r="O1" s="85" t="str">
        <f>IF(Paramètres!H8&lt;&gt;"",Paramètres!H8,"")</f>
        <v/>
      </c>
      <c r="P1" s="85"/>
      <c r="Q1" s="85" t="str">
        <f>IF(Paramètres!H9&lt;&gt;"",Paramètres!H9,"")</f>
        <v/>
      </c>
      <c r="R1" s="85"/>
      <c r="S1" s="85" t="str">
        <f>IF(Paramètres!H10&lt;&gt;"",Paramètres!H10,"")</f>
        <v/>
      </c>
      <c r="T1" s="85"/>
      <c r="U1" s="85" t="str">
        <f>IF(Paramètres!H11&lt;&gt;"",Paramètres!H11,"")</f>
        <v/>
      </c>
      <c r="V1" s="85"/>
      <c r="W1" s="85" t="str">
        <f>IF(Paramètres!H12&lt;&gt;"",Paramètres!H12,"")</f>
        <v/>
      </c>
      <c r="X1" s="85"/>
      <c r="Y1" s="85" t="str">
        <f>IF(Paramètres!H13&lt;&gt;"",Paramètres!H13,"")</f>
        <v/>
      </c>
      <c r="Z1" s="85"/>
      <c r="AA1" s="85" t="str">
        <f>IF(Paramètres!H14&lt;&gt;"",Paramètres!H14,"")</f>
        <v/>
      </c>
      <c r="AB1" s="85"/>
      <c r="AC1" s="85" t="str">
        <f>IF(Paramètres!H15&lt;&gt;"",Paramètres!H15,"")</f>
        <v/>
      </c>
      <c r="AD1" s="85"/>
      <c r="AE1" s="85" t="str">
        <f>IF(Paramètres!H16&lt;&gt;"",Paramètres!H16,"")</f>
        <v/>
      </c>
      <c r="AF1" s="85"/>
      <c r="AG1" s="85" t="str">
        <f>IF(Paramètres!H17&lt;&gt;"",Paramètres!H17,"")</f>
        <v/>
      </c>
      <c r="AH1" s="79"/>
      <c r="AI1" s="84" t="s">
        <v>0</v>
      </c>
      <c r="AJ1" s="84"/>
      <c r="AK1" s="84"/>
      <c r="AL1" s="84"/>
      <c r="AM1" s="84"/>
    </row>
    <row r="2" spans="1:70" ht="32.25" customHeight="1">
      <c r="A2" s="87"/>
      <c r="B2" s="90"/>
      <c r="C2" s="90"/>
      <c r="D2" s="93"/>
      <c r="E2" s="79" t="s">
        <v>1176</v>
      </c>
      <c r="F2" s="80"/>
      <c r="G2" s="79" t="str">
        <f>IF(G1&lt;&gt;"",Paramètres!I4,"")</f>
        <v>Duathlon</v>
      </c>
      <c r="H2" s="80"/>
      <c r="I2" s="79" t="str">
        <f>IF(I1&lt;&gt;"",Paramètres!I5,"")</f>
        <v>Triathlon</v>
      </c>
      <c r="J2" s="80"/>
      <c r="K2" s="79" t="str">
        <f>IF(K1&lt;&gt;"",Paramètres!I6,"")</f>
        <v>Aquathlon</v>
      </c>
      <c r="L2" s="80"/>
      <c r="M2" s="79" t="str">
        <f>IF(M1&lt;&gt;"",Paramètres!I7,"")</f>
        <v>Aquathlon</v>
      </c>
      <c r="N2" s="80"/>
      <c r="O2" s="79" t="str">
        <f>IF(O1&lt;&gt;"",Paramètres!I8,"")</f>
        <v/>
      </c>
      <c r="P2" s="80"/>
      <c r="Q2" s="79" t="str">
        <f>IF(Q1&lt;&gt;"",Paramètres!I9,"")</f>
        <v/>
      </c>
      <c r="R2" s="80"/>
      <c r="S2" s="79" t="str">
        <f>IF(S1&lt;&gt;"",Paramètres!I10,"")</f>
        <v/>
      </c>
      <c r="T2" s="80"/>
      <c r="U2" s="79" t="str">
        <f>IF(U1&lt;&gt;"",Paramètres!I11,"")</f>
        <v/>
      </c>
      <c r="V2" s="80"/>
      <c r="W2" s="79" t="str">
        <f>IF(W1&lt;&gt;"",Paramètres!I12,"")</f>
        <v/>
      </c>
      <c r="X2" s="80"/>
      <c r="Y2" s="79" t="str">
        <f>IF(Y1&lt;&gt;"",Paramètres!I13,"")</f>
        <v/>
      </c>
      <c r="Z2" s="80"/>
      <c r="AA2" s="79" t="str">
        <f>IF(AA1&lt;&gt;"",Paramètres!I14,"")</f>
        <v/>
      </c>
      <c r="AB2" s="80"/>
      <c r="AC2" s="79" t="str">
        <f>IF(AC1&lt;&gt;"",Paramètres!I15,"")</f>
        <v/>
      </c>
      <c r="AD2" s="80"/>
      <c r="AE2" s="79" t="str">
        <f>IF(AE1&lt;&gt;"",Paramètres!I16,"")</f>
        <v/>
      </c>
      <c r="AF2" s="80"/>
      <c r="AG2" s="79" t="str">
        <f>IF(AG1&lt;&gt;"",Paramètres!I17,"")</f>
        <v/>
      </c>
      <c r="AH2" s="83"/>
      <c r="AI2" s="81" t="s">
        <v>401</v>
      </c>
      <c r="AJ2" s="81"/>
      <c r="AK2" s="81"/>
      <c r="AL2" s="82">
        <f>Paramètres!Q16</f>
        <v>4</v>
      </c>
      <c r="AM2" s="82"/>
    </row>
    <row r="3" spans="1:70" ht="44.25" customHeight="1">
      <c r="A3" s="88"/>
      <c r="B3" s="91"/>
      <c r="C3" s="91"/>
      <c r="D3" s="94"/>
      <c r="E3" s="79" t="str">
        <f>IF(E1&lt;&gt;"",Paramètres!J3,"")</f>
        <v>Joué-les-Tours (37)</v>
      </c>
      <c r="F3" s="80"/>
      <c r="G3" s="79" t="str">
        <f>IF(G1&lt;&gt;"",Paramètres!J4,"")</f>
        <v>Saint-Cyr-sur-Loire (37)</v>
      </c>
      <c r="H3" s="80"/>
      <c r="I3" s="79" t="str">
        <f>IF(I1&lt;&gt;"",Paramètres!J5,"")</f>
        <v>St Grégoire (35)</v>
      </c>
      <c r="J3" s="80"/>
      <c r="K3" s="79" t="str">
        <f>IF(K1&lt;&gt;"",Paramètres!J6,"")</f>
        <v>St Nazaire (44)</v>
      </c>
      <c r="L3" s="80"/>
      <c r="M3" s="79" t="str">
        <f>IF(M1&lt;&gt;"",Paramètres!J7,"")</f>
        <v>St Laurent Nouan (41)</v>
      </c>
      <c r="N3" s="80"/>
      <c r="O3" s="79" t="str">
        <f>IF(O1&lt;&gt;"",Paramètres!J8,"")</f>
        <v/>
      </c>
      <c r="P3" s="80"/>
      <c r="Q3" s="79" t="str">
        <f>IF(Q1&lt;&gt;"",Paramètres!J9,"")</f>
        <v/>
      </c>
      <c r="R3" s="80"/>
      <c r="S3" s="79" t="str">
        <f>IF(S1&lt;&gt;"",Paramètres!J10,"")</f>
        <v/>
      </c>
      <c r="T3" s="80"/>
      <c r="U3" s="79" t="str">
        <f>IF(U1&lt;&gt;"",Paramètres!J11,"")</f>
        <v/>
      </c>
      <c r="V3" s="80"/>
      <c r="W3" s="79" t="str">
        <f>IF(W1&lt;&gt;"",Paramètres!J12,"")</f>
        <v/>
      </c>
      <c r="X3" s="80"/>
      <c r="Y3" s="79" t="str">
        <f>IF(Y1&lt;&gt;"",Paramètres!J13,"")</f>
        <v/>
      </c>
      <c r="Z3" s="80"/>
      <c r="AA3" s="79" t="str">
        <f>IF(AA1&lt;&gt;"",Paramètres!J14,"")</f>
        <v/>
      </c>
      <c r="AB3" s="80"/>
      <c r="AC3" s="79" t="str">
        <f>IF(AC1&lt;&gt;"",Paramètres!J15,"")</f>
        <v/>
      </c>
      <c r="AD3" s="80"/>
      <c r="AE3" s="79" t="str">
        <f>IF(AE1&lt;&gt;"",Paramètres!J16,"")</f>
        <v/>
      </c>
      <c r="AF3" s="80"/>
      <c r="AG3" s="79" t="str">
        <f>IF(AG1&lt;&gt;"",Paramètres!J17,"")</f>
        <v/>
      </c>
      <c r="AH3" s="80"/>
      <c r="AI3" s="81"/>
      <c r="AJ3" s="81"/>
      <c r="AK3" s="81"/>
      <c r="AL3" s="82"/>
      <c r="AM3" s="82"/>
      <c r="BD3" s="78" t="s">
        <v>417</v>
      </c>
      <c r="BE3" s="78"/>
      <c r="BF3" s="78"/>
      <c r="BG3" s="78"/>
      <c r="BH3" s="78"/>
      <c r="BI3" s="78"/>
      <c r="BJ3" s="78"/>
      <c r="BK3" s="78"/>
      <c r="BL3" s="78"/>
      <c r="BM3" s="78"/>
      <c r="BN3" s="78"/>
      <c r="BO3" s="78"/>
      <c r="BP3" s="78"/>
      <c r="BQ3" s="78"/>
      <c r="BR3" s="78"/>
    </row>
    <row r="4" spans="1:70" ht="38.25" customHeight="1">
      <c r="A4" s="31" t="s">
        <v>308</v>
      </c>
      <c r="B4" s="31" t="s">
        <v>70</v>
      </c>
      <c r="C4" s="31" t="s">
        <v>1</v>
      </c>
      <c r="D4" s="31" t="s">
        <v>2</v>
      </c>
      <c r="E4" s="1" t="s">
        <v>3</v>
      </c>
      <c r="F4" s="2" t="s">
        <v>4</v>
      </c>
      <c r="G4" s="1" t="s">
        <v>3</v>
      </c>
      <c r="H4" s="2" t="s">
        <v>4</v>
      </c>
      <c r="I4" s="35" t="s">
        <v>3</v>
      </c>
      <c r="J4" s="2" t="s">
        <v>4</v>
      </c>
      <c r="K4" s="1" t="s">
        <v>3</v>
      </c>
      <c r="L4" s="2" t="s">
        <v>4</v>
      </c>
      <c r="M4" s="1" t="s">
        <v>3</v>
      </c>
      <c r="N4" s="2" t="s">
        <v>4</v>
      </c>
      <c r="O4" s="1" t="s">
        <v>3</v>
      </c>
      <c r="P4" s="2" t="s">
        <v>4</v>
      </c>
      <c r="Q4" s="1" t="s">
        <v>3</v>
      </c>
      <c r="R4" s="2" t="s">
        <v>4</v>
      </c>
      <c r="S4" s="1" t="s">
        <v>3</v>
      </c>
      <c r="T4" s="2" t="s">
        <v>4</v>
      </c>
      <c r="U4" s="1" t="s">
        <v>3</v>
      </c>
      <c r="V4" s="2" t="s">
        <v>4</v>
      </c>
      <c r="W4" s="1" t="s">
        <v>3</v>
      </c>
      <c r="X4" s="2" t="s">
        <v>4</v>
      </c>
      <c r="Y4" s="1" t="s">
        <v>3</v>
      </c>
      <c r="Z4" s="2" t="s">
        <v>4</v>
      </c>
      <c r="AA4" s="1" t="s">
        <v>3</v>
      </c>
      <c r="AB4" s="2" t="s">
        <v>4</v>
      </c>
      <c r="AC4" s="1" t="s">
        <v>3</v>
      </c>
      <c r="AD4" s="2" t="s">
        <v>4</v>
      </c>
      <c r="AE4" s="1" t="s">
        <v>3</v>
      </c>
      <c r="AF4" s="2" t="s">
        <v>4</v>
      </c>
      <c r="AG4" s="1" t="s">
        <v>3</v>
      </c>
      <c r="AH4" s="2" t="s">
        <v>4</v>
      </c>
      <c r="AI4" s="52" t="s">
        <v>5</v>
      </c>
      <c r="AJ4" s="53" t="s">
        <v>6</v>
      </c>
      <c r="AK4" s="54" t="s">
        <v>416</v>
      </c>
      <c r="AL4" s="55" t="str">
        <f>"PTS ("&amp;AL2&amp;" meilleurs résultats)"</f>
        <v>PTS (4 meilleurs résultats)</v>
      </c>
      <c r="AM4" s="56" t="str">
        <f>"CLT (" &amp; AL2 &amp;" meilleurs résultats)"</f>
        <v>CLT (4 meilleurs résultats)</v>
      </c>
      <c r="AO4" s="7" t="s">
        <v>47</v>
      </c>
      <c r="AP4" s="7" t="s">
        <v>48</v>
      </c>
      <c r="AQ4" s="7" t="s">
        <v>49</v>
      </c>
      <c r="AR4" s="7" t="s">
        <v>50</v>
      </c>
      <c r="AS4" s="7" t="s">
        <v>51</v>
      </c>
      <c r="AT4" s="7" t="s">
        <v>391</v>
      </c>
      <c r="AU4" s="7" t="s">
        <v>392</v>
      </c>
      <c r="AV4" s="7" t="s">
        <v>393</v>
      </c>
      <c r="AW4" s="7" t="s">
        <v>394</v>
      </c>
      <c r="AX4" s="7" t="s">
        <v>395</v>
      </c>
      <c r="AY4" s="7" t="s">
        <v>396</v>
      </c>
      <c r="AZ4" s="7" t="s">
        <v>397</v>
      </c>
      <c r="BA4" s="7" t="s">
        <v>398</v>
      </c>
      <c r="BB4" s="7" t="s">
        <v>399</v>
      </c>
      <c r="BC4" s="7" t="s">
        <v>400</v>
      </c>
      <c r="BD4" s="57">
        <v>1</v>
      </c>
      <c r="BE4" s="57">
        <v>2</v>
      </c>
      <c r="BF4" s="57">
        <v>3</v>
      </c>
      <c r="BG4" s="57">
        <v>4</v>
      </c>
      <c r="BH4" s="57">
        <v>5</v>
      </c>
      <c r="BI4" s="57">
        <v>6</v>
      </c>
      <c r="BJ4" s="57">
        <v>7</v>
      </c>
      <c r="BK4" s="57">
        <v>8</v>
      </c>
      <c r="BL4" s="57">
        <v>9</v>
      </c>
      <c r="BM4" s="57">
        <v>10</v>
      </c>
      <c r="BN4" s="57">
        <v>11</v>
      </c>
      <c r="BO4" s="57">
        <v>12</v>
      </c>
      <c r="BP4" s="57">
        <v>13</v>
      </c>
      <c r="BQ4" s="57">
        <v>14</v>
      </c>
      <c r="BR4" s="57">
        <v>15</v>
      </c>
    </row>
    <row r="5" spans="1:70" ht="17" customHeight="1">
      <c r="A5" s="73" t="s">
        <v>1482</v>
      </c>
      <c r="B5" s="32" t="str">
        <f>IF(ISNA(VLOOKUP(A5,'Licenciés Jeunes 2023'!A:C,3,0)),"",VLOOKUP(A5,'Licenciés Jeunes 2023'!A:C,3,0))</f>
        <v>KYVEL</v>
      </c>
      <c r="C5" s="32" t="str">
        <f>IF(ISNA(VLOOKUP(A5,'Licenciés Jeunes 2023'!A:C,2,0)),"",VLOOKUP(A5,'Licenciés Jeunes 2023'!A:C,2,0))</f>
        <v>Valentin</v>
      </c>
      <c r="D5" s="32" t="str">
        <f>IF(ISNA(VLOOKUP(A5,'Licenciés Jeunes 2023'!A:F,6,0)),"",VLOOKUP(A5,'Licenciés Jeunes 2023'!A:F,6,0))</f>
        <v>C CHARTRES METROPOLE TRIATHLON</v>
      </c>
      <c r="E5" s="6">
        <v>1</v>
      </c>
      <c r="F5" s="2">
        <v>151</v>
      </c>
      <c r="G5" s="4">
        <v>1</v>
      </c>
      <c r="H5" s="2">
        <f>IF(G$2="Bike &amp; Run",IF(ISNA(VLOOKUP(G5,Paramètres!$B$3:$C$56,2,FALSE)),0,VLOOKUP(G5,Paramètres!$B$3:$C$56,2,FALSE)*Paramètres!$K$4),IF(OR(G5="",OR($D5="",$D5="NL",$D5="HORS LIGUE")),0,VLOOKUP(IF(OR(G5="",OR($D5="",$D5="NL",$D5="HORS LIGUE")),"",COUNTIFS($D$5:$D$72,"&lt;&gt;"&amp;"",$D$5:$D$72,"&lt;&gt;"&amp;"NL",$D$5:$D$72,"&lt;&gt;"&amp;"HORS LIGUE",G$5:G$72,"&lt;"&amp;G5)+1),Paramètres!$B$3:$C$56,2,FALSE)*Paramètres!$K$4))</f>
        <v>150</v>
      </c>
      <c r="I5" s="36"/>
      <c r="J5" s="2">
        <f>IF(I$2="Bike &amp; Run",IF(ISNA(VLOOKUP(I5,Paramètres!$B$3:$C$56,2,FALSE)),0,VLOOKUP(I5,Paramètres!$B$3:$C$56,2,FALSE)*Paramètres!$K$5),IF(OR(I5="",OR($D5="",$D5="NL",$D5="HORS LIGUE")),0,VLOOKUP(IF(OR(I5="",OR($D5="",$D5="NL",$D5="HORS LIGUE")),"",COUNTIFS($D$5:$D$72,"&lt;&gt;"&amp;"",$D$5:$D$72,"&lt;&gt;"&amp;"NL",$D$5:$D$72,"&lt;&gt;"&amp;"HORS LIGUE",I$5:I$72,"&lt;"&amp;I5)+1),Paramètres!$B$3:$C$56,2,FALSE)*Paramètres!$K$5))</f>
        <v>0</v>
      </c>
      <c r="K5" s="4"/>
      <c r="L5" s="2">
        <f>IF(K$2="Bike &amp; Run",IF(ISNA(VLOOKUP(K5,Paramètres!$B$3:$C$56,2,FALSE)),0,VLOOKUP(K5,Paramètres!$B$3:$C$56,2,FALSE)*Paramètres!$K$6),IF(OR(K5="",OR($D5="",$D5="NL",$D5="HORS LIGUE")),0,VLOOKUP(IF(OR(K5="",OR($D5="",$D5="NL",$D5="HORS LIGUE")),"",COUNTIFS($D$5:$D$72,"&lt;&gt;"&amp;"",$D$5:$D$72,"&lt;&gt;"&amp;"NL",$D$5:$D$72,"&lt;&gt;"&amp;"HORS LIGUE",K$5:K$72,"&lt;"&amp;K5)+1),Paramètres!$B$3:$C$56,2,FALSE)*Paramètres!$K$6))</f>
        <v>0</v>
      </c>
      <c r="M5" s="4"/>
      <c r="N5" s="2">
        <f>IF(M$2="Bike &amp; Run",IF(ISNA(VLOOKUP(M5,Paramètres!$B$3:$C$56,2,FALSE)),0,VLOOKUP(M5,Paramètres!$B$3:$C$56,2,FALSE)*Paramètres!$K$7),IF(OR(M5="",OR($D5="",$D5="NL",$D5="HORS LIGUE")),0,VLOOKUP(IF(OR(M5="",OR($D5="",$D5="NL",$D5="HORS LIGUE")),"",COUNTIFS($D$5:$D$72,"&lt;&gt;"&amp;"",$D$5:$D$72,"&lt;&gt;"&amp;"NL",$D$5:$D$72,"&lt;&gt;"&amp;"HORS LIGUE",M$5:M$72,"&lt;"&amp;M5)+1),Paramètres!$B$3:$C$56,2,FALSE)*Paramètres!$K$7))</f>
        <v>0</v>
      </c>
      <c r="O5" s="46"/>
      <c r="P5" s="2">
        <f>IF(O$2="Bike &amp; Run",IF(ISNA(VLOOKUP(O5,Paramètres!$B$3:$C$56,2,FALSE)),0,VLOOKUP(O5,Paramètres!$B$3:$C$56,2,FALSE)*Paramètres!$K$8),IF(OR(O5="",OR($D5="",$D5="NL",$D5="HORS LIGUE")),0,VLOOKUP(IF(OR(O5="",OR($D5="",$D5="NL",$D5="HORS LIGUE")),"",COUNTIFS($D$5:$D$72,"&lt;&gt;"&amp;"",$D$5:$D$72,"&lt;&gt;"&amp;"NL",$D$5:$D$72,"&lt;&gt;"&amp;"HORS LIGUE",O$5:O$72,"&lt;"&amp;O5)+1),Paramètres!$B$3:$C$56,2,FALSE)*Paramètres!$K$8))</f>
        <v>0</v>
      </c>
      <c r="Q5" s="46"/>
      <c r="R5" s="2">
        <f>IF(Q$2="Bike &amp; Run",IF(ISNA(VLOOKUP(Q5,Paramètres!$B$3:$C$56,2,FALSE)),0,VLOOKUP(Q5,Paramètres!$B$3:$C$56,2,FALSE)*Paramètres!$K$9),IF(OR(Q5="",OR($D5="",$D5="NL",$D5="HORS LIGUE")),0,VLOOKUP(IF(OR(Q5="",OR($D5="",$D5="NL",$D5="HORS LIGUE")),"",COUNTIFS($D$5:$D$72,"&lt;&gt;"&amp;"",$D$5:$D$72,"&lt;&gt;"&amp;"NL",$D$5:$D$72,"&lt;&gt;"&amp;"HORS LIGUE",Q$5:Q$72,"&lt;"&amp;Q5)+1),Paramètres!$B$3:$C$56,2,FALSE)*Paramètres!$K$9))</f>
        <v>0</v>
      </c>
      <c r="S5" s="46"/>
      <c r="T5" s="2">
        <f>IF(S$2="Bike &amp; Run",IF(ISNA(VLOOKUP(S5,Paramètres!$B$3:$C$56,2,FALSE)),0,VLOOKUP(S5,Paramètres!$B$3:$C$56,2,FALSE)*Paramètres!$K$10),IF(OR(S5="",OR($D5="",$D5="NL",$D5="HORS LIGUE")),0,VLOOKUP(IF(OR(S5="",OR($D5="",$D5="NL",$D5="HORS LIGUE")),"",COUNTIFS($D$5:$D$72,"&lt;&gt;"&amp;"",$D$5:$D$72,"&lt;&gt;"&amp;"NL",$D$5:$D$72,"&lt;&gt;"&amp;"HORS LIGUE",S$5:S$72,"&lt;"&amp;S5)+1),Paramètres!$B$3:$C$56,2,FALSE)*Paramètres!$K$10))</f>
        <v>0</v>
      </c>
      <c r="U5" s="46"/>
      <c r="V5" s="2">
        <f>IF(U$2="Bike &amp; Run",IF(ISNA(VLOOKUP(U5,Paramètres!$B$3:$C$56,2,FALSE)),0,VLOOKUP(U5,Paramètres!$B$3:$C$56,2,FALSE)*Paramètres!$K$11),IF(OR(U5="",OR($D5="",$D5="NL",$D5="HORS LIGUE")),0,VLOOKUP(IF(OR(U5="",OR($D5="",$D5="NL",$D5="HORS LIGUE")),"",COUNTIFS($D$5:$D$72,"&lt;&gt;"&amp;"",$D$5:$D$72,"&lt;&gt;"&amp;"NL",$D$5:$D$72,"&lt;&gt;"&amp;"HORS LIGUE",U$5:U$72,"&lt;"&amp;U5)+1),Paramètres!$B$3:$C$56,2,FALSE)*Paramètres!$K$11))</f>
        <v>0</v>
      </c>
      <c r="W5" s="46"/>
      <c r="X5" s="2">
        <f>IF(W$2="Bike &amp; Run",IF(ISNA(VLOOKUP(W5,Paramètres!$B$3:$C$56,2,FALSE)),0,VLOOKUP(W5,Paramètres!$B$3:$C$56,2,FALSE)*Paramètres!$K$12),IF(OR(W5="",OR($D5="",$D5="NL",$D5="HORS LIGUE")),0,VLOOKUP(IF(OR(W5="",OR($D5="",$D5="NL",$D5="HORS LIGUE")),"",COUNTIFS($D$5:$D$72,"&lt;&gt;"&amp;"",$D$5:$D$72,"&lt;&gt;"&amp;"NL",$D$5:$D$72,"&lt;&gt;"&amp;"HORS LIGUE",W$5:W$72,"&lt;"&amp;W5)+1),Paramètres!$B$3:$C$56,2,FALSE)*Paramètres!$K$12))</f>
        <v>0</v>
      </c>
      <c r="Y5" s="46"/>
      <c r="Z5" s="2">
        <f>IF(Y$2="Bike &amp; Run",IF(ISNA(VLOOKUP(Y5,Paramètres!$B$3:$C$56,2,FALSE)),0,VLOOKUP(Y5,Paramètres!$B$3:$C$56,2,FALSE)*Paramètres!$K$13),IF(OR(Y5="",OR($D5="",$D5="NL",$D5="HORS LIGUE")),0,VLOOKUP(IF(OR(Y5="",OR($D5="",$D5="NL",$D5="HORS LIGUE")),"",COUNTIFS($D$5:$D$72,"&lt;&gt;"&amp;"",$D$5:$D$72,"&lt;&gt;"&amp;"NL",$D$5:$D$72,"&lt;&gt;"&amp;"HORS LIGUE",Y$5:Y$72,"&lt;"&amp;Y5)+1),Paramètres!$B$3:$C$56,2,FALSE)*Paramètres!$K$13))</f>
        <v>0</v>
      </c>
      <c r="AA5" s="46"/>
      <c r="AB5" s="2">
        <f>IF(AA$2="Bike &amp; Run",IF(ISNA(VLOOKUP(AA5,Paramètres!$B$3:$C$56,2,FALSE)),0,VLOOKUP(AA5,Paramètres!$B$3:$C$56,2,FALSE)*Paramètres!$K$14),IF(OR(AA5="",OR($D5="",$D5="NL",$D5="HORS LIGUE")),0,VLOOKUP(IF(OR(AA5="",OR($D5="",$D5="NL",$D5="HORS LIGUE")),"",COUNTIFS($D$5:$D$72,"&lt;&gt;"&amp;"",$D$5:$D$72,"&lt;&gt;"&amp;"NL",$D$5:$D$72,"&lt;&gt;"&amp;"HORS LIGUE",AA$5:AA$72,"&lt;"&amp;AA5)+1),Paramètres!$B$3:$C$56,2,FALSE)*Paramètres!$K$14))</f>
        <v>0</v>
      </c>
      <c r="AC5" s="46"/>
      <c r="AD5" s="2">
        <f>IF(AC$2="Bike &amp; Run",IF(ISNA(VLOOKUP(AC5,Paramètres!$B$3:$C$56,2,FALSE)),0,VLOOKUP(AC5,Paramètres!$B$3:$C$56,2,FALSE)*Paramètres!$K$15),IF(OR(AC5="",OR($D5="",$D5="NL",$D5="HORS LIGUE")),0,VLOOKUP(IF(OR(AC5="",OR($D5="",$D5="NL",$D5="HORS LIGUE")),"",COUNTIFS($D$5:$D$72,"&lt;&gt;"&amp;"",$D$5:$D$72,"&lt;&gt;"&amp;"NL",$D$5:$D$72,"&lt;&gt;"&amp;"HORS LIGUE",AC$5:AC$72,"&lt;"&amp;AC5)+1),Paramètres!$B$3:$C$56,2,FALSE)*Paramètres!$K$15))</f>
        <v>0</v>
      </c>
      <c r="AE5" s="46"/>
      <c r="AF5" s="2">
        <f>IF(AE$2="Bike &amp; Run",IF(ISNA(VLOOKUP(AE5,Paramètres!$B$3:$C$56,2,FALSE)),0,VLOOKUP(AE5,Paramètres!$B$3:$C$56,2,FALSE)*Paramètres!$K$16),IF(OR(AE5="",OR($D5="",$D5="NL",$D5="HORS LIGUE")),0,VLOOKUP(IF(OR(AE5="",OR($D5="",$D5="NL",$D5="HORS LIGUE")),"",COUNTIFS($D$5:$D$72,"&lt;&gt;"&amp;"",$D$5:$D$72,"&lt;&gt;"&amp;"NL",$D$5:$D$72,"&lt;&gt;"&amp;"HORS LIGUE",AE$5:AE$72,"&lt;"&amp;AE5)+1),Paramètres!$B$3:$C$56,2,FALSE)*Paramètres!$K$16))</f>
        <v>0</v>
      </c>
      <c r="AG5" s="46"/>
      <c r="AH5" s="2">
        <f>IF(AG$2="Bike &amp; Run",IF(ISNA(VLOOKUP(AG5,Paramètres!$B$3:$C$56,2,FALSE)),0,VLOOKUP(AG5,Paramètres!$B$3:$C$56,2,FALSE)*Paramètres!$K$17),IF(OR(AG5="",OR($D5="",$D5="NL",$D5="HORS LIGUE")),0,VLOOKUP(IF(OR(AG5="",OR($D5="",$D5="NL",$D5="HORS LIGUE")),"",COUNTIFS($D$5:$D$72,"&lt;&gt;"&amp;"",$D$5:$D$72,"&lt;&gt;"&amp;"NL",$D$5:$D$72,"&lt;&gt;"&amp;"HORS LIGUE",AG$5:AG$72,"&lt;"&amp;AG5)+1),Paramètres!$B$3:$C$56,2,FALSE)*Paramètres!$K$17))</f>
        <v>0</v>
      </c>
      <c r="AI5" s="40">
        <f t="shared" ref="AI5:AI36" si="0">F5+H5+J5+L5+N5+P5+R5+T5+V5+X5+Z5+AB5+AD5+AF5+AH5</f>
        <v>301</v>
      </c>
      <c r="AJ5" s="3">
        <f t="shared" ref="AJ5:AJ36" si="1">IF(AI5&lt;&gt;0,RANK(AI5,$AI$5:$AI$72),"")</f>
        <v>1</v>
      </c>
      <c r="AK5" s="5">
        <f t="shared" ref="AK5:AK36" si="2">COUNTA(E5,G5,I5,K5,M5,O5,Q5,S5,U5,W5,Y5,AA5,AC5,AE5,AG5)</f>
        <v>2</v>
      </c>
      <c r="AL5" s="41">
        <f t="shared" ref="AL5:AL36" si="3">HLOOKUP($AL$2,$BD$4:$BR$72,ROW(A5)-3,FALSE)</f>
        <v>301</v>
      </c>
      <c r="AM5" s="33">
        <f t="shared" ref="AM5:AM36" si="4">IF(AL5&lt;&gt;0,RANK(AL5,$AL$5:$AL$72),"")</f>
        <v>1</v>
      </c>
      <c r="AO5" s="22">
        <f t="shared" ref="AO5:AO36" si="5">F5</f>
        <v>151</v>
      </c>
      <c r="AP5">
        <f t="shared" ref="AP5:AP36" si="6">H5</f>
        <v>150</v>
      </c>
      <c r="AQ5">
        <f t="shared" ref="AQ5:AQ36" si="7">J5</f>
        <v>0</v>
      </c>
      <c r="AR5">
        <f t="shared" ref="AR5:AR36" si="8">L5</f>
        <v>0</v>
      </c>
      <c r="AS5">
        <f t="shared" ref="AS5:AS36" si="9">N5</f>
        <v>0</v>
      </c>
      <c r="AT5">
        <f t="shared" ref="AT5:AT36" si="10">P5</f>
        <v>0</v>
      </c>
      <c r="AU5">
        <f t="shared" ref="AU5:AU36" si="11">R5</f>
        <v>0</v>
      </c>
      <c r="AV5">
        <f t="shared" ref="AV5:AV36" si="12">T5</f>
        <v>0</v>
      </c>
      <c r="AW5">
        <f t="shared" ref="AW5:AW36" si="13">V5</f>
        <v>0</v>
      </c>
      <c r="AX5">
        <f t="shared" ref="AX5:AX36" si="14">X5</f>
        <v>0</v>
      </c>
      <c r="AY5">
        <f t="shared" ref="AY5:AY36" si="15">Z5</f>
        <v>0</v>
      </c>
      <c r="AZ5">
        <f t="shared" ref="AZ5:AZ36" si="16">AB5</f>
        <v>0</v>
      </c>
      <c r="BA5">
        <f t="shared" ref="BA5:BA36" si="17">AD5</f>
        <v>0</v>
      </c>
      <c r="BB5">
        <f t="shared" ref="BB5:BB36" si="18">AF5</f>
        <v>0</v>
      </c>
      <c r="BC5">
        <f t="shared" ref="BC5:BC36" si="19">AH5</f>
        <v>0</v>
      </c>
      <c r="BD5">
        <f t="shared" ref="BD5:BD36" si="20">LARGE($AO5:$BC5,BD$4)</f>
        <v>151</v>
      </c>
      <c r="BE5" s="22">
        <f t="shared" ref="BE5:BR5" si="21">BD5+LARGE($AO5:$BC5,BE$4)</f>
        <v>301</v>
      </c>
      <c r="BF5" s="22">
        <f t="shared" si="21"/>
        <v>301</v>
      </c>
      <c r="BG5" s="22">
        <f t="shared" si="21"/>
        <v>301</v>
      </c>
      <c r="BH5" s="22">
        <f t="shared" si="21"/>
        <v>301</v>
      </c>
      <c r="BI5" s="22">
        <f t="shared" si="21"/>
        <v>301</v>
      </c>
      <c r="BJ5" s="22">
        <f t="shared" si="21"/>
        <v>301</v>
      </c>
      <c r="BK5" s="22">
        <f t="shared" si="21"/>
        <v>301</v>
      </c>
      <c r="BL5" s="22">
        <f t="shared" si="21"/>
        <v>301</v>
      </c>
      <c r="BM5" s="22">
        <f t="shared" si="21"/>
        <v>301</v>
      </c>
      <c r="BN5" s="22">
        <f t="shared" si="21"/>
        <v>301</v>
      </c>
      <c r="BO5" s="22">
        <f t="shared" si="21"/>
        <v>301</v>
      </c>
      <c r="BP5" s="22">
        <f t="shared" si="21"/>
        <v>301</v>
      </c>
      <c r="BQ5" s="22">
        <f t="shared" si="21"/>
        <v>301</v>
      </c>
      <c r="BR5" s="22">
        <f t="shared" si="21"/>
        <v>301</v>
      </c>
    </row>
    <row r="6" spans="1:70" ht="17" customHeight="1">
      <c r="A6" s="73" t="s">
        <v>1479</v>
      </c>
      <c r="B6" s="32" t="str">
        <f>IF(ISNA(VLOOKUP(A6,'Licenciés Jeunes 2023'!A:C,3,0)),"",VLOOKUP(A6,'Licenciés Jeunes 2023'!A:C,3,0))</f>
        <v>BENOIT</v>
      </c>
      <c r="C6" s="32" t="str">
        <f>IF(ISNA(VLOOKUP(A6,'Licenciés Jeunes 2023'!A:C,2,0)),"",VLOOKUP(A6,'Licenciés Jeunes 2023'!A:C,2,0))</f>
        <v>Evan</v>
      </c>
      <c r="D6" s="32" t="str">
        <f>IF(ISNA(VLOOKUP(A6,'Licenciés Jeunes 2023'!A:F,6,0)),"",VLOOKUP(A6,'Licenciés Jeunes 2023'!A:F,6,0))</f>
        <v>C CHARTRES METROPOLE TRIATHLON</v>
      </c>
      <c r="E6" s="6">
        <v>2</v>
      </c>
      <c r="F6" s="2">
        <v>139</v>
      </c>
      <c r="G6" s="4">
        <v>2</v>
      </c>
      <c r="H6" s="2">
        <f>IF(G$2="Bike &amp; Run",IF(ISNA(VLOOKUP(G6,Paramètres!$B$3:$C$56,2,FALSE)),0,VLOOKUP(G6,Paramètres!$B$3:$C$56,2,FALSE)*Paramètres!$K$4),IF(OR(G6="",OR($D6="",$D6="NL",$D6="HORS LIGUE")),0,VLOOKUP(IF(OR(G6="",OR($D6="",$D6="NL",$D6="HORS LIGUE")),"",COUNTIFS($D$5:$D$72,"&lt;&gt;"&amp;"",$D$5:$D$72,"&lt;&gt;"&amp;"NL",$D$5:$D$72,"&lt;&gt;"&amp;"HORS LIGUE",G$5:G$72,"&lt;"&amp;G6)+1),Paramètres!$B$3:$C$56,2,FALSE)*Paramètres!$K$4))</f>
        <v>120</v>
      </c>
      <c r="I6" s="36"/>
      <c r="J6" s="2">
        <f>IF(I$2="Bike &amp; Run",IF(ISNA(VLOOKUP(I6,Paramètres!$B$3:$C$56,2,FALSE)),0,VLOOKUP(I6,Paramètres!$B$3:$C$56,2,FALSE)*Paramètres!$K$5),IF(OR(I6="",OR($D6="",$D6="NL",$D6="HORS LIGUE")),0,VLOOKUP(IF(OR(I6="",OR($D6="",$D6="NL",$D6="HORS LIGUE")),"",COUNTIFS($D$5:$D$72,"&lt;&gt;"&amp;"",$D$5:$D$72,"&lt;&gt;"&amp;"NL",$D$5:$D$72,"&lt;&gt;"&amp;"HORS LIGUE",I$5:I$72,"&lt;"&amp;I6)+1),Paramètres!$B$3:$C$56,2,FALSE)*Paramètres!$K$5))</f>
        <v>0</v>
      </c>
      <c r="K6" s="4"/>
      <c r="L6" s="2">
        <f>IF(K$2="Bike &amp; Run",IF(ISNA(VLOOKUP(K6,Paramètres!$B$3:$C$56,2,FALSE)),0,VLOOKUP(K6,Paramètres!$B$3:$C$56,2,FALSE)*Paramètres!$K$6),IF(OR(K6="",OR($D6="",$D6="NL",$D6="HORS LIGUE")),0,VLOOKUP(IF(OR(K6="",OR($D6="",$D6="NL",$D6="HORS LIGUE")),"",COUNTIFS($D$5:$D$72,"&lt;&gt;"&amp;"",$D$5:$D$72,"&lt;&gt;"&amp;"NL",$D$5:$D$72,"&lt;&gt;"&amp;"HORS LIGUE",K$5:K$72,"&lt;"&amp;K6)+1),Paramètres!$B$3:$C$56,2,FALSE)*Paramètres!$K$6))</f>
        <v>0</v>
      </c>
      <c r="M6" s="4"/>
      <c r="N6" s="2">
        <f>IF(M$2="Bike &amp; Run",IF(ISNA(VLOOKUP(M6,Paramètres!$B$3:$C$56,2,FALSE)),0,VLOOKUP(M6,Paramètres!$B$3:$C$56,2,FALSE)*Paramètres!$K$7),IF(OR(M6="",OR($D6="",$D6="NL",$D6="HORS LIGUE")),0,VLOOKUP(IF(OR(M6="",OR($D6="",$D6="NL",$D6="HORS LIGUE")),"",COUNTIFS($D$5:$D$72,"&lt;&gt;"&amp;"",$D$5:$D$72,"&lt;&gt;"&amp;"NL",$D$5:$D$72,"&lt;&gt;"&amp;"HORS LIGUE",M$5:M$72,"&lt;"&amp;M6)+1),Paramètres!$B$3:$C$56,2,FALSE)*Paramètres!$K$7))</f>
        <v>0</v>
      </c>
      <c r="O6" s="46"/>
      <c r="P6" s="2">
        <f>IF(O$2="Bike &amp; Run",IF(ISNA(VLOOKUP(O6,Paramètres!$B$3:$C$56,2,FALSE)),0,VLOOKUP(O6,Paramètres!$B$3:$C$56,2,FALSE)*Paramètres!$K$8),IF(OR(O6="",OR($D6="",$D6="NL",$D6="HORS LIGUE")),0,VLOOKUP(IF(OR(O6="",OR($D6="",$D6="NL",$D6="HORS LIGUE")),"",COUNTIFS($D$5:$D$72,"&lt;&gt;"&amp;"",$D$5:$D$72,"&lt;&gt;"&amp;"NL",$D$5:$D$72,"&lt;&gt;"&amp;"HORS LIGUE",O$5:O$72,"&lt;"&amp;O6)+1),Paramètres!$B$3:$C$56,2,FALSE)*Paramètres!$K$8))</f>
        <v>0</v>
      </c>
      <c r="Q6" s="46"/>
      <c r="R6" s="2">
        <f>IF(Q$2="Bike &amp; Run",IF(ISNA(VLOOKUP(Q6,Paramètres!$B$3:$C$56,2,FALSE)),0,VLOOKUP(Q6,Paramètres!$B$3:$C$56,2,FALSE)*Paramètres!$K$9),IF(OR(Q6="",OR($D6="",$D6="NL",$D6="HORS LIGUE")),0,VLOOKUP(IF(OR(Q6="",OR($D6="",$D6="NL",$D6="HORS LIGUE")),"",COUNTIFS($D$5:$D$72,"&lt;&gt;"&amp;"",$D$5:$D$72,"&lt;&gt;"&amp;"NL",$D$5:$D$72,"&lt;&gt;"&amp;"HORS LIGUE",Q$5:Q$72,"&lt;"&amp;Q6)+1),Paramètres!$B$3:$C$56,2,FALSE)*Paramètres!$K$9))</f>
        <v>0</v>
      </c>
      <c r="S6" s="46"/>
      <c r="T6" s="2">
        <f>IF(S$2="Bike &amp; Run",IF(ISNA(VLOOKUP(S6,Paramètres!$B$3:$C$56,2,FALSE)),0,VLOOKUP(S6,Paramètres!$B$3:$C$56,2,FALSE)*Paramètres!$K$10),IF(OR(S6="",OR($D6="",$D6="NL",$D6="HORS LIGUE")),0,VLOOKUP(IF(OR(S6="",OR($D6="",$D6="NL",$D6="HORS LIGUE")),"",COUNTIFS($D$5:$D$72,"&lt;&gt;"&amp;"",$D$5:$D$72,"&lt;&gt;"&amp;"NL",$D$5:$D$72,"&lt;&gt;"&amp;"HORS LIGUE",S$5:S$72,"&lt;"&amp;S6)+1),Paramètres!$B$3:$C$56,2,FALSE)*Paramètres!$K$10))</f>
        <v>0</v>
      </c>
      <c r="U6" s="46"/>
      <c r="V6" s="2">
        <f>IF(U$2="Bike &amp; Run",IF(ISNA(VLOOKUP(U6,Paramètres!$B$3:$C$56,2,FALSE)),0,VLOOKUP(U6,Paramètres!$B$3:$C$56,2,FALSE)*Paramètres!$K$11),IF(OR(U6="",OR($D6="",$D6="NL",$D6="HORS LIGUE")),0,VLOOKUP(IF(OR(U6="",OR($D6="",$D6="NL",$D6="HORS LIGUE")),"",COUNTIFS($D$5:$D$72,"&lt;&gt;"&amp;"",$D$5:$D$72,"&lt;&gt;"&amp;"NL",$D$5:$D$72,"&lt;&gt;"&amp;"HORS LIGUE",U$5:U$72,"&lt;"&amp;U6)+1),Paramètres!$B$3:$C$56,2,FALSE)*Paramètres!$K$11))</f>
        <v>0</v>
      </c>
      <c r="W6" s="46"/>
      <c r="X6" s="2">
        <f>IF(W$2="Bike &amp; Run",IF(ISNA(VLOOKUP(W6,Paramètres!$B$3:$C$56,2,FALSE)),0,VLOOKUP(W6,Paramètres!$B$3:$C$56,2,FALSE)*Paramètres!$K$12),IF(OR(W6="",OR($D6="",$D6="NL",$D6="HORS LIGUE")),0,VLOOKUP(IF(OR(W6="",OR($D6="",$D6="NL",$D6="HORS LIGUE")),"",COUNTIFS($D$5:$D$72,"&lt;&gt;"&amp;"",$D$5:$D$72,"&lt;&gt;"&amp;"NL",$D$5:$D$72,"&lt;&gt;"&amp;"HORS LIGUE",W$5:W$72,"&lt;"&amp;W6)+1),Paramètres!$B$3:$C$56,2,FALSE)*Paramètres!$K$12))</f>
        <v>0</v>
      </c>
      <c r="Y6" s="46"/>
      <c r="Z6" s="2">
        <f>IF(Y$2="Bike &amp; Run",IF(ISNA(VLOOKUP(Y6,Paramètres!$B$3:$C$56,2,FALSE)),0,VLOOKUP(Y6,Paramètres!$B$3:$C$56,2,FALSE)*Paramètres!$K$13),IF(OR(Y6="",OR($D6="",$D6="NL",$D6="HORS LIGUE")),0,VLOOKUP(IF(OR(Y6="",OR($D6="",$D6="NL",$D6="HORS LIGUE")),"",COUNTIFS($D$5:$D$72,"&lt;&gt;"&amp;"",$D$5:$D$72,"&lt;&gt;"&amp;"NL",$D$5:$D$72,"&lt;&gt;"&amp;"HORS LIGUE",Y$5:Y$72,"&lt;"&amp;Y6)+1),Paramètres!$B$3:$C$56,2,FALSE)*Paramètres!$K$13))</f>
        <v>0</v>
      </c>
      <c r="AA6" s="46"/>
      <c r="AB6" s="2">
        <f>IF(AA$2="Bike &amp; Run",IF(ISNA(VLOOKUP(AA6,Paramètres!$B$3:$C$56,2,FALSE)),0,VLOOKUP(AA6,Paramètres!$B$3:$C$56,2,FALSE)*Paramètres!$K$14),IF(OR(AA6="",OR($D6="",$D6="NL",$D6="HORS LIGUE")),0,VLOOKUP(IF(OR(AA6="",OR($D6="",$D6="NL",$D6="HORS LIGUE")),"",COUNTIFS($D$5:$D$72,"&lt;&gt;"&amp;"",$D$5:$D$72,"&lt;&gt;"&amp;"NL",$D$5:$D$72,"&lt;&gt;"&amp;"HORS LIGUE",AA$5:AA$72,"&lt;"&amp;AA6)+1),Paramètres!$B$3:$C$56,2,FALSE)*Paramètres!$K$14))</f>
        <v>0</v>
      </c>
      <c r="AC6" s="46"/>
      <c r="AD6" s="2">
        <f>IF(AC$2="Bike &amp; Run",IF(ISNA(VLOOKUP(AC6,Paramètres!$B$3:$C$56,2,FALSE)),0,VLOOKUP(AC6,Paramètres!$B$3:$C$56,2,FALSE)*Paramètres!$K$15),IF(OR(AC6="",OR($D6="",$D6="NL",$D6="HORS LIGUE")),0,VLOOKUP(IF(OR(AC6="",OR($D6="",$D6="NL",$D6="HORS LIGUE")),"",COUNTIFS($D$5:$D$72,"&lt;&gt;"&amp;"",$D$5:$D$72,"&lt;&gt;"&amp;"NL",$D$5:$D$72,"&lt;&gt;"&amp;"HORS LIGUE",AC$5:AC$72,"&lt;"&amp;AC6)+1),Paramètres!$B$3:$C$56,2,FALSE)*Paramètres!$K$15))</f>
        <v>0</v>
      </c>
      <c r="AE6" s="46"/>
      <c r="AF6" s="2">
        <f>IF(AE$2="Bike &amp; Run",IF(ISNA(VLOOKUP(AE6,Paramètres!$B$3:$C$56,2,FALSE)),0,VLOOKUP(AE6,Paramètres!$B$3:$C$56,2,FALSE)*Paramètres!$K$16),IF(OR(AE6="",OR($D6="",$D6="NL",$D6="HORS LIGUE")),0,VLOOKUP(IF(OR(AE6="",OR($D6="",$D6="NL",$D6="HORS LIGUE")),"",COUNTIFS($D$5:$D$72,"&lt;&gt;"&amp;"",$D$5:$D$72,"&lt;&gt;"&amp;"NL",$D$5:$D$72,"&lt;&gt;"&amp;"HORS LIGUE",AE$5:AE$72,"&lt;"&amp;AE6)+1),Paramètres!$B$3:$C$56,2,FALSE)*Paramètres!$K$16))</f>
        <v>0</v>
      </c>
      <c r="AG6" s="46"/>
      <c r="AH6" s="2">
        <f>IF(AG$2="Bike &amp; Run",IF(ISNA(VLOOKUP(AG6,Paramètres!$B$3:$C$56,2,FALSE)),0,VLOOKUP(AG6,Paramètres!$B$3:$C$56,2,FALSE)*Paramètres!$K$17),IF(OR(AG6="",OR($D6="",$D6="NL",$D6="HORS LIGUE")),0,VLOOKUP(IF(OR(AG6="",OR($D6="",$D6="NL",$D6="HORS LIGUE")),"",COUNTIFS($D$5:$D$72,"&lt;&gt;"&amp;"",$D$5:$D$72,"&lt;&gt;"&amp;"NL",$D$5:$D$72,"&lt;&gt;"&amp;"HORS LIGUE",AG$5:AG$72,"&lt;"&amp;AG6)+1),Paramètres!$B$3:$C$56,2,FALSE)*Paramètres!$K$17))</f>
        <v>0</v>
      </c>
      <c r="AI6" s="40">
        <f t="shared" si="0"/>
        <v>259</v>
      </c>
      <c r="AJ6" s="3">
        <f t="shared" si="1"/>
        <v>2</v>
      </c>
      <c r="AK6" s="5">
        <f t="shared" si="2"/>
        <v>2</v>
      </c>
      <c r="AL6" s="41">
        <f t="shared" si="3"/>
        <v>259</v>
      </c>
      <c r="AM6" s="33">
        <f t="shared" si="4"/>
        <v>2</v>
      </c>
      <c r="AO6" s="22">
        <f t="shared" si="5"/>
        <v>139</v>
      </c>
      <c r="AP6">
        <f t="shared" si="6"/>
        <v>120</v>
      </c>
      <c r="AQ6">
        <f t="shared" si="7"/>
        <v>0</v>
      </c>
      <c r="AR6">
        <f t="shared" si="8"/>
        <v>0</v>
      </c>
      <c r="AS6">
        <f t="shared" si="9"/>
        <v>0</v>
      </c>
      <c r="AT6">
        <f t="shared" si="10"/>
        <v>0</v>
      </c>
      <c r="AU6">
        <f t="shared" si="11"/>
        <v>0</v>
      </c>
      <c r="AV6">
        <f t="shared" si="12"/>
        <v>0</v>
      </c>
      <c r="AW6">
        <f t="shared" si="13"/>
        <v>0</v>
      </c>
      <c r="AX6">
        <f t="shared" si="14"/>
        <v>0</v>
      </c>
      <c r="AY6">
        <f t="shared" si="15"/>
        <v>0</v>
      </c>
      <c r="AZ6">
        <f t="shared" si="16"/>
        <v>0</v>
      </c>
      <c r="BA6">
        <f t="shared" si="17"/>
        <v>0</v>
      </c>
      <c r="BB6">
        <f t="shared" si="18"/>
        <v>0</v>
      </c>
      <c r="BC6">
        <f t="shared" si="19"/>
        <v>0</v>
      </c>
      <c r="BD6">
        <f t="shared" si="20"/>
        <v>139</v>
      </c>
      <c r="BE6" s="22">
        <f t="shared" ref="BE6:BR6" si="22">BD6+LARGE($AO6:$BC6,BE$4)</f>
        <v>259</v>
      </c>
      <c r="BF6" s="22">
        <f t="shared" si="22"/>
        <v>259</v>
      </c>
      <c r="BG6" s="22">
        <f t="shared" si="22"/>
        <v>259</v>
      </c>
      <c r="BH6" s="22">
        <f t="shared" si="22"/>
        <v>259</v>
      </c>
      <c r="BI6" s="22">
        <f t="shared" si="22"/>
        <v>259</v>
      </c>
      <c r="BJ6" s="22">
        <f t="shared" si="22"/>
        <v>259</v>
      </c>
      <c r="BK6" s="22">
        <f t="shared" si="22"/>
        <v>259</v>
      </c>
      <c r="BL6" s="22">
        <f t="shared" si="22"/>
        <v>259</v>
      </c>
      <c r="BM6" s="22">
        <f t="shared" si="22"/>
        <v>259</v>
      </c>
      <c r="BN6" s="22">
        <f t="shared" si="22"/>
        <v>259</v>
      </c>
      <c r="BO6" s="22">
        <f t="shared" si="22"/>
        <v>259</v>
      </c>
      <c r="BP6" s="22">
        <f t="shared" si="22"/>
        <v>259</v>
      </c>
      <c r="BQ6" s="22">
        <f t="shared" si="22"/>
        <v>259</v>
      </c>
      <c r="BR6" s="22">
        <f t="shared" si="22"/>
        <v>259</v>
      </c>
    </row>
    <row r="7" spans="1:70" ht="17" customHeight="1">
      <c r="A7" s="73" t="s">
        <v>1469</v>
      </c>
      <c r="B7" s="32" t="str">
        <f>IF(ISNA(VLOOKUP(A7,'Licenciés Jeunes 2023'!A:C,3,0)),"",VLOOKUP(A7,'Licenciés Jeunes 2023'!A:C,3,0))</f>
        <v>TALHOUARN</v>
      </c>
      <c r="C7" s="32" t="str">
        <f>IF(ISNA(VLOOKUP(A7,'Licenciés Jeunes 2023'!A:C,2,0)),"",VLOOKUP(A7,'Licenciés Jeunes 2023'!A:C,2,0))</f>
        <v>Mael</v>
      </c>
      <c r="D7" s="32" t="str">
        <f>IF(ISNA(VLOOKUP(A7,'Licenciés Jeunes 2023'!A:F,6,0)),"",VLOOKUP(A7,'Licenciés Jeunes 2023'!A:F,6,0))</f>
        <v>C CHARTRES METROPOLE TRIATHLON</v>
      </c>
      <c r="E7" s="6">
        <v>3</v>
      </c>
      <c r="F7" s="2">
        <v>122</v>
      </c>
      <c r="G7" s="4">
        <v>5</v>
      </c>
      <c r="H7" s="2">
        <f>IF(G$2="Bike &amp; Run",IF(ISNA(VLOOKUP(G7,Paramètres!$B$3:$C$56,2,FALSE)),0,VLOOKUP(G7,Paramètres!$B$3:$C$56,2,FALSE)*Paramètres!$K$4),IF(OR(G7="",OR($D7="",$D7="NL",$D7="HORS LIGUE")),0,VLOOKUP(IF(OR(G7="",OR($D7="",$D7="NL",$D7="HORS LIGUE")),"",COUNTIFS($D$5:$D$72,"&lt;&gt;"&amp;"",$D$5:$D$72,"&lt;&gt;"&amp;"NL",$D$5:$D$72,"&lt;&gt;"&amp;"HORS LIGUE",G$5:G$72,"&lt;"&amp;G7)+1),Paramètres!$B$3:$C$56,2,FALSE)*Paramètres!$K$4))</f>
        <v>75</v>
      </c>
      <c r="I7" s="36"/>
      <c r="J7" s="2">
        <f>IF(I$2="Bike &amp; Run",IF(ISNA(VLOOKUP(I7,Paramètres!$B$3:$C$56,2,FALSE)),0,VLOOKUP(I7,Paramètres!$B$3:$C$56,2,FALSE)*Paramètres!$K$5),IF(OR(I7="",OR($D7="",$D7="NL",$D7="HORS LIGUE")),0,VLOOKUP(IF(OR(I7="",OR($D7="",$D7="NL",$D7="HORS LIGUE")),"",COUNTIFS($D$5:$D$72,"&lt;&gt;"&amp;"",$D$5:$D$72,"&lt;&gt;"&amp;"NL",$D$5:$D$72,"&lt;&gt;"&amp;"HORS LIGUE",I$5:I$72,"&lt;"&amp;I7)+1),Paramètres!$B$3:$C$56,2,FALSE)*Paramètres!$K$5))</f>
        <v>0</v>
      </c>
      <c r="K7" s="4"/>
      <c r="L7" s="2">
        <f>IF(K$2="Bike &amp; Run",IF(ISNA(VLOOKUP(K7,Paramètres!$B$3:$C$56,2,FALSE)),0,VLOOKUP(K7,Paramètres!$B$3:$C$56,2,FALSE)*Paramètres!$K$6),IF(OR(K7="",OR($D7="",$D7="NL",$D7="HORS LIGUE")),0,VLOOKUP(IF(OR(K7="",OR($D7="",$D7="NL",$D7="HORS LIGUE")),"",COUNTIFS($D$5:$D$72,"&lt;&gt;"&amp;"",$D$5:$D$72,"&lt;&gt;"&amp;"NL",$D$5:$D$72,"&lt;&gt;"&amp;"HORS LIGUE",K$5:K$72,"&lt;"&amp;K7)+1),Paramètres!$B$3:$C$56,2,FALSE)*Paramètres!$K$6))</f>
        <v>0</v>
      </c>
      <c r="M7" s="4"/>
      <c r="N7" s="2">
        <f>IF(M$2="Bike &amp; Run",IF(ISNA(VLOOKUP(M7,Paramètres!$B$3:$C$56,2,FALSE)),0,VLOOKUP(M7,Paramètres!$B$3:$C$56,2,FALSE)*Paramètres!$K$7),IF(OR(M7="",OR($D7="",$D7="NL",$D7="HORS LIGUE")),0,VLOOKUP(IF(OR(M7="",OR($D7="",$D7="NL",$D7="HORS LIGUE")),"",COUNTIFS($D$5:$D$72,"&lt;&gt;"&amp;"",$D$5:$D$72,"&lt;&gt;"&amp;"NL",$D$5:$D$72,"&lt;&gt;"&amp;"HORS LIGUE",M$5:M$72,"&lt;"&amp;M7)+1),Paramètres!$B$3:$C$56,2,FALSE)*Paramètres!$K$7))</f>
        <v>0</v>
      </c>
      <c r="O7" s="46"/>
      <c r="P7" s="2">
        <f>IF(O$2="Bike &amp; Run",IF(ISNA(VLOOKUP(O7,Paramètres!$B$3:$C$56,2,FALSE)),0,VLOOKUP(O7,Paramètres!$B$3:$C$56,2,FALSE)*Paramètres!$K$8),IF(OR(O7="",OR($D7="",$D7="NL",$D7="HORS LIGUE")),0,VLOOKUP(IF(OR(O7="",OR($D7="",$D7="NL",$D7="HORS LIGUE")),"",COUNTIFS($D$5:$D$72,"&lt;&gt;"&amp;"",$D$5:$D$72,"&lt;&gt;"&amp;"NL",$D$5:$D$72,"&lt;&gt;"&amp;"HORS LIGUE",O$5:O$72,"&lt;"&amp;O7)+1),Paramètres!$B$3:$C$56,2,FALSE)*Paramètres!$K$8))</f>
        <v>0</v>
      </c>
      <c r="Q7" s="46"/>
      <c r="R7" s="2">
        <f>IF(Q$2="Bike &amp; Run",IF(ISNA(VLOOKUP(Q7,Paramètres!$B$3:$C$56,2,FALSE)),0,VLOOKUP(Q7,Paramètres!$B$3:$C$56,2,FALSE)*Paramètres!$K$9),IF(OR(Q7="",OR($D7="",$D7="NL",$D7="HORS LIGUE")),0,VLOOKUP(IF(OR(Q7="",OR($D7="",$D7="NL",$D7="HORS LIGUE")),"",COUNTIFS($D$5:$D$72,"&lt;&gt;"&amp;"",$D$5:$D$72,"&lt;&gt;"&amp;"NL",$D$5:$D$72,"&lt;&gt;"&amp;"HORS LIGUE",Q$5:Q$72,"&lt;"&amp;Q7)+1),Paramètres!$B$3:$C$56,2,FALSE)*Paramètres!$K$9))</f>
        <v>0</v>
      </c>
      <c r="S7" s="46"/>
      <c r="T7" s="2">
        <f>IF(S$2="Bike &amp; Run",IF(ISNA(VLOOKUP(S7,Paramètres!$B$3:$C$56,2,FALSE)),0,VLOOKUP(S7,Paramètres!$B$3:$C$56,2,FALSE)*Paramètres!$K$10),IF(OR(S7="",OR($D7="",$D7="NL",$D7="HORS LIGUE")),0,VLOOKUP(IF(OR(S7="",OR($D7="",$D7="NL",$D7="HORS LIGUE")),"",COUNTIFS($D$5:$D$72,"&lt;&gt;"&amp;"",$D$5:$D$72,"&lt;&gt;"&amp;"NL",$D$5:$D$72,"&lt;&gt;"&amp;"HORS LIGUE",S$5:S$72,"&lt;"&amp;S7)+1),Paramètres!$B$3:$C$56,2,FALSE)*Paramètres!$K$10))</f>
        <v>0</v>
      </c>
      <c r="U7" s="46"/>
      <c r="V7" s="2">
        <f>IF(U$2="Bike &amp; Run",IF(ISNA(VLOOKUP(U7,Paramètres!$B$3:$C$56,2,FALSE)),0,VLOOKUP(U7,Paramètres!$B$3:$C$56,2,FALSE)*Paramètres!$K$11),IF(OR(U7="",OR($D7="",$D7="NL",$D7="HORS LIGUE")),0,VLOOKUP(IF(OR(U7="",OR($D7="",$D7="NL",$D7="HORS LIGUE")),"",COUNTIFS($D$5:$D$72,"&lt;&gt;"&amp;"",$D$5:$D$72,"&lt;&gt;"&amp;"NL",$D$5:$D$72,"&lt;&gt;"&amp;"HORS LIGUE",U$5:U$72,"&lt;"&amp;U7)+1),Paramètres!$B$3:$C$56,2,FALSE)*Paramètres!$K$11))</f>
        <v>0</v>
      </c>
      <c r="W7" s="46"/>
      <c r="X7" s="2">
        <f>IF(W$2="Bike &amp; Run",IF(ISNA(VLOOKUP(W7,Paramètres!$B$3:$C$56,2,FALSE)),0,VLOOKUP(W7,Paramètres!$B$3:$C$56,2,FALSE)*Paramètres!$K$12),IF(OR(W7="",OR($D7="",$D7="NL",$D7="HORS LIGUE")),0,VLOOKUP(IF(OR(W7="",OR($D7="",$D7="NL",$D7="HORS LIGUE")),"",COUNTIFS($D$5:$D$72,"&lt;&gt;"&amp;"",$D$5:$D$72,"&lt;&gt;"&amp;"NL",$D$5:$D$72,"&lt;&gt;"&amp;"HORS LIGUE",W$5:W$72,"&lt;"&amp;W7)+1),Paramètres!$B$3:$C$56,2,FALSE)*Paramètres!$K$12))</f>
        <v>0</v>
      </c>
      <c r="Y7" s="46"/>
      <c r="Z7" s="2">
        <f>IF(Y$2="Bike &amp; Run",IF(ISNA(VLOOKUP(Y7,Paramètres!$B$3:$C$56,2,FALSE)),0,VLOOKUP(Y7,Paramètres!$B$3:$C$56,2,FALSE)*Paramètres!$K$13),IF(OR(Y7="",OR($D7="",$D7="NL",$D7="HORS LIGUE")),0,VLOOKUP(IF(OR(Y7="",OR($D7="",$D7="NL",$D7="HORS LIGUE")),"",COUNTIFS($D$5:$D$72,"&lt;&gt;"&amp;"",$D$5:$D$72,"&lt;&gt;"&amp;"NL",$D$5:$D$72,"&lt;&gt;"&amp;"HORS LIGUE",Y$5:Y$72,"&lt;"&amp;Y7)+1),Paramètres!$B$3:$C$56,2,FALSE)*Paramètres!$K$13))</f>
        <v>0</v>
      </c>
      <c r="AA7" s="46"/>
      <c r="AB7" s="2">
        <f>IF(AA$2="Bike &amp; Run",IF(ISNA(VLOOKUP(AA7,Paramètres!$B$3:$C$56,2,FALSE)),0,VLOOKUP(AA7,Paramètres!$B$3:$C$56,2,FALSE)*Paramètres!$K$14),IF(OR(AA7="",OR($D7="",$D7="NL",$D7="HORS LIGUE")),0,VLOOKUP(IF(OR(AA7="",OR($D7="",$D7="NL",$D7="HORS LIGUE")),"",COUNTIFS($D$5:$D$72,"&lt;&gt;"&amp;"",$D$5:$D$72,"&lt;&gt;"&amp;"NL",$D$5:$D$72,"&lt;&gt;"&amp;"HORS LIGUE",AA$5:AA$72,"&lt;"&amp;AA7)+1),Paramètres!$B$3:$C$56,2,FALSE)*Paramètres!$K$14))</f>
        <v>0</v>
      </c>
      <c r="AC7" s="46"/>
      <c r="AD7" s="2">
        <f>IF(AC$2="Bike &amp; Run",IF(ISNA(VLOOKUP(AC7,Paramètres!$B$3:$C$56,2,FALSE)),0,VLOOKUP(AC7,Paramètres!$B$3:$C$56,2,FALSE)*Paramètres!$K$15),IF(OR(AC7="",OR($D7="",$D7="NL",$D7="HORS LIGUE")),0,VLOOKUP(IF(OR(AC7="",OR($D7="",$D7="NL",$D7="HORS LIGUE")),"",COUNTIFS($D$5:$D$72,"&lt;&gt;"&amp;"",$D$5:$D$72,"&lt;&gt;"&amp;"NL",$D$5:$D$72,"&lt;&gt;"&amp;"HORS LIGUE",AC$5:AC$72,"&lt;"&amp;AC7)+1),Paramètres!$B$3:$C$56,2,FALSE)*Paramètres!$K$15))</f>
        <v>0</v>
      </c>
      <c r="AE7" s="46"/>
      <c r="AF7" s="2">
        <f>IF(AE$2="Bike &amp; Run",IF(ISNA(VLOOKUP(AE7,Paramètres!$B$3:$C$56,2,FALSE)),0,VLOOKUP(AE7,Paramètres!$B$3:$C$56,2,FALSE)*Paramètres!$K$16),IF(OR(AE7="",OR($D7="",$D7="NL",$D7="HORS LIGUE")),0,VLOOKUP(IF(OR(AE7="",OR($D7="",$D7="NL",$D7="HORS LIGUE")),"",COUNTIFS($D$5:$D$72,"&lt;&gt;"&amp;"",$D$5:$D$72,"&lt;&gt;"&amp;"NL",$D$5:$D$72,"&lt;&gt;"&amp;"HORS LIGUE",AE$5:AE$72,"&lt;"&amp;AE7)+1),Paramètres!$B$3:$C$56,2,FALSE)*Paramètres!$K$16))</f>
        <v>0</v>
      </c>
      <c r="AG7" s="46"/>
      <c r="AH7" s="2">
        <f>IF(AG$2="Bike &amp; Run",IF(ISNA(VLOOKUP(AG7,Paramètres!$B$3:$C$56,2,FALSE)),0,VLOOKUP(AG7,Paramètres!$B$3:$C$56,2,FALSE)*Paramètres!$K$17),IF(OR(AG7="",OR($D7="",$D7="NL",$D7="HORS LIGUE")),0,VLOOKUP(IF(OR(AG7="",OR($D7="",$D7="NL",$D7="HORS LIGUE")),"",COUNTIFS($D$5:$D$72,"&lt;&gt;"&amp;"",$D$5:$D$72,"&lt;&gt;"&amp;"NL",$D$5:$D$72,"&lt;&gt;"&amp;"HORS LIGUE",AG$5:AG$72,"&lt;"&amp;AG7)+1),Paramètres!$B$3:$C$56,2,FALSE)*Paramètres!$K$17))</f>
        <v>0</v>
      </c>
      <c r="AI7" s="40">
        <f t="shared" si="0"/>
        <v>197</v>
      </c>
      <c r="AJ7" s="3">
        <f t="shared" si="1"/>
        <v>3</v>
      </c>
      <c r="AK7" s="5">
        <f t="shared" si="2"/>
        <v>2</v>
      </c>
      <c r="AL7" s="41">
        <f t="shared" si="3"/>
        <v>197</v>
      </c>
      <c r="AM7" s="33">
        <f t="shared" si="4"/>
        <v>3</v>
      </c>
      <c r="AO7" s="22">
        <f t="shared" si="5"/>
        <v>122</v>
      </c>
      <c r="AP7">
        <f t="shared" si="6"/>
        <v>75</v>
      </c>
      <c r="AQ7">
        <f t="shared" si="7"/>
        <v>0</v>
      </c>
      <c r="AR7">
        <f t="shared" si="8"/>
        <v>0</v>
      </c>
      <c r="AS7">
        <f t="shared" si="9"/>
        <v>0</v>
      </c>
      <c r="AT7">
        <f t="shared" si="10"/>
        <v>0</v>
      </c>
      <c r="AU7">
        <f t="shared" si="11"/>
        <v>0</v>
      </c>
      <c r="AV7">
        <f t="shared" si="12"/>
        <v>0</v>
      </c>
      <c r="AW7">
        <f t="shared" si="13"/>
        <v>0</v>
      </c>
      <c r="AX7">
        <f t="shared" si="14"/>
        <v>0</v>
      </c>
      <c r="AY7">
        <f t="shared" si="15"/>
        <v>0</v>
      </c>
      <c r="AZ7">
        <f t="shared" si="16"/>
        <v>0</v>
      </c>
      <c r="BA7">
        <f t="shared" si="17"/>
        <v>0</v>
      </c>
      <c r="BB7">
        <f t="shared" si="18"/>
        <v>0</v>
      </c>
      <c r="BC7">
        <f t="shared" si="19"/>
        <v>0</v>
      </c>
      <c r="BD7">
        <f t="shared" si="20"/>
        <v>122</v>
      </c>
      <c r="BE7" s="22">
        <f t="shared" ref="BE7:BR7" si="23">BD7+LARGE($AO7:$BC7,BE$4)</f>
        <v>197</v>
      </c>
      <c r="BF7" s="22">
        <f t="shared" si="23"/>
        <v>197</v>
      </c>
      <c r="BG7" s="22">
        <f t="shared" si="23"/>
        <v>197</v>
      </c>
      <c r="BH7" s="22">
        <f t="shared" si="23"/>
        <v>197</v>
      </c>
      <c r="BI7" s="22">
        <f t="shared" si="23"/>
        <v>197</v>
      </c>
      <c r="BJ7" s="22">
        <f t="shared" si="23"/>
        <v>197</v>
      </c>
      <c r="BK7" s="22">
        <f t="shared" si="23"/>
        <v>197</v>
      </c>
      <c r="BL7" s="22">
        <f t="shared" si="23"/>
        <v>197</v>
      </c>
      <c r="BM7" s="22">
        <f t="shared" si="23"/>
        <v>197</v>
      </c>
      <c r="BN7" s="22">
        <f t="shared" si="23"/>
        <v>197</v>
      </c>
      <c r="BO7" s="22">
        <f t="shared" si="23"/>
        <v>197</v>
      </c>
      <c r="BP7" s="22">
        <f t="shared" si="23"/>
        <v>197</v>
      </c>
      <c r="BQ7" s="22">
        <f t="shared" si="23"/>
        <v>197</v>
      </c>
      <c r="BR7" s="22">
        <f t="shared" si="23"/>
        <v>197</v>
      </c>
    </row>
    <row r="8" spans="1:70" ht="17" customHeight="1">
      <c r="A8" s="73" t="s">
        <v>1398</v>
      </c>
      <c r="B8" s="32" t="str">
        <f>IF(ISNA(VLOOKUP(A8,'Licenciés Jeunes 2023'!A:C,3,0)),"",VLOOKUP(A8,'Licenciés Jeunes 2023'!A:C,3,0))</f>
        <v>HUSSON</v>
      </c>
      <c r="C8" s="32" t="str">
        <f>IF(ISNA(VLOOKUP(A8,'Licenciés Jeunes 2023'!A:C,2,0)),"",VLOOKUP(A8,'Licenciés Jeunes 2023'!A:C,2,0))</f>
        <v>Malo</v>
      </c>
      <c r="D8" s="32" t="str">
        <f>IF(ISNA(VLOOKUP(A8,'Licenciés Jeunes 2023'!A:F,6,0)),"",VLOOKUP(A8,'Licenciés Jeunes 2023'!A:F,6,0))</f>
        <v>SAINT AVERTIN SPORTS TRIATHLON 37</v>
      </c>
      <c r="E8" s="6">
        <v>5</v>
      </c>
      <c r="F8" s="2">
        <v>98</v>
      </c>
      <c r="G8" s="4">
        <v>9</v>
      </c>
      <c r="H8" s="2">
        <f>IF(G$2="Bike &amp; Run",IF(ISNA(VLOOKUP(G8,Paramètres!$B$3:$C$56,2,FALSE)),0,VLOOKUP(G8,Paramètres!$B$3:$C$56,2,FALSE)*Paramètres!$K$4),IF(OR(G8="",OR($D8="",$D8="NL",$D8="HORS LIGUE")),0,VLOOKUP(IF(OR(G8="",OR($D8="",$D8="NL",$D8="HORS LIGUE")),"",COUNTIFS($D$5:$D$72,"&lt;&gt;"&amp;"",$D$5:$D$72,"&lt;&gt;"&amp;"NL",$D$5:$D$72,"&lt;&gt;"&amp;"HORS LIGUE",G$5:G$72,"&lt;"&amp;G8)+1),Paramètres!$B$3:$C$56,2,FALSE)*Paramètres!$K$4))</f>
        <v>60</v>
      </c>
      <c r="I8" s="36"/>
      <c r="J8" s="2">
        <f>IF(I$2="Bike &amp; Run",IF(ISNA(VLOOKUP(I8,Paramètres!$B$3:$C$56,2,FALSE)),0,VLOOKUP(I8,Paramètres!$B$3:$C$56,2,FALSE)*Paramètres!$K$5),IF(OR(I8="",OR($D8="",$D8="NL",$D8="HORS LIGUE")),0,VLOOKUP(IF(OR(I8="",OR($D8="",$D8="NL",$D8="HORS LIGUE")),"",COUNTIFS($D$5:$D$72,"&lt;&gt;"&amp;"",$D$5:$D$72,"&lt;&gt;"&amp;"NL",$D$5:$D$72,"&lt;&gt;"&amp;"HORS LIGUE",I$5:I$72,"&lt;"&amp;I8)+1),Paramètres!$B$3:$C$56,2,FALSE)*Paramètres!$K$5))</f>
        <v>0</v>
      </c>
      <c r="K8" s="4"/>
      <c r="L8" s="2">
        <f>IF(K$2="Bike &amp; Run",IF(ISNA(VLOOKUP(K8,Paramètres!$B$3:$C$56,2,FALSE)),0,VLOOKUP(K8,Paramètres!$B$3:$C$56,2,FALSE)*Paramètres!$K$6),IF(OR(K8="",OR($D8="",$D8="NL",$D8="HORS LIGUE")),0,VLOOKUP(IF(OR(K8="",OR($D8="",$D8="NL",$D8="HORS LIGUE")),"",COUNTIFS($D$5:$D$72,"&lt;&gt;"&amp;"",$D$5:$D$72,"&lt;&gt;"&amp;"NL",$D$5:$D$72,"&lt;&gt;"&amp;"HORS LIGUE",K$5:K$72,"&lt;"&amp;K8)+1),Paramètres!$B$3:$C$56,2,FALSE)*Paramètres!$K$6))</f>
        <v>0</v>
      </c>
      <c r="M8" s="4"/>
      <c r="N8" s="2">
        <f>IF(M$2="Bike &amp; Run",IF(ISNA(VLOOKUP(M8,Paramètres!$B$3:$C$56,2,FALSE)),0,VLOOKUP(M8,Paramètres!$B$3:$C$56,2,FALSE)*Paramètres!$K$7),IF(OR(M8="",OR($D8="",$D8="NL",$D8="HORS LIGUE")),0,VLOOKUP(IF(OR(M8="",OR($D8="",$D8="NL",$D8="HORS LIGUE")),"",COUNTIFS($D$5:$D$72,"&lt;&gt;"&amp;"",$D$5:$D$72,"&lt;&gt;"&amp;"NL",$D$5:$D$72,"&lt;&gt;"&amp;"HORS LIGUE",M$5:M$72,"&lt;"&amp;M8)+1),Paramètres!$B$3:$C$56,2,FALSE)*Paramètres!$K$7))</f>
        <v>0</v>
      </c>
      <c r="O8" s="46"/>
      <c r="P8" s="2">
        <f>IF(O$2="Bike &amp; Run",IF(ISNA(VLOOKUP(O8,Paramètres!$B$3:$C$56,2,FALSE)),0,VLOOKUP(O8,Paramètres!$B$3:$C$56,2,FALSE)*Paramètres!$K$8),IF(OR(O8="",OR($D8="",$D8="NL",$D8="HORS LIGUE")),0,VLOOKUP(IF(OR(O8="",OR($D8="",$D8="NL",$D8="HORS LIGUE")),"",COUNTIFS($D$5:$D$72,"&lt;&gt;"&amp;"",$D$5:$D$72,"&lt;&gt;"&amp;"NL",$D$5:$D$72,"&lt;&gt;"&amp;"HORS LIGUE",O$5:O$72,"&lt;"&amp;O8)+1),Paramètres!$B$3:$C$56,2,FALSE)*Paramètres!$K$8))</f>
        <v>0</v>
      </c>
      <c r="Q8" s="46"/>
      <c r="R8" s="2">
        <f>IF(Q$2="Bike &amp; Run",IF(ISNA(VLOOKUP(Q8,Paramètres!$B$3:$C$56,2,FALSE)),0,VLOOKUP(Q8,Paramètres!$B$3:$C$56,2,FALSE)*Paramètres!$K$9),IF(OR(Q8="",OR($D8="",$D8="NL",$D8="HORS LIGUE")),0,VLOOKUP(IF(OR(Q8="",OR($D8="",$D8="NL",$D8="HORS LIGUE")),"",COUNTIFS($D$5:$D$72,"&lt;&gt;"&amp;"",$D$5:$D$72,"&lt;&gt;"&amp;"NL",$D$5:$D$72,"&lt;&gt;"&amp;"HORS LIGUE",Q$5:Q$72,"&lt;"&amp;Q8)+1),Paramètres!$B$3:$C$56,2,FALSE)*Paramètres!$K$9))</f>
        <v>0</v>
      </c>
      <c r="S8" s="46"/>
      <c r="T8" s="2">
        <f>IF(S$2="Bike &amp; Run",IF(ISNA(VLOOKUP(S8,Paramètres!$B$3:$C$56,2,FALSE)),0,VLOOKUP(S8,Paramètres!$B$3:$C$56,2,FALSE)*Paramètres!$K$10),IF(OR(S8="",OR($D8="",$D8="NL",$D8="HORS LIGUE")),0,VLOOKUP(IF(OR(S8="",OR($D8="",$D8="NL",$D8="HORS LIGUE")),"",COUNTIFS($D$5:$D$72,"&lt;&gt;"&amp;"",$D$5:$D$72,"&lt;&gt;"&amp;"NL",$D$5:$D$72,"&lt;&gt;"&amp;"HORS LIGUE",S$5:S$72,"&lt;"&amp;S8)+1),Paramètres!$B$3:$C$56,2,FALSE)*Paramètres!$K$10))</f>
        <v>0</v>
      </c>
      <c r="U8" s="46"/>
      <c r="V8" s="2">
        <f>IF(U$2="Bike &amp; Run",IF(ISNA(VLOOKUP(U8,Paramètres!$B$3:$C$56,2,FALSE)),0,VLOOKUP(U8,Paramètres!$B$3:$C$56,2,FALSE)*Paramètres!$K$11),IF(OR(U8="",OR($D8="",$D8="NL",$D8="HORS LIGUE")),0,VLOOKUP(IF(OR(U8="",OR($D8="",$D8="NL",$D8="HORS LIGUE")),"",COUNTIFS($D$5:$D$72,"&lt;&gt;"&amp;"",$D$5:$D$72,"&lt;&gt;"&amp;"NL",$D$5:$D$72,"&lt;&gt;"&amp;"HORS LIGUE",U$5:U$72,"&lt;"&amp;U8)+1),Paramètres!$B$3:$C$56,2,FALSE)*Paramètres!$K$11))</f>
        <v>0</v>
      </c>
      <c r="W8" s="46"/>
      <c r="X8" s="2">
        <f>IF(W$2="Bike &amp; Run",IF(ISNA(VLOOKUP(W8,Paramètres!$B$3:$C$56,2,FALSE)),0,VLOOKUP(W8,Paramètres!$B$3:$C$56,2,FALSE)*Paramètres!$K$12),IF(OR(W8="",OR($D8="",$D8="NL",$D8="HORS LIGUE")),0,VLOOKUP(IF(OR(W8="",OR($D8="",$D8="NL",$D8="HORS LIGUE")),"",COUNTIFS($D$5:$D$72,"&lt;&gt;"&amp;"",$D$5:$D$72,"&lt;&gt;"&amp;"NL",$D$5:$D$72,"&lt;&gt;"&amp;"HORS LIGUE",W$5:W$72,"&lt;"&amp;W8)+1),Paramètres!$B$3:$C$56,2,FALSE)*Paramètres!$K$12))</f>
        <v>0</v>
      </c>
      <c r="Y8" s="46"/>
      <c r="Z8" s="2">
        <f>IF(Y$2="Bike &amp; Run",IF(ISNA(VLOOKUP(Y8,Paramètres!$B$3:$C$56,2,FALSE)),0,VLOOKUP(Y8,Paramètres!$B$3:$C$56,2,FALSE)*Paramètres!$K$13),IF(OR(Y8="",OR($D8="",$D8="NL",$D8="HORS LIGUE")),0,VLOOKUP(IF(OR(Y8="",OR($D8="",$D8="NL",$D8="HORS LIGUE")),"",COUNTIFS($D$5:$D$72,"&lt;&gt;"&amp;"",$D$5:$D$72,"&lt;&gt;"&amp;"NL",$D$5:$D$72,"&lt;&gt;"&amp;"HORS LIGUE",Y$5:Y$72,"&lt;"&amp;Y8)+1),Paramètres!$B$3:$C$56,2,FALSE)*Paramètres!$K$13))</f>
        <v>0</v>
      </c>
      <c r="AA8" s="46"/>
      <c r="AB8" s="2">
        <f>IF(AA$2="Bike &amp; Run",IF(ISNA(VLOOKUP(AA8,Paramètres!$B$3:$C$56,2,FALSE)),0,VLOOKUP(AA8,Paramètres!$B$3:$C$56,2,FALSE)*Paramètres!$K$14),IF(OR(AA8="",OR($D8="",$D8="NL",$D8="HORS LIGUE")),0,VLOOKUP(IF(OR(AA8="",OR($D8="",$D8="NL",$D8="HORS LIGUE")),"",COUNTIFS($D$5:$D$72,"&lt;&gt;"&amp;"",$D$5:$D$72,"&lt;&gt;"&amp;"NL",$D$5:$D$72,"&lt;&gt;"&amp;"HORS LIGUE",AA$5:AA$72,"&lt;"&amp;AA8)+1),Paramètres!$B$3:$C$56,2,FALSE)*Paramètres!$K$14))</f>
        <v>0</v>
      </c>
      <c r="AC8" s="46"/>
      <c r="AD8" s="2">
        <f>IF(AC$2="Bike &amp; Run",IF(ISNA(VLOOKUP(AC8,Paramètres!$B$3:$C$56,2,FALSE)),0,VLOOKUP(AC8,Paramètres!$B$3:$C$56,2,FALSE)*Paramètres!$K$15),IF(OR(AC8="",OR($D8="",$D8="NL",$D8="HORS LIGUE")),0,VLOOKUP(IF(OR(AC8="",OR($D8="",$D8="NL",$D8="HORS LIGUE")),"",COUNTIFS($D$5:$D$72,"&lt;&gt;"&amp;"",$D$5:$D$72,"&lt;&gt;"&amp;"NL",$D$5:$D$72,"&lt;&gt;"&amp;"HORS LIGUE",AC$5:AC$72,"&lt;"&amp;AC8)+1),Paramètres!$B$3:$C$56,2,FALSE)*Paramètres!$K$15))</f>
        <v>0</v>
      </c>
      <c r="AE8" s="46"/>
      <c r="AF8" s="2">
        <f>IF(AE$2="Bike &amp; Run",IF(ISNA(VLOOKUP(AE8,Paramètres!$B$3:$C$56,2,FALSE)),0,VLOOKUP(AE8,Paramètres!$B$3:$C$56,2,FALSE)*Paramètres!$K$16),IF(OR(AE8="",OR($D8="",$D8="NL",$D8="HORS LIGUE")),0,VLOOKUP(IF(OR(AE8="",OR($D8="",$D8="NL",$D8="HORS LIGUE")),"",COUNTIFS($D$5:$D$72,"&lt;&gt;"&amp;"",$D$5:$D$72,"&lt;&gt;"&amp;"NL",$D$5:$D$72,"&lt;&gt;"&amp;"HORS LIGUE",AE$5:AE$72,"&lt;"&amp;AE8)+1),Paramètres!$B$3:$C$56,2,FALSE)*Paramètres!$K$16))</f>
        <v>0</v>
      </c>
      <c r="AG8" s="46"/>
      <c r="AH8" s="2">
        <f>IF(AG$2="Bike &amp; Run",IF(ISNA(VLOOKUP(AG8,Paramètres!$B$3:$C$56,2,FALSE)),0,VLOOKUP(AG8,Paramètres!$B$3:$C$56,2,FALSE)*Paramètres!$K$17),IF(OR(AG8="",OR($D8="",$D8="NL",$D8="HORS LIGUE")),0,VLOOKUP(IF(OR(AG8="",OR($D8="",$D8="NL",$D8="HORS LIGUE")),"",COUNTIFS($D$5:$D$72,"&lt;&gt;"&amp;"",$D$5:$D$72,"&lt;&gt;"&amp;"NL",$D$5:$D$72,"&lt;&gt;"&amp;"HORS LIGUE",AG$5:AG$72,"&lt;"&amp;AG8)+1),Paramètres!$B$3:$C$56,2,FALSE)*Paramètres!$K$17))</f>
        <v>0</v>
      </c>
      <c r="AI8" s="40">
        <f t="shared" si="0"/>
        <v>158</v>
      </c>
      <c r="AJ8" s="3">
        <f t="shared" si="1"/>
        <v>4</v>
      </c>
      <c r="AK8" s="5">
        <f t="shared" si="2"/>
        <v>2</v>
      </c>
      <c r="AL8" s="41">
        <f t="shared" si="3"/>
        <v>158</v>
      </c>
      <c r="AM8" s="33">
        <f t="shared" si="4"/>
        <v>4</v>
      </c>
      <c r="AO8" s="22">
        <f t="shared" si="5"/>
        <v>98</v>
      </c>
      <c r="AP8">
        <f t="shared" si="6"/>
        <v>60</v>
      </c>
      <c r="AQ8">
        <f t="shared" si="7"/>
        <v>0</v>
      </c>
      <c r="AR8">
        <f t="shared" si="8"/>
        <v>0</v>
      </c>
      <c r="AS8">
        <f t="shared" si="9"/>
        <v>0</v>
      </c>
      <c r="AT8">
        <f t="shared" si="10"/>
        <v>0</v>
      </c>
      <c r="AU8">
        <f t="shared" si="11"/>
        <v>0</v>
      </c>
      <c r="AV8">
        <f t="shared" si="12"/>
        <v>0</v>
      </c>
      <c r="AW8">
        <f t="shared" si="13"/>
        <v>0</v>
      </c>
      <c r="AX8">
        <f t="shared" si="14"/>
        <v>0</v>
      </c>
      <c r="AY8">
        <f t="shared" si="15"/>
        <v>0</v>
      </c>
      <c r="AZ8">
        <f t="shared" si="16"/>
        <v>0</v>
      </c>
      <c r="BA8">
        <f t="shared" si="17"/>
        <v>0</v>
      </c>
      <c r="BB8">
        <f t="shared" si="18"/>
        <v>0</v>
      </c>
      <c r="BC8">
        <f t="shared" si="19"/>
        <v>0</v>
      </c>
      <c r="BD8">
        <f t="shared" si="20"/>
        <v>98</v>
      </c>
      <c r="BE8" s="22">
        <f t="shared" ref="BE8:BR8" si="24">BD8+LARGE($AO8:$BC8,BE$4)</f>
        <v>158</v>
      </c>
      <c r="BF8" s="22">
        <f t="shared" si="24"/>
        <v>158</v>
      </c>
      <c r="BG8" s="22">
        <f t="shared" si="24"/>
        <v>158</v>
      </c>
      <c r="BH8" s="22">
        <f t="shared" si="24"/>
        <v>158</v>
      </c>
      <c r="BI8" s="22">
        <f t="shared" si="24"/>
        <v>158</v>
      </c>
      <c r="BJ8" s="22">
        <f t="shared" si="24"/>
        <v>158</v>
      </c>
      <c r="BK8" s="22">
        <f t="shared" si="24"/>
        <v>158</v>
      </c>
      <c r="BL8" s="22">
        <f t="shared" si="24"/>
        <v>158</v>
      </c>
      <c r="BM8" s="22">
        <f t="shared" si="24"/>
        <v>158</v>
      </c>
      <c r="BN8" s="22">
        <f t="shared" si="24"/>
        <v>158</v>
      </c>
      <c r="BO8" s="22">
        <f t="shared" si="24"/>
        <v>158</v>
      </c>
      <c r="BP8" s="22">
        <f t="shared" si="24"/>
        <v>158</v>
      </c>
      <c r="BQ8" s="22">
        <f t="shared" si="24"/>
        <v>158</v>
      </c>
      <c r="BR8" s="22">
        <f t="shared" si="24"/>
        <v>158</v>
      </c>
    </row>
    <row r="9" spans="1:70" ht="18" customHeight="1">
      <c r="A9" s="73" t="s">
        <v>1344</v>
      </c>
      <c r="B9" s="32" t="str">
        <f>IF(ISNA(VLOOKUP(A9,'Licenciés Jeunes 2023'!A:C,3,0)),"",VLOOKUP(A9,'Licenciés Jeunes 2023'!A:C,3,0))</f>
        <v>GILBERT</v>
      </c>
      <c r="C9" s="32" t="str">
        <f>IF(ISNA(VLOOKUP(A9,'Licenciés Jeunes 2023'!A:C,2,0)),"",VLOOKUP(A9,'Licenciés Jeunes 2023'!A:C,2,0))</f>
        <v>NOLANN</v>
      </c>
      <c r="D9" s="32" t="str">
        <f>IF(ISNA(VLOOKUP(A9,'Licenciés Jeunes 2023'!A:F,6,0)),"",VLOOKUP(A9,'Licenciés Jeunes 2023'!A:F,6,0))</f>
        <v>VENDOME TRIATHLON</v>
      </c>
      <c r="E9" s="6">
        <v>7</v>
      </c>
      <c r="F9" s="2">
        <v>79</v>
      </c>
      <c r="G9" s="4">
        <v>10</v>
      </c>
      <c r="H9" s="2">
        <f>IF(G$2="Bike &amp; Run",IF(ISNA(VLOOKUP(G9,Paramètres!$B$3:$C$56,2,FALSE)),0,VLOOKUP(G9,Paramètres!$B$3:$C$56,2,FALSE)*Paramètres!$K$4),IF(OR(G9="",OR($D9="",$D9="NL",$D9="HORS LIGUE")),0,VLOOKUP(IF(OR(G9="",OR($D9="",$D9="NL",$D9="HORS LIGUE")),"",COUNTIFS($D$5:$D$72,"&lt;&gt;"&amp;"",$D$5:$D$72,"&lt;&gt;"&amp;"NL",$D$5:$D$72,"&lt;&gt;"&amp;"HORS LIGUE",G$5:G$72,"&lt;"&amp;G9)+1),Paramètres!$B$3:$C$56,2,FALSE)*Paramètres!$K$4))</f>
        <v>57</v>
      </c>
      <c r="I9" s="36"/>
      <c r="J9" s="2">
        <f>IF(I$2="Bike &amp; Run",IF(ISNA(VLOOKUP(I9,Paramètres!$B$3:$C$56,2,FALSE)),0,VLOOKUP(I9,Paramètres!$B$3:$C$56,2,FALSE)*Paramètres!$K$5),IF(OR(I9="",OR($D9="",$D9="NL",$D9="HORS LIGUE")),0,VLOOKUP(IF(OR(I9="",OR($D9="",$D9="NL",$D9="HORS LIGUE")),"",COUNTIFS($D$5:$D$72,"&lt;&gt;"&amp;"",$D$5:$D$72,"&lt;&gt;"&amp;"NL",$D$5:$D$72,"&lt;&gt;"&amp;"HORS LIGUE",I$5:I$72,"&lt;"&amp;I9)+1),Paramètres!$B$3:$C$56,2,FALSE)*Paramètres!$K$5))</f>
        <v>0</v>
      </c>
      <c r="K9" s="4"/>
      <c r="L9" s="2">
        <f>IF(K$2="Bike &amp; Run",IF(ISNA(VLOOKUP(K9,Paramètres!$B$3:$C$56,2,FALSE)),0,VLOOKUP(K9,Paramètres!$B$3:$C$56,2,FALSE)*Paramètres!$K$6),IF(OR(K9="",OR($D9="",$D9="NL",$D9="HORS LIGUE")),0,VLOOKUP(IF(OR(K9="",OR($D9="",$D9="NL",$D9="HORS LIGUE")),"",COUNTIFS($D$5:$D$72,"&lt;&gt;"&amp;"",$D$5:$D$72,"&lt;&gt;"&amp;"NL",$D$5:$D$72,"&lt;&gt;"&amp;"HORS LIGUE",K$5:K$72,"&lt;"&amp;K9)+1),Paramètres!$B$3:$C$56,2,FALSE)*Paramètres!$K$6))</f>
        <v>0</v>
      </c>
      <c r="M9" s="4"/>
      <c r="N9" s="2">
        <f>IF(M$2="Bike &amp; Run",IF(ISNA(VLOOKUP(M9,Paramètres!$B$3:$C$56,2,FALSE)),0,VLOOKUP(M9,Paramètres!$B$3:$C$56,2,FALSE)*Paramètres!$K$7),IF(OR(M9="",OR($D9="",$D9="NL",$D9="HORS LIGUE")),0,VLOOKUP(IF(OR(M9="",OR($D9="",$D9="NL",$D9="HORS LIGUE")),"",COUNTIFS($D$5:$D$72,"&lt;&gt;"&amp;"",$D$5:$D$72,"&lt;&gt;"&amp;"NL",$D$5:$D$72,"&lt;&gt;"&amp;"HORS LIGUE",M$5:M$72,"&lt;"&amp;M9)+1),Paramètres!$B$3:$C$56,2,FALSE)*Paramètres!$K$7))</f>
        <v>0</v>
      </c>
      <c r="O9" s="46"/>
      <c r="P9" s="2">
        <f>IF(O$2="Bike &amp; Run",IF(ISNA(VLOOKUP(O9,Paramètres!$B$3:$C$56,2,FALSE)),0,VLOOKUP(O9,Paramètres!$B$3:$C$56,2,FALSE)*Paramètres!$K$8),IF(OR(O9="",OR($D9="",$D9="NL",$D9="HORS LIGUE")),0,VLOOKUP(IF(OR(O9="",OR($D9="",$D9="NL",$D9="HORS LIGUE")),"",COUNTIFS($D$5:$D$72,"&lt;&gt;"&amp;"",$D$5:$D$72,"&lt;&gt;"&amp;"NL",$D$5:$D$72,"&lt;&gt;"&amp;"HORS LIGUE",O$5:O$72,"&lt;"&amp;O9)+1),Paramètres!$B$3:$C$56,2,FALSE)*Paramètres!$K$8))</f>
        <v>0</v>
      </c>
      <c r="Q9" s="46"/>
      <c r="R9" s="2">
        <f>IF(Q$2="Bike &amp; Run",IF(ISNA(VLOOKUP(Q9,Paramètres!$B$3:$C$56,2,FALSE)),0,VLOOKUP(Q9,Paramètres!$B$3:$C$56,2,FALSE)*Paramètres!$K$9),IF(OR(Q9="",OR($D9="",$D9="NL",$D9="HORS LIGUE")),0,VLOOKUP(IF(OR(Q9="",OR($D9="",$D9="NL",$D9="HORS LIGUE")),"",COUNTIFS($D$5:$D$72,"&lt;&gt;"&amp;"",$D$5:$D$72,"&lt;&gt;"&amp;"NL",$D$5:$D$72,"&lt;&gt;"&amp;"HORS LIGUE",Q$5:Q$72,"&lt;"&amp;Q9)+1),Paramètres!$B$3:$C$56,2,FALSE)*Paramètres!$K$9))</f>
        <v>0</v>
      </c>
      <c r="S9" s="46"/>
      <c r="T9" s="2">
        <f>IF(S$2="Bike &amp; Run",IF(ISNA(VLOOKUP(S9,Paramètres!$B$3:$C$56,2,FALSE)),0,VLOOKUP(S9,Paramètres!$B$3:$C$56,2,FALSE)*Paramètres!$K$10),IF(OR(S9="",OR($D9="",$D9="NL",$D9="HORS LIGUE")),0,VLOOKUP(IF(OR(S9="",OR($D9="",$D9="NL",$D9="HORS LIGUE")),"",COUNTIFS($D$5:$D$72,"&lt;&gt;"&amp;"",$D$5:$D$72,"&lt;&gt;"&amp;"NL",$D$5:$D$72,"&lt;&gt;"&amp;"HORS LIGUE",S$5:S$72,"&lt;"&amp;S9)+1),Paramètres!$B$3:$C$56,2,FALSE)*Paramètres!$K$10))</f>
        <v>0</v>
      </c>
      <c r="U9" s="46"/>
      <c r="V9" s="2">
        <f>IF(U$2="Bike &amp; Run",IF(ISNA(VLOOKUP(U9,Paramètres!$B$3:$C$56,2,FALSE)),0,VLOOKUP(U9,Paramètres!$B$3:$C$56,2,FALSE)*Paramètres!$K$11),IF(OR(U9="",OR($D9="",$D9="NL",$D9="HORS LIGUE")),0,VLOOKUP(IF(OR(U9="",OR($D9="",$D9="NL",$D9="HORS LIGUE")),"",COUNTIFS($D$5:$D$72,"&lt;&gt;"&amp;"",$D$5:$D$72,"&lt;&gt;"&amp;"NL",$D$5:$D$72,"&lt;&gt;"&amp;"HORS LIGUE",U$5:U$72,"&lt;"&amp;U9)+1),Paramètres!$B$3:$C$56,2,FALSE)*Paramètres!$K$11))</f>
        <v>0</v>
      </c>
      <c r="W9" s="46"/>
      <c r="X9" s="2">
        <f>IF(W$2="Bike &amp; Run",IF(ISNA(VLOOKUP(W9,Paramètres!$B$3:$C$56,2,FALSE)),0,VLOOKUP(W9,Paramètres!$B$3:$C$56,2,FALSE)*Paramètres!$K$12),IF(OR(W9="",OR($D9="",$D9="NL",$D9="HORS LIGUE")),0,VLOOKUP(IF(OR(W9="",OR($D9="",$D9="NL",$D9="HORS LIGUE")),"",COUNTIFS($D$5:$D$72,"&lt;&gt;"&amp;"",$D$5:$D$72,"&lt;&gt;"&amp;"NL",$D$5:$D$72,"&lt;&gt;"&amp;"HORS LIGUE",W$5:W$72,"&lt;"&amp;W9)+1),Paramètres!$B$3:$C$56,2,FALSE)*Paramètres!$K$12))</f>
        <v>0</v>
      </c>
      <c r="Y9" s="46"/>
      <c r="Z9" s="2">
        <f>IF(Y$2="Bike &amp; Run",IF(ISNA(VLOOKUP(Y9,Paramètres!$B$3:$C$56,2,FALSE)),0,VLOOKUP(Y9,Paramètres!$B$3:$C$56,2,FALSE)*Paramètres!$K$13),IF(OR(Y9="",OR($D9="",$D9="NL",$D9="HORS LIGUE")),0,VLOOKUP(IF(OR(Y9="",OR($D9="",$D9="NL",$D9="HORS LIGUE")),"",COUNTIFS($D$5:$D$72,"&lt;&gt;"&amp;"",$D$5:$D$72,"&lt;&gt;"&amp;"NL",$D$5:$D$72,"&lt;&gt;"&amp;"HORS LIGUE",Y$5:Y$72,"&lt;"&amp;Y9)+1),Paramètres!$B$3:$C$56,2,FALSE)*Paramètres!$K$13))</f>
        <v>0</v>
      </c>
      <c r="AA9" s="46"/>
      <c r="AB9" s="2">
        <f>IF(AA$2="Bike &amp; Run",IF(ISNA(VLOOKUP(AA9,Paramètres!$B$3:$C$56,2,FALSE)),0,VLOOKUP(AA9,Paramètres!$B$3:$C$56,2,FALSE)*Paramètres!$K$14),IF(OR(AA9="",OR($D9="",$D9="NL",$D9="HORS LIGUE")),0,VLOOKUP(IF(OR(AA9="",OR($D9="",$D9="NL",$D9="HORS LIGUE")),"",COUNTIFS($D$5:$D$72,"&lt;&gt;"&amp;"",$D$5:$D$72,"&lt;&gt;"&amp;"NL",$D$5:$D$72,"&lt;&gt;"&amp;"HORS LIGUE",AA$5:AA$72,"&lt;"&amp;AA9)+1),Paramètres!$B$3:$C$56,2,FALSE)*Paramètres!$K$14))</f>
        <v>0</v>
      </c>
      <c r="AC9" s="46"/>
      <c r="AD9" s="2">
        <f>IF(AC$2="Bike &amp; Run",IF(ISNA(VLOOKUP(AC9,Paramètres!$B$3:$C$56,2,FALSE)),0,VLOOKUP(AC9,Paramètres!$B$3:$C$56,2,FALSE)*Paramètres!$K$15),IF(OR(AC9="",OR($D9="",$D9="NL",$D9="HORS LIGUE")),0,VLOOKUP(IF(OR(AC9="",OR($D9="",$D9="NL",$D9="HORS LIGUE")),"",COUNTIFS($D$5:$D$72,"&lt;&gt;"&amp;"",$D$5:$D$72,"&lt;&gt;"&amp;"NL",$D$5:$D$72,"&lt;&gt;"&amp;"HORS LIGUE",AC$5:AC$72,"&lt;"&amp;AC9)+1),Paramètres!$B$3:$C$56,2,FALSE)*Paramètres!$K$15))</f>
        <v>0</v>
      </c>
      <c r="AE9" s="46"/>
      <c r="AF9" s="2">
        <f>IF(AE$2="Bike &amp; Run",IF(ISNA(VLOOKUP(AE9,Paramètres!$B$3:$C$56,2,FALSE)),0,VLOOKUP(AE9,Paramètres!$B$3:$C$56,2,FALSE)*Paramètres!$K$16),IF(OR(AE9="",OR($D9="",$D9="NL",$D9="HORS LIGUE")),0,VLOOKUP(IF(OR(AE9="",OR($D9="",$D9="NL",$D9="HORS LIGUE")),"",COUNTIFS($D$5:$D$72,"&lt;&gt;"&amp;"",$D$5:$D$72,"&lt;&gt;"&amp;"NL",$D$5:$D$72,"&lt;&gt;"&amp;"HORS LIGUE",AE$5:AE$72,"&lt;"&amp;AE9)+1),Paramètres!$B$3:$C$56,2,FALSE)*Paramètres!$K$16))</f>
        <v>0</v>
      </c>
      <c r="AG9" s="46"/>
      <c r="AH9" s="2">
        <f>IF(AG$2="Bike &amp; Run",IF(ISNA(VLOOKUP(AG9,Paramètres!$B$3:$C$56,2,FALSE)),0,VLOOKUP(AG9,Paramètres!$B$3:$C$56,2,FALSE)*Paramètres!$K$17),IF(OR(AG9="",OR($D9="",$D9="NL",$D9="HORS LIGUE")),0,VLOOKUP(IF(OR(AG9="",OR($D9="",$D9="NL",$D9="HORS LIGUE")),"",COUNTIFS($D$5:$D$72,"&lt;&gt;"&amp;"",$D$5:$D$72,"&lt;&gt;"&amp;"NL",$D$5:$D$72,"&lt;&gt;"&amp;"HORS LIGUE",AG$5:AG$72,"&lt;"&amp;AG9)+1),Paramètres!$B$3:$C$56,2,FALSE)*Paramètres!$K$17))</f>
        <v>0</v>
      </c>
      <c r="AI9" s="40">
        <f t="shared" si="0"/>
        <v>136</v>
      </c>
      <c r="AJ9" s="3">
        <f t="shared" si="1"/>
        <v>5</v>
      </c>
      <c r="AK9" s="5">
        <f t="shared" si="2"/>
        <v>2</v>
      </c>
      <c r="AL9" s="41">
        <f t="shared" si="3"/>
        <v>136</v>
      </c>
      <c r="AM9" s="33">
        <f t="shared" si="4"/>
        <v>5</v>
      </c>
      <c r="AO9" s="22">
        <f t="shared" si="5"/>
        <v>79</v>
      </c>
      <c r="AP9">
        <f t="shared" si="6"/>
        <v>57</v>
      </c>
      <c r="AQ9">
        <f t="shared" si="7"/>
        <v>0</v>
      </c>
      <c r="AR9">
        <f t="shared" si="8"/>
        <v>0</v>
      </c>
      <c r="AS9">
        <f t="shared" si="9"/>
        <v>0</v>
      </c>
      <c r="AT9">
        <f t="shared" si="10"/>
        <v>0</v>
      </c>
      <c r="AU9">
        <f t="shared" si="11"/>
        <v>0</v>
      </c>
      <c r="AV9">
        <f t="shared" si="12"/>
        <v>0</v>
      </c>
      <c r="AW9">
        <f t="shared" si="13"/>
        <v>0</v>
      </c>
      <c r="AX9">
        <f t="shared" si="14"/>
        <v>0</v>
      </c>
      <c r="AY9">
        <f t="shared" si="15"/>
        <v>0</v>
      </c>
      <c r="AZ9">
        <f t="shared" si="16"/>
        <v>0</v>
      </c>
      <c r="BA9">
        <f t="shared" si="17"/>
        <v>0</v>
      </c>
      <c r="BB9">
        <f t="shared" si="18"/>
        <v>0</v>
      </c>
      <c r="BC9">
        <f t="shared" si="19"/>
        <v>0</v>
      </c>
      <c r="BD9">
        <f t="shared" si="20"/>
        <v>79</v>
      </c>
      <c r="BE9" s="22">
        <f t="shared" ref="BE9:BR9" si="25">BD9+LARGE($AO9:$BC9,BE$4)</f>
        <v>136</v>
      </c>
      <c r="BF9" s="22">
        <f t="shared" si="25"/>
        <v>136</v>
      </c>
      <c r="BG9" s="22">
        <f t="shared" si="25"/>
        <v>136</v>
      </c>
      <c r="BH9" s="22">
        <f t="shared" si="25"/>
        <v>136</v>
      </c>
      <c r="BI9" s="22">
        <f t="shared" si="25"/>
        <v>136</v>
      </c>
      <c r="BJ9" s="22">
        <f t="shared" si="25"/>
        <v>136</v>
      </c>
      <c r="BK9" s="22">
        <f t="shared" si="25"/>
        <v>136</v>
      </c>
      <c r="BL9" s="22">
        <f t="shared" si="25"/>
        <v>136</v>
      </c>
      <c r="BM9" s="22">
        <f t="shared" si="25"/>
        <v>136</v>
      </c>
      <c r="BN9" s="22">
        <f t="shared" si="25"/>
        <v>136</v>
      </c>
      <c r="BO9" s="22">
        <f t="shared" si="25"/>
        <v>136</v>
      </c>
      <c r="BP9" s="22">
        <f t="shared" si="25"/>
        <v>136</v>
      </c>
      <c r="BQ9" s="22">
        <f t="shared" si="25"/>
        <v>136</v>
      </c>
      <c r="BR9" s="22">
        <f t="shared" si="25"/>
        <v>136</v>
      </c>
    </row>
    <row r="10" spans="1:70" ht="16.5">
      <c r="A10" s="73" t="s">
        <v>1499</v>
      </c>
      <c r="B10" s="32" t="str">
        <f>IF(ISNA(VLOOKUP(A10,'Licenciés Jeunes 2023'!A:C,3,0)),"",VLOOKUP(A10,'Licenciés Jeunes 2023'!A:C,3,0))</f>
        <v>TOURNEREAU</v>
      </c>
      <c r="C10" s="32" t="str">
        <f>IF(ISNA(VLOOKUP(A10,'Licenciés Jeunes 2023'!A:C,2,0)),"",VLOOKUP(A10,'Licenciés Jeunes 2023'!A:C,2,0))</f>
        <v>Marceau</v>
      </c>
      <c r="D10" s="32" t="str">
        <f>IF(ISNA(VLOOKUP(A10,'Licenciés Jeunes 2023'!A:F,6,0)),"",VLOOKUP(A10,'Licenciés Jeunes 2023'!A:F,6,0))</f>
        <v>C CHARTRES METROPOLE TRIATHLON</v>
      </c>
      <c r="E10" s="6">
        <v>8</v>
      </c>
      <c r="F10" s="2">
        <v>76</v>
      </c>
      <c r="G10" s="4">
        <v>11</v>
      </c>
      <c r="H10" s="2">
        <f>IF(G$2="Bike &amp; Run",IF(ISNA(VLOOKUP(G10,Paramètres!$B$3:$C$56,2,FALSE)),0,VLOOKUP(G10,Paramètres!$B$3:$C$56,2,FALSE)*Paramètres!$K$4),IF(OR(G10="",OR($D10="",$D10="NL",$D10="HORS LIGUE")),0,VLOOKUP(IF(OR(G10="",OR($D10="",$D10="NL",$D10="HORS LIGUE")),"",COUNTIFS($D$5:$D$72,"&lt;&gt;"&amp;"",$D$5:$D$72,"&lt;&gt;"&amp;"NL",$D$5:$D$72,"&lt;&gt;"&amp;"HORS LIGUE",G$5:G$72,"&lt;"&amp;G10)+1),Paramètres!$B$3:$C$56,2,FALSE)*Paramètres!$K$4))</f>
        <v>54</v>
      </c>
      <c r="I10" s="36"/>
      <c r="J10" s="2">
        <f>IF(I$2="Bike &amp; Run",IF(ISNA(VLOOKUP(I10,Paramètres!$B$3:$C$56,2,FALSE)),0,VLOOKUP(I10,Paramètres!$B$3:$C$56,2,FALSE)*Paramètres!$K$5),IF(OR(I10="",OR($D10="",$D10="NL",$D10="HORS LIGUE")),0,VLOOKUP(IF(OR(I10="",OR($D10="",$D10="NL",$D10="HORS LIGUE")),"",COUNTIFS($D$5:$D$72,"&lt;&gt;"&amp;"",$D$5:$D$72,"&lt;&gt;"&amp;"NL",$D$5:$D$72,"&lt;&gt;"&amp;"HORS LIGUE",I$5:I$72,"&lt;"&amp;I10)+1),Paramètres!$B$3:$C$56,2,FALSE)*Paramètres!$K$5))</f>
        <v>0</v>
      </c>
      <c r="K10" s="4"/>
      <c r="L10" s="2">
        <f>IF(K$2="Bike &amp; Run",IF(ISNA(VLOOKUP(K10,Paramètres!$B$3:$C$56,2,FALSE)),0,VLOOKUP(K10,Paramètres!$B$3:$C$56,2,FALSE)*Paramètres!$K$6),IF(OR(K10="",OR($D10="",$D10="NL",$D10="HORS LIGUE")),0,VLOOKUP(IF(OR(K10="",OR($D10="",$D10="NL",$D10="HORS LIGUE")),"",COUNTIFS($D$5:$D$72,"&lt;&gt;"&amp;"",$D$5:$D$72,"&lt;&gt;"&amp;"NL",$D$5:$D$72,"&lt;&gt;"&amp;"HORS LIGUE",K$5:K$72,"&lt;"&amp;K10)+1),Paramètres!$B$3:$C$56,2,FALSE)*Paramètres!$K$6))</f>
        <v>0</v>
      </c>
      <c r="M10" s="4"/>
      <c r="N10" s="2">
        <f>IF(M$2="Bike &amp; Run",IF(ISNA(VLOOKUP(M10,Paramètres!$B$3:$C$56,2,FALSE)),0,VLOOKUP(M10,Paramètres!$B$3:$C$56,2,FALSE)*Paramètres!$K$7),IF(OR(M10="",OR($D10="",$D10="NL",$D10="HORS LIGUE")),0,VLOOKUP(IF(OR(M10="",OR($D10="",$D10="NL",$D10="HORS LIGUE")),"",COUNTIFS($D$5:$D$72,"&lt;&gt;"&amp;"",$D$5:$D$72,"&lt;&gt;"&amp;"NL",$D$5:$D$72,"&lt;&gt;"&amp;"HORS LIGUE",M$5:M$72,"&lt;"&amp;M10)+1),Paramètres!$B$3:$C$56,2,FALSE)*Paramètres!$K$7))</f>
        <v>0</v>
      </c>
      <c r="O10" s="46"/>
      <c r="P10" s="2">
        <f>IF(O$2="Bike &amp; Run",IF(ISNA(VLOOKUP(O10,Paramètres!$B$3:$C$56,2,FALSE)),0,VLOOKUP(O10,Paramètres!$B$3:$C$56,2,FALSE)*Paramètres!$K$8),IF(OR(O10="",OR($D10="",$D10="NL",$D10="HORS LIGUE")),0,VLOOKUP(IF(OR(O10="",OR($D10="",$D10="NL",$D10="HORS LIGUE")),"",COUNTIFS($D$5:$D$72,"&lt;&gt;"&amp;"",$D$5:$D$72,"&lt;&gt;"&amp;"NL",$D$5:$D$72,"&lt;&gt;"&amp;"HORS LIGUE",O$5:O$72,"&lt;"&amp;O10)+1),Paramètres!$B$3:$C$56,2,FALSE)*Paramètres!$K$8))</f>
        <v>0</v>
      </c>
      <c r="Q10" s="46"/>
      <c r="R10" s="2">
        <f>IF(Q$2="Bike &amp; Run",IF(ISNA(VLOOKUP(Q10,Paramètres!$B$3:$C$56,2,FALSE)),0,VLOOKUP(Q10,Paramètres!$B$3:$C$56,2,FALSE)*Paramètres!$K$9),IF(OR(Q10="",OR($D10="",$D10="NL",$D10="HORS LIGUE")),0,VLOOKUP(IF(OR(Q10="",OR($D10="",$D10="NL",$D10="HORS LIGUE")),"",COUNTIFS($D$5:$D$72,"&lt;&gt;"&amp;"",$D$5:$D$72,"&lt;&gt;"&amp;"NL",$D$5:$D$72,"&lt;&gt;"&amp;"HORS LIGUE",Q$5:Q$72,"&lt;"&amp;Q10)+1),Paramètres!$B$3:$C$56,2,FALSE)*Paramètres!$K$9))</f>
        <v>0</v>
      </c>
      <c r="S10" s="46"/>
      <c r="T10" s="2">
        <f>IF(S$2="Bike &amp; Run",IF(ISNA(VLOOKUP(S10,Paramètres!$B$3:$C$56,2,FALSE)),0,VLOOKUP(S10,Paramètres!$B$3:$C$56,2,FALSE)*Paramètres!$K$10),IF(OR(S10="",OR($D10="",$D10="NL",$D10="HORS LIGUE")),0,VLOOKUP(IF(OR(S10="",OR($D10="",$D10="NL",$D10="HORS LIGUE")),"",COUNTIFS($D$5:$D$72,"&lt;&gt;"&amp;"",$D$5:$D$72,"&lt;&gt;"&amp;"NL",$D$5:$D$72,"&lt;&gt;"&amp;"HORS LIGUE",S$5:S$72,"&lt;"&amp;S10)+1),Paramètres!$B$3:$C$56,2,FALSE)*Paramètres!$K$10))</f>
        <v>0</v>
      </c>
      <c r="U10" s="46"/>
      <c r="V10" s="2">
        <f>IF(U$2="Bike &amp; Run",IF(ISNA(VLOOKUP(U10,Paramètres!$B$3:$C$56,2,FALSE)),0,VLOOKUP(U10,Paramètres!$B$3:$C$56,2,FALSE)*Paramètres!$K$11),IF(OR(U10="",OR($D10="",$D10="NL",$D10="HORS LIGUE")),0,VLOOKUP(IF(OR(U10="",OR($D10="",$D10="NL",$D10="HORS LIGUE")),"",COUNTIFS($D$5:$D$72,"&lt;&gt;"&amp;"",$D$5:$D$72,"&lt;&gt;"&amp;"NL",$D$5:$D$72,"&lt;&gt;"&amp;"HORS LIGUE",U$5:U$72,"&lt;"&amp;U10)+1),Paramètres!$B$3:$C$56,2,FALSE)*Paramètres!$K$11))</f>
        <v>0</v>
      </c>
      <c r="W10" s="46"/>
      <c r="X10" s="2">
        <f>IF(W$2="Bike &amp; Run",IF(ISNA(VLOOKUP(W10,Paramètres!$B$3:$C$56,2,FALSE)),0,VLOOKUP(W10,Paramètres!$B$3:$C$56,2,FALSE)*Paramètres!$K$12),IF(OR(W10="",OR($D10="",$D10="NL",$D10="HORS LIGUE")),0,VLOOKUP(IF(OR(W10="",OR($D10="",$D10="NL",$D10="HORS LIGUE")),"",COUNTIFS($D$5:$D$72,"&lt;&gt;"&amp;"",$D$5:$D$72,"&lt;&gt;"&amp;"NL",$D$5:$D$72,"&lt;&gt;"&amp;"HORS LIGUE",W$5:W$72,"&lt;"&amp;W10)+1),Paramètres!$B$3:$C$56,2,FALSE)*Paramètres!$K$12))</f>
        <v>0</v>
      </c>
      <c r="Y10" s="46"/>
      <c r="Z10" s="2">
        <f>IF(Y$2="Bike &amp; Run",IF(ISNA(VLOOKUP(Y10,Paramètres!$B$3:$C$56,2,FALSE)),0,VLOOKUP(Y10,Paramètres!$B$3:$C$56,2,FALSE)*Paramètres!$K$13),IF(OR(Y10="",OR($D10="",$D10="NL",$D10="HORS LIGUE")),0,VLOOKUP(IF(OR(Y10="",OR($D10="",$D10="NL",$D10="HORS LIGUE")),"",COUNTIFS($D$5:$D$72,"&lt;&gt;"&amp;"",$D$5:$D$72,"&lt;&gt;"&amp;"NL",$D$5:$D$72,"&lt;&gt;"&amp;"HORS LIGUE",Y$5:Y$72,"&lt;"&amp;Y10)+1),Paramètres!$B$3:$C$56,2,FALSE)*Paramètres!$K$13))</f>
        <v>0</v>
      </c>
      <c r="AA10" s="46"/>
      <c r="AB10" s="2">
        <f>IF(AA$2="Bike &amp; Run",IF(ISNA(VLOOKUP(AA10,Paramètres!$B$3:$C$56,2,FALSE)),0,VLOOKUP(AA10,Paramètres!$B$3:$C$56,2,FALSE)*Paramètres!$K$14),IF(OR(AA10="",OR($D10="",$D10="NL",$D10="HORS LIGUE")),0,VLOOKUP(IF(OR(AA10="",OR($D10="",$D10="NL",$D10="HORS LIGUE")),"",COUNTIFS($D$5:$D$72,"&lt;&gt;"&amp;"",$D$5:$D$72,"&lt;&gt;"&amp;"NL",$D$5:$D$72,"&lt;&gt;"&amp;"HORS LIGUE",AA$5:AA$72,"&lt;"&amp;AA10)+1),Paramètres!$B$3:$C$56,2,FALSE)*Paramètres!$K$14))</f>
        <v>0</v>
      </c>
      <c r="AC10" s="46"/>
      <c r="AD10" s="2">
        <f>IF(AC$2="Bike &amp; Run",IF(ISNA(VLOOKUP(AC10,Paramètres!$B$3:$C$56,2,FALSE)),0,VLOOKUP(AC10,Paramètres!$B$3:$C$56,2,FALSE)*Paramètres!$K$15),IF(OR(AC10="",OR($D10="",$D10="NL",$D10="HORS LIGUE")),0,VLOOKUP(IF(OR(AC10="",OR($D10="",$D10="NL",$D10="HORS LIGUE")),"",COUNTIFS($D$5:$D$72,"&lt;&gt;"&amp;"",$D$5:$D$72,"&lt;&gt;"&amp;"NL",$D$5:$D$72,"&lt;&gt;"&amp;"HORS LIGUE",AC$5:AC$72,"&lt;"&amp;AC10)+1),Paramètres!$B$3:$C$56,2,FALSE)*Paramètres!$K$15))</f>
        <v>0</v>
      </c>
      <c r="AE10" s="46"/>
      <c r="AF10" s="2">
        <f>IF(AE$2="Bike &amp; Run",IF(ISNA(VLOOKUP(AE10,Paramètres!$B$3:$C$56,2,FALSE)),0,VLOOKUP(AE10,Paramètres!$B$3:$C$56,2,FALSE)*Paramètres!$K$16),IF(OR(AE10="",OR($D10="",$D10="NL",$D10="HORS LIGUE")),0,VLOOKUP(IF(OR(AE10="",OR($D10="",$D10="NL",$D10="HORS LIGUE")),"",COUNTIFS($D$5:$D$72,"&lt;&gt;"&amp;"",$D$5:$D$72,"&lt;&gt;"&amp;"NL",$D$5:$D$72,"&lt;&gt;"&amp;"HORS LIGUE",AE$5:AE$72,"&lt;"&amp;AE10)+1),Paramètres!$B$3:$C$56,2,FALSE)*Paramètres!$K$16))</f>
        <v>0</v>
      </c>
      <c r="AG10" s="46"/>
      <c r="AH10" s="2">
        <f>IF(AG$2="Bike &amp; Run",IF(ISNA(VLOOKUP(AG10,Paramètres!$B$3:$C$56,2,FALSE)),0,VLOOKUP(AG10,Paramètres!$B$3:$C$56,2,FALSE)*Paramètres!$K$17),IF(OR(AG10="",OR($D10="",$D10="NL",$D10="HORS LIGUE")),0,VLOOKUP(IF(OR(AG10="",OR($D10="",$D10="NL",$D10="HORS LIGUE")),"",COUNTIFS($D$5:$D$72,"&lt;&gt;"&amp;"",$D$5:$D$72,"&lt;&gt;"&amp;"NL",$D$5:$D$72,"&lt;&gt;"&amp;"HORS LIGUE",AG$5:AG$72,"&lt;"&amp;AG10)+1),Paramètres!$B$3:$C$56,2,FALSE)*Paramètres!$K$17))</f>
        <v>0</v>
      </c>
      <c r="AI10" s="40">
        <f t="shared" si="0"/>
        <v>130</v>
      </c>
      <c r="AJ10" s="3">
        <f t="shared" si="1"/>
        <v>6</v>
      </c>
      <c r="AK10" s="5">
        <f t="shared" si="2"/>
        <v>2</v>
      </c>
      <c r="AL10" s="41">
        <f t="shared" si="3"/>
        <v>130</v>
      </c>
      <c r="AM10" s="33">
        <f t="shared" si="4"/>
        <v>6</v>
      </c>
      <c r="AO10" s="22">
        <f t="shared" si="5"/>
        <v>76</v>
      </c>
      <c r="AP10">
        <f t="shared" si="6"/>
        <v>54</v>
      </c>
      <c r="AQ10">
        <f t="shared" si="7"/>
        <v>0</v>
      </c>
      <c r="AR10">
        <f t="shared" si="8"/>
        <v>0</v>
      </c>
      <c r="AS10">
        <f t="shared" si="9"/>
        <v>0</v>
      </c>
      <c r="AT10">
        <f t="shared" si="10"/>
        <v>0</v>
      </c>
      <c r="AU10">
        <f t="shared" si="11"/>
        <v>0</v>
      </c>
      <c r="AV10">
        <f t="shared" si="12"/>
        <v>0</v>
      </c>
      <c r="AW10">
        <f t="shared" si="13"/>
        <v>0</v>
      </c>
      <c r="AX10">
        <f t="shared" si="14"/>
        <v>0</v>
      </c>
      <c r="AY10">
        <f t="shared" si="15"/>
        <v>0</v>
      </c>
      <c r="AZ10">
        <f t="shared" si="16"/>
        <v>0</v>
      </c>
      <c r="BA10">
        <f t="shared" si="17"/>
        <v>0</v>
      </c>
      <c r="BB10">
        <f t="shared" si="18"/>
        <v>0</v>
      </c>
      <c r="BC10">
        <f t="shared" si="19"/>
        <v>0</v>
      </c>
      <c r="BD10">
        <f t="shared" si="20"/>
        <v>76</v>
      </c>
      <c r="BE10" s="22">
        <f t="shared" ref="BE10:BR10" si="26">BD10+LARGE($AO10:$BC10,BE$4)</f>
        <v>130</v>
      </c>
      <c r="BF10" s="22">
        <f t="shared" si="26"/>
        <v>130</v>
      </c>
      <c r="BG10" s="22">
        <f t="shared" si="26"/>
        <v>130</v>
      </c>
      <c r="BH10" s="22">
        <f t="shared" si="26"/>
        <v>130</v>
      </c>
      <c r="BI10" s="22">
        <f t="shared" si="26"/>
        <v>130</v>
      </c>
      <c r="BJ10" s="22">
        <f t="shared" si="26"/>
        <v>130</v>
      </c>
      <c r="BK10" s="22">
        <f t="shared" si="26"/>
        <v>130</v>
      </c>
      <c r="BL10" s="22">
        <f t="shared" si="26"/>
        <v>130</v>
      </c>
      <c r="BM10" s="22">
        <f t="shared" si="26"/>
        <v>130</v>
      </c>
      <c r="BN10" s="22">
        <f t="shared" si="26"/>
        <v>130</v>
      </c>
      <c r="BO10" s="22">
        <f t="shared" si="26"/>
        <v>130</v>
      </c>
      <c r="BP10" s="22">
        <f t="shared" si="26"/>
        <v>130</v>
      </c>
      <c r="BQ10" s="22">
        <f t="shared" si="26"/>
        <v>130</v>
      </c>
      <c r="BR10" s="22">
        <f t="shared" si="26"/>
        <v>130</v>
      </c>
    </row>
    <row r="11" spans="1:70" ht="16.5">
      <c r="A11" s="73" t="s">
        <v>860</v>
      </c>
      <c r="B11" s="32" t="str">
        <f>IF(ISNA(VLOOKUP(A11,'Licenciés Jeunes 2023'!A:C,3,0)),"",VLOOKUP(A11,'Licenciés Jeunes 2023'!A:C,3,0))</f>
        <v>KYVEL</v>
      </c>
      <c r="C11" s="32" t="str">
        <f>IF(ISNA(VLOOKUP(A11,'Licenciés Jeunes 2023'!A:C,2,0)),"",VLOOKUP(A11,'Licenciés Jeunes 2023'!A:C,2,0))</f>
        <v>ANTOINE</v>
      </c>
      <c r="D11" s="32" t="str">
        <f>IF(ISNA(VLOOKUP(A11,'Licenciés Jeunes 2023'!A:F,6,0)),"",VLOOKUP(A11,'Licenciés Jeunes 2023'!A:F,6,0))</f>
        <v>C CHARTRES METROPOLE TRIATHLON</v>
      </c>
      <c r="E11" s="6">
        <v>4</v>
      </c>
      <c r="F11" s="2">
        <v>118</v>
      </c>
      <c r="G11" s="4"/>
      <c r="H11" s="2">
        <f>IF(G$2="Bike &amp; Run",IF(ISNA(VLOOKUP(G11,Paramètres!$B$3:$C$56,2,FALSE)),0,VLOOKUP(G11,Paramètres!$B$3:$C$56,2,FALSE)*Paramètres!$K$4),IF(OR(G11="",OR($D11="",$D11="NL",$D11="HORS LIGUE")),0,VLOOKUP(IF(OR(G11="",OR($D11="",$D11="NL",$D11="HORS LIGUE")),"",COUNTIFS($D$5:$D$72,"&lt;&gt;"&amp;"",$D$5:$D$72,"&lt;&gt;"&amp;"NL",$D$5:$D$72,"&lt;&gt;"&amp;"HORS LIGUE",G$5:G$72,"&lt;"&amp;G11)+1),Paramètres!$B$3:$C$56,2,FALSE)*Paramètres!$K$4))</f>
        <v>0</v>
      </c>
      <c r="I11" s="36"/>
      <c r="J11" s="2">
        <f>IF(I$2="Bike &amp; Run",IF(ISNA(VLOOKUP(I11,Paramètres!$B$3:$C$56,2,FALSE)),0,VLOOKUP(I11,Paramètres!$B$3:$C$56,2,FALSE)*Paramètres!$K$5),IF(OR(I11="",OR($D11="",$D11="NL",$D11="HORS LIGUE")),0,VLOOKUP(IF(OR(I11="",OR($D11="",$D11="NL",$D11="HORS LIGUE")),"",COUNTIFS($D$5:$D$72,"&lt;&gt;"&amp;"",$D$5:$D$72,"&lt;&gt;"&amp;"NL",$D$5:$D$72,"&lt;&gt;"&amp;"HORS LIGUE",I$5:I$72,"&lt;"&amp;I11)+1),Paramètres!$B$3:$C$56,2,FALSE)*Paramètres!$K$5))</f>
        <v>0</v>
      </c>
      <c r="K11" s="4"/>
      <c r="L11" s="2">
        <f>IF(K$2="Bike &amp; Run",IF(ISNA(VLOOKUP(K11,Paramètres!$B$3:$C$56,2,FALSE)),0,VLOOKUP(K11,Paramètres!$B$3:$C$56,2,FALSE)*Paramètres!$K$6),IF(OR(K11="",OR($D11="",$D11="NL",$D11="HORS LIGUE")),0,VLOOKUP(IF(OR(K11="",OR($D11="",$D11="NL",$D11="HORS LIGUE")),"",COUNTIFS($D$5:$D$72,"&lt;&gt;"&amp;"",$D$5:$D$72,"&lt;&gt;"&amp;"NL",$D$5:$D$72,"&lt;&gt;"&amp;"HORS LIGUE",K$5:K$72,"&lt;"&amp;K11)+1),Paramètres!$B$3:$C$56,2,FALSE)*Paramètres!$K$6))</f>
        <v>0</v>
      </c>
      <c r="M11" s="4"/>
      <c r="N11" s="2">
        <f>IF(M$2="Bike &amp; Run",IF(ISNA(VLOOKUP(M11,Paramètres!$B$3:$C$56,2,FALSE)),0,VLOOKUP(M11,Paramètres!$B$3:$C$56,2,FALSE)*Paramètres!$K$7),IF(OR(M11="",OR($D11="",$D11="NL",$D11="HORS LIGUE")),0,VLOOKUP(IF(OR(M11="",OR($D11="",$D11="NL",$D11="HORS LIGUE")),"",COUNTIFS($D$5:$D$72,"&lt;&gt;"&amp;"",$D$5:$D$72,"&lt;&gt;"&amp;"NL",$D$5:$D$72,"&lt;&gt;"&amp;"HORS LIGUE",M$5:M$72,"&lt;"&amp;M11)+1),Paramètres!$B$3:$C$56,2,FALSE)*Paramètres!$K$7))</f>
        <v>0</v>
      </c>
      <c r="O11" s="46"/>
      <c r="P11" s="2">
        <f>IF(O$2="Bike &amp; Run",IF(ISNA(VLOOKUP(O11,Paramètres!$B$3:$C$56,2,FALSE)),0,VLOOKUP(O11,Paramètres!$B$3:$C$56,2,FALSE)*Paramètres!$K$8),IF(OR(O11="",OR($D11="",$D11="NL",$D11="HORS LIGUE")),0,VLOOKUP(IF(OR(O11="",OR($D11="",$D11="NL",$D11="HORS LIGUE")),"",COUNTIFS($D$5:$D$72,"&lt;&gt;"&amp;"",$D$5:$D$72,"&lt;&gt;"&amp;"NL",$D$5:$D$72,"&lt;&gt;"&amp;"HORS LIGUE",O$5:O$72,"&lt;"&amp;O11)+1),Paramètres!$B$3:$C$56,2,FALSE)*Paramètres!$K$8))</f>
        <v>0</v>
      </c>
      <c r="Q11" s="46"/>
      <c r="R11" s="2">
        <f>IF(Q$2="Bike &amp; Run",IF(ISNA(VLOOKUP(Q11,Paramètres!$B$3:$C$56,2,FALSE)),0,VLOOKUP(Q11,Paramètres!$B$3:$C$56,2,FALSE)*Paramètres!$K$9),IF(OR(Q11="",OR($D11="",$D11="NL",$D11="HORS LIGUE")),0,VLOOKUP(IF(OR(Q11="",OR($D11="",$D11="NL",$D11="HORS LIGUE")),"",COUNTIFS($D$5:$D$72,"&lt;&gt;"&amp;"",$D$5:$D$72,"&lt;&gt;"&amp;"NL",$D$5:$D$72,"&lt;&gt;"&amp;"HORS LIGUE",Q$5:Q$72,"&lt;"&amp;Q11)+1),Paramètres!$B$3:$C$56,2,FALSE)*Paramètres!$K$9))</f>
        <v>0</v>
      </c>
      <c r="S11" s="46"/>
      <c r="T11" s="2">
        <f>IF(S$2="Bike &amp; Run",IF(ISNA(VLOOKUP(S11,Paramètres!$B$3:$C$56,2,FALSE)),0,VLOOKUP(S11,Paramètres!$B$3:$C$56,2,FALSE)*Paramètres!$K$10),IF(OR(S11="",OR($D11="",$D11="NL",$D11="HORS LIGUE")),0,VLOOKUP(IF(OR(S11="",OR($D11="",$D11="NL",$D11="HORS LIGUE")),"",COUNTIFS($D$5:$D$72,"&lt;&gt;"&amp;"",$D$5:$D$72,"&lt;&gt;"&amp;"NL",$D$5:$D$72,"&lt;&gt;"&amp;"HORS LIGUE",S$5:S$72,"&lt;"&amp;S11)+1),Paramètres!$B$3:$C$56,2,FALSE)*Paramètres!$K$10))</f>
        <v>0</v>
      </c>
      <c r="U11" s="46"/>
      <c r="V11" s="2">
        <f>IF(U$2="Bike &amp; Run",IF(ISNA(VLOOKUP(U11,Paramètres!$B$3:$C$56,2,FALSE)),0,VLOOKUP(U11,Paramètres!$B$3:$C$56,2,FALSE)*Paramètres!$K$11),IF(OR(U11="",OR($D11="",$D11="NL",$D11="HORS LIGUE")),0,VLOOKUP(IF(OR(U11="",OR($D11="",$D11="NL",$D11="HORS LIGUE")),"",COUNTIFS($D$5:$D$72,"&lt;&gt;"&amp;"",$D$5:$D$72,"&lt;&gt;"&amp;"NL",$D$5:$D$72,"&lt;&gt;"&amp;"HORS LIGUE",U$5:U$72,"&lt;"&amp;U11)+1),Paramètres!$B$3:$C$56,2,FALSE)*Paramètres!$K$11))</f>
        <v>0</v>
      </c>
      <c r="W11" s="46"/>
      <c r="X11" s="2">
        <f>IF(W$2="Bike &amp; Run",IF(ISNA(VLOOKUP(W11,Paramètres!$B$3:$C$56,2,FALSE)),0,VLOOKUP(W11,Paramètres!$B$3:$C$56,2,FALSE)*Paramètres!$K$12),IF(OR(W11="",OR($D11="",$D11="NL",$D11="HORS LIGUE")),0,VLOOKUP(IF(OR(W11="",OR($D11="",$D11="NL",$D11="HORS LIGUE")),"",COUNTIFS($D$5:$D$72,"&lt;&gt;"&amp;"",$D$5:$D$72,"&lt;&gt;"&amp;"NL",$D$5:$D$72,"&lt;&gt;"&amp;"HORS LIGUE",W$5:W$72,"&lt;"&amp;W11)+1),Paramètres!$B$3:$C$56,2,FALSE)*Paramètres!$K$12))</f>
        <v>0</v>
      </c>
      <c r="Y11" s="46"/>
      <c r="Z11" s="2">
        <f>IF(Y$2="Bike &amp; Run",IF(ISNA(VLOOKUP(Y11,Paramètres!$B$3:$C$56,2,FALSE)),0,VLOOKUP(Y11,Paramètres!$B$3:$C$56,2,FALSE)*Paramètres!$K$13),IF(OR(Y11="",OR($D11="",$D11="NL",$D11="HORS LIGUE")),0,VLOOKUP(IF(OR(Y11="",OR($D11="",$D11="NL",$D11="HORS LIGUE")),"",COUNTIFS($D$5:$D$72,"&lt;&gt;"&amp;"",$D$5:$D$72,"&lt;&gt;"&amp;"NL",$D$5:$D$72,"&lt;&gt;"&amp;"HORS LIGUE",Y$5:Y$72,"&lt;"&amp;Y11)+1),Paramètres!$B$3:$C$56,2,FALSE)*Paramètres!$K$13))</f>
        <v>0</v>
      </c>
      <c r="AA11" s="46"/>
      <c r="AB11" s="2">
        <f>IF(AA$2="Bike &amp; Run",IF(ISNA(VLOOKUP(AA11,Paramètres!$B$3:$C$56,2,FALSE)),0,VLOOKUP(AA11,Paramètres!$B$3:$C$56,2,FALSE)*Paramètres!$K$14),IF(OR(AA11="",OR($D11="",$D11="NL",$D11="HORS LIGUE")),0,VLOOKUP(IF(OR(AA11="",OR($D11="",$D11="NL",$D11="HORS LIGUE")),"",COUNTIFS($D$5:$D$72,"&lt;&gt;"&amp;"",$D$5:$D$72,"&lt;&gt;"&amp;"NL",$D$5:$D$72,"&lt;&gt;"&amp;"HORS LIGUE",AA$5:AA$72,"&lt;"&amp;AA11)+1),Paramètres!$B$3:$C$56,2,FALSE)*Paramètres!$K$14))</f>
        <v>0</v>
      </c>
      <c r="AC11" s="46"/>
      <c r="AD11" s="2">
        <f>IF(AC$2="Bike &amp; Run",IF(ISNA(VLOOKUP(AC11,Paramètres!$B$3:$C$56,2,FALSE)),0,VLOOKUP(AC11,Paramètres!$B$3:$C$56,2,FALSE)*Paramètres!$K$15),IF(OR(AC11="",OR($D11="",$D11="NL",$D11="HORS LIGUE")),0,VLOOKUP(IF(OR(AC11="",OR($D11="",$D11="NL",$D11="HORS LIGUE")),"",COUNTIFS($D$5:$D$72,"&lt;&gt;"&amp;"",$D$5:$D$72,"&lt;&gt;"&amp;"NL",$D$5:$D$72,"&lt;&gt;"&amp;"HORS LIGUE",AC$5:AC$72,"&lt;"&amp;AC11)+1),Paramètres!$B$3:$C$56,2,FALSE)*Paramètres!$K$15))</f>
        <v>0</v>
      </c>
      <c r="AE11" s="46"/>
      <c r="AF11" s="2">
        <f>IF(AE$2="Bike &amp; Run",IF(ISNA(VLOOKUP(AE11,Paramètres!$B$3:$C$56,2,FALSE)),0,VLOOKUP(AE11,Paramètres!$B$3:$C$56,2,FALSE)*Paramètres!$K$16),IF(OR(AE11="",OR($D11="",$D11="NL",$D11="HORS LIGUE")),0,VLOOKUP(IF(OR(AE11="",OR($D11="",$D11="NL",$D11="HORS LIGUE")),"",COUNTIFS($D$5:$D$72,"&lt;&gt;"&amp;"",$D$5:$D$72,"&lt;&gt;"&amp;"NL",$D$5:$D$72,"&lt;&gt;"&amp;"HORS LIGUE",AE$5:AE$72,"&lt;"&amp;AE11)+1),Paramètres!$B$3:$C$56,2,FALSE)*Paramètres!$K$16))</f>
        <v>0</v>
      </c>
      <c r="AG11" s="46"/>
      <c r="AH11" s="2">
        <f>IF(AG$2="Bike &amp; Run",IF(ISNA(VLOOKUP(AG11,Paramètres!$B$3:$C$56,2,FALSE)),0,VLOOKUP(AG11,Paramètres!$B$3:$C$56,2,FALSE)*Paramètres!$K$17),IF(OR(AG11="",OR($D11="",$D11="NL",$D11="HORS LIGUE")),0,VLOOKUP(IF(OR(AG11="",OR($D11="",$D11="NL",$D11="HORS LIGUE")),"",COUNTIFS($D$5:$D$72,"&lt;&gt;"&amp;"",$D$5:$D$72,"&lt;&gt;"&amp;"NL",$D$5:$D$72,"&lt;&gt;"&amp;"HORS LIGUE",AG$5:AG$72,"&lt;"&amp;AG11)+1),Paramètres!$B$3:$C$56,2,FALSE)*Paramètres!$K$17))</f>
        <v>0</v>
      </c>
      <c r="AI11" s="40">
        <f t="shared" si="0"/>
        <v>118</v>
      </c>
      <c r="AJ11" s="3">
        <f t="shared" si="1"/>
        <v>7</v>
      </c>
      <c r="AK11" s="5">
        <f t="shared" si="2"/>
        <v>1</v>
      </c>
      <c r="AL11" s="41">
        <f t="shared" si="3"/>
        <v>118</v>
      </c>
      <c r="AM11" s="33">
        <f t="shared" si="4"/>
        <v>7</v>
      </c>
      <c r="AO11" s="22">
        <f t="shared" si="5"/>
        <v>118</v>
      </c>
      <c r="AP11">
        <f t="shared" si="6"/>
        <v>0</v>
      </c>
      <c r="AQ11">
        <f t="shared" si="7"/>
        <v>0</v>
      </c>
      <c r="AR11">
        <f t="shared" si="8"/>
        <v>0</v>
      </c>
      <c r="AS11">
        <f t="shared" si="9"/>
        <v>0</v>
      </c>
      <c r="AT11">
        <f t="shared" si="10"/>
        <v>0</v>
      </c>
      <c r="AU11">
        <f t="shared" si="11"/>
        <v>0</v>
      </c>
      <c r="AV11">
        <f t="shared" si="12"/>
        <v>0</v>
      </c>
      <c r="AW11">
        <f t="shared" si="13"/>
        <v>0</v>
      </c>
      <c r="AX11">
        <f t="shared" si="14"/>
        <v>0</v>
      </c>
      <c r="AY11">
        <f t="shared" si="15"/>
        <v>0</v>
      </c>
      <c r="AZ11">
        <f t="shared" si="16"/>
        <v>0</v>
      </c>
      <c r="BA11">
        <f t="shared" si="17"/>
        <v>0</v>
      </c>
      <c r="BB11">
        <f t="shared" si="18"/>
        <v>0</v>
      </c>
      <c r="BC11">
        <f t="shared" si="19"/>
        <v>0</v>
      </c>
      <c r="BD11">
        <f t="shared" si="20"/>
        <v>118</v>
      </c>
      <c r="BE11" s="22">
        <f t="shared" ref="BE11:BR11" si="27">BD11+LARGE($AO11:$BC11,BE$4)</f>
        <v>118</v>
      </c>
      <c r="BF11" s="22">
        <f t="shared" si="27"/>
        <v>118</v>
      </c>
      <c r="BG11" s="22">
        <f t="shared" si="27"/>
        <v>118</v>
      </c>
      <c r="BH11" s="22">
        <f t="shared" si="27"/>
        <v>118</v>
      </c>
      <c r="BI11" s="22">
        <f t="shared" si="27"/>
        <v>118</v>
      </c>
      <c r="BJ11" s="22">
        <f t="shared" si="27"/>
        <v>118</v>
      </c>
      <c r="BK11" s="22">
        <f t="shared" si="27"/>
        <v>118</v>
      </c>
      <c r="BL11" s="22">
        <f t="shared" si="27"/>
        <v>118</v>
      </c>
      <c r="BM11" s="22">
        <f t="shared" si="27"/>
        <v>118</v>
      </c>
      <c r="BN11" s="22">
        <f t="shared" si="27"/>
        <v>118</v>
      </c>
      <c r="BO11" s="22">
        <f t="shared" si="27"/>
        <v>118</v>
      </c>
      <c r="BP11" s="22">
        <f t="shared" si="27"/>
        <v>118</v>
      </c>
      <c r="BQ11" s="22">
        <f t="shared" si="27"/>
        <v>118</v>
      </c>
      <c r="BR11" s="22">
        <f t="shared" si="27"/>
        <v>118</v>
      </c>
    </row>
    <row r="12" spans="1:70" ht="16.5">
      <c r="A12" s="73" t="s">
        <v>695</v>
      </c>
      <c r="B12" s="32" t="str">
        <f>IF(ISNA(VLOOKUP(A12,'Licenciés Jeunes 2023'!A:C,3,0)),"",VLOOKUP(A12,'Licenciés Jeunes 2023'!A:C,3,0))</f>
        <v>GAUZENTES</v>
      </c>
      <c r="C12" s="32" t="str">
        <f>IF(ISNA(VLOOKUP(A12,'Licenciés Jeunes 2023'!A:C,2,0)),"",VLOOKUP(A12,'Licenciés Jeunes 2023'!A:C,2,0))</f>
        <v>Paul</v>
      </c>
      <c r="D12" s="32" t="str">
        <f>IF(ISNA(VLOOKUP(A12,'Licenciés Jeunes 2023'!A:F,6,0)),"",VLOOKUP(A12,'Licenciés Jeunes 2023'!A:F,6,0))</f>
        <v>ASPTT 36 SPORT NATURE</v>
      </c>
      <c r="E12" s="6"/>
      <c r="F12" s="2">
        <f>IF(E$2="Bike &amp; Run",IF(ISNA(VLOOKUP(E12,Paramètres!$B$3:$C$56,2,FALSE)),0,VLOOKUP(E12,Paramètres!$B$3:$C$56,2,FALSE)*Paramètres!$K$3),IF(OR(E12="",OR($D12="",$D12="NL",$D12="HORS LIGUE")),0,VLOOKUP(IF(OR(E12="",OR($D12="",$D12="NL",$D12="HORS LIGUE")),"",COUNTIFS($D$5:$D$72,"&lt;&gt;"&amp;"",$D$5:$D$72,"&lt;&gt;"&amp;"NL",$D$5:$D$72,"&lt;&gt;"&amp;"HORS LIGUE",E$5:E$72,"&lt;"&amp;E12)+1),Paramètres!$B$3:$C$56,2,FALSE)*Paramètres!$K$3))</f>
        <v>0</v>
      </c>
      <c r="G12" s="4">
        <v>3</v>
      </c>
      <c r="H12" s="2">
        <f>IF(G$2="Bike &amp; Run",IF(ISNA(VLOOKUP(G12,Paramètres!$B$3:$C$56,2,FALSE)),0,VLOOKUP(G12,Paramètres!$B$3:$C$56,2,FALSE)*Paramètres!$K$4),IF(OR(G12="",OR($D12="",$D12="NL",$D12="HORS LIGUE")),0,VLOOKUP(IF(OR(G12="",OR($D12="",$D12="NL",$D12="HORS LIGUE")),"",COUNTIFS($D$5:$D$72,"&lt;&gt;"&amp;"",$D$5:$D$72,"&lt;&gt;"&amp;"NL",$D$5:$D$72,"&lt;&gt;"&amp;"HORS LIGUE",G$5:G$72,"&lt;"&amp;G12)+1),Paramètres!$B$3:$C$56,2,FALSE)*Paramètres!$K$4))</f>
        <v>97.5</v>
      </c>
      <c r="I12" s="36"/>
      <c r="J12" s="2">
        <f>IF(I$2="Bike &amp; Run",IF(ISNA(VLOOKUP(I12,Paramètres!$B$3:$C$56,2,FALSE)),0,VLOOKUP(I12,Paramètres!$B$3:$C$56,2,FALSE)*Paramètres!$K$5),IF(OR(I12="",OR($D12="",$D12="NL",$D12="HORS LIGUE")),0,VLOOKUP(IF(OR(I12="",OR($D12="",$D12="NL",$D12="HORS LIGUE")),"",COUNTIFS($D$5:$D$72,"&lt;&gt;"&amp;"",$D$5:$D$72,"&lt;&gt;"&amp;"NL",$D$5:$D$72,"&lt;&gt;"&amp;"HORS LIGUE",I$5:I$72,"&lt;"&amp;I12)+1),Paramètres!$B$3:$C$56,2,FALSE)*Paramètres!$K$5))</f>
        <v>0</v>
      </c>
      <c r="K12" s="4"/>
      <c r="L12" s="2">
        <f>IF(K$2="Bike &amp; Run",IF(ISNA(VLOOKUP(K12,Paramètres!$B$3:$C$56,2,FALSE)),0,VLOOKUP(K12,Paramètres!$B$3:$C$56,2,FALSE)*Paramètres!$K$6),IF(OR(K12="",OR($D12="",$D12="NL",$D12="HORS LIGUE")),0,VLOOKUP(IF(OR(K12="",OR($D12="",$D12="NL",$D12="HORS LIGUE")),"",COUNTIFS($D$5:$D$72,"&lt;&gt;"&amp;"",$D$5:$D$72,"&lt;&gt;"&amp;"NL",$D$5:$D$72,"&lt;&gt;"&amp;"HORS LIGUE",K$5:K$72,"&lt;"&amp;K12)+1),Paramètres!$B$3:$C$56,2,FALSE)*Paramètres!$K$6))</f>
        <v>0</v>
      </c>
      <c r="M12" s="4"/>
      <c r="N12" s="2">
        <f>IF(M$2="Bike &amp; Run",IF(ISNA(VLOOKUP(M12,Paramètres!$B$3:$C$56,2,FALSE)),0,VLOOKUP(M12,Paramètres!$B$3:$C$56,2,FALSE)*Paramètres!$K$7),IF(OR(M12="",OR($D12="",$D12="NL",$D12="HORS LIGUE")),0,VLOOKUP(IF(OR(M12="",OR($D12="",$D12="NL",$D12="HORS LIGUE")),"",COUNTIFS($D$5:$D$72,"&lt;&gt;"&amp;"",$D$5:$D$72,"&lt;&gt;"&amp;"NL",$D$5:$D$72,"&lt;&gt;"&amp;"HORS LIGUE",M$5:M$72,"&lt;"&amp;M12)+1),Paramètres!$B$3:$C$56,2,FALSE)*Paramètres!$K$7))</f>
        <v>0</v>
      </c>
      <c r="O12" s="46"/>
      <c r="P12" s="2">
        <f>IF(O$2="Bike &amp; Run",IF(ISNA(VLOOKUP(O12,Paramètres!$B$3:$C$56,2,FALSE)),0,VLOOKUP(O12,Paramètres!$B$3:$C$56,2,FALSE)*Paramètres!$K$8),IF(OR(O12="",OR($D12="",$D12="NL",$D12="HORS LIGUE")),0,VLOOKUP(IF(OR(O12="",OR($D12="",$D12="NL",$D12="HORS LIGUE")),"",COUNTIFS($D$5:$D$72,"&lt;&gt;"&amp;"",$D$5:$D$72,"&lt;&gt;"&amp;"NL",$D$5:$D$72,"&lt;&gt;"&amp;"HORS LIGUE",O$5:O$72,"&lt;"&amp;O12)+1),Paramètres!$B$3:$C$56,2,FALSE)*Paramètres!$K$8))</f>
        <v>0</v>
      </c>
      <c r="Q12" s="46"/>
      <c r="R12" s="2">
        <f>IF(Q$2="Bike &amp; Run",IF(ISNA(VLOOKUP(Q12,Paramètres!$B$3:$C$56,2,FALSE)),0,VLOOKUP(Q12,Paramètres!$B$3:$C$56,2,FALSE)*Paramètres!$K$9),IF(OR(Q12="",OR($D12="",$D12="NL",$D12="HORS LIGUE")),0,VLOOKUP(IF(OR(Q12="",OR($D12="",$D12="NL",$D12="HORS LIGUE")),"",COUNTIFS($D$5:$D$72,"&lt;&gt;"&amp;"",$D$5:$D$72,"&lt;&gt;"&amp;"NL",$D$5:$D$72,"&lt;&gt;"&amp;"HORS LIGUE",Q$5:Q$72,"&lt;"&amp;Q12)+1),Paramètres!$B$3:$C$56,2,FALSE)*Paramètres!$K$9))</f>
        <v>0</v>
      </c>
      <c r="S12" s="46"/>
      <c r="T12" s="2">
        <f>IF(S$2="Bike &amp; Run",IF(ISNA(VLOOKUP(S12,Paramètres!$B$3:$C$56,2,FALSE)),0,VLOOKUP(S12,Paramètres!$B$3:$C$56,2,FALSE)*Paramètres!$K$10),IF(OR(S12="",OR($D12="",$D12="NL",$D12="HORS LIGUE")),0,VLOOKUP(IF(OR(S12="",OR($D12="",$D12="NL",$D12="HORS LIGUE")),"",COUNTIFS($D$5:$D$72,"&lt;&gt;"&amp;"",$D$5:$D$72,"&lt;&gt;"&amp;"NL",$D$5:$D$72,"&lt;&gt;"&amp;"HORS LIGUE",S$5:S$72,"&lt;"&amp;S12)+1),Paramètres!$B$3:$C$56,2,FALSE)*Paramètres!$K$10))</f>
        <v>0</v>
      </c>
      <c r="U12" s="46"/>
      <c r="V12" s="2">
        <f>IF(U$2="Bike &amp; Run",IF(ISNA(VLOOKUP(U12,Paramètres!$B$3:$C$56,2,FALSE)),0,VLOOKUP(U12,Paramètres!$B$3:$C$56,2,FALSE)*Paramètres!$K$11),IF(OR(U12="",OR($D12="",$D12="NL",$D12="HORS LIGUE")),0,VLOOKUP(IF(OR(U12="",OR($D12="",$D12="NL",$D12="HORS LIGUE")),"",COUNTIFS($D$5:$D$72,"&lt;&gt;"&amp;"",$D$5:$D$72,"&lt;&gt;"&amp;"NL",$D$5:$D$72,"&lt;&gt;"&amp;"HORS LIGUE",U$5:U$72,"&lt;"&amp;U12)+1),Paramètres!$B$3:$C$56,2,FALSE)*Paramètres!$K$11))</f>
        <v>0</v>
      </c>
      <c r="W12" s="46"/>
      <c r="X12" s="2">
        <f>IF(W$2="Bike &amp; Run",IF(ISNA(VLOOKUP(W12,Paramètres!$B$3:$C$56,2,FALSE)),0,VLOOKUP(W12,Paramètres!$B$3:$C$56,2,FALSE)*Paramètres!$K$12),IF(OR(W12="",OR($D12="",$D12="NL",$D12="HORS LIGUE")),0,VLOOKUP(IF(OR(W12="",OR($D12="",$D12="NL",$D12="HORS LIGUE")),"",COUNTIFS($D$5:$D$72,"&lt;&gt;"&amp;"",$D$5:$D$72,"&lt;&gt;"&amp;"NL",$D$5:$D$72,"&lt;&gt;"&amp;"HORS LIGUE",W$5:W$72,"&lt;"&amp;W12)+1),Paramètres!$B$3:$C$56,2,FALSE)*Paramètres!$K$12))</f>
        <v>0</v>
      </c>
      <c r="Y12" s="46"/>
      <c r="Z12" s="2">
        <f>IF(Y$2="Bike &amp; Run",IF(ISNA(VLOOKUP(Y12,Paramètres!$B$3:$C$56,2,FALSE)),0,VLOOKUP(Y12,Paramètres!$B$3:$C$56,2,FALSE)*Paramètres!$K$13),IF(OR(Y12="",OR($D12="",$D12="NL",$D12="HORS LIGUE")),0,VLOOKUP(IF(OR(Y12="",OR($D12="",$D12="NL",$D12="HORS LIGUE")),"",COUNTIFS($D$5:$D$72,"&lt;&gt;"&amp;"",$D$5:$D$72,"&lt;&gt;"&amp;"NL",$D$5:$D$72,"&lt;&gt;"&amp;"HORS LIGUE",Y$5:Y$72,"&lt;"&amp;Y12)+1),Paramètres!$B$3:$C$56,2,FALSE)*Paramètres!$K$13))</f>
        <v>0</v>
      </c>
      <c r="AA12" s="46"/>
      <c r="AB12" s="2">
        <f>IF(AA$2="Bike &amp; Run",IF(ISNA(VLOOKUP(AA12,Paramètres!$B$3:$C$56,2,FALSE)),0,VLOOKUP(AA12,Paramètres!$B$3:$C$56,2,FALSE)*Paramètres!$K$14),IF(OR(AA12="",OR($D12="",$D12="NL",$D12="HORS LIGUE")),0,VLOOKUP(IF(OR(AA12="",OR($D12="",$D12="NL",$D12="HORS LIGUE")),"",COUNTIFS($D$5:$D$72,"&lt;&gt;"&amp;"",$D$5:$D$72,"&lt;&gt;"&amp;"NL",$D$5:$D$72,"&lt;&gt;"&amp;"HORS LIGUE",AA$5:AA$72,"&lt;"&amp;AA12)+1),Paramètres!$B$3:$C$56,2,FALSE)*Paramètres!$K$14))</f>
        <v>0</v>
      </c>
      <c r="AC12" s="46"/>
      <c r="AD12" s="2">
        <f>IF(AC$2="Bike &amp; Run",IF(ISNA(VLOOKUP(AC12,Paramètres!$B$3:$C$56,2,FALSE)),0,VLOOKUP(AC12,Paramètres!$B$3:$C$56,2,FALSE)*Paramètres!$K$15),IF(OR(AC12="",OR($D12="",$D12="NL",$D12="HORS LIGUE")),0,VLOOKUP(IF(OR(AC12="",OR($D12="",$D12="NL",$D12="HORS LIGUE")),"",COUNTIFS($D$5:$D$72,"&lt;&gt;"&amp;"",$D$5:$D$72,"&lt;&gt;"&amp;"NL",$D$5:$D$72,"&lt;&gt;"&amp;"HORS LIGUE",AC$5:AC$72,"&lt;"&amp;AC12)+1),Paramètres!$B$3:$C$56,2,FALSE)*Paramètres!$K$15))</f>
        <v>0</v>
      </c>
      <c r="AE12" s="46"/>
      <c r="AF12" s="2">
        <f>IF(AE$2="Bike &amp; Run",IF(ISNA(VLOOKUP(AE12,Paramètres!$B$3:$C$56,2,FALSE)),0,VLOOKUP(AE12,Paramètres!$B$3:$C$56,2,FALSE)*Paramètres!$K$16),IF(OR(AE12="",OR($D12="",$D12="NL",$D12="HORS LIGUE")),0,VLOOKUP(IF(OR(AE12="",OR($D12="",$D12="NL",$D12="HORS LIGUE")),"",COUNTIFS($D$5:$D$72,"&lt;&gt;"&amp;"",$D$5:$D$72,"&lt;&gt;"&amp;"NL",$D$5:$D$72,"&lt;&gt;"&amp;"HORS LIGUE",AE$5:AE$72,"&lt;"&amp;AE12)+1),Paramètres!$B$3:$C$56,2,FALSE)*Paramètres!$K$16))</f>
        <v>0</v>
      </c>
      <c r="AG12" s="46"/>
      <c r="AH12" s="2">
        <f>IF(AG$2="Bike &amp; Run",IF(ISNA(VLOOKUP(AG12,Paramètres!$B$3:$C$56,2,FALSE)),0,VLOOKUP(AG12,Paramètres!$B$3:$C$56,2,FALSE)*Paramètres!$K$17),IF(OR(AG12="",OR($D12="",$D12="NL",$D12="HORS LIGUE")),0,VLOOKUP(IF(OR(AG12="",OR($D12="",$D12="NL",$D12="HORS LIGUE")),"",COUNTIFS($D$5:$D$72,"&lt;&gt;"&amp;"",$D$5:$D$72,"&lt;&gt;"&amp;"NL",$D$5:$D$72,"&lt;&gt;"&amp;"HORS LIGUE",AG$5:AG$72,"&lt;"&amp;AG12)+1),Paramètres!$B$3:$C$56,2,FALSE)*Paramètres!$K$17))</f>
        <v>0</v>
      </c>
      <c r="AI12" s="40">
        <f t="shared" si="0"/>
        <v>97.5</v>
      </c>
      <c r="AJ12" s="3">
        <f t="shared" si="1"/>
        <v>8</v>
      </c>
      <c r="AK12" s="5">
        <f t="shared" si="2"/>
        <v>1</v>
      </c>
      <c r="AL12" s="41">
        <f t="shared" si="3"/>
        <v>97.5</v>
      </c>
      <c r="AM12" s="33">
        <f t="shared" si="4"/>
        <v>8</v>
      </c>
      <c r="AO12" s="22">
        <f t="shared" si="5"/>
        <v>0</v>
      </c>
      <c r="AP12">
        <f t="shared" si="6"/>
        <v>97.5</v>
      </c>
      <c r="AQ12">
        <f t="shared" si="7"/>
        <v>0</v>
      </c>
      <c r="AR12">
        <f t="shared" si="8"/>
        <v>0</v>
      </c>
      <c r="AS12">
        <f t="shared" si="9"/>
        <v>0</v>
      </c>
      <c r="AT12">
        <f t="shared" si="10"/>
        <v>0</v>
      </c>
      <c r="AU12">
        <f t="shared" si="11"/>
        <v>0</v>
      </c>
      <c r="AV12">
        <f t="shared" si="12"/>
        <v>0</v>
      </c>
      <c r="AW12">
        <f t="shared" si="13"/>
        <v>0</v>
      </c>
      <c r="AX12">
        <f t="shared" si="14"/>
        <v>0</v>
      </c>
      <c r="AY12">
        <f t="shared" si="15"/>
        <v>0</v>
      </c>
      <c r="AZ12">
        <f t="shared" si="16"/>
        <v>0</v>
      </c>
      <c r="BA12">
        <f t="shared" si="17"/>
        <v>0</v>
      </c>
      <c r="BB12">
        <f t="shared" si="18"/>
        <v>0</v>
      </c>
      <c r="BC12">
        <f t="shared" si="19"/>
        <v>0</v>
      </c>
      <c r="BD12">
        <f t="shared" si="20"/>
        <v>97.5</v>
      </c>
      <c r="BE12" s="22">
        <f t="shared" ref="BE12:BR12" si="28">BD12+LARGE($AO12:$BC12,BE$4)</f>
        <v>97.5</v>
      </c>
      <c r="BF12" s="22">
        <f t="shared" si="28"/>
        <v>97.5</v>
      </c>
      <c r="BG12" s="22">
        <f t="shared" si="28"/>
        <v>97.5</v>
      </c>
      <c r="BH12" s="22">
        <f t="shared" si="28"/>
        <v>97.5</v>
      </c>
      <c r="BI12" s="22">
        <f t="shared" si="28"/>
        <v>97.5</v>
      </c>
      <c r="BJ12" s="22">
        <f t="shared" si="28"/>
        <v>97.5</v>
      </c>
      <c r="BK12" s="22">
        <f t="shared" si="28"/>
        <v>97.5</v>
      </c>
      <c r="BL12" s="22">
        <f t="shared" si="28"/>
        <v>97.5</v>
      </c>
      <c r="BM12" s="22">
        <f t="shared" si="28"/>
        <v>97.5</v>
      </c>
      <c r="BN12" s="22">
        <f t="shared" si="28"/>
        <v>97.5</v>
      </c>
      <c r="BO12" s="22">
        <f t="shared" si="28"/>
        <v>97.5</v>
      </c>
      <c r="BP12" s="22">
        <f t="shared" si="28"/>
        <v>97.5</v>
      </c>
      <c r="BQ12" s="22">
        <f t="shared" si="28"/>
        <v>97.5</v>
      </c>
      <c r="BR12" s="22">
        <f t="shared" si="28"/>
        <v>97.5</v>
      </c>
    </row>
    <row r="13" spans="1:70" ht="16.5">
      <c r="A13" s="73" t="s">
        <v>1295</v>
      </c>
      <c r="B13" s="32" t="str">
        <f>IF(ISNA(VLOOKUP(A13,'Licenciés Jeunes 2023'!A:C,3,0)),"",VLOOKUP(A13,'Licenciés Jeunes 2023'!A:C,3,0))</f>
        <v>SOARES</v>
      </c>
      <c r="C13" s="32" t="str">
        <f>IF(ISNA(VLOOKUP(A13,'Licenciés Jeunes 2023'!A:C,2,0)),"",VLOOKUP(A13,'Licenciés Jeunes 2023'!A:C,2,0))</f>
        <v>Leo</v>
      </c>
      <c r="D13" s="32" t="str">
        <f>IF(ISNA(VLOOKUP(A13,'Licenciés Jeunes 2023'!A:F,6,0)),"",VLOOKUP(A13,'Licenciés Jeunes 2023'!A:F,6,0))</f>
        <v>ASPTT 36 SPORT NATURE</v>
      </c>
      <c r="E13" s="6"/>
      <c r="F13" s="2">
        <f>IF(E$2="Bike &amp; Run",IF(ISNA(VLOOKUP(E13,Paramètres!$B$3:$C$56,2,FALSE)),0,VLOOKUP(E13,Paramètres!$B$3:$C$56,2,FALSE)*Paramètres!$K$3),IF(OR(E13="",OR($D13="",$D13="NL",$D13="HORS LIGUE")),0,VLOOKUP(IF(OR(E13="",OR($D13="",$D13="NL",$D13="HORS LIGUE")),"",COUNTIFS($D$5:$D$72,"&lt;&gt;"&amp;"",$D$5:$D$72,"&lt;&gt;"&amp;"NL",$D$5:$D$72,"&lt;&gt;"&amp;"HORS LIGUE",E$5:E$72,"&lt;"&amp;E13)+1),Paramètres!$B$3:$C$56,2,FALSE)*Paramètres!$K$3))</f>
        <v>0</v>
      </c>
      <c r="G13" s="4">
        <v>4</v>
      </c>
      <c r="H13" s="2">
        <f>IF(G$2="Bike &amp; Run",IF(ISNA(VLOOKUP(G13,Paramètres!$B$3:$C$56,2,FALSE)),0,VLOOKUP(G13,Paramètres!$B$3:$C$56,2,FALSE)*Paramètres!$K$4),IF(OR(G13="",OR($D13="",$D13="NL",$D13="HORS LIGUE")),0,VLOOKUP(IF(OR(G13="",OR($D13="",$D13="NL",$D13="HORS LIGUE")),"",COUNTIFS($D$5:$D$72,"&lt;&gt;"&amp;"",$D$5:$D$72,"&lt;&gt;"&amp;"NL",$D$5:$D$72,"&lt;&gt;"&amp;"HORS LIGUE",G$5:G$72,"&lt;"&amp;G13)+1),Paramètres!$B$3:$C$56,2,FALSE)*Paramètres!$K$4))</f>
        <v>82.5</v>
      </c>
      <c r="I13" s="36"/>
      <c r="J13" s="2">
        <f>IF(I$2="Bike &amp; Run",IF(ISNA(VLOOKUP(I13,Paramètres!$B$3:$C$56,2,FALSE)),0,VLOOKUP(I13,Paramètres!$B$3:$C$56,2,FALSE)*Paramètres!$K$5),IF(OR(I13="",OR($D13="",$D13="NL",$D13="HORS LIGUE")),0,VLOOKUP(IF(OR(I13="",OR($D13="",$D13="NL",$D13="HORS LIGUE")),"",COUNTIFS($D$5:$D$72,"&lt;&gt;"&amp;"",$D$5:$D$72,"&lt;&gt;"&amp;"NL",$D$5:$D$72,"&lt;&gt;"&amp;"HORS LIGUE",I$5:I$72,"&lt;"&amp;I13)+1),Paramètres!$B$3:$C$56,2,FALSE)*Paramètres!$K$5))</f>
        <v>0</v>
      </c>
      <c r="K13" s="4"/>
      <c r="L13" s="2">
        <f>IF(K$2="Bike &amp; Run",IF(ISNA(VLOOKUP(K13,Paramètres!$B$3:$C$56,2,FALSE)),0,VLOOKUP(K13,Paramètres!$B$3:$C$56,2,FALSE)*Paramètres!$K$6),IF(OR(K13="",OR($D13="",$D13="NL",$D13="HORS LIGUE")),0,VLOOKUP(IF(OR(K13="",OR($D13="",$D13="NL",$D13="HORS LIGUE")),"",COUNTIFS($D$5:$D$72,"&lt;&gt;"&amp;"",$D$5:$D$72,"&lt;&gt;"&amp;"NL",$D$5:$D$72,"&lt;&gt;"&amp;"HORS LIGUE",K$5:K$72,"&lt;"&amp;K13)+1),Paramètres!$B$3:$C$56,2,FALSE)*Paramètres!$K$6))</f>
        <v>0</v>
      </c>
      <c r="M13" s="4"/>
      <c r="N13" s="2">
        <f>IF(M$2="Bike &amp; Run",IF(ISNA(VLOOKUP(M13,Paramètres!$B$3:$C$56,2,FALSE)),0,VLOOKUP(M13,Paramètres!$B$3:$C$56,2,FALSE)*Paramètres!$K$7),IF(OR(M13="",OR($D13="",$D13="NL",$D13="HORS LIGUE")),0,VLOOKUP(IF(OR(M13="",OR($D13="",$D13="NL",$D13="HORS LIGUE")),"",COUNTIFS($D$5:$D$72,"&lt;&gt;"&amp;"",$D$5:$D$72,"&lt;&gt;"&amp;"NL",$D$5:$D$72,"&lt;&gt;"&amp;"HORS LIGUE",M$5:M$72,"&lt;"&amp;M13)+1),Paramètres!$B$3:$C$56,2,FALSE)*Paramètres!$K$7))</f>
        <v>0</v>
      </c>
      <c r="O13" s="46"/>
      <c r="P13" s="2">
        <f>IF(O$2="Bike &amp; Run",IF(ISNA(VLOOKUP(O13,Paramètres!$B$3:$C$56,2,FALSE)),0,VLOOKUP(O13,Paramètres!$B$3:$C$56,2,FALSE)*Paramètres!$K$8),IF(OR(O13="",OR($D13="",$D13="NL",$D13="HORS LIGUE")),0,VLOOKUP(IF(OR(O13="",OR($D13="",$D13="NL",$D13="HORS LIGUE")),"",COUNTIFS($D$5:$D$72,"&lt;&gt;"&amp;"",$D$5:$D$72,"&lt;&gt;"&amp;"NL",$D$5:$D$72,"&lt;&gt;"&amp;"HORS LIGUE",O$5:O$72,"&lt;"&amp;O13)+1),Paramètres!$B$3:$C$56,2,FALSE)*Paramètres!$K$8))</f>
        <v>0</v>
      </c>
      <c r="Q13" s="46"/>
      <c r="R13" s="2">
        <f>IF(Q$2="Bike &amp; Run",IF(ISNA(VLOOKUP(Q13,Paramètres!$B$3:$C$56,2,FALSE)),0,VLOOKUP(Q13,Paramètres!$B$3:$C$56,2,FALSE)*Paramètres!$K$9),IF(OR(Q13="",OR($D13="",$D13="NL",$D13="HORS LIGUE")),0,VLOOKUP(IF(OR(Q13="",OR($D13="",$D13="NL",$D13="HORS LIGUE")),"",COUNTIFS($D$5:$D$72,"&lt;&gt;"&amp;"",$D$5:$D$72,"&lt;&gt;"&amp;"NL",$D$5:$D$72,"&lt;&gt;"&amp;"HORS LIGUE",Q$5:Q$72,"&lt;"&amp;Q13)+1),Paramètres!$B$3:$C$56,2,FALSE)*Paramètres!$K$9))</f>
        <v>0</v>
      </c>
      <c r="S13" s="46"/>
      <c r="T13" s="2">
        <f>IF(S$2="Bike &amp; Run",IF(ISNA(VLOOKUP(S13,Paramètres!$B$3:$C$56,2,FALSE)),0,VLOOKUP(S13,Paramètres!$B$3:$C$56,2,FALSE)*Paramètres!$K$10),IF(OR(S13="",OR($D13="",$D13="NL",$D13="HORS LIGUE")),0,VLOOKUP(IF(OR(S13="",OR($D13="",$D13="NL",$D13="HORS LIGUE")),"",COUNTIFS($D$5:$D$72,"&lt;&gt;"&amp;"",$D$5:$D$72,"&lt;&gt;"&amp;"NL",$D$5:$D$72,"&lt;&gt;"&amp;"HORS LIGUE",S$5:S$72,"&lt;"&amp;S13)+1),Paramètres!$B$3:$C$56,2,FALSE)*Paramètres!$K$10))</f>
        <v>0</v>
      </c>
      <c r="U13" s="46"/>
      <c r="V13" s="2">
        <f>IF(U$2="Bike &amp; Run",IF(ISNA(VLOOKUP(U13,Paramètres!$B$3:$C$56,2,FALSE)),0,VLOOKUP(U13,Paramètres!$B$3:$C$56,2,FALSE)*Paramètres!$K$11),IF(OR(U13="",OR($D13="",$D13="NL",$D13="HORS LIGUE")),0,VLOOKUP(IF(OR(U13="",OR($D13="",$D13="NL",$D13="HORS LIGUE")),"",COUNTIFS($D$5:$D$72,"&lt;&gt;"&amp;"",$D$5:$D$72,"&lt;&gt;"&amp;"NL",$D$5:$D$72,"&lt;&gt;"&amp;"HORS LIGUE",U$5:U$72,"&lt;"&amp;U13)+1),Paramètres!$B$3:$C$56,2,FALSE)*Paramètres!$K$11))</f>
        <v>0</v>
      </c>
      <c r="W13" s="46"/>
      <c r="X13" s="2">
        <f>IF(W$2="Bike &amp; Run",IF(ISNA(VLOOKUP(W13,Paramètres!$B$3:$C$56,2,FALSE)),0,VLOOKUP(W13,Paramètres!$B$3:$C$56,2,FALSE)*Paramètres!$K$12),IF(OR(W13="",OR($D13="",$D13="NL",$D13="HORS LIGUE")),0,VLOOKUP(IF(OR(W13="",OR($D13="",$D13="NL",$D13="HORS LIGUE")),"",COUNTIFS($D$5:$D$72,"&lt;&gt;"&amp;"",$D$5:$D$72,"&lt;&gt;"&amp;"NL",$D$5:$D$72,"&lt;&gt;"&amp;"HORS LIGUE",W$5:W$72,"&lt;"&amp;W13)+1),Paramètres!$B$3:$C$56,2,FALSE)*Paramètres!$K$12))</f>
        <v>0</v>
      </c>
      <c r="Y13" s="46"/>
      <c r="Z13" s="2">
        <f>IF(Y$2="Bike &amp; Run",IF(ISNA(VLOOKUP(Y13,Paramètres!$B$3:$C$56,2,FALSE)),0,VLOOKUP(Y13,Paramètres!$B$3:$C$56,2,FALSE)*Paramètres!$K$13),IF(OR(Y13="",OR($D13="",$D13="NL",$D13="HORS LIGUE")),0,VLOOKUP(IF(OR(Y13="",OR($D13="",$D13="NL",$D13="HORS LIGUE")),"",COUNTIFS($D$5:$D$72,"&lt;&gt;"&amp;"",$D$5:$D$72,"&lt;&gt;"&amp;"NL",$D$5:$D$72,"&lt;&gt;"&amp;"HORS LIGUE",Y$5:Y$72,"&lt;"&amp;Y13)+1),Paramètres!$B$3:$C$56,2,FALSE)*Paramètres!$K$13))</f>
        <v>0</v>
      </c>
      <c r="AA13" s="46"/>
      <c r="AB13" s="2">
        <f>IF(AA$2="Bike &amp; Run",IF(ISNA(VLOOKUP(AA13,Paramètres!$B$3:$C$56,2,FALSE)),0,VLOOKUP(AA13,Paramètres!$B$3:$C$56,2,FALSE)*Paramètres!$K$14),IF(OR(AA13="",OR($D13="",$D13="NL",$D13="HORS LIGUE")),0,VLOOKUP(IF(OR(AA13="",OR($D13="",$D13="NL",$D13="HORS LIGUE")),"",COUNTIFS($D$5:$D$72,"&lt;&gt;"&amp;"",$D$5:$D$72,"&lt;&gt;"&amp;"NL",$D$5:$D$72,"&lt;&gt;"&amp;"HORS LIGUE",AA$5:AA$72,"&lt;"&amp;AA13)+1),Paramètres!$B$3:$C$56,2,FALSE)*Paramètres!$K$14))</f>
        <v>0</v>
      </c>
      <c r="AC13" s="46"/>
      <c r="AD13" s="2">
        <f>IF(AC$2="Bike &amp; Run",IF(ISNA(VLOOKUP(AC13,Paramètres!$B$3:$C$56,2,FALSE)),0,VLOOKUP(AC13,Paramètres!$B$3:$C$56,2,FALSE)*Paramètres!$K$15),IF(OR(AC13="",OR($D13="",$D13="NL",$D13="HORS LIGUE")),0,VLOOKUP(IF(OR(AC13="",OR($D13="",$D13="NL",$D13="HORS LIGUE")),"",COUNTIFS($D$5:$D$72,"&lt;&gt;"&amp;"",$D$5:$D$72,"&lt;&gt;"&amp;"NL",$D$5:$D$72,"&lt;&gt;"&amp;"HORS LIGUE",AC$5:AC$72,"&lt;"&amp;AC13)+1),Paramètres!$B$3:$C$56,2,FALSE)*Paramètres!$K$15))</f>
        <v>0</v>
      </c>
      <c r="AE13" s="46"/>
      <c r="AF13" s="2">
        <f>IF(AE$2="Bike &amp; Run",IF(ISNA(VLOOKUP(AE13,Paramètres!$B$3:$C$56,2,FALSE)),0,VLOOKUP(AE13,Paramètres!$B$3:$C$56,2,FALSE)*Paramètres!$K$16),IF(OR(AE13="",OR($D13="",$D13="NL",$D13="HORS LIGUE")),0,VLOOKUP(IF(OR(AE13="",OR($D13="",$D13="NL",$D13="HORS LIGUE")),"",COUNTIFS($D$5:$D$72,"&lt;&gt;"&amp;"",$D$5:$D$72,"&lt;&gt;"&amp;"NL",$D$5:$D$72,"&lt;&gt;"&amp;"HORS LIGUE",AE$5:AE$72,"&lt;"&amp;AE13)+1),Paramètres!$B$3:$C$56,2,FALSE)*Paramètres!$K$16))</f>
        <v>0</v>
      </c>
      <c r="AG13" s="46"/>
      <c r="AH13" s="2">
        <f>IF(AG$2="Bike &amp; Run",IF(ISNA(VLOOKUP(AG13,Paramètres!$B$3:$C$56,2,FALSE)),0,VLOOKUP(AG13,Paramètres!$B$3:$C$56,2,FALSE)*Paramètres!$K$17),IF(OR(AG13="",OR($D13="",$D13="NL",$D13="HORS LIGUE")),0,VLOOKUP(IF(OR(AG13="",OR($D13="",$D13="NL",$D13="HORS LIGUE")),"",COUNTIFS($D$5:$D$72,"&lt;&gt;"&amp;"",$D$5:$D$72,"&lt;&gt;"&amp;"NL",$D$5:$D$72,"&lt;&gt;"&amp;"HORS LIGUE",AG$5:AG$72,"&lt;"&amp;AG13)+1),Paramètres!$B$3:$C$56,2,FALSE)*Paramètres!$K$17))</f>
        <v>0</v>
      </c>
      <c r="AI13" s="40">
        <f t="shared" si="0"/>
        <v>82.5</v>
      </c>
      <c r="AJ13" s="3">
        <f t="shared" si="1"/>
        <v>9</v>
      </c>
      <c r="AK13" s="5">
        <f t="shared" si="2"/>
        <v>1</v>
      </c>
      <c r="AL13" s="41">
        <f t="shared" si="3"/>
        <v>82.5</v>
      </c>
      <c r="AM13" s="33">
        <f t="shared" si="4"/>
        <v>9</v>
      </c>
      <c r="AO13" s="22">
        <f t="shared" si="5"/>
        <v>0</v>
      </c>
      <c r="AP13">
        <f t="shared" si="6"/>
        <v>82.5</v>
      </c>
      <c r="AQ13">
        <f t="shared" si="7"/>
        <v>0</v>
      </c>
      <c r="AR13">
        <f t="shared" si="8"/>
        <v>0</v>
      </c>
      <c r="AS13">
        <f t="shared" si="9"/>
        <v>0</v>
      </c>
      <c r="AT13">
        <f t="shared" si="10"/>
        <v>0</v>
      </c>
      <c r="AU13">
        <f t="shared" si="11"/>
        <v>0</v>
      </c>
      <c r="AV13">
        <f t="shared" si="12"/>
        <v>0</v>
      </c>
      <c r="AW13">
        <f t="shared" si="13"/>
        <v>0</v>
      </c>
      <c r="AX13">
        <f t="shared" si="14"/>
        <v>0</v>
      </c>
      <c r="AY13">
        <f t="shared" si="15"/>
        <v>0</v>
      </c>
      <c r="AZ13">
        <f t="shared" si="16"/>
        <v>0</v>
      </c>
      <c r="BA13">
        <f t="shared" si="17"/>
        <v>0</v>
      </c>
      <c r="BB13">
        <f t="shared" si="18"/>
        <v>0</v>
      </c>
      <c r="BC13">
        <f t="shared" si="19"/>
        <v>0</v>
      </c>
      <c r="BD13">
        <f t="shared" si="20"/>
        <v>82.5</v>
      </c>
      <c r="BE13" s="22">
        <f t="shared" ref="BE13:BR13" si="29">BD13+LARGE($AO13:$BC13,BE$4)</f>
        <v>82.5</v>
      </c>
      <c r="BF13" s="22">
        <f t="shared" si="29"/>
        <v>82.5</v>
      </c>
      <c r="BG13" s="22">
        <f t="shared" si="29"/>
        <v>82.5</v>
      </c>
      <c r="BH13" s="22">
        <f t="shared" si="29"/>
        <v>82.5</v>
      </c>
      <c r="BI13" s="22">
        <f t="shared" si="29"/>
        <v>82.5</v>
      </c>
      <c r="BJ13" s="22">
        <f t="shared" si="29"/>
        <v>82.5</v>
      </c>
      <c r="BK13" s="22">
        <f t="shared" si="29"/>
        <v>82.5</v>
      </c>
      <c r="BL13" s="22">
        <f t="shared" si="29"/>
        <v>82.5</v>
      </c>
      <c r="BM13" s="22">
        <f t="shared" si="29"/>
        <v>82.5</v>
      </c>
      <c r="BN13" s="22">
        <f t="shared" si="29"/>
        <v>82.5</v>
      </c>
      <c r="BO13" s="22">
        <f t="shared" si="29"/>
        <v>82.5</v>
      </c>
      <c r="BP13" s="22">
        <f t="shared" si="29"/>
        <v>82.5</v>
      </c>
      <c r="BQ13" s="22">
        <f t="shared" si="29"/>
        <v>82.5</v>
      </c>
      <c r="BR13" s="22">
        <f t="shared" si="29"/>
        <v>82.5</v>
      </c>
    </row>
    <row r="14" spans="1:70" ht="16.5">
      <c r="A14" s="73" t="s">
        <v>1492</v>
      </c>
      <c r="B14" s="32" t="str">
        <f>IF(ISNA(VLOOKUP(A14,'Licenciés Jeunes 2023'!A:C,3,0)),"",VLOOKUP(A14,'Licenciés Jeunes 2023'!A:C,3,0))</f>
        <v>BOUGOT</v>
      </c>
      <c r="C14" s="32" t="str">
        <f>IF(ISNA(VLOOKUP(A14,'Licenciés Jeunes 2023'!A:C,2,0)),"",VLOOKUP(A14,'Licenciés Jeunes 2023'!A:C,2,0))</f>
        <v>Dorian</v>
      </c>
      <c r="D14" s="32" t="str">
        <f>IF(ISNA(VLOOKUP(A14,'Licenciés Jeunes 2023'!A:F,6,0)),"",VLOOKUP(A14,'Licenciés Jeunes 2023'!A:F,6,0))</f>
        <v>C CHARTRES METROPOLE TRIATHLON</v>
      </c>
      <c r="E14" s="6">
        <v>6</v>
      </c>
      <c r="F14" s="2">
        <v>81</v>
      </c>
      <c r="G14" s="4"/>
      <c r="H14" s="2">
        <f>IF(G$2="Bike &amp; Run",IF(ISNA(VLOOKUP(G14,Paramètres!$B$3:$C$56,2,FALSE)),0,VLOOKUP(G14,Paramètres!$B$3:$C$56,2,FALSE)*Paramètres!$K$4),IF(OR(G14="",OR($D14="",$D14="NL",$D14="HORS LIGUE")),0,VLOOKUP(IF(OR(G14="",OR($D14="",$D14="NL",$D14="HORS LIGUE")),"",COUNTIFS($D$5:$D$72,"&lt;&gt;"&amp;"",$D$5:$D$72,"&lt;&gt;"&amp;"NL",$D$5:$D$72,"&lt;&gt;"&amp;"HORS LIGUE",G$5:G$72,"&lt;"&amp;G14)+1),Paramètres!$B$3:$C$56,2,FALSE)*Paramètres!$K$4))</f>
        <v>0</v>
      </c>
      <c r="I14" s="36"/>
      <c r="J14" s="2">
        <f>IF(I$2="Bike &amp; Run",IF(ISNA(VLOOKUP(I14,Paramètres!$B$3:$C$56,2,FALSE)),0,VLOOKUP(I14,Paramètres!$B$3:$C$56,2,FALSE)*Paramètres!$K$5),IF(OR(I14="",OR($D14="",$D14="NL",$D14="HORS LIGUE")),0,VLOOKUP(IF(OR(I14="",OR($D14="",$D14="NL",$D14="HORS LIGUE")),"",COUNTIFS($D$5:$D$72,"&lt;&gt;"&amp;"",$D$5:$D$72,"&lt;&gt;"&amp;"NL",$D$5:$D$72,"&lt;&gt;"&amp;"HORS LIGUE",I$5:I$72,"&lt;"&amp;I14)+1),Paramètres!$B$3:$C$56,2,FALSE)*Paramètres!$K$5))</f>
        <v>0</v>
      </c>
      <c r="K14" s="4"/>
      <c r="L14" s="2">
        <f>IF(K$2="Bike &amp; Run",IF(ISNA(VLOOKUP(K14,Paramètres!$B$3:$C$56,2,FALSE)),0,VLOOKUP(K14,Paramètres!$B$3:$C$56,2,FALSE)*Paramètres!$K$6),IF(OR(K14="",OR($D14="",$D14="NL",$D14="HORS LIGUE")),0,VLOOKUP(IF(OR(K14="",OR($D14="",$D14="NL",$D14="HORS LIGUE")),"",COUNTIFS($D$5:$D$72,"&lt;&gt;"&amp;"",$D$5:$D$72,"&lt;&gt;"&amp;"NL",$D$5:$D$72,"&lt;&gt;"&amp;"HORS LIGUE",K$5:K$72,"&lt;"&amp;K14)+1),Paramètres!$B$3:$C$56,2,FALSE)*Paramètres!$K$6))</f>
        <v>0</v>
      </c>
      <c r="M14" s="4"/>
      <c r="N14" s="2">
        <f>IF(M$2="Bike &amp; Run",IF(ISNA(VLOOKUP(M14,Paramètres!$B$3:$C$56,2,FALSE)),0,VLOOKUP(M14,Paramètres!$B$3:$C$56,2,FALSE)*Paramètres!$K$7),IF(OR(M14="",OR($D14="",$D14="NL",$D14="HORS LIGUE")),0,VLOOKUP(IF(OR(M14="",OR($D14="",$D14="NL",$D14="HORS LIGUE")),"",COUNTIFS($D$5:$D$72,"&lt;&gt;"&amp;"",$D$5:$D$72,"&lt;&gt;"&amp;"NL",$D$5:$D$72,"&lt;&gt;"&amp;"HORS LIGUE",M$5:M$72,"&lt;"&amp;M14)+1),Paramètres!$B$3:$C$56,2,FALSE)*Paramètres!$K$7))</f>
        <v>0</v>
      </c>
      <c r="O14" s="46"/>
      <c r="P14" s="2">
        <f>IF(O$2="Bike &amp; Run",IF(ISNA(VLOOKUP(O14,Paramètres!$B$3:$C$56,2,FALSE)),0,VLOOKUP(O14,Paramètres!$B$3:$C$56,2,FALSE)*Paramètres!$K$8),IF(OR(O14="",OR($D14="",$D14="NL",$D14="HORS LIGUE")),0,VLOOKUP(IF(OR(O14="",OR($D14="",$D14="NL",$D14="HORS LIGUE")),"",COUNTIFS($D$5:$D$72,"&lt;&gt;"&amp;"",$D$5:$D$72,"&lt;&gt;"&amp;"NL",$D$5:$D$72,"&lt;&gt;"&amp;"HORS LIGUE",O$5:O$72,"&lt;"&amp;O14)+1),Paramètres!$B$3:$C$56,2,FALSE)*Paramètres!$K$8))</f>
        <v>0</v>
      </c>
      <c r="Q14" s="46"/>
      <c r="R14" s="2">
        <f>IF(Q$2="Bike &amp; Run",IF(ISNA(VLOOKUP(Q14,Paramètres!$B$3:$C$56,2,FALSE)),0,VLOOKUP(Q14,Paramètres!$B$3:$C$56,2,FALSE)*Paramètres!$K$9),IF(OR(Q14="",OR($D14="",$D14="NL",$D14="HORS LIGUE")),0,VLOOKUP(IF(OR(Q14="",OR($D14="",$D14="NL",$D14="HORS LIGUE")),"",COUNTIFS($D$5:$D$72,"&lt;&gt;"&amp;"",$D$5:$D$72,"&lt;&gt;"&amp;"NL",$D$5:$D$72,"&lt;&gt;"&amp;"HORS LIGUE",Q$5:Q$72,"&lt;"&amp;Q14)+1),Paramètres!$B$3:$C$56,2,FALSE)*Paramètres!$K$9))</f>
        <v>0</v>
      </c>
      <c r="S14" s="46"/>
      <c r="T14" s="2">
        <f>IF(S$2="Bike &amp; Run",IF(ISNA(VLOOKUP(S14,Paramètres!$B$3:$C$56,2,FALSE)),0,VLOOKUP(S14,Paramètres!$B$3:$C$56,2,FALSE)*Paramètres!$K$10),IF(OR(S14="",OR($D14="",$D14="NL",$D14="HORS LIGUE")),0,VLOOKUP(IF(OR(S14="",OR($D14="",$D14="NL",$D14="HORS LIGUE")),"",COUNTIFS($D$5:$D$72,"&lt;&gt;"&amp;"",$D$5:$D$72,"&lt;&gt;"&amp;"NL",$D$5:$D$72,"&lt;&gt;"&amp;"HORS LIGUE",S$5:S$72,"&lt;"&amp;S14)+1),Paramètres!$B$3:$C$56,2,FALSE)*Paramètres!$K$10))</f>
        <v>0</v>
      </c>
      <c r="U14" s="46"/>
      <c r="V14" s="2">
        <f>IF(U$2="Bike &amp; Run",IF(ISNA(VLOOKUP(U14,Paramètres!$B$3:$C$56,2,FALSE)),0,VLOOKUP(U14,Paramètres!$B$3:$C$56,2,FALSE)*Paramètres!$K$11),IF(OR(U14="",OR($D14="",$D14="NL",$D14="HORS LIGUE")),0,VLOOKUP(IF(OR(U14="",OR($D14="",$D14="NL",$D14="HORS LIGUE")),"",COUNTIFS($D$5:$D$72,"&lt;&gt;"&amp;"",$D$5:$D$72,"&lt;&gt;"&amp;"NL",$D$5:$D$72,"&lt;&gt;"&amp;"HORS LIGUE",U$5:U$72,"&lt;"&amp;U14)+1),Paramètres!$B$3:$C$56,2,FALSE)*Paramètres!$K$11))</f>
        <v>0</v>
      </c>
      <c r="W14" s="46"/>
      <c r="X14" s="2">
        <f>IF(W$2="Bike &amp; Run",IF(ISNA(VLOOKUP(W14,Paramètres!$B$3:$C$56,2,FALSE)),0,VLOOKUP(W14,Paramètres!$B$3:$C$56,2,FALSE)*Paramètres!$K$12),IF(OR(W14="",OR($D14="",$D14="NL",$D14="HORS LIGUE")),0,VLOOKUP(IF(OR(W14="",OR($D14="",$D14="NL",$D14="HORS LIGUE")),"",COUNTIFS($D$5:$D$72,"&lt;&gt;"&amp;"",$D$5:$D$72,"&lt;&gt;"&amp;"NL",$D$5:$D$72,"&lt;&gt;"&amp;"HORS LIGUE",W$5:W$72,"&lt;"&amp;W14)+1),Paramètres!$B$3:$C$56,2,FALSE)*Paramètres!$K$12))</f>
        <v>0</v>
      </c>
      <c r="Y14" s="46"/>
      <c r="Z14" s="2">
        <f>IF(Y$2="Bike &amp; Run",IF(ISNA(VLOOKUP(Y14,Paramètres!$B$3:$C$56,2,FALSE)),0,VLOOKUP(Y14,Paramètres!$B$3:$C$56,2,FALSE)*Paramètres!$K$13),IF(OR(Y14="",OR($D14="",$D14="NL",$D14="HORS LIGUE")),0,VLOOKUP(IF(OR(Y14="",OR($D14="",$D14="NL",$D14="HORS LIGUE")),"",COUNTIFS($D$5:$D$72,"&lt;&gt;"&amp;"",$D$5:$D$72,"&lt;&gt;"&amp;"NL",$D$5:$D$72,"&lt;&gt;"&amp;"HORS LIGUE",Y$5:Y$72,"&lt;"&amp;Y14)+1),Paramètres!$B$3:$C$56,2,FALSE)*Paramètres!$K$13))</f>
        <v>0</v>
      </c>
      <c r="AA14" s="46"/>
      <c r="AB14" s="2">
        <f>IF(AA$2="Bike &amp; Run",IF(ISNA(VLOOKUP(AA14,Paramètres!$B$3:$C$56,2,FALSE)),0,VLOOKUP(AA14,Paramètres!$B$3:$C$56,2,FALSE)*Paramètres!$K$14),IF(OR(AA14="",OR($D14="",$D14="NL",$D14="HORS LIGUE")),0,VLOOKUP(IF(OR(AA14="",OR($D14="",$D14="NL",$D14="HORS LIGUE")),"",COUNTIFS($D$5:$D$72,"&lt;&gt;"&amp;"",$D$5:$D$72,"&lt;&gt;"&amp;"NL",$D$5:$D$72,"&lt;&gt;"&amp;"HORS LIGUE",AA$5:AA$72,"&lt;"&amp;AA14)+1),Paramètres!$B$3:$C$56,2,FALSE)*Paramètres!$K$14))</f>
        <v>0</v>
      </c>
      <c r="AC14" s="46"/>
      <c r="AD14" s="2">
        <f>IF(AC$2="Bike &amp; Run",IF(ISNA(VLOOKUP(AC14,Paramètres!$B$3:$C$56,2,FALSE)),0,VLOOKUP(AC14,Paramètres!$B$3:$C$56,2,FALSE)*Paramètres!$K$15),IF(OR(AC14="",OR($D14="",$D14="NL",$D14="HORS LIGUE")),0,VLOOKUP(IF(OR(AC14="",OR($D14="",$D14="NL",$D14="HORS LIGUE")),"",COUNTIFS($D$5:$D$72,"&lt;&gt;"&amp;"",$D$5:$D$72,"&lt;&gt;"&amp;"NL",$D$5:$D$72,"&lt;&gt;"&amp;"HORS LIGUE",AC$5:AC$72,"&lt;"&amp;AC14)+1),Paramètres!$B$3:$C$56,2,FALSE)*Paramètres!$K$15))</f>
        <v>0</v>
      </c>
      <c r="AE14" s="46"/>
      <c r="AF14" s="2">
        <f>IF(AE$2="Bike &amp; Run",IF(ISNA(VLOOKUP(AE14,Paramètres!$B$3:$C$56,2,FALSE)),0,VLOOKUP(AE14,Paramètres!$B$3:$C$56,2,FALSE)*Paramètres!$K$16),IF(OR(AE14="",OR($D14="",$D14="NL",$D14="HORS LIGUE")),0,VLOOKUP(IF(OR(AE14="",OR($D14="",$D14="NL",$D14="HORS LIGUE")),"",COUNTIFS($D$5:$D$72,"&lt;&gt;"&amp;"",$D$5:$D$72,"&lt;&gt;"&amp;"NL",$D$5:$D$72,"&lt;&gt;"&amp;"HORS LIGUE",AE$5:AE$72,"&lt;"&amp;AE14)+1),Paramètres!$B$3:$C$56,2,FALSE)*Paramètres!$K$16))</f>
        <v>0</v>
      </c>
      <c r="AG14" s="46"/>
      <c r="AH14" s="2">
        <f>IF(AG$2="Bike &amp; Run",IF(ISNA(VLOOKUP(AG14,Paramètres!$B$3:$C$56,2,FALSE)),0,VLOOKUP(AG14,Paramètres!$B$3:$C$56,2,FALSE)*Paramètres!$K$17),IF(OR(AG14="",OR($D14="",$D14="NL",$D14="HORS LIGUE")),0,VLOOKUP(IF(OR(AG14="",OR($D14="",$D14="NL",$D14="HORS LIGUE")),"",COUNTIFS($D$5:$D$72,"&lt;&gt;"&amp;"",$D$5:$D$72,"&lt;&gt;"&amp;"NL",$D$5:$D$72,"&lt;&gt;"&amp;"HORS LIGUE",AG$5:AG$72,"&lt;"&amp;AG14)+1),Paramètres!$B$3:$C$56,2,FALSE)*Paramètres!$K$17))</f>
        <v>0</v>
      </c>
      <c r="AI14" s="40">
        <f t="shared" si="0"/>
        <v>81</v>
      </c>
      <c r="AJ14" s="3">
        <f t="shared" si="1"/>
        <v>10</v>
      </c>
      <c r="AK14" s="5">
        <f t="shared" si="2"/>
        <v>1</v>
      </c>
      <c r="AL14" s="41">
        <f t="shared" si="3"/>
        <v>81</v>
      </c>
      <c r="AM14" s="33">
        <f t="shared" si="4"/>
        <v>10</v>
      </c>
      <c r="AO14" s="22">
        <f t="shared" si="5"/>
        <v>81</v>
      </c>
      <c r="AP14">
        <f t="shared" si="6"/>
        <v>0</v>
      </c>
      <c r="AQ14">
        <f t="shared" si="7"/>
        <v>0</v>
      </c>
      <c r="AR14">
        <f t="shared" si="8"/>
        <v>0</v>
      </c>
      <c r="AS14">
        <f t="shared" si="9"/>
        <v>0</v>
      </c>
      <c r="AT14">
        <f t="shared" si="10"/>
        <v>0</v>
      </c>
      <c r="AU14">
        <f t="shared" si="11"/>
        <v>0</v>
      </c>
      <c r="AV14">
        <f t="shared" si="12"/>
        <v>0</v>
      </c>
      <c r="AW14">
        <f t="shared" si="13"/>
        <v>0</v>
      </c>
      <c r="AX14">
        <f t="shared" si="14"/>
        <v>0</v>
      </c>
      <c r="AY14">
        <f t="shared" si="15"/>
        <v>0</v>
      </c>
      <c r="AZ14">
        <f t="shared" si="16"/>
        <v>0</v>
      </c>
      <c r="BA14">
        <f t="shared" si="17"/>
        <v>0</v>
      </c>
      <c r="BB14">
        <f t="shared" si="18"/>
        <v>0</v>
      </c>
      <c r="BC14">
        <f t="shared" si="19"/>
        <v>0</v>
      </c>
      <c r="BD14">
        <f t="shared" si="20"/>
        <v>81</v>
      </c>
      <c r="BE14" s="22">
        <f t="shared" ref="BE14:BR14" si="30">BD14+LARGE($AO14:$BC14,BE$4)</f>
        <v>81</v>
      </c>
      <c r="BF14" s="22">
        <f t="shared" si="30"/>
        <v>81</v>
      </c>
      <c r="BG14" s="22">
        <f t="shared" si="30"/>
        <v>81</v>
      </c>
      <c r="BH14" s="22">
        <f t="shared" si="30"/>
        <v>81</v>
      </c>
      <c r="BI14" s="22">
        <f t="shared" si="30"/>
        <v>81</v>
      </c>
      <c r="BJ14" s="22">
        <f t="shared" si="30"/>
        <v>81</v>
      </c>
      <c r="BK14" s="22">
        <f t="shared" si="30"/>
        <v>81</v>
      </c>
      <c r="BL14" s="22">
        <f t="shared" si="30"/>
        <v>81</v>
      </c>
      <c r="BM14" s="22">
        <f t="shared" si="30"/>
        <v>81</v>
      </c>
      <c r="BN14" s="22">
        <f t="shared" si="30"/>
        <v>81</v>
      </c>
      <c r="BO14" s="22">
        <f t="shared" si="30"/>
        <v>81</v>
      </c>
      <c r="BP14" s="22">
        <f t="shared" si="30"/>
        <v>81</v>
      </c>
      <c r="BQ14" s="22">
        <f t="shared" si="30"/>
        <v>81</v>
      </c>
      <c r="BR14" s="22">
        <f t="shared" si="30"/>
        <v>81</v>
      </c>
    </row>
    <row r="15" spans="1:70" ht="16.5">
      <c r="A15" s="14" t="s">
        <v>1581</v>
      </c>
      <c r="B15" s="32" t="s">
        <v>1582</v>
      </c>
      <c r="C15" s="32" t="s">
        <v>1583</v>
      </c>
      <c r="D15" s="32" t="s">
        <v>1146</v>
      </c>
      <c r="E15" s="6"/>
      <c r="F15" s="2">
        <f>IF(E$2="Bike &amp; Run",IF(ISNA(VLOOKUP(E15,Paramètres!$B$3:$C$56,2,FALSE)),0,VLOOKUP(E15,Paramètres!$B$3:$C$56,2,FALSE)*Paramètres!$K$3),IF(OR(E15="",OR($D15="",$D15="NL",$D15="HORS LIGUE")),0,VLOOKUP(IF(OR(E15="",OR($D15="",$D15="NL",$D15="HORS LIGUE")),"",COUNTIFS($D$5:$D$72,"&lt;&gt;"&amp;"",$D$5:$D$72,"&lt;&gt;"&amp;"NL",$D$5:$D$72,"&lt;&gt;"&amp;"HORS LIGUE",E$5:E$72,"&lt;"&amp;E15)+1),Paramètres!$B$3:$C$56,2,FALSE)*Paramètres!$K$3))</f>
        <v>0</v>
      </c>
      <c r="G15" s="4">
        <v>6</v>
      </c>
      <c r="H15" s="2">
        <f>IF(G$2="Bike &amp; Run",IF(ISNA(VLOOKUP(G15,Paramètres!$B$3:$C$56,2,FALSE)),0,VLOOKUP(G15,Paramètres!$B$3:$C$56,2,FALSE)*Paramètres!$K$4),IF(OR(G15="",OR($D15="",$D15="NL",$D15="HORS LIGUE")),0,VLOOKUP(IF(OR(G15="",OR($D15="",$D15="NL",$D15="HORS LIGUE")),"",COUNTIFS($D$5:$D$72,"&lt;&gt;"&amp;"",$D$5:$D$72,"&lt;&gt;"&amp;"NL",$D$5:$D$72,"&lt;&gt;"&amp;"HORS LIGUE",G$5:G$72,"&lt;"&amp;G15)+1),Paramètres!$B$3:$C$56,2,FALSE)*Paramètres!$K$4))</f>
        <v>69</v>
      </c>
      <c r="I15" s="36"/>
      <c r="J15" s="2">
        <f>IF(I$2="Bike &amp; Run",IF(ISNA(VLOOKUP(I15,Paramètres!$B$3:$C$56,2,FALSE)),0,VLOOKUP(I15,Paramètres!$B$3:$C$56,2,FALSE)*Paramètres!$K$5),IF(OR(I15="",OR($D15="",$D15="NL",$D15="HORS LIGUE")),0,VLOOKUP(IF(OR(I15="",OR($D15="",$D15="NL",$D15="HORS LIGUE")),"",COUNTIFS($D$5:$D$72,"&lt;&gt;"&amp;"",$D$5:$D$72,"&lt;&gt;"&amp;"NL",$D$5:$D$72,"&lt;&gt;"&amp;"HORS LIGUE",I$5:I$72,"&lt;"&amp;I15)+1),Paramètres!$B$3:$C$56,2,FALSE)*Paramètres!$K$5))</f>
        <v>0</v>
      </c>
      <c r="K15" s="4"/>
      <c r="L15" s="2">
        <f>IF(K$2="Bike &amp; Run",IF(ISNA(VLOOKUP(K15,Paramètres!$B$3:$C$56,2,FALSE)),0,VLOOKUP(K15,Paramètres!$B$3:$C$56,2,FALSE)*Paramètres!$K$6),IF(OR(K15="",OR($D15="",$D15="NL",$D15="HORS LIGUE")),0,VLOOKUP(IF(OR(K15="",OR($D15="",$D15="NL",$D15="HORS LIGUE")),"",COUNTIFS($D$5:$D$72,"&lt;&gt;"&amp;"",$D$5:$D$72,"&lt;&gt;"&amp;"NL",$D$5:$D$72,"&lt;&gt;"&amp;"HORS LIGUE",K$5:K$72,"&lt;"&amp;K15)+1),Paramètres!$B$3:$C$56,2,FALSE)*Paramètres!$K$6))</f>
        <v>0</v>
      </c>
      <c r="M15" s="4"/>
      <c r="N15" s="2">
        <f>IF(M$2="Bike &amp; Run",IF(ISNA(VLOOKUP(M15,Paramètres!$B$3:$C$56,2,FALSE)),0,VLOOKUP(M15,Paramètres!$B$3:$C$56,2,FALSE)*Paramètres!$K$7),IF(OR(M15="",OR($D15="",$D15="NL",$D15="HORS LIGUE")),0,VLOOKUP(IF(OR(M15="",OR($D15="",$D15="NL",$D15="HORS LIGUE")),"",COUNTIFS($D$5:$D$72,"&lt;&gt;"&amp;"",$D$5:$D$72,"&lt;&gt;"&amp;"NL",$D$5:$D$72,"&lt;&gt;"&amp;"HORS LIGUE",M$5:M$72,"&lt;"&amp;M15)+1),Paramètres!$B$3:$C$56,2,FALSE)*Paramètres!$K$7))</f>
        <v>0</v>
      </c>
      <c r="O15" s="46"/>
      <c r="P15" s="2">
        <f>IF(O$2="Bike &amp; Run",IF(ISNA(VLOOKUP(O15,Paramètres!$B$3:$C$56,2,FALSE)),0,VLOOKUP(O15,Paramètres!$B$3:$C$56,2,FALSE)*Paramètres!$K$8),IF(OR(O15="",OR($D15="",$D15="NL",$D15="HORS LIGUE")),0,VLOOKUP(IF(OR(O15="",OR($D15="",$D15="NL",$D15="HORS LIGUE")),"",COUNTIFS($D$5:$D$72,"&lt;&gt;"&amp;"",$D$5:$D$72,"&lt;&gt;"&amp;"NL",$D$5:$D$72,"&lt;&gt;"&amp;"HORS LIGUE",O$5:O$72,"&lt;"&amp;O15)+1),Paramètres!$B$3:$C$56,2,FALSE)*Paramètres!$K$8))</f>
        <v>0</v>
      </c>
      <c r="Q15" s="46"/>
      <c r="R15" s="2">
        <f>IF(Q$2="Bike &amp; Run",IF(ISNA(VLOOKUP(Q15,Paramètres!$B$3:$C$56,2,FALSE)),0,VLOOKUP(Q15,Paramètres!$B$3:$C$56,2,FALSE)*Paramètres!$K$9),IF(OR(Q15="",OR($D15="",$D15="NL",$D15="HORS LIGUE")),0,VLOOKUP(IF(OR(Q15="",OR($D15="",$D15="NL",$D15="HORS LIGUE")),"",COUNTIFS($D$5:$D$72,"&lt;&gt;"&amp;"",$D$5:$D$72,"&lt;&gt;"&amp;"NL",$D$5:$D$72,"&lt;&gt;"&amp;"HORS LIGUE",Q$5:Q$72,"&lt;"&amp;Q15)+1),Paramètres!$B$3:$C$56,2,FALSE)*Paramètres!$K$9))</f>
        <v>0</v>
      </c>
      <c r="S15" s="46"/>
      <c r="T15" s="2">
        <f>IF(S$2="Bike &amp; Run",IF(ISNA(VLOOKUP(S15,Paramètres!$B$3:$C$56,2,FALSE)),0,VLOOKUP(S15,Paramètres!$B$3:$C$56,2,FALSE)*Paramètres!$K$10),IF(OR(S15="",OR($D15="",$D15="NL",$D15="HORS LIGUE")),0,VLOOKUP(IF(OR(S15="",OR($D15="",$D15="NL",$D15="HORS LIGUE")),"",COUNTIFS($D$5:$D$72,"&lt;&gt;"&amp;"",$D$5:$D$72,"&lt;&gt;"&amp;"NL",$D$5:$D$72,"&lt;&gt;"&amp;"HORS LIGUE",S$5:S$72,"&lt;"&amp;S15)+1),Paramètres!$B$3:$C$56,2,FALSE)*Paramètres!$K$10))</f>
        <v>0</v>
      </c>
      <c r="U15" s="46"/>
      <c r="V15" s="2">
        <f>IF(U$2="Bike &amp; Run",IF(ISNA(VLOOKUP(U15,Paramètres!$B$3:$C$56,2,FALSE)),0,VLOOKUP(U15,Paramètres!$B$3:$C$56,2,FALSE)*Paramètres!$K$11),IF(OR(U15="",OR($D15="",$D15="NL",$D15="HORS LIGUE")),0,VLOOKUP(IF(OR(U15="",OR($D15="",$D15="NL",$D15="HORS LIGUE")),"",COUNTIFS($D$5:$D$72,"&lt;&gt;"&amp;"",$D$5:$D$72,"&lt;&gt;"&amp;"NL",$D$5:$D$72,"&lt;&gt;"&amp;"HORS LIGUE",U$5:U$72,"&lt;"&amp;U15)+1),Paramètres!$B$3:$C$56,2,FALSE)*Paramètres!$K$11))</f>
        <v>0</v>
      </c>
      <c r="W15" s="46"/>
      <c r="X15" s="2">
        <f>IF(W$2="Bike &amp; Run",IF(ISNA(VLOOKUP(W15,Paramètres!$B$3:$C$56,2,FALSE)),0,VLOOKUP(W15,Paramètres!$B$3:$C$56,2,FALSE)*Paramètres!$K$12),IF(OR(W15="",OR($D15="",$D15="NL",$D15="HORS LIGUE")),0,VLOOKUP(IF(OR(W15="",OR($D15="",$D15="NL",$D15="HORS LIGUE")),"",COUNTIFS($D$5:$D$72,"&lt;&gt;"&amp;"",$D$5:$D$72,"&lt;&gt;"&amp;"NL",$D$5:$D$72,"&lt;&gt;"&amp;"HORS LIGUE",W$5:W$72,"&lt;"&amp;W15)+1),Paramètres!$B$3:$C$56,2,FALSE)*Paramètres!$K$12))</f>
        <v>0</v>
      </c>
      <c r="Y15" s="46"/>
      <c r="Z15" s="2">
        <f>IF(Y$2="Bike &amp; Run",IF(ISNA(VLOOKUP(Y15,Paramètres!$B$3:$C$56,2,FALSE)),0,VLOOKUP(Y15,Paramètres!$B$3:$C$56,2,FALSE)*Paramètres!$K$13),IF(OR(Y15="",OR($D15="",$D15="NL",$D15="HORS LIGUE")),0,VLOOKUP(IF(OR(Y15="",OR($D15="",$D15="NL",$D15="HORS LIGUE")),"",COUNTIFS($D$5:$D$72,"&lt;&gt;"&amp;"",$D$5:$D$72,"&lt;&gt;"&amp;"NL",$D$5:$D$72,"&lt;&gt;"&amp;"HORS LIGUE",Y$5:Y$72,"&lt;"&amp;Y15)+1),Paramètres!$B$3:$C$56,2,FALSE)*Paramètres!$K$13))</f>
        <v>0</v>
      </c>
      <c r="AA15" s="46"/>
      <c r="AB15" s="2">
        <f>IF(AA$2="Bike &amp; Run",IF(ISNA(VLOOKUP(AA15,Paramètres!$B$3:$C$56,2,FALSE)),0,VLOOKUP(AA15,Paramètres!$B$3:$C$56,2,FALSE)*Paramètres!$K$14),IF(OR(AA15="",OR($D15="",$D15="NL",$D15="HORS LIGUE")),0,VLOOKUP(IF(OR(AA15="",OR($D15="",$D15="NL",$D15="HORS LIGUE")),"",COUNTIFS($D$5:$D$72,"&lt;&gt;"&amp;"",$D$5:$D$72,"&lt;&gt;"&amp;"NL",$D$5:$D$72,"&lt;&gt;"&amp;"HORS LIGUE",AA$5:AA$72,"&lt;"&amp;AA15)+1),Paramètres!$B$3:$C$56,2,FALSE)*Paramètres!$K$14))</f>
        <v>0</v>
      </c>
      <c r="AC15" s="46"/>
      <c r="AD15" s="2">
        <f>IF(AC$2="Bike &amp; Run",IF(ISNA(VLOOKUP(AC15,Paramètres!$B$3:$C$56,2,FALSE)),0,VLOOKUP(AC15,Paramètres!$B$3:$C$56,2,FALSE)*Paramètres!$K$15),IF(OR(AC15="",OR($D15="",$D15="NL",$D15="HORS LIGUE")),0,VLOOKUP(IF(OR(AC15="",OR($D15="",$D15="NL",$D15="HORS LIGUE")),"",COUNTIFS($D$5:$D$72,"&lt;&gt;"&amp;"",$D$5:$D$72,"&lt;&gt;"&amp;"NL",$D$5:$D$72,"&lt;&gt;"&amp;"HORS LIGUE",AC$5:AC$72,"&lt;"&amp;AC15)+1),Paramètres!$B$3:$C$56,2,FALSE)*Paramètres!$K$15))</f>
        <v>0</v>
      </c>
      <c r="AE15" s="46"/>
      <c r="AF15" s="2">
        <f>IF(AE$2="Bike &amp; Run",IF(ISNA(VLOOKUP(AE15,Paramètres!$B$3:$C$56,2,FALSE)),0,VLOOKUP(AE15,Paramètres!$B$3:$C$56,2,FALSE)*Paramètres!$K$16),IF(OR(AE15="",OR($D15="",$D15="NL",$D15="HORS LIGUE")),0,VLOOKUP(IF(OR(AE15="",OR($D15="",$D15="NL",$D15="HORS LIGUE")),"",COUNTIFS($D$5:$D$72,"&lt;&gt;"&amp;"",$D$5:$D$72,"&lt;&gt;"&amp;"NL",$D$5:$D$72,"&lt;&gt;"&amp;"HORS LIGUE",AE$5:AE$72,"&lt;"&amp;AE15)+1),Paramètres!$B$3:$C$56,2,FALSE)*Paramètres!$K$16))</f>
        <v>0</v>
      </c>
      <c r="AG15" s="46"/>
      <c r="AH15" s="2">
        <f>IF(AG$2="Bike &amp; Run",IF(ISNA(VLOOKUP(AG15,Paramètres!$B$3:$C$56,2,FALSE)),0,VLOOKUP(AG15,Paramètres!$B$3:$C$56,2,FALSE)*Paramètres!$K$17),IF(OR(AG15="",OR($D15="",$D15="NL",$D15="HORS LIGUE")),0,VLOOKUP(IF(OR(AG15="",OR($D15="",$D15="NL",$D15="HORS LIGUE")),"",COUNTIFS($D$5:$D$72,"&lt;&gt;"&amp;"",$D$5:$D$72,"&lt;&gt;"&amp;"NL",$D$5:$D$72,"&lt;&gt;"&amp;"HORS LIGUE",AG$5:AG$72,"&lt;"&amp;AG15)+1),Paramètres!$B$3:$C$56,2,FALSE)*Paramètres!$K$17))</f>
        <v>0</v>
      </c>
      <c r="AI15" s="40">
        <f t="shared" si="0"/>
        <v>69</v>
      </c>
      <c r="AJ15" s="3">
        <f t="shared" si="1"/>
        <v>11</v>
      </c>
      <c r="AK15" s="5">
        <f t="shared" si="2"/>
        <v>1</v>
      </c>
      <c r="AL15" s="41">
        <f t="shared" si="3"/>
        <v>69</v>
      </c>
      <c r="AM15" s="33">
        <f t="shared" si="4"/>
        <v>11</v>
      </c>
      <c r="AO15" s="22">
        <f t="shared" si="5"/>
        <v>0</v>
      </c>
      <c r="AP15">
        <f t="shared" si="6"/>
        <v>69</v>
      </c>
      <c r="AQ15">
        <f t="shared" si="7"/>
        <v>0</v>
      </c>
      <c r="AR15">
        <f t="shared" si="8"/>
        <v>0</v>
      </c>
      <c r="AS15">
        <f t="shared" si="9"/>
        <v>0</v>
      </c>
      <c r="AT15">
        <f t="shared" si="10"/>
        <v>0</v>
      </c>
      <c r="AU15">
        <f t="shared" si="11"/>
        <v>0</v>
      </c>
      <c r="AV15">
        <f t="shared" si="12"/>
        <v>0</v>
      </c>
      <c r="AW15">
        <f t="shared" si="13"/>
        <v>0</v>
      </c>
      <c r="AX15">
        <f t="shared" si="14"/>
        <v>0</v>
      </c>
      <c r="AY15">
        <f t="shared" si="15"/>
        <v>0</v>
      </c>
      <c r="AZ15">
        <f t="shared" si="16"/>
        <v>0</v>
      </c>
      <c r="BA15">
        <f t="shared" si="17"/>
        <v>0</v>
      </c>
      <c r="BB15">
        <f t="shared" si="18"/>
        <v>0</v>
      </c>
      <c r="BC15">
        <f t="shared" si="19"/>
        <v>0</v>
      </c>
      <c r="BD15">
        <f t="shared" si="20"/>
        <v>69</v>
      </c>
      <c r="BE15" s="22">
        <f t="shared" ref="BE15:BR15" si="31">BD15+LARGE($AO15:$BC15,BE$4)</f>
        <v>69</v>
      </c>
      <c r="BF15" s="22">
        <f t="shared" si="31"/>
        <v>69</v>
      </c>
      <c r="BG15" s="22">
        <f t="shared" si="31"/>
        <v>69</v>
      </c>
      <c r="BH15" s="22">
        <f t="shared" si="31"/>
        <v>69</v>
      </c>
      <c r="BI15" s="22">
        <f t="shared" si="31"/>
        <v>69</v>
      </c>
      <c r="BJ15" s="22">
        <f t="shared" si="31"/>
        <v>69</v>
      </c>
      <c r="BK15" s="22">
        <f t="shared" si="31"/>
        <v>69</v>
      </c>
      <c r="BL15" s="22">
        <f t="shared" si="31"/>
        <v>69</v>
      </c>
      <c r="BM15" s="22">
        <f t="shared" si="31"/>
        <v>69</v>
      </c>
      <c r="BN15" s="22">
        <f t="shared" si="31"/>
        <v>69</v>
      </c>
      <c r="BO15" s="22">
        <f t="shared" si="31"/>
        <v>69</v>
      </c>
      <c r="BP15" s="22">
        <f t="shared" si="31"/>
        <v>69</v>
      </c>
      <c r="BQ15" s="22">
        <f t="shared" si="31"/>
        <v>69</v>
      </c>
      <c r="BR15" s="22">
        <f t="shared" si="31"/>
        <v>69</v>
      </c>
    </row>
    <row r="16" spans="1:70" ht="16.5">
      <c r="A16" s="73" t="s">
        <v>1299</v>
      </c>
      <c r="B16" s="32" t="str">
        <f>IF(ISNA(VLOOKUP(A16,'Licenciés Jeunes 2023'!A:C,3,0)),"",VLOOKUP(A16,'Licenciés Jeunes 2023'!A:C,3,0))</f>
        <v>HUGO</v>
      </c>
      <c r="C16" s="32" t="str">
        <f>IF(ISNA(VLOOKUP(A16,'Licenciés Jeunes 2023'!A:C,2,0)),"",VLOOKUP(A16,'Licenciés Jeunes 2023'!A:C,2,0))</f>
        <v>Desmoulieres</v>
      </c>
      <c r="D16" s="32" t="str">
        <f>IF(ISNA(VLOOKUP(A16,'Licenciés Jeunes 2023'!A:F,6,0)),"",VLOOKUP(A16,'Licenciés Jeunes 2023'!A:F,6,0))</f>
        <v>ASPTT 36 SPORT NATURE</v>
      </c>
      <c r="E16" s="6"/>
      <c r="F16" s="2">
        <f>IF(E$2="Bike &amp; Run",IF(ISNA(VLOOKUP(E16,Paramètres!$B$3:$C$56,2,FALSE)),0,VLOOKUP(E16,Paramètres!$B$3:$C$56,2,FALSE)*Paramètres!$K$3),IF(OR(E16="",OR($D16="",$D16="NL",$D16="HORS LIGUE")),0,VLOOKUP(IF(OR(E16="",OR($D16="",$D16="NL",$D16="HORS LIGUE")),"",COUNTIFS($D$5:$D$72,"&lt;&gt;"&amp;"",$D$5:$D$72,"&lt;&gt;"&amp;"NL",$D$5:$D$72,"&lt;&gt;"&amp;"HORS LIGUE",E$5:E$72,"&lt;"&amp;E16)+1),Paramètres!$B$3:$C$56,2,FALSE)*Paramètres!$K$3))</f>
        <v>0</v>
      </c>
      <c r="G16" s="4">
        <v>7</v>
      </c>
      <c r="H16" s="2">
        <f>IF(G$2="Bike &amp; Run",IF(ISNA(VLOOKUP(G16,Paramètres!$B$3:$C$56,2,FALSE)),0,VLOOKUP(G16,Paramètres!$B$3:$C$56,2,FALSE)*Paramètres!$K$4),IF(OR(G16="",OR($D16="",$D16="NL",$D16="HORS LIGUE")),0,VLOOKUP(IF(OR(G16="",OR($D16="",$D16="NL",$D16="HORS LIGUE")),"",COUNTIFS($D$5:$D$72,"&lt;&gt;"&amp;"",$D$5:$D$72,"&lt;&gt;"&amp;"NL",$D$5:$D$72,"&lt;&gt;"&amp;"HORS LIGUE",G$5:G$72,"&lt;"&amp;G16)+1),Paramètres!$B$3:$C$56,2,FALSE)*Paramètres!$K$4))</f>
        <v>66</v>
      </c>
      <c r="I16" s="36"/>
      <c r="J16" s="2">
        <f>IF(I$2="Bike &amp; Run",IF(ISNA(VLOOKUP(I16,Paramètres!$B$3:$C$56,2,FALSE)),0,VLOOKUP(I16,Paramètres!$B$3:$C$56,2,FALSE)*Paramètres!$K$5),IF(OR(I16="",OR($D16="",$D16="NL",$D16="HORS LIGUE")),0,VLOOKUP(IF(OR(I16="",OR($D16="",$D16="NL",$D16="HORS LIGUE")),"",COUNTIFS($D$5:$D$72,"&lt;&gt;"&amp;"",$D$5:$D$72,"&lt;&gt;"&amp;"NL",$D$5:$D$72,"&lt;&gt;"&amp;"HORS LIGUE",I$5:I$72,"&lt;"&amp;I16)+1),Paramètres!$B$3:$C$56,2,FALSE)*Paramètres!$K$5))</f>
        <v>0</v>
      </c>
      <c r="K16" s="4"/>
      <c r="L16" s="2">
        <f>IF(K$2="Bike &amp; Run",IF(ISNA(VLOOKUP(K16,Paramètres!$B$3:$C$56,2,FALSE)),0,VLOOKUP(K16,Paramètres!$B$3:$C$56,2,FALSE)*Paramètres!$K$6),IF(OR(K16="",OR($D16="",$D16="NL",$D16="HORS LIGUE")),0,VLOOKUP(IF(OR(K16="",OR($D16="",$D16="NL",$D16="HORS LIGUE")),"",COUNTIFS($D$5:$D$72,"&lt;&gt;"&amp;"",$D$5:$D$72,"&lt;&gt;"&amp;"NL",$D$5:$D$72,"&lt;&gt;"&amp;"HORS LIGUE",K$5:K$72,"&lt;"&amp;K16)+1),Paramètres!$B$3:$C$56,2,FALSE)*Paramètres!$K$6))</f>
        <v>0</v>
      </c>
      <c r="M16" s="4"/>
      <c r="N16" s="2">
        <f>IF(M$2="Bike &amp; Run",IF(ISNA(VLOOKUP(M16,Paramètres!$B$3:$C$56,2,FALSE)),0,VLOOKUP(M16,Paramètres!$B$3:$C$56,2,FALSE)*Paramètres!$K$7),IF(OR(M16="",OR($D16="",$D16="NL",$D16="HORS LIGUE")),0,VLOOKUP(IF(OR(M16="",OR($D16="",$D16="NL",$D16="HORS LIGUE")),"",COUNTIFS($D$5:$D$72,"&lt;&gt;"&amp;"",$D$5:$D$72,"&lt;&gt;"&amp;"NL",$D$5:$D$72,"&lt;&gt;"&amp;"HORS LIGUE",M$5:M$72,"&lt;"&amp;M16)+1),Paramètres!$B$3:$C$56,2,FALSE)*Paramètres!$K$7))</f>
        <v>0</v>
      </c>
      <c r="O16" s="46"/>
      <c r="P16" s="2">
        <f>IF(O$2="Bike &amp; Run",IF(ISNA(VLOOKUP(O16,Paramètres!$B$3:$C$56,2,FALSE)),0,VLOOKUP(O16,Paramètres!$B$3:$C$56,2,FALSE)*Paramètres!$K$8),IF(OR(O16="",OR($D16="",$D16="NL",$D16="HORS LIGUE")),0,VLOOKUP(IF(OR(O16="",OR($D16="",$D16="NL",$D16="HORS LIGUE")),"",COUNTIFS($D$5:$D$72,"&lt;&gt;"&amp;"",$D$5:$D$72,"&lt;&gt;"&amp;"NL",$D$5:$D$72,"&lt;&gt;"&amp;"HORS LIGUE",O$5:O$72,"&lt;"&amp;O16)+1),Paramètres!$B$3:$C$56,2,FALSE)*Paramètres!$K$8))</f>
        <v>0</v>
      </c>
      <c r="Q16" s="46"/>
      <c r="R16" s="2">
        <f>IF(Q$2="Bike &amp; Run",IF(ISNA(VLOOKUP(Q16,Paramètres!$B$3:$C$56,2,FALSE)),0,VLOOKUP(Q16,Paramètres!$B$3:$C$56,2,FALSE)*Paramètres!$K$9),IF(OR(Q16="",OR($D16="",$D16="NL",$D16="HORS LIGUE")),0,VLOOKUP(IF(OR(Q16="",OR($D16="",$D16="NL",$D16="HORS LIGUE")),"",COUNTIFS($D$5:$D$72,"&lt;&gt;"&amp;"",$D$5:$D$72,"&lt;&gt;"&amp;"NL",$D$5:$D$72,"&lt;&gt;"&amp;"HORS LIGUE",Q$5:Q$72,"&lt;"&amp;Q16)+1),Paramètres!$B$3:$C$56,2,FALSE)*Paramètres!$K$9))</f>
        <v>0</v>
      </c>
      <c r="S16" s="46"/>
      <c r="T16" s="2">
        <f>IF(S$2="Bike &amp; Run",IF(ISNA(VLOOKUP(S16,Paramètres!$B$3:$C$56,2,FALSE)),0,VLOOKUP(S16,Paramètres!$B$3:$C$56,2,FALSE)*Paramètres!$K$10),IF(OR(S16="",OR($D16="",$D16="NL",$D16="HORS LIGUE")),0,VLOOKUP(IF(OR(S16="",OR($D16="",$D16="NL",$D16="HORS LIGUE")),"",COUNTIFS($D$5:$D$72,"&lt;&gt;"&amp;"",$D$5:$D$72,"&lt;&gt;"&amp;"NL",$D$5:$D$72,"&lt;&gt;"&amp;"HORS LIGUE",S$5:S$72,"&lt;"&amp;S16)+1),Paramètres!$B$3:$C$56,2,FALSE)*Paramètres!$K$10))</f>
        <v>0</v>
      </c>
      <c r="U16" s="46"/>
      <c r="V16" s="2">
        <f>IF(U$2="Bike &amp; Run",IF(ISNA(VLOOKUP(U16,Paramètres!$B$3:$C$56,2,FALSE)),0,VLOOKUP(U16,Paramètres!$B$3:$C$56,2,FALSE)*Paramètres!$K$11),IF(OR(U16="",OR($D16="",$D16="NL",$D16="HORS LIGUE")),0,VLOOKUP(IF(OR(U16="",OR($D16="",$D16="NL",$D16="HORS LIGUE")),"",COUNTIFS($D$5:$D$72,"&lt;&gt;"&amp;"",$D$5:$D$72,"&lt;&gt;"&amp;"NL",$D$5:$D$72,"&lt;&gt;"&amp;"HORS LIGUE",U$5:U$72,"&lt;"&amp;U16)+1),Paramètres!$B$3:$C$56,2,FALSE)*Paramètres!$K$11))</f>
        <v>0</v>
      </c>
      <c r="W16" s="46"/>
      <c r="X16" s="2">
        <f>IF(W$2="Bike &amp; Run",IF(ISNA(VLOOKUP(W16,Paramètres!$B$3:$C$56,2,FALSE)),0,VLOOKUP(W16,Paramètres!$B$3:$C$56,2,FALSE)*Paramètres!$K$12),IF(OR(W16="",OR($D16="",$D16="NL",$D16="HORS LIGUE")),0,VLOOKUP(IF(OR(W16="",OR($D16="",$D16="NL",$D16="HORS LIGUE")),"",COUNTIFS($D$5:$D$72,"&lt;&gt;"&amp;"",$D$5:$D$72,"&lt;&gt;"&amp;"NL",$D$5:$D$72,"&lt;&gt;"&amp;"HORS LIGUE",W$5:W$72,"&lt;"&amp;W16)+1),Paramètres!$B$3:$C$56,2,FALSE)*Paramètres!$K$12))</f>
        <v>0</v>
      </c>
      <c r="Y16" s="46"/>
      <c r="Z16" s="2">
        <f>IF(Y$2="Bike &amp; Run",IF(ISNA(VLOOKUP(Y16,Paramètres!$B$3:$C$56,2,FALSE)),0,VLOOKUP(Y16,Paramètres!$B$3:$C$56,2,FALSE)*Paramètres!$K$13),IF(OR(Y16="",OR($D16="",$D16="NL",$D16="HORS LIGUE")),0,VLOOKUP(IF(OR(Y16="",OR($D16="",$D16="NL",$D16="HORS LIGUE")),"",COUNTIFS($D$5:$D$72,"&lt;&gt;"&amp;"",$D$5:$D$72,"&lt;&gt;"&amp;"NL",$D$5:$D$72,"&lt;&gt;"&amp;"HORS LIGUE",Y$5:Y$72,"&lt;"&amp;Y16)+1),Paramètres!$B$3:$C$56,2,FALSE)*Paramètres!$K$13))</f>
        <v>0</v>
      </c>
      <c r="AA16" s="46"/>
      <c r="AB16" s="2">
        <f>IF(AA$2="Bike &amp; Run",IF(ISNA(VLOOKUP(AA16,Paramètres!$B$3:$C$56,2,FALSE)),0,VLOOKUP(AA16,Paramètres!$B$3:$C$56,2,FALSE)*Paramètres!$K$14),IF(OR(AA16="",OR($D16="",$D16="NL",$D16="HORS LIGUE")),0,VLOOKUP(IF(OR(AA16="",OR($D16="",$D16="NL",$D16="HORS LIGUE")),"",COUNTIFS($D$5:$D$72,"&lt;&gt;"&amp;"",$D$5:$D$72,"&lt;&gt;"&amp;"NL",$D$5:$D$72,"&lt;&gt;"&amp;"HORS LIGUE",AA$5:AA$72,"&lt;"&amp;AA16)+1),Paramètres!$B$3:$C$56,2,FALSE)*Paramètres!$K$14))</f>
        <v>0</v>
      </c>
      <c r="AC16" s="46"/>
      <c r="AD16" s="2">
        <f>IF(AC$2="Bike &amp; Run",IF(ISNA(VLOOKUP(AC16,Paramètres!$B$3:$C$56,2,FALSE)),0,VLOOKUP(AC16,Paramètres!$B$3:$C$56,2,FALSE)*Paramètres!$K$15),IF(OR(AC16="",OR($D16="",$D16="NL",$D16="HORS LIGUE")),0,VLOOKUP(IF(OR(AC16="",OR($D16="",$D16="NL",$D16="HORS LIGUE")),"",COUNTIFS($D$5:$D$72,"&lt;&gt;"&amp;"",$D$5:$D$72,"&lt;&gt;"&amp;"NL",$D$5:$D$72,"&lt;&gt;"&amp;"HORS LIGUE",AC$5:AC$72,"&lt;"&amp;AC16)+1),Paramètres!$B$3:$C$56,2,FALSE)*Paramètres!$K$15))</f>
        <v>0</v>
      </c>
      <c r="AE16" s="46"/>
      <c r="AF16" s="2">
        <f>IF(AE$2="Bike &amp; Run",IF(ISNA(VLOOKUP(AE16,Paramètres!$B$3:$C$56,2,FALSE)),0,VLOOKUP(AE16,Paramètres!$B$3:$C$56,2,FALSE)*Paramètres!$K$16),IF(OR(AE16="",OR($D16="",$D16="NL",$D16="HORS LIGUE")),0,VLOOKUP(IF(OR(AE16="",OR($D16="",$D16="NL",$D16="HORS LIGUE")),"",COUNTIFS($D$5:$D$72,"&lt;&gt;"&amp;"",$D$5:$D$72,"&lt;&gt;"&amp;"NL",$D$5:$D$72,"&lt;&gt;"&amp;"HORS LIGUE",AE$5:AE$72,"&lt;"&amp;AE16)+1),Paramètres!$B$3:$C$56,2,FALSE)*Paramètres!$K$16))</f>
        <v>0</v>
      </c>
      <c r="AG16" s="46"/>
      <c r="AH16" s="2">
        <f>IF(AG$2="Bike &amp; Run",IF(ISNA(VLOOKUP(AG16,Paramètres!$B$3:$C$56,2,FALSE)),0,VLOOKUP(AG16,Paramètres!$B$3:$C$56,2,FALSE)*Paramètres!$K$17),IF(OR(AG16="",OR($D16="",$D16="NL",$D16="HORS LIGUE")),0,VLOOKUP(IF(OR(AG16="",OR($D16="",$D16="NL",$D16="HORS LIGUE")),"",COUNTIFS($D$5:$D$72,"&lt;&gt;"&amp;"",$D$5:$D$72,"&lt;&gt;"&amp;"NL",$D$5:$D$72,"&lt;&gt;"&amp;"HORS LIGUE",AG$5:AG$72,"&lt;"&amp;AG16)+1),Paramètres!$B$3:$C$56,2,FALSE)*Paramètres!$K$17))</f>
        <v>0</v>
      </c>
      <c r="AI16" s="40">
        <f t="shared" si="0"/>
        <v>66</v>
      </c>
      <c r="AJ16" s="3">
        <f t="shared" si="1"/>
        <v>12</v>
      </c>
      <c r="AK16" s="5">
        <f t="shared" si="2"/>
        <v>1</v>
      </c>
      <c r="AL16" s="41">
        <f t="shared" si="3"/>
        <v>66</v>
      </c>
      <c r="AM16" s="33">
        <f t="shared" si="4"/>
        <v>12</v>
      </c>
      <c r="AO16" s="22">
        <f t="shared" si="5"/>
        <v>0</v>
      </c>
      <c r="AP16">
        <f t="shared" si="6"/>
        <v>66</v>
      </c>
      <c r="AQ16">
        <f t="shared" si="7"/>
        <v>0</v>
      </c>
      <c r="AR16">
        <f t="shared" si="8"/>
        <v>0</v>
      </c>
      <c r="AS16">
        <f t="shared" si="9"/>
        <v>0</v>
      </c>
      <c r="AT16">
        <f t="shared" si="10"/>
        <v>0</v>
      </c>
      <c r="AU16">
        <f t="shared" si="11"/>
        <v>0</v>
      </c>
      <c r="AV16">
        <f t="shared" si="12"/>
        <v>0</v>
      </c>
      <c r="AW16">
        <f t="shared" si="13"/>
        <v>0</v>
      </c>
      <c r="AX16">
        <f t="shared" si="14"/>
        <v>0</v>
      </c>
      <c r="AY16">
        <f t="shared" si="15"/>
        <v>0</v>
      </c>
      <c r="AZ16">
        <f t="shared" si="16"/>
        <v>0</v>
      </c>
      <c r="BA16">
        <f t="shared" si="17"/>
        <v>0</v>
      </c>
      <c r="BB16">
        <f t="shared" si="18"/>
        <v>0</v>
      </c>
      <c r="BC16">
        <f t="shared" si="19"/>
        <v>0</v>
      </c>
      <c r="BD16">
        <f t="shared" si="20"/>
        <v>66</v>
      </c>
      <c r="BE16" s="22">
        <f t="shared" ref="BE16:BR16" si="32">BD16+LARGE($AO16:$BC16,BE$4)</f>
        <v>66</v>
      </c>
      <c r="BF16" s="22">
        <f t="shared" si="32"/>
        <v>66</v>
      </c>
      <c r="BG16" s="22">
        <f t="shared" si="32"/>
        <v>66</v>
      </c>
      <c r="BH16" s="22">
        <f t="shared" si="32"/>
        <v>66</v>
      </c>
      <c r="BI16" s="22">
        <f t="shared" si="32"/>
        <v>66</v>
      </c>
      <c r="BJ16" s="22">
        <f t="shared" si="32"/>
        <v>66</v>
      </c>
      <c r="BK16" s="22">
        <f t="shared" si="32"/>
        <v>66</v>
      </c>
      <c r="BL16" s="22">
        <f t="shared" si="32"/>
        <v>66</v>
      </c>
      <c r="BM16" s="22">
        <f t="shared" si="32"/>
        <v>66</v>
      </c>
      <c r="BN16" s="22">
        <f t="shared" si="32"/>
        <v>66</v>
      </c>
      <c r="BO16" s="22">
        <f t="shared" si="32"/>
        <v>66</v>
      </c>
      <c r="BP16" s="22">
        <f t="shared" si="32"/>
        <v>66</v>
      </c>
      <c r="BQ16" s="22">
        <f t="shared" si="32"/>
        <v>66</v>
      </c>
      <c r="BR16" s="22">
        <f t="shared" si="32"/>
        <v>66</v>
      </c>
    </row>
    <row r="17" spans="1:70" ht="16.5">
      <c r="A17" s="73" t="s">
        <v>1304</v>
      </c>
      <c r="B17" s="32" t="str">
        <f>IF(ISNA(VLOOKUP(A17,'Licenciés Jeunes 2023'!A:C,3,0)),"",VLOOKUP(A17,'Licenciés Jeunes 2023'!A:C,3,0))</f>
        <v>GUILLET</v>
      </c>
      <c r="C17" s="32" t="str">
        <f>IF(ISNA(VLOOKUP(A17,'Licenciés Jeunes 2023'!A:C,2,0)),"",VLOOKUP(A17,'Licenciés Jeunes 2023'!A:C,2,0))</f>
        <v>Romain</v>
      </c>
      <c r="D17" s="32" t="str">
        <f>IF(ISNA(VLOOKUP(A17,'Licenciés Jeunes 2023'!A:F,6,0)),"",VLOOKUP(A17,'Licenciés Jeunes 2023'!A:F,6,0))</f>
        <v>VENDOME TRIATHLON</v>
      </c>
      <c r="E17" s="6"/>
      <c r="F17" s="2">
        <f>IF(E$2="Bike &amp; Run",IF(ISNA(VLOOKUP(E17,Paramètres!$B$3:$C$56,2,FALSE)),0,VLOOKUP(E17,Paramètres!$B$3:$C$56,2,FALSE)*Paramètres!$K$3),IF(OR(E17="",OR($D17="",$D17="NL",$D17="HORS LIGUE")),0,VLOOKUP(IF(OR(E17="",OR($D17="",$D17="NL",$D17="HORS LIGUE")),"",COUNTIFS($D$5:$D$72,"&lt;&gt;"&amp;"",$D$5:$D$72,"&lt;&gt;"&amp;"NL",$D$5:$D$72,"&lt;&gt;"&amp;"HORS LIGUE",E$5:E$72,"&lt;"&amp;E17)+1),Paramètres!$B$3:$C$56,2,FALSE)*Paramètres!$K$3))</f>
        <v>0</v>
      </c>
      <c r="G17" s="4">
        <v>8</v>
      </c>
      <c r="H17" s="2">
        <f>IF(G$2="Bike &amp; Run",IF(ISNA(VLOOKUP(G17,Paramètres!$B$3:$C$56,2,FALSE)),0,VLOOKUP(G17,Paramètres!$B$3:$C$56,2,FALSE)*Paramètres!$K$4),IF(OR(G17="",OR($D17="",$D17="NL",$D17="HORS LIGUE")),0,VLOOKUP(IF(OR(G17="",OR($D17="",$D17="NL",$D17="HORS LIGUE")),"",COUNTIFS($D$5:$D$72,"&lt;&gt;"&amp;"",$D$5:$D$72,"&lt;&gt;"&amp;"NL",$D$5:$D$72,"&lt;&gt;"&amp;"HORS LIGUE",G$5:G$72,"&lt;"&amp;G17)+1),Paramètres!$B$3:$C$56,2,FALSE)*Paramètres!$K$4))</f>
        <v>63</v>
      </c>
      <c r="I17" s="36"/>
      <c r="J17" s="2">
        <f>IF(I$2="Bike &amp; Run",IF(ISNA(VLOOKUP(I17,Paramètres!$B$3:$C$56,2,FALSE)),0,VLOOKUP(I17,Paramètres!$B$3:$C$56,2,FALSE)*Paramètres!$K$5),IF(OR(I17="",OR($D17="",$D17="NL",$D17="HORS LIGUE")),0,VLOOKUP(IF(OR(I17="",OR($D17="",$D17="NL",$D17="HORS LIGUE")),"",COUNTIFS($D$5:$D$72,"&lt;&gt;"&amp;"",$D$5:$D$72,"&lt;&gt;"&amp;"NL",$D$5:$D$72,"&lt;&gt;"&amp;"HORS LIGUE",I$5:I$72,"&lt;"&amp;I17)+1),Paramètres!$B$3:$C$56,2,FALSE)*Paramètres!$K$5))</f>
        <v>0</v>
      </c>
      <c r="K17" s="4"/>
      <c r="L17" s="2">
        <f>IF(K$2="Bike &amp; Run",IF(ISNA(VLOOKUP(K17,Paramètres!$B$3:$C$56,2,FALSE)),0,VLOOKUP(K17,Paramètres!$B$3:$C$56,2,FALSE)*Paramètres!$K$6),IF(OR(K17="",OR($D17="",$D17="NL",$D17="HORS LIGUE")),0,VLOOKUP(IF(OR(K17="",OR($D17="",$D17="NL",$D17="HORS LIGUE")),"",COUNTIFS($D$5:$D$72,"&lt;&gt;"&amp;"",$D$5:$D$72,"&lt;&gt;"&amp;"NL",$D$5:$D$72,"&lt;&gt;"&amp;"HORS LIGUE",K$5:K$72,"&lt;"&amp;K17)+1),Paramètres!$B$3:$C$56,2,FALSE)*Paramètres!$K$6))</f>
        <v>0</v>
      </c>
      <c r="M17" s="4"/>
      <c r="N17" s="2">
        <f>IF(M$2="Bike &amp; Run",IF(ISNA(VLOOKUP(M17,Paramètres!$B$3:$C$56,2,FALSE)),0,VLOOKUP(M17,Paramètres!$B$3:$C$56,2,FALSE)*Paramètres!$K$7),IF(OR(M17="",OR($D17="",$D17="NL",$D17="HORS LIGUE")),0,VLOOKUP(IF(OR(M17="",OR($D17="",$D17="NL",$D17="HORS LIGUE")),"",COUNTIFS($D$5:$D$72,"&lt;&gt;"&amp;"",$D$5:$D$72,"&lt;&gt;"&amp;"NL",$D$5:$D$72,"&lt;&gt;"&amp;"HORS LIGUE",M$5:M$72,"&lt;"&amp;M17)+1),Paramètres!$B$3:$C$56,2,FALSE)*Paramètres!$K$7))</f>
        <v>0</v>
      </c>
      <c r="O17" s="46"/>
      <c r="P17" s="2">
        <f>IF(O$2="Bike &amp; Run",IF(ISNA(VLOOKUP(O17,Paramètres!$B$3:$C$56,2,FALSE)),0,VLOOKUP(O17,Paramètres!$B$3:$C$56,2,FALSE)*Paramètres!$K$8),IF(OR(O17="",OR($D17="",$D17="NL",$D17="HORS LIGUE")),0,VLOOKUP(IF(OR(O17="",OR($D17="",$D17="NL",$D17="HORS LIGUE")),"",COUNTIFS($D$5:$D$72,"&lt;&gt;"&amp;"",$D$5:$D$72,"&lt;&gt;"&amp;"NL",$D$5:$D$72,"&lt;&gt;"&amp;"HORS LIGUE",O$5:O$72,"&lt;"&amp;O17)+1),Paramètres!$B$3:$C$56,2,FALSE)*Paramètres!$K$8))</f>
        <v>0</v>
      </c>
      <c r="Q17" s="46"/>
      <c r="R17" s="2">
        <f>IF(Q$2="Bike &amp; Run",IF(ISNA(VLOOKUP(Q17,Paramètres!$B$3:$C$56,2,FALSE)),0,VLOOKUP(Q17,Paramètres!$B$3:$C$56,2,FALSE)*Paramètres!$K$9),IF(OR(Q17="",OR($D17="",$D17="NL",$D17="HORS LIGUE")),0,VLOOKUP(IF(OR(Q17="",OR($D17="",$D17="NL",$D17="HORS LIGUE")),"",COUNTIFS($D$5:$D$72,"&lt;&gt;"&amp;"",$D$5:$D$72,"&lt;&gt;"&amp;"NL",$D$5:$D$72,"&lt;&gt;"&amp;"HORS LIGUE",Q$5:Q$72,"&lt;"&amp;Q17)+1),Paramètres!$B$3:$C$56,2,FALSE)*Paramètres!$K$9))</f>
        <v>0</v>
      </c>
      <c r="S17" s="46"/>
      <c r="T17" s="2">
        <f>IF(S$2="Bike &amp; Run",IF(ISNA(VLOOKUP(S17,Paramètres!$B$3:$C$56,2,FALSE)),0,VLOOKUP(S17,Paramètres!$B$3:$C$56,2,FALSE)*Paramètres!$K$10),IF(OR(S17="",OR($D17="",$D17="NL",$D17="HORS LIGUE")),0,VLOOKUP(IF(OR(S17="",OR($D17="",$D17="NL",$D17="HORS LIGUE")),"",COUNTIFS($D$5:$D$72,"&lt;&gt;"&amp;"",$D$5:$D$72,"&lt;&gt;"&amp;"NL",$D$5:$D$72,"&lt;&gt;"&amp;"HORS LIGUE",S$5:S$72,"&lt;"&amp;S17)+1),Paramètres!$B$3:$C$56,2,FALSE)*Paramètres!$K$10))</f>
        <v>0</v>
      </c>
      <c r="U17" s="46"/>
      <c r="V17" s="2">
        <f>IF(U$2="Bike &amp; Run",IF(ISNA(VLOOKUP(U17,Paramètres!$B$3:$C$56,2,FALSE)),0,VLOOKUP(U17,Paramètres!$B$3:$C$56,2,FALSE)*Paramètres!$K$11),IF(OR(U17="",OR($D17="",$D17="NL",$D17="HORS LIGUE")),0,VLOOKUP(IF(OR(U17="",OR($D17="",$D17="NL",$D17="HORS LIGUE")),"",COUNTIFS($D$5:$D$72,"&lt;&gt;"&amp;"",$D$5:$D$72,"&lt;&gt;"&amp;"NL",$D$5:$D$72,"&lt;&gt;"&amp;"HORS LIGUE",U$5:U$72,"&lt;"&amp;U17)+1),Paramètres!$B$3:$C$56,2,FALSE)*Paramètres!$K$11))</f>
        <v>0</v>
      </c>
      <c r="W17" s="46"/>
      <c r="X17" s="2">
        <f>IF(W$2="Bike &amp; Run",IF(ISNA(VLOOKUP(W17,Paramètres!$B$3:$C$56,2,FALSE)),0,VLOOKUP(W17,Paramètres!$B$3:$C$56,2,FALSE)*Paramètres!$K$12),IF(OR(W17="",OR($D17="",$D17="NL",$D17="HORS LIGUE")),0,VLOOKUP(IF(OR(W17="",OR($D17="",$D17="NL",$D17="HORS LIGUE")),"",COUNTIFS($D$5:$D$72,"&lt;&gt;"&amp;"",$D$5:$D$72,"&lt;&gt;"&amp;"NL",$D$5:$D$72,"&lt;&gt;"&amp;"HORS LIGUE",W$5:W$72,"&lt;"&amp;W17)+1),Paramètres!$B$3:$C$56,2,FALSE)*Paramètres!$K$12))</f>
        <v>0</v>
      </c>
      <c r="Y17" s="46"/>
      <c r="Z17" s="2">
        <f>IF(Y$2="Bike &amp; Run",IF(ISNA(VLOOKUP(Y17,Paramètres!$B$3:$C$56,2,FALSE)),0,VLOOKUP(Y17,Paramètres!$B$3:$C$56,2,FALSE)*Paramètres!$K$13),IF(OR(Y17="",OR($D17="",$D17="NL",$D17="HORS LIGUE")),0,VLOOKUP(IF(OR(Y17="",OR($D17="",$D17="NL",$D17="HORS LIGUE")),"",COUNTIFS($D$5:$D$72,"&lt;&gt;"&amp;"",$D$5:$D$72,"&lt;&gt;"&amp;"NL",$D$5:$D$72,"&lt;&gt;"&amp;"HORS LIGUE",Y$5:Y$72,"&lt;"&amp;Y17)+1),Paramètres!$B$3:$C$56,2,FALSE)*Paramètres!$K$13))</f>
        <v>0</v>
      </c>
      <c r="AA17" s="46"/>
      <c r="AB17" s="2">
        <f>IF(AA$2="Bike &amp; Run",IF(ISNA(VLOOKUP(AA17,Paramètres!$B$3:$C$56,2,FALSE)),0,VLOOKUP(AA17,Paramètres!$B$3:$C$56,2,FALSE)*Paramètres!$K$14),IF(OR(AA17="",OR($D17="",$D17="NL",$D17="HORS LIGUE")),0,VLOOKUP(IF(OR(AA17="",OR($D17="",$D17="NL",$D17="HORS LIGUE")),"",COUNTIFS($D$5:$D$72,"&lt;&gt;"&amp;"",$D$5:$D$72,"&lt;&gt;"&amp;"NL",$D$5:$D$72,"&lt;&gt;"&amp;"HORS LIGUE",AA$5:AA$72,"&lt;"&amp;AA17)+1),Paramètres!$B$3:$C$56,2,FALSE)*Paramètres!$K$14))</f>
        <v>0</v>
      </c>
      <c r="AC17" s="46"/>
      <c r="AD17" s="2">
        <f>IF(AC$2="Bike &amp; Run",IF(ISNA(VLOOKUP(AC17,Paramètres!$B$3:$C$56,2,FALSE)),0,VLOOKUP(AC17,Paramètres!$B$3:$C$56,2,FALSE)*Paramètres!$K$15),IF(OR(AC17="",OR($D17="",$D17="NL",$D17="HORS LIGUE")),0,VLOOKUP(IF(OR(AC17="",OR($D17="",$D17="NL",$D17="HORS LIGUE")),"",COUNTIFS($D$5:$D$72,"&lt;&gt;"&amp;"",$D$5:$D$72,"&lt;&gt;"&amp;"NL",$D$5:$D$72,"&lt;&gt;"&amp;"HORS LIGUE",AC$5:AC$72,"&lt;"&amp;AC17)+1),Paramètres!$B$3:$C$56,2,FALSE)*Paramètres!$K$15))</f>
        <v>0</v>
      </c>
      <c r="AE17" s="46"/>
      <c r="AF17" s="2">
        <f>IF(AE$2="Bike &amp; Run",IF(ISNA(VLOOKUP(AE17,Paramètres!$B$3:$C$56,2,FALSE)),0,VLOOKUP(AE17,Paramètres!$B$3:$C$56,2,FALSE)*Paramètres!$K$16),IF(OR(AE17="",OR($D17="",$D17="NL",$D17="HORS LIGUE")),0,VLOOKUP(IF(OR(AE17="",OR($D17="",$D17="NL",$D17="HORS LIGUE")),"",COUNTIFS($D$5:$D$72,"&lt;&gt;"&amp;"",$D$5:$D$72,"&lt;&gt;"&amp;"NL",$D$5:$D$72,"&lt;&gt;"&amp;"HORS LIGUE",AE$5:AE$72,"&lt;"&amp;AE17)+1),Paramètres!$B$3:$C$56,2,FALSE)*Paramètres!$K$16))</f>
        <v>0</v>
      </c>
      <c r="AG17" s="46"/>
      <c r="AH17" s="2">
        <f>IF(AG$2="Bike &amp; Run",IF(ISNA(VLOOKUP(AG17,Paramètres!$B$3:$C$56,2,FALSE)),0,VLOOKUP(AG17,Paramètres!$B$3:$C$56,2,FALSE)*Paramètres!$K$17),IF(OR(AG17="",OR($D17="",$D17="NL",$D17="HORS LIGUE")),0,VLOOKUP(IF(OR(AG17="",OR($D17="",$D17="NL",$D17="HORS LIGUE")),"",COUNTIFS($D$5:$D$72,"&lt;&gt;"&amp;"",$D$5:$D$72,"&lt;&gt;"&amp;"NL",$D$5:$D$72,"&lt;&gt;"&amp;"HORS LIGUE",AG$5:AG$72,"&lt;"&amp;AG17)+1),Paramètres!$B$3:$C$56,2,FALSE)*Paramètres!$K$17))</f>
        <v>0</v>
      </c>
      <c r="AI17" s="40">
        <f t="shared" si="0"/>
        <v>63</v>
      </c>
      <c r="AJ17" s="3">
        <f t="shared" si="1"/>
        <v>13</v>
      </c>
      <c r="AK17" s="5">
        <f t="shared" si="2"/>
        <v>1</v>
      </c>
      <c r="AL17" s="41">
        <f t="shared" si="3"/>
        <v>63</v>
      </c>
      <c r="AM17" s="33">
        <f t="shared" si="4"/>
        <v>13</v>
      </c>
      <c r="AO17" s="22">
        <f t="shared" si="5"/>
        <v>0</v>
      </c>
      <c r="AP17">
        <f t="shared" si="6"/>
        <v>63</v>
      </c>
      <c r="AQ17">
        <f t="shared" si="7"/>
        <v>0</v>
      </c>
      <c r="AR17">
        <f t="shared" si="8"/>
        <v>0</v>
      </c>
      <c r="AS17">
        <f t="shared" si="9"/>
        <v>0</v>
      </c>
      <c r="AT17">
        <f t="shared" si="10"/>
        <v>0</v>
      </c>
      <c r="AU17">
        <f t="shared" si="11"/>
        <v>0</v>
      </c>
      <c r="AV17">
        <f t="shared" si="12"/>
        <v>0</v>
      </c>
      <c r="AW17">
        <f t="shared" si="13"/>
        <v>0</v>
      </c>
      <c r="AX17">
        <f t="shared" si="14"/>
        <v>0</v>
      </c>
      <c r="AY17">
        <f t="shared" si="15"/>
        <v>0</v>
      </c>
      <c r="AZ17">
        <f t="shared" si="16"/>
        <v>0</v>
      </c>
      <c r="BA17">
        <f t="shared" si="17"/>
        <v>0</v>
      </c>
      <c r="BB17">
        <f t="shared" si="18"/>
        <v>0</v>
      </c>
      <c r="BC17">
        <f t="shared" si="19"/>
        <v>0</v>
      </c>
      <c r="BD17">
        <f t="shared" si="20"/>
        <v>63</v>
      </c>
      <c r="BE17" s="22">
        <f t="shared" ref="BE17:BR17" si="33">BD17+LARGE($AO17:$BC17,BE$4)</f>
        <v>63</v>
      </c>
      <c r="BF17" s="22">
        <f t="shared" si="33"/>
        <v>63</v>
      </c>
      <c r="BG17" s="22">
        <f t="shared" si="33"/>
        <v>63</v>
      </c>
      <c r="BH17" s="22">
        <f t="shared" si="33"/>
        <v>63</v>
      </c>
      <c r="BI17" s="22">
        <f t="shared" si="33"/>
        <v>63</v>
      </c>
      <c r="BJ17" s="22">
        <f t="shared" si="33"/>
        <v>63</v>
      </c>
      <c r="BK17" s="22">
        <f t="shared" si="33"/>
        <v>63</v>
      </c>
      <c r="BL17" s="22">
        <f t="shared" si="33"/>
        <v>63</v>
      </c>
      <c r="BM17" s="22">
        <f t="shared" si="33"/>
        <v>63</v>
      </c>
      <c r="BN17" s="22">
        <f t="shared" si="33"/>
        <v>63</v>
      </c>
      <c r="BO17" s="22">
        <f t="shared" si="33"/>
        <v>63</v>
      </c>
      <c r="BP17" s="22">
        <f t="shared" si="33"/>
        <v>63</v>
      </c>
      <c r="BQ17" s="22">
        <f t="shared" si="33"/>
        <v>63</v>
      </c>
      <c r="BR17" s="22">
        <f t="shared" si="33"/>
        <v>63</v>
      </c>
    </row>
    <row r="18" spans="1:70" ht="16.5">
      <c r="A18" s="73" t="s">
        <v>1217</v>
      </c>
      <c r="B18" s="32" t="str">
        <f>IF(ISNA(VLOOKUP(A18,'Licenciés Jeunes 2023'!A:C,3,0)),"",VLOOKUP(A18,'Licenciés Jeunes 2023'!A:C,3,0))</f>
        <v>PAUGOIS</v>
      </c>
      <c r="C18" s="32" t="str">
        <f>IF(ISNA(VLOOKUP(A18,'Licenciés Jeunes 2023'!A:C,2,0)),"",VLOOKUP(A18,'Licenciés Jeunes 2023'!A:C,2,0))</f>
        <v>Ronan</v>
      </c>
      <c r="D18" s="32" t="str">
        <f>IF(ISNA(VLOOKUP(A18,'Licenciés Jeunes 2023'!A:F,6,0)),"",VLOOKUP(A18,'Licenciés Jeunes 2023'!A:F,6,0))</f>
        <v>VENDOME TRIATHLON</v>
      </c>
      <c r="E18" s="6"/>
      <c r="F18" s="2">
        <f>IF(E$2="Bike &amp; Run",IF(ISNA(VLOOKUP(E18,Paramètres!$B$3:$C$56,2,FALSE)),0,VLOOKUP(E18,Paramètres!$B$3:$C$56,2,FALSE)*Paramètres!$K$3),IF(OR(E18="",OR($D18="",$D18="NL",$D18="HORS LIGUE")),0,VLOOKUP(IF(OR(E18="",OR($D18="",$D18="NL",$D18="HORS LIGUE")),"",COUNTIFS($D$5:$D$72,"&lt;&gt;"&amp;"",$D$5:$D$72,"&lt;&gt;"&amp;"NL",$D$5:$D$72,"&lt;&gt;"&amp;"HORS LIGUE",E$5:E$72,"&lt;"&amp;E18)+1),Paramètres!$B$3:$C$56,2,FALSE)*Paramètres!$K$3))</f>
        <v>0</v>
      </c>
      <c r="G18" s="4">
        <v>12</v>
      </c>
      <c r="H18" s="2">
        <f>IF(G$2="Bike &amp; Run",IF(ISNA(VLOOKUP(G18,Paramètres!$B$3:$C$56,2,FALSE)),0,VLOOKUP(G18,Paramètres!$B$3:$C$56,2,FALSE)*Paramètres!$K$4),IF(OR(G18="",OR($D18="",$D18="NL",$D18="HORS LIGUE")),0,VLOOKUP(IF(OR(G18="",OR($D18="",$D18="NL",$D18="HORS LIGUE")),"",COUNTIFS($D$5:$D$72,"&lt;&gt;"&amp;"",$D$5:$D$72,"&lt;&gt;"&amp;"NL",$D$5:$D$72,"&lt;&gt;"&amp;"HORS LIGUE",G$5:G$72,"&lt;"&amp;G18)+1),Paramètres!$B$3:$C$56,2,FALSE)*Paramètres!$K$4))</f>
        <v>51</v>
      </c>
      <c r="I18" s="36"/>
      <c r="J18" s="2">
        <f>IF(I$2="Bike &amp; Run",IF(ISNA(VLOOKUP(I18,Paramètres!$B$3:$C$56,2,FALSE)),0,VLOOKUP(I18,Paramètres!$B$3:$C$56,2,FALSE)*Paramètres!$K$5),IF(OR(I18="",OR($D18="",$D18="NL",$D18="HORS LIGUE")),0,VLOOKUP(IF(OR(I18="",OR($D18="",$D18="NL",$D18="HORS LIGUE")),"",COUNTIFS($D$5:$D$72,"&lt;&gt;"&amp;"",$D$5:$D$72,"&lt;&gt;"&amp;"NL",$D$5:$D$72,"&lt;&gt;"&amp;"HORS LIGUE",I$5:I$72,"&lt;"&amp;I18)+1),Paramètres!$B$3:$C$56,2,FALSE)*Paramètres!$K$5))</f>
        <v>0</v>
      </c>
      <c r="K18" s="4"/>
      <c r="L18" s="2">
        <f>IF(K$2="Bike &amp; Run",IF(ISNA(VLOOKUP(K18,Paramètres!$B$3:$C$56,2,FALSE)),0,VLOOKUP(K18,Paramètres!$B$3:$C$56,2,FALSE)*Paramètres!$K$6),IF(OR(K18="",OR($D18="",$D18="NL",$D18="HORS LIGUE")),0,VLOOKUP(IF(OR(K18="",OR($D18="",$D18="NL",$D18="HORS LIGUE")),"",COUNTIFS($D$5:$D$72,"&lt;&gt;"&amp;"",$D$5:$D$72,"&lt;&gt;"&amp;"NL",$D$5:$D$72,"&lt;&gt;"&amp;"HORS LIGUE",K$5:K$72,"&lt;"&amp;K18)+1),Paramètres!$B$3:$C$56,2,FALSE)*Paramètres!$K$6))</f>
        <v>0</v>
      </c>
      <c r="M18" s="4"/>
      <c r="N18" s="2">
        <f>IF(M$2="Bike &amp; Run",IF(ISNA(VLOOKUP(M18,Paramètres!$B$3:$C$56,2,FALSE)),0,VLOOKUP(M18,Paramètres!$B$3:$C$56,2,FALSE)*Paramètres!$K$7),IF(OR(M18="",OR($D18="",$D18="NL",$D18="HORS LIGUE")),0,VLOOKUP(IF(OR(M18="",OR($D18="",$D18="NL",$D18="HORS LIGUE")),"",COUNTIFS($D$5:$D$72,"&lt;&gt;"&amp;"",$D$5:$D$72,"&lt;&gt;"&amp;"NL",$D$5:$D$72,"&lt;&gt;"&amp;"HORS LIGUE",M$5:M$72,"&lt;"&amp;M18)+1),Paramètres!$B$3:$C$56,2,FALSE)*Paramètres!$K$7))</f>
        <v>0</v>
      </c>
      <c r="O18" s="46"/>
      <c r="P18" s="2">
        <f>IF(O$2="Bike &amp; Run",IF(ISNA(VLOOKUP(O18,Paramètres!$B$3:$C$56,2,FALSE)),0,VLOOKUP(O18,Paramètres!$B$3:$C$56,2,FALSE)*Paramètres!$K$8),IF(OR(O18="",OR($D18="",$D18="NL",$D18="HORS LIGUE")),0,VLOOKUP(IF(OR(O18="",OR($D18="",$D18="NL",$D18="HORS LIGUE")),"",COUNTIFS($D$5:$D$72,"&lt;&gt;"&amp;"",$D$5:$D$72,"&lt;&gt;"&amp;"NL",$D$5:$D$72,"&lt;&gt;"&amp;"HORS LIGUE",O$5:O$72,"&lt;"&amp;O18)+1),Paramètres!$B$3:$C$56,2,FALSE)*Paramètres!$K$8))</f>
        <v>0</v>
      </c>
      <c r="Q18" s="46"/>
      <c r="R18" s="2">
        <f>IF(Q$2="Bike &amp; Run",IF(ISNA(VLOOKUP(Q18,Paramètres!$B$3:$C$56,2,FALSE)),0,VLOOKUP(Q18,Paramètres!$B$3:$C$56,2,FALSE)*Paramètres!$K$9),IF(OR(Q18="",OR($D18="",$D18="NL",$D18="HORS LIGUE")),0,VLOOKUP(IF(OR(Q18="",OR($D18="",$D18="NL",$D18="HORS LIGUE")),"",COUNTIFS($D$5:$D$72,"&lt;&gt;"&amp;"",$D$5:$D$72,"&lt;&gt;"&amp;"NL",$D$5:$D$72,"&lt;&gt;"&amp;"HORS LIGUE",Q$5:Q$72,"&lt;"&amp;Q18)+1),Paramètres!$B$3:$C$56,2,FALSE)*Paramètres!$K$9))</f>
        <v>0</v>
      </c>
      <c r="S18" s="46"/>
      <c r="T18" s="2">
        <f>IF(S$2="Bike &amp; Run",IF(ISNA(VLOOKUP(S18,Paramètres!$B$3:$C$56,2,FALSE)),0,VLOOKUP(S18,Paramètres!$B$3:$C$56,2,FALSE)*Paramètres!$K$10),IF(OR(S18="",OR($D18="",$D18="NL",$D18="HORS LIGUE")),0,VLOOKUP(IF(OR(S18="",OR($D18="",$D18="NL",$D18="HORS LIGUE")),"",COUNTIFS($D$5:$D$72,"&lt;&gt;"&amp;"",$D$5:$D$72,"&lt;&gt;"&amp;"NL",$D$5:$D$72,"&lt;&gt;"&amp;"HORS LIGUE",S$5:S$72,"&lt;"&amp;S18)+1),Paramètres!$B$3:$C$56,2,FALSE)*Paramètres!$K$10))</f>
        <v>0</v>
      </c>
      <c r="U18" s="46"/>
      <c r="V18" s="2">
        <f>IF(U$2="Bike &amp; Run",IF(ISNA(VLOOKUP(U18,Paramètres!$B$3:$C$56,2,FALSE)),0,VLOOKUP(U18,Paramètres!$B$3:$C$56,2,FALSE)*Paramètres!$K$11),IF(OR(U18="",OR($D18="",$D18="NL",$D18="HORS LIGUE")),0,VLOOKUP(IF(OR(U18="",OR($D18="",$D18="NL",$D18="HORS LIGUE")),"",COUNTIFS($D$5:$D$72,"&lt;&gt;"&amp;"",$D$5:$D$72,"&lt;&gt;"&amp;"NL",$D$5:$D$72,"&lt;&gt;"&amp;"HORS LIGUE",U$5:U$72,"&lt;"&amp;U18)+1),Paramètres!$B$3:$C$56,2,FALSE)*Paramètres!$K$11))</f>
        <v>0</v>
      </c>
      <c r="W18" s="46"/>
      <c r="X18" s="2">
        <f>IF(W$2="Bike &amp; Run",IF(ISNA(VLOOKUP(W18,Paramètres!$B$3:$C$56,2,FALSE)),0,VLOOKUP(W18,Paramètres!$B$3:$C$56,2,FALSE)*Paramètres!$K$12),IF(OR(W18="",OR($D18="",$D18="NL",$D18="HORS LIGUE")),0,VLOOKUP(IF(OR(W18="",OR($D18="",$D18="NL",$D18="HORS LIGUE")),"",COUNTIFS($D$5:$D$72,"&lt;&gt;"&amp;"",$D$5:$D$72,"&lt;&gt;"&amp;"NL",$D$5:$D$72,"&lt;&gt;"&amp;"HORS LIGUE",W$5:W$72,"&lt;"&amp;W18)+1),Paramètres!$B$3:$C$56,2,FALSE)*Paramètres!$K$12))</f>
        <v>0</v>
      </c>
      <c r="Y18" s="46"/>
      <c r="Z18" s="2">
        <f>IF(Y$2="Bike &amp; Run",IF(ISNA(VLOOKUP(Y18,Paramètres!$B$3:$C$56,2,FALSE)),0,VLOOKUP(Y18,Paramètres!$B$3:$C$56,2,FALSE)*Paramètres!$K$13),IF(OR(Y18="",OR($D18="",$D18="NL",$D18="HORS LIGUE")),0,VLOOKUP(IF(OR(Y18="",OR($D18="",$D18="NL",$D18="HORS LIGUE")),"",COUNTIFS($D$5:$D$72,"&lt;&gt;"&amp;"",$D$5:$D$72,"&lt;&gt;"&amp;"NL",$D$5:$D$72,"&lt;&gt;"&amp;"HORS LIGUE",Y$5:Y$72,"&lt;"&amp;Y18)+1),Paramètres!$B$3:$C$56,2,FALSE)*Paramètres!$K$13))</f>
        <v>0</v>
      </c>
      <c r="AA18" s="46"/>
      <c r="AB18" s="2">
        <f>IF(AA$2="Bike &amp; Run",IF(ISNA(VLOOKUP(AA18,Paramètres!$B$3:$C$56,2,FALSE)),0,VLOOKUP(AA18,Paramètres!$B$3:$C$56,2,FALSE)*Paramètres!$K$14),IF(OR(AA18="",OR($D18="",$D18="NL",$D18="HORS LIGUE")),0,VLOOKUP(IF(OR(AA18="",OR($D18="",$D18="NL",$D18="HORS LIGUE")),"",COUNTIFS($D$5:$D$72,"&lt;&gt;"&amp;"",$D$5:$D$72,"&lt;&gt;"&amp;"NL",$D$5:$D$72,"&lt;&gt;"&amp;"HORS LIGUE",AA$5:AA$72,"&lt;"&amp;AA18)+1),Paramètres!$B$3:$C$56,2,FALSE)*Paramètres!$K$14))</f>
        <v>0</v>
      </c>
      <c r="AC18" s="46"/>
      <c r="AD18" s="2">
        <f>IF(AC$2="Bike &amp; Run",IF(ISNA(VLOOKUP(AC18,Paramètres!$B$3:$C$56,2,FALSE)),0,VLOOKUP(AC18,Paramètres!$B$3:$C$56,2,FALSE)*Paramètres!$K$15),IF(OR(AC18="",OR($D18="",$D18="NL",$D18="HORS LIGUE")),0,VLOOKUP(IF(OR(AC18="",OR($D18="",$D18="NL",$D18="HORS LIGUE")),"",COUNTIFS($D$5:$D$72,"&lt;&gt;"&amp;"",$D$5:$D$72,"&lt;&gt;"&amp;"NL",$D$5:$D$72,"&lt;&gt;"&amp;"HORS LIGUE",AC$5:AC$72,"&lt;"&amp;AC18)+1),Paramètres!$B$3:$C$56,2,FALSE)*Paramètres!$K$15))</f>
        <v>0</v>
      </c>
      <c r="AE18" s="46"/>
      <c r="AF18" s="2">
        <f>IF(AE$2="Bike &amp; Run",IF(ISNA(VLOOKUP(AE18,Paramètres!$B$3:$C$56,2,FALSE)),0,VLOOKUP(AE18,Paramètres!$B$3:$C$56,2,FALSE)*Paramètres!$K$16),IF(OR(AE18="",OR($D18="",$D18="NL",$D18="HORS LIGUE")),0,VLOOKUP(IF(OR(AE18="",OR($D18="",$D18="NL",$D18="HORS LIGUE")),"",COUNTIFS($D$5:$D$72,"&lt;&gt;"&amp;"",$D$5:$D$72,"&lt;&gt;"&amp;"NL",$D$5:$D$72,"&lt;&gt;"&amp;"HORS LIGUE",AE$5:AE$72,"&lt;"&amp;AE18)+1),Paramètres!$B$3:$C$56,2,FALSE)*Paramètres!$K$16))</f>
        <v>0</v>
      </c>
      <c r="AG18" s="46"/>
      <c r="AH18" s="2">
        <f>IF(AG$2="Bike &amp; Run",IF(ISNA(VLOOKUP(AG18,Paramètres!$B$3:$C$56,2,FALSE)),0,VLOOKUP(AG18,Paramètres!$B$3:$C$56,2,FALSE)*Paramètres!$K$17),IF(OR(AG18="",OR($D18="",$D18="NL",$D18="HORS LIGUE")),0,VLOOKUP(IF(OR(AG18="",OR($D18="",$D18="NL",$D18="HORS LIGUE")),"",COUNTIFS($D$5:$D$72,"&lt;&gt;"&amp;"",$D$5:$D$72,"&lt;&gt;"&amp;"NL",$D$5:$D$72,"&lt;&gt;"&amp;"HORS LIGUE",AG$5:AG$72,"&lt;"&amp;AG18)+1),Paramètres!$B$3:$C$56,2,FALSE)*Paramètres!$K$17))</f>
        <v>0</v>
      </c>
      <c r="AI18" s="40">
        <f t="shared" si="0"/>
        <v>51</v>
      </c>
      <c r="AJ18" s="3">
        <f t="shared" si="1"/>
        <v>14</v>
      </c>
      <c r="AK18" s="5">
        <f t="shared" si="2"/>
        <v>1</v>
      </c>
      <c r="AL18" s="41">
        <f t="shared" si="3"/>
        <v>51</v>
      </c>
      <c r="AM18" s="33">
        <f t="shared" si="4"/>
        <v>14</v>
      </c>
      <c r="AO18" s="22">
        <f t="shared" si="5"/>
        <v>0</v>
      </c>
      <c r="AP18">
        <f t="shared" si="6"/>
        <v>51</v>
      </c>
      <c r="AQ18">
        <f t="shared" si="7"/>
        <v>0</v>
      </c>
      <c r="AR18">
        <f t="shared" si="8"/>
        <v>0</v>
      </c>
      <c r="AS18">
        <f t="shared" si="9"/>
        <v>0</v>
      </c>
      <c r="AT18">
        <f t="shared" si="10"/>
        <v>0</v>
      </c>
      <c r="AU18">
        <f t="shared" si="11"/>
        <v>0</v>
      </c>
      <c r="AV18">
        <f t="shared" si="12"/>
        <v>0</v>
      </c>
      <c r="AW18">
        <f t="shared" si="13"/>
        <v>0</v>
      </c>
      <c r="AX18">
        <f t="shared" si="14"/>
        <v>0</v>
      </c>
      <c r="AY18">
        <f t="shared" si="15"/>
        <v>0</v>
      </c>
      <c r="AZ18">
        <f t="shared" si="16"/>
        <v>0</v>
      </c>
      <c r="BA18">
        <f t="shared" si="17"/>
        <v>0</v>
      </c>
      <c r="BB18">
        <f t="shared" si="18"/>
        <v>0</v>
      </c>
      <c r="BC18">
        <f t="shared" si="19"/>
        <v>0</v>
      </c>
      <c r="BD18">
        <f t="shared" si="20"/>
        <v>51</v>
      </c>
      <c r="BE18" s="22">
        <f t="shared" ref="BE18:BR18" si="34">BD18+LARGE($AO18:$BC18,BE$4)</f>
        <v>51</v>
      </c>
      <c r="BF18" s="22">
        <f t="shared" si="34"/>
        <v>51</v>
      </c>
      <c r="BG18" s="22">
        <f t="shared" si="34"/>
        <v>51</v>
      </c>
      <c r="BH18" s="22">
        <f t="shared" si="34"/>
        <v>51</v>
      </c>
      <c r="BI18" s="22">
        <f t="shared" si="34"/>
        <v>51</v>
      </c>
      <c r="BJ18" s="22">
        <f t="shared" si="34"/>
        <v>51</v>
      </c>
      <c r="BK18" s="22">
        <f t="shared" si="34"/>
        <v>51</v>
      </c>
      <c r="BL18" s="22">
        <f t="shared" si="34"/>
        <v>51</v>
      </c>
      <c r="BM18" s="22">
        <f t="shared" si="34"/>
        <v>51</v>
      </c>
      <c r="BN18" s="22">
        <f t="shared" si="34"/>
        <v>51</v>
      </c>
      <c r="BO18" s="22">
        <f t="shared" si="34"/>
        <v>51</v>
      </c>
      <c r="BP18" s="22">
        <f t="shared" si="34"/>
        <v>51</v>
      </c>
      <c r="BQ18" s="22">
        <f t="shared" si="34"/>
        <v>51</v>
      </c>
      <c r="BR18" s="22">
        <f t="shared" si="34"/>
        <v>51</v>
      </c>
    </row>
    <row r="19" spans="1:70" ht="16.5">
      <c r="A19" s="73" t="s">
        <v>1194</v>
      </c>
      <c r="B19" s="32" t="str">
        <f>IF(ISNA(VLOOKUP(A19,'Licenciés Jeunes 2023'!A:C,3,0)),"",VLOOKUP(A19,'Licenciés Jeunes 2023'!A:C,3,0))</f>
        <v>FORTUIT</v>
      </c>
      <c r="C19" s="32" t="str">
        <f>IF(ISNA(VLOOKUP(A19,'Licenciés Jeunes 2023'!A:C,2,0)),"",VLOOKUP(A19,'Licenciés Jeunes 2023'!A:C,2,0))</f>
        <v>TITOUAN</v>
      </c>
      <c r="D19" s="32" t="str">
        <f>IF(ISNA(VLOOKUP(A19,'Licenciés Jeunes 2023'!A:F,6,0)),"",VLOOKUP(A19,'Licenciés Jeunes 2023'!A:F,6,0))</f>
        <v>ASPTT 36 SPORT NATURE</v>
      </c>
      <c r="E19" s="6"/>
      <c r="F19" s="2">
        <f>IF(E$2="Bike &amp; Run",IF(ISNA(VLOOKUP(E19,Paramètres!$B$3:$C$56,2,FALSE)),0,VLOOKUP(E19,Paramètres!$B$3:$C$56,2,FALSE)*Paramètres!$K$3),IF(OR(E19="",OR($D19="",$D19="NL",$D19="HORS LIGUE")),0,VLOOKUP(IF(OR(E19="",OR($D19="",$D19="NL",$D19="HORS LIGUE")),"",COUNTIFS($D$5:$D$72,"&lt;&gt;"&amp;"",$D$5:$D$72,"&lt;&gt;"&amp;"NL",$D$5:$D$72,"&lt;&gt;"&amp;"HORS LIGUE",E$5:E$72,"&lt;"&amp;E19)+1),Paramètres!$B$3:$C$56,2,FALSE)*Paramètres!$K$3))</f>
        <v>0</v>
      </c>
      <c r="G19" s="4"/>
      <c r="H19" s="2">
        <f>IF(G$2="Bike &amp; Run",IF(ISNA(VLOOKUP(G19,Paramètres!$B$3:$C$56,2,FALSE)),0,VLOOKUP(G19,Paramètres!$B$3:$C$56,2,FALSE)*Paramètres!$K$4),IF(OR(G19="",OR($D19="",$D19="NL",$D19="HORS LIGUE")),0,VLOOKUP(IF(OR(G19="",OR($D19="",$D19="NL",$D19="HORS LIGUE")),"",COUNTIFS($D$5:$D$72,"&lt;&gt;"&amp;"",$D$5:$D$72,"&lt;&gt;"&amp;"NL",$D$5:$D$72,"&lt;&gt;"&amp;"HORS LIGUE",G$5:G$72,"&lt;"&amp;G19)+1),Paramètres!$B$3:$C$56,2,FALSE)*Paramètres!$K$4))</f>
        <v>0</v>
      </c>
      <c r="I19" s="36"/>
      <c r="J19" s="2">
        <f>IF(I$2="Bike &amp; Run",IF(ISNA(VLOOKUP(I19,Paramètres!$B$3:$C$56,2,FALSE)),0,VLOOKUP(I19,Paramètres!$B$3:$C$56,2,FALSE)*Paramètres!$K$5),IF(OR(I19="",OR($D19="",$D19="NL",$D19="HORS LIGUE")),0,VLOOKUP(IF(OR(I19="",OR($D19="",$D19="NL",$D19="HORS LIGUE")),"",COUNTIFS($D$5:$D$72,"&lt;&gt;"&amp;"",$D$5:$D$72,"&lt;&gt;"&amp;"NL",$D$5:$D$72,"&lt;&gt;"&amp;"HORS LIGUE",I$5:I$72,"&lt;"&amp;I19)+1),Paramètres!$B$3:$C$56,2,FALSE)*Paramètres!$K$5))</f>
        <v>0</v>
      </c>
      <c r="K19" s="4"/>
      <c r="L19" s="2">
        <f>IF(K$2="Bike &amp; Run",IF(ISNA(VLOOKUP(K19,Paramètres!$B$3:$C$56,2,FALSE)),0,VLOOKUP(K19,Paramètres!$B$3:$C$56,2,FALSE)*Paramètres!$K$6),IF(OR(K19="",OR($D19="",$D19="NL",$D19="HORS LIGUE")),0,VLOOKUP(IF(OR(K19="",OR($D19="",$D19="NL",$D19="HORS LIGUE")),"",COUNTIFS($D$5:$D$72,"&lt;&gt;"&amp;"",$D$5:$D$72,"&lt;&gt;"&amp;"NL",$D$5:$D$72,"&lt;&gt;"&amp;"HORS LIGUE",K$5:K$72,"&lt;"&amp;K19)+1),Paramètres!$B$3:$C$56,2,FALSE)*Paramètres!$K$6))</f>
        <v>0</v>
      </c>
      <c r="M19" s="4"/>
      <c r="N19" s="2">
        <f>IF(M$2="Bike &amp; Run",IF(ISNA(VLOOKUP(M19,Paramètres!$B$3:$C$56,2,FALSE)),0,VLOOKUP(M19,Paramètres!$B$3:$C$56,2,FALSE)*Paramètres!$K$7),IF(OR(M19="",OR($D19="",$D19="NL",$D19="HORS LIGUE")),0,VLOOKUP(IF(OR(M19="",OR($D19="",$D19="NL",$D19="HORS LIGUE")),"",COUNTIFS($D$5:$D$72,"&lt;&gt;"&amp;"",$D$5:$D$72,"&lt;&gt;"&amp;"NL",$D$5:$D$72,"&lt;&gt;"&amp;"HORS LIGUE",M$5:M$72,"&lt;"&amp;M19)+1),Paramètres!$B$3:$C$56,2,FALSE)*Paramètres!$K$7))</f>
        <v>0</v>
      </c>
      <c r="O19" s="46"/>
      <c r="P19" s="2">
        <f>IF(O$2="Bike &amp; Run",IF(ISNA(VLOOKUP(O19,Paramètres!$B$3:$C$56,2,FALSE)),0,VLOOKUP(O19,Paramètres!$B$3:$C$56,2,FALSE)*Paramètres!$K$8),IF(OR(O19="",OR($D19="",$D19="NL",$D19="HORS LIGUE")),0,VLOOKUP(IF(OR(O19="",OR($D19="",$D19="NL",$D19="HORS LIGUE")),"",COUNTIFS($D$5:$D$72,"&lt;&gt;"&amp;"",$D$5:$D$72,"&lt;&gt;"&amp;"NL",$D$5:$D$72,"&lt;&gt;"&amp;"HORS LIGUE",O$5:O$72,"&lt;"&amp;O19)+1),Paramètres!$B$3:$C$56,2,FALSE)*Paramètres!$K$8))</f>
        <v>0</v>
      </c>
      <c r="Q19" s="46"/>
      <c r="R19" s="2">
        <f>IF(Q$2="Bike &amp; Run",IF(ISNA(VLOOKUP(Q19,Paramètres!$B$3:$C$56,2,FALSE)),0,VLOOKUP(Q19,Paramètres!$B$3:$C$56,2,FALSE)*Paramètres!$K$9),IF(OR(Q19="",OR($D19="",$D19="NL",$D19="HORS LIGUE")),0,VLOOKUP(IF(OR(Q19="",OR($D19="",$D19="NL",$D19="HORS LIGUE")),"",COUNTIFS($D$5:$D$72,"&lt;&gt;"&amp;"",$D$5:$D$72,"&lt;&gt;"&amp;"NL",$D$5:$D$72,"&lt;&gt;"&amp;"HORS LIGUE",Q$5:Q$72,"&lt;"&amp;Q19)+1),Paramètres!$B$3:$C$56,2,FALSE)*Paramètres!$K$9))</f>
        <v>0</v>
      </c>
      <c r="S19" s="46"/>
      <c r="T19" s="2">
        <f>IF(S$2="Bike &amp; Run",IF(ISNA(VLOOKUP(S19,Paramètres!$B$3:$C$56,2,FALSE)),0,VLOOKUP(S19,Paramètres!$B$3:$C$56,2,FALSE)*Paramètres!$K$10),IF(OR(S19="",OR($D19="",$D19="NL",$D19="HORS LIGUE")),0,VLOOKUP(IF(OR(S19="",OR($D19="",$D19="NL",$D19="HORS LIGUE")),"",COUNTIFS($D$5:$D$72,"&lt;&gt;"&amp;"",$D$5:$D$72,"&lt;&gt;"&amp;"NL",$D$5:$D$72,"&lt;&gt;"&amp;"HORS LIGUE",S$5:S$72,"&lt;"&amp;S19)+1),Paramètres!$B$3:$C$56,2,FALSE)*Paramètres!$K$10))</f>
        <v>0</v>
      </c>
      <c r="U19" s="46"/>
      <c r="V19" s="2">
        <f>IF(U$2="Bike &amp; Run",IF(ISNA(VLOOKUP(U19,Paramètres!$B$3:$C$56,2,FALSE)),0,VLOOKUP(U19,Paramètres!$B$3:$C$56,2,FALSE)*Paramètres!$K$11),IF(OR(U19="",OR($D19="",$D19="NL",$D19="HORS LIGUE")),0,VLOOKUP(IF(OR(U19="",OR($D19="",$D19="NL",$D19="HORS LIGUE")),"",COUNTIFS($D$5:$D$72,"&lt;&gt;"&amp;"",$D$5:$D$72,"&lt;&gt;"&amp;"NL",$D$5:$D$72,"&lt;&gt;"&amp;"HORS LIGUE",U$5:U$72,"&lt;"&amp;U19)+1),Paramètres!$B$3:$C$56,2,FALSE)*Paramètres!$K$11))</f>
        <v>0</v>
      </c>
      <c r="W19" s="46"/>
      <c r="X19" s="2">
        <f>IF(W$2="Bike &amp; Run",IF(ISNA(VLOOKUP(W19,Paramètres!$B$3:$C$56,2,FALSE)),0,VLOOKUP(W19,Paramètres!$B$3:$C$56,2,FALSE)*Paramètres!$K$12),IF(OR(W19="",OR($D19="",$D19="NL",$D19="HORS LIGUE")),0,VLOOKUP(IF(OR(W19="",OR($D19="",$D19="NL",$D19="HORS LIGUE")),"",COUNTIFS($D$5:$D$72,"&lt;&gt;"&amp;"",$D$5:$D$72,"&lt;&gt;"&amp;"NL",$D$5:$D$72,"&lt;&gt;"&amp;"HORS LIGUE",W$5:W$72,"&lt;"&amp;W19)+1),Paramètres!$B$3:$C$56,2,FALSE)*Paramètres!$K$12))</f>
        <v>0</v>
      </c>
      <c r="Y19" s="46"/>
      <c r="Z19" s="2">
        <f>IF(Y$2="Bike &amp; Run",IF(ISNA(VLOOKUP(Y19,Paramètres!$B$3:$C$56,2,FALSE)),0,VLOOKUP(Y19,Paramètres!$B$3:$C$56,2,FALSE)*Paramètres!$K$13),IF(OR(Y19="",OR($D19="",$D19="NL",$D19="HORS LIGUE")),0,VLOOKUP(IF(OR(Y19="",OR($D19="",$D19="NL",$D19="HORS LIGUE")),"",COUNTIFS($D$5:$D$72,"&lt;&gt;"&amp;"",$D$5:$D$72,"&lt;&gt;"&amp;"NL",$D$5:$D$72,"&lt;&gt;"&amp;"HORS LIGUE",Y$5:Y$72,"&lt;"&amp;Y19)+1),Paramètres!$B$3:$C$56,2,FALSE)*Paramètres!$K$13))</f>
        <v>0</v>
      </c>
      <c r="AA19" s="46"/>
      <c r="AB19" s="2">
        <f>IF(AA$2="Bike &amp; Run",IF(ISNA(VLOOKUP(AA19,Paramètres!$B$3:$C$56,2,FALSE)),0,VLOOKUP(AA19,Paramètres!$B$3:$C$56,2,FALSE)*Paramètres!$K$14),IF(OR(AA19="",OR($D19="",$D19="NL",$D19="HORS LIGUE")),0,VLOOKUP(IF(OR(AA19="",OR($D19="",$D19="NL",$D19="HORS LIGUE")),"",COUNTIFS($D$5:$D$72,"&lt;&gt;"&amp;"",$D$5:$D$72,"&lt;&gt;"&amp;"NL",$D$5:$D$72,"&lt;&gt;"&amp;"HORS LIGUE",AA$5:AA$72,"&lt;"&amp;AA19)+1),Paramètres!$B$3:$C$56,2,FALSE)*Paramètres!$K$14))</f>
        <v>0</v>
      </c>
      <c r="AC19" s="46"/>
      <c r="AD19" s="2">
        <f>IF(AC$2="Bike &amp; Run",IF(ISNA(VLOOKUP(AC19,Paramètres!$B$3:$C$56,2,FALSE)),0,VLOOKUP(AC19,Paramètres!$B$3:$C$56,2,FALSE)*Paramètres!$K$15),IF(OR(AC19="",OR($D19="",$D19="NL",$D19="HORS LIGUE")),0,VLOOKUP(IF(OR(AC19="",OR($D19="",$D19="NL",$D19="HORS LIGUE")),"",COUNTIFS($D$5:$D$72,"&lt;&gt;"&amp;"",$D$5:$D$72,"&lt;&gt;"&amp;"NL",$D$5:$D$72,"&lt;&gt;"&amp;"HORS LIGUE",AC$5:AC$72,"&lt;"&amp;AC19)+1),Paramètres!$B$3:$C$56,2,FALSE)*Paramètres!$K$15))</f>
        <v>0</v>
      </c>
      <c r="AE19" s="46"/>
      <c r="AF19" s="2">
        <f>IF(AE$2="Bike &amp; Run",IF(ISNA(VLOOKUP(AE19,Paramètres!$B$3:$C$56,2,FALSE)),0,VLOOKUP(AE19,Paramètres!$B$3:$C$56,2,FALSE)*Paramètres!$K$16),IF(OR(AE19="",OR($D19="",$D19="NL",$D19="HORS LIGUE")),0,VLOOKUP(IF(OR(AE19="",OR($D19="",$D19="NL",$D19="HORS LIGUE")),"",COUNTIFS($D$5:$D$72,"&lt;&gt;"&amp;"",$D$5:$D$72,"&lt;&gt;"&amp;"NL",$D$5:$D$72,"&lt;&gt;"&amp;"HORS LIGUE",AE$5:AE$72,"&lt;"&amp;AE19)+1),Paramètres!$B$3:$C$56,2,FALSE)*Paramètres!$K$16))</f>
        <v>0</v>
      </c>
      <c r="AG19" s="46"/>
      <c r="AH19" s="2">
        <f>IF(AG$2="Bike &amp; Run",IF(ISNA(VLOOKUP(AG19,Paramètres!$B$3:$C$56,2,FALSE)),0,VLOOKUP(AG19,Paramètres!$B$3:$C$56,2,FALSE)*Paramètres!$K$17),IF(OR(AG19="",OR($D19="",$D19="NL",$D19="HORS LIGUE")),0,VLOOKUP(IF(OR(AG19="",OR($D19="",$D19="NL",$D19="HORS LIGUE")),"",COUNTIFS($D$5:$D$72,"&lt;&gt;"&amp;"",$D$5:$D$72,"&lt;&gt;"&amp;"NL",$D$5:$D$72,"&lt;&gt;"&amp;"HORS LIGUE",AG$5:AG$72,"&lt;"&amp;AG19)+1),Paramètres!$B$3:$C$56,2,FALSE)*Paramètres!$K$17))</f>
        <v>0</v>
      </c>
      <c r="AI19" s="40">
        <f t="shared" si="0"/>
        <v>0</v>
      </c>
      <c r="AJ19" s="3" t="str">
        <f t="shared" si="1"/>
        <v/>
      </c>
      <c r="AK19" s="5">
        <f t="shared" si="2"/>
        <v>0</v>
      </c>
      <c r="AL19" s="41">
        <f t="shared" si="3"/>
        <v>0</v>
      </c>
      <c r="AM19" s="33" t="str">
        <f t="shared" si="4"/>
        <v/>
      </c>
      <c r="AO19" s="22">
        <f t="shared" si="5"/>
        <v>0</v>
      </c>
      <c r="AP19">
        <f t="shared" si="6"/>
        <v>0</v>
      </c>
      <c r="AQ19">
        <f t="shared" si="7"/>
        <v>0</v>
      </c>
      <c r="AR19">
        <f t="shared" si="8"/>
        <v>0</v>
      </c>
      <c r="AS19">
        <f t="shared" si="9"/>
        <v>0</v>
      </c>
      <c r="AT19">
        <f t="shared" si="10"/>
        <v>0</v>
      </c>
      <c r="AU19">
        <f t="shared" si="11"/>
        <v>0</v>
      </c>
      <c r="AV19">
        <f t="shared" si="12"/>
        <v>0</v>
      </c>
      <c r="AW19">
        <f t="shared" si="13"/>
        <v>0</v>
      </c>
      <c r="AX19">
        <f t="shared" si="14"/>
        <v>0</v>
      </c>
      <c r="AY19">
        <f t="shared" si="15"/>
        <v>0</v>
      </c>
      <c r="AZ19">
        <f t="shared" si="16"/>
        <v>0</v>
      </c>
      <c r="BA19">
        <f t="shared" si="17"/>
        <v>0</v>
      </c>
      <c r="BB19">
        <f t="shared" si="18"/>
        <v>0</v>
      </c>
      <c r="BC19">
        <f t="shared" si="19"/>
        <v>0</v>
      </c>
      <c r="BD19">
        <f t="shared" si="20"/>
        <v>0</v>
      </c>
      <c r="BE19" s="22">
        <f t="shared" ref="BE19:BR19" si="35">BD19+LARGE($AO19:$BC19,BE$4)</f>
        <v>0</v>
      </c>
      <c r="BF19" s="22">
        <f t="shared" si="35"/>
        <v>0</v>
      </c>
      <c r="BG19" s="22">
        <f t="shared" si="35"/>
        <v>0</v>
      </c>
      <c r="BH19" s="22">
        <f t="shared" si="35"/>
        <v>0</v>
      </c>
      <c r="BI19" s="22">
        <f t="shared" si="35"/>
        <v>0</v>
      </c>
      <c r="BJ19" s="22">
        <f t="shared" si="35"/>
        <v>0</v>
      </c>
      <c r="BK19" s="22">
        <f t="shared" si="35"/>
        <v>0</v>
      </c>
      <c r="BL19" s="22">
        <f t="shared" si="35"/>
        <v>0</v>
      </c>
      <c r="BM19" s="22">
        <f t="shared" si="35"/>
        <v>0</v>
      </c>
      <c r="BN19" s="22">
        <f t="shared" si="35"/>
        <v>0</v>
      </c>
      <c r="BO19" s="22">
        <f t="shared" si="35"/>
        <v>0</v>
      </c>
      <c r="BP19" s="22">
        <f t="shared" si="35"/>
        <v>0</v>
      </c>
      <c r="BQ19" s="22">
        <f t="shared" si="35"/>
        <v>0</v>
      </c>
      <c r="BR19" s="22">
        <f t="shared" si="35"/>
        <v>0</v>
      </c>
    </row>
    <row r="20" spans="1:70" ht="16.5">
      <c r="A20" s="73" t="s">
        <v>1205</v>
      </c>
      <c r="B20" s="32" t="str">
        <f>IF(ISNA(VLOOKUP(A20,'Licenciés Jeunes 2023'!A:C,3,0)),"",VLOOKUP(A20,'Licenciés Jeunes 2023'!A:C,3,0))</f>
        <v>LORRY</v>
      </c>
      <c r="C20" s="32" t="str">
        <f>IF(ISNA(VLOOKUP(A20,'Licenciés Jeunes 2023'!A:C,2,0)),"",VLOOKUP(A20,'Licenciés Jeunes 2023'!A:C,2,0))</f>
        <v>MATTEO</v>
      </c>
      <c r="D20" s="32" t="str">
        <f>IF(ISNA(VLOOKUP(A20,'Licenciés Jeunes 2023'!A:F,6,0)),"",VLOOKUP(A20,'Licenciés Jeunes 2023'!A:F,6,0))</f>
        <v>TRIATHLON CLUB CHATEAUROUX METROPOLE 36</v>
      </c>
      <c r="E20" s="6"/>
      <c r="F20" s="2">
        <f>IF(E$2="Bike &amp; Run",IF(ISNA(VLOOKUP(E20,Paramètres!$B$3:$C$56,2,FALSE)),0,VLOOKUP(E20,Paramètres!$B$3:$C$56,2,FALSE)*Paramètres!$K$3),IF(OR(E20="",OR($D20="",$D20="NL",$D20="HORS LIGUE")),0,VLOOKUP(IF(OR(E20="",OR($D20="",$D20="NL",$D20="HORS LIGUE")),"",COUNTIFS($D$5:$D$72,"&lt;&gt;"&amp;"",$D$5:$D$72,"&lt;&gt;"&amp;"NL",$D$5:$D$72,"&lt;&gt;"&amp;"HORS LIGUE",E$5:E$72,"&lt;"&amp;E20)+1),Paramètres!$B$3:$C$56,2,FALSE)*Paramètres!$K$3))</f>
        <v>0</v>
      </c>
      <c r="G20" s="4"/>
      <c r="H20" s="2">
        <f>IF(G$2="Bike &amp; Run",IF(ISNA(VLOOKUP(G20,Paramètres!$B$3:$C$56,2,FALSE)),0,VLOOKUP(G20,Paramètres!$B$3:$C$56,2,FALSE)*Paramètres!$K$4),IF(OR(G20="",OR($D20="",$D20="NL",$D20="HORS LIGUE")),0,VLOOKUP(IF(OR(G20="",OR($D20="",$D20="NL",$D20="HORS LIGUE")),"",COUNTIFS($D$5:$D$72,"&lt;&gt;"&amp;"",$D$5:$D$72,"&lt;&gt;"&amp;"NL",$D$5:$D$72,"&lt;&gt;"&amp;"HORS LIGUE",G$5:G$72,"&lt;"&amp;G20)+1),Paramètres!$B$3:$C$56,2,FALSE)*Paramètres!$K$4))</f>
        <v>0</v>
      </c>
      <c r="I20" s="36"/>
      <c r="J20" s="2">
        <f>IF(I$2="Bike &amp; Run",IF(ISNA(VLOOKUP(I20,Paramètres!$B$3:$C$56,2,FALSE)),0,VLOOKUP(I20,Paramètres!$B$3:$C$56,2,FALSE)*Paramètres!$K$5),IF(OR(I20="",OR($D20="",$D20="NL",$D20="HORS LIGUE")),0,VLOOKUP(IF(OR(I20="",OR($D20="",$D20="NL",$D20="HORS LIGUE")),"",COUNTIFS($D$5:$D$72,"&lt;&gt;"&amp;"",$D$5:$D$72,"&lt;&gt;"&amp;"NL",$D$5:$D$72,"&lt;&gt;"&amp;"HORS LIGUE",I$5:I$72,"&lt;"&amp;I20)+1),Paramètres!$B$3:$C$56,2,FALSE)*Paramètres!$K$5))</f>
        <v>0</v>
      </c>
      <c r="K20" s="4"/>
      <c r="L20" s="2">
        <f>IF(K$2="Bike &amp; Run",IF(ISNA(VLOOKUP(K20,Paramètres!$B$3:$C$56,2,FALSE)),0,VLOOKUP(K20,Paramètres!$B$3:$C$56,2,FALSE)*Paramètres!$K$6),IF(OR(K20="",OR($D20="",$D20="NL",$D20="HORS LIGUE")),0,VLOOKUP(IF(OR(K20="",OR($D20="",$D20="NL",$D20="HORS LIGUE")),"",COUNTIFS($D$5:$D$72,"&lt;&gt;"&amp;"",$D$5:$D$72,"&lt;&gt;"&amp;"NL",$D$5:$D$72,"&lt;&gt;"&amp;"HORS LIGUE",K$5:K$72,"&lt;"&amp;K20)+1),Paramètres!$B$3:$C$56,2,FALSE)*Paramètres!$K$6))</f>
        <v>0</v>
      </c>
      <c r="M20" s="4"/>
      <c r="N20" s="2">
        <f>IF(M$2="Bike &amp; Run",IF(ISNA(VLOOKUP(M20,Paramètres!$B$3:$C$56,2,FALSE)),0,VLOOKUP(M20,Paramètres!$B$3:$C$56,2,FALSE)*Paramètres!$K$7),IF(OR(M20="",OR($D20="",$D20="NL",$D20="HORS LIGUE")),0,VLOOKUP(IF(OR(M20="",OR($D20="",$D20="NL",$D20="HORS LIGUE")),"",COUNTIFS($D$5:$D$72,"&lt;&gt;"&amp;"",$D$5:$D$72,"&lt;&gt;"&amp;"NL",$D$5:$D$72,"&lt;&gt;"&amp;"HORS LIGUE",M$5:M$72,"&lt;"&amp;M20)+1),Paramètres!$B$3:$C$56,2,FALSE)*Paramètres!$K$7))</f>
        <v>0</v>
      </c>
      <c r="O20" s="46"/>
      <c r="P20" s="2">
        <f>IF(O$2="Bike &amp; Run",IF(ISNA(VLOOKUP(O20,Paramètres!$B$3:$C$56,2,FALSE)),0,VLOOKUP(O20,Paramètres!$B$3:$C$56,2,FALSE)*Paramètres!$K$8),IF(OR(O20="",OR($D20="",$D20="NL",$D20="HORS LIGUE")),0,VLOOKUP(IF(OR(O20="",OR($D20="",$D20="NL",$D20="HORS LIGUE")),"",COUNTIFS($D$5:$D$72,"&lt;&gt;"&amp;"",$D$5:$D$72,"&lt;&gt;"&amp;"NL",$D$5:$D$72,"&lt;&gt;"&amp;"HORS LIGUE",O$5:O$72,"&lt;"&amp;O20)+1),Paramètres!$B$3:$C$56,2,FALSE)*Paramètres!$K$8))</f>
        <v>0</v>
      </c>
      <c r="Q20" s="46"/>
      <c r="R20" s="2">
        <f>IF(Q$2="Bike &amp; Run",IF(ISNA(VLOOKUP(Q20,Paramètres!$B$3:$C$56,2,FALSE)),0,VLOOKUP(Q20,Paramètres!$B$3:$C$56,2,FALSE)*Paramètres!$K$9),IF(OR(Q20="",OR($D20="",$D20="NL",$D20="HORS LIGUE")),0,VLOOKUP(IF(OR(Q20="",OR($D20="",$D20="NL",$D20="HORS LIGUE")),"",COUNTIFS($D$5:$D$72,"&lt;&gt;"&amp;"",$D$5:$D$72,"&lt;&gt;"&amp;"NL",$D$5:$D$72,"&lt;&gt;"&amp;"HORS LIGUE",Q$5:Q$72,"&lt;"&amp;Q20)+1),Paramètres!$B$3:$C$56,2,FALSE)*Paramètres!$K$9))</f>
        <v>0</v>
      </c>
      <c r="S20" s="46"/>
      <c r="T20" s="2">
        <f>IF(S$2="Bike &amp; Run",IF(ISNA(VLOOKUP(S20,Paramètres!$B$3:$C$56,2,FALSE)),0,VLOOKUP(S20,Paramètres!$B$3:$C$56,2,FALSE)*Paramètres!$K$10),IF(OR(S20="",OR($D20="",$D20="NL",$D20="HORS LIGUE")),0,VLOOKUP(IF(OR(S20="",OR($D20="",$D20="NL",$D20="HORS LIGUE")),"",COUNTIFS($D$5:$D$72,"&lt;&gt;"&amp;"",$D$5:$D$72,"&lt;&gt;"&amp;"NL",$D$5:$D$72,"&lt;&gt;"&amp;"HORS LIGUE",S$5:S$72,"&lt;"&amp;S20)+1),Paramètres!$B$3:$C$56,2,FALSE)*Paramètres!$K$10))</f>
        <v>0</v>
      </c>
      <c r="U20" s="46"/>
      <c r="V20" s="2">
        <f>IF(U$2="Bike &amp; Run",IF(ISNA(VLOOKUP(U20,Paramètres!$B$3:$C$56,2,FALSE)),0,VLOOKUP(U20,Paramètres!$B$3:$C$56,2,FALSE)*Paramètres!$K$11),IF(OR(U20="",OR($D20="",$D20="NL",$D20="HORS LIGUE")),0,VLOOKUP(IF(OR(U20="",OR($D20="",$D20="NL",$D20="HORS LIGUE")),"",COUNTIFS($D$5:$D$72,"&lt;&gt;"&amp;"",$D$5:$D$72,"&lt;&gt;"&amp;"NL",$D$5:$D$72,"&lt;&gt;"&amp;"HORS LIGUE",U$5:U$72,"&lt;"&amp;U20)+1),Paramètres!$B$3:$C$56,2,FALSE)*Paramètres!$K$11))</f>
        <v>0</v>
      </c>
      <c r="W20" s="46"/>
      <c r="X20" s="2">
        <f>IF(W$2="Bike &amp; Run",IF(ISNA(VLOOKUP(W20,Paramètres!$B$3:$C$56,2,FALSE)),0,VLOOKUP(W20,Paramètres!$B$3:$C$56,2,FALSE)*Paramètres!$K$12),IF(OR(W20="",OR($D20="",$D20="NL",$D20="HORS LIGUE")),0,VLOOKUP(IF(OR(W20="",OR($D20="",$D20="NL",$D20="HORS LIGUE")),"",COUNTIFS($D$5:$D$72,"&lt;&gt;"&amp;"",$D$5:$D$72,"&lt;&gt;"&amp;"NL",$D$5:$D$72,"&lt;&gt;"&amp;"HORS LIGUE",W$5:W$72,"&lt;"&amp;W20)+1),Paramètres!$B$3:$C$56,2,FALSE)*Paramètres!$K$12))</f>
        <v>0</v>
      </c>
      <c r="Y20" s="46"/>
      <c r="Z20" s="2">
        <f>IF(Y$2="Bike &amp; Run",IF(ISNA(VLOOKUP(Y20,Paramètres!$B$3:$C$56,2,FALSE)),0,VLOOKUP(Y20,Paramètres!$B$3:$C$56,2,FALSE)*Paramètres!$K$13),IF(OR(Y20="",OR($D20="",$D20="NL",$D20="HORS LIGUE")),0,VLOOKUP(IF(OR(Y20="",OR($D20="",$D20="NL",$D20="HORS LIGUE")),"",COUNTIFS($D$5:$D$72,"&lt;&gt;"&amp;"",$D$5:$D$72,"&lt;&gt;"&amp;"NL",$D$5:$D$72,"&lt;&gt;"&amp;"HORS LIGUE",Y$5:Y$72,"&lt;"&amp;Y20)+1),Paramètres!$B$3:$C$56,2,FALSE)*Paramètres!$K$13))</f>
        <v>0</v>
      </c>
      <c r="AA20" s="46"/>
      <c r="AB20" s="2">
        <f>IF(AA$2="Bike &amp; Run",IF(ISNA(VLOOKUP(AA20,Paramètres!$B$3:$C$56,2,FALSE)),0,VLOOKUP(AA20,Paramètres!$B$3:$C$56,2,FALSE)*Paramètres!$K$14),IF(OR(AA20="",OR($D20="",$D20="NL",$D20="HORS LIGUE")),0,VLOOKUP(IF(OR(AA20="",OR($D20="",$D20="NL",$D20="HORS LIGUE")),"",COUNTIFS($D$5:$D$72,"&lt;&gt;"&amp;"",$D$5:$D$72,"&lt;&gt;"&amp;"NL",$D$5:$D$72,"&lt;&gt;"&amp;"HORS LIGUE",AA$5:AA$72,"&lt;"&amp;AA20)+1),Paramètres!$B$3:$C$56,2,FALSE)*Paramètres!$K$14))</f>
        <v>0</v>
      </c>
      <c r="AC20" s="46"/>
      <c r="AD20" s="2">
        <f>IF(AC$2="Bike &amp; Run",IF(ISNA(VLOOKUP(AC20,Paramètres!$B$3:$C$56,2,FALSE)),0,VLOOKUP(AC20,Paramètres!$B$3:$C$56,2,FALSE)*Paramètres!$K$15),IF(OR(AC20="",OR($D20="",$D20="NL",$D20="HORS LIGUE")),0,VLOOKUP(IF(OR(AC20="",OR($D20="",$D20="NL",$D20="HORS LIGUE")),"",COUNTIFS($D$5:$D$72,"&lt;&gt;"&amp;"",$D$5:$D$72,"&lt;&gt;"&amp;"NL",$D$5:$D$72,"&lt;&gt;"&amp;"HORS LIGUE",AC$5:AC$72,"&lt;"&amp;AC20)+1),Paramètres!$B$3:$C$56,2,FALSE)*Paramètres!$K$15))</f>
        <v>0</v>
      </c>
      <c r="AE20" s="46"/>
      <c r="AF20" s="2">
        <f>IF(AE$2="Bike &amp; Run",IF(ISNA(VLOOKUP(AE20,Paramètres!$B$3:$C$56,2,FALSE)),0,VLOOKUP(AE20,Paramètres!$B$3:$C$56,2,FALSE)*Paramètres!$K$16),IF(OR(AE20="",OR($D20="",$D20="NL",$D20="HORS LIGUE")),0,VLOOKUP(IF(OR(AE20="",OR($D20="",$D20="NL",$D20="HORS LIGUE")),"",COUNTIFS($D$5:$D$72,"&lt;&gt;"&amp;"",$D$5:$D$72,"&lt;&gt;"&amp;"NL",$D$5:$D$72,"&lt;&gt;"&amp;"HORS LIGUE",AE$5:AE$72,"&lt;"&amp;AE20)+1),Paramètres!$B$3:$C$56,2,FALSE)*Paramètres!$K$16))</f>
        <v>0</v>
      </c>
      <c r="AG20" s="46"/>
      <c r="AH20" s="2">
        <f>IF(AG$2="Bike &amp; Run",IF(ISNA(VLOOKUP(AG20,Paramètres!$B$3:$C$56,2,FALSE)),0,VLOOKUP(AG20,Paramètres!$B$3:$C$56,2,FALSE)*Paramètres!$K$17),IF(OR(AG20="",OR($D20="",$D20="NL",$D20="HORS LIGUE")),0,VLOOKUP(IF(OR(AG20="",OR($D20="",$D20="NL",$D20="HORS LIGUE")),"",COUNTIFS($D$5:$D$72,"&lt;&gt;"&amp;"",$D$5:$D$72,"&lt;&gt;"&amp;"NL",$D$5:$D$72,"&lt;&gt;"&amp;"HORS LIGUE",AG$5:AG$72,"&lt;"&amp;AG20)+1),Paramètres!$B$3:$C$56,2,FALSE)*Paramètres!$K$17))</f>
        <v>0</v>
      </c>
      <c r="AI20" s="40">
        <f t="shared" si="0"/>
        <v>0</v>
      </c>
      <c r="AJ20" s="3" t="str">
        <f t="shared" si="1"/>
        <v/>
      </c>
      <c r="AK20" s="5">
        <f t="shared" si="2"/>
        <v>0</v>
      </c>
      <c r="AL20" s="41">
        <f t="shared" si="3"/>
        <v>0</v>
      </c>
      <c r="AM20" s="33" t="str">
        <f t="shared" si="4"/>
        <v/>
      </c>
      <c r="AO20" s="22">
        <f t="shared" si="5"/>
        <v>0</v>
      </c>
      <c r="AP20">
        <f t="shared" si="6"/>
        <v>0</v>
      </c>
      <c r="AQ20">
        <f t="shared" si="7"/>
        <v>0</v>
      </c>
      <c r="AR20">
        <f t="shared" si="8"/>
        <v>0</v>
      </c>
      <c r="AS20">
        <f t="shared" si="9"/>
        <v>0</v>
      </c>
      <c r="AT20">
        <f t="shared" si="10"/>
        <v>0</v>
      </c>
      <c r="AU20">
        <f t="shared" si="11"/>
        <v>0</v>
      </c>
      <c r="AV20">
        <f t="shared" si="12"/>
        <v>0</v>
      </c>
      <c r="AW20">
        <f t="shared" si="13"/>
        <v>0</v>
      </c>
      <c r="AX20">
        <f t="shared" si="14"/>
        <v>0</v>
      </c>
      <c r="AY20">
        <f t="shared" si="15"/>
        <v>0</v>
      </c>
      <c r="AZ20">
        <f t="shared" si="16"/>
        <v>0</v>
      </c>
      <c r="BA20">
        <f t="shared" si="17"/>
        <v>0</v>
      </c>
      <c r="BB20">
        <f t="shared" si="18"/>
        <v>0</v>
      </c>
      <c r="BC20">
        <f t="shared" si="19"/>
        <v>0</v>
      </c>
      <c r="BD20">
        <f t="shared" si="20"/>
        <v>0</v>
      </c>
      <c r="BE20" s="22">
        <f t="shared" ref="BE20:BR20" si="36">BD20+LARGE($AO20:$BC20,BE$4)</f>
        <v>0</v>
      </c>
      <c r="BF20" s="22">
        <f t="shared" si="36"/>
        <v>0</v>
      </c>
      <c r="BG20" s="22">
        <f t="shared" si="36"/>
        <v>0</v>
      </c>
      <c r="BH20" s="22">
        <f t="shared" si="36"/>
        <v>0</v>
      </c>
      <c r="BI20" s="22">
        <f t="shared" si="36"/>
        <v>0</v>
      </c>
      <c r="BJ20" s="22">
        <f t="shared" si="36"/>
        <v>0</v>
      </c>
      <c r="BK20" s="22">
        <f t="shared" si="36"/>
        <v>0</v>
      </c>
      <c r="BL20" s="22">
        <f t="shared" si="36"/>
        <v>0</v>
      </c>
      <c r="BM20" s="22">
        <f t="shared" si="36"/>
        <v>0</v>
      </c>
      <c r="BN20" s="22">
        <f t="shared" si="36"/>
        <v>0</v>
      </c>
      <c r="BO20" s="22">
        <f t="shared" si="36"/>
        <v>0</v>
      </c>
      <c r="BP20" s="22">
        <f t="shared" si="36"/>
        <v>0</v>
      </c>
      <c r="BQ20" s="22">
        <f t="shared" si="36"/>
        <v>0</v>
      </c>
      <c r="BR20" s="22">
        <f t="shared" si="36"/>
        <v>0</v>
      </c>
    </row>
    <row r="21" spans="1:70" ht="16.5">
      <c r="A21" s="73" t="s">
        <v>820</v>
      </c>
      <c r="B21" s="32" t="str">
        <f>IF(ISNA(VLOOKUP(A21,'Licenciés Jeunes 2023'!A:C,3,0)),"",VLOOKUP(A21,'Licenciés Jeunes 2023'!A:C,3,0))</f>
        <v>MARTELLIERE</v>
      </c>
      <c r="C21" s="32" t="str">
        <f>IF(ISNA(VLOOKUP(A21,'Licenciés Jeunes 2023'!A:C,2,0)),"",VLOOKUP(A21,'Licenciés Jeunes 2023'!A:C,2,0))</f>
        <v>MAELAN</v>
      </c>
      <c r="D21" s="32" t="str">
        <f>IF(ISNA(VLOOKUP(A21,'Licenciés Jeunes 2023'!A:F,6,0)),"",VLOOKUP(A21,'Licenciés Jeunes 2023'!A:F,6,0))</f>
        <v>VENDOME TRIATHLON</v>
      </c>
      <c r="E21" s="6"/>
      <c r="F21" s="2">
        <f>IF(E$2="Bike &amp; Run",IF(ISNA(VLOOKUP(E21,Paramètres!$B$3:$C$56,2,FALSE)),0,VLOOKUP(E21,Paramètres!$B$3:$C$56,2,FALSE)*Paramètres!$K$3),IF(OR(E21="",OR($D21="",$D21="NL",$D21="HORS LIGUE")),0,VLOOKUP(IF(OR(E21="",OR($D21="",$D21="NL",$D21="HORS LIGUE")),"",COUNTIFS($D$5:$D$72,"&lt;&gt;"&amp;"",$D$5:$D$72,"&lt;&gt;"&amp;"NL",$D$5:$D$72,"&lt;&gt;"&amp;"HORS LIGUE",E$5:E$72,"&lt;"&amp;E21)+1),Paramètres!$B$3:$C$56,2,FALSE)*Paramètres!$K$3))</f>
        <v>0</v>
      </c>
      <c r="G21" s="4"/>
      <c r="H21" s="2">
        <f>IF(G$2="Bike &amp; Run",IF(ISNA(VLOOKUP(G21,Paramètres!$B$3:$C$56,2,FALSE)),0,VLOOKUP(G21,Paramètres!$B$3:$C$56,2,FALSE)*Paramètres!$K$4),IF(OR(G21="",OR($D21="",$D21="NL",$D21="HORS LIGUE")),0,VLOOKUP(IF(OR(G21="",OR($D21="",$D21="NL",$D21="HORS LIGUE")),"",COUNTIFS($D$5:$D$72,"&lt;&gt;"&amp;"",$D$5:$D$72,"&lt;&gt;"&amp;"NL",$D$5:$D$72,"&lt;&gt;"&amp;"HORS LIGUE",G$5:G$72,"&lt;"&amp;G21)+1),Paramètres!$B$3:$C$56,2,FALSE)*Paramètres!$K$4))</f>
        <v>0</v>
      </c>
      <c r="I21" s="36"/>
      <c r="J21" s="2">
        <f>IF(I$2="Bike &amp; Run",IF(ISNA(VLOOKUP(I21,Paramètres!$B$3:$C$56,2,FALSE)),0,VLOOKUP(I21,Paramètres!$B$3:$C$56,2,FALSE)*Paramètres!$K$5),IF(OR(I21="",OR($D21="",$D21="NL",$D21="HORS LIGUE")),0,VLOOKUP(IF(OR(I21="",OR($D21="",$D21="NL",$D21="HORS LIGUE")),"",COUNTIFS($D$5:$D$72,"&lt;&gt;"&amp;"",$D$5:$D$72,"&lt;&gt;"&amp;"NL",$D$5:$D$72,"&lt;&gt;"&amp;"HORS LIGUE",I$5:I$72,"&lt;"&amp;I21)+1),Paramètres!$B$3:$C$56,2,FALSE)*Paramètres!$K$5))</f>
        <v>0</v>
      </c>
      <c r="K21" s="4"/>
      <c r="L21" s="2">
        <f>IF(K$2="Bike &amp; Run",IF(ISNA(VLOOKUP(K21,Paramètres!$B$3:$C$56,2,FALSE)),0,VLOOKUP(K21,Paramètres!$B$3:$C$56,2,FALSE)*Paramètres!$K$6),IF(OR(K21="",OR($D21="",$D21="NL",$D21="HORS LIGUE")),0,VLOOKUP(IF(OR(K21="",OR($D21="",$D21="NL",$D21="HORS LIGUE")),"",COUNTIFS($D$5:$D$72,"&lt;&gt;"&amp;"",$D$5:$D$72,"&lt;&gt;"&amp;"NL",$D$5:$D$72,"&lt;&gt;"&amp;"HORS LIGUE",K$5:K$72,"&lt;"&amp;K21)+1),Paramètres!$B$3:$C$56,2,FALSE)*Paramètres!$K$6))</f>
        <v>0</v>
      </c>
      <c r="M21" s="4"/>
      <c r="N21" s="2">
        <f>IF(M$2="Bike &amp; Run",IF(ISNA(VLOOKUP(M21,Paramètres!$B$3:$C$56,2,FALSE)),0,VLOOKUP(M21,Paramètres!$B$3:$C$56,2,FALSE)*Paramètres!$K$7),IF(OR(M21="",OR($D21="",$D21="NL",$D21="HORS LIGUE")),0,VLOOKUP(IF(OR(M21="",OR($D21="",$D21="NL",$D21="HORS LIGUE")),"",COUNTIFS($D$5:$D$72,"&lt;&gt;"&amp;"",$D$5:$D$72,"&lt;&gt;"&amp;"NL",$D$5:$D$72,"&lt;&gt;"&amp;"HORS LIGUE",M$5:M$72,"&lt;"&amp;M21)+1),Paramètres!$B$3:$C$56,2,FALSE)*Paramètres!$K$7))</f>
        <v>0</v>
      </c>
      <c r="O21" s="46"/>
      <c r="P21" s="2">
        <f>IF(O$2="Bike &amp; Run",IF(ISNA(VLOOKUP(O21,Paramètres!$B$3:$C$56,2,FALSE)),0,VLOOKUP(O21,Paramètres!$B$3:$C$56,2,FALSE)*Paramètres!$K$8),IF(OR(O21="",OR($D21="",$D21="NL",$D21="HORS LIGUE")),0,VLOOKUP(IF(OR(O21="",OR($D21="",$D21="NL",$D21="HORS LIGUE")),"",COUNTIFS($D$5:$D$72,"&lt;&gt;"&amp;"",$D$5:$D$72,"&lt;&gt;"&amp;"NL",$D$5:$D$72,"&lt;&gt;"&amp;"HORS LIGUE",O$5:O$72,"&lt;"&amp;O21)+1),Paramètres!$B$3:$C$56,2,FALSE)*Paramètres!$K$8))</f>
        <v>0</v>
      </c>
      <c r="Q21" s="46"/>
      <c r="R21" s="2">
        <f>IF(Q$2="Bike &amp; Run",IF(ISNA(VLOOKUP(Q21,Paramètres!$B$3:$C$56,2,FALSE)),0,VLOOKUP(Q21,Paramètres!$B$3:$C$56,2,FALSE)*Paramètres!$K$9),IF(OR(Q21="",OR($D21="",$D21="NL",$D21="HORS LIGUE")),0,VLOOKUP(IF(OR(Q21="",OR($D21="",$D21="NL",$D21="HORS LIGUE")),"",COUNTIFS($D$5:$D$72,"&lt;&gt;"&amp;"",$D$5:$D$72,"&lt;&gt;"&amp;"NL",$D$5:$D$72,"&lt;&gt;"&amp;"HORS LIGUE",Q$5:Q$72,"&lt;"&amp;Q21)+1),Paramètres!$B$3:$C$56,2,FALSE)*Paramètres!$K$9))</f>
        <v>0</v>
      </c>
      <c r="S21" s="46"/>
      <c r="T21" s="2">
        <f>IF(S$2="Bike &amp; Run",IF(ISNA(VLOOKUP(S21,Paramètres!$B$3:$C$56,2,FALSE)),0,VLOOKUP(S21,Paramètres!$B$3:$C$56,2,FALSE)*Paramètres!$K$10),IF(OR(S21="",OR($D21="",$D21="NL",$D21="HORS LIGUE")),0,VLOOKUP(IF(OR(S21="",OR($D21="",$D21="NL",$D21="HORS LIGUE")),"",COUNTIFS($D$5:$D$72,"&lt;&gt;"&amp;"",$D$5:$D$72,"&lt;&gt;"&amp;"NL",$D$5:$D$72,"&lt;&gt;"&amp;"HORS LIGUE",S$5:S$72,"&lt;"&amp;S21)+1),Paramètres!$B$3:$C$56,2,FALSE)*Paramètres!$K$10))</f>
        <v>0</v>
      </c>
      <c r="U21" s="46"/>
      <c r="V21" s="2">
        <f>IF(U$2="Bike &amp; Run",IF(ISNA(VLOOKUP(U21,Paramètres!$B$3:$C$56,2,FALSE)),0,VLOOKUP(U21,Paramètres!$B$3:$C$56,2,FALSE)*Paramètres!$K$11),IF(OR(U21="",OR($D21="",$D21="NL",$D21="HORS LIGUE")),0,VLOOKUP(IF(OR(U21="",OR($D21="",$D21="NL",$D21="HORS LIGUE")),"",COUNTIFS($D$5:$D$72,"&lt;&gt;"&amp;"",$D$5:$D$72,"&lt;&gt;"&amp;"NL",$D$5:$D$72,"&lt;&gt;"&amp;"HORS LIGUE",U$5:U$72,"&lt;"&amp;U21)+1),Paramètres!$B$3:$C$56,2,FALSE)*Paramètres!$K$11))</f>
        <v>0</v>
      </c>
      <c r="W21" s="46"/>
      <c r="X21" s="2">
        <f>IF(W$2="Bike &amp; Run",IF(ISNA(VLOOKUP(W21,Paramètres!$B$3:$C$56,2,FALSE)),0,VLOOKUP(W21,Paramètres!$B$3:$C$56,2,FALSE)*Paramètres!$K$12),IF(OR(W21="",OR($D21="",$D21="NL",$D21="HORS LIGUE")),0,VLOOKUP(IF(OR(W21="",OR($D21="",$D21="NL",$D21="HORS LIGUE")),"",COUNTIFS($D$5:$D$72,"&lt;&gt;"&amp;"",$D$5:$D$72,"&lt;&gt;"&amp;"NL",$D$5:$D$72,"&lt;&gt;"&amp;"HORS LIGUE",W$5:W$72,"&lt;"&amp;W21)+1),Paramètres!$B$3:$C$56,2,FALSE)*Paramètres!$K$12))</f>
        <v>0</v>
      </c>
      <c r="Y21" s="46"/>
      <c r="Z21" s="2">
        <f>IF(Y$2="Bike &amp; Run",IF(ISNA(VLOOKUP(Y21,Paramètres!$B$3:$C$56,2,FALSE)),0,VLOOKUP(Y21,Paramètres!$B$3:$C$56,2,FALSE)*Paramètres!$K$13),IF(OR(Y21="",OR($D21="",$D21="NL",$D21="HORS LIGUE")),0,VLOOKUP(IF(OR(Y21="",OR($D21="",$D21="NL",$D21="HORS LIGUE")),"",COUNTIFS($D$5:$D$72,"&lt;&gt;"&amp;"",$D$5:$D$72,"&lt;&gt;"&amp;"NL",$D$5:$D$72,"&lt;&gt;"&amp;"HORS LIGUE",Y$5:Y$72,"&lt;"&amp;Y21)+1),Paramètres!$B$3:$C$56,2,FALSE)*Paramètres!$K$13))</f>
        <v>0</v>
      </c>
      <c r="AA21" s="46"/>
      <c r="AB21" s="2">
        <f>IF(AA$2="Bike &amp; Run",IF(ISNA(VLOOKUP(AA21,Paramètres!$B$3:$C$56,2,FALSE)),0,VLOOKUP(AA21,Paramètres!$B$3:$C$56,2,FALSE)*Paramètres!$K$14),IF(OR(AA21="",OR($D21="",$D21="NL",$D21="HORS LIGUE")),0,VLOOKUP(IF(OR(AA21="",OR($D21="",$D21="NL",$D21="HORS LIGUE")),"",COUNTIFS($D$5:$D$72,"&lt;&gt;"&amp;"",$D$5:$D$72,"&lt;&gt;"&amp;"NL",$D$5:$D$72,"&lt;&gt;"&amp;"HORS LIGUE",AA$5:AA$72,"&lt;"&amp;AA21)+1),Paramètres!$B$3:$C$56,2,FALSE)*Paramètres!$K$14))</f>
        <v>0</v>
      </c>
      <c r="AC21" s="46"/>
      <c r="AD21" s="2">
        <f>IF(AC$2="Bike &amp; Run",IF(ISNA(VLOOKUP(AC21,Paramètres!$B$3:$C$56,2,FALSE)),0,VLOOKUP(AC21,Paramètres!$B$3:$C$56,2,FALSE)*Paramètres!$K$15),IF(OR(AC21="",OR($D21="",$D21="NL",$D21="HORS LIGUE")),0,VLOOKUP(IF(OR(AC21="",OR($D21="",$D21="NL",$D21="HORS LIGUE")),"",COUNTIFS($D$5:$D$72,"&lt;&gt;"&amp;"",$D$5:$D$72,"&lt;&gt;"&amp;"NL",$D$5:$D$72,"&lt;&gt;"&amp;"HORS LIGUE",AC$5:AC$72,"&lt;"&amp;AC21)+1),Paramètres!$B$3:$C$56,2,FALSE)*Paramètres!$K$15))</f>
        <v>0</v>
      </c>
      <c r="AE21" s="46"/>
      <c r="AF21" s="2">
        <f>IF(AE$2="Bike &amp; Run",IF(ISNA(VLOOKUP(AE21,Paramètres!$B$3:$C$56,2,FALSE)),0,VLOOKUP(AE21,Paramètres!$B$3:$C$56,2,FALSE)*Paramètres!$K$16),IF(OR(AE21="",OR($D21="",$D21="NL",$D21="HORS LIGUE")),0,VLOOKUP(IF(OR(AE21="",OR($D21="",$D21="NL",$D21="HORS LIGUE")),"",COUNTIFS($D$5:$D$72,"&lt;&gt;"&amp;"",$D$5:$D$72,"&lt;&gt;"&amp;"NL",$D$5:$D$72,"&lt;&gt;"&amp;"HORS LIGUE",AE$5:AE$72,"&lt;"&amp;AE21)+1),Paramètres!$B$3:$C$56,2,FALSE)*Paramètres!$K$16))</f>
        <v>0</v>
      </c>
      <c r="AG21" s="46"/>
      <c r="AH21" s="2">
        <f>IF(AG$2="Bike &amp; Run",IF(ISNA(VLOOKUP(AG21,Paramètres!$B$3:$C$56,2,FALSE)),0,VLOOKUP(AG21,Paramètres!$B$3:$C$56,2,FALSE)*Paramètres!$K$17),IF(OR(AG21="",OR($D21="",$D21="NL",$D21="HORS LIGUE")),0,VLOOKUP(IF(OR(AG21="",OR($D21="",$D21="NL",$D21="HORS LIGUE")),"",COUNTIFS($D$5:$D$72,"&lt;&gt;"&amp;"",$D$5:$D$72,"&lt;&gt;"&amp;"NL",$D$5:$D$72,"&lt;&gt;"&amp;"HORS LIGUE",AG$5:AG$72,"&lt;"&amp;AG21)+1),Paramètres!$B$3:$C$56,2,FALSE)*Paramètres!$K$17))</f>
        <v>0</v>
      </c>
      <c r="AI21" s="40">
        <f t="shared" si="0"/>
        <v>0</v>
      </c>
      <c r="AJ21" s="3" t="str">
        <f t="shared" si="1"/>
        <v/>
      </c>
      <c r="AK21" s="5">
        <f t="shared" si="2"/>
        <v>0</v>
      </c>
      <c r="AL21" s="41">
        <f t="shared" si="3"/>
        <v>0</v>
      </c>
      <c r="AM21" s="33" t="str">
        <f t="shared" si="4"/>
        <v/>
      </c>
      <c r="AO21" s="22">
        <f t="shared" si="5"/>
        <v>0</v>
      </c>
      <c r="AP21">
        <f t="shared" si="6"/>
        <v>0</v>
      </c>
      <c r="AQ21">
        <f t="shared" si="7"/>
        <v>0</v>
      </c>
      <c r="AR21">
        <f t="shared" si="8"/>
        <v>0</v>
      </c>
      <c r="AS21">
        <f t="shared" si="9"/>
        <v>0</v>
      </c>
      <c r="AT21">
        <f t="shared" si="10"/>
        <v>0</v>
      </c>
      <c r="AU21">
        <f t="shared" si="11"/>
        <v>0</v>
      </c>
      <c r="AV21">
        <f t="shared" si="12"/>
        <v>0</v>
      </c>
      <c r="AW21">
        <f t="shared" si="13"/>
        <v>0</v>
      </c>
      <c r="AX21">
        <f t="shared" si="14"/>
        <v>0</v>
      </c>
      <c r="AY21">
        <f t="shared" si="15"/>
        <v>0</v>
      </c>
      <c r="AZ21">
        <f t="shared" si="16"/>
        <v>0</v>
      </c>
      <c r="BA21">
        <f t="shared" si="17"/>
        <v>0</v>
      </c>
      <c r="BB21">
        <f t="shared" si="18"/>
        <v>0</v>
      </c>
      <c r="BC21">
        <f t="shared" si="19"/>
        <v>0</v>
      </c>
      <c r="BD21">
        <f t="shared" si="20"/>
        <v>0</v>
      </c>
      <c r="BE21" s="22">
        <f t="shared" ref="BE21:BR21" si="37">BD21+LARGE($AO21:$BC21,BE$4)</f>
        <v>0</v>
      </c>
      <c r="BF21" s="22">
        <f t="shared" si="37"/>
        <v>0</v>
      </c>
      <c r="BG21" s="22">
        <f t="shared" si="37"/>
        <v>0</v>
      </c>
      <c r="BH21" s="22">
        <f t="shared" si="37"/>
        <v>0</v>
      </c>
      <c r="BI21" s="22">
        <f t="shared" si="37"/>
        <v>0</v>
      </c>
      <c r="BJ21" s="22">
        <f t="shared" si="37"/>
        <v>0</v>
      </c>
      <c r="BK21" s="22">
        <f t="shared" si="37"/>
        <v>0</v>
      </c>
      <c r="BL21" s="22">
        <f t="shared" si="37"/>
        <v>0</v>
      </c>
      <c r="BM21" s="22">
        <f t="shared" si="37"/>
        <v>0</v>
      </c>
      <c r="BN21" s="22">
        <f t="shared" si="37"/>
        <v>0</v>
      </c>
      <c r="BO21" s="22">
        <f t="shared" si="37"/>
        <v>0</v>
      </c>
      <c r="BP21" s="22">
        <f t="shared" si="37"/>
        <v>0</v>
      </c>
      <c r="BQ21" s="22">
        <f t="shared" si="37"/>
        <v>0</v>
      </c>
      <c r="BR21" s="22">
        <f t="shared" si="37"/>
        <v>0</v>
      </c>
    </row>
    <row r="22" spans="1:70" ht="16.5">
      <c r="A22" s="73" t="s">
        <v>1216</v>
      </c>
      <c r="B22" s="32" t="str">
        <f>IF(ISNA(VLOOKUP(A22,'Licenciés Jeunes 2023'!A:C,3,0)),"",VLOOKUP(A22,'Licenciés Jeunes 2023'!A:C,3,0))</f>
        <v>CAILLETTE</v>
      </c>
      <c r="C22" s="32" t="str">
        <f>IF(ISNA(VLOOKUP(A22,'Licenciés Jeunes 2023'!A:C,2,0)),"",VLOOKUP(A22,'Licenciés Jeunes 2023'!A:C,2,0))</f>
        <v>PIERRE</v>
      </c>
      <c r="D22" s="32" t="str">
        <f>IF(ISNA(VLOOKUP(A22,'Licenciés Jeunes 2023'!A:F,6,0)),"",VLOOKUP(A22,'Licenciés Jeunes 2023'!A:F,6,0))</f>
        <v>TRI ATTITUDE 41</v>
      </c>
      <c r="E22" s="6"/>
      <c r="F22" s="2">
        <f>IF(E$2="Bike &amp; Run",IF(ISNA(VLOOKUP(E22,Paramètres!$B$3:$C$56,2,FALSE)),0,VLOOKUP(E22,Paramètres!$B$3:$C$56,2,FALSE)*Paramètres!$K$3),IF(OR(E22="",OR($D22="",$D22="NL",$D22="HORS LIGUE")),0,VLOOKUP(IF(OR(E22="",OR($D22="",$D22="NL",$D22="HORS LIGUE")),"",COUNTIFS($D$5:$D$72,"&lt;&gt;"&amp;"",$D$5:$D$72,"&lt;&gt;"&amp;"NL",$D$5:$D$72,"&lt;&gt;"&amp;"HORS LIGUE",E$5:E$72,"&lt;"&amp;E22)+1),Paramètres!$B$3:$C$56,2,FALSE)*Paramètres!$K$3))</f>
        <v>0</v>
      </c>
      <c r="G22" s="4"/>
      <c r="H22" s="2">
        <f>IF(G$2="Bike &amp; Run",IF(ISNA(VLOOKUP(G22,Paramètres!$B$3:$C$56,2,FALSE)),0,VLOOKUP(G22,Paramètres!$B$3:$C$56,2,FALSE)*Paramètres!$K$4),IF(OR(G22="",OR($D22="",$D22="NL",$D22="HORS LIGUE")),0,VLOOKUP(IF(OR(G22="",OR($D22="",$D22="NL",$D22="HORS LIGUE")),"",COUNTIFS($D$5:$D$72,"&lt;&gt;"&amp;"",$D$5:$D$72,"&lt;&gt;"&amp;"NL",$D$5:$D$72,"&lt;&gt;"&amp;"HORS LIGUE",G$5:G$72,"&lt;"&amp;G22)+1),Paramètres!$B$3:$C$56,2,FALSE)*Paramètres!$K$4))</f>
        <v>0</v>
      </c>
      <c r="I22" s="36"/>
      <c r="J22" s="2">
        <f>IF(I$2="Bike &amp; Run",IF(ISNA(VLOOKUP(I22,Paramètres!$B$3:$C$56,2,FALSE)),0,VLOOKUP(I22,Paramètres!$B$3:$C$56,2,FALSE)*Paramètres!$K$5),IF(OR(I22="",OR($D22="",$D22="NL",$D22="HORS LIGUE")),0,VLOOKUP(IF(OR(I22="",OR($D22="",$D22="NL",$D22="HORS LIGUE")),"",COUNTIFS($D$5:$D$72,"&lt;&gt;"&amp;"",$D$5:$D$72,"&lt;&gt;"&amp;"NL",$D$5:$D$72,"&lt;&gt;"&amp;"HORS LIGUE",I$5:I$72,"&lt;"&amp;I22)+1),Paramètres!$B$3:$C$56,2,FALSE)*Paramètres!$K$5))</f>
        <v>0</v>
      </c>
      <c r="K22" s="4"/>
      <c r="L22" s="2">
        <f>IF(K$2="Bike &amp; Run",IF(ISNA(VLOOKUP(K22,Paramètres!$B$3:$C$56,2,FALSE)),0,VLOOKUP(K22,Paramètres!$B$3:$C$56,2,FALSE)*Paramètres!$K$6),IF(OR(K22="",OR($D22="",$D22="NL",$D22="HORS LIGUE")),0,VLOOKUP(IF(OR(K22="",OR($D22="",$D22="NL",$D22="HORS LIGUE")),"",COUNTIFS($D$5:$D$72,"&lt;&gt;"&amp;"",$D$5:$D$72,"&lt;&gt;"&amp;"NL",$D$5:$D$72,"&lt;&gt;"&amp;"HORS LIGUE",K$5:K$72,"&lt;"&amp;K22)+1),Paramètres!$B$3:$C$56,2,FALSE)*Paramètres!$K$6))</f>
        <v>0</v>
      </c>
      <c r="M22" s="4"/>
      <c r="N22" s="2">
        <f>IF(M$2="Bike &amp; Run",IF(ISNA(VLOOKUP(M22,Paramètres!$B$3:$C$56,2,FALSE)),0,VLOOKUP(M22,Paramètres!$B$3:$C$56,2,FALSE)*Paramètres!$K$7),IF(OR(M22="",OR($D22="",$D22="NL",$D22="HORS LIGUE")),0,VLOOKUP(IF(OR(M22="",OR($D22="",$D22="NL",$D22="HORS LIGUE")),"",COUNTIFS($D$5:$D$72,"&lt;&gt;"&amp;"",$D$5:$D$72,"&lt;&gt;"&amp;"NL",$D$5:$D$72,"&lt;&gt;"&amp;"HORS LIGUE",M$5:M$72,"&lt;"&amp;M22)+1),Paramètres!$B$3:$C$56,2,FALSE)*Paramètres!$K$7))</f>
        <v>0</v>
      </c>
      <c r="O22" s="46"/>
      <c r="P22" s="2">
        <f>IF(O$2="Bike &amp; Run",IF(ISNA(VLOOKUP(O22,Paramètres!$B$3:$C$56,2,FALSE)),0,VLOOKUP(O22,Paramètres!$B$3:$C$56,2,FALSE)*Paramètres!$K$8),IF(OR(O22="",OR($D22="",$D22="NL",$D22="HORS LIGUE")),0,VLOOKUP(IF(OR(O22="",OR($D22="",$D22="NL",$D22="HORS LIGUE")),"",COUNTIFS($D$5:$D$72,"&lt;&gt;"&amp;"",$D$5:$D$72,"&lt;&gt;"&amp;"NL",$D$5:$D$72,"&lt;&gt;"&amp;"HORS LIGUE",O$5:O$72,"&lt;"&amp;O22)+1),Paramètres!$B$3:$C$56,2,FALSE)*Paramètres!$K$8))</f>
        <v>0</v>
      </c>
      <c r="Q22" s="46"/>
      <c r="R22" s="2">
        <f>IF(Q$2="Bike &amp; Run",IF(ISNA(VLOOKUP(Q22,Paramètres!$B$3:$C$56,2,FALSE)),0,VLOOKUP(Q22,Paramètres!$B$3:$C$56,2,FALSE)*Paramètres!$K$9),IF(OR(Q22="",OR($D22="",$D22="NL",$D22="HORS LIGUE")),0,VLOOKUP(IF(OR(Q22="",OR($D22="",$D22="NL",$D22="HORS LIGUE")),"",COUNTIFS($D$5:$D$72,"&lt;&gt;"&amp;"",$D$5:$D$72,"&lt;&gt;"&amp;"NL",$D$5:$D$72,"&lt;&gt;"&amp;"HORS LIGUE",Q$5:Q$72,"&lt;"&amp;Q22)+1),Paramètres!$B$3:$C$56,2,FALSE)*Paramètres!$K$9))</f>
        <v>0</v>
      </c>
      <c r="S22" s="46"/>
      <c r="T22" s="2">
        <f>IF(S$2="Bike &amp; Run",IF(ISNA(VLOOKUP(S22,Paramètres!$B$3:$C$56,2,FALSE)),0,VLOOKUP(S22,Paramètres!$B$3:$C$56,2,FALSE)*Paramètres!$K$10),IF(OR(S22="",OR($D22="",$D22="NL",$D22="HORS LIGUE")),0,VLOOKUP(IF(OR(S22="",OR($D22="",$D22="NL",$D22="HORS LIGUE")),"",COUNTIFS($D$5:$D$72,"&lt;&gt;"&amp;"",$D$5:$D$72,"&lt;&gt;"&amp;"NL",$D$5:$D$72,"&lt;&gt;"&amp;"HORS LIGUE",S$5:S$72,"&lt;"&amp;S22)+1),Paramètres!$B$3:$C$56,2,FALSE)*Paramètres!$K$10))</f>
        <v>0</v>
      </c>
      <c r="U22" s="46"/>
      <c r="V22" s="2">
        <f>IF(U$2="Bike &amp; Run",IF(ISNA(VLOOKUP(U22,Paramètres!$B$3:$C$56,2,FALSE)),0,VLOOKUP(U22,Paramètres!$B$3:$C$56,2,FALSE)*Paramètres!$K$11),IF(OR(U22="",OR($D22="",$D22="NL",$D22="HORS LIGUE")),0,VLOOKUP(IF(OR(U22="",OR($D22="",$D22="NL",$D22="HORS LIGUE")),"",COUNTIFS($D$5:$D$72,"&lt;&gt;"&amp;"",$D$5:$D$72,"&lt;&gt;"&amp;"NL",$D$5:$D$72,"&lt;&gt;"&amp;"HORS LIGUE",U$5:U$72,"&lt;"&amp;U22)+1),Paramètres!$B$3:$C$56,2,FALSE)*Paramètres!$K$11))</f>
        <v>0</v>
      </c>
      <c r="W22" s="46"/>
      <c r="X22" s="2">
        <f>IF(W$2="Bike &amp; Run",IF(ISNA(VLOOKUP(W22,Paramètres!$B$3:$C$56,2,FALSE)),0,VLOOKUP(W22,Paramètres!$B$3:$C$56,2,FALSE)*Paramètres!$K$12),IF(OR(W22="",OR($D22="",$D22="NL",$D22="HORS LIGUE")),0,VLOOKUP(IF(OR(W22="",OR($D22="",$D22="NL",$D22="HORS LIGUE")),"",COUNTIFS($D$5:$D$72,"&lt;&gt;"&amp;"",$D$5:$D$72,"&lt;&gt;"&amp;"NL",$D$5:$D$72,"&lt;&gt;"&amp;"HORS LIGUE",W$5:W$72,"&lt;"&amp;W22)+1),Paramètres!$B$3:$C$56,2,FALSE)*Paramètres!$K$12))</f>
        <v>0</v>
      </c>
      <c r="Y22" s="46"/>
      <c r="Z22" s="2">
        <f>IF(Y$2="Bike &amp; Run",IF(ISNA(VLOOKUP(Y22,Paramètres!$B$3:$C$56,2,FALSE)),0,VLOOKUP(Y22,Paramètres!$B$3:$C$56,2,FALSE)*Paramètres!$K$13),IF(OR(Y22="",OR($D22="",$D22="NL",$D22="HORS LIGUE")),0,VLOOKUP(IF(OR(Y22="",OR($D22="",$D22="NL",$D22="HORS LIGUE")),"",COUNTIFS($D$5:$D$72,"&lt;&gt;"&amp;"",$D$5:$D$72,"&lt;&gt;"&amp;"NL",$D$5:$D$72,"&lt;&gt;"&amp;"HORS LIGUE",Y$5:Y$72,"&lt;"&amp;Y22)+1),Paramètres!$B$3:$C$56,2,FALSE)*Paramètres!$K$13))</f>
        <v>0</v>
      </c>
      <c r="AA22" s="46"/>
      <c r="AB22" s="2">
        <f>IF(AA$2="Bike &amp; Run",IF(ISNA(VLOOKUP(AA22,Paramètres!$B$3:$C$56,2,FALSE)),0,VLOOKUP(AA22,Paramètres!$B$3:$C$56,2,FALSE)*Paramètres!$K$14),IF(OR(AA22="",OR($D22="",$D22="NL",$D22="HORS LIGUE")),0,VLOOKUP(IF(OR(AA22="",OR($D22="",$D22="NL",$D22="HORS LIGUE")),"",COUNTIFS($D$5:$D$72,"&lt;&gt;"&amp;"",$D$5:$D$72,"&lt;&gt;"&amp;"NL",$D$5:$D$72,"&lt;&gt;"&amp;"HORS LIGUE",AA$5:AA$72,"&lt;"&amp;AA22)+1),Paramètres!$B$3:$C$56,2,FALSE)*Paramètres!$K$14))</f>
        <v>0</v>
      </c>
      <c r="AC22" s="46"/>
      <c r="AD22" s="2">
        <f>IF(AC$2="Bike &amp; Run",IF(ISNA(VLOOKUP(AC22,Paramètres!$B$3:$C$56,2,FALSE)),0,VLOOKUP(AC22,Paramètres!$B$3:$C$56,2,FALSE)*Paramètres!$K$15),IF(OR(AC22="",OR($D22="",$D22="NL",$D22="HORS LIGUE")),0,VLOOKUP(IF(OR(AC22="",OR($D22="",$D22="NL",$D22="HORS LIGUE")),"",COUNTIFS($D$5:$D$72,"&lt;&gt;"&amp;"",$D$5:$D$72,"&lt;&gt;"&amp;"NL",$D$5:$D$72,"&lt;&gt;"&amp;"HORS LIGUE",AC$5:AC$72,"&lt;"&amp;AC22)+1),Paramètres!$B$3:$C$56,2,FALSE)*Paramètres!$K$15))</f>
        <v>0</v>
      </c>
      <c r="AE22" s="46"/>
      <c r="AF22" s="2">
        <f>IF(AE$2="Bike &amp; Run",IF(ISNA(VLOOKUP(AE22,Paramètres!$B$3:$C$56,2,FALSE)),0,VLOOKUP(AE22,Paramètres!$B$3:$C$56,2,FALSE)*Paramètres!$K$16),IF(OR(AE22="",OR($D22="",$D22="NL",$D22="HORS LIGUE")),0,VLOOKUP(IF(OR(AE22="",OR($D22="",$D22="NL",$D22="HORS LIGUE")),"",COUNTIFS($D$5:$D$72,"&lt;&gt;"&amp;"",$D$5:$D$72,"&lt;&gt;"&amp;"NL",$D$5:$D$72,"&lt;&gt;"&amp;"HORS LIGUE",AE$5:AE$72,"&lt;"&amp;AE22)+1),Paramètres!$B$3:$C$56,2,FALSE)*Paramètres!$K$16))</f>
        <v>0</v>
      </c>
      <c r="AG22" s="46"/>
      <c r="AH22" s="2">
        <f>IF(AG$2="Bike &amp; Run",IF(ISNA(VLOOKUP(AG22,Paramètres!$B$3:$C$56,2,FALSE)),0,VLOOKUP(AG22,Paramètres!$B$3:$C$56,2,FALSE)*Paramètres!$K$17),IF(OR(AG22="",OR($D22="",$D22="NL",$D22="HORS LIGUE")),0,VLOOKUP(IF(OR(AG22="",OR($D22="",$D22="NL",$D22="HORS LIGUE")),"",COUNTIFS($D$5:$D$72,"&lt;&gt;"&amp;"",$D$5:$D$72,"&lt;&gt;"&amp;"NL",$D$5:$D$72,"&lt;&gt;"&amp;"HORS LIGUE",AG$5:AG$72,"&lt;"&amp;AG22)+1),Paramètres!$B$3:$C$56,2,FALSE)*Paramètres!$K$17))</f>
        <v>0</v>
      </c>
      <c r="AI22" s="40">
        <f t="shared" si="0"/>
        <v>0</v>
      </c>
      <c r="AJ22" s="3" t="str">
        <f t="shared" si="1"/>
        <v/>
      </c>
      <c r="AK22" s="5">
        <f t="shared" si="2"/>
        <v>0</v>
      </c>
      <c r="AL22" s="41">
        <f t="shared" si="3"/>
        <v>0</v>
      </c>
      <c r="AM22" s="33" t="str">
        <f t="shared" si="4"/>
        <v/>
      </c>
      <c r="AO22" s="22">
        <f t="shared" si="5"/>
        <v>0</v>
      </c>
      <c r="AP22">
        <f t="shared" si="6"/>
        <v>0</v>
      </c>
      <c r="AQ22">
        <f t="shared" si="7"/>
        <v>0</v>
      </c>
      <c r="AR22">
        <f t="shared" si="8"/>
        <v>0</v>
      </c>
      <c r="AS22">
        <f t="shared" si="9"/>
        <v>0</v>
      </c>
      <c r="AT22">
        <f t="shared" si="10"/>
        <v>0</v>
      </c>
      <c r="AU22">
        <f t="shared" si="11"/>
        <v>0</v>
      </c>
      <c r="AV22">
        <f t="shared" si="12"/>
        <v>0</v>
      </c>
      <c r="AW22">
        <f t="shared" si="13"/>
        <v>0</v>
      </c>
      <c r="AX22">
        <f t="shared" si="14"/>
        <v>0</v>
      </c>
      <c r="AY22">
        <f t="shared" si="15"/>
        <v>0</v>
      </c>
      <c r="AZ22">
        <f t="shared" si="16"/>
        <v>0</v>
      </c>
      <c r="BA22">
        <f t="shared" si="17"/>
        <v>0</v>
      </c>
      <c r="BB22">
        <f t="shared" si="18"/>
        <v>0</v>
      </c>
      <c r="BC22">
        <f t="shared" si="19"/>
        <v>0</v>
      </c>
      <c r="BD22">
        <f t="shared" si="20"/>
        <v>0</v>
      </c>
      <c r="BE22" s="22">
        <f t="shared" ref="BE22:BR22" si="38">BD22+LARGE($AO22:$BC22,BE$4)</f>
        <v>0</v>
      </c>
      <c r="BF22" s="22">
        <f t="shared" si="38"/>
        <v>0</v>
      </c>
      <c r="BG22" s="22">
        <f t="shared" si="38"/>
        <v>0</v>
      </c>
      <c r="BH22" s="22">
        <f t="shared" si="38"/>
        <v>0</v>
      </c>
      <c r="BI22" s="22">
        <f t="shared" si="38"/>
        <v>0</v>
      </c>
      <c r="BJ22" s="22">
        <f t="shared" si="38"/>
        <v>0</v>
      </c>
      <c r="BK22" s="22">
        <f t="shared" si="38"/>
        <v>0</v>
      </c>
      <c r="BL22" s="22">
        <f t="shared" si="38"/>
        <v>0</v>
      </c>
      <c r="BM22" s="22">
        <f t="shared" si="38"/>
        <v>0</v>
      </c>
      <c r="BN22" s="22">
        <f t="shared" si="38"/>
        <v>0</v>
      </c>
      <c r="BO22" s="22">
        <f t="shared" si="38"/>
        <v>0</v>
      </c>
      <c r="BP22" s="22">
        <f t="shared" si="38"/>
        <v>0</v>
      </c>
      <c r="BQ22" s="22">
        <f t="shared" si="38"/>
        <v>0</v>
      </c>
      <c r="BR22" s="22">
        <f t="shared" si="38"/>
        <v>0</v>
      </c>
    </row>
    <row r="23" spans="1:70" ht="16.5">
      <c r="A23" s="73" t="s">
        <v>1219</v>
      </c>
      <c r="B23" s="32" t="str">
        <f>IF(ISNA(VLOOKUP(A23,'Licenciés Jeunes 2023'!A:C,3,0)),"",VLOOKUP(A23,'Licenciés Jeunes 2023'!A:C,3,0))</f>
        <v>DOISNEAU</v>
      </c>
      <c r="C23" s="32" t="str">
        <f>IF(ISNA(VLOOKUP(A23,'Licenciés Jeunes 2023'!A:C,2,0)),"",VLOOKUP(A23,'Licenciés Jeunes 2023'!A:C,2,0))</f>
        <v>Leo</v>
      </c>
      <c r="D23" s="32" t="str">
        <f>IF(ISNA(VLOOKUP(A23,'Licenciés Jeunes 2023'!A:F,6,0)),"",VLOOKUP(A23,'Licenciés Jeunes 2023'!A:F,6,0))</f>
        <v>ORLEANS ASFAS TRIATHLON</v>
      </c>
      <c r="E23" s="6"/>
      <c r="F23" s="2">
        <f>IF(E$2="Bike &amp; Run",IF(ISNA(VLOOKUP(E23,Paramètres!$B$3:$C$56,2,FALSE)),0,VLOOKUP(E23,Paramètres!$B$3:$C$56,2,FALSE)*Paramètres!$K$3),IF(OR(E23="",OR($D23="",$D23="NL",$D23="HORS LIGUE")),0,VLOOKUP(IF(OR(E23="",OR($D23="",$D23="NL",$D23="HORS LIGUE")),"",COUNTIFS($D$5:$D$72,"&lt;&gt;"&amp;"",$D$5:$D$72,"&lt;&gt;"&amp;"NL",$D$5:$D$72,"&lt;&gt;"&amp;"HORS LIGUE",E$5:E$72,"&lt;"&amp;E23)+1),Paramètres!$B$3:$C$56,2,FALSE)*Paramètres!$K$3))</f>
        <v>0</v>
      </c>
      <c r="G23" s="4"/>
      <c r="H23" s="2">
        <f>IF(G$2="Bike &amp; Run",IF(ISNA(VLOOKUP(G23,Paramètres!$B$3:$C$56,2,FALSE)),0,VLOOKUP(G23,Paramètres!$B$3:$C$56,2,FALSE)*Paramètres!$K$4),IF(OR(G23="",OR($D23="",$D23="NL",$D23="HORS LIGUE")),0,VLOOKUP(IF(OR(G23="",OR($D23="",$D23="NL",$D23="HORS LIGUE")),"",COUNTIFS($D$5:$D$72,"&lt;&gt;"&amp;"",$D$5:$D$72,"&lt;&gt;"&amp;"NL",$D$5:$D$72,"&lt;&gt;"&amp;"HORS LIGUE",G$5:G$72,"&lt;"&amp;G23)+1),Paramètres!$B$3:$C$56,2,FALSE)*Paramètres!$K$4))</f>
        <v>0</v>
      </c>
      <c r="I23" s="36"/>
      <c r="J23" s="2">
        <f>IF(I$2="Bike &amp; Run",IF(ISNA(VLOOKUP(I23,Paramètres!$B$3:$C$56,2,FALSE)),0,VLOOKUP(I23,Paramètres!$B$3:$C$56,2,FALSE)*Paramètres!$K$5),IF(OR(I23="",OR($D23="",$D23="NL",$D23="HORS LIGUE")),0,VLOOKUP(IF(OR(I23="",OR($D23="",$D23="NL",$D23="HORS LIGUE")),"",COUNTIFS($D$5:$D$72,"&lt;&gt;"&amp;"",$D$5:$D$72,"&lt;&gt;"&amp;"NL",$D$5:$D$72,"&lt;&gt;"&amp;"HORS LIGUE",I$5:I$72,"&lt;"&amp;I23)+1),Paramètres!$B$3:$C$56,2,FALSE)*Paramètres!$K$5))</f>
        <v>0</v>
      </c>
      <c r="K23" s="4"/>
      <c r="L23" s="2">
        <f>IF(K$2="Bike &amp; Run",IF(ISNA(VLOOKUP(K23,Paramètres!$B$3:$C$56,2,FALSE)),0,VLOOKUP(K23,Paramètres!$B$3:$C$56,2,FALSE)*Paramètres!$K$6),IF(OR(K23="",OR($D23="",$D23="NL",$D23="HORS LIGUE")),0,VLOOKUP(IF(OR(K23="",OR($D23="",$D23="NL",$D23="HORS LIGUE")),"",COUNTIFS($D$5:$D$72,"&lt;&gt;"&amp;"",$D$5:$D$72,"&lt;&gt;"&amp;"NL",$D$5:$D$72,"&lt;&gt;"&amp;"HORS LIGUE",K$5:K$72,"&lt;"&amp;K23)+1),Paramètres!$B$3:$C$56,2,FALSE)*Paramètres!$K$6))</f>
        <v>0</v>
      </c>
      <c r="M23" s="4"/>
      <c r="N23" s="2">
        <f>IF(M$2="Bike &amp; Run",IF(ISNA(VLOOKUP(M23,Paramètres!$B$3:$C$56,2,FALSE)),0,VLOOKUP(M23,Paramètres!$B$3:$C$56,2,FALSE)*Paramètres!$K$7),IF(OR(M23="",OR($D23="",$D23="NL",$D23="HORS LIGUE")),0,VLOOKUP(IF(OR(M23="",OR($D23="",$D23="NL",$D23="HORS LIGUE")),"",COUNTIFS($D$5:$D$72,"&lt;&gt;"&amp;"",$D$5:$D$72,"&lt;&gt;"&amp;"NL",$D$5:$D$72,"&lt;&gt;"&amp;"HORS LIGUE",M$5:M$72,"&lt;"&amp;M23)+1),Paramètres!$B$3:$C$56,2,FALSE)*Paramètres!$K$7))</f>
        <v>0</v>
      </c>
      <c r="O23" s="46"/>
      <c r="P23" s="2">
        <f>IF(O$2="Bike &amp; Run",IF(ISNA(VLOOKUP(O23,Paramètres!$B$3:$C$56,2,FALSE)),0,VLOOKUP(O23,Paramètres!$B$3:$C$56,2,FALSE)*Paramètres!$K$8),IF(OR(O23="",OR($D23="",$D23="NL",$D23="HORS LIGUE")),0,VLOOKUP(IF(OR(O23="",OR($D23="",$D23="NL",$D23="HORS LIGUE")),"",COUNTIFS($D$5:$D$72,"&lt;&gt;"&amp;"",$D$5:$D$72,"&lt;&gt;"&amp;"NL",$D$5:$D$72,"&lt;&gt;"&amp;"HORS LIGUE",O$5:O$72,"&lt;"&amp;O23)+1),Paramètres!$B$3:$C$56,2,FALSE)*Paramètres!$K$8))</f>
        <v>0</v>
      </c>
      <c r="Q23" s="46"/>
      <c r="R23" s="2">
        <f>IF(Q$2="Bike &amp; Run",IF(ISNA(VLOOKUP(Q23,Paramètres!$B$3:$C$56,2,FALSE)),0,VLOOKUP(Q23,Paramètres!$B$3:$C$56,2,FALSE)*Paramètres!$K$9),IF(OR(Q23="",OR($D23="",$D23="NL",$D23="HORS LIGUE")),0,VLOOKUP(IF(OR(Q23="",OR($D23="",$D23="NL",$D23="HORS LIGUE")),"",COUNTIFS($D$5:$D$72,"&lt;&gt;"&amp;"",$D$5:$D$72,"&lt;&gt;"&amp;"NL",$D$5:$D$72,"&lt;&gt;"&amp;"HORS LIGUE",Q$5:Q$72,"&lt;"&amp;Q23)+1),Paramètres!$B$3:$C$56,2,FALSE)*Paramètres!$K$9))</f>
        <v>0</v>
      </c>
      <c r="S23" s="46"/>
      <c r="T23" s="2">
        <f>IF(S$2="Bike &amp; Run",IF(ISNA(VLOOKUP(S23,Paramètres!$B$3:$C$56,2,FALSE)),0,VLOOKUP(S23,Paramètres!$B$3:$C$56,2,FALSE)*Paramètres!$K$10),IF(OR(S23="",OR($D23="",$D23="NL",$D23="HORS LIGUE")),0,VLOOKUP(IF(OR(S23="",OR($D23="",$D23="NL",$D23="HORS LIGUE")),"",COUNTIFS($D$5:$D$72,"&lt;&gt;"&amp;"",$D$5:$D$72,"&lt;&gt;"&amp;"NL",$D$5:$D$72,"&lt;&gt;"&amp;"HORS LIGUE",S$5:S$72,"&lt;"&amp;S23)+1),Paramètres!$B$3:$C$56,2,FALSE)*Paramètres!$K$10))</f>
        <v>0</v>
      </c>
      <c r="U23" s="46"/>
      <c r="V23" s="2">
        <f>IF(U$2="Bike &amp; Run",IF(ISNA(VLOOKUP(U23,Paramètres!$B$3:$C$56,2,FALSE)),0,VLOOKUP(U23,Paramètres!$B$3:$C$56,2,FALSE)*Paramètres!$K$11),IF(OR(U23="",OR($D23="",$D23="NL",$D23="HORS LIGUE")),0,VLOOKUP(IF(OR(U23="",OR($D23="",$D23="NL",$D23="HORS LIGUE")),"",COUNTIFS($D$5:$D$72,"&lt;&gt;"&amp;"",$D$5:$D$72,"&lt;&gt;"&amp;"NL",$D$5:$D$72,"&lt;&gt;"&amp;"HORS LIGUE",U$5:U$72,"&lt;"&amp;U23)+1),Paramètres!$B$3:$C$56,2,FALSE)*Paramètres!$K$11))</f>
        <v>0</v>
      </c>
      <c r="W23" s="46"/>
      <c r="X23" s="2">
        <f>IF(W$2="Bike &amp; Run",IF(ISNA(VLOOKUP(W23,Paramètres!$B$3:$C$56,2,FALSE)),0,VLOOKUP(W23,Paramètres!$B$3:$C$56,2,FALSE)*Paramètres!$K$12),IF(OR(W23="",OR($D23="",$D23="NL",$D23="HORS LIGUE")),0,VLOOKUP(IF(OR(W23="",OR($D23="",$D23="NL",$D23="HORS LIGUE")),"",COUNTIFS($D$5:$D$72,"&lt;&gt;"&amp;"",$D$5:$D$72,"&lt;&gt;"&amp;"NL",$D$5:$D$72,"&lt;&gt;"&amp;"HORS LIGUE",W$5:W$72,"&lt;"&amp;W23)+1),Paramètres!$B$3:$C$56,2,FALSE)*Paramètres!$K$12))</f>
        <v>0</v>
      </c>
      <c r="Y23" s="46"/>
      <c r="Z23" s="2">
        <f>IF(Y$2="Bike &amp; Run",IF(ISNA(VLOOKUP(Y23,Paramètres!$B$3:$C$56,2,FALSE)),0,VLOOKUP(Y23,Paramètres!$B$3:$C$56,2,FALSE)*Paramètres!$K$13),IF(OR(Y23="",OR($D23="",$D23="NL",$D23="HORS LIGUE")),0,VLOOKUP(IF(OR(Y23="",OR($D23="",$D23="NL",$D23="HORS LIGUE")),"",COUNTIFS($D$5:$D$72,"&lt;&gt;"&amp;"",$D$5:$D$72,"&lt;&gt;"&amp;"NL",$D$5:$D$72,"&lt;&gt;"&amp;"HORS LIGUE",Y$5:Y$72,"&lt;"&amp;Y23)+1),Paramètres!$B$3:$C$56,2,FALSE)*Paramètres!$K$13))</f>
        <v>0</v>
      </c>
      <c r="AA23" s="46"/>
      <c r="AB23" s="2">
        <f>IF(AA$2="Bike &amp; Run",IF(ISNA(VLOOKUP(AA23,Paramètres!$B$3:$C$56,2,FALSE)),0,VLOOKUP(AA23,Paramètres!$B$3:$C$56,2,FALSE)*Paramètres!$K$14),IF(OR(AA23="",OR($D23="",$D23="NL",$D23="HORS LIGUE")),0,VLOOKUP(IF(OR(AA23="",OR($D23="",$D23="NL",$D23="HORS LIGUE")),"",COUNTIFS($D$5:$D$72,"&lt;&gt;"&amp;"",$D$5:$D$72,"&lt;&gt;"&amp;"NL",$D$5:$D$72,"&lt;&gt;"&amp;"HORS LIGUE",AA$5:AA$72,"&lt;"&amp;AA23)+1),Paramètres!$B$3:$C$56,2,FALSE)*Paramètres!$K$14))</f>
        <v>0</v>
      </c>
      <c r="AC23" s="46"/>
      <c r="AD23" s="2">
        <f>IF(AC$2="Bike &amp; Run",IF(ISNA(VLOOKUP(AC23,Paramètres!$B$3:$C$56,2,FALSE)),0,VLOOKUP(AC23,Paramètres!$B$3:$C$56,2,FALSE)*Paramètres!$K$15),IF(OR(AC23="",OR($D23="",$D23="NL",$D23="HORS LIGUE")),0,VLOOKUP(IF(OR(AC23="",OR($D23="",$D23="NL",$D23="HORS LIGUE")),"",COUNTIFS($D$5:$D$72,"&lt;&gt;"&amp;"",$D$5:$D$72,"&lt;&gt;"&amp;"NL",$D$5:$D$72,"&lt;&gt;"&amp;"HORS LIGUE",AC$5:AC$72,"&lt;"&amp;AC23)+1),Paramètres!$B$3:$C$56,2,FALSE)*Paramètres!$K$15))</f>
        <v>0</v>
      </c>
      <c r="AE23" s="46"/>
      <c r="AF23" s="2">
        <f>IF(AE$2="Bike &amp; Run",IF(ISNA(VLOOKUP(AE23,Paramètres!$B$3:$C$56,2,FALSE)),0,VLOOKUP(AE23,Paramètres!$B$3:$C$56,2,FALSE)*Paramètres!$K$16),IF(OR(AE23="",OR($D23="",$D23="NL",$D23="HORS LIGUE")),0,VLOOKUP(IF(OR(AE23="",OR($D23="",$D23="NL",$D23="HORS LIGUE")),"",COUNTIFS($D$5:$D$72,"&lt;&gt;"&amp;"",$D$5:$D$72,"&lt;&gt;"&amp;"NL",$D$5:$D$72,"&lt;&gt;"&amp;"HORS LIGUE",AE$5:AE$72,"&lt;"&amp;AE23)+1),Paramètres!$B$3:$C$56,2,FALSE)*Paramètres!$K$16))</f>
        <v>0</v>
      </c>
      <c r="AG23" s="46"/>
      <c r="AH23" s="2">
        <f>IF(AG$2="Bike &amp; Run",IF(ISNA(VLOOKUP(AG23,Paramètres!$B$3:$C$56,2,FALSE)),0,VLOOKUP(AG23,Paramètres!$B$3:$C$56,2,FALSE)*Paramètres!$K$17),IF(OR(AG23="",OR($D23="",$D23="NL",$D23="HORS LIGUE")),0,VLOOKUP(IF(OR(AG23="",OR($D23="",$D23="NL",$D23="HORS LIGUE")),"",COUNTIFS($D$5:$D$72,"&lt;&gt;"&amp;"",$D$5:$D$72,"&lt;&gt;"&amp;"NL",$D$5:$D$72,"&lt;&gt;"&amp;"HORS LIGUE",AG$5:AG$72,"&lt;"&amp;AG23)+1),Paramètres!$B$3:$C$56,2,FALSE)*Paramètres!$K$17))</f>
        <v>0</v>
      </c>
      <c r="AI23" s="40">
        <f t="shared" si="0"/>
        <v>0</v>
      </c>
      <c r="AJ23" s="3" t="str">
        <f t="shared" si="1"/>
        <v/>
      </c>
      <c r="AK23" s="5">
        <f t="shared" si="2"/>
        <v>0</v>
      </c>
      <c r="AL23" s="41">
        <f t="shared" si="3"/>
        <v>0</v>
      </c>
      <c r="AM23" s="33" t="str">
        <f t="shared" si="4"/>
        <v/>
      </c>
      <c r="AO23" s="22">
        <f t="shared" si="5"/>
        <v>0</v>
      </c>
      <c r="AP23">
        <f t="shared" si="6"/>
        <v>0</v>
      </c>
      <c r="AQ23">
        <f t="shared" si="7"/>
        <v>0</v>
      </c>
      <c r="AR23">
        <f t="shared" si="8"/>
        <v>0</v>
      </c>
      <c r="AS23">
        <f t="shared" si="9"/>
        <v>0</v>
      </c>
      <c r="AT23">
        <f t="shared" si="10"/>
        <v>0</v>
      </c>
      <c r="AU23">
        <f t="shared" si="11"/>
        <v>0</v>
      </c>
      <c r="AV23">
        <f t="shared" si="12"/>
        <v>0</v>
      </c>
      <c r="AW23">
        <f t="shared" si="13"/>
        <v>0</v>
      </c>
      <c r="AX23">
        <f t="shared" si="14"/>
        <v>0</v>
      </c>
      <c r="AY23">
        <f t="shared" si="15"/>
        <v>0</v>
      </c>
      <c r="AZ23">
        <f t="shared" si="16"/>
        <v>0</v>
      </c>
      <c r="BA23">
        <f t="shared" si="17"/>
        <v>0</v>
      </c>
      <c r="BB23">
        <f t="shared" si="18"/>
        <v>0</v>
      </c>
      <c r="BC23">
        <f t="shared" si="19"/>
        <v>0</v>
      </c>
      <c r="BD23">
        <f t="shared" si="20"/>
        <v>0</v>
      </c>
      <c r="BE23" s="22">
        <f t="shared" ref="BE23:BR23" si="39">BD23+LARGE($AO23:$BC23,BE$4)</f>
        <v>0</v>
      </c>
      <c r="BF23" s="22">
        <f t="shared" si="39"/>
        <v>0</v>
      </c>
      <c r="BG23" s="22">
        <f t="shared" si="39"/>
        <v>0</v>
      </c>
      <c r="BH23" s="22">
        <f t="shared" si="39"/>
        <v>0</v>
      </c>
      <c r="BI23" s="22">
        <f t="shared" si="39"/>
        <v>0</v>
      </c>
      <c r="BJ23" s="22">
        <f t="shared" si="39"/>
        <v>0</v>
      </c>
      <c r="BK23" s="22">
        <f t="shared" si="39"/>
        <v>0</v>
      </c>
      <c r="BL23" s="22">
        <f t="shared" si="39"/>
        <v>0</v>
      </c>
      <c r="BM23" s="22">
        <f t="shared" si="39"/>
        <v>0</v>
      </c>
      <c r="BN23" s="22">
        <f t="shared" si="39"/>
        <v>0</v>
      </c>
      <c r="BO23" s="22">
        <f t="shared" si="39"/>
        <v>0</v>
      </c>
      <c r="BP23" s="22">
        <f t="shared" si="39"/>
        <v>0</v>
      </c>
      <c r="BQ23" s="22">
        <f t="shared" si="39"/>
        <v>0</v>
      </c>
      <c r="BR23" s="22">
        <f t="shared" si="39"/>
        <v>0</v>
      </c>
    </row>
    <row r="24" spans="1:70" ht="16.5">
      <c r="A24" s="73" t="s">
        <v>1235</v>
      </c>
      <c r="B24" s="32" t="str">
        <f>IF(ISNA(VLOOKUP(A24,'Licenciés Jeunes 2023'!A:C,3,0)),"",VLOOKUP(A24,'Licenciés Jeunes 2023'!A:C,3,0))</f>
        <v>DOITEAU</v>
      </c>
      <c r="C24" s="32" t="str">
        <f>IF(ISNA(VLOOKUP(A24,'Licenciés Jeunes 2023'!A:C,2,0)),"",VLOOKUP(A24,'Licenciés Jeunes 2023'!A:C,2,0))</f>
        <v>Arthur</v>
      </c>
      <c r="D24" s="32" t="str">
        <f>IF(ISNA(VLOOKUP(A24,'Licenciés Jeunes 2023'!A:F,6,0)),"",VLOOKUP(A24,'Licenciés Jeunes 2023'!A:F,6,0))</f>
        <v>VENDOME TRIATHLON</v>
      </c>
      <c r="E24" s="6"/>
      <c r="F24" s="2">
        <f>IF(E$2="Bike &amp; Run",IF(ISNA(VLOOKUP(E24,Paramètres!$B$3:$C$56,2,FALSE)),0,VLOOKUP(E24,Paramètres!$B$3:$C$56,2,FALSE)*Paramètres!$K$3),IF(OR(E24="",OR($D24="",$D24="NL",$D24="HORS LIGUE")),0,VLOOKUP(IF(OR(E24="",OR($D24="",$D24="NL",$D24="HORS LIGUE")),"",COUNTIFS($D$5:$D$72,"&lt;&gt;"&amp;"",$D$5:$D$72,"&lt;&gt;"&amp;"NL",$D$5:$D$72,"&lt;&gt;"&amp;"HORS LIGUE",E$5:E$72,"&lt;"&amp;E24)+1),Paramètres!$B$3:$C$56,2,FALSE)*Paramètres!$K$3))</f>
        <v>0</v>
      </c>
      <c r="G24" s="4"/>
      <c r="H24" s="2">
        <f>IF(G$2="Bike &amp; Run",IF(ISNA(VLOOKUP(G24,Paramètres!$B$3:$C$56,2,FALSE)),0,VLOOKUP(G24,Paramètres!$B$3:$C$56,2,FALSE)*Paramètres!$K$4),IF(OR(G24="",OR($D24="",$D24="NL",$D24="HORS LIGUE")),0,VLOOKUP(IF(OR(G24="",OR($D24="",$D24="NL",$D24="HORS LIGUE")),"",COUNTIFS($D$5:$D$72,"&lt;&gt;"&amp;"",$D$5:$D$72,"&lt;&gt;"&amp;"NL",$D$5:$D$72,"&lt;&gt;"&amp;"HORS LIGUE",G$5:G$72,"&lt;"&amp;G24)+1),Paramètres!$B$3:$C$56,2,FALSE)*Paramètres!$K$4))</f>
        <v>0</v>
      </c>
      <c r="I24" s="36"/>
      <c r="J24" s="2">
        <f>IF(I$2="Bike &amp; Run",IF(ISNA(VLOOKUP(I24,Paramètres!$B$3:$C$56,2,FALSE)),0,VLOOKUP(I24,Paramètres!$B$3:$C$56,2,FALSE)*Paramètres!$K$5),IF(OR(I24="",OR($D24="",$D24="NL",$D24="HORS LIGUE")),0,VLOOKUP(IF(OR(I24="",OR($D24="",$D24="NL",$D24="HORS LIGUE")),"",COUNTIFS($D$5:$D$72,"&lt;&gt;"&amp;"",$D$5:$D$72,"&lt;&gt;"&amp;"NL",$D$5:$D$72,"&lt;&gt;"&amp;"HORS LIGUE",I$5:I$72,"&lt;"&amp;I24)+1),Paramètres!$B$3:$C$56,2,FALSE)*Paramètres!$K$5))</f>
        <v>0</v>
      </c>
      <c r="K24" s="4"/>
      <c r="L24" s="2">
        <f>IF(K$2="Bike &amp; Run",IF(ISNA(VLOOKUP(K24,Paramètres!$B$3:$C$56,2,FALSE)),0,VLOOKUP(K24,Paramètres!$B$3:$C$56,2,FALSE)*Paramètres!$K$6),IF(OR(K24="",OR($D24="",$D24="NL",$D24="HORS LIGUE")),0,VLOOKUP(IF(OR(K24="",OR($D24="",$D24="NL",$D24="HORS LIGUE")),"",COUNTIFS($D$5:$D$72,"&lt;&gt;"&amp;"",$D$5:$D$72,"&lt;&gt;"&amp;"NL",$D$5:$D$72,"&lt;&gt;"&amp;"HORS LIGUE",K$5:K$72,"&lt;"&amp;K24)+1),Paramètres!$B$3:$C$56,2,FALSE)*Paramètres!$K$6))</f>
        <v>0</v>
      </c>
      <c r="M24" s="4"/>
      <c r="N24" s="2">
        <f>IF(M$2="Bike &amp; Run",IF(ISNA(VLOOKUP(M24,Paramètres!$B$3:$C$56,2,FALSE)),0,VLOOKUP(M24,Paramètres!$B$3:$C$56,2,FALSE)*Paramètres!$K$7),IF(OR(M24="",OR($D24="",$D24="NL",$D24="HORS LIGUE")),0,VLOOKUP(IF(OR(M24="",OR($D24="",$D24="NL",$D24="HORS LIGUE")),"",COUNTIFS($D$5:$D$72,"&lt;&gt;"&amp;"",$D$5:$D$72,"&lt;&gt;"&amp;"NL",$D$5:$D$72,"&lt;&gt;"&amp;"HORS LIGUE",M$5:M$72,"&lt;"&amp;M24)+1),Paramètres!$B$3:$C$56,2,FALSE)*Paramètres!$K$7))</f>
        <v>0</v>
      </c>
      <c r="O24" s="46"/>
      <c r="P24" s="2">
        <f>IF(O$2="Bike &amp; Run",IF(ISNA(VLOOKUP(O24,Paramètres!$B$3:$C$56,2,FALSE)),0,VLOOKUP(O24,Paramètres!$B$3:$C$56,2,FALSE)*Paramètres!$K$8),IF(OR(O24="",OR($D24="",$D24="NL",$D24="HORS LIGUE")),0,VLOOKUP(IF(OR(O24="",OR($D24="",$D24="NL",$D24="HORS LIGUE")),"",COUNTIFS($D$5:$D$72,"&lt;&gt;"&amp;"",$D$5:$D$72,"&lt;&gt;"&amp;"NL",$D$5:$D$72,"&lt;&gt;"&amp;"HORS LIGUE",O$5:O$72,"&lt;"&amp;O24)+1),Paramètres!$B$3:$C$56,2,FALSE)*Paramètres!$K$8))</f>
        <v>0</v>
      </c>
      <c r="Q24" s="46"/>
      <c r="R24" s="2">
        <f>IF(Q$2="Bike &amp; Run",IF(ISNA(VLOOKUP(Q24,Paramètres!$B$3:$C$56,2,FALSE)),0,VLOOKUP(Q24,Paramètres!$B$3:$C$56,2,FALSE)*Paramètres!$K$9),IF(OR(Q24="",OR($D24="",$D24="NL",$D24="HORS LIGUE")),0,VLOOKUP(IF(OR(Q24="",OR($D24="",$D24="NL",$D24="HORS LIGUE")),"",COUNTIFS($D$5:$D$72,"&lt;&gt;"&amp;"",$D$5:$D$72,"&lt;&gt;"&amp;"NL",$D$5:$D$72,"&lt;&gt;"&amp;"HORS LIGUE",Q$5:Q$72,"&lt;"&amp;Q24)+1),Paramètres!$B$3:$C$56,2,FALSE)*Paramètres!$K$9))</f>
        <v>0</v>
      </c>
      <c r="S24" s="46"/>
      <c r="T24" s="2">
        <f>IF(S$2="Bike &amp; Run",IF(ISNA(VLOOKUP(S24,Paramètres!$B$3:$C$56,2,FALSE)),0,VLOOKUP(S24,Paramètres!$B$3:$C$56,2,FALSE)*Paramètres!$K$10),IF(OR(S24="",OR($D24="",$D24="NL",$D24="HORS LIGUE")),0,VLOOKUP(IF(OR(S24="",OR($D24="",$D24="NL",$D24="HORS LIGUE")),"",COUNTIFS($D$5:$D$72,"&lt;&gt;"&amp;"",$D$5:$D$72,"&lt;&gt;"&amp;"NL",$D$5:$D$72,"&lt;&gt;"&amp;"HORS LIGUE",S$5:S$72,"&lt;"&amp;S24)+1),Paramètres!$B$3:$C$56,2,FALSE)*Paramètres!$K$10))</f>
        <v>0</v>
      </c>
      <c r="U24" s="46"/>
      <c r="V24" s="2">
        <f>IF(U$2="Bike &amp; Run",IF(ISNA(VLOOKUP(U24,Paramètres!$B$3:$C$56,2,FALSE)),0,VLOOKUP(U24,Paramètres!$B$3:$C$56,2,FALSE)*Paramètres!$K$11),IF(OR(U24="",OR($D24="",$D24="NL",$D24="HORS LIGUE")),0,VLOOKUP(IF(OR(U24="",OR($D24="",$D24="NL",$D24="HORS LIGUE")),"",COUNTIFS($D$5:$D$72,"&lt;&gt;"&amp;"",$D$5:$D$72,"&lt;&gt;"&amp;"NL",$D$5:$D$72,"&lt;&gt;"&amp;"HORS LIGUE",U$5:U$72,"&lt;"&amp;U24)+1),Paramètres!$B$3:$C$56,2,FALSE)*Paramètres!$K$11))</f>
        <v>0</v>
      </c>
      <c r="W24" s="46"/>
      <c r="X24" s="2">
        <f>IF(W$2="Bike &amp; Run",IF(ISNA(VLOOKUP(W24,Paramètres!$B$3:$C$56,2,FALSE)),0,VLOOKUP(W24,Paramètres!$B$3:$C$56,2,FALSE)*Paramètres!$K$12),IF(OR(W24="",OR($D24="",$D24="NL",$D24="HORS LIGUE")),0,VLOOKUP(IF(OR(W24="",OR($D24="",$D24="NL",$D24="HORS LIGUE")),"",COUNTIFS($D$5:$D$72,"&lt;&gt;"&amp;"",$D$5:$D$72,"&lt;&gt;"&amp;"NL",$D$5:$D$72,"&lt;&gt;"&amp;"HORS LIGUE",W$5:W$72,"&lt;"&amp;W24)+1),Paramètres!$B$3:$C$56,2,FALSE)*Paramètres!$K$12))</f>
        <v>0</v>
      </c>
      <c r="Y24" s="46"/>
      <c r="Z24" s="2">
        <f>IF(Y$2="Bike &amp; Run",IF(ISNA(VLOOKUP(Y24,Paramètres!$B$3:$C$56,2,FALSE)),0,VLOOKUP(Y24,Paramètres!$B$3:$C$56,2,FALSE)*Paramètres!$K$13),IF(OR(Y24="",OR($D24="",$D24="NL",$D24="HORS LIGUE")),0,VLOOKUP(IF(OR(Y24="",OR($D24="",$D24="NL",$D24="HORS LIGUE")),"",COUNTIFS($D$5:$D$72,"&lt;&gt;"&amp;"",$D$5:$D$72,"&lt;&gt;"&amp;"NL",$D$5:$D$72,"&lt;&gt;"&amp;"HORS LIGUE",Y$5:Y$72,"&lt;"&amp;Y24)+1),Paramètres!$B$3:$C$56,2,FALSE)*Paramètres!$K$13))</f>
        <v>0</v>
      </c>
      <c r="AA24" s="46"/>
      <c r="AB24" s="2">
        <f>IF(AA$2="Bike &amp; Run",IF(ISNA(VLOOKUP(AA24,Paramètres!$B$3:$C$56,2,FALSE)),0,VLOOKUP(AA24,Paramètres!$B$3:$C$56,2,FALSE)*Paramètres!$K$14),IF(OR(AA24="",OR($D24="",$D24="NL",$D24="HORS LIGUE")),0,VLOOKUP(IF(OR(AA24="",OR($D24="",$D24="NL",$D24="HORS LIGUE")),"",COUNTIFS($D$5:$D$72,"&lt;&gt;"&amp;"",$D$5:$D$72,"&lt;&gt;"&amp;"NL",$D$5:$D$72,"&lt;&gt;"&amp;"HORS LIGUE",AA$5:AA$72,"&lt;"&amp;AA24)+1),Paramètres!$B$3:$C$56,2,FALSE)*Paramètres!$K$14))</f>
        <v>0</v>
      </c>
      <c r="AC24" s="46"/>
      <c r="AD24" s="2">
        <f>IF(AC$2="Bike &amp; Run",IF(ISNA(VLOOKUP(AC24,Paramètres!$B$3:$C$56,2,FALSE)),0,VLOOKUP(AC24,Paramètres!$B$3:$C$56,2,FALSE)*Paramètres!$K$15),IF(OR(AC24="",OR($D24="",$D24="NL",$D24="HORS LIGUE")),0,VLOOKUP(IF(OR(AC24="",OR($D24="",$D24="NL",$D24="HORS LIGUE")),"",COUNTIFS($D$5:$D$72,"&lt;&gt;"&amp;"",$D$5:$D$72,"&lt;&gt;"&amp;"NL",$D$5:$D$72,"&lt;&gt;"&amp;"HORS LIGUE",AC$5:AC$72,"&lt;"&amp;AC24)+1),Paramètres!$B$3:$C$56,2,FALSE)*Paramètres!$K$15))</f>
        <v>0</v>
      </c>
      <c r="AE24" s="46"/>
      <c r="AF24" s="2">
        <f>IF(AE$2="Bike &amp; Run",IF(ISNA(VLOOKUP(AE24,Paramètres!$B$3:$C$56,2,FALSE)),0,VLOOKUP(AE24,Paramètres!$B$3:$C$56,2,FALSE)*Paramètres!$K$16),IF(OR(AE24="",OR($D24="",$D24="NL",$D24="HORS LIGUE")),0,VLOOKUP(IF(OR(AE24="",OR($D24="",$D24="NL",$D24="HORS LIGUE")),"",COUNTIFS($D$5:$D$72,"&lt;&gt;"&amp;"",$D$5:$D$72,"&lt;&gt;"&amp;"NL",$D$5:$D$72,"&lt;&gt;"&amp;"HORS LIGUE",AE$5:AE$72,"&lt;"&amp;AE24)+1),Paramètres!$B$3:$C$56,2,FALSE)*Paramètres!$K$16))</f>
        <v>0</v>
      </c>
      <c r="AG24" s="46"/>
      <c r="AH24" s="2">
        <f>IF(AG$2="Bike &amp; Run",IF(ISNA(VLOOKUP(AG24,Paramètres!$B$3:$C$56,2,FALSE)),0,VLOOKUP(AG24,Paramètres!$B$3:$C$56,2,FALSE)*Paramètres!$K$17),IF(OR(AG24="",OR($D24="",$D24="NL",$D24="HORS LIGUE")),0,VLOOKUP(IF(OR(AG24="",OR($D24="",$D24="NL",$D24="HORS LIGUE")),"",COUNTIFS($D$5:$D$72,"&lt;&gt;"&amp;"",$D$5:$D$72,"&lt;&gt;"&amp;"NL",$D$5:$D$72,"&lt;&gt;"&amp;"HORS LIGUE",AG$5:AG$72,"&lt;"&amp;AG24)+1),Paramètres!$B$3:$C$56,2,FALSE)*Paramètres!$K$17))</f>
        <v>0</v>
      </c>
      <c r="AI24" s="40">
        <f t="shared" si="0"/>
        <v>0</v>
      </c>
      <c r="AJ24" s="3" t="str">
        <f t="shared" si="1"/>
        <v/>
      </c>
      <c r="AK24" s="5">
        <f t="shared" si="2"/>
        <v>0</v>
      </c>
      <c r="AL24" s="41">
        <f t="shared" si="3"/>
        <v>0</v>
      </c>
      <c r="AM24" s="33" t="str">
        <f t="shared" si="4"/>
        <v/>
      </c>
      <c r="AO24" s="22">
        <f t="shared" si="5"/>
        <v>0</v>
      </c>
      <c r="AP24">
        <f t="shared" si="6"/>
        <v>0</v>
      </c>
      <c r="AQ24">
        <f t="shared" si="7"/>
        <v>0</v>
      </c>
      <c r="AR24">
        <f t="shared" si="8"/>
        <v>0</v>
      </c>
      <c r="AS24">
        <f t="shared" si="9"/>
        <v>0</v>
      </c>
      <c r="AT24">
        <f t="shared" si="10"/>
        <v>0</v>
      </c>
      <c r="AU24">
        <f t="shared" si="11"/>
        <v>0</v>
      </c>
      <c r="AV24">
        <f t="shared" si="12"/>
        <v>0</v>
      </c>
      <c r="AW24">
        <f t="shared" si="13"/>
        <v>0</v>
      </c>
      <c r="AX24">
        <f t="shared" si="14"/>
        <v>0</v>
      </c>
      <c r="AY24">
        <f t="shared" si="15"/>
        <v>0</v>
      </c>
      <c r="AZ24">
        <f t="shared" si="16"/>
        <v>0</v>
      </c>
      <c r="BA24">
        <f t="shared" si="17"/>
        <v>0</v>
      </c>
      <c r="BB24">
        <f t="shared" si="18"/>
        <v>0</v>
      </c>
      <c r="BC24">
        <f t="shared" si="19"/>
        <v>0</v>
      </c>
      <c r="BD24">
        <f t="shared" si="20"/>
        <v>0</v>
      </c>
      <c r="BE24" s="22">
        <f t="shared" ref="BE24:BR24" si="40">BD24+LARGE($AO24:$BC24,BE$4)</f>
        <v>0</v>
      </c>
      <c r="BF24" s="22">
        <f t="shared" si="40"/>
        <v>0</v>
      </c>
      <c r="BG24" s="22">
        <f t="shared" si="40"/>
        <v>0</v>
      </c>
      <c r="BH24" s="22">
        <f t="shared" si="40"/>
        <v>0</v>
      </c>
      <c r="BI24" s="22">
        <f t="shared" si="40"/>
        <v>0</v>
      </c>
      <c r="BJ24" s="22">
        <f t="shared" si="40"/>
        <v>0</v>
      </c>
      <c r="BK24" s="22">
        <f t="shared" si="40"/>
        <v>0</v>
      </c>
      <c r="BL24" s="22">
        <f t="shared" si="40"/>
        <v>0</v>
      </c>
      <c r="BM24" s="22">
        <f t="shared" si="40"/>
        <v>0</v>
      </c>
      <c r="BN24" s="22">
        <f t="shared" si="40"/>
        <v>0</v>
      </c>
      <c r="BO24" s="22">
        <f t="shared" si="40"/>
        <v>0</v>
      </c>
      <c r="BP24" s="22">
        <f t="shared" si="40"/>
        <v>0</v>
      </c>
      <c r="BQ24" s="22">
        <f t="shared" si="40"/>
        <v>0</v>
      </c>
      <c r="BR24" s="22">
        <f t="shared" si="40"/>
        <v>0</v>
      </c>
    </row>
    <row r="25" spans="1:70" ht="16.5">
      <c r="A25" s="73" t="s">
        <v>1240</v>
      </c>
      <c r="B25" s="32" t="str">
        <f>IF(ISNA(VLOOKUP(A25,'Licenciés Jeunes 2023'!A:C,3,0)),"",VLOOKUP(A25,'Licenciés Jeunes 2023'!A:C,3,0))</f>
        <v>LAFARGUE</v>
      </c>
      <c r="C25" s="32" t="str">
        <f>IF(ISNA(VLOOKUP(A25,'Licenciés Jeunes 2023'!A:C,2,0)),"",VLOOKUP(A25,'Licenciés Jeunes 2023'!A:C,2,0))</f>
        <v>Jules</v>
      </c>
      <c r="D25" s="32" t="str">
        <f>IF(ISNA(VLOOKUP(A25,'Licenciés Jeunes 2023'!A:F,6,0)),"",VLOOKUP(A25,'Licenciés Jeunes 2023'!A:F,6,0))</f>
        <v>RSSCTRIATHLON</v>
      </c>
      <c r="E25" s="6"/>
      <c r="F25" s="2">
        <f>IF(E$2="Bike &amp; Run",IF(ISNA(VLOOKUP(E25,Paramètres!$B$3:$C$56,2,FALSE)),0,VLOOKUP(E25,Paramètres!$B$3:$C$56,2,FALSE)*Paramètres!$K$3),IF(OR(E25="",OR($D25="",$D25="NL",$D25="HORS LIGUE")),0,VLOOKUP(IF(OR(E25="",OR($D25="",$D25="NL",$D25="HORS LIGUE")),"",COUNTIFS($D$5:$D$72,"&lt;&gt;"&amp;"",$D$5:$D$72,"&lt;&gt;"&amp;"NL",$D$5:$D$72,"&lt;&gt;"&amp;"HORS LIGUE",E$5:E$72,"&lt;"&amp;E25)+1),Paramètres!$B$3:$C$56,2,FALSE)*Paramètres!$K$3))</f>
        <v>0</v>
      </c>
      <c r="G25" s="4"/>
      <c r="H25" s="2">
        <f>IF(G$2="Bike &amp; Run",IF(ISNA(VLOOKUP(G25,Paramètres!$B$3:$C$56,2,FALSE)),0,VLOOKUP(G25,Paramètres!$B$3:$C$56,2,FALSE)*Paramètres!$K$4),IF(OR(G25="",OR($D25="",$D25="NL",$D25="HORS LIGUE")),0,VLOOKUP(IF(OR(G25="",OR($D25="",$D25="NL",$D25="HORS LIGUE")),"",COUNTIFS($D$5:$D$72,"&lt;&gt;"&amp;"",$D$5:$D$72,"&lt;&gt;"&amp;"NL",$D$5:$D$72,"&lt;&gt;"&amp;"HORS LIGUE",G$5:G$72,"&lt;"&amp;G25)+1),Paramètres!$B$3:$C$56,2,FALSE)*Paramètres!$K$4))</f>
        <v>0</v>
      </c>
      <c r="I25" s="36"/>
      <c r="J25" s="2">
        <f>IF(I$2="Bike &amp; Run",IF(ISNA(VLOOKUP(I25,Paramètres!$B$3:$C$56,2,FALSE)),0,VLOOKUP(I25,Paramètres!$B$3:$C$56,2,FALSE)*Paramètres!$K$5),IF(OR(I25="",OR($D25="",$D25="NL",$D25="HORS LIGUE")),0,VLOOKUP(IF(OR(I25="",OR($D25="",$D25="NL",$D25="HORS LIGUE")),"",COUNTIFS($D$5:$D$72,"&lt;&gt;"&amp;"",$D$5:$D$72,"&lt;&gt;"&amp;"NL",$D$5:$D$72,"&lt;&gt;"&amp;"HORS LIGUE",I$5:I$72,"&lt;"&amp;I25)+1),Paramètres!$B$3:$C$56,2,FALSE)*Paramètres!$K$5))</f>
        <v>0</v>
      </c>
      <c r="K25" s="4"/>
      <c r="L25" s="2">
        <f>IF(K$2="Bike &amp; Run",IF(ISNA(VLOOKUP(K25,Paramètres!$B$3:$C$56,2,FALSE)),0,VLOOKUP(K25,Paramètres!$B$3:$C$56,2,FALSE)*Paramètres!$K$6),IF(OR(K25="",OR($D25="",$D25="NL",$D25="HORS LIGUE")),0,VLOOKUP(IF(OR(K25="",OR($D25="",$D25="NL",$D25="HORS LIGUE")),"",COUNTIFS($D$5:$D$72,"&lt;&gt;"&amp;"",$D$5:$D$72,"&lt;&gt;"&amp;"NL",$D$5:$D$72,"&lt;&gt;"&amp;"HORS LIGUE",K$5:K$72,"&lt;"&amp;K25)+1),Paramètres!$B$3:$C$56,2,FALSE)*Paramètres!$K$6))</f>
        <v>0</v>
      </c>
      <c r="M25" s="4"/>
      <c r="N25" s="2">
        <f>IF(M$2="Bike &amp; Run",IF(ISNA(VLOOKUP(M25,Paramètres!$B$3:$C$56,2,FALSE)),0,VLOOKUP(M25,Paramètres!$B$3:$C$56,2,FALSE)*Paramètres!$K$7),IF(OR(M25="",OR($D25="",$D25="NL",$D25="HORS LIGUE")),0,VLOOKUP(IF(OR(M25="",OR($D25="",$D25="NL",$D25="HORS LIGUE")),"",COUNTIFS($D$5:$D$72,"&lt;&gt;"&amp;"",$D$5:$D$72,"&lt;&gt;"&amp;"NL",$D$5:$D$72,"&lt;&gt;"&amp;"HORS LIGUE",M$5:M$72,"&lt;"&amp;M25)+1),Paramètres!$B$3:$C$56,2,FALSE)*Paramètres!$K$7))</f>
        <v>0</v>
      </c>
      <c r="O25" s="46"/>
      <c r="P25" s="2">
        <f>IF(O$2="Bike &amp; Run",IF(ISNA(VLOOKUP(O25,Paramètres!$B$3:$C$56,2,FALSE)),0,VLOOKUP(O25,Paramètres!$B$3:$C$56,2,FALSE)*Paramètres!$K$8),IF(OR(O25="",OR($D25="",$D25="NL",$D25="HORS LIGUE")),0,VLOOKUP(IF(OR(O25="",OR($D25="",$D25="NL",$D25="HORS LIGUE")),"",COUNTIFS($D$5:$D$72,"&lt;&gt;"&amp;"",$D$5:$D$72,"&lt;&gt;"&amp;"NL",$D$5:$D$72,"&lt;&gt;"&amp;"HORS LIGUE",O$5:O$72,"&lt;"&amp;O25)+1),Paramètres!$B$3:$C$56,2,FALSE)*Paramètres!$K$8))</f>
        <v>0</v>
      </c>
      <c r="Q25" s="46"/>
      <c r="R25" s="2">
        <f>IF(Q$2="Bike &amp; Run",IF(ISNA(VLOOKUP(Q25,Paramètres!$B$3:$C$56,2,FALSE)),0,VLOOKUP(Q25,Paramètres!$B$3:$C$56,2,FALSE)*Paramètres!$K$9),IF(OR(Q25="",OR($D25="",$D25="NL",$D25="HORS LIGUE")),0,VLOOKUP(IF(OR(Q25="",OR($D25="",$D25="NL",$D25="HORS LIGUE")),"",COUNTIFS($D$5:$D$72,"&lt;&gt;"&amp;"",$D$5:$D$72,"&lt;&gt;"&amp;"NL",$D$5:$D$72,"&lt;&gt;"&amp;"HORS LIGUE",Q$5:Q$72,"&lt;"&amp;Q25)+1),Paramètres!$B$3:$C$56,2,FALSE)*Paramètres!$K$9))</f>
        <v>0</v>
      </c>
      <c r="S25" s="46"/>
      <c r="T25" s="2">
        <f>IF(S$2="Bike &amp; Run",IF(ISNA(VLOOKUP(S25,Paramètres!$B$3:$C$56,2,FALSE)),0,VLOOKUP(S25,Paramètres!$B$3:$C$56,2,FALSE)*Paramètres!$K$10),IF(OR(S25="",OR($D25="",$D25="NL",$D25="HORS LIGUE")),0,VLOOKUP(IF(OR(S25="",OR($D25="",$D25="NL",$D25="HORS LIGUE")),"",COUNTIFS($D$5:$D$72,"&lt;&gt;"&amp;"",$D$5:$D$72,"&lt;&gt;"&amp;"NL",$D$5:$D$72,"&lt;&gt;"&amp;"HORS LIGUE",S$5:S$72,"&lt;"&amp;S25)+1),Paramètres!$B$3:$C$56,2,FALSE)*Paramètres!$K$10))</f>
        <v>0</v>
      </c>
      <c r="U25" s="46"/>
      <c r="V25" s="2">
        <f>IF(U$2="Bike &amp; Run",IF(ISNA(VLOOKUP(U25,Paramètres!$B$3:$C$56,2,FALSE)),0,VLOOKUP(U25,Paramètres!$B$3:$C$56,2,FALSE)*Paramètres!$K$11),IF(OR(U25="",OR($D25="",$D25="NL",$D25="HORS LIGUE")),0,VLOOKUP(IF(OR(U25="",OR($D25="",$D25="NL",$D25="HORS LIGUE")),"",COUNTIFS($D$5:$D$72,"&lt;&gt;"&amp;"",$D$5:$D$72,"&lt;&gt;"&amp;"NL",$D$5:$D$72,"&lt;&gt;"&amp;"HORS LIGUE",U$5:U$72,"&lt;"&amp;U25)+1),Paramètres!$B$3:$C$56,2,FALSE)*Paramètres!$K$11))</f>
        <v>0</v>
      </c>
      <c r="W25" s="46"/>
      <c r="X25" s="2">
        <f>IF(W$2="Bike &amp; Run",IF(ISNA(VLOOKUP(W25,Paramètres!$B$3:$C$56,2,FALSE)),0,VLOOKUP(W25,Paramètres!$B$3:$C$56,2,FALSE)*Paramètres!$K$12),IF(OR(W25="",OR($D25="",$D25="NL",$D25="HORS LIGUE")),0,VLOOKUP(IF(OR(W25="",OR($D25="",$D25="NL",$D25="HORS LIGUE")),"",COUNTIFS($D$5:$D$72,"&lt;&gt;"&amp;"",$D$5:$D$72,"&lt;&gt;"&amp;"NL",$D$5:$D$72,"&lt;&gt;"&amp;"HORS LIGUE",W$5:W$72,"&lt;"&amp;W25)+1),Paramètres!$B$3:$C$56,2,FALSE)*Paramètres!$K$12))</f>
        <v>0</v>
      </c>
      <c r="Y25" s="46"/>
      <c r="Z25" s="2">
        <f>IF(Y$2="Bike &amp; Run",IF(ISNA(VLOOKUP(Y25,Paramètres!$B$3:$C$56,2,FALSE)),0,VLOOKUP(Y25,Paramètres!$B$3:$C$56,2,FALSE)*Paramètres!$K$13),IF(OR(Y25="",OR($D25="",$D25="NL",$D25="HORS LIGUE")),0,VLOOKUP(IF(OR(Y25="",OR($D25="",$D25="NL",$D25="HORS LIGUE")),"",COUNTIFS($D$5:$D$72,"&lt;&gt;"&amp;"",$D$5:$D$72,"&lt;&gt;"&amp;"NL",$D$5:$D$72,"&lt;&gt;"&amp;"HORS LIGUE",Y$5:Y$72,"&lt;"&amp;Y25)+1),Paramètres!$B$3:$C$56,2,FALSE)*Paramètres!$K$13))</f>
        <v>0</v>
      </c>
      <c r="AA25" s="46"/>
      <c r="AB25" s="2">
        <f>IF(AA$2="Bike &amp; Run",IF(ISNA(VLOOKUP(AA25,Paramètres!$B$3:$C$56,2,FALSE)),0,VLOOKUP(AA25,Paramètres!$B$3:$C$56,2,FALSE)*Paramètres!$K$14),IF(OR(AA25="",OR($D25="",$D25="NL",$D25="HORS LIGUE")),0,VLOOKUP(IF(OR(AA25="",OR($D25="",$D25="NL",$D25="HORS LIGUE")),"",COUNTIFS($D$5:$D$72,"&lt;&gt;"&amp;"",$D$5:$D$72,"&lt;&gt;"&amp;"NL",$D$5:$D$72,"&lt;&gt;"&amp;"HORS LIGUE",AA$5:AA$72,"&lt;"&amp;AA25)+1),Paramètres!$B$3:$C$56,2,FALSE)*Paramètres!$K$14))</f>
        <v>0</v>
      </c>
      <c r="AC25" s="46"/>
      <c r="AD25" s="2">
        <f>IF(AC$2="Bike &amp; Run",IF(ISNA(VLOOKUP(AC25,Paramètres!$B$3:$C$56,2,FALSE)),0,VLOOKUP(AC25,Paramètres!$B$3:$C$56,2,FALSE)*Paramètres!$K$15),IF(OR(AC25="",OR($D25="",$D25="NL",$D25="HORS LIGUE")),0,VLOOKUP(IF(OR(AC25="",OR($D25="",$D25="NL",$D25="HORS LIGUE")),"",COUNTIFS($D$5:$D$72,"&lt;&gt;"&amp;"",$D$5:$D$72,"&lt;&gt;"&amp;"NL",$D$5:$D$72,"&lt;&gt;"&amp;"HORS LIGUE",AC$5:AC$72,"&lt;"&amp;AC25)+1),Paramètres!$B$3:$C$56,2,FALSE)*Paramètres!$K$15))</f>
        <v>0</v>
      </c>
      <c r="AE25" s="46"/>
      <c r="AF25" s="2">
        <f>IF(AE$2="Bike &amp; Run",IF(ISNA(VLOOKUP(AE25,Paramètres!$B$3:$C$56,2,FALSE)),0,VLOOKUP(AE25,Paramètres!$B$3:$C$56,2,FALSE)*Paramètres!$K$16),IF(OR(AE25="",OR($D25="",$D25="NL",$D25="HORS LIGUE")),0,VLOOKUP(IF(OR(AE25="",OR($D25="",$D25="NL",$D25="HORS LIGUE")),"",COUNTIFS($D$5:$D$72,"&lt;&gt;"&amp;"",$D$5:$D$72,"&lt;&gt;"&amp;"NL",$D$5:$D$72,"&lt;&gt;"&amp;"HORS LIGUE",AE$5:AE$72,"&lt;"&amp;AE25)+1),Paramètres!$B$3:$C$56,2,FALSE)*Paramètres!$K$16))</f>
        <v>0</v>
      </c>
      <c r="AG25" s="46"/>
      <c r="AH25" s="2">
        <f>IF(AG$2="Bike &amp; Run",IF(ISNA(VLOOKUP(AG25,Paramètres!$B$3:$C$56,2,FALSE)),0,VLOOKUP(AG25,Paramètres!$B$3:$C$56,2,FALSE)*Paramètres!$K$17),IF(OR(AG25="",OR($D25="",$D25="NL",$D25="HORS LIGUE")),0,VLOOKUP(IF(OR(AG25="",OR($D25="",$D25="NL",$D25="HORS LIGUE")),"",COUNTIFS($D$5:$D$72,"&lt;&gt;"&amp;"",$D$5:$D$72,"&lt;&gt;"&amp;"NL",$D$5:$D$72,"&lt;&gt;"&amp;"HORS LIGUE",AG$5:AG$72,"&lt;"&amp;AG25)+1),Paramètres!$B$3:$C$56,2,FALSE)*Paramètres!$K$17))</f>
        <v>0</v>
      </c>
      <c r="AI25" s="40">
        <f t="shared" si="0"/>
        <v>0</v>
      </c>
      <c r="AJ25" s="3" t="str">
        <f t="shared" si="1"/>
        <v/>
      </c>
      <c r="AK25" s="5">
        <f t="shared" si="2"/>
        <v>0</v>
      </c>
      <c r="AL25" s="41">
        <f t="shared" si="3"/>
        <v>0</v>
      </c>
      <c r="AM25" s="33" t="str">
        <f t="shared" si="4"/>
        <v/>
      </c>
      <c r="AO25" s="22">
        <f t="shared" si="5"/>
        <v>0</v>
      </c>
      <c r="AP25">
        <f t="shared" si="6"/>
        <v>0</v>
      </c>
      <c r="AQ25">
        <f t="shared" si="7"/>
        <v>0</v>
      </c>
      <c r="AR25">
        <f t="shared" si="8"/>
        <v>0</v>
      </c>
      <c r="AS25">
        <f t="shared" si="9"/>
        <v>0</v>
      </c>
      <c r="AT25">
        <f t="shared" si="10"/>
        <v>0</v>
      </c>
      <c r="AU25">
        <f t="shared" si="11"/>
        <v>0</v>
      </c>
      <c r="AV25">
        <f t="shared" si="12"/>
        <v>0</v>
      </c>
      <c r="AW25">
        <f t="shared" si="13"/>
        <v>0</v>
      </c>
      <c r="AX25">
        <f t="shared" si="14"/>
        <v>0</v>
      </c>
      <c r="AY25">
        <f t="shared" si="15"/>
        <v>0</v>
      </c>
      <c r="AZ25">
        <f t="shared" si="16"/>
        <v>0</v>
      </c>
      <c r="BA25">
        <f t="shared" si="17"/>
        <v>0</v>
      </c>
      <c r="BB25">
        <f t="shared" si="18"/>
        <v>0</v>
      </c>
      <c r="BC25">
        <f t="shared" si="19"/>
        <v>0</v>
      </c>
      <c r="BD25">
        <f t="shared" si="20"/>
        <v>0</v>
      </c>
      <c r="BE25" s="22">
        <f t="shared" ref="BE25:BR25" si="41">BD25+LARGE($AO25:$BC25,BE$4)</f>
        <v>0</v>
      </c>
      <c r="BF25" s="22">
        <f t="shared" si="41"/>
        <v>0</v>
      </c>
      <c r="BG25" s="22">
        <f t="shared" si="41"/>
        <v>0</v>
      </c>
      <c r="BH25" s="22">
        <f t="shared" si="41"/>
        <v>0</v>
      </c>
      <c r="BI25" s="22">
        <f t="shared" si="41"/>
        <v>0</v>
      </c>
      <c r="BJ25" s="22">
        <f t="shared" si="41"/>
        <v>0</v>
      </c>
      <c r="BK25" s="22">
        <f t="shared" si="41"/>
        <v>0</v>
      </c>
      <c r="BL25" s="22">
        <f t="shared" si="41"/>
        <v>0</v>
      </c>
      <c r="BM25" s="22">
        <f t="shared" si="41"/>
        <v>0</v>
      </c>
      <c r="BN25" s="22">
        <f t="shared" si="41"/>
        <v>0</v>
      </c>
      <c r="BO25" s="22">
        <f t="shared" si="41"/>
        <v>0</v>
      </c>
      <c r="BP25" s="22">
        <f t="shared" si="41"/>
        <v>0</v>
      </c>
      <c r="BQ25" s="22">
        <f t="shared" si="41"/>
        <v>0</v>
      </c>
      <c r="BR25" s="22">
        <f t="shared" si="41"/>
        <v>0</v>
      </c>
    </row>
    <row r="26" spans="1:70" ht="16.5">
      <c r="A26" s="73" t="s">
        <v>1243</v>
      </c>
      <c r="B26" s="32" t="str">
        <f>IF(ISNA(VLOOKUP(A26,'Licenciés Jeunes 2023'!A:C,3,0)),"",VLOOKUP(A26,'Licenciés Jeunes 2023'!A:C,3,0))</f>
        <v>CATTELOIN</v>
      </c>
      <c r="C26" s="32" t="str">
        <f>IF(ISNA(VLOOKUP(A26,'Licenciés Jeunes 2023'!A:C,2,0)),"",VLOOKUP(A26,'Licenciés Jeunes 2023'!A:C,2,0))</f>
        <v>CELESTIN</v>
      </c>
      <c r="D26" s="32" t="str">
        <f>IF(ISNA(VLOOKUP(A26,'Licenciés Jeunes 2023'!A:F,6,0)),"",VLOOKUP(A26,'Licenciés Jeunes 2023'!A:F,6,0))</f>
        <v>TRI SAINT AMAND DUN 18</v>
      </c>
      <c r="E26" s="6"/>
      <c r="F26" s="2">
        <f>IF(E$2="Bike &amp; Run",IF(ISNA(VLOOKUP(E26,Paramètres!$B$3:$C$56,2,FALSE)),0,VLOOKUP(E26,Paramètres!$B$3:$C$56,2,FALSE)*Paramètres!$K$3),IF(OR(E26="",OR($D26="",$D26="NL",$D26="HORS LIGUE")),0,VLOOKUP(IF(OR(E26="",OR($D26="",$D26="NL",$D26="HORS LIGUE")),"",COUNTIFS($D$5:$D$72,"&lt;&gt;"&amp;"",$D$5:$D$72,"&lt;&gt;"&amp;"NL",$D$5:$D$72,"&lt;&gt;"&amp;"HORS LIGUE",E$5:E$72,"&lt;"&amp;E26)+1),Paramètres!$B$3:$C$56,2,FALSE)*Paramètres!$K$3))</f>
        <v>0</v>
      </c>
      <c r="G26" s="4"/>
      <c r="H26" s="2">
        <f>IF(G$2="Bike &amp; Run",IF(ISNA(VLOOKUP(G26,Paramètres!$B$3:$C$56,2,FALSE)),0,VLOOKUP(G26,Paramètres!$B$3:$C$56,2,FALSE)*Paramètres!$K$4),IF(OR(G26="",OR($D26="",$D26="NL",$D26="HORS LIGUE")),0,VLOOKUP(IF(OR(G26="",OR($D26="",$D26="NL",$D26="HORS LIGUE")),"",COUNTIFS($D$5:$D$72,"&lt;&gt;"&amp;"",$D$5:$D$72,"&lt;&gt;"&amp;"NL",$D$5:$D$72,"&lt;&gt;"&amp;"HORS LIGUE",G$5:G$72,"&lt;"&amp;G26)+1),Paramètres!$B$3:$C$56,2,FALSE)*Paramètres!$K$4))</f>
        <v>0</v>
      </c>
      <c r="I26" s="36"/>
      <c r="J26" s="2">
        <f>IF(I$2="Bike &amp; Run",IF(ISNA(VLOOKUP(I26,Paramètres!$B$3:$C$56,2,FALSE)),0,VLOOKUP(I26,Paramètres!$B$3:$C$56,2,FALSE)*Paramètres!$K$5),IF(OR(I26="",OR($D26="",$D26="NL",$D26="HORS LIGUE")),0,VLOOKUP(IF(OR(I26="",OR($D26="",$D26="NL",$D26="HORS LIGUE")),"",COUNTIFS($D$5:$D$72,"&lt;&gt;"&amp;"",$D$5:$D$72,"&lt;&gt;"&amp;"NL",$D$5:$D$72,"&lt;&gt;"&amp;"HORS LIGUE",I$5:I$72,"&lt;"&amp;I26)+1),Paramètres!$B$3:$C$56,2,FALSE)*Paramètres!$K$5))</f>
        <v>0</v>
      </c>
      <c r="K26" s="4"/>
      <c r="L26" s="2">
        <f>IF(K$2="Bike &amp; Run",IF(ISNA(VLOOKUP(K26,Paramètres!$B$3:$C$56,2,FALSE)),0,VLOOKUP(K26,Paramètres!$B$3:$C$56,2,FALSE)*Paramètres!$K$6),IF(OR(K26="",OR($D26="",$D26="NL",$D26="HORS LIGUE")),0,VLOOKUP(IF(OR(K26="",OR($D26="",$D26="NL",$D26="HORS LIGUE")),"",COUNTIFS($D$5:$D$72,"&lt;&gt;"&amp;"",$D$5:$D$72,"&lt;&gt;"&amp;"NL",$D$5:$D$72,"&lt;&gt;"&amp;"HORS LIGUE",K$5:K$72,"&lt;"&amp;K26)+1),Paramètres!$B$3:$C$56,2,FALSE)*Paramètres!$K$6))</f>
        <v>0</v>
      </c>
      <c r="M26" s="4"/>
      <c r="N26" s="2">
        <f>IF(M$2="Bike &amp; Run",IF(ISNA(VLOOKUP(M26,Paramètres!$B$3:$C$56,2,FALSE)),0,VLOOKUP(M26,Paramètres!$B$3:$C$56,2,FALSE)*Paramètres!$K$7),IF(OR(M26="",OR($D26="",$D26="NL",$D26="HORS LIGUE")),0,VLOOKUP(IF(OR(M26="",OR($D26="",$D26="NL",$D26="HORS LIGUE")),"",COUNTIFS($D$5:$D$72,"&lt;&gt;"&amp;"",$D$5:$D$72,"&lt;&gt;"&amp;"NL",$D$5:$D$72,"&lt;&gt;"&amp;"HORS LIGUE",M$5:M$72,"&lt;"&amp;M26)+1),Paramètres!$B$3:$C$56,2,FALSE)*Paramètres!$K$7))</f>
        <v>0</v>
      </c>
      <c r="O26" s="46"/>
      <c r="P26" s="2">
        <f>IF(O$2="Bike &amp; Run",IF(ISNA(VLOOKUP(O26,Paramètres!$B$3:$C$56,2,FALSE)),0,VLOOKUP(O26,Paramètres!$B$3:$C$56,2,FALSE)*Paramètres!$K$8),IF(OR(O26="",OR($D26="",$D26="NL",$D26="HORS LIGUE")),0,VLOOKUP(IF(OR(O26="",OR($D26="",$D26="NL",$D26="HORS LIGUE")),"",COUNTIFS($D$5:$D$72,"&lt;&gt;"&amp;"",$D$5:$D$72,"&lt;&gt;"&amp;"NL",$D$5:$D$72,"&lt;&gt;"&amp;"HORS LIGUE",O$5:O$72,"&lt;"&amp;O26)+1),Paramètres!$B$3:$C$56,2,FALSE)*Paramètres!$K$8))</f>
        <v>0</v>
      </c>
      <c r="Q26" s="46"/>
      <c r="R26" s="2">
        <f>IF(Q$2="Bike &amp; Run",IF(ISNA(VLOOKUP(Q26,Paramètres!$B$3:$C$56,2,FALSE)),0,VLOOKUP(Q26,Paramètres!$B$3:$C$56,2,FALSE)*Paramètres!$K$9),IF(OR(Q26="",OR($D26="",$D26="NL",$D26="HORS LIGUE")),0,VLOOKUP(IF(OR(Q26="",OR($D26="",$D26="NL",$D26="HORS LIGUE")),"",COUNTIFS($D$5:$D$72,"&lt;&gt;"&amp;"",$D$5:$D$72,"&lt;&gt;"&amp;"NL",$D$5:$D$72,"&lt;&gt;"&amp;"HORS LIGUE",Q$5:Q$72,"&lt;"&amp;Q26)+1),Paramètres!$B$3:$C$56,2,FALSE)*Paramètres!$K$9))</f>
        <v>0</v>
      </c>
      <c r="S26" s="46"/>
      <c r="T26" s="2">
        <f>IF(S$2="Bike &amp; Run",IF(ISNA(VLOOKUP(S26,Paramètres!$B$3:$C$56,2,FALSE)),0,VLOOKUP(S26,Paramètres!$B$3:$C$56,2,FALSE)*Paramètres!$K$10),IF(OR(S26="",OR($D26="",$D26="NL",$D26="HORS LIGUE")),0,VLOOKUP(IF(OR(S26="",OR($D26="",$D26="NL",$D26="HORS LIGUE")),"",COUNTIFS($D$5:$D$72,"&lt;&gt;"&amp;"",$D$5:$D$72,"&lt;&gt;"&amp;"NL",$D$5:$D$72,"&lt;&gt;"&amp;"HORS LIGUE",S$5:S$72,"&lt;"&amp;S26)+1),Paramètres!$B$3:$C$56,2,FALSE)*Paramètres!$K$10))</f>
        <v>0</v>
      </c>
      <c r="U26" s="46"/>
      <c r="V26" s="2">
        <f>IF(U$2="Bike &amp; Run",IF(ISNA(VLOOKUP(U26,Paramètres!$B$3:$C$56,2,FALSE)),0,VLOOKUP(U26,Paramètres!$B$3:$C$56,2,FALSE)*Paramètres!$K$11),IF(OR(U26="",OR($D26="",$D26="NL",$D26="HORS LIGUE")),0,VLOOKUP(IF(OR(U26="",OR($D26="",$D26="NL",$D26="HORS LIGUE")),"",COUNTIFS($D$5:$D$72,"&lt;&gt;"&amp;"",$D$5:$D$72,"&lt;&gt;"&amp;"NL",$D$5:$D$72,"&lt;&gt;"&amp;"HORS LIGUE",U$5:U$72,"&lt;"&amp;U26)+1),Paramètres!$B$3:$C$56,2,FALSE)*Paramètres!$K$11))</f>
        <v>0</v>
      </c>
      <c r="W26" s="46"/>
      <c r="X26" s="2">
        <f>IF(W$2="Bike &amp; Run",IF(ISNA(VLOOKUP(W26,Paramètres!$B$3:$C$56,2,FALSE)),0,VLOOKUP(W26,Paramètres!$B$3:$C$56,2,FALSE)*Paramètres!$K$12),IF(OR(W26="",OR($D26="",$D26="NL",$D26="HORS LIGUE")),0,VLOOKUP(IF(OR(W26="",OR($D26="",$D26="NL",$D26="HORS LIGUE")),"",COUNTIFS($D$5:$D$72,"&lt;&gt;"&amp;"",$D$5:$D$72,"&lt;&gt;"&amp;"NL",$D$5:$D$72,"&lt;&gt;"&amp;"HORS LIGUE",W$5:W$72,"&lt;"&amp;W26)+1),Paramètres!$B$3:$C$56,2,FALSE)*Paramètres!$K$12))</f>
        <v>0</v>
      </c>
      <c r="Y26" s="46"/>
      <c r="Z26" s="2">
        <f>IF(Y$2="Bike &amp; Run",IF(ISNA(VLOOKUP(Y26,Paramètres!$B$3:$C$56,2,FALSE)),0,VLOOKUP(Y26,Paramètres!$B$3:$C$56,2,FALSE)*Paramètres!$K$13),IF(OR(Y26="",OR($D26="",$D26="NL",$D26="HORS LIGUE")),0,VLOOKUP(IF(OR(Y26="",OR($D26="",$D26="NL",$D26="HORS LIGUE")),"",COUNTIFS($D$5:$D$72,"&lt;&gt;"&amp;"",$D$5:$D$72,"&lt;&gt;"&amp;"NL",$D$5:$D$72,"&lt;&gt;"&amp;"HORS LIGUE",Y$5:Y$72,"&lt;"&amp;Y26)+1),Paramètres!$B$3:$C$56,2,FALSE)*Paramètres!$K$13))</f>
        <v>0</v>
      </c>
      <c r="AA26" s="46"/>
      <c r="AB26" s="2">
        <f>IF(AA$2="Bike &amp; Run",IF(ISNA(VLOOKUP(AA26,Paramètres!$B$3:$C$56,2,FALSE)),0,VLOOKUP(AA26,Paramètres!$B$3:$C$56,2,FALSE)*Paramètres!$K$14),IF(OR(AA26="",OR($D26="",$D26="NL",$D26="HORS LIGUE")),0,VLOOKUP(IF(OR(AA26="",OR($D26="",$D26="NL",$D26="HORS LIGUE")),"",COUNTIFS($D$5:$D$72,"&lt;&gt;"&amp;"",$D$5:$D$72,"&lt;&gt;"&amp;"NL",$D$5:$D$72,"&lt;&gt;"&amp;"HORS LIGUE",AA$5:AA$72,"&lt;"&amp;AA26)+1),Paramètres!$B$3:$C$56,2,FALSE)*Paramètres!$K$14))</f>
        <v>0</v>
      </c>
      <c r="AC26" s="46"/>
      <c r="AD26" s="2">
        <f>IF(AC$2="Bike &amp; Run",IF(ISNA(VLOOKUP(AC26,Paramètres!$B$3:$C$56,2,FALSE)),0,VLOOKUP(AC26,Paramètres!$B$3:$C$56,2,FALSE)*Paramètres!$K$15),IF(OR(AC26="",OR($D26="",$D26="NL",$D26="HORS LIGUE")),0,VLOOKUP(IF(OR(AC26="",OR($D26="",$D26="NL",$D26="HORS LIGUE")),"",COUNTIFS($D$5:$D$72,"&lt;&gt;"&amp;"",$D$5:$D$72,"&lt;&gt;"&amp;"NL",$D$5:$D$72,"&lt;&gt;"&amp;"HORS LIGUE",AC$5:AC$72,"&lt;"&amp;AC26)+1),Paramètres!$B$3:$C$56,2,FALSE)*Paramètres!$K$15))</f>
        <v>0</v>
      </c>
      <c r="AE26" s="46"/>
      <c r="AF26" s="2">
        <f>IF(AE$2="Bike &amp; Run",IF(ISNA(VLOOKUP(AE26,Paramètres!$B$3:$C$56,2,FALSE)),0,VLOOKUP(AE26,Paramètres!$B$3:$C$56,2,FALSE)*Paramètres!$K$16),IF(OR(AE26="",OR($D26="",$D26="NL",$D26="HORS LIGUE")),0,VLOOKUP(IF(OR(AE26="",OR($D26="",$D26="NL",$D26="HORS LIGUE")),"",COUNTIFS($D$5:$D$72,"&lt;&gt;"&amp;"",$D$5:$D$72,"&lt;&gt;"&amp;"NL",$D$5:$D$72,"&lt;&gt;"&amp;"HORS LIGUE",AE$5:AE$72,"&lt;"&amp;AE26)+1),Paramètres!$B$3:$C$56,2,FALSE)*Paramètres!$K$16))</f>
        <v>0</v>
      </c>
      <c r="AG26" s="46"/>
      <c r="AH26" s="2">
        <f>IF(AG$2="Bike &amp; Run",IF(ISNA(VLOOKUP(AG26,Paramètres!$B$3:$C$56,2,FALSE)),0,VLOOKUP(AG26,Paramètres!$B$3:$C$56,2,FALSE)*Paramètres!$K$17),IF(OR(AG26="",OR($D26="",$D26="NL",$D26="HORS LIGUE")),0,VLOOKUP(IF(OR(AG26="",OR($D26="",$D26="NL",$D26="HORS LIGUE")),"",COUNTIFS($D$5:$D$72,"&lt;&gt;"&amp;"",$D$5:$D$72,"&lt;&gt;"&amp;"NL",$D$5:$D$72,"&lt;&gt;"&amp;"HORS LIGUE",AG$5:AG$72,"&lt;"&amp;AG26)+1),Paramètres!$B$3:$C$56,2,FALSE)*Paramètres!$K$17))</f>
        <v>0</v>
      </c>
      <c r="AI26" s="40">
        <f t="shared" si="0"/>
        <v>0</v>
      </c>
      <c r="AJ26" s="3" t="str">
        <f t="shared" si="1"/>
        <v/>
      </c>
      <c r="AK26" s="5">
        <f t="shared" si="2"/>
        <v>0</v>
      </c>
      <c r="AL26" s="41">
        <f t="shared" si="3"/>
        <v>0</v>
      </c>
      <c r="AM26" s="33" t="str">
        <f t="shared" si="4"/>
        <v/>
      </c>
      <c r="AO26" s="22">
        <f t="shared" si="5"/>
        <v>0</v>
      </c>
      <c r="AP26">
        <f t="shared" si="6"/>
        <v>0</v>
      </c>
      <c r="AQ26">
        <f t="shared" si="7"/>
        <v>0</v>
      </c>
      <c r="AR26">
        <f t="shared" si="8"/>
        <v>0</v>
      </c>
      <c r="AS26">
        <f t="shared" si="9"/>
        <v>0</v>
      </c>
      <c r="AT26">
        <f t="shared" si="10"/>
        <v>0</v>
      </c>
      <c r="AU26">
        <f t="shared" si="11"/>
        <v>0</v>
      </c>
      <c r="AV26">
        <f t="shared" si="12"/>
        <v>0</v>
      </c>
      <c r="AW26">
        <f t="shared" si="13"/>
        <v>0</v>
      </c>
      <c r="AX26">
        <f t="shared" si="14"/>
        <v>0</v>
      </c>
      <c r="AY26">
        <f t="shared" si="15"/>
        <v>0</v>
      </c>
      <c r="AZ26">
        <f t="shared" si="16"/>
        <v>0</v>
      </c>
      <c r="BA26">
        <f t="shared" si="17"/>
        <v>0</v>
      </c>
      <c r="BB26">
        <f t="shared" si="18"/>
        <v>0</v>
      </c>
      <c r="BC26">
        <f t="shared" si="19"/>
        <v>0</v>
      </c>
      <c r="BD26">
        <f t="shared" si="20"/>
        <v>0</v>
      </c>
      <c r="BE26" s="22">
        <f t="shared" ref="BE26:BR26" si="42">BD26+LARGE($AO26:$BC26,BE$4)</f>
        <v>0</v>
      </c>
      <c r="BF26" s="22">
        <f t="shared" si="42"/>
        <v>0</v>
      </c>
      <c r="BG26" s="22">
        <f t="shared" si="42"/>
        <v>0</v>
      </c>
      <c r="BH26" s="22">
        <f t="shared" si="42"/>
        <v>0</v>
      </c>
      <c r="BI26" s="22">
        <f t="shared" si="42"/>
        <v>0</v>
      </c>
      <c r="BJ26" s="22">
        <f t="shared" si="42"/>
        <v>0</v>
      </c>
      <c r="BK26" s="22">
        <f t="shared" si="42"/>
        <v>0</v>
      </c>
      <c r="BL26" s="22">
        <f t="shared" si="42"/>
        <v>0</v>
      </c>
      <c r="BM26" s="22">
        <f t="shared" si="42"/>
        <v>0</v>
      </c>
      <c r="BN26" s="22">
        <f t="shared" si="42"/>
        <v>0</v>
      </c>
      <c r="BO26" s="22">
        <f t="shared" si="42"/>
        <v>0</v>
      </c>
      <c r="BP26" s="22">
        <f t="shared" si="42"/>
        <v>0</v>
      </c>
      <c r="BQ26" s="22">
        <f t="shared" si="42"/>
        <v>0</v>
      </c>
      <c r="BR26" s="22">
        <f t="shared" si="42"/>
        <v>0</v>
      </c>
    </row>
    <row r="27" spans="1:70" ht="16.5">
      <c r="A27" s="73" t="s">
        <v>1258</v>
      </c>
      <c r="B27" s="32" t="str">
        <f>IF(ISNA(VLOOKUP(A27,'Licenciés Jeunes 2023'!A:C,3,0)),"",VLOOKUP(A27,'Licenciés Jeunes 2023'!A:C,3,0))</f>
        <v>DAVID</v>
      </c>
      <c r="C27" s="32" t="str">
        <f>IF(ISNA(VLOOKUP(A27,'Licenciés Jeunes 2023'!A:C,2,0)),"",VLOOKUP(A27,'Licenciés Jeunes 2023'!A:C,2,0))</f>
        <v>Antoine</v>
      </c>
      <c r="D27" s="32" t="str">
        <f>IF(ISNA(VLOOKUP(A27,'Licenciés Jeunes 2023'!A:F,6,0)),"",VLOOKUP(A27,'Licenciés Jeunes 2023'!A:F,6,0))</f>
        <v>RSSCTRIATHLON</v>
      </c>
      <c r="E27" s="6"/>
      <c r="F27" s="2">
        <f>IF(E$2="Bike &amp; Run",IF(ISNA(VLOOKUP(E27,Paramètres!$B$3:$C$56,2,FALSE)),0,VLOOKUP(E27,Paramètres!$B$3:$C$56,2,FALSE)*Paramètres!$K$3),IF(OR(E27="",OR($D27="",$D27="NL",$D27="HORS LIGUE")),0,VLOOKUP(IF(OR(E27="",OR($D27="",$D27="NL",$D27="HORS LIGUE")),"",COUNTIFS($D$5:$D$72,"&lt;&gt;"&amp;"",$D$5:$D$72,"&lt;&gt;"&amp;"NL",$D$5:$D$72,"&lt;&gt;"&amp;"HORS LIGUE",E$5:E$72,"&lt;"&amp;E27)+1),Paramètres!$B$3:$C$56,2,FALSE)*Paramètres!$K$3))</f>
        <v>0</v>
      </c>
      <c r="G27" s="4"/>
      <c r="H27" s="2">
        <f>IF(G$2="Bike &amp; Run",IF(ISNA(VLOOKUP(G27,Paramètres!$B$3:$C$56,2,FALSE)),0,VLOOKUP(G27,Paramètres!$B$3:$C$56,2,FALSE)*Paramètres!$K$4),IF(OR(G27="",OR($D27="",$D27="NL",$D27="HORS LIGUE")),0,VLOOKUP(IF(OR(G27="",OR($D27="",$D27="NL",$D27="HORS LIGUE")),"",COUNTIFS($D$5:$D$72,"&lt;&gt;"&amp;"",$D$5:$D$72,"&lt;&gt;"&amp;"NL",$D$5:$D$72,"&lt;&gt;"&amp;"HORS LIGUE",G$5:G$72,"&lt;"&amp;G27)+1),Paramètres!$B$3:$C$56,2,FALSE)*Paramètres!$K$4))</f>
        <v>0</v>
      </c>
      <c r="I27" s="36"/>
      <c r="J27" s="2">
        <f>IF(I$2="Bike &amp; Run",IF(ISNA(VLOOKUP(I27,Paramètres!$B$3:$C$56,2,FALSE)),0,VLOOKUP(I27,Paramètres!$B$3:$C$56,2,FALSE)*Paramètres!$K$5),IF(OR(I27="",OR($D27="",$D27="NL",$D27="HORS LIGUE")),0,VLOOKUP(IF(OR(I27="",OR($D27="",$D27="NL",$D27="HORS LIGUE")),"",COUNTIFS($D$5:$D$72,"&lt;&gt;"&amp;"",$D$5:$D$72,"&lt;&gt;"&amp;"NL",$D$5:$D$72,"&lt;&gt;"&amp;"HORS LIGUE",I$5:I$72,"&lt;"&amp;I27)+1),Paramètres!$B$3:$C$56,2,FALSE)*Paramètres!$K$5))</f>
        <v>0</v>
      </c>
      <c r="K27" s="4"/>
      <c r="L27" s="2">
        <f>IF(K$2="Bike &amp; Run",IF(ISNA(VLOOKUP(K27,Paramètres!$B$3:$C$56,2,FALSE)),0,VLOOKUP(K27,Paramètres!$B$3:$C$56,2,FALSE)*Paramètres!$K$6),IF(OR(K27="",OR($D27="",$D27="NL",$D27="HORS LIGUE")),0,VLOOKUP(IF(OR(K27="",OR($D27="",$D27="NL",$D27="HORS LIGUE")),"",COUNTIFS($D$5:$D$72,"&lt;&gt;"&amp;"",$D$5:$D$72,"&lt;&gt;"&amp;"NL",$D$5:$D$72,"&lt;&gt;"&amp;"HORS LIGUE",K$5:K$72,"&lt;"&amp;K27)+1),Paramètres!$B$3:$C$56,2,FALSE)*Paramètres!$K$6))</f>
        <v>0</v>
      </c>
      <c r="M27" s="4"/>
      <c r="N27" s="2">
        <f>IF(M$2="Bike &amp; Run",IF(ISNA(VLOOKUP(M27,Paramètres!$B$3:$C$56,2,FALSE)),0,VLOOKUP(M27,Paramètres!$B$3:$C$56,2,FALSE)*Paramètres!$K$7),IF(OR(M27="",OR($D27="",$D27="NL",$D27="HORS LIGUE")),0,VLOOKUP(IF(OR(M27="",OR($D27="",$D27="NL",$D27="HORS LIGUE")),"",COUNTIFS($D$5:$D$72,"&lt;&gt;"&amp;"",$D$5:$D$72,"&lt;&gt;"&amp;"NL",$D$5:$D$72,"&lt;&gt;"&amp;"HORS LIGUE",M$5:M$72,"&lt;"&amp;M27)+1),Paramètres!$B$3:$C$56,2,FALSE)*Paramètres!$K$7))</f>
        <v>0</v>
      </c>
      <c r="O27" s="46"/>
      <c r="P27" s="2">
        <f>IF(O$2="Bike &amp; Run",IF(ISNA(VLOOKUP(O27,Paramètres!$B$3:$C$56,2,FALSE)),0,VLOOKUP(O27,Paramètres!$B$3:$C$56,2,FALSE)*Paramètres!$K$8),IF(OR(O27="",OR($D27="",$D27="NL",$D27="HORS LIGUE")),0,VLOOKUP(IF(OR(O27="",OR($D27="",$D27="NL",$D27="HORS LIGUE")),"",COUNTIFS($D$5:$D$72,"&lt;&gt;"&amp;"",$D$5:$D$72,"&lt;&gt;"&amp;"NL",$D$5:$D$72,"&lt;&gt;"&amp;"HORS LIGUE",O$5:O$72,"&lt;"&amp;O27)+1),Paramètres!$B$3:$C$56,2,FALSE)*Paramètres!$K$8))</f>
        <v>0</v>
      </c>
      <c r="Q27" s="46"/>
      <c r="R27" s="2">
        <f>IF(Q$2="Bike &amp; Run",IF(ISNA(VLOOKUP(Q27,Paramètres!$B$3:$C$56,2,FALSE)),0,VLOOKUP(Q27,Paramètres!$B$3:$C$56,2,FALSE)*Paramètres!$K$9),IF(OR(Q27="",OR($D27="",$D27="NL",$D27="HORS LIGUE")),0,VLOOKUP(IF(OR(Q27="",OR($D27="",$D27="NL",$D27="HORS LIGUE")),"",COUNTIFS($D$5:$D$72,"&lt;&gt;"&amp;"",$D$5:$D$72,"&lt;&gt;"&amp;"NL",$D$5:$D$72,"&lt;&gt;"&amp;"HORS LIGUE",Q$5:Q$72,"&lt;"&amp;Q27)+1),Paramètres!$B$3:$C$56,2,FALSE)*Paramètres!$K$9))</f>
        <v>0</v>
      </c>
      <c r="S27" s="46"/>
      <c r="T27" s="2">
        <f>IF(S$2="Bike &amp; Run",IF(ISNA(VLOOKUP(S27,Paramètres!$B$3:$C$56,2,FALSE)),0,VLOOKUP(S27,Paramètres!$B$3:$C$56,2,FALSE)*Paramètres!$K$10),IF(OR(S27="",OR($D27="",$D27="NL",$D27="HORS LIGUE")),0,VLOOKUP(IF(OR(S27="",OR($D27="",$D27="NL",$D27="HORS LIGUE")),"",COUNTIFS($D$5:$D$72,"&lt;&gt;"&amp;"",$D$5:$D$72,"&lt;&gt;"&amp;"NL",$D$5:$D$72,"&lt;&gt;"&amp;"HORS LIGUE",S$5:S$72,"&lt;"&amp;S27)+1),Paramètres!$B$3:$C$56,2,FALSE)*Paramètres!$K$10))</f>
        <v>0</v>
      </c>
      <c r="U27" s="46"/>
      <c r="V27" s="2">
        <f>IF(U$2="Bike &amp; Run",IF(ISNA(VLOOKUP(U27,Paramètres!$B$3:$C$56,2,FALSE)),0,VLOOKUP(U27,Paramètres!$B$3:$C$56,2,FALSE)*Paramètres!$K$11),IF(OR(U27="",OR($D27="",$D27="NL",$D27="HORS LIGUE")),0,VLOOKUP(IF(OR(U27="",OR($D27="",$D27="NL",$D27="HORS LIGUE")),"",COUNTIFS($D$5:$D$72,"&lt;&gt;"&amp;"",$D$5:$D$72,"&lt;&gt;"&amp;"NL",$D$5:$D$72,"&lt;&gt;"&amp;"HORS LIGUE",U$5:U$72,"&lt;"&amp;U27)+1),Paramètres!$B$3:$C$56,2,FALSE)*Paramètres!$K$11))</f>
        <v>0</v>
      </c>
      <c r="W27" s="46"/>
      <c r="X27" s="2">
        <f>IF(W$2="Bike &amp; Run",IF(ISNA(VLOOKUP(W27,Paramètres!$B$3:$C$56,2,FALSE)),0,VLOOKUP(W27,Paramètres!$B$3:$C$56,2,FALSE)*Paramètres!$K$12),IF(OR(W27="",OR($D27="",$D27="NL",$D27="HORS LIGUE")),0,VLOOKUP(IF(OR(W27="",OR($D27="",$D27="NL",$D27="HORS LIGUE")),"",COUNTIFS($D$5:$D$72,"&lt;&gt;"&amp;"",$D$5:$D$72,"&lt;&gt;"&amp;"NL",$D$5:$D$72,"&lt;&gt;"&amp;"HORS LIGUE",W$5:W$72,"&lt;"&amp;W27)+1),Paramètres!$B$3:$C$56,2,FALSE)*Paramètres!$K$12))</f>
        <v>0</v>
      </c>
      <c r="Y27" s="46"/>
      <c r="Z27" s="2">
        <f>IF(Y$2="Bike &amp; Run",IF(ISNA(VLOOKUP(Y27,Paramètres!$B$3:$C$56,2,FALSE)),0,VLOOKUP(Y27,Paramètres!$B$3:$C$56,2,FALSE)*Paramètres!$K$13),IF(OR(Y27="",OR($D27="",$D27="NL",$D27="HORS LIGUE")),0,VLOOKUP(IF(OR(Y27="",OR($D27="",$D27="NL",$D27="HORS LIGUE")),"",COUNTIFS($D$5:$D$72,"&lt;&gt;"&amp;"",$D$5:$D$72,"&lt;&gt;"&amp;"NL",$D$5:$D$72,"&lt;&gt;"&amp;"HORS LIGUE",Y$5:Y$72,"&lt;"&amp;Y27)+1),Paramètres!$B$3:$C$56,2,FALSE)*Paramètres!$K$13))</f>
        <v>0</v>
      </c>
      <c r="AA27" s="46"/>
      <c r="AB27" s="2">
        <f>IF(AA$2="Bike &amp; Run",IF(ISNA(VLOOKUP(AA27,Paramètres!$B$3:$C$56,2,FALSE)),0,VLOOKUP(AA27,Paramètres!$B$3:$C$56,2,FALSE)*Paramètres!$K$14),IF(OR(AA27="",OR($D27="",$D27="NL",$D27="HORS LIGUE")),0,VLOOKUP(IF(OR(AA27="",OR($D27="",$D27="NL",$D27="HORS LIGUE")),"",COUNTIFS($D$5:$D$72,"&lt;&gt;"&amp;"",$D$5:$D$72,"&lt;&gt;"&amp;"NL",$D$5:$D$72,"&lt;&gt;"&amp;"HORS LIGUE",AA$5:AA$72,"&lt;"&amp;AA27)+1),Paramètres!$B$3:$C$56,2,FALSE)*Paramètres!$K$14))</f>
        <v>0</v>
      </c>
      <c r="AC27" s="46"/>
      <c r="AD27" s="2">
        <f>IF(AC$2="Bike &amp; Run",IF(ISNA(VLOOKUP(AC27,Paramètres!$B$3:$C$56,2,FALSE)),0,VLOOKUP(AC27,Paramètres!$B$3:$C$56,2,FALSE)*Paramètres!$K$15),IF(OR(AC27="",OR($D27="",$D27="NL",$D27="HORS LIGUE")),0,VLOOKUP(IF(OR(AC27="",OR($D27="",$D27="NL",$D27="HORS LIGUE")),"",COUNTIFS($D$5:$D$72,"&lt;&gt;"&amp;"",$D$5:$D$72,"&lt;&gt;"&amp;"NL",$D$5:$D$72,"&lt;&gt;"&amp;"HORS LIGUE",AC$5:AC$72,"&lt;"&amp;AC27)+1),Paramètres!$B$3:$C$56,2,FALSE)*Paramètres!$K$15))</f>
        <v>0</v>
      </c>
      <c r="AE27" s="46"/>
      <c r="AF27" s="2">
        <f>IF(AE$2="Bike &amp; Run",IF(ISNA(VLOOKUP(AE27,Paramètres!$B$3:$C$56,2,FALSE)),0,VLOOKUP(AE27,Paramètres!$B$3:$C$56,2,FALSE)*Paramètres!$K$16),IF(OR(AE27="",OR($D27="",$D27="NL",$D27="HORS LIGUE")),0,VLOOKUP(IF(OR(AE27="",OR($D27="",$D27="NL",$D27="HORS LIGUE")),"",COUNTIFS($D$5:$D$72,"&lt;&gt;"&amp;"",$D$5:$D$72,"&lt;&gt;"&amp;"NL",$D$5:$D$72,"&lt;&gt;"&amp;"HORS LIGUE",AE$5:AE$72,"&lt;"&amp;AE27)+1),Paramètres!$B$3:$C$56,2,FALSE)*Paramètres!$K$16))</f>
        <v>0</v>
      </c>
      <c r="AG27" s="46"/>
      <c r="AH27" s="2">
        <f>IF(AG$2="Bike &amp; Run",IF(ISNA(VLOOKUP(AG27,Paramètres!$B$3:$C$56,2,FALSE)),0,VLOOKUP(AG27,Paramètres!$B$3:$C$56,2,FALSE)*Paramètres!$K$17),IF(OR(AG27="",OR($D27="",$D27="NL",$D27="HORS LIGUE")),0,VLOOKUP(IF(OR(AG27="",OR($D27="",$D27="NL",$D27="HORS LIGUE")),"",COUNTIFS($D$5:$D$72,"&lt;&gt;"&amp;"",$D$5:$D$72,"&lt;&gt;"&amp;"NL",$D$5:$D$72,"&lt;&gt;"&amp;"HORS LIGUE",AG$5:AG$72,"&lt;"&amp;AG27)+1),Paramètres!$B$3:$C$56,2,FALSE)*Paramètres!$K$17))</f>
        <v>0</v>
      </c>
      <c r="AI27" s="40">
        <f t="shared" si="0"/>
        <v>0</v>
      </c>
      <c r="AJ27" s="3" t="str">
        <f t="shared" si="1"/>
        <v/>
      </c>
      <c r="AK27" s="5">
        <f t="shared" si="2"/>
        <v>0</v>
      </c>
      <c r="AL27" s="41">
        <f t="shared" si="3"/>
        <v>0</v>
      </c>
      <c r="AM27" s="33" t="str">
        <f t="shared" si="4"/>
        <v/>
      </c>
      <c r="AO27" s="22">
        <f t="shared" si="5"/>
        <v>0</v>
      </c>
      <c r="AP27">
        <f t="shared" si="6"/>
        <v>0</v>
      </c>
      <c r="AQ27">
        <f t="shared" si="7"/>
        <v>0</v>
      </c>
      <c r="AR27">
        <f t="shared" si="8"/>
        <v>0</v>
      </c>
      <c r="AS27">
        <f t="shared" si="9"/>
        <v>0</v>
      </c>
      <c r="AT27">
        <f t="shared" si="10"/>
        <v>0</v>
      </c>
      <c r="AU27">
        <f t="shared" si="11"/>
        <v>0</v>
      </c>
      <c r="AV27">
        <f t="shared" si="12"/>
        <v>0</v>
      </c>
      <c r="AW27">
        <f t="shared" si="13"/>
        <v>0</v>
      </c>
      <c r="AX27">
        <f t="shared" si="14"/>
        <v>0</v>
      </c>
      <c r="AY27">
        <f t="shared" si="15"/>
        <v>0</v>
      </c>
      <c r="AZ27">
        <f t="shared" si="16"/>
        <v>0</v>
      </c>
      <c r="BA27">
        <f t="shared" si="17"/>
        <v>0</v>
      </c>
      <c r="BB27">
        <f t="shared" si="18"/>
        <v>0</v>
      </c>
      <c r="BC27">
        <f t="shared" si="19"/>
        <v>0</v>
      </c>
      <c r="BD27">
        <f t="shared" si="20"/>
        <v>0</v>
      </c>
      <c r="BE27" s="22">
        <f t="shared" ref="BE27:BR27" si="43">BD27+LARGE($AO27:$BC27,BE$4)</f>
        <v>0</v>
      </c>
      <c r="BF27" s="22">
        <f t="shared" si="43"/>
        <v>0</v>
      </c>
      <c r="BG27" s="22">
        <f t="shared" si="43"/>
        <v>0</v>
      </c>
      <c r="BH27" s="22">
        <f t="shared" si="43"/>
        <v>0</v>
      </c>
      <c r="BI27" s="22">
        <f t="shared" si="43"/>
        <v>0</v>
      </c>
      <c r="BJ27" s="22">
        <f t="shared" si="43"/>
        <v>0</v>
      </c>
      <c r="BK27" s="22">
        <f t="shared" si="43"/>
        <v>0</v>
      </c>
      <c r="BL27" s="22">
        <f t="shared" si="43"/>
        <v>0</v>
      </c>
      <c r="BM27" s="22">
        <f t="shared" si="43"/>
        <v>0</v>
      </c>
      <c r="BN27" s="22">
        <f t="shared" si="43"/>
        <v>0</v>
      </c>
      <c r="BO27" s="22">
        <f t="shared" si="43"/>
        <v>0</v>
      </c>
      <c r="BP27" s="22">
        <f t="shared" si="43"/>
        <v>0</v>
      </c>
      <c r="BQ27" s="22">
        <f t="shared" si="43"/>
        <v>0</v>
      </c>
      <c r="BR27" s="22">
        <f t="shared" si="43"/>
        <v>0</v>
      </c>
    </row>
    <row r="28" spans="1:70" ht="16.5">
      <c r="A28" s="73" t="s">
        <v>1259</v>
      </c>
      <c r="B28" s="32" t="str">
        <f>IF(ISNA(VLOOKUP(A28,'Licenciés Jeunes 2023'!A:C,3,0)),"",VLOOKUP(A28,'Licenciés Jeunes 2023'!A:C,3,0))</f>
        <v>CLAIRET</v>
      </c>
      <c r="C28" s="32" t="str">
        <f>IF(ISNA(VLOOKUP(A28,'Licenciés Jeunes 2023'!A:C,2,0)),"",VLOOKUP(A28,'Licenciés Jeunes 2023'!A:C,2,0))</f>
        <v>Antoine</v>
      </c>
      <c r="D28" s="32" t="str">
        <f>IF(ISNA(VLOOKUP(A28,'Licenciés Jeunes 2023'!A:F,6,0)),"",VLOOKUP(A28,'Licenciés Jeunes 2023'!A:F,6,0))</f>
        <v>GENERATION TRIATHLON BLOIS</v>
      </c>
      <c r="E28" s="6"/>
      <c r="F28" s="2">
        <f>IF(E$2="Bike &amp; Run",IF(ISNA(VLOOKUP(E28,Paramètres!$B$3:$C$56,2,FALSE)),0,VLOOKUP(E28,Paramètres!$B$3:$C$56,2,FALSE)*Paramètres!$K$3),IF(OR(E28="",OR($D28="",$D28="NL",$D28="HORS LIGUE")),0,VLOOKUP(IF(OR(E28="",OR($D28="",$D28="NL",$D28="HORS LIGUE")),"",COUNTIFS($D$5:$D$72,"&lt;&gt;"&amp;"",$D$5:$D$72,"&lt;&gt;"&amp;"NL",$D$5:$D$72,"&lt;&gt;"&amp;"HORS LIGUE",E$5:E$72,"&lt;"&amp;E28)+1),Paramètres!$B$3:$C$56,2,FALSE)*Paramètres!$K$3))</f>
        <v>0</v>
      </c>
      <c r="G28" s="4"/>
      <c r="H28" s="2">
        <f>IF(G$2="Bike &amp; Run",IF(ISNA(VLOOKUP(G28,Paramètres!$B$3:$C$56,2,FALSE)),0,VLOOKUP(G28,Paramètres!$B$3:$C$56,2,FALSE)*Paramètres!$K$4),IF(OR(G28="",OR($D28="",$D28="NL",$D28="HORS LIGUE")),0,VLOOKUP(IF(OR(G28="",OR($D28="",$D28="NL",$D28="HORS LIGUE")),"",COUNTIFS($D$5:$D$72,"&lt;&gt;"&amp;"",$D$5:$D$72,"&lt;&gt;"&amp;"NL",$D$5:$D$72,"&lt;&gt;"&amp;"HORS LIGUE",G$5:G$72,"&lt;"&amp;G28)+1),Paramètres!$B$3:$C$56,2,FALSE)*Paramètres!$K$4))</f>
        <v>0</v>
      </c>
      <c r="I28" s="36"/>
      <c r="J28" s="2">
        <f>IF(I$2="Bike &amp; Run",IF(ISNA(VLOOKUP(I28,Paramètres!$B$3:$C$56,2,FALSE)),0,VLOOKUP(I28,Paramètres!$B$3:$C$56,2,FALSE)*Paramètres!$K$5),IF(OR(I28="",OR($D28="",$D28="NL",$D28="HORS LIGUE")),0,VLOOKUP(IF(OR(I28="",OR($D28="",$D28="NL",$D28="HORS LIGUE")),"",COUNTIFS($D$5:$D$72,"&lt;&gt;"&amp;"",$D$5:$D$72,"&lt;&gt;"&amp;"NL",$D$5:$D$72,"&lt;&gt;"&amp;"HORS LIGUE",I$5:I$72,"&lt;"&amp;I28)+1),Paramètres!$B$3:$C$56,2,FALSE)*Paramètres!$K$5))</f>
        <v>0</v>
      </c>
      <c r="K28" s="4"/>
      <c r="L28" s="2">
        <f>IF(K$2="Bike &amp; Run",IF(ISNA(VLOOKUP(K28,Paramètres!$B$3:$C$56,2,FALSE)),0,VLOOKUP(K28,Paramètres!$B$3:$C$56,2,FALSE)*Paramètres!$K$6),IF(OR(K28="",OR($D28="",$D28="NL",$D28="HORS LIGUE")),0,VLOOKUP(IF(OR(K28="",OR($D28="",$D28="NL",$D28="HORS LIGUE")),"",COUNTIFS($D$5:$D$72,"&lt;&gt;"&amp;"",$D$5:$D$72,"&lt;&gt;"&amp;"NL",$D$5:$D$72,"&lt;&gt;"&amp;"HORS LIGUE",K$5:K$72,"&lt;"&amp;K28)+1),Paramètres!$B$3:$C$56,2,FALSE)*Paramètres!$K$6))</f>
        <v>0</v>
      </c>
      <c r="M28" s="4"/>
      <c r="N28" s="2">
        <f>IF(M$2="Bike &amp; Run",IF(ISNA(VLOOKUP(M28,Paramètres!$B$3:$C$56,2,FALSE)),0,VLOOKUP(M28,Paramètres!$B$3:$C$56,2,FALSE)*Paramètres!$K$7),IF(OR(M28="",OR($D28="",$D28="NL",$D28="HORS LIGUE")),0,VLOOKUP(IF(OR(M28="",OR($D28="",$D28="NL",$D28="HORS LIGUE")),"",COUNTIFS($D$5:$D$72,"&lt;&gt;"&amp;"",$D$5:$D$72,"&lt;&gt;"&amp;"NL",$D$5:$D$72,"&lt;&gt;"&amp;"HORS LIGUE",M$5:M$72,"&lt;"&amp;M28)+1),Paramètres!$B$3:$C$56,2,FALSE)*Paramètres!$K$7))</f>
        <v>0</v>
      </c>
      <c r="O28" s="46"/>
      <c r="P28" s="2">
        <f>IF(O$2="Bike &amp; Run",IF(ISNA(VLOOKUP(O28,Paramètres!$B$3:$C$56,2,FALSE)),0,VLOOKUP(O28,Paramètres!$B$3:$C$56,2,FALSE)*Paramètres!$K$8),IF(OR(O28="",OR($D28="",$D28="NL",$D28="HORS LIGUE")),0,VLOOKUP(IF(OR(O28="",OR($D28="",$D28="NL",$D28="HORS LIGUE")),"",COUNTIFS($D$5:$D$72,"&lt;&gt;"&amp;"",$D$5:$D$72,"&lt;&gt;"&amp;"NL",$D$5:$D$72,"&lt;&gt;"&amp;"HORS LIGUE",O$5:O$72,"&lt;"&amp;O28)+1),Paramètres!$B$3:$C$56,2,FALSE)*Paramètres!$K$8))</f>
        <v>0</v>
      </c>
      <c r="Q28" s="46"/>
      <c r="R28" s="2">
        <f>IF(Q$2="Bike &amp; Run",IF(ISNA(VLOOKUP(Q28,Paramètres!$B$3:$C$56,2,FALSE)),0,VLOOKUP(Q28,Paramètres!$B$3:$C$56,2,FALSE)*Paramètres!$K$9),IF(OR(Q28="",OR($D28="",$D28="NL",$D28="HORS LIGUE")),0,VLOOKUP(IF(OR(Q28="",OR($D28="",$D28="NL",$D28="HORS LIGUE")),"",COUNTIFS($D$5:$D$72,"&lt;&gt;"&amp;"",$D$5:$D$72,"&lt;&gt;"&amp;"NL",$D$5:$D$72,"&lt;&gt;"&amp;"HORS LIGUE",Q$5:Q$72,"&lt;"&amp;Q28)+1),Paramètres!$B$3:$C$56,2,FALSE)*Paramètres!$K$9))</f>
        <v>0</v>
      </c>
      <c r="S28" s="46"/>
      <c r="T28" s="2">
        <f>IF(S$2="Bike &amp; Run",IF(ISNA(VLOOKUP(S28,Paramètres!$B$3:$C$56,2,FALSE)),0,VLOOKUP(S28,Paramètres!$B$3:$C$56,2,FALSE)*Paramètres!$K$10),IF(OR(S28="",OR($D28="",$D28="NL",$D28="HORS LIGUE")),0,VLOOKUP(IF(OR(S28="",OR($D28="",$D28="NL",$D28="HORS LIGUE")),"",COUNTIFS($D$5:$D$72,"&lt;&gt;"&amp;"",$D$5:$D$72,"&lt;&gt;"&amp;"NL",$D$5:$D$72,"&lt;&gt;"&amp;"HORS LIGUE",S$5:S$72,"&lt;"&amp;S28)+1),Paramètres!$B$3:$C$56,2,FALSE)*Paramètres!$K$10))</f>
        <v>0</v>
      </c>
      <c r="U28" s="46"/>
      <c r="V28" s="2">
        <f>IF(U$2="Bike &amp; Run",IF(ISNA(VLOOKUP(U28,Paramètres!$B$3:$C$56,2,FALSE)),0,VLOOKUP(U28,Paramètres!$B$3:$C$56,2,FALSE)*Paramètres!$K$11),IF(OR(U28="",OR($D28="",$D28="NL",$D28="HORS LIGUE")),0,VLOOKUP(IF(OR(U28="",OR($D28="",$D28="NL",$D28="HORS LIGUE")),"",COUNTIFS($D$5:$D$72,"&lt;&gt;"&amp;"",$D$5:$D$72,"&lt;&gt;"&amp;"NL",$D$5:$D$72,"&lt;&gt;"&amp;"HORS LIGUE",U$5:U$72,"&lt;"&amp;U28)+1),Paramètres!$B$3:$C$56,2,FALSE)*Paramètres!$K$11))</f>
        <v>0</v>
      </c>
      <c r="W28" s="46"/>
      <c r="X28" s="2">
        <f>IF(W$2="Bike &amp; Run",IF(ISNA(VLOOKUP(W28,Paramètres!$B$3:$C$56,2,FALSE)),0,VLOOKUP(W28,Paramètres!$B$3:$C$56,2,FALSE)*Paramètres!$K$12),IF(OR(W28="",OR($D28="",$D28="NL",$D28="HORS LIGUE")),0,VLOOKUP(IF(OR(W28="",OR($D28="",$D28="NL",$D28="HORS LIGUE")),"",COUNTIFS($D$5:$D$72,"&lt;&gt;"&amp;"",$D$5:$D$72,"&lt;&gt;"&amp;"NL",$D$5:$D$72,"&lt;&gt;"&amp;"HORS LIGUE",W$5:W$72,"&lt;"&amp;W28)+1),Paramètres!$B$3:$C$56,2,FALSE)*Paramètres!$K$12))</f>
        <v>0</v>
      </c>
      <c r="Y28" s="46"/>
      <c r="Z28" s="2">
        <f>IF(Y$2="Bike &amp; Run",IF(ISNA(VLOOKUP(Y28,Paramètres!$B$3:$C$56,2,FALSE)),0,VLOOKUP(Y28,Paramètres!$B$3:$C$56,2,FALSE)*Paramètres!$K$13),IF(OR(Y28="",OR($D28="",$D28="NL",$D28="HORS LIGUE")),0,VLOOKUP(IF(OR(Y28="",OR($D28="",$D28="NL",$D28="HORS LIGUE")),"",COUNTIFS($D$5:$D$72,"&lt;&gt;"&amp;"",$D$5:$D$72,"&lt;&gt;"&amp;"NL",$D$5:$D$72,"&lt;&gt;"&amp;"HORS LIGUE",Y$5:Y$72,"&lt;"&amp;Y28)+1),Paramètres!$B$3:$C$56,2,FALSE)*Paramètres!$K$13))</f>
        <v>0</v>
      </c>
      <c r="AA28" s="46"/>
      <c r="AB28" s="2">
        <f>IF(AA$2="Bike &amp; Run",IF(ISNA(VLOOKUP(AA28,Paramètres!$B$3:$C$56,2,FALSE)),0,VLOOKUP(AA28,Paramètres!$B$3:$C$56,2,FALSE)*Paramètres!$K$14),IF(OR(AA28="",OR($D28="",$D28="NL",$D28="HORS LIGUE")),0,VLOOKUP(IF(OR(AA28="",OR($D28="",$D28="NL",$D28="HORS LIGUE")),"",COUNTIFS($D$5:$D$72,"&lt;&gt;"&amp;"",$D$5:$D$72,"&lt;&gt;"&amp;"NL",$D$5:$D$72,"&lt;&gt;"&amp;"HORS LIGUE",AA$5:AA$72,"&lt;"&amp;AA28)+1),Paramètres!$B$3:$C$56,2,FALSE)*Paramètres!$K$14))</f>
        <v>0</v>
      </c>
      <c r="AC28" s="46"/>
      <c r="AD28" s="2">
        <f>IF(AC$2="Bike &amp; Run",IF(ISNA(VLOOKUP(AC28,Paramètres!$B$3:$C$56,2,FALSE)),0,VLOOKUP(AC28,Paramètres!$B$3:$C$56,2,FALSE)*Paramètres!$K$15),IF(OR(AC28="",OR($D28="",$D28="NL",$D28="HORS LIGUE")),0,VLOOKUP(IF(OR(AC28="",OR($D28="",$D28="NL",$D28="HORS LIGUE")),"",COUNTIFS($D$5:$D$72,"&lt;&gt;"&amp;"",$D$5:$D$72,"&lt;&gt;"&amp;"NL",$D$5:$D$72,"&lt;&gt;"&amp;"HORS LIGUE",AC$5:AC$72,"&lt;"&amp;AC28)+1),Paramètres!$B$3:$C$56,2,FALSE)*Paramètres!$K$15))</f>
        <v>0</v>
      </c>
      <c r="AE28" s="46"/>
      <c r="AF28" s="2">
        <f>IF(AE$2="Bike &amp; Run",IF(ISNA(VLOOKUP(AE28,Paramètres!$B$3:$C$56,2,FALSE)),0,VLOOKUP(AE28,Paramètres!$B$3:$C$56,2,FALSE)*Paramètres!$K$16),IF(OR(AE28="",OR($D28="",$D28="NL",$D28="HORS LIGUE")),0,VLOOKUP(IF(OR(AE28="",OR($D28="",$D28="NL",$D28="HORS LIGUE")),"",COUNTIFS($D$5:$D$72,"&lt;&gt;"&amp;"",$D$5:$D$72,"&lt;&gt;"&amp;"NL",$D$5:$D$72,"&lt;&gt;"&amp;"HORS LIGUE",AE$5:AE$72,"&lt;"&amp;AE28)+1),Paramètres!$B$3:$C$56,2,FALSE)*Paramètres!$K$16))</f>
        <v>0</v>
      </c>
      <c r="AG28" s="46"/>
      <c r="AH28" s="2">
        <f>IF(AG$2="Bike &amp; Run",IF(ISNA(VLOOKUP(AG28,Paramètres!$B$3:$C$56,2,FALSE)),0,VLOOKUP(AG28,Paramètres!$B$3:$C$56,2,FALSE)*Paramètres!$K$17),IF(OR(AG28="",OR($D28="",$D28="NL",$D28="HORS LIGUE")),0,VLOOKUP(IF(OR(AG28="",OR($D28="",$D28="NL",$D28="HORS LIGUE")),"",COUNTIFS($D$5:$D$72,"&lt;&gt;"&amp;"",$D$5:$D$72,"&lt;&gt;"&amp;"NL",$D$5:$D$72,"&lt;&gt;"&amp;"HORS LIGUE",AG$5:AG$72,"&lt;"&amp;AG28)+1),Paramètres!$B$3:$C$56,2,FALSE)*Paramètres!$K$17))</f>
        <v>0</v>
      </c>
      <c r="AI28" s="40">
        <f t="shared" si="0"/>
        <v>0</v>
      </c>
      <c r="AJ28" s="3" t="str">
        <f t="shared" si="1"/>
        <v/>
      </c>
      <c r="AK28" s="5">
        <f t="shared" si="2"/>
        <v>0</v>
      </c>
      <c r="AL28" s="41">
        <f t="shared" si="3"/>
        <v>0</v>
      </c>
      <c r="AM28" s="33" t="str">
        <f t="shared" si="4"/>
        <v/>
      </c>
      <c r="AO28" s="22">
        <f t="shared" si="5"/>
        <v>0</v>
      </c>
      <c r="AP28">
        <f t="shared" si="6"/>
        <v>0</v>
      </c>
      <c r="AQ28">
        <f t="shared" si="7"/>
        <v>0</v>
      </c>
      <c r="AR28">
        <f t="shared" si="8"/>
        <v>0</v>
      </c>
      <c r="AS28">
        <f t="shared" si="9"/>
        <v>0</v>
      </c>
      <c r="AT28">
        <f t="shared" si="10"/>
        <v>0</v>
      </c>
      <c r="AU28">
        <f t="shared" si="11"/>
        <v>0</v>
      </c>
      <c r="AV28">
        <f t="shared" si="12"/>
        <v>0</v>
      </c>
      <c r="AW28">
        <f t="shared" si="13"/>
        <v>0</v>
      </c>
      <c r="AX28">
        <f t="shared" si="14"/>
        <v>0</v>
      </c>
      <c r="AY28">
        <f t="shared" si="15"/>
        <v>0</v>
      </c>
      <c r="AZ28">
        <f t="shared" si="16"/>
        <v>0</v>
      </c>
      <c r="BA28">
        <f t="shared" si="17"/>
        <v>0</v>
      </c>
      <c r="BB28">
        <f t="shared" si="18"/>
        <v>0</v>
      </c>
      <c r="BC28">
        <f t="shared" si="19"/>
        <v>0</v>
      </c>
      <c r="BD28">
        <f t="shared" si="20"/>
        <v>0</v>
      </c>
      <c r="BE28" s="22">
        <f t="shared" ref="BE28:BR28" si="44">BD28+LARGE($AO28:$BC28,BE$4)</f>
        <v>0</v>
      </c>
      <c r="BF28" s="22">
        <f t="shared" si="44"/>
        <v>0</v>
      </c>
      <c r="BG28" s="22">
        <f t="shared" si="44"/>
        <v>0</v>
      </c>
      <c r="BH28" s="22">
        <f t="shared" si="44"/>
        <v>0</v>
      </c>
      <c r="BI28" s="22">
        <f t="shared" si="44"/>
        <v>0</v>
      </c>
      <c r="BJ28" s="22">
        <f t="shared" si="44"/>
        <v>0</v>
      </c>
      <c r="BK28" s="22">
        <f t="shared" si="44"/>
        <v>0</v>
      </c>
      <c r="BL28" s="22">
        <f t="shared" si="44"/>
        <v>0</v>
      </c>
      <c r="BM28" s="22">
        <f t="shared" si="44"/>
        <v>0</v>
      </c>
      <c r="BN28" s="22">
        <f t="shared" si="44"/>
        <v>0</v>
      </c>
      <c r="BO28" s="22">
        <f t="shared" si="44"/>
        <v>0</v>
      </c>
      <c r="BP28" s="22">
        <f t="shared" si="44"/>
        <v>0</v>
      </c>
      <c r="BQ28" s="22">
        <f t="shared" si="44"/>
        <v>0</v>
      </c>
      <c r="BR28" s="22">
        <f t="shared" si="44"/>
        <v>0</v>
      </c>
    </row>
    <row r="29" spans="1:70" ht="16.5">
      <c r="A29" s="73" t="s">
        <v>1275</v>
      </c>
      <c r="B29" s="32" t="str">
        <f>IF(ISNA(VLOOKUP(A29,'Licenciés Jeunes 2023'!A:C,3,0)),"",VLOOKUP(A29,'Licenciés Jeunes 2023'!A:C,3,0))</f>
        <v>MALLERET</v>
      </c>
      <c r="C29" s="32" t="str">
        <f>IF(ISNA(VLOOKUP(A29,'Licenciés Jeunes 2023'!A:C,2,0)),"",VLOOKUP(A29,'Licenciés Jeunes 2023'!A:C,2,0))</f>
        <v>Barthelemy</v>
      </c>
      <c r="D29" s="32" t="str">
        <f>IF(ISNA(VLOOKUP(A29,'Licenciés Jeunes 2023'!A:F,6,0)),"",VLOOKUP(A29,'Licenciés Jeunes 2023'!A:F,6,0))</f>
        <v>LOCHES 37 TRIATHLON</v>
      </c>
      <c r="E29" s="6"/>
      <c r="F29" s="2">
        <f>IF(E$2="Bike &amp; Run",IF(ISNA(VLOOKUP(E29,Paramètres!$B$3:$C$56,2,FALSE)),0,VLOOKUP(E29,Paramètres!$B$3:$C$56,2,FALSE)*Paramètres!$K$3),IF(OR(E29="",OR($D29="",$D29="NL",$D29="HORS LIGUE")),0,VLOOKUP(IF(OR(E29="",OR($D29="",$D29="NL",$D29="HORS LIGUE")),"",COUNTIFS($D$5:$D$72,"&lt;&gt;"&amp;"",$D$5:$D$72,"&lt;&gt;"&amp;"NL",$D$5:$D$72,"&lt;&gt;"&amp;"HORS LIGUE",E$5:E$72,"&lt;"&amp;E29)+1),Paramètres!$B$3:$C$56,2,FALSE)*Paramètres!$K$3))</f>
        <v>0</v>
      </c>
      <c r="G29" s="4"/>
      <c r="H29" s="2">
        <f>IF(G$2="Bike &amp; Run",IF(ISNA(VLOOKUP(G29,Paramètres!$B$3:$C$56,2,FALSE)),0,VLOOKUP(G29,Paramètres!$B$3:$C$56,2,FALSE)*Paramètres!$K$4),IF(OR(G29="",OR($D29="",$D29="NL",$D29="HORS LIGUE")),0,VLOOKUP(IF(OR(G29="",OR($D29="",$D29="NL",$D29="HORS LIGUE")),"",COUNTIFS($D$5:$D$72,"&lt;&gt;"&amp;"",$D$5:$D$72,"&lt;&gt;"&amp;"NL",$D$5:$D$72,"&lt;&gt;"&amp;"HORS LIGUE",G$5:G$72,"&lt;"&amp;G29)+1),Paramètres!$B$3:$C$56,2,FALSE)*Paramètres!$K$4))</f>
        <v>0</v>
      </c>
      <c r="I29" s="36"/>
      <c r="J29" s="2">
        <f>IF(I$2="Bike &amp; Run",IF(ISNA(VLOOKUP(I29,Paramètres!$B$3:$C$56,2,FALSE)),0,VLOOKUP(I29,Paramètres!$B$3:$C$56,2,FALSE)*Paramètres!$K$5),IF(OR(I29="",OR($D29="",$D29="NL",$D29="HORS LIGUE")),0,VLOOKUP(IF(OR(I29="",OR($D29="",$D29="NL",$D29="HORS LIGUE")),"",COUNTIFS($D$5:$D$72,"&lt;&gt;"&amp;"",$D$5:$D$72,"&lt;&gt;"&amp;"NL",$D$5:$D$72,"&lt;&gt;"&amp;"HORS LIGUE",I$5:I$72,"&lt;"&amp;I29)+1),Paramètres!$B$3:$C$56,2,FALSE)*Paramètres!$K$5))</f>
        <v>0</v>
      </c>
      <c r="K29" s="4"/>
      <c r="L29" s="2">
        <f>IF(K$2="Bike &amp; Run",IF(ISNA(VLOOKUP(K29,Paramètres!$B$3:$C$56,2,FALSE)),0,VLOOKUP(K29,Paramètres!$B$3:$C$56,2,FALSE)*Paramètres!$K$6),IF(OR(K29="",OR($D29="",$D29="NL",$D29="HORS LIGUE")),0,VLOOKUP(IF(OR(K29="",OR($D29="",$D29="NL",$D29="HORS LIGUE")),"",COUNTIFS($D$5:$D$72,"&lt;&gt;"&amp;"",$D$5:$D$72,"&lt;&gt;"&amp;"NL",$D$5:$D$72,"&lt;&gt;"&amp;"HORS LIGUE",K$5:K$72,"&lt;"&amp;K29)+1),Paramètres!$B$3:$C$56,2,FALSE)*Paramètres!$K$6))</f>
        <v>0</v>
      </c>
      <c r="M29" s="4"/>
      <c r="N29" s="2">
        <f>IF(M$2="Bike &amp; Run",IF(ISNA(VLOOKUP(M29,Paramètres!$B$3:$C$56,2,FALSE)),0,VLOOKUP(M29,Paramètres!$B$3:$C$56,2,FALSE)*Paramètres!$K$7),IF(OR(M29="",OR($D29="",$D29="NL",$D29="HORS LIGUE")),0,VLOOKUP(IF(OR(M29="",OR($D29="",$D29="NL",$D29="HORS LIGUE")),"",COUNTIFS($D$5:$D$72,"&lt;&gt;"&amp;"",$D$5:$D$72,"&lt;&gt;"&amp;"NL",$D$5:$D$72,"&lt;&gt;"&amp;"HORS LIGUE",M$5:M$72,"&lt;"&amp;M29)+1),Paramètres!$B$3:$C$56,2,FALSE)*Paramètres!$K$7))</f>
        <v>0</v>
      </c>
      <c r="O29" s="46"/>
      <c r="P29" s="2">
        <f>IF(O$2="Bike &amp; Run",IF(ISNA(VLOOKUP(O29,Paramètres!$B$3:$C$56,2,FALSE)),0,VLOOKUP(O29,Paramètres!$B$3:$C$56,2,FALSE)*Paramètres!$K$8),IF(OR(O29="",OR($D29="",$D29="NL",$D29="HORS LIGUE")),0,VLOOKUP(IF(OR(O29="",OR($D29="",$D29="NL",$D29="HORS LIGUE")),"",COUNTIFS($D$5:$D$72,"&lt;&gt;"&amp;"",$D$5:$D$72,"&lt;&gt;"&amp;"NL",$D$5:$D$72,"&lt;&gt;"&amp;"HORS LIGUE",O$5:O$72,"&lt;"&amp;O29)+1),Paramètres!$B$3:$C$56,2,FALSE)*Paramètres!$K$8))</f>
        <v>0</v>
      </c>
      <c r="Q29" s="46"/>
      <c r="R29" s="2">
        <f>IF(Q$2="Bike &amp; Run",IF(ISNA(VLOOKUP(Q29,Paramètres!$B$3:$C$56,2,FALSE)),0,VLOOKUP(Q29,Paramètres!$B$3:$C$56,2,FALSE)*Paramètres!$K$9),IF(OR(Q29="",OR($D29="",$D29="NL",$D29="HORS LIGUE")),0,VLOOKUP(IF(OR(Q29="",OR($D29="",$D29="NL",$D29="HORS LIGUE")),"",COUNTIFS($D$5:$D$72,"&lt;&gt;"&amp;"",$D$5:$D$72,"&lt;&gt;"&amp;"NL",$D$5:$D$72,"&lt;&gt;"&amp;"HORS LIGUE",Q$5:Q$72,"&lt;"&amp;Q29)+1),Paramètres!$B$3:$C$56,2,FALSE)*Paramètres!$K$9))</f>
        <v>0</v>
      </c>
      <c r="S29" s="46"/>
      <c r="T29" s="2">
        <f>IF(S$2="Bike &amp; Run",IF(ISNA(VLOOKUP(S29,Paramètres!$B$3:$C$56,2,FALSE)),0,VLOOKUP(S29,Paramètres!$B$3:$C$56,2,FALSE)*Paramètres!$K$10),IF(OR(S29="",OR($D29="",$D29="NL",$D29="HORS LIGUE")),0,VLOOKUP(IF(OR(S29="",OR($D29="",$D29="NL",$D29="HORS LIGUE")),"",COUNTIFS($D$5:$D$72,"&lt;&gt;"&amp;"",$D$5:$D$72,"&lt;&gt;"&amp;"NL",$D$5:$D$72,"&lt;&gt;"&amp;"HORS LIGUE",S$5:S$72,"&lt;"&amp;S29)+1),Paramètres!$B$3:$C$56,2,FALSE)*Paramètres!$K$10))</f>
        <v>0</v>
      </c>
      <c r="U29" s="46"/>
      <c r="V29" s="2">
        <f>IF(U$2="Bike &amp; Run",IF(ISNA(VLOOKUP(U29,Paramètres!$B$3:$C$56,2,FALSE)),0,VLOOKUP(U29,Paramètres!$B$3:$C$56,2,FALSE)*Paramètres!$K$11),IF(OR(U29="",OR($D29="",$D29="NL",$D29="HORS LIGUE")),0,VLOOKUP(IF(OR(U29="",OR($D29="",$D29="NL",$D29="HORS LIGUE")),"",COUNTIFS($D$5:$D$72,"&lt;&gt;"&amp;"",$D$5:$D$72,"&lt;&gt;"&amp;"NL",$D$5:$D$72,"&lt;&gt;"&amp;"HORS LIGUE",U$5:U$72,"&lt;"&amp;U29)+1),Paramètres!$B$3:$C$56,2,FALSE)*Paramètres!$K$11))</f>
        <v>0</v>
      </c>
      <c r="W29" s="46"/>
      <c r="X29" s="2">
        <f>IF(W$2="Bike &amp; Run",IF(ISNA(VLOOKUP(W29,Paramètres!$B$3:$C$56,2,FALSE)),0,VLOOKUP(W29,Paramètres!$B$3:$C$56,2,FALSE)*Paramètres!$K$12),IF(OR(W29="",OR($D29="",$D29="NL",$D29="HORS LIGUE")),0,VLOOKUP(IF(OR(W29="",OR($D29="",$D29="NL",$D29="HORS LIGUE")),"",COUNTIFS($D$5:$D$72,"&lt;&gt;"&amp;"",$D$5:$D$72,"&lt;&gt;"&amp;"NL",$D$5:$D$72,"&lt;&gt;"&amp;"HORS LIGUE",W$5:W$72,"&lt;"&amp;W29)+1),Paramètres!$B$3:$C$56,2,FALSE)*Paramètres!$K$12))</f>
        <v>0</v>
      </c>
      <c r="Y29" s="46"/>
      <c r="Z29" s="2">
        <f>IF(Y$2="Bike &amp; Run",IF(ISNA(VLOOKUP(Y29,Paramètres!$B$3:$C$56,2,FALSE)),0,VLOOKUP(Y29,Paramètres!$B$3:$C$56,2,FALSE)*Paramètres!$K$13),IF(OR(Y29="",OR($D29="",$D29="NL",$D29="HORS LIGUE")),0,VLOOKUP(IF(OR(Y29="",OR($D29="",$D29="NL",$D29="HORS LIGUE")),"",COUNTIFS($D$5:$D$72,"&lt;&gt;"&amp;"",$D$5:$D$72,"&lt;&gt;"&amp;"NL",$D$5:$D$72,"&lt;&gt;"&amp;"HORS LIGUE",Y$5:Y$72,"&lt;"&amp;Y29)+1),Paramètres!$B$3:$C$56,2,FALSE)*Paramètres!$K$13))</f>
        <v>0</v>
      </c>
      <c r="AA29" s="46"/>
      <c r="AB29" s="2">
        <f>IF(AA$2="Bike &amp; Run",IF(ISNA(VLOOKUP(AA29,Paramètres!$B$3:$C$56,2,FALSE)),0,VLOOKUP(AA29,Paramètres!$B$3:$C$56,2,FALSE)*Paramètres!$K$14),IF(OR(AA29="",OR($D29="",$D29="NL",$D29="HORS LIGUE")),0,VLOOKUP(IF(OR(AA29="",OR($D29="",$D29="NL",$D29="HORS LIGUE")),"",COUNTIFS($D$5:$D$72,"&lt;&gt;"&amp;"",$D$5:$D$72,"&lt;&gt;"&amp;"NL",$D$5:$D$72,"&lt;&gt;"&amp;"HORS LIGUE",AA$5:AA$72,"&lt;"&amp;AA29)+1),Paramètres!$B$3:$C$56,2,FALSE)*Paramètres!$K$14))</f>
        <v>0</v>
      </c>
      <c r="AC29" s="46"/>
      <c r="AD29" s="2">
        <f>IF(AC$2="Bike &amp; Run",IF(ISNA(VLOOKUP(AC29,Paramètres!$B$3:$C$56,2,FALSE)),0,VLOOKUP(AC29,Paramètres!$B$3:$C$56,2,FALSE)*Paramètres!$K$15),IF(OR(AC29="",OR($D29="",$D29="NL",$D29="HORS LIGUE")),0,VLOOKUP(IF(OR(AC29="",OR($D29="",$D29="NL",$D29="HORS LIGUE")),"",COUNTIFS($D$5:$D$72,"&lt;&gt;"&amp;"",$D$5:$D$72,"&lt;&gt;"&amp;"NL",$D$5:$D$72,"&lt;&gt;"&amp;"HORS LIGUE",AC$5:AC$72,"&lt;"&amp;AC29)+1),Paramètres!$B$3:$C$56,2,FALSE)*Paramètres!$K$15))</f>
        <v>0</v>
      </c>
      <c r="AE29" s="46"/>
      <c r="AF29" s="2">
        <f>IF(AE$2="Bike &amp; Run",IF(ISNA(VLOOKUP(AE29,Paramètres!$B$3:$C$56,2,FALSE)),0,VLOOKUP(AE29,Paramètres!$B$3:$C$56,2,FALSE)*Paramètres!$K$16),IF(OR(AE29="",OR($D29="",$D29="NL",$D29="HORS LIGUE")),0,VLOOKUP(IF(OR(AE29="",OR($D29="",$D29="NL",$D29="HORS LIGUE")),"",COUNTIFS($D$5:$D$72,"&lt;&gt;"&amp;"",$D$5:$D$72,"&lt;&gt;"&amp;"NL",$D$5:$D$72,"&lt;&gt;"&amp;"HORS LIGUE",AE$5:AE$72,"&lt;"&amp;AE29)+1),Paramètres!$B$3:$C$56,2,FALSE)*Paramètres!$K$16))</f>
        <v>0</v>
      </c>
      <c r="AG29" s="46"/>
      <c r="AH29" s="2">
        <f>IF(AG$2="Bike &amp; Run",IF(ISNA(VLOOKUP(AG29,Paramètres!$B$3:$C$56,2,FALSE)),0,VLOOKUP(AG29,Paramètres!$B$3:$C$56,2,FALSE)*Paramètres!$K$17),IF(OR(AG29="",OR($D29="",$D29="NL",$D29="HORS LIGUE")),0,VLOOKUP(IF(OR(AG29="",OR($D29="",$D29="NL",$D29="HORS LIGUE")),"",COUNTIFS($D$5:$D$72,"&lt;&gt;"&amp;"",$D$5:$D$72,"&lt;&gt;"&amp;"NL",$D$5:$D$72,"&lt;&gt;"&amp;"HORS LIGUE",AG$5:AG$72,"&lt;"&amp;AG29)+1),Paramètres!$B$3:$C$56,2,FALSE)*Paramètres!$K$17))</f>
        <v>0</v>
      </c>
      <c r="AI29" s="40">
        <f t="shared" si="0"/>
        <v>0</v>
      </c>
      <c r="AJ29" s="3" t="str">
        <f t="shared" si="1"/>
        <v/>
      </c>
      <c r="AK29" s="5">
        <f t="shared" si="2"/>
        <v>0</v>
      </c>
      <c r="AL29" s="41">
        <f t="shared" si="3"/>
        <v>0</v>
      </c>
      <c r="AM29" s="33" t="str">
        <f t="shared" si="4"/>
        <v/>
      </c>
      <c r="AO29" s="22">
        <f t="shared" si="5"/>
        <v>0</v>
      </c>
      <c r="AP29">
        <f t="shared" si="6"/>
        <v>0</v>
      </c>
      <c r="AQ29">
        <f t="shared" si="7"/>
        <v>0</v>
      </c>
      <c r="AR29">
        <f t="shared" si="8"/>
        <v>0</v>
      </c>
      <c r="AS29">
        <f t="shared" si="9"/>
        <v>0</v>
      </c>
      <c r="AT29">
        <f t="shared" si="10"/>
        <v>0</v>
      </c>
      <c r="AU29">
        <f t="shared" si="11"/>
        <v>0</v>
      </c>
      <c r="AV29">
        <f t="shared" si="12"/>
        <v>0</v>
      </c>
      <c r="AW29">
        <f t="shared" si="13"/>
        <v>0</v>
      </c>
      <c r="AX29">
        <f t="shared" si="14"/>
        <v>0</v>
      </c>
      <c r="AY29">
        <f t="shared" si="15"/>
        <v>0</v>
      </c>
      <c r="AZ29">
        <f t="shared" si="16"/>
        <v>0</v>
      </c>
      <c r="BA29">
        <f t="shared" si="17"/>
        <v>0</v>
      </c>
      <c r="BB29">
        <f t="shared" si="18"/>
        <v>0</v>
      </c>
      <c r="BC29">
        <f t="shared" si="19"/>
        <v>0</v>
      </c>
      <c r="BD29">
        <f t="shared" si="20"/>
        <v>0</v>
      </c>
      <c r="BE29" s="22">
        <f t="shared" ref="BE29:BR29" si="45">BD29+LARGE($AO29:$BC29,BE$4)</f>
        <v>0</v>
      </c>
      <c r="BF29" s="22">
        <f t="shared" si="45"/>
        <v>0</v>
      </c>
      <c r="BG29" s="22">
        <f t="shared" si="45"/>
        <v>0</v>
      </c>
      <c r="BH29" s="22">
        <f t="shared" si="45"/>
        <v>0</v>
      </c>
      <c r="BI29" s="22">
        <f t="shared" si="45"/>
        <v>0</v>
      </c>
      <c r="BJ29" s="22">
        <f t="shared" si="45"/>
        <v>0</v>
      </c>
      <c r="BK29" s="22">
        <f t="shared" si="45"/>
        <v>0</v>
      </c>
      <c r="BL29" s="22">
        <f t="shared" si="45"/>
        <v>0</v>
      </c>
      <c r="BM29" s="22">
        <f t="shared" si="45"/>
        <v>0</v>
      </c>
      <c r="BN29" s="22">
        <f t="shared" si="45"/>
        <v>0</v>
      </c>
      <c r="BO29" s="22">
        <f t="shared" si="45"/>
        <v>0</v>
      </c>
      <c r="BP29" s="22">
        <f t="shared" si="45"/>
        <v>0</v>
      </c>
      <c r="BQ29" s="22">
        <f t="shared" si="45"/>
        <v>0</v>
      </c>
      <c r="BR29" s="22">
        <f t="shared" si="45"/>
        <v>0</v>
      </c>
    </row>
    <row r="30" spans="1:70" ht="16.5">
      <c r="A30" s="73" t="s">
        <v>1278</v>
      </c>
      <c r="B30" s="32" t="str">
        <f>IF(ISNA(VLOOKUP(A30,'Licenciés Jeunes 2023'!A:C,3,0)),"",VLOOKUP(A30,'Licenciés Jeunes 2023'!A:C,3,0))</f>
        <v>RAMONET</v>
      </c>
      <c r="C30" s="32" t="str">
        <f>IF(ISNA(VLOOKUP(A30,'Licenciés Jeunes 2023'!A:C,2,0)),"",VLOOKUP(A30,'Licenciés Jeunes 2023'!A:C,2,0))</f>
        <v>Augustin</v>
      </c>
      <c r="D30" s="32" t="str">
        <f>IF(ISNA(VLOOKUP(A30,'Licenciés Jeunes 2023'!A:F,6,0)),"",VLOOKUP(A30,'Licenciés Jeunes 2023'!A:F,6,0))</f>
        <v>LOCHES 37 TRIATHLON</v>
      </c>
      <c r="E30" s="6"/>
      <c r="F30" s="2">
        <f>IF(E$2="Bike &amp; Run",IF(ISNA(VLOOKUP(E30,Paramètres!$B$3:$C$56,2,FALSE)),0,VLOOKUP(E30,Paramètres!$B$3:$C$56,2,FALSE)*Paramètres!$K$3),IF(OR(E30="",OR($D30="",$D30="NL",$D30="HORS LIGUE")),0,VLOOKUP(IF(OR(E30="",OR($D30="",$D30="NL",$D30="HORS LIGUE")),"",COUNTIFS($D$5:$D$72,"&lt;&gt;"&amp;"",$D$5:$D$72,"&lt;&gt;"&amp;"NL",$D$5:$D$72,"&lt;&gt;"&amp;"HORS LIGUE",E$5:E$72,"&lt;"&amp;E30)+1),Paramètres!$B$3:$C$56,2,FALSE)*Paramètres!$K$3))</f>
        <v>0</v>
      </c>
      <c r="G30" s="4"/>
      <c r="H30" s="2">
        <f>IF(G$2="Bike &amp; Run",IF(ISNA(VLOOKUP(G30,Paramètres!$B$3:$C$56,2,FALSE)),0,VLOOKUP(G30,Paramètres!$B$3:$C$56,2,FALSE)*Paramètres!$K$4),IF(OR(G30="",OR($D30="",$D30="NL",$D30="HORS LIGUE")),0,VLOOKUP(IF(OR(G30="",OR($D30="",$D30="NL",$D30="HORS LIGUE")),"",COUNTIFS($D$5:$D$72,"&lt;&gt;"&amp;"",$D$5:$D$72,"&lt;&gt;"&amp;"NL",$D$5:$D$72,"&lt;&gt;"&amp;"HORS LIGUE",G$5:G$72,"&lt;"&amp;G30)+1),Paramètres!$B$3:$C$56,2,FALSE)*Paramètres!$K$4))</f>
        <v>0</v>
      </c>
      <c r="I30" s="36"/>
      <c r="J30" s="2">
        <f>IF(I$2="Bike &amp; Run",IF(ISNA(VLOOKUP(I30,Paramètres!$B$3:$C$56,2,FALSE)),0,VLOOKUP(I30,Paramètres!$B$3:$C$56,2,FALSE)*Paramètres!$K$5),IF(OR(I30="",OR($D30="",$D30="NL",$D30="HORS LIGUE")),0,VLOOKUP(IF(OR(I30="",OR($D30="",$D30="NL",$D30="HORS LIGUE")),"",COUNTIFS($D$5:$D$72,"&lt;&gt;"&amp;"",$D$5:$D$72,"&lt;&gt;"&amp;"NL",$D$5:$D$72,"&lt;&gt;"&amp;"HORS LIGUE",I$5:I$72,"&lt;"&amp;I30)+1),Paramètres!$B$3:$C$56,2,FALSE)*Paramètres!$K$5))</f>
        <v>0</v>
      </c>
      <c r="K30" s="4"/>
      <c r="L30" s="2">
        <f>IF(K$2="Bike &amp; Run",IF(ISNA(VLOOKUP(K30,Paramètres!$B$3:$C$56,2,FALSE)),0,VLOOKUP(K30,Paramètres!$B$3:$C$56,2,FALSE)*Paramètres!$K$6),IF(OR(K30="",OR($D30="",$D30="NL",$D30="HORS LIGUE")),0,VLOOKUP(IF(OR(K30="",OR($D30="",$D30="NL",$D30="HORS LIGUE")),"",COUNTIFS($D$5:$D$72,"&lt;&gt;"&amp;"",$D$5:$D$72,"&lt;&gt;"&amp;"NL",$D$5:$D$72,"&lt;&gt;"&amp;"HORS LIGUE",K$5:K$72,"&lt;"&amp;K30)+1),Paramètres!$B$3:$C$56,2,FALSE)*Paramètres!$K$6))</f>
        <v>0</v>
      </c>
      <c r="M30" s="4"/>
      <c r="N30" s="2">
        <f>IF(M$2="Bike &amp; Run",IF(ISNA(VLOOKUP(M30,Paramètres!$B$3:$C$56,2,FALSE)),0,VLOOKUP(M30,Paramètres!$B$3:$C$56,2,FALSE)*Paramètres!$K$7),IF(OR(M30="",OR($D30="",$D30="NL",$D30="HORS LIGUE")),0,VLOOKUP(IF(OR(M30="",OR($D30="",$D30="NL",$D30="HORS LIGUE")),"",COUNTIFS($D$5:$D$72,"&lt;&gt;"&amp;"",$D$5:$D$72,"&lt;&gt;"&amp;"NL",$D$5:$D$72,"&lt;&gt;"&amp;"HORS LIGUE",M$5:M$72,"&lt;"&amp;M30)+1),Paramètres!$B$3:$C$56,2,FALSE)*Paramètres!$K$7))</f>
        <v>0</v>
      </c>
      <c r="O30" s="46"/>
      <c r="P30" s="2">
        <f>IF(O$2="Bike &amp; Run",IF(ISNA(VLOOKUP(O30,Paramètres!$B$3:$C$56,2,FALSE)),0,VLOOKUP(O30,Paramètres!$B$3:$C$56,2,FALSE)*Paramètres!$K$8),IF(OR(O30="",OR($D30="",$D30="NL",$D30="HORS LIGUE")),0,VLOOKUP(IF(OR(O30="",OR($D30="",$D30="NL",$D30="HORS LIGUE")),"",COUNTIFS($D$5:$D$72,"&lt;&gt;"&amp;"",$D$5:$D$72,"&lt;&gt;"&amp;"NL",$D$5:$D$72,"&lt;&gt;"&amp;"HORS LIGUE",O$5:O$72,"&lt;"&amp;O30)+1),Paramètres!$B$3:$C$56,2,FALSE)*Paramètres!$K$8))</f>
        <v>0</v>
      </c>
      <c r="Q30" s="46"/>
      <c r="R30" s="2">
        <f>IF(Q$2="Bike &amp; Run",IF(ISNA(VLOOKUP(Q30,Paramètres!$B$3:$C$56,2,FALSE)),0,VLOOKUP(Q30,Paramètres!$B$3:$C$56,2,FALSE)*Paramètres!$K$9),IF(OR(Q30="",OR($D30="",$D30="NL",$D30="HORS LIGUE")),0,VLOOKUP(IF(OR(Q30="",OR($D30="",$D30="NL",$D30="HORS LIGUE")),"",COUNTIFS($D$5:$D$72,"&lt;&gt;"&amp;"",$D$5:$D$72,"&lt;&gt;"&amp;"NL",$D$5:$D$72,"&lt;&gt;"&amp;"HORS LIGUE",Q$5:Q$72,"&lt;"&amp;Q30)+1),Paramètres!$B$3:$C$56,2,FALSE)*Paramètres!$K$9))</f>
        <v>0</v>
      </c>
      <c r="S30" s="46"/>
      <c r="T30" s="2">
        <f>IF(S$2="Bike &amp; Run",IF(ISNA(VLOOKUP(S30,Paramètres!$B$3:$C$56,2,FALSE)),0,VLOOKUP(S30,Paramètres!$B$3:$C$56,2,FALSE)*Paramètres!$K$10),IF(OR(S30="",OR($D30="",$D30="NL",$D30="HORS LIGUE")),0,VLOOKUP(IF(OR(S30="",OR($D30="",$D30="NL",$D30="HORS LIGUE")),"",COUNTIFS($D$5:$D$72,"&lt;&gt;"&amp;"",$D$5:$D$72,"&lt;&gt;"&amp;"NL",$D$5:$D$72,"&lt;&gt;"&amp;"HORS LIGUE",S$5:S$72,"&lt;"&amp;S30)+1),Paramètres!$B$3:$C$56,2,FALSE)*Paramètres!$K$10))</f>
        <v>0</v>
      </c>
      <c r="U30" s="46"/>
      <c r="V30" s="2">
        <f>IF(U$2="Bike &amp; Run",IF(ISNA(VLOOKUP(U30,Paramètres!$B$3:$C$56,2,FALSE)),0,VLOOKUP(U30,Paramètres!$B$3:$C$56,2,FALSE)*Paramètres!$K$11),IF(OR(U30="",OR($D30="",$D30="NL",$D30="HORS LIGUE")),0,VLOOKUP(IF(OR(U30="",OR($D30="",$D30="NL",$D30="HORS LIGUE")),"",COUNTIFS($D$5:$D$72,"&lt;&gt;"&amp;"",$D$5:$D$72,"&lt;&gt;"&amp;"NL",$D$5:$D$72,"&lt;&gt;"&amp;"HORS LIGUE",U$5:U$72,"&lt;"&amp;U30)+1),Paramètres!$B$3:$C$56,2,FALSE)*Paramètres!$K$11))</f>
        <v>0</v>
      </c>
      <c r="W30" s="46"/>
      <c r="X30" s="2">
        <f>IF(W$2="Bike &amp; Run",IF(ISNA(VLOOKUP(W30,Paramètres!$B$3:$C$56,2,FALSE)),0,VLOOKUP(W30,Paramètres!$B$3:$C$56,2,FALSE)*Paramètres!$K$12),IF(OR(W30="",OR($D30="",$D30="NL",$D30="HORS LIGUE")),0,VLOOKUP(IF(OR(W30="",OR($D30="",$D30="NL",$D30="HORS LIGUE")),"",COUNTIFS($D$5:$D$72,"&lt;&gt;"&amp;"",$D$5:$D$72,"&lt;&gt;"&amp;"NL",$D$5:$D$72,"&lt;&gt;"&amp;"HORS LIGUE",W$5:W$72,"&lt;"&amp;W30)+1),Paramètres!$B$3:$C$56,2,FALSE)*Paramètres!$K$12))</f>
        <v>0</v>
      </c>
      <c r="Y30" s="46"/>
      <c r="Z30" s="2">
        <f>IF(Y$2="Bike &amp; Run",IF(ISNA(VLOOKUP(Y30,Paramètres!$B$3:$C$56,2,FALSE)),0,VLOOKUP(Y30,Paramètres!$B$3:$C$56,2,FALSE)*Paramètres!$K$13),IF(OR(Y30="",OR($D30="",$D30="NL",$D30="HORS LIGUE")),0,VLOOKUP(IF(OR(Y30="",OR($D30="",$D30="NL",$D30="HORS LIGUE")),"",COUNTIFS($D$5:$D$72,"&lt;&gt;"&amp;"",$D$5:$D$72,"&lt;&gt;"&amp;"NL",$D$5:$D$72,"&lt;&gt;"&amp;"HORS LIGUE",Y$5:Y$72,"&lt;"&amp;Y30)+1),Paramètres!$B$3:$C$56,2,FALSE)*Paramètres!$K$13))</f>
        <v>0</v>
      </c>
      <c r="AA30" s="46"/>
      <c r="AB30" s="2">
        <f>IF(AA$2="Bike &amp; Run",IF(ISNA(VLOOKUP(AA30,Paramètres!$B$3:$C$56,2,FALSE)),0,VLOOKUP(AA30,Paramètres!$B$3:$C$56,2,FALSE)*Paramètres!$K$14),IF(OR(AA30="",OR($D30="",$D30="NL",$D30="HORS LIGUE")),0,VLOOKUP(IF(OR(AA30="",OR($D30="",$D30="NL",$D30="HORS LIGUE")),"",COUNTIFS($D$5:$D$72,"&lt;&gt;"&amp;"",$D$5:$D$72,"&lt;&gt;"&amp;"NL",$D$5:$D$72,"&lt;&gt;"&amp;"HORS LIGUE",AA$5:AA$72,"&lt;"&amp;AA30)+1),Paramètres!$B$3:$C$56,2,FALSE)*Paramètres!$K$14))</f>
        <v>0</v>
      </c>
      <c r="AC30" s="46"/>
      <c r="AD30" s="2">
        <f>IF(AC$2="Bike &amp; Run",IF(ISNA(VLOOKUP(AC30,Paramètres!$B$3:$C$56,2,FALSE)),0,VLOOKUP(AC30,Paramètres!$B$3:$C$56,2,FALSE)*Paramètres!$K$15),IF(OR(AC30="",OR($D30="",$D30="NL",$D30="HORS LIGUE")),0,VLOOKUP(IF(OR(AC30="",OR($D30="",$D30="NL",$D30="HORS LIGUE")),"",COUNTIFS($D$5:$D$72,"&lt;&gt;"&amp;"",$D$5:$D$72,"&lt;&gt;"&amp;"NL",$D$5:$D$72,"&lt;&gt;"&amp;"HORS LIGUE",AC$5:AC$72,"&lt;"&amp;AC30)+1),Paramètres!$B$3:$C$56,2,FALSE)*Paramètres!$K$15))</f>
        <v>0</v>
      </c>
      <c r="AE30" s="46"/>
      <c r="AF30" s="2">
        <f>IF(AE$2="Bike &amp; Run",IF(ISNA(VLOOKUP(AE30,Paramètres!$B$3:$C$56,2,FALSE)),0,VLOOKUP(AE30,Paramètres!$B$3:$C$56,2,FALSE)*Paramètres!$K$16),IF(OR(AE30="",OR($D30="",$D30="NL",$D30="HORS LIGUE")),0,VLOOKUP(IF(OR(AE30="",OR($D30="",$D30="NL",$D30="HORS LIGUE")),"",COUNTIFS($D$5:$D$72,"&lt;&gt;"&amp;"",$D$5:$D$72,"&lt;&gt;"&amp;"NL",$D$5:$D$72,"&lt;&gt;"&amp;"HORS LIGUE",AE$5:AE$72,"&lt;"&amp;AE30)+1),Paramètres!$B$3:$C$56,2,FALSE)*Paramètres!$K$16))</f>
        <v>0</v>
      </c>
      <c r="AG30" s="46"/>
      <c r="AH30" s="2">
        <f>IF(AG$2="Bike &amp; Run",IF(ISNA(VLOOKUP(AG30,Paramètres!$B$3:$C$56,2,FALSE)),0,VLOOKUP(AG30,Paramètres!$B$3:$C$56,2,FALSE)*Paramètres!$K$17),IF(OR(AG30="",OR($D30="",$D30="NL",$D30="HORS LIGUE")),0,VLOOKUP(IF(OR(AG30="",OR($D30="",$D30="NL",$D30="HORS LIGUE")),"",COUNTIFS($D$5:$D$72,"&lt;&gt;"&amp;"",$D$5:$D$72,"&lt;&gt;"&amp;"NL",$D$5:$D$72,"&lt;&gt;"&amp;"HORS LIGUE",AG$5:AG$72,"&lt;"&amp;AG30)+1),Paramètres!$B$3:$C$56,2,FALSE)*Paramètres!$K$17))</f>
        <v>0</v>
      </c>
      <c r="AI30" s="40">
        <f t="shared" si="0"/>
        <v>0</v>
      </c>
      <c r="AJ30" s="3" t="str">
        <f t="shared" si="1"/>
        <v/>
      </c>
      <c r="AK30" s="5">
        <f t="shared" si="2"/>
        <v>0</v>
      </c>
      <c r="AL30" s="41">
        <f t="shared" si="3"/>
        <v>0</v>
      </c>
      <c r="AM30" s="33" t="str">
        <f t="shared" si="4"/>
        <v/>
      </c>
      <c r="AO30" s="22">
        <f t="shared" si="5"/>
        <v>0</v>
      </c>
      <c r="AP30">
        <f t="shared" si="6"/>
        <v>0</v>
      </c>
      <c r="AQ30">
        <f t="shared" si="7"/>
        <v>0</v>
      </c>
      <c r="AR30">
        <f t="shared" si="8"/>
        <v>0</v>
      </c>
      <c r="AS30">
        <f t="shared" si="9"/>
        <v>0</v>
      </c>
      <c r="AT30">
        <f t="shared" si="10"/>
        <v>0</v>
      </c>
      <c r="AU30">
        <f t="shared" si="11"/>
        <v>0</v>
      </c>
      <c r="AV30">
        <f t="shared" si="12"/>
        <v>0</v>
      </c>
      <c r="AW30">
        <f t="shared" si="13"/>
        <v>0</v>
      </c>
      <c r="AX30">
        <f t="shared" si="14"/>
        <v>0</v>
      </c>
      <c r="AY30">
        <f t="shared" si="15"/>
        <v>0</v>
      </c>
      <c r="AZ30">
        <f t="shared" si="16"/>
        <v>0</v>
      </c>
      <c r="BA30">
        <f t="shared" si="17"/>
        <v>0</v>
      </c>
      <c r="BB30">
        <f t="shared" si="18"/>
        <v>0</v>
      </c>
      <c r="BC30">
        <f t="shared" si="19"/>
        <v>0</v>
      </c>
      <c r="BD30">
        <f t="shared" si="20"/>
        <v>0</v>
      </c>
      <c r="BE30" s="22">
        <f t="shared" ref="BE30:BR30" si="46">BD30+LARGE($AO30:$BC30,BE$4)</f>
        <v>0</v>
      </c>
      <c r="BF30" s="22">
        <f t="shared" si="46"/>
        <v>0</v>
      </c>
      <c r="BG30" s="22">
        <f t="shared" si="46"/>
        <v>0</v>
      </c>
      <c r="BH30" s="22">
        <f t="shared" si="46"/>
        <v>0</v>
      </c>
      <c r="BI30" s="22">
        <f t="shared" si="46"/>
        <v>0</v>
      </c>
      <c r="BJ30" s="22">
        <f t="shared" si="46"/>
        <v>0</v>
      </c>
      <c r="BK30" s="22">
        <f t="shared" si="46"/>
        <v>0</v>
      </c>
      <c r="BL30" s="22">
        <f t="shared" si="46"/>
        <v>0</v>
      </c>
      <c r="BM30" s="22">
        <f t="shared" si="46"/>
        <v>0</v>
      </c>
      <c r="BN30" s="22">
        <f t="shared" si="46"/>
        <v>0</v>
      </c>
      <c r="BO30" s="22">
        <f t="shared" si="46"/>
        <v>0</v>
      </c>
      <c r="BP30" s="22">
        <f t="shared" si="46"/>
        <v>0</v>
      </c>
      <c r="BQ30" s="22">
        <f t="shared" si="46"/>
        <v>0</v>
      </c>
      <c r="BR30" s="22">
        <f t="shared" si="46"/>
        <v>0</v>
      </c>
    </row>
    <row r="31" spans="1:70" ht="16.5">
      <c r="A31" s="73" t="s">
        <v>1281</v>
      </c>
      <c r="B31" s="32" t="str">
        <f>IF(ISNA(VLOOKUP(A31,'Licenciés Jeunes 2023'!A:C,3,0)),"",VLOOKUP(A31,'Licenciés Jeunes 2023'!A:C,3,0))</f>
        <v>GEORJON</v>
      </c>
      <c r="C31" s="32" t="str">
        <f>IF(ISNA(VLOOKUP(A31,'Licenciés Jeunes 2023'!A:C,2,0)),"",VLOOKUP(A31,'Licenciés Jeunes 2023'!A:C,2,0))</f>
        <v>Louis</v>
      </c>
      <c r="D31" s="32" t="str">
        <f>IF(ISNA(VLOOKUP(A31,'Licenciés Jeunes 2023'!A:F,6,0)),"",VLOOKUP(A31,'Licenciés Jeunes 2023'!A:F,6,0))</f>
        <v>LOCHES 37 TRIATHLON</v>
      </c>
      <c r="E31" s="6"/>
      <c r="F31" s="2">
        <f>IF(E$2="Bike &amp; Run",IF(ISNA(VLOOKUP(E31,Paramètres!$B$3:$C$56,2,FALSE)),0,VLOOKUP(E31,Paramètres!$B$3:$C$56,2,FALSE)*Paramètres!$K$3),IF(OR(E31="",OR($D31="",$D31="NL",$D31="HORS LIGUE")),0,VLOOKUP(IF(OR(E31="",OR($D31="",$D31="NL",$D31="HORS LIGUE")),"",COUNTIFS($D$5:$D$72,"&lt;&gt;"&amp;"",$D$5:$D$72,"&lt;&gt;"&amp;"NL",$D$5:$D$72,"&lt;&gt;"&amp;"HORS LIGUE",E$5:E$72,"&lt;"&amp;E31)+1),Paramètres!$B$3:$C$56,2,FALSE)*Paramètres!$K$3))</f>
        <v>0</v>
      </c>
      <c r="G31" s="4"/>
      <c r="H31" s="2">
        <f>IF(G$2="Bike &amp; Run",IF(ISNA(VLOOKUP(G31,Paramètres!$B$3:$C$56,2,FALSE)),0,VLOOKUP(G31,Paramètres!$B$3:$C$56,2,FALSE)*Paramètres!$K$4),IF(OR(G31="",OR($D31="",$D31="NL",$D31="HORS LIGUE")),0,VLOOKUP(IF(OR(G31="",OR($D31="",$D31="NL",$D31="HORS LIGUE")),"",COUNTIFS($D$5:$D$72,"&lt;&gt;"&amp;"",$D$5:$D$72,"&lt;&gt;"&amp;"NL",$D$5:$D$72,"&lt;&gt;"&amp;"HORS LIGUE",G$5:G$72,"&lt;"&amp;G31)+1),Paramètres!$B$3:$C$56,2,FALSE)*Paramètres!$K$4))</f>
        <v>0</v>
      </c>
      <c r="I31" s="36"/>
      <c r="J31" s="2">
        <f>IF(I$2="Bike &amp; Run",IF(ISNA(VLOOKUP(I31,Paramètres!$B$3:$C$56,2,FALSE)),0,VLOOKUP(I31,Paramètres!$B$3:$C$56,2,FALSE)*Paramètres!$K$5),IF(OR(I31="",OR($D31="",$D31="NL",$D31="HORS LIGUE")),0,VLOOKUP(IF(OR(I31="",OR($D31="",$D31="NL",$D31="HORS LIGUE")),"",COUNTIFS($D$5:$D$72,"&lt;&gt;"&amp;"",$D$5:$D$72,"&lt;&gt;"&amp;"NL",$D$5:$D$72,"&lt;&gt;"&amp;"HORS LIGUE",I$5:I$72,"&lt;"&amp;I31)+1),Paramètres!$B$3:$C$56,2,FALSE)*Paramètres!$K$5))</f>
        <v>0</v>
      </c>
      <c r="K31" s="4"/>
      <c r="L31" s="2">
        <f>IF(K$2="Bike &amp; Run",IF(ISNA(VLOOKUP(K31,Paramètres!$B$3:$C$56,2,FALSE)),0,VLOOKUP(K31,Paramètres!$B$3:$C$56,2,FALSE)*Paramètres!$K$6),IF(OR(K31="",OR($D31="",$D31="NL",$D31="HORS LIGUE")),0,VLOOKUP(IF(OR(K31="",OR($D31="",$D31="NL",$D31="HORS LIGUE")),"",COUNTIFS($D$5:$D$72,"&lt;&gt;"&amp;"",$D$5:$D$72,"&lt;&gt;"&amp;"NL",$D$5:$D$72,"&lt;&gt;"&amp;"HORS LIGUE",K$5:K$72,"&lt;"&amp;K31)+1),Paramètres!$B$3:$C$56,2,FALSE)*Paramètres!$K$6))</f>
        <v>0</v>
      </c>
      <c r="M31" s="4"/>
      <c r="N31" s="2">
        <f>IF(M$2="Bike &amp; Run",IF(ISNA(VLOOKUP(M31,Paramètres!$B$3:$C$56,2,FALSE)),0,VLOOKUP(M31,Paramètres!$B$3:$C$56,2,FALSE)*Paramètres!$K$7),IF(OR(M31="",OR($D31="",$D31="NL",$D31="HORS LIGUE")),0,VLOOKUP(IF(OR(M31="",OR($D31="",$D31="NL",$D31="HORS LIGUE")),"",COUNTIFS($D$5:$D$72,"&lt;&gt;"&amp;"",$D$5:$D$72,"&lt;&gt;"&amp;"NL",$D$5:$D$72,"&lt;&gt;"&amp;"HORS LIGUE",M$5:M$72,"&lt;"&amp;M31)+1),Paramètres!$B$3:$C$56,2,FALSE)*Paramètres!$K$7))</f>
        <v>0</v>
      </c>
      <c r="O31" s="46"/>
      <c r="P31" s="2">
        <f>IF(O$2="Bike &amp; Run",IF(ISNA(VLOOKUP(O31,Paramètres!$B$3:$C$56,2,FALSE)),0,VLOOKUP(O31,Paramètres!$B$3:$C$56,2,FALSE)*Paramètres!$K$8),IF(OR(O31="",OR($D31="",$D31="NL",$D31="HORS LIGUE")),0,VLOOKUP(IF(OR(O31="",OR($D31="",$D31="NL",$D31="HORS LIGUE")),"",COUNTIFS($D$5:$D$72,"&lt;&gt;"&amp;"",$D$5:$D$72,"&lt;&gt;"&amp;"NL",$D$5:$D$72,"&lt;&gt;"&amp;"HORS LIGUE",O$5:O$72,"&lt;"&amp;O31)+1),Paramètres!$B$3:$C$56,2,FALSE)*Paramètres!$K$8))</f>
        <v>0</v>
      </c>
      <c r="Q31" s="46"/>
      <c r="R31" s="2">
        <f>IF(Q$2="Bike &amp; Run",IF(ISNA(VLOOKUP(Q31,Paramètres!$B$3:$C$56,2,FALSE)),0,VLOOKUP(Q31,Paramètres!$B$3:$C$56,2,FALSE)*Paramètres!$K$9),IF(OR(Q31="",OR($D31="",$D31="NL",$D31="HORS LIGUE")),0,VLOOKUP(IF(OR(Q31="",OR($D31="",$D31="NL",$D31="HORS LIGUE")),"",COUNTIFS($D$5:$D$72,"&lt;&gt;"&amp;"",$D$5:$D$72,"&lt;&gt;"&amp;"NL",$D$5:$D$72,"&lt;&gt;"&amp;"HORS LIGUE",Q$5:Q$72,"&lt;"&amp;Q31)+1),Paramètres!$B$3:$C$56,2,FALSE)*Paramètres!$K$9))</f>
        <v>0</v>
      </c>
      <c r="S31" s="46"/>
      <c r="T31" s="2">
        <f>IF(S$2="Bike &amp; Run",IF(ISNA(VLOOKUP(S31,Paramètres!$B$3:$C$56,2,FALSE)),0,VLOOKUP(S31,Paramètres!$B$3:$C$56,2,FALSE)*Paramètres!$K$10),IF(OR(S31="",OR($D31="",$D31="NL",$D31="HORS LIGUE")),0,VLOOKUP(IF(OR(S31="",OR($D31="",$D31="NL",$D31="HORS LIGUE")),"",COUNTIFS($D$5:$D$72,"&lt;&gt;"&amp;"",$D$5:$D$72,"&lt;&gt;"&amp;"NL",$D$5:$D$72,"&lt;&gt;"&amp;"HORS LIGUE",S$5:S$72,"&lt;"&amp;S31)+1),Paramètres!$B$3:$C$56,2,FALSE)*Paramètres!$K$10))</f>
        <v>0</v>
      </c>
      <c r="U31" s="46"/>
      <c r="V31" s="2">
        <f>IF(U$2="Bike &amp; Run",IF(ISNA(VLOOKUP(U31,Paramètres!$B$3:$C$56,2,FALSE)),0,VLOOKUP(U31,Paramètres!$B$3:$C$56,2,FALSE)*Paramètres!$K$11),IF(OR(U31="",OR($D31="",$D31="NL",$D31="HORS LIGUE")),0,VLOOKUP(IF(OR(U31="",OR($D31="",$D31="NL",$D31="HORS LIGUE")),"",COUNTIFS($D$5:$D$72,"&lt;&gt;"&amp;"",$D$5:$D$72,"&lt;&gt;"&amp;"NL",$D$5:$D$72,"&lt;&gt;"&amp;"HORS LIGUE",U$5:U$72,"&lt;"&amp;U31)+1),Paramètres!$B$3:$C$56,2,FALSE)*Paramètres!$K$11))</f>
        <v>0</v>
      </c>
      <c r="W31" s="46"/>
      <c r="X31" s="2">
        <f>IF(W$2="Bike &amp; Run",IF(ISNA(VLOOKUP(W31,Paramètres!$B$3:$C$56,2,FALSE)),0,VLOOKUP(W31,Paramètres!$B$3:$C$56,2,FALSE)*Paramètres!$K$12),IF(OR(W31="",OR($D31="",$D31="NL",$D31="HORS LIGUE")),0,VLOOKUP(IF(OR(W31="",OR($D31="",$D31="NL",$D31="HORS LIGUE")),"",COUNTIFS($D$5:$D$72,"&lt;&gt;"&amp;"",$D$5:$D$72,"&lt;&gt;"&amp;"NL",$D$5:$D$72,"&lt;&gt;"&amp;"HORS LIGUE",W$5:W$72,"&lt;"&amp;W31)+1),Paramètres!$B$3:$C$56,2,FALSE)*Paramètres!$K$12))</f>
        <v>0</v>
      </c>
      <c r="Y31" s="46"/>
      <c r="Z31" s="2">
        <f>IF(Y$2="Bike &amp; Run",IF(ISNA(VLOOKUP(Y31,Paramètres!$B$3:$C$56,2,FALSE)),0,VLOOKUP(Y31,Paramètres!$B$3:$C$56,2,FALSE)*Paramètres!$K$13),IF(OR(Y31="",OR($D31="",$D31="NL",$D31="HORS LIGUE")),0,VLOOKUP(IF(OR(Y31="",OR($D31="",$D31="NL",$D31="HORS LIGUE")),"",COUNTIFS($D$5:$D$72,"&lt;&gt;"&amp;"",$D$5:$D$72,"&lt;&gt;"&amp;"NL",$D$5:$D$72,"&lt;&gt;"&amp;"HORS LIGUE",Y$5:Y$72,"&lt;"&amp;Y31)+1),Paramètres!$B$3:$C$56,2,FALSE)*Paramètres!$K$13))</f>
        <v>0</v>
      </c>
      <c r="AA31" s="46"/>
      <c r="AB31" s="2">
        <f>IF(AA$2="Bike &amp; Run",IF(ISNA(VLOOKUP(AA31,Paramètres!$B$3:$C$56,2,FALSE)),0,VLOOKUP(AA31,Paramètres!$B$3:$C$56,2,FALSE)*Paramètres!$K$14),IF(OR(AA31="",OR($D31="",$D31="NL",$D31="HORS LIGUE")),0,VLOOKUP(IF(OR(AA31="",OR($D31="",$D31="NL",$D31="HORS LIGUE")),"",COUNTIFS($D$5:$D$72,"&lt;&gt;"&amp;"",$D$5:$D$72,"&lt;&gt;"&amp;"NL",$D$5:$D$72,"&lt;&gt;"&amp;"HORS LIGUE",AA$5:AA$72,"&lt;"&amp;AA31)+1),Paramètres!$B$3:$C$56,2,FALSE)*Paramètres!$K$14))</f>
        <v>0</v>
      </c>
      <c r="AC31" s="46"/>
      <c r="AD31" s="2">
        <f>IF(AC$2="Bike &amp; Run",IF(ISNA(VLOOKUP(AC31,Paramètres!$B$3:$C$56,2,FALSE)),0,VLOOKUP(AC31,Paramètres!$B$3:$C$56,2,FALSE)*Paramètres!$K$15),IF(OR(AC31="",OR($D31="",$D31="NL",$D31="HORS LIGUE")),0,VLOOKUP(IF(OR(AC31="",OR($D31="",$D31="NL",$D31="HORS LIGUE")),"",COUNTIFS($D$5:$D$72,"&lt;&gt;"&amp;"",$D$5:$D$72,"&lt;&gt;"&amp;"NL",$D$5:$D$72,"&lt;&gt;"&amp;"HORS LIGUE",AC$5:AC$72,"&lt;"&amp;AC31)+1),Paramètres!$B$3:$C$56,2,FALSE)*Paramètres!$K$15))</f>
        <v>0</v>
      </c>
      <c r="AE31" s="46"/>
      <c r="AF31" s="2">
        <f>IF(AE$2="Bike &amp; Run",IF(ISNA(VLOOKUP(AE31,Paramètres!$B$3:$C$56,2,FALSE)),0,VLOOKUP(AE31,Paramètres!$B$3:$C$56,2,FALSE)*Paramètres!$K$16),IF(OR(AE31="",OR($D31="",$D31="NL",$D31="HORS LIGUE")),0,VLOOKUP(IF(OR(AE31="",OR($D31="",$D31="NL",$D31="HORS LIGUE")),"",COUNTIFS($D$5:$D$72,"&lt;&gt;"&amp;"",$D$5:$D$72,"&lt;&gt;"&amp;"NL",$D$5:$D$72,"&lt;&gt;"&amp;"HORS LIGUE",AE$5:AE$72,"&lt;"&amp;AE31)+1),Paramètres!$B$3:$C$56,2,FALSE)*Paramètres!$K$16))</f>
        <v>0</v>
      </c>
      <c r="AG31" s="46"/>
      <c r="AH31" s="2">
        <f>IF(AG$2="Bike &amp; Run",IF(ISNA(VLOOKUP(AG31,Paramètres!$B$3:$C$56,2,FALSE)),0,VLOOKUP(AG31,Paramètres!$B$3:$C$56,2,FALSE)*Paramètres!$K$17),IF(OR(AG31="",OR($D31="",$D31="NL",$D31="HORS LIGUE")),0,VLOOKUP(IF(OR(AG31="",OR($D31="",$D31="NL",$D31="HORS LIGUE")),"",COUNTIFS($D$5:$D$72,"&lt;&gt;"&amp;"",$D$5:$D$72,"&lt;&gt;"&amp;"NL",$D$5:$D$72,"&lt;&gt;"&amp;"HORS LIGUE",AG$5:AG$72,"&lt;"&amp;AG31)+1),Paramètres!$B$3:$C$56,2,FALSE)*Paramètres!$K$17))</f>
        <v>0</v>
      </c>
      <c r="AI31" s="40">
        <f t="shared" si="0"/>
        <v>0</v>
      </c>
      <c r="AJ31" s="3" t="str">
        <f t="shared" si="1"/>
        <v/>
      </c>
      <c r="AK31" s="5">
        <f t="shared" si="2"/>
        <v>0</v>
      </c>
      <c r="AL31" s="41">
        <f t="shared" si="3"/>
        <v>0</v>
      </c>
      <c r="AM31" s="33" t="str">
        <f t="shared" si="4"/>
        <v/>
      </c>
      <c r="AO31" s="22">
        <f t="shared" si="5"/>
        <v>0</v>
      </c>
      <c r="AP31">
        <f t="shared" si="6"/>
        <v>0</v>
      </c>
      <c r="AQ31">
        <f t="shared" si="7"/>
        <v>0</v>
      </c>
      <c r="AR31">
        <f t="shared" si="8"/>
        <v>0</v>
      </c>
      <c r="AS31">
        <f t="shared" si="9"/>
        <v>0</v>
      </c>
      <c r="AT31">
        <f t="shared" si="10"/>
        <v>0</v>
      </c>
      <c r="AU31">
        <f t="shared" si="11"/>
        <v>0</v>
      </c>
      <c r="AV31">
        <f t="shared" si="12"/>
        <v>0</v>
      </c>
      <c r="AW31">
        <f t="shared" si="13"/>
        <v>0</v>
      </c>
      <c r="AX31">
        <f t="shared" si="14"/>
        <v>0</v>
      </c>
      <c r="AY31">
        <f t="shared" si="15"/>
        <v>0</v>
      </c>
      <c r="AZ31">
        <f t="shared" si="16"/>
        <v>0</v>
      </c>
      <c r="BA31">
        <f t="shared" si="17"/>
        <v>0</v>
      </c>
      <c r="BB31">
        <f t="shared" si="18"/>
        <v>0</v>
      </c>
      <c r="BC31">
        <f t="shared" si="19"/>
        <v>0</v>
      </c>
      <c r="BD31">
        <f t="shared" si="20"/>
        <v>0</v>
      </c>
      <c r="BE31" s="22">
        <f t="shared" ref="BE31:BR31" si="47">BD31+LARGE($AO31:$BC31,BE$4)</f>
        <v>0</v>
      </c>
      <c r="BF31" s="22">
        <f t="shared" si="47"/>
        <v>0</v>
      </c>
      <c r="BG31" s="22">
        <f t="shared" si="47"/>
        <v>0</v>
      </c>
      <c r="BH31" s="22">
        <f t="shared" si="47"/>
        <v>0</v>
      </c>
      <c r="BI31" s="22">
        <f t="shared" si="47"/>
        <v>0</v>
      </c>
      <c r="BJ31" s="22">
        <f t="shared" si="47"/>
        <v>0</v>
      </c>
      <c r="BK31" s="22">
        <f t="shared" si="47"/>
        <v>0</v>
      </c>
      <c r="BL31" s="22">
        <f t="shared" si="47"/>
        <v>0</v>
      </c>
      <c r="BM31" s="22">
        <f t="shared" si="47"/>
        <v>0</v>
      </c>
      <c r="BN31" s="22">
        <f t="shared" si="47"/>
        <v>0</v>
      </c>
      <c r="BO31" s="22">
        <f t="shared" si="47"/>
        <v>0</v>
      </c>
      <c r="BP31" s="22">
        <f t="shared" si="47"/>
        <v>0</v>
      </c>
      <c r="BQ31" s="22">
        <f t="shared" si="47"/>
        <v>0</v>
      </c>
      <c r="BR31" s="22">
        <f t="shared" si="47"/>
        <v>0</v>
      </c>
    </row>
    <row r="32" spans="1:70" ht="16.5">
      <c r="A32" s="73" t="s">
        <v>1302</v>
      </c>
      <c r="B32" s="32" t="str">
        <f>IF(ISNA(VLOOKUP(A32,'Licenciés Jeunes 2023'!A:C,3,0)),"",VLOOKUP(A32,'Licenciés Jeunes 2023'!A:C,3,0))</f>
        <v>SARRON</v>
      </c>
      <c r="C32" s="32" t="str">
        <f>IF(ISNA(VLOOKUP(A32,'Licenciés Jeunes 2023'!A:C,2,0)),"",VLOOKUP(A32,'Licenciés Jeunes 2023'!A:C,2,0))</f>
        <v>Gatien</v>
      </c>
      <c r="D32" s="32" t="str">
        <f>IF(ISNA(VLOOKUP(A32,'Licenciés Jeunes 2023'!A:F,6,0)),"",VLOOKUP(A32,'Licenciés Jeunes 2023'!A:F,6,0))</f>
        <v>AS GIEN NATATION SECTION TRIATHLON</v>
      </c>
      <c r="E32" s="6"/>
      <c r="F32" s="2">
        <f>IF(E$2="Bike &amp; Run",IF(ISNA(VLOOKUP(E32,Paramètres!$B$3:$C$56,2,FALSE)),0,VLOOKUP(E32,Paramètres!$B$3:$C$56,2,FALSE)*Paramètres!$K$3),IF(OR(E32="",OR($D32="",$D32="NL",$D32="HORS LIGUE")),0,VLOOKUP(IF(OR(E32="",OR($D32="",$D32="NL",$D32="HORS LIGUE")),"",COUNTIFS($D$5:$D$72,"&lt;&gt;"&amp;"",$D$5:$D$72,"&lt;&gt;"&amp;"NL",$D$5:$D$72,"&lt;&gt;"&amp;"HORS LIGUE",E$5:E$72,"&lt;"&amp;E32)+1),Paramètres!$B$3:$C$56,2,FALSE)*Paramètres!$K$3))</f>
        <v>0</v>
      </c>
      <c r="G32" s="4"/>
      <c r="H32" s="2">
        <f>IF(G$2="Bike &amp; Run",IF(ISNA(VLOOKUP(G32,Paramètres!$B$3:$C$56,2,FALSE)),0,VLOOKUP(G32,Paramètres!$B$3:$C$56,2,FALSE)*Paramètres!$K$4),IF(OR(G32="",OR($D32="",$D32="NL",$D32="HORS LIGUE")),0,VLOOKUP(IF(OR(G32="",OR($D32="",$D32="NL",$D32="HORS LIGUE")),"",COUNTIFS($D$5:$D$72,"&lt;&gt;"&amp;"",$D$5:$D$72,"&lt;&gt;"&amp;"NL",$D$5:$D$72,"&lt;&gt;"&amp;"HORS LIGUE",G$5:G$72,"&lt;"&amp;G32)+1),Paramètres!$B$3:$C$56,2,FALSE)*Paramètres!$K$4))</f>
        <v>0</v>
      </c>
      <c r="I32" s="36"/>
      <c r="J32" s="2">
        <f>IF(I$2="Bike &amp; Run",IF(ISNA(VLOOKUP(I32,Paramètres!$B$3:$C$56,2,FALSE)),0,VLOOKUP(I32,Paramètres!$B$3:$C$56,2,FALSE)*Paramètres!$K$5),IF(OR(I32="",OR($D32="",$D32="NL",$D32="HORS LIGUE")),0,VLOOKUP(IF(OR(I32="",OR($D32="",$D32="NL",$D32="HORS LIGUE")),"",COUNTIFS($D$5:$D$72,"&lt;&gt;"&amp;"",$D$5:$D$72,"&lt;&gt;"&amp;"NL",$D$5:$D$72,"&lt;&gt;"&amp;"HORS LIGUE",I$5:I$72,"&lt;"&amp;I32)+1),Paramètres!$B$3:$C$56,2,FALSE)*Paramètres!$K$5))</f>
        <v>0</v>
      </c>
      <c r="K32" s="4"/>
      <c r="L32" s="2">
        <f>IF(K$2="Bike &amp; Run",IF(ISNA(VLOOKUP(K32,Paramètres!$B$3:$C$56,2,FALSE)),0,VLOOKUP(K32,Paramètres!$B$3:$C$56,2,FALSE)*Paramètres!$K$6),IF(OR(K32="",OR($D32="",$D32="NL",$D32="HORS LIGUE")),0,VLOOKUP(IF(OR(K32="",OR($D32="",$D32="NL",$D32="HORS LIGUE")),"",COUNTIFS($D$5:$D$72,"&lt;&gt;"&amp;"",$D$5:$D$72,"&lt;&gt;"&amp;"NL",$D$5:$D$72,"&lt;&gt;"&amp;"HORS LIGUE",K$5:K$72,"&lt;"&amp;K32)+1),Paramètres!$B$3:$C$56,2,FALSE)*Paramètres!$K$6))</f>
        <v>0</v>
      </c>
      <c r="M32" s="4"/>
      <c r="N32" s="2">
        <f>IF(M$2="Bike &amp; Run",IF(ISNA(VLOOKUP(M32,Paramètres!$B$3:$C$56,2,FALSE)),0,VLOOKUP(M32,Paramètres!$B$3:$C$56,2,FALSE)*Paramètres!$K$7),IF(OR(M32="",OR($D32="",$D32="NL",$D32="HORS LIGUE")),0,VLOOKUP(IF(OR(M32="",OR($D32="",$D32="NL",$D32="HORS LIGUE")),"",COUNTIFS($D$5:$D$72,"&lt;&gt;"&amp;"",$D$5:$D$72,"&lt;&gt;"&amp;"NL",$D$5:$D$72,"&lt;&gt;"&amp;"HORS LIGUE",M$5:M$72,"&lt;"&amp;M32)+1),Paramètres!$B$3:$C$56,2,FALSE)*Paramètres!$K$7))</f>
        <v>0</v>
      </c>
      <c r="O32" s="46"/>
      <c r="P32" s="2">
        <f>IF(O$2="Bike &amp; Run",IF(ISNA(VLOOKUP(O32,Paramètres!$B$3:$C$56,2,FALSE)),0,VLOOKUP(O32,Paramètres!$B$3:$C$56,2,FALSE)*Paramètres!$K$8),IF(OR(O32="",OR($D32="",$D32="NL",$D32="HORS LIGUE")),0,VLOOKUP(IF(OR(O32="",OR($D32="",$D32="NL",$D32="HORS LIGUE")),"",COUNTIFS($D$5:$D$72,"&lt;&gt;"&amp;"",$D$5:$D$72,"&lt;&gt;"&amp;"NL",$D$5:$D$72,"&lt;&gt;"&amp;"HORS LIGUE",O$5:O$72,"&lt;"&amp;O32)+1),Paramètres!$B$3:$C$56,2,FALSE)*Paramètres!$K$8))</f>
        <v>0</v>
      </c>
      <c r="Q32" s="46"/>
      <c r="R32" s="2">
        <f>IF(Q$2="Bike &amp; Run",IF(ISNA(VLOOKUP(Q32,Paramètres!$B$3:$C$56,2,FALSE)),0,VLOOKUP(Q32,Paramètres!$B$3:$C$56,2,FALSE)*Paramètres!$K$9),IF(OR(Q32="",OR($D32="",$D32="NL",$D32="HORS LIGUE")),0,VLOOKUP(IF(OR(Q32="",OR($D32="",$D32="NL",$D32="HORS LIGUE")),"",COUNTIFS($D$5:$D$72,"&lt;&gt;"&amp;"",$D$5:$D$72,"&lt;&gt;"&amp;"NL",$D$5:$D$72,"&lt;&gt;"&amp;"HORS LIGUE",Q$5:Q$72,"&lt;"&amp;Q32)+1),Paramètres!$B$3:$C$56,2,FALSE)*Paramètres!$K$9))</f>
        <v>0</v>
      </c>
      <c r="S32" s="46"/>
      <c r="T32" s="2">
        <f>IF(S$2="Bike &amp; Run",IF(ISNA(VLOOKUP(S32,Paramètres!$B$3:$C$56,2,FALSE)),0,VLOOKUP(S32,Paramètres!$B$3:$C$56,2,FALSE)*Paramètres!$K$10),IF(OR(S32="",OR($D32="",$D32="NL",$D32="HORS LIGUE")),0,VLOOKUP(IF(OR(S32="",OR($D32="",$D32="NL",$D32="HORS LIGUE")),"",COUNTIFS($D$5:$D$72,"&lt;&gt;"&amp;"",$D$5:$D$72,"&lt;&gt;"&amp;"NL",$D$5:$D$72,"&lt;&gt;"&amp;"HORS LIGUE",S$5:S$72,"&lt;"&amp;S32)+1),Paramètres!$B$3:$C$56,2,FALSE)*Paramètres!$K$10))</f>
        <v>0</v>
      </c>
      <c r="U32" s="46"/>
      <c r="V32" s="2">
        <f>IF(U$2="Bike &amp; Run",IF(ISNA(VLOOKUP(U32,Paramètres!$B$3:$C$56,2,FALSE)),0,VLOOKUP(U32,Paramètres!$B$3:$C$56,2,FALSE)*Paramètres!$K$11),IF(OR(U32="",OR($D32="",$D32="NL",$D32="HORS LIGUE")),0,VLOOKUP(IF(OR(U32="",OR($D32="",$D32="NL",$D32="HORS LIGUE")),"",COUNTIFS($D$5:$D$72,"&lt;&gt;"&amp;"",$D$5:$D$72,"&lt;&gt;"&amp;"NL",$D$5:$D$72,"&lt;&gt;"&amp;"HORS LIGUE",U$5:U$72,"&lt;"&amp;U32)+1),Paramètres!$B$3:$C$56,2,FALSE)*Paramètres!$K$11))</f>
        <v>0</v>
      </c>
      <c r="W32" s="46"/>
      <c r="X32" s="2">
        <f>IF(W$2="Bike &amp; Run",IF(ISNA(VLOOKUP(W32,Paramètres!$B$3:$C$56,2,FALSE)),0,VLOOKUP(W32,Paramètres!$B$3:$C$56,2,FALSE)*Paramètres!$K$12),IF(OR(W32="",OR($D32="",$D32="NL",$D32="HORS LIGUE")),0,VLOOKUP(IF(OR(W32="",OR($D32="",$D32="NL",$D32="HORS LIGUE")),"",COUNTIFS($D$5:$D$72,"&lt;&gt;"&amp;"",$D$5:$D$72,"&lt;&gt;"&amp;"NL",$D$5:$D$72,"&lt;&gt;"&amp;"HORS LIGUE",W$5:W$72,"&lt;"&amp;W32)+1),Paramètres!$B$3:$C$56,2,FALSE)*Paramètres!$K$12))</f>
        <v>0</v>
      </c>
      <c r="Y32" s="46"/>
      <c r="Z32" s="2">
        <f>IF(Y$2="Bike &amp; Run",IF(ISNA(VLOOKUP(Y32,Paramètres!$B$3:$C$56,2,FALSE)),0,VLOOKUP(Y32,Paramètres!$B$3:$C$56,2,FALSE)*Paramètres!$K$13),IF(OR(Y32="",OR($D32="",$D32="NL",$D32="HORS LIGUE")),0,VLOOKUP(IF(OR(Y32="",OR($D32="",$D32="NL",$D32="HORS LIGUE")),"",COUNTIFS($D$5:$D$72,"&lt;&gt;"&amp;"",$D$5:$D$72,"&lt;&gt;"&amp;"NL",$D$5:$D$72,"&lt;&gt;"&amp;"HORS LIGUE",Y$5:Y$72,"&lt;"&amp;Y32)+1),Paramètres!$B$3:$C$56,2,FALSE)*Paramètres!$K$13))</f>
        <v>0</v>
      </c>
      <c r="AA32" s="46"/>
      <c r="AB32" s="2">
        <f>IF(AA$2="Bike &amp; Run",IF(ISNA(VLOOKUP(AA32,Paramètres!$B$3:$C$56,2,FALSE)),0,VLOOKUP(AA32,Paramètres!$B$3:$C$56,2,FALSE)*Paramètres!$K$14),IF(OR(AA32="",OR($D32="",$D32="NL",$D32="HORS LIGUE")),0,VLOOKUP(IF(OR(AA32="",OR($D32="",$D32="NL",$D32="HORS LIGUE")),"",COUNTIFS($D$5:$D$72,"&lt;&gt;"&amp;"",$D$5:$D$72,"&lt;&gt;"&amp;"NL",$D$5:$D$72,"&lt;&gt;"&amp;"HORS LIGUE",AA$5:AA$72,"&lt;"&amp;AA32)+1),Paramètres!$B$3:$C$56,2,FALSE)*Paramètres!$K$14))</f>
        <v>0</v>
      </c>
      <c r="AC32" s="46"/>
      <c r="AD32" s="2">
        <f>IF(AC$2="Bike &amp; Run",IF(ISNA(VLOOKUP(AC32,Paramètres!$B$3:$C$56,2,FALSE)),0,VLOOKUP(AC32,Paramètres!$B$3:$C$56,2,FALSE)*Paramètres!$K$15),IF(OR(AC32="",OR($D32="",$D32="NL",$D32="HORS LIGUE")),0,VLOOKUP(IF(OR(AC32="",OR($D32="",$D32="NL",$D32="HORS LIGUE")),"",COUNTIFS($D$5:$D$72,"&lt;&gt;"&amp;"",$D$5:$D$72,"&lt;&gt;"&amp;"NL",$D$5:$D$72,"&lt;&gt;"&amp;"HORS LIGUE",AC$5:AC$72,"&lt;"&amp;AC32)+1),Paramètres!$B$3:$C$56,2,FALSE)*Paramètres!$K$15))</f>
        <v>0</v>
      </c>
      <c r="AE32" s="46"/>
      <c r="AF32" s="2">
        <f>IF(AE$2="Bike &amp; Run",IF(ISNA(VLOOKUP(AE32,Paramètres!$B$3:$C$56,2,FALSE)),0,VLOOKUP(AE32,Paramètres!$B$3:$C$56,2,FALSE)*Paramètres!$K$16),IF(OR(AE32="",OR($D32="",$D32="NL",$D32="HORS LIGUE")),0,VLOOKUP(IF(OR(AE32="",OR($D32="",$D32="NL",$D32="HORS LIGUE")),"",COUNTIFS($D$5:$D$72,"&lt;&gt;"&amp;"",$D$5:$D$72,"&lt;&gt;"&amp;"NL",$D$5:$D$72,"&lt;&gt;"&amp;"HORS LIGUE",AE$5:AE$72,"&lt;"&amp;AE32)+1),Paramètres!$B$3:$C$56,2,FALSE)*Paramètres!$K$16))</f>
        <v>0</v>
      </c>
      <c r="AG32" s="46"/>
      <c r="AH32" s="2">
        <f>IF(AG$2="Bike &amp; Run",IF(ISNA(VLOOKUP(AG32,Paramètres!$B$3:$C$56,2,FALSE)),0,VLOOKUP(AG32,Paramètres!$B$3:$C$56,2,FALSE)*Paramètres!$K$17),IF(OR(AG32="",OR($D32="",$D32="NL",$D32="HORS LIGUE")),0,VLOOKUP(IF(OR(AG32="",OR($D32="",$D32="NL",$D32="HORS LIGUE")),"",COUNTIFS($D$5:$D$72,"&lt;&gt;"&amp;"",$D$5:$D$72,"&lt;&gt;"&amp;"NL",$D$5:$D$72,"&lt;&gt;"&amp;"HORS LIGUE",AG$5:AG$72,"&lt;"&amp;AG32)+1),Paramètres!$B$3:$C$56,2,FALSE)*Paramètres!$K$17))</f>
        <v>0</v>
      </c>
      <c r="AI32" s="40">
        <f t="shared" si="0"/>
        <v>0</v>
      </c>
      <c r="AJ32" s="3" t="str">
        <f t="shared" si="1"/>
        <v/>
      </c>
      <c r="AK32" s="5">
        <f t="shared" si="2"/>
        <v>0</v>
      </c>
      <c r="AL32" s="41">
        <f t="shared" si="3"/>
        <v>0</v>
      </c>
      <c r="AM32" s="33" t="str">
        <f t="shared" si="4"/>
        <v/>
      </c>
      <c r="AO32" s="22">
        <f t="shared" si="5"/>
        <v>0</v>
      </c>
      <c r="AP32">
        <f t="shared" si="6"/>
        <v>0</v>
      </c>
      <c r="AQ32">
        <f t="shared" si="7"/>
        <v>0</v>
      </c>
      <c r="AR32">
        <f t="shared" si="8"/>
        <v>0</v>
      </c>
      <c r="AS32">
        <f t="shared" si="9"/>
        <v>0</v>
      </c>
      <c r="AT32">
        <f t="shared" si="10"/>
        <v>0</v>
      </c>
      <c r="AU32">
        <f t="shared" si="11"/>
        <v>0</v>
      </c>
      <c r="AV32">
        <f t="shared" si="12"/>
        <v>0</v>
      </c>
      <c r="AW32">
        <f t="shared" si="13"/>
        <v>0</v>
      </c>
      <c r="AX32">
        <f t="shared" si="14"/>
        <v>0</v>
      </c>
      <c r="AY32">
        <f t="shared" si="15"/>
        <v>0</v>
      </c>
      <c r="AZ32">
        <f t="shared" si="16"/>
        <v>0</v>
      </c>
      <c r="BA32">
        <f t="shared" si="17"/>
        <v>0</v>
      </c>
      <c r="BB32">
        <f t="shared" si="18"/>
        <v>0</v>
      </c>
      <c r="BC32">
        <f t="shared" si="19"/>
        <v>0</v>
      </c>
      <c r="BD32">
        <f t="shared" si="20"/>
        <v>0</v>
      </c>
      <c r="BE32" s="22">
        <f t="shared" ref="BE32:BR32" si="48">BD32+LARGE($AO32:$BC32,BE$4)</f>
        <v>0</v>
      </c>
      <c r="BF32" s="22">
        <f t="shared" si="48"/>
        <v>0</v>
      </c>
      <c r="BG32" s="22">
        <f t="shared" si="48"/>
        <v>0</v>
      </c>
      <c r="BH32" s="22">
        <f t="shared" si="48"/>
        <v>0</v>
      </c>
      <c r="BI32" s="22">
        <f t="shared" si="48"/>
        <v>0</v>
      </c>
      <c r="BJ32" s="22">
        <f t="shared" si="48"/>
        <v>0</v>
      </c>
      <c r="BK32" s="22">
        <f t="shared" si="48"/>
        <v>0</v>
      </c>
      <c r="BL32" s="22">
        <f t="shared" si="48"/>
        <v>0</v>
      </c>
      <c r="BM32" s="22">
        <f t="shared" si="48"/>
        <v>0</v>
      </c>
      <c r="BN32" s="22">
        <f t="shared" si="48"/>
        <v>0</v>
      </c>
      <c r="BO32" s="22">
        <f t="shared" si="48"/>
        <v>0</v>
      </c>
      <c r="BP32" s="22">
        <f t="shared" si="48"/>
        <v>0</v>
      </c>
      <c r="BQ32" s="22">
        <f t="shared" si="48"/>
        <v>0</v>
      </c>
      <c r="BR32" s="22">
        <f t="shared" si="48"/>
        <v>0</v>
      </c>
    </row>
    <row r="33" spans="1:70" ht="16.5">
      <c r="A33" s="73" t="s">
        <v>1105</v>
      </c>
      <c r="B33" s="32" t="str">
        <f>IF(ISNA(VLOOKUP(A33,'Licenciés Jeunes 2023'!A:C,3,0)),"",VLOOKUP(A33,'Licenciés Jeunes 2023'!A:C,3,0))</f>
        <v>PINON</v>
      </c>
      <c r="C33" s="32" t="str">
        <f>IF(ISNA(VLOOKUP(A33,'Licenciés Jeunes 2023'!A:C,2,0)),"",VLOOKUP(A33,'Licenciés Jeunes 2023'!A:C,2,0))</f>
        <v>RAPHAEL</v>
      </c>
      <c r="D33" s="32" t="str">
        <f>IF(ISNA(VLOOKUP(A33,'Licenciés Jeunes 2023'!A:F,6,0)),"",VLOOKUP(A33,'Licenciés Jeunes 2023'!A:F,6,0))</f>
        <v>C CHARTRES METROPOLE TRIATHLON</v>
      </c>
      <c r="E33" s="6"/>
      <c r="F33" s="2">
        <f>IF(E$2="Bike &amp; Run",IF(ISNA(VLOOKUP(E33,Paramètres!$B$3:$C$56,2,FALSE)),0,VLOOKUP(E33,Paramètres!$B$3:$C$56,2,FALSE)*Paramètres!$K$3),IF(OR(E33="",OR($D33="",$D33="NL",$D33="HORS LIGUE")),0,VLOOKUP(IF(OR(E33="",OR($D33="",$D33="NL",$D33="HORS LIGUE")),"",COUNTIFS($D$5:$D$72,"&lt;&gt;"&amp;"",$D$5:$D$72,"&lt;&gt;"&amp;"NL",$D$5:$D$72,"&lt;&gt;"&amp;"HORS LIGUE",E$5:E$72,"&lt;"&amp;E33)+1),Paramètres!$B$3:$C$56,2,FALSE)*Paramètres!$K$3))</f>
        <v>0</v>
      </c>
      <c r="G33" s="4"/>
      <c r="H33" s="2">
        <f>IF(G$2="Bike &amp; Run",IF(ISNA(VLOOKUP(G33,Paramètres!$B$3:$C$56,2,FALSE)),0,VLOOKUP(G33,Paramètres!$B$3:$C$56,2,FALSE)*Paramètres!$K$4),IF(OR(G33="",OR($D33="",$D33="NL",$D33="HORS LIGUE")),0,VLOOKUP(IF(OR(G33="",OR($D33="",$D33="NL",$D33="HORS LIGUE")),"",COUNTIFS($D$5:$D$72,"&lt;&gt;"&amp;"",$D$5:$D$72,"&lt;&gt;"&amp;"NL",$D$5:$D$72,"&lt;&gt;"&amp;"HORS LIGUE",G$5:G$72,"&lt;"&amp;G33)+1),Paramètres!$B$3:$C$56,2,FALSE)*Paramètres!$K$4))</f>
        <v>0</v>
      </c>
      <c r="I33" s="36"/>
      <c r="J33" s="2">
        <f>IF(I$2="Bike &amp; Run",IF(ISNA(VLOOKUP(I33,Paramètres!$B$3:$C$56,2,FALSE)),0,VLOOKUP(I33,Paramètres!$B$3:$C$56,2,FALSE)*Paramètres!$K$5),IF(OR(I33="",OR($D33="",$D33="NL",$D33="HORS LIGUE")),0,VLOOKUP(IF(OR(I33="",OR($D33="",$D33="NL",$D33="HORS LIGUE")),"",COUNTIFS($D$5:$D$72,"&lt;&gt;"&amp;"",$D$5:$D$72,"&lt;&gt;"&amp;"NL",$D$5:$D$72,"&lt;&gt;"&amp;"HORS LIGUE",I$5:I$72,"&lt;"&amp;I33)+1),Paramètres!$B$3:$C$56,2,FALSE)*Paramètres!$K$5))</f>
        <v>0</v>
      </c>
      <c r="K33" s="4"/>
      <c r="L33" s="2">
        <f>IF(K$2="Bike &amp; Run",IF(ISNA(VLOOKUP(K33,Paramètres!$B$3:$C$56,2,FALSE)),0,VLOOKUP(K33,Paramètres!$B$3:$C$56,2,FALSE)*Paramètres!$K$6),IF(OR(K33="",OR($D33="",$D33="NL",$D33="HORS LIGUE")),0,VLOOKUP(IF(OR(K33="",OR($D33="",$D33="NL",$D33="HORS LIGUE")),"",COUNTIFS($D$5:$D$72,"&lt;&gt;"&amp;"",$D$5:$D$72,"&lt;&gt;"&amp;"NL",$D$5:$D$72,"&lt;&gt;"&amp;"HORS LIGUE",K$5:K$72,"&lt;"&amp;K33)+1),Paramètres!$B$3:$C$56,2,FALSE)*Paramètres!$K$6))</f>
        <v>0</v>
      </c>
      <c r="M33" s="4"/>
      <c r="N33" s="2">
        <f>IF(M$2="Bike &amp; Run",IF(ISNA(VLOOKUP(M33,Paramètres!$B$3:$C$56,2,FALSE)),0,VLOOKUP(M33,Paramètres!$B$3:$C$56,2,FALSE)*Paramètres!$K$7),IF(OR(M33="",OR($D33="",$D33="NL",$D33="HORS LIGUE")),0,VLOOKUP(IF(OR(M33="",OR($D33="",$D33="NL",$D33="HORS LIGUE")),"",COUNTIFS($D$5:$D$72,"&lt;&gt;"&amp;"",$D$5:$D$72,"&lt;&gt;"&amp;"NL",$D$5:$D$72,"&lt;&gt;"&amp;"HORS LIGUE",M$5:M$72,"&lt;"&amp;M33)+1),Paramètres!$B$3:$C$56,2,FALSE)*Paramètres!$K$7))</f>
        <v>0</v>
      </c>
      <c r="O33" s="46"/>
      <c r="P33" s="2">
        <f>IF(O$2="Bike &amp; Run",IF(ISNA(VLOOKUP(O33,Paramètres!$B$3:$C$56,2,FALSE)),0,VLOOKUP(O33,Paramètres!$B$3:$C$56,2,FALSE)*Paramètres!$K$8),IF(OR(O33="",OR($D33="",$D33="NL",$D33="HORS LIGUE")),0,VLOOKUP(IF(OR(O33="",OR($D33="",$D33="NL",$D33="HORS LIGUE")),"",COUNTIFS($D$5:$D$72,"&lt;&gt;"&amp;"",$D$5:$D$72,"&lt;&gt;"&amp;"NL",$D$5:$D$72,"&lt;&gt;"&amp;"HORS LIGUE",O$5:O$72,"&lt;"&amp;O33)+1),Paramètres!$B$3:$C$56,2,FALSE)*Paramètres!$K$8))</f>
        <v>0</v>
      </c>
      <c r="Q33" s="46"/>
      <c r="R33" s="2">
        <f>IF(Q$2="Bike &amp; Run",IF(ISNA(VLOOKUP(Q33,Paramètres!$B$3:$C$56,2,FALSE)),0,VLOOKUP(Q33,Paramètres!$B$3:$C$56,2,FALSE)*Paramètres!$K$9),IF(OR(Q33="",OR($D33="",$D33="NL",$D33="HORS LIGUE")),0,VLOOKUP(IF(OR(Q33="",OR($D33="",$D33="NL",$D33="HORS LIGUE")),"",COUNTIFS($D$5:$D$72,"&lt;&gt;"&amp;"",$D$5:$D$72,"&lt;&gt;"&amp;"NL",$D$5:$D$72,"&lt;&gt;"&amp;"HORS LIGUE",Q$5:Q$72,"&lt;"&amp;Q33)+1),Paramètres!$B$3:$C$56,2,FALSE)*Paramètres!$K$9))</f>
        <v>0</v>
      </c>
      <c r="S33" s="46"/>
      <c r="T33" s="2">
        <f>IF(S$2="Bike &amp; Run",IF(ISNA(VLOOKUP(S33,Paramètres!$B$3:$C$56,2,FALSE)),0,VLOOKUP(S33,Paramètres!$B$3:$C$56,2,FALSE)*Paramètres!$K$10),IF(OR(S33="",OR($D33="",$D33="NL",$D33="HORS LIGUE")),0,VLOOKUP(IF(OR(S33="",OR($D33="",$D33="NL",$D33="HORS LIGUE")),"",COUNTIFS($D$5:$D$72,"&lt;&gt;"&amp;"",$D$5:$D$72,"&lt;&gt;"&amp;"NL",$D$5:$D$72,"&lt;&gt;"&amp;"HORS LIGUE",S$5:S$72,"&lt;"&amp;S33)+1),Paramètres!$B$3:$C$56,2,FALSE)*Paramètres!$K$10))</f>
        <v>0</v>
      </c>
      <c r="U33" s="46"/>
      <c r="V33" s="2">
        <f>IF(U$2="Bike &amp; Run",IF(ISNA(VLOOKUP(U33,Paramètres!$B$3:$C$56,2,FALSE)),0,VLOOKUP(U33,Paramètres!$B$3:$C$56,2,FALSE)*Paramètres!$K$11),IF(OR(U33="",OR($D33="",$D33="NL",$D33="HORS LIGUE")),0,VLOOKUP(IF(OR(U33="",OR($D33="",$D33="NL",$D33="HORS LIGUE")),"",COUNTIFS($D$5:$D$72,"&lt;&gt;"&amp;"",$D$5:$D$72,"&lt;&gt;"&amp;"NL",$D$5:$D$72,"&lt;&gt;"&amp;"HORS LIGUE",U$5:U$72,"&lt;"&amp;U33)+1),Paramètres!$B$3:$C$56,2,FALSE)*Paramètres!$K$11))</f>
        <v>0</v>
      </c>
      <c r="W33" s="46"/>
      <c r="X33" s="2">
        <f>IF(W$2="Bike &amp; Run",IF(ISNA(VLOOKUP(W33,Paramètres!$B$3:$C$56,2,FALSE)),0,VLOOKUP(W33,Paramètres!$B$3:$C$56,2,FALSE)*Paramètres!$K$12),IF(OR(W33="",OR($D33="",$D33="NL",$D33="HORS LIGUE")),0,VLOOKUP(IF(OR(W33="",OR($D33="",$D33="NL",$D33="HORS LIGUE")),"",COUNTIFS($D$5:$D$72,"&lt;&gt;"&amp;"",$D$5:$D$72,"&lt;&gt;"&amp;"NL",$D$5:$D$72,"&lt;&gt;"&amp;"HORS LIGUE",W$5:W$72,"&lt;"&amp;W33)+1),Paramètres!$B$3:$C$56,2,FALSE)*Paramètres!$K$12))</f>
        <v>0</v>
      </c>
      <c r="Y33" s="46"/>
      <c r="Z33" s="2">
        <f>IF(Y$2="Bike &amp; Run",IF(ISNA(VLOOKUP(Y33,Paramètres!$B$3:$C$56,2,FALSE)),0,VLOOKUP(Y33,Paramètres!$B$3:$C$56,2,FALSE)*Paramètres!$K$13),IF(OR(Y33="",OR($D33="",$D33="NL",$D33="HORS LIGUE")),0,VLOOKUP(IF(OR(Y33="",OR($D33="",$D33="NL",$D33="HORS LIGUE")),"",COUNTIFS($D$5:$D$72,"&lt;&gt;"&amp;"",$D$5:$D$72,"&lt;&gt;"&amp;"NL",$D$5:$D$72,"&lt;&gt;"&amp;"HORS LIGUE",Y$5:Y$72,"&lt;"&amp;Y33)+1),Paramètres!$B$3:$C$56,2,FALSE)*Paramètres!$K$13))</f>
        <v>0</v>
      </c>
      <c r="AA33" s="46"/>
      <c r="AB33" s="2">
        <f>IF(AA$2="Bike &amp; Run",IF(ISNA(VLOOKUP(AA33,Paramètres!$B$3:$C$56,2,FALSE)),0,VLOOKUP(AA33,Paramètres!$B$3:$C$56,2,FALSE)*Paramètres!$K$14),IF(OR(AA33="",OR($D33="",$D33="NL",$D33="HORS LIGUE")),0,VLOOKUP(IF(OR(AA33="",OR($D33="",$D33="NL",$D33="HORS LIGUE")),"",COUNTIFS($D$5:$D$72,"&lt;&gt;"&amp;"",$D$5:$D$72,"&lt;&gt;"&amp;"NL",$D$5:$D$72,"&lt;&gt;"&amp;"HORS LIGUE",AA$5:AA$72,"&lt;"&amp;AA33)+1),Paramètres!$B$3:$C$56,2,FALSE)*Paramètres!$K$14))</f>
        <v>0</v>
      </c>
      <c r="AC33" s="46"/>
      <c r="AD33" s="2">
        <f>IF(AC$2="Bike &amp; Run",IF(ISNA(VLOOKUP(AC33,Paramètres!$B$3:$C$56,2,FALSE)),0,VLOOKUP(AC33,Paramètres!$B$3:$C$56,2,FALSE)*Paramètres!$K$15),IF(OR(AC33="",OR($D33="",$D33="NL",$D33="HORS LIGUE")),0,VLOOKUP(IF(OR(AC33="",OR($D33="",$D33="NL",$D33="HORS LIGUE")),"",COUNTIFS($D$5:$D$72,"&lt;&gt;"&amp;"",$D$5:$D$72,"&lt;&gt;"&amp;"NL",$D$5:$D$72,"&lt;&gt;"&amp;"HORS LIGUE",AC$5:AC$72,"&lt;"&amp;AC33)+1),Paramètres!$B$3:$C$56,2,FALSE)*Paramètres!$K$15))</f>
        <v>0</v>
      </c>
      <c r="AE33" s="46"/>
      <c r="AF33" s="2">
        <f>IF(AE$2="Bike &amp; Run",IF(ISNA(VLOOKUP(AE33,Paramètres!$B$3:$C$56,2,FALSE)),0,VLOOKUP(AE33,Paramètres!$B$3:$C$56,2,FALSE)*Paramètres!$K$16),IF(OR(AE33="",OR($D33="",$D33="NL",$D33="HORS LIGUE")),0,VLOOKUP(IF(OR(AE33="",OR($D33="",$D33="NL",$D33="HORS LIGUE")),"",COUNTIFS($D$5:$D$72,"&lt;&gt;"&amp;"",$D$5:$D$72,"&lt;&gt;"&amp;"NL",$D$5:$D$72,"&lt;&gt;"&amp;"HORS LIGUE",AE$5:AE$72,"&lt;"&amp;AE33)+1),Paramètres!$B$3:$C$56,2,FALSE)*Paramètres!$K$16))</f>
        <v>0</v>
      </c>
      <c r="AG33" s="46"/>
      <c r="AH33" s="2">
        <f>IF(AG$2="Bike &amp; Run",IF(ISNA(VLOOKUP(AG33,Paramètres!$B$3:$C$56,2,FALSE)),0,VLOOKUP(AG33,Paramètres!$B$3:$C$56,2,FALSE)*Paramètres!$K$17),IF(OR(AG33="",OR($D33="",$D33="NL",$D33="HORS LIGUE")),0,VLOOKUP(IF(OR(AG33="",OR($D33="",$D33="NL",$D33="HORS LIGUE")),"",COUNTIFS($D$5:$D$72,"&lt;&gt;"&amp;"",$D$5:$D$72,"&lt;&gt;"&amp;"NL",$D$5:$D$72,"&lt;&gt;"&amp;"HORS LIGUE",AG$5:AG$72,"&lt;"&amp;AG33)+1),Paramètres!$B$3:$C$56,2,FALSE)*Paramètres!$K$17))</f>
        <v>0</v>
      </c>
      <c r="AI33" s="40">
        <f t="shared" si="0"/>
        <v>0</v>
      </c>
      <c r="AJ33" s="3" t="str">
        <f t="shared" si="1"/>
        <v/>
      </c>
      <c r="AK33" s="5">
        <f t="shared" si="2"/>
        <v>0</v>
      </c>
      <c r="AL33" s="41">
        <f t="shared" si="3"/>
        <v>0</v>
      </c>
      <c r="AM33" s="33" t="str">
        <f t="shared" si="4"/>
        <v/>
      </c>
      <c r="AO33" s="22">
        <f t="shared" si="5"/>
        <v>0</v>
      </c>
      <c r="AP33">
        <f t="shared" si="6"/>
        <v>0</v>
      </c>
      <c r="AQ33">
        <f t="shared" si="7"/>
        <v>0</v>
      </c>
      <c r="AR33">
        <f t="shared" si="8"/>
        <v>0</v>
      </c>
      <c r="AS33">
        <f t="shared" si="9"/>
        <v>0</v>
      </c>
      <c r="AT33">
        <f t="shared" si="10"/>
        <v>0</v>
      </c>
      <c r="AU33">
        <f t="shared" si="11"/>
        <v>0</v>
      </c>
      <c r="AV33">
        <f t="shared" si="12"/>
        <v>0</v>
      </c>
      <c r="AW33">
        <f t="shared" si="13"/>
        <v>0</v>
      </c>
      <c r="AX33">
        <f t="shared" si="14"/>
        <v>0</v>
      </c>
      <c r="AY33">
        <f t="shared" si="15"/>
        <v>0</v>
      </c>
      <c r="AZ33">
        <f t="shared" si="16"/>
        <v>0</v>
      </c>
      <c r="BA33">
        <f t="shared" si="17"/>
        <v>0</v>
      </c>
      <c r="BB33">
        <f t="shared" si="18"/>
        <v>0</v>
      </c>
      <c r="BC33">
        <f t="shared" si="19"/>
        <v>0</v>
      </c>
      <c r="BD33">
        <f t="shared" si="20"/>
        <v>0</v>
      </c>
      <c r="BE33" s="22">
        <f t="shared" ref="BE33:BR33" si="49">BD33+LARGE($AO33:$BC33,BE$4)</f>
        <v>0</v>
      </c>
      <c r="BF33" s="22">
        <f t="shared" si="49"/>
        <v>0</v>
      </c>
      <c r="BG33" s="22">
        <f t="shared" si="49"/>
        <v>0</v>
      </c>
      <c r="BH33" s="22">
        <f t="shared" si="49"/>
        <v>0</v>
      </c>
      <c r="BI33" s="22">
        <f t="shared" si="49"/>
        <v>0</v>
      </c>
      <c r="BJ33" s="22">
        <f t="shared" si="49"/>
        <v>0</v>
      </c>
      <c r="BK33" s="22">
        <f t="shared" si="49"/>
        <v>0</v>
      </c>
      <c r="BL33" s="22">
        <f t="shared" si="49"/>
        <v>0</v>
      </c>
      <c r="BM33" s="22">
        <f t="shared" si="49"/>
        <v>0</v>
      </c>
      <c r="BN33" s="22">
        <f t="shared" si="49"/>
        <v>0</v>
      </c>
      <c r="BO33" s="22">
        <f t="shared" si="49"/>
        <v>0</v>
      </c>
      <c r="BP33" s="22">
        <f t="shared" si="49"/>
        <v>0</v>
      </c>
      <c r="BQ33" s="22">
        <f t="shared" si="49"/>
        <v>0</v>
      </c>
      <c r="BR33" s="22">
        <f t="shared" si="49"/>
        <v>0</v>
      </c>
    </row>
    <row r="34" spans="1:70" ht="16.5">
      <c r="A34" s="73" t="s">
        <v>1376</v>
      </c>
      <c r="B34" s="32" t="str">
        <f>IF(ISNA(VLOOKUP(A34,'Licenciés Jeunes 2023'!A:C,3,0)),"",VLOOKUP(A34,'Licenciés Jeunes 2023'!A:C,3,0))</f>
        <v>DE QUILLACQ</v>
      </c>
      <c r="C34" s="32" t="str">
        <f>IF(ISNA(VLOOKUP(A34,'Licenciés Jeunes 2023'!A:C,2,0)),"",VLOOKUP(A34,'Licenciés Jeunes 2023'!A:C,2,0))</f>
        <v>Paul</v>
      </c>
      <c r="D34" s="32" t="str">
        <f>IF(ISNA(VLOOKUP(A34,'Licenciés Jeunes 2023'!A:F,6,0)),"",VLOOKUP(A34,'Licenciés Jeunes 2023'!A:F,6,0))</f>
        <v>RSSCTRIATHLON</v>
      </c>
      <c r="E34" s="6"/>
      <c r="F34" s="2">
        <f>IF(E$2="Bike &amp; Run",IF(ISNA(VLOOKUP(E34,Paramètres!$B$3:$C$56,2,FALSE)),0,VLOOKUP(E34,Paramètres!$B$3:$C$56,2,FALSE)*Paramètres!$K$3),IF(OR(E34="",OR($D34="",$D34="NL",$D34="HORS LIGUE")),0,VLOOKUP(IF(OR(E34="",OR($D34="",$D34="NL",$D34="HORS LIGUE")),"",COUNTIFS($D$5:$D$72,"&lt;&gt;"&amp;"",$D$5:$D$72,"&lt;&gt;"&amp;"NL",$D$5:$D$72,"&lt;&gt;"&amp;"HORS LIGUE",E$5:E$72,"&lt;"&amp;E34)+1),Paramètres!$B$3:$C$56,2,FALSE)*Paramètres!$K$3))</f>
        <v>0</v>
      </c>
      <c r="G34" s="4"/>
      <c r="H34" s="2">
        <f>IF(G$2="Bike &amp; Run",IF(ISNA(VLOOKUP(G34,Paramètres!$B$3:$C$56,2,FALSE)),0,VLOOKUP(G34,Paramètres!$B$3:$C$56,2,FALSE)*Paramètres!$K$4),IF(OR(G34="",OR($D34="",$D34="NL",$D34="HORS LIGUE")),0,VLOOKUP(IF(OR(G34="",OR($D34="",$D34="NL",$D34="HORS LIGUE")),"",COUNTIFS($D$5:$D$72,"&lt;&gt;"&amp;"",$D$5:$D$72,"&lt;&gt;"&amp;"NL",$D$5:$D$72,"&lt;&gt;"&amp;"HORS LIGUE",G$5:G$72,"&lt;"&amp;G34)+1),Paramètres!$B$3:$C$56,2,FALSE)*Paramètres!$K$4))</f>
        <v>0</v>
      </c>
      <c r="I34" s="36"/>
      <c r="J34" s="2">
        <f>IF(I$2="Bike &amp; Run",IF(ISNA(VLOOKUP(I34,Paramètres!$B$3:$C$56,2,FALSE)),0,VLOOKUP(I34,Paramètres!$B$3:$C$56,2,FALSE)*Paramètres!$K$5),IF(OR(I34="",OR($D34="",$D34="NL",$D34="HORS LIGUE")),0,VLOOKUP(IF(OR(I34="",OR($D34="",$D34="NL",$D34="HORS LIGUE")),"",COUNTIFS($D$5:$D$72,"&lt;&gt;"&amp;"",$D$5:$D$72,"&lt;&gt;"&amp;"NL",$D$5:$D$72,"&lt;&gt;"&amp;"HORS LIGUE",I$5:I$72,"&lt;"&amp;I34)+1),Paramètres!$B$3:$C$56,2,FALSE)*Paramètres!$K$5))</f>
        <v>0</v>
      </c>
      <c r="K34" s="4"/>
      <c r="L34" s="2">
        <f>IF(K$2="Bike &amp; Run",IF(ISNA(VLOOKUP(K34,Paramètres!$B$3:$C$56,2,FALSE)),0,VLOOKUP(K34,Paramètres!$B$3:$C$56,2,FALSE)*Paramètres!$K$6),IF(OR(K34="",OR($D34="",$D34="NL",$D34="HORS LIGUE")),0,VLOOKUP(IF(OR(K34="",OR($D34="",$D34="NL",$D34="HORS LIGUE")),"",COUNTIFS($D$5:$D$72,"&lt;&gt;"&amp;"",$D$5:$D$72,"&lt;&gt;"&amp;"NL",$D$5:$D$72,"&lt;&gt;"&amp;"HORS LIGUE",K$5:K$72,"&lt;"&amp;K34)+1),Paramètres!$B$3:$C$56,2,FALSE)*Paramètres!$K$6))</f>
        <v>0</v>
      </c>
      <c r="M34" s="4"/>
      <c r="N34" s="2">
        <f>IF(M$2="Bike &amp; Run",IF(ISNA(VLOOKUP(M34,Paramètres!$B$3:$C$56,2,FALSE)),0,VLOOKUP(M34,Paramètres!$B$3:$C$56,2,FALSE)*Paramètres!$K$7),IF(OR(M34="",OR($D34="",$D34="NL",$D34="HORS LIGUE")),0,VLOOKUP(IF(OR(M34="",OR($D34="",$D34="NL",$D34="HORS LIGUE")),"",COUNTIFS($D$5:$D$72,"&lt;&gt;"&amp;"",$D$5:$D$72,"&lt;&gt;"&amp;"NL",$D$5:$D$72,"&lt;&gt;"&amp;"HORS LIGUE",M$5:M$72,"&lt;"&amp;M34)+1),Paramètres!$B$3:$C$56,2,FALSE)*Paramètres!$K$7))</f>
        <v>0</v>
      </c>
      <c r="O34" s="46"/>
      <c r="P34" s="2">
        <f>IF(O$2="Bike &amp; Run",IF(ISNA(VLOOKUP(O34,Paramètres!$B$3:$C$56,2,FALSE)),0,VLOOKUP(O34,Paramètres!$B$3:$C$56,2,FALSE)*Paramètres!$K$8),IF(OR(O34="",OR($D34="",$D34="NL",$D34="HORS LIGUE")),0,VLOOKUP(IF(OR(O34="",OR($D34="",$D34="NL",$D34="HORS LIGUE")),"",COUNTIFS($D$5:$D$72,"&lt;&gt;"&amp;"",$D$5:$D$72,"&lt;&gt;"&amp;"NL",$D$5:$D$72,"&lt;&gt;"&amp;"HORS LIGUE",O$5:O$72,"&lt;"&amp;O34)+1),Paramètres!$B$3:$C$56,2,FALSE)*Paramètres!$K$8))</f>
        <v>0</v>
      </c>
      <c r="Q34" s="46"/>
      <c r="R34" s="2">
        <f>IF(Q$2="Bike &amp; Run",IF(ISNA(VLOOKUP(Q34,Paramètres!$B$3:$C$56,2,FALSE)),0,VLOOKUP(Q34,Paramètres!$B$3:$C$56,2,FALSE)*Paramètres!$K$9),IF(OR(Q34="",OR($D34="",$D34="NL",$D34="HORS LIGUE")),0,VLOOKUP(IF(OR(Q34="",OR($D34="",$D34="NL",$D34="HORS LIGUE")),"",COUNTIFS($D$5:$D$72,"&lt;&gt;"&amp;"",$D$5:$D$72,"&lt;&gt;"&amp;"NL",$D$5:$D$72,"&lt;&gt;"&amp;"HORS LIGUE",Q$5:Q$72,"&lt;"&amp;Q34)+1),Paramètres!$B$3:$C$56,2,FALSE)*Paramètres!$K$9))</f>
        <v>0</v>
      </c>
      <c r="S34" s="46"/>
      <c r="T34" s="2">
        <f>IF(S$2="Bike &amp; Run",IF(ISNA(VLOOKUP(S34,Paramètres!$B$3:$C$56,2,FALSE)),0,VLOOKUP(S34,Paramètres!$B$3:$C$56,2,FALSE)*Paramètres!$K$10),IF(OR(S34="",OR($D34="",$D34="NL",$D34="HORS LIGUE")),0,VLOOKUP(IF(OR(S34="",OR($D34="",$D34="NL",$D34="HORS LIGUE")),"",COUNTIFS($D$5:$D$72,"&lt;&gt;"&amp;"",$D$5:$D$72,"&lt;&gt;"&amp;"NL",$D$5:$D$72,"&lt;&gt;"&amp;"HORS LIGUE",S$5:S$72,"&lt;"&amp;S34)+1),Paramètres!$B$3:$C$56,2,FALSE)*Paramètres!$K$10))</f>
        <v>0</v>
      </c>
      <c r="U34" s="46"/>
      <c r="V34" s="2">
        <f>IF(U$2="Bike &amp; Run",IF(ISNA(VLOOKUP(U34,Paramètres!$B$3:$C$56,2,FALSE)),0,VLOOKUP(U34,Paramètres!$B$3:$C$56,2,FALSE)*Paramètres!$K$11),IF(OR(U34="",OR($D34="",$D34="NL",$D34="HORS LIGUE")),0,VLOOKUP(IF(OR(U34="",OR($D34="",$D34="NL",$D34="HORS LIGUE")),"",COUNTIFS($D$5:$D$72,"&lt;&gt;"&amp;"",$D$5:$D$72,"&lt;&gt;"&amp;"NL",$D$5:$D$72,"&lt;&gt;"&amp;"HORS LIGUE",U$5:U$72,"&lt;"&amp;U34)+1),Paramètres!$B$3:$C$56,2,FALSE)*Paramètres!$K$11))</f>
        <v>0</v>
      </c>
      <c r="W34" s="46"/>
      <c r="X34" s="2">
        <f>IF(W$2="Bike &amp; Run",IF(ISNA(VLOOKUP(W34,Paramètres!$B$3:$C$56,2,FALSE)),0,VLOOKUP(W34,Paramètres!$B$3:$C$56,2,FALSE)*Paramètres!$K$12),IF(OR(W34="",OR($D34="",$D34="NL",$D34="HORS LIGUE")),0,VLOOKUP(IF(OR(W34="",OR($D34="",$D34="NL",$D34="HORS LIGUE")),"",COUNTIFS($D$5:$D$72,"&lt;&gt;"&amp;"",$D$5:$D$72,"&lt;&gt;"&amp;"NL",$D$5:$D$72,"&lt;&gt;"&amp;"HORS LIGUE",W$5:W$72,"&lt;"&amp;W34)+1),Paramètres!$B$3:$C$56,2,FALSE)*Paramètres!$K$12))</f>
        <v>0</v>
      </c>
      <c r="Y34" s="46"/>
      <c r="Z34" s="2">
        <f>IF(Y$2="Bike &amp; Run",IF(ISNA(VLOOKUP(Y34,Paramètres!$B$3:$C$56,2,FALSE)),0,VLOOKUP(Y34,Paramètres!$B$3:$C$56,2,FALSE)*Paramètres!$K$13),IF(OR(Y34="",OR($D34="",$D34="NL",$D34="HORS LIGUE")),0,VLOOKUP(IF(OR(Y34="",OR($D34="",$D34="NL",$D34="HORS LIGUE")),"",COUNTIFS($D$5:$D$72,"&lt;&gt;"&amp;"",$D$5:$D$72,"&lt;&gt;"&amp;"NL",$D$5:$D$72,"&lt;&gt;"&amp;"HORS LIGUE",Y$5:Y$72,"&lt;"&amp;Y34)+1),Paramètres!$B$3:$C$56,2,FALSE)*Paramètres!$K$13))</f>
        <v>0</v>
      </c>
      <c r="AA34" s="46"/>
      <c r="AB34" s="2">
        <f>IF(AA$2="Bike &amp; Run",IF(ISNA(VLOOKUP(AA34,Paramètres!$B$3:$C$56,2,FALSE)),0,VLOOKUP(AA34,Paramètres!$B$3:$C$56,2,FALSE)*Paramètres!$K$14),IF(OR(AA34="",OR($D34="",$D34="NL",$D34="HORS LIGUE")),0,VLOOKUP(IF(OR(AA34="",OR($D34="",$D34="NL",$D34="HORS LIGUE")),"",COUNTIFS($D$5:$D$72,"&lt;&gt;"&amp;"",$D$5:$D$72,"&lt;&gt;"&amp;"NL",$D$5:$D$72,"&lt;&gt;"&amp;"HORS LIGUE",AA$5:AA$72,"&lt;"&amp;AA34)+1),Paramètres!$B$3:$C$56,2,FALSE)*Paramètres!$K$14))</f>
        <v>0</v>
      </c>
      <c r="AC34" s="46"/>
      <c r="AD34" s="2">
        <f>IF(AC$2="Bike &amp; Run",IF(ISNA(VLOOKUP(AC34,Paramètres!$B$3:$C$56,2,FALSE)),0,VLOOKUP(AC34,Paramètres!$B$3:$C$56,2,FALSE)*Paramètres!$K$15),IF(OR(AC34="",OR($D34="",$D34="NL",$D34="HORS LIGUE")),0,VLOOKUP(IF(OR(AC34="",OR($D34="",$D34="NL",$D34="HORS LIGUE")),"",COUNTIFS($D$5:$D$72,"&lt;&gt;"&amp;"",$D$5:$D$72,"&lt;&gt;"&amp;"NL",$D$5:$D$72,"&lt;&gt;"&amp;"HORS LIGUE",AC$5:AC$72,"&lt;"&amp;AC34)+1),Paramètres!$B$3:$C$56,2,FALSE)*Paramètres!$K$15))</f>
        <v>0</v>
      </c>
      <c r="AE34" s="46"/>
      <c r="AF34" s="2">
        <f>IF(AE$2="Bike &amp; Run",IF(ISNA(VLOOKUP(AE34,Paramètres!$B$3:$C$56,2,FALSE)),0,VLOOKUP(AE34,Paramètres!$B$3:$C$56,2,FALSE)*Paramètres!$K$16),IF(OR(AE34="",OR($D34="",$D34="NL",$D34="HORS LIGUE")),0,VLOOKUP(IF(OR(AE34="",OR($D34="",$D34="NL",$D34="HORS LIGUE")),"",COUNTIFS($D$5:$D$72,"&lt;&gt;"&amp;"",$D$5:$D$72,"&lt;&gt;"&amp;"NL",$D$5:$D$72,"&lt;&gt;"&amp;"HORS LIGUE",AE$5:AE$72,"&lt;"&amp;AE34)+1),Paramètres!$B$3:$C$56,2,FALSE)*Paramètres!$K$16))</f>
        <v>0</v>
      </c>
      <c r="AG34" s="46"/>
      <c r="AH34" s="2">
        <f>IF(AG$2="Bike &amp; Run",IF(ISNA(VLOOKUP(AG34,Paramètres!$B$3:$C$56,2,FALSE)),0,VLOOKUP(AG34,Paramètres!$B$3:$C$56,2,FALSE)*Paramètres!$K$17),IF(OR(AG34="",OR($D34="",$D34="NL",$D34="HORS LIGUE")),0,VLOOKUP(IF(OR(AG34="",OR($D34="",$D34="NL",$D34="HORS LIGUE")),"",COUNTIFS($D$5:$D$72,"&lt;&gt;"&amp;"",$D$5:$D$72,"&lt;&gt;"&amp;"NL",$D$5:$D$72,"&lt;&gt;"&amp;"HORS LIGUE",AG$5:AG$72,"&lt;"&amp;AG34)+1),Paramètres!$B$3:$C$56,2,FALSE)*Paramètres!$K$17))</f>
        <v>0</v>
      </c>
      <c r="AI34" s="40">
        <f t="shared" si="0"/>
        <v>0</v>
      </c>
      <c r="AJ34" s="3" t="str">
        <f t="shared" si="1"/>
        <v/>
      </c>
      <c r="AK34" s="5">
        <f t="shared" si="2"/>
        <v>0</v>
      </c>
      <c r="AL34" s="41">
        <f t="shared" si="3"/>
        <v>0</v>
      </c>
      <c r="AM34" s="33" t="str">
        <f t="shared" si="4"/>
        <v/>
      </c>
      <c r="AO34" s="22">
        <f t="shared" si="5"/>
        <v>0</v>
      </c>
      <c r="AP34">
        <f t="shared" si="6"/>
        <v>0</v>
      </c>
      <c r="AQ34">
        <f t="shared" si="7"/>
        <v>0</v>
      </c>
      <c r="AR34">
        <f t="shared" si="8"/>
        <v>0</v>
      </c>
      <c r="AS34">
        <f t="shared" si="9"/>
        <v>0</v>
      </c>
      <c r="AT34">
        <f t="shared" si="10"/>
        <v>0</v>
      </c>
      <c r="AU34">
        <f t="shared" si="11"/>
        <v>0</v>
      </c>
      <c r="AV34">
        <f t="shared" si="12"/>
        <v>0</v>
      </c>
      <c r="AW34">
        <f t="shared" si="13"/>
        <v>0</v>
      </c>
      <c r="AX34">
        <f t="shared" si="14"/>
        <v>0</v>
      </c>
      <c r="AY34">
        <f t="shared" si="15"/>
        <v>0</v>
      </c>
      <c r="AZ34">
        <f t="shared" si="16"/>
        <v>0</v>
      </c>
      <c r="BA34">
        <f t="shared" si="17"/>
        <v>0</v>
      </c>
      <c r="BB34">
        <f t="shared" si="18"/>
        <v>0</v>
      </c>
      <c r="BC34">
        <f t="shared" si="19"/>
        <v>0</v>
      </c>
      <c r="BD34">
        <f t="shared" si="20"/>
        <v>0</v>
      </c>
      <c r="BE34" s="22">
        <f t="shared" ref="BE34:BR34" si="50">BD34+LARGE($AO34:$BC34,BE$4)</f>
        <v>0</v>
      </c>
      <c r="BF34" s="22">
        <f t="shared" si="50"/>
        <v>0</v>
      </c>
      <c r="BG34" s="22">
        <f t="shared" si="50"/>
        <v>0</v>
      </c>
      <c r="BH34" s="22">
        <f t="shared" si="50"/>
        <v>0</v>
      </c>
      <c r="BI34" s="22">
        <f t="shared" si="50"/>
        <v>0</v>
      </c>
      <c r="BJ34" s="22">
        <f t="shared" si="50"/>
        <v>0</v>
      </c>
      <c r="BK34" s="22">
        <f t="shared" si="50"/>
        <v>0</v>
      </c>
      <c r="BL34" s="22">
        <f t="shared" si="50"/>
        <v>0</v>
      </c>
      <c r="BM34" s="22">
        <f t="shared" si="50"/>
        <v>0</v>
      </c>
      <c r="BN34" s="22">
        <f t="shared" si="50"/>
        <v>0</v>
      </c>
      <c r="BO34" s="22">
        <f t="shared" si="50"/>
        <v>0</v>
      </c>
      <c r="BP34" s="22">
        <f t="shared" si="50"/>
        <v>0</v>
      </c>
      <c r="BQ34" s="22">
        <f t="shared" si="50"/>
        <v>0</v>
      </c>
      <c r="BR34" s="22">
        <f t="shared" si="50"/>
        <v>0</v>
      </c>
    </row>
    <row r="35" spans="1:70" ht="16.5">
      <c r="A35" s="73" t="s">
        <v>1401</v>
      </c>
      <c r="B35" s="32" t="str">
        <f>IF(ISNA(VLOOKUP(A35,'Licenciés Jeunes 2023'!A:C,3,0)),"",VLOOKUP(A35,'Licenciés Jeunes 2023'!A:C,3,0))</f>
        <v>GUERAUD</v>
      </c>
      <c r="C35" s="32" t="str">
        <f>IF(ISNA(VLOOKUP(A35,'Licenciés Jeunes 2023'!A:C,2,0)),"",VLOOKUP(A35,'Licenciés Jeunes 2023'!A:C,2,0))</f>
        <v>ETHAN</v>
      </c>
      <c r="D35" s="32" t="str">
        <f>IF(ISNA(VLOOKUP(A35,'Licenciés Jeunes 2023'!A:F,6,0)),"",VLOOKUP(A35,'Licenciés Jeunes 2023'!A:F,6,0))</f>
        <v>T.C. JOUE LES TOURS</v>
      </c>
      <c r="E35" s="6"/>
      <c r="F35" s="2">
        <f>IF(E$2="Bike &amp; Run",IF(ISNA(VLOOKUP(E35,Paramètres!$B$3:$C$56,2,FALSE)),0,VLOOKUP(E35,Paramètres!$B$3:$C$56,2,FALSE)*Paramètres!$K$3),IF(OR(E35="",OR($D35="",$D35="NL",$D35="HORS LIGUE")),0,VLOOKUP(IF(OR(E35="",OR($D35="",$D35="NL",$D35="HORS LIGUE")),"",COUNTIFS($D$5:$D$72,"&lt;&gt;"&amp;"",$D$5:$D$72,"&lt;&gt;"&amp;"NL",$D$5:$D$72,"&lt;&gt;"&amp;"HORS LIGUE",E$5:E$72,"&lt;"&amp;E35)+1),Paramètres!$B$3:$C$56,2,FALSE)*Paramètres!$K$3))</f>
        <v>0</v>
      </c>
      <c r="G35" s="4"/>
      <c r="H35" s="2">
        <f>IF(G$2="Bike &amp; Run",IF(ISNA(VLOOKUP(G35,Paramètres!$B$3:$C$56,2,FALSE)),0,VLOOKUP(G35,Paramètres!$B$3:$C$56,2,FALSE)*Paramètres!$K$4),IF(OR(G35="",OR($D35="",$D35="NL",$D35="HORS LIGUE")),0,VLOOKUP(IF(OR(G35="",OR($D35="",$D35="NL",$D35="HORS LIGUE")),"",COUNTIFS($D$5:$D$72,"&lt;&gt;"&amp;"",$D$5:$D$72,"&lt;&gt;"&amp;"NL",$D$5:$D$72,"&lt;&gt;"&amp;"HORS LIGUE",G$5:G$72,"&lt;"&amp;G35)+1),Paramètres!$B$3:$C$56,2,FALSE)*Paramètres!$K$4))</f>
        <v>0</v>
      </c>
      <c r="I35" s="36"/>
      <c r="J35" s="2">
        <f>IF(I$2="Bike &amp; Run",IF(ISNA(VLOOKUP(I35,Paramètres!$B$3:$C$56,2,FALSE)),0,VLOOKUP(I35,Paramètres!$B$3:$C$56,2,FALSE)*Paramètres!$K$5),IF(OR(I35="",OR($D35="",$D35="NL",$D35="HORS LIGUE")),0,VLOOKUP(IF(OR(I35="",OR($D35="",$D35="NL",$D35="HORS LIGUE")),"",COUNTIFS($D$5:$D$72,"&lt;&gt;"&amp;"",$D$5:$D$72,"&lt;&gt;"&amp;"NL",$D$5:$D$72,"&lt;&gt;"&amp;"HORS LIGUE",I$5:I$72,"&lt;"&amp;I35)+1),Paramètres!$B$3:$C$56,2,FALSE)*Paramètres!$K$5))</f>
        <v>0</v>
      </c>
      <c r="K35" s="4"/>
      <c r="L35" s="2">
        <f>IF(K$2="Bike &amp; Run",IF(ISNA(VLOOKUP(K35,Paramètres!$B$3:$C$56,2,FALSE)),0,VLOOKUP(K35,Paramètres!$B$3:$C$56,2,FALSE)*Paramètres!$K$6),IF(OR(K35="",OR($D35="",$D35="NL",$D35="HORS LIGUE")),0,VLOOKUP(IF(OR(K35="",OR($D35="",$D35="NL",$D35="HORS LIGUE")),"",COUNTIFS($D$5:$D$72,"&lt;&gt;"&amp;"",$D$5:$D$72,"&lt;&gt;"&amp;"NL",$D$5:$D$72,"&lt;&gt;"&amp;"HORS LIGUE",K$5:K$72,"&lt;"&amp;K35)+1),Paramètres!$B$3:$C$56,2,FALSE)*Paramètres!$K$6))</f>
        <v>0</v>
      </c>
      <c r="M35" s="4"/>
      <c r="N35" s="2">
        <f>IF(M$2="Bike &amp; Run",IF(ISNA(VLOOKUP(M35,Paramètres!$B$3:$C$56,2,FALSE)),0,VLOOKUP(M35,Paramètres!$B$3:$C$56,2,FALSE)*Paramètres!$K$7),IF(OR(M35="",OR($D35="",$D35="NL",$D35="HORS LIGUE")),0,VLOOKUP(IF(OR(M35="",OR($D35="",$D35="NL",$D35="HORS LIGUE")),"",COUNTIFS($D$5:$D$72,"&lt;&gt;"&amp;"",$D$5:$D$72,"&lt;&gt;"&amp;"NL",$D$5:$D$72,"&lt;&gt;"&amp;"HORS LIGUE",M$5:M$72,"&lt;"&amp;M35)+1),Paramètres!$B$3:$C$56,2,FALSE)*Paramètres!$K$7))</f>
        <v>0</v>
      </c>
      <c r="O35" s="46"/>
      <c r="P35" s="2">
        <f>IF(O$2="Bike &amp; Run",IF(ISNA(VLOOKUP(O35,Paramètres!$B$3:$C$56,2,FALSE)),0,VLOOKUP(O35,Paramètres!$B$3:$C$56,2,FALSE)*Paramètres!$K$8),IF(OR(O35="",OR($D35="",$D35="NL",$D35="HORS LIGUE")),0,VLOOKUP(IF(OR(O35="",OR($D35="",$D35="NL",$D35="HORS LIGUE")),"",COUNTIFS($D$5:$D$72,"&lt;&gt;"&amp;"",$D$5:$D$72,"&lt;&gt;"&amp;"NL",$D$5:$D$72,"&lt;&gt;"&amp;"HORS LIGUE",O$5:O$72,"&lt;"&amp;O35)+1),Paramètres!$B$3:$C$56,2,FALSE)*Paramètres!$K$8))</f>
        <v>0</v>
      </c>
      <c r="Q35" s="46"/>
      <c r="R35" s="2">
        <f>IF(Q$2="Bike &amp; Run",IF(ISNA(VLOOKUP(Q35,Paramètres!$B$3:$C$56,2,FALSE)),0,VLOOKUP(Q35,Paramètres!$B$3:$C$56,2,FALSE)*Paramètres!$K$9),IF(OR(Q35="",OR($D35="",$D35="NL",$D35="HORS LIGUE")),0,VLOOKUP(IF(OR(Q35="",OR($D35="",$D35="NL",$D35="HORS LIGUE")),"",COUNTIFS($D$5:$D$72,"&lt;&gt;"&amp;"",$D$5:$D$72,"&lt;&gt;"&amp;"NL",$D$5:$D$72,"&lt;&gt;"&amp;"HORS LIGUE",Q$5:Q$72,"&lt;"&amp;Q35)+1),Paramètres!$B$3:$C$56,2,FALSE)*Paramètres!$K$9))</f>
        <v>0</v>
      </c>
      <c r="S35" s="46"/>
      <c r="T35" s="2">
        <f>IF(S$2="Bike &amp; Run",IF(ISNA(VLOOKUP(S35,Paramètres!$B$3:$C$56,2,FALSE)),0,VLOOKUP(S35,Paramètres!$B$3:$C$56,2,FALSE)*Paramètres!$K$10),IF(OR(S35="",OR($D35="",$D35="NL",$D35="HORS LIGUE")),0,VLOOKUP(IF(OR(S35="",OR($D35="",$D35="NL",$D35="HORS LIGUE")),"",COUNTIFS($D$5:$D$72,"&lt;&gt;"&amp;"",$D$5:$D$72,"&lt;&gt;"&amp;"NL",$D$5:$D$72,"&lt;&gt;"&amp;"HORS LIGUE",S$5:S$72,"&lt;"&amp;S35)+1),Paramètres!$B$3:$C$56,2,FALSE)*Paramètres!$K$10))</f>
        <v>0</v>
      </c>
      <c r="U35" s="46"/>
      <c r="V35" s="2">
        <f>IF(U$2="Bike &amp; Run",IF(ISNA(VLOOKUP(U35,Paramètres!$B$3:$C$56,2,FALSE)),0,VLOOKUP(U35,Paramètres!$B$3:$C$56,2,FALSE)*Paramètres!$K$11),IF(OR(U35="",OR($D35="",$D35="NL",$D35="HORS LIGUE")),0,VLOOKUP(IF(OR(U35="",OR($D35="",$D35="NL",$D35="HORS LIGUE")),"",COUNTIFS($D$5:$D$72,"&lt;&gt;"&amp;"",$D$5:$D$72,"&lt;&gt;"&amp;"NL",$D$5:$D$72,"&lt;&gt;"&amp;"HORS LIGUE",U$5:U$72,"&lt;"&amp;U35)+1),Paramètres!$B$3:$C$56,2,FALSE)*Paramètres!$K$11))</f>
        <v>0</v>
      </c>
      <c r="W35" s="46"/>
      <c r="X35" s="2">
        <f>IF(W$2="Bike &amp; Run",IF(ISNA(VLOOKUP(W35,Paramètres!$B$3:$C$56,2,FALSE)),0,VLOOKUP(W35,Paramètres!$B$3:$C$56,2,FALSE)*Paramètres!$K$12),IF(OR(W35="",OR($D35="",$D35="NL",$D35="HORS LIGUE")),0,VLOOKUP(IF(OR(W35="",OR($D35="",$D35="NL",$D35="HORS LIGUE")),"",COUNTIFS($D$5:$D$72,"&lt;&gt;"&amp;"",$D$5:$D$72,"&lt;&gt;"&amp;"NL",$D$5:$D$72,"&lt;&gt;"&amp;"HORS LIGUE",W$5:W$72,"&lt;"&amp;W35)+1),Paramètres!$B$3:$C$56,2,FALSE)*Paramètres!$K$12))</f>
        <v>0</v>
      </c>
      <c r="Y35" s="46"/>
      <c r="Z35" s="2">
        <f>IF(Y$2="Bike &amp; Run",IF(ISNA(VLOOKUP(Y35,Paramètres!$B$3:$C$56,2,FALSE)),0,VLOOKUP(Y35,Paramètres!$B$3:$C$56,2,FALSE)*Paramètres!$K$13),IF(OR(Y35="",OR($D35="",$D35="NL",$D35="HORS LIGUE")),0,VLOOKUP(IF(OR(Y35="",OR($D35="",$D35="NL",$D35="HORS LIGUE")),"",COUNTIFS($D$5:$D$72,"&lt;&gt;"&amp;"",$D$5:$D$72,"&lt;&gt;"&amp;"NL",$D$5:$D$72,"&lt;&gt;"&amp;"HORS LIGUE",Y$5:Y$72,"&lt;"&amp;Y35)+1),Paramètres!$B$3:$C$56,2,FALSE)*Paramètres!$K$13))</f>
        <v>0</v>
      </c>
      <c r="AA35" s="46"/>
      <c r="AB35" s="2">
        <f>IF(AA$2="Bike &amp; Run",IF(ISNA(VLOOKUP(AA35,Paramètres!$B$3:$C$56,2,FALSE)),0,VLOOKUP(AA35,Paramètres!$B$3:$C$56,2,FALSE)*Paramètres!$K$14),IF(OR(AA35="",OR($D35="",$D35="NL",$D35="HORS LIGUE")),0,VLOOKUP(IF(OR(AA35="",OR($D35="",$D35="NL",$D35="HORS LIGUE")),"",COUNTIFS($D$5:$D$72,"&lt;&gt;"&amp;"",$D$5:$D$72,"&lt;&gt;"&amp;"NL",$D$5:$D$72,"&lt;&gt;"&amp;"HORS LIGUE",AA$5:AA$72,"&lt;"&amp;AA35)+1),Paramètres!$B$3:$C$56,2,FALSE)*Paramètres!$K$14))</f>
        <v>0</v>
      </c>
      <c r="AC35" s="46"/>
      <c r="AD35" s="2">
        <f>IF(AC$2="Bike &amp; Run",IF(ISNA(VLOOKUP(AC35,Paramètres!$B$3:$C$56,2,FALSE)),0,VLOOKUP(AC35,Paramètres!$B$3:$C$56,2,FALSE)*Paramètres!$K$15),IF(OR(AC35="",OR($D35="",$D35="NL",$D35="HORS LIGUE")),0,VLOOKUP(IF(OR(AC35="",OR($D35="",$D35="NL",$D35="HORS LIGUE")),"",COUNTIFS($D$5:$D$72,"&lt;&gt;"&amp;"",$D$5:$D$72,"&lt;&gt;"&amp;"NL",$D$5:$D$72,"&lt;&gt;"&amp;"HORS LIGUE",AC$5:AC$72,"&lt;"&amp;AC35)+1),Paramètres!$B$3:$C$56,2,FALSE)*Paramètres!$K$15))</f>
        <v>0</v>
      </c>
      <c r="AE35" s="46"/>
      <c r="AF35" s="2">
        <f>IF(AE$2="Bike &amp; Run",IF(ISNA(VLOOKUP(AE35,Paramètres!$B$3:$C$56,2,FALSE)),0,VLOOKUP(AE35,Paramètres!$B$3:$C$56,2,FALSE)*Paramètres!$K$16),IF(OR(AE35="",OR($D35="",$D35="NL",$D35="HORS LIGUE")),0,VLOOKUP(IF(OR(AE35="",OR($D35="",$D35="NL",$D35="HORS LIGUE")),"",COUNTIFS($D$5:$D$72,"&lt;&gt;"&amp;"",$D$5:$D$72,"&lt;&gt;"&amp;"NL",$D$5:$D$72,"&lt;&gt;"&amp;"HORS LIGUE",AE$5:AE$72,"&lt;"&amp;AE35)+1),Paramètres!$B$3:$C$56,2,FALSE)*Paramètres!$K$16))</f>
        <v>0</v>
      </c>
      <c r="AG35" s="46"/>
      <c r="AH35" s="2">
        <f>IF(AG$2="Bike &amp; Run",IF(ISNA(VLOOKUP(AG35,Paramètres!$B$3:$C$56,2,FALSE)),0,VLOOKUP(AG35,Paramètres!$B$3:$C$56,2,FALSE)*Paramètres!$K$17),IF(OR(AG35="",OR($D35="",$D35="NL",$D35="HORS LIGUE")),0,VLOOKUP(IF(OR(AG35="",OR($D35="",$D35="NL",$D35="HORS LIGUE")),"",COUNTIFS($D$5:$D$72,"&lt;&gt;"&amp;"",$D$5:$D$72,"&lt;&gt;"&amp;"NL",$D$5:$D$72,"&lt;&gt;"&amp;"HORS LIGUE",AG$5:AG$72,"&lt;"&amp;AG35)+1),Paramètres!$B$3:$C$56,2,FALSE)*Paramètres!$K$17))</f>
        <v>0</v>
      </c>
      <c r="AI35" s="40">
        <f t="shared" si="0"/>
        <v>0</v>
      </c>
      <c r="AJ35" s="3" t="str">
        <f t="shared" si="1"/>
        <v/>
      </c>
      <c r="AK35" s="5">
        <f t="shared" si="2"/>
        <v>0</v>
      </c>
      <c r="AL35" s="41">
        <f t="shared" si="3"/>
        <v>0</v>
      </c>
      <c r="AM35" s="33" t="str">
        <f t="shared" si="4"/>
        <v/>
      </c>
      <c r="AO35" s="22">
        <f t="shared" si="5"/>
        <v>0</v>
      </c>
      <c r="AP35">
        <f t="shared" si="6"/>
        <v>0</v>
      </c>
      <c r="AQ35">
        <f t="shared" si="7"/>
        <v>0</v>
      </c>
      <c r="AR35">
        <f t="shared" si="8"/>
        <v>0</v>
      </c>
      <c r="AS35">
        <f t="shared" si="9"/>
        <v>0</v>
      </c>
      <c r="AT35">
        <f t="shared" si="10"/>
        <v>0</v>
      </c>
      <c r="AU35">
        <f t="shared" si="11"/>
        <v>0</v>
      </c>
      <c r="AV35">
        <f t="shared" si="12"/>
        <v>0</v>
      </c>
      <c r="AW35">
        <f t="shared" si="13"/>
        <v>0</v>
      </c>
      <c r="AX35">
        <f t="shared" si="14"/>
        <v>0</v>
      </c>
      <c r="AY35">
        <f t="shared" si="15"/>
        <v>0</v>
      </c>
      <c r="AZ35">
        <f t="shared" si="16"/>
        <v>0</v>
      </c>
      <c r="BA35">
        <f t="shared" si="17"/>
        <v>0</v>
      </c>
      <c r="BB35">
        <f t="shared" si="18"/>
        <v>0</v>
      </c>
      <c r="BC35">
        <f t="shared" si="19"/>
        <v>0</v>
      </c>
      <c r="BD35">
        <f t="shared" si="20"/>
        <v>0</v>
      </c>
      <c r="BE35" s="22">
        <f t="shared" ref="BE35:BR35" si="51">BD35+LARGE($AO35:$BC35,BE$4)</f>
        <v>0</v>
      </c>
      <c r="BF35" s="22">
        <f t="shared" si="51"/>
        <v>0</v>
      </c>
      <c r="BG35" s="22">
        <f t="shared" si="51"/>
        <v>0</v>
      </c>
      <c r="BH35" s="22">
        <f t="shared" si="51"/>
        <v>0</v>
      </c>
      <c r="BI35" s="22">
        <f t="shared" si="51"/>
        <v>0</v>
      </c>
      <c r="BJ35" s="22">
        <f t="shared" si="51"/>
        <v>0</v>
      </c>
      <c r="BK35" s="22">
        <f t="shared" si="51"/>
        <v>0</v>
      </c>
      <c r="BL35" s="22">
        <f t="shared" si="51"/>
        <v>0</v>
      </c>
      <c r="BM35" s="22">
        <f t="shared" si="51"/>
        <v>0</v>
      </c>
      <c r="BN35" s="22">
        <f t="shared" si="51"/>
        <v>0</v>
      </c>
      <c r="BO35" s="22">
        <f t="shared" si="51"/>
        <v>0</v>
      </c>
      <c r="BP35" s="22">
        <f t="shared" si="51"/>
        <v>0</v>
      </c>
      <c r="BQ35" s="22">
        <f t="shared" si="51"/>
        <v>0</v>
      </c>
      <c r="BR35" s="22">
        <f t="shared" si="51"/>
        <v>0</v>
      </c>
    </row>
    <row r="36" spans="1:70" ht="16.5">
      <c r="A36" s="73" t="s">
        <v>1424</v>
      </c>
      <c r="B36" s="32" t="str">
        <f>IF(ISNA(VLOOKUP(A36,'Licenciés Jeunes 2023'!A:C,3,0)),"",VLOOKUP(A36,'Licenciés Jeunes 2023'!A:C,3,0))</f>
        <v>BASILLE</v>
      </c>
      <c r="C36" s="32" t="str">
        <f>IF(ISNA(VLOOKUP(A36,'Licenciés Jeunes 2023'!A:C,2,0)),"",VLOOKUP(A36,'Licenciés Jeunes 2023'!A:C,2,0))</f>
        <v>Arthur</v>
      </c>
      <c r="D36" s="32" t="str">
        <f>IF(ISNA(VLOOKUP(A36,'Licenciés Jeunes 2023'!A:F,6,0)),"",VLOOKUP(A36,'Licenciés Jeunes 2023'!A:F,6,0))</f>
        <v>ORLEANS ASFAS TRIATHLON</v>
      </c>
      <c r="E36" s="6"/>
      <c r="F36" s="2">
        <f>IF(E$2="Bike &amp; Run",IF(ISNA(VLOOKUP(E36,Paramètres!$B$3:$C$56,2,FALSE)),0,VLOOKUP(E36,Paramètres!$B$3:$C$56,2,FALSE)*Paramètres!$K$3),IF(OR(E36="",OR($D36="",$D36="NL",$D36="HORS LIGUE")),0,VLOOKUP(IF(OR(E36="",OR($D36="",$D36="NL",$D36="HORS LIGUE")),"",COUNTIFS($D$5:$D$72,"&lt;&gt;"&amp;"",$D$5:$D$72,"&lt;&gt;"&amp;"NL",$D$5:$D$72,"&lt;&gt;"&amp;"HORS LIGUE",E$5:E$72,"&lt;"&amp;E36)+1),Paramètres!$B$3:$C$56,2,FALSE)*Paramètres!$K$3))</f>
        <v>0</v>
      </c>
      <c r="G36" s="4"/>
      <c r="H36" s="2">
        <f>IF(G$2="Bike &amp; Run",IF(ISNA(VLOOKUP(G36,Paramètres!$B$3:$C$56,2,FALSE)),0,VLOOKUP(G36,Paramètres!$B$3:$C$56,2,FALSE)*Paramètres!$K$4),IF(OR(G36="",OR($D36="",$D36="NL",$D36="HORS LIGUE")),0,VLOOKUP(IF(OR(G36="",OR($D36="",$D36="NL",$D36="HORS LIGUE")),"",COUNTIFS($D$5:$D$72,"&lt;&gt;"&amp;"",$D$5:$D$72,"&lt;&gt;"&amp;"NL",$D$5:$D$72,"&lt;&gt;"&amp;"HORS LIGUE",G$5:G$72,"&lt;"&amp;G36)+1),Paramètres!$B$3:$C$56,2,FALSE)*Paramètres!$K$4))</f>
        <v>0</v>
      </c>
      <c r="I36" s="36"/>
      <c r="J36" s="2">
        <f>IF(I$2="Bike &amp; Run",IF(ISNA(VLOOKUP(I36,Paramètres!$B$3:$C$56,2,FALSE)),0,VLOOKUP(I36,Paramètres!$B$3:$C$56,2,FALSE)*Paramètres!$K$5),IF(OR(I36="",OR($D36="",$D36="NL",$D36="HORS LIGUE")),0,VLOOKUP(IF(OR(I36="",OR($D36="",$D36="NL",$D36="HORS LIGUE")),"",COUNTIFS($D$5:$D$72,"&lt;&gt;"&amp;"",$D$5:$D$72,"&lt;&gt;"&amp;"NL",$D$5:$D$72,"&lt;&gt;"&amp;"HORS LIGUE",I$5:I$72,"&lt;"&amp;I36)+1),Paramètres!$B$3:$C$56,2,FALSE)*Paramètres!$K$5))</f>
        <v>0</v>
      </c>
      <c r="K36" s="4"/>
      <c r="L36" s="2">
        <f>IF(K$2="Bike &amp; Run",IF(ISNA(VLOOKUP(K36,Paramètres!$B$3:$C$56,2,FALSE)),0,VLOOKUP(K36,Paramètres!$B$3:$C$56,2,FALSE)*Paramètres!$K$6),IF(OR(K36="",OR($D36="",$D36="NL",$D36="HORS LIGUE")),0,VLOOKUP(IF(OR(K36="",OR($D36="",$D36="NL",$D36="HORS LIGUE")),"",COUNTIFS($D$5:$D$72,"&lt;&gt;"&amp;"",$D$5:$D$72,"&lt;&gt;"&amp;"NL",$D$5:$D$72,"&lt;&gt;"&amp;"HORS LIGUE",K$5:K$72,"&lt;"&amp;K36)+1),Paramètres!$B$3:$C$56,2,FALSE)*Paramètres!$K$6))</f>
        <v>0</v>
      </c>
      <c r="M36" s="4"/>
      <c r="N36" s="2">
        <f>IF(M$2="Bike &amp; Run",IF(ISNA(VLOOKUP(M36,Paramètres!$B$3:$C$56,2,FALSE)),0,VLOOKUP(M36,Paramètres!$B$3:$C$56,2,FALSE)*Paramètres!$K$7),IF(OR(M36="",OR($D36="",$D36="NL",$D36="HORS LIGUE")),0,VLOOKUP(IF(OR(M36="",OR($D36="",$D36="NL",$D36="HORS LIGUE")),"",COUNTIFS($D$5:$D$72,"&lt;&gt;"&amp;"",$D$5:$D$72,"&lt;&gt;"&amp;"NL",$D$5:$D$72,"&lt;&gt;"&amp;"HORS LIGUE",M$5:M$72,"&lt;"&amp;M36)+1),Paramètres!$B$3:$C$56,2,FALSE)*Paramètres!$K$7))</f>
        <v>0</v>
      </c>
      <c r="O36" s="46"/>
      <c r="P36" s="2">
        <f>IF(O$2="Bike &amp; Run",IF(ISNA(VLOOKUP(O36,Paramètres!$B$3:$C$56,2,FALSE)),0,VLOOKUP(O36,Paramètres!$B$3:$C$56,2,FALSE)*Paramètres!$K$8),IF(OR(O36="",OR($D36="",$D36="NL",$D36="HORS LIGUE")),0,VLOOKUP(IF(OR(O36="",OR($D36="",$D36="NL",$D36="HORS LIGUE")),"",COUNTIFS($D$5:$D$72,"&lt;&gt;"&amp;"",$D$5:$D$72,"&lt;&gt;"&amp;"NL",$D$5:$D$72,"&lt;&gt;"&amp;"HORS LIGUE",O$5:O$72,"&lt;"&amp;O36)+1),Paramètres!$B$3:$C$56,2,FALSE)*Paramètres!$K$8))</f>
        <v>0</v>
      </c>
      <c r="Q36" s="46"/>
      <c r="R36" s="2">
        <f>IF(Q$2="Bike &amp; Run",IF(ISNA(VLOOKUP(Q36,Paramètres!$B$3:$C$56,2,FALSE)),0,VLOOKUP(Q36,Paramètres!$B$3:$C$56,2,FALSE)*Paramètres!$K$9),IF(OR(Q36="",OR($D36="",$D36="NL",$D36="HORS LIGUE")),0,VLOOKUP(IF(OR(Q36="",OR($D36="",$D36="NL",$D36="HORS LIGUE")),"",COUNTIFS($D$5:$D$72,"&lt;&gt;"&amp;"",$D$5:$D$72,"&lt;&gt;"&amp;"NL",$D$5:$D$72,"&lt;&gt;"&amp;"HORS LIGUE",Q$5:Q$72,"&lt;"&amp;Q36)+1),Paramètres!$B$3:$C$56,2,FALSE)*Paramètres!$K$9))</f>
        <v>0</v>
      </c>
      <c r="S36" s="46"/>
      <c r="T36" s="2">
        <f>IF(S$2="Bike &amp; Run",IF(ISNA(VLOOKUP(S36,Paramètres!$B$3:$C$56,2,FALSE)),0,VLOOKUP(S36,Paramètres!$B$3:$C$56,2,FALSE)*Paramètres!$K$10),IF(OR(S36="",OR($D36="",$D36="NL",$D36="HORS LIGUE")),0,VLOOKUP(IF(OR(S36="",OR($D36="",$D36="NL",$D36="HORS LIGUE")),"",COUNTIFS($D$5:$D$72,"&lt;&gt;"&amp;"",$D$5:$D$72,"&lt;&gt;"&amp;"NL",$D$5:$D$72,"&lt;&gt;"&amp;"HORS LIGUE",S$5:S$72,"&lt;"&amp;S36)+1),Paramètres!$B$3:$C$56,2,FALSE)*Paramètres!$K$10))</f>
        <v>0</v>
      </c>
      <c r="U36" s="46"/>
      <c r="V36" s="2">
        <f>IF(U$2="Bike &amp; Run",IF(ISNA(VLOOKUP(U36,Paramètres!$B$3:$C$56,2,FALSE)),0,VLOOKUP(U36,Paramètres!$B$3:$C$56,2,FALSE)*Paramètres!$K$11),IF(OR(U36="",OR($D36="",$D36="NL",$D36="HORS LIGUE")),0,VLOOKUP(IF(OR(U36="",OR($D36="",$D36="NL",$D36="HORS LIGUE")),"",COUNTIFS($D$5:$D$72,"&lt;&gt;"&amp;"",$D$5:$D$72,"&lt;&gt;"&amp;"NL",$D$5:$D$72,"&lt;&gt;"&amp;"HORS LIGUE",U$5:U$72,"&lt;"&amp;U36)+1),Paramètres!$B$3:$C$56,2,FALSE)*Paramètres!$K$11))</f>
        <v>0</v>
      </c>
      <c r="W36" s="46"/>
      <c r="X36" s="2">
        <f>IF(W$2="Bike &amp; Run",IF(ISNA(VLOOKUP(W36,Paramètres!$B$3:$C$56,2,FALSE)),0,VLOOKUP(W36,Paramètres!$B$3:$C$56,2,FALSE)*Paramètres!$K$12),IF(OR(W36="",OR($D36="",$D36="NL",$D36="HORS LIGUE")),0,VLOOKUP(IF(OR(W36="",OR($D36="",$D36="NL",$D36="HORS LIGUE")),"",COUNTIFS($D$5:$D$72,"&lt;&gt;"&amp;"",$D$5:$D$72,"&lt;&gt;"&amp;"NL",$D$5:$D$72,"&lt;&gt;"&amp;"HORS LIGUE",W$5:W$72,"&lt;"&amp;W36)+1),Paramètres!$B$3:$C$56,2,FALSE)*Paramètres!$K$12))</f>
        <v>0</v>
      </c>
      <c r="Y36" s="46"/>
      <c r="Z36" s="2">
        <f>IF(Y$2="Bike &amp; Run",IF(ISNA(VLOOKUP(Y36,Paramètres!$B$3:$C$56,2,FALSE)),0,VLOOKUP(Y36,Paramètres!$B$3:$C$56,2,FALSE)*Paramètres!$K$13),IF(OR(Y36="",OR($D36="",$D36="NL",$D36="HORS LIGUE")),0,VLOOKUP(IF(OR(Y36="",OR($D36="",$D36="NL",$D36="HORS LIGUE")),"",COUNTIFS($D$5:$D$72,"&lt;&gt;"&amp;"",$D$5:$D$72,"&lt;&gt;"&amp;"NL",$D$5:$D$72,"&lt;&gt;"&amp;"HORS LIGUE",Y$5:Y$72,"&lt;"&amp;Y36)+1),Paramètres!$B$3:$C$56,2,FALSE)*Paramètres!$K$13))</f>
        <v>0</v>
      </c>
      <c r="AA36" s="46"/>
      <c r="AB36" s="2">
        <f>IF(AA$2="Bike &amp; Run",IF(ISNA(VLOOKUP(AA36,Paramètres!$B$3:$C$56,2,FALSE)),0,VLOOKUP(AA36,Paramètres!$B$3:$C$56,2,FALSE)*Paramètres!$K$14),IF(OR(AA36="",OR($D36="",$D36="NL",$D36="HORS LIGUE")),0,VLOOKUP(IF(OR(AA36="",OR($D36="",$D36="NL",$D36="HORS LIGUE")),"",COUNTIFS($D$5:$D$72,"&lt;&gt;"&amp;"",$D$5:$D$72,"&lt;&gt;"&amp;"NL",$D$5:$D$72,"&lt;&gt;"&amp;"HORS LIGUE",AA$5:AA$72,"&lt;"&amp;AA36)+1),Paramètres!$B$3:$C$56,2,FALSE)*Paramètres!$K$14))</f>
        <v>0</v>
      </c>
      <c r="AC36" s="46"/>
      <c r="AD36" s="2">
        <f>IF(AC$2="Bike &amp; Run",IF(ISNA(VLOOKUP(AC36,Paramètres!$B$3:$C$56,2,FALSE)),0,VLOOKUP(AC36,Paramètres!$B$3:$C$56,2,FALSE)*Paramètres!$K$15),IF(OR(AC36="",OR($D36="",$D36="NL",$D36="HORS LIGUE")),0,VLOOKUP(IF(OR(AC36="",OR($D36="",$D36="NL",$D36="HORS LIGUE")),"",COUNTIFS($D$5:$D$72,"&lt;&gt;"&amp;"",$D$5:$D$72,"&lt;&gt;"&amp;"NL",$D$5:$D$72,"&lt;&gt;"&amp;"HORS LIGUE",AC$5:AC$72,"&lt;"&amp;AC36)+1),Paramètres!$B$3:$C$56,2,FALSE)*Paramètres!$K$15))</f>
        <v>0</v>
      </c>
      <c r="AE36" s="46"/>
      <c r="AF36" s="2">
        <f>IF(AE$2="Bike &amp; Run",IF(ISNA(VLOOKUP(AE36,Paramètres!$B$3:$C$56,2,FALSE)),0,VLOOKUP(AE36,Paramètres!$B$3:$C$56,2,FALSE)*Paramètres!$K$16),IF(OR(AE36="",OR($D36="",$D36="NL",$D36="HORS LIGUE")),0,VLOOKUP(IF(OR(AE36="",OR($D36="",$D36="NL",$D36="HORS LIGUE")),"",COUNTIFS($D$5:$D$72,"&lt;&gt;"&amp;"",$D$5:$D$72,"&lt;&gt;"&amp;"NL",$D$5:$D$72,"&lt;&gt;"&amp;"HORS LIGUE",AE$5:AE$72,"&lt;"&amp;AE36)+1),Paramètres!$B$3:$C$56,2,FALSE)*Paramètres!$K$16))</f>
        <v>0</v>
      </c>
      <c r="AG36" s="46"/>
      <c r="AH36" s="2">
        <f>IF(AG$2="Bike &amp; Run",IF(ISNA(VLOOKUP(AG36,Paramètres!$B$3:$C$56,2,FALSE)),0,VLOOKUP(AG36,Paramètres!$B$3:$C$56,2,FALSE)*Paramètres!$K$17),IF(OR(AG36="",OR($D36="",$D36="NL",$D36="HORS LIGUE")),0,VLOOKUP(IF(OR(AG36="",OR($D36="",$D36="NL",$D36="HORS LIGUE")),"",COUNTIFS($D$5:$D$72,"&lt;&gt;"&amp;"",$D$5:$D$72,"&lt;&gt;"&amp;"NL",$D$5:$D$72,"&lt;&gt;"&amp;"HORS LIGUE",AG$5:AG$72,"&lt;"&amp;AG36)+1),Paramètres!$B$3:$C$56,2,FALSE)*Paramètres!$K$17))</f>
        <v>0</v>
      </c>
      <c r="AI36" s="40">
        <f t="shared" si="0"/>
        <v>0</v>
      </c>
      <c r="AJ36" s="3" t="str">
        <f t="shared" si="1"/>
        <v/>
      </c>
      <c r="AK36" s="5">
        <f t="shared" si="2"/>
        <v>0</v>
      </c>
      <c r="AL36" s="41">
        <f t="shared" si="3"/>
        <v>0</v>
      </c>
      <c r="AM36" s="33" t="str">
        <f t="shared" si="4"/>
        <v/>
      </c>
      <c r="AO36" s="22">
        <f t="shared" si="5"/>
        <v>0</v>
      </c>
      <c r="AP36">
        <f t="shared" si="6"/>
        <v>0</v>
      </c>
      <c r="AQ36">
        <f t="shared" si="7"/>
        <v>0</v>
      </c>
      <c r="AR36">
        <f t="shared" si="8"/>
        <v>0</v>
      </c>
      <c r="AS36">
        <f t="shared" si="9"/>
        <v>0</v>
      </c>
      <c r="AT36">
        <f t="shared" si="10"/>
        <v>0</v>
      </c>
      <c r="AU36">
        <f t="shared" si="11"/>
        <v>0</v>
      </c>
      <c r="AV36">
        <f t="shared" si="12"/>
        <v>0</v>
      </c>
      <c r="AW36">
        <f t="shared" si="13"/>
        <v>0</v>
      </c>
      <c r="AX36">
        <f t="shared" si="14"/>
        <v>0</v>
      </c>
      <c r="AY36">
        <f t="shared" si="15"/>
        <v>0</v>
      </c>
      <c r="AZ36">
        <f t="shared" si="16"/>
        <v>0</v>
      </c>
      <c r="BA36">
        <f t="shared" si="17"/>
        <v>0</v>
      </c>
      <c r="BB36">
        <f t="shared" si="18"/>
        <v>0</v>
      </c>
      <c r="BC36">
        <f t="shared" si="19"/>
        <v>0</v>
      </c>
      <c r="BD36">
        <f t="shared" si="20"/>
        <v>0</v>
      </c>
      <c r="BE36" s="22">
        <f t="shared" ref="BE36:BR36" si="52">BD36+LARGE($AO36:$BC36,BE$4)</f>
        <v>0</v>
      </c>
      <c r="BF36" s="22">
        <f t="shared" si="52"/>
        <v>0</v>
      </c>
      <c r="BG36" s="22">
        <f t="shared" si="52"/>
        <v>0</v>
      </c>
      <c r="BH36" s="22">
        <f t="shared" si="52"/>
        <v>0</v>
      </c>
      <c r="BI36" s="22">
        <f t="shared" si="52"/>
        <v>0</v>
      </c>
      <c r="BJ36" s="22">
        <f t="shared" si="52"/>
        <v>0</v>
      </c>
      <c r="BK36" s="22">
        <f t="shared" si="52"/>
        <v>0</v>
      </c>
      <c r="BL36" s="22">
        <f t="shared" si="52"/>
        <v>0</v>
      </c>
      <c r="BM36" s="22">
        <f t="shared" si="52"/>
        <v>0</v>
      </c>
      <c r="BN36" s="22">
        <f t="shared" si="52"/>
        <v>0</v>
      </c>
      <c r="BO36" s="22">
        <f t="shared" si="52"/>
        <v>0</v>
      </c>
      <c r="BP36" s="22">
        <f t="shared" si="52"/>
        <v>0</v>
      </c>
      <c r="BQ36" s="22">
        <f t="shared" si="52"/>
        <v>0</v>
      </c>
      <c r="BR36" s="22">
        <f t="shared" si="52"/>
        <v>0</v>
      </c>
    </row>
    <row r="37" spans="1:70" ht="16.5">
      <c r="A37" s="73" t="s">
        <v>1073</v>
      </c>
      <c r="B37" s="32" t="str">
        <f>IF(ISNA(VLOOKUP(A37,'Licenciés Jeunes 2023'!A:C,3,0)),"",VLOOKUP(A37,'Licenciés Jeunes 2023'!A:C,3,0))</f>
        <v>GRISSAULT</v>
      </c>
      <c r="C37" s="32" t="str">
        <f>IF(ISNA(VLOOKUP(A37,'Licenciés Jeunes 2023'!A:C,2,0)),"",VLOOKUP(A37,'Licenciés Jeunes 2023'!A:C,2,0))</f>
        <v>MAEL</v>
      </c>
      <c r="D37" s="32" t="str">
        <f>IF(ISNA(VLOOKUP(A37,'Licenciés Jeunes 2023'!A:F,6,0)),"",VLOOKUP(A37,'Licenciés Jeunes 2023'!A:F,6,0))</f>
        <v>C CHARTRES METROPOLE TRIATHLON</v>
      </c>
      <c r="E37" s="6"/>
      <c r="F37" s="2">
        <f>IF(E$2="Bike &amp; Run",IF(ISNA(VLOOKUP(E37,Paramètres!$B$3:$C$56,2,FALSE)),0,VLOOKUP(E37,Paramètres!$B$3:$C$56,2,FALSE)*Paramètres!$K$3),IF(OR(E37="",OR($D37="",$D37="NL",$D37="HORS LIGUE")),0,VLOOKUP(IF(OR(E37="",OR($D37="",$D37="NL",$D37="HORS LIGUE")),"",COUNTIFS($D$5:$D$72,"&lt;&gt;"&amp;"",$D$5:$D$72,"&lt;&gt;"&amp;"NL",$D$5:$D$72,"&lt;&gt;"&amp;"HORS LIGUE",E$5:E$72,"&lt;"&amp;E37)+1),Paramètres!$B$3:$C$56,2,FALSE)*Paramètres!$K$3))</f>
        <v>0</v>
      </c>
      <c r="G37" s="4"/>
      <c r="H37" s="2">
        <f>IF(G$2="Bike &amp; Run",IF(ISNA(VLOOKUP(G37,Paramètres!$B$3:$C$56,2,FALSE)),0,VLOOKUP(G37,Paramètres!$B$3:$C$56,2,FALSE)*Paramètres!$K$4),IF(OR(G37="",OR($D37="",$D37="NL",$D37="HORS LIGUE")),0,VLOOKUP(IF(OR(G37="",OR($D37="",$D37="NL",$D37="HORS LIGUE")),"",COUNTIFS($D$5:$D$72,"&lt;&gt;"&amp;"",$D$5:$D$72,"&lt;&gt;"&amp;"NL",$D$5:$D$72,"&lt;&gt;"&amp;"HORS LIGUE",G$5:G$72,"&lt;"&amp;G37)+1),Paramètres!$B$3:$C$56,2,FALSE)*Paramètres!$K$4))</f>
        <v>0</v>
      </c>
      <c r="I37" s="36"/>
      <c r="J37" s="2">
        <f>IF(I$2="Bike &amp; Run",IF(ISNA(VLOOKUP(I37,Paramètres!$B$3:$C$56,2,FALSE)),0,VLOOKUP(I37,Paramètres!$B$3:$C$56,2,FALSE)*Paramètres!$K$5),IF(OR(I37="",OR($D37="",$D37="NL",$D37="HORS LIGUE")),0,VLOOKUP(IF(OR(I37="",OR($D37="",$D37="NL",$D37="HORS LIGUE")),"",COUNTIFS($D$5:$D$72,"&lt;&gt;"&amp;"",$D$5:$D$72,"&lt;&gt;"&amp;"NL",$D$5:$D$72,"&lt;&gt;"&amp;"HORS LIGUE",I$5:I$72,"&lt;"&amp;I37)+1),Paramètres!$B$3:$C$56,2,FALSE)*Paramètres!$K$5))</f>
        <v>0</v>
      </c>
      <c r="K37" s="4"/>
      <c r="L37" s="2">
        <f>IF(K$2="Bike &amp; Run",IF(ISNA(VLOOKUP(K37,Paramètres!$B$3:$C$56,2,FALSE)),0,VLOOKUP(K37,Paramètres!$B$3:$C$56,2,FALSE)*Paramètres!$K$6),IF(OR(K37="",OR($D37="",$D37="NL",$D37="HORS LIGUE")),0,VLOOKUP(IF(OR(K37="",OR($D37="",$D37="NL",$D37="HORS LIGUE")),"",COUNTIFS($D$5:$D$72,"&lt;&gt;"&amp;"",$D$5:$D$72,"&lt;&gt;"&amp;"NL",$D$5:$D$72,"&lt;&gt;"&amp;"HORS LIGUE",K$5:K$72,"&lt;"&amp;K37)+1),Paramètres!$B$3:$C$56,2,FALSE)*Paramètres!$K$6))</f>
        <v>0</v>
      </c>
      <c r="M37" s="4"/>
      <c r="N37" s="2">
        <f>IF(M$2="Bike &amp; Run",IF(ISNA(VLOOKUP(M37,Paramètres!$B$3:$C$56,2,FALSE)),0,VLOOKUP(M37,Paramètres!$B$3:$C$56,2,FALSE)*Paramètres!$K$7),IF(OR(M37="",OR($D37="",$D37="NL",$D37="HORS LIGUE")),0,VLOOKUP(IF(OR(M37="",OR($D37="",$D37="NL",$D37="HORS LIGUE")),"",COUNTIFS($D$5:$D$72,"&lt;&gt;"&amp;"",$D$5:$D$72,"&lt;&gt;"&amp;"NL",$D$5:$D$72,"&lt;&gt;"&amp;"HORS LIGUE",M$5:M$72,"&lt;"&amp;M37)+1),Paramètres!$B$3:$C$56,2,FALSE)*Paramètres!$K$7))</f>
        <v>0</v>
      </c>
      <c r="O37" s="46"/>
      <c r="P37" s="2">
        <f>IF(O$2="Bike &amp; Run",IF(ISNA(VLOOKUP(O37,Paramètres!$B$3:$C$56,2,FALSE)),0,VLOOKUP(O37,Paramètres!$B$3:$C$56,2,FALSE)*Paramètres!$K$8),IF(OR(O37="",OR($D37="",$D37="NL",$D37="HORS LIGUE")),0,VLOOKUP(IF(OR(O37="",OR($D37="",$D37="NL",$D37="HORS LIGUE")),"",COUNTIFS($D$5:$D$72,"&lt;&gt;"&amp;"",$D$5:$D$72,"&lt;&gt;"&amp;"NL",$D$5:$D$72,"&lt;&gt;"&amp;"HORS LIGUE",O$5:O$72,"&lt;"&amp;O37)+1),Paramètres!$B$3:$C$56,2,FALSE)*Paramètres!$K$8))</f>
        <v>0</v>
      </c>
      <c r="Q37" s="46"/>
      <c r="R37" s="2">
        <f>IF(Q$2="Bike &amp; Run",IF(ISNA(VLOOKUP(Q37,Paramètres!$B$3:$C$56,2,FALSE)),0,VLOOKUP(Q37,Paramètres!$B$3:$C$56,2,FALSE)*Paramètres!$K$9),IF(OR(Q37="",OR($D37="",$D37="NL",$D37="HORS LIGUE")),0,VLOOKUP(IF(OR(Q37="",OR($D37="",$D37="NL",$D37="HORS LIGUE")),"",COUNTIFS($D$5:$D$72,"&lt;&gt;"&amp;"",$D$5:$D$72,"&lt;&gt;"&amp;"NL",$D$5:$D$72,"&lt;&gt;"&amp;"HORS LIGUE",Q$5:Q$72,"&lt;"&amp;Q37)+1),Paramètres!$B$3:$C$56,2,FALSE)*Paramètres!$K$9))</f>
        <v>0</v>
      </c>
      <c r="S37" s="46"/>
      <c r="T37" s="2">
        <f>IF(S$2="Bike &amp; Run",IF(ISNA(VLOOKUP(S37,Paramètres!$B$3:$C$56,2,FALSE)),0,VLOOKUP(S37,Paramètres!$B$3:$C$56,2,FALSE)*Paramètres!$K$10),IF(OR(S37="",OR($D37="",$D37="NL",$D37="HORS LIGUE")),0,VLOOKUP(IF(OR(S37="",OR($D37="",$D37="NL",$D37="HORS LIGUE")),"",COUNTIFS($D$5:$D$72,"&lt;&gt;"&amp;"",$D$5:$D$72,"&lt;&gt;"&amp;"NL",$D$5:$D$72,"&lt;&gt;"&amp;"HORS LIGUE",S$5:S$72,"&lt;"&amp;S37)+1),Paramètres!$B$3:$C$56,2,FALSE)*Paramètres!$K$10))</f>
        <v>0</v>
      </c>
      <c r="U37" s="46"/>
      <c r="V37" s="2">
        <f>IF(U$2="Bike &amp; Run",IF(ISNA(VLOOKUP(U37,Paramètres!$B$3:$C$56,2,FALSE)),0,VLOOKUP(U37,Paramètres!$B$3:$C$56,2,FALSE)*Paramètres!$K$11),IF(OR(U37="",OR($D37="",$D37="NL",$D37="HORS LIGUE")),0,VLOOKUP(IF(OR(U37="",OR($D37="",$D37="NL",$D37="HORS LIGUE")),"",COUNTIFS($D$5:$D$72,"&lt;&gt;"&amp;"",$D$5:$D$72,"&lt;&gt;"&amp;"NL",$D$5:$D$72,"&lt;&gt;"&amp;"HORS LIGUE",U$5:U$72,"&lt;"&amp;U37)+1),Paramètres!$B$3:$C$56,2,FALSE)*Paramètres!$K$11))</f>
        <v>0</v>
      </c>
      <c r="W37" s="46"/>
      <c r="X37" s="2">
        <f>IF(W$2="Bike &amp; Run",IF(ISNA(VLOOKUP(W37,Paramètres!$B$3:$C$56,2,FALSE)),0,VLOOKUP(W37,Paramètres!$B$3:$C$56,2,FALSE)*Paramètres!$K$12),IF(OR(W37="",OR($D37="",$D37="NL",$D37="HORS LIGUE")),0,VLOOKUP(IF(OR(W37="",OR($D37="",$D37="NL",$D37="HORS LIGUE")),"",COUNTIFS($D$5:$D$72,"&lt;&gt;"&amp;"",$D$5:$D$72,"&lt;&gt;"&amp;"NL",$D$5:$D$72,"&lt;&gt;"&amp;"HORS LIGUE",W$5:W$72,"&lt;"&amp;W37)+1),Paramètres!$B$3:$C$56,2,FALSE)*Paramètres!$K$12))</f>
        <v>0</v>
      </c>
      <c r="Y37" s="46"/>
      <c r="Z37" s="2">
        <f>IF(Y$2="Bike &amp; Run",IF(ISNA(VLOOKUP(Y37,Paramètres!$B$3:$C$56,2,FALSE)),0,VLOOKUP(Y37,Paramètres!$B$3:$C$56,2,FALSE)*Paramètres!$K$13),IF(OR(Y37="",OR($D37="",$D37="NL",$D37="HORS LIGUE")),0,VLOOKUP(IF(OR(Y37="",OR($D37="",$D37="NL",$D37="HORS LIGUE")),"",COUNTIFS($D$5:$D$72,"&lt;&gt;"&amp;"",$D$5:$D$72,"&lt;&gt;"&amp;"NL",$D$5:$D$72,"&lt;&gt;"&amp;"HORS LIGUE",Y$5:Y$72,"&lt;"&amp;Y37)+1),Paramètres!$B$3:$C$56,2,FALSE)*Paramètres!$K$13))</f>
        <v>0</v>
      </c>
      <c r="AA37" s="46"/>
      <c r="AB37" s="2">
        <f>IF(AA$2="Bike &amp; Run",IF(ISNA(VLOOKUP(AA37,Paramètres!$B$3:$C$56,2,FALSE)),0,VLOOKUP(AA37,Paramètres!$B$3:$C$56,2,FALSE)*Paramètres!$K$14),IF(OR(AA37="",OR($D37="",$D37="NL",$D37="HORS LIGUE")),0,VLOOKUP(IF(OR(AA37="",OR($D37="",$D37="NL",$D37="HORS LIGUE")),"",COUNTIFS($D$5:$D$72,"&lt;&gt;"&amp;"",$D$5:$D$72,"&lt;&gt;"&amp;"NL",$D$5:$D$72,"&lt;&gt;"&amp;"HORS LIGUE",AA$5:AA$72,"&lt;"&amp;AA37)+1),Paramètres!$B$3:$C$56,2,FALSE)*Paramètres!$K$14))</f>
        <v>0</v>
      </c>
      <c r="AC37" s="46"/>
      <c r="AD37" s="2">
        <f>IF(AC$2="Bike &amp; Run",IF(ISNA(VLOOKUP(AC37,Paramètres!$B$3:$C$56,2,FALSE)),0,VLOOKUP(AC37,Paramètres!$B$3:$C$56,2,FALSE)*Paramètres!$K$15),IF(OR(AC37="",OR($D37="",$D37="NL",$D37="HORS LIGUE")),0,VLOOKUP(IF(OR(AC37="",OR($D37="",$D37="NL",$D37="HORS LIGUE")),"",COUNTIFS($D$5:$D$72,"&lt;&gt;"&amp;"",$D$5:$D$72,"&lt;&gt;"&amp;"NL",$D$5:$D$72,"&lt;&gt;"&amp;"HORS LIGUE",AC$5:AC$72,"&lt;"&amp;AC37)+1),Paramètres!$B$3:$C$56,2,FALSE)*Paramètres!$K$15))</f>
        <v>0</v>
      </c>
      <c r="AE37" s="46"/>
      <c r="AF37" s="2">
        <f>IF(AE$2="Bike &amp; Run",IF(ISNA(VLOOKUP(AE37,Paramètres!$B$3:$C$56,2,FALSE)),0,VLOOKUP(AE37,Paramètres!$B$3:$C$56,2,FALSE)*Paramètres!$K$16),IF(OR(AE37="",OR($D37="",$D37="NL",$D37="HORS LIGUE")),0,VLOOKUP(IF(OR(AE37="",OR($D37="",$D37="NL",$D37="HORS LIGUE")),"",COUNTIFS($D$5:$D$72,"&lt;&gt;"&amp;"",$D$5:$D$72,"&lt;&gt;"&amp;"NL",$D$5:$D$72,"&lt;&gt;"&amp;"HORS LIGUE",AE$5:AE$72,"&lt;"&amp;AE37)+1),Paramètres!$B$3:$C$56,2,FALSE)*Paramètres!$K$16))</f>
        <v>0</v>
      </c>
      <c r="AG37" s="46"/>
      <c r="AH37" s="2">
        <f>IF(AG$2="Bike &amp; Run",IF(ISNA(VLOOKUP(AG37,Paramètres!$B$3:$C$56,2,FALSE)),0,VLOOKUP(AG37,Paramètres!$B$3:$C$56,2,FALSE)*Paramètres!$K$17),IF(OR(AG37="",OR($D37="",$D37="NL",$D37="HORS LIGUE")),0,VLOOKUP(IF(OR(AG37="",OR($D37="",$D37="NL",$D37="HORS LIGUE")),"",COUNTIFS($D$5:$D$72,"&lt;&gt;"&amp;"",$D$5:$D$72,"&lt;&gt;"&amp;"NL",$D$5:$D$72,"&lt;&gt;"&amp;"HORS LIGUE",AG$5:AG$72,"&lt;"&amp;AG37)+1),Paramètres!$B$3:$C$56,2,FALSE)*Paramètres!$K$17))</f>
        <v>0</v>
      </c>
      <c r="AI37" s="40">
        <f t="shared" ref="AI37:AI68" si="53">F37+H37+J37+L37+N37+P37+R37+T37+V37+X37+Z37+AB37+AD37+AF37+AH37</f>
        <v>0</v>
      </c>
      <c r="AJ37" s="3" t="str">
        <f t="shared" ref="AJ37:AJ68" si="54">IF(AI37&lt;&gt;0,RANK(AI37,$AI$5:$AI$72),"")</f>
        <v/>
      </c>
      <c r="AK37" s="5">
        <f t="shared" ref="AK37:AK72" si="55">COUNTA(E37,G37,I37,K37,M37,O37,Q37,S37,U37,W37,Y37,AA37,AC37,AE37,AG37)</f>
        <v>0</v>
      </c>
      <c r="AL37" s="41">
        <f t="shared" ref="AL37:AL72" si="56">HLOOKUP($AL$2,$BD$4:$BR$72,ROW(A37)-3,FALSE)</f>
        <v>0</v>
      </c>
      <c r="AM37" s="33" t="str">
        <f t="shared" ref="AM37:AM68" si="57">IF(AL37&lt;&gt;0,RANK(AL37,$AL$5:$AL$72),"")</f>
        <v/>
      </c>
      <c r="AO37" s="22">
        <f t="shared" ref="AO37:AO72" si="58">F37</f>
        <v>0</v>
      </c>
      <c r="AP37">
        <f t="shared" ref="AP37:AP72" si="59">H37</f>
        <v>0</v>
      </c>
      <c r="AQ37">
        <f t="shared" ref="AQ37:AQ72" si="60">J37</f>
        <v>0</v>
      </c>
      <c r="AR37">
        <f t="shared" ref="AR37:AR72" si="61">L37</f>
        <v>0</v>
      </c>
      <c r="AS37">
        <f t="shared" ref="AS37:AS72" si="62">N37</f>
        <v>0</v>
      </c>
      <c r="AT37">
        <f t="shared" ref="AT37:AT72" si="63">P37</f>
        <v>0</v>
      </c>
      <c r="AU37">
        <f t="shared" ref="AU37:AU72" si="64">R37</f>
        <v>0</v>
      </c>
      <c r="AV37">
        <f t="shared" ref="AV37:AV72" si="65">T37</f>
        <v>0</v>
      </c>
      <c r="AW37">
        <f t="shared" ref="AW37:AW72" si="66">V37</f>
        <v>0</v>
      </c>
      <c r="AX37">
        <f t="shared" ref="AX37:AX72" si="67">X37</f>
        <v>0</v>
      </c>
      <c r="AY37">
        <f t="shared" ref="AY37:AY72" si="68">Z37</f>
        <v>0</v>
      </c>
      <c r="AZ37">
        <f t="shared" ref="AZ37:AZ72" si="69">AB37</f>
        <v>0</v>
      </c>
      <c r="BA37">
        <f t="shared" ref="BA37:BA72" si="70">AD37</f>
        <v>0</v>
      </c>
      <c r="BB37">
        <f t="shared" ref="BB37:BB72" si="71">AF37</f>
        <v>0</v>
      </c>
      <c r="BC37">
        <f t="shared" ref="BC37:BC72" si="72">AH37</f>
        <v>0</v>
      </c>
      <c r="BD37">
        <f t="shared" ref="BD37:BD72" si="73">LARGE($AO37:$BC37,BD$4)</f>
        <v>0</v>
      </c>
      <c r="BE37" s="22">
        <f t="shared" ref="BE37:BR37" si="74">BD37+LARGE($AO37:$BC37,BE$4)</f>
        <v>0</v>
      </c>
      <c r="BF37" s="22">
        <f t="shared" si="74"/>
        <v>0</v>
      </c>
      <c r="BG37" s="22">
        <f t="shared" si="74"/>
        <v>0</v>
      </c>
      <c r="BH37" s="22">
        <f t="shared" si="74"/>
        <v>0</v>
      </c>
      <c r="BI37" s="22">
        <f t="shared" si="74"/>
        <v>0</v>
      </c>
      <c r="BJ37" s="22">
        <f t="shared" si="74"/>
        <v>0</v>
      </c>
      <c r="BK37" s="22">
        <f t="shared" si="74"/>
        <v>0</v>
      </c>
      <c r="BL37" s="22">
        <f t="shared" si="74"/>
        <v>0</v>
      </c>
      <c r="BM37" s="22">
        <f t="shared" si="74"/>
        <v>0</v>
      </c>
      <c r="BN37" s="22">
        <f t="shared" si="74"/>
        <v>0</v>
      </c>
      <c r="BO37" s="22">
        <f t="shared" si="74"/>
        <v>0</v>
      </c>
      <c r="BP37" s="22">
        <f t="shared" si="74"/>
        <v>0</v>
      </c>
      <c r="BQ37" s="22">
        <f t="shared" si="74"/>
        <v>0</v>
      </c>
      <c r="BR37" s="22">
        <f t="shared" si="74"/>
        <v>0</v>
      </c>
    </row>
    <row r="38" spans="1:70" ht="16.5">
      <c r="A38" s="73" t="s">
        <v>1507</v>
      </c>
      <c r="B38" s="32" t="str">
        <f>IF(ISNA(VLOOKUP(A38,'Licenciés Jeunes 2023'!A:C,3,0)),"",VLOOKUP(A38,'Licenciés Jeunes 2023'!A:C,3,0))</f>
        <v>BERGEON</v>
      </c>
      <c r="C38" s="32" t="str">
        <f>IF(ISNA(VLOOKUP(A38,'Licenciés Jeunes 2023'!A:C,2,0)),"",VLOOKUP(A38,'Licenciés Jeunes 2023'!A:C,2,0))</f>
        <v>Jules</v>
      </c>
      <c r="D38" s="32" t="str">
        <f>IF(ISNA(VLOOKUP(A38,'Licenciés Jeunes 2023'!A:F,6,0)),"",VLOOKUP(A38,'Licenciés Jeunes 2023'!A:F,6,0))</f>
        <v>RSSCTRIATHLON</v>
      </c>
      <c r="E38" s="6"/>
      <c r="F38" s="2">
        <f>IF(E$2="Bike &amp; Run",IF(ISNA(VLOOKUP(E38,Paramètres!$B$3:$C$56,2,FALSE)),0,VLOOKUP(E38,Paramètres!$B$3:$C$56,2,FALSE)*Paramètres!$K$3),IF(OR(E38="",OR($D38="",$D38="NL",$D38="HORS LIGUE")),0,VLOOKUP(IF(OR(E38="",OR($D38="",$D38="NL",$D38="HORS LIGUE")),"",COUNTIFS($D$5:$D$72,"&lt;&gt;"&amp;"",$D$5:$D$72,"&lt;&gt;"&amp;"NL",$D$5:$D$72,"&lt;&gt;"&amp;"HORS LIGUE",E$5:E$72,"&lt;"&amp;E38)+1),Paramètres!$B$3:$C$56,2,FALSE)*Paramètres!$K$3))</f>
        <v>0</v>
      </c>
      <c r="G38" s="4"/>
      <c r="H38" s="2">
        <f>IF(G$2="Bike &amp; Run",IF(ISNA(VLOOKUP(G38,Paramètres!$B$3:$C$56,2,FALSE)),0,VLOOKUP(G38,Paramètres!$B$3:$C$56,2,FALSE)*Paramètres!$K$4),IF(OR(G38="",OR($D38="",$D38="NL",$D38="HORS LIGUE")),0,VLOOKUP(IF(OR(G38="",OR($D38="",$D38="NL",$D38="HORS LIGUE")),"",COUNTIFS($D$5:$D$72,"&lt;&gt;"&amp;"",$D$5:$D$72,"&lt;&gt;"&amp;"NL",$D$5:$D$72,"&lt;&gt;"&amp;"HORS LIGUE",G$5:G$72,"&lt;"&amp;G38)+1),Paramètres!$B$3:$C$56,2,FALSE)*Paramètres!$K$4))</f>
        <v>0</v>
      </c>
      <c r="I38" s="36"/>
      <c r="J38" s="2">
        <f>IF(I$2="Bike &amp; Run",IF(ISNA(VLOOKUP(I38,Paramètres!$B$3:$C$56,2,FALSE)),0,VLOOKUP(I38,Paramètres!$B$3:$C$56,2,FALSE)*Paramètres!$K$5),IF(OR(I38="",OR($D38="",$D38="NL",$D38="HORS LIGUE")),0,VLOOKUP(IF(OR(I38="",OR($D38="",$D38="NL",$D38="HORS LIGUE")),"",COUNTIFS($D$5:$D$72,"&lt;&gt;"&amp;"",$D$5:$D$72,"&lt;&gt;"&amp;"NL",$D$5:$D$72,"&lt;&gt;"&amp;"HORS LIGUE",I$5:I$72,"&lt;"&amp;I38)+1),Paramètres!$B$3:$C$56,2,FALSE)*Paramètres!$K$5))</f>
        <v>0</v>
      </c>
      <c r="K38" s="4"/>
      <c r="L38" s="2">
        <f>IF(K$2="Bike &amp; Run",IF(ISNA(VLOOKUP(K38,Paramètres!$B$3:$C$56,2,FALSE)),0,VLOOKUP(K38,Paramètres!$B$3:$C$56,2,FALSE)*Paramètres!$K$6),IF(OR(K38="",OR($D38="",$D38="NL",$D38="HORS LIGUE")),0,VLOOKUP(IF(OR(K38="",OR($D38="",$D38="NL",$D38="HORS LIGUE")),"",COUNTIFS($D$5:$D$72,"&lt;&gt;"&amp;"",$D$5:$D$72,"&lt;&gt;"&amp;"NL",$D$5:$D$72,"&lt;&gt;"&amp;"HORS LIGUE",K$5:K$72,"&lt;"&amp;K38)+1),Paramètres!$B$3:$C$56,2,FALSE)*Paramètres!$K$6))</f>
        <v>0</v>
      </c>
      <c r="M38" s="4"/>
      <c r="N38" s="2">
        <f>IF(M$2="Bike &amp; Run",IF(ISNA(VLOOKUP(M38,Paramètres!$B$3:$C$56,2,FALSE)),0,VLOOKUP(M38,Paramètres!$B$3:$C$56,2,FALSE)*Paramètres!$K$7),IF(OR(M38="",OR($D38="",$D38="NL",$D38="HORS LIGUE")),0,VLOOKUP(IF(OR(M38="",OR($D38="",$D38="NL",$D38="HORS LIGUE")),"",COUNTIFS($D$5:$D$72,"&lt;&gt;"&amp;"",$D$5:$D$72,"&lt;&gt;"&amp;"NL",$D$5:$D$72,"&lt;&gt;"&amp;"HORS LIGUE",M$5:M$72,"&lt;"&amp;M38)+1),Paramètres!$B$3:$C$56,2,FALSE)*Paramètres!$K$7))</f>
        <v>0</v>
      </c>
      <c r="O38" s="46"/>
      <c r="P38" s="2">
        <f>IF(O$2="Bike &amp; Run",IF(ISNA(VLOOKUP(O38,Paramètres!$B$3:$C$56,2,FALSE)),0,VLOOKUP(O38,Paramètres!$B$3:$C$56,2,FALSE)*Paramètres!$K$8),IF(OR(O38="",OR($D38="",$D38="NL",$D38="HORS LIGUE")),0,VLOOKUP(IF(OR(O38="",OR($D38="",$D38="NL",$D38="HORS LIGUE")),"",COUNTIFS($D$5:$D$72,"&lt;&gt;"&amp;"",$D$5:$D$72,"&lt;&gt;"&amp;"NL",$D$5:$D$72,"&lt;&gt;"&amp;"HORS LIGUE",O$5:O$72,"&lt;"&amp;O38)+1),Paramètres!$B$3:$C$56,2,FALSE)*Paramètres!$K$8))</f>
        <v>0</v>
      </c>
      <c r="Q38" s="46"/>
      <c r="R38" s="2">
        <f>IF(Q$2="Bike &amp; Run",IF(ISNA(VLOOKUP(Q38,Paramètres!$B$3:$C$56,2,FALSE)),0,VLOOKUP(Q38,Paramètres!$B$3:$C$56,2,FALSE)*Paramètres!$K$9),IF(OR(Q38="",OR($D38="",$D38="NL",$D38="HORS LIGUE")),0,VLOOKUP(IF(OR(Q38="",OR($D38="",$D38="NL",$D38="HORS LIGUE")),"",COUNTIFS($D$5:$D$72,"&lt;&gt;"&amp;"",$D$5:$D$72,"&lt;&gt;"&amp;"NL",$D$5:$D$72,"&lt;&gt;"&amp;"HORS LIGUE",Q$5:Q$72,"&lt;"&amp;Q38)+1),Paramètres!$B$3:$C$56,2,FALSE)*Paramètres!$K$9))</f>
        <v>0</v>
      </c>
      <c r="S38" s="46"/>
      <c r="T38" s="2">
        <f>IF(S$2="Bike &amp; Run",IF(ISNA(VLOOKUP(S38,Paramètres!$B$3:$C$56,2,FALSE)),0,VLOOKUP(S38,Paramètres!$B$3:$C$56,2,FALSE)*Paramètres!$K$10),IF(OR(S38="",OR($D38="",$D38="NL",$D38="HORS LIGUE")),0,VLOOKUP(IF(OR(S38="",OR($D38="",$D38="NL",$D38="HORS LIGUE")),"",COUNTIFS($D$5:$D$72,"&lt;&gt;"&amp;"",$D$5:$D$72,"&lt;&gt;"&amp;"NL",$D$5:$D$72,"&lt;&gt;"&amp;"HORS LIGUE",S$5:S$72,"&lt;"&amp;S38)+1),Paramètres!$B$3:$C$56,2,FALSE)*Paramètres!$K$10))</f>
        <v>0</v>
      </c>
      <c r="U38" s="46"/>
      <c r="V38" s="2">
        <f>IF(U$2="Bike &amp; Run",IF(ISNA(VLOOKUP(U38,Paramètres!$B$3:$C$56,2,FALSE)),0,VLOOKUP(U38,Paramètres!$B$3:$C$56,2,FALSE)*Paramètres!$K$11),IF(OR(U38="",OR($D38="",$D38="NL",$D38="HORS LIGUE")),0,VLOOKUP(IF(OR(U38="",OR($D38="",$D38="NL",$D38="HORS LIGUE")),"",COUNTIFS($D$5:$D$72,"&lt;&gt;"&amp;"",$D$5:$D$72,"&lt;&gt;"&amp;"NL",$D$5:$D$72,"&lt;&gt;"&amp;"HORS LIGUE",U$5:U$72,"&lt;"&amp;U38)+1),Paramètres!$B$3:$C$56,2,FALSE)*Paramètres!$K$11))</f>
        <v>0</v>
      </c>
      <c r="W38" s="46"/>
      <c r="X38" s="2">
        <f>IF(W$2="Bike &amp; Run",IF(ISNA(VLOOKUP(W38,Paramètres!$B$3:$C$56,2,FALSE)),0,VLOOKUP(W38,Paramètres!$B$3:$C$56,2,FALSE)*Paramètres!$K$12),IF(OR(W38="",OR($D38="",$D38="NL",$D38="HORS LIGUE")),0,VLOOKUP(IF(OR(W38="",OR($D38="",$D38="NL",$D38="HORS LIGUE")),"",COUNTIFS($D$5:$D$72,"&lt;&gt;"&amp;"",$D$5:$D$72,"&lt;&gt;"&amp;"NL",$D$5:$D$72,"&lt;&gt;"&amp;"HORS LIGUE",W$5:W$72,"&lt;"&amp;W38)+1),Paramètres!$B$3:$C$56,2,FALSE)*Paramètres!$K$12))</f>
        <v>0</v>
      </c>
      <c r="Y38" s="46"/>
      <c r="Z38" s="2">
        <f>IF(Y$2="Bike &amp; Run",IF(ISNA(VLOOKUP(Y38,Paramètres!$B$3:$C$56,2,FALSE)),0,VLOOKUP(Y38,Paramètres!$B$3:$C$56,2,FALSE)*Paramètres!$K$13),IF(OR(Y38="",OR($D38="",$D38="NL",$D38="HORS LIGUE")),0,VLOOKUP(IF(OR(Y38="",OR($D38="",$D38="NL",$D38="HORS LIGUE")),"",COUNTIFS($D$5:$D$72,"&lt;&gt;"&amp;"",$D$5:$D$72,"&lt;&gt;"&amp;"NL",$D$5:$D$72,"&lt;&gt;"&amp;"HORS LIGUE",Y$5:Y$72,"&lt;"&amp;Y38)+1),Paramètres!$B$3:$C$56,2,FALSE)*Paramètres!$K$13))</f>
        <v>0</v>
      </c>
      <c r="AA38" s="46"/>
      <c r="AB38" s="2">
        <f>IF(AA$2="Bike &amp; Run",IF(ISNA(VLOOKUP(AA38,Paramètres!$B$3:$C$56,2,FALSE)),0,VLOOKUP(AA38,Paramètres!$B$3:$C$56,2,FALSE)*Paramètres!$K$14),IF(OR(AA38="",OR($D38="",$D38="NL",$D38="HORS LIGUE")),0,VLOOKUP(IF(OR(AA38="",OR($D38="",$D38="NL",$D38="HORS LIGUE")),"",COUNTIFS($D$5:$D$72,"&lt;&gt;"&amp;"",$D$5:$D$72,"&lt;&gt;"&amp;"NL",$D$5:$D$72,"&lt;&gt;"&amp;"HORS LIGUE",AA$5:AA$72,"&lt;"&amp;AA38)+1),Paramètres!$B$3:$C$56,2,FALSE)*Paramètres!$K$14))</f>
        <v>0</v>
      </c>
      <c r="AC38" s="46"/>
      <c r="AD38" s="2">
        <f>IF(AC$2="Bike &amp; Run",IF(ISNA(VLOOKUP(AC38,Paramètres!$B$3:$C$56,2,FALSE)),0,VLOOKUP(AC38,Paramètres!$B$3:$C$56,2,FALSE)*Paramètres!$K$15),IF(OR(AC38="",OR($D38="",$D38="NL",$D38="HORS LIGUE")),0,VLOOKUP(IF(OR(AC38="",OR($D38="",$D38="NL",$D38="HORS LIGUE")),"",COUNTIFS($D$5:$D$72,"&lt;&gt;"&amp;"",$D$5:$D$72,"&lt;&gt;"&amp;"NL",$D$5:$D$72,"&lt;&gt;"&amp;"HORS LIGUE",AC$5:AC$72,"&lt;"&amp;AC38)+1),Paramètres!$B$3:$C$56,2,FALSE)*Paramètres!$K$15))</f>
        <v>0</v>
      </c>
      <c r="AE38" s="46"/>
      <c r="AF38" s="2">
        <f>IF(AE$2="Bike &amp; Run",IF(ISNA(VLOOKUP(AE38,Paramètres!$B$3:$C$56,2,FALSE)),0,VLOOKUP(AE38,Paramètres!$B$3:$C$56,2,FALSE)*Paramètres!$K$16),IF(OR(AE38="",OR($D38="",$D38="NL",$D38="HORS LIGUE")),0,VLOOKUP(IF(OR(AE38="",OR($D38="",$D38="NL",$D38="HORS LIGUE")),"",COUNTIFS($D$5:$D$72,"&lt;&gt;"&amp;"",$D$5:$D$72,"&lt;&gt;"&amp;"NL",$D$5:$D$72,"&lt;&gt;"&amp;"HORS LIGUE",AE$5:AE$72,"&lt;"&amp;AE38)+1),Paramètres!$B$3:$C$56,2,FALSE)*Paramètres!$K$16))</f>
        <v>0</v>
      </c>
      <c r="AG38" s="46"/>
      <c r="AH38" s="2">
        <f>IF(AG$2="Bike &amp; Run",IF(ISNA(VLOOKUP(AG38,Paramètres!$B$3:$C$56,2,FALSE)),0,VLOOKUP(AG38,Paramètres!$B$3:$C$56,2,FALSE)*Paramètres!$K$17),IF(OR(AG38="",OR($D38="",$D38="NL",$D38="HORS LIGUE")),0,VLOOKUP(IF(OR(AG38="",OR($D38="",$D38="NL",$D38="HORS LIGUE")),"",COUNTIFS($D$5:$D$72,"&lt;&gt;"&amp;"",$D$5:$D$72,"&lt;&gt;"&amp;"NL",$D$5:$D$72,"&lt;&gt;"&amp;"HORS LIGUE",AG$5:AG$72,"&lt;"&amp;AG38)+1),Paramètres!$B$3:$C$56,2,FALSE)*Paramètres!$K$17))</f>
        <v>0</v>
      </c>
      <c r="AI38" s="40">
        <f t="shared" si="53"/>
        <v>0</v>
      </c>
      <c r="AJ38" s="3" t="str">
        <f t="shared" si="54"/>
        <v/>
      </c>
      <c r="AK38" s="5">
        <f t="shared" si="55"/>
        <v>0</v>
      </c>
      <c r="AL38" s="41">
        <f t="shared" si="56"/>
        <v>0</v>
      </c>
      <c r="AM38" s="33" t="str">
        <f t="shared" si="57"/>
        <v/>
      </c>
      <c r="AO38" s="22">
        <f t="shared" si="58"/>
        <v>0</v>
      </c>
      <c r="AP38">
        <f t="shared" si="59"/>
        <v>0</v>
      </c>
      <c r="AQ38">
        <f t="shared" si="60"/>
        <v>0</v>
      </c>
      <c r="AR38">
        <f t="shared" si="61"/>
        <v>0</v>
      </c>
      <c r="AS38">
        <f t="shared" si="62"/>
        <v>0</v>
      </c>
      <c r="AT38">
        <f t="shared" si="63"/>
        <v>0</v>
      </c>
      <c r="AU38">
        <f t="shared" si="64"/>
        <v>0</v>
      </c>
      <c r="AV38">
        <f t="shared" si="65"/>
        <v>0</v>
      </c>
      <c r="AW38">
        <f t="shared" si="66"/>
        <v>0</v>
      </c>
      <c r="AX38">
        <f t="shared" si="67"/>
        <v>0</v>
      </c>
      <c r="AY38">
        <f t="shared" si="68"/>
        <v>0</v>
      </c>
      <c r="AZ38">
        <f t="shared" si="69"/>
        <v>0</v>
      </c>
      <c r="BA38">
        <f t="shared" si="70"/>
        <v>0</v>
      </c>
      <c r="BB38">
        <f t="shared" si="71"/>
        <v>0</v>
      </c>
      <c r="BC38">
        <f t="shared" si="72"/>
        <v>0</v>
      </c>
      <c r="BD38">
        <f t="shared" si="73"/>
        <v>0</v>
      </c>
      <c r="BE38" s="22">
        <f t="shared" ref="BE38:BR38" si="75">BD38+LARGE($AO38:$BC38,BE$4)</f>
        <v>0</v>
      </c>
      <c r="BF38" s="22">
        <f t="shared" si="75"/>
        <v>0</v>
      </c>
      <c r="BG38" s="22">
        <f t="shared" si="75"/>
        <v>0</v>
      </c>
      <c r="BH38" s="22">
        <f t="shared" si="75"/>
        <v>0</v>
      </c>
      <c r="BI38" s="22">
        <f t="shared" si="75"/>
        <v>0</v>
      </c>
      <c r="BJ38" s="22">
        <f t="shared" si="75"/>
        <v>0</v>
      </c>
      <c r="BK38" s="22">
        <f t="shared" si="75"/>
        <v>0</v>
      </c>
      <c r="BL38" s="22">
        <f t="shared" si="75"/>
        <v>0</v>
      </c>
      <c r="BM38" s="22">
        <f t="shared" si="75"/>
        <v>0</v>
      </c>
      <c r="BN38" s="22">
        <f t="shared" si="75"/>
        <v>0</v>
      </c>
      <c r="BO38" s="22">
        <f t="shared" si="75"/>
        <v>0</v>
      </c>
      <c r="BP38" s="22">
        <f t="shared" si="75"/>
        <v>0</v>
      </c>
      <c r="BQ38" s="22">
        <f t="shared" si="75"/>
        <v>0</v>
      </c>
      <c r="BR38" s="22">
        <f t="shared" si="75"/>
        <v>0</v>
      </c>
    </row>
    <row r="39" spans="1:70" ht="16.5">
      <c r="A39" s="73" t="s">
        <v>1516</v>
      </c>
      <c r="B39" s="32" t="str">
        <f>IF(ISNA(VLOOKUP(A39,'Licenciés Jeunes 2023'!A:C,3,0)),"",VLOOKUP(A39,'Licenciés Jeunes 2023'!A:C,3,0))</f>
        <v>MIGNUCCI</v>
      </c>
      <c r="C39" s="32" t="str">
        <f>IF(ISNA(VLOOKUP(A39,'Licenciés Jeunes 2023'!A:C,2,0)),"",VLOOKUP(A39,'Licenciés Jeunes 2023'!A:C,2,0))</f>
        <v>PAUL</v>
      </c>
      <c r="D39" s="32" t="str">
        <f>IF(ISNA(VLOOKUP(A39,'Licenciés Jeunes 2023'!A:F,6,0)),"",VLOOKUP(A39,'Licenciés Jeunes 2023'!A:F,6,0))</f>
        <v>T.C. JOUE LES TOURS</v>
      </c>
      <c r="E39" s="6"/>
      <c r="F39" s="2">
        <f>IF(E$2="Bike &amp; Run",IF(ISNA(VLOOKUP(E39,Paramètres!$B$3:$C$56,2,FALSE)),0,VLOOKUP(E39,Paramètres!$B$3:$C$56,2,FALSE)*Paramètres!$K$3),IF(OR(E39="",OR($D39="",$D39="NL",$D39="HORS LIGUE")),0,VLOOKUP(IF(OR(E39="",OR($D39="",$D39="NL",$D39="HORS LIGUE")),"",COUNTIFS($D$5:$D$72,"&lt;&gt;"&amp;"",$D$5:$D$72,"&lt;&gt;"&amp;"NL",$D$5:$D$72,"&lt;&gt;"&amp;"HORS LIGUE",E$5:E$72,"&lt;"&amp;E39)+1),Paramètres!$B$3:$C$56,2,FALSE)*Paramètres!$K$3))</f>
        <v>0</v>
      </c>
      <c r="G39" s="4"/>
      <c r="H39" s="2">
        <f>IF(G$2="Bike &amp; Run",IF(ISNA(VLOOKUP(G39,Paramètres!$B$3:$C$56,2,FALSE)),0,VLOOKUP(G39,Paramètres!$B$3:$C$56,2,FALSE)*Paramètres!$K$4),IF(OR(G39="",OR($D39="",$D39="NL",$D39="HORS LIGUE")),0,VLOOKUP(IF(OR(G39="",OR($D39="",$D39="NL",$D39="HORS LIGUE")),"",COUNTIFS($D$5:$D$72,"&lt;&gt;"&amp;"",$D$5:$D$72,"&lt;&gt;"&amp;"NL",$D$5:$D$72,"&lt;&gt;"&amp;"HORS LIGUE",G$5:G$72,"&lt;"&amp;G39)+1),Paramètres!$B$3:$C$56,2,FALSE)*Paramètres!$K$4))</f>
        <v>0</v>
      </c>
      <c r="I39" s="36"/>
      <c r="J39" s="2">
        <f>IF(I$2="Bike &amp; Run",IF(ISNA(VLOOKUP(I39,Paramètres!$B$3:$C$56,2,FALSE)),0,VLOOKUP(I39,Paramètres!$B$3:$C$56,2,FALSE)*Paramètres!$K$5),IF(OR(I39="",OR($D39="",$D39="NL",$D39="HORS LIGUE")),0,VLOOKUP(IF(OR(I39="",OR($D39="",$D39="NL",$D39="HORS LIGUE")),"",COUNTIFS($D$5:$D$72,"&lt;&gt;"&amp;"",$D$5:$D$72,"&lt;&gt;"&amp;"NL",$D$5:$D$72,"&lt;&gt;"&amp;"HORS LIGUE",I$5:I$72,"&lt;"&amp;I39)+1),Paramètres!$B$3:$C$56,2,FALSE)*Paramètres!$K$5))</f>
        <v>0</v>
      </c>
      <c r="K39" s="4"/>
      <c r="L39" s="2">
        <f>IF(K$2="Bike &amp; Run",IF(ISNA(VLOOKUP(K39,Paramètres!$B$3:$C$56,2,FALSE)),0,VLOOKUP(K39,Paramètres!$B$3:$C$56,2,FALSE)*Paramètres!$K$6),IF(OR(K39="",OR($D39="",$D39="NL",$D39="HORS LIGUE")),0,VLOOKUP(IF(OR(K39="",OR($D39="",$D39="NL",$D39="HORS LIGUE")),"",COUNTIFS($D$5:$D$72,"&lt;&gt;"&amp;"",$D$5:$D$72,"&lt;&gt;"&amp;"NL",$D$5:$D$72,"&lt;&gt;"&amp;"HORS LIGUE",K$5:K$72,"&lt;"&amp;K39)+1),Paramètres!$B$3:$C$56,2,FALSE)*Paramètres!$K$6))</f>
        <v>0</v>
      </c>
      <c r="M39" s="4"/>
      <c r="N39" s="2">
        <f>IF(M$2="Bike &amp; Run",IF(ISNA(VLOOKUP(M39,Paramètres!$B$3:$C$56,2,FALSE)),0,VLOOKUP(M39,Paramètres!$B$3:$C$56,2,FALSE)*Paramètres!$K$7),IF(OR(M39="",OR($D39="",$D39="NL",$D39="HORS LIGUE")),0,VLOOKUP(IF(OR(M39="",OR($D39="",$D39="NL",$D39="HORS LIGUE")),"",COUNTIFS($D$5:$D$72,"&lt;&gt;"&amp;"",$D$5:$D$72,"&lt;&gt;"&amp;"NL",$D$5:$D$72,"&lt;&gt;"&amp;"HORS LIGUE",M$5:M$72,"&lt;"&amp;M39)+1),Paramètres!$B$3:$C$56,2,FALSE)*Paramètres!$K$7))</f>
        <v>0</v>
      </c>
      <c r="O39" s="46"/>
      <c r="P39" s="2">
        <f>IF(O$2="Bike &amp; Run",IF(ISNA(VLOOKUP(O39,Paramètres!$B$3:$C$56,2,FALSE)),0,VLOOKUP(O39,Paramètres!$B$3:$C$56,2,FALSE)*Paramètres!$K$8),IF(OR(O39="",OR($D39="",$D39="NL",$D39="HORS LIGUE")),0,VLOOKUP(IF(OR(O39="",OR($D39="",$D39="NL",$D39="HORS LIGUE")),"",COUNTIFS($D$5:$D$72,"&lt;&gt;"&amp;"",$D$5:$D$72,"&lt;&gt;"&amp;"NL",$D$5:$D$72,"&lt;&gt;"&amp;"HORS LIGUE",O$5:O$72,"&lt;"&amp;O39)+1),Paramètres!$B$3:$C$56,2,FALSE)*Paramètres!$K$8))</f>
        <v>0</v>
      </c>
      <c r="Q39" s="46"/>
      <c r="R39" s="2">
        <f>IF(Q$2="Bike &amp; Run",IF(ISNA(VLOOKUP(Q39,Paramètres!$B$3:$C$56,2,FALSE)),0,VLOOKUP(Q39,Paramètres!$B$3:$C$56,2,FALSE)*Paramètres!$K$9),IF(OR(Q39="",OR($D39="",$D39="NL",$D39="HORS LIGUE")),0,VLOOKUP(IF(OR(Q39="",OR($D39="",$D39="NL",$D39="HORS LIGUE")),"",COUNTIFS($D$5:$D$72,"&lt;&gt;"&amp;"",$D$5:$D$72,"&lt;&gt;"&amp;"NL",$D$5:$D$72,"&lt;&gt;"&amp;"HORS LIGUE",Q$5:Q$72,"&lt;"&amp;Q39)+1),Paramètres!$B$3:$C$56,2,FALSE)*Paramètres!$K$9))</f>
        <v>0</v>
      </c>
      <c r="S39" s="46"/>
      <c r="T39" s="2">
        <f>IF(S$2="Bike &amp; Run",IF(ISNA(VLOOKUP(S39,Paramètres!$B$3:$C$56,2,FALSE)),0,VLOOKUP(S39,Paramètres!$B$3:$C$56,2,FALSE)*Paramètres!$K$10),IF(OR(S39="",OR($D39="",$D39="NL",$D39="HORS LIGUE")),0,VLOOKUP(IF(OR(S39="",OR($D39="",$D39="NL",$D39="HORS LIGUE")),"",COUNTIFS($D$5:$D$72,"&lt;&gt;"&amp;"",$D$5:$D$72,"&lt;&gt;"&amp;"NL",$D$5:$D$72,"&lt;&gt;"&amp;"HORS LIGUE",S$5:S$72,"&lt;"&amp;S39)+1),Paramètres!$B$3:$C$56,2,FALSE)*Paramètres!$K$10))</f>
        <v>0</v>
      </c>
      <c r="U39" s="46"/>
      <c r="V39" s="2">
        <f>IF(U$2="Bike &amp; Run",IF(ISNA(VLOOKUP(U39,Paramètres!$B$3:$C$56,2,FALSE)),0,VLOOKUP(U39,Paramètres!$B$3:$C$56,2,FALSE)*Paramètres!$K$11),IF(OR(U39="",OR($D39="",$D39="NL",$D39="HORS LIGUE")),0,VLOOKUP(IF(OR(U39="",OR($D39="",$D39="NL",$D39="HORS LIGUE")),"",COUNTIFS($D$5:$D$72,"&lt;&gt;"&amp;"",$D$5:$D$72,"&lt;&gt;"&amp;"NL",$D$5:$D$72,"&lt;&gt;"&amp;"HORS LIGUE",U$5:U$72,"&lt;"&amp;U39)+1),Paramètres!$B$3:$C$56,2,FALSE)*Paramètres!$K$11))</f>
        <v>0</v>
      </c>
      <c r="W39" s="46"/>
      <c r="X39" s="2">
        <f>IF(W$2="Bike &amp; Run",IF(ISNA(VLOOKUP(W39,Paramètres!$B$3:$C$56,2,FALSE)),0,VLOOKUP(W39,Paramètres!$B$3:$C$56,2,FALSE)*Paramètres!$K$12),IF(OR(W39="",OR($D39="",$D39="NL",$D39="HORS LIGUE")),0,VLOOKUP(IF(OR(W39="",OR($D39="",$D39="NL",$D39="HORS LIGUE")),"",COUNTIFS($D$5:$D$72,"&lt;&gt;"&amp;"",$D$5:$D$72,"&lt;&gt;"&amp;"NL",$D$5:$D$72,"&lt;&gt;"&amp;"HORS LIGUE",W$5:W$72,"&lt;"&amp;W39)+1),Paramètres!$B$3:$C$56,2,FALSE)*Paramètres!$K$12))</f>
        <v>0</v>
      </c>
      <c r="Y39" s="46"/>
      <c r="Z39" s="2">
        <f>IF(Y$2="Bike &amp; Run",IF(ISNA(VLOOKUP(Y39,Paramètres!$B$3:$C$56,2,FALSE)),0,VLOOKUP(Y39,Paramètres!$B$3:$C$56,2,FALSE)*Paramètres!$K$13),IF(OR(Y39="",OR($D39="",$D39="NL",$D39="HORS LIGUE")),0,VLOOKUP(IF(OR(Y39="",OR($D39="",$D39="NL",$D39="HORS LIGUE")),"",COUNTIFS($D$5:$D$72,"&lt;&gt;"&amp;"",$D$5:$D$72,"&lt;&gt;"&amp;"NL",$D$5:$D$72,"&lt;&gt;"&amp;"HORS LIGUE",Y$5:Y$72,"&lt;"&amp;Y39)+1),Paramètres!$B$3:$C$56,2,FALSE)*Paramètres!$K$13))</f>
        <v>0</v>
      </c>
      <c r="AA39" s="46"/>
      <c r="AB39" s="2">
        <f>IF(AA$2="Bike &amp; Run",IF(ISNA(VLOOKUP(AA39,Paramètres!$B$3:$C$56,2,FALSE)),0,VLOOKUP(AA39,Paramètres!$B$3:$C$56,2,FALSE)*Paramètres!$K$14),IF(OR(AA39="",OR($D39="",$D39="NL",$D39="HORS LIGUE")),0,VLOOKUP(IF(OR(AA39="",OR($D39="",$D39="NL",$D39="HORS LIGUE")),"",COUNTIFS($D$5:$D$72,"&lt;&gt;"&amp;"",$D$5:$D$72,"&lt;&gt;"&amp;"NL",$D$5:$D$72,"&lt;&gt;"&amp;"HORS LIGUE",AA$5:AA$72,"&lt;"&amp;AA39)+1),Paramètres!$B$3:$C$56,2,FALSE)*Paramètres!$K$14))</f>
        <v>0</v>
      </c>
      <c r="AC39" s="46"/>
      <c r="AD39" s="2">
        <f>IF(AC$2="Bike &amp; Run",IF(ISNA(VLOOKUP(AC39,Paramètres!$B$3:$C$56,2,FALSE)),0,VLOOKUP(AC39,Paramètres!$B$3:$C$56,2,FALSE)*Paramètres!$K$15),IF(OR(AC39="",OR($D39="",$D39="NL",$D39="HORS LIGUE")),0,VLOOKUP(IF(OR(AC39="",OR($D39="",$D39="NL",$D39="HORS LIGUE")),"",COUNTIFS($D$5:$D$72,"&lt;&gt;"&amp;"",$D$5:$D$72,"&lt;&gt;"&amp;"NL",$D$5:$D$72,"&lt;&gt;"&amp;"HORS LIGUE",AC$5:AC$72,"&lt;"&amp;AC39)+1),Paramètres!$B$3:$C$56,2,FALSE)*Paramètres!$K$15))</f>
        <v>0</v>
      </c>
      <c r="AE39" s="46"/>
      <c r="AF39" s="2">
        <f>IF(AE$2="Bike &amp; Run",IF(ISNA(VLOOKUP(AE39,Paramètres!$B$3:$C$56,2,FALSE)),0,VLOOKUP(AE39,Paramètres!$B$3:$C$56,2,FALSE)*Paramètres!$K$16),IF(OR(AE39="",OR($D39="",$D39="NL",$D39="HORS LIGUE")),0,VLOOKUP(IF(OR(AE39="",OR($D39="",$D39="NL",$D39="HORS LIGUE")),"",COUNTIFS($D$5:$D$72,"&lt;&gt;"&amp;"",$D$5:$D$72,"&lt;&gt;"&amp;"NL",$D$5:$D$72,"&lt;&gt;"&amp;"HORS LIGUE",AE$5:AE$72,"&lt;"&amp;AE39)+1),Paramètres!$B$3:$C$56,2,FALSE)*Paramètres!$K$16))</f>
        <v>0</v>
      </c>
      <c r="AG39" s="46"/>
      <c r="AH39" s="2">
        <f>IF(AG$2="Bike &amp; Run",IF(ISNA(VLOOKUP(AG39,Paramètres!$B$3:$C$56,2,FALSE)),0,VLOOKUP(AG39,Paramètres!$B$3:$C$56,2,FALSE)*Paramètres!$K$17),IF(OR(AG39="",OR($D39="",$D39="NL",$D39="HORS LIGUE")),0,VLOOKUP(IF(OR(AG39="",OR($D39="",$D39="NL",$D39="HORS LIGUE")),"",COUNTIFS($D$5:$D$72,"&lt;&gt;"&amp;"",$D$5:$D$72,"&lt;&gt;"&amp;"NL",$D$5:$D$72,"&lt;&gt;"&amp;"HORS LIGUE",AG$5:AG$72,"&lt;"&amp;AG39)+1),Paramètres!$B$3:$C$56,2,FALSE)*Paramètres!$K$17))</f>
        <v>0</v>
      </c>
      <c r="AI39" s="40">
        <f t="shared" si="53"/>
        <v>0</v>
      </c>
      <c r="AJ39" s="3" t="str">
        <f t="shared" si="54"/>
        <v/>
      </c>
      <c r="AK39" s="5">
        <f t="shared" si="55"/>
        <v>0</v>
      </c>
      <c r="AL39" s="41">
        <f t="shared" si="56"/>
        <v>0</v>
      </c>
      <c r="AM39" s="33" t="str">
        <f t="shared" si="57"/>
        <v/>
      </c>
      <c r="AO39" s="22">
        <f t="shared" si="58"/>
        <v>0</v>
      </c>
      <c r="AP39">
        <f t="shared" si="59"/>
        <v>0</v>
      </c>
      <c r="AQ39">
        <f t="shared" si="60"/>
        <v>0</v>
      </c>
      <c r="AR39">
        <f t="shared" si="61"/>
        <v>0</v>
      </c>
      <c r="AS39">
        <f t="shared" si="62"/>
        <v>0</v>
      </c>
      <c r="AT39">
        <f t="shared" si="63"/>
        <v>0</v>
      </c>
      <c r="AU39">
        <f t="shared" si="64"/>
        <v>0</v>
      </c>
      <c r="AV39">
        <f t="shared" si="65"/>
        <v>0</v>
      </c>
      <c r="AW39">
        <f t="shared" si="66"/>
        <v>0</v>
      </c>
      <c r="AX39">
        <f t="shared" si="67"/>
        <v>0</v>
      </c>
      <c r="AY39">
        <f t="shared" si="68"/>
        <v>0</v>
      </c>
      <c r="AZ39">
        <f t="shared" si="69"/>
        <v>0</v>
      </c>
      <c r="BA39">
        <f t="shared" si="70"/>
        <v>0</v>
      </c>
      <c r="BB39">
        <f t="shared" si="71"/>
        <v>0</v>
      </c>
      <c r="BC39">
        <f t="shared" si="72"/>
        <v>0</v>
      </c>
      <c r="BD39">
        <f t="shared" si="73"/>
        <v>0</v>
      </c>
      <c r="BE39" s="22">
        <f t="shared" ref="BE39:BR39" si="76">BD39+LARGE($AO39:$BC39,BE$4)</f>
        <v>0</v>
      </c>
      <c r="BF39" s="22">
        <f t="shared" si="76"/>
        <v>0</v>
      </c>
      <c r="BG39" s="22">
        <f t="shared" si="76"/>
        <v>0</v>
      </c>
      <c r="BH39" s="22">
        <f t="shared" si="76"/>
        <v>0</v>
      </c>
      <c r="BI39" s="22">
        <f t="shared" si="76"/>
        <v>0</v>
      </c>
      <c r="BJ39" s="22">
        <f t="shared" si="76"/>
        <v>0</v>
      </c>
      <c r="BK39" s="22">
        <f t="shared" si="76"/>
        <v>0</v>
      </c>
      <c r="BL39" s="22">
        <f t="shared" si="76"/>
        <v>0</v>
      </c>
      <c r="BM39" s="22">
        <f t="shared" si="76"/>
        <v>0</v>
      </c>
      <c r="BN39" s="22">
        <f t="shared" si="76"/>
        <v>0</v>
      </c>
      <c r="BO39" s="22">
        <f t="shared" si="76"/>
        <v>0</v>
      </c>
      <c r="BP39" s="22">
        <f t="shared" si="76"/>
        <v>0</v>
      </c>
      <c r="BQ39" s="22">
        <f t="shared" si="76"/>
        <v>0</v>
      </c>
      <c r="BR39" s="22">
        <f t="shared" si="76"/>
        <v>0</v>
      </c>
    </row>
    <row r="40" spans="1:70" ht="16.5">
      <c r="A40" s="73" t="s">
        <v>1133</v>
      </c>
      <c r="B40" s="32" t="str">
        <f>IF(ISNA(VLOOKUP(A40,'Licenciés Jeunes 2023'!A:C,3,0)),"",VLOOKUP(A40,'Licenciés Jeunes 2023'!A:C,3,0))</f>
        <v>DELOUCHE</v>
      </c>
      <c r="C40" s="32" t="str">
        <f>IF(ISNA(VLOOKUP(A40,'Licenciés Jeunes 2023'!A:C,2,0)),"",VLOOKUP(A40,'Licenciés Jeunes 2023'!A:C,2,0))</f>
        <v>Martin</v>
      </c>
      <c r="D40" s="32" t="str">
        <f>IF(ISNA(VLOOKUP(A40,'Licenciés Jeunes 2023'!A:F,6,0)),"",VLOOKUP(A40,'Licenciés Jeunes 2023'!A:F,6,0))</f>
        <v>GENERATION TRIATHLON BLOIS</v>
      </c>
      <c r="E40" s="6"/>
      <c r="F40" s="2">
        <f>IF(E$2="Bike &amp; Run",IF(ISNA(VLOOKUP(E40,Paramètres!$B$3:$C$56,2,FALSE)),0,VLOOKUP(E40,Paramètres!$B$3:$C$56,2,FALSE)*Paramètres!$K$3),IF(OR(E40="",OR($D40="",$D40="NL",$D40="HORS LIGUE")),0,VLOOKUP(IF(OR(E40="",OR($D40="",$D40="NL",$D40="HORS LIGUE")),"",COUNTIFS($D$5:$D$72,"&lt;&gt;"&amp;"",$D$5:$D$72,"&lt;&gt;"&amp;"NL",$D$5:$D$72,"&lt;&gt;"&amp;"HORS LIGUE",E$5:E$72,"&lt;"&amp;E40)+1),Paramètres!$B$3:$C$56,2,FALSE)*Paramètres!$K$3))</f>
        <v>0</v>
      </c>
      <c r="G40" s="4"/>
      <c r="H40" s="2">
        <f>IF(G$2="Bike &amp; Run",IF(ISNA(VLOOKUP(G40,Paramètres!$B$3:$C$56,2,FALSE)),0,VLOOKUP(G40,Paramètres!$B$3:$C$56,2,FALSE)*Paramètres!$K$4),IF(OR(G40="",OR($D40="",$D40="NL",$D40="HORS LIGUE")),0,VLOOKUP(IF(OR(G40="",OR($D40="",$D40="NL",$D40="HORS LIGUE")),"",COUNTIFS($D$5:$D$72,"&lt;&gt;"&amp;"",$D$5:$D$72,"&lt;&gt;"&amp;"NL",$D$5:$D$72,"&lt;&gt;"&amp;"HORS LIGUE",G$5:G$72,"&lt;"&amp;G40)+1),Paramètres!$B$3:$C$56,2,FALSE)*Paramètres!$K$4))</f>
        <v>0</v>
      </c>
      <c r="I40" s="36"/>
      <c r="J40" s="2">
        <f>IF(I$2="Bike &amp; Run",IF(ISNA(VLOOKUP(I40,Paramètres!$B$3:$C$56,2,FALSE)),0,VLOOKUP(I40,Paramètres!$B$3:$C$56,2,FALSE)*Paramètres!$K$5),IF(OR(I40="",OR($D40="",$D40="NL",$D40="HORS LIGUE")),0,VLOOKUP(IF(OR(I40="",OR($D40="",$D40="NL",$D40="HORS LIGUE")),"",COUNTIFS($D$5:$D$72,"&lt;&gt;"&amp;"",$D$5:$D$72,"&lt;&gt;"&amp;"NL",$D$5:$D$72,"&lt;&gt;"&amp;"HORS LIGUE",I$5:I$72,"&lt;"&amp;I40)+1),Paramètres!$B$3:$C$56,2,FALSE)*Paramètres!$K$5))</f>
        <v>0</v>
      </c>
      <c r="K40" s="4"/>
      <c r="L40" s="2">
        <f>IF(K$2="Bike &amp; Run",IF(ISNA(VLOOKUP(K40,Paramètres!$B$3:$C$56,2,FALSE)),0,VLOOKUP(K40,Paramètres!$B$3:$C$56,2,FALSE)*Paramètres!$K$6),IF(OR(K40="",OR($D40="",$D40="NL",$D40="HORS LIGUE")),0,VLOOKUP(IF(OR(K40="",OR($D40="",$D40="NL",$D40="HORS LIGUE")),"",COUNTIFS($D$5:$D$72,"&lt;&gt;"&amp;"",$D$5:$D$72,"&lt;&gt;"&amp;"NL",$D$5:$D$72,"&lt;&gt;"&amp;"HORS LIGUE",K$5:K$72,"&lt;"&amp;K40)+1),Paramètres!$B$3:$C$56,2,FALSE)*Paramètres!$K$6))</f>
        <v>0</v>
      </c>
      <c r="M40" s="4"/>
      <c r="N40" s="2">
        <f>IF(M$2="Bike &amp; Run",IF(ISNA(VLOOKUP(M40,Paramètres!$B$3:$C$56,2,FALSE)),0,VLOOKUP(M40,Paramètres!$B$3:$C$56,2,FALSE)*Paramètres!$K$7),IF(OR(M40="",OR($D40="",$D40="NL",$D40="HORS LIGUE")),0,VLOOKUP(IF(OR(M40="",OR($D40="",$D40="NL",$D40="HORS LIGUE")),"",COUNTIFS($D$5:$D$72,"&lt;&gt;"&amp;"",$D$5:$D$72,"&lt;&gt;"&amp;"NL",$D$5:$D$72,"&lt;&gt;"&amp;"HORS LIGUE",M$5:M$72,"&lt;"&amp;M40)+1),Paramètres!$B$3:$C$56,2,FALSE)*Paramètres!$K$7))</f>
        <v>0</v>
      </c>
      <c r="O40" s="46"/>
      <c r="P40" s="2">
        <f>IF(O$2="Bike &amp; Run",IF(ISNA(VLOOKUP(O40,Paramètres!$B$3:$C$56,2,FALSE)),0,VLOOKUP(O40,Paramètres!$B$3:$C$56,2,FALSE)*Paramètres!$K$8),IF(OR(O40="",OR($D40="",$D40="NL",$D40="HORS LIGUE")),0,VLOOKUP(IF(OR(O40="",OR($D40="",$D40="NL",$D40="HORS LIGUE")),"",COUNTIFS($D$5:$D$72,"&lt;&gt;"&amp;"",$D$5:$D$72,"&lt;&gt;"&amp;"NL",$D$5:$D$72,"&lt;&gt;"&amp;"HORS LIGUE",O$5:O$72,"&lt;"&amp;O40)+1),Paramètres!$B$3:$C$56,2,FALSE)*Paramètres!$K$8))</f>
        <v>0</v>
      </c>
      <c r="Q40" s="46"/>
      <c r="R40" s="2">
        <f>IF(Q$2="Bike &amp; Run",IF(ISNA(VLOOKUP(Q40,Paramètres!$B$3:$C$56,2,FALSE)),0,VLOOKUP(Q40,Paramètres!$B$3:$C$56,2,FALSE)*Paramètres!$K$9),IF(OR(Q40="",OR($D40="",$D40="NL",$D40="HORS LIGUE")),0,VLOOKUP(IF(OR(Q40="",OR($D40="",$D40="NL",$D40="HORS LIGUE")),"",COUNTIFS($D$5:$D$72,"&lt;&gt;"&amp;"",$D$5:$D$72,"&lt;&gt;"&amp;"NL",$D$5:$D$72,"&lt;&gt;"&amp;"HORS LIGUE",Q$5:Q$72,"&lt;"&amp;Q40)+1),Paramètres!$B$3:$C$56,2,FALSE)*Paramètres!$K$9))</f>
        <v>0</v>
      </c>
      <c r="S40" s="46"/>
      <c r="T40" s="2">
        <f>IF(S$2="Bike &amp; Run",IF(ISNA(VLOOKUP(S40,Paramètres!$B$3:$C$56,2,FALSE)),0,VLOOKUP(S40,Paramètres!$B$3:$C$56,2,FALSE)*Paramètres!$K$10),IF(OR(S40="",OR($D40="",$D40="NL",$D40="HORS LIGUE")),0,VLOOKUP(IF(OR(S40="",OR($D40="",$D40="NL",$D40="HORS LIGUE")),"",COUNTIFS($D$5:$D$72,"&lt;&gt;"&amp;"",$D$5:$D$72,"&lt;&gt;"&amp;"NL",$D$5:$D$72,"&lt;&gt;"&amp;"HORS LIGUE",S$5:S$72,"&lt;"&amp;S40)+1),Paramètres!$B$3:$C$56,2,FALSE)*Paramètres!$K$10))</f>
        <v>0</v>
      </c>
      <c r="U40" s="46"/>
      <c r="V40" s="2">
        <f>IF(U$2="Bike &amp; Run",IF(ISNA(VLOOKUP(U40,Paramètres!$B$3:$C$56,2,FALSE)),0,VLOOKUP(U40,Paramètres!$B$3:$C$56,2,FALSE)*Paramètres!$K$11),IF(OR(U40="",OR($D40="",$D40="NL",$D40="HORS LIGUE")),0,VLOOKUP(IF(OR(U40="",OR($D40="",$D40="NL",$D40="HORS LIGUE")),"",COUNTIFS($D$5:$D$72,"&lt;&gt;"&amp;"",$D$5:$D$72,"&lt;&gt;"&amp;"NL",$D$5:$D$72,"&lt;&gt;"&amp;"HORS LIGUE",U$5:U$72,"&lt;"&amp;U40)+1),Paramètres!$B$3:$C$56,2,FALSE)*Paramètres!$K$11))</f>
        <v>0</v>
      </c>
      <c r="W40" s="46"/>
      <c r="X40" s="2">
        <f>IF(W$2="Bike &amp; Run",IF(ISNA(VLOOKUP(W40,Paramètres!$B$3:$C$56,2,FALSE)),0,VLOOKUP(W40,Paramètres!$B$3:$C$56,2,FALSE)*Paramètres!$K$12),IF(OR(W40="",OR($D40="",$D40="NL",$D40="HORS LIGUE")),0,VLOOKUP(IF(OR(W40="",OR($D40="",$D40="NL",$D40="HORS LIGUE")),"",COUNTIFS($D$5:$D$72,"&lt;&gt;"&amp;"",$D$5:$D$72,"&lt;&gt;"&amp;"NL",$D$5:$D$72,"&lt;&gt;"&amp;"HORS LIGUE",W$5:W$72,"&lt;"&amp;W40)+1),Paramètres!$B$3:$C$56,2,FALSE)*Paramètres!$K$12))</f>
        <v>0</v>
      </c>
      <c r="Y40" s="46"/>
      <c r="Z40" s="2">
        <f>IF(Y$2="Bike &amp; Run",IF(ISNA(VLOOKUP(Y40,Paramètres!$B$3:$C$56,2,FALSE)),0,VLOOKUP(Y40,Paramètres!$B$3:$C$56,2,FALSE)*Paramètres!$K$13),IF(OR(Y40="",OR($D40="",$D40="NL",$D40="HORS LIGUE")),0,VLOOKUP(IF(OR(Y40="",OR($D40="",$D40="NL",$D40="HORS LIGUE")),"",COUNTIFS($D$5:$D$72,"&lt;&gt;"&amp;"",$D$5:$D$72,"&lt;&gt;"&amp;"NL",$D$5:$D$72,"&lt;&gt;"&amp;"HORS LIGUE",Y$5:Y$72,"&lt;"&amp;Y40)+1),Paramètres!$B$3:$C$56,2,FALSE)*Paramètres!$K$13))</f>
        <v>0</v>
      </c>
      <c r="AA40" s="46"/>
      <c r="AB40" s="2">
        <f>IF(AA$2="Bike &amp; Run",IF(ISNA(VLOOKUP(AA40,Paramètres!$B$3:$C$56,2,FALSE)),0,VLOOKUP(AA40,Paramètres!$B$3:$C$56,2,FALSE)*Paramètres!$K$14),IF(OR(AA40="",OR($D40="",$D40="NL",$D40="HORS LIGUE")),0,VLOOKUP(IF(OR(AA40="",OR($D40="",$D40="NL",$D40="HORS LIGUE")),"",COUNTIFS($D$5:$D$72,"&lt;&gt;"&amp;"",$D$5:$D$72,"&lt;&gt;"&amp;"NL",$D$5:$D$72,"&lt;&gt;"&amp;"HORS LIGUE",AA$5:AA$72,"&lt;"&amp;AA40)+1),Paramètres!$B$3:$C$56,2,FALSE)*Paramètres!$K$14))</f>
        <v>0</v>
      </c>
      <c r="AC40" s="46"/>
      <c r="AD40" s="2">
        <f>IF(AC$2="Bike &amp; Run",IF(ISNA(VLOOKUP(AC40,Paramètres!$B$3:$C$56,2,FALSE)),0,VLOOKUP(AC40,Paramètres!$B$3:$C$56,2,FALSE)*Paramètres!$K$15),IF(OR(AC40="",OR($D40="",$D40="NL",$D40="HORS LIGUE")),0,VLOOKUP(IF(OR(AC40="",OR($D40="",$D40="NL",$D40="HORS LIGUE")),"",COUNTIFS($D$5:$D$72,"&lt;&gt;"&amp;"",$D$5:$D$72,"&lt;&gt;"&amp;"NL",$D$5:$D$72,"&lt;&gt;"&amp;"HORS LIGUE",AC$5:AC$72,"&lt;"&amp;AC40)+1),Paramètres!$B$3:$C$56,2,FALSE)*Paramètres!$K$15))</f>
        <v>0</v>
      </c>
      <c r="AE40" s="46"/>
      <c r="AF40" s="2">
        <f>IF(AE$2="Bike &amp; Run",IF(ISNA(VLOOKUP(AE40,Paramètres!$B$3:$C$56,2,FALSE)),0,VLOOKUP(AE40,Paramètres!$B$3:$C$56,2,FALSE)*Paramètres!$K$16),IF(OR(AE40="",OR($D40="",$D40="NL",$D40="HORS LIGUE")),0,VLOOKUP(IF(OR(AE40="",OR($D40="",$D40="NL",$D40="HORS LIGUE")),"",COUNTIFS($D$5:$D$72,"&lt;&gt;"&amp;"",$D$5:$D$72,"&lt;&gt;"&amp;"NL",$D$5:$D$72,"&lt;&gt;"&amp;"HORS LIGUE",AE$5:AE$72,"&lt;"&amp;AE40)+1),Paramètres!$B$3:$C$56,2,FALSE)*Paramètres!$K$16))</f>
        <v>0</v>
      </c>
      <c r="AG40" s="46"/>
      <c r="AH40" s="2">
        <f>IF(AG$2="Bike &amp; Run",IF(ISNA(VLOOKUP(AG40,Paramètres!$B$3:$C$56,2,FALSE)),0,VLOOKUP(AG40,Paramètres!$B$3:$C$56,2,FALSE)*Paramètres!$K$17),IF(OR(AG40="",OR($D40="",$D40="NL",$D40="HORS LIGUE")),0,VLOOKUP(IF(OR(AG40="",OR($D40="",$D40="NL",$D40="HORS LIGUE")),"",COUNTIFS($D$5:$D$72,"&lt;&gt;"&amp;"",$D$5:$D$72,"&lt;&gt;"&amp;"NL",$D$5:$D$72,"&lt;&gt;"&amp;"HORS LIGUE",AG$5:AG$72,"&lt;"&amp;AG40)+1),Paramètres!$B$3:$C$56,2,FALSE)*Paramètres!$K$17))</f>
        <v>0</v>
      </c>
      <c r="AI40" s="40">
        <f t="shared" si="53"/>
        <v>0</v>
      </c>
      <c r="AJ40" s="3" t="str">
        <f t="shared" si="54"/>
        <v/>
      </c>
      <c r="AK40" s="5">
        <f t="shared" si="55"/>
        <v>0</v>
      </c>
      <c r="AL40" s="41">
        <f t="shared" si="56"/>
        <v>0</v>
      </c>
      <c r="AM40" s="33" t="str">
        <f t="shared" si="57"/>
        <v/>
      </c>
      <c r="AO40" s="22">
        <f t="shared" si="58"/>
        <v>0</v>
      </c>
      <c r="AP40">
        <f t="shared" si="59"/>
        <v>0</v>
      </c>
      <c r="AQ40">
        <f t="shared" si="60"/>
        <v>0</v>
      </c>
      <c r="AR40">
        <f t="shared" si="61"/>
        <v>0</v>
      </c>
      <c r="AS40">
        <f t="shared" si="62"/>
        <v>0</v>
      </c>
      <c r="AT40">
        <f t="shared" si="63"/>
        <v>0</v>
      </c>
      <c r="AU40">
        <f t="shared" si="64"/>
        <v>0</v>
      </c>
      <c r="AV40">
        <f t="shared" si="65"/>
        <v>0</v>
      </c>
      <c r="AW40">
        <f t="shared" si="66"/>
        <v>0</v>
      </c>
      <c r="AX40">
        <f t="shared" si="67"/>
        <v>0</v>
      </c>
      <c r="AY40">
        <f t="shared" si="68"/>
        <v>0</v>
      </c>
      <c r="AZ40">
        <f t="shared" si="69"/>
        <v>0</v>
      </c>
      <c r="BA40">
        <f t="shared" si="70"/>
        <v>0</v>
      </c>
      <c r="BB40">
        <f t="shared" si="71"/>
        <v>0</v>
      </c>
      <c r="BC40">
        <f t="shared" si="72"/>
        <v>0</v>
      </c>
      <c r="BD40">
        <f t="shared" si="73"/>
        <v>0</v>
      </c>
      <c r="BE40" s="22">
        <f t="shared" ref="BE40:BR40" si="77">BD40+LARGE($AO40:$BC40,BE$4)</f>
        <v>0</v>
      </c>
      <c r="BF40" s="22">
        <f t="shared" si="77"/>
        <v>0</v>
      </c>
      <c r="BG40" s="22">
        <f t="shared" si="77"/>
        <v>0</v>
      </c>
      <c r="BH40" s="22">
        <f t="shared" si="77"/>
        <v>0</v>
      </c>
      <c r="BI40" s="22">
        <f t="shared" si="77"/>
        <v>0</v>
      </c>
      <c r="BJ40" s="22">
        <f t="shared" si="77"/>
        <v>0</v>
      </c>
      <c r="BK40" s="22">
        <f t="shared" si="77"/>
        <v>0</v>
      </c>
      <c r="BL40" s="22">
        <f t="shared" si="77"/>
        <v>0</v>
      </c>
      <c r="BM40" s="22">
        <f t="shared" si="77"/>
        <v>0</v>
      </c>
      <c r="BN40" s="22">
        <f t="shared" si="77"/>
        <v>0</v>
      </c>
      <c r="BO40" s="22">
        <f t="shared" si="77"/>
        <v>0</v>
      </c>
      <c r="BP40" s="22">
        <f t="shared" si="77"/>
        <v>0</v>
      </c>
      <c r="BQ40" s="22">
        <f t="shared" si="77"/>
        <v>0</v>
      </c>
      <c r="BR40" s="22">
        <f t="shared" si="77"/>
        <v>0</v>
      </c>
    </row>
    <row r="41" spans="1:70" ht="16.5">
      <c r="A41" s="14"/>
      <c r="B41" s="32" t="str">
        <f>IF(ISNA(VLOOKUP(A41,'Licenciés Jeunes 2023'!A:C,3,0)),"",VLOOKUP(A41,'Licenciés Jeunes 2023'!A:C,3,0))</f>
        <v/>
      </c>
      <c r="C41" s="32" t="str">
        <f>IF(ISNA(VLOOKUP(A41,'Licenciés Jeunes 2023'!A:C,2,0)),"",VLOOKUP(A41,'Licenciés Jeunes 2023'!A:C,2,0))</f>
        <v/>
      </c>
      <c r="D41" s="32" t="str">
        <f>IF(ISNA(VLOOKUP(A41,'Licenciés Jeunes 2023'!A:F,6,0)),"",VLOOKUP(A41,'Licenciés Jeunes 2023'!A:F,6,0))</f>
        <v/>
      </c>
      <c r="E41" s="6"/>
      <c r="F41" s="2">
        <f>IF(E$2="Bike &amp; Run",IF(ISNA(VLOOKUP(E41,Paramètres!$B$3:$C$56,2,FALSE)),0,VLOOKUP(E41,Paramètres!$B$3:$C$56,2,FALSE)*Paramètres!$K$3),IF(OR(E41="",OR($D41="",$D41="NL",$D41="HORS LIGUE")),0,VLOOKUP(IF(OR(E41="",OR($D41="",$D41="NL",$D41="HORS LIGUE")),"",COUNTIFS($D$5:$D$72,"&lt;&gt;"&amp;"",$D$5:$D$72,"&lt;&gt;"&amp;"NL",$D$5:$D$72,"&lt;&gt;"&amp;"HORS LIGUE",E$5:E$72,"&lt;"&amp;E41)+1),Paramètres!$B$3:$C$56,2,FALSE)*Paramètres!$K$3))</f>
        <v>0</v>
      </c>
      <c r="G41" s="4"/>
      <c r="H41" s="2">
        <f>IF(G$2="Bike &amp; Run",IF(ISNA(VLOOKUP(G41,Paramètres!$B$3:$C$56,2,FALSE)),0,VLOOKUP(G41,Paramètres!$B$3:$C$56,2,FALSE)*Paramètres!$K$4),IF(OR(G41="",OR($D41="",$D41="NL",$D41="HORS LIGUE")),0,VLOOKUP(IF(OR(G41="",OR($D41="",$D41="NL",$D41="HORS LIGUE")),"",COUNTIFS($D$5:$D$72,"&lt;&gt;"&amp;"",$D$5:$D$72,"&lt;&gt;"&amp;"NL",$D$5:$D$72,"&lt;&gt;"&amp;"HORS LIGUE",G$5:G$72,"&lt;"&amp;G41)+1),Paramètres!$B$3:$C$56,2,FALSE)*Paramètres!$K$4))</f>
        <v>0</v>
      </c>
      <c r="I41" s="36"/>
      <c r="J41" s="2">
        <f>IF(I$2="Bike &amp; Run",IF(ISNA(VLOOKUP(I41,Paramètres!$B$3:$C$56,2,FALSE)),0,VLOOKUP(I41,Paramètres!$B$3:$C$56,2,FALSE)*Paramètres!$K$5),IF(OR(I41="",OR($D41="",$D41="NL",$D41="HORS LIGUE")),0,VLOOKUP(IF(OR(I41="",OR($D41="",$D41="NL",$D41="HORS LIGUE")),"",COUNTIFS($D$5:$D$72,"&lt;&gt;"&amp;"",$D$5:$D$72,"&lt;&gt;"&amp;"NL",$D$5:$D$72,"&lt;&gt;"&amp;"HORS LIGUE",I$5:I$72,"&lt;"&amp;I41)+1),Paramètres!$B$3:$C$56,2,FALSE)*Paramètres!$K$5))</f>
        <v>0</v>
      </c>
      <c r="K41" s="4"/>
      <c r="L41" s="2">
        <f>IF(K$2="Bike &amp; Run",IF(ISNA(VLOOKUP(K41,Paramètres!$B$3:$C$56,2,FALSE)),0,VLOOKUP(K41,Paramètres!$B$3:$C$56,2,FALSE)*Paramètres!$K$6),IF(OR(K41="",OR($D41="",$D41="NL",$D41="HORS LIGUE")),0,VLOOKUP(IF(OR(K41="",OR($D41="",$D41="NL",$D41="HORS LIGUE")),"",COUNTIFS($D$5:$D$72,"&lt;&gt;"&amp;"",$D$5:$D$72,"&lt;&gt;"&amp;"NL",$D$5:$D$72,"&lt;&gt;"&amp;"HORS LIGUE",K$5:K$72,"&lt;"&amp;K41)+1),Paramètres!$B$3:$C$56,2,FALSE)*Paramètres!$K$6))</f>
        <v>0</v>
      </c>
      <c r="M41" s="4"/>
      <c r="N41" s="2">
        <f>IF(M$2="Bike &amp; Run",IF(ISNA(VLOOKUP(M41,Paramètres!$B$3:$C$56,2,FALSE)),0,VLOOKUP(M41,Paramètres!$B$3:$C$56,2,FALSE)*Paramètres!$K$7),IF(OR(M41="",OR($D41="",$D41="NL",$D41="HORS LIGUE")),0,VLOOKUP(IF(OR(M41="",OR($D41="",$D41="NL",$D41="HORS LIGUE")),"",COUNTIFS($D$5:$D$72,"&lt;&gt;"&amp;"",$D$5:$D$72,"&lt;&gt;"&amp;"NL",$D$5:$D$72,"&lt;&gt;"&amp;"HORS LIGUE",M$5:M$72,"&lt;"&amp;M41)+1),Paramètres!$B$3:$C$56,2,FALSE)*Paramètres!$K$7))</f>
        <v>0</v>
      </c>
      <c r="O41" s="46"/>
      <c r="P41" s="2">
        <f>IF(O$2="Bike &amp; Run",IF(ISNA(VLOOKUP(O41,Paramètres!$B$3:$C$56,2,FALSE)),0,VLOOKUP(O41,Paramètres!$B$3:$C$56,2,FALSE)*Paramètres!$K$8),IF(OR(O41="",OR($D41="",$D41="NL",$D41="HORS LIGUE")),0,VLOOKUP(IF(OR(O41="",OR($D41="",$D41="NL",$D41="HORS LIGUE")),"",COUNTIFS($D$5:$D$72,"&lt;&gt;"&amp;"",$D$5:$D$72,"&lt;&gt;"&amp;"NL",$D$5:$D$72,"&lt;&gt;"&amp;"HORS LIGUE",O$5:O$72,"&lt;"&amp;O41)+1),Paramètres!$B$3:$C$56,2,FALSE)*Paramètres!$K$8))</f>
        <v>0</v>
      </c>
      <c r="Q41" s="46"/>
      <c r="R41" s="2">
        <f>IF(Q$2="Bike &amp; Run",IF(ISNA(VLOOKUP(Q41,Paramètres!$B$3:$C$56,2,FALSE)),0,VLOOKUP(Q41,Paramètres!$B$3:$C$56,2,FALSE)*Paramètres!$K$9),IF(OR(Q41="",OR($D41="",$D41="NL",$D41="HORS LIGUE")),0,VLOOKUP(IF(OR(Q41="",OR($D41="",$D41="NL",$D41="HORS LIGUE")),"",COUNTIFS($D$5:$D$72,"&lt;&gt;"&amp;"",$D$5:$D$72,"&lt;&gt;"&amp;"NL",$D$5:$D$72,"&lt;&gt;"&amp;"HORS LIGUE",Q$5:Q$72,"&lt;"&amp;Q41)+1),Paramètres!$B$3:$C$56,2,FALSE)*Paramètres!$K$9))</f>
        <v>0</v>
      </c>
      <c r="S41" s="46"/>
      <c r="T41" s="2">
        <f>IF(S$2="Bike &amp; Run",IF(ISNA(VLOOKUP(S41,Paramètres!$B$3:$C$56,2,FALSE)),0,VLOOKUP(S41,Paramètres!$B$3:$C$56,2,FALSE)*Paramètres!$K$10),IF(OR(S41="",OR($D41="",$D41="NL",$D41="HORS LIGUE")),0,VLOOKUP(IF(OR(S41="",OR($D41="",$D41="NL",$D41="HORS LIGUE")),"",COUNTIFS($D$5:$D$72,"&lt;&gt;"&amp;"",$D$5:$D$72,"&lt;&gt;"&amp;"NL",$D$5:$D$72,"&lt;&gt;"&amp;"HORS LIGUE",S$5:S$72,"&lt;"&amp;S41)+1),Paramètres!$B$3:$C$56,2,FALSE)*Paramètres!$K$10))</f>
        <v>0</v>
      </c>
      <c r="U41" s="46"/>
      <c r="V41" s="2">
        <f>IF(U$2="Bike &amp; Run",IF(ISNA(VLOOKUP(U41,Paramètres!$B$3:$C$56,2,FALSE)),0,VLOOKUP(U41,Paramètres!$B$3:$C$56,2,FALSE)*Paramètres!$K$11),IF(OR(U41="",OR($D41="",$D41="NL",$D41="HORS LIGUE")),0,VLOOKUP(IF(OR(U41="",OR($D41="",$D41="NL",$D41="HORS LIGUE")),"",COUNTIFS($D$5:$D$72,"&lt;&gt;"&amp;"",$D$5:$D$72,"&lt;&gt;"&amp;"NL",$D$5:$D$72,"&lt;&gt;"&amp;"HORS LIGUE",U$5:U$72,"&lt;"&amp;U41)+1),Paramètres!$B$3:$C$56,2,FALSE)*Paramètres!$K$11))</f>
        <v>0</v>
      </c>
      <c r="W41" s="46"/>
      <c r="X41" s="2">
        <f>IF(W$2="Bike &amp; Run",IF(ISNA(VLOOKUP(W41,Paramètres!$B$3:$C$56,2,FALSE)),0,VLOOKUP(W41,Paramètres!$B$3:$C$56,2,FALSE)*Paramètres!$K$12),IF(OR(W41="",OR($D41="",$D41="NL",$D41="HORS LIGUE")),0,VLOOKUP(IF(OR(W41="",OR($D41="",$D41="NL",$D41="HORS LIGUE")),"",COUNTIFS($D$5:$D$72,"&lt;&gt;"&amp;"",$D$5:$D$72,"&lt;&gt;"&amp;"NL",$D$5:$D$72,"&lt;&gt;"&amp;"HORS LIGUE",W$5:W$72,"&lt;"&amp;W41)+1),Paramètres!$B$3:$C$56,2,FALSE)*Paramètres!$K$12))</f>
        <v>0</v>
      </c>
      <c r="Y41" s="46"/>
      <c r="Z41" s="2">
        <f>IF(Y$2="Bike &amp; Run",IF(ISNA(VLOOKUP(Y41,Paramètres!$B$3:$C$56,2,FALSE)),0,VLOOKUP(Y41,Paramètres!$B$3:$C$56,2,FALSE)*Paramètres!$K$13),IF(OR(Y41="",OR($D41="",$D41="NL",$D41="HORS LIGUE")),0,VLOOKUP(IF(OR(Y41="",OR($D41="",$D41="NL",$D41="HORS LIGUE")),"",COUNTIFS($D$5:$D$72,"&lt;&gt;"&amp;"",$D$5:$D$72,"&lt;&gt;"&amp;"NL",$D$5:$D$72,"&lt;&gt;"&amp;"HORS LIGUE",Y$5:Y$72,"&lt;"&amp;Y41)+1),Paramètres!$B$3:$C$56,2,FALSE)*Paramètres!$K$13))</f>
        <v>0</v>
      </c>
      <c r="AA41" s="46"/>
      <c r="AB41" s="2">
        <f>IF(AA$2="Bike &amp; Run",IF(ISNA(VLOOKUP(AA41,Paramètres!$B$3:$C$56,2,FALSE)),0,VLOOKUP(AA41,Paramètres!$B$3:$C$56,2,FALSE)*Paramètres!$K$14),IF(OR(AA41="",OR($D41="",$D41="NL",$D41="HORS LIGUE")),0,VLOOKUP(IF(OR(AA41="",OR($D41="",$D41="NL",$D41="HORS LIGUE")),"",COUNTIFS($D$5:$D$72,"&lt;&gt;"&amp;"",$D$5:$D$72,"&lt;&gt;"&amp;"NL",$D$5:$D$72,"&lt;&gt;"&amp;"HORS LIGUE",AA$5:AA$72,"&lt;"&amp;AA41)+1),Paramètres!$B$3:$C$56,2,FALSE)*Paramètres!$K$14))</f>
        <v>0</v>
      </c>
      <c r="AC41" s="46"/>
      <c r="AD41" s="2">
        <f>IF(AC$2="Bike &amp; Run",IF(ISNA(VLOOKUP(AC41,Paramètres!$B$3:$C$56,2,FALSE)),0,VLOOKUP(AC41,Paramètres!$B$3:$C$56,2,FALSE)*Paramètres!$K$15),IF(OR(AC41="",OR($D41="",$D41="NL",$D41="HORS LIGUE")),0,VLOOKUP(IF(OR(AC41="",OR($D41="",$D41="NL",$D41="HORS LIGUE")),"",COUNTIFS($D$5:$D$72,"&lt;&gt;"&amp;"",$D$5:$D$72,"&lt;&gt;"&amp;"NL",$D$5:$D$72,"&lt;&gt;"&amp;"HORS LIGUE",AC$5:AC$72,"&lt;"&amp;AC41)+1),Paramètres!$B$3:$C$56,2,FALSE)*Paramètres!$K$15))</f>
        <v>0</v>
      </c>
      <c r="AE41" s="46"/>
      <c r="AF41" s="2">
        <f>IF(AE$2="Bike &amp; Run",IF(ISNA(VLOOKUP(AE41,Paramètres!$B$3:$C$56,2,FALSE)),0,VLOOKUP(AE41,Paramètres!$B$3:$C$56,2,FALSE)*Paramètres!$K$16),IF(OR(AE41="",OR($D41="",$D41="NL",$D41="HORS LIGUE")),0,VLOOKUP(IF(OR(AE41="",OR($D41="",$D41="NL",$D41="HORS LIGUE")),"",COUNTIFS($D$5:$D$72,"&lt;&gt;"&amp;"",$D$5:$D$72,"&lt;&gt;"&amp;"NL",$D$5:$D$72,"&lt;&gt;"&amp;"HORS LIGUE",AE$5:AE$72,"&lt;"&amp;AE41)+1),Paramètres!$B$3:$C$56,2,FALSE)*Paramètres!$K$16))</f>
        <v>0</v>
      </c>
      <c r="AG41" s="46"/>
      <c r="AH41" s="2">
        <f>IF(AG$2="Bike &amp; Run",IF(ISNA(VLOOKUP(AG41,Paramètres!$B$3:$C$56,2,FALSE)),0,VLOOKUP(AG41,Paramètres!$B$3:$C$56,2,FALSE)*Paramètres!$K$17),IF(OR(AG41="",OR($D41="",$D41="NL",$D41="HORS LIGUE")),0,VLOOKUP(IF(OR(AG41="",OR($D41="",$D41="NL",$D41="HORS LIGUE")),"",COUNTIFS($D$5:$D$72,"&lt;&gt;"&amp;"",$D$5:$D$72,"&lt;&gt;"&amp;"NL",$D$5:$D$72,"&lt;&gt;"&amp;"HORS LIGUE",AG$5:AG$72,"&lt;"&amp;AG41)+1),Paramètres!$B$3:$C$56,2,FALSE)*Paramètres!$K$17))</f>
        <v>0</v>
      </c>
      <c r="AI41" s="40">
        <f t="shared" si="53"/>
        <v>0</v>
      </c>
      <c r="AJ41" s="3" t="str">
        <f t="shared" si="54"/>
        <v/>
      </c>
      <c r="AK41" s="5">
        <f t="shared" si="55"/>
        <v>0</v>
      </c>
      <c r="AL41" s="41">
        <f t="shared" si="56"/>
        <v>0</v>
      </c>
      <c r="AM41" s="33" t="str">
        <f t="shared" si="57"/>
        <v/>
      </c>
      <c r="AO41" s="22">
        <f t="shared" si="58"/>
        <v>0</v>
      </c>
      <c r="AP41">
        <f t="shared" si="59"/>
        <v>0</v>
      </c>
      <c r="AQ41">
        <f t="shared" si="60"/>
        <v>0</v>
      </c>
      <c r="AR41">
        <f t="shared" si="61"/>
        <v>0</v>
      </c>
      <c r="AS41">
        <f t="shared" si="62"/>
        <v>0</v>
      </c>
      <c r="AT41">
        <f t="shared" si="63"/>
        <v>0</v>
      </c>
      <c r="AU41">
        <f t="shared" si="64"/>
        <v>0</v>
      </c>
      <c r="AV41">
        <f t="shared" si="65"/>
        <v>0</v>
      </c>
      <c r="AW41">
        <f t="shared" si="66"/>
        <v>0</v>
      </c>
      <c r="AX41">
        <f t="shared" si="67"/>
        <v>0</v>
      </c>
      <c r="AY41">
        <f t="shared" si="68"/>
        <v>0</v>
      </c>
      <c r="AZ41">
        <f t="shared" si="69"/>
        <v>0</v>
      </c>
      <c r="BA41">
        <f t="shared" si="70"/>
        <v>0</v>
      </c>
      <c r="BB41">
        <f t="shared" si="71"/>
        <v>0</v>
      </c>
      <c r="BC41">
        <f t="shared" si="72"/>
        <v>0</v>
      </c>
      <c r="BD41">
        <f t="shared" si="73"/>
        <v>0</v>
      </c>
      <c r="BE41" s="22">
        <f t="shared" ref="BE41:BR41" si="78">BD41+LARGE($AO41:$BC41,BE$4)</f>
        <v>0</v>
      </c>
      <c r="BF41" s="22">
        <f t="shared" si="78"/>
        <v>0</v>
      </c>
      <c r="BG41" s="22">
        <f t="shared" si="78"/>
        <v>0</v>
      </c>
      <c r="BH41" s="22">
        <f t="shared" si="78"/>
        <v>0</v>
      </c>
      <c r="BI41" s="22">
        <f t="shared" si="78"/>
        <v>0</v>
      </c>
      <c r="BJ41" s="22">
        <f t="shared" si="78"/>
        <v>0</v>
      </c>
      <c r="BK41" s="22">
        <f t="shared" si="78"/>
        <v>0</v>
      </c>
      <c r="BL41" s="22">
        <f t="shared" si="78"/>
        <v>0</v>
      </c>
      <c r="BM41" s="22">
        <f t="shared" si="78"/>
        <v>0</v>
      </c>
      <c r="BN41" s="22">
        <f t="shared" si="78"/>
        <v>0</v>
      </c>
      <c r="BO41" s="22">
        <f t="shared" si="78"/>
        <v>0</v>
      </c>
      <c r="BP41" s="22">
        <f t="shared" si="78"/>
        <v>0</v>
      </c>
      <c r="BQ41" s="22">
        <f t="shared" si="78"/>
        <v>0</v>
      </c>
      <c r="BR41" s="22">
        <f t="shared" si="78"/>
        <v>0</v>
      </c>
    </row>
    <row r="42" spans="1:70" ht="16.5">
      <c r="A42" s="14"/>
      <c r="B42" s="32" t="str">
        <f>IF(ISNA(VLOOKUP(A42,'Licenciés Jeunes 2023'!A:C,3,0)),"",VLOOKUP(A42,'Licenciés Jeunes 2023'!A:C,3,0))</f>
        <v/>
      </c>
      <c r="C42" s="32" t="str">
        <f>IF(ISNA(VLOOKUP(A42,'Licenciés Jeunes 2023'!A:C,2,0)),"",VLOOKUP(A42,'Licenciés Jeunes 2023'!A:C,2,0))</f>
        <v/>
      </c>
      <c r="D42" s="32" t="str">
        <f>IF(ISNA(VLOOKUP(A42,'Licenciés Jeunes 2023'!A:F,6,0)),"",VLOOKUP(A42,'Licenciés Jeunes 2023'!A:F,6,0))</f>
        <v/>
      </c>
      <c r="E42" s="6"/>
      <c r="F42" s="2">
        <f>IF(E$2="Bike &amp; Run",IF(ISNA(VLOOKUP(E42,Paramètres!$B$3:$C$56,2,FALSE)),0,VLOOKUP(E42,Paramètres!$B$3:$C$56,2,FALSE)*Paramètres!$K$3),IF(OR(E42="",OR($D42="",$D42="NL",$D42="HORS LIGUE")),0,VLOOKUP(IF(OR(E42="",OR($D42="",$D42="NL",$D42="HORS LIGUE")),"",COUNTIFS($D$5:$D$72,"&lt;&gt;"&amp;"",$D$5:$D$72,"&lt;&gt;"&amp;"NL",$D$5:$D$72,"&lt;&gt;"&amp;"HORS LIGUE",E$5:E$72,"&lt;"&amp;E42)+1),Paramètres!$B$3:$C$56,2,FALSE)*Paramètres!$K$3))</f>
        <v>0</v>
      </c>
      <c r="G42" s="4"/>
      <c r="H42" s="2">
        <f>IF(G$2="Bike &amp; Run",IF(ISNA(VLOOKUP(G42,Paramètres!$B$3:$C$56,2,FALSE)),0,VLOOKUP(G42,Paramètres!$B$3:$C$56,2,FALSE)*Paramètres!$K$4),IF(OR(G42="",OR($D42="",$D42="NL",$D42="HORS LIGUE")),0,VLOOKUP(IF(OR(G42="",OR($D42="",$D42="NL",$D42="HORS LIGUE")),"",COUNTIFS($D$5:$D$72,"&lt;&gt;"&amp;"",$D$5:$D$72,"&lt;&gt;"&amp;"NL",$D$5:$D$72,"&lt;&gt;"&amp;"HORS LIGUE",G$5:G$72,"&lt;"&amp;G42)+1),Paramètres!$B$3:$C$56,2,FALSE)*Paramètres!$K$4))</f>
        <v>0</v>
      </c>
      <c r="I42" s="36"/>
      <c r="J42" s="2">
        <f>IF(I$2="Bike &amp; Run",IF(ISNA(VLOOKUP(I42,Paramètres!$B$3:$C$56,2,FALSE)),0,VLOOKUP(I42,Paramètres!$B$3:$C$56,2,FALSE)*Paramètres!$K$5),IF(OR(I42="",OR($D42="",$D42="NL",$D42="HORS LIGUE")),0,VLOOKUP(IF(OR(I42="",OR($D42="",$D42="NL",$D42="HORS LIGUE")),"",COUNTIFS($D$5:$D$72,"&lt;&gt;"&amp;"",$D$5:$D$72,"&lt;&gt;"&amp;"NL",$D$5:$D$72,"&lt;&gt;"&amp;"HORS LIGUE",I$5:I$72,"&lt;"&amp;I42)+1),Paramètres!$B$3:$C$56,2,FALSE)*Paramètres!$K$5))</f>
        <v>0</v>
      </c>
      <c r="K42" s="4"/>
      <c r="L42" s="2">
        <f>IF(K$2="Bike &amp; Run",IF(ISNA(VLOOKUP(K42,Paramètres!$B$3:$C$56,2,FALSE)),0,VLOOKUP(K42,Paramètres!$B$3:$C$56,2,FALSE)*Paramètres!$K$6),IF(OR(K42="",OR($D42="",$D42="NL",$D42="HORS LIGUE")),0,VLOOKUP(IF(OR(K42="",OR($D42="",$D42="NL",$D42="HORS LIGUE")),"",COUNTIFS($D$5:$D$72,"&lt;&gt;"&amp;"",$D$5:$D$72,"&lt;&gt;"&amp;"NL",$D$5:$D$72,"&lt;&gt;"&amp;"HORS LIGUE",K$5:K$72,"&lt;"&amp;K42)+1),Paramètres!$B$3:$C$56,2,FALSE)*Paramètres!$K$6))</f>
        <v>0</v>
      </c>
      <c r="M42" s="4"/>
      <c r="N42" s="2">
        <f>IF(M$2="Bike &amp; Run",IF(ISNA(VLOOKUP(M42,Paramètres!$B$3:$C$56,2,FALSE)),0,VLOOKUP(M42,Paramètres!$B$3:$C$56,2,FALSE)*Paramètres!$K$7),IF(OR(M42="",OR($D42="",$D42="NL",$D42="HORS LIGUE")),0,VLOOKUP(IF(OR(M42="",OR($D42="",$D42="NL",$D42="HORS LIGUE")),"",COUNTIFS($D$5:$D$72,"&lt;&gt;"&amp;"",$D$5:$D$72,"&lt;&gt;"&amp;"NL",$D$5:$D$72,"&lt;&gt;"&amp;"HORS LIGUE",M$5:M$72,"&lt;"&amp;M42)+1),Paramètres!$B$3:$C$56,2,FALSE)*Paramètres!$K$7))</f>
        <v>0</v>
      </c>
      <c r="O42" s="46"/>
      <c r="P42" s="2">
        <f>IF(O$2="Bike &amp; Run",IF(ISNA(VLOOKUP(O42,Paramètres!$B$3:$C$56,2,FALSE)),0,VLOOKUP(O42,Paramètres!$B$3:$C$56,2,FALSE)*Paramètres!$K$8),IF(OR(O42="",OR($D42="",$D42="NL",$D42="HORS LIGUE")),0,VLOOKUP(IF(OR(O42="",OR($D42="",$D42="NL",$D42="HORS LIGUE")),"",COUNTIFS($D$5:$D$72,"&lt;&gt;"&amp;"",$D$5:$D$72,"&lt;&gt;"&amp;"NL",$D$5:$D$72,"&lt;&gt;"&amp;"HORS LIGUE",O$5:O$72,"&lt;"&amp;O42)+1),Paramètres!$B$3:$C$56,2,FALSE)*Paramètres!$K$8))</f>
        <v>0</v>
      </c>
      <c r="Q42" s="46"/>
      <c r="R42" s="2">
        <f>IF(Q$2="Bike &amp; Run",IF(ISNA(VLOOKUP(Q42,Paramètres!$B$3:$C$56,2,FALSE)),0,VLOOKUP(Q42,Paramètres!$B$3:$C$56,2,FALSE)*Paramètres!$K$9),IF(OR(Q42="",OR($D42="",$D42="NL",$D42="HORS LIGUE")),0,VLOOKUP(IF(OR(Q42="",OR($D42="",$D42="NL",$D42="HORS LIGUE")),"",COUNTIFS($D$5:$D$72,"&lt;&gt;"&amp;"",$D$5:$D$72,"&lt;&gt;"&amp;"NL",$D$5:$D$72,"&lt;&gt;"&amp;"HORS LIGUE",Q$5:Q$72,"&lt;"&amp;Q42)+1),Paramètres!$B$3:$C$56,2,FALSE)*Paramètres!$K$9))</f>
        <v>0</v>
      </c>
      <c r="S42" s="46"/>
      <c r="T42" s="2">
        <f>IF(S$2="Bike &amp; Run",IF(ISNA(VLOOKUP(S42,Paramètres!$B$3:$C$56,2,FALSE)),0,VLOOKUP(S42,Paramètres!$B$3:$C$56,2,FALSE)*Paramètres!$K$10),IF(OR(S42="",OR($D42="",$D42="NL",$D42="HORS LIGUE")),0,VLOOKUP(IF(OR(S42="",OR($D42="",$D42="NL",$D42="HORS LIGUE")),"",COUNTIFS($D$5:$D$72,"&lt;&gt;"&amp;"",$D$5:$D$72,"&lt;&gt;"&amp;"NL",$D$5:$D$72,"&lt;&gt;"&amp;"HORS LIGUE",S$5:S$72,"&lt;"&amp;S42)+1),Paramètres!$B$3:$C$56,2,FALSE)*Paramètres!$K$10))</f>
        <v>0</v>
      </c>
      <c r="U42" s="46"/>
      <c r="V42" s="2">
        <f>IF(U$2="Bike &amp; Run",IF(ISNA(VLOOKUP(U42,Paramètres!$B$3:$C$56,2,FALSE)),0,VLOOKUP(U42,Paramètres!$B$3:$C$56,2,FALSE)*Paramètres!$K$11),IF(OR(U42="",OR($D42="",$D42="NL",$D42="HORS LIGUE")),0,VLOOKUP(IF(OR(U42="",OR($D42="",$D42="NL",$D42="HORS LIGUE")),"",COUNTIFS($D$5:$D$72,"&lt;&gt;"&amp;"",$D$5:$D$72,"&lt;&gt;"&amp;"NL",$D$5:$D$72,"&lt;&gt;"&amp;"HORS LIGUE",U$5:U$72,"&lt;"&amp;U42)+1),Paramètres!$B$3:$C$56,2,FALSE)*Paramètres!$K$11))</f>
        <v>0</v>
      </c>
      <c r="W42" s="46"/>
      <c r="X42" s="2">
        <f>IF(W$2="Bike &amp; Run",IF(ISNA(VLOOKUP(W42,Paramètres!$B$3:$C$56,2,FALSE)),0,VLOOKUP(W42,Paramètres!$B$3:$C$56,2,FALSE)*Paramètres!$K$12),IF(OR(W42="",OR($D42="",$D42="NL",$D42="HORS LIGUE")),0,VLOOKUP(IF(OR(W42="",OR($D42="",$D42="NL",$D42="HORS LIGUE")),"",COUNTIFS($D$5:$D$72,"&lt;&gt;"&amp;"",$D$5:$D$72,"&lt;&gt;"&amp;"NL",$D$5:$D$72,"&lt;&gt;"&amp;"HORS LIGUE",W$5:W$72,"&lt;"&amp;W42)+1),Paramètres!$B$3:$C$56,2,FALSE)*Paramètres!$K$12))</f>
        <v>0</v>
      </c>
      <c r="Y42" s="46"/>
      <c r="Z42" s="2">
        <f>IF(Y$2="Bike &amp; Run",IF(ISNA(VLOOKUP(Y42,Paramètres!$B$3:$C$56,2,FALSE)),0,VLOOKUP(Y42,Paramètres!$B$3:$C$56,2,FALSE)*Paramètres!$K$13),IF(OR(Y42="",OR($D42="",$D42="NL",$D42="HORS LIGUE")),0,VLOOKUP(IF(OR(Y42="",OR($D42="",$D42="NL",$D42="HORS LIGUE")),"",COUNTIFS($D$5:$D$72,"&lt;&gt;"&amp;"",$D$5:$D$72,"&lt;&gt;"&amp;"NL",$D$5:$D$72,"&lt;&gt;"&amp;"HORS LIGUE",Y$5:Y$72,"&lt;"&amp;Y42)+1),Paramètres!$B$3:$C$56,2,FALSE)*Paramètres!$K$13))</f>
        <v>0</v>
      </c>
      <c r="AA42" s="46"/>
      <c r="AB42" s="2">
        <f>IF(AA$2="Bike &amp; Run",IF(ISNA(VLOOKUP(AA42,Paramètres!$B$3:$C$56,2,FALSE)),0,VLOOKUP(AA42,Paramètres!$B$3:$C$56,2,FALSE)*Paramètres!$K$14),IF(OR(AA42="",OR($D42="",$D42="NL",$D42="HORS LIGUE")),0,VLOOKUP(IF(OR(AA42="",OR($D42="",$D42="NL",$D42="HORS LIGUE")),"",COUNTIFS($D$5:$D$72,"&lt;&gt;"&amp;"",$D$5:$D$72,"&lt;&gt;"&amp;"NL",$D$5:$D$72,"&lt;&gt;"&amp;"HORS LIGUE",AA$5:AA$72,"&lt;"&amp;AA42)+1),Paramètres!$B$3:$C$56,2,FALSE)*Paramètres!$K$14))</f>
        <v>0</v>
      </c>
      <c r="AC42" s="46"/>
      <c r="AD42" s="2">
        <f>IF(AC$2="Bike &amp; Run",IF(ISNA(VLOOKUP(AC42,Paramètres!$B$3:$C$56,2,FALSE)),0,VLOOKUP(AC42,Paramètres!$B$3:$C$56,2,FALSE)*Paramètres!$K$15),IF(OR(AC42="",OR($D42="",$D42="NL",$D42="HORS LIGUE")),0,VLOOKUP(IF(OR(AC42="",OR($D42="",$D42="NL",$D42="HORS LIGUE")),"",COUNTIFS($D$5:$D$72,"&lt;&gt;"&amp;"",$D$5:$D$72,"&lt;&gt;"&amp;"NL",$D$5:$D$72,"&lt;&gt;"&amp;"HORS LIGUE",AC$5:AC$72,"&lt;"&amp;AC42)+1),Paramètres!$B$3:$C$56,2,FALSE)*Paramètres!$K$15))</f>
        <v>0</v>
      </c>
      <c r="AE42" s="46"/>
      <c r="AF42" s="2">
        <f>IF(AE$2="Bike &amp; Run",IF(ISNA(VLOOKUP(AE42,Paramètres!$B$3:$C$56,2,FALSE)),0,VLOOKUP(AE42,Paramètres!$B$3:$C$56,2,FALSE)*Paramètres!$K$16),IF(OR(AE42="",OR($D42="",$D42="NL",$D42="HORS LIGUE")),0,VLOOKUP(IF(OR(AE42="",OR($D42="",$D42="NL",$D42="HORS LIGUE")),"",COUNTIFS($D$5:$D$72,"&lt;&gt;"&amp;"",$D$5:$D$72,"&lt;&gt;"&amp;"NL",$D$5:$D$72,"&lt;&gt;"&amp;"HORS LIGUE",AE$5:AE$72,"&lt;"&amp;AE42)+1),Paramètres!$B$3:$C$56,2,FALSE)*Paramètres!$K$16))</f>
        <v>0</v>
      </c>
      <c r="AG42" s="46"/>
      <c r="AH42" s="2">
        <f>IF(AG$2="Bike &amp; Run",IF(ISNA(VLOOKUP(AG42,Paramètres!$B$3:$C$56,2,FALSE)),0,VLOOKUP(AG42,Paramètres!$B$3:$C$56,2,FALSE)*Paramètres!$K$17),IF(OR(AG42="",OR($D42="",$D42="NL",$D42="HORS LIGUE")),0,VLOOKUP(IF(OR(AG42="",OR($D42="",$D42="NL",$D42="HORS LIGUE")),"",COUNTIFS($D$5:$D$72,"&lt;&gt;"&amp;"",$D$5:$D$72,"&lt;&gt;"&amp;"NL",$D$5:$D$72,"&lt;&gt;"&amp;"HORS LIGUE",AG$5:AG$72,"&lt;"&amp;AG42)+1),Paramètres!$B$3:$C$56,2,FALSE)*Paramètres!$K$17))</f>
        <v>0</v>
      </c>
      <c r="AI42" s="40">
        <f t="shared" si="53"/>
        <v>0</v>
      </c>
      <c r="AJ42" s="3" t="str">
        <f t="shared" si="54"/>
        <v/>
      </c>
      <c r="AK42" s="5">
        <f t="shared" si="55"/>
        <v>0</v>
      </c>
      <c r="AL42" s="41">
        <f t="shared" si="56"/>
        <v>0</v>
      </c>
      <c r="AM42" s="33" t="str">
        <f t="shared" si="57"/>
        <v/>
      </c>
      <c r="AO42" s="22">
        <f t="shared" si="58"/>
        <v>0</v>
      </c>
      <c r="AP42">
        <f t="shared" si="59"/>
        <v>0</v>
      </c>
      <c r="AQ42">
        <f t="shared" si="60"/>
        <v>0</v>
      </c>
      <c r="AR42">
        <f t="shared" si="61"/>
        <v>0</v>
      </c>
      <c r="AS42">
        <f t="shared" si="62"/>
        <v>0</v>
      </c>
      <c r="AT42">
        <f t="shared" si="63"/>
        <v>0</v>
      </c>
      <c r="AU42">
        <f t="shared" si="64"/>
        <v>0</v>
      </c>
      <c r="AV42">
        <f t="shared" si="65"/>
        <v>0</v>
      </c>
      <c r="AW42">
        <f t="shared" si="66"/>
        <v>0</v>
      </c>
      <c r="AX42">
        <f t="shared" si="67"/>
        <v>0</v>
      </c>
      <c r="AY42">
        <f t="shared" si="68"/>
        <v>0</v>
      </c>
      <c r="AZ42">
        <f t="shared" si="69"/>
        <v>0</v>
      </c>
      <c r="BA42">
        <f t="shared" si="70"/>
        <v>0</v>
      </c>
      <c r="BB42">
        <f t="shared" si="71"/>
        <v>0</v>
      </c>
      <c r="BC42">
        <f t="shared" si="72"/>
        <v>0</v>
      </c>
      <c r="BD42">
        <f t="shared" si="73"/>
        <v>0</v>
      </c>
      <c r="BE42" s="22">
        <f t="shared" ref="BE42:BR42" si="79">BD42+LARGE($AO42:$BC42,BE$4)</f>
        <v>0</v>
      </c>
      <c r="BF42" s="22">
        <f t="shared" si="79"/>
        <v>0</v>
      </c>
      <c r="BG42" s="22">
        <f t="shared" si="79"/>
        <v>0</v>
      </c>
      <c r="BH42" s="22">
        <f t="shared" si="79"/>
        <v>0</v>
      </c>
      <c r="BI42" s="22">
        <f t="shared" si="79"/>
        <v>0</v>
      </c>
      <c r="BJ42" s="22">
        <f t="shared" si="79"/>
        <v>0</v>
      </c>
      <c r="BK42" s="22">
        <f t="shared" si="79"/>
        <v>0</v>
      </c>
      <c r="BL42" s="22">
        <f t="shared" si="79"/>
        <v>0</v>
      </c>
      <c r="BM42" s="22">
        <f t="shared" si="79"/>
        <v>0</v>
      </c>
      <c r="BN42" s="22">
        <f t="shared" si="79"/>
        <v>0</v>
      </c>
      <c r="BO42" s="22">
        <f t="shared" si="79"/>
        <v>0</v>
      </c>
      <c r="BP42" s="22">
        <f t="shared" si="79"/>
        <v>0</v>
      </c>
      <c r="BQ42" s="22">
        <f t="shared" si="79"/>
        <v>0</v>
      </c>
      <c r="BR42" s="22">
        <f t="shared" si="79"/>
        <v>0</v>
      </c>
    </row>
    <row r="43" spans="1:70" ht="16.5">
      <c r="A43" s="14"/>
      <c r="B43" s="32" t="str">
        <f>IF(ISNA(VLOOKUP(A43,'Licenciés Jeunes 2023'!A:C,3,0)),"",VLOOKUP(A43,'Licenciés Jeunes 2023'!A:C,3,0))</f>
        <v/>
      </c>
      <c r="C43" s="32" t="str">
        <f>IF(ISNA(VLOOKUP(A43,'Licenciés Jeunes 2023'!A:C,2,0)),"",VLOOKUP(A43,'Licenciés Jeunes 2023'!A:C,2,0))</f>
        <v/>
      </c>
      <c r="D43" s="32" t="str">
        <f>IF(ISNA(VLOOKUP(A43,'Licenciés Jeunes 2023'!A:F,6,0)),"",VLOOKUP(A43,'Licenciés Jeunes 2023'!A:F,6,0))</f>
        <v/>
      </c>
      <c r="E43" s="6"/>
      <c r="F43" s="2">
        <f>IF(E$2="Bike &amp; Run",IF(ISNA(VLOOKUP(E43,Paramètres!$B$3:$C$56,2,FALSE)),0,VLOOKUP(E43,Paramètres!$B$3:$C$56,2,FALSE)*Paramètres!$K$3),IF(OR(E43="",OR($D43="",$D43="NL",$D43="HORS LIGUE")),0,VLOOKUP(IF(OR(E43="",OR($D43="",$D43="NL",$D43="HORS LIGUE")),"",COUNTIFS($D$5:$D$72,"&lt;&gt;"&amp;"",$D$5:$D$72,"&lt;&gt;"&amp;"NL",$D$5:$D$72,"&lt;&gt;"&amp;"HORS LIGUE",E$5:E$72,"&lt;"&amp;E43)+1),Paramètres!$B$3:$C$56,2,FALSE)*Paramètres!$K$3))</f>
        <v>0</v>
      </c>
      <c r="G43" s="4"/>
      <c r="H43" s="2">
        <f>IF(G$2="Bike &amp; Run",IF(ISNA(VLOOKUP(G43,Paramètres!$B$3:$C$56,2,FALSE)),0,VLOOKUP(G43,Paramètres!$B$3:$C$56,2,FALSE)*Paramètres!$K$4),IF(OR(G43="",OR($D43="",$D43="NL",$D43="HORS LIGUE")),0,VLOOKUP(IF(OR(G43="",OR($D43="",$D43="NL",$D43="HORS LIGUE")),"",COUNTIFS($D$5:$D$72,"&lt;&gt;"&amp;"",$D$5:$D$72,"&lt;&gt;"&amp;"NL",$D$5:$D$72,"&lt;&gt;"&amp;"HORS LIGUE",G$5:G$72,"&lt;"&amp;G43)+1),Paramètres!$B$3:$C$56,2,FALSE)*Paramètres!$K$4))</f>
        <v>0</v>
      </c>
      <c r="I43" s="36"/>
      <c r="J43" s="2">
        <f>IF(I$2="Bike &amp; Run",IF(ISNA(VLOOKUP(I43,Paramètres!$B$3:$C$56,2,FALSE)),0,VLOOKUP(I43,Paramètres!$B$3:$C$56,2,FALSE)*Paramètres!$K$5),IF(OR(I43="",OR($D43="",$D43="NL",$D43="HORS LIGUE")),0,VLOOKUP(IF(OR(I43="",OR($D43="",$D43="NL",$D43="HORS LIGUE")),"",COUNTIFS($D$5:$D$72,"&lt;&gt;"&amp;"",$D$5:$D$72,"&lt;&gt;"&amp;"NL",$D$5:$D$72,"&lt;&gt;"&amp;"HORS LIGUE",I$5:I$72,"&lt;"&amp;I43)+1),Paramètres!$B$3:$C$56,2,FALSE)*Paramètres!$K$5))</f>
        <v>0</v>
      </c>
      <c r="K43" s="4"/>
      <c r="L43" s="2">
        <f>IF(K$2="Bike &amp; Run",IF(ISNA(VLOOKUP(K43,Paramètres!$B$3:$C$56,2,FALSE)),0,VLOOKUP(K43,Paramètres!$B$3:$C$56,2,FALSE)*Paramètres!$K$6),IF(OR(K43="",OR($D43="",$D43="NL",$D43="HORS LIGUE")),0,VLOOKUP(IF(OR(K43="",OR($D43="",$D43="NL",$D43="HORS LIGUE")),"",COUNTIFS($D$5:$D$72,"&lt;&gt;"&amp;"",$D$5:$D$72,"&lt;&gt;"&amp;"NL",$D$5:$D$72,"&lt;&gt;"&amp;"HORS LIGUE",K$5:K$72,"&lt;"&amp;K43)+1),Paramètres!$B$3:$C$56,2,FALSE)*Paramètres!$K$6))</f>
        <v>0</v>
      </c>
      <c r="M43" s="4"/>
      <c r="N43" s="2">
        <f>IF(M$2="Bike &amp; Run",IF(ISNA(VLOOKUP(M43,Paramètres!$B$3:$C$56,2,FALSE)),0,VLOOKUP(M43,Paramètres!$B$3:$C$56,2,FALSE)*Paramètres!$K$7),IF(OR(M43="",OR($D43="",$D43="NL",$D43="HORS LIGUE")),0,VLOOKUP(IF(OR(M43="",OR($D43="",$D43="NL",$D43="HORS LIGUE")),"",COUNTIFS($D$5:$D$72,"&lt;&gt;"&amp;"",$D$5:$D$72,"&lt;&gt;"&amp;"NL",$D$5:$D$72,"&lt;&gt;"&amp;"HORS LIGUE",M$5:M$72,"&lt;"&amp;M43)+1),Paramètres!$B$3:$C$56,2,FALSE)*Paramètres!$K$7))</f>
        <v>0</v>
      </c>
      <c r="O43" s="46"/>
      <c r="P43" s="2">
        <f>IF(O$2="Bike &amp; Run",IF(ISNA(VLOOKUP(O43,Paramètres!$B$3:$C$56,2,FALSE)),0,VLOOKUP(O43,Paramètres!$B$3:$C$56,2,FALSE)*Paramètres!$K$8),IF(OR(O43="",OR($D43="",$D43="NL",$D43="HORS LIGUE")),0,VLOOKUP(IF(OR(O43="",OR($D43="",$D43="NL",$D43="HORS LIGUE")),"",COUNTIFS($D$5:$D$72,"&lt;&gt;"&amp;"",$D$5:$D$72,"&lt;&gt;"&amp;"NL",$D$5:$D$72,"&lt;&gt;"&amp;"HORS LIGUE",O$5:O$72,"&lt;"&amp;O43)+1),Paramètres!$B$3:$C$56,2,FALSE)*Paramètres!$K$8))</f>
        <v>0</v>
      </c>
      <c r="Q43" s="46"/>
      <c r="R43" s="2">
        <f>IF(Q$2="Bike &amp; Run",IF(ISNA(VLOOKUP(Q43,Paramètres!$B$3:$C$56,2,FALSE)),0,VLOOKUP(Q43,Paramètres!$B$3:$C$56,2,FALSE)*Paramètres!$K$9),IF(OR(Q43="",OR($D43="",$D43="NL",$D43="HORS LIGUE")),0,VLOOKUP(IF(OR(Q43="",OR($D43="",$D43="NL",$D43="HORS LIGUE")),"",COUNTIFS($D$5:$D$72,"&lt;&gt;"&amp;"",$D$5:$D$72,"&lt;&gt;"&amp;"NL",$D$5:$D$72,"&lt;&gt;"&amp;"HORS LIGUE",Q$5:Q$72,"&lt;"&amp;Q43)+1),Paramètres!$B$3:$C$56,2,FALSE)*Paramètres!$K$9))</f>
        <v>0</v>
      </c>
      <c r="S43" s="46"/>
      <c r="T43" s="2">
        <f>IF(S$2="Bike &amp; Run",IF(ISNA(VLOOKUP(S43,Paramètres!$B$3:$C$56,2,FALSE)),0,VLOOKUP(S43,Paramètres!$B$3:$C$56,2,FALSE)*Paramètres!$K$10),IF(OR(S43="",OR($D43="",$D43="NL",$D43="HORS LIGUE")),0,VLOOKUP(IF(OR(S43="",OR($D43="",$D43="NL",$D43="HORS LIGUE")),"",COUNTIFS($D$5:$D$72,"&lt;&gt;"&amp;"",$D$5:$D$72,"&lt;&gt;"&amp;"NL",$D$5:$D$72,"&lt;&gt;"&amp;"HORS LIGUE",S$5:S$72,"&lt;"&amp;S43)+1),Paramètres!$B$3:$C$56,2,FALSE)*Paramètres!$K$10))</f>
        <v>0</v>
      </c>
      <c r="U43" s="46"/>
      <c r="V43" s="2">
        <f>IF(U$2="Bike &amp; Run",IF(ISNA(VLOOKUP(U43,Paramètres!$B$3:$C$56,2,FALSE)),0,VLOOKUP(U43,Paramètres!$B$3:$C$56,2,FALSE)*Paramètres!$K$11),IF(OR(U43="",OR($D43="",$D43="NL",$D43="HORS LIGUE")),0,VLOOKUP(IF(OR(U43="",OR($D43="",$D43="NL",$D43="HORS LIGUE")),"",COUNTIFS($D$5:$D$72,"&lt;&gt;"&amp;"",$D$5:$D$72,"&lt;&gt;"&amp;"NL",$D$5:$D$72,"&lt;&gt;"&amp;"HORS LIGUE",U$5:U$72,"&lt;"&amp;U43)+1),Paramètres!$B$3:$C$56,2,FALSE)*Paramètres!$K$11))</f>
        <v>0</v>
      </c>
      <c r="W43" s="46"/>
      <c r="X43" s="2">
        <f>IF(W$2="Bike &amp; Run",IF(ISNA(VLOOKUP(W43,Paramètres!$B$3:$C$56,2,FALSE)),0,VLOOKUP(W43,Paramètres!$B$3:$C$56,2,FALSE)*Paramètres!$K$12),IF(OR(W43="",OR($D43="",$D43="NL",$D43="HORS LIGUE")),0,VLOOKUP(IF(OR(W43="",OR($D43="",$D43="NL",$D43="HORS LIGUE")),"",COUNTIFS($D$5:$D$72,"&lt;&gt;"&amp;"",$D$5:$D$72,"&lt;&gt;"&amp;"NL",$D$5:$D$72,"&lt;&gt;"&amp;"HORS LIGUE",W$5:W$72,"&lt;"&amp;W43)+1),Paramètres!$B$3:$C$56,2,FALSE)*Paramètres!$K$12))</f>
        <v>0</v>
      </c>
      <c r="Y43" s="46"/>
      <c r="Z43" s="2">
        <f>IF(Y$2="Bike &amp; Run",IF(ISNA(VLOOKUP(Y43,Paramètres!$B$3:$C$56,2,FALSE)),0,VLOOKUP(Y43,Paramètres!$B$3:$C$56,2,FALSE)*Paramètres!$K$13),IF(OR(Y43="",OR($D43="",$D43="NL",$D43="HORS LIGUE")),0,VLOOKUP(IF(OR(Y43="",OR($D43="",$D43="NL",$D43="HORS LIGUE")),"",COUNTIFS($D$5:$D$72,"&lt;&gt;"&amp;"",$D$5:$D$72,"&lt;&gt;"&amp;"NL",$D$5:$D$72,"&lt;&gt;"&amp;"HORS LIGUE",Y$5:Y$72,"&lt;"&amp;Y43)+1),Paramètres!$B$3:$C$56,2,FALSE)*Paramètres!$K$13))</f>
        <v>0</v>
      </c>
      <c r="AA43" s="46"/>
      <c r="AB43" s="2">
        <f>IF(AA$2="Bike &amp; Run",IF(ISNA(VLOOKUP(AA43,Paramètres!$B$3:$C$56,2,FALSE)),0,VLOOKUP(AA43,Paramètres!$B$3:$C$56,2,FALSE)*Paramètres!$K$14),IF(OR(AA43="",OR($D43="",$D43="NL",$D43="HORS LIGUE")),0,VLOOKUP(IF(OR(AA43="",OR($D43="",$D43="NL",$D43="HORS LIGUE")),"",COUNTIFS($D$5:$D$72,"&lt;&gt;"&amp;"",$D$5:$D$72,"&lt;&gt;"&amp;"NL",$D$5:$D$72,"&lt;&gt;"&amp;"HORS LIGUE",AA$5:AA$72,"&lt;"&amp;AA43)+1),Paramètres!$B$3:$C$56,2,FALSE)*Paramètres!$K$14))</f>
        <v>0</v>
      </c>
      <c r="AC43" s="46"/>
      <c r="AD43" s="2">
        <f>IF(AC$2="Bike &amp; Run",IF(ISNA(VLOOKUP(AC43,Paramètres!$B$3:$C$56,2,FALSE)),0,VLOOKUP(AC43,Paramètres!$B$3:$C$56,2,FALSE)*Paramètres!$K$15),IF(OR(AC43="",OR($D43="",$D43="NL",$D43="HORS LIGUE")),0,VLOOKUP(IF(OR(AC43="",OR($D43="",$D43="NL",$D43="HORS LIGUE")),"",COUNTIFS($D$5:$D$72,"&lt;&gt;"&amp;"",$D$5:$D$72,"&lt;&gt;"&amp;"NL",$D$5:$D$72,"&lt;&gt;"&amp;"HORS LIGUE",AC$5:AC$72,"&lt;"&amp;AC43)+1),Paramètres!$B$3:$C$56,2,FALSE)*Paramètres!$K$15))</f>
        <v>0</v>
      </c>
      <c r="AE43" s="46"/>
      <c r="AF43" s="2">
        <f>IF(AE$2="Bike &amp; Run",IF(ISNA(VLOOKUP(AE43,Paramètres!$B$3:$C$56,2,FALSE)),0,VLOOKUP(AE43,Paramètres!$B$3:$C$56,2,FALSE)*Paramètres!$K$16),IF(OR(AE43="",OR($D43="",$D43="NL",$D43="HORS LIGUE")),0,VLOOKUP(IF(OR(AE43="",OR($D43="",$D43="NL",$D43="HORS LIGUE")),"",COUNTIFS($D$5:$D$72,"&lt;&gt;"&amp;"",$D$5:$D$72,"&lt;&gt;"&amp;"NL",$D$5:$D$72,"&lt;&gt;"&amp;"HORS LIGUE",AE$5:AE$72,"&lt;"&amp;AE43)+1),Paramètres!$B$3:$C$56,2,FALSE)*Paramètres!$K$16))</f>
        <v>0</v>
      </c>
      <c r="AG43" s="46"/>
      <c r="AH43" s="2">
        <f>IF(AG$2="Bike &amp; Run",IF(ISNA(VLOOKUP(AG43,Paramètres!$B$3:$C$56,2,FALSE)),0,VLOOKUP(AG43,Paramètres!$B$3:$C$56,2,FALSE)*Paramètres!$K$17),IF(OR(AG43="",OR($D43="",$D43="NL",$D43="HORS LIGUE")),0,VLOOKUP(IF(OR(AG43="",OR($D43="",$D43="NL",$D43="HORS LIGUE")),"",COUNTIFS($D$5:$D$72,"&lt;&gt;"&amp;"",$D$5:$D$72,"&lt;&gt;"&amp;"NL",$D$5:$D$72,"&lt;&gt;"&amp;"HORS LIGUE",AG$5:AG$72,"&lt;"&amp;AG43)+1),Paramètres!$B$3:$C$56,2,FALSE)*Paramètres!$K$17))</f>
        <v>0</v>
      </c>
      <c r="AI43" s="40">
        <f t="shared" si="53"/>
        <v>0</v>
      </c>
      <c r="AJ43" s="3" t="str">
        <f t="shared" si="54"/>
        <v/>
      </c>
      <c r="AK43" s="5">
        <f t="shared" si="55"/>
        <v>0</v>
      </c>
      <c r="AL43" s="41">
        <f t="shared" si="56"/>
        <v>0</v>
      </c>
      <c r="AM43" s="33" t="str">
        <f t="shared" si="57"/>
        <v/>
      </c>
      <c r="AO43" s="22">
        <f t="shared" si="58"/>
        <v>0</v>
      </c>
      <c r="AP43">
        <f t="shared" si="59"/>
        <v>0</v>
      </c>
      <c r="AQ43">
        <f t="shared" si="60"/>
        <v>0</v>
      </c>
      <c r="AR43">
        <f t="shared" si="61"/>
        <v>0</v>
      </c>
      <c r="AS43">
        <f t="shared" si="62"/>
        <v>0</v>
      </c>
      <c r="AT43">
        <f t="shared" si="63"/>
        <v>0</v>
      </c>
      <c r="AU43">
        <f t="shared" si="64"/>
        <v>0</v>
      </c>
      <c r="AV43">
        <f t="shared" si="65"/>
        <v>0</v>
      </c>
      <c r="AW43">
        <f t="shared" si="66"/>
        <v>0</v>
      </c>
      <c r="AX43">
        <f t="shared" si="67"/>
        <v>0</v>
      </c>
      <c r="AY43">
        <f t="shared" si="68"/>
        <v>0</v>
      </c>
      <c r="AZ43">
        <f t="shared" si="69"/>
        <v>0</v>
      </c>
      <c r="BA43">
        <f t="shared" si="70"/>
        <v>0</v>
      </c>
      <c r="BB43">
        <f t="shared" si="71"/>
        <v>0</v>
      </c>
      <c r="BC43">
        <f t="shared" si="72"/>
        <v>0</v>
      </c>
      <c r="BD43">
        <f t="shared" si="73"/>
        <v>0</v>
      </c>
      <c r="BE43" s="22">
        <f t="shared" ref="BE43:BR43" si="80">BD43+LARGE($AO43:$BC43,BE$4)</f>
        <v>0</v>
      </c>
      <c r="BF43" s="22">
        <f t="shared" si="80"/>
        <v>0</v>
      </c>
      <c r="BG43" s="22">
        <f t="shared" si="80"/>
        <v>0</v>
      </c>
      <c r="BH43" s="22">
        <f t="shared" si="80"/>
        <v>0</v>
      </c>
      <c r="BI43" s="22">
        <f t="shared" si="80"/>
        <v>0</v>
      </c>
      <c r="BJ43" s="22">
        <f t="shared" si="80"/>
        <v>0</v>
      </c>
      <c r="BK43" s="22">
        <f t="shared" si="80"/>
        <v>0</v>
      </c>
      <c r="BL43" s="22">
        <f t="shared" si="80"/>
        <v>0</v>
      </c>
      <c r="BM43" s="22">
        <f t="shared" si="80"/>
        <v>0</v>
      </c>
      <c r="BN43" s="22">
        <f t="shared" si="80"/>
        <v>0</v>
      </c>
      <c r="BO43" s="22">
        <f t="shared" si="80"/>
        <v>0</v>
      </c>
      <c r="BP43" s="22">
        <f t="shared" si="80"/>
        <v>0</v>
      </c>
      <c r="BQ43" s="22">
        <f t="shared" si="80"/>
        <v>0</v>
      </c>
      <c r="BR43" s="22">
        <f t="shared" si="80"/>
        <v>0</v>
      </c>
    </row>
    <row r="44" spans="1:70" ht="16.5">
      <c r="A44" s="14"/>
      <c r="B44" s="32" t="str">
        <f>IF(ISNA(VLOOKUP(A44,'Licenciés Jeunes 2023'!A:C,3,0)),"",VLOOKUP(A44,'Licenciés Jeunes 2023'!A:C,3,0))</f>
        <v/>
      </c>
      <c r="C44" s="32" t="str">
        <f>IF(ISNA(VLOOKUP(A44,'Licenciés Jeunes 2023'!A:C,2,0)),"",VLOOKUP(A44,'Licenciés Jeunes 2023'!A:C,2,0))</f>
        <v/>
      </c>
      <c r="D44" s="32" t="str">
        <f>IF(ISNA(VLOOKUP(A44,'Licenciés Jeunes 2023'!A:F,6,0)),"",VLOOKUP(A44,'Licenciés Jeunes 2023'!A:F,6,0))</f>
        <v/>
      </c>
      <c r="E44" s="6"/>
      <c r="F44" s="2">
        <f>IF(E$2="Bike &amp; Run",IF(ISNA(VLOOKUP(E44,Paramètres!$B$3:$C$56,2,FALSE)),0,VLOOKUP(E44,Paramètres!$B$3:$C$56,2,FALSE)*Paramètres!$K$3),IF(OR(E44="",OR($D44="",$D44="NL",$D44="HORS LIGUE")),0,VLOOKUP(IF(OR(E44="",OR($D44="",$D44="NL",$D44="HORS LIGUE")),"",COUNTIFS($D$5:$D$72,"&lt;&gt;"&amp;"",$D$5:$D$72,"&lt;&gt;"&amp;"NL",$D$5:$D$72,"&lt;&gt;"&amp;"HORS LIGUE",E$5:E$72,"&lt;"&amp;E44)+1),Paramètres!$B$3:$C$56,2,FALSE)*Paramètres!$K$3))</f>
        <v>0</v>
      </c>
      <c r="G44" s="4"/>
      <c r="H44" s="2">
        <f>IF(G$2="Bike &amp; Run",IF(ISNA(VLOOKUP(G44,Paramètres!$B$3:$C$56,2,FALSE)),0,VLOOKUP(G44,Paramètres!$B$3:$C$56,2,FALSE)*Paramètres!$K$4),IF(OR(G44="",OR($D44="",$D44="NL",$D44="HORS LIGUE")),0,VLOOKUP(IF(OR(G44="",OR($D44="",$D44="NL",$D44="HORS LIGUE")),"",COUNTIFS($D$5:$D$72,"&lt;&gt;"&amp;"",$D$5:$D$72,"&lt;&gt;"&amp;"NL",$D$5:$D$72,"&lt;&gt;"&amp;"HORS LIGUE",G$5:G$72,"&lt;"&amp;G44)+1),Paramètres!$B$3:$C$56,2,FALSE)*Paramètres!$K$4))</f>
        <v>0</v>
      </c>
      <c r="I44" s="36"/>
      <c r="J44" s="2">
        <f>IF(I$2="Bike &amp; Run",IF(ISNA(VLOOKUP(I44,Paramètres!$B$3:$C$56,2,FALSE)),0,VLOOKUP(I44,Paramètres!$B$3:$C$56,2,FALSE)*Paramètres!$K$5),IF(OR(I44="",OR($D44="",$D44="NL",$D44="HORS LIGUE")),0,VLOOKUP(IF(OR(I44="",OR($D44="",$D44="NL",$D44="HORS LIGUE")),"",COUNTIFS($D$5:$D$72,"&lt;&gt;"&amp;"",$D$5:$D$72,"&lt;&gt;"&amp;"NL",$D$5:$D$72,"&lt;&gt;"&amp;"HORS LIGUE",I$5:I$72,"&lt;"&amp;I44)+1),Paramètres!$B$3:$C$56,2,FALSE)*Paramètres!$K$5))</f>
        <v>0</v>
      </c>
      <c r="K44" s="4"/>
      <c r="L44" s="2">
        <f>IF(K$2="Bike &amp; Run",IF(ISNA(VLOOKUP(K44,Paramètres!$B$3:$C$56,2,FALSE)),0,VLOOKUP(K44,Paramètres!$B$3:$C$56,2,FALSE)*Paramètres!$K$6),IF(OR(K44="",OR($D44="",$D44="NL",$D44="HORS LIGUE")),0,VLOOKUP(IF(OR(K44="",OR($D44="",$D44="NL",$D44="HORS LIGUE")),"",COUNTIFS($D$5:$D$72,"&lt;&gt;"&amp;"",$D$5:$D$72,"&lt;&gt;"&amp;"NL",$D$5:$D$72,"&lt;&gt;"&amp;"HORS LIGUE",K$5:K$72,"&lt;"&amp;K44)+1),Paramètres!$B$3:$C$56,2,FALSE)*Paramètres!$K$6))</f>
        <v>0</v>
      </c>
      <c r="M44" s="4"/>
      <c r="N44" s="2">
        <f>IF(M$2="Bike &amp; Run",IF(ISNA(VLOOKUP(M44,Paramètres!$B$3:$C$56,2,FALSE)),0,VLOOKUP(M44,Paramètres!$B$3:$C$56,2,FALSE)*Paramètres!$K$7),IF(OR(M44="",OR($D44="",$D44="NL",$D44="HORS LIGUE")),0,VLOOKUP(IF(OR(M44="",OR($D44="",$D44="NL",$D44="HORS LIGUE")),"",COUNTIFS($D$5:$D$72,"&lt;&gt;"&amp;"",$D$5:$D$72,"&lt;&gt;"&amp;"NL",$D$5:$D$72,"&lt;&gt;"&amp;"HORS LIGUE",M$5:M$72,"&lt;"&amp;M44)+1),Paramètres!$B$3:$C$56,2,FALSE)*Paramètres!$K$7))</f>
        <v>0</v>
      </c>
      <c r="O44" s="46"/>
      <c r="P44" s="2">
        <f>IF(O$2="Bike &amp; Run",IF(ISNA(VLOOKUP(O44,Paramètres!$B$3:$C$56,2,FALSE)),0,VLOOKUP(O44,Paramètres!$B$3:$C$56,2,FALSE)*Paramètres!$K$8),IF(OR(O44="",OR($D44="",$D44="NL",$D44="HORS LIGUE")),0,VLOOKUP(IF(OR(O44="",OR($D44="",$D44="NL",$D44="HORS LIGUE")),"",COUNTIFS($D$5:$D$72,"&lt;&gt;"&amp;"",$D$5:$D$72,"&lt;&gt;"&amp;"NL",$D$5:$D$72,"&lt;&gt;"&amp;"HORS LIGUE",O$5:O$72,"&lt;"&amp;O44)+1),Paramètres!$B$3:$C$56,2,FALSE)*Paramètres!$K$8))</f>
        <v>0</v>
      </c>
      <c r="Q44" s="46"/>
      <c r="R44" s="2">
        <f>IF(Q$2="Bike &amp; Run",IF(ISNA(VLOOKUP(Q44,Paramètres!$B$3:$C$56,2,FALSE)),0,VLOOKUP(Q44,Paramètres!$B$3:$C$56,2,FALSE)*Paramètres!$K$9),IF(OR(Q44="",OR($D44="",$D44="NL",$D44="HORS LIGUE")),0,VLOOKUP(IF(OR(Q44="",OR($D44="",$D44="NL",$D44="HORS LIGUE")),"",COUNTIFS($D$5:$D$72,"&lt;&gt;"&amp;"",$D$5:$D$72,"&lt;&gt;"&amp;"NL",$D$5:$D$72,"&lt;&gt;"&amp;"HORS LIGUE",Q$5:Q$72,"&lt;"&amp;Q44)+1),Paramètres!$B$3:$C$56,2,FALSE)*Paramètres!$K$9))</f>
        <v>0</v>
      </c>
      <c r="S44" s="46"/>
      <c r="T44" s="2">
        <f>IF(S$2="Bike &amp; Run",IF(ISNA(VLOOKUP(S44,Paramètres!$B$3:$C$56,2,FALSE)),0,VLOOKUP(S44,Paramètres!$B$3:$C$56,2,FALSE)*Paramètres!$K$10),IF(OR(S44="",OR($D44="",$D44="NL",$D44="HORS LIGUE")),0,VLOOKUP(IF(OR(S44="",OR($D44="",$D44="NL",$D44="HORS LIGUE")),"",COUNTIFS($D$5:$D$72,"&lt;&gt;"&amp;"",$D$5:$D$72,"&lt;&gt;"&amp;"NL",$D$5:$D$72,"&lt;&gt;"&amp;"HORS LIGUE",S$5:S$72,"&lt;"&amp;S44)+1),Paramètres!$B$3:$C$56,2,FALSE)*Paramètres!$K$10))</f>
        <v>0</v>
      </c>
      <c r="U44" s="46"/>
      <c r="V44" s="2">
        <f>IF(U$2="Bike &amp; Run",IF(ISNA(VLOOKUP(U44,Paramètres!$B$3:$C$56,2,FALSE)),0,VLOOKUP(U44,Paramètres!$B$3:$C$56,2,FALSE)*Paramètres!$K$11),IF(OR(U44="",OR($D44="",$D44="NL",$D44="HORS LIGUE")),0,VLOOKUP(IF(OR(U44="",OR($D44="",$D44="NL",$D44="HORS LIGUE")),"",COUNTIFS($D$5:$D$72,"&lt;&gt;"&amp;"",$D$5:$D$72,"&lt;&gt;"&amp;"NL",$D$5:$D$72,"&lt;&gt;"&amp;"HORS LIGUE",U$5:U$72,"&lt;"&amp;U44)+1),Paramètres!$B$3:$C$56,2,FALSE)*Paramètres!$K$11))</f>
        <v>0</v>
      </c>
      <c r="W44" s="46"/>
      <c r="X44" s="2">
        <f>IF(W$2="Bike &amp; Run",IF(ISNA(VLOOKUP(W44,Paramètres!$B$3:$C$56,2,FALSE)),0,VLOOKUP(W44,Paramètres!$B$3:$C$56,2,FALSE)*Paramètres!$K$12),IF(OR(W44="",OR($D44="",$D44="NL",$D44="HORS LIGUE")),0,VLOOKUP(IF(OR(W44="",OR($D44="",$D44="NL",$D44="HORS LIGUE")),"",COUNTIFS($D$5:$D$72,"&lt;&gt;"&amp;"",$D$5:$D$72,"&lt;&gt;"&amp;"NL",$D$5:$D$72,"&lt;&gt;"&amp;"HORS LIGUE",W$5:W$72,"&lt;"&amp;W44)+1),Paramètres!$B$3:$C$56,2,FALSE)*Paramètres!$K$12))</f>
        <v>0</v>
      </c>
      <c r="Y44" s="46"/>
      <c r="Z44" s="2">
        <f>IF(Y$2="Bike &amp; Run",IF(ISNA(VLOOKUP(Y44,Paramètres!$B$3:$C$56,2,FALSE)),0,VLOOKUP(Y44,Paramètres!$B$3:$C$56,2,FALSE)*Paramètres!$K$13),IF(OR(Y44="",OR($D44="",$D44="NL",$D44="HORS LIGUE")),0,VLOOKUP(IF(OR(Y44="",OR($D44="",$D44="NL",$D44="HORS LIGUE")),"",COUNTIFS($D$5:$D$72,"&lt;&gt;"&amp;"",$D$5:$D$72,"&lt;&gt;"&amp;"NL",$D$5:$D$72,"&lt;&gt;"&amp;"HORS LIGUE",Y$5:Y$72,"&lt;"&amp;Y44)+1),Paramètres!$B$3:$C$56,2,FALSE)*Paramètres!$K$13))</f>
        <v>0</v>
      </c>
      <c r="AA44" s="46"/>
      <c r="AB44" s="2">
        <f>IF(AA$2="Bike &amp; Run",IF(ISNA(VLOOKUP(AA44,Paramètres!$B$3:$C$56,2,FALSE)),0,VLOOKUP(AA44,Paramètres!$B$3:$C$56,2,FALSE)*Paramètres!$K$14),IF(OR(AA44="",OR($D44="",$D44="NL",$D44="HORS LIGUE")),0,VLOOKUP(IF(OR(AA44="",OR($D44="",$D44="NL",$D44="HORS LIGUE")),"",COUNTIFS($D$5:$D$72,"&lt;&gt;"&amp;"",$D$5:$D$72,"&lt;&gt;"&amp;"NL",$D$5:$D$72,"&lt;&gt;"&amp;"HORS LIGUE",AA$5:AA$72,"&lt;"&amp;AA44)+1),Paramètres!$B$3:$C$56,2,FALSE)*Paramètres!$K$14))</f>
        <v>0</v>
      </c>
      <c r="AC44" s="46"/>
      <c r="AD44" s="2">
        <f>IF(AC$2="Bike &amp; Run",IF(ISNA(VLOOKUP(AC44,Paramètres!$B$3:$C$56,2,FALSE)),0,VLOOKUP(AC44,Paramètres!$B$3:$C$56,2,FALSE)*Paramètres!$K$15),IF(OR(AC44="",OR($D44="",$D44="NL",$D44="HORS LIGUE")),0,VLOOKUP(IF(OR(AC44="",OR($D44="",$D44="NL",$D44="HORS LIGUE")),"",COUNTIFS($D$5:$D$72,"&lt;&gt;"&amp;"",$D$5:$D$72,"&lt;&gt;"&amp;"NL",$D$5:$D$72,"&lt;&gt;"&amp;"HORS LIGUE",AC$5:AC$72,"&lt;"&amp;AC44)+1),Paramètres!$B$3:$C$56,2,FALSE)*Paramètres!$K$15))</f>
        <v>0</v>
      </c>
      <c r="AE44" s="46"/>
      <c r="AF44" s="2">
        <f>IF(AE$2="Bike &amp; Run",IF(ISNA(VLOOKUP(AE44,Paramètres!$B$3:$C$56,2,FALSE)),0,VLOOKUP(AE44,Paramètres!$B$3:$C$56,2,FALSE)*Paramètres!$K$16),IF(OR(AE44="",OR($D44="",$D44="NL",$D44="HORS LIGUE")),0,VLOOKUP(IF(OR(AE44="",OR($D44="",$D44="NL",$D44="HORS LIGUE")),"",COUNTIFS($D$5:$D$72,"&lt;&gt;"&amp;"",$D$5:$D$72,"&lt;&gt;"&amp;"NL",$D$5:$D$72,"&lt;&gt;"&amp;"HORS LIGUE",AE$5:AE$72,"&lt;"&amp;AE44)+1),Paramètres!$B$3:$C$56,2,FALSE)*Paramètres!$K$16))</f>
        <v>0</v>
      </c>
      <c r="AG44" s="46"/>
      <c r="AH44" s="2">
        <f>IF(AG$2="Bike &amp; Run",IF(ISNA(VLOOKUP(AG44,Paramètres!$B$3:$C$56,2,FALSE)),0,VLOOKUP(AG44,Paramètres!$B$3:$C$56,2,FALSE)*Paramètres!$K$17),IF(OR(AG44="",OR($D44="",$D44="NL",$D44="HORS LIGUE")),0,VLOOKUP(IF(OR(AG44="",OR($D44="",$D44="NL",$D44="HORS LIGUE")),"",COUNTIFS($D$5:$D$72,"&lt;&gt;"&amp;"",$D$5:$D$72,"&lt;&gt;"&amp;"NL",$D$5:$D$72,"&lt;&gt;"&amp;"HORS LIGUE",AG$5:AG$72,"&lt;"&amp;AG44)+1),Paramètres!$B$3:$C$56,2,FALSE)*Paramètres!$K$17))</f>
        <v>0</v>
      </c>
      <c r="AI44" s="40">
        <f t="shared" si="53"/>
        <v>0</v>
      </c>
      <c r="AJ44" s="3" t="str">
        <f t="shared" si="54"/>
        <v/>
      </c>
      <c r="AK44" s="5">
        <f t="shared" si="55"/>
        <v>0</v>
      </c>
      <c r="AL44" s="41">
        <f t="shared" si="56"/>
        <v>0</v>
      </c>
      <c r="AM44" s="33" t="str">
        <f t="shared" si="57"/>
        <v/>
      </c>
      <c r="AO44" s="22">
        <f t="shared" si="58"/>
        <v>0</v>
      </c>
      <c r="AP44">
        <f t="shared" si="59"/>
        <v>0</v>
      </c>
      <c r="AQ44">
        <f t="shared" si="60"/>
        <v>0</v>
      </c>
      <c r="AR44">
        <f t="shared" si="61"/>
        <v>0</v>
      </c>
      <c r="AS44">
        <f t="shared" si="62"/>
        <v>0</v>
      </c>
      <c r="AT44">
        <f t="shared" si="63"/>
        <v>0</v>
      </c>
      <c r="AU44">
        <f t="shared" si="64"/>
        <v>0</v>
      </c>
      <c r="AV44">
        <f t="shared" si="65"/>
        <v>0</v>
      </c>
      <c r="AW44">
        <f t="shared" si="66"/>
        <v>0</v>
      </c>
      <c r="AX44">
        <f t="shared" si="67"/>
        <v>0</v>
      </c>
      <c r="AY44">
        <f t="shared" si="68"/>
        <v>0</v>
      </c>
      <c r="AZ44">
        <f t="shared" si="69"/>
        <v>0</v>
      </c>
      <c r="BA44">
        <f t="shared" si="70"/>
        <v>0</v>
      </c>
      <c r="BB44">
        <f t="shared" si="71"/>
        <v>0</v>
      </c>
      <c r="BC44">
        <f t="shared" si="72"/>
        <v>0</v>
      </c>
      <c r="BD44">
        <f t="shared" si="73"/>
        <v>0</v>
      </c>
      <c r="BE44" s="22">
        <f t="shared" ref="BE44:BR44" si="81">BD44+LARGE($AO44:$BC44,BE$4)</f>
        <v>0</v>
      </c>
      <c r="BF44" s="22">
        <f t="shared" si="81"/>
        <v>0</v>
      </c>
      <c r="BG44" s="22">
        <f t="shared" si="81"/>
        <v>0</v>
      </c>
      <c r="BH44" s="22">
        <f t="shared" si="81"/>
        <v>0</v>
      </c>
      <c r="BI44" s="22">
        <f t="shared" si="81"/>
        <v>0</v>
      </c>
      <c r="BJ44" s="22">
        <f t="shared" si="81"/>
        <v>0</v>
      </c>
      <c r="BK44" s="22">
        <f t="shared" si="81"/>
        <v>0</v>
      </c>
      <c r="BL44" s="22">
        <f t="shared" si="81"/>
        <v>0</v>
      </c>
      <c r="BM44" s="22">
        <f t="shared" si="81"/>
        <v>0</v>
      </c>
      <c r="BN44" s="22">
        <f t="shared" si="81"/>
        <v>0</v>
      </c>
      <c r="BO44" s="22">
        <f t="shared" si="81"/>
        <v>0</v>
      </c>
      <c r="BP44" s="22">
        <f t="shared" si="81"/>
        <v>0</v>
      </c>
      <c r="BQ44" s="22">
        <f t="shared" si="81"/>
        <v>0</v>
      </c>
      <c r="BR44" s="22">
        <f t="shared" si="81"/>
        <v>0</v>
      </c>
    </row>
    <row r="45" spans="1:70" ht="16.5">
      <c r="A45" s="14"/>
      <c r="B45" s="32" t="str">
        <f>IF(ISNA(VLOOKUP(A45,'Licenciés Jeunes 2023'!A:C,3,0)),"",VLOOKUP(A45,'Licenciés Jeunes 2023'!A:C,3,0))</f>
        <v/>
      </c>
      <c r="C45" s="32" t="str">
        <f>IF(ISNA(VLOOKUP(A45,'Licenciés Jeunes 2023'!A:C,2,0)),"",VLOOKUP(A45,'Licenciés Jeunes 2023'!A:C,2,0))</f>
        <v/>
      </c>
      <c r="D45" s="32" t="str">
        <f>IF(ISNA(VLOOKUP(A45,'Licenciés Jeunes 2023'!A:F,6,0)),"",VLOOKUP(A45,'Licenciés Jeunes 2023'!A:F,6,0))</f>
        <v/>
      </c>
      <c r="E45" s="6"/>
      <c r="F45" s="2">
        <f>IF(E$2="Bike &amp; Run",IF(ISNA(VLOOKUP(E45,Paramètres!$B$3:$C$56,2,FALSE)),0,VLOOKUP(E45,Paramètres!$B$3:$C$56,2,FALSE)*Paramètres!$K$3),IF(OR(E45="",OR($D45="",$D45="NL",$D45="HORS LIGUE")),0,VLOOKUP(IF(OR(E45="",OR($D45="",$D45="NL",$D45="HORS LIGUE")),"",COUNTIFS($D$5:$D$72,"&lt;&gt;"&amp;"",$D$5:$D$72,"&lt;&gt;"&amp;"NL",$D$5:$D$72,"&lt;&gt;"&amp;"HORS LIGUE",E$5:E$72,"&lt;"&amp;E45)+1),Paramètres!$B$3:$C$56,2,FALSE)*Paramètres!$K$3))</f>
        <v>0</v>
      </c>
      <c r="G45" s="4"/>
      <c r="H45" s="2">
        <f>IF(G$2="Bike &amp; Run",IF(ISNA(VLOOKUP(G45,Paramètres!$B$3:$C$56,2,FALSE)),0,VLOOKUP(G45,Paramètres!$B$3:$C$56,2,FALSE)*Paramètres!$K$4),IF(OR(G45="",OR($D45="",$D45="NL",$D45="HORS LIGUE")),0,VLOOKUP(IF(OR(G45="",OR($D45="",$D45="NL",$D45="HORS LIGUE")),"",COUNTIFS($D$5:$D$72,"&lt;&gt;"&amp;"",$D$5:$D$72,"&lt;&gt;"&amp;"NL",$D$5:$D$72,"&lt;&gt;"&amp;"HORS LIGUE",G$5:G$72,"&lt;"&amp;G45)+1),Paramètres!$B$3:$C$56,2,FALSE)*Paramètres!$K$4))</f>
        <v>0</v>
      </c>
      <c r="I45" s="36"/>
      <c r="J45" s="2">
        <f>IF(I$2="Bike &amp; Run",IF(ISNA(VLOOKUP(I45,Paramètres!$B$3:$C$56,2,FALSE)),0,VLOOKUP(I45,Paramètres!$B$3:$C$56,2,FALSE)*Paramètres!$K$5),IF(OR(I45="",OR($D45="",$D45="NL",$D45="HORS LIGUE")),0,VLOOKUP(IF(OR(I45="",OR($D45="",$D45="NL",$D45="HORS LIGUE")),"",COUNTIFS($D$5:$D$72,"&lt;&gt;"&amp;"",$D$5:$D$72,"&lt;&gt;"&amp;"NL",$D$5:$D$72,"&lt;&gt;"&amp;"HORS LIGUE",I$5:I$72,"&lt;"&amp;I45)+1),Paramètres!$B$3:$C$56,2,FALSE)*Paramètres!$K$5))</f>
        <v>0</v>
      </c>
      <c r="K45" s="4"/>
      <c r="L45" s="2">
        <f>IF(K$2="Bike &amp; Run",IF(ISNA(VLOOKUP(K45,Paramètres!$B$3:$C$56,2,FALSE)),0,VLOOKUP(K45,Paramètres!$B$3:$C$56,2,FALSE)*Paramètres!$K$6),IF(OR(K45="",OR($D45="",$D45="NL",$D45="HORS LIGUE")),0,VLOOKUP(IF(OR(K45="",OR($D45="",$D45="NL",$D45="HORS LIGUE")),"",COUNTIFS($D$5:$D$72,"&lt;&gt;"&amp;"",$D$5:$D$72,"&lt;&gt;"&amp;"NL",$D$5:$D$72,"&lt;&gt;"&amp;"HORS LIGUE",K$5:K$72,"&lt;"&amp;K45)+1),Paramètres!$B$3:$C$56,2,FALSE)*Paramètres!$K$6))</f>
        <v>0</v>
      </c>
      <c r="M45" s="4"/>
      <c r="N45" s="2">
        <f>IF(M$2="Bike &amp; Run",IF(ISNA(VLOOKUP(M45,Paramètres!$B$3:$C$56,2,FALSE)),0,VLOOKUP(M45,Paramètres!$B$3:$C$56,2,FALSE)*Paramètres!$K$7),IF(OR(M45="",OR($D45="",$D45="NL",$D45="HORS LIGUE")),0,VLOOKUP(IF(OR(M45="",OR($D45="",$D45="NL",$D45="HORS LIGUE")),"",COUNTIFS($D$5:$D$72,"&lt;&gt;"&amp;"",$D$5:$D$72,"&lt;&gt;"&amp;"NL",$D$5:$D$72,"&lt;&gt;"&amp;"HORS LIGUE",M$5:M$72,"&lt;"&amp;M45)+1),Paramètres!$B$3:$C$56,2,FALSE)*Paramètres!$K$7))</f>
        <v>0</v>
      </c>
      <c r="O45" s="46"/>
      <c r="P45" s="2">
        <f>IF(O$2="Bike &amp; Run",IF(ISNA(VLOOKUP(O45,Paramètres!$B$3:$C$56,2,FALSE)),0,VLOOKUP(O45,Paramètres!$B$3:$C$56,2,FALSE)*Paramètres!$K$8),IF(OR(O45="",OR($D45="",$D45="NL",$D45="HORS LIGUE")),0,VLOOKUP(IF(OR(O45="",OR($D45="",$D45="NL",$D45="HORS LIGUE")),"",COUNTIFS($D$5:$D$72,"&lt;&gt;"&amp;"",$D$5:$D$72,"&lt;&gt;"&amp;"NL",$D$5:$D$72,"&lt;&gt;"&amp;"HORS LIGUE",O$5:O$72,"&lt;"&amp;O45)+1),Paramètres!$B$3:$C$56,2,FALSE)*Paramètres!$K$8))</f>
        <v>0</v>
      </c>
      <c r="Q45" s="46"/>
      <c r="R45" s="2">
        <f>IF(Q$2="Bike &amp; Run",IF(ISNA(VLOOKUP(Q45,Paramètres!$B$3:$C$56,2,FALSE)),0,VLOOKUP(Q45,Paramètres!$B$3:$C$56,2,FALSE)*Paramètres!$K$9),IF(OR(Q45="",OR($D45="",$D45="NL",$D45="HORS LIGUE")),0,VLOOKUP(IF(OR(Q45="",OR($D45="",$D45="NL",$D45="HORS LIGUE")),"",COUNTIFS($D$5:$D$72,"&lt;&gt;"&amp;"",$D$5:$D$72,"&lt;&gt;"&amp;"NL",$D$5:$D$72,"&lt;&gt;"&amp;"HORS LIGUE",Q$5:Q$72,"&lt;"&amp;Q45)+1),Paramètres!$B$3:$C$56,2,FALSE)*Paramètres!$K$9))</f>
        <v>0</v>
      </c>
      <c r="S45" s="46"/>
      <c r="T45" s="2">
        <f>IF(S$2="Bike &amp; Run",IF(ISNA(VLOOKUP(S45,Paramètres!$B$3:$C$56,2,FALSE)),0,VLOOKUP(S45,Paramètres!$B$3:$C$56,2,FALSE)*Paramètres!$K$10),IF(OR(S45="",OR($D45="",$D45="NL",$D45="HORS LIGUE")),0,VLOOKUP(IF(OR(S45="",OR($D45="",$D45="NL",$D45="HORS LIGUE")),"",COUNTIFS($D$5:$D$72,"&lt;&gt;"&amp;"",$D$5:$D$72,"&lt;&gt;"&amp;"NL",$D$5:$D$72,"&lt;&gt;"&amp;"HORS LIGUE",S$5:S$72,"&lt;"&amp;S45)+1),Paramètres!$B$3:$C$56,2,FALSE)*Paramètres!$K$10))</f>
        <v>0</v>
      </c>
      <c r="U45" s="46"/>
      <c r="V45" s="2">
        <f>IF(U$2="Bike &amp; Run",IF(ISNA(VLOOKUP(U45,Paramètres!$B$3:$C$56,2,FALSE)),0,VLOOKUP(U45,Paramètres!$B$3:$C$56,2,FALSE)*Paramètres!$K$11),IF(OR(U45="",OR($D45="",$D45="NL",$D45="HORS LIGUE")),0,VLOOKUP(IF(OR(U45="",OR($D45="",$D45="NL",$D45="HORS LIGUE")),"",COUNTIFS($D$5:$D$72,"&lt;&gt;"&amp;"",$D$5:$D$72,"&lt;&gt;"&amp;"NL",$D$5:$D$72,"&lt;&gt;"&amp;"HORS LIGUE",U$5:U$72,"&lt;"&amp;U45)+1),Paramètres!$B$3:$C$56,2,FALSE)*Paramètres!$K$11))</f>
        <v>0</v>
      </c>
      <c r="W45" s="46"/>
      <c r="X45" s="2">
        <f>IF(W$2="Bike &amp; Run",IF(ISNA(VLOOKUP(W45,Paramètres!$B$3:$C$56,2,FALSE)),0,VLOOKUP(W45,Paramètres!$B$3:$C$56,2,FALSE)*Paramètres!$K$12),IF(OR(W45="",OR($D45="",$D45="NL",$D45="HORS LIGUE")),0,VLOOKUP(IF(OR(W45="",OR($D45="",$D45="NL",$D45="HORS LIGUE")),"",COUNTIFS($D$5:$D$72,"&lt;&gt;"&amp;"",$D$5:$D$72,"&lt;&gt;"&amp;"NL",$D$5:$D$72,"&lt;&gt;"&amp;"HORS LIGUE",W$5:W$72,"&lt;"&amp;W45)+1),Paramètres!$B$3:$C$56,2,FALSE)*Paramètres!$K$12))</f>
        <v>0</v>
      </c>
      <c r="Y45" s="46"/>
      <c r="Z45" s="2">
        <f>IF(Y$2="Bike &amp; Run",IF(ISNA(VLOOKUP(Y45,Paramètres!$B$3:$C$56,2,FALSE)),0,VLOOKUP(Y45,Paramètres!$B$3:$C$56,2,FALSE)*Paramètres!$K$13),IF(OR(Y45="",OR($D45="",$D45="NL",$D45="HORS LIGUE")),0,VLOOKUP(IF(OR(Y45="",OR($D45="",$D45="NL",$D45="HORS LIGUE")),"",COUNTIFS($D$5:$D$72,"&lt;&gt;"&amp;"",$D$5:$D$72,"&lt;&gt;"&amp;"NL",$D$5:$D$72,"&lt;&gt;"&amp;"HORS LIGUE",Y$5:Y$72,"&lt;"&amp;Y45)+1),Paramètres!$B$3:$C$56,2,FALSE)*Paramètres!$K$13))</f>
        <v>0</v>
      </c>
      <c r="AA45" s="46"/>
      <c r="AB45" s="2">
        <f>IF(AA$2="Bike &amp; Run",IF(ISNA(VLOOKUP(AA45,Paramètres!$B$3:$C$56,2,FALSE)),0,VLOOKUP(AA45,Paramètres!$B$3:$C$56,2,FALSE)*Paramètres!$K$14),IF(OR(AA45="",OR($D45="",$D45="NL",$D45="HORS LIGUE")),0,VLOOKUP(IF(OR(AA45="",OR($D45="",$D45="NL",$D45="HORS LIGUE")),"",COUNTIFS($D$5:$D$72,"&lt;&gt;"&amp;"",$D$5:$D$72,"&lt;&gt;"&amp;"NL",$D$5:$D$72,"&lt;&gt;"&amp;"HORS LIGUE",AA$5:AA$72,"&lt;"&amp;AA45)+1),Paramètres!$B$3:$C$56,2,FALSE)*Paramètres!$K$14))</f>
        <v>0</v>
      </c>
      <c r="AC45" s="46"/>
      <c r="AD45" s="2">
        <f>IF(AC$2="Bike &amp; Run",IF(ISNA(VLOOKUP(AC45,Paramètres!$B$3:$C$56,2,FALSE)),0,VLOOKUP(AC45,Paramètres!$B$3:$C$56,2,FALSE)*Paramètres!$K$15),IF(OR(AC45="",OR($D45="",$D45="NL",$D45="HORS LIGUE")),0,VLOOKUP(IF(OR(AC45="",OR($D45="",$D45="NL",$D45="HORS LIGUE")),"",COUNTIFS($D$5:$D$72,"&lt;&gt;"&amp;"",$D$5:$D$72,"&lt;&gt;"&amp;"NL",$D$5:$D$72,"&lt;&gt;"&amp;"HORS LIGUE",AC$5:AC$72,"&lt;"&amp;AC45)+1),Paramètres!$B$3:$C$56,2,FALSE)*Paramètres!$K$15))</f>
        <v>0</v>
      </c>
      <c r="AE45" s="46"/>
      <c r="AF45" s="2">
        <f>IF(AE$2="Bike &amp; Run",IF(ISNA(VLOOKUP(AE45,Paramètres!$B$3:$C$56,2,FALSE)),0,VLOOKUP(AE45,Paramètres!$B$3:$C$56,2,FALSE)*Paramètres!$K$16),IF(OR(AE45="",OR($D45="",$D45="NL",$D45="HORS LIGUE")),0,VLOOKUP(IF(OR(AE45="",OR($D45="",$D45="NL",$D45="HORS LIGUE")),"",COUNTIFS($D$5:$D$72,"&lt;&gt;"&amp;"",$D$5:$D$72,"&lt;&gt;"&amp;"NL",$D$5:$D$72,"&lt;&gt;"&amp;"HORS LIGUE",AE$5:AE$72,"&lt;"&amp;AE45)+1),Paramètres!$B$3:$C$56,2,FALSE)*Paramètres!$K$16))</f>
        <v>0</v>
      </c>
      <c r="AG45" s="46"/>
      <c r="AH45" s="2">
        <f>IF(AG$2="Bike &amp; Run",IF(ISNA(VLOOKUP(AG45,Paramètres!$B$3:$C$56,2,FALSE)),0,VLOOKUP(AG45,Paramètres!$B$3:$C$56,2,FALSE)*Paramètres!$K$17),IF(OR(AG45="",OR($D45="",$D45="NL",$D45="HORS LIGUE")),0,VLOOKUP(IF(OR(AG45="",OR($D45="",$D45="NL",$D45="HORS LIGUE")),"",COUNTIFS($D$5:$D$72,"&lt;&gt;"&amp;"",$D$5:$D$72,"&lt;&gt;"&amp;"NL",$D$5:$D$72,"&lt;&gt;"&amp;"HORS LIGUE",AG$5:AG$72,"&lt;"&amp;AG45)+1),Paramètres!$B$3:$C$56,2,FALSE)*Paramètres!$K$17))</f>
        <v>0</v>
      </c>
      <c r="AI45" s="40">
        <f t="shared" si="53"/>
        <v>0</v>
      </c>
      <c r="AJ45" s="3" t="str">
        <f t="shared" si="54"/>
        <v/>
      </c>
      <c r="AK45" s="5">
        <f t="shared" si="55"/>
        <v>0</v>
      </c>
      <c r="AL45" s="41">
        <f t="shared" si="56"/>
        <v>0</v>
      </c>
      <c r="AM45" s="33" t="str">
        <f t="shared" si="57"/>
        <v/>
      </c>
      <c r="AO45" s="22">
        <f t="shared" si="58"/>
        <v>0</v>
      </c>
      <c r="AP45">
        <f t="shared" si="59"/>
        <v>0</v>
      </c>
      <c r="AQ45">
        <f t="shared" si="60"/>
        <v>0</v>
      </c>
      <c r="AR45">
        <f t="shared" si="61"/>
        <v>0</v>
      </c>
      <c r="AS45">
        <f t="shared" si="62"/>
        <v>0</v>
      </c>
      <c r="AT45">
        <f t="shared" si="63"/>
        <v>0</v>
      </c>
      <c r="AU45">
        <f t="shared" si="64"/>
        <v>0</v>
      </c>
      <c r="AV45">
        <f t="shared" si="65"/>
        <v>0</v>
      </c>
      <c r="AW45">
        <f t="shared" si="66"/>
        <v>0</v>
      </c>
      <c r="AX45">
        <f t="shared" si="67"/>
        <v>0</v>
      </c>
      <c r="AY45">
        <f t="shared" si="68"/>
        <v>0</v>
      </c>
      <c r="AZ45">
        <f t="shared" si="69"/>
        <v>0</v>
      </c>
      <c r="BA45">
        <f t="shared" si="70"/>
        <v>0</v>
      </c>
      <c r="BB45">
        <f t="shared" si="71"/>
        <v>0</v>
      </c>
      <c r="BC45">
        <f t="shared" si="72"/>
        <v>0</v>
      </c>
      <c r="BD45">
        <f t="shared" si="73"/>
        <v>0</v>
      </c>
      <c r="BE45" s="22">
        <f t="shared" ref="BE45:BR45" si="82">BD45+LARGE($AO45:$BC45,BE$4)</f>
        <v>0</v>
      </c>
      <c r="BF45" s="22">
        <f t="shared" si="82"/>
        <v>0</v>
      </c>
      <c r="BG45" s="22">
        <f t="shared" si="82"/>
        <v>0</v>
      </c>
      <c r="BH45" s="22">
        <f t="shared" si="82"/>
        <v>0</v>
      </c>
      <c r="BI45" s="22">
        <f t="shared" si="82"/>
        <v>0</v>
      </c>
      <c r="BJ45" s="22">
        <f t="shared" si="82"/>
        <v>0</v>
      </c>
      <c r="BK45" s="22">
        <f t="shared" si="82"/>
        <v>0</v>
      </c>
      <c r="BL45" s="22">
        <f t="shared" si="82"/>
        <v>0</v>
      </c>
      <c r="BM45" s="22">
        <f t="shared" si="82"/>
        <v>0</v>
      </c>
      <c r="BN45" s="22">
        <f t="shared" si="82"/>
        <v>0</v>
      </c>
      <c r="BO45" s="22">
        <f t="shared" si="82"/>
        <v>0</v>
      </c>
      <c r="BP45" s="22">
        <f t="shared" si="82"/>
        <v>0</v>
      </c>
      <c r="BQ45" s="22">
        <f t="shared" si="82"/>
        <v>0</v>
      </c>
      <c r="BR45" s="22">
        <f t="shared" si="82"/>
        <v>0</v>
      </c>
    </row>
    <row r="46" spans="1:70" ht="16.5">
      <c r="A46" s="14"/>
      <c r="B46" s="32" t="str">
        <f>IF(ISNA(VLOOKUP(A46,'Licenciés Jeunes 2023'!A:C,3,0)),"",VLOOKUP(A46,'Licenciés Jeunes 2023'!A:C,3,0))</f>
        <v/>
      </c>
      <c r="C46" s="32" t="str">
        <f>IF(ISNA(VLOOKUP(A46,'Licenciés Jeunes 2023'!A:C,2,0)),"",VLOOKUP(A46,'Licenciés Jeunes 2023'!A:C,2,0))</f>
        <v/>
      </c>
      <c r="D46" s="32" t="str">
        <f>IF(ISNA(VLOOKUP(A46,'Licenciés Jeunes 2023'!A:F,6,0)),"",VLOOKUP(A46,'Licenciés Jeunes 2023'!A:F,6,0))</f>
        <v/>
      </c>
      <c r="E46" s="6"/>
      <c r="F46" s="2">
        <f>IF(E$2="Bike &amp; Run",IF(ISNA(VLOOKUP(E46,Paramètres!$B$3:$C$56,2,FALSE)),0,VLOOKUP(E46,Paramètres!$B$3:$C$56,2,FALSE)*Paramètres!$K$3),IF(OR(E46="",OR($D46="",$D46="NL",$D46="HORS LIGUE")),0,VLOOKUP(IF(OR(E46="",OR($D46="",$D46="NL",$D46="HORS LIGUE")),"",COUNTIFS($D$5:$D$72,"&lt;&gt;"&amp;"",$D$5:$D$72,"&lt;&gt;"&amp;"NL",$D$5:$D$72,"&lt;&gt;"&amp;"HORS LIGUE",E$5:E$72,"&lt;"&amp;E46)+1),Paramètres!$B$3:$C$56,2,FALSE)*Paramètres!$K$3))</f>
        <v>0</v>
      </c>
      <c r="G46" s="4"/>
      <c r="H46" s="2">
        <f>IF(G$2="Bike &amp; Run",IF(ISNA(VLOOKUP(G46,Paramètres!$B$3:$C$56,2,FALSE)),0,VLOOKUP(G46,Paramètres!$B$3:$C$56,2,FALSE)*Paramètres!$K$4),IF(OR(G46="",OR($D46="",$D46="NL",$D46="HORS LIGUE")),0,VLOOKUP(IF(OR(G46="",OR($D46="",$D46="NL",$D46="HORS LIGUE")),"",COUNTIFS($D$5:$D$72,"&lt;&gt;"&amp;"",$D$5:$D$72,"&lt;&gt;"&amp;"NL",$D$5:$D$72,"&lt;&gt;"&amp;"HORS LIGUE",G$5:G$72,"&lt;"&amp;G46)+1),Paramètres!$B$3:$C$56,2,FALSE)*Paramètres!$K$4))</f>
        <v>0</v>
      </c>
      <c r="I46" s="36"/>
      <c r="J46" s="2">
        <f>IF(I$2="Bike &amp; Run",IF(ISNA(VLOOKUP(I46,Paramètres!$B$3:$C$56,2,FALSE)),0,VLOOKUP(I46,Paramètres!$B$3:$C$56,2,FALSE)*Paramètres!$K$5),IF(OR(I46="",OR($D46="",$D46="NL",$D46="HORS LIGUE")),0,VLOOKUP(IF(OR(I46="",OR($D46="",$D46="NL",$D46="HORS LIGUE")),"",COUNTIFS($D$5:$D$72,"&lt;&gt;"&amp;"",$D$5:$D$72,"&lt;&gt;"&amp;"NL",$D$5:$D$72,"&lt;&gt;"&amp;"HORS LIGUE",I$5:I$72,"&lt;"&amp;I46)+1),Paramètres!$B$3:$C$56,2,FALSE)*Paramètres!$K$5))</f>
        <v>0</v>
      </c>
      <c r="K46" s="4"/>
      <c r="L46" s="2">
        <f>IF(K$2="Bike &amp; Run",IF(ISNA(VLOOKUP(K46,Paramètres!$B$3:$C$56,2,FALSE)),0,VLOOKUP(K46,Paramètres!$B$3:$C$56,2,FALSE)*Paramètres!$K$6),IF(OR(K46="",OR($D46="",$D46="NL",$D46="HORS LIGUE")),0,VLOOKUP(IF(OR(K46="",OR($D46="",$D46="NL",$D46="HORS LIGUE")),"",COUNTIFS($D$5:$D$72,"&lt;&gt;"&amp;"",$D$5:$D$72,"&lt;&gt;"&amp;"NL",$D$5:$D$72,"&lt;&gt;"&amp;"HORS LIGUE",K$5:K$72,"&lt;"&amp;K46)+1),Paramètres!$B$3:$C$56,2,FALSE)*Paramètres!$K$6))</f>
        <v>0</v>
      </c>
      <c r="M46" s="4"/>
      <c r="N46" s="2">
        <f>IF(M$2="Bike &amp; Run",IF(ISNA(VLOOKUP(M46,Paramètres!$B$3:$C$56,2,FALSE)),0,VLOOKUP(M46,Paramètres!$B$3:$C$56,2,FALSE)*Paramètres!$K$7),IF(OR(M46="",OR($D46="",$D46="NL",$D46="HORS LIGUE")),0,VLOOKUP(IF(OR(M46="",OR($D46="",$D46="NL",$D46="HORS LIGUE")),"",COUNTIFS($D$5:$D$72,"&lt;&gt;"&amp;"",$D$5:$D$72,"&lt;&gt;"&amp;"NL",$D$5:$D$72,"&lt;&gt;"&amp;"HORS LIGUE",M$5:M$72,"&lt;"&amp;M46)+1),Paramètres!$B$3:$C$56,2,FALSE)*Paramètres!$K$7))</f>
        <v>0</v>
      </c>
      <c r="O46" s="46"/>
      <c r="P46" s="2">
        <f>IF(O$2="Bike &amp; Run",IF(ISNA(VLOOKUP(O46,Paramètres!$B$3:$C$56,2,FALSE)),0,VLOOKUP(O46,Paramètres!$B$3:$C$56,2,FALSE)*Paramètres!$K$8),IF(OR(O46="",OR($D46="",$D46="NL",$D46="HORS LIGUE")),0,VLOOKUP(IF(OR(O46="",OR($D46="",$D46="NL",$D46="HORS LIGUE")),"",COUNTIFS($D$5:$D$72,"&lt;&gt;"&amp;"",$D$5:$D$72,"&lt;&gt;"&amp;"NL",$D$5:$D$72,"&lt;&gt;"&amp;"HORS LIGUE",O$5:O$72,"&lt;"&amp;O46)+1),Paramètres!$B$3:$C$56,2,FALSE)*Paramètres!$K$8))</f>
        <v>0</v>
      </c>
      <c r="Q46" s="46"/>
      <c r="R46" s="2">
        <f>IF(Q$2="Bike &amp; Run",IF(ISNA(VLOOKUP(Q46,Paramètres!$B$3:$C$56,2,FALSE)),0,VLOOKUP(Q46,Paramètres!$B$3:$C$56,2,FALSE)*Paramètres!$K$9),IF(OR(Q46="",OR($D46="",$D46="NL",$D46="HORS LIGUE")),0,VLOOKUP(IF(OR(Q46="",OR($D46="",$D46="NL",$D46="HORS LIGUE")),"",COUNTIFS($D$5:$D$72,"&lt;&gt;"&amp;"",$D$5:$D$72,"&lt;&gt;"&amp;"NL",$D$5:$D$72,"&lt;&gt;"&amp;"HORS LIGUE",Q$5:Q$72,"&lt;"&amp;Q46)+1),Paramètres!$B$3:$C$56,2,FALSE)*Paramètres!$K$9))</f>
        <v>0</v>
      </c>
      <c r="S46" s="46"/>
      <c r="T46" s="2">
        <f>IF(S$2="Bike &amp; Run",IF(ISNA(VLOOKUP(S46,Paramètres!$B$3:$C$56,2,FALSE)),0,VLOOKUP(S46,Paramètres!$B$3:$C$56,2,FALSE)*Paramètres!$K$10),IF(OR(S46="",OR($D46="",$D46="NL",$D46="HORS LIGUE")),0,VLOOKUP(IF(OR(S46="",OR($D46="",$D46="NL",$D46="HORS LIGUE")),"",COUNTIFS($D$5:$D$72,"&lt;&gt;"&amp;"",$D$5:$D$72,"&lt;&gt;"&amp;"NL",$D$5:$D$72,"&lt;&gt;"&amp;"HORS LIGUE",S$5:S$72,"&lt;"&amp;S46)+1),Paramètres!$B$3:$C$56,2,FALSE)*Paramètres!$K$10))</f>
        <v>0</v>
      </c>
      <c r="U46" s="46"/>
      <c r="V46" s="2">
        <f>IF(U$2="Bike &amp; Run",IF(ISNA(VLOOKUP(U46,Paramètres!$B$3:$C$56,2,FALSE)),0,VLOOKUP(U46,Paramètres!$B$3:$C$56,2,FALSE)*Paramètres!$K$11),IF(OR(U46="",OR($D46="",$D46="NL",$D46="HORS LIGUE")),0,VLOOKUP(IF(OR(U46="",OR($D46="",$D46="NL",$D46="HORS LIGUE")),"",COUNTIFS($D$5:$D$72,"&lt;&gt;"&amp;"",$D$5:$D$72,"&lt;&gt;"&amp;"NL",$D$5:$D$72,"&lt;&gt;"&amp;"HORS LIGUE",U$5:U$72,"&lt;"&amp;U46)+1),Paramètres!$B$3:$C$56,2,FALSE)*Paramètres!$K$11))</f>
        <v>0</v>
      </c>
      <c r="W46" s="46"/>
      <c r="X46" s="2">
        <f>IF(W$2="Bike &amp; Run",IF(ISNA(VLOOKUP(W46,Paramètres!$B$3:$C$56,2,FALSE)),0,VLOOKUP(W46,Paramètres!$B$3:$C$56,2,FALSE)*Paramètres!$K$12),IF(OR(W46="",OR($D46="",$D46="NL",$D46="HORS LIGUE")),0,VLOOKUP(IF(OR(W46="",OR($D46="",$D46="NL",$D46="HORS LIGUE")),"",COUNTIFS($D$5:$D$72,"&lt;&gt;"&amp;"",$D$5:$D$72,"&lt;&gt;"&amp;"NL",$D$5:$D$72,"&lt;&gt;"&amp;"HORS LIGUE",W$5:W$72,"&lt;"&amp;W46)+1),Paramètres!$B$3:$C$56,2,FALSE)*Paramètres!$K$12))</f>
        <v>0</v>
      </c>
      <c r="Y46" s="46"/>
      <c r="Z46" s="2">
        <f>IF(Y$2="Bike &amp; Run",IF(ISNA(VLOOKUP(Y46,Paramètres!$B$3:$C$56,2,FALSE)),0,VLOOKUP(Y46,Paramètres!$B$3:$C$56,2,FALSE)*Paramètres!$K$13),IF(OR(Y46="",OR($D46="",$D46="NL",$D46="HORS LIGUE")),0,VLOOKUP(IF(OR(Y46="",OR($D46="",$D46="NL",$D46="HORS LIGUE")),"",COUNTIFS($D$5:$D$72,"&lt;&gt;"&amp;"",$D$5:$D$72,"&lt;&gt;"&amp;"NL",$D$5:$D$72,"&lt;&gt;"&amp;"HORS LIGUE",Y$5:Y$72,"&lt;"&amp;Y46)+1),Paramètres!$B$3:$C$56,2,FALSE)*Paramètres!$K$13))</f>
        <v>0</v>
      </c>
      <c r="AA46" s="46"/>
      <c r="AB46" s="2">
        <f>IF(AA$2="Bike &amp; Run",IF(ISNA(VLOOKUP(AA46,Paramètres!$B$3:$C$56,2,FALSE)),0,VLOOKUP(AA46,Paramètres!$B$3:$C$56,2,FALSE)*Paramètres!$K$14),IF(OR(AA46="",OR($D46="",$D46="NL",$D46="HORS LIGUE")),0,VLOOKUP(IF(OR(AA46="",OR($D46="",$D46="NL",$D46="HORS LIGUE")),"",COUNTIFS($D$5:$D$72,"&lt;&gt;"&amp;"",$D$5:$D$72,"&lt;&gt;"&amp;"NL",$D$5:$D$72,"&lt;&gt;"&amp;"HORS LIGUE",AA$5:AA$72,"&lt;"&amp;AA46)+1),Paramètres!$B$3:$C$56,2,FALSE)*Paramètres!$K$14))</f>
        <v>0</v>
      </c>
      <c r="AC46" s="46"/>
      <c r="AD46" s="2">
        <f>IF(AC$2="Bike &amp; Run",IF(ISNA(VLOOKUP(AC46,Paramètres!$B$3:$C$56,2,FALSE)),0,VLOOKUP(AC46,Paramètres!$B$3:$C$56,2,FALSE)*Paramètres!$K$15),IF(OR(AC46="",OR($D46="",$D46="NL",$D46="HORS LIGUE")),0,VLOOKUP(IF(OR(AC46="",OR($D46="",$D46="NL",$D46="HORS LIGUE")),"",COUNTIFS($D$5:$D$72,"&lt;&gt;"&amp;"",$D$5:$D$72,"&lt;&gt;"&amp;"NL",$D$5:$D$72,"&lt;&gt;"&amp;"HORS LIGUE",AC$5:AC$72,"&lt;"&amp;AC46)+1),Paramètres!$B$3:$C$56,2,FALSE)*Paramètres!$K$15))</f>
        <v>0</v>
      </c>
      <c r="AE46" s="46"/>
      <c r="AF46" s="2">
        <f>IF(AE$2="Bike &amp; Run",IF(ISNA(VLOOKUP(AE46,Paramètres!$B$3:$C$56,2,FALSE)),0,VLOOKUP(AE46,Paramètres!$B$3:$C$56,2,FALSE)*Paramètres!$K$16),IF(OR(AE46="",OR($D46="",$D46="NL",$D46="HORS LIGUE")),0,VLOOKUP(IF(OR(AE46="",OR($D46="",$D46="NL",$D46="HORS LIGUE")),"",COUNTIFS($D$5:$D$72,"&lt;&gt;"&amp;"",$D$5:$D$72,"&lt;&gt;"&amp;"NL",$D$5:$D$72,"&lt;&gt;"&amp;"HORS LIGUE",AE$5:AE$72,"&lt;"&amp;AE46)+1),Paramètres!$B$3:$C$56,2,FALSE)*Paramètres!$K$16))</f>
        <v>0</v>
      </c>
      <c r="AG46" s="46"/>
      <c r="AH46" s="2">
        <f>IF(AG$2="Bike &amp; Run",IF(ISNA(VLOOKUP(AG46,Paramètres!$B$3:$C$56,2,FALSE)),0,VLOOKUP(AG46,Paramètres!$B$3:$C$56,2,FALSE)*Paramètres!$K$17),IF(OR(AG46="",OR($D46="",$D46="NL",$D46="HORS LIGUE")),0,VLOOKUP(IF(OR(AG46="",OR($D46="",$D46="NL",$D46="HORS LIGUE")),"",COUNTIFS($D$5:$D$72,"&lt;&gt;"&amp;"",$D$5:$D$72,"&lt;&gt;"&amp;"NL",$D$5:$D$72,"&lt;&gt;"&amp;"HORS LIGUE",AG$5:AG$72,"&lt;"&amp;AG46)+1),Paramètres!$B$3:$C$56,2,FALSE)*Paramètres!$K$17))</f>
        <v>0</v>
      </c>
      <c r="AI46" s="40">
        <f t="shared" si="53"/>
        <v>0</v>
      </c>
      <c r="AJ46" s="3" t="str">
        <f t="shared" si="54"/>
        <v/>
      </c>
      <c r="AK46" s="5">
        <f t="shared" si="55"/>
        <v>0</v>
      </c>
      <c r="AL46" s="41">
        <f t="shared" si="56"/>
        <v>0</v>
      </c>
      <c r="AM46" s="33" t="str">
        <f t="shared" si="57"/>
        <v/>
      </c>
      <c r="AO46" s="22">
        <f t="shared" si="58"/>
        <v>0</v>
      </c>
      <c r="AP46">
        <f t="shared" si="59"/>
        <v>0</v>
      </c>
      <c r="AQ46">
        <f t="shared" si="60"/>
        <v>0</v>
      </c>
      <c r="AR46">
        <f t="shared" si="61"/>
        <v>0</v>
      </c>
      <c r="AS46">
        <f t="shared" si="62"/>
        <v>0</v>
      </c>
      <c r="AT46">
        <f t="shared" si="63"/>
        <v>0</v>
      </c>
      <c r="AU46">
        <f t="shared" si="64"/>
        <v>0</v>
      </c>
      <c r="AV46">
        <f t="shared" si="65"/>
        <v>0</v>
      </c>
      <c r="AW46">
        <f t="shared" si="66"/>
        <v>0</v>
      </c>
      <c r="AX46">
        <f t="shared" si="67"/>
        <v>0</v>
      </c>
      <c r="AY46">
        <f t="shared" si="68"/>
        <v>0</v>
      </c>
      <c r="AZ46">
        <f t="shared" si="69"/>
        <v>0</v>
      </c>
      <c r="BA46">
        <f t="shared" si="70"/>
        <v>0</v>
      </c>
      <c r="BB46">
        <f t="shared" si="71"/>
        <v>0</v>
      </c>
      <c r="BC46">
        <f t="shared" si="72"/>
        <v>0</v>
      </c>
      <c r="BD46">
        <f t="shared" si="73"/>
        <v>0</v>
      </c>
      <c r="BE46" s="22">
        <f t="shared" ref="BE46:BR46" si="83">BD46+LARGE($AO46:$BC46,BE$4)</f>
        <v>0</v>
      </c>
      <c r="BF46" s="22">
        <f t="shared" si="83"/>
        <v>0</v>
      </c>
      <c r="BG46" s="22">
        <f t="shared" si="83"/>
        <v>0</v>
      </c>
      <c r="BH46" s="22">
        <f t="shared" si="83"/>
        <v>0</v>
      </c>
      <c r="BI46" s="22">
        <f t="shared" si="83"/>
        <v>0</v>
      </c>
      <c r="BJ46" s="22">
        <f t="shared" si="83"/>
        <v>0</v>
      </c>
      <c r="BK46" s="22">
        <f t="shared" si="83"/>
        <v>0</v>
      </c>
      <c r="BL46" s="22">
        <f t="shared" si="83"/>
        <v>0</v>
      </c>
      <c r="BM46" s="22">
        <f t="shared" si="83"/>
        <v>0</v>
      </c>
      <c r="BN46" s="22">
        <f t="shared" si="83"/>
        <v>0</v>
      </c>
      <c r="BO46" s="22">
        <f t="shared" si="83"/>
        <v>0</v>
      </c>
      <c r="BP46" s="22">
        <f t="shared" si="83"/>
        <v>0</v>
      </c>
      <c r="BQ46" s="22">
        <f t="shared" si="83"/>
        <v>0</v>
      </c>
      <c r="BR46" s="22">
        <f t="shared" si="83"/>
        <v>0</v>
      </c>
    </row>
    <row r="47" spans="1:70" ht="16.5">
      <c r="A47" s="14"/>
      <c r="B47" s="32" t="str">
        <f>IF(ISNA(VLOOKUP(A47,'Licenciés Jeunes 2023'!A:C,3,0)),"",VLOOKUP(A47,'Licenciés Jeunes 2023'!A:C,3,0))</f>
        <v/>
      </c>
      <c r="C47" s="32" t="str">
        <f>IF(ISNA(VLOOKUP(A47,'Licenciés Jeunes 2023'!A:C,2,0)),"",VLOOKUP(A47,'Licenciés Jeunes 2023'!A:C,2,0))</f>
        <v/>
      </c>
      <c r="D47" s="32" t="str">
        <f>IF(ISNA(VLOOKUP(A47,'Licenciés Jeunes 2023'!A:F,6,0)),"",VLOOKUP(A47,'Licenciés Jeunes 2023'!A:F,6,0))</f>
        <v/>
      </c>
      <c r="E47" s="6"/>
      <c r="F47" s="2">
        <f>IF(E$2="Bike &amp; Run",IF(ISNA(VLOOKUP(E47,Paramètres!$B$3:$C$56,2,FALSE)),0,VLOOKUP(E47,Paramètres!$B$3:$C$56,2,FALSE)*Paramètres!$K$3),IF(OR(E47="",OR($D47="",$D47="NL",$D47="HORS LIGUE")),0,VLOOKUP(IF(OR(E47="",OR($D47="",$D47="NL",$D47="HORS LIGUE")),"",COUNTIFS($D$5:$D$72,"&lt;&gt;"&amp;"",$D$5:$D$72,"&lt;&gt;"&amp;"NL",$D$5:$D$72,"&lt;&gt;"&amp;"HORS LIGUE",E$5:E$72,"&lt;"&amp;E47)+1),Paramètres!$B$3:$C$56,2,FALSE)*Paramètres!$K$3))</f>
        <v>0</v>
      </c>
      <c r="G47" s="4"/>
      <c r="H47" s="2">
        <f>IF(G$2="Bike &amp; Run",IF(ISNA(VLOOKUP(G47,Paramètres!$B$3:$C$56,2,FALSE)),0,VLOOKUP(G47,Paramètres!$B$3:$C$56,2,FALSE)*Paramètres!$K$4),IF(OR(G47="",OR($D47="",$D47="NL",$D47="HORS LIGUE")),0,VLOOKUP(IF(OR(G47="",OR($D47="",$D47="NL",$D47="HORS LIGUE")),"",COUNTIFS($D$5:$D$72,"&lt;&gt;"&amp;"",$D$5:$D$72,"&lt;&gt;"&amp;"NL",$D$5:$D$72,"&lt;&gt;"&amp;"HORS LIGUE",G$5:G$72,"&lt;"&amp;G47)+1),Paramètres!$B$3:$C$56,2,FALSE)*Paramètres!$K$4))</f>
        <v>0</v>
      </c>
      <c r="I47" s="36"/>
      <c r="J47" s="2">
        <f>IF(I$2="Bike &amp; Run",IF(ISNA(VLOOKUP(I47,Paramètres!$B$3:$C$56,2,FALSE)),0,VLOOKUP(I47,Paramètres!$B$3:$C$56,2,FALSE)*Paramètres!$K$5),IF(OR(I47="",OR($D47="",$D47="NL",$D47="HORS LIGUE")),0,VLOOKUP(IF(OR(I47="",OR($D47="",$D47="NL",$D47="HORS LIGUE")),"",COUNTIFS($D$5:$D$72,"&lt;&gt;"&amp;"",$D$5:$D$72,"&lt;&gt;"&amp;"NL",$D$5:$D$72,"&lt;&gt;"&amp;"HORS LIGUE",I$5:I$72,"&lt;"&amp;I47)+1),Paramètres!$B$3:$C$56,2,FALSE)*Paramètres!$K$5))</f>
        <v>0</v>
      </c>
      <c r="K47" s="4"/>
      <c r="L47" s="2">
        <f>IF(K$2="Bike &amp; Run",IF(ISNA(VLOOKUP(K47,Paramètres!$B$3:$C$56,2,FALSE)),0,VLOOKUP(K47,Paramètres!$B$3:$C$56,2,FALSE)*Paramètres!$K$6),IF(OR(K47="",OR($D47="",$D47="NL",$D47="HORS LIGUE")),0,VLOOKUP(IF(OR(K47="",OR($D47="",$D47="NL",$D47="HORS LIGUE")),"",COUNTIFS($D$5:$D$72,"&lt;&gt;"&amp;"",$D$5:$D$72,"&lt;&gt;"&amp;"NL",$D$5:$D$72,"&lt;&gt;"&amp;"HORS LIGUE",K$5:K$72,"&lt;"&amp;K47)+1),Paramètres!$B$3:$C$56,2,FALSE)*Paramètres!$K$6))</f>
        <v>0</v>
      </c>
      <c r="M47" s="4"/>
      <c r="N47" s="2">
        <f>IF(M$2="Bike &amp; Run",IF(ISNA(VLOOKUP(M47,Paramètres!$B$3:$C$56,2,FALSE)),0,VLOOKUP(M47,Paramètres!$B$3:$C$56,2,FALSE)*Paramètres!$K$7),IF(OR(M47="",OR($D47="",$D47="NL",$D47="HORS LIGUE")),0,VLOOKUP(IF(OR(M47="",OR($D47="",$D47="NL",$D47="HORS LIGUE")),"",COUNTIFS($D$5:$D$72,"&lt;&gt;"&amp;"",$D$5:$D$72,"&lt;&gt;"&amp;"NL",$D$5:$D$72,"&lt;&gt;"&amp;"HORS LIGUE",M$5:M$72,"&lt;"&amp;M47)+1),Paramètres!$B$3:$C$56,2,FALSE)*Paramètres!$K$7))</f>
        <v>0</v>
      </c>
      <c r="O47" s="46"/>
      <c r="P47" s="2">
        <f>IF(O$2="Bike &amp; Run",IF(ISNA(VLOOKUP(O47,Paramètres!$B$3:$C$56,2,FALSE)),0,VLOOKUP(O47,Paramètres!$B$3:$C$56,2,FALSE)*Paramètres!$K$8),IF(OR(O47="",OR($D47="",$D47="NL",$D47="HORS LIGUE")),0,VLOOKUP(IF(OR(O47="",OR($D47="",$D47="NL",$D47="HORS LIGUE")),"",COUNTIFS($D$5:$D$72,"&lt;&gt;"&amp;"",$D$5:$D$72,"&lt;&gt;"&amp;"NL",$D$5:$D$72,"&lt;&gt;"&amp;"HORS LIGUE",O$5:O$72,"&lt;"&amp;O47)+1),Paramètres!$B$3:$C$56,2,FALSE)*Paramètres!$K$8))</f>
        <v>0</v>
      </c>
      <c r="Q47" s="46"/>
      <c r="R47" s="2">
        <f>IF(Q$2="Bike &amp; Run",IF(ISNA(VLOOKUP(Q47,Paramètres!$B$3:$C$56,2,FALSE)),0,VLOOKUP(Q47,Paramètres!$B$3:$C$56,2,FALSE)*Paramètres!$K$9),IF(OR(Q47="",OR($D47="",$D47="NL",$D47="HORS LIGUE")),0,VLOOKUP(IF(OR(Q47="",OR($D47="",$D47="NL",$D47="HORS LIGUE")),"",COUNTIFS($D$5:$D$72,"&lt;&gt;"&amp;"",$D$5:$D$72,"&lt;&gt;"&amp;"NL",$D$5:$D$72,"&lt;&gt;"&amp;"HORS LIGUE",Q$5:Q$72,"&lt;"&amp;Q47)+1),Paramètres!$B$3:$C$56,2,FALSE)*Paramètres!$K$9))</f>
        <v>0</v>
      </c>
      <c r="S47" s="46"/>
      <c r="T47" s="2">
        <f>IF(S$2="Bike &amp; Run",IF(ISNA(VLOOKUP(S47,Paramètres!$B$3:$C$56,2,FALSE)),0,VLOOKUP(S47,Paramètres!$B$3:$C$56,2,FALSE)*Paramètres!$K$10),IF(OR(S47="",OR($D47="",$D47="NL",$D47="HORS LIGUE")),0,VLOOKUP(IF(OR(S47="",OR($D47="",$D47="NL",$D47="HORS LIGUE")),"",COUNTIFS($D$5:$D$72,"&lt;&gt;"&amp;"",$D$5:$D$72,"&lt;&gt;"&amp;"NL",$D$5:$D$72,"&lt;&gt;"&amp;"HORS LIGUE",S$5:S$72,"&lt;"&amp;S47)+1),Paramètres!$B$3:$C$56,2,FALSE)*Paramètres!$K$10))</f>
        <v>0</v>
      </c>
      <c r="U47" s="46"/>
      <c r="V47" s="2">
        <f>IF(U$2="Bike &amp; Run",IF(ISNA(VLOOKUP(U47,Paramètres!$B$3:$C$56,2,FALSE)),0,VLOOKUP(U47,Paramètres!$B$3:$C$56,2,FALSE)*Paramètres!$K$11),IF(OR(U47="",OR($D47="",$D47="NL",$D47="HORS LIGUE")),0,VLOOKUP(IF(OR(U47="",OR($D47="",$D47="NL",$D47="HORS LIGUE")),"",COUNTIFS($D$5:$D$72,"&lt;&gt;"&amp;"",$D$5:$D$72,"&lt;&gt;"&amp;"NL",$D$5:$D$72,"&lt;&gt;"&amp;"HORS LIGUE",U$5:U$72,"&lt;"&amp;U47)+1),Paramètres!$B$3:$C$56,2,FALSE)*Paramètres!$K$11))</f>
        <v>0</v>
      </c>
      <c r="W47" s="46"/>
      <c r="X47" s="2">
        <f>IF(W$2="Bike &amp; Run",IF(ISNA(VLOOKUP(W47,Paramètres!$B$3:$C$56,2,FALSE)),0,VLOOKUP(W47,Paramètres!$B$3:$C$56,2,FALSE)*Paramètres!$K$12),IF(OR(W47="",OR($D47="",$D47="NL",$D47="HORS LIGUE")),0,VLOOKUP(IF(OR(W47="",OR($D47="",$D47="NL",$D47="HORS LIGUE")),"",COUNTIFS($D$5:$D$72,"&lt;&gt;"&amp;"",$D$5:$D$72,"&lt;&gt;"&amp;"NL",$D$5:$D$72,"&lt;&gt;"&amp;"HORS LIGUE",W$5:W$72,"&lt;"&amp;W47)+1),Paramètres!$B$3:$C$56,2,FALSE)*Paramètres!$K$12))</f>
        <v>0</v>
      </c>
      <c r="Y47" s="46"/>
      <c r="Z47" s="2">
        <f>IF(Y$2="Bike &amp; Run",IF(ISNA(VLOOKUP(Y47,Paramètres!$B$3:$C$56,2,FALSE)),0,VLOOKUP(Y47,Paramètres!$B$3:$C$56,2,FALSE)*Paramètres!$K$13),IF(OR(Y47="",OR($D47="",$D47="NL",$D47="HORS LIGUE")),0,VLOOKUP(IF(OR(Y47="",OR($D47="",$D47="NL",$D47="HORS LIGUE")),"",COUNTIFS($D$5:$D$72,"&lt;&gt;"&amp;"",$D$5:$D$72,"&lt;&gt;"&amp;"NL",$D$5:$D$72,"&lt;&gt;"&amp;"HORS LIGUE",Y$5:Y$72,"&lt;"&amp;Y47)+1),Paramètres!$B$3:$C$56,2,FALSE)*Paramètres!$K$13))</f>
        <v>0</v>
      </c>
      <c r="AA47" s="46"/>
      <c r="AB47" s="2">
        <f>IF(AA$2="Bike &amp; Run",IF(ISNA(VLOOKUP(AA47,Paramètres!$B$3:$C$56,2,FALSE)),0,VLOOKUP(AA47,Paramètres!$B$3:$C$56,2,FALSE)*Paramètres!$K$14),IF(OR(AA47="",OR($D47="",$D47="NL",$D47="HORS LIGUE")),0,VLOOKUP(IF(OR(AA47="",OR($D47="",$D47="NL",$D47="HORS LIGUE")),"",COUNTIFS($D$5:$D$72,"&lt;&gt;"&amp;"",$D$5:$D$72,"&lt;&gt;"&amp;"NL",$D$5:$D$72,"&lt;&gt;"&amp;"HORS LIGUE",AA$5:AA$72,"&lt;"&amp;AA47)+1),Paramètres!$B$3:$C$56,2,FALSE)*Paramètres!$K$14))</f>
        <v>0</v>
      </c>
      <c r="AC47" s="46"/>
      <c r="AD47" s="2">
        <f>IF(AC$2="Bike &amp; Run",IF(ISNA(VLOOKUP(AC47,Paramètres!$B$3:$C$56,2,FALSE)),0,VLOOKUP(AC47,Paramètres!$B$3:$C$56,2,FALSE)*Paramètres!$K$15),IF(OR(AC47="",OR($D47="",$D47="NL",$D47="HORS LIGUE")),0,VLOOKUP(IF(OR(AC47="",OR($D47="",$D47="NL",$D47="HORS LIGUE")),"",COUNTIFS($D$5:$D$72,"&lt;&gt;"&amp;"",$D$5:$D$72,"&lt;&gt;"&amp;"NL",$D$5:$D$72,"&lt;&gt;"&amp;"HORS LIGUE",AC$5:AC$72,"&lt;"&amp;AC47)+1),Paramètres!$B$3:$C$56,2,FALSE)*Paramètres!$K$15))</f>
        <v>0</v>
      </c>
      <c r="AE47" s="46"/>
      <c r="AF47" s="2">
        <f>IF(AE$2="Bike &amp; Run",IF(ISNA(VLOOKUP(AE47,Paramètres!$B$3:$C$56,2,FALSE)),0,VLOOKUP(AE47,Paramètres!$B$3:$C$56,2,FALSE)*Paramètres!$K$16),IF(OR(AE47="",OR($D47="",$D47="NL",$D47="HORS LIGUE")),0,VLOOKUP(IF(OR(AE47="",OR($D47="",$D47="NL",$D47="HORS LIGUE")),"",COUNTIFS($D$5:$D$72,"&lt;&gt;"&amp;"",$D$5:$D$72,"&lt;&gt;"&amp;"NL",$D$5:$D$72,"&lt;&gt;"&amp;"HORS LIGUE",AE$5:AE$72,"&lt;"&amp;AE47)+1),Paramètres!$B$3:$C$56,2,FALSE)*Paramètres!$K$16))</f>
        <v>0</v>
      </c>
      <c r="AG47" s="46"/>
      <c r="AH47" s="2">
        <f>IF(AG$2="Bike &amp; Run",IF(ISNA(VLOOKUP(AG47,Paramètres!$B$3:$C$56,2,FALSE)),0,VLOOKUP(AG47,Paramètres!$B$3:$C$56,2,FALSE)*Paramètres!$K$17),IF(OR(AG47="",OR($D47="",$D47="NL",$D47="HORS LIGUE")),0,VLOOKUP(IF(OR(AG47="",OR($D47="",$D47="NL",$D47="HORS LIGUE")),"",COUNTIFS($D$5:$D$72,"&lt;&gt;"&amp;"",$D$5:$D$72,"&lt;&gt;"&amp;"NL",$D$5:$D$72,"&lt;&gt;"&amp;"HORS LIGUE",AG$5:AG$72,"&lt;"&amp;AG47)+1),Paramètres!$B$3:$C$56,2,FALSE)*Paramètres!$K$17))</f>
        <v>0</v>
      </c>
      <c r="AI47" s="40">
        <f t="shared" si="53"/>
        <v>0</v>
      </c>
      <c r="AJ47" s="3" t="str">
        <f t="shared" si="54"/>
        <v/>
      </c>
      <c r="AK47" s="5">
        <f t="shared" si="55"/>
        <v>0</v>
      </c>
      <c r="AL47" s="41">
        <f t="shared" si="56"/>
        <v>0</v>
      </c>
      <c r="AM47" s="33" t="str">
        <f t="shared" si="57"/>
        <v/>
      </c>
      <c r="AO47" s="22">
        <f t="shared" si="58"/>
        <v>0</v>
      </c>
      <c r="AP47">
        <f t="shared" si="59"/>
        <v>0</v>
      </c>
      <c r="AQ47">
        <f t="shared" si="60"/>
        <v>0</v>
      </c>
      <c r="AR47">
        <f t="shared" si="61"/>
        <v>0</v>
      </c>
      <c r="AS47">
        <f t="shared" si="62"/>
        <v>0</v>
      </c>
      <c r="AT47">
        <f t="shared" si="63"/>
        <v>0</v>
      </c>
      <c r="AU47">
        <f t="shared" si="64"/>
        <v>0</v>
      </c>
      <c r="AV47">
        <f t="shared" si="65"/>
        <v>0</v>
      </c>
      <c r="AW47">
        <f t="shared" si="66"/>
        <v>0</v>
      </c>
      <c r="AX47">
        <f t="shared" si="67"/>
        <v>0</v>
      </c>
      <c r="AY47">
        <f t="shared" si="68"/>
        <v>0</v>
      </c>
      <c r="AZ47">
        <f t="shared" si="69"/>
        <v>0</v>
      </c>
      <c r="BA47">
        <f t="shared" si="70"/>
        <v>0</v>
      </c>
      <c r="BB47">
        <f t="shared" si="71"/>
        <v>0</v>
      </c>
      <c r="BC47">
        <f t="shared" si="72"/>
        <v>0</v>
      </c>
      <c r="BD47">
        <f t="shared" si="73"/>
        <v>0</v>
      </c>
      <c r="BE47" s="22">
        <f t="shared" ref="BE47:BR47" si="84">BD47+LARGE($AO47:$BC47,BE$4)</f>
        <v>0</v>
      </c>
      <c r="BF47" s="22">
        <f t="shared" si="84"/>
        <v>0</v>
      </c>
      <c r="BG47" s="22">
        <f t="shared" si="84"/>
        <v>0</v>
      </c>
      <c r="BH47" s="22">
        <f t="shared" si="84"/>
        <v>0</v>
      </c>
      <c r="BI47" s="22">
        <f t="shared" si="84"/>
        <v>0</v>
      </c>
      <c r="BJ47" s="22">
        <f t="shared" si="84"/>
        <v>0</v>
      </c>
      <c r="BK47" s="22">
        <f t="shared" si="84"/>
        <v>0</v>
      </c>
      <c r="BL47" s="22">
        <f t="shared" si="84"/>
        <v>0</v>
      </c>
      <c r="BM47" s="22">
        <f t="shared" si="84"/>
        <v>0</v>
      </c>
      <c r="BN47" s="22">
        <f t="shared" si="84"/>
        <v>0</v>
      </c>
      <c r="BO47" s="22">
        <f t="shared" si="84"/>
        <v>0</v>
      </c>
      <c r="BP47" s="22">
        <f t="shared" si="84"/>
        <v>0</v>
      </c>
      <c r="BQ47" s="22">
        <f t="shared" si="84"/>
        <v>0</v>
      </c>
      <c r="BR47" s="22">
        <f t="shared" si="84"/>
        <v>0</v>
      </c>
    </row>
    <row r="48" spans="1:70" ht="16.5">
      <c r="A48" s="14"/>
      <c r="B48" s="32" t="str">
        <f>IF(ISNA(VLOOKUP(A48,'Licenciés Jeunes 2023'!A:C,3,0)),"",VLOOKUP(A48,'Licenciés Jeunes 2023'!A:C,3,0))</f>
        <v/>
      </c>
      <c r="C48" s="32" t="str">
        <f>IF(ISNA(VLOOKUP(A48,'Licenciés Jeunes 2023'!A:C,2,0)),"",VLOOKUP(A48,'Licenciés Jeunes 2023'!A:C,2,0))</f>
        <v/>
      </c>
      <c r="D48" s="32" t="str">
        <f>IF(ISNA(VLOOKUP(A48,'Licenciés Jeunes 2023'!A:F,6,0)),"",VLOOKUP(A48,'Licenciés Jeunes 2023'!A:F,6,0))</f>
        <v/>
      </c>
      <c r="E48" s="6"/>
      <c r="F48" s="2">
        <f>IF(E$2="Bike &amp; Run",IF(ISNA(VLOOKUP(E48,Paramètres!$B$3:$C$56,2,FALSE)),0,VLOOKUP(E48,Paramètres!$B$3:$C$56,2,FALSE)*Paramètres!$K$3),IF(OR(E48="",OR($D48="",$D48="NL",$D48="HORS LIGUE")),0,VLOOKUP(IF(OR(E48="",OR($D48="",$D48="NL",$D48="HORS LIGUE")),"",COUNTIFS($D$5:$D$72,"&lt;&gt;"&amp;"",$D$5:$D$72,"&lt;&gt;"&amp;"NL",$D$5:$D$72,"&lt;&gt;"&amp;"HORS LIGUE",E$5:E$72,"&lt;"&amp;E48)+1),Paramètres!$B$3:$C$56,2,FALSE)*Paramètres!$K$3))</f>
        <v>0</v>
      </c>
      <c r="G48" s="4"/>
      <c r="H48" s="2">
        <f>IF(G$2="Bike &amp; Run",IF(ISNA(VLOOKUP(G48,Paramètres!$B$3:$C$56,2,FALSE)),0,VLOOKUP(G48,Paramètres!$B$3:$C$56,2,FALSE)*Paramètres!$K$4),IF(OR(G48="",OR($D48="",$D48="NL",$D48="HORS LIGUE")),0,VLOOKUP(IF(OR(G48="",OR($D48="",$D48="NL",$D48="HORS LIGUE")),"",COUNTIFS($D$5:$D$72,"&lt;&gt;"&amp;"",$D$5:$D$72,"&lt;&gt;"&amp;"NL",$D$5:$D$72,"&lt;&gt;"&amp;"HORS LIGUE",G$5:G$72,"&lt;"&amp;G48)+1),Paramètres!$B$3:$C$56,2,FALSE)*Paramètres!$K$4))</f>
        <v>0</v>
      </c>
      <c r="I48" s="36"/>
      <c r="J48" s="2">
        <f>IF(I$2="Bike &amp; Run",IF(ISNA(VLOOKUP(I48,Paramètres!$B$3:$C$56,2,FALSE)),0,VLOOKUP(I48,Paramètres!$B$3:$C$56,2,FALSE)*Paramètres!$K$5),IF(OR(I48="",OR($D48="",$D48="NL",$D48="HORS LIGUE")),0,VLOOKUP(IF(OR(I48="",OR($D48="",$D48="NL",$D48="HORS LIGUE")),"",COUNTIFS($D$5:$D$72,"&lt;&gt;"&amp;"",$D$5:$D$72,"&lt;&gt;"&amp;"NL",$D$5:$D$72,"&lt;&gt;"&amp;"HORS LIGUE",I$5:I$72,"&lt;"&amp;I48)+1),Paramètres!$B$3:$C$56,2,FALSE)*Paramètres!$K$5))</f>
        <v>0</v>
      </c>
      <c r="K48" s="4"/>
      <c r="L48" s="2">
        <f>IF(K$2="Bike &amp; Run",IF(ISNA(VLOOKUP(K48,Paramètres!$B$3:$C$56,2,FALSE)),0,VLOOKUP(K48,Paramètres!$B$3:$C$56,2,FALSE)*Paramètres!$K$6),IF(OR(K48="",OR($D48="",$D48="NL",$D48="HORS LIGUE")),0,VLOOKUP(IF(OR(K48="",OR($D48="",$D48="NL",$D48="HORS LIGUE")),"",COUNTIFS($D$5:$D$72,"&lt;&gt;"&amp;"",$D$5:$D$72,"&lt;&gt;"&amp;"NL",$D$5:$D$72,"&lt;&gt;"&amp;"HORS LIGUE",K$5:K$72,"&lt;"&amp;K48)+1),Paramètres!$B$3:$C$56,2,FALSE)*Paramètres!$K$6))</f>
        <v>0</v>
      </c>
      <c r="M48" s="4"/>
      <c r="N48" s="2">
        <f>IF(M$2="Bike &amp; Run",IF(ISNA(VLOOKUP(M48,Paramètres!$B$3:$C$56,2,FALSE)),0,VLOOKUP(M48,Paramètres!$B$3:$C$56,2,FALSE)*Paramètres!$K$7),IF(OR(M48="",OR($D48="",$D48="NL",$D48="HORS LIGUE")),0,VLOOKUP(IF(OR(M48="",OR($D48="",$D48="NL",$D48="HORS LIGUE")),"",COUNTIFS($D$5:$D$72,"&lt;&gt;"&amp;"",$D$5:$D$72,"&lt;&gt;"&amp;"NL",$D$5:$D$72,"&lt;&gt;"&amp;"HORS LIGUE",M$5:M$72,"&lt;"&amp;M48)+1),Paramètres!$B$3:$C$56,2,FALSE)*Paramètres!$K$7))</f>
        <v>0</v>
      </c>
      <c r="O48" s="46"/>
      <c r="P48" s="2">
        <f>IF(O$2="Bike &amp; Run",IF(ISNA(VLOOKUP(O48,Paramètres!$B$3:$C$56,2,FALSE)),0,VLOOKUP(O48,Paramètres!$B$3:$C$56,2,FALSE)*Paramètres!$K$8),IF(OR(O48="",OR($D48="",$D48="NL",$D48="HORS LIGUE")),0,VLOOKUP(IF(OR(O48="",OR($D48="",$D48="NL",$D48="HORS LIGUE")),"",COUNTIFS($D$5:$D$72,"&lt;&gt;"&amp;"",$D$5:$D$72,"&lt;&gt;"&amp;"NL",$D$5:$D$72,"&lt;&gt;"&amp;"HORS LIGUE",O$5:O$72,"&lt;"&amp;O48)+1),Paramètres!$B$3:$C$56,2,FALSE)*Paramètres!$K$8))</f>
        <v>0</v>
      </c>
      <c r="Q48" s="46"/>
      <c r="R48" s="2">
        <f>IF(Q$2="Bike &amp; Run",IF(ISNA(VLOOKUP(Q48,Paramètres!$B$3:$C$56,2,FALSE)),0,VLOOKUP(Q48,Paramètres!$B$3:$C$56,2,FALSE)*Paramètres!$K$9),IF(OR(Q48="",OR($D48="",$D48="NL",$D48="HORS LIGUE")),0,VLOOKUP(IF(OR(Q48="",OR($D48="",$D48="NL",$D48="HORS LIGUE")),"",COUNTIFS($D$5:$D$72,"&lt;&gt;"&amp;"",$D$5:$D$72,"&lt;&gt;"&amp;"NL",$D$5:$D$72,"&lt;&gt;"&amp;"HORS LIGUE",Q$5:Q$72,"&lt;"&amp;Q48)+1),Paramètres!$B$3:$C$56,2,FALSE)*Paramètres!$K$9))</f>
        <v>0</v>
      </c>
      <c r="S48" s="46"/>
      <c r="T48" s="2">
        <f>IF(S$2="Bike &amp; Run",IF(ISNA(VLOOKUP(S48,Paramètres!$B$3:$C$56,2,FALSE)),0,VLOOKUP(S48,Paramètres!$B$3:$C$56,2,FALSE)*Paramètres!$K$10),IF(OR(S48="",OR($D48="",$D48="NL",$D48="HORS LIGUE")),0,VLOOKUP(IF(OR(S48="",OR($D48="",$D48="NL",$D48="HORS LIGUE")),"",COUNTIFS($D$5:$D$72,"&lt;&gt;"&amp;"",$D$5:$D$72,"&lt;&gt;"&amp;"NL",$D$5:$D$72,"&lt;&gt;"&amp;"HORS LIGUE",S$5:S$72,"&lt;"&amp;S48)+1),Paramètres!$B$3:$C$56,2,FALSE)*Paramètres!$K$10))</f>
        <v>0</v>
      </c>
      <c r="U48" s="46"/>
      <c r="V48" s="2">
        <f>IF(U$2="Bike &amp; Run",IF(ISNA(VLOOKUP(U48,Paramètres!$B$3:$C$56,2,FALSE)),0,VLOOKUP(U48,Paramètres!$B$3:$C$56,2,FALSE)*Paramètres!$K$11),IF(OR(U48="",OR($D48="",$D48="NL",$D48="HORS LIGUE")),0,VLOOKUP(IF(OR(U48="",OR($D48="",$D48="NL",$D48="HORS LIGUE")),"",COUNTIFS($D$5:$D$72,"&lt;&gt;"&amp;"",$D$5:$D$72,"&lt;&gt;"&amp;"NL",$D$5:$D$72,"&lt;&gt;"&amp;"HORS LIGUE",U$5:U$72,"&lt;"&amp;U48)+1),Paramètres!$B$3:$C$56,2,FALSE)*Paramètres!$K$11))</f>
        <v>0</v>
      </c>
      <c r="W48" s="46"/>
      <c r="X48" s="2">
        <f>IF(W$2="Bike &amp; Run",IF(ISNA(VLOOKUP(W48,Paramètres!$B$3:$C$56,2,FALSE)),0,VLOOKUP(W48,Paramètres!$B$3:$C$56,2,FALSE)*Paramètres!$K$12),IF(OR(W48="",OR($D48="",$D48="NL",$D48="HORS LIGUE")),0,VLOOKUP(IF(OR(W48="",OR($D48="",$D48="NL",$D48="HORS LIGUE")),"",COUNTIFS($D$5:$D$72,"&lt;&gt;"&amp;"",$D$5:$D$72,"&lt;&gt;"&amp;"NL",$D$5:$D$72,"&lt;&gt;"&amp;"HORS LIGUE",W$5:W$72,"&lt;"&amp;W48)+1),Paramètres!$B$3:$C$56,2,FALSE)*Paramètres!$K$12))</f>
        <v>0</v>
      </c>
      <c r="Y48" s="46"/>
      <c r="Z48" s="2">
        <f>IF(Y$2="Bike &amp; Run",IF(ISNA(VLOOKUP(Y48,Paramètres!$B$3:$C$56,2,FALSE)),0,VLOOKUP(Y48,Paramètres!$B$3:$C$56,2,FALSE)*Paramètres!$K$13),IF(OR(Y48="",OR($D48="",$D48="NL",$D48="HORS LIGUE")),0,VLOOKUP(IF(OR(Y48="",OR($D48="",$D48="NL",$D48="HORS LIGUE")),"",COUNTIFS($D$5:$D$72,"&lt;&gt;"&amp;"",$D$5:$D$72,"&lt;&gt;"&amp;"NL",$D$5:$D$72,"&lt;&gt;"&amp;"HORS LIGUE",Y$5:Y$72,"&lt;"&amp;Y48)+1),Paramètres!$B$3:$C$56,2,FALSE)*Paramètres!$K$13))</f>
        <v>0</v>
      </c>
      <c r="AA48" s="46"/>
      <c r="AB48" s="2">
        <f>IF(AA$2="Bike &amp; Run",IF(ISNA(VLOOKUP(AA48,Paramètres!$B$3:$C$56,2,FALSE)),0,VLOOKUP(AA48,Paramètres!$B$3:$C$56,2,FALSE)*Paramètres!$K$14),IF(OR(AA48="",OR($D48="",$D48="NL",$D48="HORS LIGUE")),0,VLOOKUP(IF(OR(AA48="",OR($D48="",$D48="NL",$D48="HORS LIGUE")),"",COUNTIFS($D$5:$D$72,"&lt;&gt;"&amp;"",$D$5:$D$72,"&lt;&gt;"&amp;"NL",$D$5:$D$72,"&lt;&gt;"&amp;"HORS LIGUE",AA$5:AA$72,"&lt;"&amp;AA48)+1),Paramètres!$B$3:$C$56,2,FALSE)*Paramètres!$K$14))</f>
        <v>0</v>
      </c>
      <c r="AC48" s="46"/>
      <c r="AD48" s="2">
        <f>IF(AC$2="Bike &amp; Run",IF(ISNA(VLOOKUP(AC48,Paramètres!$B$3:$C$56,2,FALSE)),0,VLOOKUP(AC48,Paramètres!$B$3:$C$56,2,FALSE)*Paramètres!$K$15),IF(OR(AC48="",OR($D48="",$D48="NL",$D48="HORS LIGUE")),0,VLOOKUP(IF(OR(AC48="",OR($D48="",$D48="NL",$D48="HORS LIGUE")),"",COUNTIFS($D$5:$D$72,"&lt;&gt;"&amp;"",$D$5:$D$72,"&lt;&gt;"&amp;"NL",$D$5:$D$72,"&lt;&gt;"&amp;"HORS LIGUE",AC$5:AC$72,"&lt;"&amp;AC48)+1),Paramètres!$B$3:$C$56,2,FALSE)*Paramètres!$K$15))</f>
        <v>0</v>
      </c>
      <c r="AE48" s="46"/>
      <c r="AF48" s="2">
        <f>IF(AE$2="Bike &amp; Run",IF(ISNA(VLOOKUP(AE48,Paramètres!$B$3:$C$56,2,FALSE)),0,VLOOKUP(AE48,Paramètres!$B$3:$C$56,2,FALSE)*Paramètres!$K$16),IF(OR(AE48="",OR($D48="",$D48="NL",$D48="HORS LIGUE")),0,VLOOKUP(IF(OR(AE48="",OR($D48="",$D48="NL",$D48="HORS LIGUE")),"",COUNTIFS($D$5:$D$72,"&lt;&gt;"&amp;"",$D$5:$D$72,"&lt;&gt;"&amp;"NL",$D$5:$D$72,"&lt;&gt;"&amp;"HORS LIGUE",AE$5:AE$72,"&lt;"&amp;AE48)+1),Paramètres!$B$3:$C$56,2,FALSE)*Paramètres!$K$16))</f>
        <v>0</v>
      </c>
      <c r="AG48" s="46"/>
      <c r="AH48" s="2">
        <f>IF(AG$2="Bike &amp; Run",IF(ISNA(VLOOKUP(AG48,Paramètres!$B$3:$C$56,2,FALSE)),0,VLOOKUP(AG48,Paramètres!$B$3:$C$56,2,FALSE)*Paramètres!$K$17),IF(OR(AG48="",OR($D48="",$D48="NL",$D48="HORS LIGUE")),0,VLOOKUP(IF(OR(AG48="",OR($D48="",$D48="NL",$D48="HORS LIGUE")),"",COUNTIFS($D$5:$D$72,"&lt;&gt;"&amp;"",$D$5:$D$72,"&lt;&gt;"&amp;"NL",$D$5:$D$72,"&lt;&gt;"&amp;"HORS LIGUE",AG$5:AG$72,"&lt;"&amp;AG48)+1),Paramètres!$B$3:$C$56,2,FALSE)*Paramètres!$K$17))</f>
        <v>0</v>
      </c>
      <c r="AI48" s="40">
        <f t="shared" si="53"/>
        <v>0</v>
      </c>
      <c r="AJ48" s="3" t="str">
        <f t="shared" si="54"/>
        <v/>
      </c>
      <c r="AK48" s="5">
        <f t="shared" si="55"/>
        <v>0</v>
      </c>
      <c r="AL48" s="41">
        <f t="shared" si="56"/>
        <v>0</v>
      </c>
      <c r="AM48" s="33" t="str">
        <f t="shared" si="57"/>
        <v/>
      </c>
      <c r="AO48" s="22">
        <f t="shared" si="58"/>
        <v>0</v>
      </c>
      <c r="AP48">
        <f t="shared" si="59"/>
        <v>0</v>
      </c>
      <c r="AQ48">
        <f t="shared" si="60"/>
        <v>0</v>
      </c>
      <c r="AR48">
        <f t="shared" si="61"/>
        <v>0</v>
      </c>
      <c r="AS48">
        <f t="shared" si="62"/>
        <v>0</v>
      </c>
      <c r="AT48">
        <f t="shared" si="63"/>
        <v>0</v>
      </c>
      <c r="AU48">
        <f t="shared" si="64"/>
        <v>0</v>
      </c>
      <c r="AV48">
        <f t="shared" si="65"/>
        <v>0</v>
      </c>
      <c r="AW48">
        <f t="shared" si="66"/>
        <v>0</v>
      </c>
      <c r="AX48">
        <f t="shared" si="67"/>
        <v>0</v>
      </c>
      <c r="AY48">
        <f t="shared" si="68"/>
        <v>0</v>
      </c>
      <c r="AZ48">
        <f t="shared" si="69"/>
        <v>0</v>
      </c>
      <c r="BA48">
        <f t="shared" si="70"/>
        <v>0</v>
      </c>
      <c r="BB48">
        <f t="shared" si="71"/>
        <v>0</v>
      </c>
      <c r="BC48">
        <f t="shared" si="72"/>
        <v>0</v>
      </c>
      <c r="BD48">
        <f t="shared" si="73"/>
        <v>0</v>
      </c>
      <c r="BE48" s="22">
        <f t="shared" ref="BE48:BR48" si="85">BD48+LARGE($AO48:$BC48,BE$4)</f>
        <v>0</v>
      </c>
      <c r="BF48" s="22">
        <f t="shared" si="85"/>
        <v>0</v>
      </c>
      <c r="BG48" s="22">
        <f t="shared" si="85"/>
        <v>0</v>
      </c>
      <c r="BH48" s="22">
        <f t="shared" si="85"/>
        <v>0</v>
      </c>
      <c r="BI48" s="22">
        <f t="shared" si="85"/>
        <v>0</v>
      </c>
      <c r="BJ48" s="22">
        <f t="shared" si="85"/>
        <v>0</v>
      </c>
      <c r="BK48" s="22">
        <f t="shared" si="85"/>
        <v>0</v>
      </c>
      <c r="BL48" s="22">
        <f t="shared" si="85"/>
        <v>0</v>
      </c>
      <c r="BM48" s="22">
        <f t="shared" si="85"/>
        <v>0</v>
      </c>
      <c r="BN48" s="22">
        <f t="shared" si="85"/>
        <v>0</v>
      </c>
      <c r="BO48" s="22">
        <f t="shared" si="85"/>
        <v>0</v>
      </c>
      <c r="BP48" s="22">
        <f t="shared" si="85"/>
        <v>0</v>
      </c>
      <c r="BQ48" s="22">
        <f t="shared" si="85"/>
        <v>0</v>
      </c>
      <c r="BR48" s="22">
        <f t="shared" si="85"/>
        <v>0</v>
      </c>
    </row>
    <row r="49" spans="1:70" ht="16.5">
      <c r="A49" s="14"/>
      <c r="B49" s="32" t="str">
        <f>IF(ISNA(VLOOKUP(A49,'Licenciés Jeunes 2023'!A:C,3,0)),"",VLOOKUP(A49,'Licenciés Jeunes 2023'!A:C,3,0))</f>
        <v/>
      </c>
      <c r="C49" s="32" t="str">
        <f>IF(ISNA(VLOOKUP(A49,'Licenciés Jeunes 2023'!A:C,2,0)),"",VLOOKUP(A49,'Licenciés Jeunes 2023'!A:C,2,0))</f>
        <v/>
      </c>
      <c r="D49" s="32" t="str">
        <f>IF(ISNA(VLOOKUP(A49,'Licenciés Jeunes 2023'!A:F,6,0)),"",VLOOKUP(A49,'Licenciés Jeunes 2023'!A:F,6,0))</f>
        <v/>
      </c>
      <c r="E49" s="6"/>
      <c r="F49" s="2">
        <f>IF(E$2="Bike &amp; Run",IF(ISNA(VLOOKUP(E49,Paramètres!$B$3:$C$56,2,FALSE)),0,VLOOKUP(E49,Paramètres!$B$3:$C$56,2,FALSE)*Paramètres!$K$3),IF(OR(E49="",OR($D49="",$D49="NL",$D49="HORS LIGUE")),0,VLOOKUP(IF(OR(E49="",OR($D49="",$D49="NL",$D49="HORS LIGUE")),"",COUNTIFS($D$5:$D$72,"&lt;&gt;"&amp;"",$D$5:$D$72,"&lt;&gt;"&amp;"NL",$D$5:$D$72,"&lt;&gt;"&amp;"HORS LIGUE",E$5:E$72,"&lt;"&amp;E49)+1),Paramètres!$B$3:$C$56,2,FALSE)*Paramètres!$K$3))</f>
        <v>0</v>
      </c>
      <c r="G49" s="4"/>
      <c r="H49" s="2">
        <f>IF(G$2="Bike &amp; Run",IF(ISNA(VLOOKUP(G49,Paramètres!$B$3:$C$56,2,FALSE)),0,VLOOKUP(G49,Paramètres!$B$3:$C$56,2,FALSE)*Paramètres!$K$4),IF(OR(G49="",OR($D49="",$D49="NL",$D49="HORS LIGUE")),0,VLOOKUP(IF(OR(G49="",OR($D49="",$D49="NL",$D49="HORS LIGUE")),"",COUNTIFS($D$5:$D$72,"&lt;&gt;"&amp;"",$D$5:$D$72,"&lt;&gt;"&amp;"NL",$D$5:$D$72,"&lt;&gt;"&amp;"HORS LIGUE",G$5:G$72,"&lt;"&amp;G49)+1),Paramètres!$B$3:$C$56,2,FALSE)*Paramètres!$K$4))</f>
        <v>0</v>
      </c>
      <c r="I49" s="36"/>
      <c r="J49" s="2">
        <f>IF(I$2="Bike &amp; Run",IF(ISNA(VLOOKUP(I49,Paramètres!$B$3:$C$56,2,FALSE)),0,VLOOKUP(I49,Paramètres!$B$3:$C$56,2,FALSE)*Paramètres!$K$5),IF(OR(I49="",OR($D49="",$D49="NL",$D49="HORS LIGUE")),0,VLOOKUP(IF(OR(I49="",OR($D49="",$D49="NL",$D49="HORS LIGUE")),"",COUNTIFS($D$5:$D$72,"&lt;&gt;"&amp;"",$D$5:$D$72,"&lt;&gt;"&amp;"NL",$D$5:$D$72,"&lt;&gt;"&amp;"HORS LIGUE",I$5:I$72,"&lt;"&amp;I49)+1),Paramètres!$B$3:$C$56,2,FALSE)*Paramètres!$K$5))</f>
        <v>0</v>
      </c>
      <c r="K49" s="4"/>
      <c r="L49" s="2">
        <f>IF(K$2="Bike &amp; Run",IF(ISNA(VLOOKUP(K49,Paramètres!$B$3:$C$56,2,FALSE)),0,VLOOKUP(K49,Paramètres!$B$3:$C$56,2,FALSE)*Paramètres!$K$6),IF(OR(K49="",OR($D49="",$D49="NL",$D49="HORS LIGUE")),0,VLOOKUP(IF(OR(K49="",OR($D49="",$D49="NL",$D49="HORS LIGUE")),"",COUNTIFS($D$5:$D$72,"&lt;&gt;"&amp;"",$D$5:$D$72,"&lt;&gt;"&amp;"NL",$D$5:$D$72,"&lt;&gt;"&amp;"HORS LIGUE",K$5:K$72,"&lt;"&amp;K49)+1),Paramètres!$B$3:$C$56,2,FALSE)*Paramètres!$K$6))</f>
        <v>0</v>
      </c>
      <c r="M49" s="4"/>
      <c r="N49" s="2">
        <f>IF(M$2="Bike &amp; Run",IF(ISNA(VLOOKUP(M49,Paramètres!$B$3:$C$56,2,FALSE)),0,VLOOKUP(M49,Paramètres!$B$3:$C$56,2,FALSE)*Paramètres!$K$7),IF(OR(M49="",OR($D49="",$D49="NL",$D49="HORS LIGUE")),0,VLOOKUP(IF(OR(M49="",OR($D49="",$D49="NL",$D49="HORS LIGUE")),"",COUNTIFS($D$5:$D$72,"&lt;&gt;"&amp;"",$D$5:$D$72,"&lt;&gt;"&amp;"NL",$D$5:$D$72,"&lt;&gt;"&amp;"HORS LIGUE",M$5:M$72,"&lt;"&amp;M49)+1),Paramètres!$B$3:$C$56,2,FALSE)*Paramètres!$K$7))</f>
        <v>0</v>
      </c>
      <c r="O49" s="46"/>
      <c r="P49" s="2">
        <f>IF(O$2="Bike &amp; Run",IF(ISNA(VLOOKUP(O49,Paramètres!$B$3:$C$56,2,FALSE)),0,VLOOKUP(O49,Paramètres!$B$3:$C$56,2,FALSE)*Paramètres!$K$8),IF(OR(O49="",OR($D49="",$D49="NL",$D49="HORS LIGUE")),0,VLOOKUP(IF(OR(O49="",OR($D49="",$D49="NL",$D49="HORS LIGUE")),"",COUNTIFS($D$5:$D$72,"&lt;&gt;"&amp;"",$D$5:$D$72,"&lt;&gt;"&amp;"NL",$D$5:$D$72,"&lt;&gt;"&amp;"HORS LIGUE",O$5:O$72,"&lt;"&amp;O49)+1),Paramètres!$B$3:$C$56,2,FALSE)*Paramètres!$K$8))</f>
        <v>0</v>
      </c>
      <c r="Q49" s="46"/>
      <c r="R49" s="2">
        <f>IF(Q$2="Bike &amp; Run",IF(ISNA(VLOOKUP(Q49,Paramètres!$B$3:$C$56,2,FALSE)),0,VLOOKUP(Q49,Paramètres!$B$3:$C$56,2,FALSE)*Paramètres!$K$9),IF(OR(Q49="",OR($D49="",$D49="NL",$D49="HORS LIGUE")),0,VLOOKUP(IF(OR(Q49="",OR($D49="",$D49="NL",$D49="HORS LIGUE")),"",COUNTIFS($D$5:$D$72,"&lt;&gt;"&amp;"",$D$5:$D$72,"&lt;&gt;"&amp;"NL",$D$5:$D$72,"&lt;&gt;"&amp;"HORS LIGUE",Q$5:Q$72,"&lt;"&amp;Q49)+1),Paramètres!$B$3:$C$56,2,FALSE)*Paramètres!$K$9))</f>
        <v>0</v>
      </c>
      <c r="S49" s="46"/>
      <c r="T49" s="2">
        <f>IF(S$2="Bike &amp; Run",IF(ISNA(VLOOKUP(S49,Paramètres!$B$3:$C$56,2,FALSE)),0,VLOOKUP(S49,Paramètres!$B$3:$C$56,2,FALSE)*Paramètres!$K$10),IF(OR(S49="",OR($D49="",$D49="NL",$D49="HORS LIGUE")),0,VLOOKUP(IF(OR(S49="",OR($D49="",$D49="NL",$D49="HORS LIGUE")),"",COUNTIFS($D$5:$D$72,"&lt;&gt;"&amp;"",$D$5:$D$72,"&lt;&gt;"&amp;"NL",$D$5:$D$72,"&lt;&gt;"&amp;"HORS LIGUE",S$5:S$72,"&lt;"&amp;S49)+1),Paramètres!$B$3:$C$56,2,FALSE)*Paramètres!$K$10))</f>
        <v>0</v>
      </c>
      <c r="U49" s="46"/>
      <c r="V49" s="2">
        <f>IF(U$2="Bike &amp; Run",IF(ISNA(VLOOKUP(U49,Paramètres!$B$3:$C$56,2,FALSE)),0,VLOOKUP(U49,Paramètres!$B$3:$C$56,2,FALSE)*Paramètres!$K$11),IF(OR(U49="",OR($D49="",$D49="NL",$D49="HORS LIGUE")),0,VLOOKUP(IF(OR(U49="",OR($D49="",$D49="NL",$D49="HORS LIGUE")),"",COUNTIFS($D$5:$D$72,"&lt;&gt;"&amp;"",$D$5:$D$72,"&lt;&gt;"&amp;"NL",$D$5:$D$72,"&lt;&gt;"&amp;"HORS LIGUE",U$5:U$72,"&lt;"&amp;U49)+1),Paramètres!$B$3:$C$56,2,FALSE)*Paramètres!$K$11))</f>
        <v>0</v>
      </c>
      <c r="W49" s="46"/>
      <c r="X49" s="2">
        <f>IF(W$2="Bike &amp; Run",IF(ISNA(VLOOKUP(W49,Paramètres!$B$3:$C$56,2,FALSE)),0,VLOOKUP(W49,Paramètres!$B$3:$C$56,2,FALSE)*Paramètres!$K$12),IF(OR(W49="",OR($D49="",$D49="NL",$D49="HORS LIGUE")),0,VLOOKUP(IF(OR(W49="",OR($D49="",$D49="NL",$D49="HORS LIGUE")),"",COUNTIFS($D$5:$D$72,"&lt;&gt;"&amp;"",$D$5:$D$72,"&lt;&gt;"&amp;"NL",$D$5:$D$72,"&lt;&gt;"&amp;"HORS LIGUE",W$5:W$72,"&lt;"&amp;W49)+1),Paramètres!$B$3:$C$56,2,FALSE)*Paramètres!$K$12))</f>
        <v>0</v>
      </c>
      <c r="Y49" s="46"/>
      <c r="Z49" s="2">
        <f>IF(Y$2="Bike &amp; Run",IF(ISNA(VLOOKUP(Y49,Paramètres!$B$3:$C$56,2,FALSE)),0,VLOOKUP(Y49,Paramètres!$B$3:$C$56,2,FALSE)*Paramètres!$K$13),IF(OR(Y49="",OR($D49="",$D49="NL",$D49="HORS LIGUE")),0,VLOOKUP(IF(OR(Y49="",OR($D49="",$D49="NL",$D49="HORS LIGUE")),"",COUNTIFS($D$5:$D$72,"&lt;&gt;"&amp;"",$D$5:$D$72,"&lt;&gt;"&amp;"NL",$D$5:$D$72,"&lt;&gt;"&amp;"HORS LIGUE",Y$5:Y$72,"&lt;"&amp;Y49)+1),Paramètres!$B$3:$C$56,2,FALSE)*Paramètres!$K$13))</f>
        <v>0</v>
      </c>
      <c r="AA49" s="46"/>
      <c r="AB49" s="2">
        <f>IF(AA$2="Bike &amp; Run",IF(ISNA(VLOOKUP(AA49,Paramètres!$B$3:$C$56,2,FALSE)),0,VLOOKUP(AA49,Paramètres!$B$3:$C$56,2,FALSE)*Paramètres!$K$14),IF(OR(AA49="",OR($D49="",$D49="NL",$D49="HORS LIGUE")),0,VLOOKUP(IF(OR(AA49="",OR($D49="",$D49="NL",$D49="HORS LIGUE")),"",COUNTIFS($D$5:$D$72,"&lt;&gt;"&amp;"",$D$5:$D$72,"&lt;&gt;"&amp;"NL",$D$5:$D$72,"&lt;&gt;"&amp;"HORS LIGUE",AA$5:AA$72,"&lt;"&amp;AA49)+1),Paramètres!$B$3:$C$56,2,FALSE)*Paramètres!$K$14))</f>
        <v>0</v>
      </c>
      <c r="AC49" s="46"/>
      <c r="AD49" s="2">
        <f>IF(AC$2="Bike &amp; Run",IF(ISNA(VLOOKUP(AC49,Paramètres!$B$3:$C$56,2,FALSE)),0,VLOOKUP(AC49,Paramètres!$B$3:$C$56,2,FALSE)*Paramètres!$K$15),IF(OR(AC49="",OR($D49="",$D49="NL",$D49="HORS LIGUE")),0,VLOOKUP(IF(OR(AC49="",OR($D49="",$D49="NL",$D49="HORS LIGUE")),"",COUNTIFS($D$5:$D$72,"&lt;&gt;"&amp;"",$D$5:$D$72,"&lt;&gt;"&amp;"NL",$D$5:$D$72,"&lt;&gt;"&amp;"HORS LIGUE",AC$5:AC$72,"&lt;"&amp;AC49)+1),Paramètres!$B$3:$C$56,2,FALSE)*Paramètres!$K$15))</f>
        <v>0</v>
      </c>
      <c r="AE49" s="46"/>
      <c r="AF49" s="2">
        <f>IF(AE$2="Bike &amp; Run",IF(ISNA(VLOOKUP(AE49,Paramètres!$B$3:$C$56,2,FALSE)),0,VLOOKUP(AE49,Paramètres!$B$3:$C$56,2,FALSE)*Paramètres!$K$16),IF(OR(AE49="",OR($D49="",$D49="NL",$D49="HORS LIGUE")),0,VLOOKUP(IF(OR(AE49="",OR($D49="",$D49="NL",$D49="HORS LIGUE")),"",COUNTIFS($D$5:$D$72,"&lt;&gt;"&amp;"",$D$5:$D$72,"&lt;&gt;"&amp;"NL",$D$5:$D$72,"&lt;&gt;"&amp;"HORS LIGUE",AE$5:AE$72,"&lt;"&amp;AE49)+1),Paramètres!$B$3:$C$56,2,FALSE)*Paramètres!$K$16))</f>
        <v>0</v>
      </c>
      <c r="AG49" s="46"/>
      <c r="AH49" s="2">
        <f>IF(AG$2="Bike &amp; Run",IF(ISNA(VLOOKUP(AG49,Paramètres!$B$3:$C$56,2,FALSE)),0,VLOOKUP(AG49,Paramètres!$B$3:$C$56,2,FALSE)*Paramètres!$K$17),IF(OR(AG49="",OR($D49="",$D49="NL",$D49="HORS LIGUE")),0,VLOOKUP(IF(OR(AG49="",OR($D49="",$D49="NL",$D49="HORS LIGUE")),"",COUNTIFS($D$5:$D$72,"&lt;&gt;"&amp;"",$D$5:$D$72,"&lt;&gt;"&amp;"NL",$D$5:$D$72,"&lt;&gt;"&amp;"HORS LIGUE",AG$5:AG$72,"&lt;"&amp;AG49)+1),Paramètres!$B$3:$C$56,2,FALSE)*Paramètres!$K$17))</f>
        <v>0</v>
      </c>
      <c r="AI49" s="40">
        <f t="shared" si="53"/>
        <v>0</v>
      </c>
      <c r="AJ49" s="3" t="str">
        <f t="shared" si="54"/>
        <v/>
      </c>
      <c r="AK49" s="5">
        <f t="shared" si="55"/>
        <v>0</v>
      </c>
      <c r="AL49" s="41">
        <f t="shared" si="56"/>
        <v>0</v>
      </c>
      <c r="AM49" s="33" t="str">
        <f t="shared" si="57"/>
        <v/>
      </c>
      <c r="AO49" s="22">
        <f t="shared" si="58"/>
        <v>0</v>
      </c>
      <c r="AP49">
        <f t="shared" si="59"/>
        <v>0</v>
      </c>
      <c r="AQ49">
        <f t="shared" si="60"/>
        <v>0</v>
      </c>
      <c r="AR49">
        <f t="shared" si="61"/>
        <v>0</v>
      </c>
      <c r="AS49">
        <f t="shared" si="62"/>
        <v>0</v>
      </c>
      <c r="AT49">
        <f t="shared" si="63"/>
        <v>0</v>
      </c>
      <c r="AU49">
        <f t="shared" si="64"/>
        <v>0</v>
      </c>
      <c r="AV49">
        <f t="shared" si="65"/>
        <v>0</v>
      </c>
      <c r="AW49">
        <f t="shared" si="66"/>
        <v>0</v>
      </c>
      <c r="AX49">
        <f t="shared" si="67"/>
        <v>0</v>
      </c>
      <c r="AY49">
        <f t="shared" si="68"/>
        <v>0</v>
      </c>
      <c r="AZ49">
        <f t="shared" si="69"/>
        <v>0</v>
      </c>
      <c r="BA49">
        <f t="shared" si="70"/>
        <v>0</v>
      </c>
      <c r="BB49">
        <f t="shared" si="71"/>
        <v>0</v>
      </c>
      <c r="BC49">
        <f t="shared" si="72"/>
        <v>0</v>
      </c>
      <c r="BD49">
        <f t="shared" si="73"/>
        <v>0</v>
      </c>
      <c r="BE49" s="22">
        <f t="shared" ref="BE49:BR49" si="86">BD49+LARGE($AO49:$BC49,BE$4)</f>
        <v>0</v>
      </c>
      <c r="BF49" s="22">
        <f t="shared" si="86"/>
        <v>0</v>
      </c>
      <c r="BG49" s="22">
        <f t="shared" si="86"/>
        <v>0</v>
      </c>
      <c r="BH49" s="22">
        <f t="shared" si="86"/>
        <v>0</v>
      </c>
      <c r="BI49" s="22">
        <f t="shared" si="86"/>
        <v>0</v>
      </c>
      <c r="BJ49" s="22">
        <f t="shared" si="86"/>
        <v>0</v>
      </c>
      <c r="BK49" s="22">
        <f t="shared" si="86"/>
        <v>0</v>
      </c>
      <c r="BL49" s="22">
        <f t="shared" si="86"/>
        <v>0</v>
      </c>
      <c r="BM49" s="22">
        <f t="shared" si="86"/>
        <v>0</v>
      </c>
      <c r="BN49" s="22">
        <f t="shared" si="86"/>
        <v>0</v>
      </c>
      <c r="BO49" s="22">
        <f t="shared" si="86"/>
        <v>0</v>
      </c>
      <c r="BP49" s="22">
        <f t="shared" si="86"/>
        <v>0</v>
      </c>
      <c r="BQ49" s="22">
        <f t="shared" si="86"/>
        <v>0</v>
      </c>
      <c r="BR49" s="22">
        <f t="shared" si="86"/>
        <v>0</v>
      </c>
    </row>
    <row r="50" spans="1:70" ht="16.5">
      <c r="A50" s="14"/>
      <c r="B50" s="32" t="str">
        <f>IF(ISNA(VLOOKUP(A50,'Licenciés Jeunes 2023'!A:C,3,0)),"",VLOOKUP(A50,'Licenciés Jeunes 2023'!A:C,3,0))</f>
        <v/>
      </c>
      <c r="C50" s="32" t="str">
        <f>IF(ISNA(VLOOKUP(A50,'Licenciés Jeunes 2023'!A:C,2,0)),"",VLOOKUP(A50,'Licenciés Jeunes 2023'!A:C,2,0))</f>
        <v/>
      </c>
      <c r="D50" s="32" t="str">
        <f>IF(ISNA(VLOOKUP(A50,'Licenciés Jeunes 2023'!A:F,6,0)),"",VLOOKUP(A50,'Licenciés Jeunes 2023'!A:F,6,0))</f>
        <v/>
      </c>
      <c r="E50" s="6"/>
      <c r="F50" s="2">
        <f>IF(E$2="Bike &amp; Run",IF(ISNA(VLOOKUP(E50,Paramètres!$B$3:$C$56,2,FALSE)),0,VLOOKUP(E50,Paramètres!$B$3:$C$56,2,FALSE)*Paramètres!$K$3),IF(OR(E50="",OR($D50="",$D50="NL",$D50="HORS LIGUE")),0,VLOOKUP(IF(OR(E50="",OR($D50="",$D50="NL",$D50="HORS LIGUE")),"",COUNTIFS($D$5:$D$72,"&lt;&gt;"&amp;"",$D$5:$D$72,"&lt;&gt;"&amp;"NL",$D$5:$D$72,"&lt;&gt;"&amp;"HORS LIGUE",E$5:E$72,"&lt;"&amp;E50)+1),Paramètres!$B$3:$C$56,2,FALSE)*Paramètres!$K$3))</f>
        <v>0</v>
      </c>
      <c r="G50" s="4"/>
      <c r="H50" s="2">
        <f>IF(G$2="Bike &amp; Run",IF(ISNA(VLOOKUP(G50,Paramètres!$B$3:$C$56,2,FALSE)),0,VLOOKUP(G50,Paramètres!$B$3:$C$56,2,FALSE)*Paramètres!$K$4),IF(OR(G50="",OR($D50="",$D50="NL",$D50="HORS LIGUE")),0,VLOOKUP(IF(OR(G50="",OR($D50="",$D50="NL",$D50="HORS LIGUE")),"",COUNTIFS($D$5:$D$72,"&lt;&gt;"&amp;"",$D$5:$D$72,"&lt;&gt;"&amp;"NL",$D$5:$D$72,"&lt;&gt;"&amp;"HORS LIGUE",G$5:G$72,"&lt;"&amp;G50)+1),Paramètres!$B$3:$C$56,2,FALSE)*Paramètres!$K$4))</f>
        <v>0</v>
      </c>
      <c r="I50" s="36"/>
      <c r="J50" s="2">
        <f>IF(I$2="Bike &amp; Run",IF(ISNA(VLOOKUP(I50,Paramètres!$B$3:$C$56,2,FALSE)),0,VLOOKUP(I50,Paramètres!$B$3:$C$56,2,FALSE)*Paramètres!$K$5),IF(OR(I50="",OR($D50="",$D50="NL",$D50="HORS LIGUE")),0,VLOOKUP(IF(OR(I50="",OR($D50="",$D50="NL",$D50="HORS LIGUE")),"",COUNTIFS($D$5:$D$72,"&lt;&gt;"&amp;"",$D$5:$D$72,"&lt;&gt;"&amp;"NL",$D$5:$D$72,"&lt;&gt;"&amp;"HORS LIGUE",I$5:I$72,"&lt;"&amp;I50)+1),Paramètres!$B$3:$C$56,2,FALSE)*Paramètres!$K$5))</f>
        <v>0</v>
      </c>
      <c r="K50" s="4"/>
      <c r="L50" s="2">
        <f>IF(K$2="Bike &amp; Run",IF(ISNA(VLOOKUP(K50,Paramètres!$B$3:$C$56,2,FALSE)),0,VLOOKUP(K50,Paramètres!$B$3:$C$56,2,FALSE)*Paramètres!$K$6),IF(OR(K50="",OR($D50="",$D50="NL",$D50="HORS LIGUE")),0,VLOOKUP(IF(OR(K50="",OR($D50="",$D50="NL",$D50="HORS LIGUE")),"",COUNTIFS($D$5:$D$72,"&lt;&gt;"&amp;"",$D$5:$D$72,"&lt;&gt;"&amp;"NL",$D$5:$D$72,"&lt;&gt;"&amp;"HORS LIGUE",K$5:K$72,"&lt;"&amp;K50)+1),Paramètres!$B$3:$C$56,2,FALSE)*Paramètres!$K$6))</f>
        <v>0</v>
      </c>
      <c r="M50" s="4"/>
      <c r="N50" s="2">
        <f>IF(M$2="Bike &amp; Run",IF(ISNA(VLOOKUP(M50,Paramètres!$B$3:$C$56,2,FALSE)),0,VLOOKUP(M50,Paramètres!$B$3:$C$56,2,FALSE)*Paramètres!$K$7),IF(OR(M50="",OR($D50="",$D50="NL",$D50="HORS LIGUE")),0,VLOOKUP(IF(OR(M50="",OR($D50="",$D50="NL",$D50="HORS LIGUE")),"",COUNTIFS($D$5:$D$72,"&lt;&gt;"&amp;"",$D$5:$D$72,"&lt;&gt;"&amp;"NL",$D$5:$D$72,"&lt;&gt;"&amp;"HORS LIGUE",M$5:M$72,"&lt;"&amp;M50)+1),Paramètres!$B$3:$C$56,2,FALSE)*Paramètres!$K$7))</f>
        <v>0</v>
      </c>
      <c r="O50" s="46"/>
      <c r="P50" s="2">
        <f>IF(O$2="Bike &amp; Run",IF(ISNA(VLOOKUP(O50,Paramètres!$B$3:$C$56,2,FALSE)),0,VLOOKUP(O50,Paramètres!$B$3:$C$56,2,FALSE)*Paramètres!$K$8),IF(OR(O50="",OR($D50="",$D50="NL",$D50="HORS LIGUE")),0,VLOOKUP(IF(OR(O50="",OR($D50="",$D50="NL",$D50="HORS LIGUE")),"",COUNTIFS($D$5:$D$72,"&lt;&gt;"&amp;"",$D$5:$D$72,"&lt;&gt;"&amp;"NL",$D$5:$D$72,"&lt;&gt;"&amp;"HORS LIGUE",O$5:O$72,"&lt;"&amp;O50)+1),Paramètres!$B$3:$C$56,2,FALSE)*Paramètres!$K$8))</f>
        <v>0</v>
      </c>
      <c r="Q50" s="46"/>
      <c r="R50" s="2">
        <f>IF(Q$2="Bike &amp; Run",IF(ISNA(VLOOKUP(Q50,Paramètres!$B$3:$C$56,2,FALSE)),0,VLOOKUP(Q50,Paramètres!$B$3:$C$56,2,FALSE)*Paramètres!$K$9),IF(OR(Q50="",OR($D50="",$D50="NL",$D50="HORS LIGUE")),0,VLOOKUP(IF(OR(Q50="",OR($D50="",$D50="NL",$D50="HORS LIGUE")),"",COUNTIFS($D$5:$D$72,"&lt;&gt;"&amp;"",$D$5:$D$72,"&lt;&gt;"&amp;"NL",$D$5:$D$72,"&lt;&gt;"&amp;"HORS LIGUE",Q$5:Q$72,"&lt;"&amp;Q50)+1),Paramètres!$B$3:$C$56,2,FALSE)*Paramètres!$K$9))</f>
        <v>0</v>
      </c>
      <c r="S50" s="46"/>
      <c r="T50" s="2">
        <f>IF(S$2="Bike &amp; Run",IF(ISNA(VLOOKUP(S50,Paramètres!$B$3:$C$56,2,FALSE)),0,VLOOKUP(S50,Paramètres!$B$3:$C$56,2,FALSE)*Paramètres!$K$10),IF(OR(S50="",OR($D50="",$D50="NL",$D50="HORS LIGUE")),0,VLOOKUP(IF(OR(S50="",OR($D50="",$D50="NL",$D50="HORS LIGUE")),"",COUNTIFS($D$5:$D$72,"&lt;&gt;"&amp;"",$D$5:$D$72,"&lt;&gt;"&amp;"NL",$D$5:$D$72,"&lt;&gt;"&amp;"HORS LIGUE",S$5:S$72,"&lt;"&amp;S50)+1),Paramètres!$B$3:$C$56,2,FALSE)*Paramètres!$K$10))</f>
        <v>0</v>
      </c>
      <c r="U50" s="46"/>
      <c r="V50" s="2">
        <f>IF(U$2="Bike &amp; Run",IF(ISNA(VLOOKUP(U50,Paramètres!$B$3:$C$56,2,FALSE)),0,VLOOKUP(U50,Paramètres!$B$3:$C$56,2,FALSE)*Paramètres!$K$11),IF(OR(U50="",OR($D50="",$D50="NL",$D50="HORS LIGUE")),0,VLOOKUP(IF(OR(U50="",OR($D50="",$D50="NL",$D50="HORS LIGUE")),"",COUNTIFS($D$5:$D$72,"&lt;&gt;"&amp;"",$D$5:$D$72,"&lt;&gt;"&amp;"NL",$D$5:$D$72,"&lt;&gt;"&amp;"HORS LIGUE",U$5:U$72,"&lt;"&amp;U50)+1),Paramètres!$B$3:$C$56,2,FALSE)*Paramètres!$K$11))</f>
        <v>0</v>
      </c>
      <c r="W50" s="46"/>
      <c r="X50" s="2">
        <f>IF(W$2="Bike &amp; Run",IF(ISNA(VLOOKUP(W50,Paramètres!$B$3:$C$56,2,FALSE)),0,VLOOKUP(W50,Paramètres!$B$3:$C$56,2,FALSE)*Paramètres!$K$12),IF(OR(W50="",OR($D50="",$D50="NL",$D50="HORS LIGUE")),0,VLOOKUP(IF(OR(W50="",OR($D50="",$D50="NL",$D50="HORS LIGUE")),"",COUNTIFS($D$5:$D$72,"&lt;&gt;"&amp;"",$D$5:$D$72,"&lt;&gt;"&amp;"NL",$D$5:$D$72,"&lt;&gt;"&amp;"HORS LIGUE",W$5:W$72,"&lt;"&amp;W50)+1),Paramètres!$B$3:$C$56,2,FALSE)*Paramètres!$K$12))</f>
        <v>0</v>
      </c>
      <c r="Y50" s="46"/>
      <c r="Z50" s="2">
        <f>IF(Y$2="Bike &amp; Run",IF(ISNA(VLOOKUP(Y50,Paramètres!$B$3:$C$56,2,FALSE)),0,VLOOKUP(Y50,Paramètres!$B$3:$C$56,2,FALSE)*Paramètres!$K$13),IF(OR(Y50="",OR($D50="",$D50="NL",$D50="HORS LIGUE")),0,VLOOKUP(IF(OR(Y50="",OR($D50="",$D50="NL",$D50="HORS LIGUE")),"",COUNTIFS($D$5:$D$72,"&lt;&gt;"&amp;"",$D$5:$D$72,"&lt;&gt;"&amp;"NL",$D$5:$D$72,"&lt;&gt;"&amp;"HORS LIGUE",Y$5:Y$72,"&lt;"&amp;Y50)+1),Paramètres!$B$3:$C$56,2,FALSE)*Paramètres!$K$13))</f>
        <v>0</v>
      </c>
      <c r="AA50" s="46"/>
      <c r="AB50" s="2">
        <f>IF(AA$2="Bike &amp; Run",IF(ISNA(VLOOKUP(AA50,Paramètres!$B$3:$C$56,2,FALSE)),0,VLOOKUP(AA50,Paramètres!$B$3:$C$56,2,FALSE)*Paramètres!$K$14),IF(OR(AA50="",OR($D50="",$D50="NL",$D50="HORS LIGUE")),0,VLOOKUP(IF(OR(AA50="",OR($D50="",$D50="NL",$D50="HORS LIGUE")),"",COUNTIFS($D$5:$D$72,"&lt;&gt;"&amp;"",$D$5:$D$72,"&lt;&gt;"&amp;"NL",$D$5:$D$72,"&lt;&gt;"&amp;"HORS LIGUE",AA$5:AA$72,"&lt;"&amp;AA50)+1),Paramètres!$B$3:$C$56,2,FALSE)*Paramètres!$K$14))</f>
        <v>0</v>
      </c>
      <c r="AC50" s="46"/>
      <c r="AD50" s="2">
        <f>IF(AC$2="Bike &amp; Run",IF(ISNA(VLOOKUP(AC50,Paramètres!$B$3:$C$56,2,FALSE)),0,VLOOKUP(AC50,Paramètres!$B$3:$C$56,2,FALSE)*Paramètres!$K$15),IF(OR(AC50="",OR($D50="",$D50="NL",$D50="HORS LIGUE")),0,VLOOKUP(IF(OR(AC50="",OR($D50="",$D50="NL",$D50="HORS LIGUE")),"",COUNTIFS($D$5:$D$72,"&lt;&gt;"&amp;"",$D$5:$D$72,"&lt;&gt;"&amp;"NL",$D$5:$D$72,"&lt;&gt;"&amp;"HORS LIGUE",AC$5:AC$72,"&lt;"&amp;AC50)+1),Paramètres!$B$3:$C$56,2,FALSE)*Paramètres!$K$15))</f>
        <v>0</v>
      </c>
      <c r="AE50" s="46"/>
      <c r="AF50" s="2">
        <f>IF(AE$2="Bike &amp; Run",IF(ISNA(VLOOKUP(AE50,Paramètres!$B$3:$C$56,2,FALSE)),0,VLOOKUP(AE50,Paramètres!$B$3:$C$56,2,FALSE)*Paramètres!$K$16),IF(OR(AE50="",OR($D50="",$D50="NL",$D50="HORS LIGUE")),0,VLOOKUP(IF(OR(AE50="",OR($D50="",$D50="NL",$D50="HORS LIGUE")),"",COUNTIFS($D$5:$D$72,"&lt;&gt;"&amp;"",$D$5:$D$72,"&lt;&gt;"&amp;"NL",$D$5:$D$72,"&lt;&gt;"&amp;"HORS LIGUE",AE$5:AE$72,"&lt;"&amp;AE50)+1),Paramètres!$B$3:$C$56,2,FALSE)*Paramètres!$K$16))</f>
        <v>0</v>
      </c>
      <c r="AG50" s="46"/>
      <c r="AH50" s="2">
        <f>IF(AG$2="Bike &amp; Run",IF(ISNA(VLOOKUP(AG50,Paramètres!$B$3:$C$56,2,FALSE)),0,VLOOKUP(AG50,Paramètres!$B$3:$C$56,2,FALSE)*Paramètres!$K$17),IF(OR(AG50="",OR($D50="",$D50="NL",$D50="HORS LIGUE")),0,VLOOKUP(IF(OR(AG50="",OR($D50="",$D50="NL",$D50="HORS LIGUE")),"",COUNTIFS($D$5:$D$72,"&lt;&gt;"&amp;"",$D$5:$D$72,"&lt;&gt;"&amp;"NL",$D$5:$D$72,"&lt;&gt;"&amp;"HORS LIGUE",AG$5:AG$72,"&lt;"&amp;AG50)+1),Paramètres!$B$3:$C$56,2,FALSE)*Paramètres!$K$17))</f>
        <v>0</v>
      </c>
      <c r="AI50" s="40">
        <f t="shared" si="53"/>
        <v>0</v>
      </c>
      <c r="AJ50" s="3" t="str">
        <f t="shared" si="54"/>
        <v/>
      </c>
      <c r="AK50" s="5">
        <f t="shared" si="55"/>
        <v>0</v>
      </c>
      <c r="AL50" s="41">
        <f t="shared" si="56"/>
        <v>0</v>
      </c>
      <c r="AM50" s="33" t="str">
        <f t="shared" si="57"/>
        <v/>
      </c>
      <c r="AO50" s="22">
        <f t="shared" si="58"/>
        <v>0</v>
      </c>
      <c r="AP50">
        <f t="shared" si="59"/>
        <v>0</v>
      </c>
      <c r="AQ50">
        <f t="shared" si="60"/>
        <v>0</v>
      </c>
      <c r="AR50">
        <f t="shared" si="61"/>
        <v>0</v>
      </c>
      <c r="AS50">
        <f t="shared" si="62"/>
        <v>0</v>
      </c>
      <c r="AT50">
        <f t="shared" si="63"/>
        <v>0</v>
      </c>
      <c r="AU50">
        <f t="shared" si="64"/>
        <v>0</v>
      </c>
      <c r="AV50">
        <f t="shared" si="65"/>
        <v>0</v>
      </c>
      <c r="AW50">
        <f t="shared" si="66"/>
        <v>0</v>
      </c>
      <c r="AX50">
        <f t="shared" si="67"/>
        <v>0</v>
      </c>
      <c r="AY50">
        <f t="shared" si="68"/>
        <v>0</v>
      </c>
      <c r="AZ50">
        <f t="shared" si="69"/>
        <v>0</v>
      </c>
      <c r="BA50">
        <f t="shared" si="70"/>
        <v>0</v>
      </c>
      <c r="BB50">
        <f t="shared" si="71"/>
        <v>0</v>
      </c>
      <c r="BC50">
        <f t="shared" si="72"/>
        <v>0</v>
      </c>
      <c r="BD50">
        <f t="shared" si="73"/>
        <v>0</v>
      </c>
      <c r="BE50" s="22">
        <f t="shared" ref="BE50:BR50" si="87">BD50+LARGE($AO50:$BC50,BE$4)</f>
        <v>0</v>
      </c>
      <c r="BF50" s="22">
        <f t="shared" si="87"/>
        <v>0</v>
      </c>
      <c r="BG50" s="22">
        <f t="shared" si="87"/>
        <v>0</v>
      </c>
      <c r="BH50" s="22">
        <f t="shared" si="87"/>
        <v>0</v>
      </c>
      <c r="BI50" s="22">
        <f t="shared" si="87"/>
        <v>0</v>
      </c>
      <c r="BJ50" s="22">
        <f t="shared" si="87"/>
        <v>0</v>
      </c>
      <c r="BK50" s="22">
        <f t="shared" si="87"/>
        <v>0</v>
      </c>
      <c r="BL50" s="22">
        <f t="shared" si="87"/>
        <v>0</v>
      </c>
      <c r="BM50" s="22">
        <f t="shared" si="87"/>
        <v>0</v>
      </c>
      <c r="BN50" s="22">
        <f t="shared" si="87"/>
        <v>0</v>
      </c>
      <c r="BO50" s="22">
        <f t="shared" si="87"/>
        <v>0</v>
      </c>
      <c r="BP50" s="22">
        <f t="shared" si="87"/>
        <v>0</v>
      </c>
      <c r="BQ50" s="22">
        <f t="shared" si="87"/>
        <v>0</v>
      </c>
      <c r="BR50" s="22">
        <f t="shared" si="87"/>
        <v>0</v>
      </c>
    </row>
    <row r="51" spans="1:70" ht="16.5">
      <c r="A51" s="14"/>
      <c r="B51" s="32" t="str">
        <f>IF(ISNA(VLOOKUP(A51,'Licenciés Jeunes 2023'!A:C,3,0)),"",VLOOKUP(A51,'Licenciés Jeunes 2023'!A:C,3,0))</f>
        <v/>
      </c>
      <c r="C51" s="32" t="str">
        <f>IF(ISNA(VLOOKUP(A51,'Licenciés Jeunes 2023'!A:C,2,0)),"",VLOOKUP(A51,'Licenciés Jeunes 2023'!A:C,2,0))</f>
        <v/>
      </c>
      <c r="D51" s="32" t="str">
        <f>IF(ISNA(VLOOKUP(A51,'Licenciés Jeunes 2023'!A:F,6,0)),"",VLOOKUP(A51,'Licenciés Jeunes 2023'!A:F,6,0))</f>
        <v/>
      </c>
      <c r="E51" s="6"/>
      <c r="F51" s="2">
        <f>IF(E$2="Bike &amp; Run",IF(ISNA(VLOOKUP(E51,Paramètres!$B$3:$C$56,2,FALSE)),0,VLOOKUP(E51,Paramètres!$B$3:$C$56,2,FALSE)*Paramètres!$K$3),IF(OR(E51="",OR($D51="",$D51="NL",$D51="HORS LIGUE")),0,VLOOKUP(IF(OR(E51="",OR($D51="",$D51="NL",$D51="HORS LIGUE")),"",COUNTIFS($D$5:$D$72,"&lt;&gt;"&amp;"",$D$5:$D$72,"&lt;&gt;"&amp;"NL",$D$5:$D$72,"&lt;&gt;"&amp;"HORS LIGUE",E$5:E$72,"&lt;"&amp;E51)+1),Paramètres!$B$3:$C$56,2,FALSE)*Paramètres!$K$3))</f>
        <v>0</v>
      </c>
      <c r="G51" s="4"/>
      <c r="H51" s="2">
        <f>IF(G$2="Bike &amp; Run",IF(ISNA(VLOOKUP(G51,Paramètres!$B$3:$C$56,2,FALSE)),0,VLOOKUP(G51,Paramètres!$B$3:$C$56,2,FALSE)*Paramètres!$K$4),IF(OR(G51="",OR($D51="",$D51="NL",$D51="HORS LIGUE")),0,VLOOKUP(IF(OR(G51="",OR($D51="",$D51="NL",$D51="HORS LIGUE")),"",COUNTIFS($D$5:$D$72,"&lt;&gt;"&amp;"",$D$5:$D$72,"&lt;&gt;"&amp;"NL",$D$5:$D$72,"&lt;&gt;"&amp;"HORS LIGUE",G$5:G$72,"&lt;"&amp;G51)+1),Paramètres!$B$3:$C$56,2,FALSE)*Paramètres!$K$4))</f>
        <v>0</v>
      </c>
      <c r="I51" s="36"/>
      <c r="J51" s="2">
        <f>IF(I$2="Bike &amp; Run",IF(ISNA(VLOOKUP(I51,Paramètres!$B$3:$C$56,2,FALSE)),0,VLOOKUP(I51,Paramètres!$B$3:$C$56,2,FALSE)*Paramètres!$K$5),IF(OR(I51="",OR($D51="",$D51="NL",$D51="HORS LIGUE")),0,VLOOKUP(IF(OR(I51="",OR($D51="",$D51="NL",$D51="HORS LIGUE")),"",COUNTIFS($D$5:$D$72,"&lt;&gt;"&amp;"",$D$5:$D$72,"&lt;&gt;"&amp;"NL",$D$5:$D$72,"&lt;&gt;"&amp;"HORS LIGUE",I$5:I$72,"&lt;"&amp;I51)+1),Paramètres!$B$3:$C$56,2,FALSE)*Paramètres!$K$5))</f>
        <v>0</v>
      </c>
      <c r="K51" s="4"/>
      <c r="L51" s="2">
        <f>IF(K$2="Bike &amp; Run",IF(ISNA(VLOOKUP(K51,Paramètres!$B$3:$C$56,2,FALSE)),0,VLOOKUP(K51,Paramètres!$B$3:$C$56,2,FALSE)*Paramètres!$K$6),IF(OR(K51="",OR($D51="",$D51="NL",$D51="HORS LIGUE")),0,VLOOKUP(IF(OR(K51="",OR($D51="",$D51="NL",$D51="HORS LIGUE")),"",COUNTIFS($D$5:$D$72,"&lt;&gt;"&amp;"",$D$5:$D$72,"&lt;&gt;"&amp;"NL",$D$5:$D$72,"&lt;&gt;"&amp;"HORS LIGUE",K$5:K$72,"&lt;"&amp;K51)+1),Paramètres!$B$3:$C$56,2,FALSE)*Paramètres!$K$6))</f>
        <v>0</v>
      </c>
      <c r="M51" s="4"/>
      <c r="N51" s="2">
        <f>IF(M$2="Bike &amp; Run",IF(ISNA(VLOOKUP(M51,Paramètres!$B$3:$C$56,2,FALSE)),0,VLOOKUP(M51,Paramètres!$B$3:$C$56,2,FALSE)*Paramètres!$K$7),IF(OR(M51="",OR($D51="",$D51="NL",$D51="HORS LIGUE")),0,VLOOKUP(IF(OR(M51="",OR($D51="",$D51="NL",$D51="HORS LIGUE")),"",COUNTIFS($D$5:$D$72,"&lt;&gt;"&amp;"",$D$5:$D$72,"&lt;&gt;"&amp;"NL",$D$5:$D$72,"&lt;&gt;"&amp;"HORS LIGUE",M$5:M$72,"&lt;"&amp;M51)+1),Paramètres!$B$3:$C$56,2,FALSE)*Paramètres!$K$7))</f>
        <v>0</v>
      </c>
      <c r="O51" s="46"/>
      <c r="P51" s="2">
        <f>IF(O$2="Bike &amp; Run",IF(ISNA(VLOOKUP(O51,Paramètres!$B$3:$C$56,2,FALSE)),0,VLOOKUP(O51,Paramètres!$B$3:$C$56,2,FALSE)*Paramètres!$K$8),IF(OR(O51="",OR($D51="",$D51="NL",$D51="HORS LIGUE")),0,VLOOKUP(IF(OR(O51="",OR($D51="",$D51="NL",$D51="HORS LIGUE")),"",COUNTIFS($D$5:$D$72,"&lt;&gt;"&amp;"",$D$5:$D$72,"&lt;&gt;"&amp;"NL",$D$5:$D$72,"&lt;&gt;"&amp;"HORS LIGUE",O$5:O$72,"&lt;"&amp;O51)+1),Paramètres!$B$3:$C$56,2,FALSE)*Paramètres!$K$8))</f>
        <v>0</v>
      </c>
      <c r="Q51" s="46"/>
      <c r="R51" s="2">
        <f>IF(Q$2="Bike &amp; Run",IF(ISNA(VLOOKUP(Q51,Paramètres!$B$3:$C$56,2,FALSE)),0,VLOOKUP(Q51,Paramètres!$B$3:$C$56,2,FALSE)*Paramètres!$K$9),IF(OR(Q51="",OR($D51="",$D51="NL",$D51="HORS LIGUE")),0,VLOOKUP(IF(OR(Q51="",OR($D51="",$D51="NL",$D51="HORS LIGUE")),"",COUNTIFS($D$5:$D$72,"&lt;&gt;"&amp;"",$D$5:$D$72,"&lt;&gt;"&amp;"NL",$D$5:$D$72,"&lt;&gt;"&amp;"HORS LIGUE",Q$5:Q$72,"&lt;"&amp;Q51)+1),Paramètres!$B$3:$C$56,2,FALSE)*Paramètres!$K$9))</f>
        <v>0</v>
      </c>
      <c r="S51" s="46"/>
      <c r="T51" s="2">
        <f>IF(S$2="Bike &amp; Run",IF(ISNA(VLOOKUP(S51,Paramètres!$B$3:$C$56,2,FALSE)),0,VLOOKUP(S51,Paramètres!$B$3:$C$56,2,FALSE)*Paramètres!$K$10),IF(OR(S51="",OR($D51="",$D51="NL",$D51="HORS LIGUE")),0,VLOOKUP(IF(OR(S51="",OR($D51="",$D51="NL",$D51="HORS LIGUE")),"",COUNTIFS($D$5:$D$72,"&lt;&gt;"&amp;"",$D$5:$D$72,"&lt;&gt;"&amp;"NL",$D$5:$D$72,"&lt;&gt;"&amp;"HORS LIGUE",S$5:S$72,"&lt;"&amp;S51)+1),Paramètres!$B$3:$C$56,2,FALSE)*Paramètres!$K$10))</f>
        <v>0</v>
      </c>
      <c r="U51" s="46"/>
      <c r="V51" s="2">
        <f>IF(U$2="Bike &amp; Run",IF(ISNA(VLOOKUP(U51,Paramètres!$B$3:$C$56,2,FALSE)),0,VLOOKUP(U51,Paramètres!$B$3:$C$56,2,FALSE)*Paramètres!$K$11),IF(OR(U51="",OR($D51="",$D51="NL",$D51="HORS LIGUE")),0,VLOOKUP(IF(OR(U51="",OR($D51="",$D51="NL",$D51="HORS LIGUE")),"",COUNTIFS($D$5:$D$72,"&lt;&gt;"&amp;"",$D$5:$D$72,"&lt;&gt;"&amp;"NL",$D$5:$D$72,"&lt;&gt;"&amp;"HORS LIGUE",U$5:U$72,"&lt;"&amp;U51)+1),Paramètres!$B$3:$C$56,2,FALSE)*Paramètres!$K$11))</f>
        <v>0</v>
      </c>
      <c r="W51" s="46"/>
      <c r="X51" s="2">
        <f>IF(W$2="Bike &amp; Run",IF(ISNA(VLOOKUP(W51,Paramètres!$B$3:$C$56,2,FALSE)),0,VLOOKUP(W51,Paramètres!$B$3:$C$56,2,FALSE)*Paramètres!$K$12),IF(OR(W51="",OR($D51="",$D51="NL",$D51="HORS LIGUE")),0,VLOOKUP(IF(OR(W51="",OR($D51="",$D51="NL",$D51="HORS LIGUE")),"",COUNTIFS($D$5:$D$72,"&lt;&gt;"&amp;"",$D$5:$D$72,"&lt;&gt;"&amp;"NL",$D$5:$D$72,"&lt;&gt;"&amp;"HORS LIGUE",W$5:W$72,"&lt;"&amp;W51)+1),Paramètres!$B$3:$C$56,2,FALSE)*Paramètres!$K$12))</f>
        <v>0</v>
      </c>
      <c r="Y51" s="46"/>
      <c r="Z51" s="2">
        <f>IF(Y$2="Bike &amp; Run",IF(ISNA(VLOOKUP(Y51,Paramètres!$B$3:$C$56,2,FALSE)),0,VLOOKUP(Y51,Paramètres!$B$3:$C$56,2,FALSE)*Paramètres!$K$13),IF(OR(Y51="",OR($D51="",$D51="NL",$D51="HORS LIGUE")),0,VLOOKUP(IF(OR(Y51="",OR($D51="",$D51="NL",$D51="HORS LIGUE")),"",COUNTIFS($D$5:$D$72,"&lt;&gt;"&amp;"",$D$5:$D$72,"&lt;&gt;"&amp;"NL",$D$5:$D$72,"&lt;&gt;"&amp;"HORS LIGUE",Y$5:Y$72,"&lt;"&amp;Y51)+1),Paramètres!$B$3:$C$56,2,FALSE)*Paramètres!$K$13))</f>
        <v>0</v>
      </c>
      <c r="AA51" s="46"/>
      <c r="AB51" s="2">
        <f>IF(AA$2="Bike &amp; Run",IF(ISNA(VLOOKUP(AA51,Paramètres!$B$3:$C$56,2,FALSE)),0,VLOOKUP(AA51,Paramètres!$B$3:$C$56,2,FALSE)*Paramètres!$K$14),IF(OR(AA51="",OR($D51="",$D51="NL",$D51="HORS LIGUE")),0,VLOOKUP(IF(OR(AA51="",OR($D51="",$D51="NL",$D51="HORS LIGUE")),"",COUNTIFS($D$5:$D$72,"&lt;&gt;"&amp;"",$D$5:$D$72,"&lt;&gt;"&amp;"NL",$D$5:$D$72,"&lt;&gt;"&amp;"HORS LIGUE",AA$5:AA$72,"&lt;"&amp;AA51)+1),Paramètres!$B$3:$C$56,2,FALSE)*Paramètres!$K$14))</f>
        <v>0</v>
      </c>
      <c r="AC51" s="46"/>
      <c r="AD51" s="2">
        <f>IF(AC$2="Bike &amp; Run",IF(ISNA(VLOOKUP(AC51,Paramètres!$B$3:$C$56,2,FALSE)),0,VLOOKUP(AC51,Paramètres!$B$3:$C$56,2,FALSE)*Paramètres!$K$15),IF(OR(AC51="",OR($D51="",$D51="NL",$D51="HORS LIGUE")),0,VLOOKUP(IF(OR(AC51="",OR($D51="",$D51="NL",$D51="HORS LIGUE")),"",COUNTIFS($D$5:$D$72,"&lt;&gt;"&amp;"",$D$5:$D$72,"&lt;&gt;"&amp;"NL",$D$5:$D$72,"&lt;&gt;"&amp;"HORS LIGUE",AC$5:AC$72,"&lt;"&amp;AC51)+1),Paramètres!$B$3:$C$56,2,FALSE)*Paramètres!$K$15))</f>
        <v>0</v>
      </c>
      <c r="AE51" s="46"/>
      <c r="AF51" s="2">
        <f>IF(AE$2="Bike &amp; Run",IF(ISNA(VLOOKUP(AE51,Paramètres!$B$3:$C$56,2,FALSE)),0,VLOOKUP(AE51,Paramètres!$B$3:$C$56,2,FALSE)*Paramètres!$K$16),IF(OR(AE51="",OR($D51="",$D51="NL",$D51="HORS LIGUE")),0,VLOOKUP(IF(OR(AE51="",OR($D51="",$D51="NL",$D51="HORS LIGUE")),"",COUNTIFS($D$5:$D$72,"&lt;&gt;"&amp;"",$D$5:$D$72,"&lt;&gt;"&amp;"NL",$D$5:$D$72,"&lt;&gt;"&amp;"HORS LIGUE",AE$5:AE$72,"&lt;"&amp;AE51)+1),Paramètres!$B$3:$C$56,2,FALSE)*Paramètres!$K$16))</f>
        <v>0</v>
      </c>
      <c r="AG51" s="46"/>
      <c r="AH51" s="2">
        <f>IF(AG$2="Bike &amp; Run",IF(ISNA(VLOOKUP(AG51,Paramètres!$B$3:$C$56,2,FALSE)),0,VLOOKUP(AG51,Paramètres!$B$3:$C$56,2,FALSE)*Paramètres!$K$17),IF(OR(AG51="",OR($D51="",$D51="NL",$D51="HORS LIGUE")),0,VLOOKUP(IF(OR(AG51="",OR($D51="",$D51="NL",$D51="HORS LIGUE")),"",COUNTIFS($D$5:$D$72,"&lt;&gt;"&amp;"",$D$5:$D$72,"&lt;&gt;"&amp;"NL",$D$5:$D$72,"&lt;&gt;"&amp;"HORS LIGUE",AG$5:AG$72,"&lt;"&amp;AG51)+1),Paramètres!$B$3:$C$56,2,FALSE)*Paramètres!$K$17))</f>
        <v>0</v>
      </c>
      <c r="AI51" s="40">
        <f t="shared" si="53"/>
        <v>0</v>
      </c>
      <c r="AJ51" s="3" t="str">
        <f t="shared" si="54"/>
        <v/>
      </c>
      <c r="AK51" s="5">
        <f t="shared" si="55"/>
        <v>0</v>
      </c>
      <c r="AL51" s="41">
        <f t="shared" si="56"/>
        <v>0</v>
      </c>
      <c r="AM51" s="33" t="str">
        <f t="shared" si="57"/>
        <v/>
      </c>
      <c r="AO51" s="22">
        <f t="shared" si="58"/>
        <v>0</v>
      </c>
      <c r="AP51">
        <f t="shared" si="59"/>
        <v>0</v>
      </c>
      <c r="AQ51">
        <f t="shared" si="60"/>
        <v>0</v>
      </c>
      <c r="AR51">
        <f t="shared" si="61"/>
        <v>0</v>
      </c>
      <c r="AS51">
        <f t="shared" si="62"/>
        <v>0</v>
      </c>
      <c r="AT51">
        <f t="shared" si="63"/>
        <v>0</v>
      </c>
      <c r="AU51">
        <f t="shared" si="64"/>
        <v>0</v>
      </c>
      <c r="AV51">
        <f t="shared" si="65"/>
        <v>0</v>
      </c>
      <c r="AW51">
        <f t="shared" si="66"/>
        <v>0</v>
      </c>
      <c r="AX51">
        <f t="shared" si="67"/>
        <v>0</v>
      </c>
      <c r="AY51">
        <f t="shared" si="68"/>
        <v>0</v>
      </c>
      <c r="AZ51">
        <f t="shared" si="69"/>
        <v>0</v>
      </c>
      <c r="BA51">
        <f t="shared" si="70"/>
        <v>0</v>
      </c>
      <c r="BB51">
        <f t="shared" si="71"/>
        <v>0</v>
      </c>
      <c r="BC51">
        <f t="shared" si="72"/>
        <v>0</v>
      </c>
      <c r="BD51">
        <f t="shared" si="73"/>
        <v>0</v>
      </c>
      <c r="BE51" s="22">
        <f t="shared" ref="BE51:BR51" si="88">BD51+LARGE($AO51:$BC51,BE$4)</f>
        <v>0</v>
      </c>
      <c r="BF51" s="22">
        <f t="shared" si="88"/>
        <v>0</v>
      </c>
      <c r="BG51" s="22">
        <f t="shared" si="88"/>
        <v>0</v>
      </c>
      <c r="BH51" s="22">
        <f t="shared" si="88"/>
        <v>0</v>
      </c>
      <c r="BI51" s="22">
        <f t="shared" si="88"/>
        <v>0</v>
      </c>
      <c r="BJ51" s="22">
        <f t="shared" si="88"/>
        <v>0</v>
      </c>
      <c r="BK51" s="22">
        <f t="shared" si="88"/>
        <v>0</v>
      </c>
      <c r="BL51" s="22">
        <f t="shared" si="88"/>
        <v>0</v>
      </c>
      <c r="BM51" s="22">
        <f t="shared" si="88"/>
        <v>0</v>
      </c>
      <c r="BN51" s="22">
        <f t="shared" si="88"/>
        <v>0</v>
      </c>
      <c r="BO51" s="22">
        <f t="shared" si="88"/>
        <v>0</v>
      </c>
      <c r="BP51" s="22">
        <f t="shared" si="88"/>
        <v>0</v>
      </c>
      <c r="BQ51" s="22">
        <f t="shared" si="88"/>
        <v>0</v>
      </c>
      <c r="BR51" s="22">
        <f t="shared" si="88"/>
        <v>0</v>
      </c>
    </row>
    <row r="52" spans="1:70" ht="16.5">
      <c r="A52" s="14"/>
      <c r="B52" s="32" t="str">
        <f>IF(ISNA(VLOOKUP(A52,'Licenciés Jeunes 2023'!A:C,3,0)),"",VLOOKUP(A52,'Licenciés Jeunes 2023'!A:C,3,0))</f>
        <v/>
      </c>
      <c r="C52" s="32" t="str">
        <f>IF(ISNA(VLOOKUP(A52,'Licenciés Jeunes 2023'!A:C,2,0)),"",VLOOKUP(A52,'Licenciés Jeunes 2023'!A:C,2,0))</f>
        <v/>
      </c>
      <c r="D52" s="32" t="str">
        <f>IF(ISNA(VLOOKUP(A52,'Licenciés Jeunes 2023'!A:F,6,0)),"",VLOOKUP(A52,'Licenciés Jeunes 2023'!A:F,6,0))</f>
        <v/>
      </c>
      <c r="E52" s="6"/>
      <c r="F52" s="2">
        <f>IF(E$2="Bike &amp; Run",IF(ISNA(VLOOKUP(E52,Paramètres!$B$3:$C$56,2,FALSE)),0,VLOOKUP(E52,Paramètres!$B$3:$C$56,2,FALSE)*Paramètres!$K$3),IF(OR(E52="",OR($D52="",$D52="NL",$D52="HORS LIGUE")),0,VLOOKUP(IF(OR(E52="",OR($D52="",$D52="NL",$D52="HORS LIGUE")),"",COUNTIFS($D$5:$D$72,"&lt;&gt;"&amp;"",$D$5:$D$72,"&lt;&gt;"&amp;"NL",$D$5:$D$72,"&lt;&gt;"&amp;"HORS LIGUE",E$5:E$72,"&lt;"&amp;E52)+1),Paramètres!$B$3:$C$56,2,FALSE)*Paramètres!$K$3))</f>
        <v>0</v>
      </c>
      <c r="G52" s="4"/>
      <c r="H52" s="2">
        <f>IF(G$2="Bike &amp; Run",IF(ISNA(VLOOKUP(G52,Paramètres!$B$3:$C$56,2,FALSE)),0,VLOOKUP(G52,Paramètres!$B$3:$C$56,2,FALSE)*Paramètres!$K$4),IF(OR(G52="",OR($D52="",$D52="NL",$D52="HORS LIGUE")),0,VLOOKUP(IF(OR(G52="",OR($D52="",$D52="NL",$D52="HORS LIGUE")),"",COUNTIFS($D$5:$D$72,"&lt;&gt;"&amp;"",$D$5:$D$72,"&lt;&gt;"&amp;"NL",$D$5:$D$72,"&lt;&gt;"&amp;"HORS LIGUE",G$5:G$72,"&lt;"&amp;G52)+1),Paramètres!$B$3:$C$56,2,FALSE)*Paramètres!$K$4))</f>
        <v>0</v>
      </c>
      <c r="I52" s="36"/>
      <c r="J52" s="2">
        <f>IF(I$2="Bike &amp; Run",IF(ISNA(VLOOKUP(I52,Paramètres!$B$3:$C$56,2,FALSE)),0,VLOOKUP(I52,Paramètres!$B$3:$C$56,2,FALSE)*Paramètres!$K$5),IF(OR(I52="",OR($D52="",$D52="NL",$D52="HORS LIGUE")),0,VLOOKUP(IF(OR(I52="",OR($D52="",$D52="NL",$D52="HORS LIGUE")),"",COUNTIFS($D$5:$D$72,"&lt;&gt;"&amp;"",$D$5:$D$72,"&lt;&gt;"&amp;"NL",$D$5:$D$72,"&lt;&gt;"&amp;"HORS LIGUE",I$5:I$72,"&lt;"&amp;I52)+1),Paramètres!$B$3:$C$56,2,FALSE)*Paramètres!$K$5))</f>
        <v>0</v>
      </c>
      <c r="K52" s="4"/>
      <c r="L52" s="2">
        <f>IF(K$2="Bike &amp; Run",IF(ISNA(VLOOKUP(K52,Paramètres!$B$3:$C$56,2,FALSE)),0,VLOOKUP(K52,Paramètres!$B$3:$C$56,2,FALSE)*Paramètres!$K$6),IF(OR(K52="",OR($D52="",$D52="NL",$D52="HORS LIGUE")),0,VLOOKUP(IF(OR(K52="",OR($D52="",$D52="NL",$D52="HORS LIGUE")),"",COUNTIFS($D$5:$D$72,"&lt;&gt;"&amp;"",$D$5:$D$72,"&lt;&gt;"&amp;"NL",$D$5:$D$72,"&lt;&gt;"&amp;"HORS LIGUE",K$5:K$72,"&lt;"&amp;K52)+1),Paramètres!$B$3:$C$56,2,FALSE)*Paramètres!$K$6))</f>
        <v>0</v>
      </c>
      <c r="M52" s="4"/>
      <c r="N52" s="2">
        <f>IF(M$2="Bike &amp; Run",IF(ISNA(VLOOKUP(M52,Paramètres!$B$3:$C$56,2,FALSE)),0,VLOOKUP(M52,Paramètres!$B$3:$C$56,2,FALSE)*Paramètres!$K$7),IF(OR(M52="",OR($D52="",$D52="NL",$D52="HORS LIGUE")),0,VLOOKUP(IF(OR(M52="",OR($D52="",$D52="NL",$D52="HORS LIGUE")),"",COUNTIFS($D$5:$D$72,"&lt;&gt;"&amp;"",$D$5:$D$72,"&lt;&gt;"&amp;"NL",$D$5:$D$72,"&lt;&gt;"&amp;"HORS LIGUE",M$5:M$72,"&lt;"&amp;M52)+1),Paramètres!$B$3:$C$56,2,FALSE)*Paramètres!$K$7))</f>
        <v>0</v>
      </c>
      <c r="O52" s="46"/>
      <c r="P52" s="2">
        <f>IF(O$2="Bike &amp; Run",IF(ISNA(VLOOKUP(O52,Paramètres!$B$3:$C$56,2,FALSE)),0,VLOOKUP(O52,Paramètres!$B$3:$C$56,2,FALSE)*Paramètres!$K$8),IF(OR(O52="",OR($D52="",$D52="NL",$D52="HORS LIGUE")),0,VLOOKUP(IF(OR(O52="",OR($D52="",$D52="NL",$D52="HORS LIGUE")),"",COUNTIFS($D$5:$D$72,"&lt;&gt;"&amp;"",$D$5:$D$72,"&lt;&gt;"&amp;"NL",$D$5:$D$72,"&lt;&gt;"&amp;"HORS LIGUE",O$5:O$72,"&lt;"&amp;O52)+1),Paramètres!$B$3:$C$56,2,FALSE)*Paramètres!$K$8))</f>
        <v>0</v>
      </c>
      <c r="Q52" s="46"/>
      <c r="R52" s="2">
        <f>IF(Q$2="Bike &amp; Run",IF(ISNA(VLOOKUP(Q52,Paramètres!$B$3:$C$56,2,FALSE)),0,VLOOKUP(Q52,Paramètres!$B$3:$C$56,2,FALSE)*Paramètres!$K$9),IF(OR(Q52="",OR($D52="",$D52="NL",$D52="HORS LIGUE")),0,VLOOKUP(IF(OR(Q52="",OR($D52="",$D52="NL",$D52="HORS LIGUE")),"",COUNTIFS($D$5:$D$72,"&lt;&gt;"&amp;"",$D$5:$D$72,"&lt;&gt;"&amp;"NL",$D$5:$D$72,"&lt;&gt;"&amp;"HORS LIGUE",Q$5:Q$72,"&lt;"&amp;Q52)+1),Paramètres!$B$3:$C$56,2,FALSE)*Paramètres!$K$9))</f>
        <v>0</v>
      </c>
      <c r="S52" s="46"/>
      <c r="T52" s="2">
        <f>IF(S$2="Bike &amp; Run",IF(ISNA(VLOOKUP(S52,Paramètres!$B$3:$C$56,2,FALSE)),0,VLOOKUP(S52,Paramètres!$B$3:$C$56,2,FALSE)*Paramètres!$K$10),IF(OR(S52="",OR($D52="",$D52="NL",$D52="HORS LIGUE")),0,VLOOKUP(IF(OR(S52="",OR($D52="",$D52="NL",$D52="HORS LIGUE")),"",COUNTIFS($D$5:$D$72,"&lt;&gt;"&amp;"",$D$5:$D$72,"&lt;&gt;"&amp;"NL",$D$5:$D$72,"&lt;&gt;"&amp;"HORS LIGUE",S$5:S$72,"&lt;"&amp;S52)+1),Paramètres!$B$3:$C$56,2,FALSE)*Paramètres!$K$10))</f>
        <v>0</v>
      </c>
      <c r="U52" s="46"/>
      <c r="V52" s="2">
        <f>IF(U$2="Bike &amp; Run",IF(ISNA(VLOOKUP(U52,Paramètres!$B$3:$C$56,2,FALSE)),0,VLOOKUP(U52,Paramètres!$B$3:$C$56,2,FALSE)*Paramètres!$K$11),IF(OR(U52="",OR($D52="",$D52="NL",$D52="HORS LIGUE")),0,VLOOKUP(IF(OR(U52="",OR($D52="",$D52="NL",$D52="HORS LIGUE")),"",COUNTIFS($D$5:$D$72,"&lt;&gt;"&amp;"",$D$5:$D$72,"&lt;&gt;"&amp;"NL",$D$5:$D$72,"&lt;&gt;"&amp;"HORS LIGUE",U$5:U$72,"&lt;"&amp;U52)+1),Paramètres!$B$3:$C$56,2,FALSE)*Paramètres!$K$11))</f>
        <v>0</v>
      </c>
      <c r="W52" s="46"/>
      <c r="X52" s="2">
        <f>IF(W$2="Bike &amp; Run",IF(ISNA(VLOOKUP(W52,Paramètres!$B$3:$C$56,2,FALSE)),0,VLOOKUP(W52,Paramètres!$B$3:$C$56,2,FALSE)*Paramètres!$K$12),IF(OR(W52="",OR($D52="",$D52="NL",$D52="HORS LIGUE")),0,VLOOKUP(IF(OR(W52="",OR($D52="",$D52="NL",$D52="HORS LIGUE")),"",COUNTIFS($D$5:$D$72,"&lt;&gt;"&amp;"",$D$5:$D$72,"&lt;&gt;"&amp;"NL",$D$5:$D$72,"&lt;&gt;"&amp;"HORS LIGUE",W$5:W$72,"&lt;"&amp;W52)+1),Paramètres!$B$3:$C$56,2,FALSE)*Paramètres!$K$12))</f>
        <v>0</v>
      </c>
      <c r="Y52" s="46"/>
      <c r="Z52" s="2">
        <f>IF(Y$2="Bike &amp; Run",IF(ISNA(VLOOKUP(Y52,Paramètres!$B$3:$C$56,2,FALSE)),0,VLOOKUP(Y52,Paramètres!$B$3:$C$56,2,FALSE)*Paramètres!$K$13),IF(OR(Y52="",OR($D52="",$D52="NL",$D52="HORS LIGUE")),0,VLOOKUP(IF(OR(Y52="",OR($D52="",$D52="NL",$D52="HORS LIGUE")),"",COUNTIFS($D$5:$D$72,"&lt;&gt;"&amp;"",$D$5:$D$72,"&lt;&gt;"&amp;"NL",$D$5:$D$72,"&lt;&gt;"&amp;"HORS LIGUE",Y$5:Y$72,"&lt;"&amp;Y52)+1),Paramètres!$B$3:$C$56,2,FALSE)*Paramètres!$K$13))</f>
        <v>0</v>
      </c>
      <c r="AA52" s="46"/>
      <c r="AB52" s="2">
        <f>IF(AA$2="Bike &amp; Run",IF(ISNA(VLOOKUP(AA52,Paramètres!$B$3:$C$56,2,FALSE)),0,VLOOKUP(AA52,Paramètres!$B$3:$C$56,2,FALSE)*Paramètres!$K$14),IF(OR(AA52="",OR($D52="",$D52="NL",$D52="HORS LIGUE")),0,VLOOKUP(IF(OR(AA52="",OR($D52="",$D52="NL",$D52="HORS LIGUE")),"",COUNTIFS($D$5:$D$72,"&lt;&gt;"&amp;"",$D$5:$D$72,"&lt;&gt;"&amp;"NL",$D$5:$D$72,"&lt;&gt;"&amp;"HORS LIGUE",AA$5:AA$72,"&lt;"&amp;AA52)+1),Paramètres!$B$3:$C$56,2,FALSE)*Paramètres!$K$14))</f>
        <v>0</v>
      </c>
      <c r="AC52" s="46"/>
      <c r="AD52" s="2">
        <f>IF(AC$2="Bike &amp; Run",IF(ISNA(VLOOKUP(AC52,Paramètres!$B$3:$C$56,2,FALSE)),0,VLOOKUP(AC52,Paramètres!$B$3:$C$56,2,FALSE)*Paramètres!$K$15),IF(OR(AC52="",OR($D52="",$D52="NL",$D52="HORS LIGUE")),0,VLOOKUP(IF(OR(AC52="",OR($D52="",$D52="NL",$D52="HORS LIGUE")),"",COUNTIFS($D$5:$D$72,"&lt;&gt;"&amp;"",$D$5:$D$72,"&lt;&gt;"&amp;"NL",$D$5:$D$72,"&lt;&gt;"&amp;"HORS LIGUE",AC$5:AC$72,"&lt;"&amp;AC52)+1),Paramètres!$B$3:$C$56,2,FALSE)*Paramètres!$K$15))</f>
        <v>0</v>
      </c>
      <c r="AE52" s="46"/>
      <c r="AF52" s="2">
        <f>IF(AE$2="Bike &amp; Run",IF(ISNA(VLOOKUP(AE52,Paramètres!$B$3:$C$56,2,FALSE)),0,VLOOKUP(AE52,Paramètres!$B$3:$C$56,2,FALSE)*Paramètres!$K$16),IF(OR(AE52="",OR($D52="",$D52="NL",$D52="HORS LIGUE")),0,VLOOKUP(IF(OR(AE52="",OR($D52="",$D52="NL",$D52="HORS LIGUE")),"",COUNTIFS($D$5:$D$72,"&lt;&gt;"&amp;"",$D$5:$D$72,"&lt;&gt;"&amp;"NL",$D$5:$D$72,"&lt;&gt;"&amp;"HORS LIGUE",AE$5:AE$72,"&lt;"&amp;AE52)+1),Paramètres!$B$3:$C$56,2,FALSE)*Paramètres!$K$16))</f>
        <v>0</v>
      </c>
      <c r="AG52" s="46"/>
      <c r="AH52" s="2">
        <f>IF(AG$2="Bike &amp; Run",IF(ISNA(VLOOKUP(AG52,Paramètres!$B$3:$C$56,2,FALSE)),0,VLOOKUP(AG52,Paramètres!$B$3:$C$56,2,FALSE)*Paramètres!$K$17),IF(OR(AG52="",OR($D52="",$D52="NL",$D52="HORS LIGUE")),0,VLOOKUP(IF(OR(AG52="",OR($D52="",$D52="NL",$D52="HORS LIGUE")),"",COUNTIFS($D$5:$D$72,"&lt;&gt;"&amp;"",$D$5:$D$72,"&lt;&gt;"&amp;"NL",$D$5:$D$72,"&lt;&gt;"&amp;"HORS LIGUE",AG$5:AG$72,"&lt;"&amp;AG52)+1),Paramètres!$B$3:$C$56,2,FALSE)*Paramètres!$K$17))</f>
        <v>0</v>
      </c>
      <c r="AI52" s="40">
        <f t="shared" si="53"/>
        <v>0</v>
      </c>
      <c r="AJ52" s="3" t="str">
        <f t="shared" si="54"/>
        <v/>
      </c>
      <c r="AK52" s="5">
        <f t="shared" si="55"/>
        <v>0</v>
      </c>
      <c r="AL52" s="41">
        <f t="shared" si="56"/>
        <v>0</v>
      </c>
      <c r="AM52" s="33" t="str">
        <f t="shared" si="57"/>
        <v/>
      </c>
      <c r="AO52" s="22">
        <f t="shared" si="58"/>
        <v>0</v>
      </c>
      <c r="AP52">
        <f t="shared" si="59"/>
        <v>0</v>
      </c>
      <c r="AQ52">
        <f t="shared" si="60"/>
        <v>0</v>
      </c>
      <c r="AR52">
        <f t="shared" si="61"/>
        <v>0</v>
      </c>
      <c r="AS52">
        <f t="shared" si="62"/>
        <v>0</v>
      </c>
      <c r="AT52">
        <f t="shared" si="63"/>
        <v>0</v>
      </c>
      <c r="AU52">
        <f t="shared" si="64"/>
        <v>0</v>
      </c>
      <c r="AV52">
        <f t="shared" si="65"/>
        <v>0</v>
      </c>
      <c r="AW52">
        <f t="shared" si="66"/>
        <v>0</v>
      </c>
      <c r="AX52">
        <f t="shared" si="67"/>
        <v>0</v>
      </c>
      <c r="AY52">
        <f t="shared" si="68"/>
        <v>0</v>
      </c>
      <c r="AZ52">
        <f t="shared" si="69"/>
        <v>0</v>
      </c>
      <c r="BA52">
        <f t="shared" si="70"/>
        <v>0</v>
      </c>
      <c r="BB52">
        <f t="shared" si="71"/>
        <v>0</v>
      </c>
      <c r="BC52">
        <f t="shared" si="72"/>
        <v>0</v>
      </c>
      <c r="BD52">
        <f t="shared" si="73"/>
        <v>0</v>
      </c>
      <c r="BE52" s="22">
        <f t="shared" ref="BE52:BR52" si="89">BD52+LARGE($AO52:$BC52,BE$4)</f>
        <v>0</v>
      </c>
      <c r="BF52" s="22">
        <f t="shared" si="89"/>
        <v>0</v>
      </c>
      <c r="BG52" s="22">
        <f t="shared" si="89"/>
        <v>0</v>
      </c>
      <c r="BH52" s="22">
        <f t="shared" si="89"/>
        <v>0</v>
      </c>
      <c r="BI52" s="22">
        <f t="shared" si="89"/>
        <v>0</v>
      </c>
      <c r="BJ52" s="22">
        <f t="shared" si="89"/>
        <v>0</v>
      </c>
      <c r="BK52" s="22">
        <f t="shared" si="89"/>
        <v>0</v>
      </c>
      <c r="BL52" s="22">
        <f t="shared" si="89"/>
        <v>0</v>
      </c>
      <c r="BM52" s="22">
        <f t="shared" si="89"/>
        <v>0</v>
      </c>
      <c r="BN52" s="22">
        <f t="shared" si="89"/>
        <v>0</v>
      </c>
      <c r="BO52" s="22">
        <f t="shared" si="89"/>
        <v>0</v>
      </c>
      <c r="BP52" s="22">
        <f t="shared" si="89"/>
        <v>0</v>
      </c>
      <c r="BQ52" s="22">
        <f t="shared" si="89"/>
        <v>0</v>
      </c>
      <c r="BR52" s="22">
        <f t="shared" si="89"/>
        <v>0</v>
      </c>
    </row>
    <row r="53" spans="1:70" ht="16.5">
      <c r="A53" s="14"/>
      <c r="B53" s="32" t="str">
        <f>IF(ISNA(VLOOKUP(A53,'Licenciés Jeunes 2023'!A:C,3,0)),"",VLOOKUP(A53,'Licenciés Jeunes 2023'!A:C,3,0))</f>
        <v/>
      </c>
      <c r="C53" s="32" t="str">
        <f>IF(ISNA(VLOOKUP(A53,'Licenciés Jeunes 2023'!A:C,2,0)),"",VLOOKUP(A53,'Licenciés Jeunes 2023'!A:C,2,0))</f>
        <v/>
      </c>
      <c r="D53" s="32" t="str">
        <f>IF(ISNA(VLOOKUP(A53,'Licenciés Jeunes 2023'!A:F,6,0)),"",VLOOKUP(A53,'Licenciés Jeunes 2023'!A:F,6,0))</f>
        <v/>
      </c>
      <c r="E53" s="6"/>
      <c r="F53" s="2">
        <f>IF(E$2="Bike &amp; Run",IF(ISNA(VLOOKUP(E53,Paramètres!$B$3:$C$56,2,FALSE)),0,VLOOKUP(E53,Paramètres!$B$3:$C$56,2,FALSE)*Paramètres!$K$3),IF(OR(E53="",OR($D53="",$D53="NL",$D53="HORS LIGUE")),0,VLOOKUP(IF(OR(E53="",OR($D53="",$D53="NL",$D53="HORS LIGUE")),"",COUNTIFS($D$5:$D$72,"&lt;&gt;"&amp;"",$D$5:$D$72,"&lt;&gt;"&amp;"NL",$D$5:$D$72,"&lt;&gt;"&amp;"HORS LIGUE",E$5:E$72,"&lt;"&amp;E53)+1),Paramètres!$B$3:$C$56,2,FALSE)*Paramètres!$K$3))</f>
        <v>0</v>
      </c>
      <c r="G53" s="4"/>
      <c r="H53" s="2">
        <f>IF(G$2="Bike &amp; Run",IF(ISNA(VLOOKUP(G53,Paramètres!$B$3:$C$56,2,FALSE)),0,VLOOKUP(G53,Paramètres!$B$3:$C$56,2,FALSE)*Paramètres!$K$4),IF(OR(G53="",OR($D53="",$D53="NL",$D53="HORS LIGUE")),0,VLOOKUP(IF(OR(G53="",OR($D53="",$D53="NL",$D53="HORS LIGUE")),"",COUNTIFS($D$5:$D$72,"&lt;&gt;"&amp;"",$D$5:$D$72,"&lt;&gt;"&amp;"NL",$D$5:$D$72,"&lt;&gt;"&amp;"HORS LIGUE",G$5:G$72,"&lt;"&amp;G53)+1),Paramètres!$B$3:$C$56,2,FALSE)*Paramètres!$K$4))</f>
        <v>0</v>
      </c>
      <c r="I53" s="36"/>
      <c r="J53" s="2">
        <f>IF(I$2="Bike &amp; Run",IF(ISNA(VLOOKUP(I53,Paramètres!$B$3:$C$56,2,FALSE)),0,VLOOKUP(I53,Paramètres!$B$3:$C$56,2,FALSE)*Paramètres!$K$5),IF(OR(I53="",OR($D53="",$D53="NL",$D53="HORS LIGUE")),0,VLOOKUP(IF(OR(I53="",OR($D53="",$D53="NL",$D53="HORS LIGUE")),"",COUNTIFS($D$5:$D$72,"&lt;&gt;"&amp;"",$D$5:$D$72,"&lt;&gt;"&amp;"NL",$D$5:$D$72,"&lt;&gt;"&amp;"HORS LIGUE",I$5:I$72,"&lt;"&amp;I53)+1),Paramètres!$B$3:$C$56,2,FALSE)*Paramètres!$K$5))</f>
        <v>0</v>
      </c>
      <c r="K53" s="4"/>
      <c r="L53" s="2">
        <f>IF(K$2="Bike &amp; Run",IF(ISNA(VLOOKUP(K53,Paramètres!$B$3:$C$56,2,FALSE)),0,VLOOKUP(K53,Paramètres!$B$3:$C$56,2,FALSE)*Paramètres!$K$6),IF(OR(K53="",OR($D53="",$D53="NL",$D53="HORS LIGUE")),0,VLOOKUP(IF(OR(K53="",OR($D53="",$D53="NL",$D53="HORS LIGUE")),"",COUNTIFS($D$5:$D$72,"&lt;&gt;"&amp;"",$D$5:$D$72,"&lt;&gt;"&amp;"NL",$D$5:$D$72,"&lt;&gt;"&amp;"HORS LIGUE",K$5:K$72,"&lt;"&amp;K53)+1),Paramètres!$B$3:$C$56,2,FALSE)*Paramètres!$K$6))</f>
        <v>0</v>
      </c>
      <c r="M53" s="4"/>
      <c r="N53" s="2">
        <f>IF(M$2="Bike &amp; Run",IF(ISNA(VLOOKUP(M53,Paramètres!$B$3:$C$56,2,FALSE)),0,VLOOKUP(M53,Paramètres!$B$3:$C$56,2,FALSE)*Paramètres!$K$7),IF(OR(M53="",OR($D53="",$D53="NL",$D53="HORS LIGUE")),0,VLOOKUP(IF(OR(M53="",OR($D53="",$D53="NL",$D53="HORS LIGUE")),"",COUNTIFS($D$5:$D$72,"&lt;&gt;"&amp;"",$D$5:$D$72,"&lt;&gt;"&amp;"NL",$D$5:$D$72,"&lt;&gt;"&amp;"HORS LIGUE",M$5:M$72,"&lt;"&amp;M53)+1),Paramètres!$B$3:$C$56,2,FALSE)*Paramètres!$K$7))</f>
        <v>0</v>
      </c>
      <c r="O53" s="46"/>
      <c r="P53" s="2">
        <f>IF(O$2="Bike &amp; Run",IF(ISNA(VLOOKUP(O53,Paramètres!$B$3:$C$56,2,FALSE)),0,VLOOKUP(O53,Paramètres!$B$3:$C$56,2,FALSE)*Paramètres!$K$8),IF(OR(O53="",OR($D53="",$D53="NL",$D53="HORS LIGUE")),0,VLOOKUP(IF(OR(O53="",OR($D53="",$D53="NL",$D53="HORS LIGUE")),"",COUNTIFS($D$5:$D$72,"&lt;&gt;"&amp;"",$D$5:$D$72,"&lt;&gt;"&amp;"NL",$D$5:$D$72,"&lt;&gt;"&amp;"HORS LIGUE",O$5:O$72,"&lt;"&amp;O53)+1),Paramètres!$B$3:$C$56,2,FALSE)*Paramètres!$K$8))</f>
        <v>0</v>
      </c>
      <c r="Q53" s="46"/>
      <c r="R53" s="2">
        <f>IF(Q$2="Bike &amp; Run",IF(ISNA(VLOOKUP(Q53,Paramètres!$B$3:$C$56,2,FALSE)),0,VLOOKUP(Q53,Paramètres!$B$3:$C$56,2,FALSE)*Paramètres!$K$9),IF(OR(Q53="",OR($D53="",$D53="NL",$D53="HORS LIGUE")),0,VLOOKUP(IF(OR(Q53="",OR($D53="",$D53="NL",$D53="HORS LIGUE")),"",COUNTIFS($D$5:$D$72,"&lt;&gt;"&amp;"",$D$5:$D$72,"&lt;&gt;"&amp;"NL",$D$5:$D$72,"&lt;&gt;"&amp;"HORS LIGUE",Q$5:Q$72,"&lt;"&amp;Q53)+1),Paramètres!$B$3:$C$56,2,FALSE)*Paramètres!$K$9))</f>
        <v>0</v>
      </c>
      <c r="S53" s="46"/>
      <c r="T53" s="2">
        <f>IF(S$2="Bike &amp; Run",IF(ISNA(VLOOKUP(S53,Paramètres!$B$3:$C$56,2,FALSE)),0,VLOOKUP(S53,Paramètres!$B$3:$C$56,2,FALSE)*Paramètres!$K$10),IF(OR(S53="",OR($D53="",$D53="NL",$D53="HORS LIGUE")),0,VLOOKUP(IF(OR(S53="",OR($D53="",$D53="NL",$D53="HORS LIGUE")),"",COUNTIFS($D$5:$D$72,"&lt;&gt;"&amp;"",$D$5:$D$72,"&lt;&gt;"&amp;"NL",$D$5:$D$72,"&lt;&gt;"&amp;"HORS LIGUE",S$5:S$72,"&lt;"&amp;S53)+1),Paramètres!$B$3:$C$56,2,FALSE)*Paramètres!$K$10))</f>
        <v>0</v>
      </c>
      <c r="U53" s="46"/>
      <c r="V53" s="2">
        <f>IF(U$2="Bike &amp; Run",IF(ISNA(VLOOKUP(U53,Paramètres!$B$3:$C$56,2,FALSE)),0,VLOOKUP(U53,Paramètres!$B$3:$C$56,2,FALSE)*Paramètres!$K$11),IF(OR(U53="",OR($D53="",$D53="NL",$D53="HORS LIGUE")),0,VLOOKUP(IF(OR(U53="",OR($D53="",$D53="NL",$D53="HORS LIGUE")),"",COUNTIFS($D$5:$D$72,"&lt;&gt;"&amp;"",$D$5:$D$72,"&lt;&gt;"&amp;"NL",$D$5:$D$72,"&lt;&gt;"&amp;"HORS LIGUE",U$5:U$72,"&lt;"&amp;U53)+1),Paramètres!$B$3:$C$56,2,FALSE)*Paramètres!$K$11))</f>
        <v>0</v>
      </c>
      <c r="W53" s="46"/>
      <c r="X53" s="2">
        <f>IF(W$2="Bike &amp; Run",IF(ISNA(VLOOKUP(W53,Paramètres!$B$3:$C$56,2,FALSE)),0,VLOOKUP(W53,Paramètres!$B$3:$C$56,2,FALSE)*Paramètres!$K$12),IF(OR(W53="",OR($D53="",$D53="NL",$D53="HORS LIGUE")),0,VLOOKUP(IF(OR(W53="",OR($D53="",$D53="NL",$D53="HORS LIGUE")),"",COUNTIFS($D$5:$D$72,"&lt;&gt;"&amp;"",$D$5:$D$72,"&lt;&gt;"&amp;"NL",$D$5:$D$72,"&lt;&gt;"&amp;"HORS LIGUE",W$5:W$72,"&lt;"&amp;W53)+1),Paramètres!$B$3:$C$56,2,FALSE)*Paramètres!$K$12))</f>
        <v>0</v>
      </c>
      <c r="Y53" s="46"/>
      <c r="Z53" s="2">
        <f>IF(Y$2="Bike &amp; Run",IF(ISNA(VLOOKUP(Y53,Paramètres!$B$3:$C$56,2,FALSE)),0,VLOOKUP(Y53,Paramètres!$B$3:$C$56,2,FALSE)*Paramètres!$K$13),IF(OR(Y53="",OR($D53="",$D53="NL",$D53="HORS LIGUE")),0,VLOOKUP(IF(OR(Y53="",OR($D53="",$D53="NL",$D53="HORS LIGUE")),"",COUNTIFS($D$5:$D$72,"&lt;&gt;"&amp;"",$D$5:$D$72,"&lt;&gt;"&amp;"NL",$D$5:$D$72,"&lt;&gt;"&amp;"HORS LIGUE",Y$5:Y$72,"&lt;"&amp;Y53)+1),Paramètres!$B$3:$C$56,2,FALSE)*Paramètres!$K$13))</f>
        <v>0</v>
      </c>
      <c r="AA53" s="46"/>
      <c r="AB53" s="2">
        <f>IF(AA$2="Bike &amp; Run",IF(ISNA(VLOOKUP(AA53,Paramètres!$B$3:$C$56,2,FALSE)),0,VLOOKUP(AA53,Paramètres!$B$3:$C$56,2,FALSE)*Paramètres!$K$14),IF(OR(AA53="",OR($D53="",$D53="NL",$D53="HORS LIGUE")),0,VLOOKUP(IF(OR(AA53="",OR($D53="",$D53="NL",$D53="HORS LIGUE")),"",COUNTIFS($D$5:$D$72,"&lt;&gt;"&amp;"",$D$5:$D$72,"&lt;&gt;"&amp;"NL",$D$5:$D$72,"&lt;&gt;"&amp;"HORS LIGUE",AA$5:AA$72,"&lt;"&amp;AA53)+1),Paramètres!$B$3:$C$56,2,FALSE)*Paramètres!$K$14))</f>
        <v>0</v>
      </c>
      <c r="AC53" s="46"/>
      <c r="AD53" s="2">
        <f>IF(AC$2="Bike &amp; Run",IF(ISNA(VLOOKUP(AC53,Paramètres!$B$3:$C$56,2,FALSE)),0,VLOOKUP(AC53,Paramètres!$B$3:$C$56,2,FALSE)*Paramètres!$K$15),IF(OR(AC53="",OR($D53="",$D53="NL",$D53="HORS LIGUE")),0,VLOOKUP(IF(OR(AC53="",OR($D53="",$D53="NL",$D53="HORS LIGUE")),"",COUNTIFS($D$5:$D$72,"&lt;&gt;"&amp;"",$D$5:$D$72,"&lt;&gt;"&amp;"NL",$D$5:$D$72,"&lt;&gt;"&amp;"HORS LIGUE",AC$5:AC$72,"&lt;"&amp;AC53)+1),Paramètres!$B$3:$C$56,2,FALSE)*Paramètres!$K$15))</f>
        <v>0</v>
      </c>
      <c r="AE53" s="46"/>
      <c r="AF53" s="2">
        <f>IF(AE$2="Bike &amp; Run",IF(ISNA(VLOOKUP(AE53,Paramètres!$B$3:$C$56,2,FALSE)),0,VLOOKUP(AE53,Paramètres!$B$3:$C$56,2,FALSE)*Paramètres!$K$16),IF(OR(AE53="",OR($D53="",$D53="NL",$D53="HORS LIGUE")),0,VLOOKUP(IF(OR(AE53="",OR($D53="",$D53="NL",$D53="HORS LIGUE")),"",COUNTIFS($D$5:$D$72,"&lt;&gt;"&amp;"",$D$5:$D$72,"&lt;&gt;"&amp;"NL",$D$5:$D$72,"&lt;&gt;"&amp;"HORS LIGUE",AE$5:AE$72,"&lt;"&amp;AE53)+1),Paramètres!$B$3:$C$56,2,FALSE)*Paramètres!$K$16))</f>
        <v>0</v>
      </c>
      <c r="AG53" s="46"/>
      <c r="AH53" s="2">
        <f>IF(AG$2="Bike &amp; Run",IF(ISNA(VLOOKUP(AG53,Paramètres!$B$3:$C$56,2,FALSE)),0,VLOOKUP(AG53,Paramètres!$B$3:$C$56,2,FALSE)*Paramètres!$K$17),IF(OR(AG53="",OR($D53="",$D53="NL",$D53="HORS LIGUE")),0,VLOOKUP(IF(OR(AG53="",OR($D53="",$D53="NL",$D53="HORS LIGUE")),"",COUNTIFS($D$5:$D$72,"&lt;&gt;"&amp;"",$D$5:$D$72,"&lt;&gt;"&amp;"NL",$D$5:$D$72,"&lt;&gt;"&amp;"HORS LIGUE",AG$5:AG$72,"&lt;"&amp;AG53)+1),Paramètres!$B$3:$C$56,2,FALSE)*Paramètres!$K$17))</f>
        <v>0</v>
      </c>
      <c r="AI53" s="40">
        <f t="shared" si="53"/>
        <v>0</v>
      </c>
      <c r="AJ53" s="3" t="str">
        <f t="shared" si="54"/>
        <v/>
      </c>
      <c r="AK53" s="5">
        <f t="shared" si="55"/>
        <v>0</v>
      </c>
      <c r="AL53" s="41">
        <f t="shared" si="56"/>
        <v>0</v>
      </c>
      <c r="AM53" s="33" t="str">
        <f t="shared" si="57"/>
        <v/>
      </c>
      <c r="AO53" s="22">
        <f t="shared" si="58"/>
        <v>0</v>
      </c>
      <c r="AP53">
        <f t="shared" si="59"/>
        <v>0</v>
      </c>
      <c r="AQ53">
        <f t="shared" si="60"/>
        <v>0</v>
      </c>
      <c r="AR53">
        <f t="shared" si="61"/>
        <v>0</v>
      </c>
      <c r="AS53">
        <f t="shared" si="62"/>
        <v>0</v>
      </c>
      <c r="AT53">
        <f t="shared" si="63"/>
        <v>0</v>
      </c>
      <c r="AU53">
        <f t="shared" si="64"/>
        <v>0</v>
      </c>
      <c r="AV53">
        <f t="shared" si="65"/>
        <v>0</v>
      </c>
      <c r="AW53">
        <f t="shared" si="66"/>
        <v>0</v>
      </c>
      <c r="AX53">
        <f t="shared" si="67"/>
        <v>0</v>
      </c>
      <c r="AY53">
        <f t="shared" si="68"/>
        <v>0</v>
      </c>
      <c r="AZ53">
        <f t="shared" si="69"/>
        <v>0</v>
      </c>
      <c r="BA53">
        <f t="shared" si="70"/>
        <v>0</v>
      </c>
      <c r="BB53">
        <f t="shared" si="71"/>
        <v>0</v>
      </c>
      <c r="BC53">
        <f t="shared" si="72"/>
        <v>0</v>
      </c>
      <c r="BD53">
        <f t="shared" si="73"/>
        <v>0</v>
      </c>
      <c r="BE53" s="22">
        <f t="shared" ref="BE53:BR53" si="90">BD53+LARGE($AO53:$BC53,BE$4)</f>
        <v>0</v>
      </c>
      <c r="BF53" s="22">
        <f t="shared" si="90"/>
        <v>0</v>
      </c>
      <c r="BG53" s="22">
        <f t="shared" si="90"/>
        <v>0</v>
      </c>
      <c r="BH53" s="22">
        <f t="shared" si="90"/>
        <v>0</v>
      </c>
      <c r="BI53" s="22">
        <f t="shared" si="90"/>
        <v>0</v>
      </c>
      <c r="BJ53" s="22">
        <f t="shared" si="90"/>
        <v>0</v>
      </c>
      <c r="BK53" s="22">
        <f t="shared" si="90"/>
        <v>0</v>
      </c>
      <c r="BL53" s="22">
        <f t="shared" si="90"/>
        <v>0</v>
      </c>
      <c r="BM53" s="22">
        <f t="shared" si="90"/>
        <v>0</v>
      </c>
      <c r="BN53" s="22">
        <f t="shared" si="90"/>
        <v>0</v>
      </c>
      <c r="BO53" s="22">
        <f t="shared" si="90"/>
        <v>0</v>
      </c>
      <c r="BP53" s="22">
        <f t="shared" si="90"/>
        <v>0</v>
      </c>
      <c r="BQ53" s="22">
        <f t="shared" si="90"/>
        <v>0</v>
      </c>
      <c r="BR53" s="22">
        <f t="shared" si="90"/>
        <v>0</v>
      </c>
    </row>
    <row r="54" spans="1:70" ht="16.5">
      <c r="A54" s="14"/>
      <c r="B54" s="32" t="str">
        <f>IF(ISNA(VLOOKUP(A54,'Licenciés Jeunes 2023'!A:C,3,0)),"",VLOOKUP(A54,'Licenciés Jeunes 2023'!A:C,3,0))</f>
        <v/>
      </c>
      <c r="C54" s="32" t="str">
        <f>IF(ISNA(VLOOKUP(A54,'Licenciés Jeunes 2023'!A:C,2,0)),"",VLOOKUP(A54,'Licenciés Jeunes 2023'!A:C,2,0))</f>
        <v/>
      </c>
      <c r="D54" s="32" t="str">
        <f>IF(ISNA(VLOOKUP(A54,'Licenciés Jeunes 2023'!A:F,6,0)),"",VLOOKUP(A54,'Licenciés Jeunes 2023'!A:F,6,0))</f>
        <v/>
      </c>
      <c r="E54" s="6"/>
      <c r="F54" s="2">
        <f>IF(E$2="Bike &amp; Run",IF(ISNA(VLOOKUP(E54,Paramètres!$B$3:$C$56,2,FALSE)),0,VLOOKUP(E54,Paramètres!$B$3:$C$56,2,FALSE)*Paramètres!$K$3),IF(OR(E54="",OR($D54="",$D54="NL",$D54="HORS LIGUE")),0,VLOOKUP(IF(OR(E54="",OR($D54="",$D54="NL",$D54="HORS LIGUE")),"",COUNTIFS($D$5:$D$72,"&lt;&gt;"&amp;"",$D$5:$D$72,"&lt;&gt;"&amp;"NL",$D$5:$D$72,"&lt;&gt;"&amp;"HORS LIGUE",E$5:E$72,"&lt;"&amp;E54)+1),Paramètres!$B$3:$C$56,2,FALSE)*Paramètres!$K$3))</f>
        <v>0</v>
      </c>
      <c r="G54" s="4"/>
      <c r="H54" s="2">
        <f>IF(G$2="Bike &amp; Run",IF(ISNA(VLOOKUP(G54,Paramètres!$B$3:$C$56,2,FALSE)),0,VLOOKUP(G54,Paramètres!$B$3:$C$56,2,FALSE)*Paramètres!$K$4),IF(OR(G54="",OR($D54="",$D54="NL",$D54="HORS LIGUE")),0,VLOOKUP(IF(OR(G54="",OR($D54="",$D54="NL",$D54="HORS LIGUE")),"",COUNTIFS($D$5:$D$72,"&lt;&gt;"&amp;"",$D$5:$D$72,"&lt;&gt;"&amp;"NL",$D$5:$D$72,"&lt;&gt;"&amp;"HORS LIGUE",G$5:G$72,"&lt;"&amp;G54)+1),Paramètres!$B$3:$C$56,2,FALSE)*Paramètres!$K$4))</f>
        <v>0</v>
      </c>
      <c r="I54" s="36"/>
      <c r="J54" s="2">
        <f>IF(I$2="Bike &amp; Run",IF(ISNA(VLOOKUP(I54,Paramètres!$B$3:$C$56,2,FALSE)),0,VLOOKUP(I54,Paramètres!$B$3:$C$56,2,FALSE)*Paramètres!$K$5),IF(OR(I54="",OR($D54="",$D54="NL",$D54="HORS LIGUE")),0,VLOOKUP(IF(OR(I54="",OR($D54="",$D54="NL",$D54="HORS LIGUE")),"",COUNTIFS($D$5:$D$72,"&lt;&gt;"&amp;"",$D$5:$D$72,"&lt;&gt;"&amp;"NL",$D$5:$D$72,"&lt;&gt;"&amp;"HORS LIGUE",I$5:I$72,"&lt;"&amp;I54)+1),Paramètres!$B$3:$C$56,2,FALSE)*Paramètres!$K$5))</f>
        <v>0</v>
      </c>
      <c r="K54" s="4"/>
      <c r="L54" s="2">
        <f>IF(K$2="Bike &amp; Run",IF(ISNA(VLOOKUP(K54,Paramètres!$B$3:$C$56,2,FALSE)),0,VLOOKUP(K54,Paramètres!$B$3:$C$56,2,FALSE)*Paramètres!$K$6),IF(OR(K54="",OR($D54="",$D54="NL",$D54="HORS LIGUE")),0,VLOOKUP(IF(OR(K54="",OR($D54="",$D54="NL",$D54="HORS LIGUE")),"",COUNTIFS($D$5:$D$72,"&lt;&gt;"&amp;"",$D$5:$D$72,"&lt;&gt;"&amp;"NL",$D$5:$D$72,"&lt;&gt;"&amp;"HORS LIGUE",K$5:K$72,"&lt;"&amp;K54)+1),Paramètres!$B$3:$C$56,2,FALSE)*Paramètres!$K$6))</f>
        <v>0</v>
      </c>
      <c r="M54" s="4"/>
      <c r="N54" s="2">
        <f>IF(M$2="Bike &amp; Run",IF(ISNA(VLOOKUP(M54,Paramètres!$B$3:$C$56,2,FALSE)),0,VLOOKUP(M54,Paramètres!$B$3:$C$56,2,FALSE)*Paramètres!$K$7),IF(OR(M54="",OR($D54="",$D54="NL",$D54="HORS LIGUE")),0,VLOOKUP(IF(OR(M54="",OR($D54="",$D54="NL",$D54="HORS LIGUE")),"",COUNTIFS($D$5:$D$72,"&lt;&gt;"&amp;"",$D$5:$D$72,"&lt;&gt;"&amp;"NL",$D$5:$D$72,"&lt;&gt;"&amp;"HORS LIGUE",M$5:M$72,"&lt;"&amp;M54)+1),Paramètres!$B$3:$C$56,2,FALSE)*Paramètres!$K$7))</f>
        <v>0</v>
      </c>
      <c r="O54" s="46"/>
      <c r="P54" s="2">
        <f>IF(O$2="Bike &amp; Run",IF(ISNA(VLOOKUP(O54,Paramètres!$B$3:$C$56,2,FALSE)),0,VLOOKUP(O54,Paramètres!$B$3:$C$56,2,FALSE)*Paramètres!$K$8),IF(OR(O54="",OR($D54="",$D54="NL",$D54="HORS LIGUE")),0,VLOOKUP(IF(OR(O54="",OR($D54="",$D54="NL",$D54="HORS LIGUE")),"",COUNTIFS($D$5:$D$72,"&lt;&gt;"&amp;"",$D$5:$D$72,"&lt;&gt;"&amp;"NL",$D$5:$D$72,"&lt;&gt;"&amp;"HORS LIGUE",O$5:O$72,"&lt;"&amp;O54)+1),Paramètres!$B$3:$C$56,2,FALSE)*Paramètres!$K$8))</f>
        <v>0</v>
      </c>
      <c r="Q54" s="46"/>
      <c r="R54" s="2">
        <f>IF(Q$2="Bike &amp; Run",IF(ISNA(VLOOKUP(Q54,Paramètres!$B$3:$C$56,2,FALSE)),0,VLOOKUP(Q54,Paramètres!$B$3:$C$56,2,FALSE)*Paramètres!$K$9),IF(OR(Q54="",OR($D54="",$D54="NL",$D54="HORS LIGUE")),0,VLOOKUP(IF(OR(Q54="",OR($D54="",$D54="NL",$D54="HORS LIGUE")),"",COUNTIFS($D$5:$D$72,"&lt;&gt;"&amp;"",$D$5:$D$72,"&lt;&gt;"&amp;"NL",$D$5:$D$72,"&lt;&gt;"&amp;"HORS LIGUE",Q$5:Q$72,"&lt;"&amp;Q54)+1),Paramètres!$B$3:$C$56,2,FALSE)*Paramètres!$K$9))</f>
        <v>0</v>
      </c>
      <c r="S54" s="46"/>
      <c r="T54" s="2">
        <f>IF(S$2="Bike &amp; Run",IF(ISNA(VLOOKUP(S54,Paramètres!$B$3:$C$56,2,FALSE)),0,VLOOKUP(S54,Paramètres!$B$3:$C$56,2,FALSE)*Paramètres!$K$10),IF(OR(S54="",OR($D54="",$D54="NL",$D54="HORS LIGUE")),0,VLOOKUP(IF(OR(S54="",OR($D54="",$D54="NL",$D54="HORS LIGUE")),"",COUNTIFS($D$5:$D$72,"&lt;&gt;"&amp;"",$D$5:$D$72,"&lt;&gt;"&amp;"NL",$D$5:$D$72,"&lt;&gt;"&amp;"HORS LIGUE",S$5:S$72,"&lt;"&amp;S54)+1),Paramètres!$B$3:$C$56,2,FALSE)*Paramètres!$K$10))</f>
        <v>0</v>
      </c>
      <c r="U54" s="46"/>
      <c r="V54" s="2">
        <f>IF(U$2="Bike &amp; Run",IF(ISNA(VLOOKUP(U54,Paramètres!$B$3:$C$56,2,FALSE)),0,VLOOKUP(U54,Paramètres!$B$3:$C$56,2,FALSE)*Paramètres!$K$11),IF(OR(U54="",OR($D54="",$D54="NL",$D54="HORS LIGUE")),0,VLOOKUP(IF(OR(U54="",OR($D54="",$D54="NL",$D54="HORS LIGUE")),"",COUNTIFS($D$5:$D$72,"&lt;&gt;"&amp;"",$D$5:$D$72,"&lt;&gt;"&amp;"NL",$D$5:$D$72,"&lt;&gt;"&amp;"HORS LIGUE",U$5:U$72,"&lt;"&amp;U54)+1),Paramètres!$B$3:$C$56,2,FALSE)*Paramètres!$K$11))</f>
        <v>0</v>
      </c>
      <c r="W54" s="46"/>
      <c r="X54" s="2">
        <f>IF(W$2="Bike &amp; Run",IF(ISNA(VLOOKUP(W54,Paramètres!$B$3:$C$56,2,FALSE)),0,VLOOKUP(W54,Paramètres!$B$3:$C$56,2,FALSE)*Paramètres!$K$12),IF(OR(W54="",OR($D54="",$D54="NL",$D54="HORS LIGUE")),0,VLOOKUP(IF(OR(W54="",OR($D54="",$D54="NL",$D54="HORS LIGUE")),"",COUNTIFS($D$5:$D$72,"&lt;&gt;"&amp;"",$D$5:$D$72,"&lt;&gt;"&amp;"NL",$D$5:$D$72,"&lt;&gt;"&amp;"HORS LIGUE",W$5:W$72,"&lt;"&amp;W54)+1),Paramètres!$B$3:$C$56,2,FALSE)*Paramètres!$K$12))</f>
        <v>0</v>
      </c>
      <c r="Y54" s="46"/>
      <c r="Z54" s="2">
        <f>IF(Y$2="Bike &amp; Run",IF(ISNA(VLOOKUP(Y54,Paramètres!$B$3:$C$56,2,FALSE)),0,VLOOKUP(Y54,Paramètres!$B$3:$C$56,2,FALSE)*Paramètres!$K$13),IF(OR(Y54="",OR($D54="",$D54="NL",$D54="HORS LIGUE")),0,VLOOKUP(IF(OR(Y54="",OR($D54="",$D54="NL",$D54="HORS LIGUE")),"",COUNTIFS($D$5:$D$72,"&lt;&gt;"&amp;"",$D$5:$D$72,"&lt;&gt;"&amp;"NL",$D$5:$D$72,"&lt;&gt;"&amp;"HORS LIGUE",Y$5:Y$72,"&lt;"&amp;Y54)+1),Paramètres!$B$3:$C$56,2,FALSE)*Paramètres!$K$13))</f>
        <v>0</v>
      </c>
      <c r="AA54" s="46"/>
      <c r="AB54" s="2">
        <f>IF(AA$2="Bike &amp; Run",IF(ISNA(VLOOKUP(AA54,Paramètres!$B$3:$C$56,2,FALSE)),0,VLOOKUP(AA54,Paramètres!$B$3:$C$56,2,FALSE)*Paramètres!$K$14),IF(OR(AA54="",OR($D54="",$D54="NL",$D54="HORS LIGUE")),0,VLOOKUP(IF(OR(AA54="",OR($D54="",$D54="NL",$D54="HORS LIGUE")),"",COUNTIFS($D$5:$D$72,"&lt;&gt;"&amp;"",$D$5:$D$72,"&lt;&gt;"&amp;"NL",$D$5:$D$72,"&lt;&gt;"&amp;"HORS LIGUE",AA$5:AA$72,"&lt;"&amp;AA54)+1),Paramètres!$B$3:$C$56,2,FALSE)*Paramètres!$K$14))</f>
        <v>0</v>
      </c>
      <c r="AC54" s="46"/>
      <c r="AD54" s="2">
        <f>IF(AC$2="Bike &amp; Run",IF(ISNA(VLOOKUP(AC54,Paramètres!$B$3:$C$56,2,FALSE)),0,VLOOKUP(AC54,Paramètres!$B$3:$C$56,2,FALSE)*Paramètres!$K$15),IF(OR(AC54="",OR($D54="",$D54="NL",$D54="HORS LIGUE")),0,VLOOKUP(IF(OR(AC54="",OR($D54="",$D54="NL",$D54="HORS LIGUE")),"",COUNTIFS($D$5:$D$72,"&lt;&gt;"&amp;"",$D$5:$D$72,"&lt;&gt;"&amp;"NL",$D$5:$D$72,"&lt;&gt;"&amp;"HORS LIGUE",AC$5:AC$72,"&lt;"&amp;AC54)+1),Paramètres!$B$3:$C$56,2,FALSE)*Paramètres!$K$15))</f>
        <v>0</v>
      </c>
      <c r="AE54" s="46"/>
      <c r="AF54" s="2">
        <f>IF(AE$2="Bike &amp; Run",IF(ISNA(VLOOKUP(AE54,Paramètres!$B$3:$C$56,2,FALSE)),0,VLOOKUP(AE54,Paramètres!$B$3:$C$56,2,FALSE)*Paramètres!$K$16),IF(OR(AE54="",OR($D54="",$D54="NL",$D54="HORS LIGUE")),0,VLOOKUP(IF(OR(AE54="",OR($D54="",$D54="NL",$D54="HORS LIGUE")),"",COUNTIFS($D$5:$D$72,"&lt;&gt;"&amp;"",$D$5:$D$72,"&lt;&gt;"&amp;"NL",$D$5:$D$72,"&lt;&gt;"&amp;"HORS LIGUE",AE$5:AE$72,"&lt;"&amp;AE54)+1),Paramètres!$B$3:$C$56,2,FALSE)*Paramètres!$K$16))</f>
        <v>0</v>
      </c>
      <c r="AG54" s="46"/>
      <c r="AH54" s="2">
        <f>IF(AG$2="Bike &amp; Run",IF(ISNA(VLOOKUP(AG54,Paramètres!$B$3:$C$56,2,FALSE)),0,VLOOKUP(AG54,Paramètres!$B$3:$C$56,2,FALSE)*Paramètres!$K$17),IF(OR(AG54="",OR($D54="",$D54="NL",$D54="HORS LIGUE")),0,VLOOKUP(IF(OR(AG54="",OR($D54="",$D54="NL",$D54="HORS LIGUE")),"",COUNTIFS($D$5:$D$72,"&lt;&gt;"&amp;"",$D$5:$D$72,"&lt;&gt;"&amp;"NL",$D$5:$D$72,"&lt;&gt;"&amp;"HORS LIGUE",AG$5:AG$72,"&lt;"&amp;AG54)+1),Paramètres!$B$3:$C$56,2,FALSE)*Paramètres!$K$17))</f>
        <v>0</v>
      </c>
      <c r="AI54" s="40">
        <f t="shared" si="53"/>
        <v>0</v>
      </c>
      <c r="AJ54" s="3" t="str">
        <f t="shared" si="54"/>
        <v/>
      </c>
      <c r="AK54" s="5">
        <f t="shared" si="55"/>
        <v>0</v>
      </c>
      <c r="AL54" s="41">
        <f t="shared" si="56"/>
        <v>0</v>
      </c>
      <c r="AM54" s="33" t="str">
        <f t="shared" si="57"/>
        <v/>
      </c>
      <c r="AO54" s="22">
        <f t="shared" si="58"/>
        <v>0</v>
      </c>
      <c r="AP54">
        <f t="shared" si="59"/>
        <v>0</v>
      </c>
      <c r="AQ54">
        <f t="shared" si="60"/>
        <v>0</v>
      </c>
      <c r="AR54">
        <f t="shared" si="61"/>
        <v>0</v>
      </c>
      <c r="AS54">
        <f t="shared" si="62"/>
        <v>0</v>
      </c>
      <c r="AT54">
        <f t="shared" si="63"/>
        <v>0</v>
      </c>
      <c r="AU54">
        <f t="shared" si="64"/>
        <v>0</v>
      </c>
      <c r="AV54">
        <f t="shared" si="65"/>
        <v>0</v>
      </c>
      <c r="AW54">
        <f t="shared" si="66"/>
        <v>0</v>
      </c>
      <c r="AX54">
        <f t="shared" si="67"/>
        <v>0</v>
      </c>
      <c r="AY54">
        <f t="shared" si="68"/>
        <v>0</v>
      </c>
      <c r="AZ54">
        <f t="shared" si="69"/>
        <v>0</v>
      </c>
      <c r="BA54">
        <f t="shared" si="70"/>
        <v>0</v>
      </c>
      <c r="BB54">
        <f t="shared" si="71"/>
        <v>0</v>
      </c>
      <c r="BC54">
        <f t="shared" si="72"/>
        <v>0</v>
      </c>
      <c r="BD54">
        <f t="shared" si="73"/>
        <v>0</v>
      </c>
      <c r="BE54" s="22">
        <f t="shared" ref="BE54:BR54" si="91">BD54+LARGE($AO54:$BC54,BE$4)</f>
        <v>0</v>
      </c>
      <c r="BF54" s="22">
        <f t="shared" si="91"/>
        <v>0</v>
      </c>
      <c r="BG54" s="22">
        <f t="shared" si="91"/>
        <v>0</v>
      </c>
      <c r="BH54" s="22">
        <f t="shared" si="91"/>
        <v>0</v>
      </c>
      <c r="BI54" s="22">
        <f t="shared" si="91"/>
        <v>0</v>
      </c>
      <c r="BJ54" s="22">
        <f t="shared" si="91"/>
        <v>0</v>
      </c>
      <c r="BK54" s="22">
        <f t="shared" si="91"/>
        <v>0</v>
      </c>
      <c r="BL54" s="22">
        <f t="shared" si="91"/>
        <v>0</v>
      </c>
      <c r="BM54" s="22">
        <f t="shared" si="91"/>
        <v>0</v>
      </c>
      <c r="BN54" s="22">
        <f t="shared" si="91"/>
        <v>0</v>
      </c>
      <c r="BO54" s="22">
        <f t="shared" si="91"/>
        <v>0</v>
      </c>
      <c r="BP54" s="22">
        <f t="shared" si="91"/>
        <v>0</v>
      </c>
      <c r="BQ54" s="22">
        <f t="shared" si="91"/>
        <v>0</v>
      </c>
      <c r="BR54" s="22">
        <f t="shared" si="91"/>
        <v>0</v>
      </c>
    </row>
    <row r="55" spans="1:70" ht="16.5">
      <c r="A55" s="14"/>
      <c r="B55" s="32" t="str">
        <f>IF(ISNA(VLOOKUP(A55,'Licenciés Jeunes 2023'!A:C,3,0)),"",VLOOKUP(A55,'Licenciés Jeunes 2023'!A:C,3,0))</f>
        <v/>
      </c>
      <c r="C55" s="32" t="str">
        <f>IF(ISNA(VLOOKUP(A55,'Licenciés Jeunes 2023'!A:C,2,0)),"",VLOOKUP(A55,'Licenciés Jeunes 2023'!A:C,2,0))</f>
        <v/>
      </c>
      <c r="D55" s="32" t="str">
        <f>IF(ISNA(VLOOKUP(A55,'Licenciés Jeunes 2023'!A:F,6,0)),"",VLOOKUP(A55,'Licenciés Jeunes 2023'!A:F,6,0))</f>
        <v/>
      </c>
      <c r="E55" s="6"/>
      <c r="F55" s="2">
        <f>IF(E$2="Bike &amp; Run",IF(ISNA(VLOOKUP(E55,Paramètres!$B$3:$C$56,2,FALSE)),0,VLOOKUP(E55,Paramètres!$B$3:$C$56,2,FALSE)*Paramètres!$K$3),IF(OR(E55="",OR($D55="",$D55="NL",$D55="HORS LIGUE")),0,VLOOKUP(IF(OR(E55="",OR($D55="",$D55="NL",$D55="HORS LIGUE")),"",COUNTIFS($D$5:$D$72,"&lt;&gt;"&amp;"",$D$5:$D$72,"&lt;&gt;"&amp;"NL",$D$5:$D$72,"&lt;&gt;"&amp;"HORS LIGUE",E$5:E$72,"&lt;"&amp;E55)+1),Paramètres!$B$3:$C$56,2,FALSE)*Paramètres!$K$3))</f>
        <v>0</v>
      </c>
      <c r="G55" s="4"/>
      <c r="H55" s="2">
        <f>IF(G$2="Bike &amp; Run",IF(ISNA(VLOOKUP(G55,Paramètres!$B$3:$C$56,2,FALSE)),0,VLOOKUP(G55,Paramètres!$B$3:$C$56,2,FALSE)*Paramètres!$K$4),IF(OR(G55="",OR($D55="",$D55="NL",$D55="HORS LIGUE")),0,VLOOKUP(IF(OR(G55="",OR($D55="",$D55="NL",$D55="HORS LIGUE")),"",COUNTIFS($D$5:$D$72,"&lt;&gt;"&amp;"",$D$5:$D$72,"&lt;&gt;"&amp;"NL",$D$5:$D$72,"&lt;&gt;"&amp;"HORS LIGUE",G$5:G$72,"&lt;"&amp;G55)+1),Paramètres!$B$3:$C$56,2,FALSE)*Paramètres!$K$4))</f>
        <v>0</v>
      </c>
      <c r="I55" s="36"/>
      <c r="J55" s="2">
        <f>IF(I$2="Bike &amp; Run",IF(ISNA(VLOOKUP(I55,Paramètres!$B$3:$C$56,2,FALSE)),0,VLOOKUP(I55,Paramètres!$B$3:$C$56,2,FALSE)*Paramètres!$K$5),IF(OR(I55="",OR($D55="",$D55="NL",$D55="HORS LIGUE")),0,VLOOKUP(IF(OR(I55="",OR($D55="",$D55="NL",$D55="HORS LIGUE")),"",COUNTIFS($D$5:$D$72,"&lt;&gt;"&amp;"",$D$5:$D$72,"&lt;&gt;"&amp;"NL",$D$5:$D$72,"&lt;&gt;"&amp;"HORS LIGUE",I$5:I$72,"&lt;"&amp;I55)+1),Paramètres!$B$3:$C$56,2,FALSE)*Paramètres!$K$5))</f>
        <v>0</v>
      </c>
      <c r="K55" s="4"/>
      <c r="L55" s="2">
        <f>IF(K$2="Bike &amp; Run",IF(ISNA(VLOOKUP(K55,Paramètres!$B$3:$C$56,2,FALSE)),0,VLOOKUP(K55,Paramètres!$B$3:$C$56,2,FALSE)*Paramètres!$K$6),IF(OR(K55="",OR($D55="",$D55="NL",$D55="HORS LIGUE")),0,VLOOKUP(IF(OR(K55="",OR($D55="",$D55="NL",$D55="HORS LIGUE")),"",COUNTIFS($D$5:$D$72,"&lt;&gt;"&amp;"",$D$5:$D$72,"&lt;&gt;"&amp;"NL",$D$5:$D$72,"&lt;&gt;"&amp;"HORS LIGUE",K$5:K$72,"&lt;"&amp;K55)+1),Paramètres!$B$3:$C$56,2,FALSE)*Paramètres!$K$6))</f>
        <v>0</v>
      </c>
      <c r="M55" s="4"/>
      <c r="N55" s="2">
        <f>IF(M$2="Bike &amp; Run",IF(ISNA(VLOOKUP(M55,Paramètres!$B$3:$C$56,2,FALSE)),0,VLOOKUP(M55,Paramètres!$B$3:$C$56,2,FALSE)*Paramètres!$K$7),IF(OR(M55="",OR($D55="",$D55="NL",$D55="HORS LIGUE")),0,VLOOKUP(IF(OR(M55="",OR($D55="",$D55="NL",$D55="HORS LIGUE")),"",COUNTIFS($D$5:$D$72,"&lt;&gt;"&amp;"",$D$5:$D$72,"&lt;&gt;"&amp;"NL",$D$5:$D$72,"&lt;&gt;"&amp;"HORS LIGUE",M$5:M$72,"&lt;"&amp;M55)+1),Paramètres!$B$3:$C$56,2,FALSE)*Paramètres!$K$7))</f>
        <v>0</v>
      </c>
      <c r="O55" s="46"/>
      <c r="P55" s="2">
        <f>IF(O$2="Bike &amp; Run",IF(ISNA(VLOOKUP(O55,Paramètres!$B$3:$C$56,2,FALSE)),0,VLOOKUP(O55,Paramètres!$B$3:$C$56,2,FALSE)*Paramètres!$K$8),IF(OR(O55="",OR($D55="",$D55="NL",$D55="HORS LIGUE")),0,VLOOKUP(IF(OR(O55="",OR($D55="",$D55="NL",$D55="HORS LIGUE")),"",COUNTIFS($D$5:$D$72,"&lt;&gt;"&amp;"",$D$5:$D$72,"&lt;&gt;"&amp;"NL",$D$5:$D$72,"&lt;&gt;"&amp;"HORS LIGUE",O$5:O$72,"&lt;"&amp;O55)+1),Paramètres!$B$3:$C$56,2,FALSE)*Paramètres!$K$8))</f>
        <v>0</v>
      </c>
      <c r="Q55" s="46"/>
      <c r="R55" s="2">
        <f>IF(Q$2="Bike &amp; Run",IF(ISNA(VLOOKUP(Q55,Paramètres!$B$3:$C$56,2,FALSE)),0,VLOOKUP(Q55,Paramètres!$B$3:$C$56,2,FALSE)*Paramètres!$K$9),IF(OR(Q55="",OR($D55="",$D55="NL",$D55="HORS LIGUE")),0,VLOOKUP(IF(OR(Q55="",OR($D55="",$D55="NL",$D55="HORS LIGUE")),"",COUNTIFS($D$5:$D$72,"&lt;&gt;"&amp;"",$D$5:$D$72,"&lt;&gt;"&amp;"NL",$D$5:$D$72,"&lt;&gt;"&amp;"HORS LIGUE",Q$5:Q$72,"&lt;"&amp;Q55)+1),Paramètres!$B$3:$C$56,2,FALSE)*Paramètres!$K$9))</f>
        <v>0</v>
      </c>
      <c r="S55" s="46"/>
      <c r="T55" s="2">
        <f>IF(S$2="Bike &amp; Run",IF(ISNA(VLOOKUP(S55,Paramètres!$B$3:$C$56,2,FALSE)),0,VLOOKUP(S55,Paramètres!$B$3:$C$56,2,FALSE)*Paramètres!$K$10),IF(OR(S55="",OR($D55="",$D55="NL",$D55="HORS LIGUE")),0,VLOOKUP(IF(OR(S55="",OR($D55="",$D55="NL",$D55="HORS LIGUE")),"",COUNTIFS($D$5:$D$72,"&lt;&gt;"&amp;"",$D$5:$D$72,"&lt;&gt;"&amp;"NL",$D$5:$D$72,"&lt;&gt;"&amp;"HORS LIGUE",S$5:S$72,"&lt;"&amp;S55)+1),Paramètres!$B$3:$C$56,2,FALSE)*Paramètres!$K$10))</f>
        <v>0</v>
      </c>
      <c r="U55" s="46"/>
      <c r="V55" s="2">
        <f>IF(U$2="Bike &amp; Run",IF(ISNA(VLOOKUP(U55,Paramètres!$B$3:$C$56,2,FALSE)),0,VLOOKUP(U55,Paramètres!$B$3:$C$56,2,FALSE)*Paramètres!$K$11),IF(OR(U55="",OR($D55="",$D55="NL",$D55="HORS LIGUE")),0,VLOOKUP(IF(OR(U55="",OR($D55="",$D55="NL",$D55="HORS LIGUE")),"",COUNTIFS($D$5:$D$72,"&lt;&gt;"&amp;"",$D$5:$D$72,"&lt;&gt;"&amp;"NL",$D$5:$D$72,"&lt;&gt;"&amp;"HORS LIGUE",U$5:U$72,"&lt;"&amp;U55)+1),Paramètres!$B$3:$C$56,2,FALSE)*Paramètres!$K$11))</f>
        <v>0</v>
      </c>
      <c r="W55" s="46"/>
      <c r="X55" s="2">
        <f>IF(W$2="Bike &amp; Run",IF(ISNA(VLOOKUP(W55,Paramètres!$B$3:$C$56,2,FALSE)),0,VLOOKUP(W55,Paramètres!$B$3:$C$56,2,FALSE)*Paramètres!$K$12),IF(OR(W55="",OR($D55="",$D55="NL",$D55="HORS LIGUE")),0,VLOOKUP(IF(OR(W55="",OR($D55="",$D55="NL",$D55="HORS LIGUE")),"",COUNTIFS($D$5:$D$72,"&lt;&gt;"&amp;"",$D$5:$D$72,"&lt;&gt;"&amp;"NL",$D$5:$D$72,"&lt;&gt;"&amp;"HORS LIGUE",W$5:W$72,"&lt;"&amp;W55)+1),Paramètres!$B$3:$C$56,2,FALSE)*Paramètres!$K$12))</f>
        <v>0</v>
      </c>
      <c r="Y55" s="46"/>
      <c r="Z55" s="2">
        <f>IF(Y$2="Bike &amp; Run",IF(ISNA(VLOOKUP(Y55,Paramètres!$B$3:$C$56,2,FALSE)),0,VLOOKUP(Y55,Paramètres!$B$3:$C$56,2,FALSE)*Paramètres!$K$13),IF(OR(Y55="",OR($D55="",$D55="NL",$D55="HORS LIGUE")),0,VLOOKUP(IF(OR(Y55="",OR($D55="",$D55="NL",$D55="HORS LIGUE")),"",COUNTIFS($D$5:$D$72,"&lt;&gt;"&amp;"",$D$5:$D$72,"&lt;&gt;"&amp;"NL",$D$5:$D$72,"&lt;&gt;"&amp;"HORS LIGUE",Y$5:Y$72,"&lt;"&amp;Y55)+1),Paramètres!$B$3:$C$56,2,FALSE)*Paramètres!$K$13))</f>
        <v>0</v>
      </c>
      <c r="AA55" s="46"/>
      <c r="AB55" s="2">
        <f>IF(AA$2="Bike &amp; Run",IF(ISNA(VLOOKUP(AA55,Paramètres!$B$3:$C$56,2,FALSE)),0,VLOOKUP(AA55,Paramètres!$B$3:$C$56,2,FALSE)*Paramètres!$K$14),IF(OR(AA55="",OR($D55="",$D55="NL",$D55="HORS LIGUE")),0,VLOOKUP(IF(OR(AA55="",OR($D55="",$D55="NL",$D55="HORS LIGUE")),"",COUNTIFS($D$5:$D$72,"&lt;&gt;"&amp;"",$D$5:$D$72,"&lt;&gt;"&amp;"NL",$D$5:$D$72,"&lt;&gt;"&amp;"HORS LIGUE",AA$5:AA$72,"&lt;"&amp;AA55)+1),Paramètres!$B$3:$C$56,2,FALSE)*Paramètres!$K$14))</f>
        <v>0</v>
      </c>
      <c r="AC55" s="46"/>
      <c r="AD55" s="2">
        <f>IF(AC$2="Bike &amp; Run",IF(ISNA(VLOOKUP(AC55,Paramètres!$B$3:$C$56,2,FALSE)),0,VLOOKUP(AC55,Paramètres!$B$3:$C$56,2,FALSE)*Paramètres!$K$15),IF(OR(AC55="",OR($D55="",$D55="NL",$D55="HORS LIGUE")),0,VLOOKUP(IF(OR(AC55="",OR($D55="",$D55="NL",$D55="HORS LIGUE")),"",COUNTIFS($D$5:$D$72,"&lt;&gt;"&amp;"",$D$5:$D$72,"&lt;&gt;"&amp;"NL",$D$5:$D$72,"&lt;&gt;"&amp;"HORS LIGUE",AC$5:AC$72,"&lt;"&amp;AC55)+1),Paramètres!$B$3:$C$56,2,FALSE)*Paramètres!$K$15))</f>
        <v>0</v>
      </c>
      <c r="AE55" s="46"/>
      <c r="AF55" s="2">
        <f>IF(AE$2="Bike &amp; Run",IF(ISNA(VLOOKUP(AE55,Paramètres!$B$3:$C$56,2,FALSE)),0,VLOOKUP(AE55,Paramètres!$B$3:$C$56,2,FALSE)*Paramètres!$K$16),IF(OR(AE55="",OR($D55="",$D55="NL",$D55="HORS LIGUE")),0,VLOOKUP(IF(OR(AE55="",OR($D55="",$D55="NL",$D55="HORS LIGUE")),"",COUNTIFS($D$5:$D$72,"&lt;&gt;"&amp;"",$D$5:$D$72,"&lt;&gt;"&amp;"NL",$D$5:$D$72,"&lt;&gt;"&amp;"HORS LIGUE",AE$5:AE$72,"&lt;"&amp;AE55)+1),Paramètres!$B$3:$C$56,2,FALSE)*Paramètres!$K$16))</f>
        <v>0</v>
      </c>
      <c r="AG55" s="46"/>
      <c r="AH55" s="2">
        <f>IF(AG$2="Bike &amp; Run",IF(ISNA(VLOOKUP(AG55,Paramètres!$B$3:$C$56,2,FALSE)),0,VLOOKUP(AG55,Paramètres!$B$3:$C$56,2,FALSE)*Paramètres!$K$17),IF(OR(AG55="",OR($D55="",$D55="NL",$D55="HORS LIGUE")),0,VLOOKUP(IF(OR(AG55="",OR($D55="",$D55="NL",$D55="HORS LIGUE")),"",COUNTIFS($D$5:$D$72,"&lt;&gt;"&amp;"",$D$5:$D$72,"&lt;&gt;"&amp;"NL",$D$5:$D$72,"&lt;&gt;"&amp;"HORS LIGUE",AG$5:AG$72,"&lt;"&amp;AG55)+1),Paramètres!$B$3:$C$56,2,FALSE)*Paramètres!$K$17))</f>
        <v>0</v>
      </c>
      <c r="AI55" s="40">
        <f t="shared" si="53"/>
        <v>0</v>
      </c>
      <c r="AJ55" s="3" t="str">
        <f t="shared" si="54"/>
        <v/>
      </c>
      <c r="AK55" s="5">
        <f t="shared" si="55"/>
        <v>0</v>
      </c>
      <c r="AL55" s="41">
        <f t="shared" si="56"/>
        <v>0</v>
      </c>
      <c r="AM55" s="33" t="str">
        <f t="shared" si="57"/>
        <v/>
      </c>
      <c r="AO55" s="22">
        <f t="shared" si="58"/>
        <v>0</v>
      </c>
      <c r="AP55">
        <f t="shared" si="59"/>
        <v>0</v>
      </c>
      <c r="AQ55">
        <f t="shared" si="60"/>
        <v>0</v>
      </c>
      <c r="AR55">
        <f t="shared" si="61"/>
        <v>0</v>
      </c>
      <c r="AS55">
        <f t="shared" si="62"/>
        <v>0</v>
      </c>
      <c r="AT55">
        <f t="shared" si="63"/>
        <v>0</v>
      </c>
      <c r="AU55">
        <f t="shared" si="64"/>
        <v>0</v>
      </c>
      <c r="AV55">
        <f t="shared" si="65"/>
        <v>0</v>
      </c>
      <c r="AW55">
        <f t="shared" si="66"/>
        <v>0</v>
      </c>
      <c r="AX55">
        <f t="shared" si="67"/>
        <v>0</v>
      </c>
      <c r="AY55">
        <f t="shared" si="68"/>
        <v>0</v>
      </c>
      <c r="AZ55">
        <f t="shared" si="69"/>
        <v>0</v>
      </c>
      <c r="BA55">
        <f t="shared" si="70"/>
        <v>0</v>
      </c>
      <c r="BB55">
        <f t="shared" si="71"/>
        <v>0</v>
      </c>
      <c r="BC55">
        <f t="shared" si="72"/>
        <v>0</v>
      </c>
      <c r="BD55">
        <f t="shared" si="73"/>
        <v>0</v>
      </c>
      <c r="BE55" s="22">
        <f t="shared" ref="BE55:BR55" si="92">BD55+LARGE($AO55:$BC55,BE$4)</f>
        <v>0</v>
      </c>
      <c r="BF55" s="22">
        <f t="shared" si="92"/>
        <v>0</v>
      </c>
      <c r="BG55" s="22">
        <f t="shared" si="92"/>
        <v>0</v>
      </c>
      <c r="BH55" s="22">
        <f t="shared" si="92"/>
        <v>0</v>
      </c>
      <c r="BI55" s="22">
        <f t="shared" si="92"/>
        <v>0</v>
      </c>
      <c r="BJ55" s="22">
        <f t="shared" si="92"/>
        <v>0</v>
      </c>
      <c r="BK55" s="22">
        <f t="shared" si="92"/>
        <v>0</v>
      </c>
      <c r="BL55" s="22">
        <f t="shared" si="92"/>
        <v>0</v>
      </c>
      <c r="BM55" s="22">
        <f t="shared" si="92"/>
        <v>0</v>
      </c>
      <c r="BN55" s="22">
        <f t="shared" si="92"/>
        <v>0</v>
      </c>
      <c r="BO55" s="22">
        <f t="shared" si="92"/>
        <v>0</v>
      </c>
      <c r="BP55" s="22">
        <f t="shared" si="92"/>
        <v>0</v>
      </c>
      <c r="BQ55" s="22">
        <f t="shared" si="92"/>
        <v>0</v>
      </c>
      <c r="BR55" s="22">
        <f t="shared" si="92"/>
        <v>0</v>
      </c>
    </row>
    <row r="56" spans="1:70" ht="16.5">
      <c r="A56" s="14"/>
      <c r="B56" s="32" t="str">
        <f>IF(ISNA(VLOOKUP(A56,'Licenciés Jeunes 2023'!A:C,3,0)),"",VLOOKUP(A56,'Licenciés Jeunes 2023'!A:C,3,0))</f>
        <v/>
      </c>
      <c r="C56" s="32" t="str">
        <f>IF(ISNA(VLOOKUP(A56,'Licenciés Jeunes 2023'!A:C,2,0)),"",VLOOKUP(A56,'Licenciés Jeunes 2023'!A:C,2,0))</f>
        <v/>
      </c>
      <c r="D56" s="32" t="str">
        <f>IF(ISNA(VLOOKUP(A56,'Licenciés Jeunes 2023'!A:F,6,0)),"",VLOOKUP(A56,'Licenciés Jeunes 2023'!A:F,6,0))</f>
        <v/>
      </c>
      <c r="E56" s="6"/>
      <c r="F56" s="2">
        <f>IF(E$2="Bike &amp; Run",IF(ISNA(VLOOKUP(E56,Paramètres!$B$3:$C$56,2,FALSE)),0,VLOOKUP(E56,Paramètres!$B$3:$C$56,2,FALSE)*Paramètres!$K$3),IF(OR(E56="",OR($D56="",$D56="NL",$D56="HORS LIGUE")),0,VLOOKUP(IF(OR(E56="",OR($D56="",$D56="NL",$D56="HORS LIGUE")),"",COUNTIFS($D$5:$D$72,"&lt;&gt;"&amp;"",$D$5:$D$72,"&lt;&gt;"&amp;"NL",$D$5:$D$72,"&lt;&gt;"&amp;"HORS LIGUE",E$5:E$72,"&lt;"&amp;E56)+1),Paramètres!$B$3:$C$56,2,FALSE)*Paramètres!$K$3))</f>
        <v>0</v>
      </c>
      <c r="G56" s="4"/>
      <c r="H56" s="2">
        <f>IF(G$2="Bike &amp; Run",IF(ISNA(VLOOKUP(G56,Paramètres!$B$3:$C$56,2,FALSE)),0,VLOOKUP(G56,Paramètres!$B$3:$C$56,2,FALSE)*Paramètres!$K$4),IF(OR(G56="",OR($D56="",$D56="NL",$D56="HORS LIGUE")),0,VLOOKUP(IF(OR(G56="",OR($D56="",$D56="NL",$D56="HORS LIGUE")),"",COUNTIFS($D$5:$D$72,"&lt;&gt;"&amp;"",$D$5:$D$72,"&lt;&gt;"&amp;"NL",$D$5:$D$72,"&lt;&gt;"&amp;"HORS LIGUE",G$5:G$72,"&lt;"&amp;G56)+1),Paramètres!$B$3:$C$56,2,FALSE)*Paramètres!$K$4))</f>
        <v>0</v>
      </c>
      <c r="I56" s="36"/>
      <c r="J56" s="2">
        <f>IF(I$2="Bike &amp; Run",IF(ISNA(VLOOKUP(I56,Paramètres!$B$3:$C$56,2,FALSE)),0,VLOOKUP(I56,Paramètres!$B$3:$C$56,2,FALSE)*Paramètres!$K$5),IF(OR(I56="",OR($D56="",$D56="NL",$D56="HORS LIGUE")),0,VLOOKUP(IF(OR(I56="",OR($D56="",$D56="NL",$D56="HORS LIGUE")),"",COUNTIFS($D$5:$D$72,"&lt;&gt;"&amp;"",$D$5:$D$72,"&lt;&gt;"&amp;"NL",$D$5:$D$72,"&lt;&gt;"&amp;"HORS LIGUE",I$5:I$72,"&lt;"&amp;I56)+1),Paramètres!$B$3:$C$56,2,FALSE)*Paramètres!$K$5))</f>
        <v>0</v>
      </c>
      <c r="K56" s="4"/>
      <c r="L56" s="2">
        <f>IF(K$2="Bike &amp; Run",IF(ISNA(VLOOKUP(K56,Paramètres!$B$3:$C$56,2,FALSE)),0,VLOOKUP(K56,Paramètres!$B$3:$C$56,2,FALSE)*Paramètres!$K$6),IF(OR(K56="",OR($D56="",$D56="NL",$D56="HORS LIGUE")),0,VLOOKUP(IF(OR(K56="",OR($D56="",$D56="NL",$D56="HORS LIGUE")),"",COUNTIFS($D$5:$D$72,"&lt;&gt;"&amp;"",$D$5:$D$72,"&lt;&gt;"&amp;"NL",$D$5:$D$72,"&lt;&gt;"&amp;"HORS LIGUE",K$5:K$72,"&lt;"&amp;K56)+1),Paramètres!$B$3:$C$56,2,FALSE)*Paramètres!$K$6))</f>
        <v>0</v>
      </c>
      <c r="M56" s="4"/>
      <c r="N56" s="2">
        <f>IF(M$2="Bike &amp; Run",IF(ISNA(VLOOKUP(M56,Paramètres!$B$3:$C$56,2,FALSE)),0,VLOOKUP(M56,Paramètres!$B$3:$C$56,2,FALSE)*Paramètres!$K$7),IF(OR(M56="",OR($D56="",$D56="NL",$D56="HORS LIGUE")),0,VLOOKUP(IF(OR(M56="",OR($D56="",$D56="NL",$D56="HORS LIGUE")),"",COUNTIFS($D$5:$D$72,"&lt;&gt;"&amp;"",$D$5:$D$72,"&lt;&gt;"&amp;"NL",$D$5:$D$72,"&lt;&gt;"&amp;"HORS LIGUE",M$5:M$72,"&lt;"&amp;M56)+1),Paramètres!$B$3:$C$56,2,FALSE)*Paramètres!$K$7))</f>
        <v>0</v>
      </c>
      <c r="O56" s="46"/>
      <c r="P56" s="2">
        <f>IF(O$2="Bike &amp; Run",IF(ISNA(VLOOKUP(O56,Paramètres!$B$3:$C$56,2,FALSE)),0,VLOOKUP(O56,Paramètres!$B$3:$C$56,2,FALSE)*Paramètres!$K$8),IF(OR(O56="",OR($D56="",$D56="NL",$D56="HORS LIGUE")),0,VLOOKUP(IF(OR(O56="",OR($D56="",$D56="NL",$D56="HORS LIGUE")),"",COUNTIFS($D$5:$D$72,"&lt;&gt;"&amp;"",$D$5:$D$72,"&lt;&gt;"&amp;"NL",$D$5:$D$72,"&lt;&gt;"&amp;"HORS LIGUE",O$5:O$72,"&lt;"&amp;O56)+1),Paramètres!$B$3:$C$56,2,FALSE)*Paramètres!$K$8))</f>
        <v>0</v>
      </c>
      <c r="Q56" s="46"/>
      <c r="R56" s="2">
        <f>IF(Q$2="Bike &amp; Run",IF(ISNA(VLOOKUP(Q56,Paramètres!$B$3:$C$56,2,FALSE)),0,VLOOKUP(Q56,Paramètres!$B$3:$C$56,2,FALSE)*Paramètres!$K$9),IF(OR(Q56="",OR($D56="",$D56="NL",$D56="HORS LIGUE")),0,VLOOKUP(IF(OR(Q56="",OR($D56="",$D56="NL",$D56="HORS LIGUE")),"",COUNTIFS($D$5:$D$72,"&lt;&gt;"&amp;"",$D$5:$D$72,"&lt;&gt;"&amp;"NL",$D$5:$D$72,"&lt;&gt;"&amp;"HORS LIGUE",Q$5:Q$72,"&lt;"&amp;Q56)+1),Paramètres!$B$3:$C$56,2,FALSE)*Paramètres!$K$9))</f>
        <v>0</v>
      </c>
      <c r="S56" s="46"/>
      <c r="T56" s="2">
        <f>IF(S$2="Bike &amp; Run",IF(ISNA(VLOOKUP(S56,Paramètres!$B$3:$C$56,2,FALSE)),0,VLOOKUP(S56,Paramètres!$B$3:$C$56,2,FALSE)*Paramètres!$K$10),IF(OR(S56="",OR($D56="",$D56="NL",$D56="HORS LIGUE")),0,VLOOKUP(IF(OR(S56="",OR($D56="",$D56="NL",$D56="HORS LIGUE")),"",COUNTIFS($D$5:$D$72,"&lt;&gt;"&amp;"",$D$5:$D$72,"&lt;&gt;"&amp;"NL",$D$5:$D$72,"&lt;&gt;"&amp;"HORS LIGUE",S$5:S$72,"&lt;"&amp;S56)+1),Paramètres!$B$3:$C$56,2,FALSE)*Paramètres!$K$10))</f>
        <v>0</v>
      </c>
      <c r="U56" s="46"/>
      <c r="V56" s="2">
        <f>IF(U$2="Bike &amp; Run",IF(ISNA(VLOOKUP(U56,Paramètres!$B$3:$C$56,2,FALSE)),0,VLOOKUP(U56,Paramètres!$B$3:$C$56,2,FALSE)*Paramètres!$K$11),IF(OR(U56="",OR($D56="",$D56="NL",$D56="HORS LIGUE")),0,VLOOKUP(IF(OR(U56="",OR($D56="",$D56="NL",$D56="HORS LIGUE")),"",COUNTIFS($D$5:$D$72,"&lt;&gt;"&amp;"",$D$5:$D$72,"&lt;&gt;"&amp;"NL",$D$5:$D$72,"&lt;&gt;"&amp;"HORS LIGUE",U$5:U$72,"&lt;"&amp;U56)+1),Paramètres!$B$3:$C$56,2,FALSE)*Paramètres!$K$11))</f>
        <v>0</v>
      </c>
      <c r="W56" s="46"/>
      <c r="X56" s="2">
        <f>IF(W$2="Bike &amp; Run",IF(ISNA(VLOOKUP(W56,Paramètres!$B$3:$C$56,2,FALSE)),0,VLOOKUP(W56,Paramètres!$B$3:$C$56,2,FALSE)*Paramètres!$K$12),IF(OR(W56="",OR($D56="",$D56="NL",$D56="HORS LIGUE")),0,VLOOKUP(IF(OR(W56="",OR($D56="",$D56="NL",$D56="HORS LIGUE")),"",COUNTIFS($D$5:$D$72,"&lt;&gt;"&amp;"",$D$5:$D$72,"&lt;&gt;"&amp;"NL",$D$5:$D$72,"&lt;&gt;"&amp;"HORS LIGUE",W$5:W$72,"&lt;"&amp;W56)+1),Paramètres!$B$3:$C$56,2,FALSE)*Paramètres!$K$12))</f>
        <v>0</v>
      </c>
      <c r="Y56" s="46"/>
      <c r="Z56" s="2">
        <f>IF(Y$2="Bike &amp; Run",IF(ISNA(VLOOKUP(Y56,Paramètres!$B$3:$C$56,2,FALSE)),0,VLOOKUP(Y56,Paramètres!$B$3:$C$56,2,FALSE)*Paramètres!$K$13),IF(OR(Y56="",OR($D56="",$D56="NL",$D56="HORS LIGUE")),0,VLOOKUP(IF(OR(Y56="",OR($D56="",$D56="NL",$D56="HORS LIGUE")),"",COUNTIFS($D$5:$D$72,"&lt;&gt;"&amp;"",$D$5:$D$72,"&lt;&gt;"&amp;"NL",$D$5:$D$72,"&lt;&gt;"&amp;"HORS LIGUE",Y$5:Y$72,"&lt;"&amp;Y56)+1),Paramètres!$B$3:$C$56,2,FALSE)*Paramètres!$K$13))</f>
        <v>0</v>
      </c>
      <c r="AA56" s="46"/>
      <c r="AB56" s="2">
        <f>IF(AA$2="Bike &amp; Run",IF(ISNA(VLOOKUP(AA56,Paramètres!$B$3:$C$56,2,FALSE)),0,VLOOKUP(AA56,Paramètres!$B$3:$C$56,2,FALSE)*Paramètres!$K$14),IF(OR(AA56="",OR($D56="",$D56="NL",$D56="HORS LIGUE")),0,VLOOKUP(IF(OR(AA56="",OR($D56="",$D56="NL",$D56="HORS LIGUE")),"",COUNTIFS($D$5:$D$72,"&lt;&gt;"&amp;"",$D$5:$D$72,"&lt;&gt;"&amp;"NL",$D$5:$D$72,"&lt;&gt;"&amp;"HORS LIGUE",AA$5:AA$72,"&lt;"&amp;AA56)+1),Paramètres!$B$3:$C$56,2,FALSE)*Paramètres!$K$14))</f>
        <v>0</v>
      </c>
      <c r="AC56" s="46"/>
      <c r="AD56" s="2">
        <f>IF(AC$2="Bike &amp; Run",IF(ISNA(VLOOKUP(AC56,Paramètres!$B$3:$C$56,2,FALSE)),0,VLOOKUP(AC56,Paramètres!$B$3:$C$56,2,FALSE)*Paramètres!$K$15),IF(OR(AC56="",OR($D56="",$D56="NL",$D56="HORS LIGUE")),0,VLOOKUP(IF(OR(AC56="",OR($D56="",$D56="NL",$D56="HORS LIGUE")),"",COUNTIFS($D$5:$D$72,"&lt;&gt;"&amp;"",$D$5:$D$72,"&lt;&gt;"&amp;"NL",$D$5:$D$72,"&lt;&gt;"&amp;"HORS LIGUE",AC$5:AC$72,"&lt;"&amp;AC56)+1),Paramètres!$B$3:$C$56,2,FALSE)*Paramètres!$K$15))</f>
        <v>0</v>
      </c>
      <c r="AE56" s="46"/>
      <c r="AF56" s="2">
        <f>IF(AE$2="Bike &amp; Run",IF(ISNA(VLOOKUP(AE56,Paramètres!$B$3:$C$56,2,FALSE)),0,VLOOKUP(AE56,Paramètres!$B$3:$C$56,2,FALSE)*Paramètres!$K$16),IF(OR(AE56="",OR($D56="",$D56="NL",$D56="HORS LIGUE")),0,VLOOKUP(IF(OR(AE56="",OR($D56="",$D56="NL",$D56="HORS LIGUE")),"",COUNTIFS($D$5:$D$72,"&lt;&gt;"&amp;"",$D$5:$D$72,"&lt;&gt;"&amp;"NL",$D$5:$D$72,"&lt;&gt;"&amp;"HORS LIGUE",AE$5:AE$72,"&lt;"&amp;AE56)+1),Paramètres!$B$3:$C$56,2,FALSE)*Paramètres!$K$16))</f>
        <v>0</v>
      </c>
      <c r="AG56" s="46"/>
      <c r="AH56" s="2">
        <f>IF(AG$2="Bike &amp; Run",IF(ISNA(VLOOKUP(AG56,Paramètres!$B$3:$C$56,2,FALSE)),0,VLOOKUP(AG56,Paramètres!$B$3:$C$56,2,FALSE)*Paramètres!$K$17),IF(OR(AG56="",OR($D56="",$D56="NL",$D56="HORS LIGUE")),0,VLOOKUP(IF(OR(AG56="",OR($D56="",$D56="NL",$D56="HORS LIGUE")),"",COUNTIFS($D$5:$D$72,"&lt;&gt;"&amp;"",$D$5:$D$72,"&lt;&gt;"&amp;"NL",$D$5:$D$72,"&lt;&gt;"&amp;"HORS LIGUE",AG$5:AG$72,"&lt;"&amp;AG56)+1),Paramètres!$B$3:$C$56,2,FALSE)*Paramètres!$K$17))</f>
        <v>0</v>
      </c>
      <c r="AI56" s="40">
        <f t="shared" si="53"/>
        <v>0</v>
      </c>
      <c r="AJ56" s="3" t="str">
        <f t="shared" si="54"/>
        <v/>
      </c>
      <c r="AK56" s="5">
        <f t="shared" si="55"/>
        <v>0</v>
      </c>
      <c r="AL56" s="41">
        <f t="shared" si="56"/>
        <v>0</v>
      </c>
      <c r="AM56" s="33" t="str">
        <f t="shared" si="57"/>
        <v/>
      </c>
      <c r="AO56" s="22">
        <f t="shared" si="58"/>
        <v>0</v>
      </c>
      <c r="AP56">
        <f t="shared" si="59"/>
        <v>0</v>
      </c>
      <c r="AQ56">
        <f t="shared" si="60"/>
        <v>0</v>
      </c>
      <c r="AR56">
        <f t="shared" si="61"/>
        <v>0</v>
      </c>
      <c r="AS56">
        <f t="shared" si="62"/>
        <v>0</v>
      </c>
      <c r="AT56">
        <f t="shared" si="63"/>
        <v>0</v>
      </c>
      <c r="AU56">
        <f t="shared" si="64"/>
        <v>0</v>
      </c>
      <c r="AV56">
        <f t="shared" si="65"/>
        <v>0</v>
      </c>
      <c r="AW56">
        <f t="shared" si="66"/>
        <v>0</v>
      </c>
      <c r="AX56">
        <f t="shared" si="67"/>
        <v>0</v>
      </c>
      <c r="AY56">
        <f t="shared" si="68"/>
        <v>0</v>
      </c>
      <c r="AZ56">
        <f t="shared" si="69"/>
        <v>0</v>
      </c>
      <c r="BA56">
        <f t="shared" si="70"/>
        <v>0</v>
      </c>
      <c r="BB56">
        <f t="shared" si="71"/>
        <v>0</v>
      </c>
      <c r="BC56">
        <f t="shared" si="72"/>
        <v>0</v>
      </c>
      <c r="BD56">
        <f t="shared" si="73"/>
        <v>0</v>
      </c>
      <c r="BE56" s="22">
        <f t="shared" ref="BE56:BR56" si="93">BD56+LARGE($AO56:$BC56,BE$4)</f>
        <v>0</v>
      </c>
      <c r="BF56" s="22">
        <f t="shared" si="93"/>
        <v>0</v>
      </c>
      <c r="BG56" s="22">
        <f t="shared" si="93"/>
        <v>0</v>
      </c>
      <c r="BH56" s="22">
        <f t="shared" si="93"/>
        <v>0</v>
      </c>
      <c r="BI56" s="22">
        <f t="shared" si="93"/>
        <v>0</v>
      </c>
      <c r="BJ56" s="22">
        <f t="shared" si="93"/>
        <v>0</v>
      </c>
      <c r="BK56" s="22">
        <f t="shared" si="93"/>
        <v>0</v>
      </c>
      <c r="BL56" s="22">
        <f t="shared" si="93"/>
        <v>0</v>
      </c>
      <c r="BM56" s="22">
        <f t="shared" si="93"/>
        <v>0</v>
      </c>
      <c r="BN56" s="22">
        <f t="shared" si="93"/>
        <v>0</v>
      </c>
      <c r="BO56" s="22">
        <f t="shared" si="93"/>
        <v>0</v>
      </c>
      <c r="BP56" s="22">
        <f t="shared" si="93"/>
        <v>0</v>
      </c>
      <c r="BQ56" s="22">
        <f t="shared" si="93"/>
        <v>0</v>
      </c>
      <c r="BR56" s="22">
        <f t="shared" si="93"/>
        <v>0</v>
      </c>
    </row>
    <row r="57" spans="1:70" ht="16.5">
      <c r="A57" s="14"/>
      <c r="B57" s="32" t="str">
        <f>IF(ISNA(VLOOKUP(A57,'Licenciés Jeunes 2023'!A:C,3,0)),"",VLOOKUP(A57,'Licenciés Jeunes 2023'!A:C,3,0))</f>
        <v/>
      </c>
      <c r="C57" s="32" t="str">
        <f>IF(ISNA(VLOOKUP(A57,'Licenciés Jeunes 2023'!A:C,2,0)),"",VLOOKUP(A57,'Licenciés Jeunes 2023'!A:C,2,0))</f>
        <v/>
      </c>
      <c r="D57" s="32" t="str">
        <f>IF(ISNA(VLOOKUP(A57,'Licenciés Jeunes 2023'!A:F,6,0)),"",VLOOKUP(A57,'Licenciés Jeunes 2023'!A:F,6,0))</f>
        <v/>
      </c>
      <c r="E57" s="6"/>
      <c r="F57" s="2">
        <f>IF(E$2="Bike &amp; Run",IF(ISNA(VLOOKUP(E57,Paramètres!$B$3:$C$56,2,FALSE)),0,VLOOKUP(E57,Paramètres!$B$3:$C$56,2,FALSE)*Paramètres!$K$3),IF(OR(E57="",OR($D57="",$D57="NL",$D57="HORS LIGUE")),0,VLOOKUP(IF(OR(E57="",OR($D57="",$D57="NL",$D57="HORS LIGUE")),"",COUNTIFS($D$5:$D$72,"&lt;&gt;"&amp;"",$D$5:$D$72,"&lt;&gt;"&amp;"NL",$D$5:$D$72,"&lt;&gt;"&amp;"HORS LIGUE",E$5:E$72,"&lt;"&amp;E57)+1),Paramètres!$B$3:$C$56,2,FALSE)*Paramètres!$K$3))</f>
        <v>0</v>
      </c>
      <c r="G57" s="4"/>
      <c r="H57" s="2">
        <f>IF(G$2="Bike &amp; Run",IF(ISNA(VLOOKUP(G57,Paramètres!$B$3:$C$56,2,FALSE)),0,VLOOKUP(G57,Paramètres!$B$3:$C$56,2,FALSE)*Paramètres!$K$4),IF(OR(G57="",OR($D57="",$D57="NL",$D57="HORS LIGUE")),0,VLOOKUP(IF(OR(G57="",OR($D57="",$D57="NL",$D57="HORS LIGUE")),"",COUNTIFS($D$5:$D$72,"&lt;&gt;"&amp;"",$D$5:$D$72,"&lt;&gt;"&amp;"NL",$D$5:$D$72,"&lt;&gt;"&amp;"HORS LIGUE",G$5:G$72,"&lt;"&amp;G57)+1),Paramètres!$B$3:$C$56,2,FALSE)*Paramètres!$K$4))</f>
        <v>0</v>
      </c>
      <c r="I57" s="36"/>
      <c r="J57" s="2">
        <f>IF(I$2="Bike &amp; Run",IF(ISNA(VLOOKUP(I57,Paramètres!$B$3:$C$56,2,FALSE)),0,VLOOKUP(I57,Paramètres!$B$3:$C$56,2,FALSE)*Paramètres!$K$5),IF(OR(I57="",OR($D57="",$D57="NL",$D57="HORS LIGUE")),0,VLOOKUP(IF(OR(I57="",OR($D57="",$D57="NL",$D57="HORS LIGUE")),"",COUNTIFS($D$5:$D$72,"&lt;&gt;"&amp;"",$D$5:$D$72,"&lt;&gt;"&amp;"NL",$D$5:$D$72,"&lt;&gt;"&amp;"HORS LIGUE",I$5:I$72,"&lt;"&amp;I57)+1),Paramètres!$B$3:$C$56,2,FALSE)*Paramètres!$K$5))</f>
        <v>0</v>
      </c>
      <c r="K57" s="4"/>
      <c r="L57" s="2">
        <f>IF(K$2="Bike &amp; Run",IF(ISNA(VLOOKUP(K57,Paramètres!$B$3:$C$56,2,FALSE)),0,VLOOKUP(K57,Paramètres!$B$3:$C$56,2,FALSE)*Paramètres!$K$6),IF(OR(K57="",OR($D57="",$D57="NL",$D57="HORS LIGUE")),0,VLOOKUP(IF(OR(K57="",OR($D57="",$D57="NL",$D57="HORS LIGUE")),"",COUNTIFS($D$5:$D$72,"&lt;&gt;"&amp;"",$D$5:$D$72,"&lt;&gt;"&amp;"NL",$D$5:$D$72,"&lt;&gt;"&amp;"HORS LIGUE",K$5:K$72,"&lt;"&amp;K57)+1),Paramètres!$B$3:$C$56,2,FALSE)*Paramètres!$K$6))</f>
        <v>0</v>
      </c>
      <c r="M57" s="4"/>
      <c r="N57" s="2">
        <f>IF(M$2="Bike &amp; Run",IF(ISNA(VLOOKUP(M57,Paramètres!$B$3:$C$56,2,FALSE)),0,VLOOKUP(M57,Paramètres!$B$3:$C$56,2,FALSE)*Paramètres!$K$7),IF(OR(M57="",OR($D57="",$D57="NL",$D57="HORS LIGUE")),0,VLOOKUP(IF(OR(M57="",OR($D57="",$D57="NL",$D57="HORS LIGUE")),"",COUNTIFS($D$5:$D$72,"&lt;&gt;"&amp;"",$D$5:$D$72,"&lt;&gt;"&amp;"NL",$D$5:$D$72,"&lt;&gt;"&amp;"HORS LIGUE",M$5:M$72,"&lt;"&amp;M57)+1),Paramètres!$B$3:$C$56,2,FALSE)*Paramètres!$K$7))</f>
        <v>0</v>
      </c>
      <c r="O57" s="46"/>
      <c r="P57" s="2">
        <f>IF(O$2="Bike &amp; Run",IF(ISNA(VLOOKUP(O57,Paramètres!$B$3:$C$56,2,FALSE)),0,VLOOKUP(O57,Paramètres!$B$3:$C$56,2,FALSE)*Paramètres!$K$8),IF(OR(O57="",OR($D57="",$D57="NL",$D57="HORS LIGUE")),0,VLOOKUP(IF(OR(O57="",OR($D57="",$D57="NL",$D57="HORS LIGUE")),"",COUNTIFS($D$5:$D$72,"&lt;&gt;"&amp;"",$D$5:$D$72,"&lt;&gt;"&amp;"NL",$D$5:$D$72,"&lt;&gt;"&amp;"HORS LIGUE",O$5:O$72,"&lt;"&amp;O57)+1),Paramètres!$B$3:$C$56,2,FALSE)*Paramètres!$K$8))</f>
        <v>0</v>
      </c>
      <c r="Q57" s="46"/>
      <c r="R57" s="2">
        <f>IF(Q$2="Bike &amp; Run",IF(ISNA(VLOOKUP(Q57,Paramètres!$B$3:$C$56,2,FALSE)),0,VLOOKUP(Q57,Paramètres!$B$3:$C$56,2,FALSE)*Paramètres!$K$9),IF(OR(Q57="",OR($D57="",$D57="NL",$D57="HORS LIGUE")),0,VLOOKUP(IF(OR(Q57="",OR($D57="",$D57="NL",$D57="HORS LIGUE")),"",COUNTIFS($D$5:$D$72,"&lt;&gt;"&amp;"",$D$5:$D$72,"&lt;&gt;"&amp;"NL",$D$5:$D$72,"&lt;&gt;"&amp;"HORS LIGUE",Q$5:Q$72,"&lt;"&amp;Q57)+1),Paramètres!$B$3:$C$56,2,FALSE)*Paramètres!$K$9))</f>
        <v>0</v>
      </c>
      <c r="S57" s="46"/>
      <c r="T57" s="2">
        <f>IF(S$2="Bike &amp; Run",IF(ISNA(VLOOKUP(S57,Paramètres!$B$3:$C$56,2,FALSE)),0,VLOOKUP(S57,Paramètres!$B$3:$C$56,2,FALSE)*Paramètres!$K$10),IF(OR(S57="",OR($D57="",$D57="NL",$D57="HORS LIGUE")),0,VLOOKUP(IF(OR(S57="",OR($D57="",$D57="NL",$D57="HORS LIGUE")),"",COUNTIFS($D$5:$D$72,"&lt;&gt;"&amp;"",$D$5:$D$72,"&lt;&gt;"&amp;"NL",$D$5:$D$72,"&lt;&gt;"&amp;"HORS LIGUE",S$5:S$72,"&lt;"&amp;S57)+1),Paramètres!$B$3:$C$56,2,FALSE)*Paramètres!$K$10))</f>
        <v>0</v>
      </c>
      <c r="U57" s="46"/>
      <c r="V57" s="2">
        <f>IF(U$2="Bike &amp; Run",IF(ISNA(VLOOKUP(U57,Paramètres!$B$3:$C$56,2,FALSE)),0,VLOOKUP(U57,Paramètres!$B$3:$C$56,2,FALSE)*Paramètres!$K$11),IF(OR(U57="",OR($D57="",$D57="NL",$D57="HORS LIGUE")),0,VLOOKUP(IF(OR(U57="",OR($D57="",$D57="NL",$D57="HORS LIGUE")),"",COUNTIFS($D$5:$D$72,"&lt;&gt;"&amp;"",$D$5:$D$72,"&lt;&gt;"&amp;"NL",$D$5:$D$72,"&lt;&gt;"&amp;"HORS LIGUE",U$5:U$72,"&lt;"&amp;U57)+1),Paramètres!$B$3:$C$56,2,FALSE)*Paramètres!$K$11))</f>
        <v>0</v>
      </c>
      <c r="W57" s="46"/>
      <c r="X57" s="2">
        <f>IF(W$2="Bike &amp; Run",IF(ISNA(VLOOKUP(W57,Paramètres!$B$3:$C$56,2,FALSE)),0,VLOOKUP(W57,Paramètres!$B$3:$C$56,2,FALSE)*Paramètres!$K$12),IF(OR(W57="",OR($D57="",$D57="NL",$D57="HORS LIGUE")),0,VLOOKUP(IF(OR(W57="",OR($D57="",$D57="NL",$D57="HORS LIGUE")),"",COUNTIFS($D$5:$D$72,"&lt;&gt;"&amp;"",$D$5:$D$72,"&lt;&gt;"&amp;"NL",$D$5:$D$72,"&lt;&gt;"&amp;"HORS LIGUE",W$5:W$72,"&lt;"&amp;W57)+1),Paramètres!$B$3:$C$56,2,FALSE)*Paramètres!$K$12))</f>
        <v>0</v>
      </c>
      <c r="Y57" s="46"/>
      <c r="Z57" s="2">
        <f>IF(Y$2="Bike &amp; Run",IF(ISNA(VLOOKUP(Y57,Paramètres!$B$3:$C$56,2,FALSE)),0,VLOOKUP(Y57,Paramètres!$B$3:$C$56,2,FALSE)*Paramètres!$K$13),IF(OR(Y57="",OR($D57="",$D57="NL",$D57="HORS LIGUE")),0,VLOOKUP(IF(OR(Y57="",OR($D57="",$D57="NL",$D57="HORS LIGUE")),"",COUNTIFS($D$5:$D$72,"&lt;&gt;"&amp;"",$D$5:$D$72,"&lt;&gt;"&amp;"NL",$D$5:$D$72,"&lt;&gt;"&amp;"HORS LIGUE",Y$5:Y$72,"&lt;"&amp;Y57)+1),Paramètres!$B$3:$C$56,2,FALSE)*Paramètres!$K$13))</f>
        <v>0</v>
      </c>
      <c r="AA57" s="46"/>
      <c r="AB57" s="2">
        <f>IF(AA$2="Bike &amp; Run",IF(ISNA(VLOOKUP(AA57,Paramètres!$B$3:$C$56,2,FALSE)),0,VLOOKUP(AA57,Paramètres!$B$3:$C$56,2,FALSE)*Paramètres!$K$14),IF(OR(AA57="",OR($D57="",$D57="NL",$D57="HORS LIGUE")),0,VLOOKUP(IF(OR(AA57="",OR($D57="",$D57="NL",$D57="HORS LIGUE")),"",COUNTIFS($D$5:$D$72,"&lt;&gt;"&amp;"",$D$5:$D$72,"&lt;&gt;"&amp;"NL",$D$5:$D$72,"&lt;&gt;"&amp;"HORS LIGUE",AA$5:AA$72,"&lt;"&amp;AA57)+1),Paramètres!$B$3:$C$56,2,FALSE)*Paramètres!$K$14))</f>
        <v>0</v>
      </c>
      <c r="AC57" s="46"/>
      <c r="AD57" s="2">
        <f>IF(AC$2="Bike &amp; Run",IF(ISNA(VLOOKUP(AC57,Paramètres!$B$3:$C$56,2,FALSE)),0,VLOOKUP(AC57,Paramètres!$B$3:$C$56,2,FALSE)*Paramètres!$K$15),IF(OR(AC57="",OR($D57="",$D57="NL",$D57="HORS LIGUE")),0,VLOOKUP(IF(OR(AC57="",OR($D57="",$D57="NL",$D57="HORS LIGUE")),"",COUNTIFS($D$5:$D$72,"&lt;&gt;"&amp;"",$D$5:$D$72,"&lt;&gt;"&amp;"NL",$D$5:$D$72,"&lt;&gt;"&amp;"HORS LIGUE",AC$5:AC$72,"&lt;"&amp;AC57)+1),Paramètres!$B$3:$C$56,2,FALSE)*Paramètres!$K$15))</f>
        <v>0</v>
      </c>
      <c r="AE57" s="46"/>
      <c r="AF57" s="2">
        <f>IF(AE$2="Bike &amp; Run",IF(ISNA(VLOOKUP(AE57,Paramètres!$B$3:$C$56,2,FALSE)),0,VLOOKUP(AE57,Paramètres!$B$3:$C$56,2,FALSE)*Paramètres!$K$16),IF(OR(AE57="",OR($D57="",$D57="NL",$D57="HORS LIGUE")),0,VLOOKUP(IF(OR(AE57="",OR($D57="",$D57="NL",$D57="HORS LIGUE")),"",COUNTIFS($D$5:$D$72,"&lt;&gt;"&amp;"",$D$5:$D$72,"&lt;&gt;"&amp;"NL",$D$5:$D$72,"&lt;&gt;"&amp;"HORS LIGUE",AE$5:AE$72,"&lt;"&amp;AE57)+1),Paramètres!$B$3:$C$56,2,FALSE)*Paramètres!$K$16))</f>
        <v>0</v>
      </c>
      <c r="AG57" s="46"/>
      <c r="AH57" s="2">
        <f>IF(AG$2="Bike &amp; Run",IF(ISNA(VLOOKUP(AG57,Paramètres!$B$3:$C$56,2,FALSE)),0,VLOOKUP(AG57,Paramètres!$B$3:$C$56,2,FALSE)*Paramètres!$K$17),IF(OR(AG57="",OR($D57="",$D57="NL",$D57="HORS LIGUE")),0,VLOOKUP(IF(OR(AG57="",OR($D57="",$D57="NL",$D57="HORS LIGUE")),"",COUNTIFS($D$5:$D$72,"&lt;&gt;"&amp;"",$D$5:$D$72,"&lt;&gt;"&amp;"NL",$D$5:$D$72,"&lt;&gt;"&amp;"HORS LIGUE",AG$5:AG$72,"&lt;"&amp;AG57)+1),Paramètres!$B$3:$C$56,2,FALSE)*Paramètres!$K$17))</f>
        <v>0</v>
      </c>
      <c r="AI57" s="40">
        <f t="shared" si="53"/>
        <v>0</v>
      </c>
      <c r="AJ57" s="3" t="str">
        <f t="shared" si="54"/>
        <v/>
      </c>
      <c r="AK57" s="5">
        <f t="shared" si="55"/>
        <v>0</v>
      </c>
      <c r="AL57" s="41">
        <f t="shared" si="56"/>
        <v>0</v>
      </c>
      <c r="AM57" s="33" t="str">
        <f t="shared" si="57"/>
        <v/>
      </c>
      <c r="AO57" s="22">
        <f t="shared" si="58"/>
        <v>0</v>
      </c>
      <c r="AP57">
        <f t="shared" si="59"/>
        <v>0</v>
      </c>
      <c r="AQ57">
        <f t="shared" si="60"/>
        <v>0</v>
      </c>
      <c r="AR57">
        <f t="shared" si="61"/>
        <v>0</v>
      </c>
      <c r="AS57">
        <f t="shared" si="62"/>
        <v>0</v>
      </c>
      <c r="AT57">
        <f t="shared" si="63"/>
        <v>0</v>
      </c>
      <c r="AU57">
        <f t="shared" si="64"/>
        <v>0</v>
      </c>
      <c r="AV57">
        <f t="shared" si="65"/>
        <v>0</v>
      </c>
      <c r="AW57">
        <f t="shared" si="66"/>
        <v>0</v>
      </c>
      <c r="AX57">
        <f t="shared" si="67"/>
        <v>0</v>
      </c>
      <c r="AY57">
        <f t="shared" si="68"/>
        <v>0</v>
      </c>
      <c r="AZ57">
        <f t="shared" si="69"/>
        <v>0</v>
      </c>
      <c r="BA57">
        <f t="shared" si="70"/>
        <v>0</v>
      </c>
      <c r="BB57">
        <f t="shared" si="71"/>
        <v>0</v>
      </c>
      <c r="BC57">
        <f t="shared" si="72"/>
        <v>0</v>
      </c>
      <c r="BD57">
        <f t="shared" si="73"/>
        <v>0</v>
      </c>
      <c r="BE57" s="22">
        <f t="shared" ref="BE57:BR57" si="94">BD57+LARGE($AO57:$BC57,BE$4)</f>
        <v>0</v>
      </c>
      <c r="BF57" s="22">
        <f t="shared" si="94"/>
        <v>0</v>
      </c>
      <c r="BG57" s="22">
        <f t="shared" si="94"/>
        <v>0</v>
      </c>
      <c r="BH57" s="22">
        <f t="shared" si="94"/>
        <v>0</v>
      </c>
      <c r="BI57" s="22">
        <f t="shared" si="94"/>
        <v>0</v>
      </c>
      <c r="BJ57" s="22">
        <f t="shared" si="94"/>
        <v>0</v>
      </c>
      <c r="BK57" s="22">
        <f t="shared" si="94"/>
        <v>0</v>
      </c>
      <c r="BL57" s="22">
        <f t="shared" si="94"/>
        <v>0</v>
      </c>
      <c r="BM57" s="22">
        <f t="shared" si="94"/>
        <v>0</v>
      </c>
      <c r="BN57" s="22">
        <f t="shared" si="94"/>
        <v>0</v>
      </c>
      <c r="BO57" s="22">
        <f t="shared" si="94"/>
        <v>0</v>
      </c>
      <c r="BP57" s="22">
        <f t="shared" si="94"/>
        <v>0</v>
      </c>
      <c r="BQ57" s="22">
        <f t="shared" si="94"/>
        <v>0</v>
      </c>
      <c r="BR57" s="22">
        <f t="shared" si="94"/>
        <v>0</v>
      </c>
    </row>
    <row r="58" spans="1:70" ht="16.5">
      <c r="A58" s="14"/>
      <c r="B58" s="32" t="str">
        <f>IF(ISNA(VLOOKUP(A58,'Licenciés Jeunes 2023'!A:C,3,0)),"",VLOOKUP(A58,'Licenciés Jeunes 2023'!A:C,3,0))</f>
        <v/>
      </c>
      <c r="C58" s="32" t="str">
        <f>IF(ISNA(VLOOKUP(A58,'Licenciés Jeunes 2023'!A:C,2,0)),"",VLOOKUP(A58,'Licenciés Jeunes 2023'!A:C,2,0))</f>
        <v/>
      </c>
      <c r="D58" s="32" t="str">
        <f>IF(ISNA(VLOOKUP(A58,'Licenciés Jeunes 2023'!A:F,6,0)),"",VLOOKUP(A58,'Licenciés Jeunes 2023'!A:F,6,0))</f>
        <v/>
      </c>
      <c r="E58" s="6"/>
      <c r="F58" s="2">
        <f>IF(E$2="Bike &amp; Run",IF(ISNA(VLOOKUP(E58,Paramètres!$B$3:$C$56,2,FALSE)),0,VLOOKUP(E58,Paramètres!$B$3:$C$56,2,FALSE)*Paramètres!$K$3),IF(OR(E58="",OR($D58="",$D58="NL",$D58="HORS LIGUE")),0,VLOOKUP(IF(OR(E58="",OR($D58="",$D58="NL",$D58="HORS LIGUE")),"",COUNTIFS($D$5:$D$72,"&lt;&gt;"&amp;"",$D$5:$D$72,"&lt;&gt;"&amp;"NL",$D$5:$D$72,"&lt;&gt;"&amp;"HORS LIGUE",E$5:E$72,"&lt;"&amp;E58)+1),Paramètres!$B$3:$C$56,2,FALSE)*Paramètres!$K$3))</f>
        <v>0</v>
      </c>
      <c r="G58" s="4"/>
      <c r="H58" s="2">
        <f>IF(G$2="Bike &amp; Run",IF(ISNA(VLOOKUP(G58,Paramètres!$B$3:$C$56,2,FALSE)),0,VLOOKUP(G58,Paramètres!$B$3:$C$56,2,FALSE)*Paramètres!$K$4),IF(OR(G58="",OR($D58="",$D58="NL",$D58="HORS LIGUE")),0,VLOOKUP(IF(OR(G58="",OR($D58="",$D58="NL",$D58="HORS LIGUE")),"",COUNTIFS($D$5:$D$72,"&lt;&gt;"&amp;"",$D$5:$D$72,"&lt;&gt;"&amp;"NL",$D$5:$D$72,"&lt;&gt;"&amp;"HORS LIGUE",G$5:G$72,"&lt;"&amp;G58)+1),Paramètres!$B$3:$C$56,2,FALSE)*Paramètres!$K$4))</f>
        <v>0</v>
      </c>
      <c r="I58" s="36"/>
      <c r="J58" s="2">
        <f>IF(I$2="Bike &amp; Run",IF(ISNA(VLOOKUP(I58,Paramètres!$B$3:$C$56,2,FALSE)),0,VLOOKUP(I58,Paramètres!$B$3:$C$56,2,FALSE)*Paramètres!$K$5),IF(OR(I58="",OR($D58="",$D58="NL",$D58="HORS LIGUE")),0,VLOOKUP(IF(OR(I58="",OR($D58="",$D58="NL",$D58="HORS LIGUE")),"",COUNTIFS($D$5:$D$72,"&lt;&gt;"&amp;"",$D$5:$D$72,"&lt;&gt;"&amp;"NL",$D$5:$D$72,"&lt;&gt;"&amp;"HORS LIGUE",I$5:I$72,"&lt;"&amp;I58)+1),Paramètres!$B$3:$C$56,2,FALSE)*Paramètres!$K$5))</f>
        <v>0</v>
      </c>
      <c r="K58" s="4"/>
      <c r="L58" s="2">
        <f>IF(K$2="Bike &amp; Run",IF(ISNA(VLOOKUP(K58,Paramètres!$B$3:$C$56,2,FALSE)),0,VLOOKUP(K58,Paramètres!$B$3:$C$56,2,FALSE)*Paramètres!$K$6),IF(OR(K58="",OR($D58="",$D58="NL",$D58="HORS LIGUE")),0,VLOOKUP(IF(OR(K58="",OR($D58="",$D58="NL",$D58="HORS LIGUE")),"",COUNTIFS($D$5:$D$72,"&lt;&gt;"&amp;"",$D$5:$D$72,"&lt;&gt;"&amp;"NL",$D$5:$D$72,"&lt;&gt;"&amp;"HORS LIGUE",K$5:K$72,"&lt;"&amp;K58)+1),Paramètres!$B$3:$C$56,2,FALSE)*Paramètres!$K$6))</f>
        <v>0</v>
      </c>
      <c r="M58" s="4"/>
      <c r="N58" s="2">
        <f>IF(M$2="Bike &amp; Run",IF(ISNA(VLOOKUP(M58,Paramètres!$B$3:$C$56,2,FALSE)),0,VLOOKUP(M58,Paramètres!$B$3:$C$56,2,FALSE)*Paramètres!$K$7),IF(OR(M58="",OR($D58="",$D58="NL",$D58="HORS LIGUE")),0,VLOOKUP(IF(OR(M58="",OR($D58="",$D58="NL",$D58="HORS LIGUE")),"",COUNTIFS($D$5:$D$72,"&lt;&gt;"&amp;"",$D$5:$D$72,"&lt;&gt;"&amp;"NL",$D$5:$D$72,"&lt;&gt;"&amp;"HORS LIGUE",M$5:M$72,"&lt;"&amp;M58)+1),Paramètres!$B$3:$C$56,2,FALSE)*Paramètres!$K$7))</f>
        <v>0</v>
      </c>
      <c r="O58" s="46"/>
      <c r="P58" s="2">
        <f>IF(O$2="Bike &amp; Run",IF(ISNA(VLOOKUP(O58,Paramètres!$B$3:$C$56,2,FALSE)),0,VLOOKUP(O58,Paramètres!$B$3:$C$56,2,FALSE)*Paramètres!$K$8),IF(OR(O58="",OR($D58="",$D58="NL",$D58="HORS LIGUE")),0,VLOOKUP(IF(OR(O58="",OR($D58="",$D58="NL",$D58="HORS LIGUE")),"",COUNTIFS($D$5:$D$72,"&lt;&gt;"&amp;"",$D$5:$D$72,"&lt;&gt;"&amp;"NL",$D$5:$D$72,"&lt;&gt;"&amp;"HORS LIGUE",O$5:O$72,"&lt;"&amp;O58)+1),Paramètres!$B$3:$C$56,2,FALSE)*Paramètres!$K$8))</f>
        <v>0</v>
      </c>
      <c r="Q58" s="46"/>
      <c r="R58" s="2">
        <f>IF(Q$2="Bike &amp; Run",IF(ISNA(VLOOKUP(Q58,Paramètres!$B$3:$C$56,2,FALSE)),0,VLOOKUP(Q58,Paramètres!$B$3:$C$56,2,FALSE)*Paramètres!$K$9),IF(OR(Q58="",OR($D58="",$D58="NL",$D58="HORS LIGUE")),0,VLOOKUP(IF(OR(Q58="",OR($D58="",$D58="NL",$D58="HORS LIGUE")),"",COUNTIFS($D$5:$D$72,"&lt;&gt;"&amp;"",$D$5:$D$72,"&lt;&gt;"&amp;"NL",$D$5:$D$72,"&lt;&gt;"&amp;"HORS LIGUE",Q$5:Q$72,"&lt;"&amp;Q58)+1),Paramètres!$B$3:$C$56,2,FALSE)*Paramètres!$K$9))</f>
        <v>0</v>
      </c>
      <c r="S58" s="46"/>
      <c r="T58" s="2">
        <f>IF(S$2="Bike &amp; Run",IF(ISNA(VLOOKUP(S58,Paramètres!$B$3:$C$56,2,FALSE)),0,VLOOKUP(S58,Paramètres!$B$3:$C$56,2,FALSE)*Paramètres!$K$10),IF(OR(S58="",OR($D58="",$D58="NL",$D58="HORS LIGUE")),0,VLOOKUP(IF(OR(S58="",OR($D58="",$D58="NL",$D58="HORS LIGUE")),"",COUNTIFS($D$5:$D$72,"&lt;&gt;"&amp;"",$D$5:$D$72,"&lt;&gt;"&amp;"NL",$D$5:$D$72,"&lt;&gt;"&amp;"HORS LIGUE",S$5:S$72,"&lt;"&amp;S58)+1),Paramètres!$B$3:$C$56,2,FALSE)*Paramètres!$K$10))</f>
        <v>0</v>
      </c>
      <c r="U58" s="46"/>
      <c r="V58" s="2">
        <f>IF(U$2="Bike &amp; Run",IF(ISNA(VLOOKUP(U58,Paramètres!$B$3:$C$56,2,FALSE)),0,VLOOKUP(U58,Paramètres!$B$3:$C$56,2,FALSE)*Paramètres!$K$11),IF(OR(U58="",OR($D58="",$D58="NL",$D58="HORS LIGUE")),0,VLOOKUP(IF(OR(U58="",OR($D58="",$D58="NL",$D58="HORS LIGUE")),"",COUNTIFS($D$5:$D$72,"&lt;&gt;"&amp;"",$D$5:$D$72,"&lt;&gt;"&amp;"NL",$D$5:$D$72,"&lt;&gt;"&amp;"HORS LIGUE",U$5:U$72,"&lt;"&amp;U58)+1),Paramètres!$B$3:$C$56,2,FALSE)*Paramètres!$K$11))</f>
        <v>0</v>
      </c>
      <c r="W58" s="46"/>
      <c r="X58" s="2">
        <f>IF(W$2="Bike &amp; Run",IF(ISNA(VLOOKUP(W58,Paramètres!$B$3:$C$56,2,FALSE)),0,VLOOKUP(W58,Paramètres!$B$3:$C$56,2,FALSE)*Paramètres!$K$12),IF(OR(W58="",OR($D58="",$D58="NL",$D58="HORS LIGUE")),0,VLOOKUP(IF(OR(W58="",OR($D58="",$D58="NL",$D58="HORS LIGUE")),"",COUNTIFS($D$5:$D$72,"&lt;&gt;"&amp;"",$D$5:$D$72,"&lt;&gt;"&amp;"NL",$D$5:$D$72,"&lt;&gt;"&amp;"HORS LIGUE",W$5:W$72,"&lt;"&amp;W58)+1),Paramètres!$B$3:$C$56,2,FALSE)*Paramètres!$K$12))</f>
        <v>0</v>
      </c>
      <c r="Y58" s="46"/>
      <c r="Z58" s="2">
        <f>IF(Y$2="Bike &amp; Run",IF(ISNA(VLOOKUP(Y58,Paramètres!$B$3:$C$56,2,FALSE)),0,VLOOKUP(Y58,Paramètres!$B$3:$C$56,2,FALSE)*Paramètres!$K$13),IF(OR(Y58="",OR($D58="",$D58="NL",$D58="HORS LIGUE")),0,VLOOKUP(IF(OR(Y58="",OR($D58="",$D58="NL",$D58="HORS LIGUE")),"",COUNTIFS($D$5:$D$72,"&lt;&gt;"&amp;"",$D$5:$D$72,"&lt;&gt;"&amp;"NL",$D$5:$D$72,"&lt;&gt;"&amp;"HORS LIGUE",Y$5:Y$72,"&lt;"&amp;Y58)+1),Paramètres!$B$3:$C$56,2,FALSE)*Paramètres!$K$13))</f>
        <v>0</v>
      </c>
      <c r="AA58" s="46"/>
      <c r="AB58" s="2">
        <f>IF(AA$2="Bike &amp; Run",IF(ISNA(VLOOKUP(AA58,Paramètres!$B$3:$C$56,2,FALSE)),0,VLOOKUP(AA58,Paramètres!$B$3:$C$56,2,FALSE)*Paramètres!$K$14),IF(OR(AA58="",OR($D58="",$D58="NL",$D58="HORS LIGUE")),0,VLOOKUP(IF(OR(AA58="",OR($D58="",$D58="NL",$D58="HORS LIGUE")),"",COUNTIFS($D$5:$D$72,"&lt;&gt;"&amp;"",$D$5:$D$72,"&lt;&gt;"&amp;"NL",$D$5:$D$72,"&lt;&gt;"&amp;"HORS LIGUE",AA$5:AA$72,"&lt;"&amp;AA58)+1),Paramètres!$B$3:$C$56,2,FALSE)*Paramètres!$K$14))</f>
        <v>0</v>
      </c>
      <c r="AC58" s="46"/>
      <c r="AD58" s="2">
        <f>IF(AC$2="Bike &amp; Run",IF(ISNA(VLOOKUP(AC58,Paramètres!$B$3:$C$56,2,FALSE)),0,VLOOKUP(AC58,Paramètres!$B$3:$C$56,2,FALSE)*Paramètres!$K$15),IF(OR(AC58="",OR($D58="",$D58="NL",$D58="HORS LIGUE")),0,VLOOKUP(IF(OR(AC58="",OR($D58="",$D58="NL",$D58="HORS LIGUE")),"",COUNTIFS($D$5:$D$72,"&lt;&gt;"&amp;"",$D$5:$D$72,"&lt;&gt;"&amp;"NL",$D$5:$D$72,"&lt;&gt;"&amp;"HORS LIGUE",AC$5:AC$72,"&lt;"&amp;AC58)+1),Paramètres!$B$3:$C$56,2,FALSE)*Paramètres!$K$15))</f>
        <v>0</v>
      </c>
      <c r="AE58" s="46"/>
      <c r="AF58" s="2">
        <f>IF(AE$2="Bike &amp; Run",IF(ISNA(VLOOKUP(AE58,Paramètres!$B$3:$C$56,2,FALSE)),0,VLOOKUP(AE58,Paramètres!$B$3:$C$56,2,FALSE)*Paramètres!$K$16),IF(OR(AE58="",OR($D58="",$D58="NL",$D58="HORS LIGUE")),0,VLOOKUP(IF(OR(AE58="",OR($D58="",$D58="NL",$D58="HORS LIGUE")),"",COUNTIFS($D$5:$D$72,"&lt;&gt;"&amp;"",$D$5:$D$72,"&lt;&gt;"&amp;"NL",$D$5:$D$72,"&lt;&gt;"&amp;"HORS LIGUE",AE$5:AE$72,"&lt;"&amp;AE58)+1),Paramètres!$B$3:$C$56,2,FALSE)*Paramètres!$K$16))</f>
        <v>0</v>
      </c>
      <c r="AG58" s="46"/>
      <c r="AH58" s="2">
        <f>IF(AG$2="Bike &amp; Run",IF(ISNA(VLOOKUP(AG58,Paramètres!$B$3:$C$56,2,FALSE)),0,VLOOKUP(AG58,Paramètres!$B$3:$C$56,2,FALSE)*Paramètres!$K$17),IF(OR(AG58="",OR($D58="",$D58="NL",$D58="HORS LIGUE")),0,VLOOKUP(IF(OR(AG58="",OR($D58="",$D58="NL",$D58="HORS LIGUE")),"",COUNTIFS($D$5:$D$72,"&lt;&gt;"&amp;"",$D$5:$D$72,"&lt;&gt;"&amp;"NL",$D$5:$D$72,"&lt;&gt;"&amp;"HORS LIGUE",AG$5:AG$72,"&lt;"&amp;AG58)+1),Paramètres!$B$3:$C$56,2,FALSE)*Paramètres!$K$17))</f>
        <v>0</v>
      </c>
      <c r="AI58" s="40">
        <f t="shared" si="53"/>
        <v>0</v>
      </c>
      <c r="AJ58" s="3" t="str">
        <f t="shared" si="54"/>
        <v/>
      </c>
      <c r="AK58" s="5">
        <f t="shared" si="55"/>
        <v>0</v>
      </c>
      <c r="AL58" s="41">
        <f t="shared" si="56"/>
        <v>0</v>
      </c>
      <c r="AM58" s="33" t="str">
        <f t="shared" si="57"/>
        <v/>
      </c>
      <c r="AO58" s="22">
        <f t="shared" si="58"/>
        <v>0</v>
      </c>
      <c r="AP58">
        <f t="shared" si="59"/>
        <v>0</v>
      </c>
      <c r="AQ58">
        <f t="shared" si="60"/>
        <v>0</v>
      </c>
      <c r="AR58">
        <f t="shared" si="61"/>
        <v>0</v>
      </c>
      <c r="AS58">
        <f t="shared" si="62"/>
        <v>0</v>
      </c>
      <c r="AT58">
        <f t="shared" si="63"/>
        <v>0</v>
      </c>
      <c r="AU58">
        <f t="shared" si="64"/>
        <v>0</v>
      </c>
      <c r="AV58">
        <f t="shared" si="65"/>
        <v>0</v>
      </c>
      <c r="AW58">
        <f t="shared" si="66"/>
        <v>0</v>
      </c>
      <c r="AX58">
        <f t="shared" si="67"/>
        <v>0</v>
      </c>
      <c r="AY58">
        <f t="shared" si="68"/>
        <v>0</v>
      </c>
      <c r="AZ58">
        <f t="shared" si="69"/>
        <v>0</v>
      </c>
      <c r="BA58">
        <f t="shared" si="70"/>
        <v>0</v>
      </c>
      <c r="BB58">
        <f t="shared" si="71"/>
        <v>0</v>
      </c>
      <c r="BC58">
        <f t="shared" si="72"/>
        <v>0</v>
      </c>
      <c r="BD58">
        <f t="shared" si="73"/>
        <v>0</v>
      </c>
      <c r="BE58" s="22">
        <f t="shared" ref="BE58:BR58" si="95">BD58+LARGE($AO58:$BC58,BE$4)</f>
        <v>0</v>
      </c>
      <c r="BF58" s="22">
        <f t="shared" si="95"/>
        <v>0</v>
      </c>
      <c r="BG58" s="22">
        <f t="shared" si="95"/>
        <v>0</v>
      </c>
      <c r="BH58" s="22">
        <f t="shared" si="95"/>
        <v>0</v>
      </c>
      <c r="BI58" s="22">
        <f t="shared" si="95"/>
        <v>0</v>
      </c>
      <c r="BJ58" s="22">
        <f t="shared" si="95"/>
        <v>0</v>
      </c>
      <c r="BK58" s="22">
        <f t="shared" si="95"/>
        <v>0</v>
      </c>
      <c r="BL58" s="22">
        <f t="shared" si="95"/>
        <v>0</v>
      </c>
      <c r="BM58" s="22">
        <f t="shared" si="95"/>
        <v>0</v>
      </c>
      <c r="BN58" s="22">
        <f t="shared" si="95"/>
        <v>0</v>
      </c>
      <c r="BO58" s="22">
        <f t="shared" si="95"/>
        <v>0</v>
      </c>
      <c r="BP58" s="22">
        <f t="shared" si="95"/>
        <v>0</v>
      </c>
      <c r="BQ58" s="22">
        <f t="shared" si="95"/>
        <v>0</v>
      </c>
      <c r="BR58" s="22">
        <f t="shared" si="95"/>
        <v>0</v>
      </c>
    </row>
    <row r="59" spans="1:70" ht="16.5">
      <c r="A59" s="14"/>
      <c r="B59" s="32" t="str">
        <f>IF(ISNA(VLOOKUP(A59,'Licenciés Jeunes 2023'!A:C,3,0)),"",VLOOKUP(A59,'Licenciés Jeunes 2023'!A:C,3,0))</f>
        <v/>
      </c>
      <c r="C59" s="32" t="str">
        <f>IF(ISNA(VLOOKUP(A59,'Licenciés Jeunes 2023'!A:C,2,0)),"",VLOOKUP(A59,'Licenciés Jeunes 2023'!A:C,2,0))</f>
        <v/>
      </c>
      <c r="D59" s="32" t="str">
        <f>IF(ISNA(VLOOKUP(A59,'Licenciés Jeunes 2023'!A:F,6,0)),"",VLOOKUP(A59,'Licenciés Jeunes 2023'!A:F,6,0))</f>
        <v/>
      </c>
      <c r="E59" s="6"/>
      <c r="F59" s="2">
        <f>IF(E$2="Bike &amp; Run",IF(ISNA(VLOOKUP(E59,Paramètres!$B$3:$C$56,2,FALSE)),0,VLOOKUP(E59,Paramètres!$B$3:$C$56,2,FALSE)*Paramètres!$K$3),IF(OR(E59="",OR($D59="",$D59="NL",$D59="HORS LIGUE")),0,VLOOKUP(IF(OR(E59="",OR($D59="",$D59="NL",$D59="HORS LIGUE")),"",COUNTIFS($D$5:$D$72,"&lt;&gt;"&amp;"",$D$5:$D$72,"&lt;&gt;"&amp;"NL",$D$5:$D$72,"&lt;&gt;"&amp;"HORS LIGUE",E$5:E$72,"&lt;"&amp;E59)+1),Paramètres!$B$3:$C$56,2,FALSE)*Paramètres!$K$3))</f>
        <v>0</v>
      </c>
      <c r="G59" s="4"/>
      <c r="H59" s="2">
        <f>IF(G$2="Bike &amp; Run",IF(ISNA(VLOOKUP(G59,Paramètres!$B$3:$C$56,2,FALSE)),0,VLOOKUP(G59,Paramètres!$B$3:$C$56,2,FALSE)*Paramètres!$K$4),IF(OR(G59="",OR($D59="",$D59="NL",$D59="HORS LIGUE")),0,VLOOKUP(IF(OR(G59="",OR($D59="",$D59="NL",$D59="HORS LIGUE")),"",COUNTIFS($D$5:$D$72,"&lt;&gt;"&amp;"",$D$5:$D$72,"&lt;&gt;"&amp;"NL",$D$5:$D$72,"&lt;&gt;"&amp;"HORS LIGUE",G$5:G$72,"&lt;"&amp;G59)+1),Paramètres!$B$3:$C$56,2,FALSE)*Paramètres!$K$4))</f>
        <v>0</v>
      </c>
      <c r="I59" s="36"/>
      <c r="J59" s="2">
        <f>IF(I$2="Bike &amp; Run",IF(ISNA(VLOOKUP(I59,Paramètres!$B$3:$C$56,2,FALSE)),0,VLOOKUP(I59,Paramètres!$B$3:$C$56,2,FALSE)*Paramètres!$K$5),IF(OR(I59="",OR($D59="",$D59="NL",$D59="HORS LIGUE")),0,VLOOKUP(IF(OR(I59="",OR($D59="",$D59="NL",$D59="HORS LIGUE")),"",COUNTIFS($D$5:$D$72,"&lt;&gt;"&amp;"",$D$5:$D$72,"&lt;&gt;"&amp;"NL",$D$5:$D$72,"&lt;&gt;"&amp;"HORS LIGUE",I$5:I$72,"&lt;"&amp;I59)+1),Paramètres!$B$3:$C$56,2,FALSE)*Paramètres!$K$5))</f>
        <v>0</v>
      </c>
      <c r="K59" s="4"/>
      <c r="L59" s="2">
        <f>IF(K$2="Bike &amp; Run",IF(ISNA(VLOOKUP(K59,Paramètres!$B$3:$C$56,2,FALSE)),0,VLOOKUP(K59,Paramètres!$B$3:$C$56,2,FALSE)*Paramètres!$K$6),IF(OR(K59="",OR($D59="",$D59="NL",$D59="HORS LIGUE")),0,VLOOKUP(IF(OR(K59="",OR($D59="",$D59="NL",$D59="HORS LIGUE")),"",COUNTIFS($D$5:$D$72,"&lt;&gt;"&amp;"",$D$5:$D$72,"&lt;&gt;"&amp;"NL",$D$5:$D$72,"&lt;&gt;"&amp;"HORS LIGUE",K$5:K$72,"&lt;"&amp;K59)+1),Paramètres!$B$3:$C$56,2,FALSE)*Paramètres!$K$6))</f>
        <v>0</v>
      </c>
      <c r="M59" s="4"/>
      <c r="N59" s="2">
        <f>IF(M$2="Bike &amp; Run",IF(ISNA(VLOOKUP(M59,Paramètres!$B$3:$C$56,2,FALSE)),0,VLOOKUP(M59,Paramètres!$B$3:$C$56,2,FALSE)*Paramètres!$K$7),IF(OR(M59="",OR($D59="",$D59="NL",$D59="HORS LIGUE")),0,VLOOKUP(IF(OR(M59="",OR($D59="",$D59="NL",$D59="HORS LIGUE")),"",COUNTIFS($D$5:$D$72,"&lt;&gt;"&amp;"",$D$5:$D$72,"&lt;&gt;"&amp;"NL",$D$5:$D$72,"&lt;&gt;"&amp;"HORS LIGUE",M$5:M$72,"&lt;"&amp;M59)+1),Paramètres!$B$3:$C$56,2,FALSE)*Paramètres!$K$7))</f>
        <v>0</v>
      </c>
      <c r="O59" s="46"/>
      <c r="P59" s="2">
        <f>IF(O$2="Bike &amp; Run",IF(ISNA(VLOOKUP(O59,Paramètres!$B$3:$C$56,2,FALSE)),0,VLOOKUP(O59,Paramètres!$B$3:$C$56,2,FALSE)*Paramètres!$K$8),IF(OR(O59="",OR($D59="",$D59="NL",$D59="HORS LIGUE")),0,VLOOKUP(IF(OR(O59="",OR($D59="",$D59="NL",$D59="HORS LIGUE")),"",COUNTIFS($D$5:$D$72,"&lt;&gt;"&amp;"",$D$5:$D$72,"&lt;&gt;"&amp;"NL",$D$5:$D$72,"&lt;&gt;"&amp;"HORS LIGUE",O$5:O$72,"&lt;"&amp;O59)+1),Paramètres!$B$3:$C$56,2,FALSE)*Paramètres!$K$8))</f>
        <v>0</v>
      </c>
      <c r="Q59" s="46"/>
      <c r="R59" s="2">
        <f>IF(Q$2="Bike &amp; Run",IF(ISNA(VLOOKUP(Q59,Paramètres!$B$3:$C$56,2,FALSE)),0,VLOOKUP(Q59,Paramètres!$B$3:$C$56,2,FALSE)*Paramètres!$K$9),IF(OR(Q59="",OR($D59="",$D59="NL",$D59="HORS LIGUE")),0,VLOOKUP(IF(OR(Q59="",OR($D59="",$D59="NL",$D59="HORS LIGUE")),"",COUNTIFS($D$5:$D$72,"&lt;&gt;"&amp;"",$D$5:$D$72,"&lt;&gt;"&amp;"NL",$D$5:$D$72,"&lt;&gt;"&amp;"HORS LIGUE",Q$5:Q$72,"&lt;"&amp;Q59)+1),Paramètres!$B$3:$C$56,2,FALSE)*Paramètres!$K$9))</f>
        <v>0</v>
      </c>
      <c r="S59" s="46"/>
      <c r="T59" s="2">
        <f>IF(S$2="Bike &amp; Run",IF(ISNA(VLOOKUP(S59,Paramètres!$B$3:$C$56,2,FALSE)),0,VLOOKUP(S59,Paramètres!$B$3:$C$56,2,FALSE)*Paramètres!$K$10),IF(OR(S59="",OR($D59="",$D59="NL",$D59="HORS LIGUE")),0,VLOOKUP(IF(OR(S59="",OR($D59="",$D59="NL",$D59="HORS LIGUE")),"",COUNTIFS($D$5:$D$72,"&lt;&gt;"&amp;"",$D$5:$D$72,"&lt;&gt;"&amp;"NL",$D$5:$D$72,"&lt;&gt;"&amp;"HORS LIGUE",S$5:S$72,"&lt;"&amp;S59)+1),Paramètres!$B$3:$C$56,2,FALSE)*Paramètres!$K$10))</f>
        <v>0</v>
      </c>
      <c r="U59" s="46"/>
      <c r="V59" s="2">
        <f>IF(U$2="Bike &amp; Run",IF(ISNA(VLOOKUP(U59,Paramètres!$B$3:$C$56,2,FALSE)),0,VLOOKUP(U59,Paramètres!$B$3:$C$56,2,FALSE)*Paramètres!$K$11),IF(OR(U59="",OR($D59="",$D59="NL",$D59="HORS LIGUE")),0,VLOOKUP(IF(OR(U59="",OR($D59="",$D59="NL",$D59="HORS LIGUE")),"",COUNTIFS($D$5:$D$72,"&lt;&gt;"&amp;"",$D$5:$D$72,"&lt;&gt;"&amp;"NL",$D$5:$D$72,"&lt;&gt;"&amp;"HORS LIGUE",U$5:U$72,"&lt;"&amp;U59)+1),Paramètres!$B$3:$C$56,2,FALSE)*Paramètres!$K$11))</f>
        <v>0</v>
      </c>
      <c r="W59" s="46"/>
      <c r="X59" s="2">
        <f>IF(W$2="Bike &amp; Run",IF(ISNA(VLOOKUP(W59,Paramètres!$B$3:$C$56,2,FALSE)),0,VLOOKUP(W59,Paramètres!$B$3:$C$56,2,FALSE)*Paramètres!$K$12),IF(OR(W59="",OR($D59="",$D59="NL",$D59="HORS LIGUE")),0,VLOOKUP(IF(OR(W59="",OR($D59="",$D59="NL",$D59="HORS LIGUE")),"",COUNTIFS($D$5:$D$72,"&lt;&gt;"&amp;"",$D$5:$D$72,"&lt;&gt;"&amp;"NL",$D$5:$D$72,"&lt;&gt;"&amp;"HORS LIGUE",W$5:W$72,"&lt;"&amp;W59)+1),Paramètres!$B$3:$C$56,2,FALSE)*Paramètres!$K$12))</f>
        <v>0</v>
      </c>
      <c r="Y59" s="46"/>
      <c r="Z59" s="2">
        <f>IF(Y$2="Bike &amp; Run",IF(ISNA(VLOOKUP(Y59,Paramètres!$B$3:$C$56,2,FALSE)),0,VLOOKUP(Y59,Paramètres!$B$3:$C$56,2,FALSE)*Paramètres!$K$13),IF(OR(Y59="",OR($D59="",$D59="NL",$D59="HORS LIGUE")),0,VLOOKUP(IF(OR(Y59="",OR($D59="",$D59="NL",$D59="HORS LIGUE")),"",COUNTIFS($D$5:$D$72,"&lt;&gt;"&amp;"",$D$5:$D$72,"&lt;&gt;"&amp;"NL",$D$5:$D$72,"&lt;&gt;"&amp;"HORS LIGUE",Y$5:Y$72,"&lt;"&amp;Y59)+1),Paramètres!$B$3:$C$56,2,FALSE)*Paramètres!$K$13))</f>
        <v>0</v>
      </c>
      <c r="AA59" s="46"/>
      <c r="AB59" s="2">
        <f>IF(AA$2="Bike &amp; Run",IF(ISNA(VLOOKUP(AA59,Paramètres!$B$3:$C$56,2,FALSE)),0,VLOOKUP(AA59,Paramètres!$B$3:$C$56,2,FALSE)*Paramètres!$K$14),IF(OR(AA59="",OR($D59="",$D59="NL",$D59="HORS LIGUE")),0,VLOOKUP(IF(OR(AA59="",OR($D59="",$D59="NL",$D59="HORS LIGUE")),"",COUNTIFS($D$5:$D$72,"&lt;&gt;"&amp;"",$D$5:$D$72,"&lt;&gt;"&amp;"NL",$D$5:$D$72,"&lt;&gt;"&amp;"HORS LIGUE",AA$5:AA$72,"&lt;"&amp;AA59)+1),Paramètres!$B$3:$C$56,2,FALSE)*Paramètres!$K$14))</f>
        <v>0</v>
      </c>
      <c r="AC59" s="46"/>
      <c r="AD59" s="2">
        <f>IF(AC$2="Bike &amp; Run",IF(ISNA(VLOOKUP(AC59,Paramètres!$B$3:$C$56,2,FALSE)),0,VLOOKUP(AC59,Paramètres!$B$3:$C$56,2,FALSE)*Paramètres!$K$15),IF(OR(AC59="",OR($D59="",$D59="NL",$D59="HORS LIGUE")),0,VLOOKUP(IF(OR(AC59="",OR($D59="",$D59="NL",$D59="HORS LIGUE")),"",COUNTIFS($D$5:$D$72,"&lt;&gt;"&amp;"",$D$5:$D$72,"&lt;&gt;"&amp;"NL",$D$5:$D$72,"&lt;&gt;"&amp;"HORS LIGUE",AC$5:AC$72,"&lt;"&amp;AC59)+1),Paramètres!$B$3:$C$56,2,FALSE)*Paramètres!$K$15))</f>
        <v>0</v>
      </c>
      <c r="AE59" s="46"/>
      <c r="AF59" s="2">
        <f>IF(AE$2="Bike &amp; Run",IF(ISNA(VLOOKUP(AE59,Paramètres!$B$3:$C$56,2,FALSE)),0,VLOOKUP(AE59,Paramètres!$B$3:$C$56,2,FALSE)*Paramètres!$K$16),IF(OR(AE59="",OR($D59="",$D59="NL",$D59="HORS LIGUE")),0,VLOOKUP(IF(OR(AE59="",OR($D59="",$D59="NL",$D59="HORS LIGUE")),"",COUNTIFS($D$5:$D$72,"&lt;&gt;"&amp;"",$D$5:$D$72,"&lt;&gt;"&amp;"NL",$D$5:$D$72,"&lt;&gt;"&amp;"HORS LIGUE",AE$5:AE$72,"&lt;"&amp;AE59)+1),Paramètres!$B$3:$C$56,2,FALSE)*Paramètres!$K$16))</f>
        <v>0</v>
      </c>
      <c r="AG59" s="46"/>
      <c r="AH59" s="2">
        <f>IF(AG$2="Bike &amp; Run",IF(ISNA(VLOOKUP(AG59,Paramètres!$B$3:$C$56,2,FALSE)),0,VLOOKUP(AG59,Paramètres!$B$3:$C$56,2,FALSE)*Paramètres!$K$17),IF(OR(AG59="",OR($D59="",$D59="NL",$D59="HORS LIGUE")),0,VLOOKUP(IF(OR(AG59="",OR($D59="",$D59="NL",$D59="HORS LIGUE")),"",COUNTIFS($D$5:$D$72,"&lt;&gt;"&amp;"",$D$5:$D$72,"&lt;&gt;"&amp;"NL",$D$5:$D$72,"&lt;&gt;"&amp;"HORS LIGUE",AG$5:AG$72,"&lt;"&amp;AG59)+1),Paramètres!$B$3:$C$56,2,FALSE)*Paramètres!$K$17))</f>
        <v>0</v>
      </c>
      <c r="AI59" s="40">
        <f t="shared" si="53"/>
        <v>0</v>
      </c>
      <c r="AJ59" s="3" t="str">
        <f t="shared" si="54"/>
        <v/>
      </c>
      <c r="AK59" s="5">
        <f t="shared" si="55"/>
        <v>0</v>
      </c>
      <c r="AL59" s="41">
        <f t="shared" si="56"/>
        <v>0</v>
      </c>
      <c r="AM59" s="33" t="str">
        <f t="shared" si="57"/>
        <v/>
      </c>
      <c r="AO59" s="22">
        <f t="shared" si="58"/>
        <v>0</v>
      </c>
      <c r="AP59">
        <f t="shared" si="59"/>
        <v>0</v>
      </c>
      <c r="AQ59">
        <f t="shared" si="60"/>
        <v>0</v>
      </c>
      <c r="AR59">
        <f t="shared" si="61"/>
        <v>0</v>
      </c>
      <c r="AS59">
        <f t="shared" si="62"/>
        <v>0</v>
      </c>
      <c r="AT59">
        <f t="shared" si="63"/>
        <v>0</v>
      </c>
      <c r="AU59">
        <f t="shared" si="64"/>
        <v>0</v>
      </c>
      <c r="AV59">
        <f t="shared" si="65"/>
        <v>0</v>
      </c>
      <c r="AW59">
        <f t="shared" si="66"/>
        <v>0</v>
      </c>
      <c r="AX59">
        <f t="shared" si="67"/>
        <v>0</v>
      </c>
      <c r="AY59">
        <f t="shared" si="68"/>
        <v>0</v>
      </c>
      <c r="AZ59">
        <f t="shared" si="69"/>
        <v>0</v>
      </c>
      <c r="BA59">
        <f t="shared" si="70"/>
        <v>0</v>
      </c>
      <c r="BB59">
        <f t="shared" si="71"/>
        <v>0</v>
      </c>
      <c r="BC59">
        <f t="shared" si="72"/>
        <v>0</v>
      </c>
      <c r="BD59">
        <f t="shared" si="73"/>
        <v>0</v>
      </c>
      <c r="BE59" s="22">
        <f t="shared" ref="BE59:BR59" si="96">BD59+LARGE($AO59:$BC59,BE$4)</f>
        <v>0</v>
      </c>
      <c r="BF59" s="22">
        <f t="shared" si="96"/>
        <v>0</v>
      </c>
      <c r="BG59" s="22">
        <f t="shared" si="96"/>
        <v>0</v>
      </c>
      <c r="BH59" s="22">
        <f t="shared" si="96"/>
        <v>0</v>
      </c>
      <c r="BI59" s="22">
        <f t="shared" si="96"/>
        <v>0</v>
      </c>
      <c r="BJ59" s="22">
        <f t="shared" si="96"/>
        <v>0</v>
      </c>
      <c r="BK59" s="22">
        <f t="shared" si="96"/>
        <v>0</v>
      </c>
      <c r="BL59" s="22">
        <f t="shared" si="96"/>
        <v>0</v>
      </c>
      <c r="BM59" s="22">
        <f t="shared" si="96"/>
        <v>0</v>
      </c>
      <c r="BN59" s="22">
        <f t="shared" si="96"/>
        <v>0</v>
      </c>
      <c r="BO59" s="22">
        <f t="shared" si="96"/>
        <v>0</v>
      </c>
      <c r="BP59" s="22">
        <f t="shared" si="96"/>
        <v>0</v>
      </c>
      <c r="BQ59" s="22">
        <f t="shared" si="96"/>
        <v>0</v>
      </c>
      <c r="BR59" s="22">
        <f t="shared" si="96"/>
        <v>0</v>
      </c>
    </row>
    <row r="60" spans="1:70" ht="16.5">
      <c r="A60" s="14"/>
      <c r="B60" s="32" t="str">
        <f>IF(ISNA(VLOOKUP(A60,'Licenciés Jeunes 2023'!A:C,3,0)),"",VLOOKUP(A60,'Licenciés Jeunes 2023'!A:C,3,0))</f>
        <v/>
      </c>
      <c r="C60" s="32" t="str">
        <f>IF(ISNA(VLOOKUP(A60,'Licenciés Jeunes 2023'!A:C,2,0)),"",VLOOKUP(A60,'Licenciés Jeunes 2023'!A:C,2,0))</f>
        <v/>
      </c>
      <c r="D60" s="32" t="str">
        <f>IF(ISNA(VLOOKUP(A60,'Licenciés Jeunes 2023'!A:F,6,0)),"",VLOOKUP(A60,'Licenciés Jeunes 2023'!A:F,6,0))</f>
        <v/>
      </c>
      <c r="E60" s="6"/>
      <c r="F60" s="2">
        <f>IF(E$2="Bike &amp; Run",IF(ISNA(VLOOKUP(E60,Paramètres!$B$3:$C$56,2,FALSE)),0,VLOOKUP(E60,Paramètres!$B$3:$C$56,2,FALSE)*Paramètres!$K$3),IF(OR(E60="",OR($D60="",$D60="NL",$D60="HORS LIGUE")),0,VLOOKUP(IF(OR(E60="",OR($D60="",$D60="NL",$D60="HORS LIGUE")),"",COUNTIFS($D$5:$D$72,"&lt;&gt;"&amp;"",$D$5:$D$72,"&lt;&gt;"&amp;"NL",$D$5:$D$72,"&lt;&gt;"&amp;"HORS LIGUE",E$5:E$72,"&lt;"&amp;E60)+1),Paramètres!$B$3:$C$56,2,FALSE)*Paramètres!$K$3))</f>
        <v>0</v>
      </c>
      <c r="G60" s="4"/>
      <c r="H60" s="2">
        <f>IF(G$2="Bike &amp; Run",IF(ISNA(VLOOKUP(G60,Paramètres!$B$3:$C$56,2,FALSE)),0,VLOOKUP(G60,Paramètres!$B$3:$C$56,2,FALSE)*Paramètres!$K$4),IF(OR(G60="",OR($D60="",$D60="NL",$D60="HORS LIGUE")),0,VLOOKUP(IF(OR(G60="",OR($D60="",$D60="NL",$D60="HORS LIGUE")),"",COUNTIFS($D$5:$D$72,"&lt;&gt;"&amp;"",$D$5:$D$72,"&lt;&gt;"&amp;"NL",$D$5:$D$72,"&lt;&gt;"&amp;"HORS LIGUE",G$5:G$72,"&lt;"&amp;G60)+1),Paramètres!$B$3:$C$56,2,FALSE)*Paramètres!$K$4))</f>
        <v>0</v>
      </c>
      <c r="I60" s="36"/>
      <c r="J60" s="2">
        <f>IF(I$2="Bike &amp; Run",IF(ISNA(VLOOKUP(I60,Paramètres!$B$3:$C$56,2,FALSE)),0,VLOOKUP(I60,Paramètres!$B$3:$C$56,2,FALSE)*Paramètres!$K$5),IF(OR(I60="",OR($D60="",$D60="NL",$D60="HORS LIGUE")),0,VLOOKUP(IF(OR(I60="",OR($D60="",$D60="NL",$D60="HORS LIGUE")),"",COUNTIFS($D$5:$D$72,"&lt;&gt;"&amp;"",$D$5:$D$72,"&lt;&gt;"&amp;"NL",$D$5:$D$72,"&lt;&gt;"&amp;"HORS LIGUE",I$5:I$72,"&lt;"&amp;I60)+1),Paramètres!$B$3:$C$56,2,FALSE)*Paramètres!$K$5))</f>
        <v>0</v>
      </c>
      <c r="K60" s="4"/>
      <c r="L60" s="2">
        <f>IF(K$2="Bike &amp; Run",IF(ISNA(VLOOKUP(K60,Paramètres!$B$3:$C$56,2,FALSE)),0,VLOOKUP(K60,Paramètres!$B$3:$C$56,2,FALSE)*Paramètres!$K$6),IF(OR(K60="",OR($D60="",$D60="NL",$D60="HORS LIGUE")),0,VLOOKUP(IF(OR(K60="",OR($D60="",$D60="NL",$D60="HORS LIGUE")),"",COUNTIFS($D$5:$D$72,"&lt;&gt;"&amp;"",$D$5:$D$72,"&lt;&gt;"&amp;"NL",$D$5:$D$72,"&lt;&gt;"&amp;"HORS LIGUE",K$5:K$72,"&lt;"&amp;K60)+1),Paramètres!$B$3:$C$56,2,FALSE)*Paramètres!$K$6))</f>
        <v>0</v>
      </c>
      <c r="M60" s="4"/>
      <c r="N60" s="2">
        <f>IF(M$2="Bike &amp; Run",IF(ISNA(VLOOKUP(M60,Paramètres!$B$3:$C$56,2,FALSE)),0,VLOOKUP(M60,Paramètres!$B$3:$C$56,2,FALSE)*Paramètres!$K$7),IF(OR(M60="",OR($D60="",$D60="NL",$D60="HORS LIGUE")),0,VLOOKUP(IF(OR(M60="",OR($D60="",$D60="NL",$D60="HORS LIGUE")),"",COUNTIFS($D$5:$D$72,"&lt;&gt;"&amp;"",$D$5:$D$72,"&lt;&gt;"&amp;"NL",$D$5:$D$72,"&lt;&gt;"&amp;"HORS LIGUE",M$5:M$72,"&lt;"&amp;M60)+1),Paramètres!$B$3:$C$56,2,FALSE)*Paramètres!$K$7))</f>
        <v>0</v>
      </c>
      <c r="O60" s="46"/>
      <c r="P60" s="2">
        <f>IF(O$2="Bike &amp; Run",IF(ISNA(VLOOKUP(O60,Paramètres!$B$3:$C$56,2,FALSE)),0,VLOOKUP(O60,Paramètres!$B$3:$C$56,2,FALSE)*Paramètres!$K$8),IF(OR(O60="",OR($D60="",$D60="NL",$D60="HORS LIGUE")),0,VLOOKUP(IF(OR(O60="",OR($D60="",$D60="NL",$D60="HORS LIGUE")),"",COUNTIFS($D$5:$D$72,"&lt;&gt;"&amp;"",$D$5:$D$72,"&lt;&gt;"&amp;"NL",$D$5:$D$72,"&lt;&gt;"&amp;"HORS LIGUE",O$5:O$72,"&lt;"&amp;O60)+1),Paramètres!$B$3:$C$56,2,FALSE)*Paramètres!$K$8))</f>
        <v>0</v>
      </c>
      <c r="Q60" s="46"/>
      <c r="R60" s="2">
        <f>IF(Q$2="Bike &amp; Run",IF(ISNA(VLOOKUP(Q60,Paramètres!$B$3:$C$56,2,FALSE)),0,VLOOKUP(Q60,Paramètres!$B$3:$C$56,2,FALSE)*Paramètres!$K$9),IF(OR(Q60="",OR($D60="",$D60="NL",$D60="HORS LIGUE")),0,VLOOKUP(IF(OR(Q60="",OR($D60="",$D60="NL",$D60="HORS LIGUE")),"",COUNTIFS($D$5:$D$72,"&lt;&gt;"&amp;"",$D$5:$D$72,"&lt;&gt;"&amp;"NL",$D$5:$D$72,"&lt;&gt;"&amp;"HORS LIGUE",Q$5:Q$72,"&lt;"&amp;Q60)+1),Paramètres!$B$3:$C$56,2,FALSE)*Paramètres!$K$9))</f>
        <v>0</v>
      </c>
      <c r="S60" s="46"/>
      <c r="T60" s="2">
        <f>IF(S$2="Bike &amp; Run",IF(ISNA(VLOOKUP(S60,Paramètres!$B$3:$C$56,2,FALSE)),0,VLOOKUP(S60,Paramètres!$B$3:$C$56,2,FALSE)*Paramètres!$K$10),IF(OR(S60="",OR($D60="",$D60="NL",$D60="HORS LIGUE")),0,VLOOKUP(IF(OR(S60="",OR($D60="",$D60="NL",$D60="HORS LIGUE")),"",COUNTIFS($D$5:$D$72,"&lt;&gt;"&amp;"",$D$5:$D$72,"&lt;&gt;"&amp;"NL",$D$5:$D$72,"&lt;&gt;"&amp;"HORS LIGUE",S$5:S$72,"&lt;"&amp;S60)+1),Paramètres!$B$3:$C$56,2,FALSE)*Paramètres!$K$10))</f>
        <v>0</v>
      </c>
      <c r="U60" s="46"/>
      <c r="V60" s="2">
        <f>IF(U$2="Bike &amp; Run",IF(ISNA(VLOOKUP(U60,Paramètres!$B$3:$C$56,2,FALSE)),0,VLOOKUP(U60,Paramètres!$B$3:$C$56,2,FALSE)*Paramètres!$K$11),IF(OR(U60="",OR($D60="",$D60="NL",$D60="HORS LIGUE")),0,VLOOKUP(IF(OR(U60="",OR($D60="",$D60="NL",$D60="HORS LIGUE")),"",COUNTIFS($D$5:$D$72,"&lt;&gt;"&amp;"",$D$5:$D$72,"&lt;&gt;"&amp;"NL",$D$5:$D$72,"&lt;&gt;"&amp;"HORS LIGUE",U$5:U$72,"&lt;"&amp;U60)+1),Paramètres!$B$3:$C$56,2,FALSE)*Paramètres!$K$11))</f>
        <v>0</v>
      </c>
      <c r="W60" s="46"/>
      <c r="X60" s="2">
        <f>IF(W$2="Bike &amp; Run",IF(ISNA(VLOOKUP(W60,Paramètres!$B$3:$C$56,2,FALSE)),0,VLOOKUP(W60,Paramètres!$B$3:$C$56,2,FALSE)*Paramètres!$K$12),IF(OR(W60="",OR($D60="",$D60="NL",$D60="HORS LIGUE")),0,VLOOKUP(IF(OR(W60="",OR($D60="",$D60="NL",$D60="HORS LIGUE")),"",COUNTIFS($D$5:$D$72,"&lt;&gt;"&amp;"",$D$5:$D$72,"&lt;&gt;"&amp;"NL",$D$5:$D$72,"&lt;&gt;"&amp;"HORS LIGUE",W$5:W$72,"&lt;"&amp;W60)+1),Paramètres!$B$3:$C$56,2,FALSE)*Paramètres!$K$12))</f>
        <v>0</v>
      </c>
      <c r="Y60" s="46"/>
      <c r="Z60" s="2">
        <f>IF(Y$2="Bike &amp; Run",IF(ISNA(VLOOKUP(Y60,Paramètres!$B$3:$C$56,2,FALSE)),0,VLOOKUP(Y60,Paramètres!$B$3:$C$56,2,FALSE)*Paramètres!$K$13),IF(OR(Y60="",OR($D60="",$D60="NL",$D60="HORS LIGUE")),0,VLOOKUP(IF(OR(Y60="",OR($D60="",$D60="NL",$D60="HORS LIGUE")),"",COUNTIFS($D$5:$D$72,"&lt;&gt;"&amp;"",$D$5:$D$72,"&lt;&gt;"&amp;"NL",$D$5:$D$72,"&lt;&gt;"&amp;"HORS LIGUE",Y$5:Y$72,"&lt;"&amp;Y60)+1),Paramètres!$B$3:$C$56,2,FALSE)*Paramètres!$K$13))</f>
        <v>0</v>
      </c>
      <c r="AA60" s="46"/>
      <c r="AB60" s="2">
        <f>IF(AA$2="Bike &amp; Run",IF(ISNA(VLOOKUP(AA60,Paramètres!$B$3:$C$56,2,FALSE)),0,VLOOKUP(AA60,Paramètres!$B$3:$C$56,2,FALSE)*Paramètres!$K$14),IF(OR(AA60="",OR($D60="",$D60="NL",$D60="HORS LIGUE")),0,VLOOKUP(IF(OR(AA60="",OR($D60="",$D60="NL",$D60="HORS LIGUE")),"",COUNTIFS($D$5:$D$72,"&lt;&gt;"&amp;"",$D$5:$D$72,"&lt;&gt;"&amp;"NL",$D$5:$D$72,"&lt;&gt;"&amp;"HORS LIGUE",AA$5:AA$72,"&lt;"&amp;AA60)+1),Paramètres!$B$3:$C$56,2,FALSE)*Paramètres!$K$14))</f>
        <v>0</v>
      </c>
      <c r="AC60" s="46"/>
      <c r="AD60" s="2">
        <f>IF(AC$2="Bike &amp; Run",IF(ISNA(VLOOKUP(AC60,Paramètres!$B$3:$C$56,2,FALSE)),0,VLOOKUP(AC60,Paramètres!$B$3:$C$56,2,FALSE)*Paramètres!$K$15),IF(OR(AC60="",OR($D60="",$D60="NL",$D60="HORS LIGUE")),0,VLOOKUP(IF(OR(AC60="",OR($D60="",$D60="NL",$D60="HORS LIGUE")),"",COUNTIFS($D$5:$D$72,"&lt;&gt;"&amp;"",$D$5:$D$72,"&lt;&gt;"&amp;"NL",$D$5:$D$72,"&lt;&gt;"&amp;"HORS LIGUE",AC$5:AC$72,"&lt;"&amp;AC60)+1),Paramètres!$B$3:$C$56,2,FALSE)*Paramètres!$K$15))</f>
        <v>0</v>
      </c>
      <c r="AE60" s="46"/>
      <c r="AF60" s="2">
        <f>IF(AE$2="Bike &amp; Run",IF(ISNA(VLOOKUP(AE60,Paramètres!$B$3:$C$56,2,FALSE)),0,VLOOKUP(AE60,Paramètres!$B$3:$C$56,2,FALSE)*Paramètres!$K$16),IF(OR(AE60="",OR($D60="",$D60="NL",$D60="HORS LIGUE")),0,VLOOKUP(IF(OR(AE60="",OR($D60="",$D60="NL",$D60="HORS LIGUE")),"",COUNTIFS($D$5:$D$72,"&lt;&gt;"&amp;"",$D$5:$D$72,"&lt;&gt;"&amp;"NL",$D$5:$D$72,"&lt;&gt;"&amp;"HORS LIGUE",AE$5:AE$72,"&lt;"&amp;AE60)+1),Paramètres!$B$3:$C$56,2,FALSE)*Paramètres!$K$16))</f>
        <v>0</v>
      </c>
      <c r="AG60" s="46"/>
      <c r="AH60" s="2">
        <f>IF(AG$2="Bike &amp; Run",IF(ISNA(VLOOKUP(AG60,Paramètres!$B$3:$C$56,2,FALSE)),0,VLOOKUP(AG60,Paramètres!$B$3:$C$56,2,FALSE)*Paramètres!$K$17),IF(OR(AG60="",OR($D60="",$D60="NL",$D60="HORS LIGUE")),0,VLOOKUP(IF(OR(AG60="",OR($D60="",$D60="NL",$D60="HORS LIGUE")),"",COUNTIFS($D$5:$D$72,"&lt;&gt;"&amp;"",$D$5:$D$72,"&lt;&gt;"&amp;"NL",$D$5:$D$72,"&lt;&gt;"&amp;"HORS LIGUE",AG$5:AG$72,"&lt;"&amp;AG60)+1),Paramètres!$B$3:$C$56,2,FALSE)*Paramètres!$K$17))</f>
        <v>0</v>
      </c>
      <c r="AI60" s="40">
        <f t="shared" si="53"/>
        <v>0</v>
      </c>
      <c r="AJ60" s="3" t="str">
        <f t="shared" si="54"/>
        <v/>
      </c>
      <c r="AK60" s="5">
        <f t="shared" si="55"/>
        <v>0</v>
      </c>
      <c r="AL60" s="41">
        <f t="shared" si="56"/>
        <v>0</v>
      </c>
      <c r="AM60" s="33" t="str">
        <f t="shared" si="57"/>
        <v/>
      </c>
      <c r="AO60" s="22">
        <f t="shared" si="58"/>
        <v>0</v>
      </c>
      <c r="AP60">
        <f t="shared" si="59"/>
        <v>0</v>
      </c>
      <c r="AQ60">
        <f t="shared" si="60"/>
        <v>0</v>
      </c>
      <c r="AR60">
        <f t="shared" si="61"/>
        <v>0</v>
      </c>
      <c r="AS60">
        <f t="shared" si="62"/>
        <v>0</v>
      </c>
      <c r="AT60">
        <f t="shared" si="63"/>
        <v>0</v>
      </c>
      <c r="AU60">
        <f t="shared" si="64"/>
        <v>0</v>
      </c>
      <c r="AV60">
        <f t="shared" si="65"/>
        <v>0</v>
      </c>
      <c r="AW60">
        <f t="shared" si="66"/>
        <v>0</v>
      </c>
      <c r="AX60">
        <f t="shared" si="67"/>
        <v>0</v>
      </c>
      <c r="AY60">
        <f t="shared" si="68"/>
        <v>0</v>
      </c>
      <c r="AZ60">
        <f t="shared" si="69"/>
        <v>0</v>
      </c>
      <c r="BA60">
        <f t="shared" si="70"/>
        <v>0</v>
      </c>
      <c r="BB60">
        <f t="shared" si="71"/>
        <v>0</v>
      </c>
      <c r="BC60">
        <f t="shared" si="72"/>
        <v>0</v>
      </c>
      <c r="BD60">
        <f t="shared" si="73"/>
        <v>0</v>
      </c>
      <c r="BE60" s="22">
        <f t="shared" ref="BE60:BR60" si="97">BD60+LARGE($AO60:$BC60,BE$4)</f>
        <v>0</v>
      </c>
      <c r="BF60" s="22">
        <f t="shared" si="97"/>
        <v>0</v>
      </c>
      <c r="BG60" s="22">
        <f t="shared" si="97"/>
        <v>0</v>
      </c>
      <c r="BH60" s="22">
        <f t="shared" si="97"/>
        <v>0</v>
      </c>
      <c r="BI60" s="22">
        <f t="shared" si="97"/>
        <v>0</v>
      </c>
      <c r="BJ60" s="22">
        <f t="shared" si="97"/>
        <v>0</v>
      </c>
      <c r="BK60" s="22">
        <f t="shared" si="97"/>
        <v>0</v>
      </c>
      <c r="BL60" s="22">
        <f t="shared" si="97"/>
        <v>0</v>
      </c>
      <c r="BM60" s="22">
        <f t="shared" si="97"/>
        <v>0</v>
      </c>
      <c r="BN60" s="22">
        <f t="shared" si="97"/>
        <v>0</v>
      </c>
      <c r="BO60" s="22">
        <f t="shared" si="97"/>
        <v>0</v>
      </c>
      <c r="BP60" s="22">
        <f t="shared" si="97"/>
        <v>0</v>
      </c>
      <c r="BQ60" s="22">
        <f t="shared" si="97"/>
        <v>0</v>
      </c>
      <c r="BR60" s="22">
        <f t="shared" si="97"/>
        <v>0</v>
      </c>
    </row>
    <row r="61" spans="1:70" ht="16.5">
      <c r="A61" s="14"/>
      <c r="B61" s="32" t="str">
        <f>IF(ISNA(VLOOKUP(A61,'Licenciés Jeunes 2023'!A:C,3,0)),"",VLOOKUP(A61,'Licenciés Jeunes 2023'!A:C,3,0))</f>
        <v/>
      </c>
      <c r="C61" s="32" t="str">
        <f>IF(ISNA(VLOOKUP(A61,'Licenciés Jeunes 2023'!A:C,2,0)),"",VLOOKUP(A61,'Licenciés Jeunes 2023'!A:C,2,0))</f>
        <v/>
      </c>
      <c r="D61" s="32" t="str">
        <f>IF(ISNA(VLOOKUP(A61,'Licenciés Jeunes 2023'!A:F,6,0)),"",VLOOKUP(A61,'Licenciés Jeunes 2023'!A:F,6,0))</f>
        <v/>
      </c>
      <c r="E61" s="6"/>
      <c r="F61" s="2">
        <f>IF(E$2="Bike &amp; Run",IF(ISNA(VLOOKUP(E61,Paramètres!$B$3:$C$56,2,FALSE)),0,VLOOKUP(E61,Paramètres!$B$3:$C$56,2,FALSE)*Paramètres!$K$3),IF(OR(E61="",OR($D61="",$D61="NL",$D61="HORS LIGUE")),0,VLOOKUP(IF(OR(E61="",OR($D61="",$D61="NL",$D61="HORS LIGUE")),"",COUNTIFS($D$5:$D$72,"&lt;&gt;"&amp;"",$D$5:$D$72,"&lt;&gt;"&amp;"NL",$D$5:$D$72,"&lt;&gt;"&amp;"HORS LIGUE",E$5:E$72,"&lt;"&amp;E61)+1),Paramètres!$B$3:$C$56,2,FALSE)*Paramètres!$K$3))</f>
        <v>0</v>
      </c>
      <c r="G61" s="4"/>
      <c r="H61" s="2">
        <f>IF(G$2="Bike &amp; Run",IF(ISNA(VLOOKUP(G61,Paramètres!$B$3:$C$56,2,FALSE)),0,VLOOKUP(G61,Paramètres!$B$3:$C$56,2,FALSE)*Paramètres!$K$4),IF(OR(G61="",OR($D61="",$D61="NL",$D61="HORS LIGUE")),0,VLOOKUP(IF(OR(G61="",OR($D61="",$D61="NL",$D61="HORS LIGUE")),"",COUNTIFS($D$5:$D$72,"&lt;&gt;"&amp;"",$D$5:$D$72,"&lt;&gt;"&amp;"NL",$D$5:$D$72,"&lt;&gt;"&amp;"HORS LIGUE",G$5:G$72,"&lt;"&amp;G61)+1),Paramètres!$B$3:$C$56,2,FALSE)*Paramètres!$K$4))</f>
        <v>0</v>
      </c>
      <c r="I61" s="36"/>
      <c r="J61" s="2">
        <f>IF(I$2="Bike &amp; Run",IF(ISNA(VLOOKUP(I61,Paramètres!$B$3:$C$56,2,FALSE)),0,VLOOKUP(I61,Paramètres!$B$3:$C$56,2,FALSE)*Paramètres!$K$5),IF(OR(I61="",OR($D61="",$D61="NL",$D61="HORS LIGUE")),0,VLOOKUP(IF(OR(I61="",OR($D61="",$D61="NL",$D61="HORS LIGUE")),"",COUNTIFS($D$5:$D$72,"&lt;&gt;"&amp;"",$D$5:$D$72,"&lt;&gt;"&amp;"NL",$D$5:$D$72,"&lt;&gt;"&amp;"HORS LIGUE",I$5:I$72,"&lt;"&amp;I61)+1),Paramètres!$B$3:$C$56,2,FALSE)*Paramètres!$K$5))</f>
        <v>0</v>
      </c>
      <c r="K61" s="4"/>
      <c r="L61" s="2">
        <f>IF(K$2="Bike &amp; Run",IF(ISNA(VLOOKUP(K61,Paramètres!$B$3:$C$56,2,FALSE)),0,VLOOKUP(K61,Paramètres!$B$3:$C$56,2,FALSE)*Paramètres!$K$6),IF(OR(K61="",OR($D61="",$D61="NL",$D61="HORS LIGUE")),0,VLOOKUP(IF(OR(K61="",OR($D61="",$D61="NL",$D61="HORS LIGUE")),"",COUNTIFS($D$5:$D$72,"&lt;&gt;"&amp;"",$D$5:$D$72,"&lt;&gt;"&amp;"NL",$D$5:$D$72,"&lt;&gt;"&amp;"HORS LIGUE",K$5:K$72,"&lt;"&amp;K61)+1),Paramètres!$B$3:$C$56,2,FALSE)*Paramètres!$K$6))</f>
        <v>0</v>
      </c>
      <c r="M61" s="4"/>
      <c r="N61" s="2">
        <f>IF(M$2="Bike &amp; Run",IF(ISNA(VLOOKUP(M61,Paramètres!$B$3:$C$56,2,FALSE)),0,VLOOKUP(M61,Paramètres!$B$3:$C$56,2,FALSE)*Paramètres!$K$7),IF(OR(M61="",OR($D61="",$D61="NL",$D61="HORS LIGUE")),0,VLOOKUP(IF(OR(M61="",OR($D61="",$D61="NL",$D61="HORS LIGUE")),"",COUNTIFS($D$5:$D$72,"&lt;&gt;"&amp;"",$D$5:$D$72,"&lt;&gt;"&amp;"NL",$D$5:$D$72,"&lt;&gt;"&amp;"HORS LIGUE",M$5:M$72,"&lt;"&amp;M61)+1),Paramètres!$B$3:$C$56,2,FALSE)*Paramètres!$K$7))</f>
        <v>0</v>
      </c>
      <c r="O61" s="46"/>
      <c r="P61" s="2">
        <f>IF(O$2="Bike &amp; Run",IF(ISNA(VLOOKUP(O61,Paramètres!$B$3:$C$56,2,FALSE)),0,VLOOKUP(O61,Paramètres!$B$3:$C$56,2,FALSE)*Paramètres!$K$8),IF(OR(O61="",OR($D61="",$D61="NL",$D61="HORS LIGUE")),0,VLOOKUP(IF(OR(O61="",OR($D61="",$D61="NL",$D61="HORS LIGUE")),"",COUNTIFS($D$5:$D$72,"&lt;&gt;"&amp;"",$D$5:$D$72,"&lt;&gt;"&amp;"NL",$D$5:$D$72,"&lt;&gt;"&amp;"HORS LIGUE",O$5:O$72,"&lt;"&amp;O61)+1),Paramètres!$B$3:$C$56,2,FALSE)*Paramètres!$K$8))</f>
        <v>0</v>
      </c>
      <c r="Q61" s="46"/>
      <c r="R61" s="2">
        <f>IF(Q$2="Bike &amp; Run",IF(ISNA(VLOOKUP(Q61,Paramètres!$B$3:$C$56,2,FALSE)),0,VLOOKUP(Q61,Paramètres!$B$3:$C$56,2,FALSE)*Paramètres!$K$9),IF(OR(Q61="",OR($D61="",$D61="NL",$D61="HORS LIGUE")),0,VLOOKUP(IF(OR(Q61="",OR($D61="",$D61="NL",$D61="HORS LIGUE")),"",COUNTIFS($D$5:$D$72,"&lt;&gt;"&amp;"",$D$5:$D$72,"&lt;&gt;"&amp;"NL",$D$5:$D$72,"&lt;&gt;"&amp;"HORS LIGUE",Q$5:Q$72,"&lt;"&amp;Q61)+1),Paramètres!$B$3:$C$56,2,FALSE)*Paramètres!$K$9))</f>
        <v>0</v>
      </c>
      <c r="S61" s="46"/>
      <c r="T61" s="2">
        <f>IF(S$2="Bike &amp; Run",IF(ISNA(VLOOKUP(S61,Paramètres!$B$3:$C$56,2,FALSE)),0,VLOOKUP(S61,Paramètres!$B$3:$C$56,2,FALSE)*Paramètres!$K$10),IF(OR(S61="",OR($D61="",$D61="NL",$D61="HORS LIGUE")),0,VLOOKUP(IF(OR(S61="",OR($D61="",$D61="NL",$D61="HORS LIGUE")),"",COUNTIFS($D$5:$D$72,"&lt;&gt;"&amp;"",$D$5:$D$72,"&lt;&gt;"&amp;"NL",$D$5:$D$72,"&lt;&gt;"&amp;"HORS LIGUE",S$5:S$72,"&lt;"&amp;S61)+1),Paramètres!$B$3:$C$56,2,FALSE)*Paramètres!$K$10))</f>
        <v>0</v>
      </c>
      <c r="U61" s="46"/>
      <c r="V61" s="2">
        <f>IF(U$2="Bike &amp; Run",IF(ISNA(VLOOKUP(U61,Paramètres!$B$3:$C$56,2,FALSE)),0,VLOOKUP(U61,Paramètres!$B$3:$C$56,2,FALSE)*Paramètres!$K$11),IF(OR(U61="",OR($D61="",$D61="NL",$D61="HORS LIGUE")),0,VLOOKUP(IF(OR(U61="",OR($D61="",$D61="NL",$D61="HORS LIGUE")),"",COUNTIFS($D$5:$D$72,"&lt;&gt;"&amp;"",$D$5:$D$72,"&lt;&gt;"&amp;"NL",$D$5:$D$72,"&lt;&gt;"&amp;"HORS LIGUE",U$5:U$72,"&lt;"&amp;U61)+1),Paramètres!$B$3:$C$56,2,FALSE)*Paramètres!$K$11))</f>
        <v>0</v>
      </c>
      <c r="W61" s="46"/>
      <c r="X61" s="2">
        <f>IF(W$2="Bike &amp; Run",IF(ISNA(VLOOKUP(W61,Paramètres!$B$3:$C$56,2,FALSE)),0,VLOOKUP(W61,Paramètres!$B$3:$C$56,2,FALSE)*Paramètres!$K$12),IF(OR(W61="",OR($D61="",$D61="NL",$D61="HORS LIGUE")),0,VLOOKUP(IF(OR(W61="",OR($D61="",$D61="NL",$D61="HORS LIGUE")),"",COUNTIFS($D$5:$D$72,"&lt;&gt;"&amp;"",$D$5:$D$72,"&lt;&gt;"&amp;"NL",$D$5:$D$72,"&lt;&gt;"&amp;"HORS LIGUE",W$5:W$72,"&lt;"&amp;W61)+1),Paramètres!$B$3:$C$56,2,FALSE)*Paramètres!$K$12))</f>
        <v>0</v>
      </c>
      <c r="Y61" s="46"/>
      <c r="Z61" s="2">
        <f>IF(Y$2="Bike &amp; Run",IF(ISNA(VLOOKUP(Y61,Paramètres!$B$3:$C$56,2,FALSE)),0,VLOOKUP(Y61,Paramètres!$B$3:$C$56,2,FALSE)*Paramètres!$K$13),IF(OR(Y61="",OR($D61="",$D61="NL",$D61="HORS LIGUE")),0,VLOOKUP(IF(OR(Y61="",OR($D61="",$D61="NL",$D61="HORS LIGUE")),"",COUNTIFS($D$5:$D$72,"&lt;&gt;"&amp;"",$D$5:$D$72,"&lt;&gt;"&amp;"NL",$D$5:$D$72,"&lt;&gt;"&amp;"HORS LIGUE",Y$5:Y$72,"&lt;"&amp;Y61)+1),Paramètres!$B$3:$C$56,2,FALSE)*Paramètres!$K$13))</f>
        <v>0</v>
      </c>
      <c r="AA61" s="46"/>
      <c r="AB61" s="2">
        <f>IF(AA$2="Bike &amp; Run",IF(ISNA(VLOOKUP(AA61,Paramètres!$B$3:$C$56,2,FALSE)),0,VLOOKUP(AA61,Paramètres!$B$3:$C$56,2,FALSE)*Paramètres!$K$14),IF(OR(AA61="",OR($D61="",$D61="NL",$D61="HORS LIGUE")),0,VLOOKUP(IF(OR(AA61="",OR($D61="",$D61="NL",$D61="HORS LIGUE")),"",COUNTIFS($D$5:$D$72,"&lt;&gt;"&amp;"",$D$5:$D$72,"&lt;&gt;"&amp;"NL",$D$5:$D$72,"&lt;&gt;"&amp;"HORS LIGUE",AA$5:AA$72,"&lt;"&amp;AA61)+1),Paramètres!$B$3:$C$56,2,FALSE)*Paramètres!$K$14))</f>
        <v>0</v>
      </c>
      <c r="AC61" s="46"/>
      <c r="AD61" s="2">
        <f>IF(AC$2="Bike &amp; Run",IF(ISNA(VLOOKUP(AC61,Paramètres!$B$3:$C$56,2,FALSE)),0,VLOOKUP(AC61,Paramètres!$B$3:$C$56,2,FALSE)*Paramètres!$K$15),IF(OR(AC61="",OR($D61="",$D61="NL",$D61="HORS LIGUE")),0,VLOOKUP(IF(OR(AC61="",OR($D61="",$D61="NL",$D61="HORS LIGUE")),"",COUNTIFS($D$5:$D$72,"&lt;&gt;"&amp;"",$D$5:$D$72,"&lt;&gt;"&amp;"NL",$D$5:$D$72,"&lt;&gt;"&amp;"HORS LIGUE",AC$5:AC$72,"&lt;"&amp;AC61)+1),Paramètres!$B$3:$C$56,2,FALSE)*Paramètres!$K$15))</f>
        <v>0</v>
      </c>
      <c r="AE61" s="46"/>
      <c r="AF61" s="2">
        <f>IF(AE$2="Bike &amp; Run",IF(ISNA(VLOOKUP(AE61,Paramètres!$B$3:$C$56,2,FALSE)),0,VLOOKUP(AE61,Paramètres!$B$3:$C$56,2,FALSE)*Paramètres!$K$16),IF(OR(AE61="",OR($D61="",$D61="NL",$D61="HORS LIGUE")),0,VLOOKUP(IF(OR(AE61="",OR($D61="",$D61="NL",$D61="HORS LIGUE")),"",COUNTIFS($D$5:$D$72,"&lt;&gt;"&amp;"",$D$5:$D$72,"&lt;&gt;"&amp;"NL",$D$5:$D$72,"&lt;&gt;"&amp;"HORS LIGUE",AE$5:AE$72,"&lt;"&amp;AE61)+1),Paramètres!$B$3:$C$56,2,FALSE)*Paramètres!$K$16))</f>
        <v>0</v>
      </c>
      <c r="AG61" s="46"/>
      <c r="AH61" s="2">
        <f>IF(AG$2="Bike &amp; Run",IF(ISNA(VLOOKUP(AG61,Paramètres!$B$3:$C$56,2,FALSE)),0,VLOOKUP(AG61,Paramètres!$B$3:$C$56,2,FALSE)*Paramètres!$K$17),IF(OR(AG61="",OR($D61="",$D61="NL",$D61="HORS LIGUE")),0,VLOOKUP(IF(OR(AG61="",OR($D61="",$D61="NL",$D61="HORS LIGUE")),"",COUNTIFS($D$5:$D$72,"&lt;&gt;"&amp;"",$D$5:$D$72,"&lt;&gt;"&amp;"NL",$D$5:$D$72,"&lt;&gt;"&amp;"HORS LIGUE",AG$5:AG$72,"&lt;"&amp;AG61)+1),Paramètres!$B$3:$C$56,2,FALSE)*Paramètres!$K$17))</f>
        <v>0</v>
      </c>
      <c r="AI61" s="40">
        <f t="shared" si="53"/>
        <v>0</v>
      </c>
      <c r="AJ61" s="3" t="str">
        <f t="shared" si="54"/>
        <v/>
      </c>
      <c r="AK61" s="5">
        <f t="shared" si="55"/>
        <v>0</v>
      </c>
      <c r="AL61" s="41">
        <f t="shared" si="56"/>
        <v>0</v>
      </c>
      <c r="AM61" s="33" t="str">
        <f t="shared" si="57"/>
        <v/>
      </c>
      <c r="AO61" s="22">
        <f t="shared" si="58"/>
        <v>0</v>
      </c>
      <c r="AP61">
        <f t="shared" si="59"/>
        <v>0</v>
      </c>
      <c r="AQ61">
        <f t="shared" si="60"/>
        <v>0</v>
      </c>
      <c r="AR61">
        <f t="shared" si="61"/>
        <v>0</v>
      </c>
      <c r="AS61">
        <f t="shared" si="62"/>
        <v>0</v>
      </c>
      <c r="AT61">
        <f t="shared" si="63"/>
        <v>0</v>
      </c>
      <c r="AU61">
        <f t="shared" si="64"/>
        <v>0</v>
      </c>
      <c r="AV61">
        <f t="shared" si="65"/>
        <v>0</v>
      </c>
      <c r="AW61">
        <f t="shared" si="66"/>
        <v>0</v>
      </c>
      <c r="AX61">
        <f t="shared" si="67"/>
        <v>0</v>
      </c>
      <c r="AY61">
        <f t="shared" si="68"/>
        <v>0</v>
      </c>
      <c r="AZ61">
        <f t="shared" si="69"/>
        <v>0</v>
      </c>
      <c r="BA61">
        <f t="shared" si="70"/>
        <v>0</v>
      </c>
      <c r="BB61">
        <f t="shared" si="71"/>
        <v>0</v>
      </c>
      <c r="BC61">
        <f t="shared" si="72"/>
        <v>0</v>
      </c>
      <c r="BD61">
        <f t="shared" si="73"/>
        <v>0</v>
      </c>
      <c r="BE61" s="22">
        <f t="shared" ref="BE61:BR61" si="98">BD61+LARGE($AO61:$BC61,BE$4)</f>
        <v>0</v>
      </c>
      <c r="BF61" s="22">
        <f t="shared" si="98"/>
        <v>0</v>
      </c>
      <c r="BG61" s="22">
        <f t="shared" si="98"/>
        <v>0</v>
      </c>
      <c r="BH61" s="22">
        <f t="shared" si="98"/>
        <v>0</v>
      </c>
      <c r="BI61" s="22">
        <f t="shared" si="98"/>
        <v>0</v>
      </c>
      <c r="BJ61" s="22">
        <f t="shared" si="98"/>
        <v>0</v>
      </c>
      <c r="BK61" s="22">
        <f t="shared" si="98"/>
        <v>0</v>
      </c>
      <c r="BL61" s="22">
        <f t="shared" si="98"/>
        <v>0</v>
      </c>
      <c r="BM61" s="22">
        <f t="shared" si="98"/>
        <v>0</v>
      </c>
      <c r="BN61" s="22">
        <f t="shared" si="98"/>
        <v>0</v>
      </c>
      <c r="BO61" s="22">
        <f t="shared" si="98"/>
        <v>0</v>
      </c>
      <c r="BP61" s="22">
        <f t="shared" si="98"/>
        <v>0</v>
      </c>
      <c r="BQ61" s="22">
        <f t="shared" si="98"/>
        <v>0</v>
      </c>
      <c r="BR61" s="22">
        <f t="shared" si="98"/>
        <v>0</v>
      </c>
    </row>
    <row r="62" spans="1:70" ht="16.5">
      <c r="A62" s="14"/>
      <c r="B62" s="32" t="str">
        <f>IF(ISNA(VLOOKUP(A62,'Licenciés Jeunes 2023'!A:C,3,0)),"",VLOOKUP(A62,'Licenciés Jeunes 2023'!A:C,3,0))</f>
        <v/>
      </c>
      <c r="C62" s="32" t="str">
        <f>IF(ISNA(VLOOKUP(A62,'Licenciés Jeunes 2023'!A:C,2,0)),"",VLOOKUP(A62,'Licenciés Jeunes 2023'!A:C,2,0))</f>
        <v/>
      </c>
      <c r="D62" s="32" t="str">
        <f>IF(ISNA(VLOOKUP(A62,'Licenciés Jeunes 2023'!A:F,6,0)),"",VLOOKUP(A62,'Licenciés Jeunes 2023'!A:F,6,0))</f>
        <v/>
      </c>
      <c r="E62" s="6"/>
      <c r="F62" s="2">
        <f>IF(E$2="Bike &amp; Run",IF(ISNA(VLOOKUP(E62,Paramètres!$B$3:$C$56,2,FALSE)),0,VLOOKUP(E62,Paramètres!$B$3:$C$56,2,FALSE)*Paramètres!$K$3),IF(OR(E62="",OR($D62="",$D62="NL",$D62="HORS LIGUE")),0,VLOOKUP(IF(OR(E62="",OR($D62="",$D62="NL",$D62="HORS LIGUE")),"",COUNTIFS($D$5:$D$72,"&lt;&gt;"&amp;"",$D$5:$D$72,"&lt;&gt;"&amp;"NL",$D$5:$D$72,"&lt;&gt;"&amp;"HORS LIGUE",E$5:E$72,"&lt;"&amp;E62)+1),Paramètres!$B$3:$C$56,2,FALSE)*Paramètres!$K$3))</f>
        <v>0</v>
      </c>
      <c r="G62" s="4"/>
      <c r="H62" s="2">
        <f>IF(G$2="Bike &amp; Run",IF(ISNA(VLOOKUP(G62,Paramètres!$B$3:$C$56,2,FALSE)),0,VLOOKUP(G62,Paramètres!$B$3:$C$56,2,FALSE)*Paramètres!$K$4),IF(OR(G62="",OR($D62="",$D62="NL",$D62="HORS LIGUE")),0,VLOOKUP(IF(OR(G62="",OR($D62="",$D62="NL",$D62="HORS LIGUE")),"",COUNTIFS($D$5:$D$72,"&lt;&gt;"&amp;"",$D$5:$D$72,"&lt;&gt;"&amp;"NL",$D$5:$D$72,"&lt;&gt;"&amp;"HORS LIGUE",G$5:G$72,"&lt;"&amp;G62)+1),Paramètres!$B$3:$C$56,2,FALSE)*Paramètres!$K$4))</f>
        <v>0</v>
      </c>
      <c r="I62" s="36"/>
      <c r="J62" s="2">
        <f>IF(I$2="Bike &amp; Run",IF(ISNA(VLOOKUP(I62,Paramètres!$B$3:$C$56,2,FALSE)),0,VLOOKUP(I62,Paramètres!$B$3:$C$56,2,FALSE)*Paramètres!$K$5),IF(OR(I62="",OR($D62="",$D62="NL",$D62="HORS LIGUE")),0,VLOOKUP(IF(OR(I62="",OR($D62="",$D62="NL",$D62="HORS LIGUE")),"",COUNTIFS($D$5:$D$72,"&lt;&gt;"&amp;"",$D$5:$D$72,"&lt;&gt;"&amp;"NL",$D$5:$D$72,"&lt;&gt;"&amp;"HORS LIGUE",I$5:I$72,"&lt;"&amp;I62)+1),Paramètres!$B$3:$C$56,2,FALSE)*Paramètres!$K$5))</f>
        <v>0</v>
      </c>
      <c r="K62" s="4"/>
      <c r="L62" s="2">
        <f>IF(K$2="Bike &amp; Run",IF(ISNA(VLOOKUP(K62,Paramètres!$B$3:$C$56,2,FALSE)),0,VLOOKUP(K62,Paramètres!$B$3:$C$56,2,FALSE)*Paramètres!$K$6),IF(OR(K62="",OR($D62="",$D62="NL",$D62="HORS LIGUE")),0,VLOOKUP(IF(OR(K62="",OR($D62="",$D62="NL",$D62="HORS LIGUE")),"",COUNTIFS($D$5:$D$72,"&lt;&gt;"&amp;"",$D$5:$D$72,"&lt;&gt;"&amp;"NL",$D$5:$D$72,"&lt;&gt;"&amp;"HORS LIGUE",K$5:K$72,"&lt;"&amp;K62)+1),Paramètres!$B$3:$C$56,2,FALSE)*Paramètres!$K$6))</f>
        <v>0</v>
      </c>
      <c r="M62" s="4"/>
      <c r="N62" s="2">
        <f>IF(M$2="Bike &amp; Run",IF(ISNA(VLOOKUP(M62,Paramètres!$B$3:$C$56,2,FALSE)),0,VLOOKUP(M62,Paramètres!$B$3:$C$56,2,FALSE)*Paramètres!$K$7),IF(OR(M62="",OR($D62="",$D62="NL",$D62="HORS LIGUE")),0,VLOOKUP(IF(OR(M62="",OR($D62="",$D62="NL",$D62="HORS LIGUE")),"",COUNTIFS($D$5:$D$72,"&lt;&gt;"&amp;"",$D$5:$D$72,"&lt;&gt;"&amp;"NL",$D$5:$D$72,"&lt;&gt;"&amp;"HORS LIGUE",M$5:M$72,"&lt;"&amp;M62)+1),Paramètres!$B$3:$C$56,2,FALSE)*Paramètres!$K$7))</f>
        <v>0</v>
      </c>
      <c r="O62" s="46"/>
      <c r="P62" s="2">
        <f>IF(O$2="Bike &amp; Run",IF(ISNA(VLOOKUP(O62,Paramètres!$B$3:$C$56,2,FALSE)),0,VLOOKUP(O62,Paramètres!$B$3:$C$56,2,FALSE)*Paramètres!$K$8),IF(OR(O62="",OR($D62="",$D62="NL",$D62="HORS LIGUE")),0,VLOOKUP(IF(OR(O62="",OR($D62="",$D62="NL",$D62="HORS LIGUE")),"",COUNTIFS($D$5:$D$72,"&lt;&gt;"&amp;"",$D$5:$D$72,"&lt;&gt;"&amp;"NL",$D$5:$D$72,"&lt;&gt;"&amp;"HORS LIGUE",O$5:O$72,"&lt;"&amp;O62)+1),Paramètres!$B$3:$C$56,2,FALSE)*Paramètres!$K$8))</f>
        <v>0</v>
      </c>
      <c r="Q62" s="46"/>
      <c r="R62" s="2">
        <f>IF(Q$2="Bike &amp; Run",IF(ISNA(VLOOKUP(Q62,Paramètres!$B$3:$C$56,2,FALSE)),0,VLOOKUP(Q62,Paramètres!$B$3:$C$56,2,FALSE)*Paramètres!$K$9),IF(OR(Q62="",OR($D62="",$D62="NL",$D62="HORS LIGUE")),0,VLOOKUP(IF(OR(Q62="",OR($D62="",$D62="NL",$D62="HORS LIGUE")),"",COUNTIFS($D$5:$D$72,"&lt;&gt;"&amp;"",$D$5:$D$72,"&lt;&gt;"&amp;"NL",$D$5:$D$72,"&lt;&gt;"&amp;"HORS LIGUE",Q$5:Q$72,"&lt;"&amp;Q62)+1),Paramètres!$B$3:$C$56,2,FALSE)*Paramètres!$K$9))</f>
        <v>0</v>
      </c>
      <c r="S62" s="46"/>
      <c r="T62" s="2">
        <f>IF(S$2="Bike &amp; Run",IF(ISNA(VLOOKUP(S62,Paramètres!$B$3:$C$56,2,FALSE)),0,VLOOKUP(S62,Paramètres!$B$3:$C$56,2,FALSE)*Paramètres!$K$10),IF(OR(S62="",OR($D62="",$D62="NL",$D62="HORS LIGUE")),0,VLOOKUP(IF(OR(S62="",OR($D62="",$D62="NL",$D62="HORS LIGUE")),"",COUNTIFS($D$5:$D$72,"&lt;&gt;"&amp;"",$D$5:$D$72,"&lt;&gt;"&amp;"NL",$D$5:$D$72,"&lt;&gt;"&amp;"HORS LIGUE",S$5:S$72,"&lt;"&amp;S62)+1),Paramètres!$B$3:$C$56,2,FALSE)*Paramètres!$K$10))</f>
        <v>0</v>
      </c>
      <c r="U62" s="46"/>
      <c r="V62" s="2">
        <f>IF(U$2="Bike &amp; Run",IF(ISNA(VLOOKUP(U62,Paramètres!$B$3:$C$56,2,FALSE)),0,VLOOKUP(U62,Paramètres!$B$3:$C$56,2,FALSE)*Paramètres!$K$11),IF(OR(U62="",OR($D62="",$D62="NL",$D62="HORS LIGUE")),0,VLOOKUP(IF(OR(U62="",OR($D62="",$D62="NL",$D62="HORS LIGUE")),"",COUNTIFS($D$5:$D$72,"&lt;&gt;"&amp;"",$D$5:$D$72,"&lt;&gt;"&amp;"NL",$D$5:$D$72,"&lt;&gt;"&amp;"HORS LIGUE",U$5:U$72,"&lt;"&amp;U62)+1),Paramètres!$B$3:$C$56,2,FALSE)*Paramètres!$K$11))</f>
        <v>0</v>
      </c>
      <c r="W62" s="46"/>
      <c r="X62" s="2">
        <f>IF(W$2="Bike &amp; Run",IF(ISNA(VLOOKUP(W62,Paramètres!$B$3:$C$56,2,FALSE)),0,VLOOKUP(W62,Paramètres!$B$3:$C$56,2,FALSE)*Paramètres!$K$12),IF(OR(W62="",OR($D62="",$D62="NL",$D62="HORS LIGUE")),0,VLOOKUP(IF(OR(W62="",OR($D62="",$D62="NL",$D62="HORS LIGUE")),"",COUNTIFS($D$5:$D$72,"&lt;&gt;"&amp;"",$D$5:$D$72,"&lt;&gt;"&amp;"NL",$D$5:$D$72,"&lt;&gt;"&amp;"HORS LIGUE",W$5:W$72,"&lt;"&amp;W62)+1),Paramètres!$B$3:$C$56,2,FALSE)*Paramètres!$K$12))</f>
        <v>0</v>
      </c>
      <c r="Y62" s="46"/>
      <c r="Z62" s="2">
        <f>IF(Y$2="Bike &amp; Run",IF(ISNA(VLOOKUP(Y62,Paramètres!$B$3:$C$56,2,FALSE)),0,VLOOKUP(Y62,Paramètres!$B$3:$C$56,2,FALSE)*Paramètres!$K$13),IF(OR(Y62="",OR($D62="",$D62="NL",$D62="HORS LIGUE")),0,VLOOKUP(IF(OR(Y62="",OR($D62="",$D62="NL",$D62="HORS LIGUE")),"",COUNTIFS($D$5:$D$72,"&lt;&gt;"&amp;"",$D$5:$D$72,"&lt;&gt;"&amp;"NL",$D$5:$D$72,"&lt;&gt;"&amp;"HORS LIGUE",Y$5:Y$72,"&lt;"&amp;Y62)+1),Paramètres!$B$3:$C$56,2,FALSE)*Paramètres!$K$13))</f>
        <v>0</v>
      </c>
      <c r="AA62" s="46"/>
      <c r="AB62" s="2">
        <f>IF(AA$2="Bike &amp; Run",IF(ISNA(VLOOKUP(AA62,Paramètres!$B$3:$C$56,2,FALSE)),0,VLOOKUP(AA62,Paramètres!$B$3:$C$56,2,FALSE)*Paramètres!$K$14),IF(OR(AA62="",OR($D62="",$D62="NL",$D62="HORS LIGUE")),0,VLOOKUP(IF(OR(AA62="",OR($D62="",$D62="NL",$D62="HORS LIGUE")),"",COUNTIFS($D$5:$D$72,"&lt;&gt;"&amp;"",$D$5:$D$72,"&lt;&gt;"&amp;"NL",$D$5:$D$72,"&lt;&gt;"&amp;"HORS LIGUE",AA$5:AA$72,"&lt;"&amp;AA62)+1),Paramètres!$B$3:$C$56,2,FALSE)*Paramètres!$K$14))</f>
        <v>0</v>
      </c>
      <c r="AC62" s="46"/>
      <c r="AD62" s="2">
        <f>IF(AC$2="Bike &amp; Run",IF(ISNA(VLOOKUP(AC62,Paramètres!$B$3:$C$56,2,FALSE)),0,VLOOKUP(AC62,Paramètres!$B$3:$C$56,2,FALSE)*Paramètres!$K$15),IF(OR(AC62="",OR($D62="",$D62="NL",$D62="HORS LIGUE")),0,VLOOKUP(IF(OR(AC62="",OR($D62="",$D62="NL",$D62="HORS LIGUE")),"",COUNTIFS($D$5:$D$72,"&lt;&gt;"&amp;"",$D$5:$D$72,"&lt;&gt;"&amp;"NL",$D$5:$D$72,"&lt;&gt;"&amp;"HORS LIGUE",AC$5:AC$72,"&lt;"&amp;AC62)+1),Paramètres!$B$3:$C$56,2,FALSE)*Paramètres!$K$15))</f>
        <v>0</v>
      </c>
      <c r="AE62" s="46"/>
      <c r="AF62" s="2">
        <f>IF(AE$2="Bike &amp; Run",IF(ISNA(VLOOKUP(AE62,Paramètres!$B$3:$C$56,2,FALSE)),0,VLOOKUP(AE62,Paramètres!$B$3:$C$56,2,FALSE)*Paramètres!$K$16),IF(OR(AE62="",OR($D62="",$D62="NL",$D62="HORS LIGUE")),0,VLOOKUP(IF(OR(AE62="",OR($D62="",$D62="NL",$D62="HORS LIGUE")),"",COUNTIFS($D$5:$D$72,"&lt;&gt;"&amp;"",$D$5:$D$72,"&lt;&gt;"&amp;"NL",$D$5:$D$72,"&lt;&gt;"&amp;"HORS LIGUE",AE$5:AE$72,"&lt;"&amp;AE62)+1),Paramètres!$B$3:$C$56,2,FALSE)*Paramètres!$K$16))</f>
        <v>0</v>
      </c>
      <c r="AG62" s="46"/>
      <c r="AH62" s="2">
        <f>IF(AG$2="Bike &amp; Run",IF(ISNA(VLOOKUP(AG62,Paramètres!$B$3:$C$56,2,FALSE)),0,VLOOKUP(AG62,Paramètres!$B$3:$C$56,2,FALSE)*Paramètres!$K$17),IF(OR(AG62="",OR($D62="",$D62="NL",$D62="HORS LIGUE")),0,VLOOKUP(IF(OR(AG62="",OR($D62="",$D62="NL",$D62="HORS LIGUE")),"",COUNTIFS($D$5:$D$72,"&lt;&gt;"&amp;"",$D$5:$D$72,"&lt;&gt;"&amp;"NL",$D$5:$D$72,"&lt;&gt;"&amp;"HORS LIGUE",AG$5:AG$72,"&lt;"&amp;AG62)+1),Paramètres!$B$3:$C$56,2,FALSE)*Paramètres!$K$17))</f>
        <v>0</v>
      </c>
      <c r="AI62" s="40">
        <f t="shared" si="53"/>
        <v>0</v>
      </c>
      <c r="AJ62" s="3" t="str">
        <f t="shared" si="54"/>
        <v/>
      </c>
      <c r="AK62" s="5">
        <f t="shared" si="55"/>
        <v>0</v>
      </c>
      <c r="AL62" s="41">
        <f t="shared" si="56"/>
        <v>0</v>
      </c>
      <c r="AM62" s="33" t="str">
        <f t="shared" si="57"/>
        <v/>
      </c>
      <c r="AO62" s="22">
        <f t="shared" si="58"/>
        <v>0</v>
      </c>
      <c r="AP62">
        <f t="shared" si="59"/>
        <v>0</v>
      </c>
      <c r="AQ62">
        <f t="shared" si="60"/>
        <v>0</v>
      </c>
      <c r="AR62">
        <f t="shared" si="61"/>
        <v>0</v>
      </c>
      <c r="AS62">
        <f t="shared" si="62"/>
        <v>0</v>
      </c>
      <c r="AT62">
        <f t="shared" si="63"/>
        <v>0</v>
      </c>
      <c r="AU62">
        <f t="shared" si="64"/>
        <v>0</v>
      </c>
      <c r="AV62">
        <f t="shared" si="65"/>
        <v>0</v>
      </c>
      <c r="AW62">
        <f t="shared" si="66"/>
        <v>0</v>
      </c>
      <c r="AX62">
        <f t="shared" si="67"/>
        <v>0</v>
      </c>
      <c r="AY62">
        <f t="shared" si="68"/>
        <v>0</v>
      </c>
      <c r="AZ62">
        <f t="shared" si="69"/>
        <v>0</v>
      </c>
      <c r="BA62">
        <f t="shared" si="70"/>
        <v>0</v>
      </c>
      <c r="BB62">
        <f t="shared" si="71"/>
        <v>0</v>
      </c>
      <c r="BC62">
        <f t="shared" si="72"/>
        <v>0</v>
      </c>
      <c r="BD62">
        <f t="shared" si="73"/>
        <v>0</v>
      </c>
      <c r="BE62" s="22">
        <f t="shared" ref="BE62:BR62" si="99">BD62+LARGE($AO62:$BC62,BE$4)</f>
        <v>0</v>
      </c>
      <c r="BF62" s="22">
        <f t="shared" si="99"/>
        <v>0</v>
      </c>
      <c r="BG62" s="22">
        <f t="shared" si="99"/>
        <v>0</v>
      </c>
      <c r="BH62" s="22">
        <f t="shared" si="99"/>
        <v>0</v>
      </c>
      <c r="BI62" s="22">
        <f t="shared" si="99"/>
        <v>0</v>
      </c>
      <c r="BJ62" s="22">
        <f t="shared" si="99"/>
        <v>0</v>
      </c>
      <c r="BK62" s="22">
        <f t="shared" si="99"/>
        <v>0</v>
      </c>
      <c r="BL62" s="22">
        <f t="shared" si="99"/>
        <v>0</v>
      </c>
      <c r="BM62" s="22">
        <f t="shared" si="99"/>
        <v>0</v>
      </c>
      <c r="BN62" s="22">
        <f t="shared" si="99"/>
        <v>0</v>
      </c>
      <c r="BO62" s="22">
        <f t="shared" si="99"/>
        <v>0</v>
      </c>
      <c r="BP62" s="22">
        <f t="shared" si="99"/>
        <v>0</v>
      </c>
      <c r="BQ62" s="22">
        <f t="shared" si="99"/>
        <v>0</v>
      </c>
      <c r="BR62" s="22">
        <f t="shared" si="99"/>
        <v>0</v>
      </c>
    </row>
    <row r="63" spans="1:70" ht="16.5">
      <c r="A63" s="14"/>
      <c r="B63" s="32" t="str">
        <f>IF(ISNA(VLOOKUP(A63,'Licenciés Jeunes 2023'!A:C,3,0)),"",VLOOKUP(A63,'Licenciés Jeunes 2023'!A:C,3,0))</f>
        <v/>
      </c>
      <c r="C63" s="32" t="str">
        <f>IF(ISNA(VLOOKUP(A63,'Licenciés Jeunes 2023'!A:C,2,0)),"",VLOOKUP(A63,'Licenciés Jeunes 2023'!A:C,2,0))</f>
        <v/>
      </c>
      <c r="D63" s="32" t="str">
        <f>IF(ISNA(VLOOKUP(A63,'Licenciés Jeunes 2023'!A:F,6,0)),"",VLOOKUP(A63,'Licenciés Jeunes 2023'!A:F,6,0))</f>
        <v/>
      </c>
      <c r="E63" s="6"/>
      <c r="F63" s="2">
        <f>IF(E$2="Bike &amp; Run",IF(ISNA(VLOOKUP(E63,Paramètres!$B$3:$C$56,2,FALSE)),0,VLOOKUP(E63,Paramètres!$B$3:$C$56,2,FALSE)*Paramètres!$K$3),IF(OR(E63="",OR($D63="",$D63="NL",$D63="HORS LIGUE")),0,VLOOKUP(IF(OR(E63="",OR($D63="",$D63="NL",$D63="HORS LIGUE")),"",COUNTIFS($D$5:$D$72,"&lt;&gt;"&amp;"",$D$5:$D$72,"&lt;&gt;"&amp;"NL",$D$5:$D$72,"&lt;&gt;"&amp;"HORS LIGUE",E$5:E$72,"&lt;"&amp;E63)+1),Paramètres!$B$3:$C$56,2,FALSE)*Paramètres!$K$3))</f>
        <v>0</v>
      </c>
      <c r="G63" s="4"/>
      <c r="H63" s="2">
        <f>IF(G$2="Bike &amp; Run",IF(ISNA(VLOOKUP(G63,Paramètres!$B$3:$C$56,2,FALSE)),0,VLOOKUP(G63,Paramètres!$B$3:$C$56,2,FALSE)*Paramètres!$K$4),IF(OR(G63="",OR($D63="",$D63="NL",$D63="HORS LIGUE")),0,VLOOKUP(IF(OR(G63="",OR($D63="",$D63="NL",$D63="HORS LIGUE")),"",COUNTIFS($D$5:$D$72,"&lt;&gt;"&amp;"",$D$5:$D$72,"&lt;&gt;"&amp;"NL",$D$5:$D$72,"&lt;&gt;"&amp;"HORS LIGUE",G$5:G$72,"&lt;"&amp;G63)+1),Paramètres!$B$3:$C$56,2,FALSE)*Paramètres!$K$4))</f>
        <v>0</v>
      </c>
      <c r="I63" s="36"/>
      <c r="J63" s="2">
        <f>IF(I$2="Bike &amp; Run",IF(ISNA(VLOOKUP(I63,Paramètres!$B$3:$C$56,2,FALSE)),0,VLOOKUP(I63,Paramètres!$B$3:$C$56,2,FALSE)*Paramètres!$K$5),IF(OR(I63="",OR($D63="",$D63="NL",$D63="HORS LIGUE")),0,VLOOKUP(IF(OR(I63="",OR($D63="",$D63="NL",$D63="HORS LIGUE")),"",COUNTIFS($D$5:$D$72,"&lt;&gt;"&amp;"",$D$5:$D$72,"&lt;&gt;"&amp;"NL",$D$5:$D$72,"&lt;&gt;"&amp;"HORS LIGUE",I$5:I$72,"&lt;"&amp;I63)+1),Paramètres!$B$3:$C$56,2,FALSE)*Paramètres!$K$5))</f>
        <v>0</v>
      </c>
      <c r="K63" s="4"/>
      <c r="L63" s="2">
        <f>IF(K$2="Bike &amp; Run",IF(ISNA(VLOOKUP(K63,Paramètres!$B$3:$C$56,2,FALSE)),0,VLOOKUP(K63,Paramètres!$B$3:$C$56,2,FALSE)*Paramètres!$K$6),IF(OR(K63="",OR($D63="",$D63="NL",$D63="HORS LIGUE")),0,VLOOKUP(IF(OR(K63="",OR($D63="",$D63="NL",$D63="HORS LIGUE")),"",COUNTIFS($D$5:$D$72,"&lt;&gt;"&amp;"",$D$5:$D$72,"&lt;&gt;"&amp;"NL",$D$5:$D$72,"&lt;&gt;"&amp;"HORS LIGUE",K$5:K$72,"&lt;"&amp;K63)+1),Paramètres!$B$3:$C$56,2,FALSE)*Paramètres!$K$6))</f>
        <v>0</v>
      </c>
      <c r="M63" s="4"/>
      <c r="N63" s="2">
        <f>IF(M$2="Bike &amp; Run",IF(ISNA(VLOOKUP(M63,Paramètres!$B$3:$C$56,2,FALSE)),0,VLOOKUP(M63,Paramètres!$B$3:$C$56,2,FALSE)*Paramètres!$K$7),IF(OR(M63="",OR($D63="",$D63="NL",$D63="HORS LIGUE")),0,VLOOKUP(IF(OR(M63="",OR($D63="",$D63="NL",$D63="HORS LIGUE")),"",COUNTIFS($D$5:$D$72,"&lt;&gt;"&amp;"",$D$5:$D$72,"&lt;&gt;"&amp;"NL",$D$5:$D$72,"&lt;&gt;"&amp;"HORS LIGUE",M$5:M$72,"&lt;"&amp;M63)+1),Paramètres!$B$3:$C$56,2,FALSE)*Paramètres!$K$7))</f>
        <v>0</v>
      </c>
      <c r="O63" s="46"/>
      <c r="P63" s="2">
        <f>IF(O$2="Bike &amp; Run",IF(ISNA(VLOOKUP(O63,Paramètres!$B$3:$C$56,2,FALSE)),0,VLOOKUP(O63,Paramètres!$B$3:$C$56,2,FALSE)*Paramètres!$K$8),IF(OR(O63="",OR($D63="",$D63="NL",$D63="HORS LIGUE")),0,VLOOKUP(IF(OR(O63="",OR($D63="",$D63="NL",$D63="HORS LIGUE")),"",COUNTIFS($D$5:$D$72,"&lt;&gt;"&amp;"",$D$5:$D$72,"&lt;&gt;"&amp;"NL",$D$5:$D$72,"&lt;&gt;"&amp;"HORS LIGUE",O$5:O$72,"&lt;"&amp;O63)+1),Paramètres!$B$3:$C$56,2,FALSE)*Paramètres!$K$8))</f>
        <v>0</v>
      </c>
      <c r="Q63" s="46"/>
      <c r="R63" s="2">
        <f>IF(Q$2="Bike &amp; Run",IF(ISNA(VLOOKUP(Q63,Paramètres!$B$3:$C$56,2,FALSE)),0,VLOOKUP(Q63,Paramètres!$B$3:$C$56,2,FALSE)*Paramètres!$K$9),IF(OR(Q63="",OR($D63="",$D63="NL",$D63="HORS LIGUE")),0,VLOOKUP(IF(OR(Q63="",OR($D63="",$D63="NL",$D63="HORS LIGUE")),"",COUNTIFS($D$5:$D$72,"&lt;&gt;"&amp;"",$D$5:$D$72,"&lt;&gt;"&amp;"NL",$D$5:$D$72,"&lt;&gt;"&amp;"HORS LIGUE",Q$5:Q$72,"&lt;"&amp;Q63)+1),Paramètres!$B$3:$C$56,2,FALSE)*Paramètres!$K$9))</f>
        <v>0</v>
      </c>
      <c r="S63" s="46"/>
      <c r="T63" s="2">
        <f>IF(S$2="Bike &amp; Run",IF(ISNA(VLOOKUP(S63,Paramètres!$B$3:$C$56,2,FALSE)),0,VLOOKUP(S63,Paramètres!$B$3:$C$56,2,FALSE)*Paramètres!$K$10),IF(OR(S63="",OR($D63="",$D63="NL",$D63="HORS LIGUE")),0,VLOOKUP(IF(OR(S63="",OR($D63="",$D63="NL",$D63="HORS LIGUE")),"",COUNTIFS($D$5:$D$72,"&lt;&gt;"&amp;"",$D$5:$D$72,"&lt;&gt;"&amp;"NL",$D$5:$D$72,"&lt;&gt;"&amp;"HORS LIGUE",S$5:S$72,"&lt;"&amp;S63)+1),Paramètres!$B$3:$C$56,2,FALSE)*Paramètres!$K$10))</f>
        <v>0</v>
      </c>
      <c r="U63" s="46"/>
      <c r="V63" s="2">
        <f>IF(U$2="Bike &amp; Run",IF(ISNA(VLOOKUP(U63,Paramètres!$B$3:$C$56,2,FALSE)),0,VLOOKUP(U63,Paramètres!$B$3:$C$56,2,FALSE)*Paramètres!$K$11),IF(OR(U63="",OR($D63="",$D63="NL",$D63="HORS LIGUE")),0,VLOOKUP(IF(OR(U63="",OR($D63="",$D63="NL",$D63="HORS LIGUE")),"",COUNTIFS($D$5:$D$72,"&lt;&gt;"&amp;"",$D$5:$D$72,"&lt;&gt;"&amp;"NL",$D$5:$D$72,"&lt;&gt;"&amp;"HORS LIGUE",U$5:U$72,"&lt;"&amp;U63)+1),Paramètres!$B$3:$C$56,2,FALSE)*Paramètres!$K$11))</f>
        <v>0</v>
      </c>
      <c r="W63" s="46"/>
      <c r="X63" s="2">
        <f>IF(W$2="Bike &amp; Run",IF(ISNA(VLOOKUP(W63,Paramètres!$B$3:$C$56,2,FALSE)),0,VLOOKUP(W63,Paramètres!$B$3:$C$56,2,FALSE)*Paramètres!$K$12),IF(OR(W63="",OR($D63="",$D63="NL",$D63="HORS LIGUE")),0,VLOOKUP(IF(OR(W63="",OR($D63="",$D63="NL",$D63="HORS LIGUE")),"",COUNTIFS($D$5:$D$72,"&lt;&gt;"&amp;"",$D$5:$D$72,"&lt;&gt;"&amp;"NL",$D$5:$D$72,"&lt;&gt;"&amp;"HORS LIGUE",W$5:W$72,"&lt;"&amp;W63)+1),Paramètres!$B$3:$C$56,2,FALSE)*Paramètres!$K$12))</f>
        <v>0</v>
      </c>
      <c r="Y63" s="46"/>
      <c r="Z63" s="2">
        <f>IF(Y$2="Bike &amp; Run",IF(ISNA(VLOOKUP(Y63,Paramètres!$B$3:$C$56,2,FALSE)),0,VLOOKUP(Y63,Paramètres!$B$3:$C$56,2,FALSE)*Paramètres!$K$13),IF(OR(Y63="",OR($D63="",$D63="NL",$D63="HORS LIGUE")),0,VLOOKUP(IF(OR(Y63="",OR($D63="",$D63="NL",$D63="HORS LIGUE")),"",COUNTIFS($D$5:$D$72,"&lt;&gt;"&amp;"",$D$5:$D$72,"&lt;&gt;"&amp;"NL",$D$5:$D$72,"&lt;&gt;"&amp;"HORS LIGUE",Y$5:Y$72,"&lt;"&amp;Y63)+1),Paramètres!$B$3:$C$56,2,FALSE)*Paramètres!$K$13))</f>
        <v>0</v>
      </c>
      <c r="AA63" s="46"/>
      <c r="AB63" s="2">
        <f>IF(AA$2="Bike &amp; Run",IF(ISNA(VLOOKUP(AA63,Paramètres!$B$3:$C$56,2,FALSE)),0,VLOOKUP(AA63,Paramètres!$B$3:$C$56,2,FALSE)*Paramètres!$K$14),IF(OR(AA63="",OR($D63="",$D63="NL",$D63="HORS LIGUE")),0,VLOOKUP(IF(OR(AA63="",OR($D63="",$D63="NL",$D63="HORS LIGUE")),"",COUNTIFS($D$5:$D$72,"&lt;&gt;"&amp;"",$D$5:$D$72,"&lt;&gt;"&amp;"NL",$D$5:$D$72,"&lt;&gt;"&amp;"HORS LIGUE",AA$5:AA$72,"&lt;"&amp;AA63)+1),Paramètres!$B$3:$C$56,2,FALSE)*Paramètres!$K$14))</f>
        <v>0</v>
      </c>
      <c r="AC63" s="46"/>
      <c r="AD63" s="2">
        <f>IF(AC$2="Bike &amp; Run",IF(ISNA(VLOOKUP(AC63,Paramètres!$B$3:$C$56,2,FALSE)),0,VLOOKUP(AC63,Paramètres!$B$3:$C$56,2,FALSE)*Paramètres!$K$15),IF(OR(AC63="",OR($D63="",$D63="NL",$D63="HORS LIGUE")),0,VLOOKUP(IF(OR(AC63="",OR($D63="",$D63="NL",$D63="HORS LIGUE")),"",COUNTIFS($D$5:$D$72,"&lt;&gt;"&amp;"",$D$5:$D$72,"&lt;&gt;"&amp;"NL",$D$5:$D$72,"&lt;&gt;"&amp;"HORS LIGUE",AC$5:AC$72,"&lt;"&amp;AC63)+1),Paramètres!$B$3:$C$56,2,FALSE)*Paramètres!$K$15))</f>
        <v>0</v>
      </c>
      <c r="AE63" s="46"/>
      <c r="AF63" s="2">
        <f>IF(AE$2="Bike &amp; Run",IF(ISNA(VLOOKUP(AE63,Paramètres!$B$3:$C$56,2,FALSE)),0,VLOOKUP(AE63,Paramètres!$B$3:$C$56,2,FALSE)*Paramètres!$K$16),IF(OR(AE63="",OR($D63="",$D63="NL",$D63="HORS LIGUE")),0,VLOOKUP(IF(OR(AE63="",OR($D63="",$D63="NL",$D63="HORS LIGUE")),"",COUNTIFS($D$5:$D$72,"&lt;&gt;"&amp;"",$D$5:$D$72,"&lt;&gt;"&amp;"NL",$D$5:$D$72,"&lt;&gt;"&amp;"HORS LIGUE",AE$5:AE$72,"&lt;"&amp;AE63)+1),Paramètres!$B$3:$C$56,2,FALSE)*Paramètres!$K$16))</f>
        <v>0</v>
      </c>
      <c r="AG63" s="46"/>
      <c r="AH63" s="2">
        <f>IF(AG$2="Bike &amp; Run",IF(ISNA(VLOOKUP(AG63,Paramètres!$B$3:$C$56,2,FALSE)),0,VLOOKUP(AG63,Paramètres!$B$3:$C$56,2,FALSE)*Paramètres!$K$17),IF(OR(AG63="",OR($D63="",$D63="NL",$D63="HORS LIGUE")),0,VLOOKUP(IF(OR(AG63="",OR($D63="",$D63="NL",$D63="HORS LIGUE")),"",COUNTIFS($D$5:$D$72,"&lt;&gt;"&amp;"",$D$5:$D$72,"&lt;&gt;"&amp;"NL",$D$5:$D$72,"&lt;&gt;"&amp;"HORS LIGUE",AG$5:AG$72,"&lt;"&amp;AG63)+1),Paramètres!$B$3:$C$56,2,FALSE)*Paramètres!$K$17))</f>
        <v>0</v>
      </c>
      <c r="AI63" s="40">
        <f t="shared" si="53"/>
        <v>0</v>
      </c>
      <c r="AJ63" s="3" t="str">
        <f t="shared" si="54"/>
        <v/>
      </c>
      <c r="AK63" s="5">
        <f t="shared" si="55"/>
        <v>0</v>
      </c>
      <c r="AL63" s="41">
        <f t="shared" si="56"/>
        <v>0</v>
      </c>
      <c r="AM63" s="33" t="str">
        <f t="shared" si="57"/>
        <v/>
      </c>
      <c r="AO63" s="22">
        <f t="shared" si="58"/>
        <v>0</v>
      </c>
      <c r="AP63">
        <f t="shared" si="59"/>
        <v>0</v>
      </c>
      <c r="AQ63">
        <f t="shared" si="60"/>
        <v>0</v>
      </c>
      <c r="AR63">
        <f t="shared" si="61"/>
        <v>0</v>
      </c>
      <c r="AS63">
        <f t="shared" si="62"/>
        <v>0</v>
      </c>
      <c r="AT63">
        <f t="shared" si="63"/>
        <v>0</v>
      </c>
      <c r="AU63">
        <f t="shared" si="64"/>
        <v>0</v>
      </c>
      <c r="AV63">
        <f t="shared" si="65"/>
        <v>0</v>
      </c>
      <c r="AW63">
        <f t="shared" si="66"/>
        <v>0</v>
      </c>
      <c r="AX63">
        <f t="shared" si="67"/>
        <v>0</v>
      </c>
      <c r="AY63">
        <f t="shared" si="68"/>
        <v>0</v>
      </c>
      <c r="AZ63">
        <f t="shared" si="69"/>
        <v>0</v>
      </c>
      <c r="BA63">
        <f t="shared" si="70"/>
        <v>0</v>
      </c>
      <c r="BB63">
        <f t="shared" si="71"/>
        <v>0</v>
      </c>
      <c r="BC63">
        <f t="shared" si="72"/>
        <v>0</v>
      </c>
      <c r="BD63">
        <f t="shared" si="73"/>
        <v>0</v>
      </c>
      <c r="BE63" s="22">
        <f t="shared" ref="BE63:BR63" si="100">BD63+LARGE($AO63:$BC63,BE$4)</f>
        <v>0</v>
      </c>
      <c r="BF63" s="22">
        <f t="shared" si="100"/>
        <v>0</v>
      </c>
      <c r="BG63" s="22">
        <f t="shared" si="100"/>
        <v>0</v>
      </c>
      <c r="BH63" s="22">
        <f t="shared" si="100"/>
        <v>0</v>
      </c>
      <c r="BI63" s="22">
        <f t="shared" si="100"/>
        <v>0</v>
      </c>
      <c r="BJ63" s="22">
        <f t="shared" si="100"/>
        <v>0</v>
      </c>
      <c r="BK63" s="22">
        <f t="shared" si="100"/>
        <v>0</v>
      </c>
      <c r="BL63" s="22">
        <f t="shared" si="100"/>
        <v>0</v>
      </c>
      <c r="BM63" s="22">
        <f t="shared" si="100"/>
        <v>0</v>
      </c>
      <c r="BN63" s="22">
        <f t="shared" si="100"/>
        <v>0</v>
      </c>
      <c r="BO63" s="22">
        <f t="shared" si="100"/>
        <v>0</v>
      </c>
      <c r="BP63" s="22">
        <f t="shared" si="100"/>
        <v>0</v>
      </c>
      <c r="BQ63" s="22">
        <f t="shared" si="100"/>
        <v>0</v>
      </c>
      <c r="BR63" s="22">
        <f t="shared" si="100"/>
        <v>0</v>
      </c>
    </row>
    <row r="64" spans="1:70" ht="16.5">
      <c r="A64" s="14"/>
      <c r="B64" s="32" t="str">
        <f>IF(ISNA(VLOOKUP(A64,'Licenciés Jeunes 2023'!A:C,3,0)),"",VLOOKUP(A64,'Licenciés Jeunes 2023'!A:C,3,0))</f>
        <v/>
      </c>
      <c r="C64" s="32" t="str">
        <f>IF(ISNA(VLOOKUP(A64,'Licenciés Jeunes 2023'!A:C,2,0)),"",VLOOKUP(A64,'Licenciés Jeunes 2023'!A:C,2,0))</f>
        <v/>
      </c>
      <c r="D64" s="32" t="str">
        <f>IF(ISNA(VLOOKUP(A64,'Licenciés Jeunes 2023'!A:F,6,0)),"",VLOOKUP(A64,'Licenciés Jeunes 2023'!A:F,6,0))</f>
        <v/>
      </c>
      <c r="E64" s="6"/>
      <c r="F64" s="2">
        <f>IF(E$2="Bike &amp; Run",IF(ISNA(VLOOKUP(E64,Paramètres!$B$3:$C$56,2,FALSE)),0,VLOOKUP(E64,Paramètres!$B$3:$C$56,2,FALSE)*Paramètres!$K$3),IF(OR(E64="",OR($D64="",$D64="NL",$D64="HORS LIGUE")),0,VLOOKUP(IF(OR(E64="",OR($D64="",$D64="NL",$D64="HORS LIGUE")),"",COUNTIFS($D$5:$D$72,"&lt;&gt;"&amp;"",$D$5:$D$72,"&lt;&gt;"&amp;"NL",$D$5:$D$72,"&lt;&gt;"&amp;"HORS LIGUE",E$5:E$72,"&lt;"&amp;E64)+1),Paramètres!$B$3:$C$56,2,FALSE)*Paramètres!$K$3))</f>
        <v>0</v>
      </c>
      <c r="G64" s="4"/>
      <c r="H64" s="2">
        <f>IF(G$2="Bike &amp; Run",IF(ISNA(VLOOKUP(G64,Paramètres!$B$3:$C$56,2,FALSE)),0,VLOOKUP(G64,Paramètres!$B$3:$C$56,2,FALSE)*Paramètres!$K$4),IF(OR(G64="",OR($D64="",$D64="NL",$D64="HORS LIGUE")),0,VLOOKUP(IF(OR(G64="",OR($D64="",$D64="NL",$D64="HORS LIGUE")),"",COUNTIFS($D$5:$D$72,"&lt;&gt;"&amp;"",$D$5:$D$72,"&lt;&gt;"&amp;"NL",$D$5:$D$72,"&lt;&gt;"&amp;"HORS LIGUE",G$5:G$72,"&lt;"&amp;G64)+1),Paramètres!$B$3:$C$56,2,FALSE)*Paramètres!$K$4))</f>
        <v>0</v>
      </c>
      <c r="I64" s="36"/>
      <c r="J64" s="2">
        <f>IF(I$2="Bike &amp; Run",IF(ISNA(VLOOKUP(I64,Paramètres!$B$3:$C$56,2,FALSE)),0,VLOOKUP(I64,Paramètres!$B$3:$C$56,2,FALSE)*Paramètres!$K$5),IF(OR(I64="",OR($D64="",$D64="NL",$D64="HORS LIGUE")),0,VLOOKUP(IF(OR(I64="",OR($D64="",$D64="NL",$D64="HORS LIGUE")),"",COUNTIFS($D$5:$D$72,"&lt;&gt;"&amp;"",$D$5:$D$72,"&lt;&gt;"&amp;"NL",$D$5:$D$72,"&lt;&gt;"&amp;"HORS LIGUE",I$5:I$72,"&lt;"&amp;I64)+1),Paramètres!$B$3:$C$56,2,FALSE)*Paramètres!$K$5))</f>
        <v>0</v>
      </c>
      <c r="K64" s="4"/>
      <c r="L64" s="2">
        <f>IF(K$2="Bike &amp; Run",IF(ISNA(VLOOKUP(K64,Paramètres!$B$3:$C$56,2,FALSE)),0,VLOOKUP(K64,Paramètres!$B$3:$C$56,2,FALSE)*Paramètres!$K$6),IF(OR(K64="",OR($D64="",$D64="NL",$D64="HORS LIGUE")),0,VLOOKUP(IF(OR(K64="",OR($D64="",$D64="NL",$D64="HORS LIGUE")),"",COUNTIFS($D$5:$D$72,"&lt;&gt;"&amp;"",$D$5:$D$72,"&lt;&gt;"&amp;"NL",$D$5:$D$72,"&lt;&gt;"&amp;"HORS LIGUE",K$5:K$72,"&lt;"&amp;K64)+1),Paramètres!$B$3:$C$56,2,FALSE)*Paramètres!$K$6))</f>
        <v>0</v>
      </c>
      <c r="M64" s="4"/>
      <c r="N64" s="2">
        <f>IF(M$2="Bike &amp; Run",IF(ISNA(VLOOKUP(M64,Paramètres!$B$3:$C$56,2,FALSE)),0,VLOOKUP(M64,Paramètres!$B$3:$C$56,2,FALSE)*Paramètres!$K$7),IF(OR(M64="",OR($D64="",$D64="NL",$D64="HORS LIGUE")),0,VLOOKUP(IF(OR(M64="",OR($D64="",$D64="NL",$D64="HORS LIGUE")),"",COUNTIFS($D$5:$D$72,"&lt;&gt;"&amp;"",$D$5:$D$72,"&lt;&gt;"&amp;"NL",$D$5:$D$72,"&lt;&gt;"&amp;"HORS LIGUE",M$5:M$72,"&lt;"&amp;M64)+1),Paramètres!$B$3:$C$56,2,FALSE)*Paramètres!$K$7))</f>
        <v>0</v>
      </c>
      <c r="O64" s="46"/>
      <c r="P64" s="2">
        <f>IF(O$2="Bike &amp; Run",IF(ISNA(VLOOKUP(O64,Paramètres!$B$3:$C$56,2,FALSE)),0,VLOOKUP(O64,Paramètres!$B$3:$C$56,2,FALSE)*Paramètres!$K$8),IF(OR(O64="",OR($D64="",$D64="NL",$D64="HORS LIGUE")),0,VLOOKUP(IF(OR(O64="",OR($D64="",$D64="NL",$D64="HORS LIGUE")),"",COUNTIFS($D$5:$D$72,"&lt;&gt;"&amp;"",$D$5:$D$72,"&lt;&gt;"&amp;"NL",$D$5:$D$72,"&lt;&gt;"&amp;"HORS LIGUE",O$5:O$72,"&lt;"&amp;O64)+1),Paramètres!$B$3:$C$56,2,FALSE)*Paramètres!$K$8))</f>
        <v>0</v>
      </c>
      <c r="Q64" s="46"/>
      <c r="R64" s="2">
        <f>IF(Q$2="Bike &amp; Run",IF(ISNA(VLOOKUP(Q64,Paramètres!$B$3:$C$56,2,FALSE)),0,VLOOKUP(Q64,Paramètres!$B$3:$C$56,2,FALSE)*Paramètres!$K$9),IF(OR(Q64="",OR($D64="",$D64="NL",$D64="HORS LIGUE")),0,VLOOKUP(IF(OR(Q64="",OR($D64="",$D64="NL",$D64="HORS LIGUE")),"",COUNTIFS($D$5:$D$72,"&lt;&gt;"&amp;"",$D$5:$D$72,"&lt;&gt;"&amp;"NL",$D$5:$D$72,"&lt;&gt;"&amp;"HORS LIGUE",Q$5:Q$72,"&lt;"&amp;Q64)+1),Paramètres!$B$3:$C$56,2,FALSE)*Paramètres!$K$9))</f>
        <v>0</v>
      </c>
      <c r="S64" s="46"/>
      <c r="T64" s="2">
        <f>IF(S$2="Bike &amp; Run",IF(ISNA(VLOOKUP(S64,Paramètres!$B$3:$C$56,2,FALSE)),0,VLOOKUP(S64,Paramètres!$B$3:$C$56,2,FALSE)*Paramètres!$K$10),IF(OR(S64="",OR($D64="",$D64="NL",$D64="HORS LIGUE")),0,VLOOKUP(IF(OR(S64="",OR($D64="",$D64="NL",$D64="HORS LIGUE")),"",COUNTIFS($D$5:$D$72,"&lt;&gt;"&amp;"",$D$5:$D$72,"&lt;&gt;"&amp;"NL",$D$5:$D$72,"&lt;&gt;"&amp;"HORS LIGUE",S$5:S$72,"&lt;"&amp;S64)+1),Paramètres!$B$3:$C$56,2,FALSE)*Paramètres!$K$10))</f>
        <v>0</v>
      </c>
      <c r="U64" s="46"/>
      <c r="V64" s="2">
        <f>IF(U$2="Bike &amp; Run",IF(ISNA(VLOOKUP(U64,Paramètres!$B$3:$C$56,2,FALSE)),0,VLOOKUP(U64,Paramètres!$B$3:$C$56,2,FALSE)*Paramètres!$K$11),IF(OR(U64="",OR($D64="",$D64="NL",$D64="HORS LIGUE")),0,VLOOKUP(IF(OR(U64="",OR($D64="",$D64="NL",$D64="HORS LIGUE")),"",COUNTIFS($D$5:$D$72,"&lt;&gt;"&amp;"",$D$5:$D$72,"&lt;&gt;"&amp;"NL",$D$5:$D$72,"&lt;&gt;"&amp;"HORS LIGUE",U$5:U$72,"&lt;"&amp;U64)+1),Paramètres!$B$3:$C$56,2,FALSE)*Paramètres!$K$11))</f>
        <v>0</v>
      </c>
      <c r="W64" s="46"/>
      <c r="X64" s="2">
        <f>IF(W$2="Bike &amp; Run",IF(ISNA(VLOOKUP(W64,Paramètres!$B$3:$C$56,2,FALSE)),0,VLOOKUP(W64,Paramètres!$B$3:$C$56,2,FALSE)*Paramètres!$K$12),IF(OR(W64="",OR($D64="",$D64="NL",$D64="HORS LIGUE")),0,VLOOKUP(IF(OR(W64="",OR($D64="",$D64="NL",$D64="HORS LIGUE")),"",COUNTIFS($D$5:$D$72,"&lt;&gt;"&amp;"",$D$5:$D$72,"&lt;&gt;"&amp;"NL",$D$5:$D$72,"&lt;&gt;"&amp;"HORS LIGUE",W$5:W$72,"&lt;"&amp;W64)+1),Paramètres!$B$3:$C$56,2,FALSE)*Paramètres!$K$12))</f>
        <v>0</v>
      </c>
      <c r="Y64" s="46"/>
      <c r="Z64" s="2">
        <f>IF(Y$2="Bike &amp; Run",IF(ISNA(VLOOKUP(Y64,Paramètres!$B$3:$C$56,2,FALSE)),0,VLOOKUP(Y64,Paramètres!$B$3:$C$56,2,FALSE)*Paramètres!$K$13),IF(OR(Y64="",OR($D64="",$D64="NL",$D64="HORS LIGUE")),0,VLOOKUP(IF(OR(Y64="",OR($D64="",$D64="NL",$D64="HORS LIGUE")),"",COUNTIFS($D$5:$D$72,"&lt;&gt;"&amp;"",$D$5:$D$72,"&lt;&gt;"&amp;"NL",$D$5:$D$72,"&lt;&gt;"&amp;"HORS LIGUE",Y$5:Y$72,"&lt;"&amp;Y64)+1),Paramètres!$B$3:$C$56,2,FALSE)*Paramètres!$K$13))</f>
        <v>0</v>
      </c>
      <c r="AA64" s="46"/>
      <c r="AB64" s="2">
        <f>IF(AA$2="Bike &amp; Run",IF(ISNA(VLOOKUP(AA64,Paramètres!$B$3:$C$56,2,FALSE)),0,VLOOKUP(AA64,Paramètres!$B$3:$C$56,2,FALSE)*Paramètres!$K$14),IF(OR(AA64="",OR($D64="",$D64="NL",$D64="HORS LIGUE")),0,VLOOKUP(IF(OR(AA64="",OR($D64="",$D64="NL",$D64="HORS LIGUE")),"",COUNTIFS($D$5:$D$72,"&lt;&gt;"&amp;"",$D$5:$D$72,"&lt;&gt;"&amp;"NL",$D$5:$D$72,"&lt;&gt;"&amp;"HORS LIGUE",AA$5:AA$72,"&lt;"&amp;AA64)+1),Paramètres!$B$3:$C$56,2,FALSE)*Paramètres!$K$14))</f>
        <v>0</v>
      </c>
      <c r="AC64" s="46"/>
      <c r="AD64" s="2">
        <f>IF(AC$2="Bike &amp; Run",IF(ISNA(VLOOKUP(AC64,Paramètres!$B$3:$C$56,2,FALSE)),0,VLOOKUP(AC64,Paramètres!$B$3:$C$56,2,FALSE)*Paramètres!$K$15),IF(OR(AC64="",OR($D64="",$D64="NL",$D64="HORS LIGUE")),0,VLOOKUP(IF(OR(AC64="",OR($D64="",$D64="NL",$D64="HORS LIGUE")),"",COUNTIFS($D$5:$D$72,"&lt;&gt;"&amp;"",$D$5:$D$72,"&lt;&gt;"&amp;"NL",$D$5:$D$72,"&lt;&gt;"&amp;"HORS LIGUE",AC$5:AC$72,"&lt;"&amp;AC64)+1),Paramètres!$B$3:$C$56,2,FALSE)*Paramètres!$K$15))</f>
        <v>0</v>
      </c>
      <c r="AE64" s="46"/>
      <c r="AF64" s="2">
        <f>IF(AE$2="Bike &amp; Run",IF(ISNA(VLOOKUP(AE64,Paramètres!$B$3:$C$56,2,FALSE)),0,VLOOKUP(AE64,Paramètres!$B$3:$C$56,2,FALSE)*Paramètres!$K$16),IF(OR(AE64="",OR($D64="",$D64="NL",$D64="HORS LIGUE")),0,VLOOKUP(IF(OR(AE64="",OR($D64="",$D64="NL",$D64="HORS LIGUE")),"",COUNTIFS($D$5:$D$72,"&lt;&gt;"&amp;"",$D$5:$D$72,"&lt;&gt;"&amp;"NL",$D$5:$D$72,"&lt;&gt;"&amp;"HORS LIGUE",AE$5:AE$72,"&lt;"&amp;AE64)+1),Paramètres!$B$3:$C$56,2,FALSE)*Paramètres!$K$16))</f>
        <v>0</v>
      </c>
      <c r="AG64" s="46"/>
      <c r="AH64" s="2">
        <f>IF(AG$2="Bike &amp; Run",IF(ISNA(VLOOKUP(AG64,Paramètres!$B$3:$C$56,2,FALSE)),0,VLOOKUP(AG64,Paramètres!$B$3:$C$56,2,FALSE)*Paramètres!$K$17),IF(OR(AG64="",OR($D64="",$D64="NL",$D64="HORS LIGUE")),0,VLOOKUP(IF(OR(AG64="",OR($D64="",$D64="NL",$D64="HORS LIGUE")),"",COUNTIFS($D$5:$D$72,"&lt;&gt;"&amp;"",$D$5:$D$72,"&lt;&gt;"&amp;"NL",$D$5:$D$72,"&lt;&gt;"&amp;"HORS LIGUE",AG$5:AG$72,"&lt;"&amp;AG64)+1),Paramètres!$B$3:$C$56,2,FALSE)*Paramètres!$K$17))</f>
        <v>0</v>
      </c>
      <c r="AI64" s="40">
        <f t="shared" si="53"/>
        <v>0</v>
      </c>
      <c r="AJ64" s="3" t="str">
        <f t="shared" si="54"/>
        <v/>
      </c>
      <c r="AK64" s="5">
        <f t="shared" si="55"/>
        <v>0</v>
      </c>
      <c r="AL64" s="41">
        <f t="shared" si="56"/>
        <v>0</v>
      </c>
      <c r="AM64" s="33" t="str">
        <f t="shared" si="57"/>
        <v/>
      </c>
      <c r="AO64" s="22">
        <f t="shared" si="58"/>
        <v>0</v>
      </c>
      <c r="AP64">
        <f t="shared" si="59"/>
        <v>0</v>
      </c>
      <c r="AQ64">
        <f t="shared" si="60"/>
        <v>0</v>
      </c>
      <c r="AR64">
        <f t="shared" si="61"/>
        <v>0</v>
      </c>
      <c r="AS64">
        <f t="shared" si="62"/>
        <v>0</v>
      </c>
      <c r="AT64">
        <f t="shared" si="63"/>
        <v>0</v>
      </c>
      <c r="AU64">
        <f t="shared" si="64"/>
        <v>0</v>
      </c>
      <c r="AV64">
        <f t="shared" si="65"/>
        <v>0</v>
      </c>
      <c r="AW64">
        <f t="shared" si="66"/>
        <v>0</v>
      </c>
      <c r="AX64">
        <f t="shared" si="67"/>
        <v>0</v>
      </c>
      <c r="AY64">
        <f t="shared" si="68"/>
        <v>0</v>
      </c>
      <c r="AZ64">
        <f t="shared" si="69"/>
        <v>0</v>
      </c>
      <c r="BA64">
        <f t="shared" si="70"/>
        <v>0</v>
      </c>
      <c r="BB64">
        <f t="shared" si="71"/>
        <v>0</v>
      </c>
      <c r="BC64">
        <f t="shared" si="72"/>
        <v>0</v>
      </c>
      <c r="BD64">
        <f t="shared" si="73"/>
        <v>0</v>
      </c>
      <c r="BE64" s="22">
        <f t="shared" ref="BE64:BR64" si="101">BD64+LARGE($AO64:$BC64,BE$4)</f>
        <v>0</v>
      </c>
      <c r="BF64" s="22">
        <f t="shared" si="101"/>
        <v>0</v>
      </c>
      <c r="BG64" s="22">
        <f t="shared" si="101"/>
        <v>0</v>
      </c>
      <c r="BH64" s="22">
        <f t="shared" si="101"/>
        <v>0</v>
      </c>
      <c r="BI64" s="22">
        <f t="shared" si="101"/>
        <v>0</v>
      </c>
      <c r="BJ64" s="22">
        <f t="shared" si="101"/>
        <v>0</v>
      </c>
      <c r="BK64" s="22">
        <f t="shared" si="101"/>
        <v>0</v>
      </c>
      <c r="BL64" s="22">
        <f t="shared" si="101"/>
        <v>0</v>
      </c>
      <c r="BM64" s="22">
        <f t="shared" si="101"/>
        <v>0</v>
      </c>
      <c r="BN64" s="22">
        <f t="shared" si="101"/>
        <v>0</v>
      </c>
      <c r="BO64" s="22">
        <f t="shared" si="101"/>
        <v>0</v>
      </c>
      <c r="BP64" s="22">
        <f t="shared" si="101"/>
        <v>0</v>
      </c>
      <c r="BQ64" s="22">
        <f t="shared" si="101"/>
        <v>0</v>
      </c>
      <c r="BR64" s="22">
        <f t="shared" si="101"/>
        <v>0</v>
      </c>
    </row>
    <row r="65" spans="1:70" ht="16.5">
      <c r="A65" s="14"/>
      <c r="B65" s="32" t="str">
        <f>IF(ISNA(VLOOKUP(A65,'Licenciés Jeunes 2023'!A:C,3,0)),"",VLOOKUP(A65,'Licenciés Jeunes 2023'!A:C,3,0))</f>
        <v/>
      </c>
      <c r="C65" s="32" t="str">
        <f>IF(ISNA(VLOOKUP(A65,'Licenciés Jeunes 2023'!A:C,2,0)),"",VLOOKUP(A65,'Licenciés Jeunes 2023'!A:C,2,0))</f>
        <v/>
      </c>
      <c r="D65" s="32" t="str">
        <f>IF(ISNA(VLOOKUP(A65,'Licenciés Jeunes 2023'!A:F,6,0)),"",VLOOKUP(A65,'Licenciés Jeunes 2023'!A:F,6,0))</f>
        <v/>
      </c>
      <c r="E65" s="6"/>
      <c r="F65" s="2">
        <f>IF(E$2="Bike &amp; Run",IF(ISNA(VLOOKUP(E65,Paramètres!$B$3:$C$56,2,FALSE)),0,VLOOKUP(E65,Paramètres!$B$3:$C$56,2,FALSE)*Paramètres!$K$3),IF(OR(E65="",OR($D65="",$D65="NL",$D65="HORS LIGUE")),0,VLOOKUP(IF(OR(E65="",OR($D65="",$D65="NL",$D65="HORS LIGUE")),"",COUNTIFS($D$5:$D$72,"&lt;&gt;"&amp;"",$D$5:$D$72,"&lt;&gt;"&amp;"NL",$D$5:$D$72,"&lt;&gt;"&amp;"HORS LIGUE",E$5:E$72,"&lt;"&amp;E65)+1),Paramètres!$B$3:$C$56,2,FALSE)*Paramètres!$K$3))</f>
        <v>0</v>
      </c>
      <c r="G65" s="4"/>
      <c r="H65" s="2">
        <f>IF(G$2="Bike &amp; Run",IF(ISNA(VLOOKUP(G65,Paramètres!$B$3:$C$56,2,FALSE)),0,VLOOKUP(G65,Paramètres!$B$3:$C$56,2,FALSE)*Paramètres!$K$4),IF(OR(G65="",OR($D65="",$D65="NL",$D65="HORS LIGUE")),0,VLOOKUP(IF(OR(G65="",OR($D65="",$D65="NL",$D65="HORS LIGUE")),"",COUNTIFS($D$5:$D$72,"&lt;&gt;"&amp;"",$D$5:$D$72,"&lt;&gt;"&amp;"NL",$D$5:$D$72,"&lt;&gt;"&amp;"HORS LIGUE",G$5:G$72,"&lt;"&amp;G65)+1),Paramètres!$B$3:$C$56,2,FALSE)*Paramètres!$K$4))</f>
        <v>0</v>
      </c>
      <c r="I65" s="36"/>
      <c r="J65" s="2">
        <f>IF(I$2="Bike &amp; Run",IF(ISNA(VLOOKUP(I65,Paramètres!$B$3:$C$56,2,FALSE)),0,VLOOKUP(I65,Paramètres!$B$3:$C$56,2,FALSE)*Paramètres!$K$5),IF(OR(I65="",OR($D65="",$D65="NL",$D65="HORS LIGUE")),0,VLOOKUP(IF(OR(I65="",OR($D65="",$D65="NL",$D65="HORS LIGUE")),"",COUNTIFS($D$5:$D$72,"&lt;&gt;"&amp;"",$D$5:$D$72,"&lt;&gt;"&amp;"NL",$D$5:$D$72,"&lt;&gt;"&amp;"HORS LIGUE",I$5:I$72,"&lt;"&amp;I65)+1),Paramètres!$B$3:$C$56,2,FALSE)*Paramètres!$K$5))</f>
        <v>0</v>
      </c>
      <c r="K65" s="4"/>
      <c r="L65" s="2">
        <f>IF(K$2="Bike &amp; Run",IF(ISNA(VLOOKUP(K65,Paramètres!$B$3:$C$56,2,FALSE)),0,VLOOKUP(K65,Paramètres!$B$3:$C$56,2,FALSE)*Paramètres!$K$6),IF(OR(K65="",OR($D65="",$D65="NL",$D65="HORS LIGUE")),0,VLOOKUP(IF(OR(K65="",OR($D65="",$D65="NL",$D65="HORS LIGUE")),"",COUNTIFS($D$5:$D$72,"&lt;&gt;"&amp;"",$D$5:$D$72,"&lt;&gt;"&amp;"NL",$D$5:$D$72,"&lt;&gt;"&amp;"HORS LIGUE",K$5:K$72,"&lt;"&amp;K65)+1),Paramètres!$B$3:$C$56,2,FALSE)*Paramètres!$K$6))</f>
        <v>0</v>
      </c>
      <c r="M65" s="4"/>
      <c r="N65" s="2">
        <f>IF(M$2="Bike &amp; Run",IF(ISNA(VLOOKUP(M65,Paramètres!$B$3:$C$56,2,FALSE)),0,VLOOKUP(M65,Paramètres!$B$3:$C$56,2,FALSE)*Paramètres!$K$7),IF(OR(M65="",OR($D65="",$D65="NL",$D65="HORS LIGUE")),0,VLOOKUP(IF(OR(M65="",OR($D65="",$D65="NL",$D65="HORS LIGUE")),"",COUNTIFS($D$5:$D$72,"&lt;&gt;"&amp;"",$D$5:$D$72,"&lt;&gt;"&amp;"NL",$D$5:$D$72,"&lt;&gt;"&amp;"HORS LIGUE",M$5:M$72,"&lt;"&amp;M65)+1),Paramètres!$B$3:$C$56,2,FALSE)*Paramètres!$K$7))</f>
        <v>0</v>
      </c>
      <c r="O65" s="46"/>
      <c r="P65" s="2">
        <f>IF(O$2="Bike &amp; Run",IF(ISNA(VLOOKUP(O65,Paramètres!$B$3:$C$56,2,FALSE)),0,VLOOKUP(O65,Paramètres!$B$3:$C$56,2,FALSE)*Paramètres!$K$8),IF(OR(O65="",OR($D65="",$D65="NL",$D65="HORS LIGUE")),0,VLOOKUP(IF(OR(O65="",OR($D65="",$D65="NL",$D65="HORS LIGUE")),"",COUNTIFS($D$5:$D$72,"&lt;&gt;"&amp;"",$D$5:$D$72,"&lt;&gt;"&amp;"NL",$D$5:$D$72,"&lt;&gt;"&amp;"HORS LIGUE",O$5:O$72,"&lt;"&amp;O65)+1),Paramètres!$B$3:$C$56,2,FALSE)*Paramètres!$K$8))</f>
        <v>0</v>
      </c>
      <c r="Q65" s="46"/>
      <c r="R65" s="2">
        <f>IF(Q$2="Bike &amp; Run",IF(ISNA(VLOOKUP(Q65,Paramètres!$B$3:$C$56,2,FALSE)),0,VLOOKUP(Q65,Paramètres!$B$3:$C$56,2,FALSE)*Paramètres!$K$9),IF(OR(Q65="",OR($D65="",$D65="NL",$D65="HORS LIGUE")),0,VLOOKUP(IF(OR(Q65="",OR($D65="",$D65="NL",$D65="HORS LIGUE")),"",COUNTIFS($D$5:$D$72,"&lt;&gt;"&amp;"",$D$5:$D$72,"&lt;&gt;"&amp;"NL",$D$5:$D$72,"&lt;&gt;"&amp;"HORS LIGUE",Q$5:Q$72,"&lt;"&amp;Q65)+1),Paramètres!$B$3:$C$56,2,FALSE)*Paramètres!$K$9))</f>
        <v>0</v>
      </c>
      <c r="S65" s="46"/>
      <c r="T65" s="2">
        <f>IF(S$2="Bike &amp; Run",IF(ISNA(VLOOKUP(S65,Paramètres!$B$3:$C$56,2,FALSE)),0,VLOOKUP(S65,Paramètres!$B$3:$C$56,2,FALSE)*Paramètres!$K$10),IF(OR(S65="",OR($D65="",$D65="NL",$D65="HORS LIGUE")),0,VLOOKUP(IF(OR(S65="",OR($D65="",$D65="NL",$D65="HORS LIGUE")),"",COUNTIFS($D$5:$D$72,"&lt;&gt;"&amp;"",$D$5:$D$72,"&lt;&gt;"&amp;"NL",$D$5:$D$72,"&lt;&gt;"&amp;"HORS LIGUE",S$5:S$72,"&lt;"&amp;S65)+1),Paramètres!$B$3:$C$56,2,FALSE)*Paramètres!$K$10))</f>
        <v>0</v>
      </c>
      <c r="U65" s="46"/>
      <c r="V65" s="2">
        <f>IF(U$2="Bike &amp; Run",IF(ISNA(VLOOKUP(U65,Paramètres!$B$3:$C$56,2,FALSE)),0,VLOOKUP(U65,Paramètres!$B$3:$C$56,2,FALSE)*Paramètres!$K$11),IF(OR(U65="",OR($D65="",$D65="NL",$D65="HORS LIGUE")),0,VLOOKUP(IF(OR(U65="",OR($D65="",$D65="NL",$D65="HORS LIGUE")),"",COUNTIFS($D$5:$D$72,"&lt;&gt;"&amp;"",$D$5:$D$72,"&lt;&gt;"&amp;"NL",$D$5:$D$72,"&lt;&gt;"&amp;"HORS LIGUE",U$5:U$72,"&lt;"&amp;U65)+1),Paramètres!$B$3:$C$56,2,FALSE)*Paramètres!$K$11))</f>
        <v>0</v>
      </c>
      <c r="W65" s="46"/>
      <c r="X65" s="2">
        <f>IF(W$2="Bike &amp; Run",IF(ISNA(VLOOKUP(W65,Paramètres!$B$3:$C$56,2,FALSE)),0,VLOOKUP(W65,Paramètres!$B$3:$C$56,2,FALSE)*Paramètres!$K$12),IF(OR(W65="",OR($D65="",$D65="NL",$D65="HORS LIGUE")),0,VLOOKUP(IF(OR(W65="",OR($D65="",$D65="NL",$D65="HORS LIGUE")),"",COUNTIFS($D$5:$D$72,"&lt;&gt;"&amp;"",$D$5:$D$72,"&lt;&gt;"&amp;"NL",$D$5:$D$72,"&lt;&gt;"&amp;"HORS LIGUE",W$5:W$72,"&lt;"&amp;W65)+1),Paramètres!$B$3:$C$56,2,FALSE)*Paramètres!$K$12))</f>
        <v>0</v>
      </c>
      <c r="Y65" s="46"/>
      <c r="Z65" s="2">
        <f>IF(Y$2="Bike &amp; Run",IF(ISNA(VLOOKUP(Y65,Paramètres!$B$3:$C$56,2,FALSE)),0,VLOOKUP(Y65,Paramètres!$B$3:$C$56,2,FALSE)*Paramètres!$K$13),IF(OR(Y65="",OR($D65="",$D65="NL",$D65="HORS LIGUE")),0,VLOOKUP(IF(OR(Y65="",OR($D65="",$D65="NL",$D65="HORS LIGUE")),"",COUNTIFS($D$5:$D$72,"&lt;&gt;"&amp;"",$D$5:$D$72,"&lt;&gt;"&amp;"NL",$D$5:$D$72,"&lt;&gt;"&amp;"HORS LIGUE",Y$5:Y$72,"&lt;"&amp;Y65)+1),Paramètres!$B$3:$C$56,2,FALSE)*Paramètres!$K$13))</f>
        <v>0</v>
      </c>
      <c r="AA65" s="46"/>
      <c r="AB65" s="2">
        <f>IF(AA$2="Bike &amp; Run",IF(ISNA(VLOOKUP(AA65,Paramètres!$B$3:$C$56,2,FALSE)),0,VLOOKUP(AA65,Paramètres!$B$3:$C$56,2,FALSE)*Paramètres!$K$14),IF(OR(AA65="",OR($D65="",$D65="NL",$D65="HORS LIGUE")),0,VLOOKUP(IF(OR(AA65="",OR($D65="",$D65="NL",$D65="HORS LIGUE")),"",COUNTIFS($D$5:$D$72,"&lt;&gt;"&amp;"",$D$5:$D$72,"&lt;&gt;"&amp;"NL",$D$5:$D$72,"&lt;&gt;"&amp;"HORS LIGUE",AA$5:AA$72,"&lt;"&amp;AA65)+1),Paramètres!$B$3:$C$56,2,FALSE)*Paramètres!$K$14))</f>
        <v>0</v>
      </c>
      <c r="AC65" s="46"/>
      <c r="AD65" s="2">
        <f>IF(AC$2="Bike &amp; Run",IF(ISNA(VLOOKUP(AC65,Paramètres!$B$3:$C$56,2,FALSE)),0,VLOOKUP(AC65,Paramètres!$B$3:$C$56,2,FALSE)*Paramètres!$K$15),IF(OR(AC65="",OR($D65="",$D65="NL",$D65="HORS LIGUE")),0,VLOOKUP(IF(OR(AC65="",OR($D65="",$D65="NL",$D65="HORS LIGUE")),"",COUNTIFS($D$5:$D$72,"&lt;&gt;"&amp;"",$D$5:$D$72,"&lt;&gt;"&amp;"NL",$D$5:$D$72,"&lt;&gt;"&amp;"HORS LIGUE",AC$5:AC$72,"&lt;"&amp;AC65)+1),Paramètres!$B$3:$C$56,2,FALSE)*Paramètres!$K$15))</f>
        <v>0</v>
      </c>
      <c r="AE65" s="46"/>
      <c r="AF65" s="2">
        <f>IF(AE$2="Bike &amp; Run",IF(ISNA(VLOOKUP(AE65,Paramètres!$B$3:$C$56,2,FALSE)),0,VLOOKUP(AE65,Paramètres!$B$3:$C$56,2,FALSE)*Paramètres!$K$16),IF(OR(AE65="",OR($D65="",$D65="NL",$D65="HORS LIGUE")),0,VLOOKUP(IF(OR(AE65="",OR($D65="",$D65="NL",$D65="HORS LIGUE")),"",COUNTIFS($D$5:$D$72,"&lt;&gt;"&amp;"",$D$5:$D$72,"&lt;&gt;"&amp;"NL",$D$5:$D$72,"&lt;&gt;"&amp;"HORS LIGUE",AE$5:AE$72,"&lt;"&amp;AE65)+1),Paramètres!$B$3:$C$56,2,FALSE)*Paramètres!$K$16))</f>
        <v>0</v>
      </c>
      <c r="AG65" s="46"/>
      <c r="AH65" s="2">
        <f>IF(AG$2="Bike &amp; Run",IF(ISNA(VLOOKUP(AG65,Paramètres!$B$3:$C$56,2,FALSE)),0,VLOOKUP(AG65,Paramètres!$B$3:$C$56,2,FALSE)*Paramètres!$K$17),IF(OR(AG65="",OR($D65="",$D65="NL",$D65="HORS LIGUE")),0,VLOOKUP(IF(OR(AG65="",OR($D65="",$D65="NL",$D65="HORS LIGUE")),"",COUNTIFS($D$5:$D$72,"&lt;&gt;"&amp;"",$D$5:$D$72,"&lt;&gt;"&amp;"NL",$D$5:$D$72,"&lt;&gt;"&amp;"HORS LIGUE",AG$5:AG$72,"&lt;"&amp;AG65)+1),Paramètres!$B$3:$C$56,2,FALSE)*Paramètres!$K$17))</f>
        <v>0</v>
      </c>
      <c r="AI65" s="40">
        <f t="shared" si="53"/>
        <v>0</v>
      </c>
      <c r="AJ65" s="3" t="str">
        <f t="shared" si="54"/>
        <v/>
      </c>
      <c r="AK65" s="5">
        <f t="shared" si="55"/>
        <v>0</v>
      </c>
      <c r="AL65" s="41">
        <f t="shared" si="56"/>
        <v>0</v>
      </c>
      <c r="AM65" s="33" t="str">
        <f t="shared" si="57"/>
        <v/>
      </c>
      <c r="AO65" s="22">
        <f t="shared" si="58"/>
        <v>0</v>
      </c>
      <c r="AP65">
        <f t="shared" si="59"/>
        <v>0</v>
      </c>
      <c r="AQ65">
        <f t="shared" si="60"/>
        <v>0</v>
      </c>
      <c r="AR65">
        <f t="shared" si="61"/>
        <v>0</v>
      </c>
      <c r="AS65">
        <f t="shared" si="62"/>
        <v>0</v>
      </c>
      <c r="AT65">
        <f t="shared" si="63"/>
        <v>0</v>
      </c>
      <c r="AU65">
        <f t="shared" si="64"/>
        <v>0</v>
      </c>
      <c r="AV65">
        <f t="shared" si="65"/>
        <v>0</v>
      </c>
      <c r="AW65">
        <f t="shared" si="66"/>
        <v>0</v>
      </c>
      <c r="AX65">
        <f t="shared" si="67"/>
        <v>0</v>
      </c>
      <c r="AY65">
        <f t="shared" si="68"/>
        <v>0</v>
      </c>
      <c r="AZ65">
        <f t="shared" si="69"/>
        <v>0</v>
      </c>
      <c r="BA65">
        <f t="shared" si="70"/>
        <v>0</v>
      </c>
      <c r="BB65">
        <f t="shared" si="71"/>
        <v>0</v>
      </c>
      <c r="BC65">
        <f t="shared" si="72"/>
        <v>0</v>
      </c>
      <c r="BD65">
        <f t="shared" si="73"/>
        <v>0</v>
      </c>
      <c r="BE65" s="22">
        <f t="shared" ref="BE65:BR65" si="102">BD65+LARGE($AO65:$BC65,BE$4)</f>
        <v>0</v>
      </c>
      <c r="BF65" s="22">
        <f t="shared" si="102"/>
        <v>0</v>
      </c>
      <c r="BG65" s="22">
        <f t="shared" si="102"/>
        <v>0</v>
      </c>
      <c r="BH65" s="22">
        <f t="shared" si="102"/>
        <v>0</v>
      </c>
      <c r="BI65" s="22">
        <f t="shared" si="102"/>
        <v>0</v>
      </c>
      <c r="BJ65" s="22">
        <f t="shared" si="102"/>
        <v>0</v>
      </c>
      <c r="BK65" s="22">
        <f t="shared" si="102"/>
        <v>0</v>
      </c>
      <c r="BL65" s="22">
        <f t="shared" si="102"/>
        <v>0</v>
      </c>
      <c r="BM65" s="22">
        <f t="shared" si="102"/>
        <v>0</v>
      </c>
      <c r="BN65" s="22">
        <f t="shared" si="102"/>
        <v>0</v>
      </c>
      <c r="BO65" s="22">
        <f t="shared" si="102"/>
        <v>0</v>
      </c>
      <c r="BP65" s="22">
        <f t="shared" si="102"/>
        <v>0</v>
      </c>
      <c r="BQ65" s="22">
        <f t="shared" si="102"/>
        <v>0</v>
      </c>
      <c r="BR65" s="22">
        <f t="shared" si="102"/>
        <v>0</v>
      </c>
    </row>
    <row r="66" spans="1:70" ht="16.5">
      <c r="A66" s="14"/>
      <c r="B66" s="32" t="str">
        <f>IF(ISNA(VLOOKUP(A66,'Licenciés Jeunes 2023'!A:C,3,0)),"",VLOOKUP(A66,'Licenciés Jeunes 2023'!A:C,3,0))</f>
        <v/>
      </c>
      <c r="C66" s="32" t="str">
        <f>IF(ISNA(VLOOKUP(A66,'Licenciés Jeunes 2023'!A:C,2,0)),"",VLOOKUP(A66,'Licenciés Jeunes 2023'!A:C,2,0))</f>
        <v/>
      </c>
      <c r="D66" s="32" t="str">
        <f>IF(ISNA(VLOOKUP(A66,'Licenciés Jeunes 2023'!A:F,6,0)),"",VLOOKUP(A66,'Licenciés Jeunes 2023'!A:F,6,0))</f>
        <v/>
      </c>
      <c r="E66" s="6"/>
      <c r="F66" s="2">
        <f>IF(E$2="Bike &amp; Run",IF(ISNA(VLOOKUP(E66,Paramètres!$B$3:$C$56,2,FALSE)),0,VLOOKUP(E66,Paramètres!$B$3:$C$56,2,FALSE)*Paramètres!$K$3),IF(OR(E66="",OR($D66="",$D66="NL",$D66="HORS LIGUE")),0,VLOOKUP(IF(OR(E66="",OR($D66="",$D66="NL",$D66="HORS LIGUE")),"",COUNTIFS($D$5:$D$72,"&lt;&gt;"&amp;"",$D$5:$D$72,"&lt;&gt;"&amp;"NL",$D$5:$D$72,"&lt;&gt;"&amp;"HORS LIGUE",E$5:E$72,"&lt;"&amp;E66)+1),Paramètres!$B$3:$C$56,2,FALSE)*Paramètres!$K$3))</f>
        <v>0</v>
      </c>
      <c r="G66" s="4"/>
      <c r="H66" s="2">
        <f>IF(G$2="Bike &amp; Run",IF(ISNA(VLOOKUP(G66,Paramètres!$B$3:$C$56,2,FALSE)),0,VLOOKUP(G66,Paramètres!$B$3:$C$56,2,FALSE)*Paramètres!$K$4),IF(OR(G66="",OR($D66="",$D66="NL",$D66="HORS LIGUE")),0,VLOOKUP(IF(OR(G66="",OR($D66="",$D66="NL",$D66="HORS LIGUE")),"",COUNTIFS($D$5:$D$72,"&lt;&gt;"&amp;"",$D$5:$D$72,"&lt;&gt;"&amp;"NL",$D$5:$D$72,"&lt;&gt;"&amp;"HORS LIGUE",G$5:G$72,"&lt;"&amp;G66)+1),Paramètres!$B$3:$C$56,2,FALSE)*Paramètres!$K$4))</f>
        <v>0</v>
      </c>
      <c r="I66" s="36"/>
      <c r="J66" s="2">
        <f>IF(I$2="Bike &amp; Run",IF(ISNA(VLOOKUP(I66,Paramètres!$B$3:$C$56,2,FALSE)),0,VLOOKUP(I66,Paramètres!$B$3:$C$56,2,FALSE)*Paramètres!$K$5),IF(OR(I66="",OR($D66="",$D66="NL",$D66="HORS LIGUE")),0,VLOOKUP(IF(OR(I66="",OR($D66="",$D66="NL",$D66="HORS LIGUE")),"",COUNTIFS($D$5:$D$72,"&lt;&gt;"&amp;"",$D$5:$D$72,"&lt;&gt;"&amp;"NL",$D$5:$D$72,"&lt;&gt;"&amp;"HORS LIGUE",I$5:I$72,"&lt;"&amp;I66)+1),Paramètres!$B$3:$C$56,2,FALSE)*Paramètres!$K$5))</f>
        <v>0</v>
      </c>
      <c r="K66" s="4"/>
      <c r="L66" s="2">
        <f>IF(K$2="Bike &amp; Run",IF(ISNA(VLOOKUP(K66,Paramètres!$B$3:$C$56,2,FALSE)),0,VLOOKUP(K66,Paramètres!$B$3:$C$56,2,FALSE)*Paramètres!$K$6),IF(OR(K66="",OR($D66="",$D66="NL",$D66="HORS LIGUE")),0,VLOOKUP(IF(OR(K66="",OR($D66="",$D66="NL",$D66="HORS LIGUE")),"",COUNTIFS($D$5:$D$72,"&lt;&gt;"&amp;"",$D$5:$D$72,"&lt;&gt;"&amp;"NL",$D$5:$D$72,"&lt;&gt;"&amp;"HORS LIGUE",K$5:K$72,"&lt;"&amp;K66)+1),Paramètres!$B$3:$C$56,2,FALSE)*Paramètres!$K$6))</f>
        <v>0</v>
      </c>
      <c r="M66" s="4"/>
      <c r="N66" s="2">
        <f>IF(M$2="Bike &amp; Run",IF(ISNA(VLOOKUP(M66,Paramètres!$B$3:$C$56,2,FALSE)),0,VLOOKUP(M66,Paramètres!$B$3:$C$56,2,FALSE)*Paramètres!$K$7),IF(OR(M66="",OR($D66="",$D66="NL",$D66="HORS LIGUE")),0,VLOOKUP(IF(OR(M66="",OR($D66="",$D66="NL",$D66="HORS LIGUE")),"",COUNTIFS($D$5:$D$72,"&lt;&gt;"&amp;"",$D$5:$D$72,"&lt;&gt;"&amp;"NL",$D$5:$D$72,"&lt;&gt;"&amp;"HORS LIGUE",M$5:M$72,"&lt;"&amp;M66)+1),Paramètres!$B$3:$C$56,2,FALSE)*Paramètres!$K$7))</f>
        <v>0</v>
      </c>
      <c r="O66" s="46"/>
      <c r="P66" s="2">
        <f>IF(O$2="Bike &amp; Run",IF(ISNA(VLOOKUP(O66,Paramètres!$B$3:$C$56,2,FALSE)),0,VLOOKUP(O66,Paramètres!$B$3:$C$56,2,FALSE)*Paramètres!$K$8),IF(OR(O66="",OR($D66="",$D66="NL",$D66="HORS LIGUE")),0,VLOOKUP(IF(OR(O66="",OR($D66="",$D66="NL",$D66="HORS LIGUE")),"",COUNTIFS($D$5:$D$72,"&lt;&gt;"&amp;"",$D$5:$D$72,"&lt;&gt;"&amp;"NL",$D$5:$D$72,"&lt;&gt;"&amp;"HORS LIGUE",O$5:O$72,"&lt;"&amp;O66)+1),Paramètres!$B$3:$C$56,2,FALSE)*Paramètres!$K$8))</f>
        <v>0</v>
      </c>
      <c r="Q66" s="46"/>
      <c r="R66" s="2">
        <f>IF(Q$2="Bike &amp; Run",IF(ISNA(VLOOKUP(Q66,Paramètres!$B$3:$C$56,2,FALSE)),0,VLOOKUP(Q66,Paramètres!$B$3:$C$56,2,FALSE)*Paramètres!$K$9),IF(OR(Q66="",OR($D66="",$D66="NL",$D66="HORS LIGUE")),0,VLOOKUP(IF(OR(Q66="",OR($D66="",$D66="NL",$D66="HORS LIGUE")),"",COUNTIFS($D$5:$D$72,"&lt;&gt;"&amp;"",$D$5:$D$72,"&lt;&gt;"&amp;"NL",$D$5:$D$72,"&lt;&gt;"&amp;"HORS LIGUE",Q$5:Q$72,"&lt;"&amp;Q66)+1),Paramètres!$B$3:$C$56,2,FALSE)*Paramètres!$K$9))</f>
        <v>0</v>
      </c>
      <c r="S66" s="46"/>
      <c r="T66" s="2">
        <f>IF(S$2="Bike &amp; Run",IF(ISNA(VLOOKUP(S66,Paramètres!$B$3:$C$56,2,FALSE)),0,VLOOKUP(S66,Paramètres!$B$3:$C$56,2,FALSE)*Paramètres!$K$10),IF(OR(S66="",OR($D66="",$D66="NL",$D66="HORS LIGUE")),0,VLOOKUP(IF(OR(S66="",OR($D66="",$D66="NL",$D66="HORS LIGUE")),"",COUNTIFS($D$5:$D$72,"&lt;&gt;"&amp;"",$D$5:$D$72,"&lt;&gt;"&amp;"NL",$D$5:$D$72,"&lt;&gt;"&amp;"HORS LIGUE",S$5:S$72,"&lt;"&amp;S66)+1),Paramètres!$B$3:$C$56,2,FALSE)*Paramètres!$K$10))</f>
        <v>0</v>
      </c>
      <c r="U66" s="46"/>
      <c r="V66" s="2">
        <f>IF(U$2="Bike &amp; Run",IF(ISNA(VLOOKUP(U66,Paramètres!$B$3:$C$56,2,FALSE)),0,VLOOKUP(U66,Paramètres!$B$3:$C$56,2,FALSE)*Paramètres!$K$11),IF(OR(U66="",OR($D66="",$D66="NL",$D66="HORS LIGUE")),0,VLOOKUP(IF(OR(U66="",OR($D66="",$D66="NL",$D66="HORS LIGUE")),"",COUNTIFS($D$5:$D$72,"&lt;&gt;"&amp;"",$D$5:$D$72,"&lt;&gt;"&amp;"NL",$D$5:$D$72,"&lt;&gt;"&amp;"HORS LIGUE",U$5:U$72,"&lt;"&amp;U66)+1),Paramètres!$B$3:$C$56,2,FALSE)*Paramètres!$K$11))</f>
        <v>0</v>
      </c>
      <c r="W66" s="46"/>
      <c r="X66" s="2">
        <f>IF(W$2="Bike &amp; Run",IF(ISNA(VLOOKUP(W66,Paramètres!$B$3:$C$56,2,FALSE)),0,VLOOKUP(W66,Paramètres!$B$3:$C$56,2,FALSE)*Paramètres!$K$12),IF(OR(W66="",OR($D66="",$D66="NL",$D66="HORS LIGUE")),0,VLOOKUP(IF(OR(W66="",OR($D66="",$D66="NL",$D66="HORS LIGUE")),"",COUNTIFS($D$5:$D$72,"&lt;&gt;"&amp;"",$D$5:$D$72,"&lt;&gt;"&amp;"NL",$D$5:$D$72,"&lt;&gt;"&amp;"HORS LIGUE",W$5:W$72,"&lt;"&amp;W66)+1),Paramètres!$B$3:$C$56,2,FALSE)*Paramètres!$K$12))</f>
        <v>0</v>
      </c>
      <c r="Y66" s="46"/>
      <c r="Z66" s="2">
        <f>IF(Y$2="Bike &amp; Run",IF(ISNA(VLOOKUP(Y66,Paramètres!$B$3:$C$56,2,FALSE)),0,VLOOKUP(Y66,Paramètres!$B$3:$C$56,2,FALSE)*Paramètres!$K$13),IF(OR(Y66="",OR($D66="",$D66="NL",$D66="HORS LIGUE")),0,VLOOKUP(IF(OR(Y66="",OR($D66="",$D66="NL",$D66="HORS LIGUE")),"",COUNTIFS($D$5:$D$72,"&lt;&gt;"&amp;"",$D$5:$D$72,"&lt;&gt;"&amp;"NL",$D$5:$D$72,"&lt;&gt;"&amp;"HORS LIGUE",Y$5:Y$72,"&lt;"&amp;Y66)+1),Paramètres!$B$3:$C$56,2,FALSE)*Paramètres!$K$13))</f>
        <v>0</v>
      </c>
      <c r="AA66" s="46"/>
      <c r="AB66" s="2">
        <f>IF(AA$2="Bike &amp; Run",IF(ISNA(VLOOKUP(AA66,Paramètres!$B$3:$C$56,2,FALSE)),0,VLOOKUP(AA66,Paramètres!$B$3:$C$56,2,FALSE)*Paramètres!$K$14),IF(OR(AA66="",OR($D66="",$D66="NL",$D66="HORS LIGUE")),0,VLOOKUP(IF(OR(AA66="",OR($D66="",$D66="NL",$D66="HORS LIGUE")),"",COUNTIFS($D$5:$D$72,"&lt;&gt;"&amp;"",$D$5:$D$72,"&lt;&gt;"&amp;"NL",$D$5:$D$72,"&lt;&gt;"&amp;"HORS LIGUE",AA$5:AA$72,"&lt;"&amp;AA66)+1),Paramètres!$B$3:$C$56,2,FALSE)*Paramètres!$K$14))</f>
        <v>0</v>
      </c>
      <c r="AC66" s="46"/>
      <c r="AD66" s="2">
        <f>IF(AC$2="Bike &amp; Run",IF(ISNA(VLOOKUP(AC66,Paramètres!$B$3:$C$56,2,FALSE)),0,VLOOKUP(AC66,Paramètres!$B$3:$C$56,2,FALSE)*Paramètres!$K$15),IF(OR(AC66="",OR($D66="",$D66="NL",$D66="HORS LIGUE")),0,VLOOKUP(IF(OR(AC66="",OR($D66="",$D66="NL",$D66="HORS LIGUE")),"",COUNTIFS($D$5:$D$72,"&lt;&gt;"&amp;"",$D$5:$D$72,"&lt;&gt;"&amp;"NL",$D$5:$D$72,"&lt;&gt;"&amp;"HORS LIGUE",AC$5:AC$72,"&lt;"&amp;AC66)+1),Paramètres!$B$3:$C$56,2,FALSE)*Paramètres!$K$15))</f>
        <v>0</v>
      </c>
      <c r="AE66" s="46"/>
      <c r="AF66" s="2">
        <f>IF(AE$2="Bike &amp; Run",IF(ISNA(VLOOKUP(AE66,Paramètres!$B$3:$C$56,2,FALSE)),0,VLOOKUP(AE66,Paramètres!$B$3:$C$56,2,FALSE)*Paramètres!$K$16),IF(OR(AE66="",OR($D66="",$D66="NL",$D66="HORS LIGUE")),0,VLOOKUP(IF(OR(AE66="",OR($D66="",$D66="NL",$D66="HORS LIGUE")),"",COUNTIFS($D$5:$D$72,"&lt;&gt;"&amp;"",$D$5:$D$72,"&lt;&gt;"&amp;"NL",$D$5:$D$72,"&lt;&gt;"&amp;"HORS LIGUE",AE$5:AE$72,"&lt;"&amp;AE66)+1),Paramètres!$B$3:$C$56,2,FALSE)*Paramètres!$K$16))</f>
        <v>0</v>
      </c>
      <c r="AG66" s="46"/>
      <c r="AH66" s="2">
        <f>IF(AG$2="Bike &amp; Run",IF(ISNA(VLOOKUP(AG66,Paramètres!$B$3:$C$56,2,FALSE)),0,VLOOKUP(AG66,Paramètres!$B$3:$C$56,2,FALSE)*Paramètres!$K$17),IF(OR(AG66="",OR($D66="",$D66="NL",$D66="HORS LIGUE")),0,VLOOKUP(IF(OR(AG66="",OR($D66="",$D66="NL",$D66="HORS LIGUE")),"",COUNTIFS($D$5:$D$72,"&lt;&gt;"&amp;"",$D$5:$D$72,"&lt;&gt;"&amp;"NL",$D$5:$D$72,"&lt;&gt;"&amp;"HORS LIGUE",AG$5:AG$72,"&lt;"&amp;AG66)+1),Paramètres!$B$3:$C$56,2,FALSE)*Paramètres!$K$17))</f>
        <v>0</v>
      </c>
      <c r="AI66" s="40">
        <f t="shared" si="53"/>
        <v>0</v>
      </c>
      <c r="AJ66" s="3" t="str">
        <f t="shared" si="54"/>
        <v/>
      </c>
      <c r="AK66" s="5">
        <f t="shared" si="55"/>
        <v>0</v>
      </c>
      <c r="AL66" s="41">
        <f t="shared" si="56"/>
        <v>0</v>
      </c>
      <c r="AM66" s="33" t="str">
        <f t="shared" si="57"/>
        <v/>
      </c>
      <c r="AO66" s="22">
        <f t="shared" si="58"/>
        <v>0</v>
      </c>
      <c r="AP66">
        <f t="shared" si="59"/>
        <v>0</v>
      </c>
      <c r="AQ66">
        <f t="shared" si="60"/>
        <v>0</v>
      </c>
      <c r="AR66">
        <f t="shared" si="61"/>
        <v>0</v>
      </c>
      <c r="AS66">
        <f t="shared" si="62"/>
        <v>0</v>
      </c>
      <c r="AT66">
        <f t="shared" si="63"/>
        <v>0</v>
      </c>
      <c r="AU66">
        <f t="shared" si="64"/>
        <v>0</v>
      </c>
      <c r="AV66">
        <f t="shared" si="65"/>
        <v>0</v>
      </c>
      <c r="AW66">
        <f t="shared" si="66"/>
        <v>0</v>
      </c>
      <c r="AX66">
        <f t="shared" si="67"/>
        <v>0</v>
      </c>
      <c r="AY66">
        <f t="shared" si="68"/>
        <v>0</v>
      </c>
      <c r="AZ66">
        <f t="shared" si="69"/>
        <v>0</v>
      </c>
      <c r="BA66">
        <f t="shared" si="70"/>
        <v>0</v>
      </c>
      <c r="BB66">
        <f t="shared" si="71"/>
        <v>0</v>
      </c>
      <c r="BC66">
        <f t="shared" si="72"/>
        <v>0</v>
      </c>
      <c r="BD66">
        <f t="shared" si="73"/>
        <v>0</v>
      </c>
      <c r="BE66" s="22">
        <f t="shared" ref="BE66:BR66" si="103">BD66+LARGE($AO66:$BC66,BE$4)</f>
        <v>0</v>
      </c>
      <c r="BF66" s="22">
        <f t="shared" si="103"/>
        <v>0</v>
      </c>
      <c r="BG66" s="22">
        <f t="shared" si="103"/>
        <v>0</v>
      </c>
      <c r="BH66" s="22">
        <f t="shared" si="103"/>
        <v>0</v>
      </c>
      <c r="BI66" s="22">
        <f t="shared" si="103"/>
        <v>0</v>
      </c>
      <c r="BJ66" s="22">
        <f t="shared" si="103"/>
        <v>0</v>
      </c>
      <c r="BK66" s="22">
        <f t="shared" si="103"/>
        <v>0</v>
      </c>
      <c r="BL66" s="22">
        <f t="shared" si="103"/>
        <v>0</v>
      </c>
      <c r="BM66" s="22">
        <f t="shared" si="103"/>
        <v>0</v>
      </c>
      <c r="BN66" s="22">
        <f t="shared" si="103"/>
        <v>0</v>
      </c>
      <c r="BO66" s="22">
        <f t="shared" si="103"/>
        <v>0</v>
      </c>
      <c r="BP66" s="22">
        <f t="shared" si="103"/>
        <v>0</v>
      </c>
      <c r="BQ66" s="22">
        <f t="shared" si="103"/>
        <v>0</v>
      </c>
      <c r="BR66" s="22">
        <f t="shared" si="103"/>
        <v>0</v>
      </c>
    </row>
    <row r="67" spans="1:70" ht="16.5">
      <c r="A67" s="14"/>
      <c r="B67" s="32" t="str">
        <f>IF(ISNA(VLOOKUP(A67,'Licenciés Jeunes 2023'!A:C,3,0)),"",VLOOKUP(A67,'Licenciés Jeunes 2023'!A:C,3,0))</f>
        <v/>
      </c>
      <c r="C67" s="32" t="str">
        <f>IF(ISNA(VLOOKUP(A67,'Licenciés Jeunes 2023'!A:C,2,0)),"",VLOOKUP(A67,'Licenciés Jeunes 2023'!A:C,2,0))</f>
        <v/>
      </c>
      <c r="D67" s="32" t="str">
        <f>IF(ISNA(VLOOKUP(A67,'Licenciés Jeunes 2023'!A:F,6,0)),"",VLOOKUP(A67,'Licenciés Jeunes 2023'!A:F,6,0))</f>
        <v/>
      </c>
      <c r="E67" s="6"/>
      <c r="F67" s="2">
        <f>IF(E$2="Bike &amp; Run",IF(ISNA(VLOOKUP(E67,Paramètres!$B$3:$C$56,2,FALSE)),0,VLOOKUP(E67,Paramètres!$B$3:$C$56,2,FALSE)*Paramètres!$K$3),IF(OR(E67="",OR($D67="",$D67="NL",$D67="HORS LIGUE")),0,VLOOKUP(IF(OR(E67="",OR($D67="",$D67="NL",$D67="HORS LIGUE")),"",COUNTIFS($D$5:$D$72,"&lt;&gt;"&amp;"",$D$5:$D$72,"&lt;&gt;"&amp;"NL",$D$5:$D$72,"&lt;&gt;"&amp;"HORS LIGUE",E$5:E$72,"&lt;"&amp;E67)+1),Paramètres!$B$3:$C$56,2,FALSE)*Paramètres!$K$3))</f>
        <v>0</v>
      </c>
      <c r="G67" s="4"/>
      <c r="H67" s="2">
        <f>IF(G$2="Bike &amp; Run",IF(ISNA(VLOOKUP(G67,Paramètres!$B$3:$C$56,2,FALSE)),0,VLOOKUP(G67,Paramètres!$B$3:$C$56,2,FALSE)*Paramètres!$K$4),IF(OR(G67="",OR($D67="",$D67="NL",$D67="HORS LIGUE")),0,VLOOKUP(IF(OR(G67="",OR($D67="",$D67="NL",$D67="HORS LIGUE")),"",COUNTIFS($D$5:$D$72,"&lt;&gt;"&amp;"",$D$5:$D$72,"&lt;&gt;"&amp;"NL",$D$5:$D$72,"&lt;&gt;"&amp;"HORS LIGUE",G$5:G$72,"&lt;"&amp;G67)+1),Paramètres!$B$3:$C$56,2,FALSE)*Paramètres!$K$4))</f>
        <v>0</v>
      </c>
      <c r="I67" s="36"/>
      <c r="J67" s="2">
        <f>IF(I$2="Bike &amp; Run",IF(ISNA(VLOOKUP(I67,Paramètres!$B$3:$C$56,2,FALSE)),0,VLOOKUP(I67,Paramètres!$B$3:$C$56,2,FALSE)*Paramètres!$K$5),IF(OR(I67="",OR($D67="",$D67="NL",$D67="HORS LIGUE")),0,VLOOKUP(IF(OR(I67="",OR($D67="",$D67="NL",$D67="HORS LIGUE")),"",COUNTIFS($D$5:$D$72,"&lt;&gt;"&amp;"",$D$5:$D$72,"&lt;&gt;"&amp;"NL",$D$5:$D$72,"&lt;&gt;"&amp;"HORS LIGUE",I$5:I$72,"&lt;"&amp;I67)+1),Paramètres!$B$3:$C$56,2,FALSE)*Paramètres!$K$5))</f>
        <v>0</v>
      </c>
      <c r="K67" s="4"/>
      <c r="L67" s="2">
        <f>IF(K$2="Bike &amp; Run",IF(ISNA(VLOOKUP(K67,Paramètres!$B$3:$C$56,2,FALSE)),0,VLOOKUP(K67,Paramètres!$B$3:$C$56,2,FALSE)*Paramètres!$K$6),IF(OR(K67="",OR($D67="",$D67="NL",$D67="HORS LIGUE")),0,VLOOKUP(IF(OR(K67="",OR($D67="",$D67="NL",$D67="HORS LIGUE")),"",COUNTIFS($D$5:$D$72,"&lt;&gt;"&amp;"",$D$5:$D$72,"&lt;&gt;"&amp;"NL",$D$5:$D$72,"&lt;&gt;"&amp;"HORS LIGUE",K$5:K$72,"&lt;"&amp;K67)+1),Paramètres!$B$3:$C$56,2,FALSE)*Paramètres!$K$6))</f>
        <v>0</v>
      </c>
      <c r="M67" s="4"/>
      <c r="N67" s="2">
        <f>IF(M$2="Bike &amp; Run",IF(ISNA(VLOOKUP(M67,Paramètres!$B$3:$C$56,2,FALSE)),0,VLOOKUP(M67,Paramètres!$B$3:$C$56,2,FALSE)*Paramètres!$K$7),IF(OR(M67="",OR($D67="",$D67="NL",$D67="HORS LIGUE")),0,VLOOKUP(IF(OR(M67="",OR($D67="",$D67="NL",$D67="HORS LIGUE")),"",COUNTIFS($D$5:$D$72,"&lt;&gt;"&amp;"",$D$5:$D$72,"&lt;&gt;"&amp;"NL",$D$5:$D$72,"&lt;&gt;"&amp;"HORS LIGUE",M$5:M$72,"&lt;"&amp;M67)+1),Paramètres!$B$3:$C$56,2,FALSE)*Paramètres!$K$7))</f>
        <v>0</v>
      </c>
      <c r="O67" s="46"/>
      <c r="P67" s="2">
        <f>IF(O$2="Bike &amp; Run",IF(ISNA(VLOOKUP(O67,Paramètres!$B$3:$C$56,2,FALSE)),0,VLOOKUP(O67,Paramètres!$B$3:$C$56,2,FALSE)*Paramètres!$K$8),IF(OR(O67="",OR($D67="",$D67="NL",$D67="HORS LIGUE")),0,VLOOKUP(IF(OR(O67="",OR($D67="",$D67="NL",$D67="HORS LIGUE")),"",COUNTIFS($D$5:$D$72,"&lt;&gt;"&amp;"",$D$5:$D$72,"&lt;&gt;"&amp;"NL",$D$5:$D$72,"&lt;&gt;"&amp;"HORS LIGUE",O$5:O$72,"&lt;"&amp;O67)+1),Paramètres!$B$3:$C$56,2,FALSE)*Paramètres!$K$8))</f>
        <v>0</v>
      </c>
      <c r="Q67" s="46"/>
      <c r="R67" s="2">
        <f>IF(Q$2="Bike &amp; Run",IF(ISNA(VLOOKUP(Q67,Paramètres!$B$3:$C$56,2,FALSE)),0,VLOOKUP(Q67,Paramètres!$B$3:$C$56,2,FALSE)*Paramètres!$K$9),IF(OR(Q67="",OR($D67="",$D67="NL",$D67="HORS LIGUE")),0,VLOOKUP(IF(OR(Q67="",OR($D67="",$D67="NL",$D67="HORS LIGUE")),"",COUNTIFS($D$5:$D$72,"&lt;&gt;"&amp;"",$D$5:$D$72,"&lt;&gt;"&amp;"NL",$D$5:$D$72,"&lt;&gt;"&amp;"HORS LIGUE",Q$5:Q$72,"&lt;"&amp;Q67)+1),Paramètres!$B$3:$C$56,2,FALSE)*Paramètres!$K$9))</f>
        <v>0</v>
      </c>
      <c r="S67" s="46"/>
      <c r="T67" s="2">
        <f>IF(S$2="Bike &amp; Run",IF(ISNA(VLOOKUP(S67,Paramètres!$B$3:$C$56,2,FALSE)),0,VLOOKUP(S67,Paramètres!$B$3:$C$56,2,FALSE)*Paramètres!$K$10),IF(OR(S67="",OR($D67="",$D67="NL",$D67="HORS LIGUE")),0,VLOOKUP(IF(OR(S67="",OR($D67="",$D67="NL",$D67="HORS LIGUE")),"",COUNTIFS($D$5:$D$72,"&lt;&gt;"&amp;"",$D$5:$D$72,"&lt;&gt;"&amp;"NL",$D$5:$D$72,"&lt;&gt;"&amp;"HORS LIGUE",S$5:S$72,"&lt;"&amp;S67)+1),Paramètres!$B$3:$C$56,2,FALSE)*Paramètres!$K$10))</f>
        <v>0</v>
      </c>
      <c r="U67" s="46"/>
      <c r="V67" s="2">
        <f>IF(U$2="Bike &amp; Run",IF(ISNA(VLOOKUP(U67,Paramètres!$B$3:$C$56,2,FALSE)),0,VLOOKUP(U67,Paramètres!$B$3:$C$56,2,FALSE)*Paramètres!$K$11),IF(OR(U67="",OR($D67="",$D67="NL",$D67="HORS LIGUE")),0,VLOOKUP(IF(OR(U67="",OR($D67="",$D67="NL",$D67="HORS LIGUE")),"",COUNTIFS($D$5:$D$72,"&lt;&gt;"&amp;"",$D$5:$D$72,"&lt;&gt;"&amp;"NL",$D$5:$D$72,"&lt;&gt;"&amp;"HORS LIGUE",U$5:U$72,"&lt;"&amp;U67)+1),Paramètres!$B$3:$C$56,2,FALSE)*Paramètres!$K$11))</f>
        <v>0</v>
      </c>
      <c r="W67" s="46"/>
      <c r="X67" s="2">
        <f>IF(W$2="Bike &amp; Run",IF(ISNA(VLOOKUP(W67,Paramètres!$B$3:$C$56,2,FALSE)),0,VLOOKUP(W67,Paramètres!$B$3:$C$56,2,FALSE)*Paramètres!$K$12),IF(OR(W67="",OR($D67="",$D67="NL",$D67="HORS LIGUE")),0,VLOOKUP(IF(OR(W67="",OR($D67="",$D67="NL",$D67="HORS LIGUE")),"",COUNTIFS($D$5:$D$72,"&lt;&gt;"&amp;"",$D$5:$D$72,"&lt;&gt;"&amp;"NL",$D$5:$D$72,"&lt;&gt;"&amp;"HORS LIGUE",W$5:W$72,"&lt;"&amp;W67)+1),Paramètres!$B$3:$C$56,2,FALSE)*Paramètres!$K$12))</f>
        <v>0</v>
      </c>
      <c r="Y67" s="46"/>
      <c r="Z67" s="2">
        <f>IF(Y$2="Bike &amp; Run",IF(ISNA(VLOOKUP(Y67,Paramètres!$B$3:$C$56,2,FALSE)),0,VLOOKUP(Y67,Paramètres!$B$3:$C$56,2,FALSE)*Paramètres!$K$13),IF(OR(Y67="",OR($D67="",$D67="NL",$D67="HORS LIGUE")),0,VLOOKUP(IF(OR(Y67="",OR($D67="",$D67="NL",$D67="HORS LIGUE")),"",COUNTIFS($D$5:$D$72,"&lt;&gt;"&amp;"",$D$5:$D$72,"&lt;&gt;"&amp;"NL",$D$5:$D$72,"&lt;&gt;"&amp;"HORS LIGUE",Y$5:Y$72,"&lt;"&amp;Y67)+1),Paramètres!$B$3:$C$56,2,FALSE)*Paramètres!$K$13))</f>
        <v>0</v>
      </c>
      <c r="AA67" s="46"/>
      <c r="AB67" s="2">
        <f>IF(AA$2="Bike &amp; Run",IF(ISNA(VLOOKUP(AA67,Paramètres!$B$3:$C$56,2,FALSE)),0,VLOOKUP(AA67,Paramètres!$B$3:$C$56,2,FALSE)*Paramètres!$K$14),IF(OR(AA67="",OR($D67="",$D67="NL",$D67="HORS LIGUE")),0,VLOOKUP(IF(OR(AA67="",OR($D67="",$D67="NL",$D67="HORS LIGUE")),"",COUNTIFS($D$5:$D$72,"&lt;&gt;"&amp;"",$D$5:$D$72,"&lt;&gt;"&amp;"NL",$D$5:$D$72,"&lt;&gt;"&amp;"HORS LIGUE",AA$5:AA$72,"&lt;"&amp;AA67)+1),Paramètres!$B$3:$C$56,2,FALSE)*Paramètres!$K$14))</f>
        <v>0</v>
      </c>
      <c r="AC67" s="46"/>
      <c r="AD67" s="2">
        <f>IF(AC$2="Bike &amp; Run",IF(ISNA(VLOOKUP(AC67,Paramètres!$B$3:$C$56,2,FALSE)),0,VLOOKUP(AC67,Paramètres!$B$3:$C$56,2,FALSE)*Paramètres!$K$15),IF(OR(AC67="",OR($D67="",$D67="NL",$D67="HORS LIGUE")),0,VLOOKUP(IF(OR(AC67="",OR($D67="",$D67="NL",$D67="HORS LIGUE")),"",COUNTIFS($D$5:$D$72,"&lt;&gt;"&amp;"",$D$5:$D$72,"&lt;&gt;"&amp;"NL",$D$5:$D$72,"&lt;&gt;"&amp;"HORS LIGUE",AC$5:AC$72,"&lt;"&amp;AC67)+1),Paramètres!$B$3:$C$56,2,FALSE)*Paramètres!$K$15))</f>
        <v>0</v>
      </c>
      <c r="AE67" s="46"/>
      <c r="AF67" s="2">
        <f>IF(AE$2="Bike &amp; Run",IF(ISNA(VLOOKUP(AE67,Paramètres!$B$3:$C$56,2,FALSE)),0,VLOOKUP(AE67,Paramètres!$B$3:$C$56,2,FALSE)*Paramètres!$K$16),IF(OR(AE67="",OR($D67="",$D67="NL",$D67="HORS LIGUE")),0,VLOOKUP(IF(OR(AE67="",OR($D67="",$D67="NL",$D67="HORS LIGUE")),"",COUNTIFS($D$5:$D$72,"&lt;&gt;"&amp;"",$D$5:$D$72,"&lt;&gt;"&amp;"NL",$D$5:$D$72,"&lt;&gt;"&amp;"HORS LIGUE",AE$5:AE$72,"&lt;"&amp;AE67)+1),Paramètres!$B$3:$C$56,2,FALSE)*Paramètres!$K$16))</f>
        <v>0</v>
      </c>
      <c r="AG67" s="46"/>
      <c r="AH67" s="2">
        <f>IF(AG$2="Bike &amp; Run",IF(ISNA(VLOOKUP(AG67,Paramètres!$B$3:$C$56,2,FALSE)),0,VLOOKUP(AG67,Paramètres!$B$3:$C$56,2,FALSE)*Paramètres!$K$17),IF(OR(AG67="",OR($D67="",$D67="NL",$D67="HORS LIGUE")),0,VLOOKUP(IF(OR(AG67="",OR($D67="",$D67="NL",$D67="HORS LIGUE")),"",COUNTIFS($D$5:$D$72,"&lt;&gt;"&amp;"",$D$5:$D$72,"&lt;&gt;"&amp;"NL",$D$5:$D$72,"&lt;&gt;"&amp;"HORS LIGUE",AG$5:AG$72,"&lt;"&amp;AG67)+1),Paramètres!$B$3:$C$56,2,FALSE)*Paramètres!$K$17))</f>
        <v>0</v>
      </c>
      <c r="AI67" s="40">
        <f t="shared" si="53"/>
        <v>0</v>
      </c>
      <c r="AJ67" s="3" t="str">
        <f t="shared" si="54"/>
        <v/>
      </c>
      <c r="AK67" s="5">
        <f t="shared" si="55"/>
        <v>0</v>
      </c>
      <c r="AL67" s="41">
        <f t="shared" si="56"/>
        <v>0</v>
      </c>
      <c r="AM67" s="33" t="str">
        <f t="shared" si="57"/>
        <v/>
      </c>
      <c r="AO67" s="22">
        <f t="shared" si="58"/>
        <v>0</v>
      </c>
      <c r="AP67">
        <f t="shared" si="59"/>
        <v>0</v>
      </c>
      <c r="AQ67">
        <f t="shared" si="60"/>
        <v>0</v>
      </c>
      <c r="AR67">
        <f t="shared" si="61"/>
        <v>0</v>
      </c>
      <c r="AS67">
        <f t="shared" si="62"/>
        <v>0</v>
      </c>
      <c r="AT67">
        <f t="shared" si="63"/>
        <v>0</v>
      </c>
      <c r="AU67">
        <f t="shared" si="64"/>
        <v>0</v>
      </c>
      <c r="AV67">
        <f t="shared" si="65"/>
        <v>0</v>
      </c>
      <c r="AW67">
        <f t="shared" si="66"/>
        <v>0</v>
      </c>
      <c r="AX67">
        <f t="shared" si="67"/>
        <v>0</v>
      </c>
      <c r="AY67">
        <f t="shared" si="68"/>
        <v>0</v>
      </c>
      <c r="AZ67">
        <f t="shared" si="69"/>
        <v>0</v>
      </c>
      <c r="BA67">
        <f t="shared" si="70"/>
        <v>0</v>
      </c>
      <c r="BB67">
        <f t="shared" si="71"/>
        <v>0</v>
      </c>
      <c r="BC67">
        <f t="shared" si="72"/>
        <v>0</v>
      </c>
      <c r="BD67">
        <f t="shared" si="73"/>
        <v>0</v>
      </c>
      <c r="BE67" s="22">
        <f t="shared" ref="BE67:BR67" si="104">BD67+LARGE($AO67:$BC67,BE$4)</f>
        <v>0</v>
      </c>
      <c r="BF67" s="22">
        <f t="shared" si="104"/>
        <v>0</v>
      </c>
      <c r="BG67" s="22">
        <f t="shared" si="104"/>
        <v>0</v>
      </c>
      <c r="BH67" s="22">
        <f t="shared" si="104"/>
        <v>0</v>
      </c>
      <c r="BI67" s="22">
        <f t="shared" si="104"/>
        <v>0</v>
      </c>
      <c r="BJ67" s="22">
        <f t="shared" si="104"/>
        <v>0</v>
      </c>
      <c r="BK67" s="22">
        <f t="shared" si="104"/>
        <v>0</v>
      </c>
      <c r="BL67" s="22">
        <f t="shared" si="104"/>
        <v>0</v>
      </c>
      <c r="BM67" s="22">
        <f t="shared" si="104"/>
        <v>0</v>
      </c>
      <c r="BN67" s="22">
        <f t="shared" si="104"/>
        <v>0</v>
      </c>
      <c r="BO67" s="22">
        <f t="shared" si="104"/>
        <v>0</v>
      </c>
      <c r="BP67" s="22">
        <f t="shared" si="104"/>
        <v>0</v>
      </c>
      <c r="BQ67" s="22">
        <f t="shared" si="104"/>
        <v>0</v>
      </c>
      <c r="BR67" s="22">
        <f t="shared" si="104"/>
        <v>0</v>
      </c>
    </row>
    <row r="68" spans="1:70" ht="16.5">
      <c r="A68" s="14"/>
      <c r="B68" s="32" t="str">
        <f>IF(ISNA(VLOOKUP(A68,'Licenciés Jeunes 2023'!A:C,3,0)),"",VLOOKUP(A68,'Licenciés Jeunes 2023'!A:C,3,0))</f>
        <v/>
      </c>
      <c r="C68" s="32" t="str">
        <f>IF(ISNA(VLOOKUP(A68,'Licenciés Jeunes 2023'!A:C,2,0)),"",VLOOKUP(A68,'Licenciés Jeunes 2023'!A:C,2,0))</f>
        <v/>
      </c>
      <c r="D68" s="32" t="str">
        <f>IF(ISNA(VLOOKUP(A68,'Licenciés Jeunes 2023'!A:F,6,0)),"",VLOOKUP(A68,'Licenciés Jeunes 2023'!A:F,6,0))</f>
        <v/>
      </c>
      <c r="E68" s="6"/>
      <c r="F68" s="2">
        <f>IF(E$2="Bike &amp; Run",IF(ISNA(VLOOKUP(E68,Paramètres!$B$3:$C$56,2,FALSE)),0,VLOOKUP(E68,Paramètres!$B$3:$C$56,2,FALSE)*Paramètres!$K$3),IF(OR(E68="",OR($D68="",$D68="NL",$D68="HORS LIGUE")),0,VLOOKUP(IF(OR(E68="",OR($D68="",$D68="NL",$D68="HORS LIGUE")),"",COUNTIFS($D$5:$D$72,"&lt;&gt;"&amp;"",$D$5:$D$72,"&lt;&gt;"&amp;"NL",$D$5:$D$72,"&lt;&gt;"&amp;"HORS LIGUE",E$5:E$72,"&lt;"&amp;E68)+1),Paramètres!$B$3:$C$56,2,FALSE)*Paramètres!$K$3))</f>
        <v>0</v>
      </c>
      <c r="G68" s="4"/>
      <c r="H68" s="2">
        <f>IF(G$2="Bike &amp; Run",IF(ISNA(VLOOKUP(G68,Paramètres!$B$3:$C$56,2,FALSE)),0,VLOOKUP(G68,Paramètres!$B$3:$C$56,2,FALSE)*Paramètres!$K$4),IF(OR(G68="",OR($D68="",$D68="NL",$D68="HORS LIGUE")),0,VLOOKUP(IF(OR(G68="",OR($D68="",$D68="NL",$D68="HORS LIGUE")),"",COUNTIFS($D$5:$D$72,"&lt;&gt;"&amp;"",$D$5:$D$72,"&lt;&gt;"&amp;"NL",$D$5:$D$72,"&lt;&gt;"&amp;"HORS LIGUE",G$5:G$72,"&lt;"&amp;G68)+1),Paramètres!$B$3:$C$56,2,FALSE)*Paramètres!$K$4))</f>
        <v>0</v>
      </c>
      <c r="I68" s="36"/>
      <c r="J68" s="2">
        <f>IF(I$2="Bike &amp; Run",IF(ISNA(VLOOKUP(I68,Paramètres!$B$3:$C$56,2,FALSE)),0,VLOOKUP(I68,Paramètres!$B$3:$C$56,2,FALSE)*Paramètres!$K$5),IF(OR(I68="",OR($D68="",$D68="NL",$D68="HORS LIGUE")),0,VLOOKUP(IF(OR(I68="",OR($D68="",$D68="NL",$D68="HORS LIGUE")),"",COUNTIFS($D$5:$D$72,"&lt;&gt;"&amp;"",$D$5:$D$72,"&lt;&gt;"&amp;"NL",$D$5:$D$72,"&lt;&gt;"&amp;"HORS LIGUE",I$5:I$72,"&lt;"&amp;I68)+1),Paramètres!$B$3:$C$56,2,FALSE)*Paramètres!$K$5))</f>
        <v>0</v>
      </c>
      <c r="K68" s="4"/>
      <c r="L68" s="2">
        <f>IF(K$2="Bike &amp; Run",IF(ISNA(VLOOKUP(K68,Paramètres!$B$3:$C$56,2,FALSE)),0,VLOOKUP(K68,Paramètres!$B$3:$C$56,2,FALSE)*Paramètres!$K$6),IF(OR(K68="",OR($D68="",$D68="NL",$D68="HORS LIGUE")),0,VLOOKUP(IF(OR(K68="",OR($D68="",$D68="NL",$D68="HORS LIGUE")),"",COUNTIFS($D$5:$D$72,"&lt;&gt;"&amp;"",$D$5:$D$72,"&lt;&gt;"&amp;"NL",$D$5:$D$72,"&lt;&gt;"&amp;"HORS LIGUE",K$5:K$72,"&lt;"&amp;K68)+1),Paramètres!$B$3:$C$56,2,FALSE)*Paramètres!$K$6))</f>
        <v>0</v>
      </c>
      <c r="M68" s="4"/>
      <c r="N68" s="2">
        <f>IF(M$2="Bike &amp; Run",IF(ISNA(VLOOKUP(M68,Paramètres!$B$3:$C$56,2,FALSE)),0,VLOOKUP(M68,Paramètres!$B$3:$C$56,2,FALSE)*Paramètres!$K$7),IF(OR(M68="",OR($D68="",$D68="NL",$D68="HORS LIGUE")),0,VLOOKUP(IF(OR(M68="",OR($D68="",$D68="NL",$D68="HORS LIGUE")),"",COUNTIFS($D$5:$D$72,"&lt;&gt;"&amp;"",$D$5:$D$72,"&lt;&gt;"&amp;"NL",$D$5:$D$72,"&lt;&gt;"&amp;"HORS LIGUE",M$5:M$72,"&lt;"&amp;M68)+1),Paramètres!$B$3:$C$56,2,FALSE)*Paramètres!$K$7))</f>
        <v>0</v>
      </c>
      <c r="O68" s="46"/>
      <c r="P68" s="2">
        <f>IF(O$2="Bike &amp; Run",IF(ISNA(VLOOKUP(O68,Paramètres!$B$3:$C$56,2,FALSE)),0,VLOOKUP(O68,Paramètres!$B$3:$C$56,2,FALSE)*Paramètres!$K$8),IF(OR(O68="",OR($D68="",$D68="NL",$D68="HORS LIGUE")),0,VLOOKUP(IF(OR(O68="",OR($D68="",$D68="NL",$D68="HORS LIGUE")),"",COUNTIFS($D$5:$D$72,"&lt;&gt;"&amp;"",$D$5:$D$72,"&lt;&gt;"&amp;"NL",$D$5:$D$72,"&lt;&gt;"&amp;"HORS LIGUE",O$5:O$72,"&lt;"&amp;O68)+1),Paramètres!$B$3:$C$56,2,FALSE)*Paramètres!$K$8))</f>
        <v>0</v>
      </c>
      <c r="Q68" s="46"/>
      <c r="R68" s="2">
        <f>IF(Q$2="Bike &amp; Run",IF(ISNA(VLOOKUP(Q68,Paramètres!$B$3:$C$56,2,FALSE)),0,VLOOKUP(Q68,Paramètres!$B$3:$C$56,2,FALSE)*Paramètres!$K$9),IF(OR(Q68="",OR($D68="",$D68="NL",$D68="HORS LIGUE")),0,VLOOKUP(IF(OR(Q68="",OR($D68="",$D68="NL",$D68="HORS LIGUE")),"",COUNTIFS($D$5:$D$72,"&lt;&gt;"&amp;"",$D$5:$D$72,"&lt;&gt;"&amp;"NL",$D$5:$D$72,"&lt;&gt;"&amp;"HORS LIGUE",Q$5:Q$72,"&lt;"&amp;Q68)+1),Paramètres!$B$3:$C$56,2,FALSE)*Paramètres!$K$9))</f>
        <v>0</v>
      </c>
      <c r="S68" s="46"/>
      <c r="T68" s="2">
        <f>IF(S$2="Bike &amp; Run",IF(ISNA(VLOOKUP(S68,Paramètres!$B$3:$C$56,2,FALSE)),0,VLOOKUP(S68,Paramètres!$B$3:$C$56,2,FALSE)*Paramètres!$K$10),IF(OR(S68="",OR($D68="",$D68="NL",$D68="HORS LIGUE")),0,VLOOKUP(IF(OR(S68="",OR($D68="",$D68="NL",$D68="HORS LIGUE")),"",COUNTIFS($D$5:$D$72,"&lt;&gt;"&amp;"",$D$5:$D$72,"&lt;&gt;"&amp;"NL",$D$5:$D$72,"&lt;&gt;"&amp;"HORS LIGUE",S$5:S$72,"&lt;"&amp;S68)+1),Paramètres!$B$3:$C$56,2,FALSE)*Paramètres!$K$10))</f>
        <v>0</v>
      </c>
      <c r="U68" s="46"/>
      <c r="V68" s="2">
        <f>IF(U$2="Bike &amp; Run",IF(ISNA(VLOOKUP(U68,Paramètres!$B$3:$C$56,2,FALSE)),0,VLOOKUP(U68,Paramètres!$B$3:$C$56,2,FALSE)*Paramètres!$K$11),IF(OR(U68="",OR($D68="",$D68="NL",$D68="HORS LIGUE")),0,VLOOKUP(IF(OR(U68="",OR($D68="",$D68="NL",$D68="HORS LIGUE")),"",COUNTIFS($D$5:$D$72,"&lt;&gt;"&amp;"",$D$5:$D$72,"&lt;&gt;"&amp;"NL",$D$5:$D$72,"&lt;&gt;"&amp;"HORS LIGUE",U$5:U$72,"&lt;"&amp;U68)+1),Paramètres!$B$3:$C$56,2,FALSE)*Paramètres!$K$11))</f>
        <v>0</v>
      </c>
      <c r="W68" s="46"/>
      <c r="X68" s="2">
        <f>IF(W$2="Bike &amp; Run",IF(ISNA(VLOOKUP(W68,Paramètres!$B$3:$C$56,2,FALSE)),0,VLOOKUP(W68,Paramètres!$B$3:$C$56,2,FALSE)*Paramètres!$K$12),IF(OR(W68="",OR($D68="",$D68="NL",$D68="HORS LIGUE")),0,VLOOKUP(IF(OR(W68="",OR($D68="",$D68="NL",$D68="HORS LIGUE")),"",COUNTIFS($D$5:$D$72,"&lt;&gt;"&amp;"",$D$5:$D$72,"&lt;&gt;"&amp;"NL",$D$5:$D$72,"&lt;&gt;"&amp;"HORS LIGUE",W$5:W$72,"&lt;"&amp;W68)+1),Paramètres!$B$3:$C$56,2,FALSE)*Paramètres!$K$12))</f>
        <v>0</v>
      </c>
      <c r="Y68" s="46"/>
      <c r="Z68" s="2">
        <f>IF(Y$2="Bike &amp; Run",IF(ISNA(VLOOKUP(Y68,Paramètres!$B$3:$C$56,2,FALSE)),0,VLOOKUP(Y68,Paramètres!$B$3:$C$56,2,FALSE)*Paramètres!$K$13),IF(OR(Y68="",OR($D68="",$D68="NL",$D68="HORS LIGUE")),0,VLOOKUP(IF(OR(Y68="",OR($D68="",$D68="NL",$D68="HORS LIGUE")),"",COUNTIFS($D$5:$D$72,"&lt;&gt;"&amp;"",$D$5:$D$72,"&lt;&gt;"&amp;"NL",$D$5:$D$72,"&lt;&gt;"&amp;"HORS LIGUE",Y$5:Y$72,"&lt;"&amp;Y68)+1),Paramètres!$B$3:$C$56,2,FALSE)*Paramètres!$K$13))</f>
        <v>0</v>
      </c>
      <c r="AA68" s="46"/>
      <c r="AB68" s="2">
        <f>IF(AA$2="Bike &amp; Run",IF(ISNA(VLOOKUP(AA68,Paramètres!$B$3:$C$56,2,FALSE)),0,VLOOKUP(AA68,Paramètres!$B$3:$C$56,2,FALSE)*Paramètres!$K$14),IF(OR(AA68="",OR($D68="",$D68="NL",$D68="HORS LIGUE")),0,VLOOKUP(IF(OR(AA68="",OR($D68="",$D68="NL",$D68="HORS LIGUE")),"",COUNTIFS($D$5:$D$72,"&lt;&gt;"&amp;"",$D$5:$D$72,"&lt;&gt;"&amp;"NL",$D$5:$D$72,"&lt;&gt;"&amp;"HORS LIGUE",AA$5:AA$72,"&lt;"&amp;AA68)+1),Paramètres!$B$3:$C$56,2,FALSE)*Paramètres!$K$14))</f>
        <v>0</v>
      </c>
      <c r="AC68" s="46"/>
      <c r="AD68" s="2">
        <f>IF(AC$2="Bike &amp; Run",IF(ISNA(VLOOKUP(AC68,Paramètres!$B$3:$C$56,2,FALSE)),0,VLOOKUP(AC68,Paramètres!$B$3:$C$56,2,FALSE)*Paramètres!$K$15),IF(OR(AC68="",OR($D68="",$D68="NL",$D68="HORS LIGUE")),0,VLOOKUP(IF(OR(AC68="",OR($D68="",$D68="NL",$D68="HORS LIGUE")),"",COUNTIFS($D$5:$D$72,"&lt;&gt;"&amp;"",$D$5:$D$72,"&lt;&gt;"&amp;"NL",$D$5:$D$72,"&lt;&gt;"&amp;"HORS LIGUE",AC$5:AC$72,"&lt;"&amp;AC68)+1),Paramètres!$B$3:$C$56,2,FALSE)*Paramètres!$K$15))</f>
        <v>0</v>
      </c>
      <c r="AE68" s="46"/>
      <c r="AF68" s="2">
        <f>IF(AE$2="Bike &amp; Run",IF(ISNA(VLOOKUP(AE68,Paramètres!$B$3:$C$56,2,FALSE)),0,VLOOKUP(AE68,Paramètres!$B$3:$C$56,2,FALSE)*Paramètres!$K$16),IF(OR(AE68="",OR($D68="",$D68="NL",$D68="HORS LIGUE")),0,VLOOKUP(IF(OR(AE68="",OR($D68="",$D68="NL",$D68="HORS LIGUE")),"",COUNTIFS($D$5:$D$72,"&lt;&gt;"&amp;"",$D$5:$D$72,"&lt;&gt;"&amp;"NL",$D$5:$D$72,"&lt;&gt;"&amp;"HORS LIGUE",AE$5:AE$72,"&lt;"&amp;AE68)+1),Paramètres!$B$3:$C$56,2,FALSE)*Paramètres!$K$16))</f>
        <v>0</v>
      </c>
      <c r="AG68" s="46"/>
      <c r="AH68" s="2">
        <f>IF(AG$2="Bike &amp; Run",IF(ISNA(VLOOKUP(AG68,Paramètres!$B$3:$C$56,2,FALSE)),0,VLOOKUP(AG68,Paramètres!$B$3:$C$56,2,FALSE)*Paramètres!$K$17),IF(OR(AG68="",OR($D68="",$D68="NL",$D68="HORS LIGUE")),0,VLOOKUP(IF(OR(AG68="",OR($D68="",$D68="NL",$D68="HORS LIGUE")),"",COUNTIFS($D$5:$D$72,"&lt;&gt;"&amp;"",$D$5:$D$72,"&lt;&gt;"&amp;"NL",$D$5:$D$72,"&lt;&gt;"&amp;"HORS LIGUE",AG$5:AG$72,"&lt;"&amp;AG68)+1),Paramètres!$B$3:$C$56,2,FALSE)*Paramètres!$K$17))</f>
        <v>0</v>
      </c>
      <c r="AI68" s="40">
        <f t="shared" si="53"/>
        <v>0</v>
      </c>
      <c r="AJ68" s="3" t="str">
        <f t="shared" si="54"/>
        <v/>
      </c>
      <c r="AK68" s="5">
        <f t="shared" si="55"/>
        <v>0</v>
      </c>
      <c r="AL68" s="41">
        <f t="shared" si="56"/>
        <v>0</v>
      </c>
      <c r="AM68" s="33" t="str">
        <f t="shared" si="57"/>
        <v/>
      </c>
      <c r="AO68" s="22">
        <f t="shared" si="58"/>
        <v>0</v>
      </c>
      <c r="AP68">
        <f t="shared" si="59"/>
        <v>0</v>
      </c>
      <c r="AQ68">
        <f t="shared" si="60"/>
        <v>0</v>
      </c>
      <c r="AR68">
        <f t="shared" si="61"/>
        <v>0</v>
      </c>
      <c r="AS68">
        <f t="shared" si="62"/>
        <v>0</v>
      </c>
      <c r="AT68">
        <f t="shared" si="63"/>
        <v>0</v>
      </c>
      <c r="AU68">
        <f t="shared" si="64"/>
        <v>0</v>
      </c>
      <c r="AV68">
        <f t="shared" si="65"/>
        <v>0</v>
      </c>
      <c r="AW68">
        <f t="shared" si="66"/>
        <v>0</v>
      </c>
      <c r="AX68">
        <f t="shared" si="67"/>
        <v>0</v>
      </c>
      <c r="AY68">
        <f t="shared" si="68"/>
        <v>0</v>
      </c>
      <c r="AZ68">
        <f t="shared" si="69"/>
        <v>0</v>
      </c>
      <c r="BA68">
        <f t="shared" si="70"/>
        <v>0</v>
      </c>
      <c r="BB68">
        <f t="shared" si="71"/>
        <v>0</v>
      </c>
      <c r="BC68">
        <f t="shared" si="72"/>
        <v>0</v>
      </c>
      <c r="BD68">
        <f t="shared" si="73"/>
        <v>0</v>
      </c>
      <c r="BE68" s="22">
        <f t="shared" ref="BE68:BR68" si="105">BD68+LARGE($AO68:$BC68,BE$4)</f>
        <v>0</v>
      </c>
      <c r="BF68" s="22">
        <f t="shared" si="105"/>
        <v>0</v>
      </c>
      <c r="BG68" s="22">
        <f t="shared" si="105"/>
        <v>0</v>
      </c>
      <c r="BH68" s="22">
        <f t="shared" si="105"/>
        <v>0</v>
      </c>
      <c r="BI68" s="22">
        <f t="shared" si="105"/>
        <v>0</v>
      </c>
      <c r="BJ68" s="22">
        <f t="shared" si="105"/>
        <v>0</v>
      </c>
      <c r="BK68" s="22">
        <f t="shared" si="105"/>
        <v>0</v>
      </c>
      <c r="BL68" s="22">
        <f t="shared" si="105"/>
        <v>0</v>
      </c>
      <c r="BM68" s="22">
        <f t="shared" si="105"/>
        <v>0</v>
      </c>
      <c r="BN68" s="22">
        <f t="shared" si="105"/>
        <v>0</v>
      </c>
      <c r="BO68" s="22">
        <f t="shared" si="105"/>
        <v>0</v>
      </c>
      <c r="BP68" s="22">
        <f t="shared" si="105"/>
        <v>0</v>
      </c>
      <c r="BQ68" s="22">
        <f t="shared" si="105"/>
        <v>0</v>
      </c>
      <c r="BR68" s="22">
        <f t="shared" si="105"/>
        <v>0</v>
      </c>
    </row>
    <row r="69" spans="1:70" ht="16.5">
      <c r="A69" s="14"/>
      <c r="B69" s="32" t="str">
        <f>IF(ISNA(VLOOKUP(A69,'Licenciés Jeunes 2023'!A:C,3,0)),"",VLOOKUP(A69,'Licenciés Jeunes 2023'!A:C,3,0))</f>
        <v/>
      </c>
      <c r="C69" s="32" t="str">
        <f>IF(ISNA(VLOOKUP(A69,'Licenciés Jeunes 2023'!A:C,2,0)),"",VLOOKUP(A69,'Licenciés Jeunes 2023'!A:C,2,0))</f>
        <v/>
      </c>
      <c r="D69" s="32" t="str">
        <f>IF(ISNA(VLOOKUP(A69,'Licenciés Jeunes 2023'!A:F,6,0)),"",VLOOKUP(A69,'Licenciés Jeunes 2023'!A:F,6,0))</f>
        <v/>
      </c>
      <c r="E69" s="6"/>
      <c r="F69" s="2">
        <f>IF(E$2="Bike &amp; Run",IF(ISNA(VLOOKUP(E69,Paramètres!$B$3:$C$56,2,FALSE)),0,VLOOKUP(E69,Paramètres!$B$3:$C$56,2,FALSE)*Paramètres!$K$3),IF(OR(E69="",OR($D69="",$D69="NL",$D69="HORS LIGUE")),0,VLOOKUP(IF(OR(E69="",OR($D69="",$D69="NL",$D69="HORS LIGUE")),"",COUNTIFS($D$5:$D$72,"&lt;&gt;"&amp;"",$D$5:$D$72,"&lt;&gt;"&amp;"NL",$D$5:$D$72,"&lt;&gt;"&amp;"HORS LIGUE",E$5:E$72,"&lt;"&amp;E69)+1),Paramètres!$B$3:$C$56,2,FALSE)*Paramètres!$K$3))</f>
        <v>0</v>
      </c>
      <c r="G69" s="4"/>
      <c r="H69" s="2">
        <f>IF(G$2="Bike &amp; Run",IF(ISNA(VLOOKUP(G69,Paramètres!$B$3:$C$56,2,FALSE)),0,VLOOKUP(G69,Paramètres!$B$3:$C$56,2,FALSE)*Paramètres!$K$4),IF(OR(G69="",OR($D69="",$D69="NL",$D69="HORS LIGUE")),0,VLOOKUP(IF(OR(G69="",OR($D69="",$D69="NL",$D69="HORS LIGUE")),"",COUNTIFS($D$5:$D$72,"&lt;&gt;"&amp;"",$D$5:$D$72,"&lt;&gt;"&amp;"NL",$D$5:$D$72,"&lt;&gt;"&amp;"HORS LIGUE",G$5:G$72,"&lt;"&amp;G69)+1),Paramètres!$B$3:$C$56,2,FALSE)*Paramètres!$K$4))</f>
        <v>0</v>
      </c>
      <c r="I69" s="36"/>
      <c r="J69" s="2">
        <f>IF(I$2="Bike &amp; Run",IF(ISNA(VLOOKUP(I69,Paramètres!$B$3:$C$56,2,FALSE)),0,VLOOKUP(I69,Paramètres!$B$3:$C$56,2,FALSE)*Paramètres!$K$5),IF(OR(I69="",OR($D69="",$D69="NL",$D69="HORS LIGUE")),0,VLOOKUP(IF(OR(I69="",OR($D69="",$D69="NL",$D69="HORS LIGUE")),"",COUNTIFS($D$5:$D$72,"&lt;&gt;"&amp;"",$D$5:$D$72,"&lt;&gt;"&amp;"NL",$D$5:$D$72,"&lt;&gt;"&amp;"HORS LIGUE",I$5:I$72,"&lt;"&amp;I69)+1),Paramètres!$B$3:$C$56,2,FALSE)*Paramètres!$K$5))</f>
        <v>0</v>
      </c>
      <c r="K69" s="4"/>
      <c r="L69" s="2">
        <f>IF(K$2="Bike &amp; Run",IF(ISNA(VLOOKUP(K69,Paramètres!$B$3:$C$56,2,FALSE)),0,VLOOKUP(K69,Paramètres!$B$3:$C$56,2,FALSE)*Paramètres!$K$6),IF(OR(K69="",OR($D69="",$D69="NL",$D69="HORS LIGUE")),0,VLOOKUP(IF(OR(K69="",OR($D69="",$D69="NL",$D69="HORS LIGUE")),"",COUNTIFS($D$5:$D$72,"&lt;&gt;"&amp;"",$D$5:$D$72,"&lt;&gt;"&amp;"NL",$D$5:$D$72,"&lt;&gt;"&amp;"HORS LIGUE",K$5:K$72,"&lt;"&amp;K69)+1),Paramètres!$B$3:$C$56,2,FALSE)*Paramètres!$K$6))</f>
        <v>0</v>
      </c>
      <c r="M69" s="4"/>
      <c r="N69" s="2">
        <f>IF(M$2="Bike &amp; Run",IF(ISNA(VLOOKUP(M69,Paramètres!$B$3:$C$56,2,FALSE)),0,VLOOKUP(M69,Paramètres!$B$3:$C$56,2,FALSE)*Paramètres!$K$7),IF(OR(M69="",OR($D69="",$D69="NL",$D69="HORS LIGUE")),0,VLOOKUP(IF(OR(M69="",OR($D69="",$D69="NL",$D69="HORS LIGUE")),"",COUNTIFS($D$5:$D$72,"&lt;&gt;"&amp;"",$D$5:$D$72,"&lt;&gt;"&amp;"NL",$D$5:$D$72,"&lt;&gt;"&amp;"HORS LIGUE",M$5:M$72,"&lt;"&amp;M69)+1),Paramètres!$B$3:$C$56,2,FALSE)*Paramètres!$K$7))</f>
        <v>0</v>
      </c>
      <c r="O69" s="46"/>
      <c r="P69" s="2">
        <f>IF(O$2="Bike &amp; Run",IF(ISNA(VLOOKUP(O69,Paramètres!$B$3:$C$56,2,FALSE)),0,VLOOKUP(O69,Paramètres!$B$3:$C$56,2,FALSE)*Paramètres!$K$8),IF(OR(O69="",OR($D69="",$D69="NL",$D69="HORS LIGUE")),0,VLOOKUP(IF(OR(O69="",OR($D69="",$D69="NL",$D69="HORS LIGUE")),"",COUNTIFS($D$5:$D$72,"&lt;&gt;"&amp;"",$D$5:$D$72,"&lt;&gt;"&amp;"NL",$D$5:$D$72,"&lt;&gt;"&amp;"HORS LIGUE",O$5:O$72,"&lt;"&amp;O69)+1),Paramètres!$B$3:$C$56,2,FALSE)*Paramètres!$K$8))</f>
        <v>0</v>
      </c>
      <c r="Q69" s="46"/>
      <c r="R69" s="2">
        <f>IF(Q$2="Bike &amp; Run",IF(ISNA(VLOOKUP(Q69,Paramètres!$B$3:$C$56,2,FALSE)),0,VLOOKUP(Q69,Paramètres!$B$3:$C$56,2,FALSE)*Paramètres!$K$9),IF(OR(Q69="",OR($D69="",$D69="NL",$D69="HORS LIGUE")),0,VLOOKUP(IF(OR(Q69="",OR($D69="",$D69="NL",$D69="HORS LIGUE")),"",COUNTIFS($D$5:$D$72,"&lt;&gt;"&amp;"",$D$5:$D$72,"&lt;&gt;"&amp;"NL",$D$5:$D$72,"&lt;&gt;"&amp;"HORS LIGUE",Q$5:Q$72,"&lt;"&amp;Q69)+1),Paramètres!$B$3:$C$56,2,FALSE)*Paramètres!$K$9))</f>
        <v>0</v>
      </c>
      <c r="S69" s="46"/>
      <c r="T69" s="2">
        <f>IF(S$2="Bike &amp; Run",IF(ISNA(VLOOKUP(S69,Paramètres!$B$3:$C$56,2,FALSE)),0,VLOOKUP(S69,Paramètres!$B$3:$C$56,2,FALSE)*Paramètres!$K$10),IF(OR(S69="",OR($D69="",$D69="NL",$D69="HORS LIGUE")),0,VLOOKUP(IF(OR(S69="",OR($D69="",$D69="NL",$D69="HORS LIGUE")),"",COUNTIFS($D$5:$D$72,"&lt;&gt;"&amp;"",$D$5:$D$72,"&lt;&gt;"&amp;"NL",$D$5:$D$72,"&lt;&gt;"&amp;"HORS LIGUE",S$5:S$72,"&lt;"&amp;S69)+1),Paramètres!$B$3:$C$56,2,FALSE)*Paramètres!$K$10))</f>
        <v>0</v>
      </c>
      <c r="U69" s="46"/>
      <c r="V69" s="2">
        <f>IF(U$2="Bike &amp; Run",IF(ISNA(VLOOKUP(U69,Paramètres!$B$3:$C$56,2,FALSE)),0,VLOOKUP(U69,Paramètres!$B$3:$C$56,2,FALSE)*Paramètres!$K$11),IF(OR(U69="",OR($D69="",$D69="NL",$D69="HORS LIGUE")),0,VLOOKUP(IF(OR(U69="",OR($D69="",$D69="NL",$D69="HORS LIGUE")),"",COUNTIFS($D$5:$D$72,"&lt;&gt;"&amp;"",$D$5:$D$72,"&lt;&gt;"&amp;"NL",$D$5:$D$72,"&lt;&gt;"&amp;"HORS LIGUE",U$5:U$72,"&lt;"&amp;U69)+1),Paramètres!$B$3:$C$56,2,FALSE)*Paramètres!$K$11))</f>
        <v>0</v>
      </c>
      <c r="W69" s="46"/>
      <c r="X69" s="2">
        <f>IF(W$2="Bike &amp; Run",IF(ISNA(VLOOKUP(W69,Paramètres!$B$3:$C$56,2,FALSE)),0,VLOOKUP(W69,Paramètres!$B$3:$C$56,2,FALSE)*Paramètres!$K$12),IF(OR(W69="",OR($D69="",$D69="NL",$D69="HORS LIGUE")),0,VLOOKUP(IF(OR(W69="",OR($D69="",$D69="NL",$D69="HORS LIGUE")),"",COUNTIFS($D$5:$D$72,"&lt;&gt;"&amp;"",$D$5:$D$72,"&lt;&gt;"&amp;"NL",$D$5:$D$72,"&lt;&gt;"&amp;"HORS LIGUE",W$5:W$72,"&lt;"&amp;W69)+1),Paramètres!$B$3:$C$56,2,FALSE)*Paramètres!$K$12))</f>
        <v>0</v>
      </c>
      <c r="Y69" s="46"/>
      <c r="Z69" s="2">
        <f>IF(Y$2="Bike &amp; Run",IF(ISNA(VLOOKUP(Y69,Paramètres!$B$3:$C$56,2,FALSE)),0,VLOOKUP(Y69,Paramètres!$B$3:$C$56,2,FALSE)*Paramètres!$K$13),IF(OR(Y69="",OR($D69="",$D69="NL",$D69="HORS LIGUE")),0,VLOOKUP(IF(OR(Y69="",OR($D69="",$D69="NL",$D69="HORS LIGUE")),"",COUNTIFS($D$5:$D$72,"&lt;&gt;"&amp;"",$D$5:$D$72,"&lt;&gt;"&amp;"NL",$D$5:$D$72,"&lt;&gt;"&amp;"HORS LIGUE",Y$5:Y$72,"&lt;"&amp;Y69)+1),Paramètres!$B$3:$C$56,2,FALSE)*Paramètres!$K$13))</f>
        <v>0</v>
      </c>
      <c r="AA69" s="46"/>
      <c r="AB69" s="2">
        <f>IF(AA$2="Bike &amp; Run",IF(ISNA(VLOOKUP(AA69,Paramètres!$B$3:$C$56,2,FALSE)),0,VLOOKUP(AA69,Paramètres!$B$3:$C$56,2,FALSE)*Paramètres!$K$14),IF(OR(AA69="",OR($D69="",$D69="NL",$D69="HORS LIGUE")),0,VLOOKUP(IF(OR(AA69="",OR($D69="",$D69="NL",$D69="HORS LIGUE")),"",COUNTIFS($D$5:$D$72,"&lt;&gt;"&amp;"",$D$5:$D$72,"&lt;&gt;"&amp;"NL",$D$5:$D$72,"&lt;&gt;"&amp;"HORS LIGUE",AA$5:AA$72,"&lt;"&amp;AA69)+1),Paramètres!$B$3:$C$56,2,FALSE)*Paramètres!$K$14))</f>
        <v>0</v>
      </c>
      <c r="AC69" s="46"/>
      <c r="AD69" s="2">
        <f>IF(AC$2="Bike &amp; Run",IF(ISNA(VLOOKUP(AC69,Paramètres!$B$3:$C$56,2,FALSE)),0,VLOOKUP(AC69,Paramètres!$B$3:$C$56,2,FALSE)*Paramètres!$K$15),IF(OR(AC69="",OR($D69="",$D69="NL",$D69="HORS LIGUE")),0,VLOOKUP(IF(OR(AC69="",OR($D69="",$D69="NL",$D69="HORS LIGUE")),"",COUNTIFS($D$5:$D$72,"&lt;&gt;"&amp;"",$D$5:$D$72,"&lt;&gt;"&amp;"NL",$D$5:$D$72,"&lt;&gt;"&amp;"HORS LIGUE",AC$5:AC$72,"&lt;"&amp;AC69)+1),Paramètres!$B$3:$C$56,2,FALSE)*Paramètres!$K$15))</f>
        <v>0</v>
      </c>
      <c r="AE69" s="46"/>
      <c r="AF69" s="2">
        <f>IF(AE$2="Bike &amp; Run",IF(ISNA(VLOOKUP(AE69,Paramètres!$B$3:$C$56,2,FALSE)),0,VLOOKUP(AE69,Paramètres!$B$3:$C$56,2,FALSE)*Paramètres!$K$16),IF(OR(AE69="",OR($D69="",$D69="NL",$D69="HORS LIGUE")),0,VLOOKUP(IF(OR(AE69="",OR($D69="",$D69="NL",$D69="HORS LIGUE")),"",COUNTIFS($D$5:$D$72,"&lt;&gt;"&amp;"",$D$5:$D$72,"&lt;&gt;"&amp;"NL",$D$5:$D$72,"&lt;&gt;"&amp;"HORS LIGUE",AE$5:AE$72,"&lt;"&amp;AE69)+1),Paramètres!$B$3:$C$56,2,FALSE)*Paramètres!$K$16))</f>
        <v>0</v>
      </c>
      <c r="AG69" s="46"/>
      <c r="AH69" s="2">
        <f>IF(AG$2="Bike &amp; Run",IF(ISNA(VLOOKUP(AG69,Paramètres!$B$3:$C$56,2,FALSE)),0,VLOOKUP(AG69,Paramètres!$B$3:$C$56,2,FALSE)*Paramètres!$K$17),IF(OR(AG69="",OR($D69="",$D69="NL",$D69="HORS LIGUE")),0,VLOOKUP(IF(OR(AG69="",OR($D69="",$D69="NL",$D69="HORS LIGUE")),"",COUNTIFS($D$5:$D$72,"&lt;&gt;"&amp;"",$D$5:$D$72,"&lt;&gt;"&amp;"NL",$D$5:$D$72,"&lt;&gt;"&amp;"HORS LIGUE",AG$5:AG$72,"&lt;"&amp;AG69)+1),Paramètres!$B$3:$C$56,2,FALSE)*Paramètres!$K$17))</f>
        <v>0</v>
      </c>
      <c r="AI69" s="40">
        <f t="shared" ref="AI69:AI100" si="106">F69+H69+J69+L69+N69+P69+R69+T69+V69+X69+Z69+AB69+AD69+AF69+AH69</f>
        <v>0</v>
      </c>
      <c r="AJ69" s="3" t="str">
        <f t="shared" ref="AJ69:AJ100" si="107">IF(AI69&lt;&gt;0,RANK(AI69,$AI$5:$AI$72),"")</f>
        <v/>
      </c>
      <c r="AK69" s="5">
        <f t="shared" si="55"/>
        <v>0</v>
      </c>
      <c r="AL69" s="41">
        <f t="shared" si="56"/>
        <v>0</v>
      </c>
      <c r="AM69" s="33" t="str">
        <f t="shared" ref="AM69:AM100" si="108">IF(AL69&lt;&gt;0,RANK(AL69,$AL$5:$AL$72),"")</f>
        <v/>
      </c>
      <c r="AO69" s="22">
        <f t="shared" si="58"/>
        <v>0</v>
      </c>
      <c r="AP69">
        <f t="shared" si="59"/>
        <v>0</v>
      </c>
      <c r="AQ69">
        <f t="shared" si="60"/>
        <v>0</v>
      </c>
      <c r="AR69">
        <f t="shared" si="61"/>
        <v>0</v>
      </c>
      <c r="AS69">
        <f t="shared" si="62"/>
        <v>0</v>
      </c>
      <c r="AT69">
        <f t="shared" si="63"/>
        <v>0</v>
      </c>
      <c r="AU69">
        <f t="shared" si="64"/>
        <v>0</v>
      </c>
      <c r="AV69">
        <f t="shared" si="65"/>
        <v>0</v>
      </c>
      <c r="AW69">
        <f t="shared" si="66"/>
        <v>0</v>
      </c>
      <c r="AX69">
        <f t="shared" si="67"/>
        <v>0</v>
      </c>
      <c r="AY69">
        <f t="shared" si="68"/>
        <v>0</v>
      </c>
      <c r="AZ69">
        <f t="shared" si="69"/>
        <v>0</v>
      </c>
      <c r="BA69">
        <f t="shared" si="70"/>
        <v>0</v>
      </c>
      <c r="BB69">
        <f t="shared" si="71"/>
        <v>0</v>
      </c>
      <c r="BC69">
        <f t="shared" si="72"/>
        <v>0</v>
      </c>
      <c r="BD69">
        <f t="shared" si="73"/>
        <v>0</v>
      </c>
      <c r="BE69" s="22">
        <f t="shared" ref="BE69:BR69" si="109">BD69+LARGE($AO69:$BC69,BE$4)</f>
        <v>0</v>
      </c>
      <c r="BF69" s="22">
        <f t="shared" si="109"/>
        <v>0</v>
      </c>
      <c r="BG69" s="22">
        <f t="shared" si="109"/>
        <v>0</v>
      </c>
      <c r="BH69" s="22">
        <f t="shared" si="109"/>
        <v>0</v>
      </c>
      <c r="BI69" s="22">
        <f t="shared" si="109"/>
        <v>0</v>
      </c>
      <c r="BJ69" s="22">
        <f t="shared" si="109"/>
        <v>0</v>
      </c>
      <c r="BK69" s="22">
        <f t="shared" si="109"/>
        <v>0</v>
      </c>
      <c r="BL69" s="22">
        <f t="shared" si="109"/>
        <v>0</v>
      </c>
      <c r="BM69" s="22">
        <f t="shared" si="109"/>
        <v>0</v>
      </c>
      <c r="BN69" s="22">
        <f t="shared" si="109"/>
        <v>0</v>
      </c>
      <c r="BO69" s="22">
        <f t="shared" si="109"/>
        <v>0</v>
      </c>
      <c r="BP69" s="22">
        <f t="shared" si="109"/>
        <v>0</v>
      </c>
      <c r="BQ69" s="22">
        <f t="shared" si="109"/>
        <v>0</v>
      </c>
      <c r="BR69" s="22">
        <f t="shared" si="109"/>
        <v>0</v>
      </c>
    </row>
    <row r="70" spans="1:70" ht="16.5">
      <c r="A70" s="14"/>
      <c r="B70" s="32" t="str">
        <f>IF(ISNA(VLOOKUP(A70,'Licenciés Jeunes 2023'!A:C,3,0)),"",VLOOKUP(A70,'Licenciés Jeunes 2023'!A:C,3,0))</f>
        <v/>
      </c>
      <c r="C70" s="32" t="str">
        <f>IF(ISNA(VLOOKUP(A70,'Licenciés Jeunes 2023'!A:C,2,0)),"",VLOOKUP(A70,'Licenciés Jeunes 2023'!A:C,2,0))</f>
        <v/>
      </c>
      <c r="D70" s="32" t="str">
        <f>IF(ISNA(VLOOKUP(A70,'Licenciés Jeunes 2023'!A:F,6,0)),"",VLOOKUP(A70,'Licenciés Jeunes 2023'!A:F,6,0))</f>
        <v/>
      </c>
      <c r="E70" s="6"/>
      <c r="F70" s="2">
        <f>IF(E$2="Bike &amp; Run",IF(ISNA(VLOOKUP(E70,Paramètres!$B$3:$C$56,2,FALSE)),0,VLOOKUP(E70,Paramètres!$B$3:$C$56,2,FALSE)*Paramètres!$K$3),IF(OR(E70="",OR($D70="",$D70="NL",$D70="HORS LIGUE")),0,VLOOKUP(IF(OR(E70="",OR($D70="",$D70="NL",$D70="HORS LIGUE")),"",COUNTIFS($D$5:$D$72,"&lt;&gt;"&amp;"",$D$5:$D$72,"&lt;&gt;"&amp;"NL",$D$5:$D$72,"&lt;&gt;"&amp;"HORS LIGUE",E$5:E$72,"&lt;"&amp;E70)+1),Paramètres!$B$3:$C$56,2,FALSE)*Paramètres!$K$3))</f>
        <v>0</v>
      </c>
      <c r="G70" s="4"/>
      <c r="H70" s="2">
        <f>IF(G$2="Bike &amp; Run",IF(ISNA(VLOOKUP(G70,Paramètres!$B$3:$C$56,2,FALSE)),0,VLOOKUP(G70,Paramètres!$B$3:$C$56,2,FALSE)*Paramètres!$K$4),IF(OR(G70="",OR($D70="",$D70="NL",$D70="HORS LIGUE")),0,VLOOKUP(IF(OR(G70="",OR($D70="",$D70="NL",$D70="HORS LIGUE")),"",COUNTIFS($D$5:$D$72,"&lt;&gt;"&amp;"",$D$5:$D$72,"&lt;&gt;"&amp;"NL",$D$5:$D$72,"&lt;&gt;"&amp;"HORS LIGUE",G$5:G$72,"&lt;"&amp;G70)+1),Paramètres!$B$3:$C$56,2,FALSE)*Paramètres!$K$4))</f>
        <v>0</v>
      </c>
      <c r="I70" s="36"/>
      <c r="J70" s="2">
        <f>IF(I$2="Bike &amp; Run",IF(ISNA(VLOOKUP(I70,Paramètres!$B$3:$C$56,2,FALSE)),0,VLOOKUP(I70,Paramètres!$B$3:$C$56,2,FALSE)*Paramètres!$K$5),IF(OR(I70="",OR($D70="",$D70="NL",$D70="HORS LIGUE")),0,VLOOKUP(IF(OR(I70="",OR($D70="",$D70="NL",$D70="HORS LIGUE")),"",COUNTIFS($D$5:$D$72,"&lt;&gt;"&amp;"",$D$5:$D$72,"&lt;&gt;"&amp;"NL",$D$5:$D$72,"&lt;&gt;"&amp;"HORS LIGUE",I$5:I$72,"&lt;"&amp;I70)+1),Paramètres!$B$3:$C$56,2,FALSE)*Paramètres!$K$5))</f>
        <v>0</v>
      </c>
      <c r="K70" s="4"/>
      <c r="L70" s="2">
        <f>IF(K$2="Bike &amp; Run",IF(ISNA(VLOOKUP(K70,Paramètres!$B$3:$C$56,2,FALSE)),0,VLOOKUP(K70,Paramètres!$B$3:$C$56,2,FALSE)*Paramètres!$K$6),IF(OR(K70="",OR($D70="",$D70="NL",$D70="HORS LIGUE")),0,VLOOKUP(IF(OR(K70="",OR($D70="",$D70="NL",$D70="HORS LIGUE")),"",COUNTIFS($D$5:$D$72,"&lt;&gt;"&amp;"",$D$5:$D$72,"&lt;&gt;"&amp;"NL",$D$5:$D$72,"&lt;&gt;"&amp;"HORS LIGUE",K$5:K$72,"&lt;"&amp;K70)+1),Paramètres!$B$3:$C$56,2,FALSE)*Paramètres!$K$6))</f>
        <v>0</v>
      </c>
      <c r="M70" s="4"/>
      <c r="N70" s="2">
        <f>IF(M$2="Bike &amp; Run",IF(ISNA(VLOOKUP(M70,Paramètres!$B$3:$C$56,2,FALSE)),0,VLOOKUP(M70,Paramètres!$B$3:$C$56,2,FALSE)*Paramètres!$K$7),IF(OR(M70="",OR($D70="",$D70="NL",$D70="HORS LIGUE")),0,VLOOKUP(IF(OR(M70="",OR($D70="",$D70="NL",$D70="HORS LIGUE")),"",COUNTIFS($D$5:$D$72,"&lt;&gt;"&amp;"",$D$5:$D$72,"&lt;&gt;"&amp;"NL",$D$5:$D$72,"&lt;&gt;"&amp;"HORS LIGUE",M$5:M$72,"&lt;"&amp;M70)+1),Paramètres!$B$3:$C$56,2,FALSE)*Paramètres!$K$7))</f>
        <v>0</v>
      </c>
      <c r="O70" s="46"/>
      <c r="P70" s="2">
        <f>IF(O$2="Bike &amp; Run",IF(ISNA(VLOOKUP(O70,Paramètres!$B$3:$C$56,2,FALSE)),0,VLOOKUP(O70,Paramètres!$B$3:$C$56,2,FALSE)*Paramètres!$K$8),IF(OR(O70="",OR($D70="",$D70="NL",$D70="HORS LIGUE")),0,VLOOKUP(IF(OR(O70="",OR($D70="",$D70="NL",$D70="HORS LIGUE")),"",COUNTIFS($D$5:$D$72,"&lt;&gt;"&amp;"",$D$5:$D$72,"&lt;&gt;"&amp;"NL",$D$5:$D$72,"&lt;&gt;"&amp;"HORS LIGUE",O$5:O$72,"&lt;"&amp;O70)+1),Paramètres!$B$3:$C$56,2,FALSE)*Paramètres!$K$8))</f>
        <v>0</v>
      </c>
      <c r="Q70" s="46"/>
      <c r="R70" s="2">
        <f>IF(Q$2="Bike &amp; Run",IF(ISNA(VLOOKUP(Q70,Paramètres!$B$3:$C$56,2,FALSE)),0,VLOOKUP(Q70,Paramètres!$B$3:$C$56,2,FALSE)*Paramètres!$K$9),IF(OR(Q70="",OR($D70="",$D70="NL",$D70="HORS LIGUE")),0,VLOOKUP(IF(OR(Q70="",OR($D70="",$D70="NL",$D70="HORS LIGUE")),"",COUNTIFS($D$5:$D$72,"&lt;&gt;"&amp;"",$D$5:$D$72,"&lt;&gt;"&amp;"NL",$D$5:$D$72,"&lt;&gt;"&amp;"HORS LIGUE",Q$5:Q$72,"&lt;"&amp;Q70)+1),Paramètres!$B$3:$C$56,2,FALSE)*Paramètres!$K$9))</f>
        <v>0</v>
      </c>
      <c r="S70" s="46"/>
      <c r="T70" s="2">
        <f>IF(S$2="Bike &amp; Run",IF(ISNA(VLOOKUP(S70,Paramètres!$B$3:$C$56,2,FALSE)),0,VLOOKUP(S70,Paramètres!$B$3:$C$56,2,FALSE)*Paramètres!$K$10),IF(OR(S70="",OR($D70="",$D70="NL",$D70="HORS LIGUE")),0,VLOOKUP(IF(OR(S70="",OR($D70="",$D70="NL",$D70="HORS LIGUE")),"",COUNTIFS($D$5:$D$72,"&lt;&gt;"&amp;"",$D$5:$D$72,"&lt;&gt;"&amp;"NL",$D$5:$D$72,"&lt;&gt;"&amp;"HORS LIGUE",S$5:S$72,"&lt;"&amp;S70)+1),Paramètres!$B$3:$C$56,2,FALSE)*Paramètres!$K$10))</f>
        <v>0</v>
      </c>
      <c r="U70" s="46"/>
      <c r="V70" s="2">
        <f>IF(U$2="Bike &amp; Run",IF(ISNA(VLOOKUP(U70,Paramètres!$B$3:$C$56,2,FALSE)),0,VLOOKUP(U70,Paramètres!$B$3:$C$56,2,FALSE)*Paramètres!$K$11),IF(OR(U70="",OR($D70="",$D70="NL",$D70="HORS LIGUE")),0,VLOOKUP(IF(OR(U70="",OR($D70="",$D70="NL",$D70="HORS LIGUE")),"",COUNTIFS($D$5:$D$72,"&lt;&gt;"&amp;"",$D$5:$D$72,"&lt;&gt;"&amp;"NL",$D$5:$D$72,"&lt;&gt;"&amp;"HORS LIGUE",U$5:U$72,"&lt;"&amp;U70)+1),Paramètres!$B$3:$C$56,2,FALSE)*Paramètres!$K$11))</f>
        <v>0</v>
      </c>
      <c r="W70" s="46"/>
      <c r="X70" s="2">
        <f>IF(W$2="Bike &amp; Run",IF(ISNA(VLOOKUP(W70,Paramètres!$B$3:$C$56,2,FALSE)),0,VLOOKUP(W70,Paramètres!$B$3:$C$56,2,FALSE)*Paramètres!$K$12),IF(OR(W70="",OR($D70="",$D70="NL",$D70="HORS LIGUE")),0,VLOOKUP(IF(OR(W70="",OR($D70="",$D70="NL",$D70="HORS LIGUE")),"",COUNTIFS($D$5:$D$72,"&lt;&gt;"&amp;"",$D$5:$D$72,"&lt;&gt;"&amp;"NL",$D$5:$D$72,"&lt;&gt;"&amp;"HORS LIGUE",W$5:W$72,"&lt;"&amp;W70)+1),Paramètres!$B$3:$C$56,2,FALSE)*Paramètres!$K$12))</f>
        <v>0</v>
      </c>
      <c r="Y70" s="46"/>
      <c r="Z70" s="2">
        <f>IF(Y$2="Bike &amp; Run",IF(ISNA(VLOOKUP(Y70,Paramètres!$B$3:$C$56,2,FALSE)),0,VLOOKUP(Y70,Paramètres!$B$3:$C$56,2,FALSE)*Paramètres!$K$13),IF(OR(Y70="",OR($D70="",$D70="NL",$D70="HORS LIGUE")),0,VLOOKUP(IF(OR(Y70="",OR($D70="",$D70="NL",$D70="HORS LIGUE")),"",COUNTIFS($D$5:$D$72,"&lt;&gt;"&amp;"",$D$5:$D$72,"&lt;&gt;"&amp;"NL",$D$5:$D$72,"&lt;&gt;"&amp;"HORS LIGUE",Y$5:Y$72,"&lt;"&amp;Y70)+1),Paramètres!$B$3:$C$56,2,FALSE)*Paramètres!$K$13))</f>
        <v>0</v>
      </c>
      <c r="AA70" s="46"/>
      <c r="AB70" s="2">
        <f>IF(AA$2="Bike &amp; Run",IF(ISNA(VLOOKUP(AA70,Paramètres!$B$3:$C$56,2,FALSE)),0,VLOOKUP(AA70,Paramètres!$B$3:$C$56,2,FALSE)*Paramètres!$K$14),IF(OR(AA70="",OR($D70="",$D70="NL",$D70="HORS LIGUE")),0,VLOOKUP(IF(OR(AA70="",OR($D70="",$D70="NL",$D70="HORS LIGUE")),"",COUNTIFS($D$5:$D$72,"&lt;&gt;"&amp;"",$D$5:$D$72,"&lt;&gt;"&amp;"NL",$D$5:$D$72,"&lt;&gt;"&amp;"HORS LIGUE",AA$5:AA$72,"&lt;"&amp;AA70)+1),Paramètres!$B$3:$C$56,2,FALSE)*Paramètres!$K$14))</f>
        <v>0</v>
      </c>
      <c r="AC70" s="46"/>
      <c r="AD70" s="2">
        <f>IF(AC$2="Bike &amp; Run",IF(ISNA(VLOOKUP(AC70,Paramètres!$B$3:$C$56,2,FALSE)),0,VLOOKUP(AC70,Paramètres!$B$3:$C$56,2,FALSE)*Paramètres!$K$15),IF(OR(AC70="",OR($D70="",$D70="NL",$D70="HORS LIGUE")),0,VLOOKUP(IF(OR(AC70="",OR($D70="",$D70="NL",$D70="HORS LIGUE")),"",COUNTIFS($D$5:$D$72,"&lt;&gt;"&amp;"",$D$5:$D$72,"&lt;&gt;"&amp;"NL",$D$5:$D$72,"&lt;&gt;"&amp;"HORS LIGUE",AC$5:AC$72,"&lt;"&amp;AC70)+1),Paramètres!$B$3:$C$56,2,FALSE)*Paramètres!$K$15))</f>
        <v>0</v>
      </c>
      <c r="AE70" s="46"/>
      <c r="AF70" s="2">
        <f>IF(AE$2="Bike &amp; Run",IF(ISNA(VLOOKUP(AE70,Paramètres!$B$3:$C$56,2,FALSE)),0,VLOOKUP(AE70,Paramètres!$B$3:$C$56,2,FALSE)*Paramètres!$K$16),IF(OR(AE70="",OR($D70="",$D70="NL",$D70="HORS LIGUE")),0,VLOOKUP(IF(OR(AE70="",OR($D70="",$D70="NL",$D70="HORS LIGUE")),"",COUNTIFS($D$5:$D$72,"&lt;&gt;"&amp;"",$D$5:$D$72,"&lt;&gt;"&amp;"NL",$D$5:$D$72,"&lt;&gt;"&amp;"HORS LIGUE",AE$5:AE$72,"&lt;"&amp;AE70)+1),Paramètres!$B$3:$C$56,2,FALSE)*Paramètres!$K$16))</f>
        <v>0</v>
      </c>
      <c r="AG70" s="46"/>
      <c r="AH70" s="2">
        <f>IF(AG$2="Bike &amp; Run",IF(ISNA(VLOOKUP(AG70,Paramètres!$B$3:$C$56,2,FALSE)),0,VLOOKUP(AG70,Paramètres!$B$3:$C$56,2,FALSE)*Paramètres!$K$17),IF(OR(AG70="",OR($D70="",$D70="NL",$D70="HORS LIGUE")),0,VLOOKUP(IF(OR(AG70="",OR($D70="",$D70="NL",$D70="HORS LIGUE")),"",COUNTIFS($D$5:$D$72,"&lt;&gt;"&amp;"",$D$5:$D$72,"&lt;&gt;"&amp;"NL",$D$5:$D$72,"&lt;&gt;"&amp;"HORS LIGUE",AG$5:AG$72,"&lt;"&amp;AG70)+1),Paramètres!$B$3:$C$56,2,FALSE)*Paramètres!$K$17))</f>
        <v>0</v>
      </c>
      <c r="AI70" s="40">
        <f t="shared" si="106"/>
        <v>0</v>
      </c>
      <c r="AJ70" s="3" t="str">
        <f t="shared" si="107"/>
        <v/>
      </c>
      <c r="AK70" s="5">
        <f t="shared" si="55"/>
        <v>0</v>
      </c>
      <c r="AL70" s="41">
        <f t="shared" si="56"/>
        <v>0</v>
      </c>
      <c r="AM70" s="33" t="str">
        <f t="shared" si="108"/>
        <v/>
      </c>
      <c r="AO70" s="22">
        <f t="shared" si="58"/>
        <v>0</v>
      </c>
      <c r="AP70">
        <f t="shared" si="59"/>
        <v>0</v>
      </c>
      <c r="AQ70">
        <f t="shared" si="60"/>
        <v>0</v>
      </c>
      <c r="AR70">
        <f t="shared" si="61"/>
        <v>0</v>
      </c>
      <c r="AS70">
        <f t="shared" si="62"/>
        <v>0</v>
      </c>
      <c r="AT70">
        <f t="shared" si="63"/>
        <v>0</v>
      </c>
      <c r="AU70">
        <f t="shared" si="64"/>
        <v>0</v>
      </c>
      <c r="AV70">
        <f t="shared" si="65"/>
        <v>0</v>
      </c>
      <c r="AW70">
        <f t="shared" si="66"/>
        <v>0</v>
      </c>
      <c r="AX70">
        <f t="shared" si="67"/>
        <v>0</v>
      </c>
      <c r="AY70">
        <f t="shared" si="68"/>
        <v>0</v>
      </c>
      <c r="AZ70">
        <f t="shared" si="69"/>
        <v>0</v>
      </c>
      <c r="BA70">
        <f t="shared" si="70"/>
        <v>0</v>
      </c>
      <c r="BB70">
        <f t="shared" si="71"/>
        <v>0</v>
      </c>
      <c r="BC70">
        <f t="shared" si="72"/>
        <v>0</v>
      </c>
      <c r="BD70">
        <f t="shared" si="73"/>
        <v>0</v>
      </c>
      <c r="BE70" s="22">
        <f t="shared" ref="BE70:BR70" si="110">BD70+LARGE($AO70:$BC70,BE$4)</f>
        <v>0</v>
      </c>
      <c r="BF70" s="22">
        <f t="shared" si="110"/>
        <v>0</v>
      </c>
      <c r="BG70" s="22">
        <f t="shared" si="110"/>
        <v>0</v>
      </c>
      <c r="BH70" s="22">
        <f t="shared" si="110"/>
        <v>0</v>
      </c>
      <c r="BI70" s="22">
        <f t="shared" si="110"/>
        <v>0</v>
      </c>
      <c r="BJ70" s="22">
        <f t="shared" si="110"/>
        <v>0</v>
      </c>
      <c r="BK70" s="22">
        <f t="shared" si="110"/>
        <v>0</v>
      </c>
      <c r="BL70" s="22">
        <f t="shared" si="110"/>
        <v>0</v>
      </c>
      <c r="BM70" s="22">
        <f t="shared" si="110"/>
        <v>0</v>
      </c>
      <c r="BN70" s="22">
        <f t="shared" si="110"/>
        <v>0</v>
      </c>
      <c r="BO70" s="22">
        <f t="shared" si="110"/>
        <v>0</v>
      </c>
      <c r="BP70" s="22">
        <f t="shared" si="110"/>
        <v>0</v>
      </c>
      <c r="BQ70" s="22">
        <f t="shared" si="110"/>
        <v>0</v>
      </c>
      <c r="BR70" s="22">
        <f t="shared" si="110"/>
        <v>0</v>
      </c>
    </row>
    <row r="71" spans="1:70" ht="16.5">
      <c r="A71" s="14"/>
      <c r="B71" s="32" t="str">
        <f>IF(ISNA(VLOOKUP(A71,'Licenciés Jeunes 2023'!A:C,3,0)),"",VLOOKUP(A71,'Licenciés Jeunes 2023'!A:C,3,0))</f>
        <v/>
      </c>
      <c r="C71" s="32" t="str">
        <f>IF(ISNA(VLOOKUP(A71,'Licenciés Jeunes 2023'!A:C,2,0)),"",VLOOKUP(A71,'Licenciés Jeunes 2023'!A:C,2,0))</f>
        <v/>
      </c>
      <c r="D71" s="32" t="str">
        <f>IF(ISNA(VLOOKUP(A71,'Licenciés Jeunes 2023'!A:F,6,0)),"",VLOOKUP(A71,'Licenciés Jeunes 2023'!A:F,6,0))</f>
        <v/>
      </c>
      <c r="E71" s="6"/>
      <c r="F71" s="2">
        <f>IF(E$2="Bike &amp; Run",IF(ISNA(VLOOKUP(E71,Paramètres!$B$3:$C$56,2,FALSE)),0,VLOOKUP(E71,Paramètres!$B$3:$C$56,2,FALSE)*Paramètres!$K$3),IF(OR(E71="",OR($D71="",$D71="NL",$D71="HORS LIGUE")),0,VLOOKUP(IF(OR(E71="",OR($D71="",$D71="NL",$D71="HORS LIGUE")),"",COUNTIFS($D$5:$D$72,"&lt;&gt;"&amp;"",$D$5:$D$72,"&lt;&gt;"&amp;"NL",$D$5:$D$72,"&lt;&gt;"&amp;"HORS LIGUE",E$5:E$72,"&lt;"&amp;E71)+1),Paramètres!$B$3:$C$56,2,FALSE)*Paramètres!$K$3))</f>
        <v>0</v>
      </c>
      <c r="G71" s="4"/>
      <c r="H71" s="2">
        <f>IF(G$2="Bike &amp; Run",IF(ISNA(VLOOKUP(G71,Paramètres!$B$3:$C$56,2,FALSE)),0,VLOOKUP(G71,Paramètres!$B$3:$C$56,2,FALSE)*Paramètres!$K$4),IF(OR(G71="",OR($D71="",$D71="NL",$D71="HORS LIGUE")),0,VLOOKUP(IF(OR(G71="",OR($D71="",$D71="NL",$D71="HORS LIGUE")),"",COUNTIFS($D$5:$D$72,"&lt;&gt;"&amp;"",$D$5:$D$72,"&lt;&gt;"&amp;"NL",$D$5:$D$72,"&lt;&gt;"&amp;"HORS LIGUE",G$5:G$72,"&lt;"&amp;G71)+1),Paramètres!$B$3:$C$56,2,FALSE)*Paramètres!$K$4))</f>
        <v>0</v>
      </c>
      <c r="I71" s="36"/>
      <c r="J71" s="2">
        <f>IF(I$2="Bike &amp; Run",IF(ISNA(VLOOKUP(I71,Paramètres!$B$3:$C$56,2,FALSE)),0,VLOOKUP(I71,Paramètres!$B$3:$C$56,2,FALSE)*Paramètres!$K$5),IF(OR(I71="",OR($D71="",$D71="NL",$D71="HORS LIGUE")),0,VLOOKUP(IF(OR(I71="",OR($D71="",$D71="NL",$D71="HORS LIGUE")),"",COUNTIFS($D$5:$D$72,"&lt;&gt;"&amp;"",$D$5:$D$72,"&lt;&gt;"&amp;"NL",$D$5:$D$72,"&lt;&gt;"&amp;"HORS LIGUE",I$5:I$72,"&lt;"&amp;I71)+1),Paramètres!$B$3:$C$56,2,FALSE)*Paramètres!$K$5))</f>
        <v>0</v>
      </c>
      <c r="K71" s="4"/>
      <c r="L71" s="2">
        <f>IF(K$2="Bike &amp; Run",IF(ISNA(VLOOKUP(K71,Paramètres!$B$3:$C$56,2,FALSE)),0,VLOOKUP(K71,Paramètres!$B$3:$C$56,2,FALSE)*Paramètres!$K$6),IF(OR(K71="",OR($D71="",$D71="NL",$D71="HORS LIGUE")),0,VLOOKUP(IF(OR(K71="",OR($D71="",$D71="NL",$D71="HORS LIGUE")),"",COUNTIFS($D$5:$D$72,"&lt;&gt;"&amp;"",$D$5:$D$72,"&lt;&gt;"&amp;"NL",$D$5:$D$72,"&lt;&gt;"&amp;"HORS LIGUE",K$5:K$72,"&lt;"&amp;K71)+1),Paramètres!$B$3:$C$56,2,FALSE)*Paramètres!$K$6))</f>
        <v>0</v>
      </c>
      <c r="M71" s="4"/>
      <c r="N71" s="2">
        <f>IF(M$2="Bike &amp; Run",IF(ISNA(VLOOKUP(M71,Paramètres!$B$3:$C$56,2,FALSE)),0,VLOOKUP(M71,Paramètres!$B$3:$C$56,2,FALSE)*Paramètres!$K$7),IF(OR(M71="",OR($D71="",$D71="NL",$D71="HORS LIGUE")),0,VLOOKUP(IF(OR(M71="",OR($D71="",$D71="NL",$D71="HORS LIGUE")),"",COUNTIFS($D$5:$D$72,"&lt;&gt;"&amp;"",$D$5:$D$72,"&lt;&gt;"&amp;"NL",$D$5:$D$72,"&lt;&gt;"&amp;"HORS LIGUE",M$5:M$72,"&lt;"&amp;M71)+1),Paramètres!$B$3:$C$56,2,FALSE)*Paramètres!$K$7))</f>
        <v>0</v>
      </c>
      <c r="O71" s="46"/>
      <c r="P71" s="2">
        <f>IF(O$2="Bike &amp; Run",IF(ISNA(VLOOKUP(O71,Paramètres!$B$3:$C$56,2,FALSE)),0,VLOOKUP(O71,Paramètres!$B$3:$C$56,2,FALSE)*Paramètres!$K$8),IF(OR(O71="",OR($D71="",$D71="NL",$D71="HORS LIGUE")),0,VLOOKUP(IF(OR(O71="",OR($D71="",$D71="NL",$D71="HORS LIGUE")),"",COUNTIFS($D$5:$D$72,"&lt;&gt;"&amp;"",$D$5:$D$72,"&lt;&gt;"&amp;"NL",$D$5:$D$72,"&lt;&gt;"&amp;"HORS LIGUE",O$5:O$72,"&lt;"&amp;O71)+1),Paramètres!$B$3:$C$56,2,FALSE)*Paramètres!$K$8))</f>
        <v>0</v>
      </c>
      <c r="Q71" s="46"/>
      <c r="R71" s="2">
        <f>IF(Q$2="Bike &amp; Run",IF(ISNA(VLOOKUP(Q71,Paramètres!$B$3:$C$56,2,FALSE)),0,VLOOKUP(Q71,Paramètres!$B$3:$C$56,2,FALSE)*Paramètres!$K$9),IF(OR(Q71="",OR($D71="",$D71="NL",$D71="HORS LIGUE")),0,VLOOKUP(IF(OR(Q71="",OR($D71="",$D71="NL",$D71="HORS LIGUE")),"",COUNTIFS($D$5:$D$72,"&lt;&gt;"&amp;"",$D$5:$D$72,"&lt;&gt;"&amp;"NL",$D$5:$D$72,"&lt;&gt;"&amp;"HORS LIGUE",Q$5:Q$72,"&lt;"&amp;Q71)+1),Paramètres!$B$3:$C$56,2,FALSE)*Paramètres!$K$9))</f>
        <v>0</v>
      </c>
      <c r="S71" s="46"/>
      <c r="T71" s="2">
        <f>IF(S$2="Bike &amp; Run",IF(ISNA(VLOOKUP(S71,Paramètres!$B$3:$C$56,2,FALSE)),0,VLOOKUP(S71,Paramètres!$B$3:$C$56,2,FALSE)*Paramètres!$K$10),IF(OR(S71="",OR($D71="",$D71="NL",$D71="HORS LIGUE")),0,VLOOKUP(IF(OR(S71="",OR($D71="",$D71="NL",$D71="HORS LIGUE")),"",COUNTIFS($D$5:$D$72,"&lt;&gt;"&amp;"",$D$5:$D$72,"&lt;&gt;"&amp;"NL",$D$5:$D$72,"&lt;&gt;"&amp;"HORS LIGUE",S$5:S$72,"&lt;"&amp;S71)+1),Paramètres!$B$3:$C$56,2,FALSE)*Paramètres!$K$10))</f>
        <v>0</v>
      </c>
      <c r="U71" s="46"/>
      <c r="V71" s="2">
        <f>IF(U$2="Bike &amp; Run",IF(ISNA(VLOOKUP(U71,Paramètres!$B$3:$C$56,2,FALSE)),0,VLOOKUP(U71,Paramètres!$B$3:$C$56,2,FALSE)*Paramètres!$K$11),IF(OR(U71="",OR($D71="",$D71="NL",$D71="HORS LIGUE")),0,VLOOKUP(IF(OR(U71="",OR($D71="",$D71="NL",$D71="HORS LIGUE")),"",COUNTIFS($D$5:$D$72,"&lt;&gt;"&amp;"",$D$5:$D$72,"&lt;&gt;"&amp;"NL",$D$5:$D$72,"&lt;&gt;"&amp;"HORS LIGUE",U$5:U$72,"&lt;"&amp;U71)+1),Paramètres!$B$3:$C$56,2,FALSE)*Paramètres!$K$11))</f>
        <v>0</v>
      </c>
      <c r="W71" s="46"/>
      <c r="X71" s="2">
        <f>IF(W$2="Bike &amp; Run",IF(ISNA(VLOOKUP(W71,Paramètres!$B$3:$C$56,2,FALSE)),0,VLOOKUP(W71,Paramètres!$B$3:$C$56,2,FALSE)*Paramètres!$K$12),IF(OR(W71="",OR($D71="",$D71="NL",$D71="HORS LIGUE")),0,VLOOKUP(IF(OR(W71="",OR($D71="",$D71="NL",$D71="HORS LIGUE")),"",COUNTIFS($D$5:$D$72,"&lt;&gt;"&amp;"",$D$5:$D$72,"&lt;&gt;"&amp;"NL",$D$5:$D$72,"&lt;&gt;"&amp;"HORS LIGUE",W$5:W$72,"&lt;"&amp;W71)+1),Paramètres!$B$3:$C$56,2,FALSE)*Paramètres!$K$12))</f>
        <v>0</v>
      </c>
      <c r="Y71" s="46"/>
      <c r="Z71" s="2">
        <f>IF(Y$2="Bike &amp; Run",IF(ISNA(VLOOKUP(Y71,Paramètres!$B$3:$C$56,2,FALSE)),0,VLOOKUP(Y71,Paramètres!$B$3:$C$56,2,FALSE)*Paramètres!$K$13),IF(OR(Y71="",OR($D71="",$D71="NL",$D71="HORS LIGUE")),0,VLOOKUP(IF(OR(Y71="",OR($D71="",$D71="NL",$D71="HORS LIGUE")),"",COUNTIFS($D$5:$D$72,"&lt;&gt;"&amp;"",$D$5:$D$72,"&lt;&gt;"&amp;"NL",$D$5:$D$72,"&lt;&gt;"&amp;"HORS LIGUE",Y$5:Y$72,"&lt;"&amp;Y71)+1),Paramètres!$B$3:$C$56,2,FALSE)*Paramètres!$K$13))</f>
        <v>0</v>
      </c>
      <c r="AA71" s="46"/>
      <c r="AB71" s="2">
        <f>IF(AA$2="Bike &amp; Run",IF(ISNA(VLOOKUP(AA71,Paramètres!$B$3:$C$56,2,FALSE)),0,VLOOKUP(AA71,Paramètres!$B$3:$C$56,2,FALSE)*Paramètres!$K$14),IF(OR(AA71="",OR($D71="",$D71="NL",$D71="HORS LIGUE")),0,VLOOKUP(IF(OR(AA71="",OR($D71="",$D71="NL",$D71="HORS LIGUE")),"",COUNTIFS($D$5:$D$72,"&lt;&gt;"&amp;"",$D$5:$D$72,"&lt;&gt;"&amp;"NL",$D$5:$D$72,"&lt;&gt;"&amp;"HORS LIGUE",AA$5:AA$72,"&lt;"&amp;AA71)+1),Paramètres!$B$3:$C$56,2,FALSE)*Paramètres!$K$14))</f>
        <v>0</v>
      </c>
      <c r="AC71" s="46"/>
      <c r="AD71" s="2">
        <f>IF(AC$2="Bike &amp; Run",IF(ISNA(VLOOKUP(AC71,Paramètres!$B$3:$C$56,2,FALSE)),0,VLOOKUP(AC71,Paramètres!$B$3:$C$56,2,FALSE)*Paramètres!$K$15),IF(OR(AC71="",OR($D71="",$D71="NL",$D71="HORS LIGUE")),0,VLOOKUP(IF(OR(AC71="",OR($D71="",$D71="NL",$D71="HORS LIGUE")),"",COUNTIFS($D$5:$D$72,"&lt;&gt;"&amp;"",$D$5:$D$72,"&lt;&gt;"&amp;"NL",$D$5:$D$72,"&lt;&gt;"&amp;"HORS LIGUE",AC$5:AC$72,"&lt;"&amp;AC71)+1),Paramètres!$B$3:$C$56,2,FALSE)*Paramètres!$K$15))</f>
        <v>0</v>
      </c>
      <c r="AE71" s="46"/>
      <c r="AF71" s="2">
        <f>IF(AE$2="Bike &amp; Run",IF(ISNA(VLOOKUP(AE71,Paramètres!$B$3:$C$56,2,FALSE)),0,VLOOKUP(AE71,Paramètres!$B$3:$C$56,2,FALSE)*Paramètres!$K$16),IF(OR(AE71="",OR($D71="",$D71="NL",$D71="HORS LIGUE")),0,VLOOKUP(IF(OR(AE71="",OR($D71="",$D71="NL",$D71="HORS LIGUE")),"",COUNTIFS($D$5:$D$72,"&lt;&gt;"&amp;"",$D$5:$D$72,"&lt;&gt;"&amp;"NL",$D$5:$D$72,"&lt;&gt;"&amp;"HORS LIGUE",AE$5:AE$72,"&lt;"&amp;AE71)+1),Paramètres!$B$3:$C$56,2,FALSE)*Paramètres!$K$16))</f>
        <v>0</v>
      </c>
      <c r="AG71" s="46"/>
      <c r="AH71" s="2">
        <f>IF(AG$2="Bike &amp; Run",IF(ISNA(VLOOKUP(AG71,Paramètres!$B$3:$C$56,2,FALSE)),0,VLOOKUP(AG71,Paramètres!$B$3:$C$56,2,FALSE)*Paramètres!$K$17),IF(OR(AG71="",OR($D71="",$D71="NL",$D71="HORS LIGUE")),0,VLOOKUP(IF(OR(AG71="",OR($D71="",$D71="NL",$D71="HORS LIGUE")),"",COUNTIFS($D$5:$D$72,"&lt;&gt;"&amp;"",$D$5:$D$72,"&lt;&gt;"&amp;"NL",$D$5:$D$72,"&lt;&gt;"&amp;"HORS LIGUE",AG$5:AG$72,"&lt;"&amp;AG71)+1),Paramètres!$B$3:$C$56,2,FALSE)*Paramètres!$K$17))</f>
        <v>0</v>
      </c>
      <c r="AI71" s="40">
        <f t="shared" si="106"/>
        <v>0</v>
      </c>
      <c r="AJ71" s="3" t="str">
        <f t="shared" si="107"/>
        <v/>
      </c>
      <c r="AK71" s="5">
        <f t="shared" si="55"/>
        <v>0</v>
      </c>
      <c r="AL71" s="41">
        <f t="shared" si="56"/>
        <v>0</v>
      </c>
      <c r="AM71" s="33" t="str">
        <f t="shared" si="108"/>
        <v/>
      </c>
      <c r="AO71" s="22">
        <f t="shared" si="58"/>
        <v>0</v>
      </c>
      <c r="AP71">
        <f t="shared" si="59"/>
        <v>0</v>
      </c>
      <c r="AQ71">
        <f t="shared" si="60"/>
        <v>0</v>
      </c>
      <c r="AR71">
        <f t="shared" si="61"/>
        <v>0</v>
      </c>
      <c r="AS71">
        <f t="shared" si="62"/>
        <v>0</v>
      </c>
      <c r="AT71">
        <f t="shared" si="63"/>
        <v>0</v>
      </c>
      <c r="AU71">
        <f t="shared" si="64"/>
        <v>0</v>
      </c>
      <c r="AV71">
        <f t="shared" si="65"/>
        <v>0</v>
      </c>
      <c r="AW71">
        <f t="shared" si="66"/>
        <v>0</v>
      </c>
      <c r="AX71">
        <f t="shared" si="67"/>
        <v>0</v>
      </c>
      <c r="AY71">
        <f t="shared" si="68"/>
        <v>0</v>
      </c>
      <c r="AZ71">
        <f t="shared" si="69"/>
        <v>0</v>
      </c>
      <c r="BA71">
        <f t="shared" si="70"/>
        <v>0</v>
      </c>
      <c r="BB71">
        <f t="shared" si="71"/>
        <v>0</v>
      </c>
      <c r="BC71">
        <f t="shared" si="72"/>
        <v>0</v>
      </c>
      <c r="BD71">
        <f t="shared" si="73"/>
        <v>0</v>
      </c>
      <c r="BE71" s="22">
        <f t="shared" ref="BE71:BR71" si="111">BD71+LARGE($AO71:$BC71,BE$4)</f>
        <v>0</v>
      </c>
      <c r="BF71" s="22">
        <f t="shared" si="111"/>
        <v>0</v>
      </c>
      <c r="BG71" s="22">
        <f t="shared" si="111"/>
        <v>0</v>
      </c>
      <c r="BH71" s="22">
        <f t="shared" si="111"/>
        <v>0</v>
      </c>
      <c r="BI71" s="22">
        <f t="shared" si="111"/>
        <v>0</v>
      </c>
      <c r="BJ71" s="22">
        <f t="shared" si="111"/>
        <v>0</v>
      </c>
      <c r="BK71" s="22">
        <f t="shared" si="111"/>
        <v>0</v>
      </c>
      <c r="BL71" s="22">
        <f t="shared" si="111"/>
        <v>0</v>
      </c>
      <c r="BM71" s="22">
        <f t="shared" si="111"/>
        <v>0</v>
      </c>
      <c r="BN71" s="22">
        <f t="shared" si="111"/>
        <v>0</v>
      </c>
      <c r="BO71" s="22">
        <f t="shared" si="111"/>
        <v>0</v>
      </c>
      <c r="BP71" s="22">
        <f t="shared" si="111"/>
        <v>0</v>
      </c>
      <c r="BQ71" s="22">
        <f t="shared" si="111"/>
        <v>0</v>
      </c>
      <c r="BR71" s="22">
        <f t="shared" si="111"/>
        <v>0</v>
      </c>
    </row>
    <row r="72" spans="1:70" ht="16.5">
      <c r="A72" s="14"/>
      <c r="B72" s="32" t="str">
        <f>IF(ISNA(VLOOKUP(A72,'Licenciés Jeunes 2023'!A:C,3,0)),"",VLOOKUP(A72,'Licenciés Jeunes 2023'!A:C,3,0))</f>
        <v/>
      </c>
      <c r="C72" s="32" t="str">
        <f>IF(ISNA(VLOOKUP(A72,'Licenciés Jeunes 2023'!A:C,2,0)),"",VLOOKUP(A72,'Licenciés Jeunes 2023'!A:C,2,0))</f>
        <v/>
      </c>
      <c r="D72" s="32" t="str">
        <f>IF(ISNA(VLOOKUP(A72,'Licenciés Jeunes 2023'!A:F,6,0)),"",VLOOKUP(A72,'Licenciés Jeunes 2023'!A:F,6,0))</f>
        <v/>
      </c>
      <c r="E72" s="6"/>
      <c r="F72" s="2">
        <f>IF(E$2="Bike &amp; Run",IF(ISNA(VLOOKUP(E72,Paramètres!$B$3:$C$56,2,FALSE)),0,VLOOKUP(E72,Paramètres!$B$3:$C$56,2,FALSE)*Paramètres!$K$3),IF(OR(E72="",OR($D72="",$D72="NL",$D72="HORS LIGUE")),0,VLOOKUP(IF(OR(E72="",OR($D72="",$D72="NL",$D72="HORS LIGUE")),"",COUNTIFS($D$5:$D$72,"&lt;&gt;"&amp;"",$D$5:$D$72,"&lt;&gt;"&amp;"NL",$D$5:$D$72,"&lt;&gt;"&amp;"HORS LIGUE",E$5:E$72,"&lt;"&amp;E72)+1),Paramètres!$B$3:$C$56,2,FALSE)*Paramètres!$K$3))</f>
        <v>0</v>
      </c>
      <c r="G72" s="4"/>
      <c r="H72" s="2">
        <f>IF(G$2="Bike &amp; Run",IF(ISNA(VLOOKUP(G72,Paramètres!$B$3:$C$56,2,FALSE)),0,VLOOKUP(G72,Paramètres!$B$3:$C$56,2,FALSE)*Paramètres!$K$4),IF(OR(G72="",OR($D72="",$D72="NL",$D72="HORS LIGUE")),0,VLOOKUP(IF(OR(G72="",OR($D72="",$D72="NL",$D72="HORS LIGUE")),"",COUNTIFS($D$5:$D$72,"&lt;&gt;"&amp;"",$D$5:$D$72,"&lt;&gt;"&amp;"NL",$D$5:$D$72,"&lt;&gt;"&amp;"HORS LIGUE",G$5:G$72,"&lt;"&amp;G72)+1),Paramètres!$B$3:$C$56,2,FALSE)*Paramètres!$K$4))</f>
        <v>0</v>
      </c>
      <c r="I72" s="36"/>
      <c r="J72" s="2">
        <f>IF(I$2="Bike &amp; Run",IF(ISNA(VLOOKUP(I72,Paramètres!$B$3:$C$56,2,FALSE)),0,VLOOKUP(I72,Paramètres!$B$3:$C$56,2,FALSE)*Paramètres!$K$5),IF(OR(I72="",OR($D72="",$D72="NL",$D72="HORS LIGUE")),0,VLOOKUP(IF(OR(I72="",OR($D72="",$D72="NL",$D72="HORS LIGUE")),"",COUNTIFS($D$5:$D$72,"&lt;&gt;"&amp;"",$D$5:$D$72,"&lt;&gt;"&amp;"NL",$D$5:$D$72,"&lt;&gt;"&amp;"HORS LIGUE",I$5:I$72,"&lt;"&amp;I72)+1),Paramètres!$B$3:$C$56,2,FALSE)*Paramètres!$K$5))</f>
        <v>0</v>
      </c>
      <c r="K72" s="4"/>
      <c r="L72" s="2">
        <f>IF(K$2="Bike &amp; Run",IF(ISNA(VLOOKUP(K72,Paramètres!$B$3:$C$56,2,FALSE)),0,VLOOKUP(K72,Paramètres!$B$3:$C$56,2,FALSE)*Paramètres!$K$6),IF(OR(K72="",OR($D72="",$D72="NL",$D72="HORS LIGUE")),0,VLOOKUP(IF(OR(K72="",OR($D72="",$D72="NL",$D72="HORS LIGUE")),"",COUNTIFS($D$5:$D$72,"&lt;&gt;"&amp;"",$D$5:$D$72,"&lt;&gt;"&amp;"NL",$D$5:$D$72,"&lt;&gt;"&amp;"HORS LIGUE",K$5:K$72,"&lt;"&amp;K72)+1),Paramètres!$B$3:$C$56,2,FALSE)*Paramètres!$K$6))</f>
        <v>0</v>
      </c>
      <c r="M72" s="4"/>
      <c r="N72" s="2">
        <f>IF(M$2="Bike &amp; Run",IF(ISNA(VLOOKUP(M72,Paramètres!$B$3:$C$56,2,FALSE)),0,VLOOKUP(M72,Paramètres!$B$3:$C$56,2,FALSE)*Paramètres!$K$7),IF(OR(M72="",OR($D72="",$D72="NL",$D72="HORS LIGUE")),0,VLOOKUP(IF(OR(M72="",OR($D72="",$D72="NL",$D72="HORS LIGUE")),"",COUNTIFS($D$5:$D$72,"&lt;&gt;"&amp;"",$D$5:$D$72,"&lt;&gt;"&amp;"NL",$D$5:$D$72,"&lt;&gt;"&amp;"HORS LIGUE",M$5:M$72,"&lt;"&amp;M72)+1),Paramètres!$B$3:$C$56,2,FALSE)*Paramètres!$K$7))</f>
        <v>0</v>
      </c>
      <c r="O72" s="46"/>
      <c r="P72" s="2">
        <f>IF(O$2="Bike &amp; Run",IF(ISNA(VLOOKUP(O72,Paramètres!$B$3:$C$56,2,FALSE)),0,VLOOKUP(O72,Paramètres!$B$3:$C$56,2,FALSE)*Paramètres!$K$8),IF(OR(O72="",OR($D72="",$D72="NL",$D72="HORS LIGUE")),0,VLOOKUP(IF(OR(O72="",OR($D72="",$D72="NL",$D72="HORS LIGUE")),"",COUNTIFS($D$5:$D$72,"&lt;&gt;"&amp;"",$D$5:$D$72,"&lt;&gt;"&amp;"NL",$D$5:$D$72,"&lt;&gt;"&amp;"HORS LIGUE",O$5:O$72,"&lt;"&amp;O72)+1),Paramètres!$B$3:$C$56,2,FALSE)*Paramètres!$K$8))</f>
        <v>0</v>
      </c>
      <c r="Q72" s="46"/>
      <c r="R72" s="2">
        <f>IF(Q$2="Bike &amp; Run",IF(ISNA(VLOOKUP(Q72,Paramètres!$B$3:$C$56,2,FALSE)),0,VLOOKUP(Q72,Paramètres!$B$3:$C$56,2,FALSE)*Paramètres!$K$9),IF(OR(Q72="",OR($D72="",$D72="NL",$D72="HORS LIGUE")),0,VLOOKUP(IF(OR(Q72="",OR($D72="",$D72="NL",$D72="HORS LIGUE")),"",COUNTIFS($D$5:$D$72,"&lt;&gt;"&amp;"",$D$5:$D$72,"&lt;&gt;"&amp;"NL",$D$5:$D$72,"&lt;&gt;"&amp;"HORS LIGUE",Q$5:Q$72,"&lt;"&amp;Q72)+1),Paramètres!$B$3:$C$56,2,FALSE)*Paramètres!$K$9))</f>
        <v>0</v>
      </c>
      <c r="S72" s="46"/>
      <c r="T72" s="2">
        <f>IF(S$2="Bike &amp; Run",IF(ISNA(VLOOKUP(S72,Paramètres!$B$3:$C$56,2,FALSE)),0,VLOOKUP(S72,Paramètres!$B$3:$C$56,2,FALSE)*Paramètres!$K$10),IF(OR(S72="",OR($D72="",$D72="NL",$D72="HORS LIGUE")),0,VLOOKUP(IF(OR(S72="",OR($D72="",$D72="NL",$D72="HORS LIGUE")),"",COUNTIFS($D$5:$D$72,"&lt;&gt;"&amp;"",$D$5:$D$72,"&lt;&gt;"&amp;"NL",$D$5:$D$72,"&lt;&gt;"&amp;"HORS LIGUE",S$5:S$72,"&lt;"&amp;S72)+1),Paramètres!$B$3:$C$56,2,FALSE)*Paramètres!$K$10))</f>
        <v>0</v>
      </c>
      <c r="U72" s="46"/>
      <c r="V72" s="2">
        <f>IF(U$2="Bike &amp; Run",IF(ISNA(VLOOKUP(U72,Paramètres!$B$3:$C$56,2,FALSE)),0,VLOOKUP(U72,Paramètres!$B$3:$C$56,2,FALSE)*Paramètres!$K$11),IF(OR(U72="",OR($D72="",$D72="NL",$D72="HORS LIGUE")),0,VLOOKUP(IF(OR(U72="",OR($D72="",$D72="NL",$D72="HORS LIGUE")),"",COUNTIFS($D$5:$D$72,"&lt;&gt;"&amp;"",$D$5:$D$72,"&lt;&gt;"&amp;"NL",$D$5:$D$72,"&lt;&gt;"&amp;"HORS LIGUE",U$5:U$72,"&lt;"&amp;U72)+1),Paramètres!$B$3:$C$56,2,FALSE)*Paramètres!$K$11))</f>
        <v>0</v>
      </c>
      <c r="W72" s="46"/>
      <c r="X72" s="2">
        <f>IF(W$2="Bike &amp; Run",IF(ISNA(VLOOKUP(W72,Paramètres!$B$3:$C$56,2,FALSE)),0,VLOOKUP(W72,Paramètres!$B$3:$C$56,2,FALSE)*Paramètres!$K$12),IF(OR(W72="",OR($D72="",$D72="NL",$D72="HORS LIGUE")),0,VLOOKUP(IF(OR(W72="",OR($D72="",$D72="NL",$D72="HORS LIGUE")),"",COUNTIFS($D$5:$D$72,"&lt;&gt;"&amp;"",$D$5:$D$72,"&lt;&gt;"&amp;"NL",$D$5:$D$72,"&lt;&gt;"&amp;"HORS LIGUE",W$5:W$72,"&lt;"&amp;W72)+1),Paramètres!$B$3:$C$56,2,FALSE)*Paramètres!$K$12))</f>
        <v>0</v>
      </c>
      <c r="Y72" s="46"/>
      <c r="Z72" s="2">
        <f>IF(Y$2="Bike &amp; Run",IF(ISNA(VLOOKUP(Y72,Paramètres!$B$3:$C$56,2,FALSE)),0,VLOOKUP(Y72,Paramètres!$B$3:$C$56,2,FALSE)*Paramètres!$K$13),IF(OR(Y72="",OR($D72="",$D72="NL",$D72="HORS LIGUE")),0,VLOOKUP(IF(OR(Y72="",OR($D72="",$D72="NL",$D72="HORS LIGUE")),"",COUNTIFS($D$5:$D$72,"&lt;&gt;"&amp;"",$D$5:$D$72,"&lt;&gt;"&amp;"NL",$D$5:$D$72,"&lt;&gt;"&amp;"HORS LIGUE",Y$5:Y$72,"&lt;"&amp;Y72)+1),Paramètres!$B$3:$C$56,2,FALSE)*Paramètres!$K$13))</f>
        <v>0</v>
      </c>
      <c r="AA72" s="46"/>
      <c r="AB72" s="2">
        <f>IF(AA$2="Bike &amp; Run",IF(ISNA(VLOOKUP(AA72,Paramètres!$B$3:$C$56,2,FALSE)),0,VLOOKUP(AA72,Paramètres!$B$3:$C$56,2,FALSE)*Paramètres!$K$14),IF(OR(AA72="",OR($D72="",$D72="NL",$D72="HORS LIGUE")),0,VLOOKUP(IF(OR(AA72="",OR($D72="",$D72="NL",$D72="HORS LIGUE")),"",COUNTIFS($D$5:$D$72,"&lt;&gt;"&amp;"",$D$5:$D$72,"&lt;&gt;"&amp;"NL",$D$5:$D$72,"&lt;&gt;"&amp;"HORS LIGUE",AA$5:AA$72,"&lt;"&amp;AA72)+1),Paramètres!$B$3:$C$56,2,FALSE)*Paramètres!$K$14))</f>
        <v>0</v>
      </c>
      <c r="AC72" s="46"/>
      <c r="AD72" s="2">
        <f>IF(AC$2="Bike &amp; Run",IF(ISNA(VLOOKUP(AC72,Paramètres!$B$3:$C$56,2,FALSE)),0,VLOOKUP(AC72,Paramètres!$B$3:$C$56,2,FALSE)*Paramètres!$K$15),IF(OR(AC72="",OR($D72="",$D72="NL",$D72="HORS LIGUE")),0,VLOOKUP(IF(OR(AC72="",OR($D72="",$D72="NL",$D72="HORS LIGUE")),"",COUNTIFS($D$5:$D$72,"&lt;&gt;"&amp;"",$D$5:$D$72,"&lt;&gt;"&amp;"NL",$D$5:$D$72,"&lt;&gt;"&amp;"HORS LIGUE",AC$5:AC$72,"&lt;"&amp;AC72)+1),Paramètres!$B$3:$C$56,2,FALSE)*Paramètres!$K$15))</f>
        <v>0</v>
      </c>
      <c r="AE72" s="46"/>
      <c r="AF72" s="2">
        <f>IF(AE$2="Bike &amp; Run",IF(ISNA(VLOOKUP(AE72,Paramètres!$B$3:$C$56,2,FALSE)),0,VLOOKUP(AE72,Paramètres!$B$3:$C$56,2,FALSE)*Paramètres!$K$16),IF(OR(AE72="",OR($D72="",$D72="NL",$D72="HORS LIGUE")),0,VLOOKUP(IF(OR(AE72="",OR($D72="",$D72="NL",$D72="HORS LIGUE")),"",COUNTIFS($D$5:$D$72,"&lt;&gt;"&amp;"",$D$5:$D$72,"&lt;&gt;"&amp;"NL",$D$5:$D$72,"&lt;&gt;"&amp;"HORS LIGUE",AE$5:AE$72,"&lt;"&amp;AE72)+1),Paramètres!$B$3:$C$56,2,FALSE)*Paramètres!$K$16))</f>
        <v>0</v>
      </c>
      <c r="AG72" s="46"/>
      <c r="AH72" s="2">
        <f>IF(AG$2="Bike &amp; Run",IF(ISNA(VLOOKUP(AG72,Paramètres!$B$3:$C$56,2,FALSE)),0,VLOOKUP(AG72,Paramètres!$B$3:$C$56,2,FALSE)*Paramètres!$K$17),IF(OR(AG72="",OR($D72="",$D72="NL",$D72="HORS LIGUE")),0,VLOOKUP(IF(OR(AG72="",OR($D72="",$D72="NL",$D72="HORS LIGUE")),"",COUNTIFS($D$5:$D$72,"&lt;&gt;"&amp;"",$D$5:$D$72,"&lt;&gt;"&amp;"NL",$D$5:$D$72,"&lt;&gt;"&amp;"HORS LIGUE",AG$5:AG$72,"&lt;"&amp;AG72)+1),Paramètres!$B$3:$C$56,2,FALSE)*Paramètres!$K$17))</f>
        <v>0</v>
      </c>
      <c r="AI72" s="40">
        <f t="shared" si="106"/>
        <v>0</v>
      </c>
      <c r="AJ72" s="3" t="str">
        <f t="shared" si="107"/>
        <v/>
      </c>
      <c r="AK72" s="5">
        <f t="shared" si="55"/>
        <v>0</v>
      </c>
      <c r="AL72" s="41">
        <f t="shared" si="56"/>
        <v>0</v>
      </c>
      <c r="AM72" s="33" t="str">
        <f t="shared" si="108"/>
        <v/>
      </c>
      <c r="AO72" s="22">
        <f t="shared" si="58"/>
        <v>0</v>
      </c>
      <c r="AP72">
        <f t="shared" si="59"/>
        <v>0</v>
      </c>
      <c r="AQ72">
        <f t="shared" si="60"/>
        <v>0</v>
      </c>
      <c r="AR72">
        <f t="shared" si="61"/>
        <v>0</v>
      </c>
      <c r="AS72">
        <f t="shared" si="62"/>
        <v>0</v>
      </c>
      <c r="AT72">
        <f t="shared" si="63"/>
        <v>0</v>
      </c>
      <c r="AU72">
        <f t="shared" si="64"/>
        <v>0</v>
      </c>
      <c r="AV72">
        <f t="shared" si="65"/>
        <v>0</v>
      </c>
      <c r="AW72">
        <f t="shared" si="66"/>
        <v>0</v>
      </c>
      <c r="AX72">
        <f t="shared" si="67"/>
        <v>0</v>
      </c>
      <c r="AY72">
        <f t="shared" si="68"/>
        <v>0</v>
      </c>
      <c r="AZ72">
        <f t="shared" si="69"/>
        <v>0</v>
      </c>
      <c r="BA72">
        <f t="shared" si="70"/>
        <v>0</v>
      </c>
      <c r="BB72">
        <f t="shared" si="71"/>
        <v>0</v>
      </c>
      <c r="BC72">
        <f t="shared" si="72"/>
        <v>0</v>
      </c>
      <c r="BD72">
        <f t="shared" si="73"/>
        <v>0</v>
      </c>
      <c r="BE72" s="22">
        <f t="shared" ref="BE72:BR72" si="112">BD72+LARGE($AO72:$BC72,BE$4)</f>
        <v>0</v>
      </c>
      <c r="BF72" s="22">
        <f t="shared" si="112"/>
        <v>0</v>
      </c>
      <c r="BG72" s="22">
        <f t="shared" si="112"/>
        <v>0</v>
      </c>
      <c r="BH72" s="22">
        <f t="shared" si="112"/>
        <v>0</v>
      </c>
      <c r="BI72" s="22">
        <f t="shared" si="112"/>
        <v>0</v>
      </c>
      <c r="BJ72" s="22">
        <f t="shared" si="112"/>
        <v>0</v>
      </c>
      <c r="BK72" s="22">
        <f t="shared" si="112"/>
        <v>0</v>
      </c>
      <c r="BL72" s="22">
        <f t="shared" si="112"/>
        <v>0</v>
      </c>
      <c r="BM72" s="22">
        <f t="shared" si="112"/>
        <v>0</v>
      </c>
      <c r="BN72" s="22">
        <f t="shared" si="112"/>
        <v>0</v>
      </c>
      <c r="BO72" s="22">
        <f t="shared" si="112"/>
        <v>0</v>
      </c>
      <c r="BP72" s="22">
        <f t="shared" si="112"/>
        <v>0</v>
      </c>
      <c r="BQ72" s="22">
        <f t="shared" si="112"/>
        <v>0</v>
      </c>
      <c r="BR72" s="22">
        <f t="shared" si="112"/>
        <v>0</v>
      </c>
    </row>
  </sheetData>
  <sheetProtection selectLockedCells="1" selectUnlockedCells="1"/>
  <sortState xmlns:xlrd2="http://schemas.microsoft.com/office/spreadsheetml/2017/richdata2" ref="A5:AM72">
    <sortCondition descending="1" ref="AI4:AI72"/>
  </sortState>
  <mergeCells count="52">
    <mergeCell ref="U1:V1"/>
    <mergeCell ref="A1:A3"/>
    <mergeCell ref="B1:C3"/>
    <mergeCell ref="D1:D3"/>
    <mergeCell ref="E1:F1"/>
    <mergeCell ref="G1:H1"/>
    <mergeCell ref="I1:J1"/>
    <mergeCell ref="K1:L1"/>
    <mergeCell ref="M1:N1"/>
    <mergeCell ref="O1:P1"/>
    <mergeCell ref="Q1:R1"/>
    <mergeCell ref="S1:T1"/>
    <mergeCell ref="O3:P3"/>
    <mergeCell ref="Q3:R3"/>
    <mergeCell ref="S3:T3"/>
    <mergeCell ref="E3:F3"/>
    <mergeCell ref="AI1:AM1"/>
    <mergeCell ref="E2:F2"/>
    <mergeCell ref="G2:H2"/>
    <mergeCell ref="I2:J2"/>
    <mergeCell ref="K2:L2"/>
    <mergeCell ref="M2:N2"/>
    <mergeCell ref="O2:P2"/>
    <mergeCell ref="Q2:R2"/>
    <mergeCell ref="S2:T2"/>
    <mergeCell ref="U2:V2"/>
    <mergeCell ref="W1:X1"/>
    <mergeCell ref="Y1:Z1"/>
    <mergeCell ref="AA1:AB1"/>
    <mergeCell ref="AC1:AD1"/>
    <mergeCell ref="AE1:AF1"/>
    <mergeCell ref="AG1:AH1"/>
    <mergeCell ref="G3:H3"/>
    <mergeCell ref="I3:J3"/>
    <mergeCell ref="K3:L3"/>
    <mergeCell ref="M3:N3"/>
    <mergeCell ref="AG3:AH3"/>
    <mergeCell ref="BD3:BR3"/>
    <mergeCell ref="U3:V3"/>
    <mergeCell ref="W3:X3"/>
    <mergeCell ref="Y3:Z3"/>
    <mergeCell ref="AA3:AB3"/>
    <mergeCell ref="AC3:AD3"/>
    <mergeCell ref="AE3:AF3"/>
    <mergeCell ref="AI2:AK3"/>
    <mergeCell ref="AL2:AM3"/>
    <mergeCell ref="AA2:AB2"/>
    <mergeCell ref="AC2:AD2"/>
    <mergeCell ref="AE2:AF2"/>
    <mergeCell ref="AG2:AH2"/>
    <mergeCell ref="W2:X2"/>
    <mergeCell ref="Y2:Z2"/>
  </mergeCells>
  <dataValidations count="2">
    <dataValidation type="list" allowBlank="1" showInputMessage="1" showErrorMessage="1" sqref="D5:D72" xr:uid="{00000000-0002-0000-0D00-000000000000}">
      <formula1>liste_clubs</formula1>
    </dataValidation>
    <dataValidation type="list" allowBlank="1" showInputMessage="1" sqref="A5:A72" xr:uid="{00000000-0002-0000-0D00-000001000000}">
      <formula1>IF(A5&lt;&gt;"",OFFSET(F_licences,MATCH(A5&amp;"*",F_licences,0)-1,,COUNTIF(F_licences,A5&amp;"*"),1),F_licences)</formula1>
    </dataValidation>
  </dataValidations>
  <pageMargins left="0.78749999999999998" right="0.78749999999999998" top="1.0249999999999999" bottom="1.0249999999999999" header="0.78749999999999998" footer="0.78749999999999998"/>
  <pageSetup paperSize="9" orientation="portrait" useFirstPageNumber="1" horizontalDpi="300" verticalDpi="300" r:id="rId1"/>
  <headerFooter alignWithMargins="0">
    <oddHeader>&amp;C&amp;A</oddHeader>
    <oddFooter>&amp;C&amp;"Calibri"&amp;11&amp;K000000Page &amp;P_x000D_&amp;1#&amp;"Calibri"&amp;10&amp;K0078D7C1 - Interne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 codeName="Feuil18"/>
  <dimension ref="A1:F348"/>
  <sheetViews>
    <sheetView workbookViewId="0">
      <selection activeCell="B266" sqref="B266"/>
    </sheetView>
  </sheetViews>
  <sheetFormatPr baseColWidth="10" defaultRowHeight="12.5"/>
  <cols>
    <col min="1" max="1" width="24" bestFit="1" customWidth="1"/>
    <col min="2" max="2" width="12.36328125" bestFit="1" customWidth="1"/>
    <col min="3" max="3" width="23.453125" bestFit="1" customWidth="1"/>
    <col min="4" max="4" width="16.453125" bestFit="1" customWidth="1"/>
    <col min="5" max="5" width="5.36328125" bestFit="1" customWidth="1"/>
    <col min="6" max="6" width="42" bestFit="1" customWidth="1"/>
    <col min="7" max="7" width="29.453125" bestFit="1" customWidth="1"/>
    <col min="9" max="9" width="11.453125" bestFit="1" customWidth="1"/>
    <col min="10" max="10" width="18.36328125" bestFit="1" customWidth="1"/>
  </cols>
  <sheetData>
    <row r="1" spans="1:6" ht="14.5">
      <c r="A1" t="s">
        <v>1181</v>
      </c>
      <c r="B1" s="72" t="s">
        <v>1182</v>
      </c>
      <c r="C1" s="72" t="s">
        <v>1076</v>
      </c>
      <c r="D1" s="72" t="s">
        <v>1183</v>
      </c>
      <c r="E1" s="72" t="s">
        <v>77</v>
      </c>
      <c r="F1" s="72" t="s">
        <v>61</v>
      </c>
    </row>
    <row r="2" spans="1:6" ht="14.5">
      <c r="A2" s="72" t="s">
        <v>1184</v>
      </c>
      <c r="B2" s="72" t="s">
        <v>119</v>
      </c>
      <c r="C2" s="72" t="s">
        <v>534</v>
      </c>
      <c r="D2" s="72" t="s">
        <v>535</v>
      </c>
      <c r="E2" s="72" t="s">
        <v>72</v>
      </c>
      <c r="F2" s="72" t="s">
        <v>23</v>
      </c>
    </row>
    <row r="3" spans="1:6" ht="14.5">
      <c r="A3" s="72" t="s">
        <v>695</v>
      </c>
      <c r="B3" s="72" t="s">
        <v>152</v>
      </c>
      <c r="C3" s="72" t="s">
        <v>182</v>
      </c>
      <c r="D3" s="72" t="s">
        <v>183</v>
      </c>
      <c r="E3" s="72" t="s">
        <v>72</v>
      </c>
      <c r="F3" s="72" t="s">
        <v>23</v>
      </c>
    </row>
    <row r="4" spans="1:6" ht="14.5">
      <c r="A4" s="72" t="s">
        <v>897</v>
      </c>
      <c r="B4" s="72" t="s">
        <v>215</v>
      </c>
      <c r="C4" s="72" t="s">
        <v>305</v>
      </c>
      <c r="D4" s="72" t="s">
        <v>306</v>
      </c>
      <c r="E4" s="72" t="s">
        <v>77</v>
      </c>
      <c r="F4" s="72" t="s">
        <v>23</v>
      </c>
    </row>
    <row r="5" spans="1:6" ht="14.5">
      <c r="A5" s="72" t="s">
        <v>773</v>
      </c>
      <c r="B5" s="72" t="s">
        <v>625</v>
      </c>
      <c r="C5" s="72" t="s">
        <v>351</v>
      </c>
      <c r="D5" s="72" t="s">
        <v>774</v>
      </c>
      <c r="E5" s="72" t="s">
        <v>77</v>
      </c>
      <c r="F5" s="72" t="s">
        <v>1147</v>
      </c>
    </row>
    <row r="6" spans="1:6" ht="14.5">
      <c r="A6" s="72" t="s">
        <v>1185</v>
      </c>
      <c r="B6" s="72" t="s">
        <v>451</v>
      </c>
      <c r="C6" s="72" t="s">
        <v>704</v>
      </c>
      <c r="D6" s="72" t="s">
        <v>705</v>
      </c>
      <c r="E6" s="72" t="s">
        <v>77</v>
      </c>
      <c r="F6" s="72" t="s">
        <v>59</v>
      </c>
    </row>
    <row r="7" spans="1:6" ht="14.5">
      <c r="A7" s="72" t="s">
        <v>1186</v>
      </c>
      <c r="B7" s="72" t="s">
        <v>1187</v>
      </c>
      <c r="C7" s="72" t="s">
        <v>1188</v>
      </c>
      <c r="D7" s="72" t="s">
        <v>1189</v>
      </c>
      <c r="E7" s="72" t="s">
        <v>72</v>
      </c>
      <c r="F7" s="72" t="s">
        <v>1147</v>
      </c>
    </row>
    <row r="8" spans="1:6" ht="14.5">
      <c r="A8" s="72" t="s">
        <v>1190</v>
      </c>
      <c r="B8" s="72" t="s">
        <v>461</v>
      </c>
      <c r="C8" s="72" t="s">
        <v>813</v>
      </c>
      <c r="D8" s="72" t="s">
        <v>814</v>
      </c>
      <c r="E8" s="72" t="s">
        <v>77</v>
      </c>
      <c r="F8" s="72" t="s">
        <v>63</v>
      </c>
    </row>
    <row r="9" spans="1:6" ht="14.5">
      <c r="A9" s="72" t="s">
        <v>1191</v>
      </c>
      <c r="B9" s="72" t="s">
        <v>1122</v>
      </c>
      <c r="C9" s="72" t="s">
        <v>1071</v>
      </c>
      <c r="D9" s="72" t="s">
        <v>1192</v>
      </c>
      <c r="E9" s="72" t="s">
        <v>77</v>
      </c>
      <c r="F9" s="72" t="s">
        <v>68</v>
      </c>
    </row>
    <row r="10" spans="1:6" ht="14.5">
      <c r="A10" s="72" t="s">
        <v>1193</v>
      </c>
      <c r="B10" s="72" t="s">
        <v>798</v>
      </c>
      <c r="C10" s="72" t="s">
        <v>329</v>
      </c>
      <c r="D10" s="72" t="s">
        <v>522</v>
      </c>
      <c r="E10" s="72" t="s">
        <v>72</v>
      </c>
      <c r="F10" s="72" t="s">
        <v>23</v>
      </c>
    </row>
    <row r="11" spans="1:6" ht="14.5">
      <c r="A11" s="72" t="s">
        <v>1194</v>
      </c>
      <c r="B11" s="72" t="s">
        <v>167</v>
      </c>
      <c r="C11" s="72" t="s">
        <v>168</v>
      </c>
      <c r="D11" s="72" t="s">
        <v>169</v>
      </c>
      <c r="E11" s="72" t="s">
        <v>72</v>
      </c>
      <c r="F11" s="72" t="s">
        <v>23</v>
      </c>
    </row>
    <row r="12" spans="1:6" ht="14.5">
      <c r="A12" s="72" t="s">
        <v>1195</v>
      </c>
      <c r="B12" s="72" t="s">
        <v>266</v>
      </c>
      <c r="C12" s="72" t="s">
        <v>265</v>
      </c>
      <c r="D12" s="72" t="s">
        <v>258</v>
      </c>
      <c r="E12" s="72" t="s">
        <v>77</v>
      </c>
      <c r="F12" s="72" t="s">
        <v>23</v>
      </c>
    </row>
    <row r="13" spans="1:6" ht="14.5">
      <c r="A13" s="72" t="s">
        <v>1196</v>
      </c>
      <c r="B13" s="72" t="s">
        <v>569</v>
      </c>
      <c r="C13" s="72" t="s">
        <v>129</v>
      </c>
      <c r="D13" s="72" t="s">
        <v>130</v>
      </c>
      <c r="E13" s="72" t="s">
        <v>77</v>
      </c>
      <c r="F13" s="72" t="s">
        <v>1147</v>
      </c>
    </row>
    <row r="14" spans="1:6" ht="14.5">
      <c r="A14" s="72" t="s">
        <v>1197</v>
      </c>
      <c r="B14" s="72" t="s">
        <v>1198</v>
      </c>
      <c r="C14" s="72" t="s">
        <v>1199</v>
      </c>
      <c r="D14" s="72" t="s">
        <v>1200</v>
      </c>
      <c r="E14" s="72" t="s">
        <v>77</v>
      </c>
      <c r="F14" s="72" t="s">
        <v>1147</v>
      </c>
    </row>
    <row r="15" spans="1:6" ht="14.5">
      <c r="A15" s="72" t="s">
        <v>1201</v>
      </c>
      <c r="B15" s="72" t="s">
        <v>1202</v>
      </c>
      <c r="C15" s="72" t="s">
        <v>1203</v>
      </c>
      <c r="D15" s="72" t="s">
        <v>1204</v>
      </c>
      <c r="E15" s="72" t="s">
        <v>77</v>
      </c>
      <c r="F15" s="72" t="s">
        <v>61</v>
      </c>
    </row>
    <row r="16" spans="1:6" ht="14.5">
      <c r="A16" s="72" t="s">
        <v>1205</v>
      </c>
      <c r="B16" s="72" t="s">
        <v>36</v>
      </c>
      <c r="C16" s="72" t="s">
        <v>230</v>
      </c>
      <c r="D16" s="72" t="s">
        <v>563</v>
      </c>
      <c r="E16" s="72" t="s">
        <v>72</v>
      </c>
      <c r="F16" s="72" t="s">
        <v>1147</v>
      </c>
    </row>
    <row r="17" spans="1:6" ht="14.5">
      <c r="A17" s="72" t="s">
        <v>755</v>
      </c>
      <c r="B17" s="72" t="s">
        <v>178</v>
      </c>
      <c r="C17" s="72" t="s">
        <v>754</v>
      </c>
      <c r="D17" s="72" t="s">
        <v>756</v>
      </c>
      <c r="E17" s="72" t="s">
        <v>77</v>
      </c>
      <c r="F17" s="72" t="s">
        <v>1147</v>
      </c>
    </row>
    <row r="18" spans="1:6" ht="14.5">
      <c r="A18" s="72" t="s">
        <v>1206</v>
      </c>
      <c r="B18" s="72" t="s">
        <v>564</v>
      </c>
      <c r="C18" s="72" t="s">
        <v>618</v>
      </c>
      <c r="D18" s="72" t="s">
        <v>619</v>
      </c>
      <c r="E18" s="72" t="s">
        <v>72</v>
      </c>
      <c r="F18" s="72" t="s">
        <v>44</v>
      </c>
    </row>
    <row r="19" spans="1:6" ht="14.5">
      <c r="A19" s="72" t="s">
        <v>595</v>
      </c>
      <c r="B19" s="72" t="s">
        <v>270</v>
      </c>
      <c r="C19" s="72" t="s">
        <v>514</v>
      </c>
      <c r="D19" s="72" t="s">
        <v>515</v>
      </c>
      <c r="E19" s="72" t="s">
        <v>72</v>
      </c>
      <c r="F19" s="72" t="s">
        <v>44</v>
      </c>
    </row>
    <row r="20" spans="1:6" ht="14.5">
      <c r="A20" s="72" t="s">
        <v>591</v>
      </c>
      <c r="B20" s="72" t="s">
        <v>592</v>
      </c>
      <c r="C20" s="72" t="s">
        <v>593</v>
      </c>
      <c r="D20" s="72" t="s">
        <v>594</v>
      </c>
      <c r="E20" s="72" t="s">
        <v>77</v>
      </c>
      <c r="F20" s="72" t="s">
        <v>44</v>
      </c>
    </row>
    <row r="21" spans="1:6" ht="14.5">
      <c r="A21" s="72" t="s">
        <v>1207</v>
      </c>
      <c r="B21" s="72" t="s">
        <v>1208</v>
      </c>
      <c r="C21" s="72" t="s">
        <v>593</v>
      </c>
      <c r="D21" s="72" t="s">
        <v>1209</v>
      </c>
      <c r="E21" s="72" t="s">
        <v>77</v>
      </c>
      <c r="F21" s="72" t="s">
        <v>44</v>
      </c>
    </row>
    <row r="22" spans="1:6" ht="14.5">
      <c r="A22" s="72" t="s">
        <v>601</v>
      </c>
      <c r="B22" s="72" t="s">
        <v>531</v>
      </c>
      <c r="C22" s="72" t="s">
        <v>602</v>
      </c>
      <c r="D22" s="72" t="s">
        <v>603</v>
      </c>
      <c r="E22" s="72" t="s">
        <v>72</v>
      </c>
      <c r="F22" s="72" t="s">
        <v>44</v>
      </c>
    </row>
    <row r="23" spans="1:6" ht="14.5">
      <c r="A23" s="72" t="s">
        <v>615</v>
      </c>
      <c r="B23" s="72" t="s">
        <v>323</v>
      </c>
      <c r="C23" s="72" t="s">
        <v>324</v>
      </c>
      <c r="D23" s="72" t="s">
        <v>325</v>
      </c>
      <c r="E23" s="72" t="s">
        <v>72</v>
      </c>
      <c r="F23" s="72" t="s">
        <v>44</v>
      </c>
    </row>
    <row r="24" spans="1:6" ht="14.5">
      <c r="A24" s="72" t="s">
        <v>613</v>
      </c>
      <c r="B24" s="72" t="s">
        <v>571</v>
      </c>
      <c r="C24" s="72" t="s">
        <v>614</v>
      </c>
      <c r="D24" s="72" t="s">
        <v>256</v>
      </c>
      <c r="E24" s="72" t="s">
        <v>72</v>
      </c>
      <c r="F24" s="72" t="s">
        <v>44</v>
      </c>
    </row>
    <row r="25" spans="1:6" ht="14.5">
      <c r="A25" s="72" t="s">
        <v>1210</v>
      </c>
      <c r="B25" s="72" t="s">
        <v>141</v>
      </c>
      <c r="C25" s="72" t="s">
        <v>621</v>
      </c>
      <c r="D25" s="72" t="s">
        <v>622</v>
      </c>
      <c r="E25" s="72" t="s">
        <v>72</v>
      </c>
      <c r="F25" s="72" t="s">
        <v>44</v>
      </c>
    </row>
    <row r="26" spans="1:6" ht="14.5">
      <c r="A26" s="72" t="s">
        <v>1211</v>
      </c>
      <c r="B26" s="72" t="s">
        <v>560</v>
      </c>
      <c r="C26" s="72" t="s">
        <v>599</v>
      </c>
      <c r="D26" s="72" t="s">
        <v>600</v>
      </c>
      <c r="E26" s="72" t="s">
        <v>72</v>
      </c>
      <c r="F26" s="72" t="s">
        <v>44</v>
      </c>
    </row>
    <row r="27" spans="1:6" ht="14.5">
      <c r="A27" s="72" t="s">
        <v>1212</v>
      </c>
      <c r="B27" s="72" t="s">
        <v>610</v>
      </c>
      <c r="C27" s="72" t="s">
        <v>611</v>
      </c>
      <c r="D27" s="72" t="s">
        <v>612</v>
      </c>
      <c r="E27" s="72" t="s">
        <v>72</v>
      </c>
      <c r="F27" s="72" t="s">
        <v>44</v>
      </c>
    </row>
    <row r="28" spans="1:6" ht="14.5">
      <c r="A28" s="72" t="s">
        <v>596</v>
      </c>
      <c r="B28" s="72" t="s">
        <v>185</v>
      </c>
      <c r="C28" s="72" t="s">
        <v>547</v>
      </c>
      <c r="D28" s="72" t="s">
        <v>548</v>
      </c>
      <c r="E28" s="72" t="s">
        <v>77</v>
      </c>
      <c r="F28" s="72" t="s">
        <v>44</v>
      </c>
    </row>
    <row r="29" spans="1:6" ht="14.5">
      <c r="A29" s="72" t="s">
        <v>606</v>
      </c>
      <c r="B29" s="72" t="s">
        <v>607</v>
      </c>
      <c r="C29" s="72" t="s">
        <v>608</v>
      </c>
      <c r="D29" s="72" t="s">
        <v>304</v>
      </c>
      <c r="E29" s="72" t="s">
        <v>72</v>
      </c>
      <c r="F29" s="72" t="s">
        <v>44</v>
      </c>
    </row>
    <row r="30" spans="1:6" ht="14.5">
      <c r="A30" s="72" t="s">
        <v>1213</v>
      </c>
      <c r="B30" s="72" t="s">
        <v>32</v>
      </c>
      <c r="C30" s="72" t="s">
        <v>156</v>
      </c>
      <c r="D30" s="72" t="s">
        <v>726</v>
      </c>
      <c r="E30" s="72" t="s">
        <v>77</v>
      </c>
      <c r="F30" s="72" t="s">
        <v>21</v>
      </c>
    </row>
    <row r="31" spans="1:6" ht="14.5">
      <c r="A31" s="72" t="s">
        <v>820</v>
      </c>
      <c r="B31" s="72" t="s">
        <v>41</v>
      </c>
      <c r="C31" s="72" t="s">
        <v>234</v>
      </c>
      <c r="D31" s="72" t="s">
        <v>236</v>
      </c>
      <c r="E31" s="72" t="s">
        <v>72</v>
      </c>
      <c r="F31" s="72" t="s">
        <v>63</v>
      </c>
    </row>
    <row r="32" spans="1:6" ht="14.5">
      <c r="A32" s="72" t="s">
        <v>819</v>
      </c>
      <c r="B32" s="72" t="s">
        <v>233</v>
      </c>
      <c r="C32" s="72" t="s">
        <v>234</v>
      </c>
      <c r="D32" s="72" t="s">
        <v>235</v>
      </c>
      <c r="E32" s="72" t="s">
        <v>72</v>
      </c>
      <c r="F32" s="72" t="s">
        <v>63</v>
      </c>
    </row>
    <row r="33" spans="1:6" ht="14.5">
      <c r="A33" s="72" t="s">
        <v>1214</v>
      </c>
      <c r="B33" s="72" t="s">
        <v>690</v>
      </c>
      <c r="C33" s="72" t="s">
        <v>691</v>
      </c>
      <c r="D33" s="72" t="s">
        <v>692</v>
      </c>
      <c r="E33" s="72" t="s">
        <v>77</v>
      </c>
      <c r="F33" s="72" t="s">
        <v>63</v>
      </c>
    </row>
    <row r="34" spans="1:6" ht="14.5">
      <c r="A34" s="72" t="s">
        <v>1215</v>
      </c>
      <c r="B34" s="72" t="s">
        <v>423</v>
      </c>
      <c r="C34" s="72" t="s">
        <v>424</v>
      </c>
      <c r="D34" s="72" t="s">
        <v>425</v>
      </c>
      <c r="E34" s="72" t="s">
        <v>77</v>
      </c>
      <c r="F34" s="72" t="s">
        <v>59</v>
      </c>
    </row>
    <row r="35" spans="1:6" ht="14.5">
      <c r="A35" s="72" t="s">
        <v>1216</v>
      </c>
      <c r="B35" s="72" t="s">
        <v>487</v>
      </c>
      <c r="C35" s="72" t="s">
        <v>688</v>
      </c>
      <c r="D35" s="72" t="s">
        <v>689</v>
      </c>
      <c r="E35" s="72" t="s">
        <v>72</v>
      </c>
      <c r="F35" s="72" t="s">
        <v>10</v>
      </c>
    </row>
    <row r="36" spans="1:6" ht="14.5">
      <c r="A36" s="72" t="s">
        <v>1217</v>
      </c>
      <c r="B36" s="72" t="s">
        <v>827</v>
      </c>
      <c r="C36" s="72" t="s">
        <v>574</v>
      </c>
      <c r="D36" s="72" t="s">
        <v>746</v>
      </c>
      <c r="E36" s="72" t="s">
        <v>72</v>
      </c>
      <c r="F36" s="72" t="s">
        <v>63</v>
      </c>
    </row>
    <row r="37" spans="1:6" ht="14.5">
      <c r="A37" s="72" t="s">
        <v>1218</v>
      </c>
      <c r="B37" s="72" t="s">
        <v>115</v>
      </c>
      <c r="C37" s="72" t="s">
        <v>317</v>
      </c>
      <c r="D37" s="72" t="s">
        <v>426</v>
      </c>
      <c r="E37" s="72" t="s">
        <v>72</v>
      </c>
      <c r="F37" s="72" t="s">
        <v>22</v>
      </c>
    </row>
    <row r="38" spans="1:6" ht="14.5">
      <c r="A38" s="72" t="s">
        <v>1219</v>
      </c>
      <c r="B38" s="72" t="s">
        <v>153</v>
      </c>
      <c r="C38" s="72" t="s">
        <v>154</v>
      </c>
      <c r="D38" s="72" t="s">
        <v>155</v>
      </c>
      <c r="E38" s="72" t="s">
        <v>72</v>
      </c>
      <c r="F38" s="72" t="s">
        <v>22</v>
      </c>
    </row>
    <row r="39" spans="1:6" ht="14.5">
      <c r="A39" s="72" t="s">
        <v>1220</v>
      </c>
      <c r="B39" s="72" t="s">
        <v>520</v>
      </c>
      <c r="C39" s="72" t="s">
        <v>521</v>
      </c>
      <c r="D39" s="72" t="s">
        <v>522</v>
      </c>
      <c r="E39" s="72" t="s">
        <v>72</v>
      </c>
      <c r="F39" s="72" t="s">
        <v>22</v>
      </c>
    </row>
    <row r="40" spans="1:6" ht="14.5">
      <c r="A40" s="72" t="s">
        <v>630</v>
      </c>
      <c r="B40" s="72" t="s">
        <v>105</v>
      </c>
      <c r="C40" s="72" t="s">
        <v>631</v>
      </c>
      <c r="D40" s="72" t="s">
        <v>632</v>
      </c>
      <c r="E40" s="72" t="s">
        <v>72</v>
      </c>
      <c r="F40" s="72" t="s">
        <v>22</v>
      </c>
    </row>
    <row r="41" spans="1:6" ht="14.5">
      <c r="A41" s="72" t="s">
        <v>826</v>
      </c>
      <c r="B41" s="72" t="s">
        <v>95</v>
      </c>
      <c r="C41" s="72" t="s">
        <v>574</v>
      </c>
      <c r="D41" s="72" t="s">
        <v>825</v>
      </c>
      <c r="E41" s="72" t="s">
        <v>72</v>
      </c>
      <c r="F41" s="72" t="s">
        <v>63</v>
      </c>
    </row>
    <row r="42" spans="1:6" ht="14.5">
      <c r="A42" s="72" t="s">
        <v>823</v>
      </c>
      <c r="B42" s="72" t="s">
        <v>824</v>
      </c>
      <c r="C42" s="72" t="s">
        <v>574</v>
      </c>
      <c r="D42" s="72" t="s">
        <v>825</v>
      </c>
      <c r="E42" s="72" t="s">
        <v>72</v>
      </c>
      <c r="F42" s="72" t="s">
        <v>63</v>
      </c>
    </row>
    <row r="43" spans="1:6" ht="14.5">
      <c r="A43" s="72" t="s">
        <v>1221</v>
      </c>
      <c r="B43" s="72" t="s">
        <v>73</v>
      </c>
      <c r="C43" s="72" t="s">
        <v>821</v>
      </c>
      <c r="D43" s="72" t="s">
        <v>822</v>
      </c>
      <c r="E43" s="72" t="s">
        <v>72</v>
      </c>
      <c r="F43" s="72" t="s">
        <v>63</v>
      </c>
    </row>
    <row r="44" spans="1:6" ht="14.5">
      <c r="A44" s="72" t="s">
        <v>986</v>
      </c>
      <c r="B44" s="72" t="s">
        <v>987</v>
      </c>
      <c r="C44" s="72" t="s">
        <v>988</v>
      </c>
      <c r="D44" s="72" t="s">
        <v>989</v>
      </c>
      <c r="E44" s="72" t="s">
        <v>77</v>
      </c>
      <c r="F44" s="72" t="s">
        <v>64</v>
      </c>
    </row>
    <row r="45" spans="1:6" ht="14.5">
      <c r="A45" s="72" t="s">
        <v>1222</v>
      </c>
      <c r="B45" s="72" t="s">
        <v>1169</v>
      </c>
      <c r="C45" s="72" t="s">
        <v>1164</v>
      </c>
      <c r="D45" s="72" t="s">
        <v>1223</v>
      </c>
      <c r="E45" s="72" t="s">
        <v>77</v>
      </c>
      <c r="F45" s="72" t="s">
        <v>64</v>
      </c>
    </row>
    <row r="46" spans="1:6" ht="14.5">
      <c r="A46" s="72" t="s">
        <v>1224</v>
      </c>
      <c r="B46" s="72" t="s">
        <v>710</v>
      </c>
      <c r="C46" s="72" t="s">
        <v>1164</v>
      </c>
      <c r="D46" s="72" t="s">
        <v>1225</v>
      </c>
      <c r="E46" s="72" t="s">
        <v>72</v>
      </c>
      <c r="F46" s="72" t="s">
        <v>64</v>
      </c>
    </row>
    <row r="47" spans="1:6" ht="14.5">
      <c r="A47" s="72" t="s">
        <v>671</v>
      </c>
      <c r="B47" s="72" t="s">
        <v>29</v>
      </c>
      <c r="C47" s="72" t="s">
        <v>111</v>
      </c>
      <c r="D47" s="72" t="s">
        <v>112</v>
      </c>
      <c r="E47" s="72" t="s">
        <v>77</v>
      </c>
      <c r="F47" s="72" t="s">
        <v>63</v>
      </c>
    </row>
    <row r="48" spans="1:6" ht="14.5">
      <c r="A48" s="72" t="s">
        <v>1226</v>
      </c>
      <c r="B48" s="72" t="s">
        <v>1227</v>
      </c>
      <c r="C48" s="72" t="s">
        <v>709</v>
      </c>
      <c r="D48" s="72" t="s">
        <v>1228</v>
      </c>
      <c r="E48" s="72" t="s">
        <v>77</v>
      </c>
      <c r="F48" s="72" t="s">
        <v>63</v>
      </c>
    </row>
    <row r="49" spans="1:6" ht="14.5">
      <c r="A49" s="72" t="s">
        <v>672</v>
      </c>
      <c r="B49" s="72" t="s">
        <v>257</v>
      </c>
      <c r="C49" s="72" t="s">
        <v>289</v>
      </c>
      <c r="D49" s="72" t="s">
        <v>673</v>
      </c>
      <c r="E49" s="72" t="s">
        <v>77</v>
      </c>
      <c r="F49" s="72" t="s">
        <v>63</v>
      </c>
    </row>
    <row r="50" spans="1:6" ht="14.5">
      <c r="A50" s="72" t="s">
        <v>1229</v>
      </c>
      <c r="B50" s="72" t="s">
        <v>38</v>
      </c>
      <c r="C50" s="72" t="s">
        <v>289</v>
      </c>
      <c r="D50" s="72" t="s">
        <v>290</v>
      </c>
      <c r="E50" s="72" t="s">
        <v>77</v>
      </c>
      <c r="F50" s="72" t="s">
        <v>63</v>
      </c>
    </row>
    <row r="51" spans="1:6" ht="14.5">
      <c r="A51" s="72" t="s">
        <v>838</v>
      </c>
      <c r="B51" s="72" t="s">
        <v>530</v>
      </c>
      <c r="C51" s="72" t="s">
        <v>839</v>
      </c>
      <c r="D51" s="72" t="s">
        <v>840</v>
      </c>
      <c r="E51" s="72" t="s">
        <v>72</v>
      </c>
      <c r="F51" s="72" t="s">
        <v>63</v>
      </c>
    </row>
    <row r="52" spans="1:6" ht="14.5">
      <c r="A52" s="72" t="s">
        <v>1230</v>
      </c>
      <c r="B52" s="72" t="s">
        <v>500</v>
      </c>
      <c r="C52" s="72" t="s">
        <v>188</v>
      </c>
      <c r="D52" s="72" t="s">
        <v>501</v>
      </c>
      <c r="E52" s="72" t="s">
        <v>77</v>
      </c>
      <c r="F52" s="72" t="s">
        <v>63</v>
      </c>
    </row>
    <row r="53" spans="1:6" ht="14.5">
      <c r="A53" s="72" t="s">
        <v>1231</v>
      </c>
      <c r="B53" s="72" t="s">
        <v>561</v>
      </c>
      <c r="C53" s="72" t="s">
        <v>106</v>
      </c>
      <c r="D53" s="72" t="s">
        <v>1232</v>
      </c>
      <c r="E53" s="72" t="s">
        <v>77</v>
      </c>
      <c r="F53" s="72" t="s">
        <v>63</v>
      </c>
    </row>
    <row r="54" spans="1:6" ht="14.5">
      <c r="A54" s="72" t="s">
        <v>968</v>
      </c>
      <c r="B54" s="72" t="s">
        <v>246</v>
      </c>
      <c r="C54" s="72" t="s">
        <v>245</v>
      </c>
      <c r="D54" s="72" t="s">
        <v>247</v>
      </c>
      <c r="E54" s="72" t="s">
        <v>72</v>
      </c>
      <c r="F54" s="72" t="s">
        <v>22</v>
      </c>
    </row>
    <row r="55" spans="1:6" ht="14.5">
      <c r="A55" s="72" t="s">
        <v>969</v>
      </c>
      <c r="B55" s="72" t="s">
        <v>957</v>
      </c>
      <c r="C55" s="72" t="s">
        <v>970</v>
      </c>
      <c r="D55" s="72" t="s">
        <v>971</v>
      </c>
      <c r="E55" s="72" t="s">
        <v>77</v>
      </c>
      <c r="F55" s="72" t="s">
        <v>22</v>
      </c>
    </row>
    <row r="56" spans="1:6" ht="14.5">
      <c r="A56" s="72" t="s">
        <v>1233</v>
      </c>
      <c r="B56" s="72" t="s">
        <v>259</v>
      </c>
      <c r="C56" s="72" t="s">
        <v>260</v>
      </c>
      <c r="D56" s="72" t="s">
        <v>261</v>
      </c>
      <c r="E56" s="72" t="s">
        <v>72</v>
      </c>
      <c r="F56" s="72" t="s">
        <v>22</v>
      </c>
    </row>
    <row r="57" spans="1:6" ht="14.5">
      <c r="A57" s="72" t="s">
        <v>784</v>
      </c>
      <c r="B57" s="72" t="s">
        <v>40</v>
      </c>
      <c r="C57" s="72" t="s">
        <v>125</v>
      </c>
      <c r="D57" s="72" t="s">
        <v>126</v>
      </c>
      <c r="E57" s="72" t="s">
        <v>72</v>
      </c>
      <c r="F57" s="72" t="s">
        <v>22</v>
      </c>
    </row>
    <row r="58" spans="1:6" ht="14.5">
      <c r="A58" s="72" t="s">
        <v>1234</v>
      </c>
      <c r="B58" s="72" t="s">
        <v>528</v>
      </c>
      <c r="C58" s="72" t="s">
        <v>973</v>
      </c>
      <c r="D58" s="72" t="s">
        <v>442</v>
      </c>
      <c r="E58" s="72" t="s">
        <v>72</v>
      </c>
      <c r="F58" s="72" t="s">
        <v>22</v>
      </c>
    </row>
    <row r="59" spans="1:6" ht="14.5">
      <c r="A59" s="72" t="s">
        <v>1235</v>
      </c>
      <c r="B59" s="72" t="s">
        <v>73</v>
      </c>
      <c r="C59" s="72" t="s">
        <v>1006</v>
      </c>
      <c r="D59" s="72" t="s">
        <v>1007</v>
      </c>
      <c r="E59" s="72" t="s">
        <v>72</v>
      </c>
      <c r="F59" s="72" t="s">
        <v>63</v>
      </c>
    </row>
    <row r="60" spans="1:6" ht="14.5">
      <c r="A60" s="72" t="s">
        <v>1236</v>
      </c>
      <c r="B60" s="72" t="s">
        <v>680</v>
      </c>
      <c r="C60" s="72" t="s">
        <v>731</v>
      </c>
      <c r="D60" s="72" t="s">
        <v>732</v>
      </c>
      <c r="E60" s="72" t="s">
        <v>77</v>
      </c>
      <c r="F60" s="72" t="s">
        <v>63</v>
      </c>
    </row>
    <row r="61" spans="1:6" ht="14.5">
      <c r="A61" s="72" t="s">
        <v>933</v>
      </c>
      <c r="B61" s="72" t="s">
        <v>228</v>
      </c>
      <c r="C61" s="72" t="s">
        <v>731</v>
      </c>
      <c r="D61" s="72" t="s">
        <v>934</v>
      </c>
      <c r="E61" s="72" t="s">
        <v>72</v>
      </c>
      <c r="F61" s="72" t="s">
        <v>63</v>
      </c>
    </row>
    <row r="62" spans="1:6" ht="14.5">
      <c r="A62" s="72" t="s">
        <v>1237</v>
      </c>
      <c r="B62" s="72" t="s">
        <v>96</v>
      </c>
      <c r="C62" s="72" t="s">
        <v>1238</v>
      </c>
      <c r="D62" s="72" t="s">
        <v>1239</v>
      </c>
      <c r="E62" s="72" t="s">
        <v>72</v>
      </c>
      <c r="F62" s="72" t="s">
        <v>65</v>
      </c>
    </row>
    <row r="63" spans="1:6" ht="14.5">
      <c r="A63" s="72" t="s">
        <v>1240</v>
      </c>
      <c r="B63" s="72" t="s">
        <v>84</v>
      </c>
      <c r="C63" s="72" t="s">
        <v>1241</v>
      </c>
      <c r="D63" s="72" t="s">
        <v>1242</v>
      </c>
      <c r="E63" s="72" t="s">
        <v>72</v>
      </c>
      <c r="F63" s="72" t="s">
        <v>65</v>
      </c>
    </row>
    <row r="64" spans="1:6" ht="14.5">
      <c r="A64" s="72" t="s">
        <v>1243</v>
      </c>
      <c r="B64" s="72" t="s">
        <v>1244</v>
      </c>
      <c r="C64" s="72" t="s">
        <v>127</v>
      </c>
      <c r="D64" s="72" t="s">
        <v>1245</v>
      </c>
      <c r="E64" s="72" t="s">
        <v>72</v>
      </c>
      <c r="F64" s="72" t="s">
        <v>20</v>
      </c>
    </row>
    <row r="65" spans="1:6" ht="14.5">
      <c r="A65" s="72" t="s">
        <v>1246</v>
      </c>
      <c r="B65" s="72" t="s">
        <v>132</v>
      </c>
      <c r="C65" s="72" t="s">
        <v>145</v>
      </c>
      <c r="D65" s="72" t="s">
        <v>146</v>
      </c>
      <c r="E65" s="72" t="s">
        <v>77</v>
      </c>
      <c r="F65" s="72" t="s">
        <v>20</v>
      </c>
    </row>
    <row r="66" spans="1:6" ht="14.5">
      <c r="A66" s="72" t="s">
        <v>653</v>
      </c>
      <c r="B66" s="72" t="s">
        <v>142</v>
      </c>
      <c r="C66" s="72" t="s">
        <v>143</v>
      </c>
      <c r="D66" s="72" t="s">
        <v>144</v>
      </c>
      <c r="E66" s="72" t="s">
        <v>72</v>
      </c>
      <c r="F66" s="72" t="s">
        <v>20</v>
      </c>
    </row>
    <row r="67" spans="1:6" ht="14.5">
      <c r="A67" s="72" t="s">
        <v>1247</v>
      </c>
      <c r="B67" s="72" t="s">
        <v>467</v>
      </c>
      <c r="C67" s="72" t="s">
        <v>468</v>
      </c>
      <c r="D67" s="72" t="s">
        <v>469</v>
      </c>
      <c r="E67" s="72" t="s">
        <v>72</v>
      </c>
      <c r="F67" s="72" t="s">
        <v>20</v>
      </c>
    </row>
    <row r="68" spans="1:6" ht="14.5">
      <c r="A68" s="72" t="s">
        <v>654</v>
      </c>
      <c r="B68" s="72" t="s">
        <v>153</v>
      </c>
      <c r="C68" s="72" t="s">
        <v>162</v>
      </c>
      <c r="D68" s="72" t="s">
        <v>163</v>
      </c>
      <c r="E68" s="72" t="s">
        <v>72</v>
      </c>
      <c r="F68" s="72" t="s">
        <v>20</v>
      </c>
    </row>
    <row r="69" spans="1:6" ht="14.5">
      <c r="A69" s="72" t="s">
        <v>1248</v>
      </c>
      <c r="B69" s="72" t="s">
        <v>38</v>
      </c>
      <c r="C69" s="72" t="s">
        <v>656</v>
      </c>
      <c r="D69" s="72" t="s">
        <v>657</v>
      </c>
      <c r="E69" s="72" t="s">
        <v>77</v>
      </c>
      <c r="F69" s="72" t="s">
        <v>20</v>
      </c>
    </row>
    <row r="70" spans="1:6" ht="14.5">
      <c r="A70" s="72" t="s">
        <v>1249</v>
      </c>
      <c r="B70" s="72" t="s">
        <v>1250</v>
      </c>
      <c r="C70" s="72" t="s">
        <v>656</v>
      </c>
      <c r="D70" s="72" t="s">
        <v>634</v>
      </c>
      <c r="E70" s="72" t="s">
        <v>77</v>
      </c>
      <c r="F70" s="72" t="s">
        <v>20</v>
      </c>
    </row>
    <row r="71" spans="1:6" ht="14.5">
      <c r="A71" s="72" t="s">
        <v>661</v>
      </c>
      <c r="B71" s="72" t="s">
        <v>333</v>
      </c>
      <c r="C71" s="72" t="s">
        <v>314</v>
      </c>
      <c r="D71" s="72" t="s">
        <v>334</v>
      </c>
      <c r="E71" s="72" t="s">
        <v>72</v>
      </c>
      <c r="F71" s="72" t="s">
        <v>20</v>
      </c>
    </row>
    <row r="72" spans="1:6" ht="14.5">
      <c r="A72" s="72" t="s">
        <v>1251</v>
      </c>
      <c r="B72" s="72" t="s">
        <v>38</v>
      </c>
      <c r="C72" s="72" t="s">
        <v>90</v>
      </c>
      <c r="D72" s="72" t="s">
        <v>91</v>
      </c>
      <c r="E72" s="72" t="s">
        <v>77</v>
      </c>
      <c r="F72" s="72" t="s">
        <v>20</v>
      </c>
    </row>
    <row r="73" spans="1:6" ht="14.5">
      <c r="A73" s="72" t="s">
        <v>1252</v>
      </c>
      <c r="B73" s="72" t="s">
        <v>92</v>
      </c>
      <c r="C73" s="72" t="s">
        <v>93</v>
      </c>
      <c r="D73" s="72" t="s">
        <v>94</v>
      </c>
      <c r="E73" s="72" t="s">
        <v>72</v>
      </c>
      <c r="F73" s="72" t="s">
        <v>20</v>
      </c>
    </row>
    <row r="74" spans="1:6" ht="14.5">
      <c r="A74" s="72" t="s">
        <v>1253</v>
      </c>
      <c r="B74" s="72" t="s">
        <v>105</v>
      </c>
      <c r="C74" s="72" t="s">
        <v>507</v>
      </c>
      <c r="D74" s="72" t="s">
        <v>508</v>
      </c>
      <c r="E74" s="72" t="s">
        <v>72</v>
      </c>
      <c r="F74" s="72" t="s">
        <v>20</v>
      </c>
    </row>
    <row r="75" spans="1:6" ht="14.5">
      <c r="A75" s="72" t="s">
        <v>645</v>
      </c>
      <c r="B75" s="72" t="s">
        <v>646</v>
      </c>
      <c r="C75" s="72" t="s">
        <v>647</v>
      </c>
      <c r="D75" s="72" t="s">
        <v>648</v>
      </c>
      <c r="E75" s="72" t="s">
        <v>77</v>
      </c>
      <c r="F75" s="72" t="s">
        <v>20</v>
      </c>
    </row>
    <row r="76" spans="1:6" ht="14.5">
      <c r="A76" s="72" t="s">
        <v>833</v>
      </c>
      <c r="B76" s="72" t="s">
        <v>834</v>
      </c>
      <c r="C76" s="72" t="s">
        <v>835</v>
      </c>
      <c r="D76" s="72" t="s">
        <v>836</v>
      </c>
      <c r="E76" s="72" t="s">
        <v>77</v>
      </c>
      <c r="F76" s="72" t="s">
        <v>63</v>
      </c>
    </row>
    <row r="77" spans="1:6" ht="14.5">
      <c r="A77" s="72" t="s">
        <v>1254</v>
      </c>
      <c r="B77" s="72" t="s">
        <v>1255</v>
      </c>
      <c r="C77" s="72" t="s">
        <v>1256</v>
      </c>
      <c r="D77" s="72" t="s">
        <v>1257</v>
      </c>
      <c r="E77" s="72" t="s">
        <v>72</v>
      </c>
      <c r="F77" s="72" t="s">
        <v>65</v>
      </c>
    </row>
    <row r="78" spans="1:6" ht="14.5">
      <c r="A78" s="72" t="s">
        <v>1258</v>
      </c>
      <c r="B78" s="72" t="s">
        <v>110</v>
      </c>
      <c r="C78" s="72" t="s">
        <v>139</v>
      </c>
      <c r="D78" s="72" t="s">
        <v>140</v>
      </c>
      <c r="E78" s="72" t="s">
        <v>72</v>
      </c>
      <c r="F78" s="72" t="s">
        <v>65</v>
      </c>
    </row>
    <row r="79" spans="1:6" ht="14.5">
      <c r="A79" s="72" t="s">
        <v>1259</v>
      </c>
      <c r="B79" s="72" t="s">
        <v>110</v>
      </c>
      <c r="C79" s="72" t="s">
        <v>641</v>
      </c>
      <c r="D79" s="72" t="s">
        <v>642</v>
      </c>
      <c r="E79" s="72" t="s">
        <v>72</v>
      </c>
      <c r="F79" s="72" t="s">
        <v>59</v>
      </c>
    </row>
    <row r="80" spans="1:6" ht="14.5">
      <c r="A80" s="72" t="s">
        <v>1260</v>
      </c>
      <c r="B80" s="72" t="s">
        <v>73</v>
      </c>
      <c r="C80" s="72" t="s">
        <v>1261</v>
      </c>
      <c r="D80" s="72" t="s">
        <v>1262</v>
      </c>
      <c r="E80" s="72" t="s">
        <v>72</v>
      </c>
      <c r="F80" s="72" t="s">
        <v>59</v>
      </c>
    </row>
    <row r="81" spans="1:6" ht="14.5">
      <c r="A81" s="72" t="s">
        <v>1263</v>
      </c>
      <c r="B81" s="72" t="s">
        <v>451</v>
      </c>
      <c r="C81" s="72" t="s">
        <v>887</v>
      </c>
      <c r="D81" s="72" t="s">
        <v>360</v>
      </c>
      <c r="E81" s="72" t="s">
        <v>77</v>
      </c>
      <c r="F81" s="72" t="s">
        <v>59</v>
      </c>
    </row>
    <row r="82" spans="1:6" ht="14.5">
      <c r="A82" s="72" t="s">
        <v>765</v>
      </c>
      <c r="B82" s="72" t="s">
        <v>83</v>
      </c>
      <c r="C82" s="72" t="s">
        <v>345</v>
      </c>
      <c r="D82" s="72" t="s">
        <v>101</v>
      </c>
      <c r="E82" s="72" t="s">
        <v>72</v>
      </c>
      <c r="F82" s="72" t="s">
        <v>64</v>
      </c>
    </row>
    <row r="83" spans="1:6" ht="14.5">
      <c r="A83" s="72" t="s">
        <v>722</v>
      </c>
      <c r="B83" s="72" t="s">
        <v>116</v>
      </c>
      <c r="C83" s="72" t="s">
        <v>117</v>
      </c>
      <c r="D83" s="72" t="s">
        <v>118</v>
      </c>
      <c r="E83" s="72" t="s">
        <v>77</v>
      </c>
      <c r="F83" s="72" t="s">
        <v>62</v>
      </c>
    </row>
    <row r="84" spans="1:6" ht="14.5">
      <c r="A84" s="72" t="s">
        <v>1264</v>
      </c>
      <c r="B84" s="72" t="s">
        <v>509</v>
      </c>
      <c r="C84" s="72" t="s">
        <v>53</v>
      </c>
      <c r="D84" s="72" t="s">
        <v>510</v>
      </c>
      <c r="E84" s="72" t="s">
        <v>77</v>
      </c>
      <c r="F84" s="72" t="s">
        <v>62</v>
      </c>
    </row>
    <row r="85" spans="1:6" ht="14.5">
      <c r="A85" s="72" t="s">
        <v>724</v>
      </c>
      <c r="B85" s="72" t="s">
        <v>105</v>
      </c>
      <c r="C85" s="72" t="s">
        <v>331</v>
      </c>
      <c r="D85" s="72" t="s">
        <v>332</v>
      </c>
      <c r="E85" s="72" t="s">
        <v>72</v>
      </c>
      <c r="F85" s="72" t="s">
        <v>62</v>
      </c>
    </row>
    <row r="86" spans="1:6" ht="14.5">
      <c r="A86" s="72" t="s">
        <v>725</v>
      </c>
      <c r="B86" s="72" t="s">
        <v>196</v>
      </c>
      <c r="C86" s="72" t="s">
        <v>197</v>
      </c>
      <c r="D86" s="72" t="s">
        <v>198</v>
      </c>
      <c r="E86" s="72" t="s">
        <v>77</v>
      </c>
      <c r="F86" s="72" t="s">
        <v>62</v>
      </c>
    </row>
    <row r="87" spans="1:6" ht="14.5">
      <c r="A87" s="72" t="s">
        <v>1265</v>
      </c>
      <c r="B87" s="72" t="s">
        <v>104</v>
      </c>
      <c r="C87" s="72" t="s">
        <v>438</v>
      </c>
      <c r="D87" s="72" t="s">
        <v>439</v>
      </c>
      <c r="E87" s="72" t="s">
        <v>72</v>
      </c>
      <c r="F87" s="72" t="s">
        <v>62</v>
      </c>
    </row>
    <row r="88" spans="1:6" ht="14.5">
      <c r="A88" s="72" t="s">
        <v>1266</v>
      </c>
      <c r="B88" s="72" t="s">
        <v>203</v>
      </c>
      <c r="C88" s="72" t="s">
        <v>242</v>
      </c>
      <c r="D88" s="72" t="s">
        <v>243</v>
      </c>
      <c r="E88" s="72" t="s">
        <v>77</v>
      </c>
      <c r="F88" s="72" t="s">
        <v>62</v>
      </c>
    </row>
    <row r="89" spans="1:6" ht="14.5">
      <c r="A89" s="72" t="s">
        <v>1267</v>
      </c>
      <c r="B89" s="72" t="s">
        <v>33</v>
      </c>
      <c r="C89" s="72" t="s">
        <v>164</v>
      </c>
      <c r="D89" s="72" t="s">
        <v>1268</v>
      </c>
      <c r="E89" s="72" t="s">
        <v>77</v>
      </c>
      <c r="F89" s="72" t="s">
        <v>62</v>
      </c>
    </row>
    <row r="90" spans="1:6" ht="14.5">
      <c r="A90" s="72" t="s">
        <v>1269</v>
      </c>
      <c r="B90" s="72" t="s">
        <v>158</v>
      </c>
      <c r="C90" s="72" t="s">
        <v>1270</v>
      </c>
      <c r="D90" s="72" t="s">
        <v>1271</v>
      </c>
      <c r="E90" s="72" t="s">
        <v>72</v>
      </c>
      <c r="F90" s="72" t="s">
        <v>62</v>
      </c>
    </row>
    <row r="91" spans="1:6" ht="14.5">
      <c r="A91" s="72" t="s">
        <v>697</v>
      </c>
      <c r="B91" s="72" t="s">
        <v>85</v>
      </c>
      <c r="C91" s="72" t="s">
        <v>269</v>
      </c>
      <c r="D91" s="72" t="s">
        <v>103</v>
      </c>
      <c r="E91" s="72" t="s">
        <v>72</v>
      </c>
      <c r="F91" s="72" t="s">
        <v>1147</v>
      </c>
    </row>
    <row r="92" spans="1:6" ht="14.5">
      <c r="A92" s="72" t="s">
        <v>1272</v>
      </c>
      <c r="B92" s="72" t="s">
        <v>333</v>
      </c>
      <c r="C92" s="72" t="s">
        <v>1273</v>
      </c>
      <c r="D92" s="72" t="s">
        <v>1274</v>
      </c>
      <c r="E92" s="72" t="s">
        <v>72</v>
      </c>
      <c r="F92" s="72" t="s">
        <v>56</v>
      </c>
    </row>
    <row r="93" spans="1:6" ht="14.5">
      <c r="A93" s="72" t="s">
        <v>1275</v>
      </c>
      <c r="B93" s="72" t="s">
        <v>1276</v>
      </c>
      <c r="C93" s="72" t="s">
        <v>711</v>
      </c>
      <c r="D93" s="72" t="s">
        <v>1277</v>
      </c>
      <c r="E93" s="72" t="s">
        <v>72</v>
      </c>
      <c r="F93" s="72" t="s">
        <v>56</v>
      </c>
    </row>
    <row r="94" spans="1:6" ht="14.5">
      <c r="A94" s="72" t="s">
        <v>1278</v>
      </c>
      <c r="B94" s="72" t="s">
        <v>457</v>
      </c>
      <c r="C94" s="72" t="s">
        <v>1279</v>
      </c>
      <c r="D94" s="72" t="s">
        <v>1280</v>
      </c>
      <c r="E94" s="72" t="s">
        <v>72</v>
      </c>
      <c r="F94" s="72" t="s">
        <v>56</v>
      </c>
    </row>
    <row r="95" spans="1:6" ht="14.5">
      <c r="A95" s="72" t="s">
        <v>1281</v>
      </c>
      <c r="B95" s="72" t="s">
        <v>105</v>
      </c>
      <c r="C95" s="72" t="s">
        <v>1282</v>
      </c>
      <c r="D95" s="72" t="s">
        <v>1283</v>
      </c>
      <c r="E95" s="72" t="s">
        <v>72</v>
      </c>
      <c r="F95" s="72" t="s">
        <v>56</v>
      </c>
    </row>
    <row r="96" spans="1:6" ht="14.5">
      <c r="A96" s="72" t="s">
        <v>1284</v>
      </c>
      <c r="B96" s="72" t="s">
        <v>1285</v>
      </c>
      <c r="C96" s="72" t="s">
        <v>1286</v>
      </c>
      <c r="D96" s="72" t="s">
        <v>1287</v>
      </c>
      <c r="E96" s="72" t="s">
        <v>77</v>
      </c>
      <c r="F96" s="72" t="s">
        <v>61</v>
      </c>
    </row>
    <row r="97" spans="1:6" ht="14.5">
      <c r="A97" s="72" t="s">
        <v>1288</v>
      </c>
      <c r="B97" s="72" t="s">
        <v>203</v>
      </c>
      <c r="C97" s="72" t="s">
        <v>1289</v>
      </c>
      <c r="D97" s="72" t="s">
        <v>1290</v>
      </c>
      <c r="E97" s="72" t="s">
        <v>77</v>
      </c>
      <c r="F97" s="72" t="s">
        <v>61</v>
      </c>
    </row>
    <row r="98" spans="1:6" ht="14.5">
      <c r="A98" s="72" t="s">
        <v>1291</v>
      </c>
      <c r="B98" s="72" t="s">
        <v>1292</v>
      </c>
      <c r="C98" s="72" t="s">
        <v>678</v>
      </c>
      <c r="D98" s="72" t="s">
        <v>1293</v>
      </c>
      <c r="E98" s="72" t="s">
        <v>77</v>
      </c>
      <c r="F98" s="72" t="s">
        <v>61</v>
      </c>
    </row>
    <row r="99" spans="1:6" ht="14.5">
      <c r="A99" s="72" t="s">
        <v>1294</v>
      </c>
      <c r="B99" s="72" t="s">
        <v>136</v>
      </c>
      <c r="C99" s="72" t="s">
        <v>729</v>
      </c>
      <c r="D99" s="72" t="s">
        <v>938</v>
      </c>
      <c r="E99" s="72" t="s">
        <v>72</v>
      </c>
      <c r="F99" s="72" t="s">
        <v>61</v>
      </c>
    </row>
    <row r="100" spans="1:6" ht="14.5">
      <c r="A100" s="72" t="s">
        <v>744</v>
      </c>
      <c r="B100" s="72" t="s">
        <v>191</v>
      </c>
      <c r="C100" s="72" t="s">
        <v>190</v>
      </c>
      <c r="D100" s="72" t="s">
        <v>192</v>
      </c>
      <c r="E100" s="72" t="s">
        <v>77</v>
      </c>
      <c r="F100" s="72" t="s">
        <v>63</v>
      </c>
    </row>
    <row r="101" spans="1:6" ht="14.5">
      <c r="A101" s="72" t="s">
        <v>701</v>
      </c>
      <c r="B101" s="72" t="s">
        <v>473</v>
      </c>
      <c r="C101" s="72" t="s">
        <v>474</v>
      </c>
      <c r="D101" s="72" t="s">
        <v>475</v>
      </c>
      <c r="E101" s="72" t="s">
        <v>72</v>
      </c>
      <c r="F101" s="72" t="s">
        <v>63</v>
      </c>
    </row>
    <row r="102" spans="1:6" ht="14.5">
      <c r="A102" s="72" t="s">
        <v>1295</v>
      </c>
      <c r="B102" s="72" t="s">
        <v>153</v>
      </c>
      <c r="C102" s="72" t="s">
        <v>287</v>
      </c>
      <c r="D102" s="72" t="s">
        <v>288</v>
      </c>
      <c r="E102" s="72" t="s">
        <v>72</v>
      </c>
      <c r="F102" s="72" t="s">
        <v>23</v>
      </c>
    </row>
    <row r="103" spans="1:6" ht="14.5">
      <c r="A103" s="72" t="s">
        <v>1296</v>
      </c>
      <c r="B103" s="72" t="s">
        <v>565</v>
      </c>
      <c r="C103" s="72" t="s">
        <v>287</v>
      </c>
      <c r="D103" s="72" t="s">
        <v>799</v>
      </c>
      <c r="E103" s="72" t="s">
        <v>77</v>
      </c>
      <c r="F103" s="72" t="s">
        <v>23</v>
      </c>
    </row>
    <row r="104" spans="1:6" ht="14.5">
      <c r="A104" s="72" t="s">
        <v>1297</v>
      </c>
      <c r="B104" s="72" t="s">
        <v>222</v>
      </c>
      <c r="C104" s="72" t="s">
        <v>267</v>
      </c>
      <c r="D104" s="72" t="s">
        <v>268</v>
      </c>
      <c r="E104" s="72" t="s">
        <v>77</v>
      </c>
      <c r="F104" s="72" t="s">
        <v>23</v>
      </c>
    </row>
    <row r="105" spans="1:6" ht="14.5">
      <c r="A105" s="72" t="s">
        <v>1298</v>
      </c>
      <c r="B105" s="72" t="s">
        <v>328</v>
      </c>
      <c r="C105" s="72" t="s">
        <v>329</v>
      </c>
      <c r="D105" s="72" t="s">
        <v>330</v>
      </c>
      <c r="E105" s="72" t="s">
        <v>72</v>
      </c>
      <c r="F105" s="72" t="s">
        <v>23</v>
      </c>
    </row>
    <row r="106" spans="1:6" ht="14.5">
      <c r="A106" s="72" t="s">
        <v>1299</v>
      </c>
      <c r="B106" s="72" t="s">
        <v>1300</v>
      </c>
      <c r="C106" s="72" t="s">
        <v>523</v>
      </c>
      <c r="D106" s="72" t="s">
        <v>1301</v>
      </c>
      <c r="E106" s="72" t="s">
        <v>72</v>
      </c>
      <c r="F106" s="72" t="s">
        <v>23</v>
      </c>
    </row>
    <row r="107" spans="1:6" ht="14.5">
      <c r="A107" s="72" t="s">
        <v>1302</v>
      </c>
      <c r="B107" s="72" t="s">
        <v>530</v>
      </c>
      <c r="C107" s="72" t="s">
        <v>901</v>
      </c>
      <c r="D107" s="72" t="s">
        <v>1303</v>
      </c>
      <c r="E107" s="72" t="s">
        <v>72</v>
      </c>
      <c r="F107" s="72" t="s">
        <v>69</v>
      </c>
    </row>
    <row r="108" spans="1:6" ht="14.5">
      <c r="A108" s="72" t="s">
        <v>579</v>
      </c>
      <c r="B108" s="72" t="s">
        <v>122</v>
      </c>
      <c r="C108" s="72" t="s">
        <v>578</v>
      </c>
      <c r="D108" s="72" t="s">
        <v>580</v>
      </c>
      <c r="E108" s="72" t="s">
        <v>72</v>
      </c>
      <c r="F108" s="72" t="s">
        <v>316</v>
      </c>
    </row>
    <row r="109" spans="1:6" ht="14.5">
      <c r="A109" s="72" t="s">
        <v>783</v>
      </c>
      <c r="B109" s="72" t="s">
        <v>349</v>
      </c>
      <c r="C109" s="72" t="s">
        <v>226</v>
      </c>
      <c r="D109" s="72" t="s">
        <v>512</v>
      </c>
      <c r="E109" s="72" t="s">
        <v>72</v>
      </c>
      <c r="F109" s="72" t="s">
        <v>22</v>
      </c>
    </row>
    <row r="110" spans="1:6" ht="14.5">
      <c r="A110" s="72" t="s">
        <v>921</v>
      </c>
      <c r="B110" s="72" t="s">
        <v>922</v>
      </c>
      <c r="C110" s="72" t="s">
        <v>923</v>
      </c>
      <c r="D110" s="72" t="s">
        <v>924</v>
      </c>
      <c r="E110" s="72" t="s">
        <v>77</v>
      </c>
      <c r="F110" s="72" t="s">
        <v>22</v>
      </c>
    </row>
    <row r="111" spans="1:6" ht="14.5">
      <c r="A111" s="72" t="s">
        <v>785</v>
      </c>
      <c r="B111" s="72" t="s">
        <v>223</v>
      </c>
      <c r="C111" s="72" t="s">
        <v>786</v>
      </c>
      <c r="D111" s="72" t="s">
        <v>787</v>
      </c>
      <c r="E111" s="72" t="s">
        <v>72</v>
      </c>
      <c r="F111" s="72" t="s">
        <v>22</v>
      </c>
    </row>
    <row r="112" spans="1:6" ht="14.5">
      <c r="A112" s="72" t="s">
        <v>841</v>
      </c>
      <c r="B112" s="72" t="s">
        <v>318</v>
      </c>
      <c r="C112" s="72" t="s">
        <v>343</v>
      </c>
      <c r="D112" s="72" t="s">
        <v>344</v>
      </c>
      <c r="E112" s="72" t="s">
        <v>77</v>
      </c>
      <c r="F112" s="72" t="s">
        <v>59</v>
      </c>
    </row>
    <row r="113" spans="1:6" ht="14.5">
      <c r="A113" s="72" t="s">
        <v>1304</v>
      </c>
      <c r="B113" s="72" t="s">
        <v>193</v>
      </c>
      <c r="C113" s="72" t="s">
        <v>201</v>
      </c>
      <c r="D113" s="72" t="s">
        <v>202</v>
      </c>
      <c r="E113" s="72" t="s">
        <v>72</v>
      </c>
      <c r="F113" s="72" t="s">
        <v>63</v>
      </c>
    </row>
    <row r="114" spans="1:6" ht="14.5">
      <c r="A114" s="72" t="s">
        <v>1305</v>
      </c>
      <c r="B114" s="72" t="s">
        <v>467</v>
      </c>
      <c r="C114" s="72" t="s">
        <v>633</v>
      </c>
      <c r="D114" s="72" t="s">
        <v>634</v>
      </c>
      <c r="E114" s="72" t="s">
        <v>72</v>
      </c>
      <c r="F114" s="72" t="s">
        <v>22</v>
      </c>
    </row>
    <row r="115" spans="1:6" ht="14.5">
      <c r="A115" s="72" t="s">
        <v>1306</v>
      </c>
      <c r="B115" s="72" t="s">
        <v>85</v>
      </c>
      <c r="C115" s="72" t="s">
        <v>157</v>
      </c>
      <c r="D115" s="72" t="s">
        <v>925</v>
      </c>
      <c r="E115" s="72" t="s">
        <v>72</v>
      </c>
      <c r="F115" s="72" t="s">
        <v>22</v>
      </c>
    </row>
    <row r="116" spans="1:6" ht="14.5">
      <c r="A116" s="72" t="s">
        <v>674</v>
      </c>
      <c r="B116" s="72" t="s">
        <v>273</v>
      </c>
      <c r="C116" s="72" t="s">
        <v>271</v>
      </c>
      <c r="D116" s="72" t="s">
        <v>131</v>
      </c>
      <c r="E116" s="72" t="s">
        <v>72</v>
      </c>
      <c r="F116" s="72" t="s">
        <v>64</v>
      </c>
    </row>
    <row r="117" spans="1:6" ht="14.5">
      <c r="A117" s="72" t="s">
        <v>1307</v>
      </c>
      <c r="B117" s="72" t="s">
        <v>274</v>
      </c>
      <c r="C117" s="72" t="s">
        <v>541</v>
      </c>
      <c r="D117" s="72" t="s">
        <v>542</v>
      </c>
      <c r="E117" s="72" t="s">
        <v>77</v>
      </c>
      <c r="F117" s="72" t="s">
        <v>64</v>
      </c>
    </row>
    <row r="118" spans="1:6" ht="14.5">
      <c r="A118" s="72" t="s">
        <v>1308</v>
      </c>
      <c r="B118" s="72" t="s">
        <v>119</v>
      </c>
      <c r="C118" s="72" t="s">
        <v>186</v>
      </c>
      <c r="D118" s="72" t="s">
        <v>187</v>
      </c>
      <c r="E118" s="72" t="s">
        <v>77</v>
      </c>
      <c r="F118" s="72" t="s">
        <v>64</v>
      </c>
    </row>
    <row r="119" spans="1:6" ht="14.5">
      <c r="A119" s="72" t="s">
        <v>1309</v>
      </c>
      <c r="B119" s="72" t="s">
        <v>89</v>
      </c>
      <c r="C119" s="72" t="s">
        <v>186</v>
      </c>
      <c r="D119" s="72" t="s">
        <v>499</v>
      </c>
      <c r="E119" s="72" t="s">
        <v>72</v>
      </c>
      <c r="F119" s="72" t="s">
        <v>64</v>
      </c>
    </row>
    <row r="120" spans="1:6" ht="14.5">
      <c r="A120" s="72" t="s">
        <v>1310</v>
      </c>
      <c r="B120" s="72" t="s">
        <v>505</v>
      </c>
      <c r="C120" s="72" t="s">
        <v>212</v>
      </c>
      <c r="D120" s="72" t="s">
        <v>506</v>
      </c>
      <c r="E120" s="72" t="s">
        <v>72</v>
      </c>
      <c r="F120" s="72" t="s">
        <v>64</v>
      </c>
    </row>
    <row r="121" spans="1:6" ht="14.5">
      <c r="A121" s="72" t="s">
        <v>1311</v>
      </c>
      <c r="B121" s="72" t="s">
        <v>178</v>
      </c>
      <c r="C121" s="72" t="s">
        <v>212</v>
      </c>
      <c r="D121" s="72" t="s">
        <v>213</v>
      </c>
      <c r="E121" s="72" t="s">
        <v>77</v>
      </c>
      <c r="F121" s="72" t="s">
        <v>64</v>
      </c>
    </row>
    <row r="122" spans="1:6" ht="14.5">
      <c r="A122" s="72" t="s">
        <v>884</v>
      </c>
      <c r="B122" s="72" t="s">
        <v>291</v>
      </c>
      <c r="C122" s="72" t="s">
        <v>292</v>
      </c>
      <c r="D122" s="72" t="s">
        <v>293</v>
      </c>
      <c r="E122" s="72" t="s">
        <v>72</v>
      </c>
      <c r="F122" s="72" t="s">
        <v>63</v>
      </c>
    </row>
    <row r="123" spans="1:6" ht="14.5">
      <c r="A123" s="72" t="s">
        <v>1312</v>
      </c>
      <c r="B123" s="72" t="s">
        <v>83</v>
      </c>
      <c r="C123" s="72" t="s">
        <v>526</v>
      </c>
      <c r="D123" s="72" t="s">
        <v>527</v>
      </c>
      <c r="E123" s="72" t="s">
        <v>72</v>
      </c>
      <c r="F123" s="72" t="s">
        <v>63</v>
      </c>
    </row>
    <row r="124" spans="1:6" ht="14.5">
      <c r="A124" s="72" t="s">
        <v>1313</v>
      </c>
      <c r="B124" s="72" t="s">
        <v>577</v>
      </c>
      <c r="C124" s="72" t="s">
        <v>1314</v>
      </c>
      <c r="D124" s="72" t="s">
        <v>1315</v>
      </c>
      <c r="E124" s="72" t="s">
        <v>72</v>
      </c>
      <c r="F124" s="72" t="s">
        <v>315</v>
      </c>
    </row>
    <row r="125" spans="1:6" ht="14.5">
      <c r="A125" s="72" t="s">
        <v>1316</v>
      </c>
      <c r="B125" s="72" t="s">
        <v>662</v>
      </c>
      <c r="C125" s="72" t="s">
        <v>1317</v>
      </c>
      <c r="D125" s="72" t="s">
        <v>1318</v>
      </c>
      <c r="E125" s="72" t="s">
        <v>72</v>
      </c>
      <c r="F125" s="72" t="s">
        <v>315</v>
      </c>
    </row>
    <row r="126" spans="1:6" ht="14.5">
      <c r="A126" s="72" t="s">
        <v>740</v>
      </c>
      <c r="B126" s="72" t="s">
        <v>741</v>
      </c>
      <c r="C126" s="72" t="s">
        <v>742</v>
      </c>
      <c r="D126" s="72" t="s">
        <v>743</v>
      </c>
      <c r="E126" s="72" t="s">
        <v>72</v>
      </c>
      <c r="F126" s="72" t="s">
        <v>315</v>
      </c>
    </row>
    <row r="127" spans="1:6" ht="14.5">
      <c r="A127" s="72" t="s">
        <v>1041</v>
      </c>
      <c r="B127" s="72" t="s">
        <v>570</v>
      </c>
      <c r="C127" s="72" t="s">
        <v>1042</v>
      </c>
      <c r="D127" s="72" t="s">
        <v>544</v>
      </c>
      <c r="E127" s="72" t="s">
        <v>77</v>
      </c>
      <c r="F127" s="72" t="s">
        <v>315</v>
      </c>
    </row>
    <row r="128" spans="1:6" ht="14.5">
      <c r="A128" s="72" t="s">
        <v>1319</v>
      </c>
      <c r="B128" s="72" t="s">
        <v>119</v>
      </c>
      <c r="C128" s="72" t="s">
        <v>679</v>
      </c>
      <c r="D128" s="72" t="s">
        <v>739</v>
      </c>
      <c r="E128" s="72" t="s">
        <v>77</v>
      </c>
      <c r="F128" s="72" t="s">
        <v>315</v>
      </c>
    </row>
    <row r="129" spans="1:6" ht="14.5">
      <c r="A129" s="72" t="s">
        <v>733</v>
      </c>
      <c r="B129" s="72" t="s">
        <v>319</v>
      </c>
      <c r="C129" s="72" t="s">
        <v>320</v>
      </c>
      <c r="D129" s="72" t="s">
        <v>321</v>
      </c>
      <c r="E129" s="72" t="s">
        <v>77</v>
      </c>
      <c r="F129" s="72" t="s">
        <v>315</v>
      </c>
    </row>
    <row r="130" spans="1:6" ht="14.5">
      <c r="A130" s="72" t="s">
        <v>1320</v>
      </c>
      <c r="B130" s="72" t="s">
        <v>735</v>
      </c>
      <c r="C130" s="72" t="s">
        <v>320</v>
      </c>
      <c r="D130" s="72" t="s">
        <v>736</v>
      </c>
      <c r="E130" s="72" t="s">
        <v>77</v>
      </c>
      <c r="F130" s="72" t="s">
        <v>315</v>
      </c>
    </row>
    <row r="131" spans="1:6" ht="14.5">
      <c r="A131" s="72" t="s">
        <v>582</v>
      </c>
      <c r="B131" s="72" t="s">
        <v>270</v>
      </c>
      <c r="C131" s="72" t="s">
        <v>271</v>
      </c>
      <c r="D131" s="72" t="s">
        <v>272</v>
      </c>
      <c r="E131" s="72" t="s">
        <v>72</v>
      </c>
      <c r="F131" s="72" t="s">
        <v>23</v>
      </c>
    </row>
    <row r="132" spans="1:6" ht="14.5">
      <c r="A132" s="72" t="s">
        <v>1321</v>
      </c>
      <c r="B132" s="72" t="s">
        <v>1322</v>
      </c>
      <c r="C132" s="72" t="s">
        <v>1323</v>
      </c>
      <c r="D132" s="72" t="s">
        <v>1324</v>
      </c>
      <c r="E132" s="72" t="s">
        <v>77</v>
      </c>
      <c r="F132" s="72" t="s">
        <v>23</v>
      </c>
    </row>
    <row r="133" spans="1:6" ht="14.5">
      <c r="A133" s="72" t="s">
        <v>1325</v>
      </c>
      <c r="B133" s="72" t="s">
        <v>262</v>
      </c>
      <c r="C133" s="72" t="s">
        <v>263</v>
      </c>
      <c r="D133" s="72" t="s">
        <v>264</v>
      </c>
      <c r="E133" s="72" t="s">
        <v>72</v>
      </c>
      <c r="F133" s="72" t="s">
        <v>23</v>
      </c>
    </row>
    <row r="134" spans="1:6" ht="14.5">
      <c r="A134" s="72" t="s">
        <v>1326</v>
      </c>
      <c r="B134" s="72" t="s">
        <v>115</v>
      </c>
      <c r="C134" s="72" t="s">
        <v>1327</v>
      </c>
      <c r="D134" s="72" t="s">
        <v>1328</v>
      </c>
      <c r="E134" s="72" t="s">
        <v>72</v>
      </c>
      <c r="F134" s="72" t="s">
        <v>23</v>
      </c>
    </row>
    <row r="135" spans="1:6" ht="14.5">
      <c r="A135" s="72" t="s">
        <v>800</v>
      </c>
      <c r="B135" s="72" t="s">
        <v>204</v>
      </c>
      <c r="C135" s="72" t="s">
        <v>205</v>
      </c>
      <c r="D135" s="72" t="s">
        <v>206</v>
      </c>
      <c r="E135" s="72" t="s">
        <v>77</v>
      </c>
      <c r="F135" s="72" t="s">
        <v>23</v>
      </c>
    </row>
    <row r="136" spans="1:6" ht="14.5">
      <c r="A136" s="72" t="s">
        <v>1329</v>
      </c>
      <c r="B136" s="72" t="s">
        <v>229</v>
      </c>
      <c r="C136" s="72" t="s">
        <v>1330</v>
      </c>
      <c r="D136" s="72" t="s">
        <v>1331</v>
      </c>
      <c r="E136" s="72" t="s">
        <v>77</v>
      </c>
      <c r="F136" s="72" t="s">
        <v>23</v>
      </c>
    </row>
    <row r="137" spans="1:6" ht="14.5">
      <c r="A137" s="72" t="s">
        <v>1332</v>
      </c>
      <c r="B137" s="72" t="s">
        <v>248</v>
      </c>
      <c r="C137" s="72" t="s">
        <v>1333</v>
      </c>
      <c r="D137" s="72" t="s">
        <v>1334</v>
      </c>
      <c r="E137" s="72" t="s">
        <v>72</v>
      </c>
      <c r="F137" s="72" t="s">
        <v>23</v>
      </c>
    </row>
    <row r="138" spans="1:6" ht="14.5">
      <c r="A138" s="72" t="s">
        <v>794</v>
      </c>
      <c r="B138" s="72" t="s">
        <v>159</v>
      </c>
      <c r="C138" s="72" t="s">
        <v>216</v>
      </c>
      <c r="D138" s="72" t="s">
        <v>348</v>
      </c>
      <c r="E138" s="72" t="s">
        <v>77</v>
      </c>
      <c r="F138" s="72" t="s">
        <v>23</v>
      </c>
    </row>
    <row r="139" spans="1:6" ht="14.5">
      <c r="A139" s="72" t="s">
        <v>1335</v>
      </c>
      <c r="B139" s="72" t="s">
        <v>516</v>
      </c>
      <c r="C139" s="72" t="s">
        <v>1336</v>
      </c>
      <c r="D139" s="72" t="s">
        <v>1337</v>
      </c>
      <c r="E139" s="72" t="s">
        <v>77</v>
      </c>
      <c r="F139" s="72" t="s">
        <v>23</v>
      </c>
    </row>
    <row r="140" spans="1:6" ht="14.5">
      <c r="A140" s="72" t="s">
        <v>686</v>
      </c>
      <c r="B140" s="72" t="s">
        <v>32</v>
      </c>
      <c r="C140" s="72" t="s">
        <v>113</v>
      </c>
      <c r="D140" s="72" t="s">
        <v>114</v>
      </c>
      <c r="E140" s="72" t="s">
        <v>77</v>
      </c>
      <c r="F140" s="72" t="s">
        <v>63</v>
      </c>
    </row>
    <row r="141" spans="1:6" ht="14.5">
      <c r="A141" s="72" t="s">
        <v>687</v>
      </c>
      <c r="B141" s="72" t="s">
        <v>451</v>
      </c>
      <c r="C141" s="72" t="s">
        <v>452</v>
      </c>
      <c r="D141" s="72" t="s">
        <v>453</v>
      </c>
      <c r="E141" s="72" t="s">
        <v>77</v>
      </c>
      <c r="F141" s="72" t="s">
        <v>63</v>
      </c>
    </row>
    <row r="142" spans="1:6" ht="14.5">
      <c r="A142" s="72" t="s">
        <v>1338</v>
      </c>
      <c r="B142" s="72" t="s">
        <v>779</v>
      </c>
      <c r="C142" s="72" t="s">
        <v>780</v>
      </c>
      <c r="D142" s="72" t="s">
        <v>781</v>
      </c>
      <c r="E142" s="72" t="s">
        <v>72</v>
      </c>
      <c r="F142" s="72" t="s">
        <v>21</v>
      </c>
    </row>
    <row r="143" spans="1:6" ht="14.5">
      <c r="A143" s="72" t="s">
        <v>1339</v>
      </c>
      <c r="B143" s="72" t="s">
        <v>463</v>
      </c>
      <c r="C143" s="72" t="s">
        <v>464</v>
      </c>
      <c r="D143" s="72" t="s">
        <v>465</v>
      </c>
      <c r="E143" s="72" t="s">
        <v>77</v>
      </c>
      <c r="F143" s="72" t="s">
        <v>59</v>
      </c>
    </row>
    <row r="144" spans="1:6" ht="14.5">
      <c r="A144" s="72" t="s">
        <v>1340</v>
      </c>
      <c r="B144" s="72" t="s">
        <v>1341</v>
      </c>
      <c r="C144" s="72" t="s">
        <v>1342</v>
      </c>
      <c r="D144" s="72" t="s">
        <v>551</v>
      </c>
      <c r="E144" s="72" t="s">
        <v>72</v>
      </c>
      <c r="F144" s="72" t="s">
        <v>61</v>
      </c>
    </row>
    <row r="145" spans="1:6" ht="14.5">
      <c r="A145" s="72" t="s">
        <v>1343</v>
      </c>
      <c r="B145" s="72" t="s">
        <v>133</v>
      </c>
      <c r="C145" s="72" t="s">
        <v>627</v>
      </c>
      <c r="D145" s="72" t="s">
        <v>698</v>
      </c>
      <c r="E145" s="72" t="s">
        <v>72</v>
      </c>
      <c r="F145" s="72" t="s">
        <v>63</v>
      </c>
    </row>
    <row r="146" spans="1:6" ht="14.5">
      <c r="A146" s="72" t="s">
        <v>1344</v>
      </c>
      <c r="B146" s="72" t="s">
        <v>808</v>
      </c>
      <c r="C146" s="72" t="s">
        <v>573</v>
      </c>
      <c r="D146" s="72" t="s">
        <v>832</v>
      </c>
      <c r="E146" s="72" t="s">
        <v>72</v>
      </c>
      <c r="F146" s="72" t="s">
        <v>63</v>
      </c>
    </row>
    <row r="147" spans="1:6" ht="14.5">
      <c r="A147" s="72" t="s">
        <v>1345</v>
      </c>
      <c r="B147" s="72" t="s">
        <v>589</v>
      </c>
      <c r="C147" s="72" t="s">
        <v>627</v>
      </c>
      <c r="D147" s="72" t="s">
        <v>628</v>
      </c>
      <c r="E147" s="72" t="s">
        <v>72</v>
      </c>
      <c r="F147" s="72" t="s">
        <v>63</v>
      </c>
    </row>
    <row r="148" spans="1:6" ht="14.5">
      <c r="A148" s="72" t="s">
        <v>1346</v>
      </c>
      <c r="B148" s="72" t="s">
        <v>95</v>
      </c>
      <c r="C148" s="72" t="s">
        <v>914</v>
      </c>
      <c r="D148" s="72" t="s">
        <v>915</v>
      </c>
      <c r="E148" s="72" t="s">
        <v>72</v>
      </c>
      <c r="F148" s="72" t="s">
        <v>59</v>
      </c>
    </row>
    <row r="149" spans="1:6" ht="14.5">
      <c r="A149" s="72" t="s">
        <v>1129</v>
      </c>
      <c r="B149" s="72" t="s">
        <v>138</v>
      </c>
      <c r="C149" s="72" t="s">
        <v>1113</v>
      </c>
      <c r="D149" s="72" t="s">
        <v>1130</v>
      </c>
      <c r="E149" s="72" t="s">
        <v>72</v>
      </c>
      <c r="F149" s="72" t="s">
        <v>59</v>
      </c>
    </row>
    <row r="150" spans="1:6" ht="14.5">
      <c r="A150" s="72" t="s">
        <v>1347</v>
      </c>
      <c r="B150" s="72" t="s">
        <v>132</v>
      </c>
      <c r="C150" s="72" t="s">
        <v>224</v>
      </c>
      <c r="D150" s="72" t="s">
        <v>225</v>
      </c>
      <c r="E150" s="72" t="s">
        <v>77</v>
      </c>
      <c r="F150" s="72" t="s">
        <v>21</v>
      </c>
    </row>
    <row r="151" spans="1:6" ht="14.5">
      <c r="A151" s="72" t="s">
        <v>1348</v>
      </c>
      <c r="B151" s="72" t="s">
        <v>451</v>
      </c>
      <c r="C151" s="72" t="s">
        <v>1143</v>
      </c>
      <c r="D151" s="72" t="s">
        <v>1349</v>
      </c>
      <c r="E151" s="72" t="s">
        <v>77</v>
      </c>
      <c r="F151" s="72" t="s">
        <v>59</v>
      </c>
    </row>
    <row r="152" spans="1:6" ht="14.5">
      <c r="A152" s="72" t="s">
        <v>1350</v>
      </c>
      <c r="B152" s="72" t="s">
        <v>420</v>
      </c>
      <c r="C152" s="72" t="s">
        <v>421</v>
      </c>
      <c r="D152" s="72" t="s">
        <v>422</v>
      </c>
      <c r="E152" s="72" t="s">
        <v>72</v>
      </c>
      <c r="F152" s="72" t="s">
        <v>21</v>
      </c>
    </row>
    <row r="153" spans="1:6" ht="14.5">
      <c r="A153" s="72" t="s">
        <v>1351</v>
      </c>
      <c r="B153" s="72" t="s">
        <v>851</v>
      </c>
      <c r="C153" s="72" t="s">
        <v>852</v>
      </c>
      <c r="D153" s="72" t="s">
        <v>774</v>
      </c>
      <c r="E153" s="72" t="s">
        <v>77</v>
      </c>
      <c r="F153" s="72" t="s">
        <v>1352</v>
      </c>
    </row>
    <row r="154" spans="1:6" ht="14.5">
      <c r="A154" s="72" t="s">
        <v>1353</v>
      </c>
      <c r="B154" s="72" t="s">
        <v>86</v>
      </c>
      <c r="C154" s="72" t="s">
        <v>87</v>
      </c>
      <c r="D154" s="72" t="s">
        <v>88</v>
      </c>
      <c r="E154" s="72" t="s">
        <v>72</v>
      </c>
      <c r="F154" s="72" t="s">
        <v>1352</v>
      </c>
    </row>
    <row r="155" spans="1:6" ht="14.5">
      <c r="A155" s="72" t="s">
        <v>849</v>
      </c>
      <c r="B155" s="72" t="s">
        <v>248</v>
      </c>
      <c r="C155" s="72" t="s">
        <v>847</v>
      </c>
      <c r="D155" s="72" t="s">
        <v>850</v>
      </c>
      <c r="E155" s="72" t="s">
        <v>77</v>
      </c>
      <c r="F155" s="72" t="s">
        <v>1352</v>
      </c>
    </row>
    <row r="156" spans="1:6" ht="14.5">
      <c r="A156" s="72" t="s">
        <v>1354</v>
      </c>
      <c r="B156" s="72" t="s">
        <v>1093</v>
      </c>
      <c r="C156" s="72" t="s">
        <v>1094</v>
      </c>
      <c r="D156" s="72" t="s">
        <v>545</v>
      </c>
      <c r="E156" s="72" t="s">
        <v>72</v>
      </c>
      <c r="F156" s="72" t="s">
        <v>1352</v>
      </c>
    </row>
    <row r="157" spans="1:6" ht="14.5">
      <c r="A157" s="72" t="s">
        <v>1355</v>
      </c>
      <c r="B157" s="72" t="s">
        <v>352</v>
      </c>
      <c r="C157" s="72" t="s">
        <v>1356</v>
      </c>
      <c r="D157" s="72" t="s">
        <v>1357</v>
      </c>
      <c r="E157" s="72" t="s">
        <v>72</v>
      </c>
      <c r="F157" s="72" t="s">
        <v>1352</v>
      </c>
    </row>
    <row r="158" spans="1:6" ht="14.5">
      <c r="A158" s="72" t="s">
        <v>1105</v>
      </c>
      <c r="B158" s="72" t="s">
        <v>43</v>
      </c>
      <c r="C158" s="72" t="s">
        <v>362</v>
      </c>
      <c r="D158" s="72" t="s">
        <v>364</v>
      </c>
      <c r="E158" s="72" t="s">
        <v>72</v>
      </c>
      <c r="F158" s="72" t="s">
        <v>1352</v>
      </c>
    </row>
    <row r="159" spans="1:6" ht="14.5">
      <c r="A159" s="72" t="s">
        <v>1358</v>
      </c>
      <c r="B159" s="72" t="s">
        <v>89</v>
      </c>
      <c r="C159" s="72" t="s">
        <v>1359</v>
      </c>
      <c r="D159" s="72" t="s">
        <v>1360</v>
      </c>
      <c r="E159" s="72" t="s">
        <v>72</v>
      </c>
      <c r="F159" s="72" t="s">
        <v>1352</v>
      </c>
    </row>
    <row r="160" spans="1:6" ht="14.5">
      <c r="A160" s="72" t="s">
        <v>1361</v>
      </c>
      <c r="B160" s="72" t="s">
        <v>132</v>
      </c>
      <c r="C160" s="72" t="s">
        <v>339</v>
      </c>
      <c r="D160" s="72" t="s">
        <v>340</v>
      </c>
      <c r="E160" s="72" t="s">
        <v>77</v>
      </c>
      <c r="F160" s="72" t="s">
        <v>1352</v>
      </c>
    </row>
    <row r="161" spans="1:6" ht="14.5">
      <c r="A161" s="72" t="s">
        <v>1362</v>
      </c>
      <c r="B161" s="72" t="s">
        <v>1363</v>
      </c>
      <c r="C161" s="72" t="s">
        <v>71</v>
      </c>
      <c r="D161" s="72" t="s">
        <v>1364</v>
      </c>
      <c r="E161" s="72" t="s">
        <v>77</v>
      </c>
      <c r="F161" s="72" t="s">
        <v>1352</v>
      </c>
    </row>
    <row r="162" spans="1:6" ht="14.5">
      <c r="A162" s="72" t="s">
        <v>1365</v>
      </c>
      <c r="B162" s="72" t="s">
        <v>1366</v>
      </c>
      <c r="C162" s="72" t="s">
        <v>1367</v>
      </c>
      <c r="D162" s="72" t="s">
        <v>1368</v>
      </c>
      <c r="E162" s="72" t="s">
        <v>77</v>
      </c>
      <c r="F162" s="72" t="s">
        <v>63</v>
      </c>
    </row>
    <row r="163" spans="1:6" ht="14.5">
      <c r="A163" s="72" t="s">
        <v>829</v>
      </c>
      <c r="B163" s="72" t="s">
        <v>132</v>
      </c>
      <c r="C163" s="72" t="s">
        <v>556</v>
      </c>
      <c r="D163" s="72" t="s">
        <v>557</v>
      </c>
      <c r="E163" s="72" t="s">
        <v>77</v>
      </c>
      <c r="F163" s="72" t="s">
        <v>63</v>
      </c>
    </row>
    <row r="164" spans="1:6" ht="14.5">
      <c r="A164" s="72" t="s">
        <v>1369</v>
      </c>
      <c r="B164" s="72" t="s">
        <v>196</v>
      </c>
      <c r="C164" s="72" t="s">
        <v>1370</v>
      </c>
      <c r="D164" s="72" t="s">
        <v>1371</v>
      </c>
      <c r="E164" s="72" t="s">
        <v>77</v>
      </c>
      <c r="F164" s="72" t="s">
        <v>21</v>
      </c>
    </row>
    <row r="165" spans="1:6" ht="14.5">
      <c r="A165" s="72" t="s">
        <v>1372</v>
      </c>
      <c r="B165" s="72" t="s">
        <v>552</v>
      </c>
      <c r="C165" s="72" t="s">
        <v>285</v>
      </c>
      <c r="D165" s="72" t="s">
        <v>442</v>
      </c>
      <c r="E165" s="72" t="s">
        <v>72</v>
      </c>
      <c r="F165" s="72" t="s">
        <v>21</v>
      </c>
    </row>
    <row r="166" spans="1:6" ht="14.5">
      <c r="A166" s="72" t="s">
        <v>1373</v>
      </c>
      <c r="B166" s="72" t="s">
        <v>284</v>
      </c>
      <c r="C166" s="72" t="s">
        <v>285</v>
      </c>
      <c r="D166" s="72" t="s">
        <v>286</v>
      </c>
      <c r="E166" s="72" t="s">
        <v>77</v>
      </c>
      <c r="F166" s="72" t="s">
        <v>21</v>
      </c>
    </row>
    <row r="167" spans="1:6" ht="14.5">
      <c r="A167" s="72" t="s">
        <v>1374</v>
      </c>
      <c r="B167" s="72" t="s">
        <v>76</v>
      </c>
      <c r="C167" s="72" t="s">
        <v>285</v>
      </c>
      <c r="D167" s="72" t="s">
        <v>551</v>
      </c>
      <c r="E167" s="72" t="s">
        <v>77</v>
      </c>
      <c r="F167" s="72" t="s">
        <v>21</v>
      </c>
    </row>
    <row r="168" spans="1:6" ht="14.5">
      <c r="A168" s="72" t="s">
        <v>1375</v>
      </c>
      <c r="B168" s="72" t="s">
        <v>539</v>
      </c>
      <c r="C168" s="72" t="s">
        <v>271</v>
      </c>
      <c r="D168" s="72" t="s">
        <v>540</v>
      </c>
      <c r="E168" s="72" t="s">
        <v>72</v>
      </c>
      <c r="F168" s="72" t="s">
        <v>21</v>
      </c>
    </row>
    <row r="169" spans="1:6" ht="14.5">
      <c r="A169" s="72" t="s">
        <v>1376</v>
      </c>
      <c r="B169" s="72" t="s">
        <v>152</v>
      </c>
      <c r="C169" s="72" t="s">
        <v>977</v>
      </c>
      <c r="D169" s="72" t="s">
        <v>978</v>
      </c>
      <c r="E169" s="72" t="s">
        <v>72</v>
      </c>
      <c r="F169" s="72" t="s">
        <v>65</v>
      </c>
    </row>
    <row r="170" spans="1:6" ht="14.5">
      <c r="A170" s="72" t="s">
        <v>1377</v>
      </c>
      <c r="B170" s="72" t="s">
        <v>266</v>
      </c>
      <c r="C170" s="72" t="s">
        <v>1378</v>
      </c>
      <c r="D170" s="72" t="s">
        <v>1379</v>
      </c>
      <c r="E170" s="72" t="s">
        <v>77</v>
      </c>
      <c r="F170" s="72" t="s">
        <v>21</v>
      </c>
    </row>
    <row r="171" spans="1:6" ht="14.5">
      <c r="A171" s="72" t="s">
        <v>929</v>
      </c>
      <c r="B171" s="72" t="s">
        <v>466</v>
      </c>
      <c r="C171" s="72" t="s">
        <v>930</v>
      </c>
      <c r="D171" s="72" t="s">
        <v>931</v>
      </c>
      <c r="E171" s="72" t="s">
        <v>77</v>
      </c>
      <c r="F171" s="72" t="s">
        <v>63</v>
      </c>
    </row>
    <row r="172" spans="1:6" ht="14.5">
      <c r="A172" s="72" t="s">
        <v>1380</v>
      </c>
      <c r="B172" s="72" t="s">
        <v>528</v>
      </c>
      <c r="C172" s="72" t="s">
        <v>1381</v>
      </c>
      <c r="D172" s="72" t="s">
        <v>1382</v>
      </c>
      <c r="E172" s="72" t="s">
        <v>72</v>
      </c>
      <c r="F172" s="72" t="s">
        <v>61</v>
      </c>
    </row>
    <row r="173" spans="1:6" ht="14.5">
      <c r="A173" s="72" t="s">
        <v>1383</v>
      </c>
      <c r="B173" s="72" t="s">
        <v>128</v>
      </c>
      <c r="C173" s="72" t="s">
        <v>1384</v>
      </c>
      <c r="D173" s="72" t="s">
        <v>1385</v>
      </c>
      <c r="E173" s="72" t="s">
        <v>72</v>
      </c>
      <c r="F173" s="72" t="s">
        <v>61</v>
      </c>
    </row>
    <row r="174" spans="1:6" ht="14.5">
      <c r="A174" s="72" t="s">
        <v>1386</v>
      </c>
      <c r="B174" s="72" t="s">
        <v>1173</v>
      </c>
      <c r="C174" s="72" t="s">
        <v>1174</v>
      </c>
      <c r="D174" s="72" t="s">
        <v>1387</v>
      </c>
      <c r="E174" s="72" t="s">
        <v>72</v>
      </c>
      <c r="F174" s="72" t="s">
        <v>61</v>
      </c>
    </row>
    <row r="175" spans="1:6" ht="14.5">
      <c r="A175" s="72" t="s">
        <v>1388</v>
      </c>
      <c r="B175" s="72" t="s">
        <v>626</v>
      </c>
      <c r="C175" s="72" t="s">
        <v>1389</v>
      </c>
      <c r="D175" s="72" t="s">
        <v>1390</v>
      </c>
      <c r="E175" s="72" t="s">
        <v>77</v>
      </c>
      <c r="F175" s="72" t="s">
        <v>21</v>
      </c>
    </row>
    <row r="176" spans="1:6" ht="14.5">
      <c r="A176" s="72" t="s">
        <v>583</v>
      </c>
      <c r="B176" s="72" t="s">
        <v>584</v>
      </c>
      <c r="C176" s="72" t="s">
        <v>585</v>
      </c>
      <c r="D176" s="72" t="s">
        <v>586</v>
      </c>
      <c r="E176" s="72" t="s">
        <v>72</v>
      </c>
      <c r="F176" s="72" t="s">
        <v>23</v>
      </c>
    </row>
    <row r="177" spans="1:6" ht="14.5">
      <c r="A177" s="72" t="s">
        <v>795</v>
      </c>
      <c r="B177" s="72" t="s">
        <v>9</v>
      </c>
      <c r="C177" s="72" t="s">
        <v>336</v>
      </c>
      <c r="D177" s="72" t="s">
        <v>337</v>
      </c>
      <c r="E177" s="72" t="s">
        <v>77</v>
      </c>
      <c r="F177" s="72" t="s">
        <v>23</v>
      </c>
    </row>
    <row r="178" spans="1:6" ht="14.5">
      <c r="A178" s="72" t="s">
        <v>1391</v>
      </c>
      <c r="B178" s="72" t="s">
        <v>889</v>
      </c>
      <c r="C178" s="72" t="s">
        <v>888</v>
      </c>
      <c r="D178" s="72" t="s">
        <v>890</v>
      </c>
      <c r="E178" s="72" t="s">
        <v>77</v>
      </c>
      <c r="F178" s="72" t="s">
        <v>23</v>
      </c>
    </row>
    <row r="179" spans="1:6" ht="14.5">
      <c r="A179" s="72" t="s">
        <v>1392</v>
      </c>
      <c r="B179" s="72" t="s">
        <v>363</v>
      </c>
      <c r="C179" s="72" t="s">
        <v>1393</v>
      </c>
      <c r="D179" s="72" t="s">
        <v>1394</v>
      </c>
      <c r="E179" s="72" t="s">
        <v>77</v>
      </c>
      <c r="F179" s="72" t="s">
        <v>23</v>
      </c>
    </row>
    <row r="180" spans="1:6" ht="14.5">
      <c r="A180" s="72" t="s">
        <v>896</v>
      </c>
      <c r="B180" s="72" t="s">
        <v>73</v>
      </c>
      <c r="C180" s="72" t="s">
        <v>427</v>
      </c>
      <c r="D180" s="72" t="s">
        <v>428</v>
      </c>
      <c r="E180" s="72" t="s">
        <v>72</v>
      </c>
      <c r="F180" s="72" t="s">
        <v>23</v>
      </c>
    </row>
    <row r="181" spans="1:6" ht="14.5">
      <c r="A181" s="72" t="s">
        <v>1395</v>
      </c>
      <c r="B181" s="72" t="s">
        <v>801</v>
      </c>
      <c r="C181" s="72" t="s">
        <v>802</v>
      </c>
      <c r="D181" s="72" t="s">
        <v>803</v>
      </c>
      <c r="E181" s="72" t="s">
        <v>72</v>
      </c>
      <c r="F181" s="72" t="s">
        <v>23</v>
      </c>
    </row>
    <row r="182" spans="1:6" ht="14.5">
      <c r="A182" s="72" t="s">
        <v>891</v>
      </c>
      <c r="B182" s="72" t="s">
        <v>215</v>
      </c>
      <c r="C182" s="72" t="s">
        <v>892</v>
      </c>
      <c r="D182" s="72" t="s">
        <v>893</v>
      </c>
      <c r="E182" s="72" t="s">
        <v>77</v>
      </c>
      <c r="F182" s="72" t="s">
        <v>23</v>
      </c>
    </row>
    <row r="183" spans="1:6" ht="14.5">
      <c r="A183" s="72" t="s">
        <v>1396</v>
      </c>
      <c r="B183" s="72" t="s">
        <v>189</v>
      </c>
      <c r="C183" s="72" t="s">
        <v>1381</v>
      </c>
      <c r="D183" s="72" t="s">
        <v>1397</v>
      </c>
      <c r="E183" s="72" t="s">
        <v>77</v>
      </c>
      <c r="F183" s="72" t="s">
        <v>61</v>
      </c>
    </row>
    <row r="184" spans="1:6" ht="14.5">
      <c r="A184" s="72" t="s">
        <v>1398</v>
      </c>
      <c r="B184" s="72" t="s">
        <v>133</v>
      </c>
      <c r="C184" s="72" t="s">
        <v>214</v>
      </c>
      <c r="D184" s="72" t="s">
        <v>903</v>
      </c>
      <c r="E184" s="72" t="s">
        <v>72</v>
      </c>
      <c r="F184" s="72" t="s">
        <v>61</v>
      </c>
    </row>
    <row r="185" spans="1:6" ht="14.5">
      <c r="A185" s="72" t="s">
        <v>869</v>
      </c>
      <c r="B185" s="72" t="s">
        <v>76</v>
      </c>
      <c r="C185" s="72" t="s">
        <v>367</v>
      </c>
      <c r="D185" s="72" t="s">
        <v>368</v>
      </c>
      <c r="E185" s="72" t="s">
        <v>77</v>
      </c>
      <c r="F185" s="72" t="s">
        <v>61</v>
      </c>
    </row>
    <row r="186" spans="1:6" ht="14.5">
      <c r="A186" s="72" t="s">
        <v>880</v>
      </c>
      <c r="B186" s="72" t="s">
        <v>881</v>
      </c>
      <c r="C186" s="72" t="s">
        <v>367</v>
      </c>
      <c r="D186" s="72" t="s">
        <v>882</v>
      </c>
      <c r="E186" s="72" t="s">
        <v>72</v>
      </c>
      <c r="F186" s="72" t="s">
        <v>61</v>
      </c>
    </row>
    <row r="187" spans="1:6" ht="14.5">
      <c r="A187" s="72" t="s">
        <v>1002</v>
      </c>
      <c r="B187" s="72" t="s">
        <v>73</v>
      </c>
      <c r="C187" s="72" t="s">
        <v>74</v>
      </c>
      <c r="D187" s="72" t="s">
        <v>75</v>
      </c>
      <c r="E187" s="72" t="s">
        <v>72</v>
      </c>
      <c r="F187" s="72" t="s">
        <v>19</v>
      </c>
    </row>
    <row r="188" spans="1:6" ht="14.5">
      <c r="A188" s="72" t="s">
        <v>1399</v>
      </c>
      <c r="B188" s="72" t="s">
        <v>516</v>
      </c>
      <c r="C188" s="72" t="s">
        <v>356</v>
      </c>
      <c r="D188" s="72" t="s">
        <v>1010</v>
      </c>
      <c r="E188" s="72" t="s">
        <v>77</v>
      </c>
      <c r="F188" s="72" t="s">
        <v>19</v>
      </c>
    </row>
    <row r="189" spans="1:6" ht="14.5">
      <c r="A189" s="72" t="s">
        <v>1400</v>
      </c>
      <c r="B189" s="72" t="s">
        <v>1056</v>
      </c>
      <c r="C189" s="72" t="s">
        <v>1057</v>
      </c>
      <c r="D189" s="72" t="s">
        <v>1058</v>
      </c>
      <c r="E189" s="72" t="s">
        <v>77</v>
      </c>
      <c r="F189" s="72" t="s">
        <v>19</v>
      </c>
    </row>
    <row r="190" spans="1:6" ht="14.5">
      <c r="A190" s="72" t="s">
        <v>1401</v>
      </c>
      <c r="B190" s="72" t="s">
        <v>1036</v>
      </c>
      <c r="C190" s="72" t="s">
        <v>1037</v>
      </c>
      <c r="D190" s="72" t="s">
        <v>1038</v>
      </c>
      <c r="E190" s="72" t="s">
        <v>72</v>
      </c>
      <c r="F190" s="72" t="s">
        <v>19</v>
      </c>
    </row>
    <row r="191" spans="1:6" ht="14.5">
      <c r="A191" s="72" t="s">
        <v>1402</v>
      </c>
      <c r="B191" s="72" t="s">
        <v>199</v>
      </c>
      <c r="C191" s="72" t="s">
        <v>979</v>
      </c>
      <c r="D191" s="72" t="s">
        <v>1403</v>
      </c>
      <c r="E191" s="72" t="s">
        <v>72</v>
      </c>
      <c r="F191" s="72" t="s">
        <v>65</v>
      </c>
    </row>
    <row r="192" spans="1:6" ht="14.5">
      <c r="A192" s="72" t="s">
        <v>1404</v>
      </c>
      <c r="B192" s="72" t="s">
        <v>142</v>
      </c>
      <c r="C192" s="72" t="s">
        <v>269</v>
      </c>
      <c r="D192" s="72" t="s">
        <v>1405</v>
      </c>
      <c r="E192" s="72" t="s">
        <v>72</v>
      </c>
      <c r="F192" s="72" t="s">
        <v>65</v>
      </c>
    </row>
    <row r="193" spans="1:6" ht="14.5">
      <c r="A193" s="72" t="s">
        <v>1406</v>
      </c>
      <c r="B193" s="72" t="s">
        <v>569</v>
      </c>
      <c r="C193" s="72" t="s">
        <v>769</v>
      </c>
      <c r="D193" s="72" t="s">
        <v>770</v>
      </c>
      <c r="E193" s="72" t="s">
        <v>77</v>
      </c>
      <c r="F193" s="72" t="s">
        <v>1147</v>
      </c>
    </row>
    <row r="194" spans="1:6" ht="14.5">
      <c r="A194" s="72" t="s">
        <v>1407</v>
      </c>
      <c r="B194" s="72" t="s">
        <v>772</v>
      </c>
      <c r="C194" s="72" t="s">
        <v>769</v>
      </c>
      <c r="D194" s="72" t="s">
        <v>426</v>
      </c>
      <c r="E194" s="72" t="s">
        <v>72</v>
      </c>
      <c r="F194" s="72" t="s">
        <v>1147</v>
      </c>
    </row>
    <row r="195" spans="1:6" ht="14.5">
      <c r="A195" s="72" t="s">
        <v>1408</v>
      </c>
      <c r="B195" s="72" t="s">
        <v>1409</v>
      </c>
      <c r="C195" s="72" t="s">
        <v>1410</v>
      </c>
      <c r="D195" s="72" t="s">
        <v>1411</v>
      </c>
      <c r="E195" s="72" t="s">
        <v>72</v>
      </c>
      <c r="F195" s="72" t="s">
        <v>1147</v>
      </c>
    </row>
    <row r="196" spans="1:6" ht="14.5">
      <c r="A196" s="72" t="s">
        <v>1412</v>
      </c>
      <c r="B196" s="72" t="s">
        <v>905</v>
      </c>
      <c r="C196" s="72" t="s">
        <v>137</v>
      </c>
      <c r="D196" s="72" t="s">
        <v>1413</v>
      </c>
      <c r="E196" s="72" t="s">
        <v>72</v>
      </c>
      <c r="F196" s="72" t="s">
        <v>58</v>
      </c>
    </row>
    <row r="197" spans="1:6" ht="14.5">
      <c r="A197" s="72" t="s">
        <v>1414</v>
      </c>
      <c r="B197" s="72" t="s">
        <v>1415</v>
      </c>
      <c r="C197" s="72" t="s">
        <v>1416</v>
      </c>
      <c r="D197" s="72" t="s">
        <v>1417</v>
      </c>
      <c r="E197" s="72" t="s">
        <v>77</v>
      </c>
      <c r="F197" s="72" t="s">
        <v>63</v>
      </c>
    </row>
    <row r="198" spans="1:6" ht="14.5">
      <c r="A198" s="72" t="s">
        <v>1418</v>
      </c>
      <c r="B198" s="72" t="s">
        <v>239</v>
      </c>
      <c r="C198" s="72" t="s">
        <v>240</v>
      </c>
      <c r="D198" s="72" t="s">
        <v>241</v>
      </c>
      <c r="E198" s="72" t="s">
        <v>72</v>
      </c>
      <c r="F198" s="72" t="s">
        <v>59</v>
      </c>
    </row>
    <row r="199" spans="1:6" ht="14.5">
      <c r="A199" s="72" t="s">
        <v>900</v>
      </c>
      <c r="B199" s="72" t="s">
        <v>99</v>
      </c>
      <c r="C199" s="72" t="s">
        <v>30</v>
      </c>
      <c r="D199" s="72" t="s">
        <v>100</v>
      </c>
      <c r="E199" s="72" t="s">
        <v>77</v>
      </c>
      <c r="F199" s="72" t="s">
        <v>21</v>
      </c>
    </row>
    <row r="200" spans="1:6" ht="14.5">
      <c r="A200" s="72" t="s">
        <v>1419</v>
      </c>
      <c r="B200" s="72" t="s">
        <v>172</v>
      </c>
      <c r="C200" s="72" t="s">
        <v>173</v>
      </c>
      <c r="D200" s="72" t="s">
        <v>174</v>
      </c>
      <c r="E200" s="72" t="s">
        <v>77</v>
      </c>
      <c r="F200" s="72" t="s">
        <v>21</v>
      </c>
    </row>
    <row r="201" spans="1:6" ht="14.5">
      <c r="A201" s="72" t="s">
        <v>1420</v>
      </c>
      <c r="B201" s="72" t="s">
        <v>1421</v>
      </c>
      <c r="C201" s="72" t="s">
        <v>1422</v>
      </c>
      <c r="D201" s="72" t="s">
        <v>1423</v>
      </c>
      <c r="E201" s="72" t="s">
        <v>72</v>
      </c>
      <c r="F201" s="72" t="s">
        <v>22</v>
      </c>
    </row>
    <row r="202" spans="1:6" ht="14.5">
      <c r="A202" s="72" t="s">
        <v>1424</v>
      </c>
      <c r="B202" s="72" t="s">
        <v>73</v>
      </c>
      <c r="C202" s="72" t="s">
        <v>1425</v>
      </c>
      <c r="D202" s="72" t="s">
        <v>1426</v>
      </c>
      <c r="E202" s="72" t="s">
        <v>72</v>
      </c>
      <c r="F202" s="72" t="s">
        <v>22</v>
      </c>
    </row>
    <row r="203" spans="1:6" ht="14.5">
      <c r="A203" s="72" t="s">
        <v>1427</v>
      </c>
      <c r="B203" s="72" t="s">
        <v>1428</v>
      </c>
      <c r="C203" s="72" t="s">
        <v>667</v>
      </c>
      <c r="D203" s="72" t="s">
        <v>1429</v>
      </c>
      <c r="E203" s="72" t="s">
        <v>72</v>
      </c>
      <c r="F203" s="72" t="s">
        <v>22</v>
      </c>
    </row>
    <row r="204" spans="1:6" ht="14.5">
      <c r="A204" s="72" t="s">
        <v>1430</v>
      </c>
      <c r="B204" s="72" t="s">
        <v>817</v>
      </c>
      <c r="C204" s="72" t="s">
        <v>776</v>
      </c>
      <c r="D204" s="72" t="s">
        <v>1431</v>
      </c>
      <c r="E204" s="72" t="s">
        <v>77</v>
      </c>
      <c r="F204" s="72" t="s">
        <v>1147</v>
      </c>
    </row>
    <row r="205" spans="1:6" ht="14.5">
      <c r="A205" s="72" t="s">
        <v>1145</v>
      </c>
      <c r="B205" s="72" t="s">
        <v>123</v>
      </c>
      <c r="C205" s="72" t="s">
        <v>8</v>
      </c>
      <c r="D205" s="72" t="s">
        <v>124</v>
      </c>
      <c r="E205" s="72" t="s">
        <v>72</v>
      </c>
      <c r="F205" s="72" t="s">
        <v>19</v>
      </c>
    </row>
    <row r="206" spans="1:6" ht="14.5">
      <c r="A206" s="72" t="s">
        <v>1432</v>
      </c>
      <c r="B206" s="72" t="s">
        <v>636</v>
      </c>
      <c r="C206" s="72" t="s">
        <v>1433</v>
      </c>
      <c r="D206" s="72" t="s">
        <v>1434</v>
      </c>
      <c r="E206" s="72" t="s">
        <v>77</v>
      </c>
      <c r="F206" s="72" t="s">
        <v>19</v>
      </c>
    </row>
    <row r="207" spans="1:6" ht="14.5">
      <c r="A207" s="72" t="s">
        <v>1435</v>
      </c>
      <c r="B207" s="72" t="s">
        <v>244</v>
      </c>
      <c r="C207" s="72" t="s">
        <v>281</v>
      </c>
      <c r="D207" s="72" t="s">
        <v>549</v>
      </c>
      <c r="E207" s="72" t="s">
        <v>72</v>
      </c>
      <c r="F207" s="72" t="s">
        <v>61</v>
      </c>
    </row>
    <row r="208" spans="1:6" ht="14.5">
      <c r="A208" s="72" t="s">
        <v>718</v>
      </c>
      <c r="B208" s="72" t="s">
        <v>274</v>
      </c>
      <c r="C208" s="72" t="s">
        <v>719</v>
      </c>
      <c r="D208" s="72" t="s">
        <v>280</v>
      </c>
      <c r="E208" s="72" t="s">
        <v>77</v>
      </c>
      <c r="F208" s="72" t="s">
        <v>61</v>
      </c>
    </row>
    <row r="209" spans="1:6" ht="14.5">
      <c r="A209" s="72" t="s">
        <v>1436</v>
      </c>
      <c r="B209" s="72" t="s">
        <v>282</v>
      </c>
      <c r="C209" s="72" t="s">
        <v>281</v>
      </c>
      <c r="D209" s="72" t="s">
        <v>283</v>
      </c>
      <c r="E209" s="72" t="s">
        <v>77</v>
      </c>
      <c r="F209" s="72" t="s">
        <v>61</v>
      </c>
    </row>
    <row r="210" spans="1:6" ht="14.5">
      <c r="A210" s="72" t="s">
        <v>1437</v>
      </c>
      <c r="B210" s="72" t="s">
        <v>83</v>
      </c>
      <c r="C210" s="72" t="s">
        <v>117</v>
      </c>
      <c r="D210" s="72" t="s">
        <v>1438</v>
      </c>
      <c r="E210" s="72" t="s">
        <v>72</v>
      </c>
      <c r="F210" s="72" t="s">
        <v>61</v>
      </c>
    </row>
    <row r="211" spans="1:6" ht="14.5">
      <c r="A211" s="72" t="s">
        <v>867</v>
      </c>
      <c r="B211" s="72" t="s">
        <v>353</v>
      </c>
      <c r="C211" s="72" t="s">
        <v>354</v>
      </c>
      <c r="D211" s="72" t="s">
        <v>355</v>
      </c>
      <c r="E211" s="72" t="s">
        <v>72</v>
      </c>
      <c r="F211" s="72" t="s">
        <v>61</v>
      </c>
    </row>
    <row r="212" spans="1:6" ht="14.5">
      <c r="A212" s="72" t="s">
        <v>1439</v>
      </c>
      <c r="B212" s="72" t="s">
        <v>435</v>
      </c>
      <c r="C212" s="72" t="s">
        <v>436</v>
      </c>
      <c r="D212" s="72" t="s">
        <v>437</v>
      </c>
      <c r="E212" s="72" t="s">
        <v>72</v>
      </c>
      <c r="F212" s="72" t="s">
        <v>61</v>
      </c>
    </row>
    <row r="213" spans="1:6" ht="14.5">
      <c r="A213" s="72" t="s">
        <v>1440</v>
      </c>
      <c r="B213" s="72" t="s">
        <v>85</v>
      </c>
      <c r="C213" s="72" t="s">
        <v>431</v>
      </c>
      <c r="D213" s="72" t="s">
        <v>432</v>
      </c>
      <c r="E213" s="72" t="s">
        <v>72</v>
      </c>
      <c r="F213" s="72" t="s">
        <v>61</v>
      </c>
    </row>
    <row r="214" spans="1:6" ht="14.5">
      <c r="A214" s="72" t="s">
        <v>1441</v>
      </c>
      <c r="B214" s="72" t="s">
        <v>302</v>
      </c>
      <c r="C214" s="72" t="s">
        <v>303</v>
      </c>
      <c r="D214" s="72" t="s">
        <v>249</v>
      </c>
      <c r="E214" s="72" t="s">
        <v>77</v>
      </c>
      <c r="F214" s="72" t="s">
        <v>61</v>
      </c>
    </row>
    <row r="215" spans="1:6" ht="14.5">
      <c r="A215" s="72" t="s">
        <v>1170</v>
      </c>
      <c r="B215" s="72" t="s">
        <v>1171</v>
      </c>
      <c r="C215" s="72" t="s">
        <v>1172</v>
      </c>
      <c r="D215" s="72" t="s">
        <v>1442</v>
      </c>
      <c r="E215" s="72" t="s">
        <v>72</v>
      </c>
      <c r="F215" s="72" t="s">
        <v>64</v>
      </c>
    </row>
    <row r="216" spans="1:6" ht="14.5">
      <c r="A216" s="72" t="s">
        <v>766</v>
      </c>
      <c r="B216" s="72" t="s">
        <v>536</v>
      </c>
      <c r="C216" s="72" t="s">
        <v>767</v>
      </c>
      <c r="D216" s="72" t="s">
        <v>768</v>
      </c>
      <c r="E216" s="72" t="s">
        <v>72</v>
      </c>
      <c r="F216" s="72" t="s">
        <v>64</v>
      </c>
    </row>
    <row r="217" spans="1:6" ht="14.5">
      <c r="A217" s="72" t="s">
        <v>760</v>
      </c>
      <c r="B217" s="72" t="s">
        <v>565</v>
      </c>
      <c r="C217" s="72" t="s">
        <v>150</v>
      </c>
      <c r="D217" s="72" t="s">
        <v>761</v>
      </c>
      <c r="E217" s="72" t="s">
        <v>77</v>
      </c>
      <c r="F217" s="72" t="s">
        <v>64</v>
      </c>
    </row>
    <row r="218" spans="1:6" ht="14.5">
      <c r="A218" s="72" t="s">
        <v>982</v>
      </c>
      <c r="B218" s="72" t="s">
        <v>366</v>
      </c>
      <c r="C218" s="72" t="s">
        <v>983</v>
      </c>
      <c r="D218" s="72" t="s">
        <v>984</v>
      </c>
      <c r="E218" s="72" t="s">
        <v>72</v>
      </c>
      <c r="F218" s="72" t="s">
        <v>64</v>
      </c>
    </row>
    <row r="219" spans="1:6" ht="14.5">
      <c r="A219" s="72" t="s">
        <v>990</v>
      </c>
      <c r="B219" s="72" t="s">
        <v>991</v>
      </c>
      <c r="C219" s="72" t="s">
        <v>992</v>
      </c>
      <c r="D219" s="72" t="s">
        <v>993</v>
      </c>
      <c r="E219" s="72" t="s">
        <v>77</v>
      </c>
      <c r="F219" s="72" t="s">
        <v>64</v>
      </c>
    </row>
    <row r="220" spans="1:6" ht="14.5">
      <c r="A220" s="72" t="s">
        <v>676</v>
      </c>
      <c r="B220" s="72" t="s">
        <v>454</v>
      </c>
      <c r="C220" s="72" t="s">
        <v>455</v>
      </c>
      <c r="D220" s="72" t="s">
        <v>456</v>
      </c>
      <c r="E220" s="72" t="s">
        <v>77</v>
      </c>
      <c r="F220" s="72" t="s">
        <v>64</v>
      </c>
    </row>
    <row r="221" spans="1:6" ht="14.5">
      <c r="A221" s="72" t="s">
        <v>1443</v>
      </c>
      <c r="B221" s="72" t="s">
        <v>89</v>
      </c>
      <c r="C221" s="72" t="s">
        <v>150</v>
      </c>
      <c r="D221" s="72" t="s">
        <v>486</v>
      </c>
      <c r="E221" s="72" t="s">
        <v>72</v>
      </c>
      <c r="F221" s="72" t="s">
        <v>64</v>
      </c>
    </row>
    <row r="222" spans="1:6" ht="14.5">
      <c r="A222" s="72" t="s">
        <v>1444</v>
      </c>
      <c r="B222" s="72" t="s">
        <v>333</v>
      </c>
      <c r="C222" s="72" t="s">
        <v>98</v>
      </c>
      <c r="D222" s="72" t="s">
        <v>980</v>
      </c>
      <c r="E222" s="72" t="s">
        <v>72</v>
      </c>
      <c r="F222" s="72" t="s">
        <v>64</v>
      </c>
    </row>
    <row r="223" spans="1:6" ht="14.5">
      <c r="A223" s="72" t="s">
        <v>1445</v>
      </c>
      <c r="B223" s="72" t="s">
        <v>83</v>
      </c>
      <c r="C223" s="72" t="s">
        <v>482</v>
      </c>
      <c r="D223" s="72" t="s">
        <v>483</v>
      </c>
      <c r="E223" s="72" t="s">
        <v>72</v>
      </c>
      <c r="F223" s="72" t="s">
        <v>64</v>
      </c>
    </row>
    <row r="224" spans="1:6" ht="14.5">
      <c r="A224" s="72" t="s">
        <v>995</v>
      </c>
      <c r="B224" s="72" t="s">
        <v>132</v>
      </c>
      <c r="C224" s="72" t="s">
        <v>271</v>
      </c>
      <c r="D224" s="72" t="s">
        <v>538</v>
      </c>
      <c r="E224" s="72" t="s">
        <v>77</v>
      </c>
      <c r="F224" s="72" t="s">
        <v>64</v>
      </c>
    </row>
    <row r="225" spans="1:6" ht="14.5">
      <c r="A225" s="72" t="s">
        <v>764</v>
      </c>
      <c r="B225" s="72" t="s">
        <v>298</v>
      </c>
      <c r="C225" s="72" t="s">
        <v>297</v>
      </c>
      <c r="D225" s="72" t="s">
        <v>299</v>
      </c>
      <c r="E225" s="72" t="s">
        <v>72</v>
      </c>
      <c r="F225" s="72" t="s">
        <v>64</v>
      </c>
    </row>
    <row r="226" spans="1:6" ht="14.5">
      <c r="A226" s="72" t="s">
        <v>1446</v>
      </c>
      <c r="B226" s="72" t="s">
        <v>200</v>
      </c>
      <c r="C226" s="72" t="s">
        <v>300</v>
      </c>
      <c r="D226" s="72" t="s">
        <v>301</v>
      </c>
      <c r="E226" s="72" t="s">
        <v>72</v>
      </c>
      <c r="F226" s="72" t="s">
        <v>64</v>
      </c>
    </row>
    <row r="227" spans="1:6" ht="14.5">
      <c r="A227" s="72" t="s">
        <v>1447</v>
      </c>
      <c r="B227" s="72" t="s">
        <v>889</v>
      </c>
      <c r="C227" s="72" t="s">
        <v>568</v>
      </c>
      <c r="D227" s="72" t="s">
        <v>1448</v>
      </c>
      <c r="E227" s="72" t="s">
        <v>77</v>
      </c>
      <c r="F227" s="72" t="s">
        <v>64</v>
      </c>
    </row>
    <row r="228" spans="1:6" ht="14.5">
      <c r="A228" s="72" t="s">
        <v>1449</v>
      </c>
      <c r="B228" s="72" t="s">
        <v>1450</v>
      </c>
      <c r="C228" s="72" t="s">
        <v>1451</v>
      </c>
      <c r="D228" s="72" t="s">
        <v>1452</v>
      </c>
      <c r="E228" s="72" t="s">
        <v>72</v>
      </c>
      <c r="F228" s="72" t="s">
        <v>64</v>
      </c>
    </row>
    <row r="229" spans="1:6" ht="14.5">
      <c r="A229" s="72" t="s">
        <v>762</v>
      </c>
      <c r="B229" s="72" t="s">
        <v>84</v>
      </c>
      <c r="C229" s="72" t="s">
        <v>568</v>
      </c>
      <c r="D229" s="72" t="s">
        <v>481</v>
      </c>
      <c r="E229" s="72" t="s">
        <v>72</v>
      </c>
      <c r="F229" s="72" t="s">
        <v>64</v>
      </c>
    </row>
    <row r="230" spans="1:6" ht="14.5">
      <c r="A230" s="72" t="s">
        <v>1453</v>
      </c>
      <c r="B230" s="72" t="s">
        <v>1454</v>
      </c>
      <c r="C230" s="72" t="s">
        <v>1455</v>
      </c>
      <c r="D230" s="72" t="s">
        <v>1456</v>
      </c>
      <c r="E230" s="72" t="s">
        <v>72</v>
      </c>
      <c r="F230" s="72" t="s">
        <v>64</v>
      </c>
    </row>
    <row r="231" spans="1:6" ht="14.5">
      <c r="A231" s="72" t="s">
        <v>1457</v>
      </c>
      <c r="B231" s="72" t="s">
        <v>505</v>
      </c>
      <c r="C231" s="72" t="s">
        <v>1458</v>
      </c>
      <c r="D231" s="72" t="s">
        <v>1459</v>
      </c>
      <c r="E231" s="72" t="s">
        <v>72</v>
      </c>
      <c r="F231" s="72" t="s">
        <v>22</v>
      </c>
    </row>
    <row r="232" spans="1:6" ht="14.5">
      <c r="A232" s="72" t="s">
        <v>1460</v>
      </c>
      <c r="B232" s="72" t="s">
        <v>361</v>
      </c>
      <c r="C232" s="72" t="s">
        <v>966</v>
      </c>
      <c r="D232" s="72" t="s">
        <v>967</v>
      </c>
      <c r="E232" s="72" t="s">
        <v>77</v>
      </c>
      <c r="F232" s="72" t="s">
        <v>22</v>
      </c>
    </row>
    <row r="233" spans="1:6" ht="14.5">
      <c r="A233" s="72" t="s">
        <v>1461</v>
      </c>
      <c r="B233" s="72" t="s">
        <v>503</v>
      </c>
      <c r="C233" s="72" t="s">
        <v>975</v>
      </c>
      <c r="D233" s="72" t="s">
        <v>1462</v>
      </c>
      <c r="E233" s="72" t="s">
        <v>77</v>
      </c>
      <c r="F233" s="72" t="s">
        <v>22</v>
      </c>
    </row>
    <row r="234" spans="1:6" ht="14.5">
      <c r="A234" s="72" t="s">
        <v>846</v>
      </c>
      <c r="B234" s="72" t="s">
        <v>589</v>
      </c>
      <c r="C234" s="72" t="s">
        <v>847</v>
      </c>
      <c r="D234" s="72" t="s">
        <v>848</v>
      </c>
      <c r="E234" s="72" t="s">
        <v>72</v>
      </c>
      <c r="F234" s="72" t="s">
        <v>1352</v>
      </c>
    </row>
    <row r="235" spans="1:6" ht="14.5">
      <c r="A235" s="72" t="s">
        <v>1463</v>
      </c>
      <c r="B235" s="72" t="s">
        <v>179</v>
      </c>
      <c r="C235" s="72" t="s">
        <v>180</v>
      </c>
      <c r="D235" s="72" t="s">
        <v>181</v>
      </c>
      <c r="E235" s="72" t="s">
        <v>77</v>
      </c>
      <c r="F235" s="72" t="s">
        <v>1352</v>
      </c>
    </row>
    <row r="236" spans="1:6" ht="14.5">
      <c r="A236" s="72" t="s">
        <v>1464</v>
      </c>
      <c r="B236" s="72" t="s">
        <v>276</v>
      </c>
      <c r="C236" s="72" t="s">
        <v>1465</v>
      </c>
      <c r="D236" s="72" t="s">
        <v>1466</v>
      </c>
      <c r="E236" s="72" t="s">
        <v>72</v>
      </c>
      <c r="F236" s="72" t="s">
        <v>1352</v>
      </c>
    </row>
    <row r="237" spans="1:6" ht="14.5">
      <c r="A237" s="72" t="s">
        <v>1467</v>
      </c>
      <c r="B237" s="72" t="s">
        <v>350</v>
      </c>
      <c r="C237" s="72" t="s">
        <v>227</v>
      </c>
      <c r="D237" s="72" t="s">
        <v>1468</v>
      </c>
      <c r="E237" s="72" t="s">
        <v>77</v>
      </c>
      <c r="F237" s="72" t="s">
        <v>1352</v>
      </c>
    </row>
    <row r="238" spans="1:6" ht="14.5">
      <c r="A238" s="72" t="s">
        <v>1469</v>
      </c>
      <c r="B238" s="72" t="s">
        <v>141</v>
      </c>
      <c r="C238" s="72" t="s">
        <v>294</v>
      </c>
      <c r="D238" s="72" t="s">
        <v>295</v>
      </c>
      <c r="E238" s="72" t="s">
        <v>72</v>
      </c>
      <c r="F238" s="72" t="s">
        <v>1352</v>
      </c>
    </row>
    <row r="239" spans="1:6" ht="14.5">
      <c r="A239" s="72" t="s">
        <v>1470</v>
      </c>
      <c r="B239" s="72" t="s">
        <v>171</v>
      </c>
      <c r="C239" s="72" t="s">
        <v>358</v>
      </c>
      <c r="D239" s="72" t="s">
        <v>359</v>
      </c>
      <c r="E239" s="72" t="s">
        <v>77</v>
      </c>
      <c r="F239" s="72" t="s">
        <v>1352</v>
      </c>
    </row>
    <row r="240" spans="1:6" ht="14.5">
      <c r="A240" s="72" t="s">
        <v>1077</v>
      </c>
      <c r="B240" s="72" t="s">
        <v>96</v>
      </c>
      <c r="C240" s="72" t="s">
        <v>210</v>
      </c>
      <c r="D240" s="72" t="s">
        <v>211</v>
      </c>
      <c r="E240" s="72" t="s">
        <v>72</v>
      </c>
      <c r="F240" s="72" t="s">
        <v>1352</v>
      </c>
    </row>
    <row r="241" spans="1:6" ht="14.5">
      <c r="A241" s="72" t="s">
        <v>1471</v>
      </c>
      <c r="B241" s="72" t="s">
        <v>487</v>
      </c>
      <c r="C241" s="72" t="s">
        <v>488</v>
      </c>
      <c r="D241" s="72" t="s">
        <v>489</v>
      </c>
      <c r="E241" s="72" t="s">
        <v>72</v>
      </c>
      <c r="F241" s="72" t="s">
        <v>1352</v>
      </c>
    </row>
    <row r="242" spans="1:6" ht="14.5">
      <c r="A242" s="72" t="s">
        <v>1472</v>
      </c>
      <c r="B242" s="72" t="s">
        <v>433</v>
      </c>
      <c r="C242" s="72" t="s">
        <v>87</v>
      </c>
      <c r="D242" s="72" t="s">
        <v>434</v>
      </c>
      <c r="E242" s="72" t="s">
        <v>72</v>
      </c>
      <c r="F242" s="72" t="s">
        <v>1352</v>
      </c>
    </row>
    <row r="243" spans="1:6" ht="14.5">
      <c r="A243" s="72" t="s">
        <v>1473</v>
      </c>
      <c r="B243" s="72" t="s">
        <v>39</v>
      </c>
      <c r="C243" s="72" t="s">
        <v>1474</v>
      </c>
      <c r="D243" s="72" t="s">
        <v>1475</v>
      </c>
      <c r="E243" s="72" t="s">
        <v>72</v>
      </c>
      <c r="F243" s="72" t="s">
        <v>1352</v>
      </c>
    </row>
    <row r="244" spans="1:6" ht="14.5">
      <c r="A244" s="72" t="s">
        <v>810</v>
      </c>
      <c r="B244" s="72" t="s">
        <v>318</v>
      </c>
      <c r="C244" s="72" t="s">
        <v>429</v>
      </c>
      <c r="D244" s="72" t="s">
        <v>430</v>
      </c>
      <c r="E244" s="72" t="s">
        <v>77</v>
      </c>
      <c r="F244" s="72" t="s">
        <v>1352</v>
      </c>
    </row>
    <row r="245" spans="1:6" ht="14.5">
      <c r="A245" s="72" t="s">
        <v>1476</v>
      </c>
      <c r="B245" s="72" t="s">
        <v>253</v>
      </c>
      <c r="C245" s="72" t="s">
        <v>254</v>
      </c>
      <c r="D245" s="72" t="s">
        <v>255</v>
      </c>
      <c r="E245" s="72" t="s">
        <v>72</v>
      </c>
      <c r="F245" s="72" t="s">
        <v>1352</v>
      </c>
    </row>
    <row r="246" spans="1:6" ht="14.5">
      <c r="A246" s="72" t="s">
        <v>1477</v>
      </c>
      <c r="B246" s="72" t="s">
        <v>693</v>
      </c>
      <c r="C246" s="72" t="s">
        <v>844</v>
      </c>
      <c r="D246" s="72" t="s">
        <v>598</v>
      </c>
      <c r="E246" s="72" t="s">
        <v>72</v>
      </c>
      <c r="F246" s="72" t="s">
        <v>1352</v>
      </c>
    </row>
    <row r="247" spans="1:6" ht="14.5">
      <c r="A247" s="72" t="s">
        <v>1478</v>
      </c>
      <c r="B247" s="72" t="s">
        <v>279</v>
      </c>
      <c r="C247" s="72" t="s">
        <v>338</v>
      </c>
      <c r="D247" s="72" t="s">
        <v>166</v>
      </c>
      <c r="E247" s="72" t="s">
        <v>77</v>
      </c>
      <c r="F247" s="72" t="s">
        <v>1352</v>
      </c>
    </row>
    <row r="248" spans="1:6" ht="14.5">
      <c r="A248" s="72" t="s">
        <v>1084</v>
      </c>
      <c r="B248" s="72" t="s">
        <v>490</v>
      </c>
      <c r="C248" s="72" t="s">
        <v>338</v>
      </c>
      <c r="D248" s="72" t="s">
        <v>1085</v>
      </c>
      <c r="E248" s="72" t="s">
        <v>72</v>
      </c>
      <c r="F248" s="72" t="s">
        <v>1352</v>
      </c>
    </row>
    <row r="249" spans="1:6" ht="14.5">
      <c r="A249" s="72" t="s">
        <v>1479</v>
      </c>
      <c r="B249" s="72" t="s">
        <v>102</v>
      </c>
      <c r="C249" s="72" t="s">
        <v>97</v>
      </c>
      <c r="D249" s="72" t="s">
        <v>322</v>
      </c>
      <c r="E249" s="72" t="s">
        <v>72</v>
      </c>
      <c r="F249" s="72" t="s">
        <v>1352</v>
      </c>
    </row>
    <row r="250" spans="1:6" ht="14.5">
      <c r="A250" s="72" t="s">
        <v>1480</v>
      </c>
      <c r="B250" s="72" t="s">
        <v>446</v>
      </c>
      <c r="C250" s="72" t="s">
        <v>447</v>
      </c>
      <c r="D250" s="72" t="s">
        <v>448</v>
      </c>
      <c r="E250" s="72" t="s">
        <v>77</v>
      </c>
      <c r="F250" s="72" t="s">
        <v>1352</v>
      </c>
    </row>
    <row r="251" spans="1:6" ht="14.5">
      <c r="A251" s="72" t="s">
        <v>1481</v>
      </c>
      <c r="B251" s="72" t="s">
        <v>476</v>
      </c>
      <c r="C251" s="72" t="s">
        <v>477</v>
      </c>
      <c r="D251" s="72" t="s">
        <v>478</v>
      </c>
      <c r="E251" s="72" t="s">
        <v>77</v>
      </c>
      <c r="F251" s="72" t="s">
        <v>1352</v>
      </c>
    </row>
    <row r="252" spans="1:6" ht="14.5">
      <c r="A252" s="72" t="s">
        <v>1079</v>
      </c>
      <c r="B252" s="72" t="s">
        <v>1076</v>
      </c>
      <c r="C252" s="72" t="s">
        <v>238</v>
      </c>
      <c r="D252" s="72" t="s">
        <v>1080</v>
      </c>
      <c r="E252" s="72" t="s">
        <v>77</v>
      </c>
      <c r="F252" s="72" t="s">
        <v>1352</v>
      </c>
    </row>
    <row r="253" spans="1:6" ht="14.5">
      <c r="A253" s="72" t="s">
        <v>1073</v>
      </c>
      <c r="B253" s="72" t="s">
        <v>37</v>
      </c>
      <c r="C253" s="72" t="s">
        <v>194</v>
      </c>
      <c r="D253" s="72" t="s">
        <v>195</v>
      </c>
      <c r="E253" s="72" t="s">
        <v>72</v>
      </c>
      <c r="F253" s="72" t="s">
        <v>1352</v>
      </c>
    </row>
    <row r="254" spans="1:6" ht="14.5">
      <c r="A254" s="72" t="s">
        <v>860</v>
      </c>
      <c r="B254" s="72" t="s">
        <v>78</v>
      </c>
      <c r="C254" s="72" t="s">
        <v>219</v>
      </c>
      <c r="D254" s="72" t="s">
        <v>220</v>
      </c>
      <c r="E254" s="72" t="s">
        <v>72</v>
      </c>
      <c r="F254" s="72" t="s">
        <v>1352</v>
      </c>
    </row>
    <row r="255" spans="1:6" ht="14.5">
      <c r="A255" s="72" t="s">
        <v>1482</v>
      </c>
      <c r="B255" s="72" t="s">
        <v>81</v>
      </c>
      <c r="C255" s="72" t="s">
        <v>219</v>
      </c>
      <c r="D255" s="72" t="s">
        <v>221</v>
      </c>
      <c r="E255" s="72" t="s">
        <v>72</v>
      </c>
      <c r="F255" s="72" t="s">
        <v>1352</v>
      </c>
    </row>
    <row r="256" spans="1:6" ht="14.5">
      <c r="A256" s="72" t="s">
        <v>1483</v>
      </c>
      <c r="B256" s="72" t="s">
        <v>624</v>
      </c>
      <c r="C256" s="72" t="s">
        <v>862</v>
      </c>
      <c r="D256" s="72" t="s">
        <v>1092</v>
      </c>
      <c r="E256" s="72" t="s">
        <v>77</v>
      </c>
      <c r="F256" s="72" t="s">
        <v>1352</v>
      </c>
    </row>
    <row r="257" spans="1:6" ht="14.5">
      <c r="A257" s="72" t="s">
        <v>1484</v>
      </c>
      <c r="B257" s="72" t="s">
        <v>81</v>
      </c>
      <c r="C257" s="72" t="s">
        <v>1485</v>
      </c>
      <c r="D257" s="72" t="s">
        <v>1092</v>
      </c>
      <c r="E257" s="72" t="s">
        <v>72</v>
      </c>
      <c r="F257" s="72" t="s">
        <v>1352</v>
      </c>
    </row>
    <row r="258" spans="1:6" ht="14.5">
      <c r="A258" s="72" t="s">
        <v>1486</v>
      </c>
      <c r="B258" s="72" t="s">
        <v>445</v>
      </c>
      <c r="C258" s="72" t="s">
        <v>1487</v>
      </c>
      <c r="D258" s="72" t="s">
        <v>1488</v>
      </c>
      <c r="E258" s="72" t="s">
        <v>77</v>
      </c>
      <c r="F258" s="72" t="s">
        <v>1352</v>
      </c>
    </row>
    <row r="259" spans="1:6" ht="14.5">
      <c r="A259" s="72" t="s">
        <v>1109</v>
      </c>
      <c r="B259" s="72" t="s">
        <v>342</v>
      </c>
      <c r="C259" s="72" t="s">
        <v>341</v>
      </c>
      <c r="D259" s="72" t="s">
        <v>1110</v>
      </c>
      <c r="E259" s="72" t="s">
        <v>77</v>
      </c>
      <c r="F259" s="72" t="s">
        <v>1352</v>
      </c>
    </row>
    <row r="260" spans="1:6" ht="14.5">
      <c r="A260" s="72" t="s">
        <v>1489</v>
      </c>
      <c r="B260" s="72" t="s">
        <v>237</v>
      </c>
      <c r="C260" s="72" t="s">
        <v>341</v>
      </c>
      <c r="D260" s="72" t="s">
        <v>1108</v>
      </c>
      <c r="E260" s="72" t="s">
        <v>77</v>
      </c>
      <c r="F260" s="72" t="s">
        <v>1352</v>
      </c>
    </row>
    <row r="261" spans="1:6" ht="14.5">
      <c r="A261" s="72" t="s">
        <v>1579</v>
      </c>
      <c r="B261" s="72" t="s">
        <v>1250</v>
      </c>
      <c r="C261" s="72" t="s">
        <v>1490</v>
      </c>
      <c r="D261" s="72" t="s">
        <v>1491</v>
      </c>
      <c r="E261" s="72" t="s">
        <v>77</v>
      </c>
      <c r="F261" s="72" t="s">
        <v>1352</v>
      </c>
    </row>
    <row r="262" spans="1:6" ht="14.5">
      <c r="A262" s="72" t="s">
        <v>853</v>
      </c>
      <c r="B262" s="72" t="s">
        <v>517</v>
      </c>
      <c r="C262" s="72" t="s">
        <v>518</v>
      </c>
      <c r="D262" s="72" t="s">
        <v>519</v>
      </c>
      <c r="E262" s="72" t="s">
        <v>77</v>
      </c>
      <c r="F262" s="72" t="s">
        <v>1352</v>
      </c>
    </row>
    <row r="263" spans="1:6" ht="14.5">
      <c r="A263" s="72" t="s">
        <v>1492</v>
      </c>
      <c r="B263" s="72" t="s">
        <v>107</v>
      </c>
      <c r="C263" s="72" t="s">
        <v>108</v>
      </c>
      <c r="D263" s="72" t="s">
        <v>109</v>
      </c>
      <c r="E263" s="72" t="s">
        <v>72</v>
      </c>
      <c r="F263" s="72" t="s">
        <v>1352</v>
      </c>
    </row>
    <row r="264" spans="1:6" ht="14.5">
      <c r="A264" s="72" t="s">
        <v>1493</v>
      </c>
      <c r="B264" s="72" t="s">
        <v>132</v>
      </c>
      <c r="C264" s="72" t="s">
        <v>346</v>
      </c>
      <c r="D264" s="72" t="s">
        <v>1494</v>
      </c>
      <c r="E264" s="72" t="s">
        <v>77</v>
      </c>
      <c r="F264" s="72" t="s">
        <v>1352</v>
      </c>
    </row>
    <row r="265" spans="1:6" ht="14.5">
      <c r="A265" s="72" t="s">
        <v>856</v>
      </c>
      <c r="B265" s="72" t="s">
        <v>203</v>
      </c>
      <c r="C265" s="72" t="s">
        <v>346</v>
      </c>
      <c r="D265" s="72" t="s">
        <v>347</v>
      </c>
      <c r="E265" s="72" t="s">
        <v>77</v>
      </c>
      <c r="F265" s="72" t="s">
        <v>1352</v>
      </c>
    </row>
    <row r="266" spans="1:6" ht="14.5">
      <c r="A266" s="72" t="s">
        <v>1495</v>
      </c>
      <c r="B266" s="72" t="s">
        <v>333</v>
      </c>
      <c r="C266" s="72" t="s">
        <v>1496</v>
      </c>
      <c r="D266" s="72" t="s">
        <v>1497</v>
      </c>
      <c r="E266" s="72" t="s">
        <v>72</v>
      </c>
      <c r="F266" s="72" t="s">
        <v>1352</v>
      </c>
    </row>
    <row r="267" spans="1:6" ht="14.5">
      <c r="A267" s="72" t="s">
        <v>1498</v>
      </c>
      <c r="B267" s="72" t="s">
        <v>529</v>
      </c>
      <c r="C267" s="72" t="s">
        <v>240</v>
      </c>
      <c r="D267" s="72" t="s">
        <v>486</v>
      </c>
      <c r="E267" s="72" t="s">
        <v>77</v>
      </c>
      <c r="F267" s="72" t="s">
        <v>1352</v>
      </c>
    </row>
    <row r="268" spans="1:6" ht="14.5">
      <c r="A268" s="72" t="s">
        <v>1499</v>
      </c>
      <c r="B268" s="72" t="s">
        <v>575</v>
      </c>
      <c r="C268" s="72" t="s">
        <v>1101</v>
      </c>
      <c r="D268" s="72" t="s">
        <v>1102</v>
      </c>
      <c r="E268" s="72" t="s">
        <v>72</v>
      </c>
      <c r="F268" s="72" t="s">
        <v>1352</v>
      </c>
    </row>
    <row r="269" spans="1:6" ht="14.5">
      <c r="A269" s="72" t="s">
        <v>1095</v>
      </c>
      <c r="B269" s="72" t="s">
        <v>37</v>
      </c>
      <c r="C269" s="72" t="s">
        <v>543</v>
      </c>
      <c r="D269" s="72" t="s">
        <v>544</v>
      </c>
      <c r="E269" s="72" t="s">
        <v>72</v>
      </c>
      <c r="F269" s="72" t="s">
        <v>1352</v>
      </c>
    </row>
    <row r="270" spans="1:6" ht="14.5">
      <c r="A270" s="72" t="s">
        <v>1088</v>
      </c>
      <c r="B270" s="72" t="s">
        <v>1089</v>
      </c>
      <c r="C270" s="72" t="s">
        <v>1087</v>
      </c>
      <c r="D270" s="72" t="s">
        <v>1090</v>
      </c>
      <c r="E270" s="72" t="s">
        <v>72</v>
      </c>
      <c r="F270" s="72" t="s">
        <v>1352</v>
      </c>
    </row>
    <row r="271" spans="1:6" ht="14.5">
      <c r="A271" s="72" t="s">
        <v>1106</v>
      </c>
      <c r="B271" s="72" t="s">
        <v>572</v>
      </c>
      <c r="C271" s="72" t="s">
        <v>864</v>
      </c>
      <c r="D271" s="72" t="s">
        <v>1107</v>
      </c>
      <c r="E271" s="72" t="s">
        <v>72</v>
      </c>
      <c r="F271" s="72" t="s">
        <v>1352</v>
      </c>
    </row>
    <row r="272" spans="1:6" ht="14.5">
      <c r="A272" s="72" t="s">
        <v>1500</v>
      </c>
      <c r="B272" s="72" t="s">
        <v>1501</v>
      </c>
      <c r="C272" s="72" t="s">
        <v>1100</v>
      </c>
      <c r="D272" s="72" t="s">
        <v>1502</v>
      </c>
      <c r="E272" s="72" t="s">
        <v>77</v>
      </c>
      <c r="F272" s="72" t="s">
        <v>21</v>
      </c>
    </row>
    <row r="273" spans="1:6" ht="14.5">
      <c r="A273" s="72" t="s">
        <v>1503</v>
      </c>
      <c r="B273" s="72" t="s">
        <v>199</v>
      </c>
      <c r="C273" s="72" t="s">
        <v>667</v>
      </c>
      <c r="D273" s="72" t="s">
        <v>1504</v>
      </c>
      <c r="E273" s="72" t="s">
        <v>72</v>
      </c>
      <c r="F273" s="72" t="s">
        <v>63</v>
      </c>
    </row>
    <row r="274" spans="1:6" ht="14.5">
      <c r="A274" s="72" t="s">
        <v>1505</v>
      </c>
      <c r="B274" s="72" t="s">
        <v>581</v>
      </c>
      <c r="C274" s="72" t="s">
        <v>369</v>
      </c>
      <c r="D274" s="72" t="s">
        <v>1442</v>
      </c>
      <c r="E274" s="72" t="s">
        <v>72</v>
      </c>
      <c r="F274" s="72" t="s">
        <v>63</v>
      </c>
    </row>
    <row r="275" spans="1:6" ht="14.5">
      <c r="A275" s="72" t="s">
        <v>1506</v>
      </c>
      <c r="B275" s="72" t="s">
        <v>95</v>
      </c>
      <c r="C275" s="72" t="s">
        <v>791</v>
      </c>
      <c r="D275" s="72" t="s">
        <v>792</v>
      </c>
      <c r="E275" s="72" t="s">
        <v>72</v>
      </c>
      <c r="F275" s="72" t="s">
        <v>21</v>
      </c>
    </row>
    <row r="276" spans="1:6" ht="14.5">
      <c r="A276" s="72" t="s">
        <v>1507</v>
      </c>
      <c r="B276" s="72" t="s">
        <v>84</v>
      </c>
      <c r="C276" s="72" t="s">
        <v>976</v>
      </c>
      <c r="D276" s="72" t="s">
        <v>1508</v>
      </c>
      <c r="E276" s="72" t="s">
        <v>72</v>
      </c>
      <c r="F276" s="72" t="s">
        <v>65</v>
      </c>
    </row>
    <row r="277" spans="1:6" ht="14.5">
      <c r="A277" s="72" t="s">
        <v>789</v>
      </c>
      <c r="B277" s="72" t="s">
        <v>250</v>
      </c>
      <c r="C277" s="72" t="s">
        <v>251</v>
      </c>
      <c r="D277" s="72" t="s">
        <v>252</v>
      </c>
      <c r="E277" s="72" t="s">
        <v>77</v>
      </c>
      <c r="F277" s="72" t="s">
        <v>21</v>
      </c>
    </row>
    <row r="278" spans="1:6" ht="14.5">
      <c r="A278" s="72" t="s">
        <v>1509</v>
      </c>
      <c r="B278" s="72" t="s">
        <v>493</v>
      </c>
      <c r="C278" s="72" t="s">
        <v>494</v>
      </c>
      <c r="D278" s="72" t="s">
        <v>495</v>
      </c>
      <c r="E278" s="72" t="s">
        <v>77</v>
      </c>
      <c r="F278" s="72" t="s">
        <v>19</v>
      </c>
    </row>
    <row r="279" spans="1:6" ht="14.5">
      <c r="A279" s="72" t="s">
        <v>1052</v>
      </c>
      <c r="B279" s="72" t="s">
        <v>559</v>
      </c>
      <c r="C279" s="72" t="s">
        <v>34</v>
      </c>
      <c r="D279" s="72" t="s">
        <v>1053</v>
      </c>
      <c r="E279" s="72" t="s">
        <v>77</v>
      </c>
      <c r="F279" s="72" t="s">
        <v>19</v>
      </c>
    </row>
    <row r="280" spans="1:6" ht="14.5">
      <c r="A280" s="72" t="s">
        <v>1055</v>
      </c>
      <c r="B280" s="72" t="s">
        <v>35</v>
      </c>
      <c r="C280" s="72" t="s">
        <v>34</v>
      </c>
      <c r="D280" s="72" t="s">
        <v>307</v>
      </c>
      <c r="E280" s="72" t="s">
        <v>72</v>
      </c>
      <c r="F280" s="72" t="s">
        <v>19</v>
      </c>
    </row>
    <row r="281" spans="1:6" ht="14.5">
      <c r="A281" s="72" t="s">
        <v>1510</v>
      </c>
      <c r="B281" s="72" t="s">
        <v>1048</v>
      </c>
      <c r="C281" s="72" t="s">
        <v>1046</v>
      </c>
      <c r="D281" s="72" t="s">
        <v>792</v>
      </c>
      <c r="E281" s="72" t="s">
        <v>77</v>
      </c>
      <c r="F281" s="72" t="s">
        <v>19</v>
      </c>
    </row>
    <row r="282" spans="1:6" ht="14.5">
      <c r="A282" s="72" t="s">
        <v>1511</v>
      </c>
      <c r="B282" s="72" t="s">
        <v>296</v>
      </c>
      <c r="C282" s="72" t="s">
        <v>479</v>
      </c>
      <c r="D282" s="72" t="s">
        <v>480</v>
      </c>
      <c r="E282" s="72" t="s">
        <v>72</v>
      </c>
      <c r="F282" s="72" t="s">
        <v>19</v>
      </c>
    </row>
    <row r="283" spans="1:6" ht="14.5">
      <c r="A283" s="72" t="s">
        <v>1512</v>
      </c>
      <c r="B283" s="72" t="s">
        <v>1513</v>
      </c>
      <c r="C283" s="72" t="s">
        <v>709</v>
      </c>
      <c r="D283" s="72" t="s">
        <v>1514</v>
      </c>
      <c r="E283" s="72" t="s">
        <v>77</v>
      </c>
      <c r="F283" s="72" t="s">
        <v>19</v>
      </c>
    </row>
    <row r="284" spans="1:6" ht="14.5">
      <c r="A284" s="72" t="s">
        <v>1031</v>
      </c>
      <c r="B284" s="72" t="s">
        <v>31</v>
      </c>
      <c r="C284" s="72" t="s">
        <v>134</v>
      </c>
      <c r="D284" s="72" t="s">
        <v>135</v>
      </c>
      <c r="E284" s="72" t="s">
        <v>77</v>
      </c>
      <c r="F284" s="72" t="s">
        <v>19</v>
      </c>
    </row>
    <row r="285" spans="1:6" ht="14.5">
      <c r="A285" s="72" t="s">
        <v>1032</v>
      </c>
      <c r="B285" s="72" t="s">
        <v>89</v>
      </c>
      <c r="C285" s="72" t="s">
        <v>134</v>
      </c>
      <c r="D285" s="72" t="s">
        <v>470</v>
      </c>
      <c r="E285" s="72" t="s">
        <v>72</v>
      </c>
      <c r="F285" s="72" t="s">
        <v>19</v>
      </c>
    </row>
    <row r="286" spans="1:6" ht="14.5">
      <c r="A286" s="72" t="s">
        <v>1515</v>
      </c>
      <c r="B286" s="72" t="s">
        <v>1012</v>
      </c>
      <c r="C286" s="72" t="s">
        <v>1013</v>
      </c>
      <c r="D286" s="72" t="s">
        <v>1014</v>
      </c>
      <c r="E286" s="72" t="s">
        <v>77</v>
      </c>
      <c r="F286" s="72" t="s">
        <v>19</v>
      </c>
    </row>
    <row r="287" spans="1:6" ht="14.5">
      <c r="A287" s="72" t="s">
        <v>1121</v>
      </c>
      <c r="B287" s="72" t="s">
        <v>1122</v>
      </c>
      <c r="C287" s="72" t="s">
        <v>1123</v>
      </c>
      <c r="D287" s="72" t="s">
        <v>1124</v>
      </c>
      <c r="E287" s="72" t="s">
        <v>77</v>
      </c>
      <c r="F287" s="72" t="s">
        <v>19</v>
      </c>
    </row>
    <row r="288" spans="1:6" ht="14.5">
      <c r="A288" s="72" t="s">
        <v>1516</v>
      </c>
      <c r="B288" s="72" t="s">
        <v>165</v>
      </c>
      <c r="C288" s="72" t="s">
        <v>356</v>
      </c>
      <c r="D288" s="72" t="s">
        <v>357</v>
      </c>
      <c r="E288" s="72" t="s">
        <v>72</v>
      </c>
      <c r="F288" s="72" t="s">
        <v>19</v>
      </c>
    </row>
    <row r="289" spans="1:6" ht="14.5">
      <c r="A289" s="72" t="s">
        <v>1001</v>
      </c>
      <c r="B289" s="72" t="s">
        <v>175</v>
      </c>
      <c r="C289" s="72" t="s">
        <v>176</v>
      </c>
      <c r="D289" s="72" t="s">
        <v>177</v>
      </c>
      <c r="E289" s="72" t="s">
        <v>72</v>
      </c>
      <c r="F289" s="72" t="s">
        <v>19</v>
      </c>
    </row>
    <row r="290" spans="1:6" ht="14.5">
      <c r="A290" s="72" t="s">
        <v>1517</v>
      </c>
      <c r="B290" s="72" t="s">
        <v>496</v>
      </c>
      <c r="C290" s="72" t="s">
        <v>176</v>
      </c>
      <c r="D290" s="72" t="s">
        <v>497</v>
      </c>
      <c r="E290" s="72" t="s">
        <v>77</v>
      </c>
      <c r="F290" s="72" t="s">
        <v>19</v>
      </c>
    </row>
    <row r="291" spans="1:6" ht="14.5">
      <c r="A291" s="72" t="s">
        <v>1518</v>
      </c>
      <c r="B291" s="72" t="s">
        <v>110</v>
      </c>
      <c r="C291" s="72" t="s">
        <v>79</v>
      </c>
      <c r="D291" s="72" t="s">
        <v>80</v>
      </c>
      <c r="E291" s="72" t="s">
        <v>72</v>
      </c>
      <c r="F291" s="72" t="s">
        <v>19</v>
      </c>
    </row>
    <row r="292" spans="1:6" ht="14.5">
      <c r="A292" s="72" t="s">
        <v>1064</v>
      </c>
      <c r="B292" s="72" t="s">
        <v>1065</v>
      </c>
      <c r="C292" s="72" t="s">
        <v>920</v>
      </c>
      <c r="D292" s="72" t="s">
        <v>1066</v>
      </c>
      <c r="E292" s="72" t="s">
        <v>77</v>
      </c>
      <c r="F292" s="72" t="s">
        <v>19</v>
      </c>
    </row>
    <row r="293" spans="1:6" ht="14.5">
      <c r="A293" s="72" t="s">
        <v>1017</v>
      </c>
      <c r="B293" s="72" t="s">
        <v>1018</v>
      </c>
      <c r="C293" s="72" t="s">
        <v>1019</v>
      </c>
      <c r="D293" s="72" t="s">
        <v>1020</v>
      </c>
      <c r="E293" s="72" t="s">
        <v>72</v>
      </c>
      <c r="F293" s="72" t="s">
        <v>19</v>
      </c>
    </row>
    <row r="294" spans="1:6" ht="14.5">
      <c r="A294" s="72" t="s">
        <v>1519</v>
      </c>
      <c r="B294" s="72" t="s">
        <v>440</v>
      </c>
      <c r="C294" s="72" t="s">
        <v>441</v>
      </c>
      <c r="D294" s="72" t="s">
        <v>442</v>
      </c>
      <c r="E294" s="72" t="s">
        <v>72</v>
      </c>
      <c r="F294" s="72" t="s">
        <v>19</v>
      </c>
    </row>
    <row r="295" spans="1:6" ht="14.5">
      <c r="A295" s="72" t="s">
        <v>1520</v>
      </c>
      <c r="B295" s="72" t="s">
        <v>443</v>
      </c>
      <c r="C295" s="72" t="s">
        <v>441</v>
      </c>
      <c r="D295" s="72" t="s">
        <v>444</v>
      </c>
      <c r="E295" s="72" t="s">
        <v>77</v>
      </c>
      <c r="F295" s="72" t="s">
        <v>19</v>
      </c>
    </row>
    <row r="296" spans="1:6" ht="14.5">
      <c r="A296" s="72" t="s">
        <v>1050</v>
      </c>
      <c r="B296" s="72" t="s">
        <v>565</v>
      </c>
      <c r="C296" s="72" t="s">
        <v>1051</v>
      </c>
      <c r="D296" s="72" t="s">
        <v>502</v>
      </c>
      <c r="E296" s="72" t="s">
        <v>77</v>
      </c>
      <c r="F296" s="72" t="s">
        <v>19</v>
      </c>
    </row>
    <row r="297" spans="1:6" ht="14.5">
      <c r="A297" s="72" t="s">
        <v>1521</v>
      </c>
      <c r="B297" s="72" t="s">
        <v>250</v>
      </c>
      <c r="C297" s="72" t="s">
        <v>961</v>
      </c>
      <c r="D297" s="72" t="s">
        <v>882</v>
      </c>
      <c r="E297" s="72" t="s">
        <v>77</v>
      </c>
      <c r="F297" s="72" t="s">
        <v>61</v>
      </c>
    </row>
    <row r="298" spans="1:6" ht="14.5">
      <c r="A298" s="72" t="s">
        <v>1140</v>
      </c>
      <c r="B298" s="72" t="s">
        <v>239</v>
      </c>
      <c r="C298" s="72" t="s">
        <v>471</v>
      </c>
      <c r="D298" s="72" t="s">
        <v>472</v>
      </c>
      <c r="E298" s="72" t="s">
        <v>72</v>
      </c>
      <c r="F298" s="72" t="s">
        <v>61</v>
      </c>
    </row>
    <row r="299" spans="1:6" ht="14.5">
      <c r="A299" s="72" t="s">
        <v>1522</v>
      </c>
      <c r="B299" s="72" t="s">
        <v>712</v>
      </c>
      <c r="C299" s="72" t="s">
        <v>713</v>
      </c>
      <c r="D299" s="72" t="s">
        <v>714</v>
      </c>
      <c r="E299" s="72" t="s">
        <v>72</v>
      </c>
      <c r="F299" s="72" t="s">
        <v>61</v>
      </c>
    </row>
    <row r="300" spans="1:6" ht="14.5">
      <c r="A300" s="72" t="s">
        <v>962</v>
      </c>
      <c r="B300" s="72" t="s">
        <v>963</v>
      </c>
      <c r="C300" s="72" t="s">
        <v>960</v>
      </c>
      <c r="D300" s="72" t="s">
        <v>964</v>
      </c>
      <c r="E300" s="72" t="s">
        <v>72</v>
      </c>
      <c r="F300" s="72" t="s">
        <v>61</v>
      </c>
    </row>
    <row r="301" spans="1:6" ht="14.5">
      <c r="A301" s="72" t="s">
        <v>877</v>
      </c>
      <c r="B301" s="72" t="s">
        <v>95</v>
      </c>
      <c r="C301" s="72" t="s">
        <v>878</v>
      </c>
      <c r="D301" s="72" t="s">
        <v>879</v>
      </c>
      <c r="E301" s="72" t="s">
        <v>72</v>
      </c>
      <c r="F301" s="72" t="s">
        <v>61</v>
      </c>
    </row>
    <row r="302" spans="1:6" ht="14.5">
      <c r="A302" s="72" t="s">
        <v>1523</v>
      </c>
      <c r="B302" s="72" t="s">
        <v>777</v>
      </c>
      <c r="C302" s="72" t="s">
        <v>638</v>
      </c>
      <c r="D302" s="72" t="s">
        <v>778</v>
      </c>
      <c r="E302" s="72" t="s">
        <v>77</v>
      </c>
      <c r="F302" s="72" t="s">
        <v>63</v>
      </c>
    </row>
    <row r="303" spans="1:6" ht="14.5">
      <c r="A303" s="72" t="s">
        <v>1524</v>
      </c>
      <c r="B303" s="72" t="s">
        <v>1525</v>
      </c>
      <c r="C303" s="72" t="s">
        <v>638</v>
      </c>
      <c r="D303" s="72" t="s">
        <v>1526</v>
      </c>
      <c r="E303" s="72" t="s">
        <v>72</v>
      </c>
      <c r="F303" s="72" t="s">
        <v>63</v>
      </c>
    </row>
    <row r="304" spans="1:6" ht="14.5">
      <c r="A304" s="72" t="s">
        <v>1527</v>
      </c>
      <c r="B304" s="72" t="s">
        <v>865</v>
      </c>
      <c r="C304" s="72" t="s">
        <v>1528</v>
      </c>
      <c r="D304" s="72" t="s">
        <v>1529</v>
      </c>
      <c r="E304" s="72" t="s">
        <v>72</v>
      </c>
      <c r="F304" s="72" t="s">
        <v>63</v>
      </c>
    </row>
    <row r="305" spans="1:6" ht="14.5">
      <c r="A305" s="72" t="s">
        <v>1530</v>
      </c>
      <c r="B305" s="72" t="s">
        <v>443</v>
      </c>
      <c r="C305" s="72" t="s">
        <v>488</v>
      </c>
      <c r="D305" s="72" t="s">
        <v>859</v>
      </c>
      <c r="E305" s="72" t="s">
        <v>77</v>
      </c>
      <c r="F305" s="72" t="s">
        <v>63</v>
      </c>
    </row>
    <row r="306" spans="1:6" ht="14.5">
      <c r="A306" s="72" t="s">
        <v>1142</v>
      </c>
      <c r="B306" s="72" t="s">
        <v>82</v>
      </c>
      <c r="C306" s="72" t="s">
        <v>1143</v>
      </c>
      <c r="D306" s="72" t="s">
        <v>462</v>
      </c>
      <c r="E306" s="72" t="s">
        <v>72</v>
      </c>
      <c r="F306" s="72" t="s">
        <v>59</v>
      </c>
    </row>
    <row r="307" spans="1:6" ht="14.5">
      <c r="A307" s="72" t="s">
        <v>1531</v>
      </c>
      <c r="B307" s="72" t="s">
        <v>558</v>
      </c>
      <c r="C307" s="72" t="s">
        <v>1532</v>
      </c>
      <c r="D307" s="72" t="s">
        <v>1385</v>
      </c>
      <c r="E307" s="72" t="s">
        <v>72</v>
      </c>
      <c r="F307" s="72" t="s">
        <v>19</v>
      </c>
    </row>
    <row r="308" spans="1:6" ht="14.5">
      <c r="A308" s="72" t="s">
        <v>1533</v>
      </c>
      <c r="B308" s="72" t="s">
        <v>433</v>
      </c>
      <c r="C308" s="72" t="s">
        <v>1534</v>
      </c>
      <c r="D308" s="72" t="s">
        <v>1535</v>
      </c>
      <c r="E308" s="72" t="s">
        <v>72</v>
      </c>
      <c r="F308" s="72" t="s">
        <v>19</v>
      </c>
    </row>
    <row r="309" spans="1:6" ht="14.5">
      <c r="A309" s="72" t="s">
        <v>1536</v>
      </c>
      <c r="B309" s="72" t="s">
        <v>147</v>
      </c>
      <c r="C309" s="72" t="s">
        <v>148</v>
      </c>
      <c r="D309" s="72" t="s">
        <v>149</v>
      </c>
      <c r="E309" s="72" t="s">
        <v>72</v>
      </c>
      <c r="F309" s="72" t="s">
        <v>19</v>
      </c>
    </row>
    <row r="310" spans="1:6" ht="14.5">
      <c r="A310" s="72" t="s">
        <v>1537</v>
      </c>
      <c r="B310" s="72" t="s">
        <v>458</v>
      </c>
      <c r="C310" s="72" t="s">
        <v>459</v>
      </c>
      <c r="D310" s="72" t="s">
        <v>460</v>
      </c>
      <c r="E310" s="72" t="s">
        <v>77</v>
      </c>
      <c r="F310" s="72" t="s">
        <v>19</v>
      </c>
    </row>
    <row r="311" spans="1:6" ht="14.5">
      <c r="A311" s="72" t="s">
        <v>1538</v>
      </c>
      <c r="B311" s="72" t="s">
        <v>38</v>
      </c>
      <c r="C311" s="72" t="s">
        <v>1029</v>
      </c>
      <c r="D311" s="72" t="s">
        <v>1030</v>
      </c>
      <c r="E311" s="72" t="s">
        <v>77</v>
      </c>
      <c r="F311" s="72" t="s">
        <v>19</v>
      </c>
    </row>
    <row r="312" spans="1:6" ht="14.5">
      <c r="A312" s="72" t="s">
        <v>1539</v>
      </c>
      <c r="B312" s="72" t="s">
        <v>889</v>
      </c>
      <c r="C312" s="72" t="s">
        <v>1540</v>
      </c>
      <c r="D312" s="72" t="s">
        <v>1541</v>
      </c>
      <c r="E312" s="72" t="s">
        <v>77</v>
      </c>
      <c r="F312" s="72" t="s">
        <v>19</v>
      </c>
    </row>
    <row r="313" spans="1:6" ht="14.5">
      <c r="A313" s="72" t="s">
        <v>1542</v>
      </c>
      <c r="B313" s="72" t="s">
        <v>223</v>
      </c>
      <c r="C313" s="72" t="s">
        <v>1540</v>
      </c>
      <c r="D313" s="72" t="s">
        <v>1543</v>
      </c>
      <c r="E313" s="72" t="s">
        <v>72</v>
      </c>
      <c r="F313" s="72" t="s">
        <v>19</v>
      </c>
    </row>
    <row r="314" spans="1:6" ht="14.5">
      <c r="A314" s="72" t="s">
        <v>1023</v>
      </c>
      <c r="B314" s="72" t="s">
        <v>89</v>
      </c>
      <c r="C314" s="72" t="s">
        <v>231</v>
      </c>
      <c r="D314" s="72" t="s">
        <v>232</v>
      </c>
      <c r="E314" s="72" t="s">
        <v>72</v>
      </c>
      <c r="F314" s="72" t="s">
        <v>19</v>
      </c>
    </row>
    <row r="315" spans="1:6" ht="14.5">
      <c r="A315" s="72" t="s">
        <v>1070</v>
      </c>
      <c r="B315" s="72" t="s">
        <v>81</v>
      </c>
      <c r="C315" s="72" t="s">
        <v>550</v>
      </c>
      <c r="D315" s="72" t="s">
        <v>537</v>
      </c>
      <c r="E315" s="72" t="s">
        <v>72</v>
      </c>
      <c r="F315" s="72" t="s">
        <v>19</v>
      </c>
    </row>
    <row r="316" spans="1:6" ht="14.5">
      <c r="A316" s="72" t="s">
        <v>1544</v>
      </c>
      <c r="B316" s="72" t="s">
        <v>511</v>
      </c>
      <c r="C316" s="72" t="s">
        <v>912</v>
      </c>
      <c r="D316" s="72" t="s">
        <v>792</v>
      </c>
      <c r="E316" s="72" t="s">
        <v>72</v>
      </c>
      <c r="F316" s="72" t="s">
        <v>59</v>
      </c>
    </row>
    <row r="317" spans="1:6" ht="14.5">
      <c r="A317" s="72" t="s">
        <v>902</v>
      </c>
      <c r="B317" s="72" t="s">
        <v>170</v>
      </c>
      <c r="C317" s="72" t="s">
        <v>151</v>
      </c>
      <c r="D317" s="72" t="s">
        <v>335</v>
      </c>
      <c r="E317" s="72" t="s">
        <v>77</v>
      </c>
      <c r="F317" s="72" t="s">
        <v>61</v>
      </c>
    </row>
    <row r="318" spans="1:6" ht="14.5">
      <c r="A318" s="72" t="s">
        <v>946</v>
      </c>
      <c r="B318" s="72" t="s">
        <v>276</v>
      </c>
      <c r="C318" s="72" t="s">
        <v>277</v>
      </c>
      <c r="D318" s="72" t="s">
        <v>278</v>
      </c>
      <c r="E318" s="72" t="s">
        <v>72</v>
      </c>
      <c r="F318" s="72" t="s">
        <v>61</v>
      </c>
    </row>
    <row r="319" spans="1:6" ht="14.5">
      <c r="A319" s="72" t="s">
        <v>947</v>
      </c>
      <c r="B319" s="72" t="s">
        <v>279</v>
      </c>
      <c r="C319" s="72" t="s">
        <v>277</v>
      </c>
      <c r="D319" s="72" t="s">
        <v>546</v>
      </c>
      <c r="E319" s="72" t="s">
        <v>77</v>
      </c>
      <c r="F319" s="72" t="s">
        <v>61</v>
      </c>
    </row>
    <row r="320" spans="1:6" ht="14.5">
      <c r="A320" s="72" t="s">
        <v>944</v>
      </c>
      <c r="B320" s="72" t="s">
        <v>84</v>
      </c>
      <c r="C320" s="72" t="s">
        <v>326</v>
      </c>
      <c r="D320" s="72" t="s">
        <v>327</v>
      </c>
      <c r="E320" s="72" t="s">
        <v>72</v>
      </c>
      <c r="F320" s="72" t="s">
        <v>61</v>
      </c>
    </row>
    <row r="321" spans="1:6" ht="14.5">
      <c r="A321" s="72" t="s">
        <v>871</v>
      </c>
      <c r="B321" s="72" t="s">
        <v>553</v>
      </c>
      <c r="C321" s="72" t="s">
        <v>554</v>
      </c>
      <c r="D321" s="72" t="s">
        <v>555</v>
      </c>
      <c r="E321" s="72" t="s">
        <v>72</v>
      </c>
      <c r="F321" s="72" t="s">
        <v>61</v>
      </c>
    </row>
    <row r="322" spans="1:6" ht="14.5">
      <c r="A322" s="72" t="s">
        <v>1545</v>
      </c>
      <c r="B322" s="72" t="s">
        <v>490</v>
      </c>
      <c r="C322" s="72" t="s">
        <v>886</v>
      </c>
      <c r="D322" s="72" t="s">
        <v>504</v>
      </c>
      <c r="E322" s="72" t="s">
        <v>72</v>
      </c>
      <c r="F322" s="72" t="s">
        <v>63</v>
      </c>
    </row>
    <row r="323" spans="1:6" ht="14.5">
      <c r="A323" s="72" t="s">
        <v>1546</v>
      </c>
      <c r="B323" s="72" t="s">
        <v>805</v>
      </c>
      <c r="C323" s="72" t="s">
        <v>898</v>
      </c>
      <c r="D323" s="72" t="s">
        <v>899</v>
      </c>
      <c r="E323" s="72" t="s">
        <v>77</v>
      </c>
      <c r="F323" s="72" t="s">
        <v>21</v>
      </c>
    </row>
    <row r="324" spans="1:6" ht="14.5">
      <c r="A324" s="72" t="s">
        <v>1547</v>
      </c>
      <c r="B324" s="72" t="s">
        <v>1548</v>
      </c>
      <c r="C324" s="72" t="s">
        <v>898</v>
      </c>
      <c r="D324" s="72" t="s">
        <v>1549</v>
      </c>
      <c r="E324" s="72" t="s">
        <v>77</v>
      </c>
      <c r="F324" s="72" t="s">
        <v>21</v>
      </c>
    </row>
    <row r="325" spans="1:6" ht="14.5">
      <c r="A325" s="72" t="s">
        <v>1550</v>
      </c>
      <c r="B325" s="72" t="s">
        <v>175</v>
      </c>
      <c r="C325" s="72" t="s">
        <v>1551</v>
      </c>
      <c r="D325" s="72" t="s">
        <v>1552</v>
      </c>
      <c r="E325" s="72" t="s">
        <v>72</v>
      </c>
      <c r="F325" s="72" t="s">
        <v>19</v>
      </c>
    </row>
    <row r="326" spans="1:6" ht="14.5">
      <c r="A326" s="72" t="s">
        <v>1553</v>
      </c>
      <c r="B326" s="72" t="s">
        <v>184</v>
      </c>
      <c r="C326" s="72" t="s">
        <v>1016</v>
      </c>
      <c r="D326" s="72" t="s">
        <v>498</v>
      </c>
      <c r="E326" s="72" t="s">
        <v>77</v>
      </c>
      <c r="F326" s="72" t="s">
        <v>19</v>
      </c>
    </row>
    <row r="327" spans="1:6" ht="14.5">
      <c r="A327" s="72" t="s">
        <v>1554</v>
      </c>
      <c r="B327" s="72" t="s">
        <v>1555</v>
      </c>
      <c r="C327" s="72" t="s">
        <v>1556</v>
      </c>
      <c r="D327" s="72" t="s">
        <v>1557</v>
      </c>
      <c r="E327" s="72" t="s">
        <v>72</v>
      </c>
      <c r="F327" s="72" t="s">
        <v>19</v>
      </c>
    </row>
    <row r="328" spans="1:6" ht="14.5">
      <c r="A328" s="72" t="s">
        <v>1558</v>
      </c>
      <c r="B328" s="72" t="s">
        <v>141</v>
      </c>
      <c r="C328" s="72" t="s">
        <v>484</v>
      </c>
      <c r="D328" s="72" t="s">
        <v>485</v>
      </c>
      <c r="E328" s="72" t="s">
        <v>72</v>
      </c>
      <c r="F328" s="72" t="s">
        <v>19</v>
      </c>
    </row>
    <row r="329" spans="1:6" ht="14.5">
      <c r="A329" s="72" t="s">
        <v>1559</v>
      </c>
      <c r="B329" s="72" t="s">
        <v>83</v>
      </c>
      <c r="C329" s="72" t="s">
        <v>217</v>
      </c>
      <c r="D329" s="72" t="s">
        <v>513</v>
      </c>
      <c r="E329" s="72" t="s">
        <v>72</v>
      </c>
      <c r="F329" s="72" t="s">
        <v>19</v>
      </c>
    </row>
    <row r="330" spans="1:6" ht="14.5">
      <c r="A330" s="72" t="s">
        <v>1061</v>
      </c>
      <c r="B330" s="72" t="s">
        <v>184</v>
      </c>
      <c r="C330" s="72" t="s">
        <v>217</v>
      </c>
      <c r="D330" s="72" t="s">
        <v>218</v>
      </c>
      <c r="E330" s="72" t="s">
        <v>77</v>
      </c>
      <c r="F330" s="72" t="s">
        <v>19</v>
      </c>
    </row>
    <row r="331" spans="1:6" ht="14.5">
      <c r="A331" s="72" t="s">
        <v>1560</v>
      </c>
      <c r="B331" s="72" t="s">
        <v>531</v>
      </c>
      <c r="C331" s="72" t="s">
        <v>532</v>
      </c>
      <c r="D331" s="72" t="s">
        <v>533</v>
      </c>
      <c r="E331" s="72" t="s">
        <v>72</v>
      </c>
      <c r="F331" s="72" t="s">
        <v>19</v>
      </c>
    </row>
    <row r="332" spans="1:6" ht="14.5">
      <c r="A332" s="72" t="s">
        <v>1561</v>
      </c>
      <c r="B332" s="72" t="s">
        <v>207</v>
      </c>
      <c r="C332" s="72" t="s">
        <v>208</v>
      </c>
      <c r="D332" s="72" t="s">
        <v>209</v>
      </c>
      <c r="E332" s="72" t="s">
        <v>77</v>
      </c>
      <c r="F332" s="72" t="s">
        <v>19</v>
      </c>
    </row>
    <row r="333" spans="1:6" ht="14.5">
      <c r="A333" s="72" t="s">
        <v>1562</v>
      </c>
      <c r="B333" s="72" t="s">
        <v>531</v>
      </c>
      <c r="C333" s="72" t="s">
        <v>1068</v>
      </c>
      <c r="D333" s="72" t="s">
        <v>1069</v>
      </c>
      <c r="E333" s="72" t="s">
        <v>72</v>
      </c>
      <c r="F333" s="72" t="s">
        <v>19</v>
      </c>
    </row>
    <row r="334" spans="1:6" ht="14.5">
      <c r="A334" s="72" t="s">
        <v>1563</v>
      </c>
      <c r="B334" s="72" t="s">
        <v>159</v>
      </c>
      <c r="C334" s="72" t="s">
        <v>160</v>
      </c>
      <c r="D334" s="72" t="s">
        <v>161</v>
      </c>
      <c r="E334" s="72" t="s">
        <v>77</v>
      </c>
      <c r="F334" s="72" t="s">
        <v>61</v>
      </c>
    </row>
    <row r="335" spans="1:6" ht="14.5">
      <c r="A335" s="72" t="s">
        <v>1564</v>
      </c>
      <c r="B335" s="72" t="s">
        <v>874</v>
      </c>
      <c r="C335" s="72" t="s">
        <v>875</v>
      </c>
      <c r="D335" s="72" t="s">
        <v>876</v>
      </c>
      <c r="E335" s="72" t="s">
        <v>72</v>
      </c>
      <c r="F335" s="72" t="s">
        <v>61</v>
      </c>
    </row>
    <row r="336" spans="1:6" ht="14.5">
      <c r="A336" s="72" t="s">
        <v>873</v>
      </c>
      <c r="B336" s="72" t="s">
        <v>28</v>
      </c>
      <c r="C336" s="72" t="s">
        <v>275</v>
      </c>
      <c r="D336" s="72" t="s">
        <v>365</v>
      </c>
      <c r="E336" s="72" t="s">
        <v>72</v>
      </c>
      <c r="F336" s="72" t="s">
        <v>61</v>
      </c>
    </row>
    <row r="337" spans="1:6" ht="14.5">
      <c r="A337" s="72" t="s">
        <v>1565</v>
      </c>
      <c r="B337" s="72" t="s">
        <v>298</v>
      </c>
      <c r="C337" s="72" t="s">
        <v>951</v>
      </c>
      <c r="D337" s="72" t="s">
        <v>952</v>
      </c>
      <c r="E337" s="72" t="s">
        <v>72</v>
      </c>
      <c r="F337" s="72" t="s">
        <v>61</v>
      </c>
    </row>
    <row r="338" spans="1:6" ht="14.5">
      <c r="A338" s="72" t="s">
        <v>1566</v>
      </c>
      <c r="B338" s="72" t="s">
        <v>637</v>
      </c>
      <c r="C338" s="72" t="s">
        <v>1103</v>
      </c>
      <c r="D338" s="72" t="s">
        <v>1567</v>
      </c>
      <c r="E338" s="72" t="s">
        <v>72</v>
      </c>
      <c r="F338" s="72" t="s">
        <v>63</v>
      </c>
    </row>
    <row r="339" spans="1:6" ht="14.5">
      <c r="A339" s="72" t="s">
        <v>1568</v>
      </c>
      <c r="B339" s="72" t="s">
        <v>681</v>
      </c>
      <c r="C339" s="72" t="s">
        <v>1569</v>
      </c>
      <c r="D339" s="72" t="s">
        <v>1570</v>
      </c>
      <c r="E339" s="72" t="s">
        <v>77</v>
      </c>
      <c r="F339" s="72" t="s">
        <v>63</v>
      </c>
    </row>
    <row r="340" spans="1:6" ht="14.5">
      <c r="A340" s="72" t="s">
        <v>1133</v>
      </c>
      <c r="B340" s="72" t="s">
        <v>115</v>
      </c>
      <c r="C340" s="72" t="s">
        <v>1134</v>
      </c>
      <c r="D340" s="72" t="s">
        <v>1135</v>
      </c>
      <c r="E340" s="72" t="s">
        <v>72</v>
      </c>
      <c r="F340" s="72" t="s">
        <v>59</v>
      </c>
    </row>
    <row r="341" spans="1:6" ht="14.5">
      <c r="A341" s="72" t="s">
        <v>1571</v>
      </c>
      <c r="B341" s="72" t="s">
        <v>708</v>
      </c>
      <c r="C341" s="72" t="s">
        <v>491</v>
      </c>
      <c r="D341" s="72" t="s">
        <v>492</v>
      </c>
      <c r="E341" s="72" t="s">
        <v>77</v>
      </c>
      <c r="F341" s="72" t="s">
        <v>61</v>
      </c>
    </row>
    <row r="342" spans="1:6" ht="14.5">
      <c r="A342" s="72" t="s">
        <v>1572</v>
      </c>
      <c r="B342" s="72" t="s">
        <v>1138</v>
      </c>
      <c r="C342" s="72" t="s">
        <v>855</v>
      </c>
      <c r="D342" s="72" t="s">
        <v>1139</v>
      </c>
      <c r="E342" s="72" t="s">
        <v>72</v>
      </c>
      <c r="F342" s="72" t="s">
        <v>61</v>
      </c>
    </row>
    <row r="343" spans="1:6" ht="14.5">
      <c r="A343" s="72" t="s">
        <v>1573</v>
      </c>
      <c r="B343" s="72" t="s">
        <v>119</v>
      </c>
      <c r="C343" s="72" t="s">
        <v>120</v>
      </c>
      <c r="D343" s="72" t="s">
        <v>121</v>
      </c>
      <c r="E343" s="72" t="s">
        <v>77</v>
      </c>
      <c r="F343" s="72" t="s">
        <v>61</v>
      </c>
    </row>
    <row r="344" spans="1:6" ht="14.5">
      <c r="A344" s="72" t="s">
        <v>939</v>
      </c>
      <c r="B344" s="72" t="s">
        <v>239</v>
      </c>
      <c r="C344" s="72" t="s">
        <v>120</v>
      </c>
      <c r="D344" s="72" t="s">
        <v>940</v>
      </c>
      <c r="E344" s="72" t="s">
        <v>72</v>
      </c>
      <c r="F344" s="72" t="s">
        <v>61</v>
      </c>
    </row>
    <row r="345" spans="1:6" ht="14.5">
      <c r="A345" s="72" t="s">
        <v>1574</v>
      </c>
      <c r="B345" s="72" t="s">
        <v>1575</v>
      </c>
      <c r="C345" s="72" t="s">
        <v>1576</v>
      </c>
      <c r="D345" s="72" t="s">
        <v>1577</v>
      </c>
      <c r="E345" s="72" t="s">
        <v>77</v>
      </c>
      <c r="F345" s="72" t="s">
        <v>61</v>
      </c>
    </row>
    <row r="346" spans="1:6" ht="14.5">
      <c r="A346" s="72" t="s">
        <v>1578</v>
      </c>
      <c r="B346" s="72" t="s">
        <v>524</v>
      </c>
      <c r="C346" s="72" t="s">
        <v>525</v>
      </c>
      <c r="D346" s="72" t="s">
        <v>485</v>
      </c>
      <c r="E346" s="72" t="s">
        <v>77</v>
      </c>
      <c r="F346" s="72" t="s">
        <v>63</v>
      </c>
    </row>
    <row r="347" spans="1:6" ht="14.5">
      <c r="A347" s="72" t="s">
        <v>1141</v>
      </c>
      <c r="B347" s="72" t="s">
        <v>84</v>
      </c>
      <c r="C347" s="72" t="s">
        <v>449</v>
      </c>
      <c r="D347" s="72" t="s">
        <v>450</v>
      </c>
      <c r="E347" s="72" t="s">
        <v>72</v>
      </c>
      <c r="F347" s="72" t="s">
        <v>61</v>
      </c>
    </row>
    <row r="348" spans="1:6" ht="14.5">
      <c r="A348" s="72" t="s">
        <v>941</v>
      </c>
      <c r="B348" s="72" t="s">
        <v>244</v>
      </c>
      <c r="C348" s="72" t="s">
        <v>942</v>
      </c>
      <c r="D348" s="72" t="s">
        <v>943</v>
      </c>
      <c r="E348" s="72" t="s">
        <v>72</v>
      </c>
      <c r="F348" s="72" t="s">
        <v>61</v>
      </c>
    </row>
  </sheetData>
  <pageMargins left="0.7" right="0.7" top="0.75" bottom="0.75" header="0.3" footer="0.3"/>
  <pageSetup paperSize="9" orientation="portrait" r:id="rId1"/>
  <headerFooter>
    <oddFooter>&amp;C&amp;1#&amp;"Calibri"&amp;10&amp;K0078D7C1 - Interne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 codeName="Feuil16"/>
  <dimension ref="A1:AP45"/>
  <sheetViews>
    <sheetView tabSelected="1" zoomScaleNormal="100" workbookViewId="0">
      <selection activeCell="AN1" sqref="AN1"/>
    </sheetView>
  </sheetViews>
  <sheetFormatPr baseColWidth="10" defaultColWidth="11" defaultRowHeight="12.5"/>
  <cols>
    <col min="1" max="1" width="7.453125" customWidth="1"/>
    <col min="2" max="2" width="46.36328125" bestFit="1" customWidth="1"/>
    <col min="3" max="3" width="4.453125" customWidth="1"/>
    <col min="4" max="4" width="6.6328125" customWidth="1"/>
    <col min="5" max="5" width="4.453125" style="69" customWidth="1"/>
    <col min="6" max="6" width="5.453125" style="69" customWidth="1"/>
    <col min="7" max="7" width="4.453125" customWidth="1"/>
    <col min="8" max="8" width="5.453125" customWidth="1"/>
    <col min="9" max="9" width="4.453125" style="69" customWidth="1"/>
    <col min="10" max="10" width="5.453125" style="69" customWidth="1"/>
    <col min="11" max="11" width="4.453125" customWidth="1"/>
    <col min="12" max="12" width="5.453125" customWidth="1"/>
    <col min="13" max="14" width="5.453125" style="69" hidden="1" customWidth="1"/>
    <col min="15" max="16" width="5.453125" hidden="1" customWidth="1"/>
    <col min="17" max="18" width="5.453125" style="69" hidden="1" customWidth="1"/>
    <col min="19" max="20" width="5.453125" hidden="1" customWidth="1"/>
    <col min="21" max="22" width="5.453125" style="69" hidden="1" customWidth="1"/>
    <col min="23" max="32" width="5.453125" hidden="1" customWidth="1"/>
    <col min="33" max="33" width="7.453125" customWidth="1"/>
    <col min="34" max="35" width="7.6328125" customWidth="1"/>
    <col min="36" max="36" width="6.453125" customWidth="1"/>
    <col min="37" max="37" width="7.453125" customWidth="1"/>
    <col min="42" max="42" width="31.453125" customWidth="1"/>
  </cols>
  <sheetData>
    <row r="1" spans="1:38" ht="212">
      <c r="A1" s="23" t="s">
        <v>1580</v>
      </c>
      <c r="B1" s="8"/>
      <c r="C1" s="9" t="str">
        <f>IF(Paramètres!H3&lt;&gt;"","Engagés "&amp;Paramètres!I3&amp;" - "&amp;Paramètres!J3,"")</f>
        <v>Engagés Class Triathlon - Joué-les-Tours (37)</v>
      </c>
      <c r="D1" s="10" t="str">
        <f>IF(Paramètres!H3&lt;&gt;"","Points Etape n°"&amp;Paramètres!G3,"")</f>
        <v>Points Etape n°1</v>
      </c>
      <c r="E1" s="65" t="str">
        <f>IF(Paramètres!H4&lt;&gt;"","Engagés "&amp;Paramètres!I4&amp;" - "&amp;Paramètres!J4,"")</f>
        <v>Engagés Duathlon - Saint-Cyr-sur-Loire (37)</v>
      </c>
      <c r="F1" s="66" t="str">
        <f>IF(Paramètres!H4&lt;&gt;"","Points Etape n°"&amp;Paramètres!G4,"")</f>
        <v>Points Etape n°2</v>
      </c>
      <c r="G1" s="9" t="str">
        <f>IF(Paramètres!H5&lt;&gt;"","Engagés "&amp;Paramètres!I5&amp;" - "&amp;Paramètres!J5,"")</f>
        <v>Engagés Triathlon - St Grégoire (35)</v>
      </c>
      <c r="H1" s="10" t="str">
        <f>IF(Paramètres!H5&lt;&gt;"","Points Etape n°"&amp;Paramètres!G5,"")</f>
        <v>Points Etape n°3</v>
      </c>
      <c r="I1" s="65" t="str">
        <f>IF(Paramètres!H6&lt;&gt;"","Engagés "&amp;Paramètres!I6&amp;" - "&amp;Paramètres!J6,"")</f>
        <v>Engagés Aquathlon - St Nazaire (44)</v>
      </c>
      <c r="J1" s="66" t="str">
        <f>IF(Paramètres!H6&lt;&gt;"","Points Etape n°"&amp;Paramètres!G6,"")</f>
        <v>Points Etape n°4</v>
      </c>
      <c r="K1" s="9" t="str">
        <f>IF(Paramètres!H7&lt;&gt;"","Engagés "&amp;Paramètres!I7&amp;" - "&amp;Paramètres!J7,"")</f>
        <v>Engagés Aquathlon - St Laurent Nouan (41)</v>
      </c>
      <c r="L1" s="10" t="str">
        <f>IF(Paramètres!H7&lt;&gt;"","Points Etape n°"&amp;Paramètres!G7,"")</f>
        <v>Points Etape n°5</v>
      </c>
      <c r="M1" s="65" t="str">
        <f>IF(Paramètres!H8&lt;&gt;"","Engagés "&amp;Paramètres!I8&amp;" - "&amp;Paramètres!J8,"")</f>
        <v/>
      </c>
      <c r="N1" s="66" t="str">
        <f>IF(Paramètres!H8&lt;&gt;"","Points Etape n°"&amp;Paramètres!G8,"")</f>
        <v/>
      </c>
      <c r="O1" s="9" t="str">
        <f>IF(Paramètres!H9&lt;&gt;"","Engagés "&amp;Paramètres!I9&amp;" - "&amp;Paramètres!J9,"")</f>
        <v/>
      </c>
      <c r="P1" s="10" t="str">
        <f>IF(Paramètres!H9&lt;&gt;"","Points Etape n°"&amp;Paramètres!G9,"")</f>
        <v/>
      </c>
      <c r="Q1" s="65" t="str">
        <f>IF(Paramètres!H10&lt;&gt;"","Engagés "&amp;Paramètres!I10&amp;" - "&amp;Paramètres!J10,"")</f>
        <v/>
      </c>
      <c r="R1" s="66" t="str">
        <f>IF(Paramètres!H10&lt;&gt;"","Points Etape n°"&amp;Paramètres!G10,"")</f>
        <v/>
      </c>
      <c r="S1" s="9" t="str">
        <f>IF(Paramètres!H11&lt;&gt;"","Engagés "&amp;Paramètres!I11&amp;" - "&amp;Paramètres!J11,"")</f>
        <v/>
      </c>
      <c r="T1" s="10" t="str">
        <f>IF(Paramètres!H11&lt;&gt;"","Points Etape n°"&amp;Paramètres!G11,"")</f>
        <v/>
      </c>
      <c r="U1" s="65" t="str">
        <f>IF(Paramètres!H12&lt;&gt;"","Engagés "&amp;Paramètres!I12&amp;" - "&amp;Paramètres!J12,"")</f>
        <v/>
      </c>
      <c r="V1" s="66" t="str">
        <f>IF(Paramètres!H12&lt;&gt;"","Points Etape n°"&amp;Paramètres!G12,"")</f>
        <v/>
      </c>
      <c r="W1" s="9" t="str">
        <f>IF(Paramètres!H13&lt;&gt;"","Engagés "&amp;Paramètres!I13&amp;" - "&amp;Paramètres!J13,"")</f>
        <v/>
      </c>
      <c r="X1" s="10" t="str">
        <f>IF(Paramètres!H13&lt;&gt;"","Points Etape n°"&amp;Paramètres!G13,"")</f>
        <v/>
      </c>
      <c r="Y1" s="9" t="str">
        <f>IF(Paramètres!H14&lt;&gt;"","Engagés "&amp;Paramètres!I14&amp;" - "&amp;Paramètres!J14,"")</f>
        <v/>
      </c>
      <c r="Z1" s="10" t="str">
        <f>IF(Paramètres!H14&lt;&gt;"","Points Etape n°"&amp;Paramètres!G14,"")</f>
        <v/>
      </c>
      <c r="AA1" s="9" t="str">
        <f>IF(Paramètres!H15&lt;&gt;"","Engagés "&amp;Paramètres!I15&amp;" - "&amp;Paramètres!J15,"")</f>
        <v/>
      </c>
      <c r="AB1" s="10" t="str">
        <f>IF(Paramètres!H15&lt;&gt;"","Points Etape n°"&amp;Paramètres!G15,"")</f>
        <v/>
      </c>
      <c r="AC1" s="9" t="str">
        <f>IF(Paramètres!H16&lt;&gt;"","Engagés "&amp;Paramètres!I16&amp;" - "&amp;Paramètres!J16,"")</f>
        <v/>
      </c>
      <c r="AD1" s="10" t="str">
        <f>IF(Paramètres!H16&lt;&gt;"","Points Etape n°"&amp;Paramètres!G16,"")</f>
        <v/>
      </c>
      <c r="AE1" s="9" t="str">
        <f>IF(Paramètres!H17&lt;&gt;"","Engagés "&amp;Paramètres!I17&amp;" - "&amp;Paramètres!J17,"")</f>
        <v/>
      </c>
      <c r="AF1" s="10" t="str">
        <f>IF(Paramètres!H17&lt;&gt;"","Points Etape n°"&amp;Paramètres!G17,"")</f>
        <v/>
      </c>
      <c r="AG1" s="10" t="s">
        <v>13</v>
      </c>
      <c r="AH1" s="11" t="s">
        <v>14</v>
      </c>
      <c r="AI1" s="12" t="s">
        <v>15</v>
      </c>
      <c r="AJ1" s="10" t="s">
        <v>16</v>
      </c>
      <c r="AK1" s="10" t="s">
        <v>17</v>
      </c>
    </row>
    <row r="2" spans="1:38" ht="15" customHeight="1">
      <c r="A2" s="75">
        <f t="shared" ref="A2:A36" si="0">RANK(AH2,$AH$2:$AH$36)</f>
        <v>3</v>
      </c>
      <c r="B2" s="62" t="s">
        <v>1352</v>
      </c>
      <c r="C2" s="14">
        <f>COUNTIFS('MP F'!$D$5:$D$72,CLUBS!$B2,'MP F'!$E$5:$E$72,"&gt;0")+COUNTIFS('MP H'!$D$5:$D$72,CLUBS!$B2,'MP H'!$E$5:$E$72,"&gt;0")+COUNTIFS('PO F'!$D$5:$D$72,CLUBS!$B2,'PO F'!$E$5:$E$72,"&gt;0")+COUNTIFS('PO H'!$D$5:$D$72,CLUBS!$B2,'PO H'!$E$5:$E$72,"&gt;0")+COUNTIFS('PU F'!$D$5:$D$72,CLUBS!$B2,'PU F'!$E$5:$E$72,"&gt;0")+COUNTIFS('PU H'!$D$5:$D$72,CLUBS!$B2,'PU H'!$E$5:$E$72,"&gt;0")+COUNTIFS('BE F'!$D$5:$D$72,CLUBS!$B2,'BE F'!$E$5:$E$72,"&gt;0")+COUNTIFS('BE H'!$D$5:$D$72,CLUBS!$B2,'BE H'!$E$5:$E$72,"&gt;0")+COUNTIFS('MI F'!$D$5:$D$72,CLUBS!$B2,'MI F'!$E$5:$E$72,"&gt;0")+COUNTIFS('MI H'!$D$5:$D$72,CLUBS!$B2,'MI H'!$E$5:$E$72,"&gt;0")+COUNTIFS('CA F'!$D$5:$D$72,CLUBS!$B2,'CA F'!$E$5:$E$72,"&gt;0")+COUNTIFS('CA H'!$D$5:$D$72,CLUBS!$B2,'CA H'!$E$5:$E$72,"&gt;0")+COUNTIFS('JU F'!$D$5:$D$72,CLUBS!$B2,'JU F'!$E$5:$E$72,"&gt;0")+COUNTIFS('JU H'!$D$5:$D$72,CLUBS!$B2,'JU H'!$E$5:$E$72,"&gt;0")</f>
        <v>27</v>
      </c>
      <c r="D2" s="27">
        <f>SUMIF('MP F'!$D$5:$D$72,CLUBS!$B2,'MP F'!$F$5:$F$72)+SUMIF('MP H'!$D$5:$D$72,CLUBS!$B2,'MP H'!$F$5:$F$72)+SUMIF('PO F'!$D$5:$D$72,CLUBS!$B2,'PO F'!$F$5:$F$72)+SUMIF('PO H'!$D$5:$D$72,CLUBS!$B2,'PO H'!$F$5:$F$72)+SUMIF('PU F'!$D$5:$D$72,CLUBS!$B2,'PU F'!$F$5:$F$72)+SUMIF('PU H'!$D$5:$D$72,CLUBS!$B2,'PU H'!$F$5:$F$72)+SUMIF('BE F'!$D$5:$D$72,CLUBS!$B2,'BE F'!$F$5:$F$72)+SUMIF('BE H'!$D$5:$D$72,CLUBS!$B2,'BE H'!$F$5:$F$72)+SUMIF('MI F'!$D$5:$D$72,CLUBS!$B2,'MI F'!$F$5:$F$72)+SUMIF('MI H'!$D$5:$D$72,CLUBS!$B2,'MI H'!$F$5:$F$72)+SUMIF('CA F'!$D$5:$D$72,CLUBS!$B2,'CA F'!$F$5:$F$72)+SUMIF('CA H'!$D$5:$D$72,CLUBS!$B2,'CA H'!$F$5:$F$72)+SUMIF('JU F'!$D$5:$D$72,CLUBS!$B2,'JU F'!$F$5:$F$72)+SUMIF('JU H'!$D$5:$D$72,CLUBS!$B2,'JU H'!$F$5:$F$72)</f>
        <v>2879</v>
      </c>
      <c r="E2" s="67">
        <f>COUNTIFS('MP F'!$D$5:$D$72,CLUBS!$B2,'MP F'!$G$5:$G$72,"&gt;0")+COUNTIFS('MP H'!$D$5:$D$72,CLUBS!$B2,'MP H'!$G$5:$G$72,"&gt;0")+COUNTIFS('PO F'!$D$5:$D$72,CLUBS!$B2,'PO F'!$G$5:$G$72,"&gt;0")+COUNTIFS('PO H'!$D$5:$D$72,CLUBS!$B2,'PO H'!$G$5:$G$72,"&gt;0")+COUNTIFS('PU F'!$D$5:$D$72,CLUBS!$B2,'PU F'!$G$5:$G$72,"&gt;0")+COUNTIFS('PU H'!$D$5:$D$72,CLUBS!$B2,'PU H'!$G$5:$G$72,"&gt;0")+COUNTIFS('BE F'!$D$5:$D$72,CLUBS!$B2,'BE F'!$G$5:$G$72,"&gt;0")+COUNTIFS('BE H'!$D$5:$D$72,CLUBS!$B2,'BE H'!$G$5:$G$72,"&gt;0")+COUNTIFS('MI F'!$D$5:$D$72,CLUBS!$B2,'MI F'!$G$5:$G$72,"&gt;0")+COUNTIFS('MI H'!$D$5:$D$72,CLUBS!$B2,'MI H'!$G$5:$G$72,"&gt;0")+COUNTIFS('CA F'!$D$5:$D$72,CLUBS!$B2,'CA F'!$G$5:$G$72,"&gt;0")+COUNTIFS('CA H'!$D$5:$D$72,CLUBS!$B2,'CA H'!$G$5:$G$72,"&gt;0")+COUNTIFS('JU F'!$D$5:$D$72,CLUBS!$B2,'JU F'!$G$5:$G$72,"&gt;0")+COUNTIFS('JU H'!$D$5:$D$72,CLUBS!$B2,'JU H'!$G$5:$G$72,"&gt;0")</f>
        <v>20</v>
      </c>
      <c r="F2" s="68">
        <f>SUMIF('MP F'!$D$5:$D$72,CLUBS!$B2,'MP F'!$H$5:$H$72)+SUMIF('MP H'!$D$5:$D$72,CLUBS!$B2,'MP H'!$H$5:$H$72)+SUMIF('PO F'!$D$5:$D$72,CLUBS!$B2,'PO F'!$H$5:$H$72)+SUMIF('PO H'!$D$5:$D$72,CLUBS!$B2,'PO H'!$H$5:$H$72)+SUMIF('PU F'!$D$5:$D$72,CLUBS!$B2,'PU F'!$H$5:$H$72)+SUMIF('PU H'!$D$5:$D$72,CLUBS!$B2,'PU H'!$H$5:$H$72)+SUMIF('BE F'!$D$5:$D$72,CLUBS!$B2,'BE F'!$H$5:$H$72)+SUMIF('BE H'!$D$5:$D$72,CLUBS!$B2,'BE H'!$H$5:$H$72)+SUMIF('MI F'!$D$5:$D$72,CLUBS!$B2,'MI F'!$H$5:$H$72)+SUMIF('MI H'!$D$5:$D$72,CLUBS!$B2,'MI H'!$H$5:$H$72)+SUMIF('CA F'!$D$5:$D$72,CLUBS!$B2,'CA F'!$H$5:$H$72)+SUMIF('CA H'!$D$5:$D$72,CLUBS!$B2,'CA H'!$H$5:$H$72)+SUMIF('JU F'!$D$5:$D$72,CLUBS!$B2,'JU F'!$H$5:$H$72)+SUMIF('JU H'!$D$5:$D$72,CLUBS!$B2,'JU H'!$H$5:$H$72)</f>
        <v>1464</v>
      </c>
      <c r="G2" s="14">
        <f>COUNTIFS('MP F'!$D$5:$D$72,CLUBS!$B2,'MP F'!$I$5:$I$72,"&gt;0")+COUNTIFS('MP H'!$D$5:$D$72,CLUBS!$B2,'MP H'!$I$5:$I$72,"&gt;0")+COUNTIFS('PO F'!$D$5:$D$72,CLUBS!$B2,'PO F'!$I$5:$I$72,"&gt;0")+COUNTIFS('PO H'!$D$5:$D$72,CLUBS!$B2,'PO H'!$I$5:$I$72,"&gt;0")+COUNTIFS('PU F'!$D$5:$D$72,CLUBS!$B2,'PU F'!$I$5:$I$72,"&gt;0")+COUNTIFS('PU H'!$D$5:$D$72,CLUBS!$B2,'PU H'!$I$5:$I$72,"&gt;0")+COUNTIFS('BE F'!$D$5:$D$72,CLUBS!$B2,'BE F'!$I$5:$I$72,"&gt;0")+COUNTIFS('BE H'!$D$5:$D$72,CLUBS!$B2,'BE H'!$I$5:$I$72,"&gt;0")+COUNTIFS('MI F'!$D$5:$D$72,CLUBS!$B2,'MI F'!$I$5:$I$72,"&gt;0")+COUNTIFS('MI H'!$D$5:$D$72,CLUBS!$B2,'MI H'!$I$5:$I$72,"&gt;0")+COUNTIFS('CA F'!$D$5:$D$72,CLUBS!$B2,'CA F'!$I$5:$I$72,"&gt;0")+COUNTIFS('CA H'!$D$5:$D$72,CLUBS!$B2,'CA H'!$I$5:$I$72,"&gt;0")+COUNTIFS('JU F'!$D$5:$D$72,CLUBS!$B2,'JU F'!$I$5:$I$72,"&gt;0")+COUNTIFS('JU H'!$D$5:$D$72,CLUBS!$B2,'JU H'!$I$5:$I$72,"&gt;0")</f>
        <v>0</v>
      </c>
      <c r="H2" s="26">
        <f>SUMIF('MP F'!$D$5:$D$72,CLUBS!$B2,'MP F'!$J$5:$J$72)+SUMIF('MP H'!$D$5:$D$72,CLUBS!$B2,'MP H'!$J$5:$J$72)+SUMIF('PO F'!$D$5:$D$72,CLUBS!$B2,'PO F'!$J$5:$J$72)+SUMIF('PO H'!$D$5:$D$72,CLUBS!$B2,'PO H'!$J$5:$J$72)+SUMIF('PU F'!$D$5:$D$72,CLUBS!$B2,'PU F'!$J$5:$J$72)+SUMIF('PU H'!$D$5:$D$72,CLUBS!$B2,'PU H'!$J$5:$J$72)+SUMIF('BE F'!$D$5:$D$72,CLUBS!$B2,'BE F'!$J$5:$J$72)+SUMIF('BE H'!$D$5:$D$72,CLUBS!$B2,'BE H'!$J$5:$J$72)+SUMIF('MI F'!$D$5:$D$72,CLUBS!$B2,'MI F'!$J$5:$J$72)+SUMIF('MI H'!$D$5:$D$72,CLUBS!$B2,'MI H'!$J$5:$J$72)+SUMIF('CA F'!$D$5:$D$72,CLUBS!$B2,'CA F'!$J$5:$J$72)+SUMIF('CA H'!$D$5:$D$72,CLUBS!$B2,'CA H'!$J$5:$J$72)+SUMIF('JU F'!$D$5:$D$72,CLUBS!$B2,'JU F'!$J$5:$J$72)+SUMIF('JU H'!$D$5:$D$72,CLUBS!$B2,'JU H'!$J$5:$J$72)</f>
        <v>0</v>
      </c>
      <c r="I2" s="67">
        <f>COUNTIFS('MP F'!$D$5:$D$72,CLUBS!$B2,'MP F'!$K$5:$K$72,"&gt;0")+COUNTIFS('MP H'!$D$5:$D$72,CLUBS!$B2,'MP H'!$K$5:$K$72,"&gt;0")+COUNTIFS('PO F'!$D$5:$D$72,CLUBS!$B2,'PO F'!$K$5:$K$72,"&gt;0")+COUNTIFS('PO H'!$D$5:$D$72,CLUBS!$B2,'PO H'!$K$5:$K$72,"&gt;0")+COUNTIFS('PU F'!$D$5:$D$72,CLUBS!$B2,'PU F'!$K$5:$K$72,"&gt;0")+COUNTIFS('PU H'!$D$5:$D$72,CLUBS!$B2,'PU H'!$K$5:$K$72,"&gt;0")+COUNTIFS('BE F'!$D$5:$D$72,CLUBS!$B2,'BE F'!$K$5:$K$72,"&gt;0")+COUNTIFS('BE H'!$D$5:$D$72,CLUBS!$B2,'BE H'!$K$5:$K$72,"&gt;0")+COUNTIFS('MI F'!$D$5:$D$72,CLUBS!$B2,'MI F'!$K$5:$K$72,"&gt;0")+COUNTIFS('MI H'!$D$5:$D$72,CLUBS!$B2,'MI H'!$K$5:$K$72,"&gt;0")+COUNTIFS('CA F'!$D$5:$D$72,CLUBS!$B2,'CA F'!$K$5:$K$72,"&gt;0")+COUNTIFS('CA H'!$D$5:$D$72,CLUBS!$B2,'CA H'!$K$5:$K$72,"&gt;0")+COUNTIFS('JU F'!$D$5:$D$72,CLUBS!$B2,'JU F'!$K$5:$K$72,"&gt;0")+COUNTIFS('JU H'!$D$5:$D$72,CLUBS!$B2,'JU H'!$K$5:$K$72,"&gt;0")</f>
        <v>0</v>
      </c>
      <c r="J2" s="67">
        <f>SUMIF('MP F'!$D$5:$D$72,CLUBS!$B2,'MP F'!$L$5:$L$72)+SUMIF('MP H'!$D$5:$D$72,CLUBS!$B2,'MP H'!$L$5:$L$72)+SUMIF('PO F'!$D$5:$D$72,CLUBS!$B2,'PO F'!$L$5:$L$72)+SUMIF('PO H'!$D$5:$D$72,CLUBS!$B2,'PO H'!$L$5:$L$72)+SUMIF('PU F'!$D$5:$D$72,CLUBS!$B2,'PU F'!$L$5:$L$72)+SUMIF('PU H'!$D$5:$D$72,CLUBS!$B2,'PU H'!$L$5:$L$72)+SUMIF('BE F'!$D$5:$D$72,CLUBS!$B2,'BE F'!$L$5:$L$72)+SUMIF('BE H'!$D$5:$D$72,CLUBS!$B2,'BE H'!$L$5:$L$72)+SUMIF('MI F'!$D$5:$D$72,CLUBS!$B2,'MI F'!$L$5:$L$72)+SUMIF('MI H'!$D$5:$D$72,CLUBS!$B2,'MI H'!$L$5:$L$72)+SUMIF('CA F'!$D$5:$D$72,CLUBS!$B2,'CA F'!$L$5:$L$72)+SUMIF('CA H'!$D$5:$D$72,CLUBS!$B2,'CA H'!$L$5:$L$72)+SUMIF('JU F'!$D$5:$D$72,CLUBS!$B2,'JU F'!$L$5:$L$72)+SUMIF('JU H'!$D$5:$D$72,CLUBS!$B2,'JU H'!$L$5:$L$72)</f>
        <v>0</v>
      </c>
      <c r="K2" s="26">
        <f>COUNTIFS('MP F'!$D$5:$D$72,CLUBS!$B2,'MP F'!$M$5:$M$72,"&gt;0")+COUNTIFS('MP H'!$D$5:$D$72,CLUBS!$B2,'MP H'!$M$5:$M$72,"&gt;0")+COUNTIFS('PO F'!$D$5:$D$72,CLUBS!$B2,'PO F'!$M$5:$M$72,"&gt;0")+COUNTIFS('PO H'!$D$5:$D$72,CLUBS!$B2,'PO H'!$M$5:$M$72,"&gt;0")+COUNTIFS('PU F'!$D$5:$D$72,CLUBS!$B2,'PU F'!$M$5:$M$72,"&gt;0")+COUNTIFS('PU H'!$D$5:$D$72,CLUBS!$B2,'PU H'!$M$5:$M$72,"&gt;0")+COUNTIFS('BE F'!$D$5:$D$72,CLUBS!$B2,'BE F'!$M$5:$M$72,"&gt;0")+COUNTIFS('BE H'!$D$5:$D$72,CLUBS!$B2,'BE H'!$M$5:$M$72,"&gt;0")+COUNTIFS('MI F'!$D$5:$D$72,CLUBS!$B2,'MI F'!$M$5:$M$72,"&gt;0")+COUNTIFS('MI H'!$D$5:$D$72,CLUBS!$B2,'MI H'!$M$5:$M$72,"&gt;0")+COUNTIFS('CA F'!$D$5:$D$72,CLUBS!$B2,'CA F'!$M$5:$M$72,"&gt;0")+COUNTIFS('CA H'!$D$5:$D$72,CLUBS!$B2,'CA H'!$M$5:$M$72,"&gt;0")+COUNTIFS('JU F'!$D$5:$D$72,CLUBS!$B2,'JU F'!$M$5:$M$72,"&gt;0")+COUNTIFS('JU H'!$D$5:$D$72,CLUBS!$B2,'JU H'!$M$5:$M$72,"&gt;0")</f>
        <v>0</v>
      </c>
      <c r="L2" s="26">
        <f>SUMIF('MP F'!$D$5:$D$72,CLUBS!$B2,'MP F'!$N$5:$N$72)+SUMIF('MP H'!$D$5:$D$72,CLUBS!$B2,'MP H'!$N$5:$N$72)+SUMIF('PO F'!$D$5:$D$72,CLUBS!$B2,'PO F'!$N$5:$N$72)+SUMIF('PO H'!$D$5:$D$72,CLUBS!$B2,'PO H'!$N$5:$N$72)+SUMIF('PU F'!$D$5:$D$72,CLUBS!$B2,'PU F'!$N$5:$N$72)+SUMIF('PU H'!$D$5:$D$72,CLUBS!$B2,'PU H'!$N$5:$N$72)+SUMIF('BE F'!$D$5:$D$72,CLUBS!$B2,'BE F'!$N$5:$N$72)+SUMIF('BE H'!$D$5:$D$72,CLUBS!$B2,'BE H'!$N$5:$N$72)+SUMIF('MI F'!$D$5:$D$72,CLUBS!$B2,'MI F'!$N$5:$N$72)+SUMIF('MI H'!$D$5:$D$72,CLUBS!$B2,'MI H'!$N$5:$N$72)+SUMIF('CA F'!$D$5:$D$72,CLUBS!$B2,'CA F'!$N$5:$N$72)+SUMIF('CA H'!$D$5:$D$72,CLUBS!$B2,'CA H'!$N$5:$N$72)+SUMIF('JU F'!$D$5:$D$72,CLUBS!$B2,'JU F'!$N$5:$N$72)+SUMIF('JU H'!$D$5:$D$72,CLUBS!$B2,'JU H'!$N$5:$N$72)</f>
        <v>0</v>
      </c>
      <c r="M2" s="67">
        <f>COUNTIFS('MP F'!$D$5:$D$72,CLUBS!$B2,'MP F'!$O$5:$O$72,"&gt;0")+COUNTIFS('MP H'!$D$5:$D$72,CLUBS!$B2,'MP H'!$O$5:$O$72,"&gt;0")+COUNTIFS('PO F'!$D$5:$D$72,CLUBS!$B2,'PO F'!$O$5:$O$72,"&gt;0")+COUNTIFS('PO H'!$D$5:$D$72,CLUBS!$B2,'PO H'!$O$5:$O$72,"&gt;0")+COUNTIFS('PU F'!$D$5:$D$72,CLUBS!$B2,'PU F'!$O$5:$O$72,"&gt;0")+COUNTIFS('PU H'!$D$5:$D$72,CLUBS!$B2,'PU H'!$O$5:$O$72,"&gt;0")+COUNTIFS('BE F'!$D$5:$D$72,CLUBS!$B2,'BE F'!$O$5:$O$72,"&gt;0")+COUNTIFS('BE H'!$D$5:$D$72,CLUBS!$B2,'BE H'!$O$5:$O$72,"&gt;0")+COUNTIFS('MI F'!$D$5:$D$72,CLUBS!$B2,'MI F'!$O$5:$O$72,"&gt;0")+COUNTIFS('MI H'!$D$5:$D$72,CLUBS!$B2,'MI H'!$O$5:$O$72,"&gt;0")+COUNTIFS('CA F'!$D$5:$D$72,CLUBS!$B2,'CA F'!$O$5:$O$72,"&gt;0")+COUNTIFS('CA H'!$D$5:$D$72,CLUBS!$B2,'CA H'!$O$5:$O$72,"&gt;0")+COUNTIFS('JU F'!$D$5:$D$72,CLUBS!$B2,'JU F'!$O$5:$O$72,"&gt;0")+COUNTIFS('JU H'!$D$5:$D$72,CLUBS!$B2,'JU H'!$O$5:$O$72,"&gt;0")</f>
        <v>0</v>
      </c>
      <c r="N2" s="67">
        <f>SUMIF('MP F'!$D$5:$D$72,CLUBS!$B2,'MP F'!$P$5:$P$72)+SUMIF('MP H'!$D$5:$D$72,CLUBS!$B2,'MP H'!$P$5:$P$72)+SUMIF('PO F'!$D$5:$D$72,CLUBS!$B2,'PO F'!$P$5:$P$72)+SUMIF('PO H'!$D$5:$D$72,CLUBS!$B2,'PO H'!$P$5:$P$72)+SUMIF('PU F'!$D$5:$D$72,CLUBS!$B2,'PU F'!$P$5:$P$72)+SUMIF('PU H'!$D$5:$D$72,CLUBS!$B2,'PU H'!$P$5:$P$72)+SUMIF('BE F'!$D$5:$D$72,CLUBS!$B2,'BE F'!$P$5:$P$72)+SUMIF('BE H'!$D$5:$D$72,CLUBS!$B2,'BE H'!$P$5:$P$72)+SUMIF('MI F'!$D$5:$D$72,CLUBS!$B2,'MI F'!$P$5:$P$72)+SUMIF('MI H'!$D$5:$D$72,CLUBS!$B2,'MI H'!$P$5:$P$72)+SUMIF('CA F'!$D$5:$D$72,CLUBS!$B2,'CA F'!$P$5:$P$72)+SUMIF('CA H'!$D$5:$D$72,CLUBS!$B2,'CA H'!$P$5:$P$72)+SUMIF('JU F'!$D$5:$D$72,CLUBS!$B2,'JU F'!$P$5:$P$72)+SUMIF('JU H'!$D$5:$D$72,CLUBS!$B2,'JU H'!$P$5:$P$72)</f>
        <v>0</v>
      </c>
      <c r="O2" s="26">
        <f>COUNTIFS('MP F'!$D$5:$D$72,CLUBS!$B2,'MP F'!$Q$5:$Q$72,"&gt;0")+COUNTIFS('MP H'!$D$5:$D$72,CLUBS!$B2,'MP H'!$Q$5:$Q$72,"&gt;0")+COUNTIFS('PO F'!$D$5:$D$72,CLUBS!$B2,'PO F'!$Q$5:$Q$72,"&gt;0")+COUNTIFS('PO H'!$D$5:$D$72,CLUBS!$B2,'PO H'!$Q$5:$Q$72,"&gt;0")+COUNTIFS('PU F'!$D$5:$D$72,CLUBS!$B2,'PU F'!$Q$5:$Q$72,"&gt;0")+COUNTIFS('PU H'!$D$5:$D$72,CLUBS!$B2,'PU H'!$Q$5:$Q$72,"&gt;0")+COUNTIFS('BE F'!$D$5:$D$72,CLUBS!$B2,'BE F'!$Q$5:$Q$72,"&gt;0")+COUNTIFS('BE H'!$D$5:$D$72,CLUBS!$B2,'BE H'!$Q$5:$Q$72,"&gt;0")+COUNTIFS('MI F'!$D$5:$D$72,CLUBS!$B2,'MI F'!$Q$5:$Q$72,"&gt;0")+COUNTIFS('MI H'!$D$5:$D$72,CLUBS!$B2,'MI H'!$Q$5:$Q$72,"&gt;0")+COUNTIFS('CA F'!$D$5:$D$72,CLUBS!$B2,'CA F'!$Q$5:$Q$72,"&gt;0")+COUNTIFS('CA H'!$D$5:$D$72,CLUBS!$B2,'CA H'!$Q$5:$Q$72,"&gt;0")+COUNTIFS('JU F'!$D$5:$D$72,CLUBS!$B2,'JU F'!$Q$5:$Q$72,"&gt;0")+COUNTIFS('JU H'!$D$5:$D$72,CLUBS!$B2,'JU H'!$Q$5:$Q$72,"&gt;0")</f>
        <v>0</v>
      </c>
      <c r="P2" s="26">
        <f>SUMIF('MP F'!$D$5:$D$72,CLUBS!$B2,'MP F'!$R$5:$R$72)+SUMIF('MP H'!$D$5:$D$72,CLUBS!$B2,'MP H'!$R$5:$R$72)+SUMIF('PO F'!$D$5:$D$72,CLUBS!$B2,'PO F'!$R$5:$R$72)+SUMIF('PO H'!$D$5:$D$72,CLUBS!$B2,'PO H'!$R$5:$R$72)+SUMIF('PU F'!$D$5:$D$72,CLUBS!$B2,'PU F'!$R$5:$R$72)+SUMIF('PU H'!$D$5:$D$72,CLUBS!$B2,'PU H'!$R$5:$R$72)+SUMIF('BE F'!$D$5:$D$72,CLUBS!$B2,'BE F'!$R$5:$R$72)+SUMIF('BE H'!$D$5:$D$72,CLUBS!$B2,'BE H'!$R$5:$R$72)+SUMIF('MI F'!$D$5:$D$72,CLUBS!$B2,'MI F'!$R$5:$R$72)+SUMIF('MI H'!$D$5:$D$72,CLUBS!$B2,'MI H'!$R$5:$R$72)+SUMIF('CA F'!$D$5:$D$72,CLUBS!$B2,'CA F'!$R$5:$R$72)+SUMIF('CA H'!$D$5:$D$72,CLUBS!$B2,'CA H'!$R$5:$R$72)+SUMIF('JU F'!$D$5:$D$72,CLUBS!$B2,'JU F'!$R$5:$R$72)+SUMIF('JU H'!$D$5:$D$72,CLUBS!$B2,'JU H'!$R$5:$R$72)</f>
        <v>0</v>
      </c>
      <c r="Q2" s="67">
        <f>COUNTIFS('MP F'!$D$5:$D$72,CLUBS!$B2,'MP F'!$S$5:$S$72,"&gt;0")+COUNTIFS('MP H'!$D$5:$D$72,CLUBS!$B2,'MP H'!$S$5:$S$72,"&gt;0")+COUNTIFS('PO F'!$D$5:$D$72,CLUBS!$B2,'PO F'!$S$5:$S$72,"&gt;0")+COUNTIFS('PO H'!$D$5:$D$72,CLUBS!$B2,'PO H'!$S$5:$S$72,"&gt;0")+COUNTIFS('PU F'!$D$5:$D$72,CLUBS!$B2,'PU F'!$S$5:$S$72,"&gt;0")+COUNTIFS('PU H'!$D$5:$D$72,CLUBS!$B2,'PU H'!$S$5:$S$72,"&gt;0")+COUNTIFS('BE F'!$D$5:$D$72,CLUBS!$B2,'BE F'!$S$5:$S$72,"&gt;0")+COUNTIFS('BE H'!$D$5:$D$72,CLUBS!$B2,'BE H'!$S$5:$S$72,"&gt;0")+COUNTIFS('MI F'!$D$5:$D$72,CLUBS!$B2,'MI F'!$S$5:$S$72,"&gt;0")+COUNTIFS('MI H'!$D$5:$D$72,CLUBS!$B2,'MI H'!$S$5:$S$72,"&gt;0")+COUNTIFS('CA F'!$D$5:$D$72,CLUBS!$B2,'CA F'!$S$5:$S$72,"&gt;0")+COUNTIFS('CA H'!$D$5:$D$72,CLUBS!$B2,'CA H'!$S$5:$S$72,"&gt;0")+COUNTIFS('JU F'!$D$5:$D$72,CLUBS!$B2,'JU F'!$S$5:$S$72,"&gt;0")+COUNTIFS('JU H'!$D$5:$D$72,CLUBS!$B2,'JU H'!$S$5:$S$72,"&gt;0")</f>
        <v>0</v>
      </c>
      <c r="R2" s="67">
        <f>SUMIF('MP F'!$D$5:$D$72,CLUBS!$B2,'MP F'!$T$5:$T$72)+SUMIF('MP H'!$D$5:$D$72,CLUBS!$B2,'MP H'!$T$5:$T$72)+SUMIF('PO F'!$D$5:$D$72,CLUBS!$B2,'PO F'!$T$5:$T$72)+SUMIF('PO H'!$D$5:$D$72,CLUBS!$B2,'PO H'!$T$5:$T$72)+SUMIF('PU F'!$D$5:$D$72,CLUBS!$B2,'PU F'!$T$5:$T$72)+SUMIF('PU H'!$D$5:$D$72,CLUBS!$B2,'PU H'!$T$5:$T$72)+SUMIF('BE F'!$D$5:$D$72,CLUBS!$B2,'BE F'!$T$5:$T$72)+SUMIF('BE H'!$D$5:$D$72,CLUBS!$B2,'BE H'!$T$5:$T$72)+SUMIF('MI F'!$D$5:$D$72,CLUBS!$B2,'MI F'!$T$5:$T$72)+SUMIF('MI H'!$D$5:$D$72,CLUBS!$B2,'MI H'!$T$5:$T$72)+SUMIF('CA F'!$D$5:$D$72,CLUBS!$B2,'CA F'!$T$5:$T$72)+SUMIF('CA H'!$D$5:$D$72,CLUBS!$B2,'CA H'!$T$5:$T$72)+SUMIF('JU F'!$D$5:$D$72,CLUBS!$B2,'JU F'!$T$5:$T$72)+SUMIF('JU H'!$D$5:$D$72,CLUBS!$B2,'JU H'!$T$5:$T$72)</f>
        <v>0</v>
      </c>
      <c r="S2" s="26">
        <f>COUNTIFS('MP F'!$D$5:$D$72,CLUBS!$B2,'MP F'!$U$5:$U$72,"&gt;0")+COUNTIFS('MP H'!$D$5:$D$72,CLUBS!$B2,'MP H'!$U$5:$U$72,"&gt;0")+COUNTIFS('PO F'!$D$5:$D$72,CLUBS!$B2,'PO F'!$U$5:$U$72,"&gt;0")+COUNTIFS('PO H'!$D$5:$D$72,CLUBS!$B2,'PO H'!$U$5:$U$72,"&gt;0")+COUNTIFS('PU F'!$D$5:$D$72,CLUBS!$B2,'PU F'!$U$5:$U$72,"&gt;0")+COUNTIFS('PU H'!$D$5:$D$72,CLUBS!$B2,'PU H'!$U$5:$U$72,"&gt;0")+COUNTIFS('BE F'!$D$5:$D$72,CLUBS!$B2,'BE F'!$U$5:$U$72,"&gt;0")+COUNTIFS('BE H'!$D$5:$D$72,CLUBS!$B2,'BE H'!$U$5:$U$72,"&gt;0")+COUNTIFS('MI F'!$D$5:$D$72,CLUBS!$B2,'MI F'!$U$5:$U$72,"&gt;0")+COUNTIFS('MI H'!$D$5:$D$72,CLUBS!$B2,'MI H'!$U$5:$U$72,"&gt;0")+COUNTIFS('CA F'!$D$5:$D$72,CLUBS!$B2,'CA F'!$U$5:$U$72,"&gt;0")+COUNTIFS('CA H'!$D$5:$D$72,CLUBS!$B2,'CA H'!$U$5:$U$72,"&gt;0")+COUNTIFS('JU F'!$D$5:$D$72,CLUBS!$B2,'JU F'!$U$5:$U$72,"&gt;0")+COUNTIFS('JU H'!$D$5:$D$72,CLUBS!$B2,'JU H'!$U$5:$U$72,"&gt;0")</f>
        <v>0</v>
      </c>
      <c r="T2" s="26">
        <f>SUMIF('MP F'!$D$5:$D$72,CLUBS!$B2,'MP F'!$V$5:$V$72)+SUMIF('MP H'!$D$5:$D$72,CLUBS!$B2,'MP H'!$V$5:$V$72)+SUMIF('PO F'!$D$5:$D$72,CLUBS!$B2,'PO F'!$V$5:$V$72)+SUMIF('PO H'!$D$5:$D$72,CLUBS!$B2,'PO H'!$V$5:$V$72)+SUMIF('PU F'!$D$5:$D$72,CLUBS!$B2,'PU F'!$V$5:$V$72)+SUMIF('PU H'!$D$5:$D$72,CLUBS!$B2,'PU H'!$V$5:$V$72)+SUMIF('BE F'!$D$5:$D$72,CLUBS!$B2,'BE F'!$V$5:$V$72)+SUMIF('BE H'!$D$5:$D$72,CLUBS!$B2,'BE H'!$V$5:$V$72)+SUMIF('MI F'!$D$5:$D$72,CLUBS!$B2,'MI F'!$V$5:$V$72)+SUMIF('MI H'!$D$5:$D$72,CLUBS!$B2,'MI H'!$V$5:$V$72)+SUMIF('CA F'!$D$5:$D$72,CLUBS!$B2,'CA F'!$V$5:$V$72)+SUMIF('CA H'!$D$5:$D$72,CLUBS!$B2,'CA H'!$V$5:$V$72)+SUMIF('JU F'!$D$5:$D$72,CLUBS!$B2,'JU F'!$V$5:$V$72)+SUMIF('JU H'!$D$5:$D$72,CLUBS!$B2,'JU H'!$V$5:$V$72)</f>
        <v>0</v>
      </c>
      <c r="U2" s="67">
        <f>COUNTIFS('MP F'!$D$5:$D$72,CLUBS!$B2,'MP F'!$W$5:$W$72,"&gt;0")+COUNTIFS('MP H'!$D$5:$D$72,CLUBS!$B2,'MP H'!$W$5:$W$72,"&gt;0")+COUNTIFS('PO F'!$D$5:$D$72,CLUBS!$B2,'PO F'!$W$5:$W$72,"&gt;0")+COUNTIFS('PO H'!$D$5:$D$72,CLUBS!$B2,'PO H'!$W$5:$W$72,"&gt;0")+COUNTIFS('PU F'!$D$5:$D$72,CLUBS!$B2,'PU F'!$W$5:$W$72,"&gt;0")+COUNTIFS('PU H'!$D$5:$D$72,CLUBS!$B2,'PU H'!$W$5:$W$72,"&gt;0")+COUNTIFS('BE F'!$D$5:$D$72,CLUBS!$B2,'BE F'!$W$5:$W$72,"&gt;0")+COUNTIFS('BE H'!$D$5:$D$72,CLUBS!$B2,'BE H'!$W$5:$W$72,"&gt;0")+COUNTIFS('MI F'!$D$5:$D$72,CLUBS!$B2,'MI F'!$W$5:$W$72,"&gt;0")+COUNTIFS('MI H'!$D$5:$D$72,CLUBS!$B2,'MI H'!$W$5:$W$72,"&gt;0")+COUNTIFS('CA F'!$D$5:$D$72,CLUBS!$B2,'CA F'!$W$5:$W$72,"&gt;0")+COUNTIFS('CA H'!$D$5:$D$72,CLUBS!$B2,'CA H'!$W$5:$W$72,"&gt;0")+COUNTIFS('JU F'!$D$5:$D$72,CLUBS!$B2,'JU F'!$W$5:$W$72,"&gt;0")+COUNTIFS('JU H'!$D$5:$D$72,CLUBS!$B2,'JU H'!$W$5:$W$72,"&gt;0")</f>
        <v>0</v>
      </c>
      <c r="V2" s="67">
        <f>SUMIF('MP F'!$D$5:$D$72,CLUBS!$B2,'MP F'!$X$5:$X$72)+SUMIF('MP H'!$D$5:$D$72,CLUBS!$B2,'MP H'!$X$5:$X$72)+SUMIF('PO F'!$D$5:$D$72,CLUBS!$B2,'PO F'!$X$5:$X$72)+SUMIF('PO H'!$D$5:$D$72,CLUBS!$B2,'PO H'!$X$5:$X$72)+SUMIF('PU F'!$D$5:$D$72,CLUBS!$B2,'PU F'!$X$5:$X$72)+SUMIF('PU H'!$D$5:$D$72,CLUBS!$B2,'PU H'!$X$5:$X$72)+SUMIF('BE F'!$D$5:$D$72,CLUBS!$B2,'BE F'!$X$5:$X$72)+SUMIF('BE H'!$D$5:$D$72,CLUBS!$B2,'BE H'!$X$5:$X$72)+SUMIF('MI F'!$D$5:$D$72,CLUBS!$B2,'MI F'!$X$5:$X$72)+SUMIF('MI H'!$D$5:$D$72,CLUBS!$B2,'MI H'!$X$5:$X$72)+SUMIF('CA F'!$D$5:$D$72,CLUBS!$B2,'CA F'!$X$5:$X$72)+SUMIF('CA H'!$D$5:$D$72,CLUBS!$B2,'CA H'!$X$5:$X$72)+SUMIF('JU F'!$D$5:$D$72,CLUBS!$B2,'JU F'!$X$5:$X$72)+SUMIF('JU H'!$D$5:$D$72,CLUBS!$B2,'JU H'!$X$5:$X$72)</f>
        <v>0</v>
      </c>
      <c r="W2" s="26">
        <f>COUNTIFS('MP F'!$D$5:$D$72,CLUBS!$B2,'MP F'!$Y$5:$Y$72,"&gt;0")+COUNTIFS('MP H'!$D$5:$D$72,CLUBS!$B2,'MP H'!$Y$5:$Y$72,"&gt;0")+COUNTIFS('PO F'!$D$5:$D$72,CLUBS!$B2,'PO F'!$Y$5:$Y$72,"&gt;0")+COUNTIFS('PO H'!$D$5:$D$72,CLUBS!$B2,'PO H'!$Y$5:$Y$72,"&gt;0")+COUNTIFS('PU F'!$D$5:$D$72,CLUBS!$B2,'PU F'!$Y$5:$Y$72,"&gt;0")+COUNTIFS('PU H'!$D$5:$D$72,CLUBS!$B2,'PU H'!$Y$5:$Y$72,"&gt;0")+COUNTIFS('BE F'!$D$5:$D$72,CLUBS!$B2,'BE F'!$Y$5:$Y$72,"&gt;0")+COUNTIFS('BE H'!$D$5:$D$72,CLUBS!$B2,'BE H'!$Y$5:$Y$72,"&gt;0")+COUNTIFS('MI F'!$D$5:$D$72,CLUBS!$B2,'MI F'!$Y$5:$Y$72,"&gt;0")+COUNTIFS('MI H'!$D$5:$D$72,CLUBS!$B2,'MI H'!$Y$5:$Y$72,"&gt;0")+COUNTIFS('CA F'!$D$5:$D$72,CLUBS!$B2,'CA F'!$Y$5:$Y$72,"&gt;0")+COUNTIFS('CA H'!$D$5:$D$72,CLUBS!$B2,'CA H'!$Y$5:$Y$72,"&gt;0")+COUNTIFS('JU F'!$D$5:$D$72,CLUBS!$B2,'JU F'!$Y$5:$Y$72,"&gt;0")+COUNTIFS('JU H'!$D$5:$D$72,CLUBS!$B2,'JU H'!$Y$5:$Y$72,"&gt;0")</f>
        <v>0</v>
      </c>
      <c r="X2" s="26">
        <f>SUMIF('MP F'!$D$5:$D$72,CLUBS!$B2,'MP F'!$Z$5:$Z$72)+SUMIF('MP H'!$D$5:$D$72,CLUBS!$B2,'MP H'!$Z$5:$Z$72)+SUMIF('PO F'!$D$5:$D$72,CLUBS!$B2,'PO F'!$Z$5:$Z$72)+SUMIF('PO H'!$D$5:$D$72,CLUBS!$B2,'PO H'!$Z$5:$Z$72)+SUMIF('PU F'!$D$5:$D$72,CLUBS!$B2,'PU F'!$Z$5:$Z$72)+SUMIF('PU H'!$D$5:$D$72,CLUBS!$B2,'PU H'!$Z$5:$Z$72)+SUMIF('BE F'!$D$5:$D$72,CLUBS!$B2,'BE F'!$Z$5:$Z$72)+SUMIF('BE H'!$D$5:$D$72,CLUBS!$B2,'BE H'!$Z$5:$Z$72)+SUMIF('MI F'!$D$5:$D$72,CLUBS!$B2,'MI F'!$Z$5:$Z$72)+SUMIF('MI H'!$D$5:$D$72,CLUBS!$B2,'MI H'!$Z$5:$Z$72)+SUMIF('CA F'!$D$5:$D$72,CLUBS!$B2,'CA F'!$Z$5:$Z$72)+SUMIF('CA H'!$D$5:$D$72,CLUBS!$B2,'CA H'!$Z$5:$Z$72)+SUMIF('JU F'!$D$5:$D$72,CLUBS!$B2,'JU F'!$Z$5:$Z$72)+SUMIF('JU H'!$D$5:$D$72,CLUBS!$B2,'JU H'!$Z$5:$Z$72)</f>
        <v>0</v>
      </c>
      <c r="Y2" s="26">
        <f>COUNTIFS('MP F'!$D$5:$D$72,CLUBS!$B2,'MP F'!$AA$5:$AA$72,"&gt;0")+COUNTIFS('MP H'!$D$5:$D$72,CLUBS!$B2,'MP H'!$AA$5:$AA$72,"&gt;0")+COUNTIFS('PO F'!$D$5:$D$72,CLUBS!$B2,'PO F'!$AA$5:$AA$72,"&gt;0")+COUNTIFS('PO H'!$D$5:$D$72,CLUBS!$B2,'PO H'!$AA$5:$AA$72,"&gt;0")+COUNTIFS('PU F'!$D$5:$D$72,CLUBS!$B2,'PU F'!$AA$5:$AA$72,"&gt;0")+COUNTIFS('PU H'!$D$5:$D$72,CLUBS!$B2,'PU H'!$AA$5:$AA$72,"&gt;0")+COUNTIFS('BE F'!$D$5:$D$72,CLUBS!$B2,'BE F'!$AA$5:$AA$72,"&gt;0")+COUNTIFS('BE H'!$D$5:$D$72,CLUBS!$B2,'BE H'!$AA$5:$AA$72,"&gt;0")+COUNTIFS('MI F'!$D$5:$D$72,CLUBS!$B2,'MI F'!$AA$5:$AA$72,"&gt;0")+COUNTIFS('MI H'!$D$5:$D$72,CLUBS!$B2,'MI H'!$AA$5:$AA$72,"&gt;0")+COUNTIFS('CA F'!$D$5:$D$72,CLUBS!$B2,'CA F'!$AA$5:$AA$72,"&gt;0")+COUNTIFS('CA H'!$D$5:$D$72,CLUBS!$B2,'CA H'!$AA$5:$AA$72,"&gt;0")+COUNTIFS('JU F'!$D$5:$D$72,CLUBS!$B2,'JU F'!$AA$5:$AA$72,"&gt;0")+COUNTIFS('JU H'!$D$5:$D$72,CLUBS!$B2,'JU H'!$AA$5:$AA$72,"&gt;0")</f>
        <v>0</v>
      </c>
      <c r="Z2" s="26">
        <f>SUMIF('MP F'!$D$5:$D$72,CLUBS!$B2,'MP F'!$AB$5:$AB$72)+SUMIF('MP H'!$D$5:$D$72,CLUBS!$B2,'MP H'!$AB$5:$AB$72)+SUMIF('PO F'!$D$5:$D$72,CLUBS!$B2,'PO F'!$AB$5:$AB$72)+SUMIF('PO H'!$D$5:$D$72,CLUBS!$B2,'PO H'!$AB$5:$AB$72)+SUMIF('PU F'!$D$5:$D$72,CLUBS!$B2,'PU F'!$AB$5:$AB$72)+SUMIF('PU H'!$D$5:$D$72,CLUBS!$B2,'PU H'!$AB$5:$AB$72)+SUMIF('BE F'!$D$5:$D$72,CLUBS!$B2,'BE F'!$AB$5:$AB$72)+SUMIF('BE H'!$D$5:$D$72,CLUBS!$B2,'BE H'!$AB$5:$AB$72)+SUMIF('MI F'!$D$5:$D$72,CLUBS!$B2,'MI F'!$AB$5:$AB$72)+SUMIF('MI H'!$D$5:$D$72,CLUBS!$B2,'MI H'!$AB$5:$AB$72)+SUMIF('CA F'!$D$5:$D$72,CLUBS!$B2,'CA F'!$AB$5:$AB$72)+SUMIF('CA H'!$D$5:$D$72,CLUBS!$B2,'CA H'!$AB$5:$AB$72)+SUMIF('JU F'!$D$5:$D$72,CLUBS!$B2,'JU F'!$AB$5:$AB$72)+SUMIF('JU H'!$D$5:$D$72,CLUBS!$B2,'JU H'!$AB$5:$AB$72)</f>
        <v>0</v>
      </c>
      <c r="AA2" s="26">
        <f>COUNTIFS('MP F'!$D$5:$D$72,CLUBS!$B2,'MP F'!$AC$5:$AC$72,"&gt;0")+COUNTIFS('MP H'!$D$5:$D$72,CLUBS!$B2,'MP H'!$AC$5:$AC$72,"&gt;0")+COUNTIFS('PO F'!$D$5:$D$72,CLUBS!$B2,'PO F'!$AC$5:$AC$72,"&gt;0")+COUNTIFS('PO H'!$D$5:$D$72,CLUBS!$B2,'PO H'!$AC$5:$AC$72,"&gt;0")+COUNTIFS('PU F'!$D$5:$D$72,CLUBS!$B2,'PU F'!$AC$5:$AC$72,"&gt;0")+COUNTIFS('PU H'!$D$5:$D$72,CLUBS!$B2,'PU H'!$AC$5:$AC$72,"&gt;0")+COUNTIFS('BE F'!$D$5:$D$72,CLUBS!$B2,'BE F'!$AC$5:$AC$72,"&gt;0")+COUNTIFS('BE H'!$D$5:$D$72,CLUBS!$B2,'BE H'!$AC$5:$AC$72,"&gt;0")+COUNTIFS('MI F'!$D$5:$D$72,CLUBS!$B2,'MI F'!$AC$5:$AC$72,"&gt;0")+COUNTIFS('MI H'!$D$5:$D$72,CLUBS!$B2,'MI H'!$AC$5:$AC$72,"&gt;0")+COUNTIFS('CA F'!$D$5:$D$72,CLUBS!$B2,'CA F'!$AC$5:$AC$72,"&gt;0")+COUNTIFS('CA H'!$D$5:$D$72,CLUBS!$B2,'CA H'!$AC$5:$AC$72,"&gt;0")+COUNTIFS('JU F'!$D$5:$D$72,CLUBS!$B2,'JU F'!$AC$5:$AC$72,"&gt;0")+COUNTIFS('JU H'!$D$5:$D$72,CLUBS!$B2,'JU H'!$AC$5:$AC$72,"&gt;0")</f>
        <v>0</v>
      </c>
      <c r="AB2" s="26">
        <f>SUMIF('MP F'!$D$5:$D$72,CLUBS!$B2,'MP F'!$AD$5:$AD$72)+SUMIF('MP H'!$D$5:$D$72,CLUBS!$B2,'MP H'!$AD$5:$AD$72)+SUMIF('PO F'!$D$5:$D$72,CLUBS!$B2,'PO F'!$AD$5:$AD$72)+SUMIF('PO H'!$D$5:$D$72,CLUBS!$B2,'PO H'!$AD$5:$AD$72)+SUMIF('PU F'!$D$5:$D$72,CLUBS!$B2,'PU F'!$AD$5:$AD$72)+SUMIF('PU H'!$D$5:$D$72,CLUBS!$B2,'PU H'!$AD$5:$AD$72)+SUMIF('BE F'!$D$5:$D$72,CLUBS!$B2,'BE F'!$AD$5:$AD$72)+SUMIF('BE H'!$D$5:$D$72,CLUBS!$B2,'BE H'!$AD$5:$AD$72)+SUMIF('MI F'!$D$5:$D$72,CLUBS!$B2,'MI F'!$AD$5:$AD$72)+SUMIF('MI H'!$D$5:$D$72,CLUBS!$B2,'MI H'!$AD$5:$AD$72)+SUMIF('CA F'!$D$5:$D$72,CLUBS!$B2,'CA F'!$AD$5:$AD$72)+SUMIF('CA H'!$D$5:$D$72,CLUBS!$B2,'CA H'!$AD$5:$AD$72)+SUMIF('JU F'!$D$5:$D$72,CLUBS!$B2,'JU F'!$AD$5:$AD$72)+SUMIF('JU H'!$D$5:$D$72,CLUBS!$B2,'JU H'!$AD$5:$AD$72)</f>
        <v>0</v>
      </c>
      <c r="AC2" s="26">
        <f>COUNTIFS('MP F'!$D$5:$D$72,CLUBS!$B2,'MP F'!$AE$5:$AE$72,"&gt;0")+COUNTIFS('MP H'!$D$5:$D$72,CLUBS!$B2,'MP H'!$AE$5:$AE$72,"&gt;0")+COUNTIFS('PO F'!$D$5:$D$72,CLUBS!$B2,'PO F'!$AE$5:$AE$72,"&gt;0")+COUNTIFS('PO H'!$D$5:$D$72,CLUBS!$B2,'PO H'!$AE$5:$AE$72,"&gt;0")+COUNTIFS('PU F'!$D$5:$D$72,CLUBS!$B2,'PU F'!$AE$5:$AE$72,"&gt;0")+COUNTIFS('PU H'!$D$5:$D$72,CLUBS!$B2,'PU H'!$AE$5:$AE$72,"&gt;0")+COUNTIFS('BE F'!$D$5:$D$72,CLUBS!$B2,'BE F'!$AE$5:$AE$72,"&gt;0")+COUNTIFS('BE H'!$D$5:$D$72,CLUBS!$B2,'BE H'!$AE$5:$AE$72,"&gt;0")+COUNTIFS('MI F'!$D$5:$D$72,CLUBS!$B2,'MI F'!$AE$5:$AE$72,"&gt;0")+COUNTIFS('MI H'!$D$5:$D$72,CLUBS!$B2,'MI H'!$AE$5:$AE$72,"&gt;0")+COUNTIFS('CA F'!$D$5:$D$72,CLUBS!$B2,'CA F'!$AE$5:$AE$72,"&gt;0")+COUNTIFS('CA H'!$D$5:$D$72,CLUBS!$B2,'CA H'!$AE$5:$AE$72,"&gt;0")+COUNTIFS('JU F'!$D$5:$D$72,CLUBS!$B2,'JU F'!$AE$5:$AE$72,"&gt;0")+COUNTIFS('JU H'!$D$5:$D$72,CLUBS!$B2,'JU H'!$AE$5:$AE$72,"&gt;0")</f>
        <v>0</v>
      </c>
      <c r="AD2" s="26">
        <f>SUMIF('MP F'!$D$5:$D$72,CLUBS!$B2,'MP F'!$AF$5:$AF$72)+SUMIF('MP H'!$D$5:$D$72,CLUBS!$B2,'MP H'!$AF$5:$AF$72)+SUMIF('PO F'!$D$5:$D$72,CLUBS!$B2,'PO F'!$AF$5:$AF$72)+SUMIF('PO H'!$D$5:$D$72,CLUBS!$B2,'PO H'!$AF$5:$AF$72)+SUMIF('PU F'!$D$5:$D$72,CLUBS!$B2,'PU F'!$AF$5:$AF$72)+SUMIF('PU H'!$D$5:$D$72,CLUBS!$B2,'PU H'!$AF$5:$AF$72)+SUMIF('BE F'!$D$5:$D$72,CLUBS!$B2,'BE F'!$AF$5:$AF$72)+SUMIF('BE H'!$D$5:$D$72,CLUBS!$B2,'BE H'!$AF$5:$AF$72)+SUMIF('MI F'!$D$5:$D$72,CLUBS!$B2,'MI F'!$AF$5:$AF$72)+SUMIF('MI H'!$D$5:$D$72,CLUBS!$B2,'MI H'!$AF$5:$AF$72)+SUMIF('CA F'!$D$5:$D$72,CLUBS!$B2,'CA F'!$AF$5:$AF$72)+SUMIF('CA H'!$D$5:$D$72,CLUBS!$B2,'CA H'!$AF$5:$AF$72)+SUMIF('JU F'!$D$5:$D$72,CLUBS!$B2,'JU F'!$AF$5:$AF$72)+SUMIF('JU H'!$D$5:$D$72,CLUBS!$B2,'JU H'!$AF$5:$AF$72)</f>
        <v>0</v>
      </c>
      <c r="AE2" s="26">
        <f>COUNTIFS('MP F'!$D$5:$D$72,CLUBS!$B2,'MP F'!$AG$5:$AG$72,"&gt;0")+COUNTIFS('MP H'!$D$5:$D$72,CLUBS!$B2,'MP H'!$AG$5:$AG$72,"&gt;0")+COUNTIFS('PO F'!$D$5:$D$72,CLUBS!$B2,'PO F'!$AG$5:$AG$72,"&gt;0")+COUNTIFS('PO H'!$D$5:$D$72,CLUBS!$B2,'PO H'!$AG$5:$AG$72,"&gt;0")+COUNTIFS('PU F'!$D$5:$D$72,CLUBS!$B2,'PU F'!$AG$5:$AG$72,"&gt;0")+COUNTIFS('PU H'!$D$5:$D$72,CLUBS!$B2,'PU H'!$AG$5:$AG$72,"&gt;0")+COUNTIFS('BE F'!$D$5:$D$72,CLUBS!$B2,'BE F'!$AG$5:$AG$72,"&gt;0")+COUNTIFS('BE H'!$D$5:$D$72,CLUBS!$B2,'BE H'!$AG$5:$AG$72,"&gt;0")+COUNTIFS('MI F'!$D$5:$D$72,CLUBS!$B2,'MI F'!$AG$5:$AG$72,"&gt;0")+COUNTIFS('MI H'!$D$5:$D$72,CLUBS!$B2,'MI H'!$AG$5:$AG$72,"&gt;0")+COUNTIFS('CA F'!$D$5:$D$72,CLUBS!$B2,'CA F'!$AG$5:$AG$72,"&gt;0")+COUNTIFS('CA H'!$D$5:$D$72,CLUBS!$B2,'CA H'!$AG$5:$AG$72,"&gt;0")+COUNTIFS('JU F'!$D$5:$D$72,CLUBS!$B2,'JU F'!$AG$5:$AG$72,"&gt;0")+COUNTIFS('JU H'!$D$5:$D$72,CLUBS!$B2,'JU H'!$AG$5:$AG$72,"&gt;0")</f>
        <v>0</v>
      </c>
      <c r="AF2" s="26">
        <f>SUMIF('MP F'!$D$5:$D$72,CLUBS!$B2,'MP F'!$AH$5:$AH$72)+SUMIF('MP H'!$D$5:$D$72,CLUBS!$B2,'MP H'!$AH$5:$AH$72)+SUMIF('PO F'!$D$5:$D$72,CLUBS!$B2,'PO F'!$AH$5:$AH$72)+SUMIF('PO H'!$D$5:$D$72,CLUBS!$B2,'PO H'!$AH$5:$AH$72)+SUMIF('PU F'!$D$5:$D$72,CLUBS!$B2,'PU F'!$AH$5:$AH$72)+SUMIF('PU H'!$D$5:$D$72,CLUBS!$B2,'PU H'!$AH$5:$AH$72)+SUMIF('BE F'!$D$5:$D$72,CLUBS!$B2,'BE F'!$AH$5:$AH$72)+SUMIF('BE H'!$D$5:$D$72,CLUBS!$B2,'BE H'!$AH$5:$AH$72)+SUMIF('MI F'!$D$5:$D$72,CLUBS!$B2,'MI F'!$AH$5:$AH$72)+SUMIF('MI H'!$D$5:$D$72,CLUBS!$B2,'MI H'!$AH$5:$AH$72)+SUMIF('CA F'!$D$5:$D$72,CLUBS!$B2,'CA F'!$AH$5:$AH$72)+SUMIF('CA H'!$D$5:$D$72,CLUBS!$B2,'CA H'!$AH$5:$AH$72)+SUMIF('JU F'!$D$5:$D$72,CLUBS!$B2,'JU F'!$AH$5:$AH$72)+SUMIF('JU H'!$D$5:$D$72,CLUBS!$B2,'JU H'!$AH$5:$AH$72)</f>
        <v>0</v>
      </c>
      <c r="AG2" s="16">
        <f>C2+E2+G2+I2+K2+M2+O2+Q2+S2+U2+W2+Y2+AA2+AC2+AE2</f>
        <v>47</v>
      </c>
      <c r="AH2" s="28">
        <f>SUM(L2,J2,H2,F2,D2,N2,P2,R2,T2,V2,X2,Z2,AB2,AD2,AF2)</f>
        <v>4343</v>
      </c>
      <c r="AI2" s="29">
        <f t="shared" ref="AI2:AI39" si="1">IF(AG2=0,0,PRODUCT(AH2,1/AG2))</f>
        <v>92.40425531914893</v>
      </c>
      <c r="AJ2" s="14">
        <f>COUNTIF('Licenciés Jeunes 2023'!F:F,CLUBS!B2)</f>
        <v>47</v>
      </c>
      <c r="AK2" s="27">
        <f>IF(AJ2=0,0,AH2/AJ2)</f>
        <v>92.40425531914893</v>
      </c>
      <c r="AL2" s="22"/>
    </row>
    <row r="3" spans="1:38" ht="13.5">
      <c r="A3" s="34">
        <f t="shared" si="0"/>
        <v>7</v>
      </c>
      <c r="B3" s="62" t="s">
        <v>21</v>
      </c>
      <c r="C3" s="14">
        <f>COUNTIFS('MP F'!$D$5:$D$72,CLUBS!$B3,'MP F'!$E$5:$E$72,"&gt;0")+COUNTIFS('MP H'!$D$5:$D$72,CLUBS!$B3,'MP H'!$E$5:$E$72,"&gt;0")+COUNTIFS('PO F'!$D$5:$D$72,CLUBS!$B3,'PO F'!$E$5:$E$72,"&gt;0")+COUNTIFS('PO H'!$D$5:$D$72,CLUBS!$B3,'PO H'!$E$5:$E$72,"&gt;0")+COUNTIFS('PU F'!$D$5:$D$72,CLUBS!$B3,'PU F'!$E$5:$E$72,"&gt;0")+COUNTIFS('PU H'!$D$5:$D$72,CLUBS!$B3,'PU H'!$E$5:$E$72,"&gt;0")+COUNTIFS('BE F'!$D$5:$D$72,CLUBS!$B3,'BE F'!$E$5:$E$72,"&gt;0")+COUNTIFS('BE H'!$D$5:$D$72,CLUBS!$B3,'BE H'!$E$5:$E$72,"&gt;0")+COUNTIFS('MI F'!$D$5:$D$72,CLUBS!$B3,'MI F'!$E$5:$E$72,"&gt;0")+COUNTIFS('MI H'!$D$5:$D$72,CLUBS!$B3,'MI H'!$E$5:$E$72,"&gt;0")+COUNTIFS('CA F'!$D$5:$D$72,CLUBS!$B3,'CA F'!$E$5:$E$72,"&gt;0")+COUNTIFS('CA H'!$D$5:$D$72,CLUBS!$B3,'CA H'!$E$5:$E$72,"&gt;0")+COUNTIFS('JU F'!$D$5:$D$72,CLUBS!$B3,'JU F'!$E$5:$E$72,"&gt;0")+COUNTIFS('JU H'!$D$5:$D$72,CLUBS!$B3,'JU H'!$E$5:$E$72,"&gt;0")</f>
        <v>9</v>
      </c>
      <c r="D3" s="27">
        <f>SUMIF('MP F'!$D$5:$D$72,CLUBS!$B3,'MP F'!$F$5:$F$72)+SUMIF('MP H'!$D$5:$D$72,CLUBS!$B3,'MP H'!$F$5:$F$72)+SUMIF('PO F'!$D$5:$D$72,CLUBS!$B3,'PO F'!$F$5:$F$72)+SUMIF('PO H'!$D$5:$D$72,CLUBS!$B3,'PO H'!$F$5:$F$72)+SUMIF('PU F'!$D$5:$D$72,CLUBS!$B3,'PU F'!$F$5:$F$72)+SUMIF('PU H'!$D$5:$D$72,CLUBS!$B3,'PU H'!$F$5:$F$72)+SUMIF('BE F'!$D$5:$D$72,CLUBS!$B3,'BE F'!$F$5:$F$72)+SUMIF('BE H'!$D$5:$D$72,CLUBS!$B3,'BE H'!$F$5:$F$72)+SUMIF('MI F'!$D$5:$D$72,CLUBS!$B3,'MI F'!$F$5:$F$72)+SUMIF('MI H'!$D$5:$D$72,CLUBS!$B3,'MI H'!$F$5:$F$72)+SUMIF('CA F'!$D$5:$D$72,CLUBS!$B3,'CA F'!$F$5:$F$72)+SUMIF('CA H'!$D$5:$D$72,CLUBS!$B3,'CA H'!$F$5:$F$72)+SUMIF('JU F'!$D$5:$D$72,CLUBS!$B3,'JU F'!$F$5:$F$72)+SUMIF('JU H'!$D$5:$D$72,CLUBS!$B3,'JU H'!$F$5:$F$72)</f>
        <v>892</v>
      </c>
      <c r="E3" s="67">
        <f>COUNTIFS('MP F'!$D$5:$D$72,CLUBS!$B3,'MP F'!$G$5:$G$72,"&gt;0")+COUNTIFS('MP H'!$D$5:$D$72,CLUBS!$B3,'MP H'!$G$5:$G$72,"&gt;0")+COUNTIFS('PO F'!$D$5:$D$72,CLUBS!$B3,'PO F'!$G$5:$G$72,"&gt;0")+COUNTIFS('PO H'!$D$5:$D$72,CLUBS!$B3,'PO H'!$G$5:$G$72,"&gt;0")+COUNTIFS('PU F'!$D$5:$D$72,CLUBS!$B3,'PU F'!$G$5:$G$72,"&gt;0")+COUNTIFS('PU H'!$D$5:$D$72,CLUBS!$B3,'PU H'!$G$5:$G$72,"&gt;0")+COUNTIFS('BE F'!$D$5:$D$72,CLUBS!$B3,'BE F'!$G$5:$G$72,"&gt;0")+COUNTIFS('BE H'!$D$5:$D$72,CLUBS!$B3,'BE H'!$G$5:$G$72,"&gt;0")+COUNTIFS('MI F'!$D$5:$D$72,CLUBS!$B3,'MI F'!$G$5:$G$72,"&gt;0")+COUNTIFS('MI H'!$D$5:$D$72,CLUBS!$B3,'MI H'!$G$5:$G$72,"&gt;0")+COUNTIFS('CA F'!$D$5:$D$72,CLUBS!$B3,'CA F'!$G$5:$G$72,"&gt;0")+COUNTIFS('CA H'!$D$5:$D$72,CLUBS!$B3,'CA H'!$G$5:$G$72,"&gt;0")+COUNTIFS('JU F'!$D$5:$D$72,CLUBS!$B3,'JU F'!$G$5:$G$72,"&gt;0")+COUNTIFS('JU H'!$D$5:$D$72,CLUBS!$B3,'JU H'!$G$5:$G$72,"&gt;0")</f>
        <v>8</v>
      </c>
      <c r="F3" s="68">
        <f>SUMIF('MP F'!$D$5:$D$72,CLUBS!$B3,'MP F'!$H$5:$H$72)+SUMIF('MP H'!$D$5:$D$72,CLUBS!$B3,'MP H'!$H$5:$H$72)+SUMIF('PO F'!$D$5:$D$72,CLUBS!$B3,'PO F'!$H$5:$H$72)+SUMIF('PO H'!$D$5:$D$72,CLUBS!$B3,'PO H'!$H$5:$H$72)+SUMIF('PU F'!$D$5:$D$72,CLUBS!$B3,'PU F'!$H$5:$H$72)+SUMIF('PU H'!$D$5:$D$72,CLUBS!$B3,'PU H'!$H$5:$H$72)+SUMIF('BE F'!$D$5:$D$72,CLUBS!$B3,'BE F'!$H$5:$H$72)+SUMIF('BE H'!$D$5:$D$72,CLUBS!$B3,'BE H'!$H$5:$H$72)+SUMIF('MI F'!$D$5:$D$72,CLUBS!$B3,'MI F'!$H$5:$H$72)+SUMIF('MI H'!$D$5:$D$72,CLUBS!$B3,'MI H'!$H$5:$H$72)+SUMIF('CA F'!$D$5:$D$72,CLUBS!$B3,'CA F'!$H$5:$H$72)+SUMIF('CA H'!$D$5:$D$72,CLUBS!$B3,'CA H'!$H$5:$H$72)+SUMIF('JU F'!$D$5:$D$72,CLUBS!$B3,'JU F'!$H$5:$H$72)+SUMIF('JU H'!$D$5:$D$72,CLUBS!$B3,'JU H'!$H$5:$H$72)</f>
        <v>457.5</v>
      </c>
      <c r="G3" s="14">
        <f>COUNTIFS('MP F'!$D$5:$D$72,CLUBS!$B3,'MP F'!$I$5:$I$72,"&gt;0")+COUNTIFS('MP H'!$D$5:$D$72,CLUBS!$B3,'MP H'!$I$5:$I$72,"&gt;0")+COUNTIFS('PO F'!$D$5:$D$72,CLUBS!$B3,'PO F'!$I$5:$I$72,"&gt;0")+COUNTIFS('PO H'!$D$5:$D$72,CLUBS!$B3,'PO H'!$I$5:$I$72,"&gt;0")+COUNTIFS('PU F'!$D$5:$D$72,CLUBS!$B3,'PU F'!$I$5:$I$72,"&gt;0")+COUNTIFS('PU H'!$D$5:$D$72,CLUBS!$B3,'PU H'!$I$5:$I$72,"&gt;0")+COUNTIFS('BE F'!$D$5:$D$72,CLUBS!$B3,'BE F'!$I$5:$I$72,"&gt;0")+COUNTIFS('BE H'!$D$5:$D$72,CLUBS!$B3,'BE H'!$I$5:$I$72,"&gt;0")+COUNTIFS('MI F'!$D$5:$D$72,CLUBS!$B3,'MI F'!$I$5:$I$72,"&gt;0")+COUNTIFS('MI H'!$D$5:$D$72,CLUBS!$B3,'MI H'!$I$5:$I$72,"&gt;0")+COUNTIFS('CA F'!$D$5:$D$72,CLUBS!$B3,'CA F'!$I$5:$I$72,"&gt;0")+COUNTIFS('CA H'!$D$5:$D$72,CLUBS!$B3,'CA H'!$I$5:$I$72,"&gt;0")+COUNTIFS('JU F'!$D$5:$D$72,CLUBS!$B3,'JU F'!$I$5:$I$72,"&gt;0")+COUNTIFS('JU H'!$D$5:$D$72,CLUBS!$B3,'JU H'!$I$5:$I$72,"&gt;0")</f>
        <v>0</v>
      </c>
      <c r="H3" s="26">
        <f>SUMIF('MP F'!$D$5:$D$72,CLUBS!$B3,'MP F'!$J$5:$J$72)+SUMIF('MP H'!$D$5:$D$72,CLUBS!$B3,'MP H'!$J$5:$J$72)+SUMIF('PO F'!$D$5:$D$72,CLUBS!$B3,'PO F'!$J$5:$J$72)+SUMIF('PO H'!$D$5:$D$72,CLUBS!$B3,'PO H'!$J$5:$J$72)+SUMIF('PU F'!$D$5:$D$72,CLUBS!$B3,'PU F'!$J$5:$J$72)+SUMIF('PU H'!$D$5:$D$72,CLUBS!$B3,'PU H'!$J$5:$J$72)+SUMIF('BE F'!$D$5:$D$72,CLUBS!$B3,'BE F'!$J$5:$J$72)+SUMIF('BE H'!$D$5:$D$72,CLUBS!$B3,'BE H'!$J$5:$J$72)+SUMIF('MI F'!$D$5:$D$72,CLUBS!$B3,'MI F'!$J$5:$J$72)+SUMIF('MI H'!$D$5:$D$72,CLUBS!$B3,'MI H'!$J$5:$J$72)+SUMIF('CA F'!$D$5:$D$72,CLUBS!$B3,'CA F'!$J$5:$J$72)+SUMIF('CA H'!$D$5:$D$72,CLUBS!$B3,'CA H'!$J$5:$J$72)+SUMIF('JU F'!$D$5:$D$72,CLUBS!$B3,'JU F'!$J$5:$J$72)+SUMIF('JU H'!$D$5:$D$72,CLUBS!$B3,'JU H'!$J$5:$J$72)</f>
        <v>0</v>
      </c>
      <c r="I3" s="67">
        <f>COUNTIFS('MP F'!$D$5:$D$72,CLUBS!$B3,'MP F'!$K$5:$K$72,"&gt;0")+COUNTIFS('MP H'!$D$5:$D$72,CLUBS!$B3,'MP H'!$K$5:$K$72,"&gt;0")+COUNTIFS('PO F'!$D$5:$D$72,CLUBS!$B3,'PO F'!$K$5:$K$72,"&gt;0")+COUNTIFS('PO H'!$D$5:$D$72,CLUBS!$B3,'PO H'!$K$5:$K$72,"&gt;0")+COUNTIFS('PU F'!$D$5:$D$72,CLUBS!$B3,'PU F'!$K$5:$K$72,"&gt;0")+COUNTIFS('PU H'!$D$5:$D$72,CLUBS!$B3,'PU H'!$K$5:$K$72,"&gt;0")+COUNTIFS('BE F'!$D$5:$D$72,CLUBS!$B3,'BE F'!$K$5:$K$72,"&gt;0")+COUNTIFS('BE H'!$D$5:$D$72,CLUBS!$B3,'BE H'!$K$5:$K$72,"&gt;0")+COUNTIFS('MI F'!$D$5:$D$72,CLUBS!$B3,'MI F'!$K$5:$K$72,"&gt;0")+COUNTIFS('MI H'!$D$5:$D$72,CLUBS!$B3,'MI H'!$K$5:$K$72,"&gt;0")+COUNTIFS('CA F'!$D$5:$D$72,CLUBS!$B3,'CA F'!$K$5:$K$72,"&gt;0")+COUNTIFS('CA H'!$D$5:$D$72,CLUBS!$B3,'CA H'!$K$5:$K$72,"&gt;0")+COUNTIFS('JU F'!$D$5:$D$72,CLUBS!$B3,'JU F'!$K$5:$K$72,"&gt;0")+COUNTIFS('JU H'!$D$5:$D$72,CLUBS!$B3,'JU H'!$K$5:$K$72,"&gt;0")</f>
        <v>0</v>
      </c>
      <c r="J3" s="67">
        <f>SUMIF('MP F'!$D$5:$D$72,CLUBS!$B3,'MP F'!$L$5:$L$72)+SUMIF('MP H'!$D$5:$D$72,CLUBS!$B3,'MP H'!$L$5:$L$72)+SUMIF('PO F'!$D$5:$D$72,CLUBS!$B3,'PO F'!$L$5:$L$72)+SUMIF('PO H'!$D$5:$D$72,CLUBS!$B3,'PO H'!$L$5:$L$72)+SUMIF('PU F'!$D$5:$D$72,CLUBS!$B3,'PU F'!$L$5:$L$72)+SUMIF('PU H'!$D$5:$D$72,CLUBS!$B3,'PU H'!$L$5:$L$72)+SUMIF('BE F'!$D$5:$D$72,CLUBS!$B3,'BE F'!$L$5:$L$72)+SUMIF('BE H'!$D$5:$D$72,CLUBS!$B3,'BE H'!$L$5:$L$72)+SUMIF('MI F'!$D$5:$D$72,CLUBS!$B3,'MI F'!$L$5:$L$72)+SUMIF('MI H'!$D$5:$D$72,CLUBS!$B3,'MI H'!$L$5:$L$72)+SUMIF('CA F'!$D$5:$D$72,CLUBS!$B3,'CA F'!$L$5:$L$72)+SUMIF('CA H'!$D$5:$D$72,CLUBS!$B3,'CA H'!$L$5:$L$72)+SUMIF('JU F'!$D$5:$D$72,CLUBS!$B3,'JU F'!$L$5:$L$72)+SUMIF('JU H'!$D$5:$D$72,CLUBS!$B3,'JU H'!$L$5:$L$72)</f>
        <v>0</v>
      </c>
      <c r="K3" s="26">
        <f>COUNTIFS('MP F'!$D$5:$D$72,CLUBS!$B3,'MP F'!$M$5:$M$72,"&gt;0")+COUNTIFS('MP H'!$D$5:$D$72,CLUBS!$B3,'MP H'!$M$5:$M$72,"&gt;0")+COUNTIFS('PO F'!$D$5:$D$72,CLUBS!$B3,'PO F'!$M$5:$M$72,"&gt;0")+COUNTIFS('PO H'!$D$5:$D$72,CLUBS!$B3,'PO H'!$M$5:$M$72,"&gt;0")+COUNTIFS('PU F'!$D$5:$D$72,CLUBS!$B3,'PU F'!$M$5:$M$72,"&gt;0")+COUNTIFS('PU H'!$D$5:$D$72,CLUBS!$B3,'PU H'!$M$5:$M$72,"&gt;0")+COUNTIFS('BE F'!$D$5:$D$72,CLUBS!$B3,'BE F'!$M$5:$M$72,"&gt;0")+COUNTIFS('BE H'!$D$5:$D$72,CLUBS!$B3,'BE H'!$M$5:$M$72,"&gt;0")+COUNTIFS('MI F'!$D$5:$D$72,CLUBS!$B3,'MI F'!$M$5:$M$72,"&gt;0")+COUNTIFS('MI H'!$D$5:$D$72,CLUBS!$B3,'MI H'!$M$5:$M$72,"&gt;0")+COUNTIFS('CA F'!$D$5:$D$72,CLUBS!$B3,'CA F'!$M$5:$M$72,"&gt;0")+COUNTIFS('CA H'!$D$5:$D$72,CLUBS!$B3,'CA H'!$M$5:$M$72,"&gt;0")+COUNTIFS('JU F'!$D$5:$D$72,CLUBS!$B3,'JU F'!$M$5:$M$72,"&gt;0")+COUNTIFS('JU H'!$D$5:$D$72,CLUBS!$B3,'JU H'!$M$5:$M$72,"&gt;0")</f>
        <v>0</v>
      </c>
      <c r="L3" s="26">
        <f>SUMIF('MP F'!$D$5:$D$72,CLUBS!$B3,'MP F'!$N$5:$N$72)+SUMIF('MP H'!$D$5:$D$72,CLUBS!$B3,'MP H'!$N$5:$N$72)+SUMIF('PO F'!$D$5:$D$72,CLUBS!$B3,'PO F'!$N$5:$N$72)+SUMIF('PO H'!$D$5:$D$72,CLUBS!$B3,'PO H'!$N$5:$N$72)+SUMIF('PU F'!$D$5:$D$72,CLUBS!$B3,'PU F'!$N$5:$N$72)+SUMIF('PU H'!$D$5:$D$72,CLUBS!$B3,'PU H'!$N$5:$N$72)+SUMIF('BE F'!$D$5:$D$72,CLUBS!$B3,'BE F'!$N$5:$N$72)+SUMIF('BE H'!$D$5:$D$72,CLUBS!$B3,'BE H'!$N$5:$N$72)+SUMIF('MI F'!$D$5:$D$72,CLUBS!$B3,'MI F'!$N$5:$N$72)+SUMIF('MI H'!$D$5:$D$72,CLUBS!$B3,'MI H'!$N$5:$N$72)+SUMIF('CA F'!$D$5:$D$72,CLUBS!$B3,'CA F'!$N$5:$N$72)+SUMIF('CA H'!$D$5:$D$72,CLUBS!$B3,'CA H'!$N$5:$N$72)+SUMIF('JU F'!$D$5:$D$72,CLUBS!$B3,'JU F'!$N$5:$N$72)+SUMIF('JU H'!$D$5:$D$72,CLUBS!$B3,'JU H'!$N$5:$N$72)</f>
        <v>0</v>
      </c>
      <c r="M3" s="67">
        <f>COUNTIFS('MP F'!$D$5:$D$72,CLUBS!$B3,'MP F'!$O$5:$O$72,"&gt;0")+COUNTIFS('MP H'!$D$5:$D$72,CLUBS!$B3,'MP H'!$O$5:$O$72,"&gt;0")+COUNTIFS('PO F'!$D$5:$D$72,CLUBS!$B3,'PO F'!$O$5:$O$72,"&gt;0")+COUNTIFS('PO H'!$D$5:$D$72,CLUBS!$B3,'PO H'!$O$5:$O$72,"&gt;0")+COUNTIFS('PU F'!$D$5:$D$72,CLUBS!$B3,'PU F'!$O$5:$O$72,"&gt;0")+COUNTIFS('PU H'!$D$5:$D$72,CLUBS!$B3,'PU H'!$O$5:$O$72,"&gt;0")+COUNTIFS('BE F'!$D$5:$D$72,CLUBS!$B3,'BE F'!$O$5:$O$72,"&gt;0")+COUNTIFS('BE H'!$D$5:$D$72,CLUBS!$B3,'BE H'!$O$5:$O$72,"&gt;0")+COUNTIFS('MI F'!$D$5:$D$72,CLUBS!$B3,'MI F'!$O$5:$O$72,"&gt;0")+COUNTIFS('MI H'!$D$5:$D$72,CLUBS!$B3,'MI H'!$O$5:$O$72,"&gt;0")+COUNTIFS('CA F'!$D$5:$D$72,CLUBS!$B3,'CA F'!$O$5:$O$72,"&gt;0")+COUNTIFS('CA H'!$D$5:$D$72,CLUBS!$B3,'CA H'!$O$5:$O$72,"&gt;0")+COUNTIFS('JU F'!$D$5:$D$72,CLUBS!$B3,'JU F'!$O$5:$O$72,"&gt;0")+COUNTIFS('JU H'!$D$5:$D$72,CLUBS!$B3,'JU H'!$O$5:$O$72,"&gt;0")</f>
        <v>0</v>
      </c>
      <c r="N3" s="67">
        <f>SUMIF('MP F'!$D$5:$D$72,CLUBS!$B3,'MP F'!$P$5:$P$72)+SUMIF('MP H'!$D$5:$D$72,CLUBS!$B3,'MP H'!$P$5:$P$72)+SUMIF('PO F'!$D$5:$D$72,CLUBS!$B3,'PO F'!$P$5:$P$72)+SUMIF('PO H'!$D$5:$D$72,CLUBS!$B3,'PO H'!$P$5:$P$72)+SUMIF('PU F'!$D$5:$D$72,CLUBS!$B3,'PU F'!$P$5:$P$72)+SUMIF('PU H'!$D$5:$D$72,CLUBS!$B3,'PU H'!$P$5:$P$72)+SUMIF('BE F'!$D$5:$D$72,CLUBS!$B3,'BE F'!$P$5:$P$72)+SUMIF('BE H'!$D$5:$D$72,CLUBS!$B3,'BE H'!$P$5:$P$72)+SUMIF('MI F'!$D$5:$D$72,CLUBS!$B3,'MI F'!$P$5:$P$72)+SUMIF('MI H'!$D$5:$D$72,CLUBS!$B3,'MI H'!$P$5:$P$72)+SUMIF('CA F'!$D$5:$D$72,CLUBS!$B3,'CA F'!$P$5:$P$72)+SUMIF('CA H'!$D$5:$D$72,CLUBS!$B3,'CA H'!$P$5:$P$72)+SUMIF('JU F'!$D$5:$D$72,CLUBS!$B3,'JU F'!$P$5:$P$72)+SUMIF('JU H'!$D$5:$D$72,CLUBS!$B3,'JU H'!$P$5:$P$72)</f>
        <v>0</v>
      </c>
      <c r="O3" s="26">
        <f>COUNTIFS('MP F'!$D$5:$D$72,CLUBS!$B3,'MP F'!$Q$5:$Q$72,"&gt;0")+COUNTIFS('MP H'!$D$5:$D$72,CLUBS!$B3,'MP H'!$Q$5:$Q$72,"&gt;0")+COUNTIFS('PO F'!$D$5:$D$72,CLUBS!$B3,'PO F'!$Q$5:$Q$72,"&gt;0")+COUNTIFS('PO H'!$D$5:$D$72,CLUBS!$B3,'PO H'!$Q$5:$Q$72,"&gt;0")+COUNTIFS('PU F'!$D$5:$D$72,CLUBS!$B3,'PU F'!$Q$5:$Q$72,"&gt;0")+COUNTIFS('PU H'!$D$5:$D$72,CLUBS!$B3,'PU H'!$Q$5:$Q$72,"&gt;0")+COUNTIFS('BE F'!$D$5:$D$72,CLUBS!$B3,'BE F'!$Q$5:$Q$72,"&gt;0")+COUNTIFS('BE H'!$D$5:$D$72,CLUBS!$B3,'BE H'!$Q$5:$Q$72,"&gt;0")+COUNTIFS('MI F'!$D$5:$D$72,CLUBS!$B3,'MI F'!$Q$5:$Q$72,"&gt;0")+COUNTIFS('MI H'!$D$5:$D$72,CLUBS!$B3,'MI H'!$Q$5:$Q$72,"&gt;0")+COUNTIFS('CA F'!$D$5:$D$72,CLUBS!$B3,'CA F'!$Q$5:$Q$72,"&gt;0")+COUNTIFS('CA H'!$D$5:$D$72,CLUBS!$B3,'CA H'!$Q$5:$Q$72,"&gt;0")+COUNTIFS('JU F'!$D$5:$D$72,CLUBS!$B3,'JU F'!$Q$5:$Q$72,"&gt;0")+COUNTIFS('JU H'!$D$5:$D$72,CLUBS!$B3,'JU H'!$Q$5:$Q$72,"&gt;0")</f>
        <v>0</v>
      </c>
      <c r="P3" s="26">
        <f>SUMIF('MP F'!$D$5:$D$72,CLUBS!$B3,'MP F'!$R$5:$R$72)+SUMIF('MP H'!$D$5:$D$72,CLUBS!$B3,'MP H'!$R$5:$R$72)+SUMIF('PO F'!$D$5:$D$72,CLUBS!$B3,'PO F'!$R$5:$R$72)+SUMIF('PO H'!$D$5:$D$72,CLUBS!$B3,'PO H'!$R$5:$R$72)+SUMIF('PU F'!$D$5:$D$72,CLUBS!$B3,'PU F'!$R$5:$R$72)+SUMIF('PU H'!$D$5:$D$72,CLUBS!$B3,'PU H'!$R$5:$R$72)+SUMIF('BE F'!$D$5:$D$72,CLUBS!$B3,'BE F'!$R$5:$R$72)+SUMIF('BE H'!$D$5:$D$72,CLUBS!$B3,'BE H'!$R$5:$R$72)+SUMIF('MI F'!$D$5:$D$72,CLUBS!$B3,'MI F'!$R$5:$R$72)+SUMIF('MI H'!$D$5:$D$72,CLUBS!$B3,'MI H'!$R$5:$R$72)+SUMIF('CA F'!$D$5:$D$72,CLUBS!$B3,'CA F'!$R$5:$R$72)+SUMIF('CA H'!$D$5:$D$72,CLUBS!$B3,'CA H'!$R$5:$R$72)+SUMIF('JU F'!$D$5:$D$72,CLUBS!$B3,'JU F'!$R$5:$R$72)+SUMIF('JU H'!$D$5:$D$72,CLUBS!$B3,'JU H'!$R$5:$R$72)</f>
        <v>0</v>
      </c>
      <c r="Q3" s="67">
        <f>COUNTIFS('MP F'!$D$5:$D$72,CLUBS!$B3,'MP F'!$S$5:$S$72,"&gt;0")+COUNTIFS('MP H'!$D$5:$D$72,CLUBS!$B3,'MP H'!$S$5:$S$72,"&gt;0")+COUNTIFS('PO F'!$D$5:$D$72,CLUBS!$B3,'PO F'!$S$5:$S$72,"&gt;0")+COUNTIFS('PO H'!$D$5:$D$72,CLUBS!$B3,'PO H'!$S$5:$S$72,"&gt;0")+COUNTIFS('PU F'!$D$5:$D$72,CLUBS!$B3,'PU F'!$S$5:$S$72,"&gt;0")+COUNTIFS('PU H'!$D$5:$D$72,CLUBS!$B3,'PU H'!$S$5:$S$72,"&gt;0")+COUNTIFS('BE F'!$D$5:$D$72,CLUBS!$B3,'BE F'!$S$5:$S$72,"&gt;0")+COUNTIFS('BE H'!$D$5:$D$72,CLUBS!$B3,'BE H'!$S$5:$S$72,"&gt;0")+COUNTIFS('MI F'!$D$5:$D$72,CLUBS!$B3,'MI F'!$S$5:$S$72,"&gt;0")+COUNTIFS('MI H'!$D$5:$D$72,CLUBS!$B3,'MI H'!$S$5:$S$72,"&gt;0")+COUNTIFS('CA F'!$D$5:$D$72,CLUBS!$B3,'CA F'!$S$5:$S$72,"&gt;0")+COUNTIFS('CA H'!$D$5:$D$72,CLUBS!$B3,'CA H'!$S$5:$S$72,"&gt;0")+COUNTIFS('JU F'!$D$5:$D$72,CLUBS!$B3,'JU F'!$S$5:$S$72,"&gt;0")+COUNTIFS('JU H'!$D$5:$D$72,CLUBS!$B3,'JU H'!$S$5:$S$72,"&gt;0")</f>
        <v>0</v>
      </c>
      <c r="R3" s="67">
        <f>SUMIF('MP F'!$D$5:$D$72,CLUBS!$B3,'MP F'!$T$5:$T$72)+SUMIF('MP H'!$D$5:$D$72,CLUBS!$B3,'MP H'!$T$5:$T$72)+SUMIF('PO F'!$D$5:$D$72,CLUBS!$B3,'PO F'!$T$5:$T$72)+SUMIF('PO H'!$D$5:$D$72,CLUBS!$B3,'PO H'!$T$5:$T$72)+SUMIF('PU F'!$D$5:$D$72,CLUBS!$B3,'PU F'!$T$5:$T$72)+SUMIF('PU H'!$D$5:$D$72,CLUBS!$B3,'PU H'!$T$5:$T$72)+SUMIF('BE F'!$D$5:$D$72,CLUBS!$B3,'BE F'!$T$5:$T$72)+SUMIF('BE H'!$D$5:$D$72,CLUBS!$B3,'BE H'!$T$5:$T$72)+SUMIF('MI F'!$D$5:$D$72,CLUBS!$B3,'MI F'!$T$5:$T$72)+SUMIF('MI H'!$D$5:$D$72,CLUBS!$B3,'MI H'!$T$5:$T$72)+SUMIF('CA F'!$D$5:$D$72,CLUBS!$B3,'CA F'!$T$5:$T$72)+SUMIF('CA H'!$D$5:$D$72,CLUBS!$B3,'CA H'!$T$5:$T$72)+SUMIF('JU F'!$D$5:$D$72,CLUBS!$B3,'JU F'!$T$5:$T$72)+SUMIF('JU H'!$D$5:$D$72,CLUBS!$B3,'JU H'!$T$5:$T$72)</f>
        <v>0</v>
      </c>
      <c r="S3" s="26">
        <f>COUNTIFS('MP F'!$D$5:$D$72,CLUBS!$B3,'MP F'!$U$5:$U$72,"&gt;0")+COUNTIFS('MP H'!$D$5:$D$72,CLUBS!$B3,'MP H'!$U$5:$U$72,"&gt;0")+COUNTIFS('PO F'!$D$5:$D$72,CLUBS!$B3,'PO F'!$U$5:$U$72,"&gt;0")+COUNTIFS('PO H'!$D$5:$D$72,CLUBS!$B3,'PO H'!$U$5:$U$72,"&gt;0")+COUNTIFS('PU F'!$D$5:$D$72,CLUBS!$B3,'PU F'!$U$5:$U$72,"&gt;0")+COUNTIFS('PU H'!$D$5:$D$72,CLUBS!$B3,'PU H'!$U$5:$U$72,"&gt;0")+COUNTIFS('BE F'!$D$5:$D$72,CLUBS!$B3,'BE F'!$U$5:$U$72,"&gt;0")+COUNTIFS('BE H'!$D$5:$D$72,CLUBS!$B3,'BE H'!$U$5:$U$72,"&gt;0")+COUNTIFS('MI F'!$D$5:$D$72,CLUBS!$B3,'MI F'!$U$5:$U$72,"&gt;0")+COUNTIFS('MI H'!$D$5:$D$72,CLUBS!$B3,'MI H'!$U$5:$U$72,"&gt;0")+COUNTIFS('CA F'!$D$5:$D$72,CLUBS!$B3,'CA F'!$U$5:$U$72,"&gt;0")+COUNTIFS('CA H'!$D$5:$D$72,CLUBS!$B3,'CA H'!$U$5:$U$72,"&gt;0")+COUNTIFS('JU F'!$D$5:$D$72,CLUBS!$B3,'JU F'!$U$5:$U$72,"&gt;0")+COUNTIFS('JU H'!$D$5:$D$72,CLUBS!$B3,'JU H'!$U$5:$U$72,"&gt;0")</f>
        <v>0</v>
      </c>
      <c r="T3" s="26">
        <f>SUMIF('MP F'!$D$5:$D$72,CLUBS!$B3,'MP F'!$V$5:$V$72)+SUMIF('MP H'!$D$5:$D$72,CLUBS!$B3,'MP H'!$V$5:$V$72)+SUMIF('PO F'!$D$5:$D$72,CLUBS!$B3,'PO F'!$V$5:$V$72)+SUMIF('PO H'!$D$5:$D$72,CLUBS!$B3,'PO H'!$V$5:$V$72)+SUMIF('PU F'!$D$5:$D$72,CLUBS!$B3,'PU F'!$V$5:$V$72)+SUMIF('PU H'!$D$5:$D$72,CLUBS!$B3,'PU H'!$V$5:$V$72)+SUMIF('BE F'!$D$5:$D$72,CLUBS!$B3,'BE F'!$V$5:$V$72)+SUMIF('BE H'!$D$5:$D$72,CLUBS!$B3,'BE H'!$V$5:$V$72)+SUMIF('MI F'!$D$5:$D$72,CLUBS!$B3,'MI F'!$V$5:$V$72)+SUMIF('MI H'!$D$5:$D$72,CLUBS!$B3,'MI H'!$V$5:$V$72)+SUMIF('CA F'!$D$5:$D$72,CLUBS!$B3,'CA F'!$V$5:$V$72)+SUMIF('CA H'!$D$5:$D$72,CLUBS!$B3,'CA H'!$V$5:$V$72)+SUMIF('JU F'!$D$5:$D$72,CLUBS!$B3,'JU F'!$V$5:$V$72)+SUMIF('JU H'!$D$5:$D$72,CLUBS!$B3,'JU H'!$V$5:$V$72)</f>
        <v>0</v>
      </c>
      <c r="U3" s="67">
        <f>COUNTIFS('MP F'!$D$5:$D$72,CLUBS!$B3,'MP F'!$W$5:$W$72,"&gt;0")+COUNTIFS('MP H'!$D$5:$D$72,CLUBS!$B3,'MP H'!$W$5:$W$72,"&gt;0")+COUNTIFS('PO F'!$D$5:$D$72,CLUBS!$B3,'PO F'!$W$5:$W$72,"&gt;0")+COUNTIFS('PO H'!$D$5:$D$72,CLUBS!$B3,'PO H'!$W$5:$W$72,"&gt;0")+COUNTIFS('PU F'!$D$5:$D$72,CLUBS!$B3,'PU F'!$W$5:$W$72,"&gt;0")+COUNTIFS('PU H'!$D$5:$D$72,CLUBS!$B3,'PU H'!$W$5:$W$72,"&gt;0")+COUNTIFS('BE F'!$D$5:$D$72,CLUBS!$B3,'BE F'!$W$5:$W$72,"&gt;0")+COUNTIFS('BE H'!$D$5:$D$72,CLUBS!$B3,'BE H'!$W$5:$W$72,"&gt;0")+COUNTIFS('MI F'!$D$5:$D$72,CLUBS!$B3,'MI F'!$W$5:$W$72,"&gt;0")+COUNTIFS('MI H'!$D$5:$D$72,CLUBS!$B3,'MI H'!$W$5:$W$72,"&gt;0")+COUNTIFS('CA F'!$D$5:$D$72,CLUBS!$B3,'CA F'!$W$5:$W$72,"&gt;0")+COUNTIFS('CA H'!$D$5:$D$72,CLUBS!$B3,'CA H'!$W$5:$W$72,"&gt;0")+COUNTIFS('JU F'!$D$5:$D$72,CLUBS!$B3,'JU F'!$W$5:$W$72,"&gt;0")+COUNTIFS('JU H'!$D$5:$D$72,CLUBS!$B3,'JU H'!$W$5:$W$72,"&gt;0")</f>
        <v>0</v>
      </c>
      <c r="V3" s="67">
        <f>SUMIF('MP F'!$D$5:$D$72,CLUBS!$B3,'MP F'!$X$5:$X$72)+SUMIF('MP H'!$D$5:$D$72,CLUBS!$B3,'MP H'!$X$5:$X$72)+SUMIF('PO F'!$D$5:$D$72,CLUBS!$B3,'PO F'!$X$5:$X$72)+SUMIF('PO H'!$D$5:$D$72,CLUBS!$B3,'PO H'!$X$5:$X$72)+SUMIF('PU F'!$D$5:$D$72,CLUBS!$B3,'PU F'!$X$5:$X$72)+SUMIF('PU H'!$D$5:$D$72,CLUBS!$B3,'PU H'!$X$5:$X$72)+SUMIF('BE F'!$D$5:$D$72,CLUBS!$B3,'BE F'!$X$5:$X$72)+SUMIF('BE H'!$D$5:$D$72,CLUBS!$B3,'BE H'!$X$5:$X$72)+SUMIF('MI F'!$D$5:$D$72,CLUBS!$B3,'MI F'!$X$5:$X$72)+SUMIF('MI H'!$D$5:$D$72,CLUBS!$B3,'MI H'!$X$5:$X$72)+SUMIF('CA F'!$D$5:$D$72,CLUBS!$B3,'CA F'!$X$5:$X$72)+SUMIF('CA H'!$D$5:$D$72,CLUBS!$B3,'CA H'!$X$5:$X$72)+SUMIF('JU F'!$D$5:$D$72,CLUBS!$B3,'JU F'!$X$5:$X$72)+SUMIF('JU H'!$D$5:$D$72,CLUBS!$B3,'JU H'!$X$5:$X$72)</f>
        <v>0</v>
      </c>
      <c r="W3" s="26">
        <f>COUNTIFS('MP F'!$D$5:$D$72,CLUBS!$B3,'MP F'!$Y$5:$Y$72,"&gt;0")+COUNTIFS('MP H'!$D$5:$D$72,CLUBS!$B3,'MP H'!$Y$5:$Y$72,"&gt;0")+COUNTIFS('PO F'!$D$5:$D$72,CLUBS!$B3,'PO F'!$Y$5:$Y$72,"&gt;0")+COUNTIFS('PO H'!$D$5:$D$72,CLUBS!$B3,'PO H'!$Y$5:$Y$72,"&gt;0")+COUNTIFS('PU F'!$D$5:$D$72,CLUBS!$B3,'PU F'!$Y$5:$Y$72,"&gt;0")+COUNTIFS('PU H'!$D$5:$D$72,CLUBS!$B3,'PU H'!$Y$5:$Y$72,"&gt;0")+COUNTIFS('BE F'!$D$5:$D$72,CLUBS!$B3,'BE F'!$Y$5:$Y$72,"&gt;0")+COUNTIFS('BE H'!$D$5:$D$72,CLUBS!$B3,'BE H'!$Y$5:$Y$72,"&gt;0")+COUNTIFS('MI F'!$D$5:$D$72,CLUBS!$B3,'MI F'!$Y$5:$Y$72,"&gt;0")+COUNTIFS('MI H'!$D$5:$D$72,CLUBS!$B3,'MI H'!$Y$5:$Y$72,"&gt;0")+COUNTIFS('CA F'!$D$5:$D$72,CLUBS!$B3,'CA F'!$Y$5:$Y$72,"&gt;0")+COUNTIFS('CA H'!$D$5:$D$72,CLUBS!$B3,'CA H'!$Y$5:$Y$72,"&gt;0")+COUNTIFS('JU F'!$D$5:$D$72,CLUBS!$B3,'JU F'!$Y$5:$Y$72,"&gt;0")+COUNTIFS('JU H'!$D$5:$D$72,CLUBS!$B3,'JU H'!$Y$5:$Y$72,"&gt;0")</f>
        <v>0</v>
      </c>
      <c r="X3" s="26">
        <f>SUMIF('MP F'!$D$5:$D$72,CLUBS!$B3,'MP F'!$Z$5:$Z$72)+SUMIF('MP H'!$D$5:$D$72,CLUBS!$B3,'MP H'!$Z$5:$Z$72)+SUMIF('PO F'!$D$5:$D$72,CLUBS!$B3,'PO F'!$Z$5:$Z$72)+SUMIF('PO H'!$D$5:$D$72,CLUBS!$B3,'PO H'!$Z$5:$Z$72)+SUMIF('PU F'!$D$5:$D$72,CLUBS!$B3,'PU F'!$Z$5:$Z$72)+SUMIF('PU H'!$D$5:$D$72,CLUBS!$B3,'PU H'!$Z$5:$Z$72)+SUMIF('BE F'!$D$5:$D$72,CLUBS!$B3,'BE F'!$Z$5:$Z$72)+SUMIF('BE H'!$D$5:$D$72,CLUBS!$B3,'BE H'!$Z$5:$Z$72)+SUMIF('MI F'!$D$5:$D$72,CLUBS!$B3,'MI F'!$Z$5:$Z$72)+SUMIF('MI H'!$D$5:$D$72,CLUBS!$B3,'MI H'!$Z$5:$Z$72)+SUMIF('CA F'!$D$5:$D$72,CLUBS!$B3,'CA F'!$Z$5:$Z$72)+SUMIF('CA H'!$D$5:$D$72,CLUBS!$B3,'CA H'!$Z$5:$Z$72)+SUMIF('JU F'!$D$5:$D$72,CLUBS!$B3,'JU F'!$Z$5:$Z$72)+SUMIF('JU H'!$D$5:$D$72,CLUBS!$B3,'JU H'!$Z$5:$Z$72)</f>
        <v>0</v>
      </c>
      <c r="Y3" s="26">
        <f>COUNTIFS('MP F'!$D$5:$D$72,CLUBS!$B3,'MP F'!$AA$5:$AA$72,"&gt;0")+COUNTIFS('MP H'!$D$5:$D$72,CLUBS!$B3,'MP H'!$AA$5:$AA$72,"&gt;0")+COUNTIFS('PO F'!$D$5:$D$72,CLUBS!$B3,'PO F'!$AA$5:$AA$72,"&gt;0")+COUNTIFS('PO H'!$D$5:$D$72,CLUBS!$B3,'PO H'!$AA$5:$AA$72,"&gt;0")+COUNTIFS('PU F'!$D$5:$D$72,CLUBS!$B3,'PU F'!$AA$5:$AA$72,"&gt;0")+COUNTIFS('PU H'!$D$5:$D$72,CLUBS!$B3,'PU H'!$AA$5:$AA$72,"&gt;0")+COUNTIFS('BE F'!$D$5:$D$72,CLUBS!$B3,'BE F'!$AA$5:$AA$72,"&gt;0")+COUNTIFS('BE H'!$D$5:$D$72,CLUBS!$B3,'BE H'!$AA$5:$AA$72,"&gt;0")+COUNTIFS('MI F'!$D$5:$D$72,CLUBS!$B3,'MI F'!$AA$5:$AA$72,"&gt;0")+COUNTIFS('MI H'!$D$5:$D$72,CLUBS!$B3,'MI H'!$AA$5:$AA$72,"&gt;0")+COUNTIFS('CA F'!$D$5:$D$72,CLUBS!$B3,'CA F'!$AA$5:$AA$72,"&gt;0")+COUNTIFS('CA H'!$D$5:$D$72,CLUBS!$B3,'CA H'!$AA$5:$AA$72,"&gt;0")+COUNTIFS('JU F'!$D$5:$D$72,CLUBS!$B3,'JU F'!$AA$5:$AA$72,"&gt;0")+COUNTIFS('JU H'!$D$5:$D$72,CLUBS!$B3,'JU H'!$AA$5:$AA$72,"&gt;0")</f>
        <v>0</v>
      </c>
      <c r="Z3" s="26">
        <f>SUMIF('MP F'!$D$5:$D$72,CLUBS!$B3,'MP F'!$AB$5:$AB$72)+SUMIF('MP H'!$D$5:$D$72,CLUBS!$B3,'MP H'!$AB$5:$AB$72)+SUMIF('PO F'!$D$5:$D$72,CLUBS!$B3,'PO F'!$AB$5:$AB$72)+SUMIF('PO H'!$D$5:$D$72,CLUBS!$B3,'PO H'!$AB$5:$AB$72)+SUMIF('PU F'!$D$5:$D$72,CLUBS!$B3,'PU F'!$AB$5:$AB$72)+SUMIF('PU H'!$D$5:$D$72,CLUBS!$B3,'PU H'!$AB$5:$AB$72)+SUMIF('BE F'!$D$5:$D$72,CLUBS!$B3,'BE F'!$AB$5:$AB$72)+SUMIF('BE H'!$D$5:$D$72,CLUBS!$B3,'BE H'!$AB$5:$AB$72)+SUMIF('MI F'!$D$5:$D$72,CLUBS!$B3,'MI F'!$AB$5:$AB$72)+SUMIF('MI H'!$D$5:$D$72,CLUBS!$B3,'MI H'!$AB$5:$AB$72)+SUMIF('CA F'!$D$5:$D$72,CLUBS!$B3,'CA F'!$AB$5:$AB$72)+SUMIF('CA H'!$D$5:$D$72,CLUBS!$B3,'CA H'!$AB$5:$AB$72)+SUMIF('JU F'!$D$5:$D$72,CLUBS!$B3,'JU F'!$AB$5:$AB$72)+SUMIF('JU H'!$D$5:$D$72,CLUBS!$B3,'JU H'!$AB$5:$AB$72)</f>
        <v>0</v>
      </c>
      <c r="AA3" s="26">
        <f>COUNTIFS('MP F'!$D$5:$D$72,CLUBS!$B3,'MP F'!$AC$5:$AC$72,"&gt;0")+COUNTIFS('MP H'!$D$5:$D$72,CLUBS!$B3,'MP H'!$AC$5:$AC$72,"&gt;0")+COUNTIFS('PO F'!$D$5:$D$72,CLUBS!$B3,'PO F'!$AC$5:$AC$72,"&gt;0")+COUNTIFS('PO H'!$D$5:$D$72,CLUBS!$B3,'PO H'!$AC$5:$AC$72,"&gt;0")+COUNTIFS('PU F'!$D$5:$D$72,CLUBS!$B3,'PU F'!$AC$5:$AC$72,"&gt;0")+COUNTIFS('PU H'!$D$5:$D$72,CLUBS!$B3,'PU H'!$AC$5:$AC$72,"&gt;0")+COUNTIFS('BE F'!$D$5:$D$72,CLUBS!$B3,'BE F'!$AC$5:$AC$72,"&gt;0")+COUNTIFS('BE H'!$D$5:$D$72,CLUBS!$B3,'BE H'!$AC$5:$AC$72,"&gt;0")+COUNTIFS('MI F'!$D$5:$D$72,CLUBS!$B3,'MI F'!$AC$5:$AC$72,"&gt;0")+COUNTIFS('MI H'!$D$5:$D$72,CLUBS!$B3,'MI H'!$AC$5:$AC$72,"&gt;0")+COUNTIFS('CA F'!$D$5:$D$72,CLUBS!$B3,'CA F'!$AC$5:$AC$72,"&gt;0")+COUNTIFS('CA H'!$D$5:$D$72,CLUBS!$B3,'CA H'!$AC$5:$AC$72,"&gt;0")+COUNTIFS('JU F'!$D$5:$D$72,CLUBS!$B3,'JU F'!$AC$5:$AC$72,"&gt;0")+COUNTIFS('JU H'!$D$5:$D$72,CLUBS!$B3,'JU H'!$AC$5:$AC$72,"&gt;0")</f>
        <v>0</v>
      </c>
      <c r="AB3" s="26">
        <f>SUMIF('MP F'!$D$5:$D$72,CLUBS!$B3,'MP F'!$AD$5:$AD$72)+SUMIF('MP H'!$D$5:$D$72,CLUBS!$B3,'MP H'!$AD$5:$AD$72)+SUMIF('PO F'!$D$5:$D$72,CLUBS!$B3,'PO F'!$AD$5:$AD$72)+SUMIF('PO H'!$D$5:$D$72,CLUBS!$B3,'PO H'!$AD$5:$AD$72)+SUMIF('PU F'!$D$5:$D$72,CLUBS!$B3,'PU F'!$AD$5:$AD$72)+SUMIF('PU H'!$D$5:$D$72,CLUBS!$B3,'PU H'!$AD$5:$AD$72)+SUMIF('BE F'!$D$5:$D$72,CLUBS!$B3,'BE F'!$AD$5:$AD$72)+SUMIF('BE H'!$D$5:$D$72,CLUBS!$B3,'BE H'!$AD$5:$AD$72)+SUMIF('MI F'!$D$5:$D$72,CLUBS!$B3,'MI F'!$AD$5:$AD$72)+SUMIF('MI H'!$D$5:$D$72,CLUBS!$B3,'MI H'!$AD$5:$AD$72)+SUMIF('CA F'!$D$5:$D$72,CLUBS!$B3,'CA F'!$AD$5:$AD$72)+SUMIF('CA H'!$D$5:$D$72,CLUBS!$B3,'CA H'!$AD$5:$AD$72)+SUMIF('JU F'!$D$5:$D$72,CLUBS!$B3,'JU F'!$AD$5:$AD$72)+SUMIF('JU H'!$D$5:$D$72,CLUBS!$B3,'JU H'!$AD$5:$AD$72)</f>
        <v>0</v>
      </c>
      <c r="AC3" s="26">
        <f>COUNTIFS('MP F'!$D$5:$D$72,CLUBS!$B3,'MP F'!$AE$5:$AE$72,"&gt;0")+COUNTIFS('MP H'!$D$5:$D$72,CLUBS!$B3,'MP H'!$AE$5:$AE$72,"&gt;0")+COUNTIFS('PO F'!$D$5:$D$72,CLUBS!$B3,'PO F'!$AE$5:$AE$72,"&gt;0")+COUNTIFS('PO H'!$D$5:$D$72,CLUBS!$B3,'PO H'!$AE$5:$AE$72,"&gt;0")+COUNTIFS('PU F'!$D$5:$D$72,CLUBS!$B3,'PU F'!$AE$5:$AE$72,"&gt;0")+COUNTIFS('PU H'!$D$5:$D$72,CLUBS!$B3,'PU H'!$AE$5:$AE$72,"&gt;0")+COUNTIFS('BE F'!$D$5:$D$72,CLUBS!$B3,'BE F'!$AE$5:$AE$72,"&gt;0")+COUNTIFS('BE H'!$D$5:$D$72,CLUBS!$B3,'BE H'!$AE$5:$AE$72,"&gt;0")+COUNTIFS('MI F'!$D$5:$D$72,CLUBS!$B3,'MI F'!$AE$5:$AE$72,"&gt;0")+COUNTIFS('MI H'!$D$5:$D$72,CLUBS!$B3,'MI H'!$AE$5:$AE$72,"&gt;0")+COUNTIFS('CA F'!$D$5:$D$72,CLUBS!$B3,'CA F'!$AE$5:$AE$72,"&gt;0")+COUNTIFS('CA H'!$D$5:$D$72,CLUBS!$B3,'CA H'!$AE$5:$AE$72,"&gt;0")+COUNTIFS('JU F'!$D$5:$D$72,CLUBS!$B3,'JU F'!$AE$5:$AE$72,"&gt;0")+COUNTIFS('JU H'!$D$5:$D$72,CLUBS!$B3,'JU H'!$AE$5:$AE$72,"&gt;0")</f>
        <v>0</v>
      </c>
      <c r="AD3" s="26">
        <f>SUMIF('MP F'!$D$5:$D$72,CLUBS!$B3,'MP F'!$AF$5:$AF$72)+SUMIF('MP H'!$D$5:$D$72,CLUBS!$B3,'MP H'!$AF$5:$AF$72)+SUMIF('PO F'!$D$5:$D$72,CLUBS!$B3,'PO F'!$AF$5:$AF$72)+SUMIF('PO H'!$D$5:$D$72,CLUBS!$B3,'PO H'!$AF$5:$AF$72)+SUMIF('PU F'!$D$5:$D$72,CLUBS!$B3,'PU F'!$AF$5:$AF$72)+SUMIF('PU H'!$D$5:$D$72,CLUBS!$B3,'PU H'!$AF$5:$AF$72)+SUMIF('BE F'!$D$5:$D$72,CLUBS!$B3,'BE F'!$AF$5:$AF$72)+SUMIF('BE H'!$D$5:$D$72,CLUBS!$B3,'BE H'!$AF$5:$AF$72)+SUMIF('MI F'!$D$5:$D$72,CLUBS!$B3,'MI F'!$AF$5:$AF$72)+SUMIF('MI H'!$D$5:$D$72,CLUBS!$B3,'MI H'!$AF$5:$AF$72)+SUMIF('CA F'!$D$5:$D$72,CLUBS!$B3,'CA F'!$AF$5:$AF$72)+SUMIF('CA H'!$D$5:$D$72,CLUBS!$B3,'CA H'!$AF$5:$AF$72)+SUMIF('JU F'!$D$5:$D$72,CLUBS!$B3,'JU F'!$AF$5:$AF$72)+SUMIF('JU H'!$D$5:$D$72,CLUBS!$B3,'JU H'!$AF$5:$AF$72)</f>
        <v>0</v>
      </c>
      <c r="AE3" s="26">
        <f>COUNTIFS('MP F'!$D$5:$D$72,CLUBS!$B3,'MP F'!$AG$5:$AG$72,"&gt;0")+COUNTIFS('MP H'!$D$5:$D$72,CLUBS!$B3,'MP H'!$AG$5:$AG$72,"&gt;0")+COUNTIFS('PO F'!$D$5:$D$72,CLUBS!$B3,'PO F'!$AG$5:$AG$72,"&gt;0")+COUNTIFS('PO H'!$D$5:$D$72,CLUBS!$B3,'PO H'!$AG$5:$AG$72,"&gt;0")+COUNTIFS('PU F'!$D$5:$D$72,CLUBS!$B3,'PU F'!$AG$5:$AG$72,"&gt;0")+COUNTIFS('PU H'!$D$5:$D$72,CLUBS!$B3,'PU H'!$AG$5:$AG$72,"&gt;0")+COUNTIFS('BE F'!$D$5:$D$72,CLUBS!$B3,'BE F'!$AG$5:$AG$72,"&gt;0")+COUNTIFS('BE H'!$D$5:$D$72,CLUBS!$B3,'BE H'!$AG$5:$AG$72,"&gt;0")+COUNTIFS('MI F'!$D$5:$D$72,CLUBS!$B3,'MI F'!$AG$5:$AG$72,"&gt;0")+COUNTIFS('MI H'!$D$5:$D$72,CLUBS!$B3,'MI H'!$AG$5:$AG$72,"&gt;0")+COUNTIFS('CA F'!$D$5:$D$72,CLUBS!$B3,'CA F'!$AG$5:$AG$72,"&gt;0")+COUNTIFS('CA H'!$D$5:$D$72,CLUBS!$B3,'CA H'!$AG$5:$AG$72,"&gt;0")+COUNTIFS('JU F'!$D$5:$D$72,CLUBS!$B3,'JU F'!$AG$5:$AG$72,"&gt;0")+COUNTIFS('JU H'!$D$5:$D$72,CLUBS!$B3,'JU H'!$AG$5:$AG$72,"&gt;0")</f>
        <v>0</v>
      </c>
      <c r="AF3" s="26">
        <f>SUMIF('MP F'!$D$5:$D$72,CLUBS!$B3,'MP F'!$AH$5:$AH$72)+SUMIF('MP H'!$D$5:$D$72,CLUBS!$B3,'MP H'!$AH$5:$AH$72)+SUMIF('PO F'!$D$5:$D$72,CLUBS!$B3,'PO F'!$AH$5:$AH$72)+SUMIF('PO H'!$D$5:$D$72,CLUBS!$B3,'PO H'!$AH$5:$AH$72)+SUMIF('PU F'!$D$5:$D$72,CLUBS!$B3,'PU F'!$AH$5:$AH$72)+SUMIF('PU H'!$D$5:$D$72,CLUBS!$B3,'PU H'!$AH$5:$AH$72)+SUMIF('BE F'!$D$5:$D$72,CLUBS!$B3,'BE F'!$AH$5:$AH$72)+SUMIF('BE H'!$D$5:$D$72,CLUBS!$B3,'BE H'!$AH$5:$AH$72)+SUMIF('MI F'!$D$5:$D$72,CLUBS!$B3,'MI F'!$AH$5:$AH$72)+SUMIF('MI H'!$D$5:$D$72,CLUBS!$B3,'MI H'!$AH$5:$AH$72)+SUMIF('CA F'!$D$5:$D$72,CLUBS!$B3,'CA F'!$AH$5:$AH$72)+SUMIF('CA H'!$D$5:$D$72,CLUBS!$B3,'CA H'!$AH$5:$AH$72)+SUMIF('JU F'!$D$5:$D$72,CLUBS!$B3,'JU F'!$AH$5:$AH$72)+SUMIF('JU H'!$D$5:$D$72,CLUBS!$B3,'JU H'!$AH$5:$AH$72)</f>
        <v>0</v>
      </c>
      <c r="AG3" s="16">
        <f t="shared" ref="AG3:AG38" si="2">C3+E3+G3+I3+K3+M3+O3+Q3+S3+U3+W3+Y3+AA3+AC3+AE3</f>
        <v>17</v>
      </c>
      <c r="AH3" s="28">
        <f t="shared" ref="AH3:AH38" si="3">SUM(L3,J3,H3,F3,D3,N3,P3,R3,T3,V3,X3,Z3,AB3,AD3,AF3)</f>
        <v>1349.5</v>
      </c>
      <c r="AI3" s="29">
        <f t="shared" ref="AI3:AI38" si="4">IF(AG3=0,0,PRODUCT(AH3,1/AG3))</f>
        <v>79.382352941176464</v>
      </c>
      <c r="AJ3" s="14">
        <f>COUNTIF('Licenciés Jeunes 2023'!F:F,CLUBS!B3)</f>
        <v>18</v>
      </c>
      <c r="AK3" s="27">
        <f t="shared" ref="AK3:AK38" si="5">IF(AJ3=0,0,AH3/AJ3)</f>
        <v>74.972222222222229</v>
      </c>
      <c r="AL3" s="22"/>
    </row>
    <row r="4" spans="1:38" ht="13.5">
      <c r="A4" s="74">
        <f t="shared" si="0"/>
        <v>1</v>
      </c>
      <c r="B4" s="62" t="s">
        <v>19</v>
      </c>
      <c r="C4" s="14">
        <f>COUNTIFS('MP F'!$D$5:$D$72,CLUBS!$B4,'MP F'!$E$5:$E$72,"&gt;0")+COUNTIFS('MP H'!$D$5:$D$72,CLUBS!$B4,'MP H'!$E$5:$E$72,"&gt;0")+COUNTIFS('PO F'!$D$5:$D$72,CLUBS!$B4,'PO F'!$E$5:$E$72,"&gt;0")+COUNTIFS('PO H'!$D$5:$D$72,CLUBS!$B4,'PO H'!$E$5:$E$72,"&gt;0")+COUNTIFS('PU F'!$D$5:$D$72,CLUBS!$B4,'PU F'!$E$5:$E$72,"&gt;0")+COUNTIFS('PU H'!$D$5:$D$72,CLUBS!$B4,'PU H'!$E$5:$E$72,"&gt;0")+COUNTIFS('BE F'!$D$5:$D$72,CLUBS!$B4,'BE F'!$E$5:$E$72,"&gt;0")+COUNTIFS('BE H'!$D$5:$D$72,CLUBS!$B4,'BE H'!$E$5:$E$72,"&gt;0")+COUNTIFS('MI F'!$D$5:$D$72,CLUBS!$B4,'MI F'!$E$5:$E$72,"&gt;0")+COUNTIFS('MI H'!$D$5:$D$72,CLUBS!$B4,'MI H'!$E$5:$E$72,"&gt;0")+COUNTIFS('CA F'!$D$5:$D$72,CLUBS!$B4,'CA F'!$E$5:$E$72,"&gt;0")+COUNTIFS('CA H'!$D$5:$D$72,CLUBS!$B4,'CA H'!$E$5:$E$72,"&gt;0")+COUNTIFS('JU F'!$D$5:$D$72,CLUBS!$B4,'JU F'!$E$5:$E$72,"&gt;0")+COUNTIFS('JU H'!$D$5:$D$72,CLUBS!$B4,'JU H'!$E$5:$E$72,"&gt;0")</f>
        <v>28</v>
      </c>
      <c r="D4" s="27">
        <f>SUMIF('MP F'!$D$5:$D$72,CLUBS!$B4,'MP F'!$F$5:$F$72)+SUMIF('MP H'!$D$5:$D$72,CLUBS!$B4,'MP H'!$F$5:$F$72)+SUMIF('PO F'!$D$5:$D$72,CLUBS!$B4,'PO F'!$F$5:$F$72)+SUMIF('PO H'!$D$5:$D$72,CLUBS!$B4,'PO H'!$F$5:$F$72)+SUMIF('PU F'!$D$5:$D$72,CLUBS!$B4,'PU F'!$F$5:$F$72)+SUMIF('PU H'!$D$5:$D$72,CLUBS!$B4,'PU H'!$F$5:$F$72)+SUMIF('BE F'!$D$5:$D$72,CLUBS!$B4,'BE F'!$F$5:$F$72)+SUMIF('BE H'!$D$5:$D$72,CLUBS!$B4,'BE H'!$F$5:$F$72)+SUMIF('MI F'!$D$5:$D$72,CLUBS!$B4,'MI F'!$F$5:$F$72)+SUMIF('MI H'!$D$5:$D$72,CLUBS!$B4,'MI H'!$F$5:$F$72)+SUMIF('CA F'!$D$5:$D$72,CLUBS!$B4,'CA F'!$F$5:$F$72)+SUMIF('CA H'!$D$5:$D$72,CLUBS!$B4,'CA H'!$F$5:$F$72)+SUMIF('JU F'!$D$5:$D$72,CLUBS!$B4,'JU F'!$F$5:$F$72)+SUMIF('JU H'!$D$5:$D$72,CLUBS!$B4,'JU H'!$F$5:$F$72)</f>
        <v>3176</v>
      </c>
      <c r="E4" s="67">
        <f>COUNTIFS('MP F'!$D$5:$D$72,CLUBS!$B4,'MP F'!$G$5:$G$72,"&gt;0")+COUNTIFS('MP H'!$D$5:$D$72,CLUBS!$B4,'MP H'!$G$5:$G$72,"&gt;0")+COUNTIFS('PO F'!$D$5:$D$72,CLUBS!$B4,'PO F'!$G$5:$G$72,"&gt;0")+COUNTIFS('PO H'!$D$5:$D$72,CLUBS!$B4,'PO H'!$G$5:$G$72,"&gt;0")+COUNTIFS('PU F'!$D$5:$D$72,CLUBS!$B4,'PU F'!$G$5:$G$72,"&gt;0")+COUNTIFS('PU H'!$D$5:$D$72,CLUBS!$B4,'PU H'!$G$5:$G$72,"&gt;0")+COUNTIFS('BE F'!$D$5:$D$72,CLUBS!$B4,'BE F'!$G$5:$G$72,"&gt;0")+COUNTIFS('BE H'!$D$5:$D$72,CLUBS!$B4,'BE H'!$G$5:$G$72,"&gt;0")+COUNTIFS('MI F'!$D$5:$D$72,CLUBS!$B4,'MI F'!$G$5:$G$72,"&gt;0")+COUNTIFS('MI H'!$D$5:$D$72,CLUBS!$B4,'MI H'!$G$5:$G$72,"&gt;0")+COUNTIFS('CA F'!$D$5:$D$72,CLUBS!$B4,'CA F'!$G$5:$G$72,"&gt;0")+COUNTIFS('CA H'!$D$5:$D$72,CLUBS!$B4,'CA H'!$G$5:$G$72,"&gt;0")+COUNTIFS('JU F'!$D$5:$D$72,CLUBS!$B4,'JU F'!$G$5:$G$72,"&gt;0")+COUNTIFS('JU H'!$D$5:$D$72,CLUBS!$B4,'JU H'!$G$5:$G$72,"&gt;0")</f>
        <v>24</v>
      </c>
      <c r="F4" s="68">
        <f>SUMIF('MP F'!$D$5:$D$72,CLUBS!$B4,'MP F'!$H$5:$H$72)+SUMIF('MP H'!$D$5:$D$72,CLUBS!$B4,'MP H'!$H$5:$H$72)+SUMIF('PO F'!$D$5:$D$72,CLUBS!$B4,'PO F'!$H$5:$H$72)+SUMIF('PO H'!$D$5:$D$72,CLUBS!$B4,'PO H'!$H$5:$H$72)+SUMIF('PU F'!$D$5:$D$72,CLUBS!$B4,'PU F'!$H$5:$H$72)+SUMIF('PU H'!$D$5:$D$72,CLUBS!$B4,'PU H'!$H$5:$H$72)+SUMIF('BE F'!$D$5:$D$72,CLUBS!$B4,'BE F'!$H$5:$H$72)+SUMIF('BE H'!$D$5:$D$72,CLUBS!$B4,'BE H'!$H$5:$H$72)+SUMIF('MI F'!$D$5:$D$72,CLUBS!$B4,'MI F'!$H$5:$H$72)+SUMIF('MI H'!$D$5:$D$72,CLUBS!$B4,'MI H'!$H$5:$H$72)+SUMIF('CA F'!$D$5:$D$72,CLUBS!$B4,'CA F'!$H$5:$H$72)+SUMIF('CA H'!$D$5:$D$72,CLUBS!$B4,'CA H'!$H$5:$H$72)+SUMIF('JU F'!$D$5:$D$72,CLUBS!$B4,'JU F'!$H$5:$H$72)+SUMIF('JU H'!$D$5:$D$72,CLUBS!$B4,'JU H'!$H$5:$H$72)</f>
        <v>1530</v>
      </c>
      <c r="G4" s="14">
        <f>COUNTIFS('MP F'!$D$5:$D$72,CLUBS!$B4,'MP F'!$I$5:$I$72,"&gt;0")+COUNTIFS('MP H'!$D$5:$D$72,CLUBS!$B4,'MP H'!$I$5:$I$72,"&gt;0")+COUNTIFS('PO F'!$D$5:$D$72,CLUBS!$B4,'PO F'!$I$5:$I$72,"&gt;0")+COUNTIFS('PO H'!$D$5:$D$72,CLUBS!$B4,'PO H'!$I$5:$I$72,"&gt;0")+COUNTIFS('PU F'!$D$5:$D$72,CLUBS!$B4,'PU F'!$I$5:$I$72,"&gt;0")+COUNTIFS('PU H'!$D$5:$D$72,CLUBS!$B4,'PU H'!$I$5:$I$72,"&gt;0")+COUNTIFS('BE F'!$D$5:$D$72,CLUBS!$B4,'BE F'!$I$5:$I$72,"&gt;0")+COUNTIFS('BE H'!$D$5:$D$72,CLUBS!$B4,'BE H'!$I$5:$I$72,"&gt;0")+COUNTIFS('MI F'!$D$5:$D$72,CLUBS!$B4,'MI F'!$I$5:$I$72,"&gt;0")+COUNTIFS('MI H'!$D$5:$D$72,CLUBS!$B4,'MI H'!$I$5:$I$72,"&gt;0")+COUNTIFS('CA F'!$D$5:$D$72,CLUBS!$B4,'CA F'!$I$5:$I$72,"&gt;0")+COUNTIFS('CA H'!$D$5:$D$72,CLUBS!$B4,'CA H'!$I$5:$I$72,"&gt;0")+COUNTIFS('JU F'!$D$5:$D$72,CLUBS!$B4,'JU F'!$I$5:$I$72,"&gt;0")+COUNTIFS('JU H'!$D$5:$D$72,CLUBS!$B4,'JU H'!$I$5:$I$72,"&gt;0")</f>
        <v>0</v>
      </c>
      <c r="H4" s="26">
        <f>SUMIF('MP F'!$D$5:$D$72,CLUBS!$B4,'MP F'!$J$5:$J$72)+SUMIF('MP H'!$D$5:$D$72,CLUBS!$B4,'MP H'!$J$5:$J$72)+SUMIF('PO F'!$D$5:$D$72,CLUBS!$B4,'PO F'!$J$5:$J$72)+SUMIF('PO H'!$D$5:$D$72,CLUBS!$B4,'PO H'!$J$5:$J$72)+SUMIF('PU F'!$D$5:$D$72,CLUBS!$B4,'PU F'!$J$5:$J$72)+SUMIF('PU H'!$D$5:$D$72,CLUBS!$B4,'PU H'!$J$5:$J$72)+SUMIF('BE F'!$D$5:$D$72,CLUBS!$B4,'BE F'!$J$5:$J$72)+SUMIF('BE H'!$D$5:$D$72,CLUBS!$B4,'BE H'!$J$5:$J$72)+SUMIF('MI F'!$D$5:$D$72,CLUBS!$B4,'MI F'!$J$5:$J$72)+SUMIF('MI H'!$D$5:$D$72,CLUBS!$B4,'MI H'!$J$5:$J$72)+SUMIF('CA F'!$D$5:$D$72,CLUBS!$B4,'CA F'!$J$5:$J$72)+SUMIF('CA H'!$D$5:$D$72,CLUBS!$B4,'CA H'!$J$5:$J$72)+SUMIF('JU F'!$D$5:$D$72,CLUBS!$B4,'JU F'!$J$5:$J$72)+SUMIF('JU H'!$D$5:$D$72,CLUBS!$B4,'JU H'!$J$5:$J$72)</f>
        <v>0</v>
      </c>
      <c r="I4" s="67">
        <f>COUNTIFS('MP F'!$D$5:$D$72,CLUBS!$B4,'MP F'!$K$5:$K$72,"&gt;0")+COUNTIFS('MP H'!$D$5:$D$72,CLUBS!$B4,'MP H'!$K$5:$K$72,"&gt;0")+COUNTIFS('PO F'!$D$5:$D$72,CLUBS!$B4,'PO F'!$K$5:$K$72,"&gt;0")+COUNTIFS('PO H'!$D$5:$D$72,CLUBS!$B4,'PO H'!$K$5:$K$72,"&gt;0")+COUNTIFS('PU F'!$D$5:$D$72,CLUBS!$B4,'PU F'!$K$5:$K$72,"&gt;0")+COUNTIFS('PU H'!$D$5:$D$72,CLUBS!$B4,'PU H'!$K$5:$K$72,"&gt;0")+COUNTIFS('BE F'!$D$5:$D$72,CLUBS!$B4,'BE F'!$K$5:$K$72,"&gt;0")+COUNTIFS('BE H'!$D$5:$D$72,CLUBS!$B4,'BE H'!$K$5:$K$72,"&gt;0")+COUNTIFS('MI F'!$D$5:$D$72,CLUBS!$B4,'MI F'!$K$5:$K$72,"&gt;0")+COUNTIFS('MI H'!$D$5:$D$72,CLUBS!$B4,'MI H'!$K$5:$K$72,"&gt;0")+COUNTIFS('CA F'!$D$5:$D$72,CLUBS!$B4,'CA F'!$K$5:$K$72,"&gt;0")+COUNTIFS('CA H'!$D$5:$D$72,CLUBS!$B4,'CA H'!$K$5:$K$72,"&gt;0")+COUNTIFS('JU F'!$D$5:$D$72,CLUBS!$B4,'JU F'!$K$5:$K$72,"&gt;0")+COUNTIFS('JU H'!$D$5:$D$72,CLUBS!$B4,'JU H'!$K$5:$K$72,"&gt;0")</f>
        <v>0</v>
      </c>
      <c r="J4" s="67">
        <f>SUMIF('MP F'!$D$5:$D$72,CLUBS!$B4,'MP F'!$L$5:$L$72)+SUMIF('MP H'!$D$5:$D$72,CLUBS!$B4,'MP H'!$L$5:$L$72)+SUMIF('PO F'!$D$5:$D$72,CLUBS!$B4,'PO F'!$L$5:$L$72)+SUMIF('PO H'!$D$5:$D$72,CLUBS!$B4,'PO H'!$L$5:$L$72)+SUMIF('PU F'!$D$5:$D$72,CLUBS!$B4,'PU F'!$L$5:$L$72)+SUMIF('PU H'!$D$5:$D$72,CLUBS!$B4,'PU H'!$L$5:$L$72)+SUMIF('BE F'!$D$5:$D$72,CLUBS!$B4,'BE F'!$L$5:$L$72)+SUMIF('BE H'!$D$5:$D$72,CLUBS!$B4,'BE H'!$L$5:$L$72)+SUMIF('MI F'!$D$5:$D$72,CLUBS!$B4,'MI F'!$L$5:$L$72)+SUMIF('MI H'!$D$5:$D$72,CLUBS!$B4,'MI H'!$L$5:$L$72)+SUMIF('CA F'!$D$5:$D$72,CLUBS!$B4,'CA F'!$L$5:$L$72)+SUMIF('CA H'!$D$5:$D$72,CLUBS!$B4,'CA H'!$L$5:$L$72)+SUMIF('JU F'!$D$5:$D$72,CLUBS!$B4,'JU F'!$L$5:$L$72)+SUMIF('JU H'!$D$5:$D$72,CLUBS!$B4,'JU H'!$L$5:$L$72)</f>
        <v>0</v>
      </c>
      <c r="K4" s="26">
        <f>COUNTIFS('MP F'!$D$5:$D$72,CLUBS!$B4,'MP F'!$M$5:$M$72,"&gt;0")+COUNTIFS('MP H'!$D$5:$D$72,CLUBS!$B4,'MP H'!$M$5:$M$72,"&gt;0")+COUNTIFS('PO F'!$D$5:$D$72,CLUBS!$B4,'PO F'!$M$5:$M$72,"&gt;0")+COUNTIFS('PO H'!$D$5:$D$72,CLUBS!$B4,'PO H'!$M$5:$M$72,"&gt;0")+COUNTIFS('PU F'!$D$5:$D$72,CLUBS!$B4,'PU F'!$M$5:$M$72,"&gt;0")+COUNTIFS('PU H'!$D$5:$D$72,CLUBS!$B4,'PU H'!$M$5:$M$72,"&gt;0")+COUNTIFS('BE F'!$D$5:$D$72,CLUBS!$B4,'BE F'!$M$5:$M$72,"&gt;0")+COUNTIFS('BE H'!$D$5:$D$72,CLUBS!$B4,'BE H'!$M$5:$M$72,"&gt;0")+COUNTIFS('MI F'!$D$5:$D$72,CLUBS!$B4,'MI F'!$M$5:$M$72,"&gt;0")+COUNTIFS('MI H'!$D$5:$D$72,CLUBS!$B4,'MI H'!$M$5:$M$72,"&gt;0")+COUNTIFS('CA F'!$D$5:$D$72,CLUBS!$B4,'CA F'!$M$5:$M$72,"&gt;0")+COUNTIFS('CA H'!$D$5:$D$72,CLUBS!$B4,'CA H'!$M$5:$M$72,"&gt;0")+COUNTIFS('JU F'!$D$5:$D$72,CLUBS!$B4,'JU F'!$M$5:$M$72,"&gt;0")+COUNTIFS('JU H'!$D$5:$D$72,CLUBS!$B4,'JU H'!$M$5:$M$72,"&gt;0")</f>
        <v>0</v>
      </c>
      <c r="L4" s="26">
        <f>SUMIF('MP F'!$D$5:$D$72,CLUBS!$B4,'MP F'!$N$5:$N$72)+SUMIF('MP H'!$D$5:$D$72,CLUBS!$B4,'MP H'!$N$5:$N$72)+SUMIF('PO F'!$D$5:$D$72,CLUBS!$B4,'PO F'!$N$5:$N$72)+SUMIF('PO H'!$D$5:$D$72,CLUBS!$B4,'PO H'!$N$5:$N$72)+SUMIF('PU F'!$D$5:$D$72,CLUBS!$B4,'PU F'!$N$5:$N$72)+SUMIF('PU H'!$D$5:$D$72,CLUBS!$B4,'PU H'!$N$5:$N$72)+SUMIF('BE F'!$D$5:$D$72,CLUBS!$B4,'BE F'!$N$5:$N$72)+SUMIF('BE H'!$D$5:$D$72,CLUBS!$B4,'BE H'!$N$5:$N$72)+SUMIF('MI F'!$D$5:$D$72,CLUBS!$B4,'MI F'!$N$5:$N$72)+SUMIF('MI H'!$D$5:$D$72,CLUBS!$B4,'MI H'!$N$5:$N$72)+SUMIF('CA F'!$D$5:$D$72,CLUBS!$B4,'CA F'!$N$5:$N$72)+SUMIF('CA H'!$D$5:$D$72,CLUBS!$B4,'CA H'!$N$5:$N$72)+SUMIF('JU F'!$D$5:$D$72,CLUBS!$B4,'JU F'!$N$5:$N$72)+SUMIF('JU H'!$D$5:$D$72,CLUBS!$B4,'JU H'!$N$5:$N$72)</f>
        <v>0</v>
      </c>
      <c r="M4" s="67">
        <f>COUNTIFS('MP F'!$D$5:$D$72,CLUBS!$B4,'MP F'!$O$5:$O$72,"&gt;0")+COUNTIFS('MP H'!$D$5:$D$72,CLUBS!$B4,'MP H'!$O$5:$O$72,"&gt;0")+COUNTIFS('PO F'!$D$5:$D$72,CLUBS!$B4,'PO F'!$O$5:$O$72,"&gt;0")+COUNTIFS('PO H'!$D$5:$D$72,CLUBS!$B4,'PO H'!$O$5:$O$72,"&gt;0")+COUNTIFS('PU F'!$D$5:$D$72,CLUBS!$B4,'PU F'!$O$5:$O$72,"&gt;0")+COUNTIFS('PU H'!$D$5:$D$72,CLUBS!$B4,'PU H'!$O$5:$O$72,"&gt;0")+COUNTIFS('BE F'!$D$5:$D$72,CLUBS!$B4,'BE F'!$O$5:$O$72,"&gt;0")+COUNTIFS('BE H'!$D$5:$D$72,CLUBS!$B4,'BE H'!$O$5:$O$72,"&gt;0")+COUNTIFS('MI F'!$D$5:$D$72,CLUBS!$B4,'MI F'!$O$5:$O$72,"&gt;0")+COUNTIFS('MI H'!$D$5:$D$72,CLUBS!$B4,'MI H'!$O$5:$O$72,"&gt;0")+COUNTIFS('CA F'!$D$5:$D$72,CLUBS!$B4,'CA F'!$O$5:$O$72,"&gt;0")+COUNTIFS('CA H'!$D$5:$D$72,CLUBS!$B4,'CA H'!$O$5:$O$72,"&gt;0")+COUNTIFS('JU F'!$D$5:$D$72,CLUBS!$B4,'JU F'!$O$5:$O$72,"&gt;0")+COUNTIFS('JU H'!$D$5:$D$72,CLUBS!$B4,'JU H'!$O$5:$O$72,"&gt;0")</f>
        <v>0</v>
      </c>
      <c r="N4" s="67">
        <f>SUMIF('MP F'!$D$5:$D$72,CLUBS!$B4,'MP F'!$P$5:$P$72)+SUMIF('MP H'!$D$5:$D$72,CLUBS!$B4,'MP H'!$P$5:$P$72)+SUMIF('PO F'!$D$5:$D$72,CLUBS!$B4,'PO F'!$P$5:$P$72)+SUMIF('PO H'!$D$5:$D$72,CLUBS!$B4,'PO H'!$P$5:$P$72)+SUMIF('PU F'!$D$5:$D$72,CLUBS!$B4,'PU F'!$P$5:$P$72)+SUMIF('PU H'!$D$5:$D$72,CLUBS!$B4,'PU H'!$P$5:$P$72)+SUMIF('BE F'!$D$5:$D$72,CLUBS!$B4,'BE F'!$P$5:$P$72)+SUMIF('BE H'!$D$5:$D$72,CLUBS!$B4,'BE H'!$P$5:$P$72)+SUMIF('MI F'!$D$5:$D$72,CLUBS!$B4,'MI F'!$P$5:$P$72)+SUMIF('MI H'!$D$5:$D$72,CLUBS!$B4,'MI H'!$P$5:$P$72)+SUMIF('CA F'!$D$5:$D$72,CLUBS!$B4,'CA F'!$P$5:$P$72)+SUMIF('CA H'!$D$5:$D$72,CLUBS!$B4,'CA H'!$P$5:$P$72)+SUMIF('JU F'!$D$5:$D$72,CLUBS!$B4,'JU F'!$P$5:$P$72)+SUMIF('JU H'!$D$5:$D$72,CLUBS!$B4,'JU H'!$P$5:$P$72)</f>
        <v>0</v>
      </c>
      <c r="O4" s="26">
        <f>COUNTIFS('MP F'!$D$5:$D$72,CLUBS!$B4,'MP F'!$Q$5:$Q$72,"&gt;0")+COUNTIFS('MP H'!$D$5:$D$72,CLUBS!$B4,'MP H'!$Q$5:$Q$72,"&gt;0")+COUNTIFS('PO F'!$D$5:$D$72,CLUBS!$B4,'PO F'!$Q$5:$Q$72,"&gt;0")+COUNTIFS('PO H'!$D$5:$D$72,CLUBS!$B4,'PO H'!$Q$5:$Q$72,"&gt;0")+COUNTIFS('PU F'!$D$5:$D$72,CLUBS!$B4,'PU F'!$Q$5:$Q$72,"&gt;0")+COUNTIFS('PU H'!$D$5:$D$72,CLUBS!$B4,'PU H'!$Q$5:$Q$72,"&gt;0")+COUNTIFS('BE F'!$D$5:$D$72,CLUBS!$B4,'BE F'!$Q$5:$Q$72,"&gt;0")+COUNTIFS('BE H'!$D$5:$D$72,CLUBS!$B4,'BE H'!$Q$5:$Q$72,"&gt;0")+COUNTIFS('MI F'!$D$5:$D$72,CLUBS!$B4,'MI F'!$Q$5:$Q$72,"&gt;0")+COUNTIFS('MI H'!$D$5:$D$72,CLUBS!$B4,'MI H'!$Q$5:$Q$72,"&gt;0")+COUNTIFS('CA F'!$D$5:$D$72,CLUBS!$B4,'CA F'!$Q$5:$Q$72,"&gt;0")+COUNTIFS('CA H'!$D$5:$D$72,CLUBS!$B4,'CA H'!$Q$5:$Q$72,"&gt;0")+COUNTIFS('JU F'!$D$5:$D$72,CLUBS!$B4,'JU F'!$Q$5:$Q$72,"&gt;0")+COUNTIFS('JU H'!$D$5:$D$72,CLUBS!$B4,'JU H'!$Q$5:$Q$72,"&gt;0")</f>
        <v>0</v>
      </c>
      <c r="P4" s="26">
        <f>SUMIF('MP F'!$D$5:$D$72,CLUBS!$B4,'MP F'!$R$5:$R$72)+SUMIF('MP H'!$D$5:$D$72,CLUBS!$B4,'MP H'!$R$5:$R$72)+SUMIF('PO F'!$D$5:$D$72,CLUBS!$B4,'PO F'!$R$5:$R$72)+SUMIF('PO H'!$D$5:$D$72,CLUBS!$B4,'PO H'!$R$5:$R$72)+SUMIF('PU F'!$D$5:$D$72,CLUBS!$B4,'PU F'!$R$5:$R$72)+SUMIF('PU H'!$D$5:$D$72,CLUBS!$B4,'PU H'!$R$5:$R$72)+SUMIF('BE F'!$D$5:$D$72,CLUBS!$B4,'BE F'!$R$5:$R$72)+SUMIF('BE H'!$D$5:$D$72,CLUBS!$B4,'BE H'!$R$5:$R$72)+SUMIF('MI F'!$D$5:$D$72,CLUBS!$B4,'MI F'!$R$5:$R$72)+SUMIF('MI H'!$D$5:$D$72,CLUBS!$B4,'MI H'!$R$5:$R$72)+SUMIF('CA F'!$D$5:$D$72,CLUBS!$B4,'CA F'!$R$5:$R$72)+SUMIF('CA H'!$D$5:$D$72,CLUBS!$B4,'CA H'!$R$5:$R$72)+SUMIF('JU F'!$D$5:$D$72,CLUBS!$B4,'JU F'!$R$5:$R$72)+SUMIF('JU H'!$D$5:$D$72,CLUBS!$B4,'JU H'!$R$5:$R$72)</f>
        <v>0</v>
      </c>
      <c r="Q4" s="67">
        <f>COUNTIFS('MP F'!$D$5:$D$72,CLUBS!$B4,'MP F'!$S$5:$S$72,"&gt;0")+COUNTIFS('MP H'!$D$5:$D$72,CLUBS!$B4,'MP H'!$S$5:$S$72,"&gt;0")+COUNTIFS('PO F'!$D$5:$D$72,CLUBS!$B4,'PO F'!$S$5:$S$72,"&gt;0")+COUNTIFS('PO H'!$D$5:$D$72,CLUBS!$B4,'PO H'!$S$5:$S$72,"&gt;0")+COUNTIFS('PU F'!$D$5:$D$72,CLUBS!$B4,'PU F'!$S$5:$S$72,"&gt;0")+COUNTIFS('PU H'!$D$5:$D$72,CLUBS!$B4,'PU H'!$S$5:$S$72,"&gt;0")+COUNTIFS('BE F'!$D$5:$D$72,CLUBS!$B4,'BE F'!$S$5:$S$72,"&gt;0")+COUNTIFS('BE H'!$D$5:$D$72,CLUBS!$B4,'BE H'!$S$5:$S$72,"&gt;0")+COUNTIFS('MI F'!$D$5:$D$72,CLUBS!$B4,'MI F'!$S$5:$S$72,"&gt;0")+COUNTIFS('MI H'!$D$5:$D$72,CLUBS!$B4,'MI H'!$S$5:$S$72,"&gt;0")+COUNTIFS('CA F'!$D$5:$D$72,CLUBS!$B4,'CA F'!$S$5:$S$72,"&gt;0")+COUNTIFS('CA H'!$D$5:$D$72,CLUBS!$B4,'CA H'!$S$5:$S$72,"&gt;0")+COUNTIFS('JU F'!$D$5:$D$72,CLUBS!$B4,'JU F'!$S$5:$S$72,"&gt;0")+COUNTIFS('JU H'!$D$5:$D$72,CLUBS!$B4,'JU H'!$S$5:$S$72,"&gt;0")</f>
        <v>0</v>
      </c>
      <c r="R4" s="67">
        <f>SUMIF('MP F'!$D$5:$D$72,CLUBS!$B4,'MP F'!$T$5:$T$72)+SUMIF('MP H'!$D$5:$D$72,CLUBS!$B4,'MP H'!$T$5:$T$72)+SUMIF('PO F'!$D$5:$D$72,CLUBS!$B4,'PO F'!$T$5:$T$72)+SUMIF('PO H'!$D$5:$D$72,CLUBS!$B4,'PO H'!$T$5:$T$72)+SUMIF('PU F'!$D$5:$D$72,CLUBS!$B4,'PU F'!$T$5:$T$72)+SUMIF('PU H'!$D$5:$D$72,CLUBS!$B4,'PU H'!$T$5:$T$72)+SUMIF('BE F'!$D$5:$D$72,CLUBS!$B4,'BE F'!$T$5:$T$72)+SUMIF('BE H'!$D$5:$D$72,CLUBS!$B4,'BE H'!$T$5:$T$72)+SUMIF('MI F'!$D$5:$D$72,CLUBS!$B4,'MI F'!$T$5:$T$72)+SUMIF('MI H'!$D$5:$D$72,CLUBS!$B4,'MI H'!$T$5:$T$72)+SUMIF('CA F'!$D$5:$D$72,CLUBS!$B4,'CA F'!$T$5:$T$72)+SUMIF('CA H'!$D$5:$D$72,CLUBS!$B4,'CA H'!$T$5:$T$72)+SUMIF('JU F'!$D$5:$D$72,CLUBS!$B4,'JU F'!$T$5:$T$72)+SUMIF('JU H'!$D$5:$D$72,CLUBS!$B4,'JU H'!$T$5:$T$72)</f>
        <v>0</v>
      </c>
      <c r="S4" s="26">
        <f>COUNTIFS('MP F'!$D$5:$D$72,CLUBS!$B4,'MP F'!$U$5:$U$72,"&gt;0")+COUNTIFS('MP H'!$D$5:$D$72,CLUBS!$B4,'MP H'!$U$5:$U$72,"&gt;0")+COUNTIFS('PO F'!$D$5:$D$72,CLUBS!$B4,'PO F'!$U$5:$U$72,"&gt;0")+COUNTIFS('PO H'!$D$5:$D$72,CLUBS!$B4,'PO H'!$U$5:$U$72,"&gt;0")+COUNTIFS('PU F'!$D$5:$D$72,CLUBS!$B4,'PU F'!$U$5:$U$72,"&gt;0")+COUNTIFS('PU H'!$D$5:$D$72,CLUBS!$B4,'PU H'!$U$5:$U$72,"&gt;0")+COUNTIFS('BE F'!$D$5:$D$72,CLUBS!$B4,'BE F'!$U$5:$U$72,"&gt;0")+COUNTIFS('BE H'!$D$5:$D$72,CLUBS!$B4,'BE H'!$U$5:$U$72,"&gt;0")+COUNTIFS('MI F'!$D$5:$D$72,CLUBS!$B4,'MI F'!$U$5:$U$72,"&gt;0")+COUNTIFS('MI H'!$D$5:$D$72,CLUBS!$B4,'MI H'!$U$5:$U$72,"&gt;0")+COUNTIFS('CA F'!$D$5:$D$72,CLUBS!$B4,'CA F'!$U$5:$U$72,"&gt;0")+COUNTIFS('CA H'!$D$5:$D$72,CLUBS!$B4,'CA H'!$U$5:$U$72,"&gt;0")+COUNTIFS('JU F'!$D$5:$D$72,CLUBS!$B4,'JU F'!$U$5:$U$72,"&gt;0")+COUNTIFS('JU H'!$D$5:$D$72,CLUBS!$B4,'JU H'!$U$5:$U$72,"&gt;0")</f>
        <v>0</v>
      </c>
      <c r="T4" s="26">
        <f>SUMIF('MP F'!$D$5:$D$72,CLUBS!$B4,'MP F'!$V$5:$V$72)+SUMIF('MP H'!$D$5:$D$72,CLUBS!$B4,'MP H'!$V$5:$V$72)+SUMIF('PO F'!$D$5:$D$72,CLUBS!$B4,'PO F'!$V$5:$V$72)+SUMIF('PO H'!$D$5:$D$72,CLUBS!$B4,'PO H'!$V$5:$V$72)+SUMIF('PU F'!$D$5:$D$72,CLUBS!$B4,'PU F'!$V$5:$V$72)+SUMIF('PU H'!$D$5:$D$72,CLUBS!$B4,'PU H'!$V$5:$V$72)+SUMIF('BE F'!$D$5:$D$72,CLUBS!$B4,'BE F'!$V$5:$V$72)+SUMIF('BE H'!$D$5:$D$72,CLUBS!$B4,'BE H'!$V$5:$V$72)+SUMIF('MI F'!$D$5:$D$72,CLUBS!$B4,'MI F'!$V$5:$V$72)+SUMIF('MI H'!$D$5:$D$72,CLUBS!$B4,'MI H'!$V$5:$V$72)+SUMIF('CA F'!$D$5:$D$72,CLUBS!$B4,'CA F'!$V$5:$V$72)+SUMIF('CA H'!$D$5:$D$72,CLUBS!$B4,'CA H'!$V$5:$V$72)+SUMIF('JU F'!$D$5:$D$72,CLUBS!$B4,'JU F'!$V$5:$V$72)+SUMIF('JU H'!$D$5:$D$72,CLUBS!$B4,'JU H'!$V$5:$V$72)</f>
        <v>0</v>
      </c>
      <c r="U4" s="67">
        <f>COUNTIFS('MP F'!$D$5:$D$72,CLUBS!$B4,'MP F'!$W$5:$W$72,"&gt;0")+COUNTIFS('MP H'!$D$5:$D$72,CLUBS!$B4,'MP H'!$W$5:$W$72,"&gt;0")+COUNTIFS('PO F'!$D$5:$D$72,CLUBS!$B4,'PO F'!$W$5:$W$72,"&gt;0")+COUNTIFS('PO H'!$D$5:$D$72,CLUBS!$B4,'PO H'!$W$5:$W$72,"&gt;0")+COUNTIFS('PU F'!$D$5:$D$72,CLUBS!$B4,'PU F'!$W$5:$W$72,"&gt;0")+COUNTIFS('PU H'!$D$5:$D$72,CLUBS!$B4,'PU H'!$W$5:$W$72,"&gt;0")+COUNTIFS('BE F'!$D$5:$D$72,CLUBS!$B4,'BE F'!$W$5:$W$72,"&gt;0")+COUNTIFS('BE H'!$D$5:$D$72,CLUBS!$B4,'BE H'!$W$5:$W$72,"&gt;0")+COUNTIFS('MI F'!$D$5:$D$72,CLUBS!$B4,'MI F'!$W$5:$W$72,"&gt;0")+COUNTIFS('MI H'!$D$5:$D$72,CLUBS!$B4,'MI H'!$W$5:$W$72,"&gt;0")+COUNTIFS('CA F'!$D$5:$D$72,CLUBS!$B4,'CA F'!$W$5:$W$72,"&gt;0")+COUNTIFS('CA H'!$D$5:$D$72,CLUBS!$B4,'CA H'!$W$5:$W$72,"&gt;0")+COUNTIFS('JU F'!$D$5:$D$72,CLUBS!$B4,'JU F'!$W$5:$W$72,"&gt;0")+COUNTIFS('JU H'!$D$5:$D$72,CLUBS!$B4,'JU H'!$W$5:$W$72,"&gt;0")</f>
        <v>0</v>
      </c>
      <c r="V4" s="67">
        <f>SUMIF('MP F'!$D$5:$D$72,CLUBS!$B4,'MP F'!$X$5:$X$72)+SUMIF('MP H'!$D$5:$D$72,CLUBS!$B4,'MP H'!$X$5:$X$72)+SUMIF('PO F'!$D$5:$D$72,CLUBS!$B4,'PO F'!$X$5:$X$72)+SUMIF('PO H'!$D$5:$D$72,CLUBS!$B4,'PO H'!$X$5:$X$72)+SUMIF('PU F'!$D$5:$D$72,CLUBS!$B4,'PU F'!$X$5:$X$72)+SUMIF('PU H'!$D$5:$D$72,CLUBS!$B4,'PU H'!$X$5:$X$72)+SUMIF('BE F'!$D$5:$D$72,CLUBS!$B4,'BE F'!$X$5:$X$72)+SUMIF('BE H'!$D$5:$D$72,CLUBS!$B4,'BE H'!$X$5:$X$72)+SUMIF('MI F'!$D$5:$D$72,CLUBS!$B4,'MI F'!$X$5:$X$72)+SUMIF('MI H'!$D$5:$D$72,CLUBS!$B4,'MI H'!$X$5:$X$72)+SUMIF('CA F'!$D$5:$D$72,CLUBS!$B4,'CA F'!$X$5:$X$72)+SUMIF('CA H'!$D$5:$D$72,CLUBS!$B4,'CA H'!$X$5:$X$72)+SUMIF('JU F'!$D$5:$D$72,CLUBS!$B4,'JU F'!$X$5:$X$72)+SUMIF('JU H'!$D$5:$D$72,CLUBS!$B4,'JU H'!$X$5:$X$72)</f>
        <v>0</v>
      </c>
      <c r="W4" s="26">
        <f>COUNTIFS('MP F'!$D$5:$D$72,CLUBS!$B4,'MP F'!$Y$5:$Y$72,"&gt;0")+COUNTIFS('MP H'!$D$5:$D$72,CLUBS!$B4,'MP H'!$Y$5:$Y$72,"&gt;0")+COUNTIFS('PO F'!$D$5:$D$72,CLUBS!$B4,'PO F'!$Y$5:$Y$72,"&gt;0")+COUNTIFS('PO H'!$D$5:$D$72,CLUBS!$B4,'PO H'!$Y$5:$Y$72,"&gt;0")+COUNTIFS('PU F'!$D$5:$D$72,CLUBS!$B4,'PU F'!$Y$5:$Y$72,"&gt;0")+COUNTIFS('PU H'!$D$5:$D$72,CLUBS!$B4,'PU H'!$Y$5:$Y$72,"&gt;0")+COUNTIFS('BE F'!$D$5:$D$72,CLUBS!$B4,'BE F'!$Y$5:$Y$72,"&gt;0")+COUNTIFS('BE H'!$D$5:$D$72,CLUBS!$B4,'BE H'!$Y$5:$Y$72,"&gt;0")+COUNTIFS('MI F'!$D$5:$D$72,CLUBS!$B4,'MI F'!$Y$5:$Y$72,"&gt;0")+COUNTIFS('MI H'!$D$5:$D$72,CLUBS!$B4,'MI H'!$Y$5:$Y$72,"&gt;0")+COUNTIFS('CA F'!$D$5:$D$72,CLUBS!$B4,'CA F'!$Y$5:$Y$72,"&gt;0")+COUNTIFS('CA H'!$D$5:$D$72,CLUBS!$B4,'CA H'!$Y$5:$Y$72,"&gt;0")+COUNTIFS('JU F'!$D$5:$D$72,CLUBS!$B4,'JU F'!$Y$5:$Y$72,"&gt;0")+COUNTIFS('JU H'!$D$5:$D$72,CLUBS!$B4,'JU H'!$Y$5:$Y$72,"&gt;0")</f>
        <v>0</v>
      </c>
      <c r="X4" s="26">
        <f>SUMIF('MP F'!$D$5:$D$72,CLUBS!$B4,'MP F'!$Z$5:$Z$72)+SUMIF('MP H'!$D$5:$D$72,CLUBS!$B4,'MP H'!$Z$5:$Z$72)+SUMIF('PO F'!$D$5:$D$72,CLUBS!$B4,'PO F'!$Z$5:$Z$72)+SUMIF('PO H'!$D$5:$D$72,CLUBS!$B4,'PO H'!$Z$5:$Z$72)+SUMIF('PU F'!$D$5:$D$72,CLUBS!$B4,'PU F'!$Z$5:$Z$72)+SUMIF('PU H'!$D$5:$D$72,CLUBS!$B4,'PU H'!$Z$5:$Z$72)+SUMIF('BE F'!$D$5:$D$72,CLUBS!$B4,'BE F'!$Z$5:$Z$72)+SUMIF('BE H'!$D$5:$D$72,CLUBS!$B4,'BE H'!$Z$5:$Z$72)+SUMIF('MI F'!$D$5:$D$72,CLUBS!$B4,'MI F'!$Z$5:$Z$72)+SUMIF('MI H'!$D$5:$D$72,CLUBS!$B4,'MI H'!$Z$5:$Z$72)+SUMIF('CA F'!$D$5:$D$72,CLUBS!$B4,'CA F'!$Z$5:$Z$72)+SUMIF('CA H'!$D$5:$D$72,CLUBS!$B4,'CA H'!$Z$5:$Z$72)+SUMIF('JU F'!$D$5:$D$72,CLUBS!$B4,'JU F'!$Z$5:$Z$72)+SUMIF('JU H'!$D$5:$D$72,CLUBS!$B4,'JU H'!$Z$5:$Z$72)</f>
        <v>0</v>
      </c>
      <c r="Y4" s="26">
        <f>COUNTIFS('MP F'!$D$5:$D$72,CLUBS!$B4,'MP F'!$AA$5:$AA$72,"&gt;0")+COUNTIFS('MP H'!$D$5:$D$72,CLUBS!$B4,'MP H'!$AA$5:$AA$72,"&gt;0")+COUNTIFS('PO F'!$D$5:$D$72,CLUBS!$B4,'PO F'!$AA$5:$AA$72,"&gt;0")+COUNTIFS('PO H'!$D$5:$D$72,CLUBS!$B4,'PO H'!$AA$5:$AA$72,"&gt;0")+COUNTIFS('PU F'!$D$5:$D$72,CLUBS!$B4,'PU F'!$AA$5:$AA$72,"&gt;0")+COUNTIFS('PU H'!$D$5:$D$72,CLUBS!$B4,'PU H'!$AA$5:$AA$72,"&gt;0")+COUNTIFS('BE F'!$D$5:$D$72,CLUBS!$B4,'BE F'!$AA$5:$AA$72,"&gt;0")+COUNTIFS('BE H'!$D$5:$D$72,CLUBS!$B4,'BE H'!$AA$5:$AA$72,"&gt;0")+COUNTIFS('MI F'!$D$5:$D$72,CLUBS!$B4,'MI F'!$AA$5:$AA$72,"&gt;0")+COUNTIFS('MI H'!$D$5:$D$72,CLUBS!$B4,'MI H'!$AA$5:$AA$72,"&gt;0")+COUNTIFS('CA F'!$D$5:$D$72,CLUBS!$B4,'CA F'!$AA$5:$AA$72,"&gt;0")+COUNTIFS('CA H'!$D$5:$D$72,CLUBS!$B4,'CA H'!$AA$5:$AA$72,"&gt;0")+COUNTIFS('JU F'!$D$5:$D$72,CLUBS!$B4,'JU F'!$AA$5:$AA$72,"&gt;0")+COUNTIFS('JU H'!$D$5:$D$72,CLUBS!$B4,'JU H'!$AA$5:$AA$72,"&gt;0")</f>
        <v>0</v>
      </c>
      <c r="Z4" s="26">
        <f>SUMIF('MP F'!$D$5:$D$72,CLUBS!$B4,'MP F'!$AB$5:$AB$72)+SUMIF('MP H'!$D$5:$D$72,CLUBS!$B4,'MP H'!$AB$5:$AB$72)+SUMIF('PO F'!$D$5:$D$72,CLUBS!$B4,'PO F'!$AB$5:$AB$72)+SUMIF('PO H'!$D$5:$D$72,CLUBS!$B4,'PO H'!$AB$5:$AB$72)+SUMIF('PU F'!$D$5:$D$72,CLUBS!$B4,'PU F'!$AB$5:$AB$72)+SUMIF('PU H'!$D$5:$D$72,CLUBS!$B4,'PU H'!$AB$5:$AB$72)+SUMIF('BE F'!$D$5:$D$72,CLUBS!$B4,'BE F'!$AB$5:$AB$72)+SUMIF('BE H'!$D$5:$D$72,CLUBS!$B4,'BE H'!$AB$5:$AB$72)+SUMIF('MI F'!$D$5:$D$72,CLUBS!$B4,'MI F'!$AB$5:$AB$72)+SUMIF('MI H'!$D$5:$D$72,CLUBS!$B4,'MI H'!$AB$5:$AB$72)+SUMIF('CA F'!$D$5:$D$72,CLUBS!$B4,'CA F'!$AB$5:$AB$72)+SUMIF('CA H'!$D$5:$D$72,CLUBS!$B4,'CA H'!$AB$5:$AB$72)+SUMIF('JU F'!$D$5:$D$72,CLUBS!$B4,'JU F'!$AB$5:$AB$72)+SUMIF('JU H'!$D$5:$D$72,CLUBS!$B4,'JU H'!$AB$5:$AB$72)</f>
        <v>0</v>
      </c>
      <c r="AA4" s="26">
        <f>COUNTIFS('MP F'!$D$5:$D$72,CLUBS!$B4,'MP F'!$AC$5:$AC$72,"&gt;0")+COUNTIFS('MP H'!$D$5:$D$72,CLUBS!$B4,'MP H'!$AC$5:$AC$72,"&gt;0")+COUNTIFS('PO F'!$D$5:$D$72,CLUBS!$B4,'PO F'!$AC$5:$AC$72,"&gt;0")+COUNTIFS('PO H'!$D$5:$D$72,CLUBS!$B4,'PO H'!$AC$5:$AC$72,"&gt;0")+COUNTIFS('PU F'!$D$5:$D$72,CLUBS!$B4,'PU F'!$AC$5:$AC$72,"&gt;0")+COUNTIFS('PU H'!$D$5:$D$72,CLUBS!$B4,'PU H'!$AC$5:$AC$72,"&gt;0")+COUNTIFS('BE F'!$D$5:$D$72,CLUBS!$B4,'BE F'!$AC$5:$AC$72,"&gt;0")+COUNTIFS('BE H'!$D$5:$D$72,CLUBS!$B4,'BE H'!$AC$5:$AC$72,"&gt;0")+COUNTIFS('MI F'!$D$5:$D$72,CLUBS!$B4,'MI F'!$AC$5:$AC$72,"&gt;0")+COUNTIFS('MI H'!$D$5:$D$72,CLUBS!$B4,'MI H'!$AC$5:$AC$72,"&gt;0")+COUNTIFS('CA F'!$D$5:$D$72,CLUBS!$B4,'CA F'!$AC$5:$AC$72,"&gt;0")+COUNTIFS('CA H'!$D$5:$D$72,CLUBS!$B4,'CA H'!$AC$5:$AC$72,"&gt;0")+COUNTIFS('JU F'!$D$5:$D$72,CLUBS!$B4,'JU F'!$AC$5:$AC$72,"&gt;0")+COUNTIFS('JU H'!$D$5:$D$72,CLUBS!$B4,'JU H'!$AC$5:$AC$72,"&gt;0")</f>
        <v>0</v>
      </c>
      <c r="AB4" s="26">
        <f>SUMIF('MP F'!$D$5:$D$72,CLUBS!$B4,'MP F'!$AD$5:$AD$72)+SUMIF('MP H'!$D$5:$D$72,CLUBS!$B4,'MP H'!$AD$5:$AD$72)+SUMIF('PO F'!$D$5:$D$72,CLUBS!$B4,'PO F'!$AD$5:$AD$72)+SUMIF('PO H'!$D$5:$D$72,CLUBS!$B4,'PO H'!$AD$5:$AD$72)+SUMIF('PU F'!$D$5:$D$72,CLUBS!$B4,'PU F'!$AD$5:$AD$72)+SUMIF('PU H'!$D$5:$D$72,CLUBS!$B4,'PU H'!$AD$5:$AD$72)+SUMIF('BE F'!$D$5:$D$72,CLUBS!$B4,'BE F'!$AD$5:$AD$72)+SUMIF('BE H'!$D$5:$D$72,CLUBS!$B4,'BE H'!$AD$5:$AD$72)+SUMIF('MI F'!$D$5:$D$72,CLUBS!$B4,'MI F'!$AD$5:$AD$72)+SUMIF('MI H'!$D$5:$D$72,CLUBS!$B4,'MI H'!$AD$5:$AD$72)+SUMIF('CA F'!$D$5:$D$72,CLUBS!$B4,'CA F'!$AD$5:$AD$72)+SUMIF('CA H'!$D$5:$D$72,CLUBS!$B4,'CA H'!$AD$5:$AD$72)+SUMIF('JU F'!$D$5:$D$72,CLUBS!$B4,'JU F'!$AD$5:$AD$72)+SUMIF('JU H'!$D$5:$D$72,CLUBS!$B4,'JU H'!$AD$5:$AD$72)</f>
        <v>0</v>
      </c>
      <c r="AC4" s="26">
        <f>COUNTIFS('MP F'!$D$5:$D$72,CLUBS!$B4,'MP F'!$AE$5:$AE$72,"&gt;0")+COUNTIFS('MP H'!$D$5:$D$72,CLUBS!$B4,'MP H'!$AE$5:$AE$72,"&gt;0")+COUNTIFS('PO F'!$D$5:$D$72,CLUBS!$B4,'PO F'!$AE$5:$AE$72,"&gt;0")+COUNTIFS('PO H'!$D$5:$D$72,CLUBS!$B4,'PO H'!$AE$5:$AE$72,"&gt;0")+COUNTIFS('PU F'!$D$5:$D$72,CLUBS!$B4,'PU F'!$AE$5:$AE$72,"&gt;0")+COUNTIFS('PU H'!$D$5:$D$72,CLUBS!$B4,'PU H'!$AE$5:$AE$72,"&gt;0")+COUNTIFS('BE F'!$D$5:$D$72,CLUBS!$B4,'BE F'!$AE$5:$AE$72,"&gt;0")+COUNTIFS('BE H'!$D$5:$D$72,CLUBS!$B4,'BE H'!$AE$5:$AE$72,"&gt;0")+COUNTIFS('MI F'!$D$5:$D$72,CLUBS!$B4,'MI F'!$AE$5:$AE$72,"&gt;0")+COUNTIFS('MI H'!$D$5:$D$72,CLUBS!$B4,'MI H'!$AE$5:$AE$72,"&gt;0")+COUNTIFS('CA F'!$D$5:$D$72,CLUBS!$B4,'CA F'!$AE$5:$AE$72,"&gt;0")+COUNTIFS('CA H'!$D$5:$D$72,CLUBS!$B4,'CA H'!$AE$5:$AE$72,"&gt;0")+COUNTIFS('JU F'!$D$5:$D$72,CLUBS!$B4,'JU F'!$AE$5:$AE$72,"&gt;0")+COUNTIFS('JU H'!$D$5:$D$72,CLUBS!$B4,'JU H'!$AE$5:$AE$72,"&gt;0")</f>
        <v>0</v>
      </c>
      <c r="AD4" s="26">
        <f>SUMIF('MP F'!$D$5:$D$72,CLUBS!$B4,'MP F'!$AF$5:$AF$72)+SUMIF('MP H'!$D$5:$D$72,CLUBS!$B4,'MP H'!$AF$5:$AF$72)+SUMIF('PO F'!$D$5:$D$72,CLUBS!$B4,'PO F'!$AF$5:$AF$72)+SUMIF('PO H'!$D$5:$D$72,CLUBS!$B4,'PO H'!$AF$5:$AF$72)+SUMIF('PU F'!$D$5:$D$72,CLUBS!$B4,'PU F'!$AF$5:$AF$72)+SUMIF('PU H'!$D$5:$D$72,CLUBS!$B4,'PU H'!$AF$5:$AF$72)+SUMIF('BE F'!$D$5:$D$72,CLUBS!$B4,'BE F'!$AF$5:$AF$72)+SUMIF('BE H'!$D$5:$D$72,CLUBS!$B4,'BE H'!$AF$5:$AF$72)+SUMIF('MI F'!$D$5:$D$72,CLUBS!$B4,'MI F'!$AF$5:$AF$72)+SUMIF('MI H'!$D$5:$D$72,CLUBS!$B4,'MI H'!$AF$5:$AF$72)+SUMIF('CA F'!$D$5:$D$72,CLUBS!$B4,'CA F'!$AF$5:$AF$72)+SUMIF('CA H'!$D$5:$D$72,CLUBS!$B4,'CA H'!$AF$5:$AF$72)+SUMIF('JU F'!$D$5:$D$72,CLUBS!$B4,'JU F'!$AF$5:$AF$72)+SUMIF('JU H'!$D$5:$D$72,CLUBS!$B4,'JU H'!$AF$5:$AF$72)</f>
        <v>0</v>
      </c>
      <c r="AE4" s="26">
        <f>COUNTIFS('MP F'!$D$5:$D$72,CLUBS!$B4,'MP F'!$AG$5:$AG$72,"&gt;0")+COUNTIFS('MP H'!$D$5:$D$72,CLUBS!$B4,'MP H'!$AG$5:$AG$72,"&gt;0")+COUNTIFS('PO F'!$D$5:$D$72,CLUBS!$B4,'PO F'!$AG$5:$AG$72,"&gt;0")+COUNTIFS('PO H'!$D$5:$D$72,CLUBS!$B4,'PO H'!$AG$5:$AG$72,"&gt;0")+COUNTIFS('PU F'!$D$5:$D$72,CLUBS!$B4,'PU F'!$AG$5:$AG$72,"&gt;0")+COUNTIFS('PU H'!$D$5:$D$72,CLUBS!$B4,'PU H'!$AG$5:$AG$72,"&gt;0")+COUNTIFS('BE F'!$D$5:$D$72,CLUBS!$B4,'BE F'!$AG$5:$AG$72,"&gt;0")+COUNTIFS('BE H'!$D$5:$D$72,CLUBS!$B4,'BE H'!$AG$5:$AG$72,"&gt;0")+COUNTIFS('MI F'!$D$5:$D$72,CLUBS!$B4,'MI F'!$AG$5:$AG$72,"&gt;0")+COUNTIFS('MI H'!$D$5:$D$72,CLUBS!$B4,'MI H'!$AG$5:$AG$72,"&gt;0")+COUNTIFS('CA F'!$D$5:$D$72,CLUBS!$B4,'CA F'!$AG$5:$AG$72,"&gt;0")+COUNTIFS('CA H'!$D$5:$D$72,CLUBS!$B4,'CA H'!$AG$5:$AG$72,"&gt;0")+COUNTIFS('JU F'!$D$5:$D$72,CLUBS!$B4,'JU F'!$AG$5:$AG$72,"&gt;0")+COUNTIFS('JU H'!$D$5:$D$72,CLUBS!$B4,'JU H'!$AG$5:$AG$72,"&gt;0")</f>
        <v>0</v>
      </c>
      <c r="AF4" s="26">
        <f>SUMIF('MP F'!$D$5:$D$72,CLUBS!$B4,'MP F'!$AH$5:$AH$72)+SUMIF('MP H'!$D$5:$D$72,CLUBS!$B4,'MP H'!$AH$5:$AH$72)+SUMIF('PO F'!$D$5:$D$72,CLUBS!$B4,'PO F'!$AH$5:$AH$72)+SUMIF('PO H'!$D$5:$D$72,CLUBS!$B4,'PO H'!$AH$5:$AH$72)+SUMIF('PU F'!$D$5:$D$72,CLUBS!$B4,'PU F'!$AH$5:$AH$72)+SUMIF('PU H'!$D$5:$D$72,CLUBS!$B4,'PU H'!$AH$5:$AH$72)+SUMIF('BE F'!$D$5:$D$72,CLUBS!$B4,'BE F'!$AH$5:$AH$72)+SUMIF('BE H'!$D$5:$D$72,CLUBS!$B4,'BE H'!$AH$5:$AH$72)+SUMIF('MI F'!$D$5:$D$72,CLUBS!$B4,'MI F'!$AH$5:$AH$72)+SUMIF('MI H'!$D$5:$D$72,CLUBS!$B4,'MI H'!$AH$5:$AH$72)+SUMIF('CA F'!$D$5:$D$72,CLUBS!$B4,'CA F'!$AH$5:$AH$72)+SUMIF('CA H'!$D$5:$D$72,CLUBS!$B4,'CA H'!$AH$5:$AH$72)+SUMIF('JU F'!$D$5:$D$72,CLUBS!$B4,'JU F'!$AH$5:$AH$72)+SUMIF('JU H'!$D$5:$D$72,CLUBS!$B4,'JU H'!$AH$5:$AH$72)</f>
        <v>0</v>
      </c>
      <c r="AG4" s="16">
        <f t="shared" si="2"/>
        <v>52</v>
      </c>
      <c r="AH4" s="28">
        <f t="shared" si="3"/>
        <v>4706</v>
      </c>
      <c r="AI4" s="29">
        <f t="shared" si="4"/>
        <v>90.5</v>
      </c>
      <c r="AJ4" s="14">
        <f>COUNTIF('Licenciés Jeunes 2023'!F:F,CLUBS!B4)</f>
        <v>43</v>
      </c>
      <c r="AK4" s="27">
        <f t="shared" si="5"/>
        <v>109.44186046511628</v>
      </c>
      <c r="AL4" s="22"/>
    </row>
    <row r="5" spans="1:38" ht="13.5">
      <c r="A5" s="34">
        <f t="shared" si="0"/>
        <v>9</v>
      </c>
      <c r="B5" s="62" t="s">
        <v>59</v>
      </c>
      <c r="C5" s="14">
        <f>COUNTIFS('MP F'!$D$5:$D$72,CLUBS!$B5,'MP F'!$E$5:$E$72,"&gt;0")+COUNTIFS('MP H'!$D$5:$D$72,CLUBS!$B5,'MP H'!$E$5:$E$72,"&gt;0")+COUNTIFS('PO F'!$D$5:$D$72,CLUBS!$B5,'PO F'!$E$5:$E$72,"&gt;0")+COUNTIFS('PO H'!$D$5:$D$72,CLUBS!$B5,'PO H'!$E$5:$E$72,"&gt;0")+COUNTIFS('PU F'!$D$5:$D$72,CLUBS!$B5,'PU F'!$E$5:$E$72,"&gt;0")+COUNTIFS('PU H'!$D$5:$D$72,CLUBS!$B5,'PU H'!$E$5:$E$72,"&gt;0")+COUNTIFS('BE F'!$D$5:$D$72,CLUBS!$B5,'BE F'!$E$5:$E$72,"&gt;0")+COUNTIFS('BE H'!$D$5:$D$72,CLUBS!$B5,'BE H'!$E$5:$E$72,"&gt;0")+COUNTIFS('MI F'!$D$5:$D$72,CLUBS!$B5,'MI F'!$E$5:$E$72,"&gt;0")+COUNTIFS('MI H'!$D$5:$D$72,CLUBS!$B5,'MI H'!$E$5:$E$72,"&gt;0")+COUNTIFS('CA F'!$D$5:$D$72,CLUBS!$B5,'CA F'!$E$5:$E$72,"&gt;0")+COUNTIFS('CA H'!$D$5:$D$72,CLUBS!$B5,'CA H'!$E$5:$E$72,"&gt;0")+COUNTIFS('JU F'!$D$5:$D$72,CLUBS!$B5,'JU F'!$E$5:$E$72,"&gt;0")+COUNTIFS('JU H'!$D$5:$D$72,CLUBS!$B5,'JU H'!$E$5:$E$72,"&gt;0")</f>
        <v>6</v>
      </c>
      <c r="D5" s="27">
        <f>SUMIF('MP F'!$D$5:$D$72,CLUBS!$B5,'MP F'!$F$5:$F$72)+SUMIF('MP H'!$D$5:$D$72,CLUBS!$B5,'MP H'!$F$5:$F$72)+SUMIF('PO F'!$D$5:$D$72,CLUBS!$B5,'PO F'!$F$5:$F$72)+SUMIF('PO H'!$D$5:$D$72,CLUBS!$B5,'PO H'!$F$5:$F$72)+SUMIF('PU F'!$D$5:$D$72,CLUBS!$B5,'PU F'!$F$5:$F$72)+SUMIF('PU H'!$D$5:$D$72,CLUBS!$B5,'PU H'!$F$5:$F$72)+SUMIF('BE F'!$D$5:$D$72,CLUBS!$B5,'BE F'!$F$5:$F$72)+SUMIF('BE H'!$D$5:$D$72,CLUBS!$B5,'BE H'!$F$5:$F$72)+SUMIF('MI F'!$D$5:$D$72,CLUBS!$B5,'MI F'!$F$5:$F$72)+SUMIF('MI H'!$D$5:$D$72,CLUBS!$B5,'MI H'!$F$5:$F$72)+SUMIF('CA F'!$D$5:$D$72,CLUBS!$B5,'CA F'!$F$5:$F$72)+SUMIF('CA H'!$D$5:$D$72,CLUBS!$B5,'CA H'!$F$5:$F$72)+SUMIF('JU F'!$D$5:$D$72,CLUBS!$B5,'JU F'!$F$5:$F$72)+SUMIF('JU H'!$D$5:$D$72,CLUBS!$B5,'JU H'!$F$5:$F$72)</f>
        <v>486</v>
      </c>
      <c r="E5" s="67">
        <f>COUNTIFS('MP F'!$D$5:$D$72,CLUBS!$B5,'MP F'!$G$5:$G$72,"&gt;0")+COUNTIFS('MP H'!$D$5:$D$72,CLUBS!$B5,'MP H'!$G$5:$G$72,"&gt;0")+COUNTIFS('PO F'!$D$5:$D$72,CLUBS!$B5,'PO F'!$G$5:$G$72,"&gt;0")+COUNTIFS('PO H'!$D$5:$D$72,CLUBS!$B5,'PO H'!$G$5:$G$72,"&gt;0")+COUNTIFS('PU F'!$D$5:$D$72,CLUBS!$B5,'PU F'!$G$5:$G$72,"&gt;0")+COUNTIFS('PU H'!$D$5:$D$72,CLUBS!$B5,'PU H'!$G$5:$G$72,"&gt;0")+COUNTIFS('BE F'!$D$5:$D$72,CLUBS!$B5,'BE F'!$G$5:$G$72,"&gt;0")+COUNTIFS('BE H'!$D$5:$D$72,CLUBS!$B5,'BE H'!$G$5:$G$72,"&gt;0")+COUNTIFS('MI F'!$D$5:$D$72,CLUBS!$B5,'MI F'!$G$5:$G$72,"&gt;0")+COUNTIFS('MI H'!$D$5:$D$72,CLUBS!$B5,'MI H'!$G$5:$G$72,"&gt;0")+COUNTIFS('CA F'!$D$5:$D$72,CLUBS!$B5,'CA F'!$G$5:$G$72,"&gt;0")+COUNTIFS('CA H'!$D$5:$D$72,CLUBS!$B5,'CA H'!$G$5:$G$72,"&gt;0")+COUNTIFS('JU F'!$D$5:$D$72,CLUBS!$B5,'JU F'!$G$5:$G$72,"&gt;0")+COUNTIFS('JU H'!$D$5:$D$72,CLUBS!$B5,'JU H'!$G$5:$G$72,"&gt;0")</f>
        <v>4</v>
      </c>
      <c r="F5" s="68">
        <f>SUMIF('MP F'!$D$5:$D$72,CLUBS!$B5,'MP F'!$H$5:$H$72)+SUMIF('MP H'!$D$5:$D$72,CLUBS!$B5,'MP H'!$H$5:$H$72)+SUMIF('PO F'!$D$5:$D$72,CLUBS!$B5,'PO F'!$H$5:$H$72)+SUMIF('PO H'!$D$5:$D$72,CLUBS!$B5,'PO H'!$H$5:$H$72)+SUMIF('PU F'!$D$5:$D$72,CLUBS!$B5,'PU F'!$H$5:$H$72)+SUMIF('PU H'!$D$5:$D$72,CLUBS!$B5,'PU H'!$H$5:$H$72)+SUMIF('BE F'!$D$5:$D$72,CLUBS!$B5,'BE F'!$H$5:$H$72)+SUMIF('BE H'!$D$5:$D$72,CLUBS!$B5,'BE H'!$H$5:$H$72)+SUMIF('MI F'!$D$5:$D$72,CLUBS!$B5,'MI F'!$H$5:$H$72)+SUMIF('MI H'!$D$5:$D$72,CLUBS!$B5,'MI H'!$H$5:$H$72)+SUMIF('CA F'!$D$5:$D$72,CLUBS!$B5,'CA F'!$H$5:$H$72)+SUMIF('CA H'!$D$5:$D$72,CLUBS!$B5,'CA H'!$H$5:$H$72)+SUMIF('JU F'!$D$5:$D$72,CLUBS!$B5,'JU F'!$H$5:$H$72)+SUMIF('JU H'!$D$5:$D$72,CLUBS!$B5,'JU H'!$H$5:$H$72)</f>
        <v>226.5</v>
      </c>
      <c r="G5" s="14">
        <f>COUNTIFS('MP F'!$D$5:$D$72,CLUBS!$B5,'MP F'!$I$5:$I$72,"&gt;0")+COUNTIFS('MP H'!$D$5:$D$72,CLUBS!$B5,'MP H'!$I$5:$I$72,"&gt;0")+COUNTIFS('PO F'!$D$5:$D$72,CLUBS!$B5,'PO F'!$I$5:$I$72,"&gt;0")+COUNTIFS('PO H'!$D$5:$D$72,CLUBS!$B5,'PO H'!$I$5:$I$72,"&gt;0")+COUNTIFS('PU F'!$D$5:$D$72,CLUBS!$B5,'PU F'!$I$5:$I$72,"&gt;0")+COUNTIFS('PU H'!$D$5:$D$72,CLUBS!$B5,'PU H'!$I$5:$I$72,"&gt;0")+COUNTIFS('BE F'!$D$5:$D$72,CLUBS!$B5,'BE F'!$I$5:$I$72,"&gt;0")+COUNTIFS('BE H'!$D$5:$D$72,CLUBS!$B5,'BE H'!$I$5:$I$72,"&gt;0")+COUNTIFS('MI F'!$D$5:$D$72,CLUBS!$B5,'MI F'!$I$5:$I$72,"&gt;0")+COUNTIFS('MI H'!$D$5:$D$72,CLUBS!$B5,'MI H'!$I$5:$I$72,"&gt;0")+COUNTIFS('CA F'!$D$5:$D$72,CLUBS!$B5,'CA F'!$I$5:$I$72,"&gt;0")+COUNTIFS('CA H'!$D$5:$D$72,CLUBS!$B5,'CA H'!$I$5:$I$72,"&gt;0")+COUNTIFS('JU F'!$D$5:$D$72,CLUBS!$B5,'JU F'!$I$5:$I$72,"&gt;0")+COUNTIFS('JU H'!$D$5:$D$72,CLUBS!$B5,'JU H'!$I$5:$I$72,"&gt;0")</f>
        <v>0</v>
      </c>
      <c r="H5" s="26">
        <f>SUMIF('MP F'!$D$5:$D$72,CLUBS!$B5,'MP F'!$J$5:$J$72)+SUMIF('MP H'!$D$5:$D$72,CLUBS!$B5,'MP H'!$J$5:$J$72)+SUMIF('PO F'!$D$5:$D$72,CLUBS!$B5,'PO F'!$J$5:$J$72)+SUMIF('PO H'!$D$5:$D$72,CLUBS!$B5,'PO H'!$J$5:$J$72)+SUMIF('PU F'!$D$5:$D$72,CLUBS!$B5,'PU F'!$J$5:$J$72)+SUMIF('PU H'!$D$5:$D$72,CLUBS!$B5,'PU H'!$J$5:$J$72)+SUMIF('BE F'!$D$5:$D$72,CLUBS!$B5,'BE F'!$J$5:$J$72)+SUMIF('BE H'!$D$5:$D$72,CLUBS!$B5,'BE H'!$J$5:$J$72)+SUMIF('MI F'!$D$5:$D$72,CLUBS!$B5,'MI F'!$J$5:$J$72)+SUMIF('MI H'!$D$5:$D$72,CLUBS!$B5,'MI H'!$J$5:$J$72)+SUMIF('CA F'!$D$5:$D$72,CLUBS!$B5,'CA F'!$J$5:$J$72)+SUMIF('CA H'!$D$5:$D$72,CLUBS!$B5,'CA H'!$J$5:$J$72)+SUMIF('JU F'!$D$5:$D$72,CLUBS!$B5,'JU F'!$J$5:$J$72)+SUMIF('JU H'!$D$5:$D$72,CLUBS!$B5,'JU H'!$J$5:$J$72)</f>
        <v>0</v>
      </c>
      <c r="I5" s="67">
        <f>COUNTIFS('MP F'!$D$5:$D$72,CLUBS!$B5,'MP F'!$K$5:$K$72,"&gt;0")+COUNTIFS('MP H'!$D$5:$D$72,CLUBS!$B5,'MP H'!$K$5:$K$72,"&gt;0")+COUNTIFS('PO F'!$D$5:$D$72,CLUBS!$B5,'PO F'!$K$5:$K$72,"&gt;0")+COUNTIFS('PO H'!$D$5:$D$72,CLUBS!$B5,'PO H'!$K$5:$K$72,"&gt;0")+COUNTIFS('PU F'!$D$5:$D$72,CLUBS!$B5,'PU F'!$K$5:$K$72,"&gt;0")+COUNTIFS('PU H'!$D$5:$D$72,CLUBS!$B5,'PU H'!$K$5:$K$72,"&gt;0")+COUNTIFS('BE F'!$D$5:$D$72,CLUBS!$B5,'BE F'!$K$5:$K$72,"&gt;0")+COUNTIFS('BE H'!$D$5:$D$72,CLUBS!$B5,'BE H'!$K$5:$K$72,"&gt;0")+COUNTIFS('MI F'!$D$5:$D$72,CLUBS!$B5,'MI F'!$K$5:$K$72,"&gt;0")+COUNTIFS('MI H'!$D$5:$D$72,CLUBS!$B5,'MI H'!$K$5:$K$72,"&gt;0")+COUNTIFS('CA F'!$D$5:$D$72,CLUBS!$B5,'CA F'!$K$5:$K$72,"&gt;0")+COUNTIFS('CA H'!$D$5:$D$72,CLUBS!$B5,'CA H'!$K$5:$K$72,"&gt;0")+COUNTIFS('JU F'!$D$5:$D$72,CLUBS!$B5,'JU F'!$K$5:$K$72,"&gt;0")+COUNTIFS('JU H'!$D$5:$D$72,CLUBS!$B5,'JU H'!$K$5:$K$72,"&gt;0")</f>
        <v>0</v>
      </c>
      <c r="J5" s="67">
        <f>SUMIF('MP F'!$D$5:$D$72,CLUBS!$B5,'MP F'!$L$5:$L$72)+SUMIF('MP H'!$D$5:$D$72,CLUBS!$B5,'MP H'!$L$5:$L$72)+SUMIF('PO F'!$D$5:$D$72,CLUBS!$B5,'PO F'!$L$5:$L$72)+SUMIF('PO H'!$D$5:$D$72,CLUBS!$B5,'PO H'!$L$5:$L$72)+SUMIF('PU F'!$D$5:$D$72,CLUBS!$B5,'PU F'!$L$5:$L$72)+SUMIF('PU H'!$D$5:$D$72,CLUBS!$B5,'PU H'!$L$5:$L$72)+SUMIF('BE F'!$D$5:$D$72,CLUBS!$B5,'BE F'!$L$5:$L$72)+SUMIF('BE H'!$D$5:$D$72,CLUBS!$B5,'BE H'!$L$5:$L$72)+SUMIF('MI F'!$D$5:$D$72,CLUBS!$B5,'MI F'!$L$5:$L$72)+SUMIF('MI H'!$D$5:$D$72,CLUBS!$B5,'MI H'!$L$5:$L$72)+SUMIF('CA F'!$D$5:$D$72,CLUBS!$B5,'CA F'!$L$5:$L$72)+SUMIF('CA H'!$D$5:$D$72,CLUBS!$B5,'CA H'!$L$5:$L$72)+SUMIF('JU F'!$D$5:$D$72,CLUBS!$B5,'JU F'!$L$5:$L$72)+SUMIF('JU H'!$D$5:$D$72,CLUBS!$B5,'JU H'!$L$5:$L$72)</f>
        <v>0</v>
      </c>
      <c r="K5" s="26">
        <f>COUNTIFS('MP F'!$D$5:$D$72,CLUBS!$B5,'MP F'!$M$5:$M$72,"&gt;0")+COUNTIFS('MP H'!$D$5:$D$72,CLUBS!$B5,'MP H'!$M$5:$M$72,"&gt;0")+COUNTIFS('PO F'!$D$5:$D$72,CLUBS!$B5,'PO F'!$M$5:$M$72,"&gt;0")+COUNTIFS('PO H'!$D$5:$D$72,CLUBS!$B5,'PO H'!$M$5:$M$72,"&gt;0")+COUNTIFS('PU F'!$D$5:$D$72,CLUBS!$B5,'PU F'!$M$5:$M$72,"&gt;0")+COUNTIFS('PU H'!$D$5:$D$72,CLUBS!$B5,'PU H'!$M$5:$M$72,"&gt;0")+COUNTIFS('BE F'!$D$5:$D$72,CLUBS!$B5,'BE F'!$M$5:$M$72,"&gt;0")+COUNTIFS('BE H'!$D$5:$D$72,CLUBS!$B5,'BE H'!$M$5:$M$72,"&gt;0")+COUNTIFS('MI F'!$D$5:$D$72,CLUBS!$B5,'MI F'!$M$5:$M$72,"&gt;0")+COUNTIFS('MI H'!$D$5:$D$72,CLUBS!$B5,'MI H'!$M$5:$M$72,"&gt;0")+COUNTIFS('CA F'!$D$5:$D$72,CLUBS!$B5,'CA F'!$M$5:$M$72,"&gt;0")+COUNTIFS('CA H'!$D$5:$D$72,CLUBS!$B5,'CA H'!$M$5:$M$72,"&gt;0")+COUNTIFS('JU F'!$D$5:$D$72,CLUBS!$B5,'JU F'!$M$5:$M$72,"&gt;0")+COUNTIFS('JU H'!$D$5:$D$72,CLUBS!$B5,'JU H'!$M$5:$M$72,"&gt;0")</f>
        <v>0</v>
      </c>
      <c r="L5" s="26">
        <f>SUMIF('MP F'!$D$5:$D$72,CLUBS!$B5,'MP F'!$N$5:$N$72)+SUMIF('MP H'!$D$5:$D$72,CLUBS!$B5,'MP H'!$N$5:$N$72)+SUMIF('PO F'!$D$5:$D$72,CLUBS!$B5,'PO F'!$N$5:$N$72)+SUMIF('PO H'!$D$5:$D$72,CLUBS!$B5,'PO H'!$N$5:$N$72)+SUMIF('PU F'!$D$5:$D$72,CLUBS!$B5,'PU F'!$N$5:$N$72)+SUMIF('PU H'!$D$5:$D$72,CLUBS!$B5,'PU H'!$N$5:$N$72)+SUMIF('BE F'!$D$5:$D$72,CLUBS!$B5,'BE F'!$N$5:$N$72)+SUMIF('BE H'!$D$5:$D$72,CLUBS!$B5,'BE H'!$N$5:$N$72)+SUMIF('MI F'!$D$5:$D$72,CLUBS!$B5,'MI F'!$N$5:$N$72)+SUMIF('MI H'!$D$5:$D$72,CLUBS!$B5,'MI H'!$N$5:$N$72)+SUMIF('CA F'!$D$5:$D$72,CLUBS!$B5,'CA F'!$N$5:$N$72)+SUMIF('CA H'!$D$5:$D$72,CLUBS!$B5,'CA H'!$N$5:$N$72)+SUMIF('JU F'!$D$5:$D$72,CLUBS!$B5,'JU F'!$N$5:$N$72)+SUMIF('JU H'!$D$5:$D$72,CLUBS!$B5,'JU H'!$N$5:$N$72)</f>
        <v>0</v>
      </c>
      <c r="M5" s="67">
        <f>COUNTIFS('MP F'!$D$5:$D$72,CLUBS!$B5,'MP F'!$O$5:$O$72,"&gt;0")+COUNTIFS('MP H'!$D$5:$D$72,CLUBS!$B5,'MP H'!$O$5:$O$72,"&gt;0")+COUNTIFS('PO F'!$D$5:$D$72,CLUBS!$B5,'PO F'!$O$5:$O$72,"&gt;0")+COUNTIFS('PO H'!$D$5:$D$72,CLUBS!$B5,'PO H'!$O$5:$O$72,"&gt;0")+COUNTIFS('PU F'!$D$5:$D$72,CLUBS!$B5,'PU F'!$O$5:$O$72,"&gt;0")+COUNTIFS('PU H'!$D$5:$D$72,CLUBS!$B5,'PU H'!$O$5:$O$72,"&gt;0")+COUNTIFS('BE F'!$D$5:$D$72,CLUBS!$B5,'BE F'!$O$5:$O$72,"&gt;0")+COUNTIFS('BE H'!$D$5:$D$72,CLUBS!$B5,'BE H'!$O$5:$O$72,"&gt;0")+COUNTIFS('MI F'!$D$5:$D$72,CLUBS!$B5,'MI F'!$O$5:$O$72,"&gt;0")+COUNTIFS('MI H'!$D$5:$D$72,CLUBS!$B5,'MI H'!$O$5:$O$72,"&gt;0")+COUNTIFS('CA F'!$D$5:$D$72,CLUBS!$B5,'CA F'!$O$5:$O$72,"&gt;0")+COUNTIFS('CA H'!$D$5:$D$72,CLUBS!$B5,'CA H'!$O$5:$O$72,"&gt;0")+COUNTIFS('JU F'!$D$5:$D$72,CLUBS!$B5,'JU F'!$O$5:$O$72,"&gt;0")+COUNTIFS('JU H'!$D$5:$D$72,CLUBS!$B5,'JU H'!$O$5:$O$72,"&gt;0")</f>
        <v>0</v>
      </c>
      <c r="N5" s="67">
        <f>SUMIF('MP F'!$D$5:$D$72,CLUBS!$B5,'MP F'!$P$5:$P$72)+SUMIF('MP H'!$D$5:$D$72,CLUBS!$B5,'MP H'!$P$5:$P$72)+SUMIF('PO F'!$D$5:$D$72,CLUBS!$B5,'PO F'!$P$5:$P$72)+SUMIF('PO H'!$D$5:$D$72,CLUBS!$B5,'PO H'!$P$5:$P$72)+SUMIF('PU F'!$D$5:$D$72,CLUBS!$B5,'PU F'!$P$5:$P$72)+SUMIF('PU H'!$D$5:$D$72,CLUBS!$B5,'PU H'!$P$5:$P$72)+SUMIF('BE F'!$D$5:$D$72,CLUBS!$B5,'BE F'!$P$5:$P$72)+SUMIF('BE H'!$D$5:$D$72,CLUBS!$B5,'BE H'!$P$5:$P$72)+SUMIF('MI F'!$D$5:$D$72,CLUBS!$B5,'MI F'!$P$5:$P$72)+SUMIF('MI H'!$D$5:$D$72,CLUBS!$B5,'MI H'!$P$5:$P$72)+SUMIF('CA F'!$D$5:$D$72,CLUBS!$B5,'CA F'!$P$5:$P$72)+SUMIF('CA H'!$D$5:$D$72,CLUBS!$B5,'CA H'!$P$5:$P$72)+SUMIF('JU F'!$D$5:$D$72,CLUBS!$B5,'JU F'!$P$5:$P$72)+SUMIF('JU H'!$D$5:$D$72,CLUBS!$B5,'JU H'!$P$5:$P$72)</f>
        <v>0</v>
      </c>
      <c r="O5" s="26">
        <f>COUNTIFS('MP F'!$D$5:$D$72,CLUBS!$B5,'MP F'!$Q$5:$Q$72,"&gt;0")+COUNTIFS('MP H'!$D$5:$D$72,CLUBS!$B5,'MP H'!$Q$5:$Q$72,"&gt;0")+COUNTIFS('PO F'!$D$5:$D$72,CLUBS!$B5,'PO F'!$Q$5:$Q$72,"&gt;0")+COUNTIFS('PO H'!$D$5:$D$72,CLUBS!$B5,'PO H'!$Q$5:$Q$72,"&gt;0")+COUNTIFS('PU F'!$D$5:$D$72,CLUBS!$B5,'PU F'!$Q$5:$Q$72,"&gt;0")+COUNTIFS('PU H'!$D$5:$D$72,CLUBS!$B5,'PU H'!$Q$5:$Q$72,"&gt;0")+COUNTIFS('BE F'!$D$5:$D$72,CLUBS!$B5,'BE F'!$Q$5:$Q$72,"&gt;0")+COUNTIFS('BE H'!$D$5:$D$72,CLUBS!$B5,'BE H'!$Q$5:$Q$72,"&gt;0")+COUNTIFS('MI F'!$D$5:$D$72,CLUBS!$B5,'MI F'!$Q$5:$Q$72,"&gt;0")+COUNTIFS('MI H'!$D$5:$D$72,CLUBS!$B5,'MI H'!$Q$5:$Q$72,"&gt;0")+COUNTIFS('CA F'!$D$5:$D$72,CLUBS!$B5,'CA F'!$Q$5:$Q$72,"&gt;0")+COUNTIFS('CA H'!$D$5:$D$72,CLUBS!$B5,'CA H'!$Q$5:$Q$72,"&gt;0")+COUNTIFS('JU F'!$D$5:$D$72,CLUBS!$B5,'JU F'!$Q$5:$Q$72,"&gt;0")+COUNTIFS('JU H'!$D$5:$D$72,CLUBS!$B5,'JU H'!$Q$5:$Q$72,"&gt;0")</f>
        <v>0</v>
      </c>
      <c r="P5" s="26">
        <f>SUMIF('MP F'!$D$5:$D$72,CLUBS!$B5,'MP F'!$R$5:$R$72)+SUMIF('MP H'!$D$5:$D$72,CLUBS!$B5,'MP H'!$R$5:$R$72)+SUMIF('PO F'!$D$5:$D$72,CLUBS!$B5,'PO F'!$R$5:$R$72)+SUMIF('PO H'!$D$5:$D$72,CLUBS!$B5,'PO H'!$R$5:$R$72)+SUMIF('PU F'!$D$5:$D$72,CLUBS!$B5,'PU F'!$R$5:$R$72)+SUMIF('PU H'!$D$5:$D$72,CLUBS!$B5,'PU H'!$R$5:$R$72)+SUMIF('BE F'!$D$5:$D$72,CLUBS!$B5,'BE F'!$R$5:$R$72)+SUMIF('BE H'!$D$5:$D$72,CLUBS!$B5,'BE H'!$R$5:$R$72)+SUMIF('MI F'!$D$5:$D$72,CLUBS!$B5,'MI F'!$R$5:$R$72)+SUMIF('MI H'!$D$5:$D$72,CLUBS!$B5,'MI H'!$R$5:$R$72)+SUMIF('CA F'!$D$5:$D$72,CLUBS!$B5,'CA F'!$R$5:$R$72)+SUMIF('CA H'!$D$5:$D$72,CLUBS!$B5,'CA H'!$R$5:$R$72)+SUMIF('JU F'!$D$5:$D$72,CLUBS!$B5,'JU F'!$R$5:$R$72)+SUMIF('JU H'!$D$5:$D$72,CLUBS!$B5,'JU H'!$R$5:$R$72)</f>
        <v>0</v>
      </c>
      <c r="Q5" s="67">
        <f>COUNTIFS('MP F'!$D$5:$D$72,CLUBS!$B5,'MP F'!$S$5:$S$72,"&gt;0")+COUNTIFS('MP H'!$D$5:$D$72,CLUBS!$B5,'MP H'!$S$5:$S$72,"&gt;0")+COUNTIFS('PO F'!$D$5:$D$72,CLUBS!$B5,'PO F'!$S$5:$S$72,"&gt;0")+COUNTIFS('PO H'!$D$5:$D$72,CLUBS!$B5,'PO H'!$S$5:$S$72,"&gt;0")+COUNTIFS('PU F'!$D$5:$D$72,CLUBS!$B5,'PU F'!$S$5:$S$72,"&gt;0")+COUNTIFS('PU H'!$D$5:$D$72,CLUBS!$B5,'PU H'!$S$5:$S$72,"&gt;0")+COUNTIFS('BE F'!$D$5:$D$72,CLUBS!$B5,'BE F'!$S$5:$S$72,"&gt;0")+COUNTIFS('BE H'!$D$5:$D$72,CLUBS!$B5,'BE H'!$S$5:$S$72,"&gt;0")+COUNTIFS('MI F'!$D$5:$D$72,CLUBS!$B5,'MI F'!$S$5:$S$72,"&gt;0")+COUNTIFS('MI H'!$D$5:$D$72,CLUBS!$B5,'MI H'!$S$5:$S$72,"&gt;0")+COUNTIFS('CA F'!$D$5:$D$72,CLUBS!$B5,'CA F'!$S$5:$S$72,"&gt;0")+COUNTIFS('CA H'!$D$5:$D$72,CLUBS!$B5,'CA H'!$S$5:$S$72,"&gt;0")+COUNTIFS('JU F'!$D$5:$D$72,CLUBS!$B5,'JU F'!$S$5:$S$72,"&gt;0")+COUNTIFS('JU H'!$D$5:$D$72,CLUBS!$B5,'JU H'!$S$5:$S$72,"&gt;0")</f>
        <v>0</v>
      </c>
      <c r="R5" s="67">
        <f>SUMIF('MP F'!$D$5:$D$72,CLUBS!$B5,'MP F'!$T$5:$T$72)+SUMIF('MP H'!$D$5:$D$72,CLUBS!$B5,'MP H'!$T$5:$T$72)+SUMIF('PO F'!$D$5:$D$72,CLUBS!$B5,'PO F'!$T$5:$T$72)+SUMIF('PO H'!$D$5:$D$72,CLUBS!$B5,'PO H'!$T$5:$T$72)+SUMIF('PU F'!$D$5:$D$72,CLUBS!$B5,'PU F'!$T$5:$T$72)+SUMIF('PU H'!$D$5:$D$72,CLUBS!$B5,'PU H'!$T$5:$T$72)+SUMIF('BE F'!$D$5:$D$72,CLUBS!$B5,'BE F'!$T$5:$T$72)+SUMIF('BE H'!$D$5:$D$72,CLUBS!$B5,'BE H'!$T$5:$T$72)+SUMIF('MI F'!$D$5:$D$72,CLUBS!$B5,'MI F'!$T$5:$T$72)+SUMIF('MI H'!$D$5:$D$72,CLUBS!$B5,'MI H'!$T$5:$T$72)+SUMIF('CA F'!$D$5:$D$72,CLUBS!$B5,'CA F'!$T$5:$T$72)+SUMIF('CA H'!$D$5:$D$72,CLUBS!$B5,'CA H'!$T$5:$T$72)+SUMIF('JU F'!$D$5:$D$72,CLUBS!$B5,'JU F'!$T$5:$T$72)+SUMIF('JU H'!$D$5:$D$72,CLUBS!$B5,'JU H'!$T$5:$T$72)</f>
        <v>0</v>
      </c>
      <c r="S5" s="26">
        <f>COUNTIFS('MP F'!$D$5:$D$72,CLUBS!$B5,'MP F'!$U$5:$U$72,"&gt;0")+COUNTIFS('MP H'!$D$5:$D$72,CLUBS!$B5,'MP H'!$U$5:$U$72,"&gt;0")+COUNTIFS('PO F'!$D$5:$D$72,CLUBS!$B5,'PO F'!$U$5:$U$72,"&gt;0")+COUNTIFS('PO H'!$D$5:$D$72,CLUBS!$B5,'PO H'!$U$5:$U$72,"&gt;0")+COUNTIFS('PU F'!$D$5:$D$72,CLUBS!$B5,'PU F'!$U$5:$U$72,"&gt;0")+COUNTIFS('PU H'!$D$5:$D$72,CLUBS!$B5,'PU H'!$U$5:$U$72,"&gt;0")+COUNTIFS('BE F'!$D$5:$D$72,CLUBS!$B5,'BE F'!$U$5:$U$72,"&gt;0")+COUNTIFS('BE H'!$D$5:$D$72,CLUBS!$B5,'BE H'!$U$5:$U$72,"&gt;0")+COUNTIFS('MI F'!$D$5:$D$72,CLUBS!$B5,'MI F'!$U$5:$U$72,"&gt;0")+COUNTIFS('MI H'!$D$5:$D$72,CLUBS!$B5,'MI H'!$U$5:$U$72,"&gt;0")+COUNTIFS('CA F'!$D$5:$D$72,CLUBS!$B5,'CA F'!$U$5:$U$72,"&gt;0")+COUNTIFS('CA H'!$D$5:$D$72,CLUBS!$B5,'CA H'!$U$5:$U$72,"&gt;0")+COUNTIFS('JU F'!$D$5:$D$72,CLUBS!$B5,'JU F'!$U$5:$U$72,"&gt;0")+COUNTIFS('JU H'!$D$5:$D$72,CLUBS!$B5,'JU H'!$U$5:$U$72,"&gt;0")</f>
        <v>0</v>
      </c>
      <c r="T5" s="26">
        <f>SUMIF('MP F'!$D$5:$D$72,CLUBS!$B5,'MP F'!$V$5:$V$72)+SUMIF('MP H'!$D$5:$D$72,CLUBS!$B5,'MP H'!$V$5:$V$72)+SUMIF('PO F'!$D$5:$D$72,CLUBS!$B5,'PO F'!$V$5:$V$72)+SUMIF('PO H'!$D$5:$D$72,CLUBS!$B5,'PO H'!$V$5:$V$72)+SUMIF('PU F'!$D$5:$D$72,CLUBS!$B5,'PU F'!$V$5:$V$72)+SUMIF('PU H'!$D$5:$D$72,CLUBS!$B5,'PU H'!$V$5:$V$72)+SUMIF('BE F'!$D$5:$D$72,CLUBS!$B5,'BE F'!$V$5:$V$72)+SUMIF('BE H'!$D$5:$D$72,CLUBS!$B5,'BE H'!$V$5:$V$72)+SUMIF('MI F'!$D$5:$D$72,CLUBS!$B5,'MI F'!$V$5:$V$72)+SUMIF('MI H'!$D$5:$D$72,CLUBS!$B5,'MI H'!$V$5:$V$72)+SUMIF('CA F'!$D$5:$D$72,CLUBS!$B5,'CA F'!$V$5:$V$72)+SUMIF('CA H'!$D$5:$D$72,CLUBS!$B5,'CA H'!$V$5:$V$72)+SUMIF('JU F'!$D$5:$D$72,CLUBS!$B5,'JU F'!$V$5:$V$72)+SUMIF('JU H'!$D$5:$D$72,CLUBS!$B5,'JU H'!$V$5:$V$72)</f>
        <v>0</v>
      </c>
      <c r="U5" s="67">
        <f>COUNTIFS('MP F'!$D$5:$D$72,CLUBS!$B5,'MP F'!$W$5:$W$72,"&gt;0")+COUNTIFS('MP H'!$D$5:$D$72,CLUBS!$B5,'MP H'!$W$5:$W$72,"&gt;0")+COUNTIFS('PO F'!$D$5:$D$72,CLUBS!$B5,'PO F'!$W$5:$W$72,"&gt;0")+COUNTIFS('PO H'!$D$5:$D$72,CLUBS!$B5,'PO H'!$W$5:$W$72,"&gt;0")+COUNTIFS('PU F'!$D$5:$D$72,CLUBS!$B5,'PU F'!$W$5:$W$72,"&gt;0")+COUNTIFS('PU H'!$D$5:$D$72,CLUBS!$B5,'PU H'!$W$5:$W$72,"&gt;0")+COUNTIFS('BE F'!$D$5:$D$72,CLUBS!$B5,'BE F'!$W$5:$W$72,"&gt;0")+COUNTIFS('BE H'!$D$5:$D$72,CLUBS!$B5,'BE H'!$W$5:$W$72,"&gt;0")+COUNTIFS('MI F'!$D$5:$D$72,CLUBS!$B5,'MI F'!$W$5:$W$72,"&gt;0")+COUNTIFS('MI H'!$D$5:$D$72,CLUBS!$B5,'MI H'!$W$5:$W$72,"&gt;0")+COUNTIFS('CA F'!$D$5:$D$72,CLUBS!$B5,'CA F'!$W$5:$W$72,"&gt;0")+COUNTIFS('CA H'!$D$5:$D$72,CLUBS!$B5,'CA H'!$W$5:$W$72,"&gt;0")+COUNTIFS('JU F'!$D$5:$D$72,CLUBS!$B5,'JU F'!$W$5:$W$72,"&gt;0")+COUNTIFS('JU H'!$D$5:$D$72,CLUBS!$B5,'JU H'!$W$5:$W$72,"&gt;0")</f>
        <v>0</v>
      </c>
      <c r="V5" s="67">
        <f>SUMIF('MP F'!$D$5:$D$72,CLUBS!$B5,'MP F'!$X$5:$X$72)+SUMIF('MP H'!$D$5:$D$72,CLUBS!$B5,'MP H'!$X$5:$X$72)+SUMIF('PO F'!$D$5:$D$72,CLUBS!$B5,'PO F'!$X$5:$X$72)+SUMIF('PO H'!$D$5:$D$72,CLUBS!$B5,'PO H'!$X$5:$X$72)+SUMIF('PU F'!$D$5:$D$72,CLUBS!$B5,'PU F'!$X$5:$X$72)+SUMIF('PU H'!$D$5:$D$72,CLUBS!$B5,'PU H'!$X$5:$X$72)+SUMIF('BE F'!$D$5:$D$72,CLUBS!$B5,'BE F'!$X$5:$X$72)+SUMIF('BE H'!$D$5:$D$72,CLUBS!$B5,'BE H'!$X$5:$X$72)+SUMIF('MI F'!$D$5:$D$72,CLUBS!$B5,'MI F'!$X$5:$X$72)+SUMIF('MI H'!$D$5:$D$72,CLUBS!$B5,'MI H'!$X$5:$X$72)+SUMIF('CA F'!$D$5:$D$72,CLUBS!$B5,'CA F'!$X$5:$X$72)+SUMIF('CA H'!$D$5:$D$72,CLUBS!$B5,'CA H'!$X$5:$X$72)+SUMIF('JU F'!$D$5:$D$72,CLUBS!$B5,'JU F'!$X$5:$X$72)+SUMIF('JU H'!$D$5:$D$72,CLUBS!$B5,'JU H'!$X$5:$X$72)</f>
        <v>0</v>
      </c>
      <c r="W5" s="26">
        <f>COUNTIFS('MP F'!$D$5:$D$72,CLUBS!$B5,'MP F'!$Y$5:$Y$72,"&gt;0")+COUNTIFS('MP H'!$D$5:$D$72,CLUBS!$B5,'MP H'!$Y$5:$Y$72,"&gt;0")+COUNTIFS('PO F'!$D$5:$D$72,CLUBS!$B5,'PO F'!$Y$5:$Y$72,"&gt;0")+COUNTIFS('PO H'!$D$5:$D$72,CLUBS!$B5,'PO H'!$Y$5:$Y$72,"&gt;0")+COUNTIFS('PU F'!$D$5:$D$72,CLUBS!$B5,'PU F'!$Y$5:$Y$72,"&gt;0")+COUNTIFS('PU H'!$D$5:$D$72,CLUBS!$B5,'PU H'!$Y$5:$Y$72,"&gt;0")+COUNTIFS('BE F'!$D$5:$D$72,CLUBS!$B5,'BE F'!$Y$5:$Y$72,"&gt;0")+COUNTIFS('BE H'!$D$5:$D$72,CLUBS!$B5,'BE H'!$Y$5:$Y$72,"&gt;0")+COUNTIFS('MI F'!$D$5:$D$72,CLUBS!$B5,'MI F'!$Y$5:$Y$72,"&gt;0")+COUNTIFS('MI H'!$D$5:$D$72,CLUBS!$B5,'MI H'!$Y$5:$Y$72,"&gt;0")+COUNTIFS('CA F'!$D$5:$D$72,CLUBS!$B5,'CA F'!$Y$5:$Y$72,"&gt;0")+COUNTIFS('CA H'!$D$5:$D$72,CLUBS!$B5,'CA H'!$Y$5:$Y$72,"&gt;0")+COUNTIFS('JU F'!$D$5:$D$72,CLUBS!$B5,'JU F'!$Y$5:$Y$72,"&gt;0")+COUNTIFS('JU H'!$D$5:$D$72,CLUBS!$B5,'JU H'!$Y$5:$Y$72,"&gt;0")</f>
        <v>0</v>
      </c>
      <c r="X5" s="26">
        <f>SUMIF('MP F'!$D$5:$D$72,CLUBS!$B5,'MP F'!$Z$5:$Z$72)+SUMIF('MP H'!$D$5:$D$72,CLUBS!$B5,'MP H'!$Z$5:$Z$72)+SUMIF('PO F'!$D$5:$D$72,CLUBS!$B5,'PO F'!$Z$5:$Z$72)+SUMIF('PO H'!$D$5:$D$72,CLUBS!$B5,'PO H'!$Z$5:$Z$72)+SUMIF('PU F'!$D$5:$D$72,CLUBS!$B5,'PU F'!$Z$5:$Z$72)+SUMIF('PU H'!$D$5:$D$72,CLUBS!$B5,'PU H'!$Z$5:$Z$72)+SUMIF('BE F'!$D$5:$D$72,CLUBS!$B5,'BE F'!$Z$5:$Z$72)+SUMIF('BE H'!$D$5:$D$72,CLUBS!$B5,'BE H'!$Z$5:$Z$72)+SUMIF('MI F'!$D$5:$D$72,CLUBS!$B5,'MI F'!$Z$5:$Z$72)+SUMIF('MI H'!$D$5:$D$72,CLUBS!$B5,'MI H'!$Z$5:$Z$72)+SUMIF('CA F'!$D$5:$D$72,CLUBS!$B5,'CA F'!$Z$5:$Z$72)+SUMIF('CA H'!$D$5:$D$72,CLUBS!$B5,'CA H'!$Z$5:$Z$72)+SUMIF('JU F'!$D$5:$D$72,CLUBS!$B5,'JU F'!$Z$5:$Z$72)+SUMIF('JU H'!$D$5:$D$72,CLUBS!$B5,'JU H'!$Z$5:$Z$72)</f>
        <v>0</v>
      </c>
      <c r="Y5" s="26">
        <f>COUNTIFS('MP F'!$D$5:$D$72,CLUBS!$B5,'MP F'!$AA$5:$AA$72,"&gt;0")+COUNTIFS('MP H'!$D$5:$D$72,CLUBS!$B5,'MP H'!$AA$5:$AA$72,"&gt;0")+COUNTIFS('PO F'!$D$5:$D$72,CLUBS!$B5,'PO F'!$AA$5:$AA$72,"&gt;0")+COUNTIFS('PO H'!$D$5:$D$72,CLUBS!$B5,'PO H'!$AA$5:$AA$72,"&gt;0")+COUNTIFS('PU F'!$D$5:$D$72,CLUBS!$B5,'PU F'!$AA$5:$AA$72,"&gt;0")+COUNTIFS('PU H'!$D$5:$D$72,CLUBS!$B5,'PU H'!$AA$5:$AA$72,"&gt;0")+COUNTIFS('BE F'!$D$5:$D$72,CLUBS!$B5,'BE F'!$AA$5:$AA$72,"&gt;0")+COUNTIFS('BE H'!$D$5:$D$72,CLUBS!$B5,'BE H'!$AA$5:$AA$72,"&gt;0")+COUNTIFS('MI F'!$D$5:$D$72,CLUBS!$B5,'MI F'!$AA$5:$AA$72,"&gt;0")+COUNTIFS('MI H'!$D$5:$D$72,CLUBS!$B5,'MI H'!$AA$5:$AA$72,"&gt;0")+COUNTIFS('CA F'!$D$5:$D$72,CLUBS!$B5,'CA F'!$AA$5:$AA$72,"&gt;0")+COUNTIFS('CA H'!$D$5:$D$72,CLUBS!$B5,'CA H'!$AA$5:$AA$72,"&gt;0")+COUNTIFS('JU F'!$D$5:$D$72,CLUBS!$B5,'JU F'!$AA$5:$AA$72,"&gt;0")+COUNTIFS('JU H'!$D$5:$D$72,CLUBS!$B5,'JU H'!$AA$5:$AA$72,"&gt;0")</f>
        <v>0</v>
      </c>
      <c r="Z5" s="26">
        <f>SUMIF('MP F'!$D$5:$D$72,CLUBS!$B5,'MP F'!$AB$5:$AB$72)+SUMIF('MP H'!$D$5:$D$72,CLUBS!$B5,'MP H'!$AB$5:$AB$72)+SUMIF('PO F'!$D$5:$D$72,CLUBS!$B5,'PO F'!$AB$5:$AB$72)+SUMIF('PO H'!$D$5:$D$72,CLUBS!$B5,'PO H'!$AB$5:$AB$72)+SUMIF('PU F'!$D$5:$D$72,CLUBS!$B5,'PU F'!$AB$5:$AB$72)+SUMIF('PU H'!$D$5:$D$72,CLUBS!$B5,'PU H'!$AB$5:$AB$72)+SUMIF('BE F'!$D$5:$D$72,CLUBS!$B5,'BE F'!$AB$5:$AB$72)+SUMIF('BE H'!$D$5:$D$72,CLUBS!$B5,'BE H'!$AB$5:$AB$72)+SUMIF('MI F'!$D$5:$D$72,CLUBS!$B5,'MI F'!$AB$5:$AB$72)+SUMIF('MI H'!$D$5:$D$72,CLUBS!$B5,'MI H'!$AB$5:$AB$72)+SUMIF('CA F'!$D$5:$D$72,CLUBS!$B5,'CA F'!$AB$5:$AB$72)+SUMIF('CA H'!$D$5:$D$72,CLUBS!$B5,'CA H'!$AB$5:$AB$72)+SUMIF('JU F'!$D$5:$D$72,CLUBS!$B5,'JU F'!$AB$5:$AB$72)+SUMIF('JU H'!$D$5:$D$72,CLUBS!$B5,'JU H'!$AB$5:$AB$72)</f>
        <v>0</v>
      </c>
      <c r="AA5" s="26">
        <f>COUNTIFS('MP F'!$D$5:$D$72,CLUBS!$B5,'MP F'!$AC$5:$AC$72,"&gt;0")+COUNTIFS('MP H'!$D$5:$D$72,CLUBS!$B5,'MP H'!$AC$5:$AC$72,"&gt;0")+COUNTIFS('PO F'!$D$5:$D$72,CLUBS!$B5,'PO F'!$AC$5:$AC$72,"&gt;0")+COUNTIFS('PO H'!$D$5:$D$72,CLUBS!$B5,'PO H'!$AC$5:$AC$72,"&gt;0")+COUNTIFS('PU F'!$D$5:$D$72,CLUBS!$B5,'PU F'!$AC$5:$AC$72,"&gt;0")+COUNTIFS('PU H'!$D$5:$D$72,CLUBS!$B5,'PU H'!$AC$5:$AC$72,"&gt;0")+COUNTIFS('BE F'!$D$5:$D$72,CLUBS!$B5,'BE F'!$AC$5:$AC$72,"&gt;0")+COUNTIFS('BE H'!$D$5:$D$72,CLUBS!$B5,'BE H'!$AC$5:$AC$72,"&gt;0")+COUNTIFS('MI F'!$D$5:$D$72,CLUBS!$B5,'MI F'!$AC$5:$AC$72,"&gt;0")+COUNTIFS('MI H'!$D$5:$D$72,CLUBS!$B5,'MI H'!$AC$5:$AC$72,"&gt;0")+COUNTIFS('CA F'!$D$5:$D$72,CLUBS!$B5,'CA F'!$AC$5:$AC$72,"&gt;0")+COUNTIFS('CA H'!$D$5:$D$72,CLUBS!$B5,'CA H'!$AC$5:$AC$72,"&gt;0")+COUNTIFS('JU F'!$D$5:$D$72,CLUBS!$B5,'JU F'!$AC$5:$AC$72,"&gt;0")+COUNTIFS('JU H'!$D$5:$D$72,CLUBS!$B5,'JU H'!$AC$5:$AC$72,"&gt;0")</f>
        <v>0</v>
      </c>
      <c r="AB5" s="26">
        <f>SUMIF('MP F'!$D$5:$D$72,CLUBS!$B5,'MP F'!$AD$5:$AD$72)+SUMIF('MP H'!$D$5:$D$72,CLUBS!$B5,'MP H'!$AD$5:$AD$72)+SUMIF('PO F'!$D$5:$D$72,CLUBS!$B5,'PO F'!$AD$5:$AD$72)+SUMIF('PO H'!$D$5:$D$72,CLUBS!$B5,'PO H'!$AD$5:$AD$72)+SUMIF('PU F'!$D$5:$D$72,CLUBS!$B5,'PU F'!$AD$5:$AD$72)+SUMIF('PU H'!$D$5:$D$72,CLUBS!$B5,'PU H'!$AD$5:$AD$72)+SUMIF('BE F'!$D$5:$D$72,CLUBS!$B5,'BE F'!$AD$5:$AD$72)+SUMIF('BE H'!$D$5:$D$72,CLUBS!$B5,'BE H'!$AD$5:$AD$72)+SUMIF('MI F'!$D$5:$D$72,CLUBS!$B5,'MI F'!$AD$5:$AD$72)+SUMIF('MI H'!$D$5:$D$72,CLUBS!$B5,'MI H'!$AD$5:$AD$72)+SUMIF('CA F'!$D$5:$D$72,CLUBS!$B5,'CA F'!$AD$5:$AD$72)+SUMIF('CA H'!$D$5:$D$72,CLUBS!$B5,'CA H'!$AD$5:$AD$72)+SUMIF('JU F'!$D$5:$D$72,CLUBS!$B5,'JU F'!$AD$5:$AD$72)+SUMIF('JU H'!$D$5:$D$72,CLUBS!$B5,'JU H'!$AD$5:$AD$72)</f>
        <v>0</v>
      </c>
      <c r="AC5" s="26">
        <f>COUNTIFS('MP F'!$D$5:$D$72,CLUBS!$B5,'MP F'!$AE$5:$AE$72,"&gt;0")+COUNTIFS('MP H'!$D$5:$D$72,CLUBS!$B5,'MP H'!$AE$5:$AE$72,"&gt;0")+COUNTIFS('PO F'!$D$5:$D$72,CLUBS!$B5,'PO F'!$AE$5:$AE$72,"&gt;0")+COUNTIFS('PO H'!$D$5:$D$72,CLUBS!$B5,'PO H'!$AE$5:$AE$72,"&gt;0")+COUNTIFS('PU F'!$D$5:$D$72,CLUBS!$B5,'PU F'!$AE$5:$AE$72,"&gt;0")+COUNTIFS('PU H'!$D$5:$D$72,CLUBS!$B5,'PU H'!$AE$5:$AE$72,"&gt;0")+COUNTIFS('BE F'!$D$5:$D$72,CLUBS!$B5,'BE F'!$AE$5:$AE$72,"&gt;0")+COUNTIFS('BE H'!$D$5:$D$72,CLUBS!$B5,'BE H'!$AE$5:$AE$72,"&gt;0")+COUNTIFS('MI F'!$D$5:$D$72,CLUBS!$B5,'MI F'!$AE$5:$AE$72,"&gt;0")+COUNTIFS('MI H'!$D$5:$D$72,CLUBS!$B5,'MI H'!$AE$5:$AE$72,"&gt;0")+COUNTIFS('CA F'!$D$5:$D$72,CLUBS!$B5,'CA F'!$AE$5:$AE$72,"&gt;0")+COUNTIFS('CA H'!$D$5:$D$72,CLUBS!$B5,'CA H'!$AE$5:$AE$72,"&gt;0")+COUNTIFS('JU F'!$D$5:$D$72,CLUBS!$B5,'JU F'!$AE$5:$AE$72,"&gt;0")+COUNTIFS('JU H'!$D$5:$D$72,CLUBS!$B5,'JU H'!$AE$5:$AE$72,"&gt;0")</f>
        <v>0</v>
      </c>
      <c r="AD5" s="26">
        <f>SUMIF('MP F'!$D$5:$D$72,CLUBS!$B5,'MP F'!$AF$5:$AF$72)+SUMIF('MP H'!$D$5:$D$72,CLUBS!$B5,'MP H'!$AF$5:$AF$72)+SUMIF('PO F'!$D$5:$D$72,CLUBS!$B5,'PO F'!$AF$5:$AF$72)+SUMIF('PO H'!$D$5:$D$72,CLUBS!$B5,'PO H'!$AF$5:$AF$72)+SUMIF('PU F'!$D$5:$D$72,CLUBS!$B5,'PU F'!$AF$5:$AF$72)+SUMIF('PU H'!$D$5:$D$72,CLUBS!$B5,'PU H'!$AF$5:$AF$72)+SUMIF('BE F'!$D$5:$D$72,CLUBS!$B5,'BE F'!$AF$5:$AF$72)+SUMIF('BE H'!$D$5:$D$72,CLUBS!$B5,'BE H'!$AF$5:$AF$72)+SUMIF('MI F'!$D$5:$D$72,CLUBS!$B5,'MI F'!$AF$5:$AF$72)+SUMIF('MI H'!$D$5:$D$72,CLUBS!$B5,'MI H'!$AF$5:$AF$72)+SUMIF('CA F'!$D$5:$D$72,CLUBS!$B5,'CA F'!$AF$5:$AF$72)+SUMIF('CA H'!$D$5:$D$72,CLUBS!$B5,'CA H'!$AF$5:$AF$72)+SUMIF('JU F'!$D$5:$D$72,CLUBS!$B5,'JU F'!$AF$5:$AF$72)+SUMIF('JU H'!$D$5:$D$72,CLUBS!$B5,'JU H'!$AF$5:$AF$72)</f>
        <v>0</v>
      </c>
      <c r="AE5" s="26">
        <f>COUNTIFS('MP F'!$D$5:$D$72,CLUBS!$B5,'MP F'!$AG$5:$AG$72,"&gt;0")+COUNTIFS('MP H'!$D$5:$D$72,CLUBS!$B5,'MP H'!$AG$5:$AG$72,"&gt;0")+COUNTIFS('PO F'!$D$5:$D$72,CLUBS!$B5,'PO F'!$AG$5:$AG$72,"&gt;0")+COUNTIFS('PO H'!$D$5:$D$72,CLUBS!$B5,'PO H'!$AG$5:$AG$72,"&gt;0")+COUNTIFS('PU F'!$D$5:$D$72,CLUBS!$B5,'PU F'!$AG$5:$AG$72,"&gt;0")+COUNTIFS('PU H'!$D$5:$D$72,CLUBS!$B5,'PU H'!$AG$5:$AG$72,"&gt;0")+COUNTIFS('BE F'!$D$5:$D$72,CLUBS!$B5,'BE F'!$AG$5:$AG$72,"&gt;0")+COUNTIFS('BE H'!$D$5:$D$72,CLUBS!$B5,'BE H'!$AG$5:$AG$72,"&gt;0")+COUNTIFS('MI F'!$D$5:$D$72,CLUBS!$B5,'MI F'!$AG$5:$AG$72,"&gt;0")+COUNTIFS('MI H'!$D$5:$D$72,CLUBS!$B5,'MI H'!$AG$5:$AG$72,"&gt;0")+COUNTIFS('CA F'!$D$5:$D$72,CLUBS!$B5,'CA F'!$AG$5:$AG$72,"&gt;0")+COUNTIFS('CA H'!$D$5:$D$72,CLUBS!$B5,'CA H'!$AG$5:$AG$72,"&gt;0")+COUNTIFS('JU F'!$D$5:$D$72,CLUBS!$B5,'JU F'!$AG$5:$AG$72,"&gt;0")+COUNTIFS('JU H'!$D$5:$D$72,CLUBS!$B5,'JU H'!$AG$5:$AG$72,"&gt;0")</f>
        <v>0</v>
      </c>
      <c r="AF5" s="26">
        <f>SUMIF('MP F'!$D$5:$D$72,CLUBS!$B5,'MP F'!$AH$5:$AH$72)+SUMIF('MP H'!$D$5:$D$72,CLUBS!$B5,'MP H'!$AH$5:$AH$72)+SUMIF('PO F'!$D$5:$D$72,CLUBS!$B5,'PO F'!$AH$5:$AH$72)+SUMIF('PO H'!$D$5:$D$72,CLUBS!$B5,'PO H'!$AH$5:$AH$72)+SUMIF('PU F'!$D$5:$D$72,CLUBS!$B5,'PU F'!$AH$5:$AH$72)+SUMIF('PU H'!$D$5:$D$72,CLUBS!$B5,'PU H'!$AH$5:$AH$72)+SUMIF('BE F'!$D$5:$D$72,CLUBS!$B5,'BE F'!$AH$5:$AH$72)+SUMIF('BE H'!$D$5:$D$72,CLUBS!$B5,'BE H'!$AH$5:$AH$72)+SUMIF('MI F'!$D$5:$D$72,CLUBS!$B5,'MI F'!$AH$5:$AH$72)+SUMIF('MI H'!$D$5:$D$72,CLUBS!$B5,'MI H'!$AH$5:$AH$72)+SUMIF('CA F'!$D$5:$D$72,CLUBS!$B5,'CA F'!$AH$5:$AH$72)+SUMIF('CA H'!$D$5:$D$72,CLUBS!$B5,'CA H'!$AH$5:$AH$72)+SUMIF('JU F'!$D$5:$D$72,CLUBS!$B5,'JU F'!$AH$5:$AH$72)+SUMIF('JU H'!$D$5:$D$72,CLUBS!$B5,'JU H'!$AH$5:$AH$72)</f>
        <v>0</v>
      </c>
      <c r="AG5" s="16">
        <f t="shared" si="2"/>
        <v>10</v>
      </c>
      <c r="AH5" s="28">
        <f t="shared" si="3"/>
        <v>712.5</v>
      </c>
      <c r="AI5" s="29">
        <f t="shared" si="4"/>
        <v>71.25</v>
      </c>
      <c r="AJ5" s="14">
        <f>COUNTIF('Licenciés Jeunes 2023'!F:F,CLUBS!B5)</f>
        <v>14</v>
      </c>
      <c r="AK5" s="27">
        <f t="shared" si="5"/>
        <v>50.892857142857146</v>
      </c>
      <c r="AL5" s="22"/>
    </row>
    <row r="6" spans="1:38" ht="13.5">
      <c r="A6" s="76">
        <f t="shared" si="0"/>
        <v>2</v>
      </c>
      <c r="B6" s="62" t="s">
        <v>61</v>
      </c>
      <c r="C6" s="14">
        <f>COUNTIFS('MP F'!$D$5:$D$72,CLUBS!$B6,'MP F'!$E$5:$E$72,"&gt;0")+COUNTIFS('MP H'!$D$5:$D$72,CLUBS!$B6,'MP H'!$E$5:$E$72,"&gt;0")+COUNTIFS('PO F'!$D$5:$D$72,CLUBS!$B6,'PO F'!$E$5:$E$72,"&gt;0")+COUNTIFS('PO H'!$D$5:$D$72,CLUBS!$B6,'PO H'!$E$5:$E$72,"&gt;0")+COUNTIFS('PU F'!$D$5:$D$72,CLUBS!$B6,'PU F'!$E$5:$E$72,"&gt;0")+COUNTIFS('PU H'!$D$5:$D$72,CLUBS!$B6,'PU H'!$E$5:$E$72,"&gt;0")+COUNTIFS('BE F'!$D$5:$D$72,CLUBS!$B6,'BE F'!$E$5:$E$72,"&gt;0")+COUNTIFS('BE H'!$D$5:$D$72,CLUBS!$B6,'BE H'!$E$5:$E$72,"&gt;0")+COUNTIFS('MI F'!$D$5:$D$72,CLUBS!$B6,'MI F'!$E$5:$E$72,"&gt;0")+COUNTIFS('MI H'!$D$5:$D$72,CLUBS!$B6,'MI H'!$E$5:$E$72,"&gt;0")+COUNTIFS('CA F'!$D$5:$D$72,CLUBS!$B6,'CA F'!$E$5:$E$72,"&gt;0")+COUNTIFS('CA H'!$D$5:$D$72,CLUBS!$B6,'CA H'!$E$5:$E$72,"&gt;0")+COUNTIFS('JU F'!$D$5:$D$72,CLUBS!$B6,'JU F'!$E$5:$E$72,"&gt;0")+COUNTIFS('JU H'!$D$5:$D$72,CLUBS!$B6,'JU H'!$E$5:$E$72,"&gt;0")</f>
        <v>27</v>
      </c>
      <c r="D6" s="27">
        <f>SUMIF('MP F'!$D$5:$D$72,CLUBS!$B6,'MP F'!$F$5:$F$72)+SUMIF('MP H'!$D$5:$D$72,CLUBS!$B6,'MP H'!$F$5:$F$72)+SUMIF('PO F'!$D$5:$D$72,CLUBS!$B6,'PO F'!$F$5:$F$72)+SUMIF('PO H'!$D$5:$D$72,CLUBS!$B6,'PO H'!$F$5:$F$72)+SUMIF('PU F'!$D$5:$D$72,CLUBS!$B6,'PU F'!$F$5:$F$72)+SUMIF('PU H'!$D$5:$D$72,CLUBS!$B6,'PU H'!$F$5:$F$72)+SUMIF('BE F'!$D$5:$D$72,CLUBS!$B6,'BE F'!$F$5:$F$72)+SUMIF('BE H'!$D$5:$D$72,CLUBS!$B6,'BE H'!$F$5:$F$72)+SUMIF('MI F'!$D$5:$D$72,CLUBS!$B6,'MI F'!$F$5:$F$72)+SUMIF('MI H'!$D$5:$D$72,CLUBS!$B6,'MI H'!$F$5:$F$72)+SUMIF('CA F'!$D$5:$D$72,CLUBS!$B6,'CA F'!$F$5:$F$72)+SUMIF('CA H'!$D$5:$D$72,CLUBS!$B6,'CA H'!$F$5:$F$72)+SUMIF('JU F'!$D$5:$D$72,CLUBS!$B6,'JU F'!$F$5:$F$72)+SUMIF('JU H'!$D$5:$D$72,CLUBS!$B6,'JU H'!$F$5:$F$72)</f>
        <v>2816</v>
      </c>
      <c r="E6" s="67">
        <f>COUNTIFS('MP F'!$D$5:$D$72,CLUBS!$B6,'MP F'!$G$5:$G$72,"&gt;0")+COUNTIFS('MP H'!$D$5:$D$72,CLUBS!$B6,'MP H'!$G$5:$G$72,"&gt;0")+COUNTIFS('PO F'!$D$5:$D$72,CLUBS!$B6,'PO F'!$G$5:$G$72,"&gt;0")+COUNTIFS('PO H'!$D$5:$D$72,CLUBS!$B6,'PO H'!$G$5:$G$72,"&gt;0")+COUNTIFS('PU F'!$D$5:$D$72,CLUBS!$B6,'PU F'!$G$5:$G$72,"&gt;0")+COUNTIFS('PU H'!$D$5:$D$72,CLUBS!$B6,'PU H'!$G$5:$G$72,"&gt;0")+COUNTIFS('BE F'!$D$5:$D$72,CLUBS!$B6,'BE F'!$G$5:$G$72,"&gt;0")+COUNTIFS('BE H'!$D$5:$D$72,CLUBS!$B6,'BE H'!$G$5:$G$72,"&gt;0")+COUNTIFS('MI F'!$D$5:$D$72,CLUBS!$B6,'MI F'!$G$5:$G$72,"&gt;0")+COUNTIFS('MI H'!$D$5:$D$72,CLUBS!$B6,'MI H'!$G$5:$G$72,"&gt;0")+COUNTIFS('CA F'!$D$5:$D$72,CLUBS!$B6,'CA F'!$G$5:$G$72,"&gt;0")+COUNTIFS('CA H'!$D$5:$D$72,CLUBS!$B6,'CA H'!$G$5:$G$72,"&gt;0")+COUNTIFS('JU F'!$D$5:$D$72,CLUBS!$B6,'JU F'!$G$5:$G$72,"&gt;0")+COUNTIFS('JU H'!$D$5:$D$72,CLUBS!$B6,'JU H'!$G$5:$G$72,"&gt;0")</f>
        <v>30</v>
      </c>
      <c r="F6" s="68">
        <f>SUMIF('MP F'!$D$5:$D$72,CLUBS!$B6,'MP F'!$H$5:$H$72)+SUMIF('MP H'!$D$5:$D$72,CLUBS!$B6,'MP H'!$H$5:$H$72)+SUMIF('PO F'!$D$5:$D$72,CLUBS!$B6,'PO F'!$H$5:$H$72)+SUMIF('PO H'!$D$5:$D$72,CLUBS!$B6,'PO H'!$H$5:$H$72)+SUMIF('PU F'!$D$5:$D$72,CLUBS!$B6,'PU F'!$H$5:$H$72)+SUMIF('PU H'!$D$5:$D$72,CLUBS!$B6,'PU H'!$H$5:$H$72)+SUMIF('BE F'!$D$5:$D$72,CLUBS!$B6,'BE F'!$H$5:$H$72)+SUMIF('BE H'!$D$5:$D$72,CLUBS!$B6,'BE H'!$H$5:$H$72)+SUMIF('MI F'!$D$5:$D$72,CLUBS!$B6,'MI F'!$H$5:$H$72)+SUMIF('MI H'!$D$5:$D$72,CLUBS!$B6,'MI H'!$H$5:$H$72)+SUMIF('CA F'!$D$5:$D$72,CLUBS!$B6,'CA F'!$H$5:$H$72)+SUMIF('CA H'!$D$5:$D$72,CLUBS!$B6,'CA H'!$H$5:$H$72)+SUMIF('JU F'!$D$5:$D$72,CLUBS!$B6,'JU F'!$H$5:$H$72)+SUMIF('JU H'!$D$5:$D$72,CLUBS!$B6,'JU H'!$H$5:$H$72)</f>
        <v>1759.5</v>
      </c>
      <c r="G6" s="14">
        <f>COUNTIFS('MP F'!$D$5:$D$72,CLUBS!$B6,'MP F'!$I$5:$I$72,"&gt;0")+COUNTIFS('MP H'!$D$5:$D$72,CLUBS!$B6,'MP H'!$I$5:$I$72,"&gt;0")+COUNTIFS('PO F'!$D$5:$D$72,CLUBS!$B6,'PO F'!$I$5:$I$72,"&gt;0")+COUNTIFS('PO H'!$D$5:$D$72,CLUBS!$B6,'PO H'!$I$5:$I$72,"&gt;0")+COUNTIFS('PU F'!$D$5:$D$72,CLUBS!$B6,'PU F'!$I$5:$I$72,"&gt;0")+COUNTIFS('PU H'!$D$5:$D$72,CLUBS!$B6,'PU H'!$I$5:$I$72,"&gt;0")+COUNTIFS('BE F'!$D$5:$D$72,CLUBS!$B6,'BE F'!$I$5:$I$72,"&gt;0")+COUNTIFS('BE H'!$D$5:$D$72,CLUBS!$B6,'BE H'!$I$5:$I$72,"&gt;0")+COUNTIFS('MI F'!$D$5:$D$72,CLUBS!$B6,'MI F'!$I$5:$I$72,"&gt;0")+COUNTIFS('MI H'!$D$5:$D$72,CLUBS!$B6,'MI H'!$I$5:$I$72,"&gt;0")+COUNTIFS('CA F'!$D$5:$D$72,CLUBS!$B6,'CA F'!$I$5:$I$72,"&gt;0")+COUNTIFS('CA H'!$D$5:$D$72,CLUBS!$B6,'CA H'!$I$5:$I$72,"&gt;0")+COUNTIFS('JU F'!$D$5:$D$72,CLUBS!$B6,'JU F'!$I$5:$I$72,"&gt;0")+COUNTIFS('JU H'!$D$5:$D$72,CLUBS!$B6,'JU H'!$I$5:$I$72,"&gt;0")</f>
        <v>0</v>
      </c>
      <c r="H6" s="26">
        <f>SUMIF('MP F'!$D$5:$D$72,CLUBS!$B6,'MP F'!$J$5:$J$72)+SUMIF('MP H'!$D$5:$D$72,CLUBS!$B6,'MP H'!$J$5:$J$72)+SUMIF('PO F'!$D$5:$D$72,CLUBS!$B6,'PO F'!$J$5:$J$72)+SUMIF('PO H'!$D$5:$D$72,CLUBS!$B6,'PO H'!$J$5:$J$72)+SUMIF('PU F'!$D$5:$D$72,CLUBS!$B6,'PU F'!$J$5:$J$72)+SUMIF('PU H'!$D$5:$D$72,CLUBS!$B6,'PU H'!$J$5:$J$72)+SUMIF('BE F'!$D$5:$D$72,CLUBS!$B6,'BE F'!$J$5:$J$72)+SUMIF('BE H'!$D$5:$D$72,CLUBS!$B6,'BE H'!$J$5:$J$72)+SUMIF('MI F'!$D$5:$D$72,CLUBS!$B6,'MI F'!$J$5:$J$72)+SUMIF('MI H'!$D$5:$D$72,CLUBS!$B6,'MI H'!$J$5:$J$72)+SUMIF('CA F'!$D$5:$D$72,CLUBS!$B6,'CA F'!$J$5:$J$72)+SUMIF('CA H'!$D$5:$D$72,CLUBS!$B6,'CA H'!$J$5:$J$72)+SUMIF('JU F'!$D$5:$D$72,CLUBS!$B6,'JU F'!$J$5:$J$72)+SUMIF('JU H'!$D$5:$D$72,CLUBS!$B6,'JU H'!$J$5:$J$72)</f>
        <v>0</v>
      </c>
      <c r="I6" s="67">
        <f>COUNTIFS('MP F'!$D$5:$D$72,CLUBS!$B6,'MP F'!$K$5:$K$72,"&gt;0")+COUNTIFS('MP H'!$D$5:$D$72,CLUBS!$B6,'MP H'!$K$5:$K$72,"&gt;0")+COUNTIFS('PO F'!$D$5:$D$72,CLUBS!$B6,'PO F'!$K$5:$K$72,"&gt;0")+COUNTIFS('PO H'!$D$5:$D$72,CLUBS!$B6,'PO H'!$K$5:$K$72,"&gt;0")+COUNTIFS('PU F'!$D$5:$D$72,CLUBS!$B6,'PU F'!$K$5:$K$72,"&gt;0")+COUNTIFS('PU H'!$D$5:$D$72,CLUBS!$B6,'PU H'!$K$5:$K$72,"&gt;0")+COUNTIFS('BE F'!$D$5:$D$72,CLUBS!$B6,'BE F'!$K$5:$K$72,"&gt;0")+COUNTIFS('BE H'!$D$5:$D$72,CLUBS!$B6,'BE H'!$K$5:$K$72,"&gt;0")+COUNTIFS('MI F'!$D$5:$D$72,CLUBS!$B6,'MI F'!$K$5:$K$72,"&gt;0")+COUNTIFS('MI H'!$D$5:$D$72,CLUBS!$B6,'MI H'!$K$5:$K$72,"&gt;0")+COUNTIFS('CA F'!$D$5:$D$72,CLUBS!$B6,'CA F'!$K$5:$K$72,"&gt;0")+COUNTIFS('CA H'!$D$5:$D$72,CLUBS!$B6,'CA H'!$K$5:$K$72,"&gt;0")+COUNTIFS('JU F'!$D$5:$D$72,CLUBS!$B6,'JU F'!$K$5:$K$72,"&gt;0")+COUNTIFS('JU H'!$D$5:$D$72,CLUBS!$B6,'JU H'!$K$5:$K$72,"&gt;0")</f>
        <v>0</v>
      </c>
      <c r="J6" s="67">
        <f>SUMIF('MP F'!$D$5:$D$72,CLUBS!$B6,'MP F'!$L$5:$L$72)+SUMIF('MP H'!$D$5:$D$72,CLUBS!$B6,'MP H'!$L$5:$L$72)+SUMIF('PO F'!$D$5:$D$72,CLUBS!$B6,'PO F'!$L$5:$L$72)+SUMIF('PO H'!$D$5:$D$72,CLUBS!$B6,'PO H'!$L$5:$L$72)+SUMIF('PU F'!$D$5:$D$72,CLUBS!$B6,'PU F'!$L$5:$L$72)+SUMIF('PU H'!$D$5:$D$72,CLUBS!$B6,'PU H'!$L$5:$L$72)+SUMIF('BE F'!$D$5:$D$72,CLUBS!$B6,'BE F'!$L$5:$L$72)+SUMIF('BE H'!$D$5:$D$72,CLUBS!$B6,'BE H'!$L$5:$L$72)+SUMIF('MI F'!$D$5:$D$72,CLUBS!$B6,'MI F'!$L$5:$L$72)+SUMIF('MI H'!$D$5:$D$72,CLUBS!$B6,'MI H'!$L$5:$L$72)+SUMIF('CA F'!$D$5:$D$72,CLUBS!$B6,'CA F'!$L$5:$L$72)+SUMIF('CA H'!$D$5:$D$72,CLUBS!$B6,'CA H'!$L$5:$L$72)+SUMIF('JU F'!$D$5:$D$72,CLUBS!$B6,'JU F'!$L$5:$L$72)+SUMIF('JU H'!$D$5:$D$72,CLUBS!$B6,'JU H'!$L$5:$L$72)</f>
        <v>0</v>
      </c>
      <c r="K6" s="26">
        <f>COUNTIFS('MP F'!$D$5:$D$72,CLUBS!$B6,'MP F'!$M$5:$M$72,"&gt;0")+COUNTIFS('MP H'!$D$5:$D$72,CLUBS!$B6,'MP H'!$M$5:$M$72,"&gt;0")+COUNTIFS('PO F'!$D$5:$D$72,CLUBS!$B6,'PO F'!$M$5:$M$72,"&gt;0")+COUNTIFS('PO H'!$D$5:$D$72,CLUBS!$B6,'PO H'!$M$5:$M$72,"&gt;0")+COUNTIFS('PU F'!$D$5:$D$72,CLUBS!$B6,'PU F'!$M$5:$M$72,"&gt;0")+COUNTIFS('PU H'!$D$5:$D$72,CLUBS!$B6,'PU H'!$M$5:$M$72,"&gt;0")+COUNTIFS('BE F'!$D$5:$D$72,CLUBS!$B6,'BE F'!$M$5:$M$72,"&gt;0")+COUNTIFS('BE H'!$D$5:$D$72,CLUBS!$B6,'BE H'!$M$5:$M$72,"&gt;0")+COUNTIFS('MI F'!$D$5:$D$72,CLUBS!$B6,'MI F'!$M$5:$M$72,"&gt;0")+COUNTIFS('MI H'!$D$5:$D$72,CLUBS!$B6,'MI H'!$M$5:$M$72,"&gt;0")+COUNTIFS('CA F'!$D$5:$D$72,CLUBS!$B6,'CA F'!$M$5:$M$72,"&gt;0")+COUNTIFS('CA H'!$D$5:$D$72,CLUBS!$B6,'CA H'!$M$5:$M$72,"&gt;0")+COUNTIFS('JU F'!$D$5:$D$72,CLUBS!$B6,'JU F'!$M$5:$M$72,"&gt;0")+COUNTIFS('JU H'!$D$5:$D$72,CLUBS!$B6,'JU H'!$M$5:$M$72,"&gt;0")</f>
        <v>0</v>
      </c>
      <c r="L6" s="26">
        <f>SUMIF('MP F'!$D$5:$D$72,CLUBS!$B6,'MP F'!$N$5:$N$72)+SUMIF('MP H'!$D$5:$D$72,CLUBS!$B6,'MP H'!$N$5:$N$72)+SUMIF('PO F'!$D$5:$D$72,CLUBS!$B6,'PO F'!$N$5:$N$72)+SUMIF('PO H'!$D$5:$D$72,CLUBS!$B6,'PO H'!$N$5:$N$72)+SUMIF('PU F'!$D$5:$D$72,CLUBS!$B6,'PU F'!$N$5:$N$72)+SUMIF('PU H'!$D$5:$D$72,CLUBS!$B6,'PU H'!$N$5:$N$72)+SUMIF('BE F'!$D$5:$D$72,CLUBS!$B6,'BE F'!$N$5:$N$72)+SUMIF('BE H'!$D$5:$D$72,CLUBS!$B6,'BE H'!$N$5:$N$72)+SUMIF('MI F'!$D$5:$D$72,CLUBS!$B6,'MI F'!$N$5:$N$72)+SUMIF('MI H'!$D$5:$D$72,CLUBS!$B6,'MI H'!$N$5:$N$72)+SUMIF('CA F'!$D$5:$D$72,CLUBS!$B6,'CA F'!$N$5:$N$72)+SUMIF('CA H'!$D$5:$D$72,CLUBS!$B6,'CA H'!$N$5:$N$72)+SUMIF('JU F'!$D$5:$D$72,CLUBS!$B6,'JU F'!$N$5:$N$72)+SUMIF('JU H'!$D$5:$D$72,CLUBS!$B6,'JU H'!$N$5:$N$72)</f>
        <v>0</v>
      </c>
      <c r="M6" s="67">
        <f>COUNTIFS('MP F'!$D$5:$D$72,CLUBS!$B6,'MP F'!$O$5:$O$72,"&gt;0")+COUNTIFS('MP H'!$D$5:$D$72,CLUBS!$B6,'MP H'!$O$5:$O$72,"&gt;0")+COUNTIFS('PO F'!$D$5:$D$72,CLUBS!$B6,'PO F'!$O$5:$O$72,"&gt;0")+COUNTIFS('PO H'!$D$5:$D$72,CLUBS!$B6,'PO H'!$O$5:$O$72,"&gt;0")+COUNTIFS('PU F'!$D$5:$D$72,CLUBS!$B6,'PU F'!$O$5:$O$72,"&gt;0")+COUNTIFS('PU H'!$D$5:$D$72,CLUBS!$B6,'PU H'!$O$5:$O$72,"&gt;0")+COUNTIFS('BE F'!$D$5:$D$72,CLUBS!$B6,'BE F'!$O$5:$O$72,"&gt;0")+COUNTIFS('BE H'!$D$5:$D$72,CLUBS!$B6,'BE H'!$O$5:$O$72,"&gt;0")+COUNTIFS('MI F'!$D$5:$D$72,CLUBS!$B6,'MI F'!$O$5:$O$72,"&gt;0")+COUNTIFS('MI H'!$D$5:$D$72,CLUBS!$B6,'MI H'!$O$5:$O$72,"&gt;0")+COUNTIFS('CA F'!$D$5:$D$72,CLUBS!$B6,'CA F'!$O$5:$O$72,"&gt;0")+COUNTIFS('CA H'!$D$5:$D$72,CLUBS!$B6,'CA H'!$O$5:$O$72,"&gt;0")+COUNTIFS('JU F'!$D$5:$D$72,CLUBS!$B6,'JU F'!$O$5:$O$72,"&gt;0")+COUNTIFS('JU H'!$D$5:$D$72,CLUBS!$B6,'JU H'!$O$5:$O$72,"&gt;0")</f>
        <v>0</v>
      </c>
      <c r="N6" s="67">
        <f>SUMIF('MP F'!$D$5:$D$72,CLUBS!$B6,'MP F'!$P$5:$P$72)+SUMIF('MP H'!$D$5:$D$72,CLUBS!$B6,'MP H'!$P$5:$P$72)+SUMIF('PO F'!$D$5:$D$72,CLUBS!$B6,'PO F'!$P$5:$P$72)+SUMIF('PO H'!$D$5:$D$72,CLUBS!$B6,'PO H'!$P$5:$P$72)+SUMIF('PU F'!$D$5:$D$72,CLUBS!$B6,'PU F'!$P$5:$P$72)+SUMIF('PU H'!$D$5:$D$72,CLUBS!$B6,'PU H'!$P$5:$P$72)+SUMIF('BE F'!$D$5:$D$72,CLUBS!$B6,'BE F'!$P$5:$P$72)+SUMIF('BE H'!$D$5:$D$72,CLUBS!$B6,'BE H'!$P$5:$P$72)+SUMIF('MI F'!$D$5:$D$72,CLUBS!$B6,'MI F'!$P$5:$P$72)+SUMIF('MI H'!$D$5:$D$72,CLUBS!$B6,'MI H'!$P$5:$P$72)+SUMIF('CA F'!$D$5:$D$72,CLUBS!$B6,'CA F'!$P$5:$P$72)+SUMIF('CA H'!$D$5:$D$72,CLUBS!$B6,'CA H'!$P$5:$P$72)+SUMIF('JU F'!$D$5:$D$72,CLUBS!$B6,'JU F'!$P$5:$P$72)+SUMIF('JU H'!$D$5:$D$72,CLUBS!$B6,'JU H'!$P$5:$P$72)</f>
        <v>0</v>
      </c>
      <c r="O6" s="26">
        <f>COUNTIFS('MP F'!$D$5:$D$72,CLUBS!$B6,'MP F'!$Q$5:$Q$72,"&gt;0")+COUNTIFS('MP H'!$D$5:$D$72,CLUBS!$B6,'MP H'!$Q$5:$Q$72,"&gt;0")+COUNTIFS('PO F'!$D$5:$D$72,CLUBS!$B6,'PO F'!$Q$5:$Q$72,"&gt;0")+COUNTIFS('PO H'!$D$5:$D$72,CLUBS!$B6,'PO H'!$Q$5:$Q$72,"&gt;0")+COUNTIFS('PU F'!$D$5:$D$72,CLUBS!$B6,'PU F'!$Q$5:$Q$72,"&gt;0")+COUNTIFS('PU H'!$D$5:$D$72,CLUBS!$B6,'PU H'!$Q$5:$Q$72,"&gt;0")+COUNTIFS('BE F'!$D$5:$D$72,CLUBS!$B6,'BE F'!$Q$5:$Q$72,"&gt;0")+COUNTIFS('BE H'!$D$5:$D$72,CLUBS!$B6,'BE H'!$Q$5:$Q$72,"&gt;0")+COUNTIFS('MI F'!$D$5:$D$72,CLUBS!$B6,'MI F'!$Q$5:$Q$72,"&gt;0")+COUNTIFS('MI H'!$D$5:$D$72,CLUBS!$B6,'MI H'!$Q$5:$Q$72,"&gt;0")+COUNTIFS('CA F'!$D$5:$D$72,CLUBS!$B6,'CA F'!$Q$5:$Q$72,"&gt;0")+COUNTIFS('CA H'!$D$5:$D$72,CLUBS!$B6,'CA H'!$Q$5:$Q$72,"&gt;0")+COUNTIFS('JU F'!$D$5:$D$72,CLUBS!$B6,'JU F'!$Q$5:$Q$72,"&gt;0")+COUNTIFS('JU H'!$D$5:$D$72,CLUBS!$B6,'JU H'!$Q$5:$Q$72,"&gt;0")</f>
        <v>0</v>
      </c>
      <c r="P6" s="26">
        <f>SUMIF('MP F'!$D$5:$D$72,CLUBS!$B6,'MP F'!$R$5:$R$72)+SUMIF('MP H'!$D$5:$D$72,CLUBS!$B6,'MP H'!$R$5:$R$72)+SUMIF('PO F'!$D$5:$D$72,CLUBS!$B6,'PO F'!$R$5:$R$72)+SUMIF('PO H'!$D$5:$D$72,CLUBS!$B6,'PO H'!$R$5:$R$72)+SUMIF('PU F'!$D$5:$D$72,CLUBS!$B6,'PU F'!$R$5:$R$72)+SUMIF('PU H'!$D$5:$D$72,CLUBS!$B6,'PU H'!$R$5:$R$72)+SUMIF('BE F'!$D$5:$D$72,CLUBS!$B6,'BE F'!$R$5:$R$72)+SUMIF('BE H'!$D$5:$D$72,CLUBS!$B6,'BE H'!$R$5:$R$72)+SUMIF('MI F'!$D$5:$D$72,CLUBS!$B6,'MI F'!$R$5:$R$72)+SUMIF('MI H'!$D$5:$D$72,CLUBS!$B6,'MI H'!$R$5:$R$72)+SUMIF('CA F'!$D$5:$D$72,CLUBS!$B6,'CA F'!$R$5:$R$72)+SUMIF('CA H'!$D$5:$D$72,CLUBS!$B6,'CA H'!$R$5:$R$72)+SUMIF('JU F'!$D$5:$D$72,CLUBS!$B6,'JU F'!$R$5:$R$72)+SUMIF('JU H'!$D$5:$D$72,CLUBS!$B6,'JU H'!$R$5:$R$72)</f>
        <v>0</v>
      </c>
      <c r="Q6" s="67">
        <f>COUNTIFS('MP F'!$D$5:$D$72,CLUBS!$B6,'MP F'!$S$5:$S$72,"&gt;0")+COUNTIFS('MP H'!$D$5:$D$72,CLUBS!$B6,'MP H'!$S$5:$S$72,"&gt;0")+COUNTIFS('PO F'!$D$5:$D$72,CLUBS!$B6,'PO F'!$S$5:$S$72,"&gt;0")+COUNTIFS('PO H'!$D$5:$D$72,CLUBS!$B6,'PO H'!$S$5:$S$72,"&gt;0")+COUNTIFS('PU F'!$D$5:$D$72,CLUBS!$B6,'PU F'!$S$5:$S$72,"&gt;0")+COUNTIFS('PU H'!$D$5:$D$72,CLUBS!$B6,'PU H'!$S$5:$S$72,"&gt;0")+COUNTIFS('BE F'!$D$5:$D$72,CLUBS!$B6,'BE F'!$S$5:$S$72,"&gt;0")+COUNTIFS('BE H'!$D$5:$D$72,CLUBS!$B6,'BE H'!$S$5:$S$72,"&gt;0")+COUNTIFS('MI F'!$D$5:$D$72,CLUBS!$B6,'MI F'!$S$5:$S$72,"&gt;0")+COUNTIFS('MI H'!$D$5:$D$72,CLUBS!$B6,'MI H'!$S$5:$S$72,"&gt;0")+COUNTIFS('CA F'!$D$5:$D$72,CLUBS!$B6,'CA F'!$S$5:$S$72,"&gt;0")+COUNTIFS('CA H'!$D$5:$D$72,CLUBS!$B6,'CA H'!$S$5:$S$72,"&gt;0")+COUNTIFS('JU F'!$D$5:$D$72,CLUBS!$B6,'JU F'!$S$5:$S$72,"&gt;0")+COUNTIFS('JU H'!$D$5:$D$72,CLUBS!$B6,'JU H'!$S$5:$S$72,"&gt;0")</f>
        <v>0</v>
      </c>
      <c r="R6" s="67">
        <f>SUMIF('MP F'!$D$5:$D$72,CLUBS!$B6,'MP F'!$T$5:$T$72)+SUMIF('MP H'!$D$5:$D$72,CLUBS!$B6,'MP H'!$T$5:$T$72)+SUMIF('PO F'!$D$5:$D$72,CLUBS!$B6,'PO F'!$T$5:$T$72)+SUMIF('PO H'!$D$5:$D$72,CLUBS!$B6,'PO H'!$T$5:$T$72)+SUMIF('PU F'!$D$5:$D$72,CLUBS!$B6,'PU F'!$T$5:$T$72)+SUMIF('PU H'!$D$5:$D$72,CLUBS!$B6,'PU H'!$T$5:$T$72)+SUMIF('BE F'!$D$5:$D$72,CLUBS!$B6,'BE F'!$T$5:$T$72)+SUMIF('BE H'!$D$5:$D$72,CLUBS!$B6,'BE H'!$T$5:$T$72)+SUMIF('MI F'!$D$5:$D$72,CLUBS!$B6,'MI F'!$T$5:$T$72)+SUMIF('MI H'!$D$5:$D$72,CLUBS!$B6,'MI H'!$T$5:$T$72)+SUMIF('CA F'!$D$5:$D$72,CLUBS!$B6,'CA F'!$T$5:$T$72)+SUMIF('CA H'!$D$5:$D$72,CLUBS!$B6,'CA H'!$T$5:$T$72)+SUMIF('JU F'!$D$5:$D$72,CLUBS!$B6,'JU F'!$T$5:$T$72)+SUMIF('JU H'!$D$5:$D$72,CLUBS!$B6,'JU H'!$T$5:$T$72)</f>
        <v>0</v>
      </c>
      <c r="S6" s="26">
        <f>COUNTIFS('MP F'!$D$5:$D$72,CLUBS!$B6,'MP F'!$U$5:$U$72,"&gt;0")+COUNTIFS('MP H'!$D$5:$D$72,CLUBS!$B6,'MP H'!$U$5:$U$72,"&gt;0")+COUNTIFS('PO F'!$D$5:$D$72,CLUBS!$B6,'PO F'!$U$5:$U$72,"&gt;0")+COUNTIFS('PO H'!$D$5:$D$72,CLUBS!$B6,'PO H'!$U$5:$U$72,"&gt;0")+COUNTIFS('PU F'!$D$5:$D$72,CLUBS!$B6,'PU F'!$U$5:$U$72,"&gt;0")+COUNTIFS('PU H'!$D$5:$D$72,CLUBS!$B6,'PU H'!$U$5:$U$72,"&gt;0")+COUNTIFS('BE F'!$D$5:$D$72,CLUBS!$B6,'BE F'!$U$5:$U$72,"&gt;0")+COUNTIFS('BE H'!$D$5:$D$72,CLUBS!$B6,'BE H'!$U$5:$U$72,"&gt;0")+COUNTIFS('MI F'!$D$5:$D$72,CLUBS!$B6,'MI F'!$U$5:$U$72,"&gt;0")+COUNTIFS('MI H'!$D$5:$D$72,CLUBS!$B6,'MI H'!$U$5:$U$72,"&gt;0")+COUNTIFS('CA F'!$D$5:$D$72,CLUBS!$B6,'CA F'!$U$5:$U$72,"&gt;0")+COUNTIFS('CA H'!$D$5:$D$72,CLUBS!$B6,'CA H'!$U$5:$U$72,"&gt;0")+COUNTIFS('JU F'!$D$5:$D$72,CLUBS!$B6,'JU F'!$U$5:$U$72,"&gt;0")+COUNTIFS('JU H'!$D$5:$D$72,CLUBS!$B6,'JU H'!$U$5:$U$72,"&gt;0")</f>
        <v>0</v>
      </c>
      <c r="T6" s="26">
        <f>SUMIF('MP F'!$D$5:$D$72,CLUBS!$B6,'MP F'!$V$5:$V$72)+SUMIF('MP H'!$D$5:$D$72,CLUBS!$B6,'MP H'!$V$5:$V$72)+SUMIF('PO F'!$D$5:$D$72,CLUBS!$B6,'PO F'!$V$5:$V$72)+SUMIF('PO H'!$D$5:$D$72,CLUBS!$B6,'PO H'!$V$5:$V$72)+SUMIF('PU F'!$D$5:$D$72,CLUBS!$B6,'PU F'!$V$5:$V$72)+SUMIF('PU H'!$D$5:$D$72,CLUBS!$B6,'PU H'!$V$5:$V$72)+SUMIF('BE F'!$D$5:$D$72,CLUBS!$B6,'BE F'!$V$5:$V$72)+SUMIF('BE H'!$D$5:$D$72,CLUBS!$B6,'BE H'!$V$5:$V$72)+SUMIF('MI F'!$D$5:$D$72,CLUBS!$B6,'MI F'!$V$5:$V$72)+SUMIF('MI H'!$D$5:$D$72,CLUBS!$B6,'MI H'!$V$5:$V$72)+SUMIF('CA F'!$D$5:$D$72,CLUBS!$B6,'CA F'!$V$5:$V$72)+SUMIF('CA H'!$D$5:$D$72,CLUBS!$B6,'CA H'!$V$5:$V$72)+SUMIF('JU F'!$D$5:$D$72,CLUBS!$B6,'JU F'!$V$5:$V$72)+SUMIF('JU H'!$D$5:$D$72,CLUBS!$B6,'JU H'!$V$5:$V$72)</f>
        <v>0</v>
      </c>
      <c r="U6" s="67">
        <f>COUNTIFS('MP F'!$D$5:$D$72,CLUBS!$B6,'MP F'!$W$5:$W$72,"&gt;0")+COUNTIFS('MP H'!$D$5:$D$72,CLUBS!$B6,'MP H'!$W$5:$W$72,"&gt;0")+COUNTIFS('PO F'!$D$5:$D$72,CLUBS!$B6,'PO F'!$W$5:$W$72,"&gt;0")+COUNTIFS('PO H'!$D$5:$D$72,CLUBS!$B6,'PO H'!$W$5:$W$72,"&gt;0")+COUNTIFS('PU F'!$D$5:$D$72,CLUBS!$B6,'PU F'!$W$5:$W$72,"&gt;0")+COUNTIFS('PU H'!$D$5:$D$72,CLUBS!$B6,'PU H'!$W$5:$W$72,"&gt;0")+COUNTIFS('BE F'!$D$5:$D$72,CLUBS!$B6,'BE F'!$W$5:$W$72,"&gt;0")+COUNTIFS('BE H'!$D$5:$D$72,CLUBS!$B6,'BE H'!$W$5:$W$72,"&gt;0")+COUNTIFS('MI F'!$D$5:$D$72,CLUBS!$B6,'MI F'!$W$5:$W$72,"&gt;0")+COUNTIFS('MI H'!$D$5:$D$72,CLUBS!$B6,'MI H'!$W$5:$W$72,"&gt;0")+COUNTIFS('CA F'!$D$5:$D$72,CLUBS!$B6,'CA F'!$W$5:$W$72,"&gt;0")+COUNTIFS('CA H'!$D$5:$D$72,CLUBS!$B6,'CA H'!$W$5:$W$72,"&gt;0")+COUNTIFS('JU F'!$D$5:$D$72,CLUBS!$B6,'JU F'!$W$5:$W$72,"&gt;0")+COUNTIFS('JU H'!$D$5:$D$72,CLUBS!$B6,'JU H'!$W$5:$W$72,"&gt;0")</f>
        <v>0</v>
      </c>
      <c r="V6" s="67">
        <f>SUMIF('MP F'!$D$5:$D$72,CLUBS!$B6,'MP F'!$X$5:$X$72)+SUMIF('MP H'!$D$5:$D$72,CLUBS!$B6,'MP H'!$X$5:$X$72)+SUMIF('PO F'!$D$5:$D$72,CLUBS!$B6,'PO F'!$X$5:$X$72)+SUMIF('PO H'!$D$5:$D$72,CLUBS!$B6,'PO H'!$X$5:$X$72)+SUMIF('PU F'!$D$5:$D$72,CLUBS!$B6,'PU F'!$X$5:$X$72)+SUMIF('PU H'!$D$5:$D$72,CLUBS!$B6,'PU H'!$X$5:$X$72)+SUMIF('BE F'!$D$5:$D$72,CLUBS!$B6,'BE F'!$X$5:$X$72)+SUMIF('BE H'!$D$5:$D$72,CLUBS!$B6,'BE H'!$X$5:$X$72)+SUMIF('MI F'!$D$5:$D$72,CLUBS!$B6,'MI F'!$X$5:$X$72)+SUMIF('MI H'!$D$5:$D$72,CLUBS!$B6,'MI H'!$X$5:$X$72)+SUMIF('CA F'!$D$5:$D$72,CLUBS!$B6,'CA F'!$X$5:$X$72)+SUMIF('CA H'!$D$5:$D$72,CLUBS!$B6,'CA H'!$X$5:$X$72)+SUMIF('JU F'!$D$5:$D$72,CLUBS!$B6,'JU F'!$X$5:$X$72)+SUMIF('JU H'!$D$5:$D$72,CLUBS!$B6,'JU H'!$X$5:$X$72)</f>
        <v>0</v>
      </c>
      <c r="W6" s="26">
        <f>COUNTIFS('MP F'!$D$5:$D$72,CLUBS!$B6,'MP F'!$Y$5:$Y$72,"&gt;0")+COUNTIFS('MP H'!$D$5:$D$72,CLUBS!$B6,'MP H'!$Y$5:$Y$72,"&gt;0")+COUNTIFS('PO F'!$D$5:$D$72,CLUBS!$B6,'PO F'!$Y$5:$Y$72,"&gt;0")+COUNTIFS('PO H'!$D$5:$D$72,CLUBS!$B6,'PO H'!$Y$5:$Y$72,"&gt;0")+COUNTIFS('PU F'!$D$5:$D$72,CLUBS!$B6,'PU F'!$Y$5:$Y$72,"&gt;0")+COUNTIFS('PU H'!$D$5:$D$72,CLUBS!$B6,'PU H'!$Y$5:$Y$72,"&gt;0")+COUNTIFS('BE F'!$D$5:$D$72,CLUBS!$B6,'BE F'!$Y$5:$Y$72,"&gt;0")+COUNTIFS('BE H'!$D$5:$D$72,CLUBS!$B6,'BE H'!$Y$5:$Y$72,"&gt;0")+COUNTIFS('MI F'!$D$5:$D$72,CLUBS!$B6,'MI F'!$Y$5:$Y$72,"&gt;0")+COUNTIFS('MI H'!$D$5:$D$72,CLUBS!$B6,'MI H'!$Y$5:$Y$72,"&gt;0")+COUNTIFS('CA F'!$D$5:$D$72,CLUBS!$B6,'CA F'!$Y$5:$Y$72,"&gt;0")+COUNTIFS('CA H'!$D$5:$D$72,CLUBS!$B6,'CA H'!$Y$5:$Y$72,"&gt;0")+COUNTIFS('JU F'!$D$5:$D$72,CLUBS!$B6,'JU F'!$Y$5:$Y$72,"&gt;0")+COUNTIFS('JU H'!$D$5:$D$72,CLUBS!$B6,'JU H'!$Y$5:$Y$72,"&gt;0")</f>
        <v>0</v>
      </c>
      <c r="X6" s="26">
        <f>SUMIF('MP F'!$D$5:$D$72,CLUBS!$B6,'MP F'!$Z$5:$Z$72)+SUMIF('MP H'!$D$5:$D$72,CLUBS!$B6,'MP H'!$Z$5:$Z$72)+SUMIF('PO F'!$D$5:$D$72,CLUBS!$B6,'PO F'!$Z$5:$Z$72)+SUMIF('PO H'!$D$5:$D$72,CLUBS!$B6,'PO H'!$Z$5:$Z$72)+SUMIF('PU F'!$D$5:$D$72,CLUBS!$B6,'PU F'!$Z$5:$Z$72)+SUMIF('PU H'!$D$5:$D$72,CLUBS!$B6,'PU H'!$Z$5:$Z$72)+SUMIF('BE F'!$D$5:$D$72,CLUBS!$B6,'BE F'!$Z$5:$Z$72)+SUMIF('BE H'!$D$5:$D$72,CLUBS!$B6,'BE H'!$Z$5:$Z$72)+SUMIF('MI F'!$D$5:$D$72,CLUBS!$B6,'MI F'!$Z$5:$Z$72)+SUMIF('MI H'!$D$5:$D$72,CLUBS!$B6,'MI H'!$Z$5:$Z$72)+SUMIF('CA F'!$D$5:$D$72,CLUBS!$B6,'CA F'!$Z$5:$Z$72)+SUMIF('CA H'!$D$5:$D$72,CLUBS!$B6,'CA H'!$Z$5:$Z$72)+SUMIF('JU F'!$D$5:$D$72,CLUBS!$B6,'JU F'!$Z$5:$Z$72)+SUMIF('JU H'!$D$5:$D$72,CLUBS!$B6,'JU H'!$Z$5:$Z$72)</f>
        <v>0</v>
      </c>
      <c r="Y6" s="26">
        <f>COUNTIFS('MP F'!$D$5:$D$72,CLUBS!$B6,'MP F'!$AA$5:$AA$72,"&gt;0")+COUNTIFS('MP H'!$D$5:$D$72,CLUBS!$B6,'MP H'!$AA$5:$AA$72,"&gt;0")+COUNTIFS('PO F'!$D$5:$D$72,CLUBS!$B6,'PO F'!$AA$5:$AA$72,"&gt;0")+COUNTIFS('PO H'!$D$5:$D$72,CLUBS!$B6,'PO H'!$AA$5:$AA$72,"&gt;0")+COUNTIFS('PU F'!$D$5:$D$72,CLUBS!$B6,'PU F'!$AA$5:$AA$72,"&gt;0")+COUNTIFS('PU H'!$D$5:$D$72,CLUBS!$B6,'PU H'!$AA$5:$AA$72,"&gt;0")+COUNTIFS('BE F'!$D$5:$D$72,CLUBS!$B6,'BE F'!$AA$5:$AA$72,"&gt;0")+COUNTIFS('BE H'!$D$5:$D$72,CLUBS!$B6,'BE H'!$AA$5:$AA$72,"&gt;0")+COUNTIFS('MI F'!$D$5:$D$72,CLUBS!$B6,'MI F'!$AA$5:$AA$72,"&gt;0")+COUNTIFS('MI H'!$D$5:$D$72,CLUBS!$B6,'MI H'!$AA$5:$AA$72,"&gt;0")+COUNTIFS('CA F'!$D$5:$D$72,CLUBS!$B6,'CA F'!$AA$5:$AA$72,"&gt;0")+COUNTIFS('CA H'!$D$5:$D$72,CLUBS!$B6,'CA H'!$AA$5:$AA$72,"&gt;0")+COUNTIFS('JU F'!$D$5:$D$72,CLUBS!$B6,'JU F'!$AA$5:$AA$72,"&gt;0")+COUNTIFS('JU H'!$D$5:$D$72,CLUBS!$B6,'JU H'!$AA$5:$AA$72,"&gt;0")</f>
        <v>0</v>
      </c>
      <c r="Z6" s="26">
        <f>SUMIF('MP F'!$D$5:$D$72,CLUBS!$B6,'MP F'!$AB$5:$AB$72)+SUMIF('MP H'!$D$5:$D$72,CLUBS!$B6,'MP H'!$AB$5:$AB$72)+SUMIF('PO F'!$D$5:$D$72,CLUBS!$B6,'PO F'!$AB$5:$AB$72)+SUMIF('PO H'!$D$5:$D$72,CLUBS!$B6,'PO H'!$AB$5:$AB$72)+SUMIF('PU F'!$D$5:$D$72,CLUBS!$B6,'PU F'!$AB$5:$AB$72)+SUMIF('PU H'!$D$5:$D$72,CLUBS!$B6,'PU H'!$AB$5:$AB$72)+SUMIF('BE F'!$D$5:$D$72,CLUBS!$B6,'BE F'!$AB$5:$AB$72)+SUMIF('BE H'!$D$5:$D$72,CLUBS!$B6,'BE H'!$AB$5:$AB$72)+SUMIF('MI F'!$D$5:$D$72,CLUBS!$B6,'MI F'!$AB$5:$AB$72)+SUMIF('MI H'!$D$5:$D$72,CLUBS!$B6,'MI H'!$AB$5:$AB$72)+SUMIF('CA F'!$D$5:$D$72,CLUBS!$B6,'CA F'!$AB$5:$AB$72)+SUMIF('CA H'!$D$5:$D$72,CLUBS!$B6,'CA H'!$AB$5:$AB$72)+SUMIF('JU F'!$D$5:$D$72,CLUBS!$B6,'JU F'!$AB$5:$AB$72)+SUMIF('JU H'!$D$5:$D$72,CLUBS!$B6,'JU H'!$AB$5:$AB$72)</f>
        <v>0</v>
      </c>
      <c r="AA6" s="26">
        <f>COUNTIFS('MP F'!$D$5:$D$72,CLUBS!$B6,'MP F'!$AC$5:$AC$72,"&gt;0")+COUNTIFS('MP H'!$D$5:$D$72,CLUBS!$B6,'MP H'!$AC$5:$AC$72,"&gt;0")+COUNTIFS('PO F'!$D$5:$D$72,CLUBS!$B6,'PO F'!$AC$5:$AC$72,"&gt;0")+COUNTIFS('PO H'!$D$5:$D$72,CLUBS!$B6,'PO H'!$AC$5:$AC$72,"&gt;0")+COUNTIFS('PU F'!$D$5:$D$72,CLUBS!$B6,'PU F'!$AC$5:$AC$72,"&gt;0")+COUNTIFS('PU H'!$D$5:$D$72,CLUBS!$B6,'PU H'!$AC$5:$AC$72,"&gt;0")+COUNTIFS('BE F'!$D$5:$D$72,CLUBS!$B6,'BE F'!$AC$5:$AC$72,"&gt;0")+COUNTIFS('BE H'!$D$5:$D$72,CLUBS!$B6,'BE H'!$AC$5:$AC$72,"&gt;0")+COUNTIFS('MI F'!$D$5:$D$72,CLUBS!$B6,'MI F'!$AC$5:$AC$72,"&gt;0")+COUNTIFS('MI H'!$D$5:$D$72,CLUBS!$B6,'MI H'!$AC$5:$AC$72,"&gt;0")+COUNTIFS('CA F'!$D$5:$D$72,CLUBS!$B6,'CA F'!$AC$5:$AC$72,"&gt;0")+COUNTIFS('CA H'!$D$5:$D$72,CLUBS!$B6,'CA H'!$AC$5:$AC$72,"&gt;0")+COUNTIFS('JU F'!$D$5:$D$72,CLUBS!$B6,'JU F'!$AC$5:$AC$72,"&gt;0")+COUNTIFS('JU H'!$D$5:$D$72,CLUBS!$B6,'JU H'!$AC$5:$AC$72,"&gt;0")</f>
        <v>0</v>
      </c>
      <c r="AB6" s="26">
        <f>SUMIF('MP F'!$D$5:$D$72,CLUBS!$B6,'MP F'!$AD$5:$AD$72)+SUMIF('MP H'!$D$5:$D$72,CLUBS!$B6,'MP H'!$AD$5:$AD$72)+SUMIF('PO F'!$D$5:$D$72,CLUBS!$B6,'PO F'!$AD$5:$AD$72)+SUMIF('PO H'!$D$5:$D$72,CLUBS!$B6,'PO H'!$AD$5:$AD$72)+SUMIF('PU F'!$D$5:$D$72,CLUBS!$B6,'PU F'!$AD$5:$AD$72)+SUMIF('PU H'!$D$5:$D$72,CLUBS!$B6,'PU H'!$AD$5:$AD$72)+SUMIF('BE F'!$D$5:$D$72,CLUBS!$B6,'BE F'!$AD$5:$AD$72)+SUMIF('BE H'!$D$5:$D$72,CLUBS!$B6,'BE H'!$AD$5:$AD$72)+SUMIF('MI F'!$D$5:$D$72,CLUBS!$B6,'MI F'!$AD$5:$AD$72)+SUMIF('MI H'!$D$5:$D$72,CLUBS!$B6,'MI H'!$AD$5:$AD$72)+SUMIF('CA F'!$D$5:$D$72,CLUBS!$B6,'CA F'!$AD$5:$AD$72)+SUMIF('CA H'!$D$5:$D$72,CLUBS!$B6,'CA H'!$AD$5:$AD$72)+SUMIF('JU F'!$D$5:$D$72,CLUBS!$B6,'JU F'!$AD$5:$AD$72)+SUMIF('JU H'!$D$5:$D$72,CLUBS!$B6,'JU H'!$AD$5:$AD$72)</f>
        <v>0</v>
      </c>
      <c r="AC6" s="26">
        <f>COUNTIFS('MP F'!$D$5:$D$72,CLUBS!$B6,'MP F'!$AE$5:$AE$72,"&gt;0")+COUNTIFS('MP H'!$D$5:$D$72,CLUBS!$B6,'MP H'!$AE$5:$AE$72,"&gt;0")+COUNTIFS('PO F'!$D$5:$D$72,CLUBS!$B6,'PO F'!$AE$5:$AE$72,"&gt;0")+COUNTIFS('PO H'!$D$5:$D$72,CLUBS!$B6,'PO H'!$AE$5:$AE$72,"&gt;0")+COUNTIFS('PU F'!$D$5:$D$72,CLUBS!$B6,'PU F'!$AE$5:$AE$72,"&gt;0")+COUNTIFS('PU H'!$D$5:$D$72,CLUBS!$B6,'PU H'!$AE$5:$AE$72,"&gt;0")+COUNTIFS('BE F'!$D$5:$D$72,CLUBS!$B6,'BE F'!$AE$5:$AE$72,"&gt;0")+COUNTIFS('BE H'!$D$5:$D$72,CLUBS!$B6,'BE H'!$AE$5:$AE$72,"&gt;0")+COUNTIFS('MI F'!$D$5:$D$72,CLUBS!$B6,'MI F'!$AE$5:$AE$72,"&gt;0")+COUNTIFS('MI H'!$D$5:$D$72,CLUBS!$B6,'MI H'!$AE$5:$AE$72,"&gt;0")+COUNTIFS('CA F'!$D$5:$D$72,CLUBS!$B6,'CA F'!$AE$5:$AE$72,"&gt;0")+COUNTIFS('CA H'!$D$5:$D$72,CLUBS!$B6,'CA H'!$AE$5:$AE$72,"&gt;0")+COUNTIFS('JU F'!$D$5:$D$72,CLUBS!$B6,'JU F'!$AE$5:$AE$72,"&gt;0")+COUNTIFS('JU H'!$D$5:$D$72,CLUBS!$B6,'JU H'!$AE$5:$AE$72,"&gt;0")</f>
        <v>0</v>
      </c>
      <c r="AD6" s="26">
        <f>SUMIF('MP F'!$D$5:$D$72,CLUBS!$B6,'MP F'!$AF$5:$AF$72)+SUMIF('MP H'!$D$5:$D$72,CLUBS!$B6,'MP H'!$AF$5:$AF$72)+SUMIF('PO F'!$D$5:$D$72,CLUBS!$B6,'PO F'!$AF$5:$AF$72)+SUMIF('PO H'!$D$5:$D$72,CLUBS!$B6,'PO H'!$AF$5:$AF$72)+SUMIF('PU F'!$D$5:$D$72,CLUBS!$B6,'PU F'!$AF$5:$AF$72)+SUMIF('PU H'!$D$5:$D$72,CLUBS!$B6,'PU H'!$AF$5:$AF$72)+SUMIF('BE F'!$D$5:$D$72,CLUBS!$B6,'BE F'!$AF$5:$AF$72)+SUMIF('BE H'!$D$5:$D$72,CLUBS!$B6,'BE H'!$AF$5:$AF$72)+SUMIF('MI F'!$D$5:$D$72,CLUBS!$B6,'MI F'!$AF$5:$AF$72)+SUMIF('MI H'!$D$5:$D$72,CLUBS!$B6,'MI H'!$AF$5:$AF$72)+SUMIF('CA F'!$D$5:$D$72,CLUBS!$B6,'CA F'!$AF$5:$AF$72)+SUMIF('CA H'!$D$5:$D$72,CLUBS!$B6,'CA H'!$AF$5:$AF$72)+SUMIF('JU F'!$D$5:$D$72,CLUBS!$B6,'JU F'!$AF$5:$AF$72)+SUMIF('JU H'!$D$5:$D$72,CLUBS!$B6,'JU H'!$AF$5:$AF$72)</f>
        <v>0</v>
      </c>
      <c r="AE6" s="26">
        <f>COUNTIFS('MP F'!$D$5:$D$72,CLUBS!$B6,'MP F'!$AG$5:$AG$72,"&gt;0")+COUNTIFS('MP H'!$D$5:$D$72,CLUBS!$B6,'MP H'!$AG$5:$AG$72,"&gt;0")+COUNTIFS('PO F'!$D$5:$D$72,CLUBS!$B6,'PO F'!$AG$5:$AG$72,"&gt;0")+COUNTIFS('PO H'!$D$5:$D$72,CLUBS!$B6,'PO H'!$AG$5:$AG$72,"&gt;0")+COUNTIFS('PU F'!$D$5:$D$72,CLUBS!$B6,'PU F'!$AG$5:$AG$72,"&gt;0")+COUNTIFS('PU H'!$D$5:$D$72,CLUBS!$B6,'PU H'!$AG$5:$AG$72,"&gt;0")+COUNTIFS('BE F'!$D$5:$D$72,CLUBS!$B6,'BE F'!$AG$5:$AG$72,"&gt;0")+COUNTIFS('BE H'!$D$5:$D$72,CLUBS!$B6,'BE H'!$AG$5:$AG$72,"&gt;0")+COUNTIFS('MI F'!$D$5:$D$72,CLUBS!$B6,'MI F'!$AG$5:$AG$72,"&gt;0")+COUNTIFS('MI H'!$D$5:$D$72,CLUBS!$B6,'MI H'!$AG$5:$AG$72,"&gt;0")+COUNTIFS('CA F'!$D$5:$D$72,CLUBS!$B6,'CA F'!$AG$5:$AG$72,"&gt;0")+COUNTIFS('CA H'!$D$5:$D$72,CLUBS!$B6,'CA H'!$AG$5:$AG$72,"&gt;0")+COUNTIFS('JU F'!$D$5:$D$72,CLUBS!$B6,'JU F'!$AG$5:$AG$72,"&gt;0")+COUNTIFS('JU H'!$D$5:$D$72,CLUBS!$B6,'JU H'!$AG$5:$AG$72,"&gt;0")</f>
        <v>0</v>
      </c>
      <c r="AF6" s="26">
        <f>SUMIF('MP F'!$D$5:$D$72,CLUBS!$B6,'MP F'!$AH$5:$AH$72)+SUMIF('MP H'!$D$5:$D$72,CLUBS!$B6,'MP H'!$AH$5:$AH$72)+SUMIF('PO F'!$D$5:$D$72,CLUBS!$B6,'PO F'!$AH$5:$AH$72)+SUMIF('PO H'!$D$5:$D$72,CLUBS!$B6,'PO H'!$AH$5:$AH$72)+SUMIF('PU F'!$D$5:$D$72,CLUBS!$B6,'PU F'!$AH$5:$AH$72)+SUMIF('PU H'!$D$5:$D$72,CLUBS!$B6,'PU H'!$AH$5:$AH$72)+SUMIF('BE F'!$D$5:$D$72,CLUBS!$B6,'BE F'!$AH$5:$AH$72)+SUMIF('BE H'!$D$5:$D$72,CLUBS!$B6,'BE H'!$AH$5:$AH$72)+SUMIF('MI F'!$D$5:$D$72,CLUBS!$B6,'MI F'!$AH$5:$AH$72)+SUMIF('MI H'!$D$5:$D$72,CLUBS!$B6,'MI H'!$AH$5:$AH$72)+SUMIF('CA F'!$D$5:$D$72,CLUBS!$B6,'CA F'!$AH$5:$AH$72)+SUMIF('CA H'!$D$5:$D$72,CLUBS!$B6,'CA H'!$AH$5:$AH$72)+SUMIF('JU F'!$D$5:$D$72,CLUBS!$B6,'JU F'!$AH$5:$AH$72)+SUMIF('JU H'!$D$5:$D$72,CLUBS!$B6,'JU H'!$AH$5:$AH$72)</f>
        <v>0</v>
      </c>
      <c r="AG6" s="16">
        <f t="shared" si="2"/>
        <v>57</v>
      </c>
      <c r="AH6" s="28">
        <f t="shared" si="3"/>
        <v>4575.5</v>
      </c>
      <c r="AI6" s="29">
        <f t="shared" si="4"/>
        <v>80.271929824561397</v>
      </c>
      <c r="AJ6" s="14">
        <f>COUNTIF('Licenciés Jeunes 2023'!F:F,CLUBS!B6)</f>
        <v>43</v>
      </c>
      <c r="AK6" s="27">
        <f t="shared" si="5"/>
        <v>106.40697674418605</v>
      </c>
      <c r="AL6" s="22"/>
    </row>
    <row r="7" spans="1:38" ht="13.5">
      <c r="A7" s="34">
        <f t="shared" si="0"/>
        <v>11</v>
      </c>
      <c r="B7" s="62" t="s">
        <v>20</v>
      </c>
      <c r="C7" s="14">
        <f>COUNTIFS('MP F'!$D$5:$D$72,CLUBS!$B7,'MP F'!$E$5:$E$72,"&gt;0")+COUNTIFS('MP H'!$D$5:$D$72,CLUBS!$B7,'MP H'!$E$5:$E$72,"&gt;0")+COUNTIFS('PO F'!$D$5:$D$72,CLUBS!$B7,'PO F'!$E$5:$E$72,"&gt;0")+COUNTIFS('PO H'!$D$5:$D$72,CLUBS!$B7,'PO H'!$E$5:$E$72,"&gt;0")+COUNTIFS('PU F'!$D$5:$D$72,CLUBS!$B7,'PU F'!$E$5:$E$72,"&gt;0")+COUNTIFS('PU H'!$D$5:$D$72,CLUBS!$B7,'PU H'!$E$5:$E$72,"&gt;0")+COUNTIFS('BE F'!$D$5:$D$72,CLUBS!$B7,'BE F'!$E$5:$E$72,"&gt;0")+COUNTIFS('BE H'!$D$5:$D$72,CLUBS!$B7,'BE H'!$E$5:$E$72,"&gt;0")+COUNTIFS('MI F'!$D$5:$D$72,CLUBS!$B7,'MI F'!$E$5:$E$72,"&gt;0")+COUNTIFS('MI H'!$D$5:$D$72,CLUBS!$B7,'MI H'!$E$5:$E$72,"&gt;0")+COUNTIFS('CA F'!$D$5:$D$72,CLUBS!$B7,'CA F'!$E$5:$E$72,"&gt;0")+COUNTIFS('CA H'!$D$5:$D$72,CLUBS!$B7,'CA H'!$E$5:$E$72,"&gt;0")+COUNTIFS('JU F'!$D$5:$D$72,CLUBS!$B7,'JU F'!$E$5:$E$72,"&gt;0")+COUNTIFS('JU H'!$D$5:$D$72,CLUBS!$B7,'JU H'!$E$5:$E$72,"&gt;0")</f>
        <v>2</v>
      </c>
      <c r="D7" s="27">
        <f>SUMIF('MP F'!$D$5:$D$72,CLUBS!$B7,'MP F'!$F$5:$F$72)+SUMIF('MP H'!$D$5:$D$72,CLUBS!$B7,'MP H'!$F$5:$F$72)+SUMIF('PO F'!$D$5:$D$72,CLUBS!$B7,'PO F'!$F$5:$F$72)+SUMIF('PO H'!$D$5:$D$72,CLUBS!$B7,'PO H'!$F$5:$F$72)+SUMIF('PU F'!$D$5:$D$72,CLUBS!$B7,'PU F'!$F$5:$F$72)+SUMIF('PU H'!$D$5:$D$72,CLUBS!$B7,'PU H'!$F$5:$F$72)+SUMIF('BE F'!$D$5:$D$72,CLUBS!$B7,'BE F'!$F$5:$F$72)+SUMIF('BE H'!$D$5:$D$72,CLUBS!$B7,'BE H'!$F$5:$F$72)+SUMIF('MI F'!$D$5:$D$72,CLUBS!$B7,'MI F'!$F$5:$F$72)+SUMIF('MI H'!$D$5:$D$72,CLUBS!$B7,'MI H'!$F$5:$F$72)+SUMIF('CA F'!$D$5:$D$72,CLUBS!$B7,'CA F'!$F$5:$F$72)+SUMIF('CA H'!$D$5:$D$72,CLUBS!$B7,'CA H'!$F$5:$F$72)+SUMIF('JU F'!$D$5:$D$72,CLUBS!$B7,'JU F'!$F$5:$F$72)+SUMIF('JU H'!$D$5:$D$72,CLUBS!$B7,'JU H'!$F$5:$F$72)</f>
        <v>250</v>
      </c>
      <c r="E7" s="67">
        <f>COUNTIFS('MP F'!$D$5:$D$72,CLUBS!$B7,'MP F'!$G$5:$G$72,"&gt;0")+COUNTIFS('MP H'!$D$5:$D$72,CLUBS!$B7,'MP H'!$G$5:$G$72,"&gt;0")+COUNTIFS('PO F'!$D$5:$D$72,CLUBS!$B7,'PO F'!$G$5:$G$72,"&gt;0")+COUNTIFS('PO H'!$D$5:$D$72,CLUBS!$B7,'PO H'!$G$5:$G$72,"&gt;0")+COUNTIFS('PU F'!$D$5:$D$72,CLUBS!$B7,'PU F'!$G$5:$G$72,"&gt;0")+COUNTIFS('PU H'!$D$5:$D$72,CLUBS!$B7,'PU H'!$G$5:$G$72,"&gt;0")+COUNTIFS('BE F'!$D$5:$D$72,CLUBS!$B7,'BE F'!$G$5:$G$72,"&gt;0")+COUNTIFS('BE H'!$D$5:$D$72,CLUBS!$B7,'BE H'!$G$5:$G$72,"&gt;0")+COUNTIFS('MI F'!$D$5:$D$72,CLUBS!$B7,'MI F'!$G$5:$G$72,"&gt;0")+COUNTIFS('MI H'!$D$5:$D$72,CLUBS!$B7,'MI H'!$G$5:$G$72,"&gt;0")+COUNTIFS('CA F'!$D$5:$D$72,CLUBS!$B7,'CA F'!$G$5:$G$72,"&gt;0")+COUNTIFS('CA H'!$D$5:$D$72,CLUBS!$B7,'CA H'!$G$5:$G$72,"&gt;0")+COUNTIFS('JU F'!$D$5:$D$72,CLUBS!$B7,'JU F'!$G$5:$G$72,"&gt;0")+COUNTIFS('JU H'!$D$5:$D$72,CLUBS!$B7,'JU H'!$G$5:$G$72,"&gt;0")</f>
        <v>1</v>
      </c>
      <c r="F7" s="68">
        <f>SUMIF('MP F'!$D$5:$D$72,CLUBS!$B7,'MP F'!$H$5:$H$72)+SUMIF('MP H'!$D$5:$D$72,CLUBS!$B7,'MP H'!$H$5:$H$72)+SUMIF('PO F'!$D$5:$D$72,CLUBS!$B7,'PO F'!$H$5:$H$72)+SUMIF('PO H'!$D$5:$D$72,CLUBS!$B7,'PO H'!$H$5:$H$72)+SUMIF('PU F'!$D$5:$D$72,CLUBS!$B7,'PU F'!$H$5:$H$72)+SUMIF('PU H'!$D$5:$D$72,CLUBS!$B7,'PU H'!$H$5:$H$72)+SUMIF('BE F'!$D$5:$D$72,CLUBS!$B7,'BE F'!$H$5:$H$72)+SUMIF('BE H'!$D$5:$D$72,CLUBS!$B7,'BE H'!$H$5:$H$72)+SUMIF('MI F'!$D$5:$D$72,CLUBS!$B7,'MI F'!$H$5:$H$72)+SUMIF('MI H'!$D$5:$D$72,CLUBS!$B7,'MI H'!$H$5:$H$72)+SUMIF('CA F'!$D$5:$D$72,CLUBS!$B7,'CA F'!$H$5:$H$72)+SUMIF('CA H'!$D$5:$D$72,CLUBS!$B7,'CA H'!$H$5:$H$72)+SUMIF('JU F'!$D$5:$D$72,CLUBS!$B7,'JU F'!$H$5:$H$72)+SUMIF('JU H'!$D$5:$D$72,CLUBS!$B7,'JU H'!$H$5:$H$72)</f>
        <v>120</v>
      </c>
      <c r="G7" s="14">
        <f>COUNTIFS('MP F'!$D$5:$D$72,CLUBS!$B7,'MP F'!$I$5:$I$72,"&gt;0")+COUNTIFS('MP H'!$D$5:$D$72,CLUBS!$B7,'MP H'!$I$5:$I$72,"&gt;0")+COUNTIFS('PO F'!$D$5:$D$72,CLUBS!$B7,'PO F'!$I$5:$I$72,"&gt;0")+COUNTIFS('PO H'!$D$5:$D$72,CLUBS!$B7,'PO H'!$I$5:$I$72,"&gt;0")+COUNTIFS('PU F'!$D$5:$D$72,CLUBS!$B7,'PU F'!$I$5:$I$72,"&gt;0")+COUNTIFS('PU H'!$D$5:$D$72,CLUBS!$B7,'PU H'!$I$5:$I$72,"&gt;0")+COUNTIFS('BE F'!$D$5:$D$72,CLUBS!$B7,'BE F'!$I$5:$I$72,"&gt;0")+COUNTIFS('BE H'!$D$5:$D$72,CLUBS!$B7,'BE H'!$I$5:$I$72,"&gt;0")+COUNTIFS('MI F'!$D$5:$D$72,CLUBS!$B7,'MI F'!$I$5:$I$72,"&gt;0")+COUNTIFS('MI H'!$D$5:$D$72,CLUBS!$B7,'MI H'!$I$5:$I$72,"&gt;0")+COUNTIFS('CA F'!$D$5:$D$72,CLUBS!$B7,'CA F'!$I$5:$I$72,"&gt;0")+COUNTIFS('CA H'!$D$5:$D$72,CLUBS!$B7,'CA H'!$I$5:$I$72,"&gt;0")+COUNTIFS('JU F'!$D$5:$D$72,CLUBS!$B7,'JU F'!$I$5:$I$72,"&gt;0")+COUNTIFS('JU H'!$D$5:$D$72,CLUBS!$B7,'JU H'!$I$5:$I$72,"&gt;0")</f>
        <v>0</v>
      </c>
      <c r="H7" s="26">
        <f>SUMIF('MP F'!$D$5:$D$72,CLUBS!$B7,'MP F'!$J$5:$J$72)+SUMIF('MP H'!$D$5:$D$72,CLUBS!$B7,'MP H'!$J$5:$J$72)+SUMIF('PO F'!$D$5:$D$72,CLUBS!$B7,'PO F'!$J$5:$J$72)+SUMIF('PO H'!$D$5:$D$72,CLUBS!$B7,'PO H'!$J$5:$J$72)+SUMIF('PU F'!$D$5:$D$72,CLUBS!$B7,'PU F'!$J$5:$J$72)+SUMIF('PU H'!$D$5:$D$72,CLUBS!$B7,'PU H'!$J$5:$J$72)+SUMIF('BE F'!$D$5:$D$72,CLUBS!$B7,'BE F'!$J$5:$J$72)+SUMIF('BE H'!$D$5:$D$72,CLUBS!$B7,'BE H'!$J$5:$J$72)+SUMIF('MI F'!$D$5:$D$72,CLUBS!$B7,'MI F'!$J$5:$J$72)+SUMIF('MI H'!$D$5:$D$72,CLUBS!$B7,'MI H'!$J$5:$J$72)+SUMIF('CA F'!$D$5:$D$72,CLUBS!$B7,'CA F'!$J$5:$J$72)+SUMIF('CA H'!$D$5:$D$72,CLUBS!$B7,'CA H'!$J$5:$J$72)+SUMIF('JU F'!$D$5:$D$72,CLUBS!$B7,'JU F'!$J$5:$J$72)+SUMIF('JU H'!$D$5:$D$72,CLUBS!$B7,'JU H'!$J$5:$J$72)</f>
        <v>0</v>
      </c>
      <c r="I7" s="67">
        <f>COUNTIFS('MP F'!$D$5:$D$72,CLUBS!$B7,'MP F'!$K$5:$K$72,"&gt;0")+COUNTIFS('MP H'!$D$5:$D$72,CLUBS!$B7,'MP H'!$K$5:$K$72,"&gt;0")+COUNTIFS('PO F'!$D$5:$D$72,CLUBS!$B7,'PO F'!$K$5:$K$72,"&gt;0")+COUNTIFS('PO H'!$D$5:$D$72,CLUBS!$B7,'PO H'!$K$5:$K$72,"&gt;0")+COUNTIFS('PU F'!$D$5:$D$72,CLUBS!$B7,'PU F'!$K$5:$K$72,"&gt;0")+COUNTIFS('PU H'!$D$5:$D$72,CLUBS!$B7,'PU H'!$K$5:$K$72,"&gt;0")+COUNTIFS('BE F'!$D$5:$D$72,CLUBS!$B7,'BE F'!$K$5:$K$72,"&gt;0")+COUNTIFS('BE H'!$D$5:$D$72,CLUBS!$B7,'BE H'!$K$5:$K$72,"&gt;0")+COUNTIFS('MI F'!$D$5:$D$72,CLUBS!$B7,'MI F'!$K$5:$K$72,"&gt;0")+COUNTIFS('MI H'!$D$5:$D$72,CLUBS!$B7,'MI H'!$K$5:$K$72,"&gt;0")+COUNTIFS('CA F'!$D$5:$D$72,CLUBS!$B7,'CA F'!$K$5:$K$72,"&gt;0")+COUNTIFS('CA H'!$D$5:$D$72,CLUBS!$B7,'CA H'!$K$5:$K$72,"&gt;0")+COUNTIFS('JU F'!$D$5:$D$72,CLUBS!$B7,'JU F'!$K$5:$K$72,"&gt;0")+COUNTIFS('JU H'!$D$5:$D$72,CLUBS!$B7,'JU H'!$K$5:$K$72,"&gt;0")</f>
        <v>0</v>
      </c>
      <c r="J7" s="67">
        <f>SUMIF('MP F'!$D$5:$D$72,CLUBS!$B7,'MP F'!$L$5:$L$72)+SUMIF('MP H'!$D$5:$D$72,CLUBS!$B7,'MP H'!$L$5:$L$72)+SUMIF('PO F'!$D$5:$D$72,CLUBS!$B7,'PO F'!$L$5:$L$72)+SUMIF('PO H'!$D$5:$D$72,CLUBS!$B7,'PO H'!$L$5:$L$72)+SUMIF('PU F'!$D$5:$D$72,CLUBS!$B7,'PU F'!$L$5:$L$72)+SUMIF('PU H'!$D$5:$D$72,CLUBS!$B7,'PU H'!$L$5:$L$72)+SUMIF('BE F'!$D$5:$D$72,CLUBS!$B7,'BE F'!$L$5:$L$72)+SUMIF('BE H'!$D$5:$D$72,CLUBS!$B7,'BE H'!$L$5:$L$72)+SUMIF('MI F'!$D$5:$D$72,CLUBS!$B7,'MI F'!$L$5:$L$72)+SUMIF('MI H'!$D$5:$D$72,CLUBS!$B7,'MI H'!$L$5:$L$72)+SUMIF('CA F'!$D$5:$D$72,CLUBS!$B7,'CA F'!$L$5:$L$72)+SUMIF('CA H'!$D$5:$D$72,CLUBS!$B7,'CA H'!$L$5:$L$72)+SUMIF('JU F'!$D$5:$D$72,CLUBS!$B7,'JU F'!$L$5:$L$72)+SUMIF('JU H'!$D$5:$D$72,CLUBS!$B7,'JU H'!$L$5:$L$72)</f>
        <v>0</v>
      </c>
      <c r="K7" s="26">
        <f>COUNTIFS('MP F'!$D$5:$D$72,CLUBS!$B7,'MP F'!$M$5:$M$72,"&gt;0")+COUNTIFS('MP H'!$D$5:$D$72,CLUBS!$B7,'MP H'!$M$5:$M$72,"&gt;0")+COUNTIFS('PO F'!$D$5:$D$72,CLUBS!$B7,'PO F'!$M$5:$M$72,"&gt;0")+COUNTIFS('PO H'!$D$5:$D$72,CLUBS!$B7,'PO H'!$M$5:$M$72,"&gt;0")+COUNTIFS('PU F'!$D$5:$D$72,CLUBS!$B7,'PU F'!$M$5:$M$72,"&gt;0")+COUNTIFS('PU H'!$D$5:$D$72,CLUBS!$B7,'PU H'!$M$5:$M$72,"&gt;0")+COUNTIFS('BE F'!$D$5:$D$72,CLUBS!$B7,'BE F'!$M$5:$M$72,"&gt;0")+COUNTIFS('BE H'!$D$5:$D$72,CLUBS!$B7,'BE H'!$M$5:$M$72,"&gt;0")+COUNTIFS('MI F'!$D$5:$D$72,CLUBS!$B7,'MI F'!$M$5:$M$72,"&gt;0")+COUNTIFS('MI H'!$D$5:$D$72,CLUBS!$B7,'MI H'!$M$5:$M$72,"&gt;0")+COUNTIFS('CA F'!$D$5:$D$72,CLUBS!$B7,'CA F'!$M$5:$M$72,"&gt;0")+COUNTIFS('CA H'!$D$5:$D$72,CLUBS!$B7,'CA H'!$M$5:$M$72,"&gt;0")+COUNTIFS('JU F'!$D$5:$D$72,CLUBS!$B7,'JU F'!$M$5:$M$72,"&gt;0")+COUNTIFS('JU H'!$D$5:$D$72,CLUBS!$B7,'JU H'!$M$5:$M$72,"&gt;0")</f>
        <v>0</v>
      </c>
      <c r="L7" s="26">
        <f>SUMIF('MP F'!$D$5:$D$72,CLUBS!$B7,'MP F'!$N$5:$N$72)+SUMIF('MP H'!$D$5:$D$72,CLUBS!$B7,'MP H'!$N$5:$N$72)+SUMIF('PO F'!$D$5:$D$72,CLUBS!$B7,'PO F'!$N$5:$N$72)+SUMIF('PO H'!$D$5:$D$72,CLUBS!$B7,'PO H'!$N$5:$N$72)+SUMIF('PU F'!$D$5:$D$72,CLUBS!$B7,'PU F'!$N$5:$N$72)+SUMIF('PU H'!$D$5:$D$72,CLUBS!$B7,'PU H'!$N$5:$N$72)+SUMIF('BE F'!$D$5:$D$72,CLUBS!$B7,'BE F'!$N$5:$N$72)+SUMIF('BE H'!$D$5:$D$72,CLUBS!$B7,'BE H'!$N$5:$N$72)+SUMIF('MI F'!$D$5:$D$72,CLUBS!$B7,'MI F'!$N$5:$N$72)+SUMIF('MI H'!$D$5:$D$72,CLUBS!$B7,'MI H'!$N$5:$N$72)+SUMIF('CA F'!$D$5:$D$72,CLUBS!$B7,'CA F'!$N$5:$N$72)+SUMIF('CA H'!$D$5:$D$72,CLUBS!$B7,'CA H'!$N$5:$N$72)+SUMIF('JU F'!$D$5:$D$72,CLUBS!$B7,'JU F'!$N$5:$N$72)+SUMIF('JU H'!$D$5:$D$72,CLUBS!$B7,'JU H'!$N$5:$N$72)</f>
        <v>0</v>
      </c>
      <c r="M7" s="67">
        <f>COUNTIFS('MP F'!$D$5:$D$72,CLUBS!$B7,'MP F'!$O$5:$O$72,"&gt;0")+COUNTIFS('MP H'!$D$5:$D$72,CLUBS!$B7,'MP H'!$O$5:$O$72,"&gt;0")+COUNTIFS('PO F'!$D$5:$D$72,CLUBS!$B7,'PO F'!$O$5:$O$72,"&gt;0")+COUNTIFS('PO H'!$D$5:$D$72,CLUBS!$B7,'PO H'!$O$5:$O$72,"&gt;0")+COUNTIFS('PU F'!$D$5:$D$72,CLUBS!$B7,'PU F'!$O$5:$O$72,"&gt;0")+COUNTIFS('PU H'!$D$5:$D$72,CLUBS!$B7,'PU H'!$O$5:$O$72,"&gt;0")+COUNTIFS('BE F'!$D$5:$D$72,CLUBS!$B7,'BE F'!$O$5:$O$72,"&gt;0")+COUNTIFS('BE H'!$D$5:$D$72,CLUBS!$B7,'BE H'!$O$5:$O$72,"&gt;0")+COUNTIFS('MI F'!$D$5:$D$72,CLUBS!$B7,'MI F'!$O$5:$O$72,"&gt;0")+COUNTIFS('MI H'!$D$5:$D$72,CLUBS!$B7,'MI H'!$O$5:$O$72,"&gt;0")+COUNTIFS('CA F'!$D$5:$D$72,CLUBS!$B7,'CA F'!$O$5:$O$72,"&gt;0")+COUNTIFS('CA H'!$D$5:$D$72,CLUBS!$B7,'CA H'!$O$5:$O$72,"&gt;0")+COUNTIFS('JU F'!$D$5:$D$72,CLUBS!$B7,'JU F'!$O$5:$O$72,"&gt;0")+COUNTIFS('JU H'!$D$5:$D$72,CLUBS!$B7,'JU H'!$O$5:$O$72,"&gt;0")</f>
        <v>0</v>
      </c>
      <c r="N7" s="67">
        <f>SUMIF('MP F'!$D$5:$D$72,CLUBS!$B7,'MP F'!$P$5:$P$72)+SUMIF('MP H'!$D$5:$D$72,CLUBS!$B7,'MP H'!$P$5:$P$72)+SUMIF('PO F'!$D$5:$D$72,CLUBS!$B7,'PO F'!$P$5:$P$72)+SUMIF('PO H'!$D$5:$D$72,CLUBS!$B7,'PO H'!$P$5:$P$72)+SUMIF('PU F'!$D$5:$D$72,CLUBS!$B7,'PU F'!$P$5:$P$72)+SUMIF('PU H'!$D$5:$D$72,CLUBS!$B7,'PU H'!$P$5:$P$72)+SUMIF('BE F'!$D$5:$D$72,CLUBS!$B7,'BE F'!$P$5:$P$72)+SUMIF('BE H'!$D$5:$D$72,CLUBS!$B7,'BE H'!$P$5:$P$72)+SUMIF('MI F'!$D$5:$D$72,CLUBS!$B7,'MI F'!$P$5:$P$72)+SUMIF('MI H'!$D$5:$D$72,CLUBS!$B7,'MI H'!$P$5:$P$72)+SUMIF('CA F'!$D$5:$D$72,CLUBS!$B7,'CA F'!$P$5:$P$72)+SUMIF('CA H'!$D$5:$D$72,CLUBS!$B7,'CA H'!$P$5:$P$72)+SUMIF('JU F'!$D$5:$D$72,CLUBS!$B7,'JU F'!$P$5:$P$72)+SUMIF('JU H'!$D$5:$D$72,CLUBS!$B7,'JU H'!$P$5:$P$72)</f>
        <v>0</v>
      </c>
      <c r="O7" s="26">
        <f>COUNTIFS('MP F'!$D$5:$D$72,CLUBS!$B7,'MP F'!$Q$5:$Q$72,"&gt;0")+COUNTIFS('MP H'!$D$5:$D$72,CLUBS!$B7,'MP H'!$Q$5:$Q$72,"&gt;0")+COUNTIFS('PO F'!$D$5:$D$72,CLUBS!$B7,'PO F'!$Q$5:$Q$72,"&gt;0")+COUNTIFS('PO H'!$D$5:$D$72,CLUBS!$B7,'PO H'!$Q$5:$Q$72,"&gt;0")+COUNTIFS('PU F'!$D$5:$D$72,CLUBS!$B7,'PU F'!$Q$5:$Q$72,"&gt;0")+COUNTIFS('PU H'!$D$5:$D$72,CLUBS!$B7,'PU H'!$Q$5:$Q$72,"&gt;0")+COUNTIFS('BE F'!$D$5:$D$72,CLUBS!$B7,'BE F'!$Q$5:$Q$72,"&gt;0")+COUNTIFS('BE H'!$D$5:$D$72,CLUBS!$B7,'BE H'!$Q$5:$Q$72,"&gt;0")+COUNTIFS('MI F'!$D$5:$D$72,CLUBS!$B7,'MI F'!$Q$5:$Q$72,"&gt;0")+COUNTIFS('MI H'!$D$5:$D$72,CLUBS!$B7,'MI H'!$Q$5:$Q$72,"&gt;0")+COUNTIFS('CA F'!$D$5:$D$72,CLUBS!$B7,'CA F'!$Q$5:$Q$72,"&gt;0")+COUNTIFS('CA H'!$D$5:$D$72,CLUBS!$B7,'CA H'!$Q$5:$Q$72,"&gt;0")+COUNTIFS('JU F'!$D$5:$D$72,CLUBS!$B7,'JU F'!$Q$5:$Q$72,"&gt;0")+COUNTIFS('JU H'!$D$5:$D$72,CLUBS!$B7,'JU H'!$Q$5:$Q$72,"&gt;0")</f>
        <v>0</v>
      </c>
      <c r="P7" s="26">
        <f>SUMIF('MP F'!$D$5:$D$72,CLUBS!$B7,'MP F'!$R$5:$R$72)+SUMIF('MP H'!$D$5:$D$72,CLUBS!$B7,'MP H'!$R$5:$R$72)+SUMIF('PO F'!$D$5:$D$72,CLUBS!$B7,'PO F'!$R$5:$R$72)+SUMIF('PO H'!$D$5:$D$72,CLUBS!$B7,'PO H'!$R$5:$R$72)+SUMIF('PU F'!$D$5:$D$72,CLUBS!$B7,'PU F'!$R$5:$R$72)+SUMIF('PU H'!$D$5:$D$72,CLUBS!$B7,'PU H'!$R$5:$R$72)+SUMIF('BE F'!$D$5:$D$72,CLUBS!$B7,'BE F'!$R$5:$R$72)+SUMIF('BE H'!$D$5:$D$72,CLUBS!$B7,'BE H'!$R$5:$R$72)+SUMIF('MI F'!$D$5:$D$72,CLUBS!$B7,'MI F'!$R$5:$R$72)+SUMIF('MI H'!$D$5:$D$72,CLUBS!$B7,'MI H'!$R$5:$R$72)+SUMIF('CA F'!$D$5:$D$72,CLUBS!$B7,'CA F'!$R$5:$R$72)+SUMIF('CA H'!$D$5:$D$72,CLUBS!$B7,'CA H'!$R$5:$R$72)+SUMIF('JU F'!$D$5:$D$72,CLUBS!$B7,'JU F'!$R$5:$R$72)+SUMIF('JU H'!$D$5:$D$72,CLUBS!$B7,'JU H'!$R$5:$R$72)</f>
        <v>0</v>
      </c>
      <c r="Q7" s="67">
        <f>COUNTIFS('MP F'!$D$5:$D$72,CLUBS!$B7,'MP F'!$S$5:$S$72,"&gt;0")+COUNTIFS('MP H'!$D$5:$D$72,CLUBS!$B7,'MP H'!$S$5:$S$72,"&gt;0")+COUNTIFS('PO F'!$D$5:$D$72,CLUBS!$B7,'PO F'!$S$5:$S$72,"&gt;0")+COUNTIFS('PO H'!$D$5:$D$72,CLUBS!$B7,'PO H'!$S$5:$S$72,"&gt;0")+COUNTIFS('PU F'!$D$5:$D$72,CLUBS!$B7,'PU F'!$S$5:$S$72,"&gt;0")+COUNTIFS('PU H'!$D$5:$D$72,CLUBS!$B7,'PU H'!$S$5:$S$72,"&gt;0")+COUNTIFS('BE F'!$D$5:$D$72,CLUBS!$B7,'BE F'!$S$5:$S$72,"&gt;0")+COUNTIFS('BE H'!$D$5:$D$72,CLUBS!$B7,'BE H'!$S$5:$S$72,"&gt;0")+COUNTIFS('MI F'!$D$5:$D$72,CLUBS!$B7,'MI F'!$S$5:$S$72,"&gt;0")+COUNTIFS('MI H'!$D$5:$D$72,CLUBS!$B7,'MI H'!$S$5:$S$72,"&gt;0")+COUNTIFS('CA F'!$D$5:$D$72,CLUBS!$B7,'CA F'!$S$5:$S$72,"&gt;0")+COUNTIFS('CA H'!$D$5:$D$72,CLUBS!$B7,'CA H'!$S$5:$S$72,"&gt;0")+COUNTIFS('JU F'!$D$5:$D$72,CLUBS!$B7,'JU F'!$S$5:$S$72,"&gt;0")+COUNTIFS('JU H'!$D$5:$D$72,CLUBS!$B7,'JU H'!$S$5:$S$72,"&gt;0")</f>
        <v>0</v>
      </c>
      <c r="R7" s="67">
        <f>SUMIF('MP F'!$D$5:$D$72,CLUBS!$B7,'MP F'!$T$5:$T$72)+SUMIF('MP H'!$D$5:$D$72,CLUBS!$B7,'MP H'!$T$5:$T$72)+SUMIF('PO F'!$D$5:$D$72,CLUBS!$B7,'PO F'!$T$5:$T$72)+SUMIF('PO H'!$D$5:$D$72,CLUBS!$B7,'PO H'!$T$5:$T$72)+SUMIF('PU F'!$D$5:$D$72,CLUBS!$B7,'PU F'!$T$5:$T$72)+SUMIF('PU H'!$D$5:$D$72,CLUBS!$B7,'PU H'!$T$5:$T$72)+SUMIF('BE F'!$D$5:$D$72,CLUBS!$B7,'BE F'!$T$5:$T$72)+SUMIF('BE H'!$D$5:$D$72,CLUBS!$B7,'BE H'!$T$5:$T$72)+SUMIF('MI F'!$D$5:$D$72,CLUBS!$B7,'MI F'!$T$5:$T$72)+SUMIF('MI H'!$D$5:$D$72,CLUBS!$B7,'MI H'!$T$5:$T$72)+SUMIF('CA F'!$D$5:$D$72,CLUBS!$B7,'CA F'!$T$5:$T$72)+SUMIF('CA H'!$D$5:$D$72,CLUBS!$B7,'CA H'!$T$5:$T$72)+SUMIF('JU F'!$D$5:$D$72,CLUBS!$B7,'JU F'!$T$5:$T$72)+SUMIF('JU H'!$D$5:$D$72,CLUBS!$B7,'JU H'!$T$5:$T$72)</f>
        <v>0</v>
      </c>
      <c r="S7" s="26">
        <f>COUNTIFS('MP F'!$D$5:$D$72,CLUBS!$B7,'MP F'!$U$5:$U$72,"&gt;0")+COUNTIFS('MP H'!$D$5:$D$72,CLUBS!$B7,'MP H'!$U$5:$U$72,"&gt;0")+COUNTIFS('PO F'!$D$5:$D$72,CLUBS!$B7,'PO F'!$U$5:$U$72,"&gt;0")+COUNTIFS('PO H'!$D$5:$D$72,CLUBS!$B7,'PO H'!$U$5:$U$72,"&gt;0")+COUNTIFS('PU F'!$D$5:$D$72,CLUBS!$B7,'PU F'!$U$5:$U$72,"&gt;0")+COUNTIFS('PU H'!$D$5:$D$72,CLUBS!$B7,'PU H'!$U$5:$U$72,"&gt;0")+COUNTIFS('BE F'!$D$5:$D$72,CLUBS!$B7,'BE F'!$U$5:$U$72,"&gt;0")+COUNTIFS('BE H'!$D$5:$D$72,CLUBS!$B7,'BE H'!$U$5:$U$72,"&gt;0")+COUNTIFS('MI F'!$D$5:$D$72,CLUBS!$B7,'MI F'!$U$5:$U$72,"&gt;0")+COUNTIFS('MI H'!$D$5:$D$72,CLUBS!$B7,'MI H'!$U$5:$U$72,"&gt;0")+COUNTIFS('CA F'!$D$5:$D$72,CLUBS!$B7,'CA F'!$U$5:$U$72,"&gt;0")+COUNTIFS('CA H'!$D$5:$D$72,CLUBS!$B7,'CA H'!$U$5:$U$72,"&gt;0")+COUNTIFS('JU F'!$D$5:$D$72,CLUBS!$B7,'JU F'!$U$5:$U$72,"&gt;0")+COUNTIFS('JU H'!$D$5:$D$72,CLUBS!$B7,'JU H'!$U$5:$U$72,"&gt;0")</f>
        <v>0</v>
      </c>
      <c r="T7" s="26">
        <f>SUMIF('MP F'!$D$5:$D$72,CLUBS!$B7,'MP F'!$V$5:$V$72)+SUMIF('MP H'!$D$5:$D$72,CLUBS!$B7,'MP H'!$V$5:$V$72)+SUMIF('PO F'!$D$5:$D$72,CLUBS!$B7,'PO F'!$V$5:$V$72)+SUMIF('PO H'!$D$5:$D$72,CLUBS!$B7,'PO H'!$V$5:$V$72)+SUMIF('PU F'!$D$5:$D$72,CLUBS!$B7,'PU F'!$V$5:$V$72)+SUMIF('PU H'!$D$5:$D$72,CLUBS!$B7,'PU H'!$V$5:$V$72)+SUMIF('BE F'!$D$5:$D$72,CLUBS!$B7,'BE F'!$V$5:$V$72)+SUMIF('BE H'!$D$5:$D$72,CLUBS!$B7,'BE H'!$V$5:$V$72)+SUMIF('MI F'!$D$5:$D$72,CLUBS!$B7,'MI F'!$V$5:$V$72)+SUMIF('MI H'!$D$5:$D$72,CLUBS!$B7,'MI H'!$V$5:$V$72)+SUMIF('CA F'!$D$5:$D$72,CLUBS!$B7,'CA F'!$V$5:$V$72)+SUMIF('CA H'!$D$5:$D$72,CLUBS!$B7,'CA H'!$V$5:$V$72)+SUMIF('JU F'!$D$5:$D$72,CLUBS!$B7,'JU F'!$V$5:$V$72)+SUMIF('JU H'!$D$5:$D$72,CLUBS!$B7,'JU H'!$V$5:$V$72)</f>
        <v>0</v>
      </c>
      <c r="U7" s="67">
        <f>COUNTIFS('MP F'!$D$5:$D$72,CLUBS!$B7,'MP F'!$W$5:$W$72,"&gt;0")+COUNTIFS('MP H'!$D$5:$D$72,CLUBS!$B7,'MP H'!$W$5:$W$72,"&gt;0")+COUNTIFS('PO F'!$D$5:$D$72,CLUBS!$B7,'PO F'!$W$5:$W$72,"&gt;0")+COUNTIFS('PO H'!$D$5:$D$72,CLUBS!$B7,'PO H'!$W$5:$W$72,"&gt;0")+COUNTIFS('PU F'!$D$5:$D$72,CLUBS!$B7,'PU F'!$W$5:$W$72,"&gt;0")+COUNTIFS('PU H'!$D$5:$D$72,CLUBS!$B7,'PU H'!$W$5:$W$72,"&gt;0")+COUNTIFS('BE F'!$D$5:$D$72,CLUBS!$B7,'BE F'!$W$5:$W$72,"&gt;0")+COUNTIFS('BE H'!$D$5:$D$72,CLUBS!$B7,'BE H'!$W$5:$W$72,"&gt;0")+COUNTIFS('MI F'!$D$5:$D$72,CLUBS!$B7,'MI F'!$W$5:$W$72,"&gt;0")+COUNTIFS('MI H'!$D$5:$D$72,CLUBS!$B7,'MI H'!$W$5:$W$72,"&gt;0")+COUNTIFS('CA F'!$D$5:$D$72,CLUBS!$B7,'CA F'!$W$5:$W$72,"&gt;0")+COUNTIFS('CA H'!$D$5:$D$72,CLUBS!$B7,'CA H'!$W$5:$W$72,"&gt;0")+COUNTIFS('JU F'!$D$5:$D$72,CLUBS!$B7,'JU F'!$W$5:$W$72,"&gt;0")+COUNTIFS('JU H'!$D$5:$D$72,CLUBS!$B7,'JU H'!$W$5:$W$72,"&gt;0")</f>
        <v>0</v>
      </c>
      <c r="V7" s="67">
        <f>SUMIF('MP F'!$D$5:$D$72,CLUBS!$B7,'MP F'!$X$5:$X$72)+SUMIF('MP H'!$D$5:$D$72,CLUBS!$B7,'MP H'!$X$5:$X$72)+SUMIF('PO F'!$D$5:$D$72,CLUBS!$B7,'PO F'!$X$5:$X$72)+SUMIF('PO H'!$D$5:$D$72,CLUBS!$B7,'PO H'!$X$5:$X$72)+SUMIF('PU F'!$D$5:$D$72,CLUBS!$B7,'PU F'!$X$5:$X$72)+SUMIF('PU H'!$D$5:$D$72,CLUBS!$B7,'PU H'!$X$5:$X$72)+SUMIF('BE F'!$D$5:$D$72,CLUBS!$B7,'BE F'!$X$5:$X$72)+SUMIF('BE H'!$D$5:$D$72,CLUBS!$B7,'BE H'!$X$5:$X$72)+SUMIF('MI F'!$D$5:$D$72,CLUBS!$B7,'MI F'!$X$5:$X$72)+SUMIF('MI H'!$D$5:$D$72,CLUBS!$B7,'MI H'!$X$5:$X$72)+SUMIF('CA F'!$D$5:$D$72,CLUBS!$B7,'CA F'!$X$5:$X$72)+SUMIF('CA H'!$D$5:$D$72,CLUBS!$B7,'CA H'!$X$5:$X$72)+SUMIF('JU F'!$D$5:$D$72,CLUBS!$B7,'JU F'!$X$5:$X$72)+SUMIF('JU H'!$D$5:$D$72,CLUBS!$B7,'JU H'!$X$5:$X$72)</f>
        <v>0</v>
      </c>
      <c r="W7" s="26">
        <f>COUNTIFS('MP F'!$D$5:$D$72,CLUBS!$B7,'MP F'!$Y$5:$Y$72,"&gt;0")+COUNTIFS('MP H'!$D$5:$D$72,CLUBS!$B7,'MP H'!$Y$5:$Y$72,"&gt;0")+COUNTIFS('PO F'!$D$5:$D$72,CLUBS!$B7,'PO F'!$Y$5:$Y$72,"&gt;0")+COUNTIFS('PO H'!$D$5:$D$72,CLUBS!$B7,'PO H'!$Y$5:$Y$72,"&gt;0")+COUNTIFS('PU F'!$D$5:$D$72,CLUBS!$B7,'PU F'!$Y$5:$Y$72,"&gt;0")+COUNTIFS('PU H'!$D$5:$D$72,CLUBS!$B7,'PU H'!$Y$5:$Y$72,"&gt;0")+COUNTIFS('BE F'!$D$5:$D$72,CLUBS!$B7,'BE F'!$Y$5:$Y$72,"&gt;0")+COUNTIFS('BE H'!$D$5:$D$72,CLUBS!$B7,'BE H'!$Y$5:$Y$72,"&gt;0")+COUNTIFS('MI F'!$D$5:$D$72,CLUBS!$B7,'MI F'!$Y$5:$Y$72,"&gt;0")+COUNTIFS('MI H'!$D$5:$D$72,CLUBS!$B7,'MI H'!$Y$5:$Y$72,"&gt;0")+COUNTIFS('CA F'!$D$5:$D$72,CLUBS!$B7,'CA F'!$Y$5:$Y$72,"&gt;0")+COUNTIFS('CA H'!$D$5:$D$72,CLUBS!$B7,'CA H'!$Y$5:$Y$72,"&gt;0")+COUNTIFS('JU F'!$D$5:$D$72,CLUBS!$B7,'JU F'!$Y$5:$Y$72,"&gt;0")+COUNTIFS('JU H'!$D$5:$D$72,CLUBS!$B7,'JU H'!$Y$5:$Y$72,"&gt;0")</f>
        <v>0</v>
      </c>
      <c r="X7" s="26">
        <f>SUMIF('MP F'!$D$5:$D$72,CLUBS!$B7,'MP F'!$Z$5:$Z$72)+SUMIF('MP H'!$D$5:$D$72,CLUBS!$B7,'MP H'!$Z$5:$Z$72)+SUMIF('PO F'!$D$5:$D$72,CLUBS!$B7,'PO F'!$Z$5:$Z$72)+SUMIF('PO H'!$D$5:$D$72,CLUBS!$B7,'PO H'!$Z$5:$Z$72)+SUMIF('PU F'!$D$5:$D$72,CLUBS!$B7,'PU F'!$Z$5:$Z$72)+SUMIF('PU H'!$D$5:$D$72,CLUBS!$B7,'PU H'!$Z$5:$Z$72)+SUMIF('BE F'!$D$5:$D$72,CLUBS!$B7,'BE F'!$Z$5:$Z$72)+SUMIF('BE H'!$D$5:$D$72,CLUBS!$B7,'BE H'!$Z$5:$Z$72)+SUMIF('MI F'!$D$5:$D$72,CLUBS!$B7,'MI F'!$Z$5:$Z$72)+SUMIF('MI H'!$D$5:$D$72,CLUBS!$B7,'MI H'!$Z$5:$Z$72)+SUMIF('CA F'!$D$5:$D$72,CLUBS!$B7,'CA F'!$Z$5:$Z$72)+SUMIF('CA H'!$D$5:$D$72,CLUBS!$B7,'CA H'!$Z$5:$Z$72)+SUMIF('JU F'!$D$5:$D$72,CLUBS!$B7,'JU F'!$Z$5:$Z$72)+SUMIF('JU H'!$D$5:$D$72,CLUBS!$B7,'JU H'!$Z$5:$Z$72)</f>
        <v>0</v>
      </c>
      <c r="Y7" s="26">
        <f>COUNTIFS('MP F'!$D$5:$D$72,CLUBS!$B7,'MP F'!$AA$5:$AA$72,"&gt;0")+COUNTIFS('MP H'!$D$5:$D$72,CLUBS!$B7,'MP H'!$AA$5:$AA$72,"&gt;0")+COUNTIFS('PO F'!$D$5:$D$72,CLUBS!$B7,'PO F'!$AA$5:$AA$72,"&gt;0")+COUNTIFS('PO H'!$D$5:$D$72,CLUBS!$B7,'PO H'!$AA$5:$AA$72,"&gt;0")+COUNTIFS('PU F'!$D$5:$D$72,CLUBS!$B7,'PU F'!$AA$5:$AA$72,"&gt;0")+COUNTIFS('PU H'!$D$5:$D$72,CLUBS!$B7,'PU H'!$AA$5:$AA$72,"&gt;0")+COUNTIFS('BE F'!$D$5:$D$72,CLUBS!$B7,'BE F'!$AA$5:$AA$72,"&gt;0")+COUNTIFS('BE H'!$D$5:$D$72,CLUBS!$B7,'BE H'!$AA$5:$AA$72,"&gt;0")+COUNTIFS('MI F'!$D$5:$D$72,CLUBS!$B7,'MI F'!$AA$5:$AA$72,"&gt;0")+COUNTIFS('MI H'!$D$5:$D$72,CLUBS!$B7,'MI H'!$AA$5:$AA$72,"&gt;0")+COUNTIFS('CA F'!$D$5:$D$72,CLUBS!$B7,'CA F'!$AA$5:$AA$72,"&gt;0")+COUNTIFS('CA H'!$D$5:$D$72,CLUBS!$B7,'CA H'!$AA$5:$AA$72,"&gt;0")+COUNTIFS('JU F'!$D$5:$D$72,CLUBS!$B7,'JU F'!$AA$5:$AA$72,"&gt;0")+COUNTIFS('JU H'!$D$5:$D$72,CLUBS!$B7,'JU H'!$AA$5:$AA$72,"&gt;0")</f>
        <v>0</v>
      </c>
      <c r="Z7" s="26">
        <f>SUMIF('MP F'!$D$5:$D$72,CLUBS!$B7,'MP F'!$AB$5:$AB$72)+SUMIF('MP H'!$D$5:$D$72,CLUBS!$B7,'MP H'!$AB$5:$AB$72)+SUMIF('PO F'!$D$5:$D$72,CLUBS!$B7,'PO F'!$AB$5:$AB$72)+SUMIF('PO H'!$D$5:$D$72,CLUBS!$B7,'PO H'!$AB$5:$AB$72)+SUMIF('PU F'!$D$5:$D$72,CLUBS!$B7,'PU F'!$AB$5:$AB$72)+SUMIF('PU H'!$D$5:$D$72,CLUBS!$B7,'PU H'!$AB$5:$AB$72)+SUMIF('BE F'!$D$5:$D$72,CLUBS!$B7,'BE F'!$AB$5:$AB$72)+SUMIF('BE H'!$D$5:$D$72,CLUBS!$B7,'BE H'!$AB$5:$AB$72)+SUMIF('MI F'!$D$5:$D$72,CLUBS!$B7,'MI F'!$AB$5:$AB$72)+SUMIF('MI H'!$D$5:$D$72,CLUBS!$B7,'MI H'!$AB$5:$AB$72)+SUMIF('CA F'!$D$5:$D$72,CLUBS!$B7,'CA F'!$AB$5:$AB$72)+SUMIF('CA H'!$D$5:$D$72,CLUBS!$B7,'CA H'!$AB$5:$AB$72)+SUMIF('JU F'!$D$5:$D$72,CLUBS!$B7,'JU F'!$AB$5:$AB$72)+SUMIF('JU H'!$D$5:$D$72,CLUBS!$B7,'JU H'!$AB$5:$AB$72)</f>
        <v>0</v>
      </c>
      <c r="AA7" s="26">
        <f>COUNTIFS('MP F'!$D$5:$D$72,CLUBS!$B7,'MP F'!$AC$5:$AC$72,"&gt;0")+COUNTIFS('MP H'!$D$5:$D$72,CLUBS!$B7,'MP H'!$AC$5:$AC$72,"&gt;0")+COUNTIFS('PO F'!$D$5:$D$72,CLUBS!$B7,'PO F'!$AC$5:$AC$72,"&gt;0")+COUNTIFS('PO H'!$D$5:$D$72,CLUBS!$B7,'PO H'!$AC$5:$AC$72,"&gt;0")+COUNTIFS('PU F'!$D$5:$D$72,CLUBS!$B7,'PU F'!$AC$5:$AC$72,"&gt;0")+COUNTIFS('PU H'!$D$5:$D$72,CLUBS!$B7,'PU H'!$AC$5:$AC$72,"&gt;0")+COUNTIFS('BE F'!$D$5:$D$72,CLUBS!$B7,'BE F'!$AC$5:$AC$72,"&gt;0")+COUNTIFS('BE H'!$D$5:$D$72,CLUBS!$B7,'BE H'!$AC$5:$AC$72,"&gt;0")+COUNTIFS('MI F'!$D$5:$D$72,CLUBS!$B7,'MI F'!$AC$5:$AC$72,"&gt;0")+COUNTIFS('MI H'!$D$5:$D$72,CLUBS!$B7,'MI H'!$AC$5:$AC$72,"&gt;0")+COUNTIFS('CA F'!$D$5:$D$72,CLUBS!$B7,'CA F'!$AC$5:$AC$72,"&gt;0")+COUNTIFS('CA H'!$D$5:$D$72,CLUBS!$B7,'CA H'!$AC$5:$AC$72,"&gt;0")+COUNTIFS('JU F'!$D$5:$D$72,CLUBS!$B7,'JU F'!$AC$5:$AC$72,"&gt;0")+COUNTIFS('JU H'!$D$5:$D$72,CLUBS!$B7,'JU H'!$AC$5:$AC$72,"&gt;0")</f>
        <v>0</v>
      </c>
      <c r="AB7" s="26">
        <f>SUMIF('MP F'!$D$5:$D$72,CLUBS!$B7,'MP F'!$AD$5:$AD$72)+SUMIF('MP H'!$D$5:$D$72,CLUBS!$B7,'MP H'!$AD$5:$AD$72)+SUMIF('PO F'!$D$5:$D$72,CLUBS!$B7,'PO F'!$AD$5:$AD$72)+SUMIF('PO H'!$D$5:$D$72,CLUBS!$B7,'PO H'!$AD$5:$AD$72)+SUMIF('PU F'!$D$5:$D$72,CLUBS!$B7,'PU F'!$AD$5:$AD$72)+SUMIF('PU H'!$D$5:$D$72,CLUBS!$B7,'PU H'!$AD$5:$AD$72)+SUMIF('BE F'!$D$5:$D$72,CLUBS!$B7,'BE F'!$AD$5:$AD$72)+SUMIF('BE H'!$D$5:$D$72,CLUBS!$B7,'BE H'!$AD$5:$AD$72)+SUMIF('MI F'!$D$5:$D$72,CLUBS!$B7,'MI F'!$AD$5:$AD$72)+SUMIF('MI H'!$D$5:$D$72,CLUBS!$B7,'MI H'!$AD$5:$AD$72)+SUMIF('CA F'!$D$5:$D$72,CLUBS!$B7,'CA F'!$AD$5:$AD$72)+SUMIF('CA H'!$D$5:$D$72,CLUBS!$B7,'CA H'!$AD$5:$AD$72)+SUMIF('JU F'!$D$5:$D$72,CLUBS!$B7,'JU F'!$AD$5:$AD$72)+SUMIF('JU H'!$D$5:$D$72,CLUBS!$B7,'JU H'!$AD$5:$AD$72)</f>
        <v>0</v>
      </c>
      <c r="AC7" s="26">
        <f>COUNTIFS('MP F'!$D$5:$D$72,CLUBS!$B7,'MP F'!$AE$5:$AE$72,"&gt;0")+COUNTIFS('MP H'!$D$5:$D$72,CLUBS!$B7,'MP H'!$AE$5:$AE$72,"&gt;0")+COUNTIFS('PO F'!$D$5:$D$72,CLUBS!$B7,'PO F'!$AE$5:$AE$72,"&gt;0")+COUNTIFS('PO H'!$D$5:$D$72,CLUBS!$B7,'PO H'!$AE$5:$AE$72,"&gt;0")+COUNTIFS('PU F'!$D$5:$D$72,CLUBS!$B7,'PU F'!$AE$5:$AE$72,"&gt;0")+COUNTIFS('PU H'!$D$5:$D$72,CLUBS!$B7,'PU H'!$AE$5:$AE$72,"&gt;0")+COUNTIFS('BE F'!$D$5:$D$72,CLUBS!$B7,'BE F'!$AE$5:$AE$72,"&gt;0")+COUNTIFS('BE H'!$D$5:$D$72,CLUBS!$B7,'BE H'!$AE$5:$AE$72,"&gt;0")+COUNTIFS('MI F'!$D$5:$D$72,CLUBS!$B7,'MI F'!$AE$5:$AE$72,"&gt;0")+COUNTIFS('MI H'!$D$5:$D$72,CLUBS!$B7,'MI H'!$AE$5:$AE$72,"&gt;0")+COUNTIFS('CA F'!$D$5:$D$72,CLUBS!$B7,'CA F'!$AE$5:$AE$72,"&gt;0")+COUNTIFS('CA H'!$D$5:$D$72,CLUBS!$B7,'CA H'!$AE$5:$AE$72,"&gt;0")+COUNTIFS('JU F'!$D$5:$D$72,CLUBS!$B7,'JU F'!$AE$5:$AE$72,"&gt;0")+COUNTIFS('JU H'!$D$5:$D$72,CLUBS!$B7,'JU H'!$AE$5:$AE$72,"&gt;0")</f>
        <v>0</v>
      </c>
      <c r="AD7" s="26">
        <f>SUMIF('MP F'!$D$5:$D$72,CLUBS!$B7,'MP F'!$AF$5:$AF$72)+SUMIF('MP H'!$D$5:$D$72,CLUBS!$B7,'MP H'!$AF$5:$AF$72)+SUMIF('PO F'!$D$5:$D$72,CLUBS!$B7,'PO F'!$AF$5:$AF$72)+SUMIF('PO H'!$D$5:$D$72,CLUBS!$B7,'PO H'!$AF$5:$AF$72)+SUMIF('PU F'!$D$5:$D$72,CLUBS!$B7,'PU F'!$AF$5:$AF$72)+SUMIF('PU H'!$D$5:$D$72,CLUBS!$B7,'PU H'!$AF$5:$AF$72)+SUMIF('BE F'!$D$5:$D$72,CLUBS!$B7,'BE F'!$AF$5:$AF$72)+SUMIF('BE H'!$D$5:$D$72,CLUBS!$B7,'BE H'!$AF$5:$AF$72)+SUMIF('MI F'!$D$5:$D$72,CLUBS!$B7,'MI F'!$AF$5:$AF$72)+SUMIF('MI H'!$D$5:$D$72,CLUBS!$B7,'MI H'!$AF$5:$AF$72)+SUMIF('CA F'!$D$5:$D$72,CLUBS!$B7,'CA F'!$AF$5:$AF$72)+SUMIF('CA H'!$D$5:$D$72,CLUBS!$B7,'CA H'!$AF$5:$AF$72)+SUMIF('JU F'!$D$5:$D$72,CLUBS!$B7,'JU F'!$AF$5:$AF$72)+SUMIF('JU H'!$D$5:$D$72,CLUBS!$B7,'JU H'!$AF$5:$AF$72)</f>
        <v>0</v>
      </c>
      <c r="AE7" s="26">
        <f>COUNTIFS('MP F'!$D$5:$D$72,CLUBS!$B7,'MP F'!$AG$5:$AG$72,"&gt;0")+COUNTIFS('MP H'!$D$5:$D$72,CLUBS!$B7,'MP H'!$AG$5:$AG$72,"&gt;0")+COUNTIFS('PO F'!$D$5:$D$72,CLUBS!$B7,'PO F'!$AG$5:$AG$72,"&gt;0")+COUNTIFS('PO H'!$D$5:$D$72,CLUBS!$B7,'PO H'!$AG$5:$AG$72,"&gt;0")+COUNTIFS('PU F'!$D$5:$D$72,CLUBS!$B7,'PU F'!$AG$5:$AG$72,"&gt;0")+COUNTIFS('PU H'!$D$5:$D$72,CLUBS!$B7,'PU H'!$AG$5:$AG$72,"&gt;0")+COUNTIFS('BE F'!$D$5:$D$72,CLUBS!$B7,'BE F'!$AG$5:$AG$72,"&gt;0")+COUNTIFS('BE H'!$D$5:$D$72,CLUBS!$B7,'BE H'!$AG$5:$AG$72,"&gt;0")+COUNTIFS('MI F'!$D$5:$D$72,CLUBS!$B7,'MI F'!$AG$5:$AG$72,"&gt;0")+COUNTIFS('MI H'!$D$5:$D$72,CLUBS!$B7,'MI H'!$AG$5:$AG$72,"&gt;0")+COUNTIFS('CA F'!$D$5:$D$72,CLUBS!$B7,'CA F'!$AG$5:$AG$72,"&gt;0")+COUNTIFS('CA H'!$D$5:$D$72,CLUBS!$B7,'CA H'!$AG$5:$AG$72,"&gt;0")+COUNTIFS('JU F'!$D$5:$D$72,CLUBS!$B7,'JU F'!$AG$5:$AG$72,"&gt;0")+COUNTIFS('JU H'!$D$5:$D$72,CLUBS!$B7,'JU H'!$AG$5:$AG$72,"&gt;0")</f>
        <v>0</v>
      </c>
      <c r="AF7" s="26">
        <f>SUMIF('MP F'!$D$5:$D$72,CLUBS!$B7,'MP F'!$AH$5:$AH$72)+SUMIF('MP H'!$D$5:$D$72,CLUBS!$B7,'MP H'!$AH$5:$AH$72)+SUMIF('PO F'!$D$5:$D$72,CLUBS!$B7,'PO F'!$AH$5:$AH$72)+SUMIF('PO H'!$D$5:$D$72,CLUBS!$B7,'PO H'!$AH$5:$AH$72)+SUMIF('PU F'!$D$5:$D$72,CLUBS!$B7,'PU F'!$AH$5:$AH$72)+SUMIF('PU H'!$D$5:$D$72,CLUBS!$B7,'PU H'!$AH$5:$AH$72)+SUMIF('BE F'!$D$5:$D$72,CLUBS!$B7,'BE F'!$AH$5:$AH$72)+SUMIF('BE H'!$D$5:$D$72,CLUBS!$B7,'BE H'!$AH$5:$AH$72)+SUMIF('MI F'!$D$5:$D$72,CLUBS!$B7,'MI F'!$AH$5:$AH$72)+SUMIF('MI H'!$D$5:$D$72,CLUBS!$B7,'MI H'!$AH$5:$AH$72)+SUMIF('CA F'!$D$5:$D$72,CLUBS!$B7,'CA F'!$AH$5:$AH$72)+SUMIF('CA H'!$D$5:$D$72,CLUBS!$B7,'CA H'!$AH$5:$AH$72)+SUMIF('JU F'!$D$5:$D$72,CLUBS!$B7,'JU F'!$AH$5:$AH$72)+SUMIF('JU H'!$D$5:$D$72,CLUBS!$B7,'JU H'!$AH$5:$AH$72)</f>
        <v>0</v>
      </c>
      <c r="AG7" s="16">
        <f t="shared" si="2"/>
        <v>3</v>
      </c>
      <c r="AH7" s="28">
        <f t="shared" si="3"/>
        <v>370</v>
      </c>
      <c r="AI7" s="29">
        <f t="shared" si="4"/>
        <v>123.33333333333333</v>
      </c>
      <c r="AJ7" s="14">
        <f>COUNTIF('Licenciés Jeunes 2023'!F:F,CLUBS!B7)</f>
        <v>12</v>
      </c>
      <c r="AK7" s="27">
        <f t="shared" si="5"/>
        <v>30.833333333333332</v>
      </c>
      <c r="AL7" s="22"/>
    </row>
    <row r="8" spans="1:38" ht="13.5">
      <c r="A8" s="34">
        <f t="shared" si="0"/>
        <v>14</v>
      </c>
      <c r="B8" s="62" t="s">
        <v>22</v>
      </c>
      <c r="C8" s="14">
        <f>COUNTIFS('MP F'!$D$5:$D$72,CLUBS!$B8,'MP F'!$E$5:$E$72,"&gt;0")+COUNTIFS('MP H'!$D$5:$D$72,CLUBS!$B8,'MP H'!$E$5:$E$72,"&gt;0")+COUNTIFS('PO F'!$D$5:$D$72,CLUBS!$B8,'PO F'!$E$5:$E$72,"&gt;0")+COUNTIFS('PO H'!$D$5:$D$72,CLUBS!$B8,'PO H'!$E$5:$E$72,"&gt;0")+COUNTIFS('PU F'!$D$5:$D$72,CLUBS!$B8,'PU F'!$E$5:$E$72,"&gt;0")+COUNTIFS('PU H'!$D$5:$D$72,CLUBS!$B8,'PU H'!$E$5:$E$72,"&gt;0")+COUNTIFS('BE F'!$D$5:$D$72,CLUBS!$B8,'BE F'!$E$5:$E$72,"&gt;0")+COUNTIFS('BE H'!$D$5:$D$72,CLUBS!$B8,'BE H'!$E$5:$E$72,"&gt;0")+COUNTIFS('MI F'!$D$5:$D$72,CLUBS!$B8,'MI F'!$E$5:$E$72,"&gt;0")+COUNTIFS('MI H'!$D$5:$D$72,CLUBS!$B8,'MI H'!$E$5:$E$72,"&gt;0")+COUNTIFS('CA F'!$D$5:$D$72,CLUBS!$B8,'CA F'!$E$5:$E$72,"&gt;0")+COUNTIFS('CA H'!$D$5:$D$72,CLUBS!$B8,'CA H'!$E$5:$E$72,"&gt;0")+COUNTIFS('JU F'!$D$5:$D$72,CLUBS!$B8,'JU F'!$E$5:$E$72,"&gt;0")+COUNTIFS('JU H'!$D$5:$D$72,CLUBS!$B8,'JU H'!$E$5:$E$72,"&gt;0")</f>
        <v>0</v>
      </c>
      <c r="D8" s="27">
        <f>SUMIF('MP F'!$D$5:$D$72,CLUBS!$B8,'MP F'!$F$5:$F$72)+SUMIF('MP H'!$D$5:$D$72,CLUBS!$B8,'MP H'!$F$5:$F$72)+SUMIF('PO F'!$D$5:$D$72,CLUBS!$B8,'PO F'!$F$5:$F$72)+SUMIF('PO H'!$D$5:$D$72,CLUBS!$B8,'PO H'!$F$5:$F$72)+SUMIF('PU F'!$D$5:$D$72,CLUBS!$B8,'PU F'!$F$5:$F$72)+SUMIF('PU H'!$D$5:$D$72,CLUBS!$B8,'PU H'!$F$5:$F$72)+SUMIF('BE F'!$D$5:$D$72,CLUBS!$B8,'BE F'!$F$5:$F$72)+SUMIF('BE H'!$D$5:$D$72,CLUBS!$B8,'BE H'!$F$5:$F$72)+SUMIF('MI F'!$D$5:$D$72,CLUBS!$B8,'MI F'!$F$5:$F$72)+SUMIF('MI H'!$D$5:$D$72,CLUBS!$B8,'MI H'!$F$5:$F$72)+SUMIF('CA F'!$D$5:$D$72,CLUBS!$B8,'CA F'!$F$5:$F$72)+SUMIF('CA H'!$D$5:$D$72,CLUBS!$B8,'CA H'!$F$5:$F$72)+SUMIF('JU F'!$D$5:$D$72,CLUBS!$B8,'JU F'!$F$5:$F$72)+SUMIF('JU H'!$D$5:$D$72,CLUBS!$B8,'JU H'!$F$5:$F$72)</f>
        <v>0</v>
      </c>
      <c r="E8" s="67">
        <f>COUNTIFS('MP F'!$D$5:$D$72,CLUBS!$B8,'MP F'!$G$5:$G$72,"&gt;0")+COUNTIFS('MP H'!$D$5:$D$72,CLUBS!$B8,'MP H'!$G$5:$G$72,"&gt;0")+COUNTIFS('PO F'!$D$5:$D$72,CLUBS!$B8,'PO F'!$G$5:$G$72,"&gt;0")+COUNTIFS('PO H'!$D$5:$D$72,CLUBS!$B8,'PO H'!$G$5:$G$72,"&gt;0")+COUNTIFS('PU F'!$D$5:$D$72,CLUBS!$B8,'PU F'!$G$5:$G$72,"&gt;0")+COUNTIFS('PU H'!$D$5:$D$72,CLUBS!$B8,'PU H'!$G$5:$G$72,"&gt;0")+COUNTIFS('BE F'!$D$5:$D$72,CLUBS!$B8,'BE F'!$G$5:$G$72,"&gt;0")+COUNTIFS('BE H'!$D$5:$D$72,CLUBS!$B8,'BE H'!$G$5:$G$72,"&gt;0")+COUNTIFS('MI F'!$D$5:$D$72,CLUBS!$B8,'MI F'!$G$5:$G$72,"&gt;0")+COUNTIFS('MI H'!$D$5:$D$72,CLUBS!$B8,'MI H'!$G$5:$G$72,"&gt;0")+COUNTIFS('CA F'!$D$5:$D$72,CLUBS!$B8,'CA F'!$G$5:$G$72,"&gt;0")+COUNTIFS('CA H'!$D$5:$D$72,CLUBS!$B8,'CA H'!$G$5:$G$72,"&gt;0")+COUNTIFS('JU F'!$D$5:$D$72,CLUBS!$B8,'JU F'!$G$5:$G$72,"&gt;0")+COUNTIFS('JU H'!$D$5:$D$72,CLUBS!$B8,'JU H'!$G$5:$G$72,"&gt;0")</f>
        <v>2</v>
      </c>
      <c r="F8" s="68">
        <f>SUMIF('MP F'!$D$5:$D$72,CLUBS!$B8,'MP F'!$H$5:$H$72)+SUMIF('MP H'!$D$5:$D$72,CLUBS!$B8,'MP H'!$H$5:$H$72)+SUMIF('PO F'!$D$5:$D$72,CLUBS!$B8,'PO F'!$H$5:$H$72)+SUMIF('PO H'!$D$5:$D$72,CLUBS!$B8,'PO H'!$H$5:$H$72)+SUMIF('PU F'!$D$5:$D$72,CLUBS!$B8,'PU F'!$H$5:$H$72)+SUMIF('PU H'!$D$5:$D$72,CLUBS!$B8,'PU H'!$H$5:$H$72)+SUMIF('BE F'!$D$5:$D$72,CLUBS!$B8,'BE F'!$H$5:$H$72)+SUMIF('BE H'!$D$5:$D$72,CLUBS!$B8,'BE H'!$H$5:$H$72)+SUMIF('MI F'!$D$5:$D$72,CLUBS!$B8,'MI F'!$H$5:$H$72)+SUMIF('MI H'!$D$5:$D$72,CLUBS!$B8,'MI H'!$H$5:$H$72)+SUMIF('CA F'!$D$5:$D$72,CLUBS!$B8,'CA F'!$H$5:$H$72)+SUMIF('CA H'!$D$5:$D$72,CLUBS!$B8,'CA H'!$H$5:$H$72)+SUMIF('JU F'!$D$5:$D$72,CLUBS!$B8,'JU F'!$H$5:$H$72)+SUMIF('JU H'!$D$5:$D$72,CLUBS!$B8,'JU H'!$H$5:$H$72)</f>
        <v>67.5</v>
      </c>
      <c r="G8" s="14">
        <f>COUNTIFS('MP F'!$D$5:$D$72,CLUBS!$B8,'MP F'!$I$5:$I$72,"&gt;0")+COUNTIFS('MP H'!$D$5:$D$72,CLUBS!$B8,'MP H'!$I$5:$I$72,"&gt;0")+COUNTIFS('PO F'!$D$5:$D$72,CLUBS!$B8,'PO F'!$I$5:$I$72,"&gt;0")+COUNTIFS('PO H'!$D$5:$D$72,CLUBS!$B8,'PO H'!$I$5:$I$72,"&gt;0")+COUNTIFS('PU F'!$D$5:$D$72,CLUBS!$B8,'PU F'!$I$5:$I$72,"&gt;0")+COUNTIFS('PU H'!$D$5:$D$72,CLUBS!$B8,'PU H'!$I$5:$I$72,"&gt;0")+COUNTIFS('BE F'!$D$5:$D$72,CLUBS!$B8,'BE F'!$I$5:$I$72,"&gt;0")+COUNTIFS('BE H'!$D$5:$D$72,CLUBS!$B8,'BE H'!$I$5:$I$72,"&gt;0")+COUNTIFS('MI F'!$D$5:$D$72,CLUBS!$B8,'MI F'!$I$5:$I$72,"&gt;0")+COUNTIFS('MI H'!$D$5:$D$72,CLUBS!$B8,'MI H'!$I$5:$I$72,"&gt;0")+COUNTIFS('CA F'!$D$5:$D$72,CLUBS!$B8,'CA F'!$I$5:$I$72,"&gt;0")+COUNTIFS('CA H'!$D$5:$D$72,CLUBS!$B8,'CA H'!$I$5:$I$72,"&gt;0")+COUNTIFS('JU F'!$D$5:$D$72,CLUBS!$B8,'JU F'!$I$5:$I$72,"&gt;0")+COUNTIFS('JU H'!$D$5:$D$72,CLUBS!$B8,'JU H'!$I$5:$I$72,"&gt;0")</f>
        <v>0</v>
      </c>
      <c r="H8" s="26">
        <f>SUMIF('MP F'!$D$5:$D$72,CLUBS!$B8,'MP F'!$J$5:$J$72)+SUMIF('MP H'!$D$5:$D$72,CLUBS!$B8,'MP H'!$J$5:$J$72)+SUMIF('PO F'!$D$5:$D$72,CLUBS!$B8,'PO F'!$J$5:$J$72)+SUMIF('PO H'!$D$5:$D$72,CLUBS!$B8,'PO H'!$J$5:$J$72)+SUMIF('PU F'!$D$5:$D$72,CLUBS!$B8,'PU F'!$J$5:$J$72)+SUMIF('PU H'!$D$5:$D$72,CLUBS!$B8,'PU H'!$J$5:$J$72)+SUMIF('BE F'!$D$5:$D$72,CLUBS!$B8,'BE F'!$J$5:$J$72)+SUMIF('BE H'!$D$5:$D$72,CLUBS!$B8,'BE H'!$J$5:$J$72)+SUMIF('MI F'!$D$5:$D$72,CLUBS!$B8,'MI F'!$J$5:$J$72)+SUMIF('MI H'!$D$5:$D$72,CLUBS!$B8,'MI H'!$J$5:$J$72)+SUMIF('CA F'!$D$5:$D$72,CLUBS!$B8,'CA F'!$J$5:$J$72)+SUMIF('CA H'!$D$5:$D$72,CLUBS!$B8,'CA H'!$J$5:$J$72)+SUMIF('JU F'!$D$5:$D$72,CLUBS!$B8,'JU F'!$J$5:$J$72)+SUMIF('JU H'!$D$5:$D$72,CLUBS!$B8,'JU H'!$J$5:$J$72)</f>
        <v>0</v>
      </c>
      <c r="I8" s="67">
        <f>COUNTIFS('MP F'!$D$5:$D$72,CLUBS!$B8,'MP F'!$K$5:$K$72,"&gt;0")+COUNTIFS('MP H'!$D$5:$D$72,CLUBS!$B8,'MP H'!$K$5:$K$72,"&gt;0")+COUNTIFS('PO F'!$D$5:$D$72,CLUBS!$B8,'PO F'!$K$5:$K$72,"&gt;0")+COUNTIFS('PO H'!$D$5:$D$72,CLUBS!$B8,'PO H'!$K$5:$K$72,"&gt;0")+COUNTIFS('PU F'!$D$5:$D$72,CLUBS!$B8,'PU F'!$K$5:$K$72,"&gt;0")+COUNTIFS('PU H'!$D$5:$D$72,CLUBS!$B8,'PU H'!$K$5:$K$72,"&gt;0")+COUNTIFS('BE F'!$D$5:$D$72,CLUBS!$B8,'BE F'!$K$5:$K$72,"&gt;0")+COUNTIFS('BE H'!$D$5:$D$72,CLUBS!$B8,'BE H'!$K$5:$K$72,"&gt;0")+COUNTIFS('MI F'!$D$5:$D$72,CLUBS!$B8,'MI F'!$K$5:$K$72,"&gt;0")+COUNTIFS('MI H'!$D$5:$D$72,CLUBS!$B8,'MI H'!$K$5:$K$72,"&gt;0")+COUNTIFS('CA F'!$D$5:$D$72,CLUBS!$B8,'CA F'!$K$5:$K$72,"&gt;0")+COUNTIFS('CA H'!$D$5:$D$72,CLUBS!$B8,'CA H'!$K$5:$K$72,"&gt;0")+COUNTIFS('JU F'!$D$5:$D$72,CLUBS!$B8,'JU F'!$K$5:$K$72,"&gt;0")+COUNTIFS('JU H'!$D$5:$D$72,CLUBS!$B8,'JU H'!$K$5:$K$72,"&gt;0")</f>
        <v>0</v>
      </c>
      <c r="J8" s="67">
        <f>SUMIF('MP F'!$D$5:$D$72,CLUBS!$B8,'MP F'!$L$5:$L$72)+SUMIF('MP H'!$D$5:$D$72,CLUBS!$B8,'MP H'!$L$5:$L$72)+SUMIF('PO F'!$D$5:$D$72,CLUBS!$B8,'PO F'!$L$5:$L$72)+SUMIF('PO H'!$D$5:$D$72,CLUBS!$B8,'PO H'!$L$5:$L$72)+SUMIF('PU F'!$D$5:$D$72,CLUBS!$B8,'PU F'!$L$5:$L$72)+SUMIF('PU H'!$D$5:$D$72,CLUBS!$B8,'PU H'!$L$5:$L$72)+SUMIF('BE F'!$D$5:$D$72,CLUBS!$B8,'BE F'!$L$5:$L$72)+SUMIF('BE H'!$D$5:$D$72,CLUBS!$B8,'BE H'!$L$5:$L$72)+SUMIF('MI F'!$D$5:$D$72,CLUBS!$B8,'MI F'!$L$5:$L$72)+SUMIF('MI H'!$D$5:$D$72,CLUBS!$B8,'MI H'!$L$5:$L$72)+SUMIF('CA F'!$D$5:$D$72,CLUBS!$B8,'CA F'!$L$5:$L$72)+SUMIF('CA H'!$D$5:$D$72,CLUBS!$B8,'CA H'!$L$5:$L$72)+SUMIF('JU F'!$D$5:$D$72,CLUBS!$B8,'JU F'!$L$5:$L$72)+SUMIF('JU H'!$D$5:$D$72,CLUBS!$B8,'JU H'!$L$5:$L$72)</f>
        <v>0</v>
      </c>
      <c r="K8" s="26">
        <f>COUNTIFS('MP F'!$D$5:$D$72,CLUBS!$B8,'MP F'!$M$5:$M$72,"&gt;0")+COUNTIFS('MP H'!$D$5:$D$72,CLUBS!$B8,'MP H'!$M$5:$M$72,"&gt;0")+COUNTIFS('PO F'!$D$5:$D$72,CLUBS!$B8,'PO F'!$M$5:$M$72,"&gt;0")+COUNTIFS('PO H'!$D$5:$D$72,CLUBS!$B8,'PO H'!$M$5:$M$72,"&gt;0")+COUNTIFS('PU F'!$D$5:$D$72,CLUBS!$B8,'PU F'!$M$5:$M$72,"&gt;0")+COUNTIFS('PU H'!$D$5:$D$72,CLUBS!$B8,'PU H'!$M$5:$M$72,"&gt;0")+COUNTIFS('BE F'!$D$5:$D$72,CLUBS!$B8,'BE F'!$M$5:$M$72,"&gt;0")+COUNTIFS('BE H'!$D$5:$D$72,CLUBS!$B8,'BE H'!$M$5:$M$72,"&gt;0")+COUNTIFS('MI F'!$D$5:$D$72,CLUBS!$B8,'MI F'!$M$5:$M$72,"&gt;0")+COUNTIFS('MI H'!$D$5:$D$72,CLUBS!$B8,'MI H'!$M$5:$M$72,"&gt;0")+COUNTIFS('CA F'!$D$5:$D$72,CLUBS!$B8,'CA F'!$M$5:$M$72,"&gt;0")+COUNTIFS('CA H'!$D$5:$D$72,CLUBS!$B8,'CA H'!$M$5:$M$72,"&gt;0")+COUNTIFS('JU F'!$D$5:$D$72,CLUBS!$B8,'JU F'!$M$5:$M$72,"&gt;0")+COUNTIFS('JU H'!$D$5:$D$72,CLUBS!$B8,'JU H'!$M$5:$M$72,"&gt;0")</f>
        <v>0</v>
      </c>
      <c r="L8" s="26">
        <f>SUMIF('MP F'!$D$5:$D$72,CLUBS!$B8,'MP F'!$N$5:$N$72)+SUMIF('MP H'!$D$5:$D$72,CLUBS!$B8,'MP H'!$N$5:$N$72)+SUMIF('PO F'!$D$5:$D$72,CLUBS!$B8,'PO F'!$N$5:$N$72)+SUMIF('PO H'!$D$5:$D$72,CLUBS!$B8,'PO H'!$N$5:$N$72)+SUMIF('PU F'!$D$5:$D$72,CLUBS!$B8,'PU F'!$N$5:$N$72)+SUMIF('PU H'!$D$5:$D$72,CLUBS!$B8,'PU H'!$N$5:$N$72)+SUMIF('BE F'!$D$5:$D$72,CLUBS!$B8,'BE F'!$N$5:$N$72)+SUMIF('BE H'!$D$5:$D$72,CLUBS!$B8,'BE H'!$N$5:$N$72)+SUMIF('MI F'!$D$5:$D$72,CLUBS!$B8,'MI F'!$N$5:$N$72)+SUMIF('MI H'!$D$5:$D$72,CLUBS!$B8,'MI H'!$N$5:$N$72)+SUMIF('CA F'!$D$5:$D$72,CLUBS!$B8,'CA F'!$N$5:$N$72)+SUMIF('CA H'!$D$5:$D$72,CLUBS!$B8,'CA H'!$N$5:$N$72)+SUMIF('JU F'!$D$5:$D$72,CLUBS!$B8,'JU F'!$N$5:$N$72)+SUMIF('JU H'!$D$5:$D$72,CLUBS!$B8,'JU H'!$N$5:$N$72)</f>
        <v>0</v>
      </c>
      <c r="M8" s="67">
        <f>COUNTIFS('MP F'!$D$5:$D$72,CLUBS!$B8,'MP F'!$O$5:$O$72,"&gt;0")+COUNTIFS('MP H'!$D$5:$D$72,CLUBS!$B8,'MP H'!$O$5:$O$72,"&gt;0")+COUNTIFS('PO F'!$D$5:$D$72,CLUBS!$B8,'PO F'!$O$5:$O$72,"&gt;0")+COUNTIFS('PO H'!$D$5:$D$72,CLUBS!$B8,'PO H'!$O$5:$O$72,"&gt;0")+COUNTIFS('PU F'!$D$5:$D$72,CLUBS!$B8,'PU F'!$O$5:$O$72,"&gt;0")+COUNTIFS('PU H'!$D$5:$D$72,CLUBS!$B8,'PU H'!$O$5:$O$72,"&gt;0")+COUNTIFS('BE F'!$D$5:$D$72,CLUBS!$B8,'BE F'!$O$5:$O$72,"&gt;0")+COUNTIFS('BE H'!$D$5:$D$72,CLUBS!$B8,'BE H'!$O$5:$O$72,"&gt;0")+COUNTIFS('MI F'!$D$5:$D$72,CLUBS!$B8,'MI F'!$O$5:$O$72,"&gt;0")+COUNTIFS('MI H'!$D$5:$D$72,CLUBS!$B8,'MI H'!$O$5:$O$72,"&gt;0")+COUNTIFS('CA F'!$D$5:$D$72,CLUBS!$B8,'CA F'!$O$5:$O$72,"&gt;0")+COUNTIFS('CA H'!$D$5:$D$72,CLUBS!$B8,'CA H'!$O$5:$O$72,"&gt;0")+COUNTIFS('JU F'!$D$5:$D$72,CLUBS!$B8,'JU F'!$O$5:$O$72,"&gt;0")+COUNTIFS('JU H'!$D$5:$D$72,CLUBS!$B8,'JU H'!$O$5:$O$72,"&gt;0")</f>
        <v>0</v>
      </c>
      <c r="N8" s="67">
        <f>SUMIF('MP F'!$D$5:$D$72,CLUBS!$B8,'MP F'!$P$5:$P$72)+SUMIF('MP H'!$D$5:$D$72,CLUBS!$B8,'MP H'!$P$5:$P$72)+SUMIF('PO F'!$D$5:$D$72,CLUBS!$B8,'PO F'!$P$5:$P$72)+SUMIF('PO H'!$D$5:$D$72,CLUBS!$B8,'PO H'!$P$5:$P$72)+SUMIF('PU F'!$D$5:$D$72,CLUBS!$B8,'PU F'!$P$5:$P$72)+SUMIF('PU H'!$D$5:$D$72,CLUBS!$B8,'PU H'!$P$5:$P$72)+SUMIF('BE F'!$D$5:$D$72,CLUBS!$B8,'BE F'!$P$5:$P$72)+SUMIF('BE H'!$D$5:$D$72,CLUBS!$B8,'BE H'!$P$5:$P$72)+SUMIF('MI F'!$D$5:$D$72,CLUBS!$B8,'MI F'!$P$5:$P$72)+SUMIF('MI H'!$D$5:$D$72,CLUBS!$B8,'MI H'!$P$5:$P$72)+SUMIF('CA F'!$D$5:$D$72,CLUBS!$B8,'CA F'!$P$5:$P$72)+SUMIF('CA H'!$D$5:$D$72,CLUBS!$B8,'CA H'!$P$5:$P$72)+SUMIF('JU F'!$D$5:$D$72,CLUBS!$B8,'JU F'!$P$5:$P$72)+SUMIF('JU H'!$D$5:$D$72,CLUBS!$B8,'JU H'!$P$5:$P$72)</f>
        <v>0</v>
      </c>
      <c r="O8" s="26">
        <f>COUNTIFS('MP F'!$D$5:$D$72,CLUBS!$B8,'MP F'!$Q$5:$Q$72,"&gt;0")+COUNTIFS('MP H'!$D$5:$D$72,CLUBS!$B8,'MP H'!$Q$5:$Q$72,"&gt;0")+COUNTIFS('PO F'!$D$5:$D$72,CLUBS!$B8,'PO F'!$Q$5:$Q$72,"&gt;0")+COUNTIFS('PO H'!$D$5:$D$72,CLUBS!$B8,'PO H'!$Q$5:$Q$72,"&gt;0")+COUNTIFS('PU F'!$D$5:$D$72,CLUBS!$B8,'PU F'!$Q$5:$Q$72,"&gt;0")+COUNTIFS('PU H'!$D$5:$D$72,CLUBS!$B8,'PU H'!$Q$5:$Q$72,"&gt;0")+COUNTIFS('BE F'!$D$5:$D$72,CLUBS!$B8,'BE F'!$Q$5:$Q$72,"&gt;0")+COUNTIFS('BE H'!$D$5:$D$72,CLUBS!$B8,'BE H'!$Q$5:$Q$72,"&gt;0")+COUNTIFS('MI F'!$D$5:$D$72,CLUBS!$B8,'MI F'!$Q$5:$Q$72,"&gt;0")+COUNTIFS('MI H'!$D$5:$D$72,CLUBS!$B8,'MI H'!$Q$5:$Q$72,"&gt;0")+COUNTIFS('CA F'!$D$5:$D$72,CLUBS!$B8,'CA F'!$Q$5:$Q$72,"&gt;0")+COUNTIFS('CA H'!$D$5:$D$72,CLUBS!$B8,'CA H'!$Q$5:$Q$72,"&gt;0")+COUNTIFS('JU F'!$D$5:$D$72,CLUBS!$B8,'JU F'!$Q$5:$Q$72,"&gt;0")+COUNTIFS('JU H'!$D$5:$D$72,CLUBS!$B8,'JU H'!$Q$5:$Q$72,"&gt;0")</f>
        <v>0</v>
      </c>
      <c r="P8" s="26">
        <f>SUMIF('MP F'!$D$5:$D$72,CLUBS!$B8,'MP F'!$R$5:$R$72)+SUMIF('MP H'!$D$5:$D$72,CLUBS!$B8,'MP H'!$R$5:$R$72)+SUMIF('PO F'!$D$5:$D$72,CLUBS!$B8,'PO F'!$R$5:$R$72)+SUMIF('PO H'!$D$5:$D$72,CLUBS!$B8,'PO H'!$R$5:$R$72)+SUMIF('PU F'!$D$5:$D$72,CLUBS!$B8,'PU F'!$R$5:$R$72)+SUMIF('PU H'!$D$5:$D$72,CLUBS!$B8,'PU H'!$R$5:$R$72)+SUMIF('BE F'!$D$5:$D$72,CLUBS!$B8,'BE F'!$R$5:$R$72)+SUMIF('BE H'!$D$5:$D$72,CLUBS!$B8,'BE H'!$R$5:$R$72)+SUMIF('MI F'!$D$5:$D$72,CLUBS!$B8,'MI F'!$R$5:$R$72)+SUMIF('MI H'!$D$5:$D$72,CLUBS!$B8,'MI H'!$R$5:$R$72)+SUMIF('CA F'!$D$5:$D$72,CLUBS!$B8,'CA F'!$R$5:$R$72)+SUMIF('CA H'!$D$5:$D$72,CLUBS!$B8,'CA H'!$R$5:$R$72)+SUMIF('JU F'!$D$5:$D$72,CLUBS!$B8,'JU F'!$R$5:$R$72)+SUMIF('JU H'!$D$5:$D$72,CLUBS!$B8,'JU H'!$R$5:$R$72)</f>
        <v>0</v>
      </c>
      <c r="Q8" s="67">
        <f>COUNTIFS('MP F'!$D$5:$D$72,CLUBS!$B8,'MP F'!$S$5:$S$72,"&gt;0")+COUNTIFS('MP H'!$D$5:$D$72,CLUBS!$B8,'MP H'!$S$5:$S$72,"&gt;0")+COUNTIFS('PO F'!$D$5:$D$72,CLUBS!$B8,'PO F'!$S$5:$S$72,"&gt;0")+COUNTIFS('PO H'!$D$5:$D$72,CLUBS!$B8,'PO H'!$S$5:$S$72,"&gt;0")+COUNTIFS('PU F'!$D$5:$D$72,CLUBS!$B8,'PU F'!$S$5:$S$72,"&gt;0")+COUNTIFS('PU H'!$D$5:$D$72,CLUBS!$B8,'PU H'!$S$5:$S$72,"&gt;0")+COUNTIFS('BE F'!$D$5:$D$72,CLUBS!$B8,'BE F'!$S$5:$S$72,"&gt;0")+COUNTIFS('BE H'!$D$5:$D$72,CLUBS!$B8,'BE H'!$S$5:$S$72,"&gt;0")+COUNTIFS('MI F'!$D$5:$D$72,CLUBS!$B8,'MI F'!$S$5:$S$72,"&gt;0")+COUNTIFS('MI H'!$D$5:$D$72,CLUBS!$B8,'MI H'!$S$5:$S$72,"&gt;0")+COUNTIFS('CA F'!$D$5:$D$72,CLUBS!$B8,'CA F'!$S$5:$S$72,"&gt;0")+COUNTIFS('CA H'!$D$5:$D$72,CLUBS!$B8,'CA H'!$S$5:$S$72,"&gt;0")+COUNTIFS('JU F'!$D$5:$D$72,CLUBS!$B8,'JU F'!$S$5:$S$72,"&gt;0")+COUNTIFS('JU H'!$D$5:$D$72,CLUBS!$B8,'JU H'!$S$5:$S$72,"&gt;0")</f>
        <v>0</v>
      </c>
      <c r="R8" s="67">
        <f>SUMIF('MP F'!$D$5:$D$72,CLUBS!$B8,'MP F'!$T$5:$T$72)+SUMIF('MP H'!$D$5:$D$72,CLUBS!$B8,'MP H'!$T$5:$T$72)+SUMIF('PO F'!$D$5:$D$72,CLUBS!$B8,'PO F'!$T$5:$T$72)+SUMIF('PO H'!$D$5:$D$72,CLUBS!$B8,'PO H'!$T$5:$T$72)+SUMIF('PU F'!$D$5:$D$72,CLUBS!$B8,'PU F'!$T$5:$T$72)+SUMIF('PU H'!$D$5:$D$72,CLUBS!$B8,'PU H'!$T$5:$T$72)+SUMIF('BE F'!$D$5:$D$72,CLUBS!$B8,'BE F'!$T$5:$T$72)+SUMIF('BE H'!$D$5:$D$72,CLUBS!$B8,'BE H'!$T$5:$T$72)+SUMIF('MI F'!$D$5:$D$72,CLUBS!$B8,'MI F'!$T$5:$T$72)+SUMIF('MI H'!$D$5:$D$72,CLUBS!$B8,'MI H'!$T$5:$T$72)+SUMIF('CA F'!$D$5:$D$72,CLUBS!$B8,'CA F'!$T$5:$T$72)+SUMIF('CA H'!$D$5:$D$72,CLUBS!$B8,'CA H'!$T$5:$T$72)+SUMIF('JU F'!$D$5:$D$72,CLUBS!$B8,'JU F'!$T$5:$T$72)+SUMIF('JU H'!$D$5:$D$72,CLUBS!$B8,'JU H'!$T$5:$T$72)</f>
        <v>0</v>
      </c>
      <c r="S8" s="26">
        <f>COUNTIFS('MP F'!$D$5:$D$72,CLUBS!$B8,'MP F'!$U$5:$U$72,"&gt;0")+COUNTIFS('MP H'!$D$5:$D$72,CLUBS!$B8,'MP H'!$U$5:$U$72,"&gt;0")+COUNTIFS('PO F'!$D$5:$D$72,CLUBS!$B8,'PO F'!$U$5:$U$72,"&gt;0")+COUNTIFS('PO H'!$D$5:$D$72,CLUBS!$B8,'PO H'!$U$5:$U$72,"&gt;0")+COUNTIFS('PU F'!$D$5:$D$72,CLUBS!$B8,'PU F'!$U$5:$U$72,"&gt;0")+COUNTIFS('PU H'!$D$5:$D$72,CLUBS!$B8,'PU H'!$U$5:$U$72,"&gt;0")+COUNTIFS('BE F'!$D$5:$D$72,CLUBS!$B8,'BE F'!$U$5:$U$72,"&gt;0")+COUNTIFS('BE H'!$D$5:$D$72,CLUBS!$B8,'BE H'!$U$5:$U$72,"&gt;0")+COUNTIFS('MI F'!$D$5:$D$72,CLUBS!$B8,'MI F'!$U$5:$U$72,"&gt;0")+COUNTIFS('MI H'!$D$5:$D$72,CLUBS!$B8,'MI H'!$U$5:$U$72,"&gt;0")+COUNTIFS('CA F'!$D$5:$D$72,CLUBS!$B8,'CA F'!$U$5:$U$72,"&gt;0")+COUNTIFS('CA H'!$D$5:$D$72,CLUBS!$B8,'CA H'!$U$5:$U$72,"&gt;0")+COUNTIFS('JU F'!$D$5:$D$72,CLUBS!$B8,'JU F'!$U$5:$U$72,"&gt;0")+COUNTIFS('JU H'!$D$5:$D$72,CLUBS!$B8,'JU H'!$U$5:$U$72,"&gt;0")</f>
        <v>0</v>
      </c>
      <c r="T8" s="26">
        <f>SUMIF('MP F'!$D$5:$D$72,CLUBS!$B8,'MP F'!$V$5:$V$72)+SUMIF('MP H'!$D$5:$D$72,CLUBS!$B8,'MP H'!$V$5:$V$72)+SUMIF('PO F'!$D$5:$D$72,CLUBS!$B8,'PO F'!$V$5:$V$72)+SUMIF('PO H'!$D$5:$D$72,CLUBS!$B8,'PO H'!$V$5:$V$72)+SUMIF('PU F'!$D$5:$D$72,CLUBS!$B8,'PU F'!$V$5:$V$72)+SUMIF('PU H'!$D$5:$D$72,CLUBS!$B8,'PU H'!$V$5:$V$72)+SUMIF('BE F'!$D$5:$D$72,CLUBS!$B8,'BE F'!$V$5:$V$72)+SUMIF('BE H'!$D$5:$D$72,CLUBS!$B8,'BE H'!$V$5:$V$72)+SUMIF('MI F'!$D$5:$D$72,CLUBS!$B8,'MI F'!$V$5:$V$72)+SUMIF('MI H'!$D$5:$D$72,CLUBS!$B8,'MI H'!$V$5:$V$72)+SUMIF('CA F'!$D$5:$D$72,CLUBS!$B8,'CA F'!$V$5:$V$72)+SUMIF('CA H'!$D$5:$D$72,CLUBS!$B8,'CA H'!$V$5:$V$72)+SUMIF('JU F'!$D$5:$D$72,CLUBS!$B8,'JU F'!$V$5:$V$72)+SUMIF('JU H'!$D$5:$D$72,CLUBS!$B8,'JU H'!$V$5:$V$72)</f>
        <v>0</v>
      </c>
      <c r="U8" s="67">
        <f>COUNTIFS('MP F'!$D$5:$D$72,CLUBS!$B8,'MP F'!$W$5:$W$72,"&gt;0")+COUNTIFS('MP H'!$D$5:$D$72,CLUBS!$B8,'MP H'!$W$5:$W$72,"&gt;0")+COUNTIFS('PO F'!$D$5:$D$72,CLUBS!$B8,'PO F'!$W$5:$W$72,"&gt;0")+COUNTIFS('PO H'!$D$5:$D$72,CLUBS!$B8,'PO H'!$W$5:$W$72,"&gt;0")+COUNTIFS('PU F'!$D$5:$D$72,CLUBS!$B8,'PU F'!$W$5:$W$72,"&gt;0")+COUNTIFS('PU H'!$D$5:$D$72,CLUBS!$B8,'PU H'!$W$5:$W$72,"&gt;0")+COUNTIFS('BE F'!$D$5:$D$72,CLUBS!$B8,'BE F'!$W$5:$W$72,"&gt;0")+COUNTIFS('BE H'!$D$5:$D$72,CLUBS!$B8,'BE H'!$W$5:$W$72,"&gt;0")+COUNTIFS('MI F'!$D$5:$D$72,CLUBS!$B8,'MI F'!$W$5:$W$72,"&gt;0")+COUNTIFS('MI H'!$D$5:$D$72,CLUBS!$B8,'MI H'!$W$5:$W$72,"&gt;0")+COUNTIFS('CA F'!$D$5:$D$72,CLUBS!$B8,'CA F'!$W$5:$W$72,"&gt;0")+COUNTIFS('CA H'!$D$5:$D$72,CLUBS!$B8,'CA H'!$W$5:$W$72,"&gt;0")+COUNTIFS('JU F'!$D$5:$D$72,CLUBS!$B8,'JU F'!$W$5:$W$72,"&gt;0")+COUNTIFS('JU H'!$D$5:$D$72,CLUBS!$B8,'JU H'!$W$5:$W$72,"&gt;0")</f>
        <v>0</v>
      </c>
      <c r="V8" s="67">
        <f>SUMIF('MP F'!$D$5:$D$72,CLUBS!$B8,'MP F'!$X$5:$X$72)+SUMIF('MP H'!$D$5:$D$72,CLUBS!$B8,'MP H'!$X$5:$X$72)+SUMIF('PO F'!$D$5:$D$72,CLUBS!$B8,'PO F'!$X$5:$X$72)+SUMIF('PO H'!$D$5:$D$72,CLUBS!$B8,'PO H'!$X$5:$X$72)+SUMIF('PU F'!$D$5:$D$72,CLUBS!$B8,'PU F'!$X$5:$X$72)+SUMIF('PU H'!$D$5:$D$72,CLUBS!$B8,'PU H'!$X$5:$X$72)+SUMIF('BE F'!$D$5:$D$72,CLUBS!$B8,'BE F'!$X$5:$X$72)+SUMIF('BE H'!$D$5:$D$72,CLUBS!$B8,'BE H'!$X$5:$X$72)+SUMIF('MI F'!$D$5:$D$72,CLUBS!$B8,'MI F'!$X$5:$X$72)+SUMIF('MI H'!$D$5:$D$72,CLUBS!$B8,'MI H'!$X$5:$X$72)+SUMIF('CA F'!$D$5:$D$72,CLUBS!$B8,'CA F'!$X$5:$X$72)+SUMIF('CA H'!$D$5:$D$72,CLUBS!$B8,'CA H'!$X$5:$X$72)+SUMIF('JU F'!$D$5:$D$72,CLUBS!$B8,'JU F'!$X$5:$X$72)+SUMIF('JU H'!$D$5:$D$72,CLUBS!$B8,'JU H'!$X$5:$X$72)</f>
        <v>0</v>
      </c>
      <c r="W8" s="26">
        <f>COUNTIFS('MP F'!$D$5:$D$72,CLUBS!$B8,'MP F'!$Y$5:$Y$72,"&gt;0")+COUNTIFS('MP H'!$D$5:$D$72,CLUBS!$B8,'MP H'!$Y$5:$Y$72,"&gt;0")+COUNTIFS('PO F'!$D$5:$D$72,CLUBS!$B8,'PO F'!$Y$5:$Y$72,"&gt;0")+COUNTIFS('PO H'!$D$5:$D$72,CLUBS!$B8,'PO H'!$Y$5:$Y$72,"&gt;0")+COUNTIFS('PU F'!$D$5:$D$72,CLUBS!$B8,'PU F'!$Y$5:$Y$72,"&gt;0")+COUNTIFS('PU H'!$D$5:$D$72,CLUBS!$B8,'PU H'!$Y$5:$Y$72,"&gt;0")+COUNTIFS('BE F'!$D$5:$D$72,CLUBS!$B8,'BE F'!$Y$5:$Y$72,"&gt;0")+COUNTIFS('BE H'!$D$5:$D$72,CLUBS!$B8,'BE H'!$Y$5:$Y$72,"&gt;0")+COUNTIFS('MI F'!$D$5:$D$72,CLUBS!$B8,'MI F'!$Y$5:$Y$72,"&gt;0")+COUNTIFS('MI H'!$D$5:$D$72,CLUBS!$B8,'MI H'!$Y$5:$Y$72,"&gt;0")+COUNTIFS('CA F'!$D$5:$D$72,CLUBS!$B8,'CA F'!$Y$5:$Y$72,"&gt;0")+COUNTIFS('CA H'!$D$5:$D$72,CLUBS!$B8,'CA H'!$Y$5:$Y$72,"&gt;0")+COUNTIFS('JU F'!$D$5:$D$72,CLUBS!$B8,'JU F'!$Y$5:$Y$72,"&gt;0")+COUNTIFS('JU H'!$D$5:$D$72,CLUBS!$B8,'JU H'!$Y$5:$Y$72,"&gt;0")</f>
        <v>0</v>
      </c>
      <c r="X8" s="26">
        <f>SUMIF('MP F'!$D$5:$D$72,CLUBS!$B8,'MP F'!$Z$5:$Z$72)+SUMIF('MP H'!$D$5:$D$72,CLUBS!$B8,'MP H'!$Z$5:$Z$72)+SUMIF('PO F'!$D$5:$D$72,CLUBS!$B8,'PO F'!$Z$5:$Z$72)+SUMIF('PO H'!$D$5:$D$72,CLUBS!$B8,'PO H'!$Z$5:$Z$72)+SUMIF('PU F'!$D$5:$D$72,CLUBS!$B8,'PU F'!$Z$5:$Z$72)+SUMIF('PU H'!$D$5:$D$72,CLUBS!$B8,'PU H'!$Z$5:$Z$72)+SUMIF('BE F'!$D$5:$D$72,CLUBS!$B8,'BE F'!$Z$5:$Z$72)+SUMIF('BE H'!$D$5:$D$72,CLUBS!$B8,'BE H'!$Z$5:$Z$72)+SUMIF('MI F'!$D$5:$D$72,CLUBS!$B8,'MI F'!$Z$5:$Z$72)+SUMIF('MI H'!$D$5:$D$72,CLUBS!$B8,'MI H'!$Z$5:$Z$72)+SUMIF('CA F'!$D$5:$D$72,CLUBS!$B8,'CA F'!$Z$5:$Z$72)+SUMIF('CA H'!$D$5:$D$72,CLUBS!$B8,'CA H'!$Z$5:$Z$72)+SUMIF('JU F'!$D$5:$D$72,CLUBS!$B8,'JU F'!$Z$5:$Z$72)+SUMIF('JU H'!$D$5:$D$72,CLUBS!$B8,'JU H'!$Z$5:$Z$72)</f>
        <v>0</v>
      </c>
      <c r="Y8" s="26">
        <f>COUNTIFS('MP F'!$D$5:$D$72,CLUBS!$B8,'MP F'!$AA$5:$AA$72,"&gt;0")+COUNTIFS('MP H'!$D$5:$D$72,CLUBS!$B8,'MP H'!$AA$5:$AA$72,"&gt;0")+COUNTIFS('PO F'!$D$5:$D$72,CLUBS!$B8,'PO F'!$AA$5:$AA$72,"&gt;0")+COUNTIFS('PO H'!$D$5:$D$72,CLUBS!$B8,'PO H'!$AA$5:$AA$72,"&gt;0")+COUNTIFS('PU F'!$D$5:$D$72,CLUBS!$B8,'PU F'!$AA$5:$AA$72,"&gt;0")+COUNTIFS('PU H'!$D$5:$D$72,CLUBS!$B8,'PU H'!$AA$5:$AA$72,"&gt;0")+COUNTIFS('BE F'!$D$5:$D$72,CLUBS!$B8,'BE F'!$AA$5:$AA$72,"&gt;0")+COUNTIFS('BE H'!$D$5:$D$72,CLUBS!$B8,'BE H'!$AA$5:$AA$72,"&gt;0")+COUNTIFS('MI F'!$D$5:$D$72,CLUBS!$B8,'MI F'!$AA$5:$AA$72,"&gt;0")+COUNTIFS('MI H'!$D$5:$D$72,CLUBS!$B8,'MI H'!$AA$5:$AA$72,"&gt;0")+COUNTIFS('CA F'!$D$5:$D$72,CLUBS!$B8,'CA F'!$AA$5:$AA$72,"&gt;0")+COUNTIFS('CA H'!$D$5:$D$72,CLUBS!$B8,'CA H'!$AA$5:$AA$72,"&gt;0")+COUNTIFS('JU F'!$D$5:$D$72,CLUBS!$B8,'JU F'!$AA$5:$AA$72,"&gt;0")+COUNTIFS('JU H'!$D$5:$D$72,CLUBS!$B8,'JU H'!$AA$5:$AA$72,"&gt;0")</f>
        <v>0</v>
      </c>
      <c r="Z8" s="26">
        <f>SUMIF('MP F'!$D$5:$D$72,CLUBS!$B8,'MP F'!$AB$5:$AB$72)+SUMIF('MP H'!$D$5:$D$72,CLUBS!$B8,'MP H'!$AB$5:$AB$72)+SUMIF('PO F'!$D$5:$D$72,CLUBS!$B8,'PO F'!$AB$5:$AB$72)+SUMIF('PO H'!$D$5:$D$72,CLUBS!$B8,'PO H'!$AB$5:$AB$72)+SUMIF('PU F'!$D$5:$D$72,CLUBS!$B8,'PU F'!$AB$5:$AB$72)+SUMIF('PU H'!$D$5:$D$72,CLUBS!$B8,'PU H'!$AB$5:$AB$72)+SUMIF('BE F'!$D$5:$D$72,CLUBS!$B8,'BE F'!$AB$5:$AB$72)+SUMIF('BE H'!$D$5:$D$72,CLUBS!$B8,'BE H'!$AB$5:$AB$72)+SUMIF('MI F'!$D$5:$D$72,CLUBS!$B8,'MI F'!$AB$5:$AB$72)+SUMIF('MI H'!$D$5:$D$72,CLUBS!$B8,'MI H'!$AB$5:$AB$72)+SUMIF('CA F'!$D$5:$D$72,CLUBS!$B8,'CA F'!$AB$5:$AB$72)+SUMIF('CA H'!$D$5:$D$72,CLUBS!$B8,'CA H'!$AB$5:$AB$72)+SUMIF('JU F'!$D$5:$D$72,CLUBS!$B8,'JU F'!$AB$5:$AB$72)+SUMIF('JU H'!$D$5:$D$72,CLUBS!$B8,'JU H'!$AB$5:$AB$72)</f>
        <v>0</v>
      </c>
      <c r="AA8" s="26">
        <f>COUNTIFS('MP F'!$D$5:$D$72,CLUBS!$B8,'MP F'!$AC$5:$AC$72,"&gt;0")+COUNTIFS('MP H'!$D$5:$D$72,CLUBS!$B8,'MP H'!$AC$5:$AC$72,"&gt;0")+COUNTIFS('PO F'!$D$5:$D$72,CLUBS!$B8,'PO F'!$AC$5:$AC$72,"&gt;0")+COUNTIFS('PO H'!$D$5:$D$72,CLUBS!$B8,'PO H'!$AC$5:$AC$72,"&gt;0")+COUNTIFS('PU F'!$D$5:$D$72,CLUBS!$B8,'PU F'!$AC$5:$AC$72,"&gt;0")+COUNTIFS('PU H'!$D$5:$D$72,CLUBS!$B8,'PU H'!$AC$5:$AC$72,"&gt;0")+COUNTIFS('BE F'!$D$5:$D$72,CLUBS!$B8,'BE F'!$AC$5:$AC$72,"&gt;0")+COUNTIFS('BE H'!$D$5:$D$72,CLUBS!$B8,'BE H'!$AC$5:$AC$72,"&gt;0")+COUNTIFS('MI F'!$D$5:$D$72,CLUBS!$B8,'MI F'!$AC$5:$AC$72,"&gt;0")+COUNTIFS('MI H'!$D$5:$D$72,CLUBS!$B8,'MI H'!$AC$5:$AC$72,"&gt;0")+COUNTIFS('CA F'!$D$5:$D$72,CLUBS!$B8,'CA F'!$AC$5:$AC$72,"&gt;0")+COUNTIFS('CA H'!$D$5:$D$72,CLUBS!$B8,'CA H'!$AC$5:$AC$72,"&gt;0")+COUNTIFS('JU F'!$D$5:$D$72,CLUBS!$B8,'JU F'!$AC$5:$AC$72,"&gt;0")+COUNTIFS('JU H'!$D$5:$D$72,CLUBS!$B8,'JU H'!$AC$5:$AC$72,"&gt;0")</f>
        <v>0</v>
      </c>
      <c r="AB8" s="26">
        <f>SUMIF('MP F'!$D$5:$D$72,CLUBS!$B8,'MP F'!$AD$5:$AD$72)+SUMIF('MP H'!$D$5:$D$72,CLUBS!$B8,'MP H'!$AD$5:$AD$72)+SUMIF('PO F'!$D$5:$D$72,CLUBS!$B8,'PO F'!$AD$5:$AD$72)+SUMIF('PO H'!$D$5:$D$72,CLUBS!$B8,'PO H'!$AD$5:$AD$72)+SUMIF('PU F'!$D$5:$D$72,CLUBS!$B8,'PU F'!$AD$5:$AD$72)+SUMIF('PU H'!$D$5:$D$72,CLUBS!$B8,'PU H'!$AD$5:$AD$72)+SUMIF('BE F'!$D$5:$D$72,CLUBS!$B8,'BE F'!$AD$5:$AD$72)+SUMIF('BE H'!$D$5:$D$72,CLUBS!$B8,'BE H'!$AD$5:$AD$72)+SUMIF('MI F'!$D$5:$D$72,CLUBS!$B8,'MI F'!$AD$5:$AD$72)+SUMIF('MI H'!$D$5:$D$72,CLUBS!$B8,'MI H'!$AD$5:$AD$72)+SUMIF('CA F'!$D$5:$D$72,CLUBS!$B8,'CA F'!$AD$5:$AD$72)+SUMIF('CA H'!$D$5:$D$72,CLUBS!$B8,'CA H'!$AD$5:$AD$72)+SUMIF('JU F'!$D$5:$D$72,CLUBS!$B8,'JU F'!$AD$5:$AD$72)+SUMIF('JU H'!$D$5:$D$72,CLUBS!$B8,'JU H'!$AD$5:$AD$72)</f>
        <v>0</v>
      </c>
      <c r="AC8" s="26">
        <f>COUNTIFS('MP F'!$D$5:$D$72,CLUBS!$B8,'MP F'!$AE$5:$AE$72,"&gt;0")+COUNTIFS('MP H'!$D$5:$D$72,CLUBS!$B8,'MP H'!$AE$5:$AE$72,"&gt;0")+COUNTIFS('PO F'!$D$5:$D$72,CLUBS!$B8,'PO F'!$AE$5:$AE$72,"&gt;0")+COUNTIFS('PO H'!$D$5:$D$72,CLUBS!$B8,'PO H'!$AE$5:$AE$72,"&gt;0")+COUNTIFS('PU F'!$D$5:$D$72,CLUBS!$B8,'PU F'!$AE$5:$AE$72,"&gt;0")+COUNTIFS('PU H'!$D$5:$D$72,CLUBS!$B8,'PU H'!$AE$5:$AE$72,"&gt;0")+COUNTIFS('BE F'!$D$5:$D$72,CLUBS!$B8,'BE F'!$AE$5:$AE$72,"&gt;0")+COUNTIFS('BE H'!$D$5:$D$72,CLUBS!$B8,'BE H'!$AE$5:$AE$72,"&gt;0")+COUNTIFS('MI F'!$D$5:$D$72,CLUBS!$B8,'MI F'!$AE$5:$AE$72,"&gt;0")+COUNTIFS('MI H'!$D$5:$D$72,CLUBS!$B8,'MI H'!$AE$5:$AE$72,"&gt;0")+COUNTIFS('CA F'!$D$5:$D$72,CLUBS!$B8,'CA F'!$AE$5:$AE$72,"&gt;0")+COUNTIFS('CA H'!$D$5:$D$72,CLUBS!$B8,'CA H'!$AE$5:$AE$72,"&gt;0")+COUNTIFS('JU F'!$D$5:$D$72,CLUBS!$B8,'JU F'!$AE$5:$AE$72,"&gt;0")+COUNTIFS('JU H'!$D$5:$D$72,CLUBS!$B8,'JU H'!$AE$5:$AE$72,"&gt;0")</f>
        <v>0</v>
      </c>
      <c r="AD8" s="26">
        <f>SUMIF('MP F'!$D$5:$D$72,CLUBS!$B8,'MP F'!$AF$5:$AF$72)+SUMIF('MP H'!$D$5:$D$72,CLUBS!$B8,'MP H'!$AF$5:$AF$72)+SUMIF('PO F'!$D$5:$D$72,CLUBS!$B8,'PO F'!$AF$5:$AF$72)+SUMIF('PO H'!$D$5:$D$72,CLUBS!$B8,'PO H'!$AF$5:$AF$72)+SUMIF('PU F'!$D$5:$D$72,CLUBS!$B8,'PU F'!$AF$5:$AF$72)+SUMIF('PU H'!$D$5:$D$72,CLUBS!$B8,'PU H'!$AF$5:$AF$72)+SUMIF('BE F'!$D$5:$D$72,CLUBS!$B8,'BE F'!$AF$5:$AF$72)+SUMIF('BE H'!$D$5:$D$72,CLUBS!$B8,'BE H'!$AF$5:$AF$72)+SUMIF('MI F'!$D$5:$D$72,CLUBS!$B8,'MI F'!$AF$5:$AF$72)+SUMIF('MI H'!$D$5:$D$72,CLUBS!$B8,'MI H'!$AF$5:$AF$72)+SUMIF('CA F'!$D$5:$D$72,CLUBS!$B8,'CA F'!$AF$5:$AF$72)+SUMIF('CA H'!$D$5:$D$72,CLUBS!$B8,'CA H'!$AF$5:$AF$72)+SUMIF('JU F'!$D$5:$D$72,CLUBS!$B8,'JU F'!$AF$5:$AF$72)+SUMIF('JU H'!$D$5:$D$72,CLUBS!$B8,'JU H'!$AF$5:$AF$72)</f>
        <v>0</v>
      </c>
      <c r="AE8" s="26">
        <f>COUNTIFS('MP F'!$D$5:$D$72,CLUBS!$B8,'MP F'!$AG$5:$AG$72,"&gt;0")+COUNTIFS('MP H'!$D$5:$D$72,CLUBS!$B8,'MP H'!$AG$5:$AG$72,"&gt;0")+COUNTIFS('PO F'!$D$5:$D$72,CLUBS!$B8,'PO F'!$AG$5:$AG$72,"&gt;0")+COUNTIFS('PO H'!$D$5:$D$72,CLUBS!$B8,'PO H'!$AG$5:$AG$72,"&gt;0")+COUNTIFS('PU F'!$D$5:$D$72,CLUBS!$B8,'PU F'!$AG$5:$AG$72,"&gt;0")+COUNTIFS('PU H'!$D$5:$D$72,CLUBS!$B8,'PU H'!$AG$5:$AG$72,"&gt;0")+COUNTIFS('BE F'!$D$5:$D$72,CLUBS!$B8,'BE F'!$AG$5:$AG$72,"&gt;0")+COUNTIFS('BE H'!$D$5:$D$72,CLUBS!$B8,'BE H'!$AG$5:$AG$72,"&gt;0")+COUNTIFS('MI F'!$D$5:$D$72,CLUBS!$B8,'MI F'!$AG$5:$AG$72,"&gt;0")+COUNTIFS('MI H'!$D$5:$D$72,CLUBS!$B8,'MI H'!$AG$5:$AG$72,"&gt;0")+COUNTIFS('CA F'!$D$5:$D$72,CLUBS!$B8,'CA F'!$AG$5:$AG$72,"&gt;0")+COUNTIFS('CA H'!$D$5:$D$72,CLUBS!$B8,'CA H'!$AG$5:$AG$72,"&gt;0")+COUNTIFS('JU F'!$D$5:$D$72,CLUBS!$B8,'JU F'!$AG$5:$AG$72,"&gt;0")+COUNTIFS('JU H'!$D$5:$D$72,CLUBS!$B8,'JU H'!$AG$5:$AG$72,"&gt;0")</f>
        <v>0</v>
      </c>
      <c r="AF8" s="26">
        <f>SUMIF('MP F'!$D$5:$D$72,CLUBS!$B8,'MP F'!$AH$5:$AH$72)+SUMIF('MP H'!$D$5:$D$72,CLUBS!$B8,'MP H'!$AH$5:$AH$72)+SUMIF('PO F'!$D$5:$D$72,CLUBS!$B8,'PO F'!$AH$5:$AH$72)+SUMIF('PO H'!$D$5:$D$72,CLUBS!$B8,'PO H'!$AH$5:$AH$72)+SUMIF('PU F'!$D$5:$D$72,CLUBS!$B8,'PU F'!$AH$5:$AH$72)+SUMIF('PU H'!$D$5:$D$72,CLUBS!$B8,'PU H'!$AH$5:$AH$72)+SUMIF('BE F'!$D$5:$D$72,CLUBS!$B8,'BE F'!$AH$5:$AH$72)+SUMIF('BE H'!$D$5:$D$72,CLUBS!$B8,'BE H'!$AH$5:$AH$72)+SUMIF('MI F'!$D$5:$D$72,CLUBS!$B8,'MI F'!$AH$5:$AH$72)+SUMIF('MI H'!$D$5:$D$72,CLUBS!$B8,'MI H'!$AH$5:$AH$72)+SUMIF('CA F'!$D$5:$D$72,CLUBS!$B8,'CA F'!$AH$5:$AH$72)+SUMIF('CA H'!$D$5:$D$72,CLUBS!$B8,'CA H'!$AH$5:$AH$72)+SUMIF('JU F'!$D$5:$D$72,CLUBS!$B8,'JU F'!$AH$5:$AH$72)+SUMIF('JU H'!$D$5:$D$72,CLUBS!$B8,'JU H'!$AH$5:$AH$72)</f>
        <v>0</v>
      </c>
      <c r="AG8" s="16">
        <f t="shared" si="2"/>
        <v>2</v>
      </c>
      <c r="AH8" s="28">
        <f t="shared" si="3"/>
        <v>67.5</v>
      </c>
      <c r="AI8" s="29">
        <f t="shared" si="4"/>
        <v>33.75</v>
      </c>
      <c r="AJ8" s="14">
        <f>COUNTIF('Licenciés Jeunes 2023'!F:F,CLUBS!B8)</f>
        <v>20</v>
      </c>
      <c r="AK8" s="27">
        <f t="shared" si="5"/>
        <v>3.375</v>
      </c>
      <c r="AL8" s="22"/>
    </row>
    <row r="9" spans="1:38" ht="13.5">
      <c r="A9" s="34">
        <f t="shared" si="0"/>
        <v>13</v>
      </c>
      <c r="B9" s="62" t="s">
        <v>1146</v>
      </c>
      <c r="C9" s="14">
        <f>COUNTIFS('MP F'!$D$5:$D$72,CLUBS!$B9,'MP F'!$E$5:$E$72,"&gt;0")+COUNTIFS('MP H'!$D$5:$D$72,CLUBS!$B9,'MP H'!$E$5:$E$72,"&gt;0")+COUNTIFS('PO F'!$D$5:$D$72,CLUBS!$B9,'PO F'!$E$5:$E$72,"&gt;0")+COUNTIFS('PO H'!$D$5:$D$72,CLUBS!$B9,'PO H'!$E$5:$E$72,"&gt;0")+COUNTIFS('PU F'!$D$5:$D$72,CLUBS!$B9,'PU F'!$E$5:$E$72,"&gt;0")+COUNTIFS('PU H'!$D$5:$D$72,CLUBS!$B9,'PU H'!$E$5:$E$72,"&gt;0")+COUNTIFS('BE F'!$D$5:$D$72,CLUBS!$B9,'BE F'!$E$5:$E$72,"&gt;0")+COUNTIFS('BE H'!$D$5:$D$72,CLUBS!$B9,'BE H'!$E$5:$E$72,"&gt;0")+COUNTIFS('MI F'!$D$5:$D$72,CLUBS!$B9,'MI F'!$E$5:$E$72,"&gt;0")+COUNTIFS('MI H'!$D$5:$D$72,CLUBS!$B9,'MI H'!$E$5:$E$72,"&gt;0")+COUNTIFS('CA F'!$D$5:$D$72,CLUBS!$B9,'CA F'!$E$5:$E$72,"&gt;0")+COUNTIFS('CA H'!$D$5:$D$72,CLUBS!$B9,'CA H'!$E$5:$E$72,"&gt;0")+COUNTIFS('JU F'!$D$5:$D$72,CLUBS!$B9,'JU F'!$E$5:$E$72,"&gt;0")+COUNTIFS('JU H'!$D$5:$D$72,CLUBS!$B9,'JU H'!$E$5:$E$72,"&gt;0")</f>
        <v>0</v>
      </c>
      <c r="D9" s="27">
        <f>SUMIF('MP F'!$D$5:$D$72,CLUBS!$B9,'MP F'!$F$5:$F$72)+SUMIF('MP H'!$D$5:$D$72,CLUBS!$B9,'MP H'!$F$5:$F$72)+SUMIF('PO F'!$D$5:$D$72,CLUBS!$B9,'PO F'!$F$5:$F$72)+SUMIF('PO H'!$D$5:$D$72,CLUBS!$B9,'PO H'!$F$5:$F$72)+SUMIF('PU F'!$D$5:$D$72,CLUBS!$B9,'PU F'!$F$5:$F$72)+SUMIF('PU H'!$D$5:$D$72,CLUBS!$B9,'PU H'!$F$5:$F$72)+SUMIF('BE F'!$D$5:$D$72,CLUBS!$B9,'BE F'!$F$5:$F$72)+SUMIF('BE H'!$D$5:$D$72,CLUBS!$B9,'BE H'!$F$5:$F$72)+SUMIF('MI F'!$D$5:$D$72,CLUBS!$B9,'MI F'!$F$5:$F$72)+SUMIF('MI H'!$D$5:$D$72,CLUBS!$B9,'MI H'!$F$5:$F$72)+SUMIF('CA F'!$D$5:$D$72,CLUBS!$B9,'CA F'!$F$5:$F$72)+SUMIF('CA H'!$D$5:$D$72,CLUBS!$B9,'CA H'!$F$5:$F$72)+SUMIF('JU F'!$D$5:$D$72,CLUBS!$B9,'JU F'!$F$5:$F$72)+SUMIF('JU H'!$D$5:$D$72,CLUBS!$B9,'JU H'!$F$5:$F$72)</f>
        <v>0</v>
      </c>
      <c r="E9" s="67">
        <f>COUNTIFS('MP F'!$D$5:$D$72,CLUBS!$B9,'MP F'!$G$5:$G$72,"&gt;0")+COUNTIFS('MP H'!$D$5:$D$72,CLUBS!$B9,'MP H'!$G$5:$G$72,"&gt;0")+COUNTIFS('PO F'!$D$5:$D$72,CLUBS!$B9,'PO F'!$G$5:$G$72,"&gt;0")+COUNTIFS('PO H'!$D$5:$D$72,CLUBS!$B9,'PO H'!$G$5:$G$72,"&gt;0")+COUNTIFS('PU F'!$D$5:$D$72,CLUBS!$B9,'PU F'!$G$5:$G$72,"&gt;0")+COUNTIFS('PU H'!$D$5:$D$72,CLUBS!$B9,'PU H'!$G$5:$G$72,"&gt;0")+COUNTIFS('BE F'!$D$5:$D$72,CLUBS!$B9,'BE F'!$G$5:$G$72,"&gt;0")+COUNTIFS('BE H'!$D$5:$D$72,CLUBS!$B9,'BE H'!$G$5:$G$72,"&gt;0")+COUNTIFS('MI F'!$D$5:$D$72,CLUBS!$B9,'MI F'!$G$5:$G$72,"&gt;0")+COUNTIFS('MI H'!$D$5:$D$72,CLUBS!$B9,'MI H'!$G$5:$G$72,"&gt;0")+COUNTIFS('CA F'!$D$5:$D$72,CLUBS!$B9,'CA F'!$G$5:$G$72,"&gt;0")+COUNTIFS('CA H'!$D$5:$D$72,CLUBS!$B9,'CA H'!$G$5:$G$72,"&gt;0")+COUNTIFS('JU F'!$D$5:$D$72,CLUBS!$B9,'JU F'!$G$5:$G$72,"&gt;0")+COUNTIFS('JU H'!$D$5:$D$72,CLUBS!$B9,'JU H'!$G$5:$G$72,"&gt;0")</f>
        <v>1</v>
      </c>
      <c r="F9" s="68">
        <f>SUMIF('MP F'!$D$5:$D$72,CLUBS!$B9,'MP F'!$H$5:$H$72)+SUMIF('MP H'!$D$5:$D$72,CLUBS!$B9,'MP H'!$H$5:$H$72)+SUMIF('PO F'!$D$5:$D$72,CLUBS!$B9,'PO F'!$H$5:$H$72)+SUMIF('PO H'!$D$5:$D$72,CLUBS!$B9,'PO H'!$H$5:$H$72)+SUMIF('PU F'!$D$5:$D$72,CLUBS!$B9,'PU F'!$H$5:$H$72)+SUMIF('PU H'!$D$5:$D$72,CLUBS!$B9,'PU H'!$H$5:$H$72)+SUMIF('BE F'!$D$5:$D$72,CLUBS!$B9,'BE F'!$H$5:$H$72)+SUMIF('BE H'!$D$5:$D$72,CLUBS!$B9,'BE H'!$H$5:$H$72)+SUMIF('MI F'!$D$5:$D$72,CLUBS!$B9,'MI F'!$H$5:$H$72)+SUMIF('MI H'!$D$5:$D$72,CLUBS!$B9,'MI H'!$H$5:$H$72)+SUMIF('CA F'!$D$5:$D$72,CLUBS!$B9,'CA F'!$H$5:$H$72)+SUMIF('CA H'!$D$5:$D$72,CLUBS!$B9,'CA H'!$H$5:$H$72)+SUMIF('JU F'!$D$5:$D$72,CLUBS!$B9,'JU F'!$H$5:$H$72)+SUMIF('JU H'!$D$5:$D$72,CLUBS!$B9,'JU H'!$H$5:$H$72)</f>
        <v>69</v>
      </c>
      <c r="G9" s="14">
        <f>COUNTIFS('MP F'!$D$5:$D$72,CLUBS!$B9,'MP F'!$I$5:$I$72,"&gt;0")+COUNTIFS('MP H'!$D$5:$D$72,CLUBS!$B9,'MP H'!$I$5:$I$72,"&gt;0")+COUNTIFS('PO F'!$D$5:$D$72,CLUBS!$B9,'PO F'!$I$5:$I$72,"&gt;0")+COUNTIFS('PO H'!$D$5:$D$72,CLUBS!$B9,'PO H'!$I$5:$I$72,"&gt;0")+COUNTIFS('PU F'!$D$5:$D$72,CLUBS!$B9,'PU F'!$I$5:$I$72,"&gt;0")+COUNTIFS('PU H'!$D$5:$D$72,CLUBS!$B9,'PU H'!$I$5:$I$72,"&gt;0")+COUNTIFS('BE F'!$D$5:$D$72,CLUBS!$B9,'BE F'!$I$5:$I$72,"&gt;0")+COUNTIFS('BE H'!$D$5:$D$72,CLUBS!$B9,'BE H'!$I$5:$I$72,"&gt;0")+COUNTIFS('MI F'!$D$5:$D$72,CLUBS!$B9,'MI F'!$I$5:$I$72,"&gt;0")+COUNTIFS('MI H'!$D$5:$D$72,CLUBS!$B9,'MI H'!$I$5:$I$72,"&gt;0")+COUNTIFS('CA F'!$D$5:$D$72,CLUBS!$B9,'CA F'!$I$5:$I$72,"&gt;0")+COUNTIFS('CA H'!$D$5:$D$72,CLUBS!$B9,'CA H'!$I$5:$I$72,"&gt;0")+COUNTIFS('JU F'!$D$5:$D$72,CLUBS!$B9,'JU F'!$I$5:$I$72,"&gt;0")+COUNTIFS('JU H'!$D$5:$D$72,CLUBS!$B9,'JU H'!$I$5:$I$72,"&gt;0")</f>
        <v>0</v>
      </c>
      <c r="H9" s="26">
        <f>SUMIF('MP F'!$D$5:$D$72,CLUBS!$B9,'MP F'!$J$5:$J$72)+SUMIF('MP H'!$D$5:$D$72,CLUBS!$B9,'MP H'!$J$5:$J$72)+SUMIF('PO F'!$D$5:$D$72,CLUBS!$B9,'PO F'!$J$5:$J$72)+SUMIF('PO H'!$D$5:$D$72,CLUBS!$B9,'PO H'!$J$5:$J$72)+SUMIF('PU F'!$D$5:$D$72,CLUBS!$B9,'PU F'!$J$5:$J$72)+SUMIF('PU H'!$D$5:$D$72,CLUBS!$B9,'PU H'!$J$5:$J$72)+SUMIF('BE F'!$D$5:$D$72,CLUBS!$B9,'BE F'!$J$5:$J$72)+SUMIF('BE H'!$D$5:$D$72,CLUBS!$B9,'BE H'!$J$5:$J$72)+SUMIF('MI F'!$D$5:$D$72,CLUBS!$B9,'MI F'!$J$5:$J$72)+SUMIF('MI H'!$D$5:$D$72,CLUBS!$B9,'MI H'!$J$5:$J$72)+SUMIF('CA F'!$D$5:$D$72,CLUBS!$B9,'CA F'!$J$5:$J$72)+SUMIF('CA H'!$D$5:$D$72,CLUBS!$B9,'CA H'!$J$5:$J$72)+SUMIF('JU F'!$D$5:$D$72,CLUBS!$B9,'JU F'!$J$5:$J$72)+SUMIF('JU H'!$D$5:$D$72,CLUBS!$B9,'JU H'!$J$5:$J$72)</f>
        <v>0</v>
      </c>
      <c r="I9" s="67">
        <f>COUNTIFS('MP F'!$D$5:$D$72,CLUBS!$B9,'MP F'!$K$5:$K$72,"&gt;0")+COUNTIFS('MP H'!$D$5:$D$72,CLUBS!$B9,'MP H'!$K$5:$K$72,"&gt;0")+COUNTIFS('PO F'!$D$5:$D$72,CLUBS!$B9,'PO F'!$K$5:$K$72,"&gt;0")+COUNTIFS('PO H'!$D$5:$D$72,CLUBS!$B9,'PO H'!$K$5:$K$72,"&gt;0")+COUNTIFS('PU F'!$D$5:$D$72,CLUBS!$B9,'PU F'!$K$5:$K$72,"&gt;0")+COUNTIFS('PU H'!$D$5:$D$72,CLUBS!$B9,'PU H'!$K$5:$K$72,"&gt;0")+COUNTIFS('BE F'!$D$5:$D$72,CLUBS!$B9,'BE F'!$K$5:$K$72,"&gt;0")+COUNTIFS('BE H'!$D$5:$D$72,CLUBS!$B9,'BE H'!$K$5:$K$72,"&gt;0")+COUNTIFS('MI F'!$D$5:$D$72,CLUBS!$B9,'MI F'!$K$5:$K$72,"&gt;0")+COUNTIFS('MI H'!$D$5:$D$72,CLUBS!$B9,'MI H'!$K$5:$K$72,"&gt;0")+COUNTIFS('CA F'!$D$5:$D$72,CLUBS!$B9,'CA F'!$K$5:$K$72,"&gt;0")+COUNTIFS('CA H'!$D$5:$D$72,CLUBS!$B9,'CA H'!$K$5:$K$72,"&gt;0")+COUNTIFS('JU F'!$D$5:$D$72,CLUBS!$B9,'JU F'!$K$5:$K$72,"&gt;0")+COUNTIFS('JU H'!$D$5:$D$72,CLUBS!$B9,'JU H'!$K$5:$K$72,"&gt;0")</f>
        <v>0</v>
      </c>
      <c r="J9" s="67">
        <f>SUMIF('MP F'!$D$5:$D$72,CLUBS!$B9,'MP F'!$L$5:$L$72)+SUMIF('MP H'!$D$5:$D$72,CLUBS!$B9,'MP H'!$L$5:$L$72)+SUMIF('PO F'!$D$5:$D$72,CLUBS!$B9,'PO F'!$L$5:$L$72)+SUMIF('PO H'!$D$5:$D$72,CLUBS!$B9,'PO H'!$L$5:$L$72)+SUMIF('PU F'!$D$5:$D$72,CLUBS!$B9,'PU F'!$L$5:$L$72)+SUMIF('PU H'!$D$5:$D$72,CLUBS!$B9,'PU H'!$L$5:$L$72)+SUMIF('BE F'!$D$5:$D$72,CLUBS!$B9,'BE F'!$L$5:$L$72)+SUMIF('BE H'!$D$5:$D$72,CLUBS!$B9,'BE H'!$L$5:$L$72)+SUMIF('MI F'!$D$5:$D$72,CLUBS!$B9,'MI F'!$L$5:$L$72)+SUMIF('MI H'!$D$5:$D$72,CLUBS!$B9,'MI H'!$L$5:$L$72)+SUMIF('CA F'!$D$5:$D$72,CLUBS!$B9,'CA F'!$L$5:$L$72)+SUMIF('CA H'!$D$5:$D$72,CLUBS!$B9,'CA H'!$L$5:$L$72)+SUMIF('JU F'!$D$5:$D$72,CLUBS!$B9,'JU F'!$L$5:$L$72)+SUMIF('JU H'!$D$5:$D$72,CLUBS!$B9,'JU H'!$L$5:$L$72)</f>
        <v>0</v>
      </c>
      <c r="K9" s="26">
        <f>COUNTIFS('MP F'!$D$5:$D$72,CLUBS!$B9,'MP F'!$M$5:$M$72,"&gt;0")+COUNTIFS('MP H'!$D$5:$D$72,CLUBS!$B9,'MP H'!$M$5:$M$72,"&gt;0")+COUNTIFS('PO F'!$D$5:$D$72,CLUBS!$B9,'PO F'!$M$5:$M$72,"&gt;0")+COUNTIFS('PO H'!$D$5:$D$72,CLUBS!$B9,'PO H'!$M$5:$M$72,"&gt;0")+COUNTIFS('PU F'!$D$5:$D$72,CLUBS!$B9,'PU F'!$M$5:$M$72,"&gt;0")+COUNTIFS('PU H'!$D$5:$D$72,CLUBS!$B9,'PU H'!$M$5:$M$72,"&gt;0")+COUNTIFS('BE F'!$D$5:$D$72,CLUBS!$B9,'BE F'!$M$5:$M$72,"&gt;0")+COUNTIFS('BE H'!$D$5:$D$72,CLUBS!$B9,'BE H'!$M$5:$M$72,"&gt;0")+COUNTIFS('MI F'!$D$5:$D$72,CLUBS!$B9,'MI F'!$M$5:$M$72,"&gt;0")+COUNTIFS('MI H'!$D$5:$D$72,CLUBS!$B9,'MI H'!$M$5:$M$72,"&gt;0")+COUNTIFS('CA F'!$D$5:$D$72,CLUBS!$B9,'CA F'!$M$5:$M$72,"&gt;0")+COUNTIFS('CA H'!$D$5:$D$72,CLUBS!$B9,'CA H'!$M$5:$M$72,"&gt;0")+COUNTIFS('JU F'!$D$5:$D$72,CLUBS!$B9,'JU F'!$M$5:$M$72,"&gt;0")+COUNTIFS('JU H'!$D$5:$D$72,CLUBS!$B9,'JU H'!$M$5:$M$72,"&gt;0")</f>
        <v>0</v>
      </c>
      <c r="L9" s="26">
        <f>SUMIF('MP F'!$D$5:$D$72,CLUBS!$B9,'MP F'!$N$5:$N$72)+SUMIF('MP H'!$D$5:$D$72,CLUBS!$B9,'MP H'!$N$5:$N$72)+SUMIF('PO F'!$D$5:$D$72,CLUBS!$B9,'PO F'!$N$5:$N$72)+SUMIF('PO H'!$D$5:$D$72,CLUBS!$B9,'PO H'!$N$5:$N$72)+SUMIF('PU F'!$D$5:$D$72,CLUBS!$B9,'PU F'!$N$5:$N$72)+SUMIF('PU H'!$D$5:$D$72,CLUBS!$B9,'PU H'!$N$5:$N$72)+SUMIF('BE F'!$D$5:$D$72,CLUBS!$B9,'BE F'!$N$5:$N$72)+SUMIF('BE H'!$D$5:$D$72,CLUBS!$B9,'BE H'!$N$5:$N$72)+SUMIF('MI F'!$D$5:$D$72,CLUBS!$B9,'MI F'!$N$5:$N$72)+SUMIF('MI H'!$D$5:$D$72,CLUBS!$B9,'MI H'!$N$5:$N$72)+SUMIF('CA F'!$D$5:$D$72,CLUBS!$B9,'CA F'!$N$5:$N$72)+SUMIF('CA H'!$D$5:$D$72,CLUBS!$B9,'CA H'!$N$5:$N$72)+SUMIF('JU F'!$D$5:$D$72,CLUBS!$B9,'JU F'!$N$5:$N$72)+SUMIF('JU H'!$D$5:$D$72,CLUBS!$B9,'JU H'!$N$5:$N$72)</f>
        <v>0</v>
      </c>
      <c r="M9" s="67">
        <f>COUNTIFS('MP F'!$D$5:$D$72,CLUBS!$B9,'MP F'!$O$5:$O$72,"&gt;0")+COUNTIFS('MP H'!$D$5:$D$72,CLUBS!$B9,'MP H'!$O$5:$O$72,"&gt;0")+COUNTIFS('PO F'!$D$5:$D$72,CLUBS!$B9,'PO F'!$O$5:$O$72,"&gt;0")+COUNTIFS('PO H'!$D$5:$D$72,CLUBS!$B9,'PO H'!$O$5:$O$72,"&gt;0")+COUNTIFS('PU F'!$D$5:$D$72,CLUBS!$B9,'PU F'!$O$5:$O$72,"&gt;0")+COUNTIFS('PU H'!$D$5:$D$72,CLUBS!$B9,'PU H'!$O$5:$O$72,"&gt;0")+COUNTIFS('BE F'!$D$5:$D$72,CLUBS!$B9,'BE F'!$O$5:$O$72,"&gt;0")+COUNTIFS('BE H'!$D$5:$D$72,CLUBS!$B9,'BE H'!$O$5:$O$72,"&gt;0")+COUNTIFS('MI F'!$D$5:$D$72,CLUBS!$B9,'MI F'!$O$5:$O$72,"&gt;0")+COUNTIFS('MI H'!$D$5:$D$72,CLUBS!$B9,'MI H'!$O$5:$O$72,"&gt;0")+COUNTIFS('CA F'!$D$5:$D$72,CLUBS!$B9,'CA F'!$O$5:$O$72,"&gt;0")+COUNTIFS('CA H'!$D$5:$D$72,CLUBS!$B9,'CA H'!$O$5:$O$72,"&gt;0")+COUNTIFS('JU F'!$D$5:$D$72,CLUBS!$B9,'JU F'!$O$5:$O$72,"&gt;0")+COUNTIFS('JU H'!$D$5:$D$72,CLUBS!$B9,'JU H'!$O$5:$O$72,"&gt;0")</f>
        <v>0</v>
      </c>
      <c r="N9" s="67">
        <f>SUMIF('MP F'!$D$5:$D$72,CLUBS!$B9,'MP F'!$P$5:$P$72)+SUMIF('MP H'!$D$5:$D$72,CLUBS!$B9,'MP H'!$P$5:$P$72)+SUMIF('PO F'!$D$5:$D$72,CLUBS!$B9,'PO F'!$P$5:$P$72)+SUMIF('PO H'!$D$5:$D$72,CLUBS!$B9,'PO H'!$P$5:$P$72)+SUMIF('PU F'!$D$5:$D$72,CLUBS!$B9,'PU F'!$P$5:$P$72)+SUMIF('PU H'!$D$5:$D$72,CLUBS!$B9,'PU H'!$P$5:$P$72)+SUMIF('BE F'!$D$5:$D$72,CLUBS!$B9,'BE F'!$P$5:$P$72)+SUMIF('BE H'!$D$5:$D$72,CLUBS!$B9,'BE H'!$P$5:$P$72)+SUMIF('MI F'!$D$5:$D$72,CLUBS!$B9,'MI F'!$P$5:$P$72)+SUMIF('MI H'!$D$5:$D$72,CLUBS!$B9,'MI H'!$P$5:$P$72)+SUMIF('CA F'!$D$5:$D$72,CLUBS!$B9,'CA F'!$P$5:$P$72)+SUMIF('CA H'!$D$5:$D$72,CLUBS!$B9,'CA H'!$P$5:$P$72)+SUMIF('JU F'!$D$5:$D$72,CLUBS!$B9,'JU F'!$P$5:$P$72)+SUMIF('JU H'!$D$5:$D$72,CLUBS!$B9,'JU H'!$P$5:$P$72)</f>
        <v>0</v>
      </c>
      <c r="O9" s="26">
        <f>COUNTIFS('MP F'!$D$5:$D$72,CLUBS!$B9,'MP F'!$Q$5:$Q$72,"&gt;0")+COUNTIFS('MP H'!$D$5:$D$72,CLUBS!$B9,'MP H'!$Q$5:$Q$72,"&gt;0")+COUNTIFS('PO F'!$D$5:$D$72,CLUBS!$B9,'PO F'!$Q$5:$Q$72,"&gt;0")+COUNTIFS('PO H'!$D$5:$D$72,CLUBS!$B9,'PO H'!$Q$5:$Q$72,"&gt;0")+COUNTIFS('PU F'!$D$5:$D$72,CLUBS!$B9,'PU F'!$Q$5:$Q$72,"&gt;0")+COUNTIFS('PU H'!$D$5:$D$72,CLUBS!$B9,'PU H'!$Q$5:$Q$72,"&gt;0")+COUNTIFS('BE F'!$D$5:$D$72,CLUBS!$B9,'BE F'!$Q$5:$Q$72,"&gt;0")+COUNTIFS('BE H'!$D$5:$D$72,CLUBS!$B9,'BE H'!$Q$5:$Q$72,"&gt;0")+COUNTIFS('MI F'!$D$5:$D$72,CLUBS!$B9,'MI F'!$Q$5:$Q$72,"&gt;0")+COUNTIFS('MI H'!$D$5:$D$72,CLUBS!$B9,'MI H'!$Q$5:$Q$72,"&gt;0")+COUNTIFS('CA F'!$D$5:$D$72,CLUBS!$B9,'CA F'!$Q$5:$Q$72,"&gt;0")+COUNTIFS('CA H'!$D$5:$D$72,CLUBS!$B9,'CA H'!$Q$5:$Q$72,"&gt;0")+COUNTIFS('JU F'!$D$5:$D$72,CLUBS!$B9,'JU F'!$Q$5:$Q$72,"&gt;0")+COUNTIFS('JU H'!$D$5:$D$72,CLUBS!$B9,'JU H'!$Q$5:$Q$72,"&gt;0")</f>
        <v>0</v>
      </c>
      <c r="P9" s="26">
        <f>SUMIF('MP F'!$D$5:$D$72,CLUBS!$B9,'MP F'!$R$5:$R$72)+SUMIF('MP H'!$D$5:$D$72,CLUBS!$B9,'MP H'!$R$5:$R$72)+SUMIF('PO F'!$D$5:$D$72,CLUBS!$B9,'PO F'!$R$5:$R$72)+SUMIF('PO H'!$D$5:$D$72,CLUBS!$B9,'PO H'!$R$5:$R$72)+SUMIF('PU F'!$D$5:$D$72,CLUBS!$B9,'PU F'!$R$5:$R$72)+SUMIF('PU H'!$D$5:$D$72,CLUBS!$B9,'PU H'!$R$5:$R$72)+SUMIF('BE F'!$D$5:$D$72,CLUBS!$B9,'BE F'!$R$5:$R$72)+SUMIF('BE H'!$D$5:$D$72,CLUBS!$B9,'BE H'!$R$5:$R$72)+SUMIF('MI F'!$D$5:$D$72,CLUBS!$B9,'MI F'!$R$5:$R$72)+SUMIF('MI H'!$D$5:$D$72,CLUBS!$B9,'MI H'!$R$5:$R$72)+SUMIF('CA F'!$D$5:$D$72,CLUBS!$B9,'CA F'!$R$5:$R$72)+SUMIF('CA H'!$D$5:$D$72,CLUBS!$B9,'CA H'!$R$5:$R$72)+SUMIF('JU F'!$D$5:$D$72,CLUBS!$B9,'JU F'!$R$5:$R$72)+SUMIF('JU H'!$D$5:$D$72,CLUBS!$B9,'JU H'!$R$5:$R$72)</f>
        <v>0</v>
      </c>
      <c r="Q9" s="67">
        <f>COUNTIFS('MP F'!$D$5:$D$72,CLUBS!$B9,'MP F'!$S$5:$S$72,"&gt;0")+COUNTIFS('MP H'!$D$5:$D$72,CLUBS!$B9,'MP H'!$S$5:$S$72,"&gt;0")+COUNTIFS('PO F'!$D$5:$D$72,CLUBS!$B9,'PO F'!$S$5:$S$72,"&gt;0")+COUNTIFS('PO H'!$D$5:$D$72,CLUBS!$B9,'PO H'!$S$5:$S$72,"&gt;0")+COUNTIFS('PU F'!$D$5:$D$72,CLUBS!$B9,'PU F'!$S$5:$S$72,"&gt;0")+COUNTIFS('PU H'!$D$5:$D$72,CLUBS!$B9,'PU H'!$S$5:$S$72,"&gt;0")+COUNTIFS('BE F'!$D$5:$D$72,CLUBS!$B9,'BE F'!$S$5:$S$72,"&gt;0")+COUNTIFS('BE H'!$D$5:$D$72,CLUBS!$B9,'BE H'!$S$5:$S$72,"&gt;0")+COUNTIFS('MI F'!$D$5:$D$72,CLUBS!$B9,'MI F'!$S$5:$S$72,"&gt;0")+COUNTIFS('MI H'!$D$5:$D$72,CLUBS!$B9,'MI H'!$S$5:$S$72,"&gt;0")+COUNTIFS('CA F'!$D$5:$D$72,CLUBS!$B9,'CA F'!$S$5:$S$72,"&gt;0")+COUNTIFS('CA H'!$D$5:$D$72,CLUBS!$B9,'CA H'!$S$5:$S$72,"&gt;0")+COUNTIFS('JU F'!$D$5:$D$72,CLUBS!$B9,'JU F'!$S$5:$S$72,"&gt;0")+COUNTIFS('JU H'!$D$5:$D$72,CLUBS!$B9,'JU H'!$S$5:$S$72,"&gt;0")</f>
        <v>0</v>
      </c>
      <c r="R9" s="67">
        <f>SUMIF('MP F'!$D$5:$D$72,CLUBS!$B9,'MP F'!$T$5:$T$72)+SUMIF('MP H'!$D$5:$D$72,CLUBS!$B9,'MP H'!$T$5:$T$72)+SUMIF('PO F'!$D$5:$D$72,CLUBS!$B9,'PO F'!$T$5:$T$72)+SUMIF('PO H'!$D$5:$D$72,CLUBS!$B9,'PO H'!$T$5:$T$72)+SUMIF('PU F'!$D$5:$D$72,CLUBS!$B9,'PU F'!$T$5:$T$72)+SUMIF('PU H'!$D$5:$D$72,CLUBS!$B9,'PU H'!$T$5:$T$72)+SUMIF('BE F'!$D$5:$D$72,CLUBS!$B9,'BE F'!$T$5:$T$72)+SUMIF('BE H'!$D$5:$D$72,CLUBS!$B9,'BE H'!$T$5:$T$72)+SUMIF('MI F'!$D$5:$D$72,CLUBS!$B9,'MI F'!$T$5:$T$72)+SUMIF('MI H'!$D$5:$D$72,CLUBS!$B9,'MI H'!$T$5:$T$72)+SUMIF('CA F'!$D$5:$D$72,CLUBS!$B9,'CA F'!$T$5:$T$72)+SUMIF('CA H'!$D$5:$D$72,CLUBS!$B9,'CA H'!$T$5:$T$72)+SUMIF('JU F'!$D$5:$D$72,CLUBS!$B9,'JU F'!$T$5:$T$72)+SUMIF('JU H'!$D$5:$D$72,CLUBS!$B9,'JU H'!$T$5:$T$72)</f>
        <v>0</v>
      </c>
      <c r="S9" s="26">
        <f>COUNTIFS('MP F'!$D$5:$D$72,CLUBS!$B9,'MP F'!$U$5:$U$72,"&gt;0")+COUNTIFS('MP H'!$D$5:$D$72,CLUBS!$B9,'MP H'!$U$5:$U$72,"&gt;0")+COUNTIFS('PO F'!$D$5:$D$72,CLUBS!$B9,'PO F'!$U$5:$U$72,"&gt;0")+COUNTIFS('PO H'!$D$5:$D$72,CLUBS!$B9,'PO H'!$U$5:$U$72,"&gt;0")+COUNTIFS('PU F'!$D$5:$D$72,CLUBS!$B9,'PU F'!$U$5:$U$72,"&gt;0")+COUNTIFS('PU H'!$D$5:$D$72,CLUBS!$B9,'PU H'!$U$5:$U$72,"&gt;0")+COUNTIFS('BE F'!$D$5:$D$72,CLUBS!$B9,'BE F'!$U$5:$U$72,"&gt;0")+COUNTIFS('BE H'!$D$5:$D$72,CLUBS!$B9,'BE H'!$U$5:$U$72,"&gt;0")+COUNTIFS('MI F'!$D$5:$D$72,CLUBS!$B9,'MI F'!$U$5:$U$72,"&gt;0")+COUNTIFS('MI H'!$D$5:$D$72,CLUBS!$B9,'MI H'!$U$5:$U$72,"&gt;0")+COUNTIFS('CA F'!$D$5:$D$72,CLUBS!$B9,'CA F'!$U$5:$U$72,"&gt;0")+COUNTIFS('CA H'!$D$5:$D$72,CLUBS!$B9,'CA H'!$U$5:$U$72,"&gt;0")+COUNTIFS('JU F'!$D$5:$D$72,CLUBS!$B9,'JU F'!$U$5:$U$72,"&gt;0")+COUNTIFS('JU H'!$D$5:$D$72,CLUBS!$B9,'JU H'!$U$5:$U$72,"&gt;0")</f>
        <v>0</v>
      </c>
      <c r="T9" s="26">
        <f>SUMIF('MP F'!$D$5:$D$72,CLUBS!$B9,'MP F'!$V$5:$V$72)+SUMIF('MP H'!$D$5:$D$72,CLUBS!$B9,'MP H'!$V$5:$V$72)+SUMIF('PO F'!$D$5:$D$72,CLUBS!$B9,'PO F'!$V$5:$V$72)+SUMIF('PO H'!$D$5:$D$72,CLUBS!$B9,'PO H'!$V$5:$V$72)+SUMIF('PU F'!$D$5:$D$72,CLUBS!$B9,'PU F'!$V$5:$V$72)+SUMIF('PU H'!$D$5:$D$72,CLUBS!$B9,'PU H'!$V$5:$V$72)+SUMIF('BE F'!$D$5:$D$72,CLUBS!$B9,'BE F'!$V$5:$V$72)+SUMIF('BE H'!$D$5:$D$72,CLUBS!$B9,'BE H'!$V$5:$V$72)+SUMIF('MI F'!$D$5:$D$72,CLUBS!$B9,'MI F'!$V$5:$V$72)+SUMIF('MI H'!$D$5:$D$72,CLUBS!$B9,'MI H'!$V$5:$V$72)+SUMIF('CA F'!$D$5:$D$72,CLUBS!$B9,'CA F'!$V$5:$V$72)+SUMIF('CA H'!$D$5:$D$72,CLUBS!$B9,'CA H'!$V$5:$V$72)+SUMIF('JU F'!$D$5:$D$72,CLUBS!$B9,'JU F'!$V$5:$V$72)+SUMIF('JU H'!$D$5:$D$72,CLUBS!$B9,'JU H'!$V$5:$V$72)</f>
        <v>0</v>
      </c>
      <c r="U9" s="67">
        <f>COUNTIFS('MP F'!$D$5:$D$72,CLUBS!$B9,'MP F'!$W$5:$W$72,"&gt;0")+COUNTIFS('MP H'!$D$5:$D$72,CLUBS!$B9,'MP H'!$W$5:$W$72,"&gt;0")+COUNTIFS('PO F'!$D$5:$D$72,CLUBS!$B9,'PO F'!$W$5:$W$72,"&gt;0")+COUNTIFS('PO H'!$D$5:$D$72,CLUBS!$B9,'PO H'!$W$5:$W$72,"&gt;0")+COUNTIFS('PU F'!$D$5:$D$72,CLUBS!$B9,'PU F'!$W$5:$W$72,"&gt;0")+COUNTIFS('PU H'!$D$5:$D$72,CLUBS!$B9,'PU H'!$W$5:$W$72,"&gt;0")+COUNTIFS('BE F'!$D$5:$D$72,CLUBS!$B9,'BE F'!$W$5:$W$72,"&gt;0")+COUNTIFS('BE H'!$D$5:$D$72,CLUBS!$B9,'BE H'!$W$5:$W$72,"&gt;0")+COUNTIFS('MI F'!$D$5:$D$72,CLUBS!$B9,'MI F'!$W$5:$W$72,"&gt;0")+COUNTIFS('MI H'!$D$5:$D$72,CLUBS!$B9,'MI H'!$W$5:$W$72,"&gt;0")+COUNTIFS('CA F'!$D$5:$D$72,CLUBS!$B9,'CA F'!$W$5:$W$72,"&gt;0")+COUNTIFS('CA H'!$D$5:$D$72,CLUBS!$B9,'CA H'!$W$5:$W$72,"&gt;0")+COUNTIFS('JU F'!$D$5:$D$72,CLUBS!$B9,'JU F'!$W$5:$W$72,"&gt;0")+COUNTIFS('JU H'!$D$5:$D$72,CLUBS!$B9,'JU H'!$W$5:$W$72,"&gt;0")</f>
        <v>0</v>
      </c>
      <c r="V9" s="67">
        <f>SUMIF('MP F'!$D$5:$D$72,CLUBS!$B9,'MP F'!$X$5:$X$72)+SUMIF('MP H'!$D$5:$D$72,CLUBS!$B9,'MP H'!$X$5:$X$72)+SUMIF('PO F'!$D$5:$D$72,CLUBS!$B9,'PO F'!$X$5:$X$72)+SUMIF('PO H'!$D$5:$D$72,CLUBS!$B9,'PO H'!$X$5:$X$72)+SUMIF('PU F'!$D$5:$D$72,CLUBS!$B9,'PU F'!$X$5:$X$72)+SUMIF('PU H'!$D$5:$D$72,CLUBS!$B9,'PU H'!$X$5:$X$72)+SUMIF('BE F'!$D$5:$D$72,CLUBS!$B9,'BE F'!$X$5:$X$72)+SUMIF('BE H'!$D$5:$D$72,CLUBS!$B9,'BE H'!$X$5:$X$72)+SUMIF('MI F'!$D$5:$D$72,CLUBS!$B9,'MI F'!$X$5:$X$72)+SUMIF('MI H'!$D$5:$D$72,CLUBS!$B9,'MI H'!$X$5:$X$72)+SUMIF('CA F'!$D$5:$D$72,CLUBS!$B9,'CA F'!$X$5:$X$72)+SUMIF('CA H'!$D$5:$D$72,CLUBS!$B9,'CA H'!$X$5:$X$72)+SUMIF('JU F'!$D$5:$D$72,CLUBS!$B9,'JU F'!$X$5:$X$72)+SUMIF('JU H'!$D$5:$D$72,CLUBS!$B9,'JU H'!$X$5:$X$72)</f>
        <v>0</v>
      </c>
      <c r="W9" s="26">
        <f>COUNTIFS('MP F'!$D$5:$D$72,CLUBS!$B9,'MP F'!$Y$5:$Y$72,"&gt;0")+COUNTIFS('MP H'!$D$5:$D$72,CLUBS!$B9,'MP H'!$Y$5:$Y$72,"&gt;0")+COUNTIFS('PO F'!$D$5:$D$72,CLUBS!$B9,'PO F'!$Y$5:$Y$72,"&gt;0")+COUNTIFS('PO H'!$D$5:$D$72,CLUBS!$B9,'PO H'!$Y$5:$Y$72,"&gt;0")+COUNTIFS('PU F'!$D$5:$D$72,CLUBS!$B9,'PU F'!$Y$5:$Y$72,"&gt;0")+COUNTIFS('PU H'!$D$5:$D$72,CLUBS!$B9,'PU H'!$Y$5:$Y$72,"&gt;0")+COUNTIFS('BE F'!$D$5:$D$72,CLUBS!$B9,'BE F'!$Y$5:$Y$72,"&gt;0")+COUNTIFS('BE H'!$D$5:$D$72,CLUBS!$B9,'BE H'!$Y$5:$Y$72,"&gt;0")+COUNTIFS('MI F'!$D$5:$D$72,CLUBS!$B9,'MI F'!$Y$5:$Y$72,"&gt;0")+COUNTIFS('MI H'!$D$5:$D$72,CLUBS!$B9,'MI H'!$Y$5:$Y$72,"&gt;0")+COUNTIFS('CA F'!$D$5:$D$72,CLUBS!$B9,'CA F'!$Y$5:$Y$72,"&gt;0")+COUNTIFS('CA H'!$D$5:$D$72,CLUBS!$B9,'CA H'!$Y$5:$Y$72,"&gt;0")+COUNTIFS('JU F'!$D$5:$D$72,CLUBS!$B9,'JU F'!$Y$5:$Y$72,"&gt;0")+COUNTIFS('JU H'!$D$5:$D$72,CLUBS!$B9,'JU H'!$Y$5:$Y$72,"&gt;0")</f>
        <v>0</v>
      </c>
      <c r="X9" s="26">
        <f>SUMIF('MP F'!$D$5:$D$72,CLUBS!$B9,'MP F'!$Z$5:$Z$72)+SUMIF('MP H'!$D$5:$D$72,CLUBS!$B9,'MP H'!$Z$5:$Z$72)+SUMIF('PO F'!$D$5:$D$72,CLUBS!$B9,'PO F'!$Z$5:$Z$72)+SUMIF('PO H'!$D$5:$D$72,CLUBS!$B9,'PO H'!$Z$5:$Z$72)+SUMIF('PU F'!$D$5:$D$72,CLUBS!$B9,'PU F'!$Z$5:$Z$72)+SUMIF('PU H'!$D$5:$D$72,CLUBS!$B9,'PU H'!$Z$5:$Z$72)+SUMIF('BE F'!$D$5:$D$72,CLUBS!$B9,'BE F'!$Z$5:$Z$72)+SUMIF('BE H'!$D$5:$D$72,CLUBS!$B9,'BE H'!$Z$5:$Z$72)+SUMIF('MI F'!$D$5:$D$72,CLUBS!$B9,'MI F'!$Z$5:$Z$72)+SUMIF('MI H'!$D$5:$D$72,CLUBS!$B9,'MI H'!$Z$5:$Z$72)+SUMIF('CA F'!$D$5:$D$72,CLUBS!$B9,'CA F'!$Z$5:$Z$72)+SUMIF('CA H'!$D$5:$D$72,CLUBS!$B9,'CA H'!$Z$5:$Z$72)+SUMIF('JU F'!$D$5:$D$72,CLUBS!$B9,'JU F'!$Z$5:$Z$72)+SUMIF('JU H'!$D$5:$D$72,CLUBS!$B9,'JU H'!$Z$5:$Z$72)</f>
        <v>0</v>
      </c>
      <c r="Y9" s="26">
        <f>COUNTIFS('MP F'!$D$5:$D$72,CLUBS!$B9,'MP F'!$AA$5:$AA$72,"&gt;0")+COUNTIFS('MP H'!$D$5:$D$72,CLUBS!$B9,'MP H'!$AA$5:$AA$72,"&gt;0")+COUNTIFS('PO F'!$D$5:$D$72,CLUBS!$B9,'PO F'!$AA$5:$AA$72,"&gt;0")+COUNTIFS('PO H'!$D$5:$D$72,CLUBS!$B9,'PO H'!$AA$5:$AA$72,"&gt;0")+COUNTIFS('PU F'!$D$5:$D$72,CLUBS!$B9,'PU F'!$AA$5:$AA$72,"&gt;0")+COUNTIFS('PU H'!$D$5:$D$72,CLUBS!$B9,'PU H'!$AA$5:$AA$72,"&gt;0")+COUNTIFS('BE F'!$D$5:$D$72,CLUBS!$B9,'BE F'!$AA$5:$AA$72,"&gt;0")+COUNTIFS('BE H'!$D$5:$D$72,CLUBS!$B9,'BE H'!$AA$5:$AA$72,"&gt;0")+COUNTIFS('MI F'!$D$5:$D$72,CLUBS!$B9,'MI F'!$AA$5:$AA$72,"&gt;0")+COUNTIFS('MI H'!$D$5:$D$72,CLUBS!$B9,'MI H'!$AA$5:$AA$72,"&gt;0")+COUNTIFS('CA F'!$D$5:$D$72,CLUBS!$B9,'CA F'!$AA$5:$AA$72,"&gt;0")+COUNTIFS('CA H'!$D$5:$D$72,CLUBS!$B9,'CA H'!$AA$5:$AA$72,"&gt;0")+COUNTIFS('JU F'!$D$5:$D$72,CLUBS!$B9,'JU F'!$AA$5:$AA$72,"&gt;0")+COUNTIFS('JU H'!$D$5:$D$72,CLUBS!$B9,'JU H'!$AA$5:$AA$72,"&gt;0")</f>
        <v>0</v>
      </c>
      <c r="Z9" s="26">
        <f>SUMIF('MP F'!$D$5:$D$72,CLUBS!$B9,'MP F'!$AB$5:$AB$72)+SUMIF('MP H'!$D$5:$D$72,CLUBS!$B9,'MP H'!$AB$5:$AB$72)+SUMIF('PO F'!$D$5:$D$72,CLUBS!$B9,'PO F'!$AB$5:$AB$72)+SUMIF('PO H'!$D$5:$D$72,CLUBS!$B9,'PO H'!$AB$5:$AB$72)+SUMIF('PU F'!$D$5:$D$72,CLUBS!$B9,'PU F'!$AB$5:$AB$72)+SUMIF('PU H'!$D$5:$D$72,CLUBS!$B9,'PU H'!$AB$5:$AB$72)+SUMIF('BE F'!$D$5:$D$72,CLUBS!$B9,'BE F'!$AB$5:$AB$72)+SUMIF('BE H'!$D$5:$D$72,CLUBS!$B9,'BE H'!$AB$5:$AB$72)+SUMIF('MI F'!$D$5:$D$72,CLUBS!$B9,'MI F'!$AB$5:$AB$72)+SUMIF('MI H'!$D$5:$D$72,CLUBS!$B9,'MI H'!$AB$5:$AB$72)+SUMIF('CA F'!$D$5:$D$72,CLUBS!$B9,'CA F'!$AB$5:$AB$72)+SUMIF('CA H'!$D$5:$D$72,CLUBS!$B9,'CA H'!$AB$5:$AB$72)+SUMIF('JU F'!$D$5:$D$72,CLUBS!$B9,'JU F'!$AB$5:$AB$72)+SUMIF('JU H'!$D$5:$D$72,CLUBS!$B9,'JU H'!$AB$5:$AB$72)</f>
        <v>0</v>
      </c>
      <c r="AA9" s="26">
        <f>COUNTIFS('MP F'!$D$5:$D$72,CLUBS!$B9,'MP F'!$AC$5:$AC$72,"&gt;0")+COUNTIFS('MP H'!$D$5:$D$72,CLUBS!$B9,'MP H'!$AC$5:$AC$72,"&gt;0")+COUNTIFS('PO F'!$D$5:$D$72,CLUBS!$B9,'PO F'!$AC$5:$AC$72,"&gt;0")+COUNTIFS('PO H'!$D$5:$D$72,CLUBS!$B9,'PO H'!$AC$5:$AC$72,"&gt;0")+COUNTIFS('PU F'!$D$5:$D$72,CLUBS!$B9,'PU F'!$AC$5:$AC$72,"&gt;0")+COUNTIFS('PU H'!$D$5:$D$72,CLUBS!$B9,'PU H'!$AC$5:$AC$72,"&gt;0")+COUNTIFS('BE F'!$D$5:$D$72,CLUBS!$B9,'BE F'!$AC$5:$AC$72,"&gt;0")+COUNTIFS('BE H'!$D$5:$D$72,CLUBS!$B9,'BE H'!$AC$5:$AC$72,"&gt;0")+COUNTIFS('MI F'!$D$5:$D$72,CLUBS!$B9,'MI F'!$AC$5:$AC$72,"&gt;0")+COUNTIFS('MI H'!$D$5:$D$72,CLUBS!$B9,'MI H'!$AC$5:$AC$72,"&gt;0")+COUNTIFS('CA F'!$D$5:$D$72,CLUBS!$B9,'CA F'!$AC$5:$AC$72,"&gt;0")+COUNTIFS('CA H'!$D$5:$D$72,CLUBS!$B9,'CA H'!$AC$5:$AC$72,"&gt;0")+COUNTIFS('JU F'!$D$5:$D$72,CLUBS!$B9,'JU F'!$AC$5:$AC$72,"&gt;0")+COUNTIFS('JU H'!$D$5:$D$72,CLUBS!$B9,'JU H'!$AC$5:$AC$72,"&gt;0")</f>
        <v>0</v>
      </c>
      <c r="AB9" s="26">
        <f>SUMIF('MP F'!$D$5:$D$72,CLUBS!$B9,'MP F'!$AD$5:$AD$72)+SUMIF('MP H'!$D$5:$D$72,CLUBS!$B9,'MP H'!$AD$5:$AD$72)+SUMIF('PO F'!$D$5:$D$72,CLUBS!$B9,'PO F'!$AD$5:$AD$72)+SUMIF('PO H'!$D$5:$D$72,CLUBS!$B9,'PO H'!$AD$5:$AD$72)+SUMIF('PU F'!$D$5:$D$72,CLUBS!$B9,'PU F'!$AD$5:$AD$72)+SUMIF('PU H'!$D$5:$D$72,CLUBS!$B9,'PU H'!$AD$5:$AD$72)+SUMIF('BE F'!$D$5:$D$72,CLUBS!$B9,'BE F'!$AD$5:$AD$72)+SUMIF('BE H'!$D$5:$D$72,CLUBS!$B9,'BE H'!$AD$5:$AD$72)+SUMIF('MI F'!$D$5:$D$72,CLUBS!$B9,'MI F'!$AD$5:$AD$72)+SUMIF('MI H'!$D$5:$D$72,CLUBS!$B9,'MI H'!$AD$5:$AD$72)+SUMIF('CA F'!$D$5:$D$72,CLUBS!$B9,'CA F'!$AD$5:$AD$72)+SUMIF('CA H'!$D$5:$D$72,CLUBS!$B9,'CA H'!$AD$5:$AD$72)+SUMIF('JU F'!$D$5:$D$72,CLUBS!$B9,'JU F'!$AD$5:$AD$72)+SUMIF('JU H'!$D$5:$D$72,CLUBS!$B9,'JU H'!$AD$5:$AD$72)</f>
        <v>0</v>
      </c>
      <c r="AC9" s="26">
        <f>COUNTIFS('MP F'!$D$5:$D$72,CLUBS!$B9,'MP F'!$AE$5:$AE$72,"&gt;0")+COUNTIFS('MP H'!$D$5:$D$72,CLUBS!$B9,'MP H'!$AE$5:$AE$72,"&gt;0")+COUNTIFS('PO F'!$D$5:$D$72,CLUBS!$B9,'PO F'!$AE$5:$AE$72,"&gt;0")+COUNTIFS('PO H'!$D$5:$D$72,CLUBS!$B9,'PO H'!$AE$5:$AE$72,"&gt;0")+COUNTIFS('PU F'!$D$5:$D$72,CLUBS!$B9,'PU F'!$AE$5:$AE$72,"&gt;0")+COUNTIFS('PU H'!$D$5:$D$72,CLUBS!$B9,'PU H'!$AE$5:$AE$72,"&gt;0")+COUNTIFS('BE F'!$D$5:$D$72,CLUBS!$B9,'BE F'!$AE$5:$AE$72,"&gt;0")+COUNTIFS('BE H'!$D$5:$D$72,CLUBS!$B9,'BE H'!$AE$5:$AE$72,"&gt;0")+COUNTIFS('MI F'!$D$5:$D$72,CLUBS!$B9,'MI F'!$AE$5:$AE$72,"&gt;0")+COUNTIFS('MI H'!$D$5:$D$72,CLUBS!$B9,'MI H'!$AE$5:$AE$72,"&gt;0")+COUNTIFS('CA F'!$D$5:$D$72,CLUBS!$B9,'CA F'!$AE$5:$AE$72,"&gt;0")+COUNTIFS('CA H'!$D$5:$D$72,CLUBS!$B9,'CA H'!$AE$5:$AE$72,"&gt;0")+COUNTIFS('JU F'!$D$5:$D$72,CLUBS!$B9,'JU F'!$AE$5:$AE$72,"&gt;0")+COUNTIFS('JU H'!$D$5:$D$72,CLUBS!$B9,'JU H'!$AE$5:$AE$72,"&gt;0")</f>
        <v>0</v>
      </c>
      <c r="AD9" s="26">
        <f>SUMIF('MP F'!$D$5:$D$72,CLUBS!$B9,'MP F'!$AF$5:$AF$72)+SUMIF('MP H'!$D$5:$D$72,CLUBS!$B9,'MP H'!$AF$5:$AF$72)+SUMIF('PO F'!$D$5:$D$72,CLUBS!$B9,'PO F'!$AF$5:$AF$72)+SUMIF('PO H'!$D$5:$D$72,CLUBS!$B9,'PO H'!$AF$5:$AF$72)+SUMIF('PU F'!$D$5:$D$72,CLUBS!$B9,'PU F'!$AF$5:$AF$72)+SUMIF('PU H'!$D$5:$D$72,CLUBS!$B9,'PU H'!$AF$5:$AF$72)+SUMIF('BE F'!$D$5:$D$72,CLUBS!$B9,'BE F'!$AF$5:$AF$72)+SUMIF('BE H'!$D$5:$D$72,CLUBS!$B9,'BE H'!$AF$5:$AF$72)+SUMIF('MI F'!$D$5:$D$72,CLUBS!$B9,'MI F'!$AF$5:$AF$72)+SUMIF('MI H'!$D$5:$D$72,CLUBS!$B9,'MI H'!$AF$5:$AF$72)+SUMIF('CA F'!$D$5:$D$72,CLUBS!$B9,'CA F'!$AF$5:$AF$72)+SUMIF('CA H'!$D$5:$D$72,CLUBS!$B9,'CA H'!$AF$5:$AF$72)+SUMIF('JU F'!$D$5:$D$72,CLUBS!$B9,'JU F'!$AF$5:$AF$72)+SUMIF('JU H'!$D$5:$D$72,CLUBS!$B9,'JU H'!$AF$5:$AF$72)</f>
        <v>0</v>
      </c>
      <c r="AE9" s="26">
        <f>COUNTIFS('MP F'!$D$5:$D$72,CLUBS!$B9,'MP F'!$AG$5:$AG$72,"&gt;0")+COUNTIFS('MP H'!$D$5:$D$72,CLUBS!$B9,'MP H'!$AG$5:$AG$72,"&gt;0")+COUNTIFS('PO F'!$D$5:$D$72,CLUBS!$B9,'PO F'!$AG$5:$AG$72,"&gt;0")+COUNTIFS('PO H'!$D$5:$D$72,CLUBS!$B9,'PO H'!$AG$5:$AG$72,"&gt;0")+COUNTIFS('PU F'!$D$5:$D$72,CLUBS!$B9,'PU F'!$AG$5:$AG$72,"&gt;0")+COUNTIFS('PU H'!$D$5:$D$72,CLUBS!$B9,'PU H'!$AG$5:$AG$72,"&gt;0")+COUNTIFS('BE F'!$D$5:$D$72,CLUBS!$B9,'BE F'!$AG$5:$AG$72,"&gt;0")+COUNTIFS('BE H'!$D$5:$D$72,CLUBS!$B9,'BE H'!$AG$5:$AG$72,"&gt;0")+COUNTIFS('MI F'!$D$5:$D$72,CLUBS!$B9,'MI F'!$AG$5:$AG$72,"&gt;0")+COUNTIFS('MI H'!$D$5:$D$72,CLUBS!$B9,'MI H'!$AG$5:$AG$72,"&gt;0")+COUNTIFS('CA F'!$D$5:$D$72,CLUBS!$B9,'CA F'!$AG$5:$AG$72,"&gt;0")+COUNTIFS('CA H'!$D$5:$D$72,CLUBS!$B9,'CA H'!$AG$5:$AG$72,"&gt;0")+COUNTIFS('JU F'!$D$5:$D$72,CLUBS!$B9,'JU F'!$AG$5:$AG$72,"&gt;0")+COUNTIFS('JU H'!$D$5:$D$72,CLUBS!$B9,'JU H'!$AG$5:$AG$72,"&gt;0")</f>
        <v>0</v>
      </c>
      <c r="AF9" s="26">
        <f>SUMIF('MP F'!$D$5:$D$72,CLUBS!$B9,'MP F'!$AH$5:$AH$72)+SUMIF('MP H'!$D$5:$D$72,CLUBS!$B9,'MP H'!$AH$5:$AH$72)+SUMIF('PO F'!$D$5:$D$72,CLUBS!$B9,'PO F'!$AH$5:$AH$72)+SUMIF('PO H'!$D$5:$D$72,CLUBS!$B9,'PO H'!$AH$5:$AH$72)+SUMIF('PU F'!$D$5:$D$72,CLUBS!$B9,'PU F'!$AH$5:$AH$72)+SUMIF('PU H'!$D$5:$D$72,CLUBS!$B9,'PU H'!$AH$5:$AH$72)+SUMIF('BE F'!$D$5:$D$72,CLUBS!$B9,'BE F'!$AH$5:$AH$72)+SUMIF('BE H'!$D$5:$D$72,CLUBS!$B9,'BE H'!$AH$5:$AH$72)+SUMIF('MI F'!$D$5:$D$72,CLUBS!$B9,'MI F'!$AH$5:$AH$72)+SUMIF('MI H'!$D$5:$D$72,CLUBS!$B9,'MI H'!$AH$5:$AH$72)+SUMIF('CA F'!$D$5:$D$72,CLUBS!$B9,'CA F'!$AH$5:$AH$72)+SUMIF('CA H'!$D$5:$D$72,CLUBS!$B9,'CA H'!$AH$5:$AH$72)+SUMIF('JU F'!$D$5:$D$72,CLUBS!$B9,'JU F'!$AH$5:$AH$72)+SUMIF('JU H'!$D$5:$D$72,CLUBS!$B9,'JU H'!$AH$5:$AH$72)</f>
        <v>0</v>
      </c>
      <c r="AG9" s="16">
        <f t="shared" si="2"/>
        <v>1</v>
      </c>
      <c r="AH9" s="28">
        <f t="shared" si="3"/>
        <v>69</v>
      </c>
      <c r="AI9" s="29">
        <f t="shared" si="4"/>
        <v>69</v>
      </c>
      <c r="AJ9" s="14">
        <f>COUNTIF('Licenciés Jeunes 2023'!F:F,CLUBS!B9)</f>
        <v>0</v>
      </c>
      <c r="AK9" s="27">
        <f t="shared" si="5"/>
        <v>0</v>
      </c>
      <c r="AL9" s="22"/>
    </row>
    <row r="10" spans="1:38" ht="13.5">
      <c r="A10" s="34">
        <f t="shared" si="0"/>
        <v>5</v>
      </c>
      <c r="B10" s="62" t="s">
        <v>23</v>
      </c>
      <c r="C10" s="14">
        <f>COUNTIFS('MP F'!$D$5:$D$72,CLUBS!$B10,'MP F'!$E$5:$E$72,"&gt;0")+COUNTIFS('MP H'!$D$5:$D$72,CLUBS!$B10,'MP H'!$E$5:$E$72,"&gt;0")+COUNTIFS('PO F'!$D$5:$D$72,CLUBS!$B10,'PO F'!$E$5:$E$72,"&gt;0")+COUNTIFS('PO H'!$D$5:$D$72,CLUBS!$B10,'PO H'!$E$5:$E$72,"&gt;0")+COUNTIFS('PU F'!$D$5:$D$72,CLUBS!$B10,'PU F'!$E$5:$E$72,"&gt;0")+COUNTIFS('PU H'!$D$5:$D$72,CLUBS!$B10,'PU H'!$E$5:$E$72,"&gt;0")+COUNTIFS('BE F'!$D$5:$D$72,CLUBS!$B10,'BE F'!$E$5:$E$72,"&gt;0")+COUNTIFS('BE H'!$D$5:$D$72,CLUBS!$B10,'BE H'!$E$5:$E$72,"&gt;0")+COUNTIFS('MI F'!$D$5:$D$72,CLUBS!$B10,'MI F'!$E$5:$E$72,"&gt;0")+COUNTIFS('MI H'!$D$5:$D$72,CLUBS!$B10,'MI H'!$E$5:$E$72,"&gt;0")+COUNTIFS('CA F'!$D$5:$D$72,CLUBS!$B10,'CA F'!$E$5:$E$72,"&gt;0")+COUNTIFS('CA H'!$D$5:$D$72,CLUBS!$B10,'CA H'!$E$5:$E$72,"&gt;0")+COUNTIFS('JU F'!$D$5:$D$72,CLUBS!$B10,'JU F'!$E$5:$E$72,"&gt;0")+COUNTIFS('JU H'!$D$5:$D$72,CLUBS!$B10,'JU H'!$E$5:$E$72,"&gt;0")</f>
        <v>13</v>
      </c>
      <c r="D10" s="27">
        <f>SUMIF('MP F'!$D$5:$D$72,CLUBS!$B10,'MP F'!$F$5:$F$72)+SUMIF('MP H'!$D$5:$D$72,CLUBS!$B10,'MP H'!$F$5:$F$72)+SUMIF('PO F'!$D$5:$D$72,CLUBS!$B10,'PO F'!$F$5:$F$72)+SUMIF('PO H'!$D$5:$D$72,CLUBS!$B10,'PO H'!$F$5:$F$72)+SUMIF('PU F'!$D$5:$D$72,CLUBS!$B10,'PU F'!$F$5:$F$72)+SUMIF('PU H'!$D$5:$D$72,CLUBS!$B10,'PU H'!$F$5:$F$72)+SUMIF('BE F'!$D$5:$D$72,CLUBS!$B10,'BE F'!$F$5:$F$72)+SUMIF('BE H'!$D$5:$D$72,CLUBS!$B10,'BE H'!$F$5:$F$72)+SUMIF('MI F'!$D$5:$D$72,CLUBS!$B10,'MI F'!$F$5:$F$72)+SUMIF('MI H'!$D$5:$D$72,CLUBS!$B10,'MI H'!$F$5:$F$72)+SUMIF('CA F'!$D$5:$D$72,CLUBS!$B10,'CA F'!$F$5:$F$72)+SUMIF('CA H'!$D$5:$D$72,CLUBS!$B10,'CA H'!$F$5:$F$72)+SUMIF('JU F'!$D$5:$D$72,CLUBS!$B10,'JU F'!$F$5:$F$72)+SUMIF('JU H'!$D$5:$D$72,CLUBS!$B10,'JU H'!$F$5:$F$72)</f>
        <v>1562</v>
      </c>
      <c r="E10" s="67">
        <f>COUNTIFS('MP F'!$D$5:$D$72,CLUBS!$B10,'MP F'!$G$5:$G$72,"&gt;0")+COUNTIFS('MP H'!$D$5:$D$72,CLUBS!$B10,'MP H'!$G$5:$G$72,"&gt;0")+COUNTIFS('PO F'!$D$5:$D$72,CLUBS!$B10,'PO F'!$G$5:$G$72,"&gt;0")+COUNTIFS('PO H'!$D$5:$D$72,CLUBS!$B10,'PO H'!$G$5:$G$72,"&gt;0")+COUNTIFS('PU F'!$D$5:$D$72,CLUBS!$B10,'PU F'!$G$5:$G$72,"&gt;0")+COUNTIFS('PU H'!$D$5:$D$72,CLUBS!$B10,'PU H'!$G$5:$G$72,"&gt;0")+COUNTIFS('BE F'!$D$5:$D$72,CLUBS!$B10,'BE F'!$G$5:$G$72,"&gt;0")+COUNTIFS('BE H'!$D$5:$D$72,CLUBS!$B10,'BE H'!$G$5:$G$72,"&gt;0")+COUNTIFS('MI F'!$D$5:$D$72,CLUBS!$B10,'MI F'!$G$5:$G$72,"&gt;0")+COUNTIFS('MI H'!$D$5:$D$72,CLUBS!$B10,'MI H'!$G$5:$G$72,"&gt;0")+COUNTIFS('CA F'!$D$5:$D$72,CLUBS!$B10,'CA F'!$G$5:$G$72,"&gt;0")+COUNTIFS('CA H'!$D$5:$D$72,CLUBS!$B10,'CA H'!$G$5:$G$72,"&gt;0")+COUNTIFS('JU F'!$D$5:$D$72,CLUBS!$B10,'JU F'!$G$5:$G$72,"&gt;0")+COUNTIFS('JU H'!$D$5:$D$72,CLUBS!$B10,'JU H'!$G$5:$G$72,"&gt;0")</f>
        <v>15</v>
      </c>
      <c r="F10" s="68">
        <f>SUMIF('MP F'!$D$5:$D$72,CLUBS!$B10,'MP F'!$H$5:$H$72)+SUMIF('MP H'!$D$5:$D$72,CLUBS!$B10,'MP H'!$H$5:$H$72)+SUMIF('PO F'!$D$5:$D$72,CLUBS!$B10,'PO F'!$H$5:$H$72)+SUMIF('PO H'!$D$5:$D$72,CLUBS!$B10,'PO H'!$H$5:$H$72)+SUMIF('PU F'!$D$5:$D$72,CLUBS!$B10,'PU F'!$H$5:$H$72)+SUMIF('PU H'!$D$5:$D$72,CLUBS!$B10,'PU H'!$H$5:$H$72)+SUMIF('BE F'!$D$5:$D$72,CLUBS!$B10,'BE F'!$H$5:$H$72)+SUMIF('BE H'!$D$5:$D$72,CLUBS!$B10,'BE H'!$H$5:$H$72)+SUMIF('MI F'!$D$5:$D$72,CLUBS!$B10,'MI F'!$H$5:$H$72)+SUMIF('MI H'!$D$5:$D$72,CLUBS!$B10,'MI H'!$H$5:$H$72)+SUMIF('CA F'!$D$5:$D$72,CLUBS!$B10,'CA F'!$H$5:$H$72)+SUMIF('CA H'!$D$5:$D$72,CLUBS!$B10,'CA H'!$H$5:$H$72)+SUMIF('JU F'!$D$5:$D$72,CLUBS!$B10,'JU F'!$H$5:$H$72)+SUMIF('JU H'!$D$5:$D$72,CLUBS!$B10,'JU H'!$H$5:$H$72)</f>
        <v>1401</v>
      </c>
      <c r="G10" s="14">
        <f>COUNTIFS('MP F'!$D$5:$D$72,CLUBS!$B10,'MP F'!$I$5:$I$72,"&gt;0")+COUNTIFS('MP H'!$D$5:$D$72,CLUBS!$B10,'MP H'!$I$5:$I$72,"&gt;0")+COUNTIFS('PO F'!$D$5:$D$72,CLUBS!$B10,'PO F'!$I$5:$I$72,"&gt;0")+COUNTIFS('PO H'!$D$5:$D$72,CLUBS!$B10,'PO H'!$I$5:$I$72,"&gt;0")+COUNTIFS('PU F'!$D$5:$D$72,CLUBS!$B10,'PU F'!$I$5:$I$72,"&gt;0")+COUNTIFS('PU H'!$D$5:$D$72,CLUBS!$B10,'PU H'!$I$5:$I$72,"&gt;0")+COUNTIFS('BE F'!$D$5:$D$72,CLUBS!$B10,'BE F'!$I$5:$I$72,"&gt;0")+COUNTIFS('BE H'!$D$5:$D$72,CLUBS!$B10,'BE H'!$I$5:$I$72,"&gt;0")+COUNTIFS('MI F'!$D$5:$D$72,CLUBS!$B10,'MI F'!$I$5:$I$72,"&gt;0")+COUNTIFS('MI H'!$D$5:$D$72,CLUBS!$B10,'MI H'!$I$5:$I$72,"&gt;0")+COUNTIFS('CA F'!$D$5:$D$72,CLUBS!$B10,'CA F'!$I$5:$I$72,"&gt;0")+COUNTIFS('CA H'!$D$5:$D$72,CLUBS!$B10,'CA H'!$I$5:$I$72,"&gt;0")+COUNTIFS('JU F'!$D$5:$D$72,CLUBS!$B10,'JU F'!$I$5:$I$72,"&gt;0")+COUNTIFS('JU H'!$D$5:$D$72,CLUBS!$B10,'JU H'!$I$5:$I$72,"&gt;0")</f>
        <v>0</v>
      </c>
      <c r="H10" s="26">
        <f>SUMIF('MP F'!$D$5:$D$72,CLUBS!$B10,'MP F'!$J$5:$J$72)+SUMIF('MP H'!$D$5:$D$72,CLUBS!$B10,'MP H'!$J$5:$J$72)+SUMIF('PO F'!$D$5:$D$72,CLUBS!$B10,'PO F'!$J$5:$J$72)+SUMIF('PO H'!$D$5:$D$72,CLUBS!$B10,'PO H'!$J$5:$J$72)+SUMIF('PU F'!$D$5:$D$72,CLUBS!$B10,'PU F'!$J$5:$J$72)+SUMIF('PU H'!$D$5:$D$72,CLUBS!$B10,'PU H'!$J$5:$J$72)+SUMIF('BE F'!$D$5:$D$72,CLUBS!$B10,'BE F'!$J$5:$J$72)+SUMIF('BE H'!$D$5:$D$72,CLUBS!$B10,'BE H'!$J$5:$J$72)+SUMIF('MI F'!$D$5:$D$72,CLUBS!$B10,'MI F'!$J$5:$J$72)+SUMIF('MI H'!$D$5:$D$72,CLUBS!$B10,'MI H'!$J$5:$J$72)+SUMIF('CA F'!$D$5:$D$72,CLUBS!$B10,'CA F'!$J$5:$J$72)+SUMIF('CA H'!$D$5:$D$72,CLUBS!$B10,'CA H'!$J$5:$J$72)+SUMIF('JU F'!$D$5:$D$72,CLUBS!$B10,'JU F'!$J$5:$J$72)+SUMIF('JU H'!$D$5:$D$72,CLUBS!$B10,'JU H'!$J$5:$J$72)</f>
        <v>0</v>
      </c>
      <c r="I10" s="67">
        <f>COUNTIFS('MP F'!$D$5:$D$72,CLUBS!$B10,'MP F'!$K$5:$K$72,"&gt;0")+COUNTIFS('MP H'!$D$5:$D$72,CLUBS!$B10,'MP H'!$K$5:$K$72,"&gt;0")+COUNTIFS('PO F'!$D$5:$D$72,CLUBS!$B10,'PO F'!$K$5:$K$72,"&gt;0")+COUNTIFS('PO H'!$D$5:$D$72,CLUBS!$B10,'PO H'!$K$5:$K$72,"&gt;0")+COUNTIFS('PU F'!$D$5:$D$72,CLUBS!$B10,'PU F'!$K$5:$K$72,"&gt;0")+COUNTIFS('PU H'!$D$5:$D$72,CLUBS!$B10,'PU H'!$K$5:$K$72,"&gt;0")+COUNTIFS('BE F'!$D$5:$D$72,CLUBS!$B10,'BE F'!$K$5:$K$72,"&gt;0")+COUNTIFS('BE H'!$D$5:$D$72,CLUBS!$B10,'BE H'!$K$5:$K$72,"&gt;0")+COUNTIFS('MI F'!$D$5:$D$72,CLUBS!$B10,'MI F'!$K$5:$K$72,"&gt;0")+COUNTIFS('MI H'!$D$5:$D$72,CLUBS!$B10,'MI H'!$K$5:$K$72,"&gt;0")+COUNTIFS('CA F'!$D$5:$D$72,CLUBS!$B10,'CA F'!$K$5:$K$72,"&gt;0")+COUNTIFS('CA H'!$D$5:$D$72,CLUBS!$B10,'CA H'!$K$5:$K$72,"&gt;0")+COUNTIFS('JU F'!$D$5:$D$72,CLUBS!$B10,'JU F'!$K$5:$K$72,"&gt;0")+COUNTIFS('JU H'!$D$5:$D$72,CLUBS!$B10,'JU H'!$K$5:$K$72,"&gt;0")</f>
        <v>0</v>
      </c>
      <c r="J10" s="67">
        <f>SUMIF('MP F'!$D$5:$D$72,CLUBS!$B10,'MP F'!$L$5:$L$72)+SUMIF('MP H'!$D$5:$D$72,CLUBS!$B10,'MP H'!$L$5:$L$72)+SUMIF('PO F'!$D$5:$D$72,CLUBS!$B10,'PO F'!$L$5:$L$72)+SUMIF('PO H'!$D$5:$D$72,CLUBS!$B10,'PO H'!$L$5:$L$72)+SUMIF('PU F'!$D$5:$D$72,CLUBS!$B10,'PU F'!$L$5:$L$72)+SUMIF('PU H'!$D$5:$D$72,CLUBS!$B10,'PU H'!$L$5:$L$72)+SUMIF('BE F'!$D$5:$D$72,CLUBS!$B10,'BE F'!$L$5:$L$72)+SUMIF('BE H'!$D$5:$D$72,CLUBS!$B10,'BE H'!$L$5:$L$72)+SUMIF('MI F'!$D$5:$D$72,CLUBS!$B10,'MI F'!$L$5:$L$72)+SUMIF('MI H'!$D$5:$D$72,CLUBS!$B10,'MI H'!$L$5:$L$72)+SUMIF('CA F'!$D$5:$D$72,CLUBS!$B10,'CA F'!$L$5:$L$72)+SUMIF('CA H'!$D$5:$D$72,CLUBS!$B10,'CA H'!$L$5:$L$72)+SUMIF('JU F'!$D$5:$D$72,CLUBS!$B10,'JU F'!$L$5:$L$72)+SUMIF('JU H'!$D$5:$D$72,CLUBS!$B10,'JU H'!$L$5:$L$72)</f>
        <v>0</v>
      </c>
      <c r="K10" s="26">
        <f>COUNTIFS('MP F'!$D$5:$D$72,CLUBS!$B10,'MP F'!$M$5:$M$72,"&gt;0")+COUNTIFS('MP H'!$D$5:$D$72,CLUBS!$B10,'MP H'!$M$5:$M$72,"&gt;0")+COUNTIFS('PO F'!$D$5:$D$72,CLUBS!$B10,'PO F'!$M$5:$M$72,"&gt;0")+COUNTIFS('PO H'!$D$5:$D$72,CLUBS!$B10,'PO H'!$M$5:$M$72,"&gt;0")+COUNTIFS('PU F'!$D$5:$D$72,CLUBS!$B10,'PU F'!$M$5:$M$72,"&gt;0")+COUNTIFS('PU H'!$D$5:$D$72,CLUBS!$B10,'PU H'!$M$5:$M$72,"&gt;0")+COUNTIFS('BE F'!$D$5:$D$72,CLUBS!$B10,'BE F'!$M$5:$M$72,"&gt;0")+COUNTIFS('BE H'!$D$5:$D$72,CLUBS!$B10,'BE H'!$M$5:$M$72,"&gt;0")+COUNTIFS('MI F'!$D$5:$D$72,CLUBS!$B10,'MI F'!$M$5:$M$72,"&gt;0")+COUNTIFS('MI H'!$D$5:$D$72,CLUBS!$B10,'MI H'!$M$5:$M$72,"&gt;0")+COUNTIFS('CA F'!$D$5:$D$72,CLUBS!$B10,'CA F'!$M$5:$M$72,"&gt;0")+COUNTIFS('CA H'!$D$5:$D$72,CLUBS!$B10,'CA H'!$M$5:$M$72,"&gt;0")+COUNTIFS('JU F'!$D$5:$D$72,CLUBS!$B10,'JU F'!$M$5:$M$72,"&gt;0")+COUNTIFS('JU H'!$D$5:$D$72,CLUBS!$B10,'JU H'!$M$5:$M$72,"&gt;0")</f>
        <v>0</v>
      </c>
      <c r="L10" s="26">
        <f>SUMIF('MP F'!$D$5:$D$72,CLUBS!$B10,'MP F'!$N$5:$N$72)+SUMIF('MP H'!$D$5:$D$72,CLUBS!$B10,'MP H'!$N$5:$N$72)+SUMIF('PO F'!$D$5:$D$72,CLUBS!$B10,'PO F'!$N$5:$N$72)+SUMIF('PO H'!$D$5:$D$72,CLUBS!$B10,'PO H'!$N$5:$N$72)+SUMIF('PU F'!$D$5:$D$72,CLUBS!$B10,'PU F'!$N$5:$N$72)+SUMIF('PU H'!$D$5:$D$72,CLUBS!$B10,'PU H'!$N$5:$N$72)+SUMIF('BE F'!$D$5:$D$72,CLUBS!$B10,'BE F'!$N$5:$N$72)+SUMIF('BE H'!$D$5:$D$72,CLUBS!$B10,'BE H'!$N$5:$N$72)+SUMIF('MI F'!$D$5:$D$72,CLUBS!$B10,'MI F'!$N$5:$N$72)+SUMIF('MI H'!$D$5:$D$72,CLUBS!$B10,'MI H'!$N$5:$N$72)+SUMIF('CA F'!$D$5:$D$72,CLUBS!$B10,'CA F'!$N$5:$N$72)+SUMIF('CA H'!$D$5:$D$72,CLUBS!$B10,'CA H'!$N$5:$N$72)+SUMIF('JU F'!$D$5:$D$72,CLUBS!$B10,'JU F'!$N$5:$N$72)+SUMIF('JU H'!$D$5:$D$72,CLUBS!$B10,'JU H'!$N$5:$N$72)</f>
        <v>0</v>
      </c>
      <c r="M10" s="67">
        <f>COUNTIFS('MP F'!$D$5:$D$72,CLUBS!$B10,'MP F'!$O$5:$O$72,"&gt;0")+COUNTIFS('MP H'!$D$5:$D$72,CLUBS!$B10,'MP H'!$O$5:$O$72,"&gt;0")+COUNTIFS('PO F'!$D$5:$D$72,CLUBS!$B10,'PO F'!$O$5:$O$72,"&gt;0")+COUNTIFS('PO H'!$D$5:$D$72,CLUBS!$B10,'PO H'!$O$5:$O$72,"&gt;0")+COUNTIFS('PU F'!$D$5:$D$72,CLUBS!$B10,'PU F'!$O$5:$O$72,"&gt;0")+COUNTIFS('PU H'!$D$5:$D$72,CLUBS!$B10,'PU H'!$O$5:$O$72,"&gt;0")+COUNTIFS('BE F'!$D$5:$D$72,CLUBS!$B10,'BE F'!$O$5:$O$72,"&gt;0")+COUNTIFS('BE H'!$D$5:$D$72,CLUBS!$B10,'BE H'!$O$5:$O$72,"&gt;0")+COUNTIFS('MI F'!$D$5:$D$72,CLUBS!$B10,'MI F'!$O$5:$O$72,"&gt;0")+COUNTIFS('MI H'!$D$5:$D$72,CLUBS!$B10,'MI H'!$O$5:$O$72,"&gt;0")+COUNTIFS('CA F'!$D$5:$D$72,CLUBS!$B10,'CA F'!$O$5:$O$72,"&gt;0")+COUNTIFS('CA H'!$D$5:$D$72,CLUBS!$B10,'CA H'!$O$5:$O$72,"&gt;0")+COUNTIFS('JU F'!$D$5:$D$72,CLUBS!$B10,'JU F'!$O$5:$O$72,"&gt;0")+COUNTIFS('JU H'!$D$5:$D$72,CLUBS!$B10,'JU H'!$O$5:$O$72,"&gt;0")</f>
        <v>0</v>
      </c>
      <c r="N10" s="67">
        <f>SUMIF('MP F'!$D$5:$D$72,CLUBS!$B10,'MP F'!$P$5:$P$72)+SUMIF('MP H'!$D$5:$D$72,CLUBS!$B10,'MP H'!$P$5:$P$72)+SUMIF('PO F'!$D$5:$D$72,CLUBS!$B10,'PO F'!$P$5:$P$72)+SUMIF('PO H'!$D$5:$D$72,CLUBS!$B10,'PO H'!$P$5:$P$72)+SUMIF('PU F'!$D$5:$D$72,CLUBS!$B10,'PU F'!$P$5:$P$72)+SUMIF('PU H'!$D$5:$D$72,CLUBS!$B10,'PU H'!$P$5:$P$72)+SUMIF('BE F'!$D$5:$D$72,CLUBS!$B10,'BE F'!$P$5:$P$72)+SUMIF('BE H'!$D$5:$D$72,CLUBS!$B10,'BE H'!$P$5:$P$72)+SUMIF('MI F'!$D$5:$D$72,CLUBS!$B10,'MI F'!$P$5:$P$72)+SUMIF('MI H'!$D$5:$D$72,CLUBS!$B10,'MI H'!$P$5:$P$72)+SUMIF('CA F'!$D$5:$D$72,CLUBS!$B10,'CA F'!$P$5:$P$72)+SUMIF('CA H'!$D$5:$D$72,CLUBS!$B10,'CA H'!$P$5:$P$72)+SUMIF('JU F'!$D$5:$D$72,CLUBS!$B10,'JU F'!$P$5:$P$72)+SUMIF('JU H'!$D$5:$D$72,CLUBS!$B10,'JU H'!$P$5:$P$72)</f>
        <v>0</v>
      </c>
      <c r="O10" s="26">
        <f>COUNTIFS('MP F'!$D$5:$D$72,CLUBS!$B10,'MP F'!$Q$5:$Q$72,"&gt;0")+COUNTIFS('MP H'!$D$5:$D$72,CLUBS!$B10,'MP H'!$Q$5:$Q$72,"&gt;0")+COUNTIFS('PO F'!$D$5:$D$72,CLUBS!$B10,'PO F'!$Q$5:$Q$72,"&gt;0")+COUNTIFS('PO H'!$D$5:$D$72,CLUBS!$B10,'PO H'!$Q$5:$Q$72,"&gt;0")+COUNTIFS('PU F'!$D$5:$D$72,CLUBS!$B10,'PU F'!$Q$5:$Q$72,"&gt;0")+COUNTIFS('PU H'!$D$5:$D$72,CLUBS!$B10,'PU H'!$Q$5:$Q$72,"&gt;0")+COUNTIFS('BE F'!$D$5:$D$72,CLUBS!$B10,'BE F'!$Q$5:$Q$72,"&gt;0")+COUNTIFS('BE H'!$D$5:$D$72,CLUBS!$B10,'BE H'!$Q$5:$Q$72,"&gt;0")+COUNTIFS('MI F'!$D$5:$D$72,CLUBS!$B10,'MI F'!$Q$5:$Q$72,"&gt;0")+COUNTIFS('MI H'!$D$5:$D$72,CLUBS!$B10,'MI H'!$Q$5:$Q$72,"&gt;0")+COUNTIFS('CA F'!$D$5:$D$72,CLUBS!$B10,'CA F'!$Q$5:$Q$72,"&gt;0")+COUNTIFS('CA H'!$D$5:$D$72,CLUBS!$B10,'CA H'!$Q$5:$Q$72,"&gt;0")+COUNTIFS('JU F'!$D$5:$D$72,CLUBS!$B10,'JU F'!$Q$5:$Q$72,"&gt;0")+COUNTIFS('JU H'!$D$5:$D$72,CLUBS!$B10,'JU H'!$Q$5:$Q$72,"&gt;0")</f>
        <v>0</v>
      </c>
      <c r="P10" s="26">
        <f>SUMIF('MP F'!$D$5:$D$72,CLUBS!$B10,'MP F'!$R$5:$R$72)+SUMIF('MP H'!$D$5:$D$72,CLUBS!$B10,'MP H'!$R$5:$R$72)+SUMIF('PO F'!$D$5:$D$72,CLUBS!$B10,'PO F'!$R$5:$R$72)+SUMIF('PO H'!$D$5:$D$72,CLUBS!$B10,'PO H'!$R$5:$R$72)+SUMIF('PU F'!$D$5:$D$72,CLUBS!$B10,'PU F'!$R$5:$R$72)+SUMIF('PU H'!$D$5:$D$72,CLUBS!$B10,'PU H'!$R$5:$R$72)+SUMIF('BE F'!$D$5:$D$72,CLUBS!$B10,'BE F'!$R$5:$R$72)+SUMIF('BE H'!$D$5:$D$72,CLUBS!$B10,'BE H'!$R$5:$R$72)+SUMIF('MI F'!$D$5:$D$72,CLUBS!$B10,'MI F'!$R$5:$R$72)+SUMIF('MI H'!$D$5:$D$72,CLUBS!$B10,'MI H'!$R$5:$R$72)+SUMIF('CA F'!$D$5:$D$72,CLUBS!$B10,'CA F'!$R$5:$R$72)+SUMIF('CA H'!$D$5:$D$72,CLUBS!$B10,'CA H'!$R$5:$R$72)+SUMIF('JU F'!$D$5:$D$72,CLUBS!$B10,'JU F'!$R$5:$R$72)+SUMIF('JU H'!$D$5:$D$72,CLUBS!$B10,'JU H'!$R$5:$R$72)</f>
        <v>0</v>
      </c>
      <c r="Q10" s="67">
        <f>COUNTIFS('MP F'!$D$5:$D$72,CLUBS!$B10,'MP F'!$S$5:$S$72,"&gt;0")+COUNTIFS('MP H'!$D$5:$D$72,CLUBS!$B10,'MP H'!$S$5:$S$72,"&gt;0")+COUNTIFS('PO F'!$D$5:$D$72,CLUBS!$B10,'PO F'!$S$5:$S$72,"&gt;0")+COUNTIFS('PO H'!$D$5:$D$72,CLUBS!$B10,'PO H'!$S$5:$S$72,"&gt;0")+COUNTIFS('PU F'!$D$5:$D$72,CLUBS!$B10,'PU F'!$S$5:$S$72,"&gt;0")+COUNTIFS('PU H'!$D$5:$D$72,CLUBS!$B10,'PU H'!$S$5:$S$72,"&gt;0")+COUNTIFS('BE F'!$D$5:$D$72,CLUBS!$B10,'BE F'!$S$5:$S$72,"&gt;0")+COUNTIFS('BE H'!$D$5:$D$72,CLUBS!$B10,'BE H'!$S$5:$S$72,"&gt;0")+COUNTIFS('MI F'!$D$5:$D$72,CLUBS!$B10,'MI F'!$S$5:$S$72,"&gt;0")+COUNTIFS('MI H'!$D$5:$D$72,CLUBS!$B10,'MI H'!$S$5:$S$72,"&gt;0")+COUNTIFS('CA F'!$D$5:$D$72,CLUBS!$B10,'CA F'!$S$5:$S$72,"&gt;0")+COUNTIFS('CA H'!$D$5:$D$72,CLUBS!$B10,'CA H'!$S$5:$S$72,"&gt;0")+COUNTIFS('JU F'!$D$5:$D$72,CLUBS!$B10,'JU F'!$S$5:$S$72,"&gt;0")+COUNTIFS('JU H'!$D$5:$D$72,CLUBS!$B10,'JU H'!$S$5:$S$72,"&gt;0")</f>
        <v>0</v>
      </c>
      <c r="R10" s="67">
        <f>SUMIF('MP F'!$D$5:$D$72,CLUBS!$B10,'MP F'!$T$5:$T$72)+SUMIF('MP H'!$D$5:$D$72,CLUBS!$B10,'MP H'!$T$5:$T$72)+SUMIF('PO F'!$D$5:$D$72,CLUBS!$B10,'PO F'!$T$5:$T$72)+SUMIF('PO H'!$D$5:$D$72,CLUBS!$B10,'PO H'!$T$5:$T$72)+SUMIF('PU F'!$D$5:$D$72,CLUBS!$B10,'PU F'!$T$5:$T$72)+SUMIF('PU H'!$D$5:$D$72,CLUBS!$B10,'PU H'!$T$5:$T$72)+SUMIF('BE F'!$D$5:$D$72,CLUBS!$B10,'BE F'!$T$5:$T$72)+SUMIF('BE H'!$D$5:$D$72,CLUBS!$B10,'BE H'!$T$5:$T$72)+SUMIF('MI F'!$D$5:$D$72,CLUBS!$B10,'MI F'!$T$5:$T$72)+SUMIF('MI H'!$D$5:$D$72,CLUBS!$B10,'MI H'!$T$5:$T$72)+SUMIF('CA F'!$D$5:$D$72,CLUBS!$B10,'CA F'!$T$5:$T$72)+SUMIF('CA H'!$D$5:$D$72,CLUBS!$B10,'CA H'!$T$5:$T$72)+SUMIF('JU F'!$D$5:$D$72,CLUBS!$B10,'JU F'!$T$5:$T$72)+SUMIF('JU H'!$D$5:$D$72,CLUBS!$B10,'JU H'!$T$5:$T$72)</f>
        <v>0</v>
      </c>
      <c r="S10" s="26">
        <f>COUNTIFS('MP F'!$D$5:$D$72,CLUBS!$B10,'MP F'!$U$5:$U$72,"&gt;0")+COUNTIFS('MP H'!$D$5:$D$72,CLUBS!$B10,'MP H'!$U$5:$U$72,"&gt;0")+COUNTIFS('PO F'!$D$5:$D$72,CLUBS!$B10,'PO F'!$U$5:$U$72,"&gt;0")+COUNTIFS('PO H'!$D$5:$D$72,CLUBS!$B10,'PO H'!$U$5:$U$72,"&gt;0")+COUNTIFS('PU F'!$D$5:$D$72,CLUBS!$B10,'PU F'!$U$5:$U$72,"&gt;0")+COUNTIFS('PU H'!$D$5:$D$72,CLUBS!$B10,'PU H'!$U$5:$U$72,"&gt;0")+COUNTIFS('BE F'!$D$5:$D$72,CLUBS!$B10,'BE F'!$U$5:$U$72,"&gt;0")+COUNTIFS('BE H'!$D$5:$D$72,CLUBS!$B10,'BE H'!$U$5:$U$72,"&gt;0")+COUNTIFS('MI F'!$D$5:$D$72,CLUBS!$B10,'MI F'!$U$5:$U$72,"&gt;0")+COUNTIFS('MI H'!$D$5:$D$72,CLUBS!$B10,'MI H'!$U$5:$U$72,"&gt;0")+COUNTIFS('CA F'!$D$5:$D$72,CLUBS!$B10,'CA F'!$U$5:$U$72,"&gt;0")+COUNTIFS('CA H'!$D$5:$D$72,CLUBS!$B10,'CA H'!$U$5:$U$72,"&gt;0")+COUNTIFS('JU F'!$D$5:$D$72,CLUBS!$B10,'JU F'!$U$5:$U$72,"&gt;0")+COUNTIFS('JU H'!$D$5:$D$72,CLUBS!$B10,'JU H'!$U$5:$U$72,"&gt;0")</f>
        <v>0</v>
      </c>
      <c r="T10" s="26">
        <f>SUMIF('MP F'!$D$5:$D$72,CLUBS!$B10,'MP F'!$V$5:$V$72)+SUMIF('MP H'!$D$5:$D$72,CLUBS!$B10,'MP H'!$V$5:$V$72)+SUMIF('PO F'!$D$5:$D$72,CLUBS!$B10,'PO F'!$V$5:$V$72)+SUMIF('PO H'!$D$5:$D$72,CLUBS!$B10,'PO H'!$V$5:$V$72)+SUMIF('PU F'!$D$5:$D$72,CLUBS!$B10,'PU F'!$V$5:$V$72)+SUMIF('PU H'!$D$5:$D$72,CLUBS!$B10,'PU H'!$V$5:$V$72)+SUMIF('BE F'!$D$5:$D$72,CLUBS!$B10,'BE F'!$V$5:$V$72)+SUMIF('BE H'!$D$5:$D$72,CLUBS!$B10,'BE H'!$V$5:$V$72)+SUMIF('MI F'!$D$5:$D$72,CLUBS!$B10,'MI F'!$V$5:$V$72)+SUMIF('MI H'!$D$5:$D$72,CLUBS!$B10,'MI H'!$V$5:$V$72)+SUMIF('CA F'!$D$5:$D$72,CLUBS!$B10,'CA F'!$V$5:$V$72)+SUMIF('CA H'!$D$5:$D$72,CLUBS!$B10,'CA H'!$V$5:$V$72)+SUMIF('JU F'!$D$5:$D$72,CLUBS!$B10,'JU F'!$V$5:$V$72)+SUMIF('JU H'!$D$5:$D$72,CLUBS!$B10,'JU H'!$V$5:$V$72)</f>
        <v>0</v>
      </c>
      <c r="U10" s="67">
        <f>COUNTIFS('MP F'!$D$5:$D$72,CLUBS!$B10,'MP F'!$W$5:$W$72,"&gt;0")+COUNTIFS('MP H'!$D$5:$D$72,CLUBS!$B10,'MP H'!$W$5:$W$72,"&gt;0")+COUNTIFS('PO F'!$D$5:$D$72,CLUBS!$B10,'PO F'!$W$5:$W$72,"&gt;0")+COUNTIFS('PO H'!$D$5:$D$72,CLUBS!$B10,'PO H'!$W$5:$W$72,"&gt;0")+COUNTIFS('PU F'!$D$5:$D$72,CLUBS!$B10,'PU F'!$W$5:$W$72,"&gt;0")+COUNTIFS('PU H'!$D$5:$D$72,CLUBS!$B10,'PU H'!$W$5:$W$72,"&gt;0")+COUNTIFS('BE F'!$D$5:$D$72,CLUBS!$B10,'BE F'!$W$5:$W$72,"&gt;0")+COUNTIFS('BE H'!$D$5:$D$72,CLUBS!$B10,'BE H'!$W$5:$W$72,"&gt;0")+COUNTIFS('MI F'!$D$5:$D$72,CLUBS!$B10,'MI F'!$W$5:$W$72,"&gt;0")+COUNTIFS('MI H'!$D$5:$D$72,CLUBS!$B10,'MI H'!$W$5:$W$72,"&gt;0")+COUNTIFS('CA F'!$D$5:$D$72,CLUBS!$B10,'CA F'!$W$5:$W$72,"&gt;0")+COUNTIFS('CA H'!$D$5:$D$72,CLUBS!$B10,'CA H'!$W$5:$W$72,"&gt;0")+COUNTIFS('JU F'!$D$5:$D$72,CLUBS!$B10,'JU F'!$W$5:$W$72,"&gt;0")+COUNTIFS('JU H'!$D$5:$D$72,CLUBS!$B10,'JU H'!$W$5:$W$72,"&gt;0")</f>
        <v>0</v>
      </c>
      <c r="V10" s="67">
        <f>SUMIF('MP F'!$D$5:$D$72,CLUBS!$B10,'MP F'!$X$5:$X$72)+SUMIF('MP H'!$D$5:$D$72,CLUBS!$B10,'MP H'!$X$5:$X$72)+SUMIF('PO F'!$D$5:$D$72,CLUBS!$B10,'PO F'!$X$5:$X$72)+SUMIF('PO H'!$D$5:$D$72,CLUBS!$B10,'PO H'!$X$5:$X$72)+SUMIF('PU F'!$D$5:$D$72,CLUBS!$B10,'PU F'!$X$5:$X$72)+SUMIF('PU H'!$D$5:$D$72,CLUBS!$B10,'PU H'!$X$5:$X$72)+SUMIF('BE F'!$D$5:$D$72,CLUBS!$B10,'BE F'!$X$5:$X$72)+SUMIF('BE H'!$D$5:$D$72,CLUBS!$B10,'BE H'!$X$5:$X$72)+SUMIF('MI F'!$D$5:$D$72,CLUBS!$B10,'MI F'!$X$5:$X$72)+SUMIF('MI H'!$D$5:$D$72,CLUBS!$B10,'MI H'!$X$5:$X$72)+SUMIF('CA F'!$D$5:$D$72,CLUBS!$B10,'CA F'!$X$5:$X$72)+SUMIF('CA H'!$D$5:$D$72,CLUBS!$B10,'CA H'!$X$5:$X$72)+SUMIF('JU F'!$D$5:$D$72,CLUBS!$B10,'JU F'!$X$5:$X$72)+SUMIF('JU H'!$D$5:$D$72,CLUBS!$B10,'JU H'!$X$5:$X$72)</f>
        <v>0</v>
      </c>
      <c r="W10" s="26">
        <f>COUNTIFS('MP F'!$D$5:$D$72,CLUBS!$B10,'MP F'!$Y$5:$Y$72,"&gt;0")+COUNTIFS('MP H'!$D$5:$D$72,CLUBS!$B10,'MP H'!$Y$5:$Y$72,"&gt;0")+COUNTIFS('PO F'!$D$5:$D$72,CLUBS!$B10,'PO F'!$Y$5:$Y$72,"&gt;0")+COUNTIFS('PO H'!$D$5:$D$72,CLUBS!$B10,'PO H'!$Y$5:$Y$72,"&gt;0")+COUNTIFS('PU F'!$D$5:$D$72,CLUBS!$B10,'PU F'!$Y$5:$Y$72,"&gt;0")+COUNTIFS('PU H'!$D$5:$D$72,CLUBS!$B10,'PU H'!$Y$5:$Y$72,"&gt;0")+COUNTIFS('BE F'!$D$5:$D$72,CLUBS!$B10,'BE F'!$Y$5:$Y$72,"&gt;0")+COUNTIFS('BE H'!$D$5:$D$72,CLUBS!$B10,'BE H'!$Y$5:$Y$72,"&gt;0")+COUNTIFS('MI F'!$D$5:$D$72,CLUBS!$B10,'MI F'!$Y$5:$Y$72,"&gt;0")+COUNTIFS('MI H'!$D$5:$D$72,CLUBS!$B10,'MI H'!$Y$5:$Y$72,"&gt;0")+COUNTIFS('CA F'!$D$5:$D$72,CLUBS!$B10,'CA F'!$Y$5:$Y$72,"&gt;0")+COUNTIFS('CA H'!$D$5:$D$72,CLUBS!$B10,'CA H'!$Y$5:$Y$72,"&gt;0")+COUNTIFS('JU F'!$D$5:$D$72,CLUBS!$B10,'JU F'!$Y$5:$Y$72,"&gt;0")+COUNTIFS('JU H'!$D$5:$D$72,CLUBS!$B10,'JU H'!$Y$5:$Y$72,"&gt;0")</f>
        <v>0</v>
      </c>
      <c r="X10" s="26">
        <f>SUMIF('MP F'!$D$5:$D$72,CLUBS!$B10,'MP F'!$Z$5:$Z$72)+SUMIF('MP H'!$D$5:$D$72,CLUBS!$B10,'MP H'!$Z$5:$Z$72)+SUMIF('PO F'!$D$5:$D$72,CLUBS!$B10,'PO F'!$Z$5:$Z$72)+SUMIF('PO H'!$D$5:$D$72,CLUBS!$B10,'PO H'!$Z$5:$Z$72)+SUMIF('PU F'!$D$5:$D$72,CLUBS!$B10,'PU F'!$Z$5:$Z$72)+SUMIF('PU H'!$D$5:$D$72,CLUBS!$B10,'PU H'!$Z$5:$Z$72)+SUMIF('BE F'!$D$5:$D$72,CLUBS!$B10,'BE F'!$Z$5:$Z$72)+SUMIF('BE H'!$D$5:$D$72,CLUBS!$B10,'BE H'!$Z$5:$Z$72)+SUMIF('MI F'!$D$5:$D$72,CLUBS!$B10,'MI F'!$Z$5:$Z$72)+SUMIF('MI H'!$D$5:$D$72,CLUBS!$B10,'MI H'!$Z$5:$Z$72)+SUMIF('CA F'!$D$5:$D$72,CLUBS!$B10,'CA F'!$Z$5:$Z$72)+SUMIF('CA H'!$D$5:$D$72,CLUBS!$B10,'CA H'!$Z$5:$Z$72)+SUMIF('JU F'!$D$5:$D$72,CLUBS!$B10,'JU F'!$Z$5:$Z$72)+SUMIF('JU H'!$D$5:$D$72,CLUBS!$B10,'JU H'!$Z$5:$Z$72)</f>
        <v>0</v>
      </c>
      <c r="Y10" s="26">
        <f>COUNTIFS('MP F'!$D$5:$D$72,CLUBS!$B10,'MP F'!$AA$5:$AA$72,"&gt;0")+COUNTIFS('MP H'!$D$5:$D$72,CLUBS!$B10,'MP H'!$AA$5:$AA$72,"&gt;0")+COUNTIFS('PO F'!$D$5:$D$72,CLUBS!$B10,'PO F'!$AA$5:$AA$72,"&gt;0")+COUNTIFS('PO H'!$D$5:$D$72,CLUBS!$B10,'PO H'!$AA$5:$AA$72,"&gt;0")+COUNTIFS('PU F'!$D$5:$D$72,CLUBS!$B10,'PU F'!$AA$5:$AA$72,"&gt;0")+COUNTIFS('PU H'!$D$5:$D$72,CLUBS!$B10,'PU H'!$AA$5:$AA$72,"&gt;0")+COUNTIFS('BE F'!$D$5:$D$72,CLUBS!$B10,'BE F'!$AA$5:$AA$72,"&gt;0")+COUNTIFS('BE H'!$D$5:$D$72,CLUBS!$B10,'BE H'!$AA$5:$AA$72,"&gt;0")+COUNTIFS('MI F'!$D$5:$D$72,CLUBS!$B10,'MI F'!$AA$5:$AA$72,"&gt;0")+COUNTIFS('MI H'!$D$5:$D$72,CLUBS!$B10,'MI H'!$AA$5:$AA$72,"&gt;0")+COUNTIFS('CA F'!$D$5:$D$72,CLUBS!$B10,'CA F'!$AA$5:$AA$72,"&gt;0")+COUNTIFS('CA H'!$D$5:$D$72,CLUBS!$B10,'CA H'!$AA$5:$AA$72,"&gt;0")+COUNTIFS('JU F'!$D$5:$D$72,CLUBS!$B10,'JU F'!$AA$5:$AA$72,"&gt;0")+COUNTIFS('JU H'!$D$5:$D$72,CLUBS!$B10,'JU H'!$AA$5:$AA$72,"&gt;0")</f>
        <v>0</v>
      </c>
      <c r="Z10" s="26">
        <f>SUMIF('MP F'!$D$5:$D$72,CLUBS!$B10,'MP F'!$AB$5:$AB$72)+SUMIF('MP H'!$D$5:$D$72,CLUBS!$B10,'MP H'!$AB$5:$AB$72)+SUMIF('PO F'!$D$5:$D$72,CLUBS!$B10,'PO F'!$AB$5:$AB$72)+SUMIF('PO H'!$D$5:$D$72,CLUBS!$B10,'PO H'!$AB$5:$AB$72)+SUMIF('PU F'!$D$5:$D$72,CLUBS!$B10,'PU F'!$AB$5:$AB$72)+SUMIF('PU H'!$D$5:$D$72,CLUBS!$B10,'PU H'!$AB$5:$AB$72)+SUMIF('BE F'!$D$5:$D$72,CLUBS!$B10,'BE F'!$AB$5:$AB$72)+SUMIF('BE H'!$D$5:$D$72,CLUBS!$B10,'BE H'!$AB$5:$AB$72)+SUMIF('MI F'!$D$5:$D$72,CLUBS!$B10,'MI F'!$AB$5:$AB$72)+SUMIF('MI H'!$D$5:$D$72,CLUBS!$B10,'MI H'!$AB$5:$AB$72)+SUMIF('CA F'!$D$5:$D$72,CLUBS!$B10,'CA F'!$AB$5:$AB$72)+SUMIF('CA H'!$D$5:$D$72,CLUBS!$B10,'CA H'!$AB$5:$AB$72)+SUMIF('JU F'!$D$5:$D$72,CLUBS!$B10,'JU F'!$AB$5:$AB$72)+SUMIF('JU H'!$D$5:$D$72,CLUBS!$B10,'JU H'!$AB$5:$AB$72)</f>
        <v>0</v>
      </c>
      <c r="AA10" s="26">
        <f>COUNTIFS('MP F'!$D$5:$D$72,CLUBS!$B10,'MP F'!$AC$5:$AC$72,"&gt;0")+COUNTIFS('MP H'!$D$5:$D$72,CLUBS!$B10,'MP H'!$AC$5:$AC$72,"&gt;0")+COUNTIFS('PO F'!$D$5:$D$72,CLUBS!$B10,'PO F'!$AC$5:$AC$72,"&gt;0")+COUNTIFS('PO H'!$D$5:$D$72,CLUBS!$B10,'PO H'!$AC$5:$AC$72,"&gt;0")+COUNTIFS('PU F'!$D$5:$D$72,CLUBS!$B10,'PU F'!$AC$5:$AC$72,"&gt;0")+COUNTIFS('PU H'!$D$5:$D$72,CLUBS!$B10,'PU H'!$AC$5:$AC$72,"&gt;0")+COUNTIFS('BE F'!$D$5:$D$72,CLUBS!$B10,'BE F'!$AC$5:$AC$72,"&gt;0")+COUNTIFS('BE H'!$D$5:$D$72,CLUBS!$B10,'BE H'!$AC$5:$AC$72,"&gt;0")+COUNTIFS('MI F'!$D$5:$D$72,CLUBS!$B10,'MI F'!$AC$5:$AC$72,"&gt;0")+COUNTIFS('MI H'!$D$5:$D$72,CLUBS!$B10,'MI H'!$AC$5:$AC$72,"&gt;0")+COUNTIFS('CA F'!$D$5:$D$72,CLUBS!$B10,'CA F'!$AC$5:$AC$72,"&gt;0")+COUNTIFS('CA H'!$D$5:$D$72,CLUBS!$B10,'CA H'!$AC$5:$AC$72,"&gt;0")+COUNTIFS('JU F'!$D$5:$D$72,CLUBS!$B10,'JU F'!$AC$5:$AC$72,"&gt;0")+COUNTIFS('JU H'!$D$5:$D$72,CLUBS!$B10,'JU H'!$AC$5:$AC$72,"&gt;0")</f>
        <v>0</v>
      </c>
      <c r="AB10" s="26">
        <f>SUMIF('MP F'!$D$5:$D$72,CLUBS!$B10,'MP F'!$AD$5:$AD$72)+SUMIF('MP H'!$D$5:$D$72,CLUBS!$B10,'MP H'!$AD$5:$AD$72)+SUMIF('PO F'!$D$5:$D$72,CLUBS!$B10,'PO F'!$AD$5:$AD$72)+SUMIF('PO H'!$D$5:$D$72,CLUBS!$B10,'PO H'!$AD$5:$AD$72)+SUMIF('PU F'!$D$5:$D$72,CLUBS!$B10,'PU F'!$AD$5:$AD$72)+SUMIF('PU H'!$D$5:$D$72,CLUBS!$B10,'PU H'!$AD$5:$AD$72)+SUMIF('BE F'!$D$5:$D$72,CLUBS!$B10,'BE F'!$AD$5:$AD$72)+SUMIF('BE H'!$D$5:$D$72,CLUBS!$B10,'BE H'!$AD$5:$AD$72)+SUMIF('MI F'!$D$5:$D$72,CLUBS!$B10,'MI F'!$AD$5:$AD$72)+SUMIF('MI H'!$D$5:$D$72,CLUBS!$B10,'MI H'!$AD$5:$AD$72)+SUMIF('CA F'!$D$5:$D$72,CLUBS!$B10,'CA F'!$AD$5:$AD$72)+SUMIF('CA H'!$D$5:$D$72,CLUBS!$B10,'CA H'!$AD$5:$AD$72)+SUMIF('JU F'!$D$5:$D$72,CLUBS!$B10,'JU F'!$AD$5:$AD$72)+SUMIF('JU H'!$D$5:$D$72,CLUBS!$B10,'JU H'!$AD$5:$AD$72)</f>
        <v>0</v>
      </c>
      <c r="AC10" s="26">
        <f>COUNTIFS('MP F'!$D$5:$D$72,CLUBS!$B10,'MP F'!$AE$5:$AE$72,"&gt;0")+COUNTIFS('MP H'!$D$5:$D$72,CLUBS!$B10,'MP H'!$AE$5:$AE$72,"&gt;0")+COUNTIFS('PO F'!$D$5:$D$72,CLUBS!$B10,'PO F'!$AE$5:$AE$72,"&gt;0")+COUNTIFS('PO H'!$D$5:$D$72,CLUBS!$B10,'PO H'!$AE$5:$AE$72,"&gt;0")+COUNTIFS('PU F'!$D$5:$D$72,CLUBS!$B10,'PU F'!$AE$5:$AE$72,"&gt;0")+COUNTIFS('PU H'!$D$5:$D$72,CLUBS!$B10,'PU H'!$AE$5:$AE$72,"&gt;0")+COUNTIFS('BE F'!$D$5:$D$72,CLUBS!$B10,'BE F'!$AE$5:$AE$72,"&gt;0")+COUNTIFS('BE H'!$D$5:$D$72,CLUBS!$B10,'BE H'!$AE$5:$AE$72,"&gt;0")+COUNTIFS('MI F'!$D$5:$D$72,CLUBS!$B10,'MI F'!$AE$5:$AE$72,"&gt;0")+COUNTIFS('MI H'!$D$5:$D$72,CLUBS!$B10,'MI H'!$AE$5:$AE$72,"&gt;0")+COUNTIFS('CA F'!$D$5:$D$72,CLUBS!$B10,'CA F'!$AE$5:$AE$72,"&gt;0")+COUNTIFS('CA H'!$D$5:$D$72,CLUBS!$B10,'CA H'!$AE$5:$AE$72,"&gt;0")+COUNTIFS('JU F'!$D$5:$D$72,CLUBS!$B10,'JU F'!$AE$5:$AE$72,"&gt;0")+COUNTIFS('JU H'!$D$5:$D$72,CLUBS!$B10,'JU H'!$AE$5:$AE$72,"&gt;0")</f>
        <v>0</v>
      </c>
      <c r="AD10" s="26">
        <f>SUMIF('MP F'!$D$5:$D$72,CLUBS!$B10,'MP F'!$AF$5:$AF$72)+SUMIF('MP H'!$D$5:$D$72,CLUBS!$B10,'MP H'!$AF$5:$AF$72)+SUMIF('PO F'!$D$5:$D$72,CLUBS!$B10,'PO F'!$AF$5:$AF$72)+SUMIF('PO H'!$D$5:$D$72,CLUBS!$B10,'PO H'!$AF$5:$AF$72)+SUMIF('PU F'!$D$5:$D$72,CLUBS!$B10,'PU F'!$AF$5:$AF$72)+SUMIF('PU H'!$D$5:$D$72,CLUBS!$B10,'PU H'!$AF$5:$AF$72)+SUMIF('BE F'!$D$5:$D$72,CLUBS!$B10,'BE F'!$AF$5:$AF$72)+SUMIF('BE H'!$D$5:$D$72,CLUBS!$B10,'BE H'!$AF$5:$AF$72)+SUMIF('MI F'!$D$5:$D$72,CLUBS!$B10,'MI F'!$AF$5:$AF$72)+SUMIF('MI H'!$D$5:$D$72,CLUBS!$B10,'MI H'!$AF$5:$AF$72)+SUMIF('CA F'!$D$5:$D$72,CLUBS!$B10,'CA F'!$AF$5:$AF$72)+SUMIF('CA H'!$D$5:$D$72,CLUBS!$B10,'CA H'!$AF$5:$AF$72)+SUMIF('JU F'!$D$5:$D$72,CLUBS!$B10,'JU F'!$AF$5:$AF$72)+SUMIF('JU H'!$D$5:$D$72,CLUBS!$B10,'JU H'!$AF$5:$AF$72)</f>
        <v>0</v>
      </c>
      <c r="AE10" s="26">
        <f>COUNTIFS('MP F'!$D$5:$D$72,CLUBS!$B10,'MP F'!$AG$5:$AG$72,"&gt;0")+COUNTIFS('MP H'!$D$5:$D$72,CLUBS!$B10,'MP H'!$AG$5:$AG$72,"&gt;0")+COUNTIFS('PO F'!$D$5:$D$72,CLUBS!$B10,'PO F'!$AG$5:$AG$72,"&gt;0")+COUNTIFS('PO H'!$D$5:$D$72,CLUBS!$B10,'PO H'!$AG$5:$AG$72,"&gt;0")+COUNTIFS('PU F'!$D$5:$D$72,CLUBS!$B10,'PU F'!$AG$5:$AG$72,"&gt;0")+COUNTIFS('PU H'!$D$5:$D$72,CLUBS!$B10,'PU H'!$AG$5:$AG$72,"&gt;0")+COUNTIFS('BE F'!$D$5:$D$72,CLUBS!$B10,'BE F'!$AG$5:$AG$72,"&gt;0")+COUNTIFS('BE H'!$D$5:$D$72,CLUBS!$B10,'BE H'!$AG$5:$AG$72,"&gt;0")+COUNTIFS('MI F'!$D$5:$D$72,CLUBS!$B10,'MI F'!$AG$5:$AG$72,"&gt;0")+COUNTIFS('MI H'!$D$5:$D$72,CLUBS!$B10,'MI H'!$AG$5:$AG$72,"&gt;0")+COUNTIFS('CA F'!$D$5:$D$72,CLUBS!$B10,'CA F'!$AG$5:$AG$72,"&gt;0")+COUNTIFS('CA H'!$D$5:$D$72,CLUBS!$B10,'CA H'!$AG$5:$AG$72,"&gt;0")+COUNTIFS('JU F'!$D$5:$D$72,CLUBS!$B10,'JU F'!$AG$5:$AG$72,"&gt;0")+COUNTIFS('JU H'!$D$5:$D$72,CLUBS!$B10,'JU H'!$AG$5:$AG$72,"&gt;0")</f>
        <v>0</v>
      </c>
      <c r="AF10" s="26">
        <f>SUMIF('MP F'!$D$5:$D$72,CLUBS!$B10,'MP F'!$AH$5:$AH$72)+SUMIF('MP H'!$D$5:$D$72,CLUBS!$B10,'MP H'!$AH$5:$AH$72)+SUMIF('PO F'!$D$5:$D$72,CLUBS!$B10,'PO F'!$AH$5:$AH$72)+SUMIF('PO H'!$D$5:$D$72,CLUBS!$B10,'PO H'!$AH$5:$AH$72)+SUMIF('PU F'!$D$5:$D$72,CLUBS!$B10,'PU F'!$AH$5:$AH$72)+SUMIF('PU H'!$D$5:$D$72,CLUBS!$B10,'PU H'!$AH$5:$AH$72)+SUMIF('BE F'!$D$5:$D$72,CLUBS!$B10,'BE F'!$AH$5:$AH$72)+SUMIF('BE H'!$D$5:$D$72,CLUBS!$B10,'BE H'!$AH$5:$AH$72)+SUMIF('MI F'!$D$5:$D$72,CLUBS!$B10,'MI F'!$AH$5:$AH$72)+SUMIF('MI H'!$D$5:$D$72,CLUBS!$B10,'MI H'!$AH$5:$AH$72)+SUMIF('CA F'!$D$5:$D$72,CLUBS!$B10,'CA F'!$AH$5:$AH$72)+SUMIF('CA H'!$D$5:$D$72,CLUBS!$B10,'CA H'!$AH$5:$AH$72)+SUMIF('JU F'!$D$5:$D$72,CLUBS!$B10,'JU F'!$AH$5:$AH$72)+SUMIF('JU H'!$D$5:$D$72,CLUBS!$B10,'JU H'!$AH$5:$AH$72)</f>
        <v>0</v>
      </c>
      <c r="AG10" s="16">
        <f t="shared" si="2"/>
        <v>28</v>
      </c>
      <c r="AH10" s="28">
        <f t="shared" si="3"/>
        <v>2963</v>
      </c>
      <c r="AI10" s="29">
        <f t="shared" si="4"/>
        <v>105.82142857142857</v>
      </c>
      <c r="AJ10" s="14">
        <f>COUNTIF('Licenciés Jeunes 2023'!F:F,CLUBS!B10)</f>
        <v>27</v>
      </c>
      <c r="AK10" s="27">
        <f t="shared" si="5"/>
        <v>109.74074074074075</v>
      </c>
      <c r="AL10" s="22"/>
    </row>
    <row r="11" spans="1:38" ht="13.5">
      <c r="A11" s="34">
        <f t="shared" si="0"/>
        <v>16</v>
      </c>
      <c r="B11" s="62" t="s">
        <v>10</v>
      </c>
      <c r="C11" s="14">
        <f>COUNTIFS('MP F'!$D$5:$D$72,CLUBS!$B11,'MP F'!$E$5:$E$72,"&gt;0")+COUNTIFS('MP H'!$D$5:$D$72,CLUBS!$B11,'MP H'!$E$5:$E$72,"&gt;0")+COUNTIFS('PO F'!$D$5:$D$72,CLUBS!$B11,'PO F'!$E$5:$E$72,"&gt;0")+COUNTIFS('PO H'!$D$5:$D$72,CLUBS!$B11,'PO H'!$E$5:$E$72,"&gt;0")+COUNTIFS('PU F'!$D$5:$D$72,CLUBS!$B11,'PU F'!$E$5:$E$72,"&gt;0")+COUNTIFS('PU H'!$D$5:$D$72,CLUBS!$B11,'PU H'!$E$5:$E$72,"&gt;0")+COUNTIFS('BE F'!$D$5:$D$72,CLUBS!$B11,'BE F'!$E$5:$E$72,"&gt;0")+COUNTIFS('BE H'!$D$5:$D$72,CLUBS!$B11,'BE H'!$E$5:$E$72,"&gt;0")+COUNTIFS('MI F'!$D$5:$D$72,CLUBS!$B11,'MI F'!$E$5:$E$72,"&gt;0")+COUNTIFS('MI H'!$D$5:$D$72,CLUBS!$B11,'MI H'!$E$5:$E$72,"&gt;0")+COUNTIFS('CA F'!$D$5:$D$72,CLUBS!$B11,'CA F'!$E$5:$E$72,"&gt;0")+COUNTIFS('CA H'!$D$5:$D$72,CLUBS!$B11,'CA H'!$E$5:$E$72,"&gt;0")+COUNTIFS('JU F'!$D$5:$D$72,CLUBS!$B11,'JU F'!$E$5:$E$72,"&gt;0")+COUNTIFS('JU H'!$D$5:$D$72,CLUBS!$B11,'JU H'!$E$5:$E$72,"&gt;0")</f>
        <v>0</v>
      </c>
      <c r="D11" s="27">
        <f>SUMIF('MP F'!$D$5:$D$72,CLUBS!$B11,'MP F'!$F$5:$F$72)+SUMIF('MP H'!$D$5:$D$72,CLUBS!$B11,'MP H'!$F$5:$F$72)+SUMIF('PO F'!$D$5:$D$72,CLUBS!$B11,'PO F'!$F$5:$F$72)+SUMIF('PO H'!$D$5:$D$72,CLUBS!$B11,'PO H'!$F$5:$F$72)+SUMIF('PU F'!$D$5:$D$72,CLUBS!$B11,'PU F'!$F$5:$F$72)+SUMIF('PU H'!$D$5:$D$72,CLUBS!$B11,'PU H'!$F$5:$F$72)+SUMIF('BE F'!$D$5:$D$72,CLUBS!$B11,'BE F'!$F$5:$F$72)+SUMIF('BE H'!$D$5:$D$72,CLUBS!$B11,'BE H'!$F$5:$F$72)+SUMIF('MI F'!$D$5:$D$72,CLUBS!$B11,'MI F'!$F$5:$F$72)+SUMIF('MI H'!$D$5:$D$72,CLUBS!$B11,'MI H'!$F$5:$F$72)+SUMIF('CA F'!$D$5:$D$72,CLUBS!$B11,'CA F'!$F$5:$F$72)+SUMIF('CA H'!$D$5:$D$72,CLUBS!$B11,'CA H'!$F$5:$F$72)+SUMIF('JU F'!$D$5:$D$72,CLUBS!$B11,'JU F'!$F$5:$F$72)+SUMIF('JU H'!$D$5:$D$72,CLUBS!$B11,'JU H'!$F$5:$F$72)</f>
        <v>0</v>
      </c>
      <c r="E11" s="67">
        <f>COUNTIFS('MP F'!$D$5:$D$72,CLUBS!$B11,'MP F'!$G$5:$G$72,"&gt;0")+COUNTIFS('MP H'!$D$5:$D$72,CLUBS!$B11,'MP H'!$G$5:$G$72,"&gt;0")+COUNTIFS('PO F'!$D$5:$D$72,CLUBS!$B11,'PO F'!$G$5:$G$72,"&gt;0")+COUNTIFS('PO H'!$D$5:$D$72,CLUBS!$B11,'PO H'!$G$5:$G$72,"&gt;0")+COUNTIFS('PU F'!$D$5:$D$72,CLUBS!$B11,'PU F'!$G$5:$G$72,"&gt;0")+COUNTIFS('PU H'!$D$5:$D$72,CLUBS!$B11,'PU H'!$G$5:$G$72,"&gt;0")+COUNTIFS('BE F'!$D$5:$D$72,CLUBS!$B11,'BE F'!$G$5:$G$72,"&gt;0")+COUNTIFS('BE H'!$D$5:$D$72,CLUBS!$B11,'BE H'!$G$5:$G$72,"&gt;0")+COUNTIFS('MI F'!$D$5:$D$72,CLUBS!$B11,'MI F'!$G$5:$G$72,"&gt;0")+COUNTIFS('MI H'!$D$5:$D$72,CLUBS!$B11,'MI H'!$G$5:$G$72,"&gt;0")+COUNTIFS('CA F'!$D$5:$D$72,CLUBS!$B11,'CA F'!$G$5:$G$72,"&gt;0")+COUNTIFS('CA H'!$D$5:$D$72,CLUBS!$B11,'CA H'!$G$5:$G$72,"&gt;0")+COUNTIFS('JU F'!$D$5:$D$72,CLUBS!$B11,'JU F'!$G$5:$G$72,"&gt;0")+COUNTIFS('JU H'!$D$5:$D$72,CLUBS!$B11,'JU H'!$G$5:$G$72,"&gt;0")</f>
        <v>0</v>
      </c>
      <c r="F11" s="68">
        <f>SUMIF('MP F'!$D$5:$D$72,CLUBS!$B11,'MP F'!$H$5:$H$72)+SUMIF('MP H'!$D$5:$D$72,CLUBS!$B11,'MP H'!$H$5:$H$72)+SUMIF('PO F'!$D$5:$D$72,CLUBS!$B11,'PO F'!$H$5:$H$72)+SUMIF('PO H'!$D$5:$D$72,CLUBS!$B11,'PO H'!$H$5:$H$72)+SUMIF('PU F'!$D$5:$D$72,CLUBS!$B11,'PU F'!$H$5:$H$72)+SUMIF('PU H'!$D$5:$D$72,CLUBS!$B11,'PU H'!$H$5:$H$72)+SUMIF('BE F'!$D$5:$D$72,CLUBS!$B11,'BE F'!$H$5:$H$72)+SUMIF('BE H'!$D$5:$D$72,CLUBS!$B11,'BE H'!$H$5:$H$72)+SUMIF('MI F'!$D$5:$D$72,CLUBS!$B11,'MI F'!$H$5:$H$72)+SUMIF('MI H'!$D$5:$D$72,CLUBS!$B11,'MI H'!$H$5:$H$72)+SUMIF('CA F'!$D$5:$D$72,CLUBS!$B11,'CA F'!$H$5:$H$72)+SUMIF('CA H'!$D$5:$D$72,CLUBS!$B11,'CA H'!$H$5:$H$72)+SUMIF('JU F'!$D$5:$D$72,CLUBS!$B11,'JU F'!$H$5:$H$72)+SUMIF('JU H'!$D$5:$D$72,CLUBS!$B11,'JU H'!$H$5:$H$72)</f>
        <v>0</v>
      </c>
      <c r="G11" s="14">
        <f>COUNTIFS('MP F'!$D$5:$D$72,CLUBS!$B11,'MP F'!$I$5:$I$72,"&gt;0")+COUNTIFS('MP H'!$D$5:$D$72,CLUBS!$B11,'MP H'!$I$5:$I$72,"&gt;0")+COUNTIFS('PO F'!$D$5:$D$72,CLUBS!$B11,'PO F'!$I$5:$I$72,"&gt;0")+COUNTIFS('PO H'!$D$5:$D$72,CLUBS!$B11,'PO H'!$I$5:$I$72,"&gt;0")+COUNTIFS('PU F'!$D$5:$D$72,CLUBS!$B11,'PU F'!$I$5:$I$72,"&gt;0")+COUNTIFS('PU H'!$D$5:$D$72,CLUBS!$B11,'PU H'!$I$5:$I$72,"&gt;0")+COUNTIFS('BE F'!$D$5:$D$72,CLUBS!$B11,'BE F'!$I$5:$I$72,"&gt;0")+COUNTIFS('BE H'!$D$5:$D$72,CLUBS!$B11,'BE H'!$I$5:$I$72,"&gt;0")+COUNTIFS('MI F'!$D$5:$D$72,CLUBS!$B11,'MI F'!$I$5:$I$72,"&gt;0")+COUNTIFS('MI H'!$D$5:$D$72,CLUBS!$B11,'MI H'!$I$5:$I$72,"&gt;0")+COUNTIFS('CA F'!$D$5:$D$72,CLUBS!$B11,'CA F'!$I$5:$I$72,"&gt;0")+COUNTIFS('CA H'!$D$5:$D$72,CLUBS!$B11,'CA H'!$I$5:$I$72,"&gt;0")+COUNTIFS('JU F'!$D$5:$D$72,CLUBS!$B11,'JU F'!$I$5:$I$72,"&gt;0")+COUNTIFS('JU H'!$D$5:$D$72,CLUBS!$B11,'JU H'!$I$5:$I$72,"&gt;0")</f>
        <v>0</v>
      </c>
      <c r="H11" s="26">
        <f>SUMIF('MP F'!$D$5:$D$72,CLUBS!$B11,'MP F'!$J$5:$J$72)+SUMIF('MP H'!$D$5:$D$72,CLUBS!$B11,'MP H'!$J$5:$J$72)+SUMIF('PO F'!$D$5:$D$72,CLUBS!$B11,'PO F'!$J$5:$J$72)+SUMIF('PO H'!$D$5:$D$72,CLUBS!$B11,'PO H'!$J$5:$J$72)+SUMIF('PU F'!$D$5:$D$72,CLUBS!$B11,'PU F'!$J$5:$J$72)+SUMIF('PU H'!$D$5:$D$72,CLUBS!$B11,'PU H'!$J$5:$J$72)+SUMIF('BE F'!$D$5:$D$72,CLUBS!$B11,'BE F'!$J$5:$J$72)+SUMIF('BE H'!$D$5:$D$72,CLUBS!$B11,'BE H'!$J$5:$J$72)+SUMIF('MI F'!$D$5:$D$72,CLUBS!$B11,'MI F'!$J$5:$J$72)+SUMIF('MI H'!$D$5:$D$72,CLUBS!$B11,'MI H'!$J$5:$J$72)+SUMIF('CA F'!$D$5:$D$72,CLUBS!$B11,'CA F'!$J$5:$J$72)+SUMIF('CA H'!$D$5:$D$72,CLUBS!$B11,'CA H'!$J$5:$J$72)+SUMIF('JU F'!$D$5:$D$72,CLUBS!$B11,'JU F'!$J$5:$J$72)+SUMIF('JU H'!$D$5:$D$72,CLUBS!$B11,'JU H'!$J$5:$J$72)</f>
        <v>0</v>
      </c>
      <c r="I11" s="67">
        <f>COUNTIFS('MP F'!$D$5:$D$72,CLUBS!$B11,'MP F'!$K$5:$K$72,"&gt;0")+COUNTIFS('MP H'!$D$5:$D$72,CLUBS!$B11,'MP H'!$K$5:$K$72,"&gt;0")+COUNTIFS('PO F'!$D$5:$D$72,CLUBS!$B11,'PO F'!$K$5:$K$72,"&gt;0")+COUNTIFS('PO H'!$D$5:$D$72,CLUBS!$B11,'PO H'!$K$5:$K$72,"&gt;0")+COUNTIFS('PU F'!$D$5:$D$72,CLUBS!$B11,'PU F'!$K$5:$K$72,"&gt;0")+COUNTIFS('PU H'!$D$5:$D$72,CLUBS!$B11,'PU H'!$K$5:$K$72,"&gt;0")+COUNTIFS('BE F'!$D$5:$D$72,CLUBS!$B11,'BE F'!$K$5:$K$72,"&gt;0")+COUNTIFS('BE H'!$D$5:$D$72,CLUBS!$B11,'BE H'!$K$5:$K$72,"&gt;0")+COUNTIFS('MI F'!$D$5:$D$72,CLUBS!$B11,'MI F'!$K$5:$K$72,"&gt;0")+COUNTIFS('MI H'!$D$5:$D$72,CLUBS!$B11,'MI H'!$K$5:$K$72,"&gt;0")+COUNTIFS('CA F'!$D$5:$D$72,CLUBS!$B11,'CA F'!$K$5:$K$72,"&gt;0")+COUNTIFS('CA H'!$D$5:$D$72,CLUBS!$B11,'CA H'!$K$5:$K$72,"&gt;0")+COUNTIFS('JU F'!$D$5:$D$72,CLUBS!$B11,'JU F'!$K$5:$K$72,"&gt;0")+COUNTIFS('JU H'!$D$5:$D$72,CLUBS!$B11,'JU H'!$K$5:$K$72,"&gt;0")</f>
        <v>0</v>
      </c>
      <c r="J11" s="67">
        <f>SUMIF('MP F'!$D$5:$D$72,CLUBS!$B11,'MP F'!$L$5:$L$72)+SUMIF('MP H'!$D$5:$D$72,CLUBS!$B11,'MP H'!$L$5:$L$72)+SUMIF('PO F'!$D$5:$D$72,CLUBS!$B11,'PO F'!$L$5:$L$72)+SUMIF('PO H'!$D$5:$D$72,CLUBS!$B11,'PO H'!$L$5:$L$72)+SUMIF('PU F'!$D$5:$D$72,CLUBS!$B11,'PU F'!$L$5:$L$72)+SUMIF('PU H'!$D$5:$D$72,CLUBS!$B11,'PU H'!$L$5:$L$72)+SUMIF('BE F'!$D$5:$D$72,CLUBS!$B11,'BE F'!$L$5:$L$72)+SUMIF('BE H'!$D$5:$D$72,CLUBS!$B11,'BE H'!$L$5:$L$72)+SUMIF('MI F'!$D$5:$D$72,CLUBS!$B11,'MI F'!$L$5:$L$72)+SUMIF('MI H'!$D$5:$D$72,CLUBS!$B11,'MI H'!$L$5:$L$72)+SUMIF('CA F'!$D$5:$D$72,CLUBS!$B11,'CA F'!$L$5:$L$72)+SUMIF('CA H'!$D$5:$D$72,CLUBS!$B11,'CA H'!$L$5:$L$72)+SUMIF('JU F'!$D$5:$D$72,CLUBS!$B11,'JU F'!$L$5:$L$72)+SUMIF('JU H'!$D$5:$D$72,CLUBS!$B11,'JU H'!$L$5:$L$72)</f>
        <v>0</v>
      </c>
      <c r="K11" s="26">
        <f>COUNTIFS('MP F'!$D$5:$D$72,CLUBS!$B11,'MP F'!$M$5:$M$72,"&gt;0")+COUNTIFS('MP H'!$D$5:$D$72,CLUBS!$B11,'MP H'!$M$5:$M$72,"&gt;0")+COUNTIFS('PO F'!$D$5:$D$72,CLUBS!$B11,'PO F'!$M$5:$M$72,"&gt;0")+COUNTIFS('PO H'!$D$5:$D$72,CLUBS!$B11,'PO H'!$M$5:$M$72,"&gt;0")+COUNTIFS('PU F'!$D$5:$D$72,CLUBS!$B11,'PU F'!$M$5:$M$72,"&gt;0")+COUNTIFS('PU H'!$D$5:$D$72,CLUBS!$B11,'PU H'!$M$5:$M$72,"&gt;0")+COUNTIFS('BE F'!$D$5:$D$72,CLUBS!$B11,'BE F'!$M$5:$M$72,"&gt;0")+COUNTIFS('BE H'!$D$5:$D$72,CLUBS!$B11,'BE H'!$M$5:$M$72,"&gt;0")+COUNTIFS('MI F'!$D$5:$D$72,CLUBS!$B11,'MI F'!$M$5:$M$72,"&gt;0")+COUNTIFS('MI H'!$D$5:$D$72,CLUBS!$B11,'MI H'!$M$5:$M$72,"&gt;0")+COUNTIFS('CA F'!$D$5:$D$72,CLUBS!$B11,'CA F'!$M$5:$M$72,"&gt;0")+COUNTIFS('CA H'!$D$5:$D$72,CLUBS!$B11,'CA H'!$M$5:$M$72,"&gt;0")+COUNTIFS('JU F'!$D$5:$D$72,CLUBS!$B11,'JU F'!$M$5:$M$72,"&gt;0")+COUNTIFS('JU H'!$D$5:$D$72,CLUBS!$B11,'JU H'!$M$5:$M$72,"&gt;0")</f>
        <v>0</v>
      </c>
      <c r="L11" s="26">
        <f>SUMIF('MP F'!$D$5:$D$72,CLUBS!$B11,'MP F'!$N$5:$N$72)+SUMIF('MP H'!$D$5:$D$72,CLUBS!$B11,'MP H'!$N$5:$N$72)+SUMIF('PO F'!$D$5:$D$72,CLUBS!$B11,'PO F'!$N$5:$N$72)+SUMIF('PO H'!$D$5:$D$72,CLUBS!$B11,'PO H'!$N$5:$N$72)+SUMIF('PU F'!$D$5:$D$72,CLUBS!$B11,'PU F'!$N$5:$N$72)+SUMIF('PU H'!$D$5:$D$72,CLUBS!$B11,'PU H'!$N$5:$N$72)+SUMIF('BE F'!$D$5:$D$72,CLUBS!$B11,'BE F'!$N$5:$N$72)+SUMIF('BE H'!$D$5:$D$72,CLUBS!$B11,'BE H'!$N$5:$N$72)+SUMIF('MI F'!$D$5:$D$72,CLUBS!$B11,'MI F'!$N$5:$N$72)+SUMIF('MI H'!$D$5:$D$72,CLUBS!$B11,'MI H'!$N$5:$N$72)+SUMIF('CA F'!$D$5:$D$72,CLUBS!$B11,'CA F'!$N$5:$N$72)+SUMIF('CA H'!$D$5:$D$72,CLUBS!$B11,'CA H'!$N$5:$N$72)+SUMIF('JU F'!$D$5:$D$72,CLUBS!$B11,'JU F'!$N$5:$N$72)+SUMIF('JU H'!$D$5:$D$72,CLUBS!$B11,'JU H'!$N$5:$N$72)</f>
        <v>0</v>
      </c>
      <c r="M11" s="67">
        <f>COUNTIFS('MP F'!$D$5:$D$72,CLUBS!$B11,'MP F'!$O$5:$O$72,"&gt;0")+COUNTIFS('MP H'!$D$5:$D$72,CLUBS!$B11,'MP H'!$O$5:$O$72,"&gt;0")+COUNTIFS('PO F'!$D$5:$D$72,CLUBS!$B11,'PO F'!$O$5:$O$72,"&gt;0")+COUNTIFS('PO H'!$D$5:$D$72,CLUBS!$B11,'PO H'!$O$5:$O$72,"&gt;0")+COUNTIFS('PU F'!$D$5:$D$72,CLUBS!$B11,'PU F'!$O$5:$O$72,"&gt;0")+COUNTIFS('PU H'!$D$5:$D$72,CLUBS!$B11,'PU H'!$O$5:$O$72,"&gt;0")+COUNTIFS('BE F'!$D$5:$D$72,CLUBS!$B11,'BE F'!$O$5:$O$72,"&gt;0")+COUNTIFS('BE H'!$D$5:$D$72,CLUBS!$B11,'BE H'!$O$5:$O$72,"&gt;0")+COUNTIFS('MI F'!$D$5:$D$72,CLUBS!$B11,'MI F'!$O$5:$O$72,"&gt;0")+COUNTIFS('MI H'!$D$5:$D$72,CLUBS!$B11,'MI H'!$O$5:$O$72,"&gt;0")+COUNTIFS('CA F'!$D$5:$D$72,CLUBS!$B11,'CA F'!$O$5:$O$72,"&gt;0")+COUNTIFS('CA H'!$D$5:$D$72,CLUBS!$B11,'CA H'!$O$5:$O$72,"&gt;0")+COUNTIFS('JU F'!$D$5:$D$72,CLUBS!$B11,'JU F'!$O$5:$O$72,"&gt;0")+COUNTIFS('JU H'!$D$5:$D$72,CLUBS!$B11,'JU H'!$O$5:$O$72,"&gt;0")</f>
        <v>0</v>
      </c>
      <c r="N11" s="67">
        <f>SUMIF('MP F'!$D$5:$D$72,CLUBS!$B11,'MP F'!$P$5:$P$72)+SUMIF('MP H'!$D$5:$D$72,CLUBS!$B11,'MP H'!$P$5:$P$72)+SUMIF('PO F'!$D$5:$D$72,CLUBS!$B11,'PO F'!$P$5:$P$72)+SUMIF('PO H'!$D$5:$D$72,CLUBS!$B11,'PO H'!$P$5:$P$72)+SUMIF('PU F'!$D$5:$D$72,CLUBS!$B11,'PU F'!$P$5:$P$72)+SUMIF('PU H'!$D$5:$D$72,CLUBS!$B11,'PU H'!$P$5:$P$72)+SUMIF('BE F'!$D$5:$D$72,CLUBS!$B11,'BE F'!$P$5:$P$72)+SUMIF('BE H'!$D$5:$D$72,CLUBS!$B11,'BE H'!$P$5:$P$72)+SUMIF('MI F'!$D$5:$D$72,CLUBS!$B11,'MI F'!$P$5:$P$72)+SUMIF('MI H'!$D$5:$D$72,CLUBS!$B11,'MI H'!$P$5:$P$72)+SUMIF('CA F'!$D$5:$D$72,CLUBS!$B11,'CA F'!$P$5:$P$72)+SUMIF('CA H'!$D$5:$D$72,CLUBS!$B11,'CA H'!$P$5:$P$72)+SUMIF('JU F'!$D$5:$D$72,CLUBS!$B11,'JU F'!$P$5:$P$72)+SUMIF('JU H'!$D$5:$D$72,CLUBS!$B11,'JU H'!$P$5:$P$72)</f>
        <v>0</v>
      </c>
      <c r="O11" s="26">
        <f>COUNTIFS('MP F'!$D$5:$D$72,CLUBS!$B11,'MP F'!$Q$5:$Q$72,"&gt;0")+COUNTIFS('MP H'!$D$5:$D$72,CLUBS!$B11,'MP H'!$Q$5:$Q$72,"&gt;0")+COUNTIFS('PO F'!$D$5:$D$72,CLUBS!$B11,'PO F'!$Q$5:$Q$72,"&gt;0")+COUNTIFS('PO H'!$D$5:$D$72,CLUBS!$B11,'PO H'!$Q$5:$Q$72,"&gt;0")+COUNTIFS('PU F'!$D$5:$D$72,CLUBS!$B11,'PU F'!$Q$5:$Q$72,"&gt;0")+COUNTIFS('PU H'!$D$5:$D$72,CLUBS!$B11,'PU H'!$Q$5:$Q$72,"&gt;0")+COUNTIFS('BE F'!$D$5:$D$72,CLUBS!$B11,'BE F'!$Q$5:$Q$72,"&gt;0")+COUNTIFS('BE H'!$D$5:$D$72,CLUBS!$B11,'BE H'!$Q$5:$Q$72,"&gt;0")+COUNTIFS('MI F'!$D$5:$D$72,CLUBS!$B11,'MI F'!$Q$5:$Q$72,"&gt;0")+COUNTIFS('MI H'!$D$5:$D$72,CLUBS!$B11,'MI H'!$Q$5:$Q$72,"&gt;0")+COUNTIFS('CA F'!$D$5:$D$72,CLUBS!$B11,'CA F'!$Q$5:$Q$72,"&gt;0")+COUNTIFS('CA H'!$D$5:$D$72,CLUBS!$B11,'CA H'!$Q$5:$Q$72,"&gt;0")+COUNTIFS('JU F'!$D$5:$D$72,CLUBS!$B11,'JU F'!$Q$5:$Q$72,"&gt;0")+COUNTIFS('JU H'!$D$5:$D$72,CLUBS!$B11,'JU H'!$Q$5:$Q$72,"&gt;0")</f>
        <v>0</v>
      </c>
      <c r="P11" s="26">
        <f>SUMIF('MP F'!$D$5:$D$72,CLUBS!$B11,'MP F'!$R$5:$R$72)+SUMIF('MP H'!$D$5:$D$72,CLUBS!$B11,'MP H'!$R$5:$R$72)+SUMIF('PO F'!$D$5:$D$72,CLUBS!$B11,'PO F'!$R$5:$R$72)+SUMIF('PO H'!$D$5:$D$72,CLUBS!$B11,'PO H'!$R$5:$R$72)+SUMIF('PU F'!$D$5:$D$72,CLUBS!$B11,'PU F'!$R$5:$R$72)+SUMIF('PU H'!$D$5:$D$72,CLUBS!$B11,'PU H'!$R$5:$R$72)+SUMIF('BE F'!$D$5:$D$72,CLUBS!$B11,'BE F'!$R$5:$R$72)+SUMIF('BE H'!$D$5:$D$72,CLUBS!$B11,'BE H'!$R$5:$R$72)+SUMIF('MI F'!$D$5:$D$72,CLUBS!$B11,'MI F'!$R$5:$R$72)+SUMIF('MI H'!$D$5:$D$72,CLUBS!$B11,'MI H'!$R$5:$R$72)+SUMIF('CA F'!$D$5:$D$72,CLUBS!$B11,'CA F'!$R$5:$R$72)+SUMIF('CA H'!$D$5:$D$72,CLUBS!$B11,'CA H'!$R$5:$R$72)+SUMIF('JU F'!$D$5:$D$72,CLUBS!$B11,'JU F'!$R$5:$R$72)+SUMIF('JU H'!$D$5:$D$72,CLUBS!$B11,'JU H'!$R$5:$R$72)</f>
        <v>0</v>
      </c>
      <c r="Q11" s="67">
        <f>COUNTIFS('MP F'!$D$5:$D$72,CLUBS!$B11,'MP F'!$S$5:$S$72,"&gt;0")+COUNTIFS('MP H'!$D$5:$D$72,CLUBS!$B11,'MP H'!$S$5:$S$72,"&gt;0")+COUNTIFS('PO F'!$D$5:$D$72,CLUBS!$B11,'PO F'!$S$5:$S$72,"&gt;0")+COUNTIFS('PO H'!$D$5:$D$72,CLUBS!$B11,'PO H'!$S$5:$S$72,"&gt;0")+COUNTIFS('PU F'!$D$5:$D$72,CLUBS!$B11,'PU F'!$S$5:$S$72,"&gt;0")+COUNTIFS('PU H'!$D$5:$D$72,CLUBS!$B11,'PU H'!$S$5:$S$72,"&gt;0")+COUNTIFS('BE F'!$D$5:$D$72,CLUBS!$B11,'BE F'!$S$5:$S$72,"&gt;0")+COUNTIFS('BE H'!$D$5:$D$72,CLUBS!$B11,'BE H'!$S$5:$S$72,"&gt;0")+COUNTIFS('MI F'!$D$5:$D$72,CLUBS!$B11,'MI F'!$S$5:$S$72,"&gt;0")+COUNTIFS('MI H'!$D$5:$D$72,CLUBS!$B11,'MI H'!$S$5:$S$72,"&gt;0")+COUNTIFS('CA F'!$D$5:$D$72,CLUBS!$B11,'CA F'!$S$5:$S$72,"&gt;0")+COUNTIFS('CA H'!$D$5:$D$72,CLUBS!$B11,'CA H'!$S$5:$S$72,"&gt;0")+COUNTIFS('JU F'!$D$5:$D$72,CLUBS!$B11,'JU F'!$S$5:$S$72,"&gt;0")+COUNTIFS('JU H'!$D$5:$D$72,CLUBS!$B11,'JU H'!$S$5:$S$72,"&gt;0")</f>
        <v>0</v>
      </c>
      <c r="R11" s="67">
        <f>SUMIF('MP F'!$D$5:$D$72,CLUBS!$B11,'MP F'!$T$5:$T$72)+SUMIF('MP H'!$D$5:$D$72,CLUBS!$B11,'MP H'!$T$5:$T$72)+SUMIF('PO F'!$D$5:$D$72,CLUBS!$B11,'PO F'!$T$5:$T$72)+SUMIF('PO H'!$D$5:$D$72,CLUBS!$B11,'PO H'!$T$5:$T$72)+SUMIF('PU F'!$D$5:$D$72,CLUBS!$B11,'PU F'!$T$5:$T$72)+SUMIF('PU H'!$D$5:$D$72,CLUBS!$B11,'PU H'!$T$5:$T$72)+SUMIF('BE F'!$D$5:$D$72,CLUBS!$B11,'BE F'!$T$5:$T$72)+SUMIF('BE H'!$D$5:$D$72,CLUBS!$B11,'BE H'!$T$5:$T$72)+SUMIF('MI F'!$D$5:$D$72,CLUBS!$B11,'MI F'!$T$5:$T$72)+SUMIF('MI H'!$D$5:$D$72,CLUBS!$B11,'MI H'!$T$5:$T$72)+SUMIF('CA F'!$D$5:$D$72,CLUBS!$B11,'CA F'!$T$5:$T$72)+SUMIF('CA H'!$D$5:$D$72,CLUBS!$B11,'CA H'!$T$5:$T$72)+SUMIF('JU F'!$D$5:$D$72,CLUBS!$B11,'JU F'!$T$5:$T$72)+SUMIF('JU H'!$D$5:$D$72,CLUBS!$B11,'JU H'!$T$5:$T$72)</f>
        <v>0</v>
      </c>
      <c r="S11" s="26">
        <f>COUNTIFS('MP F'!$D$5:$D$72,CLUBS!$B11,'MP F'!$U$5:$U$72,"&gt;0")+COUNTIFS('MP H'!$D$5:$D$72,CLUBS!$B11,'MP H'!$U$5:$U$72,"&gt;0")+COUNTIFS('PO F'!$D$5:$D$72,CLUBS!$B11,'PO F'!$U$5:$U$72,"&gt;0")+COUNTIFS('PO H'!$D$5:$D$72,CLUBS!$B11,'PO H'!$U$5:$U$72,"&gt;0")+COUNTIFS('PU F'!$D$5:$D$72,CLUBS!$B11,'PU F'!$U$5:$U$72,"&gt;0")+COUNTIFS('PU H'!$D$5:$D$72,CLUBS!$B11,'PU H'!$U$5:$U$72,"&gt;0")+COUNTIFS('BE F'!$D$5:$D$72,CLUBS!$B11,'BE F'!$U$5:$U$72,"&gt;0")+COUNTIFS('BE H'!$D$5:$D$72,CLUBS!$B11,'BE H'!$U$5:$U$72,"&gt;0")+COUNTIFS('MI F'!$D$5:$D$72,CLUBS!$B11,'MI F'!$U$5:$U$72,"&gt;0")+COUNTIFS('MI H'!$D$5:$D$72,CLUBS!$B11,'MI H'!$U$5:$U$72,"&gt;0")+COUNTIFS('CA F'!$D$5:$D$72,CLUBS!$B11,'CA F'!$U$5:$U$72,"&gt;0")+COUNTIFS('CA H'!$D$5:$D$72,CLUBS!$B11,'CA H'!$U$5:$U$72,"&gt;0")+COUNTIFS('JU F'!$D$5:$D$72,CLUBS!$B11,'JU F'!$U$5:$U$72,"&gt;0")+COUNTIFS('JU H'!$D$5:$D$72,CLUBS!$B11,'JU H'!$U$5:$U$72,"&gt;0")</f>
        <v>0</v>
      </c>
      <c r="T11" s="26">
        <f>SUMIF('MP F'!$D$5:$D$72,CLUBS!$B11,'MP F'!$V$5:$V$72)+SUMIF('MP H'!$D$5:$D$72,CLUBS!$B11,'MP H'!$V$5:$V$72)+SUMIF('PO F'!$D$5:$D$72,CLUBS!$B11,'PO F'!$V$5:$V$72)+SUMIF('PO H'!$D$5:$D$72,CLUBS!$B11,'PO H'!$V$5:$V$72)+SUMIF('PU F'!$D$5:$D$72,CLUBS!$B11,'PU F'!$V$5:$V$72)+SUMIF('PU H'!$D$5:$D$72,CLUBS!$B11,'PU H'!$V$5:$V$72)+SUMIF('BE F'!$D$5:$D$72,CLUBS!$B11,'BE F'!$V$5:$V$72)+SUMIF('BE H'!$D$5:$D$72,CLUBS!$B11,'BE H'!$V$5:$V$72)+SUMIF('MI F'!$D$5:$D$72,CLUBS!$B11,'MI F'!$V$5:$V$72)+SUMIF('MI H'!$D$5:$D$72,CLUBS!$B11,'MI H'!$V$5:$V$72)+SUMIF('CA F'!$D$5:$D$72,CLUBS!$B11,'CA F'!$V$5:$V$72)+SUMIF('CA H'!$D$5:$D$72,CLUBS!$B11,'CA H'!$V$5:$V$72)+SUMIF('JU F'!$D$5:$D$72,CLUBS!$B11,'JU F'!$V$5:$V$72)+SUMIF('JU H'!$D$5:$D$72,CLUBS!$B11,'JU H'!$V$5:$V$72)</f>
        <v>0</v>
      </c>
      <c r="U11" s="67">
        <f>COUNTIFS('MP F'!$D$5:$D$72,CLUBS!$B11,'MP F'!$W$5:$W$72,"&gt;0")+COUNTIFS('MP H'!$D$5:$D$72,CLUBS!$B11,'MP H'!$W$5:$W$72,"&gt;0")+COUNTIFS('PO F'!$D$5:$D$72,CLUBS!$B11,'PO F'!$W$5:$W$72,"&gt;0")+COUNTIFS('PO H'!$D$5:$D$72,CLUBS!$B11,'PO H'!$W$5:$W$72,"&gt;0")+COUNTIFS('PU F'!$D$5:$D$72,CLUBS!$B11,'PU F'!$W$5:$W$72,"&gt;0")+COUNTIFS('PU H'!$D$5:$D$72,CLUBS!$B11,'PU H'!$W$5:$W$72,"&gt;0")+COUNTIFS('BE F'!$D$5:$D$72,CLUBS!$B11,'BE F'!$W$5:$W$72,"&gt;0")+COUNTIFS('BE H'!$D$5:$D$72,CLUBS!$B11,'BE H'!$W$5:$W$72,"&gt;0")+COUNTIFS('MI F'!$D$5:$D$72,CLUBS!$B11,'MI F'!$W$5:$W$72,"&gt;0")+COUNTIFS('MI H'!$D$5:$D$72,CLUBS!$B11,'MI H'!$W$5:$W$72,"&gt;0")+COUNTIFS('CA F'!$D$5:$D$72,CLUBS!$B11,'CA F'!$W$5:$W$72,"&gt;0")+COUNTIFS('CA H'!$D$5:$D$72,CLUBS!$B11,'CA H'!$W$5:$W$72,"&gt;0")+COUNTIFS('JU F'!$D$5:$D$72,CLUBS!$B11,'JU F'!$W$5:$W$72,"&gt;0")+COUNTIFS('JU H'!$D$5:$D$72,CLUBS!$B11,'JU H'!$W$5:$W$72,"&gt;0")</f>
        <v>0</v>
      </c>
      <c r="V11" s="67">
        <f>SUMIF('MP F'!$D$5:$D$72,CLUBS!$B11,'MP F'!$X$5:$X$72)+SUMIF('MP H'!$D$5:$D$72,CLUBS!$B11,'MP H'!$X$5:$X$72)+SUMIF('PO F'!$D$5:$D$72,CLUBS!$B11,'PO F'!$X$5:$X$72)+SUMIF('PO H'!$D$5:$D$72,CLUBS!$B11,'PO H'!$X$5:$X$72)+SUMIF('PU F'!$D$5:$D$72,CLUBS!$B11,'PU F'!$X$5:$X$72)+SUMIF('PU H'!$D$5:$D$72,CLUBS!$B11,'PU H'!$X$5:$X$72)+SUMIF('BE F'!$D$5:$D$72,CLUBS!$B11,'BE F'!$X$5:$X$72)+SUMIF('BE H'!$D$5:$D$72,CLUBS!$B11,'BE H'!$X$5:$X$72)+SUMIF('MI F'!$D$5:$D$72,CLUBS!$B11,'MI F'!$X$5:$X$72)+SUMIF('MI H'!$D$5:$D$72,CLUBS!$B11,'MI H'!$X$5:$X$72)+SUMIF('CA F'!$D$5:$D$72,CLUBS!$B11,'CA F'!$X$5:$X$72)+SUMIF('CA H'!$D$5:$D$72,CLUBS!$B11,'CA H'!$X$5:$X$72)+SUMIF('JU F'!$D$5:$D$72,CLUBS!$B11,'JU F'!$X$5:$X$72)+SUMIF('JU H'!$D$5:$D$72,CLUBS!$B11,'JU H'!$X$5:$X$72)</f>
        <v>0</v>
      </c>
      <c r="W11" s="26">
        <f>COUNTIFS('MP F'!$D$5:$D$72,CLUBS!$B11,'MP F'!$Y$5:$Y$72,"&gt;0")+COUNTIFS('MP H'!$D$5:$D$72,CLUBS!$B11,'MP H'!$Y$5:$Y$72,"&gt;0")+COUNTIFS('PO F'!$D$5:$D$72,CLUBS!$B11,'PO F'!$Y$5:$Y$72,"&gt;0")+COUNTIFS('PO H'!$D$5:$D$72,CLUBS!$B11,'PO H'!$Y$5:$Y$72,"&gt;0")+COUNTIFS('PU F'!$D$5:$D$72,CLUBS!$B11,'PU F'!$Y$5:$Y$72,"&gt;0")+COUNTIFS('PU H'!$D$5:$D$72,CLUBS!$B11,'PU H'!$Y$5:$Y$72,"&gt;0")+COUNTIFS('BE F'!$D$5:$D$72,CLUBS!$B11,'BE F'!$Y$5:$Y$72,"&gt;0")+COUNTIFS('BE H'!$D$5:$D$72,CLUBS!$B11,'BE H'!$Y$5:$Y$72,"&gt;0")+COUNTIFS('MI F'!$D$5:$D$72,CLUBS!$B11,'MI F'!$Y$5:$Y$72,"&gt;0")+COUNTIFS('MI H'!$D$5:$D$72,CLUBS!$B11,'MI H'!$Y$5:$Y$72,"&gt;0")+COUNTIFS('CA F'!$D$5:$D$72,CLUBS!$B11,'CA F'!$Y$5:$Y$72,"&gt;0")+COUNTIFS('CA H'!$D$5:$D$72,CLUBS!$B11,'CA H'!$Y$5:$Y$72,"&gt;0")+COUNTIFS('JU F'!$D$5:$D$72,CLUBS!$B11,'JU F'!$Y$5:$Y$72,"&gt;0")+COUNTIFS('JU H'!$D$5:$D$72,CLUBS!$B11,'JU H'!$Y$5:$Y$72,"&gt;0")</f>
        <v>0</v>
      </c>
      <c r="X11" s="26">
        <f>SUMIF('MP F'!$D$5:$D$72,CLUBS!$B11,'MP F'!$Z$5:$Z$72)+SUMIF('MP H'!$D$5:$D$72,CLUBS!$B11,'MP H'!$Z$5:$Z$72)+SUMIF('PO F'!$D$5:$D$72,CLUBS!$B11,'PO F'!$Z$5:$Z$72)+SUMIF('PO H'!$D$5:$D$72,CLUBS!$B11,'PO H'!$Z$5:$Z$72)+SUMIF('PU F'!$D$5:$D$72,CLUBS!$B11,'PU F'!$Z$5:$Z$72)+SUMIF('PU H'!$D$5:$D$72,CLUBS!$B11,'PU H'!$Z$5:$Z$72)+SUMIF('BE F'!$D$5:$D$72,CLUBS!$B11,'BE F'!$Z$5:$Z$72)+SUMIF('BE H'!$D$5:$D$72,CLUBS!$B11,'BE H'!$Z$5:$Z$72)+SUMIF('MI F'!$D$5:$D$72,CLUBS!$B11,'MI F'!$Z$5:$Z$72)+SUMIF('MI H'!$D$5:$D$72,CLUBS!$B11,'MI H'!$Z$5:$Z$72)+SUMIF('CA F'!$D$5:$D$72,CLUBS!$B11,'CA F'!$Z$5:$Z$72)+SUMIF('CA H'!$D$5:$D$72,CLUBS!$B11,'CA H'!$Z$5:$Z$72)+SUMIF('JU F'!$D$5:$D$72,CLUBS!$B11,'JU F'!$Z$5:$Z$72)+SUMIF('JU H'!$D$5:$D$72,CLUBS!$B11,'JU H'!$Z$5:$Z$72)</f>
        <v>0</v>
      </c>
      <c r="Y11" s="26">
        <f>COUNTIFS('MP F'!$D$5:$D$72,CLUBS!$B11,'MP F'!$AA$5:$AA$72,"&gt;0")+COUNTIFS('MP H'!$D$5:$D$72,CLUBS!$B11,'MP H'!$AA$5:$AA$72,"&gt;0")+COUNTIFS('PO F'!$D$5:$D$72,CLUBS!$B11,'PO F'!$AA$5:$AA$72,"&gt;0")+COUNTIFS('PO H'!$D$5:$D$72,CLUBS!$B11,'PO H'!$AA$5:$AA$72,"&gt;0")+COUNTIFS('PU F'!$D$5:$D$72,CLUBS!$B11,'PU F'!$AA$5:$AA$72,"&gt;0")+COUNTIFS('PU H'!$D$5:$D$72,CLUBS!$B11,'PU H'!$AA$5:$AA$72,"&gt;0")+COUNTIFS('BE F'!$D$5:$D$72,CLUBS!$B11,'BE F'!$AA$5:$AA$72,"&gt;0")+COUNTIFS('BE H'!$D$5:$D$72,CLUBS!$B11,'BE H'!$AA$5:$AA$72,"&gt;0")+COUNTIFS('MI F'!$D$5:$D$72,CLUBS!$B11,'MI F'!$AA$5:$AA$72,"&gt;0")+COUNTIFS('MI H'!$D$5:$D$72,CLUBS!$B11,'MI H'!$AA$5:$AA$72,"&gt;0")+COUNTIFS('CA F'!$D$5:$D$72,CLUBS!$B11,'CA F'!$AA$5:$AA$72,"&gt;0")+COUNTIFS('CA H'!$D$5:$D$72,CLUBS!$B11,'CA H'!$AA$5:$AA$72,"&gt;0")+COUNTIFS('JU F'!$D$5:$D$72,CLUBS!$B11,'JU F'!$AA$5:$AA$72,"&gt;0")+COUNTIFS('JU H'!$D$5:$D$72,CLUBS!$B11,'JU H'!$AA$5:$AA$72,"&gt;0")</f>
        <v>0</v>
      </c>
      <c r="Z11" s="26">
        <f>SUMIF('MP F'!$D$5:$D$72,CLUBS!$B11,'MP F'!$AB$5:$AB$72)+SUMIF('MP H'!$D$5:$D$72,CLUBS!$B11,'MP H'!$AB$5:$AB$72)+SUMIF('PO F'!$D$5:$D$72,CLUBS!$B11,'PO F'!$AB$5:$AB$72)+SUMIF('PO H'!$D$5:$D$72,CLUBS!$B11,'PO H'!$AB$5:$AB$72)+SUMIF('PU F'!$D$5:$D$72,CLUBS!$B11,'PU F'!$AB$5:$AB$72)+SUMIF('PU H'!$D$5:$D$72,CLUBS!$B11,'PU H'!$AB$5:$AB$72)+SUMIF('BE F'!$D$5:$D$72,CLUBS!$B11,'BE F'!$AB$5:$AB$72)+SUMIF('BE H'!$D$5:$D$72,CLUBS!$B11,'BE H'!$AB$5:$AB$72)+SUMIF('MI F'!$D$5:$D$72,CLUBS!$B11,'MI F'!$AB$5:$AB$72)+SUMIF('MI H'!$D$5:$D$72,CLUBS!$B11,'MI H'!$AB$5:$AB$72)+SUMIF('CA F'!$D$5:$D$72,CLUBS!$B11,'CA F'!$AB$5:$AB$72)+SUMIF('CA H'!$D$5:$D$72,CLUBS!$B11,'CA H'!$AB$5:$AB$72)+SUMIF('JU F'!$D$5:$D$72,CLUBS!$B11,'JU F'!$AB$5:$AB$72)+SUMIF('JU H'!$D$5:$D$72,CLUBS!$B11,'JU H'!$AB$5:$AB$72)</f>
        <v>0</v>
      </c>
      <c r="AA11" s="26">
        <f>COUNTIFS('MP F'!$D$5:$D$72,CLUBS!$B11,'MP F'!$AC$5:$AC$72,"&gt;0")+COUNTIFS('MP H'!$D$5:$D$72,CLUBS!$B11,'MP H'!$AC$5:$AC$72,"&gt;0")+COUNTIFS('PO F'!$D$5:$D$72,CLUBS!$B11,'PO F'!$AC$5:$AC$72,"&gt;0")+COUNTIFS('PO H'!$D$5:$D$72,CLUBS!$B11,'PO H'!$AC$5:$AC$72,"&gt;0")+COUNTIFS('PU F'!$D$5:$D$72,CLUBS!$B11,'PU F'!$AC$5:$AC$72,"&gt;0")+COUNTIFS('PU H'!$D$5:$D$72,CLUBS!$B11,'PU H'!$AC$5:$AC$72,"&gt;0")+COUNTIFS('BE F'!$D$5:$D$72,CLUBS!$B11,'BE F'!$AC$5:$AC$72,"&gt;0")+COUNTIFS('BE H'!$D$5:$D$72,CLUBS!$B11,'BE H'!$AC$5:$AC$72,"&gt;0")+COUNTIFS('MI F'!$D$5:$D$72,CLUBS!$B11,'MI F'!$AC$5:$AC$72,"&gt;0")+COUNTIFS('MI H'!$D$5:$D$72,CLUBS!$B11,'MI H'!$AC$5:$AC$72,"&gt;0")+COUNTIFS('CA F'!$D$5:$D$72,CLUBS!$B11,'CA F'!$AC$5:$AC$72,"&gt;0")+COUNTIFS('CA H'!$D$5:$D$72,CLUBS!$B11,'CA H'!$AC$5:$AC$72,"&gt;0")+COUNTIFS('JU F'!$D$5:$D$72,CLUBS!$B11,'JU F'!$AC$5:$AC$72,"&gt;0")+COUNTIFS('JU H'!$D$5:$D$72,CLUBS!$B11,'JU H'!$AC$5:$AC$72,"&gt;0")</f>
        <v>0</v>
      </c>
      <c r="AB11" s="26">
        <f>SUMIF('MP F'!$D$5:$D$72,CLUBS!$B11,'MP F'!$AD$5:$AD$72)+SUMIF('MP H'!$D$5:$D$72,CLUBS!$B11,'MP H'!$AD$5:$AD$72)+SUMIF('PO F'!$D$5:$D$72,CLUBS!$B11,'PO F'!$AD$5:$AD$72)+SUMIF('PO H'!$D$5:$D$72,CLUBS!$B11,'PO H'!$AD$5:$AD$72)+SUMIF('PU F'!$D$5:$D$72,CLUBS!$B11,'PU F'!$AD$5:$AD$72)+SUMIF('PU H'!$D$5:$D$72,CLUBS!$B11,'PU H'!$AD$5:$AD$72)+SUMIF('BE F'!$D$5:$D$72,CLUBS!$B11,'BE F'!$AD$5:$AD$72)+SUMIF('BE H'!$D$5:$D$72,CLUBS!$B11,'BE H'!$AD$5:$AD$72)+SUMIF('MI F'!$D$5:$D$72,CLUBS!$B11,'MI F'!$AD$5:$AD$72)+SUMIF('MI H'!$D$5:$D$72,CLUBS!$B11,'MI H'!$AD$5:$AD$72)+SUMIF('CA F'!$D$5:$D$72,CLUBS!$B11,'CA F'!$AD$5:$AD$72)+SUMIF('CA H'!$D$5:$D$72,CLUBS!$B11,'CA H'!$AD$5:$AD$72)+SUMIF('JU F'!$D$5:$D$72,CLUBS!$B11,'JU F'!$AD$5:$AD$72)+SUMIF('JU H'!$D$5:$D$72,CLUBS!$B11,'JU H'!$AD$5:$AD$72)</f>
        <v>0</v>
      </c>
      <c r="AC11" s="26">
        <f>COUNTIFS('MP F'!$D$5:$D$72,CLUBS!$B11,'MP F'!$AE$5:$AE$72,"&gt;0")+COUNTIFS('MP H'!$D$5:$D$72,CLUBS!$B11,'MP H'!$AE$5:$AE$72,"&gt;0")+COUNTIFS('PO F'!$D$5:$D$72,CLUBS!$B11,'PO F'!$AE$5:$AE$72,"&gt;0")+COUNTIFS('PO H'!$D$5:$D$72,CLUBS!$B11,'PO H'!$AE$5:$AE$72,"&gt;0")+COUNTIFS('PU F'!$D$5:$D$72,CLUBS!$B11,'PU F'!$AE$5:$AE$72,"&gt;0")+COUNTIFS('PU H'!$D$5:$D$72,CLUBS!$B11,'PU H'!$AE$5:$AE$72,"&gt;0")+COUNTIFS('BE F'!$D$5:$D$72,CLUBS!$B11,'BE F'!$AE$5:$AE$72,"&gt;0")+COUNTIFS('BE H'!$D$5:$D$72,CLUBS!$B11,'BE H'!$AE$5:$AE$72,"&gt;0")+COUNTIFS('MI F'!$D$5:$D$72,CLUBS!$B11,'MI F'!$AE$5:$AE$72,"&gt;0")+COUNTIFS('MI H'!$D$5:$D$72,CLUBS!$B11,'MI H'!$AE$5:$AE$72,"&gt;0")+COUNTIFS('CA F'!$D$5:$D$72,CLUBS!$B11,'CA F'!$AE$5:$AE$72,"&gt;0")+COUNTIFS('CA H'!$D$5:$D$72,CLUBS!$B11,'CA H'!$AE$5:$AE$72,"&gt;0")+COUNTIFS('JU F'!$D$5:$D$72,CLUBS!$B11,'JU F'!$AE$5:$AE$72,"&gt;0")+COUNTIFS('JU H'!$D$5:$D$72,CLUBS!$B11,'JU H'!$AE$5:$AE$72,"&gt;0")</f>
        <v>0</v>
      </c>
      <c r="AD11" s="26">
        <f>SUMIF('MP F'!$D$5:$D$72,CLUBS!$B11,'MP F'!$AF$5:$AF$72)+SUMIF('MP H'!$D$5:$D$72,CLUBS!$B11,'MP H'!$AF$5:$AF$72)+SUMIF('PO F'!$D$5:$D$72,CLUBS!$B11,'PO F'!$AF$5:$AF$72)+SUMIF('PO H'!$D$5:$D$72,CLUBS!$B11,'PO H'!$AF$5:$AF$72)+SUMIF('PU F'!$D$5:$D$72,CLUBS!$B11,'PU F'!$AF$5:$AF$72)+SUMIF('PU H'!$D$5:$D$72,CLUBS!$B11,'PU H'!$AF$5:$AF$72)+SUMIF('BE F'!$D$5:$D$72,CLUBS!$B11,'BE F'!$AF$5:$AF$72)+SUMIF('BE H'!$D$5:$D$72,CLUBS!$B11,'BE H'!$AF$5:$AF$72)+SUMIF('MI F'!$D$5:$D$72,CLUBS!$B11,'MI F'!$AF$5:$AF$72)+SUMIF('MI H'!$D$5:$D$72,CLUBS!$B11,'MI H'!$AF$5:$AF$72)+SUMIF('CA F'!$D$5:$D$72,CLUBS!$B11,'CA F'!$AF$5:$AF$72)+SUMIF('CA H'!$D$5:$D$72,CLUBS!$B11,'CA H'!$AF$5:$AF$72)+SUMIF('JU F'!$D$5:$D$72,CLUBS!$B11,'JU F'!$AF$5:$AF$72)+SUMIF('JU H'!$D$5:$D$72,CLUBS!$B11,'JU H'!$AF$5:$AF$72)</f>
        <v>0</v>
      </c>
      <c r="AE11" s="26">
        <f>COUNTIFS('MP F'!$D$5:$D$72,CLUBS!$B11,'MP F'!$AG$5:$AG$72,"&gt;0")+COUNTIFS('MP H'!$D$5:$D$72,CLUBS!$B11,'MP H'!$AG$5:$AG$72,"&gt;0")+COUNTIFS('PO F'!$D$5:$D$72,CLUBS!$B11,'PO F'!$AG$5:$AG$72,"&gt;0")+COUNTIFS('PO H'!$D$5:$D$72,CLUBS!$B11,'PO H'!$AG$5:$AG$72,"&gt;0")+COUNTIFS('PU F'!$D$5:$D$72,CLUBS!$B11,'PU F'!$AG$5:$AG$72,"&gt;0")+COUNTIFS('PU H'!$D$5:$D$72,CLUBS!$B11,'PU H'!$AG$5:$AG$72,"&gt;0")+COUNTIFS('BE F'!$D$5:$D$72,CLUBS!$B11,'BE F'!$AG$5:$AG$72,"&gt;0")+COUNTIFS('BE H'!$D$5:$D$72,CLUBS!$B11,'BE H'!$AG$5:$AG$72,"&gt;0")+COUNTIFS('MI F'!$D$5:$D$72,CLUBS!$B11,'MI F'!$AG$5:$AG$72,"&gt;0")+COUNTIFS('MI H'!$D$5:$D$72,CLUBS!$B11,'MI H'!$AG$5:$AG$72,"&gt;0")+COUNTIFS('CA F'!$D$5:$D$72,CLUBS!$B11,'CA F'!$AG$5:$AG$72,"&gt;0")+COUNTIFS('CA H'!$D$5:$D$72,CLUBS!$B11,'CA H'!$AG$5:$AG$72,"&gt;0")+COUNTIFS('JU F'!$D$5:$D$72,CLUBS!$B11,'JU F'!$AG$5:$AG$72,"&gt;0")+COUNTIFS('JU H'!$D$5:$D$72,CLUBS!$B11,'JU H'!$AG$5:$AG$72,"&gt;0")</f>
        <v>0</v>
      </c>
      <c r="AF11" s="26">
        <f>SUMIF('MP F'!$D$5:$D$72,CLUBS!$B11,'MP F'!$AH$5:$AH$72)+SUMIF('MP H'!$D$5:$D$72,CLUBS!$B11,'MP H'!$AH$5:$AH$72)+SUMIF('PO F'!$D$5:$D$72,CLUBS!$B11,'PO F'!$AH$5:$AH$72)+SUMIF('PO H'!$D$5:$D$72,CLUBS!$B11,'PO H'!$AH$5:$AH$72)+SUMIF('PU F'!$D$5:$D$72,CLUBS!$B11,'PU F'!$AH$5:$AH$72)+SUMIF('PU H'!$D$5:$D$72,CLUBS!$B11,'PU H'!$AH$5:$AH$72)+SUMIF('BE F'!$D$5:$D$72,CLUBS!$B11,'BE F'!$AH$5:$AH$72)+SUMIF('BE H'!$D$5:$D$72,CLUBS!$B11,'BE H'!$AH$5:$AH$72)+SUMIF('MI F'!$D$5:$D$72,CLUBS!$B11,'MI F'!$AH$5:$AH$72)+SUMIF('MI H'!$D$5:$D$72,CLUBS!$B11,'MI H'!$AH$5:$AH$72)+SUMIF('CA F'!$D$5:$D$72,CLUBS!$B11,'CA F'!$AH$5:$AH$72)+SUMIF('CA H'!$D$5:$D$72,CLUBS!$B11,'CA H'!$AH$5:$AH$72)+SUMIF('JU F'!$D$5:$D$72,CLUBS!$B11,'JU F'!$AH$5:$AH$72)+SUMIF('JU H'!$D$5:$D$72,CLUBS!$B11,'JU H'!$AH$5:$AH$72)</f>
        <v>0</v>
      </c>
      <c r="AG11" s="16">
        <f t="shared" si="2"/>
        <v>0</v>
      </c>
      <c r="AH11" s="28">
        <f t="shared" si="3"/>
        <v>0</v>
      </c>
      <c r="AI11" s="29">
        <f t="shared" si="4"/>
        <v>0</v>
      </c>
      <c r="AJ11" s="14">
        <f>COUNTIF('Licenciés Jeunes 2023'!F:F,CLUBS!B11)</f>
        <v>1</v>
      </c>
      <c r="AK11" s="27">
        <f t="shared" si="5"/>
        <v>0</v>
      </c>
      <c r="AL11" s="22"/>
    </row>
    <row r="12" spans="1:38" ht="13.5">
      <c r="A12" s="34">
        <f t="shared" si="0"/>
        <v>8</v>
      </c>
      <c r="B12" s="62" t="s">
        <v>1147</v>
      </c>
      <c r="C12" s="14">
        <f>COUNTIFS('MP F'!$D$5:$D$72,CLUBS!$B12,'MP F'!$E$5:$E$72,"&gt;0")+COUNTIFS('MP H'!$D$5:$D$72,CLUBS!$B12,'MP H'!$E$5:$E$72,"&gt;0")+COUNTIFS('PO F'!$D$5:$D$72,CLUBS!$B12,'PO F'!$E$5:$E$72,"&gt;0")+COUNTIFS('PO H'!$D$5:$D$72,CLUBS!$B12,'PO H'!$E$5:$E$72,"&gt;0")+COUNTIFS('PU F'!$D$5:$D$72,CLUBS!$B12,'PU F'!$E$5:$E$72,"&gt;0")+COUNTIFS('PU H'!$D$5:$D$72,CLUBS!$B12,'PU H'!$E$5:$E$72,"&gt;0")+COUNTIFS('BE F'!$D$5:$D$72,CLUBS!$B12,'BE F'!$E$5:$E$72,"&gt;0")+COUNTIFS('BE H'!$D$5:$D$72,CLUBS!$B12,'BE H'!$E$5:$E$72,"&gt;0")+COUNTIFS('MI F'!$D$5:$D$72,CLUBS!$B12,'MI F'!$E$5:$E$72,"&gt;0")+COUNTIFS('MI H'!$D$5:$D$72,CLUBS!$B12,'MI H'!$E$5:$E$72,"&gt;0")+COUNTIFS('CA F'!$D$5:$D$72,CLUBS!$B12,'CA F'!$E$5:$E$72,"&gt;0")+COUNTIFS('CA H'!$D$5:$D$72,CLUBS!$B12,'CA H'!$E$5:$E$72,"&gt;0")+COUNTIFS('JU F'!$D$5:$D$72,CLUBS!$B12,'JU F'!$E$5:$E$72,"&gt;0")+COUNTIFS('JU H'!$D$5:$D$72,CLUBS!$B12,'JU H'!$E$5:$E$72,"&gt;0")</f>
        <v>5</v>
      </c>
      <c r="D12" s="27">
        <f>SUMIF('MP F'!$D$5:$D$72,CLUBS!$B12,'MP F'!$F$5:$F$72)+SUMIF('MP H'!$D$5:$D$72,CLUBS!$B12,'MP H'!$F$5:$F$72)+SUMIF('PO F'!$D$5:$D$72,CLUBS!$B12,'PO F'!$F$5:$F$72)+SUMIF('PO H'!$D$5:$D$72,CLUBS!$B12,'PO H'!$F$5:$F$72)+SUMIF('PU F'!$D$5:$D$72,CLUBS!$B12,'PU F'!$F$5:$F$72)+SUMIF('PU H'!$D$5:$D$72,CLUBS!$B12,'PU H'!$F$5:$F$72)+SUMIF('BE F'!$D$5:$D$72,CLUBS!$B12,'BE F'!$F$5:$F$72)+SUMIF('BE H'!$D$5:$D$72,CLUBS!$B12,'BE H'!$F$5:$F$72)+SUMIF('MI F'!$D$5:$D$72,CLUBS!$B12,'MI F'!$F$5:$F$72)+SUMIF('MI H'!$D$5:$D$72,CLUBS!$B12,'MI H'!$F$5:$F$72)+SUMIF('CA F'!$D$5:$D$72,CLUBS!$B12,'CA F'!$F$5:$F$72)+SUMIF('CA H'!$D$5:$D$72,CLUBS!$B12,'CA H'!$F$5:$F$72)+SUMIF('JU F'!$D$5:$D$72,CLUBS!$B12,'JU F'!$F$5:$F$72)+SUMIF('JU H'!$D$5:$D$72,CLUBS!$B12,'JU H'!$F$5:$F$72)</f>
        <v>490</v>
      </c>
      <c r="E12" s="67">
        <f>COUNTIFS('MP F'!$D$5:$D$72,CLUBS!$B12,'MP F'!$G$5:$G$72,"&gt;0")+COUNTIFS('MP H'!$D$5:$D$72,CLUBS!$B12,'MP H'!$G$5:$G$72,"&gt;0")+COUNTIFS('PO F'!$D$5:$D$72,CLUBS!$B12,'PO F'!$G$5:$G$72,"&gt;0")+COUNTIFS('PO H'!$D$5:$D$72,CLUBS!$B12,'PO H'!$G$5:$G$72,"&gt;0")+COUNTIFS('PU F'!$D$5:$D$72,CLUBS!$B12,'PU F'!$G$5:$G$72,"&gt;0")+COUNTIFS('PU H'!$D$5:$D$72,CLUBS!$B12,'PU H'!$G$5:$G$72,"&gt;0")+COUNTIFS('BE F'!$D$5:$D$72,CLUBS!$B12,'BE F'!$G$5:$G$72,"&gt;0")+COUNTIFS('BE H'!$D$5:$D$72,CLUBS!$B12,'BE H'!$G$5:$G$72,"&gt;0")+COUNTIFS('MI F'!$D$5:$D$72,CLUBS!$B12,'MI F'!$G$5:$G$72,"&gt;0")+COUNTIFS('MI H'!$D$5:$D$72,CLUBS!$B12,'MI H'!$G$5:$G$72,"&gt;0")+COUNTIFS('CA F'!$D$5:$D$72,CLUBS!$B12,'CA F'!$G$5:$G$72,"&gt;0")+COUNTIFS('CA H'!$D$5:$D$72,CLUBS!$B12,'CA H'!$G$5:$G$72,"&gt;0")+COUNTIFS('JU F'!$D$5:$D$72,CLUBS!$B12,'JU F'!$G$5:$G$72,"&gt;0")+COUNTIFS('JU H'!$D$5:$D$72,CLUBS!$B12,'JU H'!$G$5:$G$72,"&gt;0")</f>
        <v>5</v>
      </c>
      <c r="F12" s="68">
        <f>SUMIF('MP F'!$D$5:$D$72,CLUBS!$B12,'MP F'!$H$5:$H$72)+SUMIF('MP H'!$D$5:$D$72,CLUBS!$B12,'MP H'!$H$5:$H$72)+SUMIF('PO F'!$D$5:$D$72,CLUBS!$B12,'PO F'!$H$5:$H$72)+SUMIF('PO H'!$D$5:$D$72,CLUBS!$B12,'PO H'!$H$5:$H$72)+SUMIF('PU F'!$D$5:$D$72,CLUBS!$B12,'PU F'!$H$5:$H$72)+SUMIF('PU H'!$D$5:$D$72,CLUBS!$B12,'PU H'!$H$5:$H$72)+SUMIF('BE F'!$D$5:$D$72,CLUBS!$B12,'BE F'!$H$5:$H$72)+SUMIF('BE H'!$D$5:$D$72,CLUBS!$B12,'BE H'!$H$5:$H$72)+SUMIF('MI F'!$D$5:$D$72,CLUBS!$B12,'MI F'!$H$5:$H$72)+SUMIF('MI H'!$D$5:$D$72,CLUBS!$B12,'MI H'!$H$5:$H$72)+SUMIF('CA F'!$D$5:$D$72,CLUBS!$B12,'CA F'!$H$5:$H$72)+SUMIF('CA H'!$D$5:$D$72,CLUBS!$B12,'CA H'!$H$5:$H$72)+SUMIF('JU F'!$D$5:$D$72,CLUBS!$B12,'JU F'!$H$5:$H$72)+SUMIF('JU H'!$D$5:$D$72,CLUBS!$B12,'JU H'!$H$5:$H$72)</f>
        <v>240</v>
      </c>
      <c r="G12" s="14">
        <f>COUNTIFS('MP F'!$D$5:$D$72,CLUBS!$B12,'MP F'!$I$5:$I$72,"&gt;0")+COUNTIFS('MP H'!$D$5:$D$72,CLUBS!$B12,'MP H'!$I$5:$I$72,"&gt;0")+COUNTIFS('PO F'!$D$5:$D$72,CLUBS!$B12,'PO F'!$I$5:$I$72,"&gt;0")+COUNTIFS('PO H'!$D$5:$D$72,CLUBS!$B12,'PO H'!$I$5:$I$72,"&gt;0")+COUNTIFS('PU F'!$D$5:$D$72,CLUBS!$B12,'PU F'!$I$5:$I$72,"&gt;0")+COUNTIFS('PU H'!$D$5:$D$72,CLUBS!$B12,'PU H'!$I$5:$I$72,"&gt;0")+COUNTIFS('BE F'!$D$5:$D$72,CLUBS!$B12,'BE F'!$I$5:$I$72,"&gt;0")+COUNTIFS('BE H'!$D$5:$D$72,CLUBS!$B12,'BE H'!$I$5:$I$72,"&gt;0")+COUNTIFS('MI F'!$D$5:$D$72,CLUBS!$B12,'MI F'!$I$5:$I$72,"&gt;0")+COUNTIFS('MI H'!$D$5:$D$72,CLUBS!$B12,'MI H'!$I$5:$I$72,"&gt;0")+COUNTIFS('CA F'!$D$5:$D$72,CLUBS!$B12,'CA F'!$I$5:$I$72,"&gt;0")+COUNTIFS('CA H'!$D$5:$D$72,CLUBS!$B12,'CA H'!$I$5:$I$72,"&gt;0")+COUNTIFS('JU F'!$D$5:$D$72,CLUBS!$B12,'JU F'!$I$5:$I$72,"&gt;0")+COUNTIFS('JU H'!$D$5:$D$72,CLUBS!$B12,'JU H'!$I$5:$I$72,"&gt;0")</f>
        <v>0</v>
      </c>
      <c r="H12" s="26">
        <f>SUMIF('MP F'!$D$5:$D$72,CLUBS!$B12,'MP F'!$J$5:$J$72)+SUMIF('MP H'!$D$5:$D$72,CLUBS!$B12,'MP H'!$J$5:$J$72)+SUMIF('PO F'!$D$5:$D$72,CLUBS!$B12,'PO F'!$J$5:$J$72)+SUMIF('PO H'!$D$5:$D$72,CLUBS!$B12,'PO H'!$J$5:$J$72)+SUMIF('PU F'!$D$5:$D$72,CLUBS!$B12,'PU F'!$J$5:$J$72)+SUMIF('PU H'!$D$5:$D$72,CLUBS!$B12,'PU H'!$J$5:$J$72)+SUMIF('BE F'!$D$5:$D$72,CLUBS!$B12,'BE F'!$J$5:$J$72)+SUMIF('BE H'!$D$5:$D$72,CLUBS!$B12,'BE H'!$J$5:$J$72)+SUMIF('MI F'!$D$5:$D$72,CLUBS!$B12,'MI F'!$J$5:$J$72)+SUMIF('MI H'!$D$5:$D$72,CLUBS!$B12,'MI H'!$J$5:$J$72)+SUMIF('CA F'!$D$5:$D$72,CLUBS!$B12,'CA F'!$J$5:$J$72)+SUMIF('CA H'!$D$5:$D$72,CLUBS!$B12,'CA H'!$J$5:$J$72)+SUMIF('JU F'!$D$5:$D$72,CLUBS!$B12,'JU F'!$J$5:$J$72)+SUMIF('JU H'!$D$5:$D$72,CLUBS!$B12,'JU H'!$J$5:$J$72)</f>
        <v>0</v>
      </c>
      <c r="I12" s="67">
        <f>COUNTIFS('MP F'!$D$5:$D$72,CLUBS!$B12,'MP F'!$K$5:$K$72,"&gt;0")+COUNTIFS('MP H'!$D$5:$D$72,CLUBS!$B12,'MP H'!$K$5:$K$72,"&gt;0")+COUNTIFS('PO F'!$D$5:$D$72,CLUBS!$B12,'PO F'!$K$5:$K$72,"&gt;0")+COUNTIFS('PO H'!$D$5:$D$72,CLUBS!$B12,'PO H'!$K$5:$K$72,"&gt;0")+COUNTIFS('PU F'!$D$5:$D$72,CLUBS!$B12,'PU F'!$K$5:$K$72,"&gt;0")+COUNTIFS('PU H'!$D$5:$D$72,CLUBS!$B12,'PU H'!$K$5:$K$72,"&gt;0")+COUNTIFS('BE F'!$D$5:$D$72,CLUBS!$B12,'BE F'!$K$5:$K$72,"&gt;0")+COUNTIFS('BE H'!$D$5:$D$72,CLUBS!$B12,'BE H'!$K$5:$K$72,"&gt;0")+COUNTIFS('MI F'!$D$5:$D$72,CLUBS!$B12,'MI F'!$K$5:$K$72,"&gt;0")+COUNTIFS('MI H'!$D$5:$D$72,CLUBS!$B12,'MI H'!$K$5:$K$72,"&gt;0")+COUNTIFS('CA F'!$D$5:$D$72,CLUBS!$B12,'CA F'!$K$5:$K$72,"&gt;0")+COUNTIFS('CA H'!$D$5:$D$72,CLUBS!$B12,'CA H'!$K$5:$K$72,"&gt;0")+COUNTIFS('JU F'!$D$5:$D$72,CLUBS!$B12,'JU F'!$K$5:$K$72,"&gt;0")+COUNTIFS('JU H'!$D$5:$D$72,CLUBS!$B12,'JU H'!$K$5:$K$72,"&gt;0")</f>
        <v>0</v>
      </c>
      <c r="J12" s="67">
        <f>SUMIF('MP F'!$D$5:$D$72,CLUBS!$B12,'MP F'!$L$5:$L$72)+SUMIF('MP H'!$D$5:$D$72,CLUBS!$B12,'MP H'!$L$5:$L$72)+SUMIF('PO F'!$D$5:$D$72,CLUBS!$B12,'PO F'!$L$5:$L$72)+SUMIF('PO H'!$D$5:$D$72,CLUBS!$B12,'PO H'!$L$5:$L$72)+SUMIF('PU F'!$D$5:$D$72,CLUBS!$B12,'PU F'!$L$5:$L$72)+SUMIF('PU H'!$D$5:$D$72,CLUBS!$B12,'PU H'!$L$5:$L$72)+SUMIF('BE F'!$D$5:$D$72,CLUBS!$B12,'BE F'!$L$5:$L$72)+SUMIF('BE H'!$D$5:$D$72,CLUBS!$B12,'BE H'!$L$5:$L$72)+SUMIF('MI F'!$D$5:$D$72,CLUBS!$B12,'MI F'!$L$5:$L$72)+SUMIF('MI H'!$D$5:$D$72,CLUBS!$B12,'MI H'!$L$5:$L$72)+SUMIF('CA F'!$D$5:$D$72,CLUBS!$B12,'CA F'!$L$5:$L$72)+SUMIF('CA H'!$D$5:$D$72,CLUBS!$B12,'CA H'!$L$5:$L$72)+SUMIF('JU F'!$D$5:$D$72,CLUBS!$B12,'JU F'!$L$5:$L$72)+SUMIF('JU H'!$D$5:$D$72,CLUBS!$B12,'JU H'!$L$5:$L$72)</f>
        <v>0</v>
      </c>
      <c r="K12" s="26">
        <f>COUNTIFS('MP F'!$D$5:$D$72,CLUBS!$B12,'MP F'!$M$5:$M$72,"&gt;0")+COUNTIFS('MP H'!$D$5:$D$72,CLUBS!$B12,'MP H'!$M$5:$M$72,"&gt;0")+COUNTIFS('PO F'!$D$5:$D$72,CLUBS!$B12,'PO F'!$M$5:$M$72,"&gt;0")+COUNTIFS('PO H'!$D$5:$D$72,CLUBS!$B12,'PO H'!$M$5:$M$72,"&gt;0")+COUNTIFS('PU F'!$D$5:$D$72,CLUBS!$B12,'PU F'!$M$5:$M$72,"&gt;0")+COUNTIFS('PU H'!$D$5:$D$72,CLUBS!$B12,'PU H'!$M$5:$M$72,"&gt;0")+COUNTIFS('BE F'!$D$5:$D$72,CLUBS!$B12,'BE F'!$M$5:$M$72,"&gt;0")+COUNTIFS('BE H'!$D$5:$D$72,CLUBS!$B12,'BE H'!$M$5:$M$72,"&gt;0")+COUNTIFS('MI F'!$D$5:$D$72,CLUBS!$B12,'MI F'!$M$5:$M$72,"&gt;0")+COUNTIFS('MI H'!$D$5:$D$72,CLUBS!$B12,'MI H'!$M$5:$M$72,"&gt;0")+COUNTIFS('CA F'!$D$5:$D$72,CLUBS!$B12,'CA F'!$M$5:$M$72,"&gt;0")+COUNTIFS('CA H'!$D$5:$D$72,CLUBS!$B12,'CA H'!$M$5:$M$72,"&gt;0")+COUNTIFS('JU F'!$D$5:$D$72,CLUBS!$B12,'JU F'!$M$5:$M$72,"&gt;0")+COUNTIFS('JU H'!$D$5:$D$72,CLUBS!$B12,'JU H'!$M$5:$M$72,"&gt;0")</f>
        <v>0</v>
      </c>
      <c r="L12" s="26">
        <f>SUMIF('MP F'!$D$5:$D$72,CLUBS!$B12,'MP F'!$N$5:$N$72)+SUMIF('MP H'!$D$5:$D$72,CLUBS!$B12,'MP H'!$N$5:$N$72)+SUMIF('PO F'!$D$5:$D$72,CLUBS!$B12,'PO F'!$N$5:$N$72)+SUMIF('PO H'!$D$5:$D$72,CLUBS!$B12,'PO H'!$N$5:$N$72)+SUMIF('PU F'!$D$5:$D$72,CLUBS!$B12,'PU F'!$N$5:$N$72)+SUMIF('PU H'!$D$5:$D$72,CLUBS!$B12,'PU H'!$N$5:$N$72)+SUMIF('BE F'!$D$5:$D$72,CLUBS!$B12,'BE F'!$N$5:$N$72)+SUMIF('BE H'!$D$5:$D$72,CLUBS!$B12,'BE H'!$N$5:$N$72)+SUMIF('MI F'!$D$5:$D$72,CLUBS!$B12,'MI F'!$N$5:$N$72)+SUMIF('MI H'!$D$5:$D$72,CLUBS!$B12,'MI H'!$N$5:$N$72)+SUMIF('CA F'!$D$5:$D$72,CLUBS!$B12,'CA F'!$N$5:$N$72)+SUMIF('CA H'!$D$5:$D$72,CLUBS!$B12,'CA H'!$N$5:$N$72)+SUMIF('JU F'!$D$5:$D$72,CLUBS!$B12,'JU F'!$N$5:$N$72)+SUMIF('JU H'!$D$5:$D$72,CLUBS!$B12,'JU H'!$N$5:$N$72)</f>
        <v>0</v>
      </c>
      <c r="M12" s="67">
        <f>COUNTIFS('MP F'!$D$5:$D$72,CLUBS!$B12,'MP F'!$O$5:$O$72,"&gt;0")+COUNTIFS('MP H'!$D$5:$D$72,CLUBS!$B12,'MP H'!$O$5:$O$72,"&gt;0")+COUNTIFS('PO F'!$D$5:$D$72,CLUBS!$B12,'PO F'!$O$5:$O$72,"&gt;0")+COUNTIFS('PO H'!$D$5:$D$72,CLUBS!$B12,'PO H'!$O$5:$O$72,"&gt;0")+COUNTIFS('PU F'!$D$5:$D$72,CLUBS!$B12,'PU F'!$O$5:$O$72,"&gt;0")+COUNTIFS('PU H'!$D$5:$D$72,CLUBS!$B12,'PU H'!$O$5:$O$72,"&gt;0")+COUNTIFS('BE F'!$D$5:$D$72,CLUBS!$B12,'BE F'!$O$5:$O$72,"&gt;0")+COUNTIFS('BE H'!$D$5:$D$72,CLUBS!$B12,'BE H'!$O$5:$O$72,"&gt;0")+COUNTIFS('MI F'!$D$5:$D$72,CLUBS!$B12,'MI F'!$O$5:$O$72,"&gt;0")+COUNTIFS('MI H'!$D$5:$D$72,CLUBS!$B12,'MI H'!$O$5:$O$72,"&gt;0")+COUNTIFS('CA F'!$D$5:$D$72,CLUBS!$B12,'CA F'!$O$5:$O$72,"&gt;0")+COUNTIFS('CA H'!$D$5:$D$72,CLUBS!$B12,'CA H'!$O$5:$O$72,"&gt;0")+COUNTIFS('JU F'!$D$5:$D$72,CLUBS!$B12,'JU F'!$O$5:$O$72,"&gt;0")+COUNTIFS('JU H'!$D$5:$D$72,CLUBS!$B12,'JU H'!$O$5:$O$72,"&gt;0")</f>
        <v>0</v>
      </c>
      <c r="N12" s="67">
        <f>SUMIF('MP F'!$D$5:$D$72,CLUBS!$B12,'MP F'!$P$5:$P$72)+SUMIF('MP H'!$D$5:$D$72,CLUBS!$B12,'MP H'!$P$5:$P$72)+SUMIF('PO F'!$D$5:$D$72,CLUBS!$B12,'PO F'!$P$5:$P$72)+SUMIF('PO H'!$D$5:$D$72,CLUBS!$B12,'PO H'!$P$5:$P$72)+SUMIF('PU F'!$D$5:$D$72,CLUBS!$B12,'PU F'!$P$5:$P$72)+SUMIF('PU H'!$D$5:$D$72,CLUBS!$B12,'PU H'!$P$5:$P$72)+SUMIF('BE F'!$D$5:$D$72,CLUBS!$B12,'BE F'!$P$5:$P$72)+SUMIF('BE H'!$D$5:$D$72,CLUBS!$B12,'BE H'!$P$5:$P$72)+SUMIF('MI F'!$D$5:$D$72,CLUBS!$B12,'MI F'!$P$5:$P$72)+SUMIF('MI H'!$D$5:$D$72,CLUBS!$B12,'MI H'!$P$5:$P$72)+SUMIF('CA F'!$D$5:$D$72,CLUBS!$B12,'CA F'!$P$5:$P$72)+SUMIF('CA H'!$D$5:$D$72,CLUBS!$B12,'CA H'!$P$5:$P$72)+SUMIF('JU F'!$D$5:$D$72,CLUBS!$B12,'JU F'!$P$5:$P$72)+SUMIF('JU H'!$D$5:$D$72,CLUBS!$B12,'JU H'!$P$5:$P$72)</f>
        <v>0</v>
      </c>
      <c r="O12" s="26">
        <f>COUNTIFS('MP F'!$D$5:$D$72,CLUBS!$B12,'MP F'!$Q$5:$Q$72,"&gt;0")+COUNTIFS('MP H'!$D$5:$D$72,CLUBS!$B12,'MP H'!$Q$5:$Q$72,"&gt;0")+COUNTIFS('PO F'!$D$5:$D$72,CLUBS!$B12,'PO F'!$Q$5:$Q$72,"&gt;0")+COUNTIFS('PO H'!$D$5:$D$72,CLUBS!$B12,'PO H'!$Q$5:$Q$72,"&gt;0")+COUNTIFS('PU F'!$D$5:$D$72,CLUBS!$B12,'PU F'!$Q$5:$Q$72,"&gt;0")+COUNTIFS('PU H'!$D$5:$D$72,CLUBS!$B12,'PU H'!$Q$5:$Q$72,"&gt;0")+COUNTIFS('BE F'!$D$5:$D$72,CLUBS!$B12,'BE F'!$Q$5:$Q$72,"&gt;0")+COUNTIFS('BE H'!$D$5:$D$72,CLUBS!$B12,'BE H'!$Q$5:$Q$72,"&gt;0")+COUNTIFS('MI F'!$D$5:$D$72,CLUBS!$B12,'MI F'!$Q$5:$Q$72,"&gt;0")+COUNTIFS('MI H'!$D$5:$D$72,CLUBS!$B12,'MI H'!$Q$5:$Q$72,"&gt;0")+COUNTIFS('CA F'!$D$5:$D$72,CLUBS!$B12,'CA F'!$Q$5:$Q$72,"&gt;0")+COUNTIFS('CA H'!$D$5:$D$72,CLUBS!$B12,'CA H'!$Q$5:$Q$72,"&gt;0")+COUNTIFS('JU F'!$D$5:$D$72,CLUBS!$B12,'JU F'!$Q$5:$Q$72,"&gt;0")+COUNTIFS('JU H'!$D$5:$D$72,CLUBS!$B12,'JU H'!$Q$5:$Q$72,"&gt;0")</f>
        <v>0</v>
      </c>
      <c r="P12" s="26">
        <f>SUMIF('MP F'!$D$5:$D$72,CLUBS!$B12,'MP F'!$R$5:$R$72)+SUMIF('MP H'!$D$5:$D$72,CLUBS!$B12,'MP H'!$R$5:$R$72)+SUMIF('PO F'!$D$5:$D$72,CLUBS!$B12,'PO F'!$R$5:$R$72)+SUMIF('PO H'!$D$5:$D$72,CLUBS!$B12,'PO H'!$R$5:$R$72)+SUMIF('PU F'!$D$5:$D$72,CLUBS!$B12,'PU F'!$R$5:$R$72)+SUMIF('PU H'!$D$5:$D$72,CLUBS!$B12,'PU H'!$R$5:$R$72)+SUMIF('BE F'!$D$5:$D$72,CLUBS!$B12,'BE F'!$R$5:$R$72)+SUMIF('BE H'!$D$5:$D$72,CLUBS!$B12,'BE H'!$R$5:$R$72)+SUMIF('MI F'!$D$5:$D$72,CLUBS!$B12,'MI F'!$R$5:$R$72)+SUMIF('MI H'!$D$5:$D$72,CLUBS!$B12,'MI H'!$R$5:$R$72)+SUMIF('CA F'!$D$5:$D$72,CLUBS!$B12,'CA F'!$R$5:$R$72)+SUMIF('CA H'!$D$5:$D$72,CLUBS!$B12,'CA H'!$R$5:$R$72)+SUMIF('JU F'!$D$5:$D$72,CLUBS!$B12,'JU F'!$R$5:$R$72)+SUMIF('JU H'!$D$5:$D$72,CLUBS!$B12,'JU H'!$R$5:$R$72)</f>
        <v>0</v>
      </c>
      <c r="Q12" s="67">
        <f>COUNTIFS('MP F'!$D$5:$D$72,CLUBS!$B12,'MP F'!$S$5:$S$72,"&gt;0")+COUNTIFS('MP H'!$D$5:$D$72,CLUBS!$B12,'MP H'!$S$5:$S$72,"&gt;0")+COUNTIFS('PO F'!$D$5:$D$72,CLUBS!$B12,'PO F'!$S$5:$S$72,"&gt;0")+COUNTIFS('PO H'!$D$5:$D$72,CLUBS!$B12,'PO H'!$S$5:$S$72,"&gt;0")+COUNTIFS('PU F'!$D$5:$D$72,CLUBS!$B12,'PU F'!$S$5:$S$72,"&gt;0")+COUNTIFS('PU H'!$D$5:$D$72,CLUBS!$B12,'PU H'!$S$5:$S$72,"&gt;0")+COUNTIFS('BE F'!$D$5:$D$72,CLUBS!$B12,'BE F'!$S$5:$S$72,"&gt;0")+COUNTIFS('BE H'!$D$5:$D$72,CLUBS!$B12,'BE H'!$S$5:$S$72,"&gt;0")+COUNTIFS('MI F'!$D$5:$D$72,CLUBS!$B12,'MI F'!$S$5:$S$72,"&gt;0")+COUNTIFS('MI H'!$D$5:$D$72,CLUBS!$B12,'MI H'!$S$5:$S$72,"&gt;0")+COUNTIFS('CA F'!$D$5:$D$72,CLUBS!$B12,'CA F'!$S$5:$S$72,"&gt;0")+COUNTIFS('CA H'!$D$5:$D$72,CLUBS!$B12,'CA H'!$S$5:$S$72,"&gt;0")+COUNTIFS('JU F'!$D$5:$D$72,CLUBS!$B12,'JU F'!$S$5:$S$72,"&gt;0")+COUNTIFS('JU H'!$D$5:$D$72,CLUBS!$B12,'JU H'!$S$5:$S$72,"&gt;0")</f>
        <v>0</v>
      </c>
      <c r="R12" s="67">
        <f>SUMIF('MP F'!$D$5:$D$72,CLUBS!$B12,'MP F'!$T$5:$T$72)+SUMIF('MP H'!$D$5:$D$72,CLUBS!$B12,'MP H'!$T$5:$T$72)+SUMIF('PO F'!$D$5:$D$72,CLUBS!$B12,'PO F'!$T$5:$T$72)+SUMIF('PO H'!$D$5:$D$72,CLUBS!$B12,'PO H'!$T$5:$T$72)+SUMIF('PU F'!$D$5:$D$72,CLUBS!$B12,'PU F'!$T$5:$T$72)+SUMIF('PU H'!$D$5:$D$72,CLUBS!$B12,'PU H'!$T$5:$T$72)+SUMIF('BE F'!$D$5:$D$72,CLUBS!$B12,'BE F'!$T$5:$T$72)+SUMIF('BE H'!$D$5:$D$72,CLUBS!$B12,'BE H'!$T$5:$T$72)+SUMIF('MI F'!$D$5:$D$72,CLUBS!$B12,'MI F'!$T$5:$T$72)+SUMIF('MI H'!$D$5:$D$72,CLUBS!$B12,'MI H'!$T$5:$T$72)+SUMIF('CA F'!$D$5:$D$72,CLUBS!$B12,'CA F'!$T$5:$T$72)+SUMIF('CA H'!$D$5:$D$72,CLUBS!$B12,'CA H'!$T$5:$T$72)+SUMIF('JU F'!$D$5:$D$72,CLUBS!$B12,'JU F'!$T$5:$T$72)+SUMIF('JU H'!$D$5:$D$72,CLUBS!$B12,'JU H'!$T$5:$T$72)</f>
        <v>0</v>
      </c>
      <c r="S12" s="26">
        <f>COUNTIFS('MP F'!$D$5:$D$72,CLUBS!$B12,'MP F'!$U$5:$U$72,"&gt;0")+COUNTIFS('MP H'!$D$5:$D$72,CLUBS!$B12,'MP H'!$U$5:$U$72,"&gt;0")+COUNTIFS('PO F'!$D$5:$D$72,CLUBS!$B12,'PO F'!$U$5:$U$72,"&gt;0")+COUNTIFS('PO H'!$D$5:$D$72,CLUBS!$B12,'PO H'!$U$5:$U$72,"&gt;0")+COUNTIFS('PU F'!$D$5:$D$72,CLUBS!$B12,'PU F'!$U$5:$U$72,"&gt;0")+COUNTIFS('PU H'!$D$5:$D$72,CLUBS!$B12,'PU H'!$U$5:$U$72,"&gt;0")+COUNTIFS('BE F'!$D$5:$D$72,CLUBS!$B12,'BE F'!$U$5:$U$72,"&gt;0")+COUNTIFS('BE H'!$D$5:$D$72,CLUBS!$B12,'BE H'!$U$5:$U$72,"&gt;0")+COUNTIFS('MI F'!$D$5:$D$72,CLUBS!$B12,'MI F'!$U$5:$U$72,"&gt;0")+COUNTIFS('MI H'!$D$5:$D$72,CLUBS!$B12,'MI H'!$U$5:$U$72,"&gt;0")+COUNTIFS('CA F'!$D$5:$D$72,CLUBS!$B12,'CA F'!$U$5:$U$72,"&gt;0")+COUNTIFS('CA H'!$D$5:$D$72,CLUBS!$B12,'CA H'!$U$5:$U$72,"&gt;0")+COUNTIFS('JU F'!$D$5:$D$72,CLUBS!$B12,'JU F'!$U$5:$U$72,"&gt;0")+COUNTIFS('JU H'!$D$5:$D$72,CLUBS!$B12,'JU H'!$U$5:$U$72,"&gt;0")</f>
        <v>0</v>
      </c>
      <c r="T12" s="26">
        <f>SUMIF('MP F'!$D$5:$D$72,CLUBS!$B12,'MP F'!$V$5:$V$72)+SUMIF('MP H'!$D$5:$D$72,CLUBS!$B12,'MP H'!$V$5:$V$72)+SUMIF('PO F'!$D$5:$D$72,CLUBS!$B12,'PO F'!$V$5:$V$72)+SUMIF('PO H'!$D$5:$D$72,CLUBS!$B12,'PO H'!$V$5:$V$72)+SUMIF('PU F'!$D$5:$D$72,CLUBS!$B12,'PU F'!$V$5:$V$72)+SUMIF('PU H'!$D$5:$D$72,CLUBS!$B12,'PU H'!$V$5:$V$72)+SUMIF('BE F'!$D$5:$D$72,CLUBS!$B12,'BE F'!$V$5:$V$72)+SUMIF('BE H'!$D$5:$D$72,CLUBS!$B12,'BE H'!$V$5:$V$72)+SUMIF('MI F'!$D$5:$D$72,CLUBS!$B12,'MI F'!$V$5:$V$72)+SUMIF('MI H'!$D$5:$D$72,CLUBS!$B12,'MI H'!$V$5:$V$72)+SUMIF('CA F'!$D$5:$D$72,CLUBS!$B12,'CA F'!$V$5:$V$72)+SUMIF('CA H'!$D$5:$D$72,CLUBS!$B12,'CA H'!$V$5:$V$72)+SUMIF('JU F'!$D$5:$D$72,CLUBS!$B12,'JU F'!$V$5:$V$72)+SUMIF('JU H'!$D$5:$D$72,CLUBS!$B12,'JU H'!$V$5:$V$72)</f>
        <v>0</v>
      </c>
      <c r="U12" s="67">
        <f>COUNTIFS('MP F'!$D$5:$D$72,CLUBS!$B12,'MP F'!$W$5:$W$72,"&gt;0")+COUNTIFS('MP H'!$D$5:$D$72,CLUBS!$B12,'MP H'!$W$5:$W$72,"&gt;0")+COUNTIFS('PO F'!$D$5:$D$72,CLUBS!$B12,'PO F'!$W$5:$W$72,"&gt;0")+COUNTIFS('PO H'!$D$5:$D$72,CLUBS!$B12,'PO H'!$W$5:$W$72,"&gt;0")+COUNTIFS('PU F'!$D$5:$D$72,CLUBS!$B12,'PU F'!$W$5:$W$72,"&gt;0")+COUNTIFS('PU H'!$D$5:$D$72,CLUBS!$B12,'PU H'!$W$5:$W$72,"&gt;0")+COUNTIFS('BE F'!$D$5:$D$72,CLUBS!$B12,'BE F'!$W$5:$W$72,"&gt;0")+COUNTIFS('BE H'!$D$5:$D$72,CLUBS!$B12,'BE H'!$W$5:$W$72,"&gt;0")+COUNTIFS('MI F'!$D$5:$D$72,CLUBS!$B12,'MI F'!$W$5:$W$72,"&gt;0")+COUNTIFS('MI H'!$D$5:$D$72,CLUBS!$B12,'MI H'!$W$5:$W$72,"&gt;0")+COUNTIFS('CA F'!$D$5:$D$72,CLUBS!$B12,'CA F'!$W$5:$W$72,"&gt;0")+COUNTIFS('CA H'!$D$5:$D$72,CLUBS!$B12,'CA H'!$W$5:$W$72,"&gt;0")+COUNTIFS('JU F'!$D$5:$D$72,CLUBS!$B12,'JU F'!$W$5:$W$72,"&gt;0")+COUNTIFS('JU H'!$D$5:$D$72,CLUBS!$B12,'JU H'!$W$5:$W$72,"&gt;0")</f>
        <v>0</v>
      </c>
      <c r="V12" s="67">
        <f>SUMIF('MP F'!$D$5:$D$72,CLUBS!$B12,'MP F'!$X$5:$X$72)+SUMIF('MP H'!$D$5:$D$72,CLUBS!$B12,'MP H'!$X$5:$X$72)+SUMIF('PO F'!$D$5:$D$72,CLUBS!$B12,'PO F'!$X$5:$X$72)+SUMIF('PO H'!$D$5:$D$72,CLUBS!$B12,'PO H'!$X$5:$X$72)+SUMIF('PU F'!$D$5:$D$72,CLUBS!$B12,'PU F'!$X$5:$X$72)+SUMIF('PU H'!$D$5:$D$72,CLUBS!$B12,'PU H'!$X$5:$X$72)+SUMIF('BE F'!$D$5:$D$72,CLUBS!$B12,'BE F'!$X$5:$X$72)+SUMIF('BE H'!$D$5:$D$72,CLUBS!$B12,'BE H'!$X$5:$X$72)+SUMIF('MI F'!$D$5:$D$72,CLUBS!$B12,'MI F'!$X$5:$X$72)+SUMIF('MI H'!$D$5:$D$72,CLUBS!$B12,'MI H'!$X$5:$X$72)+SUMIF('CA F'!$D$5:$D$72,CLUBS!$B12,'CA F'!$X$5:$X$72)+SUMIF('CA H'!$D$5:$D$72,CLUBS!$B12,'CA H'!$X$5:$X$72)+SUMIF('JU F'!$D$5:$D$72,CLUBS!$B12,'JU F'!$X$5:$X$72)+SUMIF('JU H'!$D$5:$D$72,CLUBS!$B12,'JU H'!$X$5:$X$72)</f>
        <v>0</v>
      </c>
      <c r="W12" s="26">
        <f>COUNTIFS('MP F'!$D$5:$D$72,CLUBS!$B12,'MP F'!$Y$5:$Y$72,"&gt;0")+COUNTIFS('MP H'!$D$5:$D$72,CLUBS!$B12,'MP H'!$Y$5:$Y$72,"&gt;0")+COUNTIFS('PO F'!$D$5:$D$72,CLUBS!$B12,'PO F'!$Y$5:$Y$72,"&gt;0")+COUNTIFS('PO H'!$D$5:$D$72,CLUBS!$B12,'PO H'!$Y$5:$Y$72,"&gt;0")+COUNTIFS('PU F'!$D$5:$D$72,CLUBS!$B12,'PU F'!$Y$5:$Y$72,"&gt;0")+COUNTIFS('PU H'!$D$5:$D$72,CLUBS!$B12,'PU H'!$Y$5:$Y$72,"&gt;0")+COUNTIFS('BE F'!$D$5:$D$72,CLUBS!$B12,'BE F'!$Y$5:$Y$72,"&gt;0")+COUNTIFS('BE H'!$D$5:$D$72,CLUBS!$B12,'BE H'!$Y$5:$Y$72,"&gt;0")+COUNTIFS('MI F'!$D$5:$D$72,CLUBS!$B12,'MI F'!$Y$5:$Y$72,"&gt;0")+COUNTIFS('MI H'!$D$5:$D$72,CLUBS!$B12,'MI H'!$Y$5:$Y$72,"&gt;0")+COUNTIFS('CA F'!$D$5:$D$72,CLUBS!$B12,'CA F'!$Y$5:$Y$72,"&gt;0")+COUNTIFS('CA H'!$D$5:$D$72,CLUBS!$B12,'CA H'!$Y$5:$Y$72,"&gt;0")+COUNTIFS('JU F'!$D$5:$D$72,CLUBS!$B12,'JU F'!$Y$5:$Y$72,"&gt;0")+COUNTIFS('JU H'!$D$5:$D$72,CLUBS!$B12,'JU H'!$Y$5:$Y$72,"&gt;0")</f>
        <v>0</v>
      </c>
      <c r="X12" s="26">
        <f>SUMIF('MP F'!$D$5:$D$72,CLUBS!$B12,'MP F'!$Z$5:$Z$72)+SUMIF('MP H'!$D$5:$D$72,CLUBS!$B12,'MP H'!$Z$5:$Z$72)+SUMIF('PO F'!$D$5:$D$72,CLUBS!$B12,'PO F'!$Z$5:$Z$72)+SUMIF('PO H'!$D$5:$D$72,CLUBS!$B12,'PO H'!$Z$5:$Z$72)+SUMIF('PU F'!$D$5:$D$72,CLUBS!$B12,'PU F'!$Z$5:$Z$72)+SUMIF('PU H'!$D$5:$D$72,CLUBS!$B12,'PU H'!$Z$5:$Z$72)+SUMIF('BE F'!$D$5:$D$72,CLUBS!$B12,'BE F'!$Z$5:$Z$72)+SUMIF('BE H'!$D$5:$D$72,CLUBS!$B12,'BE H'!$Z$5:$Z$72)+SUMIF('MI F'!$D$5:$D$72,CLUBS!$B12,'MI F'!$Z$5:$Z$72)+SUMIF('MI H'!$D$5:$D$72,CLUBS!$B12,'MI H'!$Z$5:$Z$72)+SUMIF('CA F'!$D$5:$D$72,CLUBS!$B12,'CA F'!$Z$5:$Z$72)+SUMIF('CA H'!$D$5:$D$72,CLUBS!$B12,'CA H'!$Z$5:$Z$72)+SUMIF('JU F'!$D$5:$D$72,CLUBS!$B12,'JU F'!$Z$5:$Z$72)+SUMIF('JU H'!$D$5:$D$72,CLUBS!$B12,'JU H'!$Z$5:$Z$72)</f>
        <v>0</v>
      </c>
      <c r="Y12" s="26">
        <f>COUNTIFS('MP F'!$D$5:$D$72,CLUBS!$B12,'MP F'!$AA$5:$AA$72,"&gt;0")+COUNTIFS('MP H'!$D$5:$D$72,CLUBS!$B12,'MP H'!$AA$5:$AA$72,"&gt;0")+COUNTIFS('PO F'!$D$5:$D$72,CLUBS!$B12,'PO F'!$AA$5:$AA$72,"&gt;0")+COUNTIFS('PO H'!$D$5:$D$72,CLUBS!$B12,'PO H'!$AA$5:$AA$72,"&gt;0")+COUNTIFS('PU F'!$D$5:$D$72,CLUBS!$B12,'PU F'!$AA$5:$AA$72,"&gt;0")+COUNTIFS('PU H'!$D$5:$D$72,CLUBS!$B12,'PU H'!$AA$5:$AA$72,"&gt;0")+COUNTIFS('BE F'!$D$5:$D$72,CLUBS!$B12,'BE F'!$AA$5:$AA$72,"&gt;0")+COUNTIFS('BE H'!$D$5:$D$72,CLUBS!$B12,'BE H'!$AA$5:$AA$72,"&gt;0")+COUNTIFS('MI F'!$D$5:$D$72,CLUBS!$B12,'MI F'!$AA$5:$AA$72,"&gt;0")+COUNTIFS('MI H'!$D$5:$D$72,CLUBS!$B12,'MI H'!$AA$5:$AA$72,"&gt;0")+COUNTIFS('CA F'!$D$5:$D$72,CLUBS!$B12,'CA F'!$AA$5:$AA$72,"&gt;0")+COUNTIFS('CA H'!$D$5:$D$72,CLUBS!$B12,'CA H'!$AA$5:$AA$72,"&gt;0")+COUNTIFS('JU F'!$D$5:$D$72,CLUBS!$B12,'JU F'!$AA$5:$AA$72,"&gt;0")+COUNTIFS('JU H'!$D$5:$D$72,CLUBS!$B12,'JU H'!$AA$5:$AA$72,"&gt;0")</f>
        <v>0</v>
      </c>
      <c r="Z12" s="26">
        <f>SUMIF('MP F'!$D$5:$D$72,CLUBS!$B12,'MP F'!$AB$5:$AB$72)+SUMIF('MP H'!$D$5:$D$72,CLUBS!$B12,'MP H'!$AB$5:$AB$72)+SUMIF('PO F'!$D$5:$D$72,CLUBS!$B12,'PO F'!$AB$5:$AB$72)+SUMIF('PO H'!$D$5:$D$72,CLUBS!$B12,'PO H'!$AB$5:$AB$72)+SUMIF('PU F'!$D$5:$D$72,CLUBS!$B12,'PU F'!$AB$5:$AB$72)+SUMIF('PU H'!$D$5:$D$72,CLUBS!$B12,'PU H'!$AB$5:$AB$72)+SUMIF('BE F'!$D$5:$D$72,CLUBS!$B12,'BE F'!$AB$5:$AB$72)+SUMIF('BE H'!$D$5:$D$72,CLUBS!$B12,'BE H'!$AB$5:$AB$72)+SUMIF('MI F'!$D$5:$D$72,CLUBS!$B12,'MI F'!$AB$5:$AB$72)+SUMIF('MI H'!$D$5:$D$72,CLUBS!$B12,'MI H'!$AB$5:$AB$72)+SUMIF('CA F'!$D$5:$D$72,CLUBS!$B12,'CA F'!$AB$5:$AB$72)+SUMIF('CA H'!$D$5:$D$72,CLUBS!$B12,'CA H'!$AB$5:$AB$72)+SUMIF('JU F'!$D$5:$D$72,CLUBS!$B12,'JU F'!$AB$5:$AB$72)+SUMIF('JU H'!$D$5:$D$72,CLUBS!$B12,'JU H'!$AB$5:$AB$72)</f>
        <v>0</v>
      </c>
      <c r="AA12" s="26">
        <f>COUNTIFS('MP F'!$D$5:$D$72,CLUBS!$B12,'MP F'!$AC$5:$AC$72,"&gt;0")+COUNTIFS('MP H'!$D$5:$D$72,CLUBS!$B12,'MP H'!$AC$5:$AC$72,"&gt;0")+COUNTIFS('PO F'!$D$5:$D$72,CLUBS!$B12,'PO F'!$AC$5:$AC$72,"&gt;0")+COUNTIFS('PO H'!$D$5:$D$72,CLUBS!$B12,'PO H'!$AC$5:$AC$72,"&gt;0")+COUNTIFS('PU F'!$D$5:$D$72,CLUBS!$B12,'PU F'!$AC$5:$AC$72,"&gt;0")+COUNTIFS('PU H'!$D$5:$D$72,CLUBS!$B12,'PU H'!$AC$5:$AC$72,"&gt;0")+COUNTIFS('BE F'!$D$5:$D$72,CLUBS!$B12,'BE F'!$AC$5:$AC$72,"&gt;0")+COUNTIFS('BE H'!$D$5:$D$72,CLUBS!$B12,'BE H'!$AC$5:$AC$72,"&gt;0")+COUNTIFS('MI F'!$D$5:$D$72,CLUBS!$B12,'MI F'!$AC$5:$AC$72,"&gt;0")+COUNTIFS('MI H'!$D$5:$D$72,CLUBS!$B12,'MI H'!$AC$5:$AC$72,"&gt;0")+COUNTIFS('CA F'!$D$5:$D$72,CLUBS!$B12,'CA F'!$AC$5:$AC$72,"&gt;0")+COUNTIFS('CA H'!$D$5:$D$72,CLUBS!$B12,'CA H'!$AC$5:$AC$72,"&gt;0")+COUNTIFS('JU F'!$D$5:$D$72,CLUBS!$B12,'JU F'!$AC$5:$AC$72,"&gt;0")+COUNTIFS('JU H'!$D$5:$D$72,CLUBS!$B12,'JU H'!$AC$5:$AC$72,"&gt;0")</f>
        <v>0</v>
      </c>
      <c r="AB12" s="26">
        <f>SUMIF('MP F'!$D$5:$D$72,CLUBS!$B12,'MP F'!$AD$5:$AD$72)+SUMIF('MP H'!$D$5:$D$72,CLUBS!$B12,'MP H'!$AD$5:$AD$72)+SUMIF('PO F'!$D$5:$D$72,CLUBS!$B12,'PO F'!$AD$5:$AD$72)+SUMIF('PO H'!$D$5:$D$72,CLUBS!$B12,'PO H'!$AD$5:$AD$72)+SUMIF('PU F'!$D$5:$D$72,CLUBS!$B12,'PU F'!$AD$5:$AD$72)+SUMIF('PU H'!$D$5:$D$72,CLUBS!$B12,'PU H'!$AD$5:$AD$72)+SUMIF('BE F'!$D$5:$D$72,CLUBS!$B12,'BE F'!$AD$5:$AD$72)+SUMIF('BE H'!$D$5:$D$72,CLUBS!$B12,'BE H'!$AD$5:$AD$72)+SUMIF('MI F'!$D$5:$D$72,CLUBS!$B12,'MI F'!$AD$5:$AD$72)+SUMIF('MI H'!$D$5:$D$72,CLUBS!$B12,'MI H'!$AD$5:$AD$72)+SUMIF('CA F'!$D$5:$D$72,CLUBS!$B12,'CA F'!$AD$5:$AD$72)+SUMIF('CA H'!$D$5:$D$72,CLUBS!$B12,'CA H'!$AD$5:$AD$72)+SUMIF('JU F'!$D$5:$D$72,CLUBS!$B12,'JU F'!$AD$5:$AD$72)+SUMIF('JU H'!$D$5:$D$72,CLUBS!$B12,'JU H'!$AD$5:$AD$72)</f>
        <v>0</v>
      </c>
      <c r="AC12" s="26">
        <f>COUNTIFS('MP F'!$D$5:$D$72,CLUBS!$B12,'MP F'!$AE$5:$AE$72,"&gt;0")+COUNTIFS('MP H'!$D$5:$D$72,CLUBS!$B12,'MP H'!$AE$5:$AE$72,"&gt;0")+COUNTIFS('PO F'!$D$5:$D$72,CLUBS!$B12,'PO F'!$AE$5:$AE$72,"&gt;0")+COUNTIFS('PO H'!$D$5:$D$72,CLUBS!$B12,'PO H'!$AE$5:$AE$72,"&gt;0")+COUNTIFS('PU F'!$D$5:$D$72,CLUBS!$B12,'PU F'!$AE$5:$AE$72,"&gt;0")+COUNTIFS('PU H'!$D$5:$D$72,CLUBS!$B12,'PU H'!$AE$5:$AE$72,"&gt;0")+COUNTIFS('BE F'!$D$5:$D$72,CLUBS!$B12,'BE F'!$AE$5:$AE$72,"&gt;0")+COUNTIFS('BE H'!$D$5:$D$72,CLUBS!$B12,'BE H'!$AE$5:$AE$72,"&gt;0")+COUNTIFS('MI F'!$D$5:$D$72,CLUBS!$B12,'MI F'!$AE$5:$AE$72,"&gt;0")+COUNTIFS('MI H'!$D$5:$D$72,CLUBS!$B12,'MI H'!$AE$5:$AE$72,"&gt;0")+COUNTIFS('CA F'!$D$5:$D$72,CLUBS!$B12,'CA F'!$AE$5:$AE$72,"&gt;0")+COUNTIFS('CA H'!$D$5:$D$72,CLUBS!$B12,'CA H'!$AE$5:$AE$72,"&gt;0")+COUNTIFS('JU F'!$D$5:$D$72,CLUBS!$B12,'JU F'!$AE$5:$AE$72,"&gt;0")+COUNTIFS('JU H'!$D$5:$D$72,CLUBS!$B12,'JU H'!$AE$5:$AE$72,"&gt;0")</f>
        <v>0</v>
      </c>
      <c r="AD12" s="26">
        <f>SUMIF('MP F'!$D$5:$D$72,CLUBS!$B12,'MP F'!$AF$5:$AF$72)+SUMIF('MP H'!$D$5:$D$72,CLUBS!$B12,'MP H'!$AF$5:$AF$72)+SUMIF('PO F'!$D$5:$D$72,CLUBS!$B12,'PO F'!$AF$5:$AF$72)+SUMIF('PO H'!$D$5:$D$72,CLUBS!$B12,'PO H'!$AF$5:$AF$72)+SUMIF('PU F'!$D$5:$D$72,CLUBS!$B12,'PU F'!$AF$5:$AF$72)+SUMIF('PU H'!$D$5:$D$72,CLUBS!$B12,'PU H'!$AF$5:$AF$72)+SUMIF('BE F'!$D$5:$D$72,CLUBS!$B12,'BE F'!$AF$5:$AF$72)+SUMIF('BE H'!$D$5:$D$72,CLUBS!$B12,'BE H'!$AF$5:$AF$72)+SUMIF('MI F'!$D$5:$D$72,CLUBS!$B12,'MI F'!$AF$5:$AF$72)+SUMIF('MI H'!$D$5:$D$72,CLUBS!$B12,'MI H'!$AF$5:$AF$72)+SUMIF('CA F'!$D$5:$D$72,CLUBS!$B12,'CA F'!$AF$5:$AF$72)+SUMIF('CA H'!$D$5:$D$72,CLUBS!$B12,'CA H'!$AF$5:$AF$72)+SUMIF('JU F'!$D$5:$D$72,CLUBS!$B12,'JU F'!$AF$5:$AF$72)+SUMIF('JU H'!$D$5:$D$72,CLUBS!$B12,'JU H'!$AF$5:$AF$72)</f>
        <v>0</v>
      </c>
      <c r="AE12" s="26">
        <f>COUNTIFS('MP F'!$D$5:$D$72,CLUBS!$B12,'MP F'!$AG$5:$AG$72,"&gt;0")+COUNTIFS('MP H'!$D$5:$D$72,CLUBS!$B12,'MP H'!$AG$5:$AG$72,"&gt;0")+COUNTIFS('PO F'!$D$5:$D$72,CLUBS!$B12,'PO F'!$AG$5:$AG$72,"&gt;0")+COUNTIFS('PO H'!$D$5:$D$72,CLUBS!$B12,'PO H'!$AG$5:$AG$72,"&gt;0")+COUNTIFS('PU F'!$D$5:$D$72,CLUBS!$B12,'PU F'!$AG$5:$AG$72,"&gt;0")+COUNTIFS('PU H'!$D$5:$D$72,CLUBS!$B12,'PU H'!$AG$5:$AG$72,"&gt;0")+COUNTIFS('BE F'!$D$5:$D$72,CLUBS!$B12,'BE F'!$AG$5:$AG$72,"&gt;0")+COUNTIFS('BE H'!$D$5:$D$72,CLUBS!$B12,'BE H'!$AG$5:$AG$72,"&gt;0")+COUNTIFS('MI F'!$D$5:$D$72,CLUBS!$B12,'MI F'!$AG$5:$AG$72,"&gt;0")+COUNTIFS('MI H'!$D$5:$D$72,CLUBS!$B12,'MI H'!$AG$5:$AG$72,"&gt;0")+COUNTIFS('CA F'!$D$5:$D$72,CLUBS!$B12,'CA F'!$AG$5:$AG$72,"&gt;0")+COUNTIFS('CA H'!$D$5:$D$72,CLUBS!$B12,'CA H'!$AG$5:$AG$72,"&gt;0")+COUNTIFS('JU F'!$D$5:$D$72,CLUBS!$B12,'JU F'!$AG$5:$AG$72,"&gt;0")+COUNTIFS('JU H'!$D$5:$D$72,CLUBS!$B12,'JU H'!$AG$5:$AG$72,"&gt;0")</f>
        <v>0</v>
      </c>
      <c r="AF12" s="26">
        <f>SUMIF('MP F'!$D$5:$D$72,CLUBS!$B12,'MP F'!$AH$5:$AH$72)+SUMIF('MP H'!$D$5:$D$72,CLUBS!$B12,'MP H'!$AH$5:$AH$72)+SUMIF('PO F'!$D$5:$D$72,CLUBS!$B12,'PO F'!$AH$5:$AH$72)+SUMIF('PO H'!$D$5:$D$72,CLUBS!$B12,'PO H'!$AH$5:$AH$72)+SUMIF('PU F'!$D$5:$D$72,CLUBS!$B12,'PU F'!$AH$5:$AH$72)+SUMIF('PU H'!$D$5:$D$72,CLUBS!$B12,'PU H'!$AH$5:$AH$72)+SUMIF('BE F'!$D$5:$D$72,CLUBS!$B12,'BE F'!$AH$5:$AH$72)+SUMIF('BE H'!$D$5:$D$72,CLUBS!$B12,'BE H'!$AH$5:$AH$72)+SUMIF('MI F'!$D$5:$D$72,CLUBS!$B12,'MI F'!$AH$5:$AH$72)+SUMIF('MI H'!$D$5:$D$72,CLUBS!$B12,'MI H'!$AH$5:$AH$72)+SUMIF('CA F'!$D$5:$D$72,CLUBS!$B12,'CA F'!$AH$5:$AH$72)+SUMIF('CA H'!$D$5:$D$72,CLUBS!$B12,'CA H'!$AH$5:$AH$72)+SUMIF('JU F'!$D$5:$D$72,CLUBS!$B12,'JU F'!$AH$5:$AH$72)+SUMIF('JU H'!$D$5:$D$72,CLUBS!$B12,'JU H'!$AH$5:$AH$72)</f>
        <v>0</v>
      </c>
      <c r="AG12" s="16">
        <f t="shared" si="2"/>
        <v>10</v>
      </c>
      <c r="AH12" s="28">
        <f t="shared" si="3"/>
        <v>730</v>
      </c>
      <c r="AI12" s="29">
        <f t="shared" si="4"/>
        <v>73</v>
      </c>
      <c r="AJ12" s="14">
        <f>COUNTIF('Licenciés Jeunes 2023'!F:F,CLUBS!B12)</f>
        <v>11</v>
      </c>
      <c r="AK12" s="27">
        <f t="shared" si="5"/>
        <v>66.36363636363636</v>
      </c>
      <c r="AL12" s="22"/>
    </row>
    <row r="13" spans="1:38" ht="13.5">
      <c r="A13" s="34">
        <f t="shared" si="0"/>
        <v>10</v>
      </c>
      <c r="B13" s="62" t="s">
        <v>315</v>
      </c>
      <c r="C13" s="14">
        <f>COUNTIFS('MP F'!$D$5:$D$72,CLUBS!$B13,'MP F'!$E$5:$E$72,"&gt;0")+COUNTIFS('MP H'!$D$5:$D$72,CLUBS!$B13,'MP H'!$E$5:$E$72,"&gt;0")+COUNTIFS('PO F'!$D$5:$D$72,CLUBS!$B13,'PO F'!$E$5:$E$72,"&gt;0")+COUNTIFS('PO H'!$D$5:$D$72,CLUBS!$B13,'PO H'!$E$5:$E$72,"&gt;0")+COUNTIFS('PU F'!$D$5:$D$72,CLUBS!$B13,'PU F'!$E$5:$E$72,"&gt;0")+COUNTIFS('PU H'!$D$5:$D$72,CLUBS!$B13,'PU H'!$E$5:$E$72,"&gt;0")+COUNTIFS('BE F'!$D$5:$D$72,CLUBS!$B13,'BE F'!$E$5:$E$72,"&gt;0")+COUNTIFS('BE H'!$D$5:$D$72,CLUBS!$B13,'BE H'!$E$5:$E$72,"&gt;0")+COUNTIFS('MI F'!$D$5:$D$72,CLUBS!$B13,'MI F'!$E$5:$E$72,"&gt;0")+COUNTIFS('MI H'!$D$5:$D$72,CLUBS!$B13,'MI H'!$E$5:$E$72,"&gt;0")+COUNTIFS('CA F'!$D$5:$D$72,CLUBS!$B13,'CA F'!$E$5:$E$72,"&gt;0")+COUNTIFS('CA H'!$D$5:$D$72,CLUBS!$B13,'CA H'!$E$5:$E$72,"&gt;0")+COUNTIFS('JU F'!$D$5:$D$72,CLUBS!$B13,'JU F'!$E$5:$E$72,"&gt;0")+COUNTIFS('JU H'!$D$5:$D$72,CLUBS!$B13,'JU H'!$E$5:$E$72,"&gt;0")</f>
        <v>6</v>
      </c>
      <c r="D13" s="27">
        <f>SUMIF('MP F'!$D$5:$D$72,CLUBS!$B13,'MP F'!$F$5:$F$72)+SUMIF('MP H'!$D$5:$D$72,CLUBS!$B13,'MP H'!$F$5:$F$72)+SUMIF('PO F'!$D$5:$D$72,CLUBS!$B13,'PO F'!$F$5:$F$72)+SUMIF('PO H'!$D$5:$D$72,CLUBS!$B13,'PO H'!$F$5:$F$72)+SUMIF('PU F'!$D$5:$D$72,CLUBS!$B13,'PU F'!$F$5:$F$72)+SUMIF('PU H'!$D$5:$D$72,CLUBS!$B13,'PU H'!$F$5:$F$72)+SUMIF('BE F'!$D$5:$D$72,CLUBS!$B13,'BE F'!$F$5:$F$72)+SUMIF('BE H'!$D$5:$D$72,CLUBS!$B13,'BE H'!$F$5:$F$72)+SUMIF('MI F'!$D$5:$D$72,CLUBS!$B13,'MI F'!$F$5:$F$72)+SUMIF('MI H'!$D$5:$D$72,CLUBS!$B13,'MI H'!$F$5:$F$72)+SUMIF('CA F'!$D$5:$D$72,CLUBS!$B13,'CA F'!$F$5:$F$72)+SUMIF('CA H'!$D$5:$D$72,CLUBS!$B13,'CA H'!$F$5:$F$72)+SUMIF('JU F'!$D$5:$D$72,CLUBS!$B13,'JU F'!$F$5:$F$72)+SUMIF('JU H'!$D$5:$D$72,CLUBS!$B13,'JU H'!$F$5:$F$72)</f>
        <v>571</v>
      </c>
      <c r="E13" s="67">
        <f>COUNTIFS('MP F'!$D$5:$D$72,CLUBS!$B13,'MP F'!$G$5:$G$72,"&gt;0")+COUNTIFS('MP H'!$D$5:$D$72,CLUBS!$B13,'MP H'!$G$5:$G$72,"&gt;0")+COUNTIFS('PO F'!$D$5:$D$72,CLUBS!$B13,'PO F'!$G$5:$G$72,"&gt;0")+COUNTIFS('PO H'!$D$5:$D$72,CLUBS!$B13,'PO H'!$G$5:$G$72,"&gt;0")+COUNTIFS('PU F'!$D$5:$D$72,CLUBS!$B13,'PU F'!$G$5:$G$72,"&gt;0")+COUNTIFS('PU H'!$D$5:$D$72,CLUBS!$B13,'PU H'!$G$5:$G$72,"&gt;0")+COUNTIFS('BE F'!$D$5:$D$72,CLUBS!$B13,'BE F'!$G$5:$G$72,"&gt;0")+COUNTIFS('BE H'!$D$5:$D$72,CLUBS!$B13,'BE H'!$G$5:$G$72,"&gt;0")+COUNTIFS('MI F'!$D$5:$D$72,CLUBS!$B13,'MI F'!$G$5:$G$72,"&gt;0")+COUNTIFS('MI H'!$D$5:$D$72,CLUBS!$B13,'MI H'!$G$5:$G$72,"&gt;0")+COUNTIFS('CA F'!$D$5:$D$72,CLUBS!$B13,'CA F'!$G$5:$G$72,"&gt;0")+COUNTIFS('CA H'!$D$5:$D$72,CLUBS!$B13,'CA H'!$G$5:$G$72,"&gt;0")+COUNTIFS('JU F'!$D$5:$D$72,CLUBS!$B13,'JU F'!$G$5:$G$72,"&gt;0")+COUNTIFS('JU H'!$D$5:$D$72,CLUBS!$B13,'JU H'!$G$5:$G$72,"&gt;0")</f>
        <v>2</v>
      </c>
      <c r="F13" s="68">
        <f>SUMIF('MP F'!$D$5:$D$72,CLUBS!$B13,'MP F'!$H$5:$H$72)+SUMIF('MP H'!$D$5:$D$72,CLUBS!$B13,'MP H'!$H$5:$H$72)+SUMIF('PO F'!$D$5:$D$72,CLUBS!$B13,'PO F'!$H$5:$H$72)+SUMIF('PO H'!$D$5:$D$72,CLUBS!$B13,'PO H'!$H$5:$H$72)+SUMIF('PU F'!$D$5:$D$72,CLUBS!$B13,'PU F'!$H$5:$H$72)+SUMIF('PU H'!$D$5:$D$72,CLUBS!$B13,'PU H'!$H$5:$H$72)+SUMIF('BE F'!$D$5:$D$72,CLUBS!$B13,'BE F'!$H$5:$H$72)+SUMIF('BE H'!$D$5:$D$72,CLUBS!$B13,'BE H'!$H$5:$H$72)+SUMIF('MI F'!$D$5:$D$72,CLUBS!$B13,'MI F'!$H$5:$H$72)+SUMIF('MI H'!$D$5:$D$72,CLUBS!$B13,'MI H'!$H$5:$H$72)+SUMIF('CA F'!$D$5:$D$72,CLUBS!$B13,'CA F'!$H$5:$H$72)+SUMIF('CA H'!$D$5:$D$72,CLUBS!$B13,'CA H'!$H$5:$H$72)+SUMIF('JU F'!$D$5:$D$72,CLUBS!$B13,'JU F'!$H$5:$H$72)+SUMIF('JU H'!$D$5:$D$72,CLUBS!$B13,'JU H'!$H$5:$H$72)</f>
        <v>103.5</v>
      </c>
      <c r="G13" s="14">
        <f>COUNTIFS('MP F'!$D$5:$D$72,CLUBS!$B13,'MP F'!$I$5:$I$72,"&gt;0")+COUNTIFS('MP H'!$D$5:$D$72,CLUBS!$B13,'MP H'!$I$5:$I$72,"&gt;0")+COUNTIFS('PO F'!$D$5:$D$72,CLUBS!$B13,'PO F'!$I$5:$I$72,"&gt;0")+COUNTIFS('PO H'!$D$5:$D$72,CLUBS!$B13,'PO H'!$I$5:$I$72,"&gt;0")+COUNTIFS('PU F'!$D$5:$D$72,CLUBS!$B13,'PU F'!$I$5:$I$72,"&gt;0")+COUNTIFS('PU H'!$D$5:$D$72,CLUBS!$B13,'PU H'!$I$5:$I$72,"&gt;0")+COUNTIFS('BE F'!$D$5:$D$72,CLUBS!$B13,'BE F'!$I$5:$I$72,"&gt;0")+COUNTIFS('BE H'!$D$5:$D$72,CLUBS!$B13,'BE H'!$I$5:$I$72,"&gt;0")+COUNTIFS('MI F'!$D$5:$D$72,CLUBS!$B13,'MI F'!$I$5:$I$72,"&gt;0")+COUNTIFS('MI H'!$D$5:$D$72,CLUBS!$B13,'MI H'!$I$5:$I$72,"&gt;0")+COUNTIFS('CA F'!$D$5:$D$72,CLUBS!$B13,'CA F'!$I$5:$I$72,"&gt;0")+COUNTIFS('CA H'!$D$5:$D$72,CLUBS!$B13,'CA H'!$I$5:$I$72,"&gt;0")+COUNTIFS('JU F'!$D$5:$D$72,CLUBS!$B13,'JU F'!$I$5:$I$72,"&gt;0")+COUNTIFS('JU H'!$D$5:$D$72,CLUBS!$B13,'JU H'!$I$5:$I$72,"&gt;0")</f>
        <v>0</v>
      </c>
      <c r="H13" s="26">
        <f>SUMIF('MP F'!$D$5:$D$72,CLUBS!$B13,'MP F'!$J$5:$J$72)+SUMIF('MP H'!$D$5:$D$72,CLUBS!$B13,'MP H'!$J$5:$J$72)+SUMIF('PO F'!$D$5:$D$72,CLUBS!$B13,'PO F'!$J$5:$J$72)+SUMIF('PO H'!$D$5:$D$72,CLUBS!$B13,'PO H'!$J$5:$J$72)+SUMIF('PU F'!$D$5:$D$72,CLUBS!$B13,'PU F'!$J$5:$J$72)+SUMIF('PU H'!$D$5:$D$72,CLUBS!$B13,'PU H'!$J$5:$J$72)+SUMIF('BE F'!$D$5:$D$72,CLUBS!$B13,'BE F'!$J$5:$J$72)+SUMIF('BE H'!$D$5:$D$72,CLUBS!$B13,'BE H'!$J$5:$J$72)+SUMIF('MI F'!$D$5:$D$72,CLUBS!$B13,'MI F'!$J$5:$J$72)+SUMIF('MI H'!$D$5:$D$72,CLUBS!$B13,'MI H'!$J$5:$J$72)+SUMIF('CA F'!$D$5:$D$72,CLUBS!$B13,'CA F'!$J$5:$J$72)+SUMIF('CA H'!$D$5:$D$72,CLUBS!$B13,'CA H'!$J$5:$J$72)+SUMIF('JU F'!$D$5:$D$72,CLUBS!$B13,'JU F'!$J$5:$J$72)+SUMIF('JU H'!$D$5:$D$72,CLUBS!$B13,'JU H'!$J$5:$J$72)</f>
        <v>0</v>
      </c>
      <c r="I13" s="67">
        <f>COUNTIFS('MP F'!$D$5:$D$72,CLUBS!$B13,'MP F'!$K$5:$K$72,"&gt;0")+COUNTIFS('MP H'!$D$5:$D$72,CLUBS!$B13,'MP H'!$K$5:$K$72,"&gt;0")+COUNTIFS('PO F'!$D$5:$D$72,CLUBS!$B13,'PO F'!$K$5:$K$72,"&gt;0")+COUNTIFS('PO H'!$D$5:$D$72,CLUBS!$B13,'PO H'!$K$5:$K$72,"&gt;0")+COUNTIFS('PU F'!$D$5:$D$72,CLUBS!$B13,'PU F'!$K$5:$K$72,"&gt;0")+COUNTIFS('PU H'!$D$5:$D$72,CLUBS!$B13,'PU H'!$K$5:$K$72,"&gt;0")+COUNTIFS('BE F'!$D$5:$D$72,CLUBS!$B13,'BE F'!$K$5:$K$72,"&gt;0")+COUNTIFS('BE H'!$D$5:$D$72,CLUBS!$B13,'BE H'!$K$5:$K$72,"&gt;0")+COUNTIFS('MI F'!$D$5:$D$72,CLUBS!$B13,'MI F'!$K$5:$K$72,"&gt;0")+COUNTIFS('MI H'!$D$5:$D$72,CLUBS!$B13,'MI H'!$K$5:$K$72,"&gt;0")+COUNTIFS('CA F'!$D$5:$D$72,CLUBS!$B13,'CA F'!$K$5:$K$72,"&gt;0")+COUNTIFS('CA H'!$D$5:$D$72,CLUBS!$B13,'CA H'!$K$5:$K$72,"&gt;0")+COUNTIFS('JU F'!$D$5:$D$72,CLUBS!$B13,'JU F'!$K$5:$K$72,"&gt;0")+COUNTIFS('JU H'!$D$5:$D$72,CLUBS!$B13,'JU H'!$K$5:$K$72,"&gt;0")</f>
        <v>0</v>
      </c>
      <c r="J13" s="67">
        <f>SUMIF('MP F'!$D$5:$D$72,CLUBS!$B13,'MP F'!$L$5:$L$72)+SUMIF('MP H'!$D$5:$D$72,CLUBS!$B13,'MP H'!$L$5:$L$72)+SUMIF('PO F'!$D$5:$D$72,CLUBS!$B13,'PO F'!$L$5:$L$72)+SUMIF('PO H'!$D$5:$D$72,CLUBS!$B13,'PO H'!$L$5:$L$72)+SUMIF('PU F'!$D$5:$D$72,CLUBS!$B13,'PU F'!$L$5:$L$72)+SUMIF('PU H'!$D$5:$D$72,CLUBS!$B13,'PU H'!$L$5:$L$72)+SUMIF('BE F'!$D$5:$D$72,CLUBS!$B13,'BE F'!$L$5:$L$72)+SUMIF('BE H'!$D$5:$D$72,CLUBS!$B13,'BE H'!$L$5:$L$72)+SUMIF('MI F'!$D$5:$D$72,CLUBS!$B13,'MI F'!$L$5:$L$72)+SUMIF('MI H'!$D$5:$D$72,CLUBS!$B13,'MI H'!$L$5:$L$72)+SUMIF('CA F'!$D$5:$D$72,CLUBS!$B13,'CA F'!$L$5:$L$72)+SUMIF('CA H'!$D$5:$D$72,CLUBS!$B13,'CA H'!$L$5:$L$72)+SUMIF('JU F'!$D$5:$D$72,CLUBS!$B13,'JU F'!$L$5:$L$72)+SUMIF('JU H'!$D$5:$D$72,CLUBS!$B13,'JU H'!$L$5:$L$72)</f>
        <v>0</v>
      </c>
      <c r="K13" s="26">
        <f>COUNTIFS('MP F'!$D$5:$D$72,CLUBS!$B13,'MP F'!$M$5:$M$72,"&gt;0")+COUNTIFS('MP H'!$D$5:$D$72,CLUBS!$B13,'MP H'!$M$5:$M$72,"&gt;0")+COUNTIFS('PO F'!$D$5:$D$72,CLUBS!$B13,'PO F'!$M$5:$M$72,"&gt;0")+COUNTIFS('PO H'!$D$5:$D$72,CLUBS!$B13,'PO H'!$M$5:$M$72,"&gt;0")+COUNTIFS('PU F'!$D$5:$D$72,CLUBS!$B13,'PU F'!$M$5:$M$72,"&gt;0")+COUNTIFS('PU H'!$D$5:$D$72,CLUBS!$B13,'PU H'!$M$5:$M$72,"&gt;0")+COUNTIFS('BE F'!$D$5:$D$72,CLUBS!$B13,'BE F'!$M$5:$M$72,"&gt;0")+COUNTIFS('BE H'!$D$5:$D$72,CLUBS!$B13,'BE H'!$M$5:$M$72,"&gt;0")+COUNTIFS('MI F'!$D$5:$D$72,CLUBS!$B13,'MI F'!$M$5:$M$72,"&gt;0")+COUNTIFS('MI H'!$D$5:$D$72,CLUBS!$B13,'MI H'!$M$5:$M$72,"&gt;0")+COUNTIFS('CA F'!$D$5:$D$72,CLUBS!$B13,'CA F'!$M$5:$M$72,"&gt;0")+COUNTIFS('CA H'!$D$5:$D$72,CLUBS!$B13,'CA H'!$M$5:$M$72,"&gt;0")+COUNTIFS('JU F'!$D$5:$D$72,CLUBS!$B13,'JU F'!$M$5:$M$72,"&gt;0")+COUNTIFS('JU H'!$D$5:$D$72,CLUBS!$B13,'JU H'!$M$5:$M$72,"&gt;0")</f>
        <v>0</v>
      </c>
      <c r="L13" s="26">
        <f>SUMIF('MP F'!$D$5:$D$72,CLUBS!$B13,'MP F'!$N$5:$N$72)+SUMIF('MP H'!$D$5:$D$72,CLUBS!$B13,'MP H'!$N$5:$N$72)+SUMIF('PO F'!$D$5:$D$72,CLUBS!$B13,'PO F'!$N$5:$N$72)+SUMIF('PO H'!$D$5:$D$72,CLUBS!$B13,'PO H'!$N$5:$N$72)+SUMIF('PU F'!$D$5:$D$72,CLUBS!$B13,'PU F'!$N$5:$N$72)+SUMIF('PU H'!$D$5:$D$72,CLUBS!$B13,'PU H'!$N$5:$N$72)+SUMIF('BE F'!$D$5:$D$72,CLUBS!$B13,'BE F'!$N$5:$N$72)+SUMIF('BE H'!$D$5:$D$72,CLUBS!$B13,'BE H'!$N$5:$N$72)+SUMIF('MI F'!$D$5:$D$72,CLUBS!$B13,'MI F'!$N$5:$N$72)+SUMIF('MI H'!$D$5:$D$72,CLUBS!$B13,'MI H'!$N$5:$N$72)+SUMIF('CA F'!$D$5:$D$72,CLUBS!$B13,'CA F'!$N$5:$N$72)+SUMIF('CA H'!$D$5:$D$72,CLUBS!$B13,'CA H'!$N$5:$N$72)+SUMIF('JU F'!$D$5:$D$72,CLUBS!$B13,'JU F'!$N$5:$N$72)+SUMIF('JU H'!$D$5:$D$72,CLUBS!$B13,'JU H'!$N$5:$N$72)</f>
        <v>0</v>
      </c>
      <c r="M13" s="67">
        <f>COUNTIFS('MP F'!$D$5:$D$72,CLUBS!$B13,'MP F'!$O$5:$O$72,"&gt;0")+COUNTIFS('MP H'!$D$5:$D$72,CLUBS!$B13,'MP H'!$O$5:$O$72,"&gt;0")+COUNTIFS('PO F'!$D$5:$D$72,CLUBS!$B13,'PO F'!$O$5:$O$72,"&gt;0")+COUNTIFS('PO H'!$D$5:$D$72,CLUBS!$B13,'PO H'!$O$5:$O$72,"&gt;0")+COUNTIFS('PU F'!$D$5:$D$72,CLUBS!$B13,'PU F'!$O$5:$O$72,"&gt;0")+COUNTIFS('PU H'!$D$5:$D$72,CLUBS!$B13,'PU H'!$O$5:$O$72,"&gt;0")+COUNTIFS('BE F'!$D$5:$D$72,CLUBS!$B13,'BE F'!$O$5:$O$72,"&gt;0")+COUNTIFS('BE H'!$D$5:$D$72,CLUBS!$B13,'BE H'!$O$5:$O$72,"&gt;0")+COUNTIFS('MI F'!$D$5:$D$72,CLUBS!$B13,'MI F'!$O$5:$O$72,"&gt;0")+COUNTIFS('MI H'!$D$5:$D$72,CLUBS!$B13,'MI H'!$O$5:$O$72,"&gt;0")+COUNTIFS('CA F'!$D$5:$D$72,CLUBS!$B13,'CA F'!$O$5:$O$72,"&gt;0")+COUNTIFS('CA H'!$D$5:$D$72,CLUBS!$B13,'CA H'!$O$5:$O$72,"&gt;0")+COUNTIFS('JU F'!$D$5:$D$72,CLUBS!$B13,'JU F'!$O$5:$O$72,"&gt;0")+COUNTIFS('JU H'!$D$5:$D$72,CLUBS!$B13,'JU H'!$O$5:$O$72,"&gt;0")</f>
        <v>0</v>
      </c>
      <c r="N13" s="67">
        <f>SUMIF('MP F'!$D$5:$D$72,CLUBS!$B13,'MP F'!$P$5:$P$72)+SUMIF('MP H'!$D$5:$D$72,CLUBS!$B13,'MP H'!$P$5:$P$72)+SUMIF('PO F'!$D$5:$D$72,CLUBS!$B13,'PO F'!$P$5:$P$72)+SUMIF('PO H'!$D$5:$D$72,CLUBS!$B13,'PO H'!$P$5:$P$72)+SUMIF('PU F'!$D$5:$D$72,CLUBS!$B13,'PU F'!$P$5:$P$72)+SUMIF('PU H'!$D$5:$D$72,CLUBS!$B13,'PU H'!$P$5:$P$72)+SUMIF('BE F'!$D$5:$D$72,CLUBS!$B13,'BE F'!$P$5:$P$72)+SUMIF('BE H'!$D$5:$D$72,CLUBS!$B13,'BE H'!$P$5:$P$72)+SUMIF('MI F'!$D$5:$D$72,CLUBS!$B13,'MI F'!$P$5:$P$72)+SUMIF('MI H'!$D$5:$D$72,CLUBS!$B13,'MI H'!$P$5:$P$72)+SUMIF('CA F'!$D$5:$D$72,CLUBS!$B13,'CA F'!$P$5:$P$72)+SUMIF('CA H'!$D$5:$D$72,CLUBS!$B13,'CA H'!$P$5:$P$72)+SUMIF('JU F'!$D$5:$D$72,CLUBS!$B13,'JU F'!$P$5:$P$72)+SUMIF('JU H'!$D$5:$D$72,CLUBS!$B13,'JU H'!$P$5:$P$72)</f>
        <v>0</v>
      </c>
      <c r="O13" s="26">
        <f>COUNTIFS('MP F'!$D$5:$D$72,CLUBS!$B13,'MP F'!$Q$5:$Q$72,"&gt;0")+COUNTIFS('MP H'!$D$5:$D$72,CLUBS!$B13,'MP H'!$Q$5:$Q$72,"&gt;0")+COUNTIFS('PO F'!$D$5:$D$72,CLUBS!$B13,'PO F'!$Q$5:$Q$72,"&gt;0")+COUNTIFS('PO H'!$D$5:$D$72,CLUBS!$B13,'PO H'!$Q$5:$Q$72,"&gt;0")+COUNTIFS('PU F'!$D$5:$D$72,CLUBS!$B13,'PU F'!$Q$5:$Q$72,"&gt;0")+COUNTIFS('PU H'!$D$5:$D$72,CLUBS!$B13,'PU H'!$Q$5:$Q$72,"&gt;0")+COUNTIFS('BE F'!$D$5:$D$72,CLUBS!$B13,'BE F'!$Q$5:$Q$72,"&gt;0")+COUNTIFS('BE H'!$D$5:$D$72,CLUBS!$B13,'BE H'!$Q$5:$Q$72,"&gt;0")+COUNTIFS('MI F'!$D$5:$D$72,CLUBS!$B13,'MI F'!$Q$5:$Q$72,"&gt;0")+COUNTIFS('MI H'!$D$5:$D$72,CLUBS!$B13,'MI H'!$Q$5:$Q$72,"&gt;0")+COUNTIFS('CA F'!$D$5:$D$72,CLUBS!$B13,'CA F'!$Q$5:$Q$72,"&gt;0")+COUNTIFS('CA H'!$D$5:$D$72,CLUBS!$B13,'CA H'!$Q$5:$Q$72,"&gt;0")+COUNTIFS('JU F'!$D$5:$D$72,CLUBS!$B13,'JU F'!$Q$5:$Q$72,"&gt;0")+COUNTIFS('JU H'!$D$5:$D$72,CLUBS!$B13,'JU H'!$Q$5:$Q$72,"&gt;0")</f>
        <v>0</v>
      </c>
      <c r="P13" s="26">
        <f>SUMIF('MP F'!$D$5:$D$72,CLUBS!$B13,'MP F'!$R$5:$R$72)+SUMIF('MP H'!$D$5:$D$72,CLUBS!$B13,'MP H'!$R$5:$R$72)+SUMIF('PO F'!$D$5:$D$72,CLUBS!$B13,'PO F'!$R$5:$R$72)+SUMIF('PO H'!$D$5:$D$72,CLUBS!$B13,'PO H'!$R$5:$R$72)+SUMIF('PU F'!$D$5:$D$72,CLUBS!$B13,'PU F'!$R$5:$R$72)+SUMIF('PU H'!$D$5:$D$72,CLUBS!$B13,'PU H'!$R$5:$R$72)+SUMIF('BE F'!$D$5:$D$72,CLUBS!$B13,'BE F'!$R$5:$R$72)+SUMIF('BE H'!$D$5:$D$72,CLUBS!$B13,'BE H'!$R$5:$R$72)+SUMIF('MI F'!$D$5:$D$72,CLUBS!$B13,'MI F'!$R$5:$R$72)+SUMIF('MI H'!$D$5:$D$72,CLUBS!$B13,'MI H'!$R$5:$R$72)+SUMIF('CA F'!$D$5:$D$72,CLUBS!$B13,'CA F'!$R$5:$R$72)+SUMIF('CA H'!$D$5:$D$72,CLUBS!$B13,'CA H'!$R$5:$R$72)+SUMIF('JU F'!$D$5:$D$72,CLUBS!$B13,'JU F'!$R$5:$R$72)+SUMIF('JU H'!$D$5:$D$72,CLUBS!$B13,'JU H'!$R$5:$R$72)</f>
        <v>0</v>
      </c>
      <c r="Q13" s="67">
        <f>COUNTIFS('MP F'!$D$5:$D$72,CLUBS!$B13,'MP F'!$S$5:$S$72,"&gt;0")+COUNTIFS('MP H'!$D$5:$D$72,CLUBS!$B13,'MP H'!$S$5:$S$72,"&gt;0")+COUNTIFS('PO F'!$D$5:$D$72,CLUBS!$B13,'PO F'!$S$5:$S$72,"&gt;0")+COUNTIFS('PO H'!$D$5:$D$72,CLUBS!$B13,'PO H'!$S$5:$S$72,"&gt;0")+COUNTIFS('PU F'!$D$5:$D$72,CLUBS!$B13,'PU F'!$S$5:$S$72,"&gt;0")+COUNTIFS('PU H'!$D$5:$D$72,CLUBS!$B13,'PU H'!$S$5:$S$72,"&gt;0")+COUNTIFS('BE F'!$D$5:$D$72,CLUBS!$B13,'BE F'!$S$5:$S$72,"&gt;0")+COUNTIFS('BE H'!$D$5:$D$72,CLUBS!$B13,'BE H'!$S$5:$S$72,"&gt;0")+COUNTIFS('MI F'!$D$5:$D$72,CLUBS!$B13,'MI F'!$S$5:$S$72,"&gt;0")+COUNTIFS('MI H'!$D$5:$D$72,CLUBS!$B13,'MI H'!$S$5:$S$72,"&gt;0")+COUNTIFS('CA F'!$D$5:$D$72,CLUBS!$B13,'CA F'!$S$5:$S$72,"&gt;0")+COUNTIFS('CA H'!$D$5:$D$72,CLUBS!$B13,'CA H'!$S$5:$S$72,"&gt;0")+COUNTIFS('JU F'!$D$5:$D$72,CLUBS!$B13,'JU F'!$S$5:$S$72,"&gt;0")+COUNTIFS('JU H'!$D$5:$D$72,CLUBS!$B13,'JU H'!$S$5:$S$72,"&gt;0")</f>
        <v>0</v>
      </c>
      <c r="R13" s="67">
        <f>SUMIF('MP F'!$D$5:$D$72,CLUBS!$B13,'MP F'!$T$5:$T$72)+SUMIF('MP H'!$D$5:$D$72,CLUBS!$B13,'MP H'!$T$5:$T$72)+SUMIF('PO F'!$D$5:$D$72,CLUBS!$B13,'PO F'!$T$5:$T$72)+SUMIF('PO H'!$D$5:$D$72,CLUBS!$B13,'PO H'!$T$5:$T$72)+SUMIF('PU F'!$D$5:$D$72,CLUBS!$B13,'PU F'!$T$5:$T$72)+SUMIF('PU H'!$D$5:$D$72,CLUBS!$B13,'PU H'!$T$5:$T$72)+SUMIF('BE F'!$D$5:$D$72,CLUBS!$B13,'BE F'!$T$5:$T$72)+SUMIF('BE H'!$D$5:$D$72,CLUBS!$B13,'BE H'!$T$5:$T$72)+SUMIF('MI F'!$D$5:$D$72,CLUBS!$B13,'MI F'!$T$5:$T$72)+SUMIF('MI H'!$D$5:$D$72,CLUBS!$B13,'MI H'!$T$5:$T$72)+SUMIF('CA F'!$D$5:$D$72,CLUBS!$B13,'CA F'!$T$5:$T$72)+SUMIF('CA H'!$D$5:$D$72,CLUBS!$B13,'CA H'!$T$5:$T$72)+SUMIF('JU F'!$D$5:$D$72,CLUBS!$B13,'JU F'!$T$5:$T$72)+SUMIF('JU H'!$D$5:$D$72,CLUBS!$B13,'JU H'!$T$5:$T$72)</f>
        <v>0</v>
      </c>
      <c r="S13" s="26">
        <f>COUNTIFS('MP F'!$D$5:$D$72,CLUBS!$B13,'MP F'!$U$5:$U$72,"&gt;0")+COUNTIFS('MP H'!$D$5:$D$72,CLUBS!$B13,'MP H'!$U$5:$U$72,"&gt;0")+COUNTIFS('PO F'!$D$5:$D$72,CLUBS!$B13,'PO F'!$U$5:$U$72,"&gt;0")+COUNTIFS('PO H'!$D$5:$D$72,CLUBS!$B13,'PO H'!$U$5:$U$72,"&gt;0")+COUNTIFS('PU F'!$D$5:$D$72,CLUBS!$B13,'PU F'!$U$5:$U$72,"&gt;0")+COUNTIFS('PU H'!$D$5:$D$72,CLUBS!$B13,'PU H'!$U$5:$U$72,"&gt;0")+COUNTIFS('BE F'!$D$5:$D$72,CLUBS!$B13,'BE F'!$U$5:$U$72,"&gt;0")+COUNTIFS('BE H'!$D$5:$D$72,CLUBS!$B13,'BE H'!$U$5:$U$72,"&gt;0")+COUNTIFS('MI F'!$D$5:$D$72,CLUBS!$B13,'MI F'!$U$5:$U$72,"&gt;0")+COUNTIFS('MI H'!$D$5:$D$72,CLUBS!$B13,'MI H'!$U$5:$U$72,"&gt;0")+COUNTIFS('CA F'!$D$5:$D$72,CLUBS!$B13,'CA F'!$U$5:$U$72,"&gt;0")+COUNTIFS('CA H'!$D$5:$D$72,CLUBS!$B13,'CA H'!$U$5:$U$72,"&gt;0")+COUNTIFS('JU F'!$D$5:$D$72,CLUBS!$B13,'JU F'!$U$5:$U$72,"&gt;0")+COUNTIFS('JU H'!$D$5:$D$72,CLUBS!$B13,'JU H'!$U$5:$U$72,"&gt;0")</f>
        <v>0</v>
      </c>
      <c r="T13" s="26">
        <f>SUMIF('MP F'!$D$5:$D$72,CLUBS!$B13,'MP F'!$V$5:$V$72)+SUMIF('MP H'!$D$5:$D$72,CLUBS!$B13,'MP H'!$V$5:$V$72)+SUMIF('PO F'!$D$5:$D$72,CLUBS!$B13,'PO F'!$V$5:$V$72)+SUMIF('PO H'!$D$5:$D$72,CLUBS!$B13,'PO H'!$V$5:$V$72)+SUMIF('PU F'!$D$5:$D$72,CLUBS!$B13,'PU F'!$V$5:$V$72)+SUMIF('PU H'!$D$5:$D$72,CLUBS!$B13,'PU H'!$V$5:$V$72)+SUMIF('BE F'!$D$5:$D$72,CLUBS!$B13,'BE F'!$V$5:$V$72)+SUMIF('BE H'!$D$5:$D$72,CLUBS!$B13,'BE H'!$V$5:$V$72)+SUMIF('MI F'!$D$5:$D$72,CLUBS!$B13,'MI F'!$V$5:$V$72)+SUMIF('MI H'!$D$5:$D$72,CLUBS!$B13,'MI H'!$V$5:$V$72)+SUMIF('CA F'!$D$5:$D$72,CLUBS!$B13,'CA F'!$V$5:$V$72)+SUMIF('CA H'!$D$5:$D$72,CLUBS!$B13,'CA H'!$V$5:$V$72)+SUMIF('JU F'!$D$5:$D$72,CLUBS!$B13,'JU F'!$V$5:$V$72)+SUMIF('JU H'!$D$5:$D$72,CLUBS!$B13,'JU H'!$V$5:$V$72)</f>
        <v>0</v>
      </c>
      <c r="U13" s="67">
        <f>COUNTIFS('MP F'!$D$5:$D$72,CLUBS!$B13,'MP F'!$W$5:$W$72,"&gt;0")+COUNTIFS('MP H'!$D$5:$D$72,CLUBS!$B13,'MP H'!$W$5:$W$72,"&gt;0")+COUNTIFS('PO F'!$D$5:$D$72,CLUBS!$B13,'PO F'!$W$5:$W$72,"&gt;0")+COUNTIFS('PO H'!$D$5:$D$72,CLUBS!$B13,'PO H'!$W$5:$W$72,"&gt;0")+COUNTIFS('PU F'!$D$5:$D$72,CLUBS!$B13,'PU F'!$W$5:$W$72,"&gt;0")+COUNTIFS('PU H'!$D$5:$D$72,CLUBS!$B13,'PU H'!$W$5:$W$72,"&gt;0")+COUNTIFS('BE F'!$D$5:$D$72,CLUBS!$B13,'BE F'!$W$5:$W$72,"&gt;0")+COUNTIFS('BE H'!$D$5:$D$72,CLUBS!$B13,'BE H'!$W$5:$W$72,"&gt;0")+COUNTIFS('MI F'!$D$5:$D$72,CLUBS!$B13,'MI F'!$W$5:$W$72,"&gt;0")+COUNTIFS('MI H'!$D$5:$D$72,CLUBS!$B13,'MI H'!$W$5:$W$72,"&gt;0")+COUNTIFS('CA F'!$D$5:$D$72,CLUBS!$B13,'CA F'!$W$5:$W$72,"&gt;0")+COUNTIFS('CA H'!$D$5:$D$72,CLUBS!$B13,'CA H'!$W$5:$W$72,"&gt;0")+COUNTIFS('JU F'!$D$5:$D$72,CLUBS!$B13,'JU F'!$W$5:$W$72,"&gt;0")+COUNTIFS('JU H'!$D$5:$D$72,CLUBS!$B13,'JU H'!$W$5:$W$72,"&gt;0")</f>
        <v>0</v>
      </c>
      <c r="V13" s="67">
        <f>SUMIF('MP F'!$D$5:$D$72,CLUBS!$B13,'MP F'!$X$5:$X$72)+SUMIF('MP H'!$D$5:$D$72,CLUBS!$B13,'MP H'!$X$5:$X$72)+SUMIF('PO F'!$D$5:$D$72,CLUBS!$B13,'PO F'!$X$5:$X$72)+SUMIF('PO H'!$D$5:$D$72,CLUBS!$B13,'PO H'!$X$5:$X$72)+SUMIF('PU F'!$D$5:$D$72,CLUBS!$B13,'PU F'!$X$5:$X$72)+SUMIF('PU H'!$D$5:$D$72,CLUBS!$B13,'PU H'!$X$5:$X$72)+SUMIF('BE F'!$D$5:$D$72,CLUBS!$B13,'BE F'!$X$5:$X$72)+SUMIF('BE H'!$D$5:$D$72,CLUBS!$B13,'BE H'!$X$5:$X$72)+SUMIF('MI F'!$D$5:$D$72,CLUBS!$B13,'MI F'!$X$5:$X$72)+SUMIF('MI H'!$D$5:$D$72,CLUBS!$B13,'MI H'!$X$5:$X$72)+SUMIF('CA F'!$D$5:$D$72,CLUBS!$B13,'CA F'!$X$5:$X$72)+SUMIF('CA H'!$D$5:$D$72,CLUBS!$B13,'CA H'!$X$5:$X$72)+SUMIF('JU F'!$D$5:$D$72,CLUBS!$B13,'JU F'!$X$5:$X$72)+SUMIF('JU H'!$D$5:$D$72,CLUBS!$B13,'JU H'!$X$5:$X$72)</f>
        <v>0</v>
      </c>
      <c r="W13" s="26">
        <f>COUNTIFS('MP F'!$D$5:$D$72,CLUBS!$B13,'MP F'!$Y$5:$Y$72,"&gt;0")+COUNTIFS('MP H'!$D$5:$D$72,CLUBS!$B13,'MP H'!$Y$5:$Y$72,"&gt;0")+COUNTIFS('PO F'!$D$5:$D$72,CLUBS!$B13,'PO F'!$Y$5:$Y$72,"&gt;0")+COUNTIFS('PO H'!$D$5:$D$72,CLUBS!$B13,'PO H'!$Y$5:$Y$72,"&gt;0")+COUNTIFS('PU F'!$D$5:$D$72,CLUBS!$B13,'PU F'!$Y$5:$Y$72,"&gt;0")+COUNTIFS('PU H'!$D$5:$D$72,CLUBS!$B13,'PU H'!$Y$5:$Y$72,"&gt;0")+COUNTIFS('BE F'!$D$5:$D$72,CLUBS!$B13,'BE F'!$Y$5:$Y$72,"&gt;0")+COUNTIFS('BE H'!$D$5:$D$72,CLUBS!$B13,'BE H'!$Y$5:$Y$72,"&gt;0")+COUNTIFS('MI F'!$D$5:$D$72,CLUBS!$B13,'MI F'!$Y$5:$Y$72,"&gt;0")+COUNTIFS('MI H'!$D$5:$D$72,CLUBS!$B13,'MI H'!$Y$5:$Y$72,"&gt;0")+COUNTIFS('CA F'!$D$5:$D$72,CLUBS!$B13,'CA F'!$Y$5:$Y$72,"&gt;0")+COUNTIFS('CA H'!$D$5:$D$72,CLUBS!$B13,'CA H'!$Y$5:$Y$72,"&gt;0")+COUNTIFS('JU F'!$D$5:$D$72,CLUBS!$B13,'JU F'!$Y$5:$Y$72,"&gt;0")+COUNTIFS('JU H'!$D$5:$D$72,CLUBS!$B13,'JU H'!$Y$5:$Y$72,"&gt;0")</f>
        <v>0</v>
      </c>
      <c r="X13" s="26">
        <f>SUMIF('MP F'!$D$5:$D$72,CLUBS!$B13,'MP F'!$Z$5:$Z$72)+SUMIF('MP H'!$D$5:$D$72,CLUBS!$B13,'MP H'!$Z$5:$Z$72)+SUMIF('PO F'!$D$5:$D$72,CLUBS!$B13,'PO F'!$Z$5:$Z$72)+SUMIF('PO H'!$D$5:$D$72,CLUBS!$B13,'PO H'!$Z$5:$Z$72)+SUMIF('PU F'!$D$5:$D$72,CLUBS!$B13,'PU F'!$Z$5:$Z$72)+SUMIF('PU H'!$D$5:$D$72,CLUBS!$B13,'PU H'!$Z$5:$Z$72)+SUMIF('BE F'!$D$5:$D$72,CLUBS!$B13,'BE F'!$Z$5:$Z$72)+SUMIF('BE H'!$D$5:$D$72,CLUBS!$B13,'BE H'!$Z$5:$Z$72)+SUMIF('MI F'!$D$5:$D$72,CLUBS!$B13,'MI F'!$Z$5:$Z$72)+SUMIF('MI H'!$D$5:$D$72,CLUBS!$B13,'MI H'!$Z$5:$Z$72)+SUMIF('CA F'!$D$5:$D$72,CLUBS!$B13,'CA F'!$Z$5:$Z$72)+SUMIF('CA H'!$D$5:$D$72,CLUBS!$B13,'CA H'!$Z$5:$Z$72)+SUMIF('JU F'!$D$5:$D$72,CLUBS!$B13,'JU F'!$Z$5:$Z$72)+SUMIF('JU H'!$D$5:$D$72,CLUBS!$B13,'JU H'!$Z$5:$Z$72)</f>
        <v>0</v>
      </c>
      <c r="Y13" s="26">
        <f>COUNTIFS('MP F'!$D$5:$D$72,CLUBS!$B13,'MP F'!$AA$5:$AA$72,"&gt;0")+COUNTIFS('MP H'!$D$5:$D$72,CLUBS!$B13,'MP H'!$AA$5:$AA$72,"&gt;0")+COUNTIFS('PO F'!$D$5:$D$72,CLUBS!$B13,'PO F'!$AA$5:$AA$72,"&gt;0")+COUNTIFS('PO H'!$D$5:$D$72,CLUBS!$B13,'PO H'!$AA$5:$AA$72,"&gt;0")+COUNTIFS('PU F'!$D$5:$D$72,CLUBS!$B13,'PU F'!$AA$5:$AA$72,"&gt;0")+COUNTIFS('PU H'!$D$5:$D$72,CLUBS!$B13,'PU H'!$AA$5:$AA$72,"&gt;0")+COUNTIFS('BE F'!$D$5:$D$72,CLUBS!$B13,'BE F'!$AA$5:$AA$72,"&gt;0")+COUNTIFS('BE H'!$D$5:$D$72,CLUBS!$B13,'BE H'!$AA$5:$AA$72,"&gt;0")+COUNTIFS('MI F'!$D$5:$D$72,CLUBS!$B13,'MI F'!$AA$5:$AA$72,"&gt;0")+COUNTIFS('MI H'!$D$5:$D$72,CLUBS!$B13,'MI H'!$AA$5:$AA$72,"&gt;0")+COUNTIFS('CA F'!$D$5:$D$72,CLUBS!$B13,'CA F'!$AA$5:$AA$72,"&gt;0")+COUNTIFS('CA H'!$D$5:$D$72,CLUBS!$B13,'CA H'!$AA$5:$AA$72,"&gt;0")+COUNTIFS('JU F'!$D$5:$D$72,CLUBS!$B13,'JU F'!$AA$5:$AA$72,"&gt;0")+COUNTIFS('JU H'!$D$5:$D$72,CLUBS!$B13,'JU H'!$AA$5:$AA$72,"&gt;0")</f>
        <v>0</v>
      </c>
      <c r="Z13" s="26">
        <f>SUMIF('MP F'!$D$5:$D$72,CLUBS!$B13,'MP F'!$AB$5:$AB$72)+SUMIF('MP H'!$D$5:$D$72,CLUBS!$B13,'MP H'!$AB$5:$AB$72)+SUMIF('PO F'!$D$5:$D$72,CLUBS!$B13,'PO F'!$AB$5:$AB$72)+SUMIF('PO H'!$D$5:$D$72,CLUBS!$B13,'PO H'!$AB$5:$AB$72)+SUMIF('PU F'!$D$5:$D$72,CLUBS!$B13,'PU F'!$AB$5:$AB$72)+SUMIF('PU H'!$D$5:$D$72,CLUBS!$B13,'PU H'!$AB$5:$AB$72)+SUMIF('BE F'!$D$5:$D$72,CLUBS!$B13,'BE F'!$AB$5:$AB$72)+SUMIF('BE H'!$D$5:$D$72,CLUBS!$B13,'BE H'!$AB$5:$AB$72)+SUMIF('MI F'!$D$5:$D$72,CLUBS!$B13,'MI F'!$AB$5:$AB$72)+SUMIF('MI H'!$D$5:$D$72,CLUBS!$B13,'MI H'!$AB$5:$AB$72)+SUMIF('CA F'!$D$5:$D$72,CLUBS!$B13,'CA F'!$AB$5:$AB$72)+SUMIF('CA H'!$D$5:$D$72,CLUBS!$B13,'CA H'!$AB$5:$AB$72)+SUMIF('JU F'!$D$5:$D$72,CLUBS!$B13,'JU F'!$AB$5:$AB$72)+SUMIF('JU H'!$D$5:$D$72,CLUBS!$B13,'JU H'!$AB$5:$AB$72)</f>
        <v>0</v>
      </c>
      <c r="AA13" s="26">
        <f>COUNTIFS('MP F'!$D$5:$D$72,CLUBS!$B13,'MP F'!$AC$5:$AC$72,"&gt;0")+COUNTIFS('MP H'!$D$5:$D$72,CLUBS!$B13,'MP H'!$AC$5:$AC$72,"&gt;0")+COUNTIFS('PO F'!$D$5:$D$72,CLUBS!$B13,'PO F'!$AC$5:$AC$72,"&gt;0")+COUNTIFS('PO H'!$D$5:$D$72,CLUBS!$B13,'PO H'!$AC$5:$AC$72,"&gt;0")+COUNTIFS('PU F'!$D$5:$D$72,CLUBS!$B13,'PU F'!$AC$5:$AC$72,"&gt;0")+COUNTIFS('PU H'!$D$5:$D$72,CLUBS!$B13,'PU H'!$AC$5:$AC$72,"&gt;0")+COUNTIFS('BE F'!$D$5:$D$72,CLUBS!$B13,'BE F'!$AC$5:$AC$72,"&gt;0")+COUNTIFS('BE H'!$D$5:$D$72,CLUBS!$B13,'BE H'!$AC$5:$AC$72,"&gt;0")+COUNTIFS('MI F'!$D$5:$D$72,CLUBS!$B13,'MI F'!$AC$5:$AC$72,"&gt;0")+COUNTIFS('MI H'!$D$5:$D$72,CLUBS!$B13,'MI H'!$AC$5:$AC$72,"&gt;0")+COUNTIFS('CA F'!$D$5:$D$72,CLUBS!$B13,'CA F'!$AC$5:$AC$72,"&gt;0")+COUNTIFS('CA H'!$D$5:$D$72,CLUBS!$B13,'CA H'!$AC$5:$AC$72,"&gt;0")+COUNTIFS('JU F'!$D$5:$D$72,CLUBS!$B13,'JU F'!$AC$5:$AC$72,"&gt;0")+COUNTIFS('JU H'!$D$5:$D$72,CLUBS!$B13,'JU H'!$AC$5:$AC$72,"&gt;0")</f>
        <v>0</v>
      </c>
      <c r="AB13" s="26">
        <f>SUMIF('MP F'!$D$5:$D$72,CLUBS!$B13,'MP F'!$AD$5:$AD$72)+SUMIF('MP H'!$D$5:$D$72,CLUBS!$B13,'MP H'!$AD$5:$AD$72)+SUMIF('PO F'!$D$5:$D$72,CLUBS!$B13,'PO F'!$AD$5:$AD$72)+SUMIF('PO H'!$D$5:$D$72,CLUBS!$B13,'PO H'!$AD$5:$AD$72)+SUMIF('PU F'!$D$5:$D$72,CLUBS!$B13,'PU F'!$AD$5:$AD$72)+SUMIF('PU H'!$D$5:$D$72,CLUBS!$B13,'PU H'!$AD$5:$AD$72)+SUMIF('BE F'!$D$5:$D$72,CLUBS!$B13,'BE F'!$AD$5:$AD$72)+SUMIF('BE H'!$D$5:$D$72,CLUBS!$B13,'BE H'!$AD$5:$AD$72)+SUMIF('MI F'!$D$5:$D$72,CLUBS!$B13,'MI F'!$AD$5:$AD$72)+SUMIF('MI H'!$D$5:$D$72,CLUBS!$B13,'MI H'!$AD$5:$AD$72)+SUMIF('CA F'!$D$5:$D$72,CLUBS!$B13,'CA F'!$AD$5:$AD$72)+SUMIF('CA H'!$D$5:$D$72,CLUBS!$B13,'CA H'!$AD$5:$AD$72)+SUMIF('JU F'!$D$5:$D$72,CLUBS!$B13,'JU F'!$AD$5:$AD$72)+SUMIF('JU H'!$D$5:$D$72,CLUBS!$B13,'JU H'!$AD$5:$AD$72)</f>
        <v>0</v>
      </c>
      <c r="AC13" s="26">
        <f>COUNTIFS('MP F'!$D$5:$D$72,CLUBS!$B13,'MP F'!$AE$5:$AE$72,"&gt;0")+COUNTIFS('MP H'!$D$5:$D$72,CLUBS!$B13,'MP H'!$AE$5:$AE$72,"&gt;0")+COUNTIFS('PO F'!$D$5:$D$72,CLUBS!$B13,'PO F'!$AE$5:$AE$72,"&gt;0")+COUNTIFS('PO H'!$D$5:$D$72,CLUBS!$B13,'PO H'!$AE$5:$AE$72,"&gt;0")+COUNTIFS('PU F'!$D$5:$D$72,CLUBS!$B13,'PU F'!$AE$5:$AE$72,"&gt;0")+COUNTIFS('PU H'!$D$5:$D$72,CLUBS!$B13,'PU H'!$AE$5:$AE$72,"&gt;0")+COUNTIFS('BE F'!$D$5:$D$72,CLUBS!$B13,'BE F'!$AE$5:$AE$72,"&gt;0")+COUNTIFS('BE H'!$D$5:$D$72,CLUBS!$B13,'BE H'!$AE$5:$AE$72,"&gt;0")+COUNTIFS('MI F'!$D$5:$D$72,CLUBS!$B13,'MI F'!$AE$5:$AE$72,"&gt;0")+COUNTIFS('MI H'!$D$5:$D$72,CLUBS!$B13,'MI H'!$AE$5:$AE$72,"&gt;0")+COUNTIFS('CA F'!$D$5:$D$72,CLUBS!$B13,'CA F'!$AE$5:$AE$72,"&gt;0")+COUNTIFS('CA H'!$D$5:$D$72,CLUBS!$B13,'CA H'!$AE$5:$AE$72,"&gt;0")+COUNTIFS('JU F'!$D$5:$D$72,CLUBS!$B13,'JU F'!$AE$5:$AE$72,"&gt;0")+COUNTIFS('JU H'!$D$5:$D$72,CLUBS!$B13,'JU H'!$AE$5:$AE$72,"&gt;0")</f>
        <v>0</v>
      </c>
      <c r="AD13" s="26">
        <f>SUMIF('MP F'!$D$5:$D$72,CLUBS!$B13,'MP F'!$AF$5:$AF$72)+SUMIF('MP H'!$D$5:$D$72,CLUBS!$B13,'MP H'!$AF$5:$AF$72)+SUMIF('PO F'!$D$5:$D$72,CLUBS!$B13,'PO F'!$AF$5:$AF$72)+SUMIF('PO H'!$D$5:$D$72,CLUBS!$B13,'PO H'!$AF$5:$AF$72)+SUMIF('PU F'!$D$5:$D$72,CLUBS!$B13,'PU F'!$AF$5:$AF$72)+SUMIF('PU H'!$D$5:$D$72,CLUBS!$B13,'PU H'!$AF$5:$AF$72)+SUMIF('BE F'!$D$5:$D$72,CLUBS!$B13,'BE F'!$AF$5:$AF$72)+SUMIF('BE H'!$D$5:$D$72,CLUBS!$B13,'BE H'!$AF$5:$AF$72)+SUMIF('MI F'!$D$5:$D$72,CLUBS!$B13,'MI F'!$AF$5:$AF$72)+SUMIF('MI H'!$D$5:$D$72,CLUBS!$B13,'MI H'!$AF$5:$AF$72)+SUMIF('CA F'!$D$5:$D$72,CLUBS!$B13,'CA F'!$AF$5:$AF$72)+SUMIF('CA H'!$D$5:$D$72,CLUBS!$B13,'CA H'!$AF$5:$AF$72)+SUMIF('JU F'!$D$5:$D$72,CLUBS!$B13,'JU F'!$AF$5:$AF$72)+SUMIF('JU H'!$D$5:$D$72,CLUBS!$B13,'JU H'!$AF$5:$AF$72)</f>
        <v>0</v>
      </c>
      <c r="AE13" s="26">
        <f>COUNTIFS('MP F'!$D$5:$D$72,CLUBS!$B13,'MP F'!$AG$5:$AG$72,"&gt;0")+COUNTIFS('MP H'!$D$5:$D$72,CLUBS!$B13,'MP H'!$AG$5:$AG$72,"&gt;0")+COUNTIFS('PO F'!$D$5:$D$72,CLUBS!$B13,'PO F'!$AG$5:$AG$72,"&gt;0")+COUNTIFS('PO H'!$D$5:$D$72,CLUBS!$B13,'PO H'!$AG$5:$AG$72,"&gt;0")+COUNTIFS('PU F'!$D$5:$D$72,CLUBS!$B13,'PU F'!$AG$5:$AG$72,"&gt;0")+COUNTIFS('PU H'!$D$5:$D$72,CLUBS!$B13,'PU H'!$AG$5:$AG$72,"&gt;0")+COUNTIFS('BE F'!$D$5:$D$72,CLUBS!$B13,'BE F'!$AG$5:$AG$72,"&gt;0")+COUNTIFS('BE H'!$D$5:$D$72,CLUBS!$B13,'BE H'!$AG$5:$AG$72,"&gt;0")+COUNTIFS('MI F'!$D$5:$D$72,CLUBS!$B13,'MI F'!$AG$5:$AG$72,"&gt;0")+COUNTIFS('MI H'!$D$5:$D$72,CLUBS!$B13,'MI H'!$AG$5:$AG$72,"&gt;0")+COUNTIFS('CA F'!$D$5:$D$72,CLUBS!$B13,'CA F'!$AG$5:$AG$72,"&gt;0")+COUNTIFS('CA H'!$D$5:$D$72,CLUBS!$B13,'CA H'!$AG$5:$AG$72,"&gt;0")+COUNTIFS('JU F'!$D$5:$D$72,CLUBS!$B13,'JU F'!$AG$5:$AG$72,"&gt;0")+COUNTIFS('JU H'!$D$5:$D$72,CLUBS!$B13,'JU H'!$AG$5:$AG$72,"&gt;0")</f>
        <v>0</v>
      </c>
      <c r="AF13" s="26">
        <f>SUMIF('MP F'!$D$5:$D$72,CLUBS!$B13,'MP F'!$AH$5:$AH$72)+SUMIF('MP H'!$D$5:$D$72,CLUBS!$B13,'MP H'!$AH$5:$AH$72)+SUMIF('PO F'!$D$5:$D$72,CLUBS!$B13,'PO F'!$AH$5:$AH$72)+SUMIF('PO H'!$D$5:$D$72,CLUBS!$B13,'PO H'!$AH$5:$AH$72)+SUMIF('PU F'!$D$5:$D$72,CLUBS!$B13,'PU F'!$AH$5:$AH$72)+SUMIF('PU H'!$D$5:$D$72,CLUBS!$B13,'PU H'!$AH$5:$AH$72)+SUMIF('BE F'!$D$5:$D$72,CLUBS!$B13,'BE F'!$AH$5:$AH$72)+SUMIF('BE H'!$D$5:$D$72,CLUBS!$B13,'BE H'!$AH$5:$AH$72)+SUMIF('MI F'!$D$5:$D$72,CLUBS!$B13,'MI F'!$AH$5:$AH$72)+SUMIF('MI H'!$D$5:$D$72,CLUBS!$B13,'MI H'!$AH$5:$AH$72)+SUMIF('CA F'!$D$5:$D$72,CLUBS!$B13,'CA F'!$AH$5:$AH$72)+SUMIF('CA H'!$D$5:$D$72,CLUBS!$B13,'CA H'!$AH$5:$AH$72)+SUMIF('JU F'!$D$5:$D$72,CLUBS!$B13,'JU F'!$AH$5:$AH$72)+SUMIF('JU H'!$D$5:$D$72,CLUBS!$B13,'JU H'!$AH$5:$AH$72)</f>
        <v>0</v>
      </c>
      <c r="AG13" s="16">
        <f t="shared" si="2"/>
        <v>8</v>
      </c>
      <c r="AH13" s="28">
        <f t="shared" si="3"/>
        <v>674.5</v>
      </c>
      <c r="AI13" s="29">
        <f t="shared" si="4"/>
        <v>84.3125</v>
      </c>
      <c r="AJ13" s="14">
        <f>COUNTIF('Licenciés Jeunes 2023'!F:F,CLUBS!B13)</f>
        <v>7</v>
      </c>
      <c r="AK13" s="27">
        <f t="shared" si="5"/>
        <v>96.357142857142861</v>
      </c>
      <c r="AL13" s="22"/>
    </row>
    <row r="14" spans="1:38" ht="13.5">
      <c r="A14" s="34">
        <f t="shared" si="0"/>
        <v>4</v>
      </c>
      <c r="B14" s="62" t="s">
        <v>63</v>
      </c>
      <c r="C14" s="14">
        <f>COUNTIFS('MP F'!$D$5:$D$72,CLUBS!$B14,'MP F'!$E$5:$E$72,"&gt;0")+COUNTIFS('MP H'!$D$5:$D$72,CLUBS!$B14,'MP H'!$E$5:$E$72,"&gt;0")+COUNTIFS('PO F'!$D$5:$D$72,CLUBS!$B14,'PO F'!$E$5:$E$72,"&gt;0")+COUNTIFS('PO H'!$D$5:$D$72,CLUBS!$B14,'PO H'!$E$5:$E$72,"&gt;0")+COUNTIFS('PU F'!$D$5:$D$72,CLUBS!$B14,'PU F'!$E$5:$E$72,"&gt;0")+COUNTIFS('PU H'!$D$5:$D$72,CLUBS!$B14,'PU H'!$E$5:$E$72,"&gt;0")+COUNTIFS('BE F'!$D$5:$D$72,CLUBS!$B14,'BE F'!$E$5:$E$72,"&gt;0")+COUNTIFS('BE H'!$D$5:$D$72,CLUBS!$B14,'BE H'!$E$5:$E$72,"&gt;0")+COUNTIFS('MI F'!$D$5:$D$72,CLUBS!$B14,'MI F'!$E$5:$E$72,"&gt;0")+COUNTIFS('MI H'!$D$5:$D$72,CLUBS!$B14,'MI H'!$E$5:$E$72,"&gt;0")+COUNTIFS('CA F'!$D$5:$D$72,CLUBS!$B14,'CA F'!$E$5:$E$72,"&gt;0")+COUNTIFS('CA H'!$D$5:$D$72,CLUBS!$B14,'CA H'!$E$5:$E$72,"&gt;0")+COUNTIFS('JU F'!$D$5:$D$72,CLUBS!$B14,'JU F'!$E$5:$E$72,"&gt;0")+COUNTIFS('JU H'!$D$5:$D$72,CLUBS!$B14,'JU H'!$E$5:$E$72,"&gt;0")</f>
        <v>28</v>
      </c>
      <c r="D14" s="27">
        <f>SUMIF('MP F'!$D$5:$D$72,CLUBS!$B14,'MP F'!$F$5:$F$72)+SUMIF('MP H'!$D$5:$D$72,CLUBS!$B14,'MP H'!$F$5:$F$72)+SUMIF('PO F'!$D$5:$D$72,CLUBS!$B14,'PO F'!$F$5:$F$72)+SUMIF('PO H'!$D$5:$D$72,CLUBS!$B14,'PO H'!$F$5:$F$72)+SUMIF('PU F'!$D$5:$D$72,CLUBS!$B14,'PU F'!$F$5:$F$72)+SUMIF('PU H'!$D$5:$D$72,CLUBS!$B14,'PU H'!$F$5:$F$72)+SUMIF('BE F'!$D$5:$D$72,CLUBS!$B14,'BE F'!$F$5:$F$72)+SUMIF('BE H'!$D$5:$D$72,CLUBS!$B14,'BE H'!$F$5:$F$72)+SUMIF('MI F'!$D$5:$D$72,CLUBS!$B14,'MI F'!$F$5:$F$72)+SUMIF('MI H'!$D$5:$D$72,CLUBS!$B14,'MI H'!$F$5:$F$72)+SUMIF('CA F'!$D$5:$D$72,CLUBS!$B14,'CA F'!$F$5:$F$72)+SUMIF('CA H'!$D$5:$D$72,CLUBS!$B14,'CA H'!$F$5:$F$72)+SUMIF('JU F'!$D$5:$D$72,CLUBS!$B14,'JU F'!$F$5:$F$72)+SUMIF('JU H'!$D$5:$D$72,CLUBS!$B14,'JU H'!$F$5:$F$72)</f>
        <v>2801</v>
      </c>
      <c r="E14" s="67">
        <f>COUNTIFS('MP F'!$D$5:$D$72,CLUBS!$B14,'MP F'!$G$5:$G$72,"&gt;0")+COUNTIFS('MP H'!$D$5:$D$72,CLUBS!$B14,'MP H'!$G$5:$G$72,"&gt;0")+COUNTIFS('PO F'!$D$5:$D$72,CLUBS!$B14,'PO F'!$G$5:$G$72,"&gt;0")+COUNTIFS('PO H'!$D$5:$D$72,CLUBS!$B14,'PO H'!$G$5:$G$72,"&gt;0")+COUNTIFS('PU F'!$D$5:$D$72,CLUBS!$B14,'PU F'!$G$5:$G$72,"&gt;0")+COUNTIFS('PU H'!$D$5:$D$72,CLUBS!$B14,'PU H'!$G$5:$G$72,"&gt;0")+COUNTIFS('BE F'!$D$5:$D$72,CLUBS!$B14,'BE F'!$G$5:$G$72,"&gt;0")+COUNTIFS('BE H'!$D$5:$D$72,CLUBS!$B14,'BE H'!$G$5:$G$72,"&gt;0")+COUNTIFS('MI F'!$D$5:$D$72,CLUBS!$B14,'MI F'!$G$5:$G$72,"&gt;0")+COUNTIFS('MI H'!$D$5:$D$72,CLUBS!$B14,'MI H'!$G$5:$G$72,"&gt;0")+COUNTIFS('CA F'!$D$5:$D$72,CLUBS!$B14,'CA F'!$G$5:$G$72,"&gt;0")+COUNTIFS('CA H'!$D$5:$D$72,CLUBS!$B14,'CA H'!$G$5:$G$72,"&gt;0")+COUNTIFS('JU F'!$D$5:$D$72,CLUBS!$B14,'JU F'!$G$5:$G$72,"&gt;0")+COUNTIFS('JU H'!$D$5:$D$72,CLUBS!$B14,'JU H'!$G$5:$G$72,"&gt;0")</f>
        <v>24</v>
      </c>
      <c r="F14" s="68">
        <f>SUMIF('MP F'!$D$5:$D$72,CLUBS!$B14,'MP F'!$H$5:$H$72)+SUMIF('MP H'!$D$5:$D$72,CLUBS!$B14,'MP H'!$H$5:$H$72)+SUMIF('PO F'!$D$5:$D$72,CLUBS!$B14,'PO F'!$H$5:$H$72)+SUMIF('PO H'!$D$5:$D$72,CLUBS!$B14,'PO H'!$H$5:$H$72)+SUMIF('PU F'!$D$5:$D$72,CLUBS!$B14,'PU F'!$H$5:$H$72)+SUMIF('PU H'!$D$5:$D$72,CLUBS!$B14,'PU H'!$H$5:$H$72)+SUMIF('BE F'!$D$5:$D$72,CLUBS!$B14,'BE F'!$H$5:$H$72)+SUMIF('BE H'!$D$5:$D$72,CLUBS!$B14,'BE H'!$H$5:$H$72)+SUMIF('MI F'!$D$5:$D$72,CLUBS!$B14,'MI F'!$H$5:$H$72)+SUMIF('MI H'!$D$5:$D$72,CLUBS!$B14,'MI H'!$H$5:$H$72)+SUMIF('CA F'!$D$5:$D$72,CLUBS!$B14,'CA F'!$H$5:$H$72)+SUMIF('CA H'!$D$5:$D$72,CLUBS!$B14,'CA H'!$H$5:$H$72)+SUMIF('JU F'!$D$5:$D$72,CLUBS!$B14,'JU F'!$H$5:$H$72)+SUMIF('JU H'!$D$5:$D$72,CLUBS!$B14,'JU H'!$H$5:$H$72)</f>
        <v>1417.5</v>
      </c>
      <c r="G14" s="14">
        <f>COUNTIFS('MP F'!$D$5:$D$72,CLUBS!$B14,'MP F'!$I$5:$I$72,"&gt;0")+COUNTIFS('MP H'!$D$5:$D$72,CLUBS!$B14,'MP H'!$I$5:$I$72,"&gt;0")+COUNTIFS('PO F'!$D$5:$D$72,CLUBS!$B14,'PO F'!$I$5:$I$72,"&gt;0")+COUNTIFS('PO H'!$D$5:$D$72,CLUBS!$B14,'PO H'!$I$5:$I$72,"&gt;0")+COUNTIFS('PU F'!$D$5:$D$72,CLUBS!$B14,'PU F'!$I$5:$I$72,"&gt;0")+COUNTIFS('PU H'!$D$5:$D$72,CLUBS!$B14,'PU H'!$I$5:$I$72,"&gt;0")+COUNTIFS('BE F'!$D$5:$D$72,CLUBS!$B14,'BE F'!$I$5:$I$72,"&gt;0")+COUNTIFS('BE H'!$D$5:$D$72,CLUBS!$B14,'BE H'!$I$5:$I$72,"&gt;0")+COUNTIFS('MI F'!$D$5:$D$72,CLUBS!$B14,'MI F'!$I$5:$I$72,"&gt;0")+COUNTIFS('MI H'!$D$5:$D$72,CLUBS!$B14,'MI H'!$I$5:$I$72,"&gt;0")+COUNTIFS('CA F'!$D$5:$D$72,CLUBS!$B14,'CA F'!$I$5:$I$72,"&gt;0")+COUNTIFS('CA H'!$D$5:$D$72,CLUBS!$B14,'CA H'!$I$5:$I$72,"&gt;0")+COUNTIFS('JU F'!$D$5:$D$72,CLUBS!$B14,'JU F'!$I$5:$I$72,"&gt;0")+COUNTIFS('JU H'!$D$5:$D$72,CLUBS!$B14,'JU H'!$I$5:$I$72,"&gt;0")</f>
        <v>0</v>
      </c>
      <c r="H14" s="26">
        <f>SUMIF('MP F'!$D$5:$D$72,CLUBS!$B14,'MP F'!$J$5:$J$72)+SUMIF('MP H'!$D$5:$D$72,CLUBS!$B14,'MP H'!$J$5:$J$72)+SUMIF('PO F'!$D$5:$D$72,CLUBS!$B14,'PO F'!$J$5:$J$72)+SUMIF('PO H'!$D$5:$D$72,CLUBS!$B14,'PO H'!$J$5:$J$72)+SUMIF('PU F'!$D$5:$D$72,CLUBS!$B14,'PU F'!$J$5:$J$72)+SUMIF('PU H'!$D$5:$D$72,CLUBS!$B14,'PU H'!$J$5:$J$72)+SUMIF('BE F'!$D$5:$D$72,CLUBS!$B14,'BE F'!$J$5:$J$72)+SUMIF('BE H'!$D$5:$D$72,CLUBS!$B14,'BE H'!$J$5:$J$72)+SUMIF('MI F'!$D$5:$D$72,CLUBS!$B14,'MI F'!$J$5:$J$72)+SUMIF('MI H'!$D$5:$D$72,CLUBS!$B14,'MI H'!$J$5:$J$72)+SUMIF('CA F'!$D$5:$D$72,CLUBS!$B14,'CA F'!$J$5:$J$72)+SUMIF('CA H'!$D$5:$D$72,CLUBS!$B14,'CA H'!$J$5:$J$72)+SUMIF('JU F'!$D$5:$D$72,CLUBS!$B14,'JU F'!$J$5:$J$72)+SUMIF('JU H'!$D$5:$D$72,CLUBS!$B14,'JU H'!$J$5:$J$72)</f>
        <v>0</v>
      </c>
      <c r="I14" s="67">
        <f>COUNTIFS('MP F'!$D$5:$D$72,CLUBS!$B14,'MP F'!$K$5:$K$72,"&gt;0")+COUNTIFS('MP H'!$D$5:$D$72,CLUBS!$B14,'MP H'!$K$5:$K$72,"&gt;0")+COUNTIFS('PO F'!$D$5:$D$72,CLUBS!$B14,'PO F'!$K$5:$K$72,"&gt;0")+COUNTIFS('PO H'!$D$5:$D$72,CLUBS!$B14,'PO H'!$K$5:$K$72,"&gt;0")+COUNTIFS('PU F'!$D$5:$D$72,CLUBS!$B14,'PU F'!$K$5:$K$72,"&gt;0")+COUNTIFS('PU H'!$D$5:$D$72,CLUBS!$B14,'PU H'!$K$5:$K$72,"&gt;0")+COUNTIFS('BE F'!$D$5:$D$72,CLUBS!$B14,'BE F'!$K$5:$K$72,"&gt;0")+COUNTIFS('BE H'!$D$5:$D$72,CLUBS!$B14,'BE H'!$K$5:$K$72,"&gt;0")+COUNTIFS('MI F'!$D$5:$D$72,CLUBS!$B14,'MI F'!$K$5:$K$72,"&gt;0")+COUNTIFS('MI H'!$D$5:$D$72,CLUBS!$B14,'MI H'!$K$5:$K$72,"&gt;0")+COUNTIFS('CA F'!$D$5:$D$72,CLUBS!$B14,'CA F'!$K$5:$K$72,"&gt;0")+COUNTIFS('CA H'!$D$5:$D$72,CLUBS!$B14,'CA H'!$K$5:$K$72,"&gt;0")+COUNTIFS('JU F'!$D$5:$D$72,CLUBS!$B14,'JU F'!$K$5:$K$72,"&gt;0")+COUNTIFS('JU H'!$D$5:$D$72,CLUBS!$B14,'JU H'!$K$5:$K$72,"&gt;0")</f>
        <v>0</v>
      </c>
      <c r="J14" s="67">
        <f>SUMIF('MP F'!$D$5:$D$72,CLUBS!$B14,'MP F'!$L$5:$L$72)+SUMIF('MP H'!$D$5:$D$72,CLUBS!$B14,'MP H'!$L$5:$L$72)+SUMIF('PO F'!$D$5:$D$72,CLUBS!$B14,'PO F'!$L$5:$L$72)+SUMIF('PO H'!$D$5:$D$72,CLUBS!$B14,'PO H'!$L$5:$L$72)+SUMIF('PU F'!$D$5:$D$72,CLUBS!$B14,'PU F'!$L$5:$L$72)+SUMIF('PU H'!$D$5:$D$72,CLUBS!$B14,'PU H'!$L$5:$L$72)+SUMIF('BE F'!$D$5:$D$72,CLUBS!$B14,'BE F'!$L$5:$L$72)+SUMIF('BE H'!$D$5:$D$72,CLUBS!$B14,'BE H'!$L$5:$L$72)+SUMIF('MI F'!$D$5:$D$72,CLUBS!$B14,'MI F'!$L$5:$L$72)+SUMIF('MI H'!$D$5:$D$72,CLUBS!$B14,'MI H'!$L$5:$L$72)+SUMIF('CA F'!$D$5:$D$72,CLUBS!$B14,'CA F'!$L$5:$L$72)+SUMIF('CA H'!$D$5:$D$72,CLUBS!$B14,'CA H'!$L$5:$L$72)+SUMIF('JU F'!$D$5:$D$72,CLUBS!$B14,'JU F'!$L$5:$L$72)+SUMIF('JU H'!$D$5:$D$72,CLUBS!$B14,'JU H'!$L$5:$L$72)</f>
        <v>0</v>
      </c>
      <c r="K14" s="26">
        <f>COUNTIFS('MP F'!$D$5:$D$72,CLUBS!$B14,'MP F'!$M$5:$M$72,"&gt;0")+COUNTIFS('MP H'!$D$5:$D$72,CLUBS!$B14,'MP H'!$M$5:$M$72,"&gt;0")+COUNTIFS('PO F'!$D$5:$D$72,CLUBS!$B14,'PO F'!$M$5:$M$72,"&gt;0")+COUNTIFS('PO H'!$D$5:$D$72,CLUBS!$B14,'PO H'!$M$5:$M$72,"&gt;0")+COUNTIFS('PU F'!$D$5:$D$72,CLUBS!$B14,'PU F'!$M$5:$M$72,"&gt;0")+COUNTIFS('PU H'!$D$5:$D$72,CLUBS!$B14,'PU H'!$M$5:$M$72,"&gt;0")+COUNTIFS('BE F'!$D$5:$D$72,CLUBS!$B14,'BE F'!$M$5:$M$72,"&gt;0")+COUNTIFS('BE H'!$D$5:$D$72,CLUBS!$B14,'BE H'!$M$5:$M$72,"&gt;0")+COUNTIFS('MI F'!$D$5:$D$72,CLUBS!$B14,'MI F'!$M$5:$M$72,"&gt;0")+COUNTIFS('MI H'!$D$5:$D$72,CLUBS!$B14,'MI H'!$M$5:$M$72,"&gt;0")+COUNTIFS('CA F'!$D$5:$D$72,CLUBS!$B14,'CA F'!$M$5:$M$72,"&gt;0")+COUNTIFS('CA H'!$D$5:$D$72,CLUBS!$B14,'CA H'!$M$5:$M$72,"&gt;0")+COUNTIFS('JU F'!$D$5:$D$72,CLUBS!$B14,'JU F'!$M$5:$M$72,"&gt;0")+COUNTIFS('JU H'!$D$5:$D$72,CLUBS!$B14,'JU H'!$M$5:$M$72,"&gt;0")</f>
        <v>0</v>
      </c>
      <c r="L14" s="26">
        <f>SUMIF('MP F'!$D$5:$D$72,CLUBS!$B14,'MP F'!$N$5:$N$72)+SUMIF('MP H'!$D$5:$D$72,CLUBS!$B14,'MP H'!$N$5:$N$72)+SUMIF('PO F'!$D$5:$D$72,CLUBS!$B14,'PO F'!$N$5:$N$72)+SUMIF('PO H'!$D$5:$D$72,CLUBS!$B14,'PO H'!$N$5:$N$72)+SUMIF('PU F'!$D$5:$D$72,CLUBS!$B14,'PU F'!$N$5:$N$72)+SUMIF('PU H'!$D$5:$D$72,CLUBS!$B14,'PU H'!$N$5:$N$72)+SUMIF('BE F'!$D$5:$D$72,CLUBS!$B14,'BE F'!$N$5:$N$72)+SUMIF('BE H'!$D$5:$D$72,CLUBS!$B14,'BE H'!$N$5:$N$72)+SUMIF('MI F'!$D$5:$D$72,CLUBS!$B14,'MI F'!$N$5:$N$72)+SUMIF('MI H'!$D$5:$D$72,CLUBS!$B14,'MI H'!$N$5:$N$72)+SUMIF('CA F'!$D$5:$D$72,CLUBS!$B14,'CA F'!$N$5:$N$72)+SUMIF('CA H'!$D$5:$D$72,CLUBS!$B14,'CA H'!$N$5:$N$72)+SUMIF('JU F'!$D$5:$D$72,CLUBS!$B14,'JU F'!$N$5:$N$72)+SUMIF('JU H'!$D$5:$D$72,CLUBS!$B14,'JU H'!$N$5:$N$72)</f>
        <v>0</v>
      </c>
      <c r="M14" s="67">
        <f>COUNTIFS('MP F'!$D$5:$D$72,CLUBS!$B14,'MP F'!$O$5:$O$72,"&gt;0")+COUNTIFS('MP H'!$D$5:$D$72,CLUBS!$B14,'MP H'!$O$5:$O$72,"&gt;0")+COUNTIFS('PO F'!$D$5:$D$72,CLUBS!$B14,'PO F'!$O$5:$O$72,"&gt;0")+COUNTIFS('PO H'!$D$5:$D$72,CLUBS!$B14,'PO H'!$O$5:$O$72,"&gt;0")+COUNTIFS('PU F'!$D$5:$D$72,CLUBS!$B14,'PU F'!$O$5:$O$72,"&gt;0")+COUNTIFS('PU H'!$D$5:$D$72,CLUBS!$B14,'PU H'!$O$5:$O$72,"&gt;0")+COUNTIFS('BE F'!$D$5:$D$72,CLUBS!$B14,'BE F'!$O$5:$O$72,"&gt;0")+COUNTIFS('BE H'!$D$5:$D$72,CLUBS!$B14,'BE H'!$O$5:$O$72,"&gt;0")+COUNTIFS('MI F'!$D$5:$D$72,CLUBS!$B14,'MI F'!$O$5:$O$72,"&gt;0")+COUNTIFS('MI H'!$D$5:$D$72,CLUBS!$B14,'MI H'!$O$5:$O$72,"&gt;0")+COUNTIFS('CA F'!$D$5:$D$72,CLUBS!$B14,'CA F'!$O$5:$O$72,"&gt;0")+COUNTIFS('CA H'!$D$5:$D$72,CLUBS!$B14,'CA H'!$O$5:$O$72,"&gt;0")+COUNTIFS('JU F'!$D$5:$D$72,CLUBS!$B14,'JU F'!$O$5:$O$72,"&gt;0")+COUNTIFS('JU H'!$D$5:$D$72,CLUBS!$B14,'JU H'!$O$5:$O$72,"&gt;0")</f>
        <v>0</v>
      </c>
      <c r="N14" s="67">
        <f>SUMIF('MP F'!$D$5:$D$72,CLUBS!$B14,'MP F'!$P$5:$P$72)+SUMIF('MP H'!$D$5:$D$72,CLUBS!$B14,'MP H'!$P$5:$P$72)+SUMIF('PO F'!$D$5:$D$72,CLUBS!$B14,'PO F'!$P$5:$P$72)+SUMIF('PO H'!$D$5:$D$72,CLUBS!$B14,'PO H'!$P$5:$P$72)+SUMIF('PU F'!$D$5:$D$72,CLUBS!$B14,'PU F'!$P$5:$P$72)+SUMIF('PU H'!$D$5:$D$72,CLUBS!$B14,'PU H'!$P$5:$P$72)+SUMIF('BE F'!$D$5:$D$72,CLUBS!$B14,'BE F'!$P$5:$P$72)+SUMIF('BE H'!$D$5:$D$72,CLUBS!$B14,'BE H'!$P$5:$P$72)+SUMIF('MI F'!$D$5:$D$72,CLUBS!$B14,'MI F'!$P$5:$P$72)+SUMIF('MI H'!$D$5:$D$72,CLUBS!$B14,'MI H'!$P$5:$P$72)+SUMIF('CA F'!$D$5:$D$72,CLUBS!$B14,'CA F'!$P$5:$P$72)+SUMIF('CA H'!$D$5:$D$72,CLUBS!$B14,'CA H'!$P$5:$P$72)+SUMIF('JU F'!$D$5:$D$72,CLUBS!$B14,'JU F'!$P$5:$P$72)+SUMIF('JU H'!$D$5:$D$72,CLUBS!$B14,'JU H'!$P$5:$P$72)</f>
        <v>0</v>
      </c>
      <c r="O14" s="26">
        <f>COUNTIFS('MP F'!$D$5:$D$72,CLUBS!$B14,'MP F'!$Q$5:$Q$72,"&gt;0")+COUNTIFS('MP H'!$D$5:$D$72,CLUBS!$B14,'MP H'!$Q$5:$Q$72,"&gt;0")+COUNTIFS('PO F'!$D$5:$D$72,CLUBS!$B14,'PO F'!$Q$5:$Q$72,"&gt;0")+COUNTIFS('PO H'!$D$5:$D$72,CLUBS!$B14,'PO H'!$Q$5:$Q$72,"&gt;0")+COUNTIFS('PU F'!$D$5:$D$72,CLUBS!$B14,'PU F'!$Q$5:$Q$72,"&gt;0")+COUNTIFS('PU H'!$D$5:$D$72,CLUBS!$B14,'PU H'!$Q$5:$Q$72,"&gt;0")+COUNTIFS('BE F'!$D$5:$D$72,CLUBS!$B14,'BE F'!$Q$5:$Q$72,"&gt;0")+COUNTIFS('BE H'!$D$5:$D$72,CLUBS!$B14,'BE H'!$Q$5:$Q$72,"&gt;0")+COUNTIFS('MI F'!$D$5:$D$72,CLUBS!$B14,'MI F'!$Q$5:$Q$72,"&gt;0")+COUNTIFS('MI H'!$D$5:$D$72,CLUBS!$B14,'MI H'!$Q$5:$Q$72,"&gt;0")+COUNTIFS('CA F'!$D$5:$D$72,CLUBS!$B14,'CA F'!$Q$5:$Q$72,"&gt;0")+COUNTIFS('CA H'!$D$5:$D$72,CLUBS!$B14,'CA H'!$Q$5:$Q$72,"&gt;0")+COUNTIFS('JU F'!$D$5:$D$72,CLUBS!$B14,'JU F'!$Q$5:$Q$72,"&gt;0")+COUNTIFS('JU H'!$D$5:$D$72,CLUBS!$B14,'JU H'!$Q$5:$Q$72,"&gt;0")</f>
        <v>0</v>
      </c>
      <c r="P14" s="26">
        <f>SUMIF('MP F'!$D$5:$D$72,CLUBS!$B14,'MP F'!$R$5:$R$72)+SUMIF('MP H'!$D$5:$D$72,CLUBS!$B14,'MP H'!$R$5:$R$72)+SUMIF('PO F'!$D$5:$D$72,CLUBS!$B14,'PO F'!$R$5:$R$72)+SUMIF('PO H'!$D$5:$D$72,CLUBS!$B14,'PO H'!$R$5:$R$72)+SUMIF('PU F'!$D$5:$D$72,CLUBS!$B14,'PU F'!$R$5:$R$72)+SUMIF('PU H'!$D$5:$D$72,CLUBS!$B14,'PU H'!$R$5:$R$72)+SUMIF('BE F'!$D$5:$D$72,CLUBS!$B14,'BE F'!$R$5:$R$72)+SUMIF('BE H'!$D$5:$D$72,CLUBS!$B14,'BE H'!$R$5:$R$72)+SUMIF('MI F'!$D$5:$D$72,CLUBS!$B14,'MI F'!$R$5:$R$72)+SUMIF('MI H'!$D$5:$D$72,CLUBS!$B14,'MI H'!$R$5:$R$72)+SUMIF('CA F'!$D$5:$D$72,CLUBS!$B14,'CA F'!$R$5:$R$72)+SUMIF('CA H'!$D$5:$D$72,CLUBS!$B14,'CA H'!$R$5:$R$72)+SUMIF('JU F'!$D$5:$D$72,CLUBS!$B14,'JU F'!$R$5:$R$72)+SUMIF('JU H'!$D$5:$D$72,CLUBS!$B14,'JU H'!$R$5:$R$72)</f>
        <v>0</v>
      </c>
      <c r="Q14" s="67">
        <f>COUNTIFS('MP F'!$D$5:$D$72,CLUBS!$B14,'MP F'!$S$5:$S$72,"&gt;0")+COUNTIFS('MP H'!$D$5:$D$72,CLUBS!$B14,'MP H'!$S$5:$S$72,"&gt;0")+COUNTIFS('PO F'!$D$5:$D$72,CLUBS!$B14,'PO F'!$S$5:$S$72,"&gt;0")+COUNTIFS('PO H'!$D$5:$D$72,CLUBS!$B14,'PO H'!$S$5:$S$72,"&gt;0")+COUNTIFS('PU F'!$D$5:$D$72,CLUBS!$B14,'PU F'!$S$5:$S$72,"&gt;0")+COUNTIFS('PU H'!$D$5:$D$72,CLUBS!$B14,'PU H'!$S$5:$S$72,"&gt;0")+COUNTIFS('BE F'!$D$5:$D$72,CLUBS!$B14,'BE F'!$S$5:$S$72,"&gt;0")+COUNTIFS('BE H'!$D$5:$D$72,CLUBS!$B14,'BE H'!$S$5:$S$72,"&gt;0")+COUNTIFS('MI F'!$D$5:$D$72,CLUBS!$B14,'MI F'!$S$5:$S$72,"&gt;0")+COUNTIFS('MI H'!$D$5:$D$72,CLUBS!$B14,'MI H'!$S$5:$S$72,"&gt;0")+COUNTIFS('CA F'!$D$5:$D$72,CLUBS!$B14,'CA F'!$S$5:$S$72,"&gt;0")+COUNTIFS('CA H'!$D$5:$D$72,CLUBS!$B14,'CA H'!$S$5:$S$72,"&gt;0")+COUNTIFS('JU F'!$D$5:$D$72,CLUBS!$B14,'JU F'!$S$5:$S$72,"&gt;0")+COUNTIFS('JU H'!$D$5:$D$72,CLUBS!$B14,'JU H'!$S$5:$S$72,"&gt;0")</f>
        <v>0</v>
      </c>
      <c r="R14" s="67">
        <f>SUMIF('MP F'!$D$5:$D$72,CLUBS!$B14,'MP F'!$T$5:$T$72)+SUMIF('MP H'!$D$5:$D$72,CLUBS!$B14,'MP H'!$T$5:$T$72)+SUMIF('PO F'!$D$5:$D$72,CLUBS!$B14,'PO F'!$T$5:$T$72)+SUMIF('PO H'!$D$5:$D$72,CLUBS!$B14,'PO H'!$T$5:$T$72)+SUMIF('PU F'!$D$5:$D$72,CLUBS!$B14,'PU F'!$T$5:$T$72)+SUMIF('PU H'!$D$5:$D$72,CLUBS!$B14,'PU H'!$T$5:$T$72)+SUMIF('BE F'!$D$5:$D$72,CLUBS!$B14,'BE F'!$T$5:$T$72)+SUMIF('BE H'!$D$5:$D$72,CLUBS!$B14,'BE H'!$T$5:$T$72)+SUMIF('MI F'!$D$5:$D$72,CLUBS!$B14,'MI F'!$T$5:$T$72)+SUMIF('MI H'!$D$5:$D$72,CLUBS!$B14,'MI H'!$T$5:$T$72)+SUMIF('CA F'!$D$5:$D$72,CLUBS!$B14,'CA F'!$T$5:$T$72)+SUMIF('CA H'!$D$5:$D$72,CLUBS!$B14,'CA H'!$T$5:$T$72)+SUMIF('JU F'!$D$5:$D$72,CLUBS!$B14,'JU F'!$T$5:$T$72)+SUMIF('JU H'!$D$5:$D$72,CLUBS!$B14,'JU H'!$T$5:$T$72)</f>
        <v>0</v>
      </c>
      <c r="S14" s="26">
        <f>COUNTIFS('MP F'!$D$5:$D$72,CLUBS!$B14,'MP F'!$U$5:$U$72,"&gt;0")+COUNTIFS('MP H'!$D$5:$D$72,CLUBS!$B14,'MP H'!$U$5:$U$72,"&gt;0")+COUNTIFS('PO F'!$D$5:$D$72,CLUBS!$B14,'PO F'!$U$5:$U$72,"&gt;0")+COUNTIFS('PO H'!$D$5:$D$72,CLUBS!$B14,'PO H'!$U$5:$U$72,"&gt;0")+COUNTIFS('PU F'!$D$5:$D$72,CLUBS!$B14,'PU F'!$U$5:$U$72,"&gt;0")+COUNTIFS('PU H'!$D$5:$D$72,CLUBS!$B14,'PU H'!$U$5:$U$72,"&gt;0")+COUNTIFS('BE F'!$D$5:$D$72,CLUBS!$B14,'BE F'!$U$5:$U$72,"&gt;0")+COUNTIFS('BE H'!$D$5:$D$72,CLUBS!$B14,'BE H'!$U$5:$U$72,"&gt;0")+COUNTIFS('MI F'!$D$5:$D$72,CLUBS!$B14,'MI F'!$U$5:$U$72,"&gt;0")+COUNTIFS('MI H'!$D$5:$D$72,CLUBS!$B14,'MI H'!$U$5:$U$72,"&gt;0")+COUNTIFS('CA F'!$D$5:$D$72,CLUBS!$B14,'CA F'!$U$5:$U$72,"&gt;0")+COUNTIFS('CA H'!$D$5:$D$72,CLUBS!$B14,'CA H'!$U$5:$U$72,"&gt;0")+COUNTIFS('JU F'!$D$5:$D$72,CLUBS!$B14,'JU F'!$U$5:$U$72,"&gt;0")+COUNTIFS('JU H'!$D$5:$D$72,CLUBS!$B14,'JU H'!$U$5:$U$72,"&gt;0")</f>
        <v>0</v>
      </c>
      <c r="T14" s="26">
        <f>SUMIF('MP F'!$D$5:$D$72,CLUBS!$B14,'MP F'!$V$5:$V$72)+SUMIF('MP H'!$D$5:$D$72,CLUBS!$B14,'MP H'!$V$5:$V$72)+SUMIF('PO F'!$D$5:$D$72,CLUBS!$B14,'PO F'!$V$5:$V$72)+SUMIF('PO H'!$D$5:$D$72,CLUBS!$B14,'PO H'!$V$5:$V$72)+SUMIF('PU F'!$D$5:$D$72,CLUBS!$B14,'PU F'!$V$5:$V$72)+SUMIF('PU H'!$D$5:$D$72,CLUBS!$B14,'PU H'!$V$5:$V$72)+SUMIF('BE F'!$D$5:$D$72,CLUBS!$B14,'BE F'!$V$5:$V$72)+SUMIF('BE H'!$D$5:$D$72,CLUBS!$B14,'BE H'!$V$5:$V$72)+SUMIF('MI F'!$D$5:$D$72,CLUBS!$B14,'MI F'!$V$5:$V$72)+SUMIF('MI H'!$D$5:$D$72,CLUBS!$B14,'MI H'!$V$5:$V$72)+SUMIF('CA F'!$D$5:$D$72,CLUBS!$B14,'CA F'!$V$5:$V$72)+SUMIF('CA H'!$D$5:$D$72,CLUBS!$B14,'CA H'!$V$5:$V$72)+SUMIF('JU F'!$D$5:$D$72,CLUBS!$B14,'JU F'!$V$5:$V$72)+SUMIF('JU H'!$D$5:$D$72,CLUBS!$B14,'JU H'!$V$5:$V$72)</f>
        <v>0</v>
      </c>
      <c r="U14" s="67">
        <f>COUNTIFS('MP F'!$D$5:$D$72,CLUBS!$B14,'MP F'!$W$5:$W$72,"&gt;0")+COUNTIFS('MP H'!$D$5:$D$72,CLUBS!$B14,'MP H'!$W$5:$W$72,"&gt;0")+COUNTIFS('PO F'!$D$5:$D$72,CLUBS!$B14,'PO F'!$W$5:$W$72,"&gt;0")+COUNTIFS('PO H'!$D$5:$D$72,CLUBS!$B14,'PO H'!$W$5:$W$72,"&gt;0")+COUNTIFS('PU F'!$D$5:$D$72,CLUBS!$B14,'PU F'!$W$5:$W$72,"&gt;0")+COUNTIFS('PU H'!$D$5:$D$72,CLUBS!$B14,'PU H'!$W$5:$W$72,"&gt;0")+COUNTIFS('BE F'!$D$5:$D$72,CLUBS!$B14,'BE F'!$W$5:$W$72,"&gt;0")+COUNTIFS('BE H'!$D$5:$D$72,CLUBS!$B14,'BE H'!$W$5:$W$72,"&gt;0")+COUNTIFS('MI F'!$D$5:$D$72,CLUBS!$B14,'MI F'!$W$5:$W$72,"&gt;0")+COUNTIFS('MI H'!$D$5:$D$72,CLUBS!$B14,'MI H'!$W$5:$W$72,"&gt;0")+COUNTIFS('CA F'!$D$5:$D$72,CLUBS!$B14,'CA F'!$W$5:$W$72,"&gt;0")+COUNTIFS('CA H'!$D$5:$D$72,CLUBS!$B14,'CA H'!$W$5:$W$72,"&gt;0")+COUNTIFS('JU F'!$D$5:$D$72,CLUBS!$B14,'JU F'!$W$5:$W$72,"&gt;0")+COUNTIFS('JU H'!$D$5:$D$72,CLUBS!$B14,'JU H'!$W$5:$W$72,"&gt;0")</f>
        <v>0</v>
      </c>
      <c r="V14" s="67">
        <f>SUMIF('MP F'!$D$5:$D$72,CLUBS!$B14,'MP F'!$X$5:$X$72)+SUMIF('MP H'!$D$5:$D$72,CLUBS!$B14,'MP H'!$X$5:$X$72)+SUMIF('PO F'!$D$5:$D$72,CLUBS!$B14,'PO F'!$X$5:$X$72)+SUMIF('PO H'!$D$5:$D$72,CLUBS!$B14,'PO H'!$X$5:$X$72)+SUMIF('PU F'!$D$5:$D$72,CLUBS!$B14,'PU F'!$X$5:$X$72)+SUMIF('PU H'!$D$5:$D$72,CLUBS!$B14,'PU H'!$X$5:$X$72)+SUMIF('BE F'!$D$5:$D$72,CLUBS!$B14,'BE F'!$X$5:$X$72)+SUMIF('BE H'!$D$5:$D$72,CLUBS!$B14,'BE H'!$X$5:$X$72)+SUMIF('MI F'!$D$5:$D$72,CLUBS!$B14,'MI F'!$X$5:$X$72)+SUMIF('MI H'!$D$5:$D$72,CLUBS!$B14,'MI H'!$X$5:$X$72)+SUMIF('CA F'!$D$5:$D$72,CLUBS!$B14,'CA F'!$X$5:$X$72)+SUMIF('CA H'!$D$5:$D$72,CLUBS!$B14,'CA H'!$X$5:$X$72)+SUMIF('JU F'!$D$5:$D$72,CLUBS!$B14,'JU F'!$X$5:$X$72)+SUMIF('JU H'!$D$5:$D$72,CLUBS!$B14,'JU H'!$X$5:$X$72)</f>
        <v>0</v>
      </c>
      <c r="W14" s="26">
        <f>COUNTIFS('MP F'!$D$5:$D$72,CLUBS!$B14,'MP F'!$Y$5:$Y$72,"&gt;0")+COUNTIFS('MP H'!$D$5:$D$72,CLUBS!$B14,'MP H'!$Y$5:$Y$72,"&gt;0")+COUNTIFS('PO F'!$D$5:$D$72,CLUBS!$B14,'PO F'!$Y$5:$Y$72,"&gt;0")+COUNTIFS('PO H'!$D$5:$D$72,CLUBS!$B14,'PO H'!$Y$5:$Y$72,"&gt;0")+COUNTIFS('PU F'!$D$5:$D$72,CLUBS!$B14,'PU F'!$Y$5:$Y$72,"&gt;0")+COUNTIFS('PU H'!$D$5:$D$72,CLUBS!$B14,'PU H'!$Y$5:$Y$72,"&gt;0")+COUNTIFS('BE F'!$D$5:$D$72,CLUBS!$B14,'BE F'!$Y$5:$Y$72,"&gt;0")+COUNTIFS('BE H'!$D$5:$D$72,CLUBS!$B14,'BE H'!$Y$5:$Y$72,"&gt;0")+COUNTIFS('MI F'!$D$5:$D$72,CLUBS!$B14,'MI F'!$Y$5:$Y$72,"&gt;0")+COUNTIFS('MI H'!$D$5:$D$72,CLUBS!$B14,'MI H'!$Y$5:$Y$72,"&gt;0")+COUNTIFS('CA F'!$D$5:$D$72,CLUBS!$B14,'CA F'!$Y$5:$Y$72,"&gt;0")+COUNTIFS('CA H'!$D$5:$D$72,CLUBS!$B14,'CA H'!$Y$5:$Y$72,"&gt;0")+COUNTIFS('JU F'!$D$5:$D$72,CLUBS!$B14,'JU F'!$Y$5:$Y$72,"&gt;0")+COUNTIFS('JU H'!$D$5:$D$72,CLUBS!$B14,'JU H'!$Y$5:$Y$72,"&gt;0")</f>
        <v>0</v>
      </c>
      <c r="X14" s="26">
        <f>SUMIF('MP F'!$D$5:$D$72,CLUBS!$B14,'MP F'!$Z$5:$Z$72)+SUMIF('MP H'!$D$5:$D$72,CLUBS!$B14,'MP H'!$Z$5:$Z$72)+SUMIF('PO F'!$D$5:$D$72,CLUBS!$B14,'PO F'!$Z$5:$Z$72)+SUMIF('PO H'!$D$5:$D$72,CLUBS!$B14,'PO H'!$Z$5:$Z$72)+SUMIF('PU F'!$D$5:$D$72,CLUBS!$B14,'PU F'!$Z$5:$Z$72)+SUMIF('PU H'!$D$5:$D$72,CLUBS!$B14,'PU H'!$Z$5:$Z$72)+SUMIF('BE F'!$D$5:$D$72,CLUBS!$B14,'BE F'!$Z$5:$Z$72)+SUMIF('BE H'!$D$5:$D$72,CLUBS!$B14,'BE H'!$Z$5:$Z$72)+SUMIF('MI F'!$D$5:$D$72,CLUBS!$B14,'MI F'!$Z$5:$Z$72)+SUMIF('MI H'!$D$5:$D$72,CLUBS!$B14,'MI H'!$Z$5:$Z$72)+SUMIF('CA F'!$D$5:$D$72,CLUBS!$B14,'CA F'!$Z$5:$Z$72)+SUMIF('CA H'!$D$5:$D$72,CLUBS!$B14,'CA H'!$Z$5:$Z$72)+SUMIF('JU F'!$D$5:$D$72,CLUBS!$B14,'JU F'!$Z$5:$Z$72)+SUMIF('JU H'!$D$5:$D$72,CLUBS!$B14,'JU H'!$Z$5:$Z$72)</f>
        <v>0</v>
      </c>
      <c r="Y14" s="26">
        <f>COUNTIFS('MP F'!$D$5:$D$72,CLUBS!$B14,'MP F'!$AA$5:$AA$72,"&gt;0")+COUNTIFS('MP H'!$D$5:$D$72,CLUBS!$B14,'MP H'!$AA$5:$AA$72,"&gt;0")+COUNTIFS('PO F'!$D$5:$D$72,CLUBS!$B14,'PO F'!$AA$5:$AA$72,"&gt;0")+COUNTIFS('PO H'!$D$5:$D$72,CLUBS!$B14,'PO H'!$AA$5:$AA$72,"&gt;0")+COUNTIFS('PU F'!$D$5:$D$72,CLUBS!$B14,'PU F'!$AA$5:$AA$72,"&gt;0")+COUNTIFS('PU H'!$D$5:$D$72,CLUBS!$B14,'PU H'!$AA$5:$AA$72,"&gt;0")+COUNTIFS('BE F'!$D$5:$D$72,CLUBS!$B14,'BE F'!$AA$5:$AA$72,"&gt;0")+COUNTIFS('BE H'!$D$5:$D$72,CLUBS!$B14,'BE H'!$AA$5:$AA$72,"&gt;0")+COUNTIFS('MI F'!$D$5:$D$72,CLUBS!$B14,'MI F'!$AA$5:$AA$72,"&gt;0")+COUNTIFS('MI H'!$D$5:$D$72,CLUBS!$B14,'MI H'!$AA$5:$AA$72,"&gt;0")+COUNTIFS('CA F'!$D$5:$D$72,CLUBS!$B14,'CA F'!$AA$5:$AA$72,"&gt;0")+COUNTIFS('CA H'!$D$5:$D$72,CLUBS!$B14,'CA H'!$AA$5:$AA$72,"&gt;0")+COUNTIFS('JU F'!$D$5:$D$72,CLUBS!$B14,'JU F'!$AA$5:$AA$72,"&gt;0")+COUNTIFS('JU H'!$D$5:$D$72,CLUBS!$B14,'JU H'!$AA$5:$AA$72,"&gt;0")</f>
        <v>0</v>
      </c>
      <c r="Z14" s="26">
        <f>SUMIF('MP F'!$D$5:$D$72,CLUBS!$B14,'MP F'!$AB$5:$AB$72)+SUMIF('MP H'!$D$5:$D$72,CLUBS!$B14,'MP H'!$AB$5:$AB$72)+SUMIF('PO F'!$D$5:$D$72,CLUBS!$B14,'PO F'!$AB$5:$AB$72)+SUMIF('PO H'!$D$5:$D$72,CLUBS!$B14,'PO H'!$AB$5:$AB$72)+SUMIF('PU F'!$D$5:$D$72,CLUBS!$B14,'PU F'!$AB$5:$AB$72)+SUMIF('PU H'!$D$5:$D$72,CLUBS!$B14,'PU H'!$AB$5:$AB$72)+SUMIF('BE F'!$D$5:$D$72,CLUBS!$B14,'BE F'!$AB$5:$AB$72)+SUMIF('BE H'!$D$5:$D$72,CLUBS!$B14,'BE H'!$AB$5:$AB$72)+SUMIF('MI F'!$D$5:$D$72,CLUBS!$B14,'MI F'!$AB$5:$AB$72)+SUMIF('MI H'!$D$5:$D$72,CLUBS!$B14,'MI H'!$AB$5:$AB$72)+SUMIF('CA F'!$D$5:$D$72,CLUBS!$B14,'CA F'!$AB$5:$AB$72)+SUMIF('CA H'!$D$5:$D$72,CLUBS!$B14,'CA H'!$AB$5:$AB$72)+SUMIF('JU F'!$D$5:$D$72,CLUBS!$B14,'JU F'!$AB$5:$AB$72)+SUMIF('JU H'!$D$5:$D$72,CLUBS!$B14,'JU H'!$AB$5:$AB$72)</f>
        <v>0</v>
      </c>
      <c r="AA14" s="26">
        <f>COUNTIFS('MP F'!$D$5:$D$72,CLUBS!$B14,'MP F'!$AC$5:$AC$72,"&gt;0")+COUNTIFS('MP H'!$D$5:$D$72,CLUBS!$B14,'MP H'!$AC$5:$AC$72,"&gt;0")+COUNTIFS('PO F'!$D$5:$D$72,CLUBS!$B14,'PO F'!$AC$5:$AC$72,"&gt;0")+COUNTIFS('PO H'!$D$5:$D$72,CLUBS!$B14,'PO H'!$AC$5:$AC$72,"&gt;0")+COUNTIFS('PU F'!$D$5:$D$72,CLUBS!$B14,'PU F'!$AC$5:$AC$72,"&gt;0")+COUNTIFS('PU H'!$D$5:$D$72,CLUBS!$B14,'PU H'!$AC$5:$AC$72,"&gt;0")+COUNTIFS('BE F'!$D$5:$D$72,CLUBS!$B14,'BE F'!$AC$5:$AC$72,"&gt;0")+COUNTIFS('BE H'!$D$5:$D$72,CLUBS!$B14,'BE H'!$AC$5:$AC$72,"&gt;0")+COUNTIFS('MI F'!$D$5:$D$72,CLUBS!$B14,'MI F'!$AC$5:$AC$72,"&gt;0")+COUNTIFS('MI H'!$D$5:$D$72,CLUBS!$B14,'MI H'!$AC$5:$AC$72,"&gt;0")+COUNTIFS('CA F'!$D$5:$D$72,CLUBS!$B14,'CA F'!$AC$5:$AC$72,"&gt;0")+COUNTIFS('CA H'!$D$5:$D$72,CLUBS!$B14,'CA H'!$AC$5:$AC$72,"&gt;0")+COUNTIFS('JU F'!$D$5:$D$72,CLUBS!$B14,'JU F'!$AC$5:$AC$72,"&gt;0")+COUNTIFS('JU H'!$D$5:$D$72,CLUBS!$B14,'JU H'!$AC$5:$AC$72,"&gt;0")</f>
        <v>0</v>
      </c>
      <c r="AB14" s="26">
        <f>SUMIF('MP F'!$D$5:$D$72,CLUBS!$B14,'MP F'!$AD$5:$AD$72)+SUMIF('MP H'!$D$5:$D$72,CLUBS!$B14,'MP H'!$AD$5:$AD$72)+SUMIF('PO F'!$D$5:$D$72,CLUBS!$B14,'PO F'!$AD$5:$AD$72)+SUMIF('PO H'!$D$5:$D$72,CLUBS!$B14,'PO H'!$AD$5:$AD$72)+SUMIF('PU F'!$D$5:$D$72,CLUBS!$B14,'PU F'!$AD$5:$AD$72)+SUMIF('PU H'!$D$5:$D$72,CLUBS!$B14,'PU H'!$AD$5:$AD$72)+SUMIF('BE F'!$D$5:$D$72,CLUBS!$B14,'BE F'!$AD$5:$AD$72)+SUMIF('BE H'!$D$5:$D$72,CLUBS!$B14,'BE H'!$AD$5:$AD$72)+SUMIF('MI F'!$D$5:$D$72,CLUBS!$B14,'MI F'!$AD$5:$AD$72)+SUMIF('MI H'!$D$5:$D$72,CLUBS!$B14,'MI H'!$AD$5:$AD$72)+SUMIF('CA F'!$D$5:$D$72,CLUBS!$B14,'CA F'!$AD$5:$AD$72)+SUMIF('CA H'!$D$5:$D$72,CLUBS!$B14,'CA H'!$AD$5:$AD$72)+SUMIF('JU F'!$D$5:$D$72,CLUBS!$B14,'JU F'!$AD$5:$AD$72)+SUMIF('JU H'!$D$5:$D$72,CLUBS!$B14,'JU H'!$AD$5:$AD$72)</f>
        <v>0</v>
      </c>
      <c r="AC14" s="26">
        <f>COUNTIFS('MP F'!$D$5:$D$72,CLUBS!$B14,'MP F'!$AE$5:$AE$72,"&gt;0")+COUNTIFS('MP H'!$D$5:$D$72,CLUBS!$B14,'MP H'!$AE$5:$AE$72,"&gt;0")+COUNTIFS('PO F'!$D$5:$D$72,CLUBS!$B14,'PO F'!$AE$5:$AE$72,"&gt;0")+COUNTIFS('PO H'!$D$5:$D$72,CLUBS!$B14,'PO H'!$AE$5:$AE$72,"&gt;0")+COUNTIFS('PU F'!$D$5:$D$72,CLUBS!$B14,'PU F'!$AE$5:$AE$72,"&gt;0")+COUNTIFS('PU H'!$D$5:$D$72,CLUBS!$B14,'PU H'!$AE$5:$AE$72,"&gt;0")+COUNTIFS('BE F'!$D$5:$D$72,CLUBS!$B14,'BE F'!$AE$5:$AE$72,"&gt;0")+COUNTIFS('BE H'!$D$5:$D$72,CLUBS!$B14,'BE H'!$AE$5:$AE$72,"&gt;0")+COUNTIFS('MI F'!$D$5:$D$72,CLUBS!$B14,'MI F'!$AE$5:$AE$72,"&gt;0")+COUNTIFS('MI H'!$D$5:$D$72,CLUBS!$B14,'MI H'!$AE$5:$AE$72,"&gt;0")+COUNTIFS('CA F'!$D$5:$D$72,CLUBS!$B14,'CA F'!$AE$5:$AE$72,"&gt;0")+COUNTIFS('CA H'!$D$5:$D$72,CLUBS!$B14,'CA H'!$AE$5:$AE$72,"&gt;0")+COUNTIFS('JU F'!$D$5:$D$72,CLUBS!$B14,'JU F'!$AE$5:$AE$72,"&gt;0")+COUNTIFS('JU H'!$D$5:$D$72,CLUBS!$B14,'JU H'!$AE$5:$AE$72,"&gt;0")</f>
        <v>0</v>
      </c>
      <c r="AD14" s="26">
        <f>SUMIF('MP F'!$D$5:$D$72,CLUBS!$B14,'MP F'!$AF$5:$AF$72)+SUMIF('MP H'!$D$5:$D$72,CLUBS!$B14,'MP H'!$AF$5:$AF$72)+SUMIF('PO F'!$D$5:$D$72,CLUBS!$B14,'PO F'!$AF$5:$AF$72)+SUMIF('PO H'!$D$5:$D$72,CLUBS!$B14,'PO H'!$AF$5:$AF$72)+SUMIF('PU F'!$D$5:$D$72,CLUBS!$B14,'PU F'!$AF$5:$AF$72)+SUMIF('PU H'!$D$5:$D$72,CLUBS!$B14,'PU H'!$AF$5:$AF$72)+SUMIF('BE F'!$D$5:$D$72,CLUBS!$B14,'BE F'!$AF$5:$AF$72)+SUMIF('BE H'!$D$5:$D$72,CLUBS!$B14,'BE H'!$AF$5:$AF$72)+SUMIF('MI F'!$D$5:$D$72,CLUBS!$B14,'MI F'!$AF$5:$AF$72)+SUMIF('MI H'!$D$5:$D$72,CLUBS!$B14,'MI H'!$AF$5:$AF$72)+SUMIF('CA F'!$D$5:$D$72,CLUBS!$B14,'CA F'!$AF$5:$AF$72)+SUMIF('CA H'!$D$5:$D$72,CLUBS!$B14,'CA H'!$AF$5:$AF$72)+SUMIF('JU F'!$D$5:$D$72,CLUBS!$B14,'JU F'!$AF$5:$AF$72)+SUMIF('JU H'!$D$5:$D$72,CLUBS!$B14,'JU H'!$AF$5:$AF$72)</f>
        <v>0</v>
      </c>
      <c r="AE14" s="26">
        <f>COUNTIFS('MP F'!$D$5:$D$72,CLUBS!$B14,'MP F'!$AG$5:$AG$72,"&gt;0")+COUNTIFS('MP H'!$D$5:$D$72,CLUBS!$B14,'MP H'!$AG$5:$AG$72,"&gt;0")+COUNTIFS('PO F'!$D$5:$D$72,CLUBS!$B14,'PO F'!$AG$5:$AG$72,"&gt;0")+COUNTIFS('PO H'!$D$5:$D$72,CLUBS!$B14,'PO H'!$AG$5:$AG$72,"&gt;0")+COUNTIFS('PU F'!$D$5:$D$72,CLUBS!$B14,'PU F'!$AG$5:$AG$72,"&gt;0")+COUNTIFS('PU H'!$D$5:$D$72,CLUBS!$B14,'PU H'!$AG$5:$AG$72,"&gt;0")+COUNTIFS('BE F'!$D$5:$D$72,CLUBS!$B14,'BE F'!$AG$5:$AG$72,"&gt;0")+COUNTIFS('BE H'!$D$5:$D$72,CLUBS!$B14,'BE H'!$AG$5:$AG$72,"&gt;0")+COUNTIFS('MI F'!$D$5:$D$72,CLUBS!$B14,'MI F'!$AG$5:$AG$72,"&gt;0")+COUNTIFS('MI H'!$D$5:$D$72,CLUBS!$B14,'MI H'!$AG$5:$AG$72,"&gt;0")+COUNTIFS('CA F'!$D$5:$D$72,CLUBS!$B14,'CA F'!$AG$5:$AG$72,"&gt;0")+COUNTIFS('CA H'!$D$5:$D$72,CLUBS!$B14,'CA H'!$AG$5:$AG$72,"&gt;0")+COUNTIFS('JU F'!$D$5:$D$72,CLUBS!$B14,'JU F'!$AG$5:$AG$72,"&gt;0")+COUNTIFS('JU H'!$D$5:$D$72,CLUBS!$B14,'JU H'!$AG$5:$AG$72,"&gt;0")</f>
        <v>0</v>
      </c>
      <c r="AF14" s="26">
        <f>SUMIF('MP F'!$D$5:$D$72,CLUBS!$B14,'MP F'!$AH$5:$AH$72)+SUMIF('MP H'!$D$5:$D$72,CLUBS!$B14,'MP H'!$AH$5:$AH$72)+SUMIF('PO F'!$D$5:$D$72,CLUBS!$B14,'PO F'!$AH$5:$AH$72)+SUMIF('PO H'!$D$5:$D$72,CLUBS!$B14,'PO H'!$AH$5:$AH$72)+SUMIF('PU F'!$D$5:$D$72,CLUBS!$B14,'PU F'!$AH$5:$AH$72)+SUMIF('PU H'!$D$5:$D$72,CLUBS!$B14,'PU H'!$AH$5:$AH$72)+SUMIF('BE F'!$D$5:$D$72,CLUBS!$B14,'BE F'!$AH$5:$AH$72)+SUMIF('BE H'!$D$5:$D$72,CLUBS!$B14,'BE H'!$AH$5:$AH$72)+SUMIF('MI F'!$D$5:$D$72,CLUBS!$B14,'MI F'!$AH$5:$AH$72)+SUMIF('MI H'!$D$5:$D$72,CLUBS!$B14,'MI H'!$AH$5:$AH$72)+SUMIF('CA F'!$D$5:$D$72,CLUBS!$B14,'CA F'!$AH$5:$AH$72)+SUMIF('CA H'!$D$5:$D$72,CLUBS!$B14,'CA H'!$AH$5:$AH$72)+SUMIF('JU F'!$D$5:$D$72,CLUBS!$B14,'JU F'!$AH$5:$AH$72)+SUMIF('JU H'!$D$5:$D$72,CLUBS!$B14,'JU H'!$AH$5:$AH$72)</f>
        <v>0</v>
      </c>
      <c r="AG14" s="16">
        <f t="shared" si="2"/>
        <v>52</v>
      </c>
      <c r="AH14" s="28">
        <f t="shared" si="3"/>
        <v>4218.5</v>
      </c>
      <c r="AI14" s="29">
        <f t="shared" si="4"/>
        <v>81.125</v>
      </c>
      <c r="AJ14" s="14">
        <f>COUNTIF('Licenciés Jeunes 2023'!F:F,CLUBS!B14)</f>
        <v>43</v>
      </c>
      <c r="AK14" s="27">
        <f t="shared" si="5"/>
        <v>98.104651162790702</v>
      </c>
      <c r="AL14" s="22"/>
    </row>
    <row r="15" spans="1:38" ht="13.5">
      <c r="A15" s="34">
        <f t="shared" si="0"/>
        <v>16</v>
      </c>
      <c r="B15" s="62" t="s">
        <v>1148</v>
      </c>
      <c r="C15" s="14">
        <f>COUNTIFS('MP F'!$D$5:$D$72,CLUBS!$B15,'MP F'!$E$5:$E$72,"&gt;0")+COUNTIFS('MP H'!$D$5:$D$72,CLUBS!$B15,'MP H'!$E$5:$E$72,"&gt;0")+COUNTIFS('PO F'!$D$5:$D$72,CLUBS!$B15,'PO F'!$E$5:$E$72,"&gt;0")+COUNTIFS('PO H'!$D$5:$D$72,CLUBS!$B15,'PO H'!$E$5:$E$72,"&gt;0")+COUNTIFS('PU F'!$D$5:$D$72,CLUBS!$B15,'PU F'!$E$5:$E$72,"&gt;0")+COUNTIFS('PU H'!$D$5:$D$72,CLUBS!$B15,'PU H'!$E$5:$E$72,"&gt;0")+COUNTIFS('BE F'!$D$5:$D$72,CLUBS!$B15,'BE F'!$E$5:$E$72,"&gt;0")+COUNTIFS('BE H'!$D$5:$D$72,CLUBS!$B15,'BE H'!$E$5:$E$72,"&gt;0")+COUNTIFS('MI F'!$D$5:$D$72,CLUBS!$B15,'MI F'!$E$5:$E$72,"&gt;0")+COUNTIFS('MI H'!$D$5:$D$72,CLUBS!$B15,'MI H'!$E$5:$E$72,"&gt;0")+COUNTIFS('CA F'!$D$5:$D$72,CLUBS!$B15,'CA F'!$E$5:$E$72,"&gt;0")+COUNTIFS('CA H'!$D$5:$D$72,CLUBS!$B15,'CA H'!$E$5:$E$72,"&gt;0")+COUNTIFS('JU F'!$D$5:$D$72,CLUBS!$B15,'JU F'!$E$5:$E$72,"&gt;0")+COUNTIFS('JU H'!$D$5:$D$72,CLUBS!$B15,'JU H'!$E$5:$E$72,"&gt;0")</f>
        <v>0</v>
      </c>
      <c r="D15" s="27">
        <f>SUMIF('MP F'!$D$5:$D$72,CLUBS!$B15,'MP F'!$F$5:$F$72)+SUMIF('MP H'!$D$5:$D$72,CLUBS!$B15,'MP H'!$F$5:$F$72)+SUMIF('PO F'!$D$5:$D$72,CLUBS!$B15,'PO F'!$F$5:$F$72)+SUMIF('PO H'!$D$5:$D$72,CLUBS!$B15,'PO H'!$F$5:$F$72)+SUMIF('PU F'!$D$5:$D$72,CLUBS!$B15,'PU F'!$F$5:$F$72)+SUMIF('PU H'!$D$5:$D$72,CLUBS!$B15,'PU H'!$F$5:$F$72)+SUMIF('BE F'!$D$5:$D$72,CLUBS!$B15,'BE F'!$F$5:$F$72)+SUMIF('BE H'!$D$5:$D$72,CLUBS!$B15,'BE H'!$F$5:$F$72)+SUMIF('MI F'!$D$5:$D$72,CLUBS!$B15,'MI F'!$F$5:$F$72)+SUMIF('MI H'!$D$5:$D$72,CLUBS!$B15,'MI H'!$F$5:$F$72)+SUMIF('CA F'!$D$5:$D$72,CLUBS!$B15,'CA F'!$F$5:$F$72)+SUMIF('CA H'!$D$5:$D$72,CLUBS!$B15,'CA H'!$F$5:$F$72)+SUMIF('JU F'!$D$5:$D$72,CLUBS!$B15,'JU F'!$F$5:$F$72)+SUMIF('JU H'!$D$5:$D$72,CLUBS!$B15,'JU H'!$F$5:$F$72)</f>
        <v>0</v>
      </c>
      <c r="E15" s="67">
        <f>COUNTIFS('MP F'!$D$5:$D$72,CLUBS!$B15,'MP F'!$G$5:$G$72,"&gt;0")+COUNTIFS('MP H'!$D$5:$D$72,CLUBS!$B15,'MP H'!$G$5:$G$72,"&gt;0")+COUNTIFS('PO F'!$D$5:$D$72,CLUBS!$B15,'PO F'!$G$5:$G$72,"&gt;0")+COUNTIFS('PO H'!$D$5:$D$72,CLUBS!$B15,'PO H'!$G$5:$G$72,"&gt;0")+COUNTIFS('PU F'!$D$5:$D$72,CLUBS!$B15,'PU F'!$G$5:$G$72,"&gt;0")+COUNTIFS('PU H'!$D$5:$D$72,CLUBS!$B15,'PU H'!$G$5:$G$72,"&gt;0")+COUNTIFS('BE F'!$D$5:$D$72,CLUBS!$B15,'BE F'!$G$5:$G$72,"&gt;0")+COUNTIFS('BE H'!$D$5:$D$72,CLUBS!$B15,'BE H'!$G$5:$G$72,"&gt;0")+COUNTIFS('MI F'!$D$5:$D$72,CLUBS!$B15,'MI F'!$G$5:$G$72,"&gt;0")+COUNTIFS('MI H'!$D$5:$D$72,CLUBS!$B15,'MI H'!$G$5:$G$72,"&gt;0")+COUNTIFS('CA F'!$D$5:$D$72,CLUBS!$B15,'CA F'!$G$5:$G$72,"&gt;0")+COUNTIFS('CA H'!$D$5:$D$72,CLUBS!$B15,'CA H'!$G$5:$G$72,"&gt;0")+COUNTIFS('JU F'!$D$5:$D$72,CLUBS!$B15,'JU F'!$G$5:$G$72,"&gt;0")+COUNTIFS('JU H'!$D$5:$D$72,CLUBS!$B15,'JU H'!$G$5:$G$72,"&gt;0")</f>
        <v>0</v>
      </c>
      <c r="F15" s="68">
        <f>SUMIF('MP F'!$D$5:$D$72,CLUBS!$B15,'MP F'!$H$5:$H$72)+SUMIF('MP H'!$D$5:$D$72,CLUBS!$B15,'MP H'!$H$5:$H$72)+SUMIF('PO F'!$D$5:$D$72,CLUBS!$B15,'PO F'!$H$5:$H$72)+SUMIF('PO H'!$D$5:$D$72,CLUBS!$B15,'PO H'!$H$5:$H$72)+SUMIF('PU F'!$D$5:$D$72,CLUBS!$B15,'PU F'!$H$5:$H$72)+SUMIF('PU H'!$D$5:$D$72,CLUBS!$B15,'PU H'!$H$5:$H$72)+SUMIF('BE F'!$D$5:$D$72,CLUBS!$B15,'BE F'!$H$5:$H$72)+SUMIF('BE H'!$D$5:$D$72,CLUBS!$B15,'BE H'!$H$5:$H$72)+SUMIF('MI F'!$D$5:$D$72,CLUBS!$B15,'MI F'!$H$5:$H$72)+SUMIF('MI H'!$D$5:$D$72,CLUBS!$B15,'MI H'!$H$5:$H$72)+SUMIF('CA F'!$D$5:$D$72,CLUBS!$B15,'CA F'!$H$5:$H$72)+SUMIF('CA H'!$D$5:$D$72,CLUBS!$B15,'CA H'!$H$5:$H$72)+SUMIF('JU F'!$D$5:$D$72,CLUBS!$B15,'JU F'!$H$5:$H$72)+SUMIF('JU H'!$D$5:$D$72,CLUBS!$B15,'JU H'!$H$5:$H$72)</f>
        <v>0</v>
      </c>
      <c r="G15" s="14">
        <f>COUNTIFS('MP F'!$D$5:$D$72,CLUBS!$B15,'MP F'!$I$5:$I$72,"&gt;0")+COUNTIFS('MP H'!$D$5:$D$72,CLUBS!$B15,'MP H'!$I$5:$I$72,"&gt;0")+COUNTIFS('PO F'!$D$5:$D$72,CLUBS!$B15,'PO F'!$I$5:$I$72,"&gt;0")+COUNTIFS('PO H'!$D$5:$D$72,CLUBS!$B15,'PO H'!$I$5:$I$72,"&gt;0")+COUNTIFS('PU F'!$D$5:$D$72,CLUBS!$B15,'PU F'!$I$5:$I$72,"&gt;0")+COUNTIFS('PU H'!$D$5:$D$72,CLUBS!$B15,'PU H'!$I$5:$I$72,"&gt;0")+COUNTIFS('BE F'!$D$5:$D$72,CLUBS!$B15,'BE F'!$I$5:$I$72,"&gt;0")+COUNTIFS('BE H'!$D$5:$D$72,CLUBS!$B15,'BE H'!$I$5:$I$72,"&gt;0")+COUNTIFS('MI F'!$D$5:$D$72,CLUBS!$B15,'MI F'!$I$5:$I$72,"&gt;0")+COUNTIFS('MI H'!$D$5:$D$72,CLUBS!$B15,'MI H'!$I$5:$I$72,"&gt;0")+COUNTIFS('CA F'!$D$5:$D$72,CLUBS!$B15,'CA F'!$I$5:$I$72,"&gt;0")+COUNTIFS('CA H'!$D$5:$D$72,CLUBS!$B15,'CA H'!$I$5:$I$72,"&gt;0")+COUNTIFS('JU F'!$D$5:$D$72,CLUBS!$B15,'JU F'!$I$5:$I$72,"&gt;0")+COUNTIFS('JU H'!$D$5:$D$72,CLUBS!$B15,'JU H'!$I$5:$I$72,"&gt;0")</f>
        <v>0</v>
      </c>
      <c r="H15" s="26">
        <f>SUMIF('MP F'!$D$5:$D$72,CLUBS!$B15,'MP F'!$J$5:$J$72)+SUMIF('MP H'!$D$5:$D$72,CLUBS!$B15,'MP H'!$J$5:$J$72)+SUMIF('PO F'!$D$5:$D$72,CLUBS!$B15,'PO F'!$J$5:$J$72)+SUMIF('PO H'!$D$5:$D$72,CLUBS!$B15,'PO H'!$J$5:$J$72)+SUMIF('PU F'!$D$5:$D$72,CLUBS!$B15,'PU F'!$J$5:$J$72)+SUMIF('PU H'!$D$5:$D$72,CLUBS!$B15,'PU H'!$J$5:$J$72)+SUMIF('BE F'!$D$5:$D$72,CLUBS!$B15,'BE F'!$J$5:$J$72)+SUMIF('BE H'!$D$5:$D$72,CLUBS!$B15,'BE H'!$J$5:$J$72)+SUMIF('MI F'!$D$5:$D$72,CLUBS!$B15,'MI F'!$J$5:$J$72)+SUMIF('MI H'!$D$5:$D$72,CLUBS!$B15,'MI H'!$J$5:$J$72)+SUMIF('CA F'!$D$5:$D$72,CLUBS!$B15,'CA F'!$J$5:$J$72)+SUMIF('CA H'!$D$5:$D$72,CLUBS!$B15,'CA H'!$J$5:$J$72)+SUMIF('JU F'!$D$5:$D$72,CLUBS!$B15,'JU F'!$J$5:$J$72)+SUMIF('JU H'!$D$5:$D$72,CLUBS!$B15,'JU H'!$J$5:$J$72)</f>
        <v>0</v>
      </c>
      <c r="I15" s="67">
        <f>COUNTIFS('MP F'!$D$5:$D$72,CLUBS!$B15,'MP F'!$K$5:$K$72,"&gt;0")+COUNTIFS('MP H'!$D$5:$D$72,CLUBS!$B15,'MP H'!$K$5:$K$72,"&gt;0")+COUNTIFS('PO F'!$D$5:$D$72,CLUBS!$B15,'PO F'!$K$5:$K$72,"&gt;0")+COUNTIFS('PO H'!$D$5:$D$72,CLUBS!$B15,'PO H'!$K$5:$K$72,"&gt;0")+COUNTIFS('PU F'!$D$5:$D$72,CLUBS!$B15,'PU F'!$K$5:$K$72,"&gt;0")+COUNTIFS('PU H'!$D$5:$D$72,CLUBS!$B15,'PU H'!$K$5:$K$72,"&gt;0")+COUNTIFS('BE F'!$D$5:$D$72,CLUBS!$B15,'BE F'!$K$5:$K$72,"&gt;0")+COUNTIFS('BE H'!$D$5:$D$72,CLUBS!$B15,'BE H'!$K$5:$K$72,"&gt;0")+COUNTIFS('MI F'!$D$5:$D$72,CLUBS!$B15,'MI F'!$K$5:$K$72,"&gt;0")+COUNTIFS('MI H'!$D$5:$D$72,CLUBS!$B15,'MI H'!$K$5:$K$72,"&gt;0")+COUNTIFS('CA F'!$D$5:$D$72,CLUBS!$B15,'CA F'!$K$5:$K$72,"&gt;0")+COUNTIFS('CA H'!$D$5:$D$72,CLUBS!$B15,'CA H'!$K$5:$K$72,"&gt;0")+COUNTIFS('JU F'!$D$5:$D$72,CLUBS!$B15,'JU F'!$K$5:$K$72,"&gt;0")+COUNTIFS('JU H'!$D$5:$D$72,CLUBS!$B15,'JU H'!$K$5:$K$72,"&gt;0")</f>
        <v>0</v>
      </c>
      <c r="J15" s="67">
        <f>SUMIF('MP F'!$D$5:$D$72,CLUBS!$B15,'MP F'!$L$5:$L$72)+SUMIF('MP H'!$D$5:$D$72,CLUBS!$B15,'MP H'!$L$5:$L$72)+SUMIF('PO F'!$D$5:$D$72,CLUBS!$B15,'PO F'!$L$5:$L$72)+SUMIF('PO H'!$D$5:$D$72,CLUBS!$B15,'PO H'!$L$5:$L$72)+SUMIF('PU F'!$D$5:$D$72,CLUBS!$B15,'PU F'!$L$5:$L$72)+SUMIF('PU H'!$D$5:$D$72,CLUBS!$B15,'PU H'!$L$5:$L$72)+SUMIF('BE F'!$D$5:$D$72,CLUBS!$B15,'BE F'!$L$5:$L$72)+SUMIF('BE H'!$D$5:$D$72,CLUBS!$B15,'BE H'!$L$5:$L$72)+SUMIF('MI F'!$D$5:$D$72,CLUBS!$B15,'MI F'!$L$5:$L$72)+SUMIF('MI H'!$D$5:$D$72,CLUBS!$B15,'MI H'!$L$5:$L$72)+SUMIF('CA F'!$D$5:$D$72,CLUBS!$B15,'CA F'!$L$5:$L$72)+SUMIF('CA H'!$D$5:$D$72,CLUBS!$B15,'CA H'!$L$5:$L$72)+SUMIF('JU F'!$D$5:$D$72,CLUBS!$B15,'JU F'!$L$5:$L$72)+SUMIF('JU H'!$D$5:$D$72,CLUBS!$B15,'JU H'!$L$5:$L$72)</f>
        <v>0</v>
      </c>
      <c r="K15" s="26">
        <f>COUNTIFS('MP F'!$D$5:$D$72,CLUBS!$B15,'MP F'!$M$5:$M$72,"&gt;0")+COUNTIFS('MP H'!$D$5:$D$72,CLUBS!$B15,'MP H'!$M$5:$M$72,"&gt;0")+COUNTIFS('PO F'!$D$5:$D$72,CLUBS!$B15,'PO F'!$M$5:$M$72,"&gt;0")+COUNTIFS('PO H'!$D$5:$D$72,CLUBS!$B15,'PO H'!$M$5:$M$72,"&gt;0")+COUNTIFS('PU F'!$D$5:$D$72,CLUBS!$B15,'PU F'!$M$5:$M$72,"&gt;0")+COUNTIFS('PU H'!$D$5:$D$72,CLUBS!$B15,'PU H'!$M$5:$M$72,"&gt;0")+COUNTIFS('BE F'!$D$5:$D$72,CLUBS!$B15,'BE F'!$M$5:$M$72,"&gt;0")+COUNTIFS('BE H'!$D$5:$D$72,CLUBS!$B15,'BE H'!$M$5:$M$72,"&gt;0")+COUNTIFS('MI F'!$D$5:$D$72,CLUBS!$B15,'MI F'!$M$5:$M$72,"&gt;0")+COUNTIFS('MI H'!$D$5:$D$72,CLUBS!$B15,'MI H'!$M$5:$M$72,"&gt;0")+COUNTIFS('CA F'!$D$5:$D$72,CLUBS!$B15,'CA F'!$M$5:$M$72,"&gt;0")+COUNTIFS('CA H'!$D$5:$D$72,CLUBS!$B15,'CA H'!$M$5:$M$72,"&gt;0")+COUNTIFS('JU F'!$D$5:$D$72,CLUBS!$B15,'JU F'!$M$5:$M$72,"&gt;0")+COUNTIFS('JU H'!$D$5:$D$72,CLUBS!$B15,'JU H'!$M$5:$M$72,"&gt;0")</f>
        <v>0</v>
      </c>
      <c r="L15" s="26">
        <f>SUMIF('MP F'!$D$5:$D$72,CLUBS!$B15,'MP F'!$N$5:$N$72)+SUMIF('MP H'!$D$5:$D$72,CLUBS!$B15,'MP H'!$N$5:$N$72)+SUMIF('PO F'!$D$5:$D$72,CLUBS!$B15,'PO F'!$N$5:$N$72)+SUMIF('PO H'!$D$5:$D$72,CLUBS!$B15,'PO H'!$N$5:$N$72)+SUMIF('PU F'!$D$5:$D$72,CLUBS!$B15,'PU F'!$N$5:$N$72)+SUMIF('PU H'!$D$5:$D$72,CLUBS!$B15,'PU H'!$N$5:$N$72)+SUMIF('BE F'!$D$5:$D$72,CLUBS!$B15,'BE F'!$N$5:$N$72)+SUMIF('BE H'!$D$5:$D$72,CLUBS!$B15,'BE H'!$N$5:$N$72)+SUMIF('MI F'!$D$5:$D$72,CLUBS!$B15,'MI F'!$N$5:$N$72)+SUMIF('MI H'!$D$5:$D$72,CLUBS!$B15,'MI H'!$N$5:$N$72)+SUMIF('CA F'!$D$5:$D$72,CLUBS!$B15,'CA F'!$N$5:$N$72)+SUMIF('CA H'!$D$5:$D$72,CLUBS!$B15,'CA H'!$N$5:$N$72)+SUMIF('JU F'!$D$5:$D$72,CLUBS!$B15,'JU F'!$N$5:$N$72)+SUMIF('JU H'!$D$5:$D$72,CLUBS!$B15,'JU H'!$N$5:$N$72)</f>
        <v>0</v>
      </c>
      <c r="M15" s="67">
        <f>COUNTIFS('MP F'!$D$5:$D$72,CLUBS!$B15,'MP F'!$O$5:$O$72,"&gt;0")+COUNTIFS('MP H'!$D$5:$D$72,CLUBS!$B15,'MP H'!$O$5:$O$72,"&gt;0")+COUNTIFS('PO F'!$D$5:$D$72,CLUBS!$B15,'PO F'!$O$5:$O$72,"&gt;0")+COUNTIFS('PO H'!$D$5:$D$72,CLUBS!$B15,'PO H'!$O$5:$O$72,"&gt;0")+COUNTIFS('PU F'!$D$5:$D$72,CLUBS!$B15,'PU F'!$O$5:$O$72,"&gt;0")+COUNTIFS('PU H'!$D$5:$D$72,CLUBS!$B15,'PU H'!$O$5:$O$72,"&gt;0")+COUNTIFS('BE F'!$D$5:$D$72,CLUBS!$B15,'BE F'!$O$5:$O$72,"&gt;0")+COUNTIFS('BE H'!$D$5:$D$72,CLUBS!$B15,'BE H'!$O$5:$O$72,"&gt;0")+COUNTIFS('MI F'!$D$5:$D$72,CLUBS!$B15,'MI F'!$O$5:$O$72,"&gt;0")+COUNTIFS('MI H'!$D$5:$D$72,CLUBS!$B15,'MI H'!$O$5:$O$72,"&gt;0")+COUNTIFS('CA F'!$D$5:$D$72,CLUBS!$B15,'CA F'!$O$5:$O$72,"&gt;0")+COUNTIFS('CA H'!$D$5:$D$72,CLUBS!$B15,'CA H'!$O$5:$O$72,"&gt;0")+COUNTIFS('JU F'!$D$5:$D$72,CLUBS!$B15,'JU F'!$O$5:$O$72,"&gt;0")+COUNTIFS('JU H'!$D$5:$D$72,CLUBS!$B15,'JU H'!$O$5:$O$72,"&gt;0")</f>
        <v>0</v>
      </c>
      <c r="N15" s="67">
        <f>SUMIF('MP F'!$D$5:$D$72,CLUBS!$B15,'MP F'!$P$5:$P$72)+SUMIF('MP H'!$D$5:$D$72,CLUBS!$B15,'MP H'!$P$5:$P$72)+SUMIF('PO F'!$D$5:$D$72,CLUBS!$B15,'PO F'!$P$5:$P$72)+SUMIF('PO H'!$D$5:$D$72,CLUBS!$B15,'PO H'!$P$5:$P$72)+SUMIF('PU F'!$D$5:$D$72,CLUBS!$B15,'PU F'!$P$5:$P$72)+SUMIF('PU H'!$D$5:$D$72,CLUBS!$B15,'PU H'!$P$5:$P$72)+SUMIF('BE F'!$D$5:$D$72,CLUBS!$B15,'BE F'!$P$5:$P$72)+SUMIF('BE H'!$D$5:$D$72,CLUBS!$B15,'BE H'!$P$5:$P$72)+SUMIF('MI F'!$D$5:$D$72,CLUBS!$B15,'MI F'!$P$5:$P$72)+SUMIF('MI H'!$D$5:$D$72,CLUBS!$B15,'MI H'!$P$5:$P$72)+SUMIF('CA F'!$D$5:$D$72,CLUBS!$B15,'CA F'!$P$5:$P$72)+SUMIF('CA H'!$D$5:$D$72,CLUBS!$B15,'CA H'!$P$5:$P$72)+SUMIF('JU F'!$D$5:$D$72,CLUBS!$B15,'JU F'!$P$5:$P$72)+SUMIF('JU H'!$D$5:$D$72,CLUBS!$B15,'JU H'!$P$5:$P$72)</f>
        <v>0</v>
      </c>
      <c r="O15" s="26">
        <f>COUNTIFS('MP F'!$D$5:$D$72,CLUBS!$B15,'MP F'!$Q$5:$Q$72,"&gt;0")+COUNTIFS('MP H'!$D$5:$D$72,CLUBS!$B15,'MP H'!$Q$5:$Q$72,"&gt;0")+COUNTIFS('PO F'!$D$5:$D$72,CLUBS!$B15,'PO F'!$Q$5:$Q$72,"&gt;0")+COUNTIFS('PO H'!$D$5:$D$72,CLUBS!$B15,'PO H'!$Q$5:$Q$72,"&gt;0")+COUNTIFS('PU F'!$D$5:$D$72,CLUBS!$B15,'PU F'!$Q$5:$Q$72,"&gt;0")+COUNTIFS('PU H'!$D$5:$D$72,CLUBS!$B15,'PU H'!$Q$5:$Q$72,"&gt;0")+COUNTIFS('BE F'!$D$5:$D$72,CLUBS!$B15,'BE F'!$Q$5:$Q$72,"&gt;0")+COUNTIFS('BE H'!$D$5:$D$72,CLUBS!$B15,'BE H'!$Q$5:$Q$72,"&gt;0")+COUNTIFS('MI F'!$D$5:$D$72,CLUBS!$B15,'MI F'!$Q$5:$Q$72,"&gt;0")+COUNTIFS('MI H'!$D$5:$D$72,CLUBS!$B15,'MI H'!$Q$5:$Q$72,"&gt;0")+COUNTIFS('CA F'!$D$5:$D$72,CLUBS!$B15,'CA F'!$Q$5:$Q$72,"&gt;0")+COUNTIFS('CA H'!$D$5:$D$72,CLUBS!$B15,'CA H'!$Q$5:$Q$72,"&gt;0")+COUNTIFS('JU F'!$D$5:$D$72,CLUBS!$B15,'JU F'!$Q$5:$Q$72,"&gt;0")+COUNTIFS('JU H'!$D$5:$D$72,CLUBS!$B15,'JU H'!$Q$5:$Q$72,"&gt;0")</f>
        <v>0</v>
      </c>
      <c r="P15" s="26">
        <f>SUMIF('MP F'!$D$5:$D$72,CLUBS!$B15,'MP F'!$R$5:$R$72)+SUMIF('MP H'!$D$5:$D$72,CLUBS!$B15,'MP H'!$R$5:$R$72)+SUMIF('PO F'!$D$5:$D$72,CLUBS!$B15,'PO F'!$R$5:$R$72)+SUMIF('PO H'!$D$5:$D$72,CLUBS!$B15,'PO H'!$R$5:$R$72)+SUMIF('PU F'!$D$5:$D$72,CLUBS!$B15,'PU F'!$R$5:$R$72)+SUMIF('PU H'!$D$5:$D$72,CLUBS!$B15,'PU H'!$R$5:$R$72)+SUMIF('BE F'!$D$5:$D$72,CLUBS!$B15,'BE F'!$R$5:$R$72)+SUMIF('BE H'!$D$5:$D$72,CLUBS!$B15,'BE H'!$R$5:$R$72)+SUMIF('MI F'!$D$5:$D$72,CLUBS!$B15,'MI F'!$R$5:$R$72)+SUMIF('MI H'!$D$5:$D$72,CLUBS!$B15,'MI H'!$R$5:$R$72)+SUMIF('CA F'!$D$5:$D$72,CLUBS!$B15,'CA F'!$R$5:$R$72)+SUMIF('CA H'!$D$5:$D$72,CLUBS!$B15,'CA H'!$R$5:$R$72)+SUMIF('JU F'!$D$5:$D$72,CLUBS!$B15,'JU F'!$R$5:$R$72)+SUMIF('JU H'!$D$5:$D$72,CLUBS!$B15,'JU H'!$R$5:$R$72)</f>
        <v>0</v>
      </c>
      <c r="Q15" s="67">
        <f>COUNTIFS('MP F'!$D$5:$D$72,CLUBS!$B15,'MP F'!$S$5:$S$72,"&gt;0")+COUNTIFS('MP H'!$D$5:$D$72,CLUBS!$B15,'MP H'!$S$5:$S$72,"&gt;0")+COUNTIFS('PO F'!$D$5:$D$72,CLUBS!$B15,'PO F'!$S$5:$S$72,"&gt;0")+COUNTIFS('PO H'!$D$5:$D$72,CLUBS!$B15,'PO H'!$S$5:$S$72,"&gt;0")+COUNTIFS('PU F'!$D$5:$D$72,CLUBS!$B15,'PU F'!$S$5:$S$72,"&gt;0")+COUNTIFS('PU H'!$D$5:$D$72,CLUBS!$B15,'PU H'!$S$5:$S$72,"&gt;0")+COUNTIFS('BE F'!$D$5:$D$72,CLUBS!$B15,'BE F'!$S$5:$S$72,"&gt;0")+COUNTIFS('BE H'!$D$5:$D$72,CLUBS!$B15,'BE H'!$S$5:$S$72,"&gt;0")+COUNTIFS('MI F'!$D$5:$D$72,CLUBS!$B15,'MI F'!$S$5:$S$72,"&gt;0")+COUNTIFS('MI H'!$D$5:$D$72,CLUBS!$B15,'MI H'!$S$5:$S$72,"&gt;0")+COUNTIFS('CA F'!$D$5:$D$72,CLUBS!$B15,'CA F'!$S$5:$S$72,"&gt;0")+COUNTIFS('CA H'!$D$5:$D$72,CLUBS!$B15,'CA H'!$S$5:$S$72,"&gt;0")+COUNTIFS('JU F'!$D$5:$D$72,CLUBS!$B15,'JU F'!$S$5:$S$72,"&gt;0")+COUNTIFS('JU H'!$D$5:$D$72,CLUBS!$B15,'JU H'!$S$5:$S$72,"&gt;0")</f>
        <v>0</v>
      </c>
      <c r="R15" s="67">
        <f>SUMIF('MP F'!$D$5:$D$72,CLUBS!$B15,'MP F'!$T$5:$T$72)+SUMIF('MP H'!$D$5:$D$72,CLUBS!$B15,'MP H'!$T$5:$T$72)+SUMIF('PO F'!$D$5:$D$72,CLUBS!$B15,'PO F'!$T$5:$T$72)+SUMIF('PO H'!$D$5:$D$72,CLUBS!$B15,'PO H'!$T$5:$T$72)+SUMIF('PU F'!$D$5:$D$72,CLUBS!$B15,'PU F'!$T$5:$T$72)+SUMIF('PU H'!$D$5:$D$72,CLUBS!$B15,'PU H'!$T$5:$T$72)+SUMIF('BE F'!$D$5:$D$72,CLUBS!$B15,'BE F'!$T$5:$T$72)+SUMIF('BE H'!$D$5:$D$72,CLUBS!$B15,'BE H'!$T$5:$T$72)+SUMIF('MI F'!$D$5:$D$72,CLUBS!$B15,'MI F'!$T$5:$T$72)+SUMIF('MI H'!$D$5:$D$72,CLUBS!$B15,'MI H'!$T$5:$T$72)+SUMIF('CA F'!$D$5:$D$72,CLUBS!$B15,'CA F'!$T$5:$T$72)+SUMIF('CA H'!$D$5:$D$72,CLUBS!$B15,'CA H'!$T$5:$T$72)+SUMIF('JU F'!$D$5:$D$72,CLUBS!$B15,'JU F'!$T$5:$T$72)+SUMIF('JU H'!$D$5:$D$72,CLUBS!$B15,'JU H'!$T$5:$T$72)</f>
        <v>0</v>
      </c>
      <c r="S15" s="26">
        <f>COUNTIFS('MP F'!$D$5:$D$72,CLUBS!$B15,'MP F'!$U$5:$U$72,"&gt;0")+COUNTIFS('MP H'!$D$5:$D$72,CLUBS!$B15,'MP H'!$U$5:$U$72,"&gt;0")+COUNTIFS('PO F'!$D$5:$D$72,CLUBS!$B15,'PO F'!$U$5:$U$72,"&gt;0")+COUNTIFS('PO H'!$D$5:$D$72,CLUBS!$B15,'PO H'!$U$5:$U$72,"&gt;0")+COUNTIFS('PU F'!$D$5:$D$72,CLUBS!$B15,'PU F'!$U$5:$U$72,"&gt;0")+COUNTIFS('PU H'!$D$5:$D$72,CLUBS!$B15,'PU H'!$U$5:$U$72,"&gt;0")+COUNTIFS('BE F'!$D$5:$D$72,CLUBS!$B15,'BE F'!$U$5:$U$72,"&gt;0")+COUNTIFS('BE H'!$D$5:$D$72,CLUBS!$B15,'BE H'!$U$5:$U$72,"&gt;0")+COUNTIFS('MI F'!$D$5:$D$72,CLUBS!$B15,'MI F'!$U$5:$U$72,"&gt;0")+COUNTIFS('MI H'!$D$5:$D$72,CLUBS!$B15,'MI H'!$U$5:$U$72,"&gt;0")+COUNTIFS('CA F'!$D$5:$D$72,CLUBS!$B15,'CA F'!$U$5:$U$72,"&gt;0")+COUNTIFS('CA H'!$D$5:$D$72,CLUBS!$B15,'CA H'!$U$5:$U$72,"&gt;0")+COUNTIFS('JU F'!$D$5:$D$72,CLUBS!$B15,'JU F'!$U$5:$U$72,"&gt;0")+COUNTIFS('JU H'!$D$5:$D$72,CLUBS!$B15,'JU H'!$U$5:$U$72,"&gt;0")</f>
        <v>0</v>
      </c>
      <c r="T15" s="26">
        <f>SUMIF('MP F'!$D$5:$D$72,CLUBS!$B15,'MP F'!$V$5:$V$72)+SUMIF('MP H'!$D$5:$D$72,CLUBS!$B15,'MP H'!$V$5:$V$72)+SUMIF('PO F'!$D$5:$D$72,CLUBS!$B15,'PO F'!$V$5:$V$72)+SUMIF('PO H'!$D$5:$D$72,CLUBS!$B15,'PO H'!$V$5:$V$72)+SUMIF('PU F'!$D$5:$D$72,CLUBS!$B15,'PU F'!$V$5:$V$72)+SUMIF('PU H'!$D$5:$D$72,CLUBS!$B15,'PU H'!$V$5:$V$72)+SUMIF('BE F'!$D$5:$D$72,CLUBS!$B15,'BE F'!$V$5:$V$72)+SUMIF('BE H'!$D$5:$D$72,CLUBS!$B15,'BE H'!$V$5:$V$72)+SUMIF('MI F'!$D$5:$D$72,CLUBS!$B15,'MI F'!$V$5:$V$72)+SUMIF('MI H'!$D$5:$D$72,CLUBS!$B15,'MI H'!$V$5:$V$72)+SUMIF('CA F'!$D$5:$D$72,CLUBS!$B15,'CA F'!$V$5:$V$72)+SUMIF('CA H'!$D$5:$D$72,CLUBS!$B15,'CA H'!$V$5:$V$72)+SUMIF('JU F'!$D$5:$D$72,CLUBS!$B15,'JU F'!$V$5:$V$72)+SUMIF('JU H'!$D$5:$D$72,CLUBS!$B15,'JU H'!$V$5:$V$72)</f>
        <v>0</v>
      </c>
      <c r="U15" s="67">
        <f>COUNTIFS('MP F'!$D$5:$D$72,CLUBS!$B15,'MP F'!$W$5:$W$72,"&gt;0")+COUNTIFS('MP H'!$D$5:$D$72,CLUBS!$B15,'MP H'!$W$5:$W$72,"&gt;0")+COUNTIFS('PO F'!$D$5:$D$72,CLUBS!$B15,'PO F'!$W$5:$W$72,"&gt;0")+COUNTIFS('PO H'!$D$5:$D$72,CLUBS!$B15,'PO H'!$W$5:$W$72,"&gt;0")+COUNTIFS('PU F'!$D$5:$D$72,CLUBS!$B15,'PU F'!$W$5:$W$72,"&gt;0")+COUNTIFS('PU H'!$D$5:$D$72,CLUBS!$B15,'PU H'!$W$5:$W$72,"&gt;0")+COUNTIFS('BE F'!$D$5:$D$72,CLUBS!$B15,'BE F'!$W$5:$W$72,"&gt;0")+COUNTIFS('BE H'!$D$5:$D$72,CLUBS!$B15,'BE H'!$W$5:$W$72,"&gt;0")+COUNTIFS('MI F'!$D$5:$D$72,CLUBS!$B15,'MI F'!$W$5:$W$72,"&gt;0")+COUNTIFS('MI H'!$D$5:$D$72,CLUBS!$B15,'MI H'!$W$5:$W$72,"&gt;0")+COUNTIFS('CA F'!$D$5:$D$72,CLUBS!$B15,'CA F'!$W$5:$W$72,"&gt;0")+COUNTIFS('CA H'!$D$5:$D$72,CLUBS!$B15,'CA H'!$W$5:$W$72,"&gt;0")+COUNTIFS('JU F'!$D$5:$D$72,CLUBS!$B15,'JU F'!$W$5:$W$72,"&gt;0")+COUNTIFS('JU H'!$D$5:$D$72,CLUBS!$B15,'JU H'!$W$5:$W$72,"&gt;0")</f>
        <v>0</v>
      </c>
      <c r="V15" s="67">
        <f>SUMIF('MP F'!$D$5:$D$72,CLUBS!$B15,'MP F'!$X$5:$X$72)+SUMIF('MP H'!$D$5:$D$72,CLUBS!$B15,'MP H'!$X$5:$X$72)+SUMIF('PO F'!$D$5:$D$72,CLUBS!$B15,'PO F'!$X$5:$X$72)+SUMIF('PO H'!$D$5:$D$72,CLUBS!$B15,'PO H'!$X$5:$X$72)+SUMIF('PU F'!$D$5:$D$72,CLUBS!$B15,'PU F'!$X$5:$X$72)+SUMIF('PU H'!$D$5:$D$72,CLUBS!$B15,'PU H'!$X$5:$X$72)+SUMIF('BE F'!$D$5:$D$72,CLUBS!$B15,'BE F'!$X$5:$X$72)+SUMIF('BE H'!$D$5:$D$72,CLUBS!$B15,'BE H'!$X$5:$X$72)+SUMIF('MI F'!$D$5:$D$72,CLUBS!$B15,'MI F'!$X$5:$X$72)+SUMIF('MI H'!$D$5:$D$72,CLUBS!$B15,'MI H'!$X$5:$X$72)+SUMIF('CA F'!$D$5:$D$72,CLUBS!$B15,'CA F'!$X$5:$X$72)+SUMIF('CA H'!$D$5:$D$72,CLUBS!$B15,'CA H'!$X$5:$X$72)+SUMIF('JU F'!$D$5:$D$72,CLUBS!$B15,'JU F'!$X$5:$X$72)+SUMIF('JU H'!$D$5:$D$72,CLUBS!$B15,'JU H'!$X$5:$X$72)</f>
        <v>0</v>
      </c>
      <c r="W15" s="26">
        <f>COUNTIFS('MP F'!$D$5:$D$72,CLUBS!$B15,'MP F'!$Y$5:$Y$72,"&gt;0")+COUNTIFS('MP H'!$D$5:$D$72,CLUBS!$B15,'MP H'!$Y$5:$Y$72,"&gt;0")+COUNTIFS('PO F'!$D$5:$D$72,CLUBS!$B15,'PO F'!$Y$5:$Y$72,"&gt;0")+COUNTIFS('PO H'!$D$5:$D$72,CLUBS!$B15,'PO H'!$Y$5:$Y$72,"&gt;0")+COUNTIFS('PU F'!$D$5:$D$72,CLUBS!$B15,'PU F'!$Y$5:$Y$72,"&gt;0")+COUNTIFS('PU H'!$D$5:$D$72,CLUBS!$B15,'PU H'!$Y$5:$Y$72,"&gt;0")+COUNTIFS('BE F'!$D$5:$D$72,CLUBS!$B15,'BE F'!$Y$5:$Y$72,"&gt;0")+COUNTIFS('BE H'!$D$5:$D$72,CLUBS!$B15,'BE H'!$Y$5:$Y$72,"&gt;0")+COUNTIFS('MI F'!$D$5:$D$72,CLUBS!$B15,'MI F'!$Y$5:$Y$72,"&gt;0")+COUNTIFS('MI H'!$D$5:$D$72,CLUBS!$B15,'MI H'!$Y$5:$Y$72,"&gt;0")+COUNTIFS('CA F'!$D$5:$D$72,CLUBS!$B15,'CA F'!$Y$5:$Y$72,"&gt;0")+COUNTIFS('CA H'!$D$5:$D$72,CLUBS!$B15,'CA H'!$Y$5:$Y$72,"&gt;0")+COUNTIFS('JU F'!$D$5:$D$72,CLUBS!$B15,'JU F'!$Y$5:$Y$72,"&gt;0")+COUNTIFS('JU H'!$D$5:$D$72,CLUBS!$B15,'JU H'!$Y$5:$Y$72,"&gt;0")</f>
        <v>0</v>
      </c>
      <c r="X15" s="26">
        <f>SUMIF('MP F'!$D$5:$D$72,CLUBS!$B15,'MP F'!$Z$5:$Z$72)+SUMIF('MP H'!$D$5:$D$72,CLUBS!$B15,'MP H'!$Z$5:$Z$72)+SUMIF('PO F'!$D$5:$D$72,CLUBS!$B15,'PO F'!$Z$5:$Z$72)+SUMIF('PO H'!$D$5:$D$72,CLUBS!$B15,'PO H'!$Z$5:$Z$72)+SUMIF('PU F'!$D$5:$D$72,CLUBS!$B15,'PU F'!$Z$5:$Z$72)+SUMIF('PU H'!$D$5:$D$72,CLUBS!$B15,'PU H'!$Z$5:$Z$72)+SUMIF('BE F'!$D$5:$D$72,CLUBS!$B15,'BE F'!$Z$5:$Z$72)+SUMIF('BE H'!$D$5:$D$72,CLUBS!$B15,'BE H'!$Z$5:$Z$72)+SUMIF('MI F'!$D$5:$D$72,CLUBS!$B15,'MI F'!$Z$5:$Z$72)+SUMIF('MI H'!$D$5:$D$72,CLUBS!$B15,'MI H'!$Z$5:$Z$72)+SUMIF('CA F'!$D$5:$D$72,CLUBS!$B15,'CA F'!$Z$5:$Z$72)+SUMIF('CA H'!$D$5:$D$72,CLUBS!$B15,'CA H'!$Z$5:$Z$72)+SUMIF('JU F'!$D$5:$D$72,CLUBS!$B15,'JU F'!$Z$5:$Z$72)+SUMIF('JU H'!$D$5:$D$72,CLUBS!$B15,'JU H'!$Z$5:$Z$72)</f>
        <v>0</v>
      </c>
      <c r="Y15" s="26">
        <f>COUNTIFS('MP F'!$D$5:$D$72,CLUBS!$B15,'MP F'!$AA$5:$AA$72,"&gt;0")+COUNTIFS('MP H'!$D$5:$D$72,CLUBS!$B15,'MP H'!$AA$5:$AA$72,"&gt;0")+COUNTIFS('PO F'!$D$5:$D$72,CLUBS!$B15,'PO F'!$AA$5:$AA$72,"&gt;0")+COUNTIFS('PO H'!$D$5:$D$72,CLUBS!$B15,'PO H'!$AA$5:$AA$72,"&gt;0")+COUNTIFS('PU F'!$D$5:$D$72,CLUBS!$B15,'PU F'!$AA$5:$AA$72,"&gt;0")+COUNTIFS('PU H'!$D$5:$D$72,CLUBS!$B15,'PU H'!$AA$5:$AA$72,"&gt;0")+COUNTIFS('BE F'!$D$5:$D$72,CLUBS!$B15,'BE F'!$AA$5:$AA$72,"&gt;0")+COUNTIFS('BE H'!$D$5:$D$72,CLUBS!$B15,'BE H'!$AA$5:$AA$72,"&gt;0")+COUNTIFS('MI F'!$D$5:$D$72,CLUBS!$B15,'MI F'!$AA$5:$AA$72,"&gt;0")+COUNTIFS('MI H'!$D$5:$D$72,CLUBS!$B15,'MI H'!$AA$5:$AA$72,"&gt;0")+COUNTIFS('CA F'!$D$5:$D$72,CLUBS!$B15,'CA F'!$AA$5:$AA$72,"&gt;0")+COUNTIFS('CA H'!$D$5:$D$72,CLUBS!$B15,'CA H'!$AA$5:$AA$72,"&gt;0")+COUNTIFS('JU F'!$D$5:$D$72,CLUBS!$B15,'JU F'!$AA$5:$AA$72,"&gt;0")+COUNTIFS('JU H'!$D$5:$D$72,CLUBS!$B15,'JU H'!$AA$5:$AA$72,"&gt;0")</f>
        <v>0</v>
      </c>
      <c r="Z15" s="26">
        <f>SUMIF('MP F'!$D$5:$D$72,CLUBS!$B15,'MP F'!$AB$5:$AB$72)+SUMIF('MP H'!$D$5:$D$72,CLUBS!$B15,'MP H'!$AB$5:$AB$72)+SUMIF('PO F'!$D$5:$D$72,CLUBS!$B15,'PO F'!$AB$5:$AB$72)+SUMIF('PO H'!$D$5:$D$72,CLUBS!$B15,'PO H'!$AB$5:$AB$72)+SUMIF('PU F'!$D$5:$D$72,CLUBS!$B15,'PU F'!$AB$5:$AB$72)+SUMIF('PU H'!$D$5:$D$72,CLUBS!$B15,'PU H'!$AB$5:$AB$72)+SUMIF('BE F'!$D$5:$D$72,CLUBS!$B15,'BE F'!$AB$5:$AB$72)+SUMIF('BE H'!$D$5:$D$72,CLUBS!$B15,'BE H'!$AB$5:$AB$72)+SUMIF('MI F'!$D$5:$D$72,CLUBS!$B15,'MI F'!$AB$5:$AB$72)+SUMIF('MI H'!$D$5:$D$72,CLUBS!$B15,'MI H'!$AB$5:$AB$72)+SUMIF('CA F'!$D$5:$D$72,CLUBS!$B15,'CA F'!$AB$5:$AB$72)+SUMIF('CA H'!$D$5:$D$72,CLUBS!$B15,'CA H'!$AB$5:$AB$72)+SUMIF('JU F'!$D$5:$D$72,CLUBS!$B15,'JU F'!$AB$5:$AB$72)+SUMIF('JU H'!$D$5:$D$72,CLUBS!$B15,'JU H'!$AB$5:$AB$72)</f>
        <v>0</v>
      </c>
      <c r="AA15" s="26">
        <f>COUNTIFS('MP F'!$D$5:$D$72,CLUBS!$B15,'MP F'!$AC$5:$AC$72,"&gt;0")+COUNTIFS('MP H'!$D$5:$D$72,CLUBS!$B15,'MP H'!$AC$5:$AC$72,"&gt;0")+COUNTIFS('PO F'!$D$5:$D$72,CLUBS!$B15,'PO F'!$AC$5:$AC$72,"&gt;0")+COUNTIFS('PO H'!$D$5:$D$72,CLUBS!$B15,'PO H'!$AC$5:$AC$72,"&gt;0")+COUNTIFS('PU F'!$D$5:$D$72,CLUBS!$B15,'PU F'!$AC$5:$AC$72,"&gt;0")+COUNTIFS('PU H'!$D$5:$D$72,CLUBS!$B15,'PU H'!$AC$5:$AC$72,"&gt;0")+COUNTIFS('BE F'!$D$5:$D$72,CLUBS!$B15,'BE F'!$AC$5:$AC$72,"&gt;0")+COUNTIFS('BE H'!$D$5:$D$72,CLUBS!$B15,'BE H'!$AC$5:$AC$72,"&gt;0")+COUNTIFS('MI F'!$D$5:$D$72,CLUBS!$B15,'MI F'!$AC$5:$AC$72,"&gt;0")+COUNTIFS('MI H'!$D$5:$D$72,CLUBS!$B15,'MI H'!$AC$5:$AC$72,"&gt;0")+COUNTIFS('CA F'!$D$5:$D$72,CLUBS!$B15,'CA F'!$AC$5:$AC$72,"&gt;0")+COUNTIFS('CA H'!$D$5:$D$72,CLUBS!$B15,'CA H'!$AC$5:$AC$72,"&gt;0")+COUNTIFS('JU F'!$D$5:$D$72,CLUBS!$B15,'JU F'!$AC$5:$AC$72,"&gt;0")+COUNTIFS('JU H'!$D$5:$D$72,CLUBS!$B15,'JU H'!$AC$5:$AC$72,"&gt;0")</f>
        <v>0</v>
      </c>
      <c r="AB15" s="26">
        <f>SUMIF('MP F'!$D$5:$D$72,CLUBS!$B15,'MP F'!$AD$5:$AD$72)+SUMIF('MP H'!$D$5:$D$72,CLUBS!$B15,'MP H'!$AD$5:$AD$72)+SUMIF('PO F'!$D$5:$D$72,CLUBS!$B15,'PO F'!$AD$5:$AD$72)+SUMIF('PO H'!$D$5:$D$72,CLUBS!$B15,'PO H'!$AD$5:$AD$72)+SUMIF('PU F'!$D$5:$D$72,CLUBS!$B15,'PU F'!$AD$5:$AD$72)+SUMIF('PU H'!$D$5:$D$72,CLUBS!$B15,'PU H'!$AD$5:$AD$72)+SUMIF('BE F'!$D$5:$D$72,CLUBS!$B15,'BE F'!$AD$5:$AD$72)+SUMIF('BE H'!$D$5:$D$72,CLUBS!$B15,'BE H'!$AD$5:$AD$72)+SUMIF('MI F'!$D$5:$D$72,CLUBS!$B15,'MI F'!$AD$5:$AD$72)+SUMIF('MI H'!$D$5:$D$72,CLUBS!$B15,'MI H'!$AD$5:$AD$72)+SUMIF('CA F'!$D$5:$D$72,CLUBS!$B15,'CA F'!$AD$5:$AD$72)+SUMIF('CA H'!$D$5:$D$72,CLUBS!$B15,'CA H'!$AD$5:$AD$72)+SUMIF('JU F'!$D$5:$D$72,CLUBS!$B15,'JU F'!$AD$5:$AD$72)+SUMIF('JU H'!$D$5:$D$72,CLUBS!$B15,'JU H'!$AD$5:$AD$72)</f>
        <v>0</v>
      </c>
      <c r="AC15" s="26">
        <f>COUNTIFS('MP F'!$D$5:$D$72,CLUBS!$B15,'MP F'!$AE$5:$AE$72,"&gt;0")+COUNTIFS('MP H'!$D$5:$D$72,CLUBS!$B15,'MP H'!$AE$5:$AE$72,"&gt;0")+COUNTIFS('PO F'!$D$5:$D$72,CLUBS!$B15,'PO F'!$AE$5:$AE$72,"&gt;0")+COUNTIFS('PO H'!$D$5:$D$72,CLUBS!$B15,'PO H'!$AE$5:$AE$72,"&gt;0")+COUNTIFS('PU F'!$D$5:$D$72,CLUBS!$B15,'PU F'!$AE$5:$AE$72,"&gt;0")+COUNTIFS('PU H'!$D$5:$D$72,CLUBS!$B15,'PU H'!$AE$5:$AE$72,"&gt;0")+COUNTIFS('BE F'!$D$5:$D$72,CLUBS!$B15,'BE F'!$AE$5:$AE$72,"&gt;0")+COUNTIFS('BE H'!$D$5:$D$72,CLUBS!$B15,'BE H'!$AE$5:$AE$72,"&gt;0")+COUNTIFS('MI F'!$D$5:$D$72,CLUBS!$B15,'MI F'!$AE$5:$AE$72,"&gt;0")+COUNTIFS('MI H'!$D$5:$D$72,CLUBS!$B15,'MI H'!$AE$5:$AE$72,"&gt;0")+COUNTIFS('CA F'!$D$5:$D$72,CLUBS!$B15,'CA F'!$AE$5:$AE$72,"&gt;0")+COUNTIFS('CA H'!$D$5:$D$72,CLUBS!$B15,'CA H'!$AE$5:$AE$72,"&gt;0")+COUNTIFS('JU F'!$D$5:$D$72,CLUBS!$B15,'JU F'!$AE$5:$AE$72,"&gt;0")+COUNTIFS('JU H'!$D$5:$D$72,CLUBS!$B15,'JU H'!$AE$5:$AE$72,"&gt;0")</f>
        <v>0</v>
      </c>
      <c r="AD15" s="26">
        <f>SUMIF('MP F'!$D$5:$D$72,CLUBS!$B15,'MP F'!$AF$5:$AF$72)+SUMIF('MP H'!$D$5:$D$72,CLUBS!$B15,'MP H'!$AF$5:$AF$72)+SUMIF('PO F'!$D$5:$D$72,CLUBS!$B15,'PO F'!$AF$5:$AF$72)+SUMIF('PO H'!$D$5:$D$72,CLUBS!$B15,'PO H'!$AF$5:$AF$72)+SUMIF('PU F'!$D$5:$D$72,CLUBS!$B15,'PU F'!$AF$5:$AF$72)+SUMIF('PU H'!$D$5:$D$72,CLUBS!$B15,'PU H'!$AF$5:$AF$72)+SUMIF('BE F'!$D$5:$D$72,CLUBS!$B15,'BE F'!$AF$5:$AF$72)+SUMIF('BE H'!$D$5:$D$72,CLUBS!$B15,'BE H'!$AF$5:$AF$72)+SUMIF('MI F'!$D$5:$D$72,CLUBS!$B15,'MI F'!$AF$5:$AF$72)+SUMIF('MI H'!$D$5:$D$72,CLUBS!$B15,'MI H'!$AF$5:$AF$72)+SUMIF('CA F'!$D$5:$D$72,CLUBS!$B15,'CA F'!$AF$5:$AF$72)+SUMIF('CA H'!$D$5:$D$72,CLUBS!$B15,'CA H'!$AF$5:$AF$72)+SUMIF('JU F'!$D$5:$D$72,CLUBS!$B15,'JU F'!$AF$5:$AF$72)+SUMIF('JU H'!$D$5:$D$72,CLUBS!$B15,'JU H'!$AF$5:$AF$72)</f>
        <v>0</v>
      </c>
      <c r="AE15" s="26">
        <f>COUNTIFS('MP F'!$D$5:$D$72,CLUBS!$B15,'MP F'!$AG$5:$AG$72,"&gt;0")+COUNTIFS('MP H'!$D$5:$D$72,CLUBS!$B15,'MP H'!$AG$5:$AG$72,"&gt;0")+COUNTIFS('PO F'!$D$5:$D$72,CLUBS!$B15,'PO F'!$AG$5:$AG$72,"&gt;0")+COUNTIFS('PO H'!$D$5:$D$72,CLUBS!$B15,'PO H'!$AG$5:$AG$72,"&gt;0")+COUNTIFS('PU F'!$D$5:$D$72,CLUBS!$B15,'PU F'!$AG$5:$AG$72,"&gt;0")+COUNTIFS('PU H'!$D$5:$D$72,CLUBS!$B15,'PU H'!$AG$5:$AG$72,"&gt;0")+COUNTIFS('BE F'!$D$5:$D$72,CLUBS!$B15,'BE F'!$AG$5:$AG$72,"&gt;0")+COUNTIFS('BE H'!$D$5:$D$72,CLUBS!$B15,'BE H'!$AG$5:$AG$72,"&gt;0")+COUNTIFS('MI F'!$D$5:$D$72,CLUBS!$B15,'MI F'!$AG$5:$AG$72,"&gt;0")+COUNTIFS('MI H'!$D$5:$D$72,CLUBS!$B15,'MI H'!$AG$5:$AG$72,"&gt;0")+COUNTIFS('CA F'!$D$5:$D$72,CLUBS!$B15,'CA F'!$AG$5:$AG$72,"&gt;0")+COUNTIFS('CA H'!$D$5:$D$72,CLUBS!$B15,'CA H'!$AG$5:$AG$72,"&gt;0")+COUNTIFS('JU F'!$D$5:$D$72,CLUBS!$B15,'JU F'!$AG$5:$AG$72,"&gt;0")+COUNTIFS('JU H'!$D$5:$D$72,CLUBS!$B15,'JU H'!$AG$5:$AG$72,"&gt;0")</f>
        <v>0</v>
      </c>
      <c r="AF15" s="26">
        <f>SUMIF('MP F'!$D$5:$D$72,CLUBS!$B15,'MP F'!$AH$5:$AH$72)+SUMIF('MP H'!$D$5:$D$72,CLUBS!$B15,'MP H'!$AH$5:$AH$72)+SUMIF('PO F'!$D$5:$D$72,CLUBS!$B15,'PO F'!$AH$5:$AH$72)+SUMIF('PO H'!$D$5:$D$72,CLUBS!$B15,'PO H'!$AH$5:$AH$72)+SUMIF('PU F'!$D$5:$D$72,CLUBS!$B15,'PU F'!$AH$5:$AH$72)+SUMIF('PU H'!$D$5:$D$72,CLUBS!$B15,'PU H'!$AH$5:$AH$72)+SUMIF('BE F'!$D$5:$D$72,CLUBS!$B15,'BE F'!$AH$5:$AH$72)+SUMIF('BE H'!$D$5:$D$72,CLUBS!$B15,'BE H'!$AH$5:$AH$72)+SUMIF('MI F'!$D$5:$D$72,CLUBS!$B15,'MI F'!$AH$5:$AH$72)+SUMIF('MI H'!$D$5:$D$72,CLUBS!$B15,'MI H'!$AH$5:$AH$72)+SUMIF('CA F'!$D$5:$D$72,CLUBS!$B15,'CA F'!$AH$5:$AH$72)+SUMIF('CA H'!$D$5:$D$72,CLUBS!$B15,'CA H'!$AH$5:$AH$72)+SUMIF('JU F'!$D$5:$D$72,CLUBS!$B15,'JU F'!$AH$5:$AH$72)+SUMIF('JU H'!$D$5:$D$72,CLUBS!$B15,'JU H'!$AH$5:$AH$72)</f>
        <v>0</v>
      </c>
      <c r="AG15" s="16">
        <f t="shared" si="2"/>
        <v>0</v>
      </c>
      <c r="AH15" s="28">
        <f t="shared" si="3"/>
        <v>0</v>
      </c>
      <c r="AI15" s="29">
        <f t="shared" si="4"/>
        <v>0</v>
      </c>
      <c r="AJ15" s="14">
        <f>COUNTIF('Licenciés Jeunes 2023'!F:F,CLUBS!B15)</f>
        <v>0</v>
      </c>
      <c r="AK15" s="27">
        <f t="shared" si="5"/>
        <v>0</v>
      </c>
      <c r="AL15" s="22"/>
    </row>
    <row r="16" spans="1:38" ht="13.5">
      <c r="A16" s="34">
        <f t="shared" si="0"/>
        <v>12</v>
      </c>
      <c r="B16" s="62" t="s">
        <v>44</v>
      </c>
      <c r="C16" s="14">
        <f>COUNTIFS('MP F'!$D$5:$D$72,CLUBS!$B16,'MP F'!$E$5:$E$72,"&gt;0")+COUNTIFS('MP H'!$D$5:$D$72,CLUBS!$B16,'MP H'!$E$5:$E$72,"&gt;0")+COUNTIFS('PO F'!$D$5:$D$72,CLUBS!$B16,'PO F'!$E$5:$E$72,"&gt;0")+COUNTIFS('PO H'!$D$5:$D$72,CLUBS!$B16,'PO H'!$E$5:$E$72,"&gt;0")+COUNTIFS('PU F'!$D$5:$D$72,CLUBS!$B16,'PU F'!$E$5:$E$72,"&gt;0")+COUNTIFS('PU H'!$D$5:$D$72,CLUBS!$B16,'PU H'!$E$5:$E$72,"&gt;0")+COUNTIFS('BE F'!$D$5:$D$72,CLUBS!$B16,'BE F'!$E$5:$E$72,"&gt;0")+COUNTIFS('BE H'!$D$5:$D$72,CLUBS!$B16,'BE H'!$E$5:$E$72,"&gt;0")+COUNTIFS('MI F'!$D$5:$D$72,CLUBS!$B16,'MI F'!$E$5:$E$72,"&gt;0")+COUNTIFS('MI H'!$D$5:$D$72,CLUBS!$B16,'MI H'!$E$5:$E$72,"&gt;0")+COUNTIFS('CA F'!$D$5:$D$72,CLUBS!$B16,'CA F'!$E$5:$E$72,"&gt;0")+COUNTIFS('CA H'!$D$5:$D$72,CLUBS!$B16,'CA H'!$E$5:$E$72,"&gt;0")+COUNTIFS('JU F'!$D$5:$D$72,CLUBS!$B16,'JU F'!$E$5:$E$72,"&gt;0")+COUNTIFS('JU H'!$D$5:$D$72,CLUBS!$B16,'JU H'!$E$5:$E$72,"&gt;0")</f>
        <v>5</v>
      </c>
      <c r="D16" s="27">
        <f>SUMIF('MP F'!$D$5:$D$72,CLUBS!$B16,'MP F'!$F$5:$F$72)+SUMIF('MP H'!$D$5:$D$72,CLUBS!$B16,'MP H'!$F$5:$F$72)+SUMIF('PO F'!$D$5:$D$72,CLUBS!$B16,'PO F'!$F$5:$F$72)+SUMIF('PO H'!$D$5:$D$72,CLUBS!$B16,'PO H'!$F$5:$F$72)+SUMIF('PU F'!$D$5:$D$72,CLUBS!$B16,'PU F'!$F$5:$F$72)+SUMIF('PU H'!$D$5:$D$72,CLUBS!$B16,'PU H'!$F$5:$F$72)+SUMIF('BE F'!$D$5:$D$72,CLUBS!$B16,'BE F'!$F$5:$F$72)+SUMIF('BE H'!$D$5:$D$72,CLUBS!$B16,'BE H'!$F$5:$F$72)+SUMIF('MI F'!$D$5:$D$72,CLUBS!$B16,'MI F'!$F$5:$F$72)+SUMIF('MI H'!$D$5:$D$72,CLUBS!$B16,'MI H'!$F$5:$F$72)+SUMIF('CA F'!$D$5:$D$72,CLUBS!$B16,'CA F'!$F$5:$F$72)+SUMIF('CA H'!$D$5:$D$72,CLUBS!$B16,'CA H'!$F$5:$F$72)+SUMIF('JU F'!$D$5:$D$72,CLUBS!$B16,'JU F'!$F$5:$F$72)+SUMIF('JU H'!$D$5:$D$72,CLUBS!$B16,'JU H'!$F$5:$F$72)</f>
        <v>328</v>
      </c>
      <c r="E16" s="67">
        <f>COUNTIFS('MP F'!$D$5:$D$72,CLUBS!$B16,'MP F'!$G$5:$G$72,"&gt;0")+COUNTIFS('MP H'!$D$5:$D$72,CLUBS!$B16,'MP H'!$G$5:$G$72,"&gt;0")+COUNTIFS('PO F'!$D$5:$D$72,CLUBS!$B16,'PO F'!$G$5:$G$72,"&gt;0")+COUNTIFS('PO H'!$D$5:$D$72,CLUBS!$B16,'PO H'!$G$5:$G$72,"&gt;0")+COUNTIFS('PU F'!$D$5:$D$72,CLUBS!$B16,'PU F'!$G$5:$G$72,"&gt;0")+COUNTIFS('PU H'!$D$5:$D$72,CLUBS!$B16,'PU H'!$G$5:$G$72,"&gt;0")+COUNTIFS('BE F'!$D$5:$D$72,CLUBS!$B16,'BE F'!$G$5:$G$72,"&gt;0")+COUNTIFS('BE H'!$D$5:$D$72,CLUBS!$B16,'BE H'!$G$5:$G$72,"&gt;0")+COUNTIFS('MI F'!$D$5:$D$72,CLUBS!$B16,'MI F'!$G$5:$G$72,"&gt;0")+COUNTIFS('MI H'!$D$5:$D$72,CLUBS!$B16,'MI H'!$G$5:$G$72,"&gt;0")+COUNTIFS('CA F'!$D$5:$D$72,CLUBS!$B16,'CA F'!$G$5:$G$72,"&gt;0")+COUNTIFS('CA H'!$D$5:$D$72,CLUBS!$B16,'CA H'!$G$5:$G$72,"&gt;0")+COUNTIFS('JU F'!$D$5:$D$72,CLUBS!$B16,'JU F'!$G$5:$G$72,"&gt;0")+COUNTIFS('JU H'!$D$5:$D$72,CLUBS!$B16,'JU H'!$G$5:$G$72,"&gt;0")</f>
        <v>0</v>
      </c>
      <c r="F16" s="68">
        <f>SUMIF('MP F'!$D$5:$D$72,CLUBS!$B16,'MP F'!$H$5:$H$72)+SUMIF('MP H'!$D$5:$D$72,CLUBS!$B16,'MP H'!$H$5:$H$72)+SUMIF('PO F'!$D$5:$D$72,CLUBS!$B16,'PO F'!$H$5:$H$72)+SUMIF('PO H'!$D$5:$D$72,CLUBS!$B16,'PO H'!$H$5:$H$72)+SUMIF('PU F'!$D$5:$D$72,CLUBS!$B16,'PU F'!$H$5:$H$72)+SUMIF('PU H'!$D$5:$D$72,CLUBS!$B16,'PU H'!$H$5:$H$72)+SUMIF('BE F'!$D$5:$D$72,CLUBS!$B16,'BE F'!$H$5:$H$72)+SUMIF('BE H'!$D$5:$D$72,CLUBS!$B16,'BE H'!$H$5:$H$72)+SUMIF('MI F'!$D$5:$D$72,CLUBS!$B16,'MI F'!$H$5:$H$72)+SUMIF('MI H'!$D$5:$D$72,CLUBS!$B16,'MI H'!$H$5:$H$72)+SUMIF('CA F'!$D$5:$D$72,CLUBS!$B16,'CA F'!$H$5:$H$72)+SUMIF('CA H'!$D$5:$D$72,CLUBS!$B16,'CA H'!$H$5:$H$72)+SUMIF('JU F'!$D$5:$D$72,CLUBS!$B16,'JU F'!$H$5:$H$72)+SUMIF('JU H'!$D$5:$D$72,CLUBS!$B16,'JU H'!$H$5:$H$72)</f>
        <v>0</v>
      </c>
      <c r="G16" s="14">
        <f>COUNTIFS('MP F'!$D$5:$D$72,CLUBS!$B16,'MP F'!$I$5:$I$72,"&gt;0")+COUNTIFS('MP H'!$D$5:$D$72,CLUBS!$B16,'MP H'!$I$5:$I$72,"&gt;0")+COUNTIFS('PO F'!$D$5:$D$72,CLUBS!$B16,'PO F'!$I$5:$I$72,"&gt;0")+COUNTIFS('PO H'!$D$5:$D$72,CLUBS!$B16,'PO H'!$I$5:$I$72,"&gt;0")+COUNTIFS('PU F'!$D$5:$D$72,CLUBS!$B16,'PU F'!$I$5:$I$72,"&gt;0")+COUNTIFS('PU H'!$D$5:$D$72,CLUBS!$B16,'PU H'!$I$5:$I$72,"&gt;0")+COUNTIFS('BE F'!$D$5:$D$72,CLUBS!$B16,'BE F'!$I$5:$I$72,"&gt;0")+COUNTIFS('BE H'!$D$5:$D$72,CLUBS!$B16,'BE H'!$I$5:$I$72,"&gt;0")+COUNTIFS('MI F'!$D$5:$D$72,CLUBS!$B16,'MI F'!$I$5:$I$72,"&gt;0")+COUNTIFS('MI H'!$D$5:$D$72,CLUBS!$B16,'MI H'!$I$5:$I$72,"&gt;0")+COUNTIFS('CA F'!$D$5:$D$72,CLUBS!$B16,'CA F'!$I$5:$I$72,"&gt;0")+COUNTIFS('CA H'!$D$5:$D$72,CLUBS!$B16,'CA H'!$I$5:$I$72,"&gt;0")+COUNTIFS('JU F'!$D$5:$D$72,CLUBS!$B16,'JU F'!$I$5:$I$72,"&gt;0")+COUNTIFS('JU H'!$D$5:$D$72,CLUBS!$B16,'JU H'!$I$5:$I$72,"&gt;0")</f>
        <v>0</v>
      </c>
      <c r="H16" s="26">
        <f>SUMIF('MP F'!$D$5:$D$72,CLUBS!$B16,'MP F'!$J$5:$J$72)+SUMIF('MP H'!$D$5:$D$72,CLUBS!$B16,'MP H'!$J$5:$J$72)+SUMIF('PO F'!$D$5:$D$72,CLUBS!$B16,'PO F'!$J$5:$J$72)+SUMIF('PO H'!$D$5:$D$72,CLUBS!$B16,'PO H'!$J$5:$J$72)+SUMIF('PU F'!$D$5:$D$72,CLUBS!$B16,'PU F'!$J$5:$J$72)+SUMIF('PU H'!$D$5:$D$72,CLUBS!$B16,'PU H'!$J$5:$J$72)+SUMIF('BE F'!$D$5:$D$72,CLUBS!$B16,'BE F'!$J$5:$J$72)+SUMIF('BE H'!$D$5:$D$72,CLUBS!$B16,'BE H'!$J$5:$J$72)+SUMIF('MI F'!$D$5:$D$72,CLUBS!$B16,'MI F'!$J$5:$J$72)+SUMIF('MI H'!$D$5:$D$72,CLUBS!$B16,'MI H'!$J$5:$J$72)+SUMIF('CA F'!$D$5:$D$72,CLUBS!$B16,'CA F'!$J$5:$J$72)+SUMIF('CA H'!$D$5:$D$72,CLUBS!$B16,'CA H'!$J$5:$J$72)+SUMIF('JU F'!$D$5:$D$72,CLUBS!$B16,'JU F'!$J$5:$J$72)+SUMIF('JU H'!$D$5:$D$72,CLUBS!$B16,'JU H'!$J$5:$J$72)</f>
        <v>0</v>
      </c>
      <c r="I16" s="67">
        <f>COUNTIFS('MP F'!$D$5:$D$72,CLUBS!$B16,'MP F'!$K$5:$K$72,"&gt;0")+COUNTIFS('MP H'!$D$5:$D$72,CLUBS!$B16,'MP H'!$K$5:$K$72,"&gt;0")+COUNTIFS('PO F'!$D$5:$D$72,CLUBS!$B16,'PO F'!$K$5:$K$72,"&gt;0")+COUNTIFS('PO H'!$D$5:$D$72,CLUBS!$B16,'PO H'!$K$5:$K$72,"&gt;0")+COUNTIFS('PU F'!$D$5:$D$72,CLUBS!$B16,'PU F'!$K$5:$K$72,"&gt;0")+COUNTIFS('PU H'!$D$5:$D$72,CLUBS!$B16,'PU H'!$K$5:$K$72,"&gt;0")+COUNTIFS('BE F'!$D$5:$D$72,CLUBS!$B16,'BE F'!$K$5:$K$72,"&gt;0")+COUNTIFS('BE H'!$D$5:$D$72,CLUBS!$B16,'BE H'!$K$5:$K$72,"&gt;0")+COUNTIFS('MI F'!$D$5:$D$72,CLUBS!$B16,'MI F'!$K$5:$K$72,"&gt;0")+COUNTIFS('MI H'!$D$5:$D$72,CLUBS!$B16,'MI H'!$K$5:$K$72,"&gt;0")+COUNTIFS('CA F'!$D$5:$D$72,CLUBS!$B16,'CA F'!$K$5:$K$72,"&gt;0")+COUNTIFS('CA H'!$D$5:$D$72,CLUBS!$B16,'CA H'!$K$5:$K$72,"&gt;0")+COUNTIFS('JU F'!$D$5:$D$72,CLUBS!$B16,'JU F'!$K$5:$K$72,"&gt;0")+COUNTIFS('JU H'!$D$5:$D$72,CLUBS!$B16,'JU H'!$K$5:$K$72,"&gt;0")</f>
        <v>0</v>
      </c>
      <c r="J16" s="67">
        <f>SUMIF('MP F'!$D$5:$D$72,CLUBS!$B16,'MP F'!$L$5:$L$72)+SUMIF('MP H'!$D$5:$D$72,CLUBS!$B16,'MP H'!$L$5:$L$72)+SUMIF('PO F'!$D$5:$D$72,CLUBS!$B16,'PO F'!$L$5:$L$72)+SUMIF('PO H'!$D$5:$D$72,CLUBS!$B16,'PO H'!$L$5:$L$72)+SUMIF('PU F'!$D$5:$D$72,CLUBS!$B16,'PU F'!$L$5:$L$72)+SUMIF('PU H'!$D$5:$D$72,CLUBS!$B16,'PU H'!$L$5:$L$72)+SUMIF('BE F'!$D$5:$D$72,CLUBS!$B16,'BE F'!$L$5:$L$72)+SUMIF('BE H'!$D$5:$D$72,CLUBS!$B16,'BE H'!$L$5:$L$72)+SUMIF('MI F'!$D$5:$D$72,CLUBS!$B16,'MI F'!$L$5:$L$72)+SUMIF('MI H'!$D$5:$D$72,CLUBS!$B16,'MI H'!$L$5:$L$72)+SUMIF('CA F'!$D$5:$D$72,CLUBS!$B16,'CA F'!$L$5:$L$72)+SUMIF('CA H'!$D$5:$D$72,CLUBS!$B16,'CA H'!$L$5:$L$72)+SUMIF('JU F'!$D$5:$D$72,CLUBS!$B16,'JU F'!$L$5:$L$72)+SUMIF('JU H'!$D$5:$D$72,CLUBS!$B16,'JU H'!$L$5:$L$72)</f>
        <v>0</v>
      </c>
      <c r="K16" s="26">
        <f>COUNTIFS('MP F'!$D$5:$D$72,CLUBS!$B16,'MP F'!$M$5:$M$72,"&gt;0")+COUNTIFS('MP H'!$D$5:$D$72,CLUBS!$B16,'MP H'!$M$5:$M$72,"&gt;0")+COUNTIFS('PO F'!$D$5:$D$72,CLUBS!$B16,'PO F'!$M$5:$M$72,"&gt;0")+COUNTIFS('PO H'!$D$5:$D$72,CLUBS!$B16,'PO H'!$M$5:$M$72,"&gt;0")+COUNTIFS('PU F'!$D$5:$D$72,CLUBS!$B16,'PU F'!$M$5:$M$72,"&gt;0")+COUNTIFS('PU H'!$D$5:$D$72,CLUBS!$B16,'PU H'!$M$5:$M$72,"&gt;0")+COUNTIFS('BE F'!$D$5:$D$72,CLUBS!$B16,'BE F'!$M$5:$M$72,"&gt;0")+COUNTIFS('BE H'!$D$5:$D$72,CLUBS!$B16,'BE H'!$M$5:$M$72,"&gt;0")+COUNTIFS('MI F'!$D$5:$D$72,CLUBS!$B16,'MI F'!$M$5:$M$72,"&gt;0")+COUNTIFS('MI H'!$D$5:$D$72,CLUBS!$B16,'MI H'!$M$5:$M$72,"&gt;0")+COUNTIFS('CA F'!$D$5:$D$72,CLUBS!$B16,'CA F'!$M$5:$M$72,"&gt;0")+COUNTIFS('CA H'!$D$5:$D$72,CLUBS!$B16,'CA H'!$M$5:$M$72,"&gt;0")+COUNTIFS('JU F'!$D$5:$D$72,CLUBS!$B16,'JU F'!$M$5:$M$72,"&gt;0")+COUNTIFS('JU H'!$D$5:$D$72,CLUBS!$B16,'JU H'!$M$5:$M$72,"&gt;0")</f>
        <v>0</v>
      </c>
      <c r="L16" s="26">
        <f>SUMIF('MP F'!$D$5:$D$72,CLUBS!$B16,'MP F'!$N$5:$N$72)+SUMIF('MP H'!$D$5:$D$72,CLUBS!$B16,'MP H'!$N$5:$N$72)+SUMIF('PO F'!$D$5:$D$72,CLUBS!$B16,'PO F'!$N$5:$N$72)+SUMIF('PO H'!$D$5:$D$72,CLUBS!$B16,'PO H'!$N$5:$N$72)+SUMIF('PU F'!$D$5:$D$72,CLUBS!$B16,'PU F'!$N$5:$N$72)+SUMIF('PU H'!$D$5:$D$72,CLUBS!$B16,'PU H'!$N$5:$N$72)+SUMIF('BE F'!$D$5:$D$72,CLUBS!$B16,'BE F'!$N$5:$N$72)+SUMIF('BE H'!$D$5:$D$72,CLUBS!$B16,'BE H'!$N$5:$N$72)+SUMIF('MI F'!$D$5:$D$72,CLUBS!$B16,'MI F'!$N$5:$N$72)+SUMIF('MI H'!$D$5:$D$72,CLUBS!$B16,'MI H'!$N$5:$N$72)+SUMIF('CA F'!$D$5:$D$72,CLUBS!$B16,'CA F'!$N$5:$N$72)+SUMIF('CA H'!$D$5:$D$72,CLUBS!$B16,'CA H'!$N$5:$N$72)+SUMIF('JU F'!$D$5:$D$72,CLUBS!$B16,'JU F'!$N$5:$N$72)+SUMIF('JU H'!$D$5:$D$72,CLUBS!$B16,'JU H'!$N$5:$N$72)</f>
        <v>0</v>
      </c>
      <c r="M16" s="67">
        <f>COUNTIFS('MP F'!$D$5:$D$72,CLUBS!$B16,'MP F'!$O$5:$O$72,"&gt;0")+COUNTIFS('MP H'!$D$5:$D$72,CLUBS!$B16,'MP H'!$O$5:$O$72,"&gt;0")+COUNTIFS('PO F'!$D$5:$D$72,CLUBS!$B16,'PO F'!$O$5:$O$72,"&gt;0")+COUNTIFS('PO H'!$D$5:$D$72,CLUBS!$B16,'PO H'!$O$5:$O$72,"&gt;0")+COUNTIFS('PU F'!$D$5:$D$72,CLUBS!$B16,'PU F'!$O$5:$O$72,"&gt;0")+COUNTIFS('PU H'!$D$5:$D$72,CLUBS!$B16,'PU H'!$O$5:$O$72,"&gt;0")+COUNTIFS('BE F'!$D$5:$D$72,CLUBS!$B16,'BE F'!$O$5:$O$72,"&gt;0")+COUNTIFS('BE H'!$D$5:$D$72,CLUBS!$B16,'BE H'!$O$5:$O$72,"&gt;0")+COUNTIFS('MI F'!$D$5:$D$72,CLUBS!$B16,'MI F'!$O$5:$O$72,"&gt;0")+COUNTIFS('MI H'!$D$5:$D$72,CLUBS!$B16,'MI H'!$O$5:$O$72,"&gt;0")+COUNTIFS('CA F'!$D$5:$D$72,CLUBS!$B16,'CA F'!$O$5:$O$72,"&gt;0")+COUNTIFS('CA H'!$D$5:$D$72,CLUBS!$B16,'CA H'!$O$5:$O$72,"&gt;0")+COUNTIFS('JU F'!$D$5:$D$72,CLUBS!$B16,'JU F'!$O$5:$O$72,"&gt;0")+COUNTIFS('JU H'!$D$5:$D$72,CLUBS!$B16,'JU H'!$O$5:$O$72,"&gt;0")</f>
        <v>0</v>
      </c>
      <c r="N16" s="67">
        <f>SUMIF('MP F'!$D$5:$D$72,CLUBS!$B16,'MP F'!$P$5:$P$72)+SUMIF('MP H'!$D$5:$D$72,CLUBS!$B16,'MP H'!$P$5:$P$72)+SUMIF('PO F'!$D$5:$D$72,CLUBS!$B16,'PO F'!$P$5:$P$72)+SUMIF('PO H'!$D$5:$D$72,CLUBS!$B16,'PO H'!$P$5:$P$72)+SUMIF('PU F'!$D$5:$D$72,CLUBS!$B16,'PU F'!$P$5:$P$72)+SUMIF('PU H'!$D$5:$D$72,CLUBS!$B16,'PU H'!$P$5:$P$72)+SUMIF('BE F'!$D$5:$D$72,CLUBS!$B16,'BE F'!$P$5:$P$72)+SUMIF('BE H'!$D$5:$D$72,CLUBS!$B16,'BE H'!$P$5:$P$72)+SUMIF('MI F'!$D$5:$D$72,CLUBS!$B16,'MI F'!$P$5:$P$72)+SUMIF('MI H'!$D$5:$D$72,CLUBS!$B16,'MI H'!$P$5:$P$72)+SUMIF('CA F'!$D$5:$D$72,CLUBS!$B16,'CA F'!$P$5:$P$72)+SUMIF('CA H'!$D$5:$D$72,CLUBS!$B16,'CA H'!$P$5:$P$72)+SUMIF('JU F'!$D$5:$D$72,CLUBS!$B16,'JU F'!$P$5:$P$72)+SUMIF('JU H'!$D$5:$D$72,CLUBS!$B16,'JU H'!$P$5:$P$72)</f>
        <v>0</v>
      </c>
      <c r="O16" s="26">
        <f>COUNTIFS('MP F'!$D$5:$D$72,CLUBS!$B16,'MP F'!$Q$5:$Q$72,"&gt;0")+COUNTIFS('MP H'!$D$5:$D$72,CLUBS!$B16,'MP H'!$Q$5:$Q$72,"&gt;0")+COUNTIFS('PO F'!$D$5:$D$72,CLUBS!$B16,'PO F'!$Q$5:$Q$72,"&gt;0")+COUNTIFS('PO H'!$D$5:$D$72,CLUBS!$B16,'PO H'!$Q$5:$Q$72,"&gt;0")+COUNTIFS('PU F'!$D$5:$D$72,CLUBS!$B16,'PU F'!$Q$5:$Q$72,"&gt;0")+COUNTIFS('PU H'!$D$5:$D$72,CLUBS!$B16,'PU H'!$Q$5:$Q$72,"&gt;0")+COUNTIFS('BE F'!$D$5:$D$72,CLUBS!$B16,'BE F'!$Q$5:$Q$72,"&gt;0")+COUNTIFS('BE H'!$D$5:$D$72,CLUBS!$B16,'BE H'!$Q$5:$Q$72,"&gt;0")+COUNTIFS('MI F'!$D$5:$D$72,CLUBS!$B16,'MI F'!$Q$5:$Q$72,"&gt;0")+COUNTIFS('MI H'!$D$5:$D$72,CLUBS!$B16,'MI H'!$Q$5:$Q$72,"&gt;0")+COUNTIFS('CA F'!$D$5:$D$72,CLUBS!$B16,'CA F'!$Q$5:$Q$72,"&gt;0")+COUNTIFS('CA H'!$D$5:$D$72,CLUBS!$B16,'CA H'!$Q$5:$Q$72,"&gt;0")+COUNTIFS('JU F'!$D$5:$D$72,CLUBS!$B16,'JU F'!$Q$5:$Q$72,"&gt;0")+COUNTIFS('JU H'!$D$5:$D$72,CLUBS!$B16,'JU H'!$Q$5:$Q$72,"&gt;0")</f>
        <v>0</v>
      </c>
      <c r="P16" s="26">
        <f>SUMIF('MP F'!$D$5:$D$72,CLUBS!$B16,'MP F'!$R$5:$R$72)+SUMIF('MP H'!$D$5:$D$72,CLUBS!$B16,'MP H'!$R$5:$R$72)+SUMIF('PO F'!$D$5:$D$72,CLUBS!$B16,'PO F'!$R$5:$R$72)+SUMIF('PO H'!$D$5:$D$72,CLUBS!$B16,'PO H'!$R$5:$R$72)+SUMIF('PU F'!$D$5:$D$72,CLUBS!$B16,'PU F'!$R$5:$R$72)+SUMIF('PU H'!$D$5:$D$72,CLUBS!$B16,'PU H'!$R$5:$R$72)+SUMIF('BE F'!$D$5:$D$72,CLUBS!$B16,'BE F'!$R$5:$R$72)+SUMIF('BE H'!$D$5:$D$72,CLUBS!$B16,'BE H'!$R$5:$R$72)+SUMIF('MI F'!$D$5:$D$72,CLUBS!$B16,'MI F'!$R$5:$R$72)+SUMIF('MI H'!$D$5:$D$72,CLUBS!$B16,'MI H'!$R$5:$R$72)+SUMIF('CA F'!$D$5:$D$72,CLUBS!$B16,'CA F'!$R$5:$R$72)+SUMIF('CA H'!$D$5:$D$72,CLUBS!$B16,'CA H'!$R$5:$R$72)+SUMIF('JU F'!$D$5:$D$72,CLUBS!$B16,'JU F'!$R$5:$R$72)+SUMIF('JU H'!$D$5:$D$72,CLUBS!$B16,'JU H'!$R$5:$R$72)</f>
        <v>0</v>
      </c>
      <c r="Q16" s="67">
        <f>COUNTIFS('MP F'!$D$5:$D$72,CLUBS!$B16,'MP F'!$S$5:$S$72,"&gt;0")+COUNTIFS('MP H'!$D$5:$D$72,CLUBS!$B16,'MP H'!$S$5:$S$72,"&gt;0")+COUNTIFS('PO F'!$D$5:$D$72,CLUBS!$B16,'PO F'!$S$5:$S$72,"&gt;0")+COUNTIFS('PO H'!$D$5:$D$72,CLUBS!$B16,'PO H'!$S$5:$S$72,"&gt;0")+COUNTIFS('PU F'!$D$5:$D$72,CLUBS!$B16,'PU F'!$S$5:$S$72,"&gt;0")+COUNTIFS('PU H'!$D$5:$D$72,CLUBS!$B16,'PU H'!$S$5:$S$72,"&gt;0")+COUNTIFS('BE F'!$D$5:$D$72,CLUBS!$B16,'BE F'!$S$5:$S$72,"&gt;0")+COUNTIFS('BE H'!$D$5:$D$72,CLUBS!$B16,'BE H'!$S$5:$S$72,"&gt;0")+COUNTIFS('MI F'!$D$5:$D$72,CLUBS!$B16,'MI F'!$S$5:$S$72,"&gt;0")+COUNTIFS('MI H'!$D$5:$D$72,CLUBS!$B16,'MI H'!$S$5:$S$72,"&gt;0")+COUNTIFS('CA F'!$D$5:$D$72,CLUBS!$B16,'CA F'!$S$5:$S$72,"&gt;0")+COUNTIFS('CA H'!$D$5:$D$72,CLUBS!$B16,'CA H'!$S$5:$S$72,"&gt;0")+COUNTIFS('JU F'!$D$5:$D$72,CLUBS!$B16,'JU F'!$S$5:$S$72,"&gt;0")+COUNTIFS('JU H'!$D$5:$D$72,CLUBS!$B16,'JU H'!$S$5:$S$72,"&gt;0")</f>
        <v>0</v>
      </c>
      <c r="R16" s="67">
        <f>SUMIF('MP F'!$D$5:$D$72,CLUBS!$B16,'MP F'!$T$5:$T$72)+SUMIF('MP H'!$D$5:$D$72,CLUBS!$B16,'MP H'!$T$5:$T$72)+SUMIF('PO F'!$D$5:$D$72,CLUBS!$B16,'PO F'!$T$5:$T$72)+SUMIF('PO H'!$D$5:$D$72,CLUBS!$B16,'PO H'!$T$5:$T$72)+SUMIF('PU F'!$D$5:$D$72,CLUBS!$B16,'PU F'!$T$5:$T$72)+SUMIF('PU H'!$D$5:$D$72,CLUBS!$B16,'PU H'!$T$5:$T$72)+SUMIF('BE F'!$D$5:$D$72,CLUBS!$B16,'BE F'!$T$5:$T$72)+SUMIF('BE H'!$D$5:$D$72,CLUBS!$B16,'BE H'!$T$5:$T$72)+SUMIF('MI F'!$D$5:$D$72,CLUBS!$B16,'MI F'!$T$5:$T$72)+SUMIF('MI H'!$D$5:$D$72,CLUBS!$B16,'MI H'!$T$5:$T$72)+SUMIF('CA F'!$D$5:$D$72,CLUBS!$B16,'CA F'!$T$5:$T$72)+SUMIF('CA H'!$D$5:$D$72,CLUBS!$B16,'CA H'!$T$5:$T$72)+SUMIF('JU F'!$D$5:$D$72,CLUBS!$B16,'JU F'!$T$5:$T$72)+SUMIF('JU H'!$D$5:$D$72,CLUBS!$B16,'JU H'!$T$5:$T$72)</f>
        <v>0</v>
      </c>
      <c r="S16" s="26">
        <f>COUNTIFS('MP F'!$D$5:$D$72,CLUBS!$B16,'MP F'!$U$5:$U$72,"&gt;0")+COUNTIFS('MP H'!$D$5:$D$72,CLUBS!$B16,'MP H'!$U$5:$U$72,"&gt;0")+COUNTIFS('PO F'!$D$5:$D$72,CLUBS!$B16,'PO F'!$U$5:$U$72,"&gt;0")+COUNTIFS('PO H'!$D$5:$D$72,CLUBS!$B16,'PO H'!$U$5:$U$72,"&gt;0")+COUNTIFS('PU F'!$D$5:$D$72,CLUBS!$B16,'PU F'!$U$5:$U$72,"&gt;0")+COUNTIFS('PU H'!$D$5:$D$72,CLUBS!$B16,'PU H'!$U$5:$U$72,"&gt;0")+COUNTIFS('BE F'!$D$5:$D$72,CLUBS!$B16,'BE F'!$U$5:$U$72,"&gt;0")+COUNTIFS('BE H'!$D$5:$D$72,CLUBS!$B16,'BE H'!$U$5:$U$72,"&gt;0")+COUNTIFS('MI F'!$D$5:$D$72,CLUBS!$B16,'MI F'!$U$5:$U$72,"&gt;0")+COUNTIFS('MI H'!$D$5:$D$72,CLUBS!$B16,'MI H'!$U$5:$U$72,"&gt;0")+COUNTIFS('CA F'!$D$5:$D$72,CLUBS!$B16,'CA F'!$U$5:$U$72,"&gt;0")+COUNTIFS('CA H'!$D$5:$D$72,CLUBS!$B16,'CA H'!$U$5:$U$72,"&gt;0")+COUNTIFS('JU F'!$D$5:$D$72,CLUBS!$B16,'JU F'!$U$5:$U$72,"&gt;0")+COUNTIFS('JU H'!$D$5:$D$72,CLUBS!$B16,'JU H'!$U$5:$U$72,"&gt;0")</f>
        <v>0</v>
      </c>
      <c r="T16" s="26">
        <f>SUMIF('MP F'!$D$5:$D$72,CLUBS!$B16,'MP F'!$V$5:$V$72)+SUMIF('MP H'!$D$5:$D$72,CLUBS!$B16,'MP H'!$V$5:$V$72)+SUMIF('PO F'!$D$5:$D$72,CLUBS!$B16,'PO F'!$V$5:$V$72)+SUMIF('PO H'!$D$5:$D$72,CLUBS!$B16,'PO H'!$V$5:$V$72)+SUMIF('PU F'!$D$5:$D$72,CLUBS!$B16,'PU F'!$V$5:$V$72)+SUMIF('PU H'!$D$5:$D$72,CLUBS!$B16,'PU H'!$V$5:$V$72)+SUMIF('BE F'!$D$5:$D$72,CLUBS!$B16,'BE F'!$V$5:$V$72)+SUMIF('BE H'!$D$5:$D$72,CLUBS!$B16,'BE H'!$V$5:$V$72)+SUMIF('MI F'!$D$5:$D$72,CLUBS!$B16,'MI F'!$V$5:$V$72)+SUMIF('MI H'!$D$5:$D$72,CLUBS!$B16,'MI H'!$V$5:$V$72)+SUMIF('CA F'!$D$5:$D$72,CLUBS!$B16,'CA F'!$V$5:$V$72)+SUMIF('CA H'!$D$5:$D$72,CLUBS!$B16,'CA H'!$V$5:$V$72)+SUMIF('JU F'!$D$5:$D$72,CLUBS!$B16,'JU F'!$V$5:$V$72)+SUMIF('JU H'!$D$5:$D$72,CLUBS!$B16,'JU H'!$V$5:$V$72)</f>
        <v>0</v>
      </c>
      <c r="U16" s="67">
        <f>COUNTIFS('MP F'!$D$5:$D$72,CLUBS!$B16,'MP F'!$W$5:$W$72,"&gt;0")+COUNTIFS('MP H'!$D$5:$D$72,CLUBS!$B16,'MP H'!$W$5:$W$72,"&gt;0")+COUNTIFS('PO F'!$D$5:$D$72,CLUBS!$B16,'PO F'!$W$5:$W$72,"&gt;0")+COUNTIFS('PO H'!$D$5:$D$72,CLUBS!$B16,'PO H'!$W$5:$W$72,"&gt;0")+COUNTIFS('PU F'!$D$5:$D$72,CLUBS!$B16,'PU F'!$W$5:$W$72,"&gt;0")+COUNTIFS('PU H'!$D$5:$D$72,CLUBS!$B16,'PU H'!$W$5:$W$72,"&gt;0")+COUNTIFS('BE F'!$D$5:$D$72,CLUBS!$B16,'BE F'!$W$5:$W$72,"&gt;0")+COUNTIFS('BE H'!$D$5:$D$72,CLUBS!$B16,'BE H'!$W$5:$W$72,"&gt;0")+COUNTIFS('MI F'!$D$5:$D$72,CLUBS!$B16,'MI F'!$W$5:$W$72,"&gt;0")+COUNTIFS('MI H'!$D$5:$D$72,CLUBS!$B16,'MI H'!$W$5:$W$72,"&gt;0")+COUNTIFS('CA F'!$D$5:$D$72,CLUBS!$B16,'CA F'!$W$5:$W$72,"&gt;0")+COUNTIFS('CA H'!$D$5:$D$72,CLUBS!$B16,'CA H'!$W$5:$W$72,"&gt;0")+COUNTIFS('JU F'!$D$5:$D$72,CLUBS!$B16,'JU F'!$W$5:$W$72,"&gt;0")+COUNTIFS('JU H'!$D$5:$D$72,CLUBS!$B16,'JU H'!$W$5:$W$72,"&gt;0")</f>
        <v>0</v>
      </c>
      <c r="V16" s="67">
        <f>SUMIF('MP F'!$D$5:$D$72,CLUBS!$B16,'MP F'!$X$5:$X$72)+SUMIF('MP H'!$D$5:$D$72,CLUBS!$B16,'MP H'!$X$5:$X$72)+SUMIF('PO F'!$D$5:$D$72,CLUBS!$B16,'PO F'!$X$5:$X$72)+SUMIF('PO H'!$D$5:$D$72,CLUBS!$B16,'PO H'!$X$5:$X$72)+SUMIF('PU F'!$D$5:$D$72,CLUBS!$B16,'PU F'!$X$5:$X$72)+SUMIF('PU H'!$D$5:$D$72,CLUBS!$B16,'PU H'!$X$5:$X$72)+SUMIF('BE F'!$D$5:$D$72,CLUBS!$B16,'BE F'!$X$5:$X$72)+SUMIF('BE H'!$D$5:$D$72,CLUBS!$B16,'BE H'!$X$5:$X$72)+SUMIF('MI F'!$D$5:$D$72,CLUBS!$B16,'MI F'!$X$5:$X$72)+SUMIF('MI H'!$D$5:$D$72,CLUBS!$B16,'MI H'!$X$5:$X$72)+SUMIF('CA F'!$D$5:$D$72,CLUBS!$B16,'CA F'!$X$5:$X$72)+SUMIF('CA H'!$D$5:$D$72,CLUBS!$B16,'CA H'!$X$5:$X$72)+SUMIF('JU F'!$D$5:$D$72,CLUBS!$B16,'JU F'!$X$5:$X$72)+SUMIF('JU H'!$D$5:$D$72,CLUBS!$B16,'JU H'!$X$5:$X$72)</f>
        <v>0</v>
      </c>
      <c r="W16" s="26">
        <f>COUNTIFS('MP F'!$D$5:$D$72,CLUBS!$B16,'MP F'!$Y$5:$Y$72,"&gt;0")+COUNTIFS('MP H'!$D$5:$D$72,CLUBS!$B16,'MP H'!$Y$5:$Y$72,"&gt;0")+COUNTIFS('PO F'!$D$5:$D$72,CLUBS!$B16,'PO F'!$Y$5:$Y$72,"&gt;0")+COUNTIFS('PO H'!$D$5:$D$72,CLUBS!$B16,'PO H'!$Y$5:$Y$72,"&gt;0")+COUNTIFS('PU F'!$D$5:$D$72,CLUBS!$B16,'PU F'!$Y$5:$Y$72,"&gt;0")+COUNTIFS('PU H'!$D$5:$D$72,CLUBS!$B16,'PU H'!$Y$5:$Y$72,"&gt;0")+COUNTIFS('BE F'!$D$5:$D$72,CLUBS!$B16,'BE F'!$Y$5:$Y$72,"&gt;0")+COUNTIFS('BE H'!$D$5:$D$72,CLUBS!$B16,'BE H'!$Y$5:$Y$72,"&gt;0")+COUNTIFS('MI F'!$D$5:$D$72,CLUBS!$B16,'MI F'!$Y$5:$Y$72,"&gt;0")+COUNTIFS('MI H'!$D$5:$D$72,CLUBS!$B16,'MI H'!$Y$5:$Y$72,"&gt;0")+COUNTIFS('CA F'!$D$5:$D$72,CLUBS!$B16,'CA F'!$Y$5:$Y$72,"&gt;0")+COUNTIFS('CA H'!$D$5:$D$72,CLUBS!$B16,'CA H'!$Y$5:$Y$72,"&gt;0")+COUNTIFS('JU F'!$D$5:$D$72,CLUBS!$B16,'JU F'!$Y$5:$Y$72,"&gt;0")+COUNTIFS('JU H'!$D$5:$D$72,CLUBS!$B16,'JU H'!$Y$5:$Y$72,"&gt;0")</f>
        <v>0</v>
      </c>
      <c r="X16" s="26">
        <f>SUMIF('MP F'!$D$5:$D$72,CLUBS!$B16,'MP F'!$Z$5:$Z$72)+SUMIF('MP H'!$D$5:$D$72,CLUBS!$B16,'MP H'!$Z$5:$Z$72)+SUMIF('PO F'!$D$5:$D$72,CLUBS!$B16,'PO F'!$Z$5:$Z$72)+SUMIF('PO H'!$D$5:$D$72,CLUBS!$B16,'PO H'!$Z$5:$Z$72)+SUMIF('PU F'!$D$5:$D$72,CLUBS!$B16,'PU F'!$Z$5:$Z$72)+SUMIF('PU H'!$D$5:$D$72,CLUBS!$B16,'PU H'!$Z$5:$Z$72)+SUMIF('BE F'!$D$5:$D$72,CLUBS!$B16,'BE F'!$Z$5:$Z$72)+SUMIF('BE H'!$D$5:$D$72,CLUBS!$B16,'BE H'!$Z$5:$Z$72)+SUMIF('MI F'!$D$5:$D$72,CLUBS!$B16,'MI F'!$Z$5:$Z$72)+SUMIF('MI H'!$D$5:$D$72,CLUBS!$B16,'MI H'!$Z$5:$Z$72)+SUMIF('CA F'!$D$5:$D$72,CLUBS!$B16,'CA F'!$Z$5:$Z$72)+SUMIF('CA H'!$D$5:$D$72,CLUBS!$B16,'CA H'!$Z$5:$Z$72)+SUMIF('JU F'!$D$5:$D$72,CLUBS!$B16,'JU F'!$Z$5:$Z$72)+SUMIF('JU H'!$D$5:$D$72,CLUBS!$B16,'JU H'!$Z$5:$Z$72)</f>
        <v>0</v>
      </c>
      <c r="Y16" s="26">
        <f>COUNTIFS('MP F'!$D$5:$D$72,CLUBS!$B16,'MP F'!$AA$5:$AA$72,"&gt;0")+COUNTIFS('MP H'!$D$5:$D$72,CLUBS!$B16,'MP H'!$AA$5:$AA$72,"&gt;0")+COUNTIFS('PO F'!$D$5:$D$72,CLUBS!$B16,'PO F'!$AA$5:$AA$72,"&gt;0")+COUNTIFS('PO H'!$D$5:$D$72,CLUBS!$B16,'PO H'!$AA$5:$AA$72,"&gt;0")+COUNTIFS('PU F'!$D$5:$D$72,CLUBS!$B16,'PU F'!$AA$5:$AA$72,"&gt;0")+COUNTIFS('PU H'!$D$5:$D$72,CLUBS!$B16,'PU H'!$AA$5:$AA$72,"&gt;0")+COUNTIFS('BE F'!$D$5:$D$72,CLUBS!$B16,'BE F'!$AA$5:$AA$72,"&gt;0")+COUNTIFS('BE H'!$D$5:$D$72,CLUBS!$B16,'BE H'!$AA$5:$AA$72,"&gt;0")+COUNTIFS('MI F'!$D$5:$D$72,CLUBS!$B16,'MI F'!$AA$5:$AA$72,"&gt;0")+COUNTIFS('MI H'!$D$5:$D$72,CLUBS!$B16,'MI H'!$AA$5:$AA$72,"&gt;0")+COUNTIFS('CA F'!$D$5:$D$72,CLUBS!$B16,'CA F'!$AA$5:$AA$72,"&gt;0")+COUNTIFS('CA H'!$D$5:$D$72,CLUBS!$B16,'CA H'!$AA$5:$AA$72,"&gt;0")+COUNTIFS('JU F'!$D$5:$D$72,CLUBS!$B16,'JU F'!$AA$5:$AA$72,"&gt;0")+COUNTIFS('JU H'!$D$5:$D$72,CLUBS!$B16,'JU H'!$AA$5:$AA$72,"&gt;0")</f>
        <v>0</v>
      </c>
      <c r="Z16" s="26">
        <f>SUMIF('MP F'!$D$5:$D$72,CLUBS!$B16,'MP F'!$AB$5:$AB$72)+SUMIF('MP H'!$D$5:$D$72,CLUBS!$B16,'MP H'!$AB$5:$AB$72)+SUMIF('PO F'!$D$5:$D$72,CLUBS!$B16,'PO F'!$AB$5:$AB$72)+SUMIF('PO H'!$D$5:$D$72,CLUBS!$B16,'PO H'!$AB$5:$AB$72)+SUMIF('PU F'!$D$5:$D$72,CLUBS!$B16,'PU F'!$AB$5:$AB$72)+SUMIF('PU H'!$D$5:$D$72,CLUBS!$B16,'PU H'!$AB$5:$AB$72)+SUMIF('BE F'!$D$5:$D$72,CLUBS!$B16,'BE F'!$AB$5:$AB$72)+SUMIF('BE H'!$D$5:$D$72,CLUBS!$B16,'BE H'!$AB$5:$AB$72)+SUMIF('MI F'!$D$5:$D$72,CLUBS!$B16,'MI F'!$AB$5:$AB$72)+SUMIF('MI H'!$D$5:$D$72,CLUBS!$B16,'MI H'!$AB$5:$AB$72)+SUMIF('CA F'!$D$5:$D$72,CLUBS!$B16,'CA F'!$AB$5:$AB$72)+SUMIF('CA H'!$D$5:$D$72,CLUBS!$B16,'CA H'!$AB$5:$AB$72)+SUMIF('JU F'!$D$5:$D$72,CLUBS!$B16,'JU F'!$AB$5:$AB$72)+SUMIF('JU H'!$D$5:$D$72,CLUBS!$B16,'JU H'!$AB$5:$AB$72)</f>
        <v>0</v>
      </c>
      <c r="AA16" s="26">
        <f>COUNTIFS('MP F'!$D$5:$D$72,CLUBS!$B16,'MP F'!$AC$5:$AC$72,"&gt;0")+COUNTIFS('MP H'!$D$5:$D$72,CLUBS!$B16,'MP H'!$AC$5:$AC$72,"&gt;0")+COUNTIFS('PO F'!$D$5:$D$72,CLUBS!$B16,'PO F'!$AC$5:$AC$72,"&gt;0")+COUNTIFS('PO H'!$D$5:$D$72,CLUBS!$B16,'PO H'!$AC$5:$AC$72,"&gt;0")+COUNTIFS('PU F'!$D$5:$D$72,CLUBS!$B16,'PU F'!$AC$5:$AC$72,"&gt;0")+COUNTIFS('PU H'!$D$5:$D$72,CLUBS!$B16,'PU H'!$AC$5:$AC$72,"&gt;0")+COUNTIFS('BE F'!$D$5:$D$72,CLUBS!$B16,'BE F'!$AC$5:$AC$72,"&gt;0")+COUNTIFS('BE H'!$D$5:$D$72,CLUBS!$B16,'BE H'!$AC$5:$AC$72,"&gt;0")+COUNTIFS('MI F'!$D$5:$D$72,CLUBS!$B16,'MI F'!$AC$5:$AC$72,"&gt;0")+COUNTIFS('MI H'!$D$5:$D$72,CLUBS!$B16,'MI H'!$AC$5:$AC$72,"&gt;0")+COUNTIFS('CA F'!$D$5:$D$72,CLUBS!$B16,'CA F'!$AC$5:$AC$72,"&gt;0")+COUNTIFS('CA H'!$D$5:$D$72,CLUBS!$B16,'CA H'!$AC$5:$AC$72,"&gt;0")+COUNTIFS('JU F'!$D$5:$D$72,CLUBS!$B16,'JU F'!$AC$5:$AC$72,"&gt;0")+COUNTIFS('JU H'!$D$5:$D$72,CLUBS!$B16,'JU H'!$AC$5:$AC$72,"&gt;0")</f>
        <v>0</v>
      </c>
      <c r="AB16" s="26">
        <f>SUMIF('MP F'!$D$5:$D$72,CLUBS!$B16,'MP F'!$AD$5:$AD$72)+SUMIF('MP H'!$D$5:$D$72,CLUBS!$B16,'MP H'!$AD$5:$AD$72)+SUMIF('PO F'!$D$5:$D$72,CLUBS!$B16,'PO F'!$AD$5:$AD$72)+SUMIF('PO H'!$D$5:$D$72,CLUBS!$B16,'PO H'!$AD$5:$AD$72)+SUMIF('PU F'!$D$5:$D$72,CLUBS!$B16,'PU F'!$AD$5:$AD$72)+SUMIF('PU H'!$D$5:$D$72,CLUBS!$B16,'PU H'!$AD$5:$AD$72)+SUMIF('BE F'!$D$5:$D$72,CLUBS!$B16,'BE F'!$AD$5:$AD$72)+SUMIF('BE H'!$D$5:$D$72,CLUBS!$B16,'BE H'!$AD$5:$AD$72)+SUMIF('MI F'!$D$5:$D$72,CLUBS!$B16,'MI F'!$AD$5:$AD$72)+SUMIF('MI H'!$D$5:$D$72,CLUBS!$B16,'MI H'!$AD$5:$AD$72)+SUMIF('CA F'!$D$5:$D$72,CLUBS!$B16,'CA F'!$AD$5:$AD$72)+SUMIF('CA H'!$D$5:$D$72,CLUBS!$B16,'CA H'!$AD$5:$AD$72)+SUMIF('JU F'!$D$5:$D$72,CLUBS!$B16,'JU F'!$AD$5:$AD$72)+SUMIF('JU H'!$D$5:$D$72,CLUBS!$B16,'JU H'!$AD$5:$AD$72)</f>
        <v>0</v>
      </c>
      <c r="AC16" s="26">
        <f>COUNTIFS('MP F'!$D$5:$D$72,CLUBS!$B16,'MP F'!$AE$5:$AE$72,"&gt;0")+COUNTIFS('MP H'!$D$5:$D$72,CLUBS!$B16,'MP H'!$AE$5:$AE$72,"&gt;0")+COUNTIFS('PO F'!$D$5:$D$72,CLUBS!$B16,'PO F'!$AE$5:$AE$72,"&gt;0")+COUNTIFS('PO H'!$D$5:$D$72,CLUBS!$B16,'PO H'!$AE$5:$AE$72,"&gt;0")+COUNTIFS('PU F'!$D$5:$D$72,CLUBS!$B16,'PU F'!$AE$5:$AE$72,"&gt;0")+COUNTIFS('PU H'!$D$5:$D$72,CLUBS!$B16,'PU H'!$AE$5:$AE$72,"&gt;0")+COUNTIFS('BE F'!$D$5:$D$72,CLUBS!$B16,'BE F'!$AE$5:$AE$72,"&gt;0")+COUNTIFS('BE H'!$D$5:$D$72,CLUBS!$B16,'BE H'!$AE$5:$AE$72,"&gt;0")+COUNTIFS('MI F'!$D$5:$D$72,CLUBS!$B16,'MI F'!$AE$5:$AE$72,"&gt;0")+COUNTIFS('MI H'!$D$5:$D$72,CLUBS!$B16,'MI H'!$AE$5:$AE$72,"&gt;0")+COUNTIFS('CA F'!$D$5:$D$72,CLUBS!$B16,'CA F'!$AE$5:$AE$72,"&gt;0")+COUNTIFS('CA H'!$D$5:$D$72,CLUBS!$B16,'CA H'!$AE$5:$AE$72,"&gt;0")+COUNTIFS('JU F'!$D$5:$D$72,CLUBS!$B16,'JU F'!$AE$5:$AE$72,"&gt;0")+COUNTIFS('JU H'!$D$5:$D$72,CLUBS!$B16,'JU H'!$AE$5:$AE$72,"&gt;0")</f>
        <v>0</v>
      </c>
      <c r="AD16" s="26">
        <f>SUMIF('MP F'!$D$5:$D$72,CLUBS!$B16,'MP F'!$AF$5:$AF$72)+SUMIF('MP H'!$D$5:$D$72,CLUBS!$B16,'MP H'!$AF$5:$AF$72)+SUMIF('PO F'!$D$5:$D$72,CLUBS!$B16,'PO F'!$AF$5:$AF$72)+SUMIF('PO H'!$D$5:$D$72,CLUBS!$B16,'PO H'!$AF$5:$AF$72)+SUMIF('PU F'!$D$5:$D$72,CLUBS!$B16,'PU F'!$AF$5:$AF$72)+SUMIF('PU H'!$D$5:$D$72,CLUBS!$B16,'PU H'!$AF$5:$AF$72)+SUMIF('BE F'!$D$5:$D$72,CLUBS!$B16,'BE F'!$AF$5:$AF$72)+SUMIF('BE H'!$D$5:$D$72,CLUBS!$B16,'BE H'!$AF$5:$AF$72)+SUMIF('MI F'!$D$5:$D$72,CLUBS!$B16,'MI F'!$AF$5:$AF$72)+SUMIF('MI H'!$D$5:$D$72,CLUBS!$B16,'MI H'!$AF$5:$AF$72)+SUMIF('CA F'!$D$5:$D$72,CLUBS!$B16,'CA F'!$AF$5:$AF$72)+SUMIF('CA H'!$D$5:$D$72,CLUBS!$B16,'CA H'!$AF$5:$AF$72)+SUMIF('JU F'!$D$5:$D$72,CLUBS!$B16,'JU F'!$AF$5:$AF$72)+SUMIF('JU H'!$D$5:$D$72,CLUBS!$B16,'JU H'!$AF$5:$AF$72)</f>
        <v>0</v>
      </c>
      <c r="AE16" s="26">
        <f>COUNTIFS('MP F'!$D$5:$D$72,CLUBS!$B16,'MP F'!$AG$5:$AG$72,"&gt;0")+COUNTIFS('MP H'!$D$5:$D$72,CLUBS!$B16,'MP H'!$AG$5:$AG$72,"&gt;0")+COUNTIFS('PO F'!$D$5:$D$72,CLUBS!$B16,'PO F'!$AG$5:$AG$72,"&gt;0")+COUNTIFS('PO H'!$D$5:$D$72,CLUBS!$B16,'PO H'!$AG$5:$AG$72,"&gt;0")+COUNTIFS('PU F'!$D$5:$D$72,CLUBS!$B16,'PU F'!$AG$5:$AG$72,"&gt;0")+COUNTIFS('PU H'!$D$5:$D$72,CLUBS!$B16,'PU H'!$AG$5:$AG$72,"&gt;0")+COUNTIFS('BE F'!$D$5:$D$72,CLUBS!$B16,'BE F'!$AG$5:$AG$72,"&gt;0")+COUNTIFS('BE H'!$D$5:$D$72,CLUBS!$B16,'BE H'!$AG$5:$AG$72,"&gt;0")+COUNTIFS('MI F'!$D$5:$D$72,CLUBS!$B16,'MI F'!$AG$5:$AG$72,"&gt;0")+COUNTIFS('MI H'!$D$5:$D$72,CLUBS!$B16,'MI H'!$AG$5:$AG$72,"&gt;0")+COUNTIFS('CA F'!$D$5:$D$72,CLUBS!$B16,'CA F'!$AG$5:$AG$72,"&gt;0")+COUNTIFS('CA H'!$D$5:$D$72,CLUBS!$B16,'CA H'!$AG$5:$AG$72,"&gt;0")+COUNTIFS('JU F'!$D$5:$D$72,CLUBS!$B16,'JU F'!$AG$5:$AG$72,"&gt;0")+COUNTIFS('JU H'!$D$5:$D$72,CLUBS!$B16,'JU H'!$AG$5:$AG$72,"&gt;0")</f>
        <v>0</v>
      </c>
      <c r="AF16" s="26">
        <f>SUMIF('MP F'!$D$5:$D$72,CLUBS!$B16,'MP F'!$AH$5:$AH$72)+SUMIF('MP H'!$D$5:$D$72,CLUBS!$B16,'MP H'!$AH$5:$AH$72)+SUMIF('PO F'!$D$5:$D$72,CLUBS!$B16,'PO F'!$AH$5:$AH$72)+SUMIF('PO H'!$D$5:$D$72,CLUBS!$B16,'PO H'!$AH$5:$AH$72)+SUMIF('PU F'!$D$5:$D$72,CLUBS!$B16,'PU F'!$AH$5:$AH$72)+SUMIF('PU H'!$D$5:$D$72,CLUBS!$B16,'PU H'!$AH$5:$AH$72)+SUMIF('BE F'!$D$5:$D$72,CLUBS!$B16,'BE F'!$AH$5:$AH$72)+SUMIF('BE H'!$D$5:$D$72,CLUBS!$B16,'BE H'!$AH$5:$AH$72)+SUMIF('MI F'!$D$5:$D$72,CLUBS!$B16,'MI F'!$AH$5:$AH$72)+SUMIF('MI H'!$D$5:$D$72,CLUBS!$B16,'MI H'!$AH$5:$AH$72)+SUMIF('CA F'!$D$5:$D$72,CLUBS!$B16,'CA F'!$AH$5:$AH$72)+SUMIF('CA H'!$D$5:$D$72,CLUBS!$B16,'CA H'!$AH$5:$AH$72)+SUMIF('JU F'!$D$5:$D$72,CLUBS!$B16,'JU F'!$AH$5:$AH$72)+SUMIF('JU H'!$D$5:$D$72,CLUBS!$B16,'JU H'!$AH$5:$AH$72)</f>
        <v>0</v>
      </c>
      <c r="AG16" s="16">
        <f t="shared" si="2"/>
        <v>5</v>
      </c>
      <c r="AH16" s="28">
        <f t="shared" si="3"/>
        <v>328</v>
      </c>
      <c r="AI16" s="29">
        <f t="shared" si="4"/>
        <v>65.600000000000009</v>
      </c>
      <c r="AJ16" s="14">
        <f>COUNTIF('Licenciés Jeunes 2023'!F:F,CLUBS!B16)</f>
        <v>12</v>
      </c>
      <c r="AK16" s="27">
        <f t="shared" si="5"/>
        <v>27.333333333333332</v>
      </c>
      <c r="AL16" s="22"/>
    </row>
    <row r="17" spans="1:38" ht="13.5">
      <c r="A17" s="34">
        <f t="shared" si="0"/>
        <v>6</v>
      </c>
      <c r="B17" s="62" t="s">
        <v>64</v>
      </c>
      <c r="C17" s="14">
        <f>COUNTIFS('MP F'!$D$5:$D$72,CLUBS!$B17,'MP F'!$E$5:$E$72,"&gt;0")+COUNTIFS('MP H'!$D$5:$D$72,CLUBS!$B17,'MP H'!$E$5:$E$72,"&gt;0")+COUNTIFS('PO F'!$D$5:$D$72,CLUBS!$B17,'PO F'!$E$5:$E$72,"&gt;0")+COUNTIFS('PO H'!$D$5:$D$72,CLUBS!$B17,'PO H'!$E$5:$E$72,"&gt;0")+COUNTIFS('PU F'!$D$5:$D$72,CLUBS!$B17,'PU F'!$E$5:$E$72,"&gt;0")+COUNTIFS('PU H'!$D$5:$D$72,CLUBS!$B17,'PU H'!$E$5:$E$72,"&gt;0")+COUNTIFS('BE F'!$D$5:$D$72,CLUBS!$B17,'BE F'!$E$5:$E$72,"&gt;0")+COUNTIFS('BE H'!$D$5:$D$72,CLUBS!$B17,'BE H'!$E$5:$E$72,"&gt;0")+COUNTIFS('MI F'!$D$5:$D$72,CLUBS!$B17,'MI F'!$E$5:$E$72,"&gt;0")+COUNTIFS('MI H'!$D$5:$D$72,CLUBS!$B17,'MI H'!$E$5:$E$72,"&gt;0")+COUNTIFS('CA F'!$D$5:$D$72,CLUBS!$B17,'CA F'!$E$5:$E$72,"&gt;0")+COUNTIFS('CA H'!$D$5:$D$72,CLUBS!$B17,'CA H'!$E$5:$E$72,"&gt;0")+COUNTIFS('JU F'!$D$5:$D$72,CLUBS!$B17,'JU F'!$E$5:$E$72,"&gt;0")+COUNTIFS('JU H'!$D$5:$D$72,CLUBS!$B17,'JU H'!$E$5:$E$72,"&gt;0")</f>
        <v>11</v>
      </c>
      <c r="D17" s="27">
        <f>SUMIF('MP F'!$D$5:$D$72,CLUBS!$B17,'MP F'!$F$5:$F$72)+SUMIF('MP H'!$D$5:$D$72,CLUBS!$B17,'MP H'!$F$5:$F$72)+SUMIF('PO F'!$D$5:$D$72,CLUBS!$B17,'PO F'!$F$5:$F$72)+SUMIF('PO H'!$D$5:$D$72,CLUBS!$B17,'PO H'!$F$5:$F$72)+SUMIF('PU F'!$D$5:$D$72,CLUBS!$B17,'PU F'!$F$5:$F$72)+SUMIF('PU H'!$D$5:$D$72,CLUBS!$B17,'PU H'!$F$5:$F$72)+SUMIF('BE F'!$D$5:$D$72,CLUBS!$B17,'BE F'!$F$5:$F$72)+SUMIF('BE H'!$D$5:$D$72,CLUBS!$B17,'BE H'!$F$5:$F$72)+SUMIF('MI F'!$D$5:$D$72,CLUBS!$B17,'MI F'!$F$5:$F$72)+SUMIF('MI H'!$D$5:$D$72,CLUBS!$B17,'MI H'!$F$5:$F$72)+SUMIF('CA F'!$D$5:$D$72,CLUBS!$B17,'CA F'!$F$5:$F$72)+SUMIF('CA H'!$D$5:$D$72,CLUBS!$B17,'CA H'!$F$5:$F$72)+SUMIF('JU F'!$D$5:$D$72,CLUBS!$B17,'JU F'!$F$5:$F$72)+SUMIF('JU H'!$D$5:$D$72,CLUBS!$B17,'JU H'!$F$5:$F$72)</f>
        <v>1218</v>
      </c>
      <c r="E17" s="67">
        <f>COUNTIFS('MP F'!$D$5:$D$72,CLUBS!$B17,'MP F'!$G$5:$G$72,"&gt;0")+COUNTIFS('MP H'!$D$5:$D$72,CLUBS!$B17,'MP H'!$G$5:$G$72,"&gt;0")+COUNTIFS('PO F'!$D$5:$D$72,CLUBS!$B17,'PO F'!$G$5:$G$72,"&gt;0")+COUNTIFS('PO H'!$D$5:$D$72,CLUBS!$B17,'PO H'!$G$5:$G$72,"&gt;0")+COUNTIFS('PU F'!$D$5:$D$72,CLUBS!$B17,'PU F'!$G$5:$G$72,"&gt;0")+COUNTIFS('PU H'!$D$5:$D$72,CLUBS!$B17,'PU H'!$G$5:$G$72,"&gt;0")+COUNTIFS('BE F'!$D$5:$D$72,CLUBS!$B17,'BE F'!$G$5:$G$72,"&gt;0")+COUNTIFS('BE H'!$D$5:$D$72,CLUBS!$B17,'BE H'!$G$5:$G$72,"&gt;0")+COUNTIFS('MI F'!$D$5:$D$72,CLUBS!$B17,'MI F'!$G$5:$G$72,"&gt;0")+COUNTIFS('MI H'!$D$5:$D$72,CLUBS!$B17,'MI H'!$G$5:$G$72,"&gt;0")+COUNTIFS('CA F'!$D$5:$D$72,CLUBS!$B17,'CA F'!$G$5:$G$72,"&gt;0")+COUNTIFS('CA H'!$D$5:$D$72,CLUBS!$B17,'CA H'!$G$5:$G$72,"&gt;0")+COUNTIFS('JU F'!$D$5:$D$72,CLUBS!$B17,'JU F'!$G$5:$G$72,"&gt;0")+COUNTIFS('JU H'!$D$5:$D$72,CLUBS!$B17,'JU H'!$G$5:$G$72,"&gt;0")</f>
        <v>7</v>
      </c>
      <c r="F17" s="68">
        <f>SUMIF('MP F'!$D$5:$D$72,CLUBS!$B17,'MP F'!$H$5:$H$72)+SUMIF('MP H'!$D$5:$D$72,CLUBS!$B17,'MP H'!$H$5:$H$72)+SUMIF('PO F'!$D$5:$D$72,CLUBS!$B17,'PO F'!$H$5:$H$72)+SUMIF('PO H'!$D$5:$D$72,CLUBS!$B17,'PO H'!$H$5:$H$72)+SUMIF('PU F'!$D$5:$D$72,CLUBS!$B17,'PU F'!$H$5:$H$72)+SUMIF('PU H'!$D$5:$D$72,CLUBS!$B17,'PU H'!$H$5:$H$72)+SUMIF('BE F'!$D$5:$D$72,CLUBS!$B17,'BE F'!$H$5:$H$72)+SUMIF('BE H'!$D$5:$D$72,CLUBS!$B17,'BE H'!$H$5:$H$72)+SUMIF('MI F'!$D$5:$D$72,CLUBS!$B17,'MI F'!$H$5:$H$72)+SUMIF('MI H'!$D$5:$D$72,CLUBS!$B17,'MI H'!$H$5:$H$72)+SUMIF('CA F'!$D$5:$D$72,CLUBS!$B17,'CA F'!$H$5:$H$72)+SUMIF('CA H'!$D$5:$D$72,CLUBS!$B17,'CA H'!$H$5:$H$72)+SUMIF('JU F'!$D$5:$D$72,CLUBS!$B17,'JU F'!$H$5:$H$72)+SUMIF('JU H'!$D$5:$D$72,CLUBS!$B17,'JU H'!$H$5:$H$72)</f>
        <v>378</v>
      </c>
      <c r="G17" s="14">
        <f>COUNTIFS('MP F'!$D$5:$D$72,CLUBS!$B17,'MP F'!$I$5:$I$72,"&gt;0")+COUNTIFS('MP H'!$D$5:$D$72,CLUBS!$B17,'MP H'!$I$5:$I$72,"&gt;0")+COUNTIFS('PO F'!$D$5:$D$72,CLUBS!$B17,'PO F'!$I$5:$I$72,"&gt;0")+COUNTIFS('PO H'!$D$5:$D$72,CLUBS!$B17,'PO H'!$I$5:$I$72,"&gt;0")+COUNTIFS('PU F'!$D$5:$D$72,CLUBS!$B17,'PU F'!$I$5:$I$72,"&gt;0")+COUNTIFS('PU H'!$D$5:$D$72,CLUBS!$B17,'PU H'!$I$5:$I$72,"&gt;0")+COUNTIFS('BE F'!$D$5:$D$72,CLUBS!$B17,'BE F'!$I$5:$I$72,"&gt;0")+COUNTIFS('BE H'!$D$5:$D$72,CLUBS!$B17,'BE H'!$I$5:$I$72,"&gt;0")+COUNTIFS('MI F'!$D$5:$D$72,CLUBS!$B17,'MI F'!$I$5:$I$72,"&gt;0")+COUNTIFS('MI H'!$D$5:$D$72,CLUBS!$B17,'MI H'!$I$5:$I$72,"&gt;0")+COUNTIFS('CA F'!$D$5:$D$72,CLUBS!$B17,'CA F'!$I$5:$I$72,"&gt;0")+COUNTIFS('CA H'!$D$5:$D$72,CLUBS!$B17,'CA H'!$I$5:$I$72,"&gt;0")+COUNTIFS('JU F'!$D$5:$D$72,CLUBS!$B17,'JU F'!$I$5:$I$72,"&gt;0")+COUNTIFS('JU H'!$D$5:$D$72,CLUBS!$B17,'JU H'!$I$5:$I$72,"&gt;0")</f>
        <v>0</v>
      </c>
      <c r="H17" s="26">
        <f>SUMIF('MP F'!$D$5:$D$72,CLUBS!$B17,'MP F'!$J$5:$J$72)+SUMIF('MP H'!$D$5:$D$72,CLUBS!$B17,'MP H'!$J$5:$J$72)+SUMIF('PO F'!$D$5:$D$72,CLUBS!$B17,'PO F'!$J$5:$J$72)+SUMIF('PO H'!$D$5:$D$72,CLUBS!$B17,'PO H'!$J$5:$J$72)+SUMIF('PU F'!$D$5:$D$72,CLUBS!$B17,'PU F'!$J$5:$J$72)+SUMIF('PU H'!$D$5:$D$72,CLUBS!$B17,'PU H'!$J$5:$J$72)+SUMIF('BE F'!$D$5:$D$72,CLUBS!$B17,'BE F'!$J$5:$J$72)+SUMIF('BE H'!$D$5:$D$72,CLUBS!$B17,'BE H'!$J$5:$J$72)+SUMIF('MI F'!$D$5:$D$72,CLUBS!$B17,'MI F'!$J$5:$J$72)+SUMIF('MI H'!$D$5:$D$72,CLUBS!$B17,'MI H'!$J$5:$J$72)+SUMIF('CA F'!$D$5:$D$72,CLUBS!$B17,'CA F'!$J$5:$J$72)+SUMIF('CA H'!$D$5:$D$72,CLUBS!$B17,'CA H'!$J$5:$J$72)+SUMIF('JU F'!$D$5:$D$72,CLUBS!$B17,'JU F'!$J$5:$J$72)+SUMIF('JU H'!$D$5:$D$72,CLUBS!$B17,'JU H'!$J$5:$J$72)</f>
        <v>0</v>
      </c>
      <c r="I17" s="67">
        <f>COUNTIFS('MP F'!$D$5:$D$72,CLUBS!$B17,'MP F'!$K$5:$K$72,"&gt;0")+COUNTIFS('MP H'!$D$5:$D$72,CLUBS!$B17,'MP H'!$K$5:$K$72,"&gt;0")+COUNTIFS('PO F'!$D$5:$D$72,CLUBS!$B17,'PO F'!$K$5:$K$72,"&gt;0")+COUNTIFS('PO H'!$D$5:$D$72,CLUBS!$B17,'PO H'!$K$5:$K$72,"&gt;0")+COUNTIFS('PU F'!$D$5:$D$72,CLUBS!$B17,'PU F'!$K$5:$K$72,"&gt;0")+COUNTIFS('PU H'!$D$5:$D$72,CLUBS!$B17,'PU H'!$K$5:$K$72,"&gt;0")+COUNTIFS('BE F'!$D$5:$D$72,CLUBS!$B17,'BE F'!$K$5:$K$72,"&gt;0")+COUNTIFS('BE H'!$D$5:$D$72,CLUBS!$B17,'BE H'!$K$5:$K$72,"&gt;0")+COUNTIFS('MI F'!$D$5:$D$72,CLUBS!$B17,'MI F'!$K$5:$K$72,"&gt;0")+COUNTIFS('MI H'!$D$5:$D$72,CLUBS!$B17,'MI H'!$K$5:$K$72,"&gt;0")+COUNTIFS('CA F'!$D$5:$D$72,CLUBS!$B17,'CA F'!$K$5:$K$72,"&gt;0")+COUNTIFS('CA H'!$D$5:$D$72,CLUBS!$B17,'CA H'!$K$5:$K$72,"&gt;0")+COUNTIFS('JU F'!$D$5:$D$72,CLUBS!$B17,'JU F'!$K$5:$K$72,"&gt;0")+COUNTIFS('JU H'!$D$5:$D$72,CLUBS!$B17,'JU H'!$K$5:$K$72,"&gt;0")</f>
        <v>0</v>
      </c>
      <c r="J17" s="67">
        <f>SUMIF('MP F'!$D$5:$D$72,CLUBS!$B17,'MP F'!$L$5:$L$72)+SUMIF('MP H'!$D$5:$D$72,CLUBS!$B17,'MP H'!$L$5:$L$72)+SUMIF('PO F'!$D$5:$D$72,CLUBS!$B17,'PO F'!$L$5:$L$72)+SUMIF('PO H'!$D$5:$D$72,CLUBS!$B17,'PO H'!$L$5:$L$72)+SUMIF('PU F'!$D$5:$D$72,CLUBS!$B17,'PU F'!$L$5:$L$72)+SUMIF('PU H'!$D$5:$D$72,CLUBS!$B17,'PU H'!$L$5:$L$72)+SUMIF('BE F'!$D$5:$D$72,CLUBS!$B17,'BE F'!$L$5:$L$72)+SUMIF('BE H'!$D$5:$D$72,CLUBS!$B17,'BE H'!$L$5:$L$72)+SUMIF('MI F'!$D$5:$D$72,CLUBS!$B17,'MI F'!$L$5:$L$72)+SUMIF('MI H'!$D$5:$D$72,CLUBS!$B17,'MI H'!$L$5:$L$72)+SUMIF('CA F'!$D$5:$D$72,CLUBS!$B17,'CA F'!$L$5:$L$72)+SUMIF('CA H'!$D$5:$D$72,CLUBS!$B17,'CA H'!$L$5:$L$72)+SUMIF('JU F'!$D$5:$D$72,CLUBS!$B17,'JU F'!$L$5:$L$72)+SUMIF('JU H'!$D$5:$D$72,CLUBS!$B17,'JU H'!$L$5:$L$72)</f>
        <v>0</v>
      </c>
      <c r="K17" s="26">
        <f>COUNTIFS('MP F'!$D$5:$D$72,CLUBS!$B17,'MP F'!$M$5:$M$72,"&gt;0")+COUNTIFS('MP H'!$D$5:$D$72,CLUBS!$B17,'MP H'!$M$5:$M$72,"&gt;0")+COUNTIFS('PO F'!$D$5:$D$72,CLUBS!$B17,'PO F'!$M$5:$M$72,"&gt;0")+COUNTIFS('PO H'!$D$5:$D$72,CLUBS!$B17,'PO H'!$M$5:$M$72,"&gt;0")+COUNTIFS('PU F'!$D$5:$D$72,CLUBS!$B17,'PU F'!$M$5:$M$72,"&gt;0")+COUNTIFS('PU H'!$D$5:$D$72,CLUBS!$B17,'PU H'!$M$5:$M$72,"&gt;0")+COUNTIFS('BE F'!$D$5:$D$72,CLUBS!$B17,'BE F'!$M$5:$M$72,"&gt;0")+COUNTIFS('BE H'!$D$5:$D$72,CLUBS!$B17,'BE H'!$M$5:$M$72,"&gt;0")+COUNTIFS('MI F'!$D$5:$D$72,CLUBS!$B17,'MI F'!$M$5:$M$72,"&gt;0")+COUNTIFS('MI H'!$D$5:$D$72,CLUBS!$B17,'MI H'!$M$5:$M$72,"&gt;0")+COUNTIFS('CA F'!$D$5:$D$72,CLUBS!$B17,'CA F'!$M$5:$M$72,"&gt;0")+COUNTIFS('CA H'!$D$5:$D$72,CLUBS!$B17,'CA H'!$M$5:$M$72,"&gt;0")+COUNTIFS('JU F'!$D$5:$D$72,CLUBS!$B17,'JU F'!$M$5:$M$72,"&gt;0")+COUNTIFS('JU H'!$D$5:$D$72,CLUBS!$B17,'JU H'!$M$5:$M$72,"&gt;0")</f>
        <v>0</v>
      </c>
      <c r="L17" s="26">
        <f>SUMIF('MP F'!$D$5:$D$72,CLUBS!$B17,'MP F'!$N$5:$N$72)+SUMIF('MP H'!$D$5:$D$72,CLUBS!$B17,'MP H'!$N$5:$N$72)+SUMIF('PO F'!$D$5:$D$72,CLUBS!$B17,'PO F'!$N$5:$N$72)+SUMIF('PO H'!$D$5:$D$72,CLUBS!$B17,'PO H'!$N$5:$N$72)+SUMIF('PU F'!$D$5:$D$72,CLUBS!$B17,'PU F'!$N$5:$N$72)+SUMIF('PU H'!$D$5:$D$72,CLUBS!$B17,'PU H'!$N$5:$N$72)+SUMIF('BE F'!$D$5:$D$72,CLUBS!$B17,'BE F'!$N$5:$N$72)+SUMIF('BE H'!$D$5:$D$72,CLUBS!$B17,'BE H'!$N$5:$N$72)+SUMIF('MI F'!$D$5:$D$72,CLUBS!$B17,'MI F'!$N$5:$N$72)+SUMIF('MI H'!$D$5:$D$72,CLUBS!$B17,'MI H'!$N$5:$N$72)+SUMIF('CA F'!$D$5:$D$72,CLUBS!$B17,'CA F'!$N$5:$N$72)+SUMIF('CA H'!$D$5:$D$72,CLUBS!$B17,'CA H'!$N$5:$N$72)+SUMIF('JU F'!$D$5:$D$72,CLUBS!$B17,'JU F'!$N$5:$N$72)+SUMIF('JU H'!$D$5:$D$72,CLUBS!$B17,'JU H'!$N$5:$N$72)</f>
        <v>0</v>
      </c>
      <c r="M17" s="67">
        <f>COUNTIFS('MP F'!$D$5:$D$72,CLUBS!$B17,'MP F'!$O$5:$O$72,"&gt;0")+COUNTIFS('MP H'!$D$5:$D$72,CLUBS!$B17,'MP H'!$O$5:$O$72,"&gt;0")+COUNTIFS('PO F'!$D$5:$D$72,CLUBS!$B17,'PO F'!$O$5:$O$72,"&gt;0")+COUNTIFS('PO H'!$D$5:$D$72,CLUBS!$B17,'PO H'!$O$5:$O$72,"&gt;0")+COUNTIFS('PU F'!$D$5:$D$72,CLUBS!$B17,'PU F'!$O$5:$O$72,"&gt;0")+COUNTIFS('PU H'!$D$5:$D$72,CLUBS!$B17,'PU H'!$O$5:$O$72,"&gt;0")+COUNTIFS('BE F'!$D$5:$D$72,CLUBS!$B17,'BE F'!$O$5:$O$72,"&gt;0")+COUNTIFS('BE H'!$D$5:$D$72,CLUBS!$B17,'BE H'!$O$5:$O$72,"&gt;0")+COUNTIFS('MI F'!$D$5:$D$72,CLUBS!$B17,'MI F'!$O$5:$O$72,"&gt;0")+COUNTIFS('MI H'!$D$5:$D$72,CLUBS!$B17,'MI H'!$O$5:$O$72,"&gt;0")+COUNTIFS('CA F'!$D$5:$D$72,CLUBS!$B17,'CA F'!$O$5:$O$72,"&gt;0")+COUNTIFS('CA H'!$D$5:$D$72,CLUBS!$B17,'CA H'!$O$5:$O$72,"&gt;0")+COUNTIFS('JU F'!$D$5:$D$72,CLUBS!$B17,'JU F'!$O$5:$O$72,"&gt;0")+COUNTIFS('JU H'!$D$5:$D$72,CLUBS!$B17,'JU H'!$O$5:$O$72,"&gt;0")</f>
        <v>0</v>
      </c>
      <c r="N17" s="67">
        <f>SUMIF('MP F'!$D$5:$D$72,CLUBS!$B17,'MP F'!$P$5:$P$72)+SUMIF('MP H'!$D$5:$D$72,CLUBS!$B17,'MP H'!$P$5:$P$72)+SUMIF('PO F'!$D$5:$D$72,CLUBS!$B17,'PO F'!$P$5:$P$72)+SUMIF('PO H'!$D$5:$D$72,CLUBS!$B17,'PO H'!$P$5:$P$72)+SUMIF('PU F'!$D$5:$D$72,CLUBS!$B17,'PU F'!$P$5:$P$72)+SUMIF('PU H'!$D$5:$D$72,CLUBS!$B17,'PU H'!$P$5:$P$72)+SUMIF('BE F'!$D$5:$D$72,CLUBS!$B17,'BE F'!$P$5:$P$72)+SUMIF('BE H'!$D$5:$D$72,CLUBS!$B17,'BE H'!$P$5:$P$72)+SUMIF('MI F'!$D$5:$D$72,CLUBS!$B17,'MI F'!$P$5:$P$72)+SUMIF('MI H'!$D$5:$D$72,CLUBS!$B17,'MI H'!$P$5:$P$72)+SUMIF('CA F'!$D$5:$D$72,CLUBS!$B17,'CA F'!$P$5:$P$72)+SUMIF('CA H'!$D$5:$D$72,CLUBS!$B17,'CA H'!$P$5:$P$72)+SUMIF('JU F'!$D$5:$D$72,CLUBS!$B17,'JU F'!$P$5:$P$72)+SUMIF('JU H'!$D$5:$D$72,CLUBS!$B17,'JU H'!$P$5:$P$72)</f>
        <v>0</v>
      </c>
      <c r="O17" s="26">
        <f>COUNTIFS('MP F'!$D$5:$D$72,CLUBS!$B17,'MP F'!$Q$5:$Q$72,"&gt;0")+COUNTIFS('MP H'!$D$5:$D$72,CLUBS!$B17,'MP H'!$Q$5:$Q$72,"&gt;0")+COUNTIFS('PO F'!$D$5:$D$72,CLUBS!$B17,'PO F'!$Q$5:$Q$72,"&gt;0")+COUNTIFS('PO H'!$D$5:$D$72,CLUBS!$B17,'PO H'!$Q$5:$Q$72,"&gt;0")+COUNTIFS('PU F'!$D$5:$D$72,CLUBS!$B17,'PU F'!$Q$5:$Q$72,"&gt;0")+COUNTIFS('PU H'!$D$5:$D$72,CLUBS!$B17,'PU H'!$Q$5:$Q$72,"&gt;0")+COUNTIFS('BE F'!$D$5:$D$72,CLUBS!$B17,'BE F'!$Q$5:$Q$72,"&gt;0")+COUNTIFS('BE H'!$D$5:$D$72,CLUBS!$B17,'BE H'!$Q$5:$Q$72,"&gt;0")+COUNTIFS('MI F'!$D$5:$D$72,CLUBS!$B17,'MI F'!$Q$5:$Q$72,"&gt;0")+COUNTIFS('MI H'!$D$5:$D$72,CLUBS!$B17,'MI H'!$Q$5:$Q$72,"&gt;0")+COUNTIFS('CA F'!$D$5:$D$72,CLUBS!$B17,'CA F'!$Q$5:$Q$72,"&gt;0")+COUNTIFS('CA H'!$D$5:$D$72,CLUBS!$B17,'CA H'!$Q$5:$Q$72,"&gt;0")+COUNTIFS('JU F'!$D$5:$D$72,CLUBS!$B17,'JU F'!$Q$5:$Q$72,"&gt;0")+COUNTIFS('JU H'!$D$5:$D$72,CLUBS!$B17,'JU H'!$Q$5:$Q$72,"&gt;0")</f>
        <v>0</v>
      </c>
      <c r="P17" s="26">
        <f>SUMIF('MP F'!$D$5:$D$72,CLUBS!$B17,'MP F'!$R$5:$R$72)+SUMIF('MP H'!$D$5:$D$72,CLUBS!$B17,'MP H'!$R$5:$R$72)+SUMIF('PO F'!$D$5:$D$72,CLUBS!$B17,'PO F'!$R$5:$R$72)+SUMIF('PO H'!$D$5:$D$72,CLUBS!$B17,'PO H'!$R$5:$R$72)+SUMIF('PU F'!$D$5:$D$72,CLUBS!$B17,'PU F'!$R$5:$R$72)+SUMIF('PU H'!$D$5:$D$72,CLUBS!$B17,'PU H'!$R$5:$R$72)+SUMIF('BE F'!$D$5:$D$72,CLUBS!$B17,'BE F'!$R$5:$R$72)+SUMIF('BE H'!$D$5:$D$72,CLUBS!$B17,'BE H'!$R$5:$R$72)+SUMIF('MI F'!$D$5:$D$72,CLUBS!$B17,'MI F'!$R$5:$R$72)+SUMIF('MI H'!$D$5:$D$72,CLUBS!$B17,'MI H'!$R$5:$R$72)+SUMIF('CA F'!$D$5:$D$72,CLUBS!$B17,'CA F'!$R$5:$R$72)+SUMIF('CA H'!$D$5:$D$72,CLUBS!$B17,'CA H'!$R$5:$R$72)+SUMIF('JU F'!$D$5:$D$72,CLUBS!$B17,'JU F'!$R$5:$R$72)+SUMIF('JU H'!$D$5:$D$72,CLUBS!$B17,'JU H'!$R$5:$R$72)</f>
        <v>0</v>
      </c>
      <c r="Q17" s="67">
        <f>COUNTIFS('MP F'!$D$5:$D$72,CLUBS!$B17,'MP F'!$S$5:$S$72,"&gt;0")+COUNTIFS('MP H'!$D$5:$D$72,CLUBS!$B17,'MP H'!$S$5:$S$72,"&gt;0")+COUNTIFS('PO F'!$D$5:$D$72,CLUBS!$B17,'PO F'!$S$5:$S$72,"&gt;0")+COUNTIFS('PO H'!$D$5:$D$72,CLUBS!$B17,'PO H'!$S$5:$S$72,"&gt;0")+COUNTIFS('PU F'!$D$5:$D$72,CLUBS!$B17,'PU F'!$S$5:$S$72,"&gt;0")+COUNTIFS('PU H'!$D$5:$D$72,CLUBS!$B17,'PU H'!$S$5:$S$72,"&gt;0")+COUNTIFS('BE F'!$D$5:$D$72,CLUBS!$B17,'BE F'!$S$5:$S$72,"&gt;0")+COUNTIFS('BE H'!$D$5:$D$72,CLUBS!$B17,'BE H'!$S$5:$S$72,"&gt;0")+COUNTIFS('MI F'!$D$5:$D$72,CLUBS!$B17,'MI F'!$S$5:$S$72,"&gt;0")+COUNTIFS('MI H'!$D$5:$D$72,CLUBS!$B17,'MI H'!$S$5:$S$72,"&gt;0")+COUNTIFS('CA F'!$D$5:$D$72,CLUBS!$B17,'CA F'!$S$5:$S$72,"&gt;0")+COUNTIFS('CA H'!$D$5:$D$72,CLUBS!$B17,'CA H'!$S$5:$S$72,"&gt;0")+COUNTIFS('JU F'!$D$5:$D$72,CLUBS!$B17,'JU F'!$S$5:$S$72,"&gt;0")+COUNTIFS('JU H'!$D$5:$D$72,CLUBS!$B17,'JU H'!$S$5:$S$72,"&gt;0")</f>
        <v>0</v>
      </c>
      <c r="R17" s="67">
        <f>SUMIF('MP F'!$D$5:$D$72,CLUBS!$B17,'MP F'!$T$5:$T$72)+SUMIF('MP H'!$D$5:$D$72,CLUBS!$B17,'MP H'!$T$5:$T$72)+SUMIF('PO F'!$D$5:$D$72,CLUBS!$B17,'PO F'!$T$5:$T$72)+SUMIF('PO H'!$D$5:$D$72,CLUBS!$B17,'PO H'!$T$5:$T$72)+SUMIF('PU F'!$D$5:$D$72,CLUBS!$B17,'PU F'!$T$5:$T$72)+SUMIF('PU H'!$D$5:$D$72,CLUBS!$B17,'PU H'!$T$5:$T$72)+SUMIF('BE F'!$D$5:$D$72,CLUBS!$B17,'BE F'!$T$5:$T$72)+SUMIF('BE H'!$D$5:$D$72,CLUBS!$B17,'BE H'!$T$5:$T$72)+SUMIF('MI F'!$D$5:$D$72,CLUBS!$B17,'MI F'!$T$5:$T$72)+SUMIF('MI H'!$D$5:$D$72,CLUBS!$B17,'MI H'!$T$5:$T$72)+SUMIF('CA F'!$D$5:$D$72,CLUBS!$B17,'CA F'!$T$5:$T$72)+SUMIF('CA H'!$D$5:$D$72,CLUBS!$B17,'CA H'!$T$5:$T$72)+SUMIF('JU F'!$D$5:$D$72,CLUBS!$B17,'JU F'!$T$5:$T$72)+SUMIF('JU H'!$D$5:$D$72,CLUBS!$B17,'JU H'!$T$5:$T$72)</f>
        <v>0</v>
      </c>
      <c r="S17" s="26">
        <f>COUNTIFS('MP F'!$D$5:$D$72,CLUBS!$B17,'MP F'!$U$5:$U$72,"&gt;0")+COUNTIFS('MP H'!$D$5:$D$72,CLUBS!$B17,'MP H'!$U$5:$U$72,"&gt;0")+COUNTIFS('PO F'!$D$5:$D$72,CLUBS!$B17,'PO F'!$U$5:$U$72,"&gt;0")+COUNTIFS('PO H'!$D$5:$D$72,CLUBS!$B17,'PO H'!$U$5:$U$72,"&gt;0")+COUNTIFS('PU F'!$D$5:$D$72,CLUBS!$B17,'PU F'!$U$5:$U$72,"&gt;0")+COUNTIFS('PU H'!$D$5:$D$72,CLUBS!$B17,'PU H'!$U$5:$U$72,"&gt;0")+COUNTIFS('BE F'!$D$5:$D$72,CLUBS!$B17,'BE F'!$U$5:$U$72,"&gt;0")+COUNTIFS('BE H'!$D$5:$D$72,CLUBS!$B17,'BE H'!$U$5:$U$72,"&gt;0")+COUNTIFS('MI F'!$D$5:$D$72,CLUBS!$B17,'MI F'!$U$5:$U$72,"&gt;0")+COUNTIFS('MI H'!$D$5:$D$72,CLUBS!$B17,'MI H'!$U$5:$U$72,"&gt;0")+COUNTIFS('CA F'!$D$5:$D$72,CLUBS!$B17,'CA F'!$U$5:$U$72,"&gt;0")+COUNTIFS('CA H'!$D$5:$D$72,CLUBS!$B17,'CA H'!$U$5:$U$72,"&gt;0")+COUNTIFS('JU F'!$D$5:$D$72,CLUBS!$B17,'JU F'!$U$5:$U$72,"&gt;0")+COUNTIFS('JU H'!$D$5:$D$72,CLUBS!$B17,'JU H'!$U$5:$U$72,"&gt;0")</f>
        <v>0</v>
      </c>
      <c r="T17" s="26">
        <f>SUMIF('MP F'!$D$5:$D$72,CLUBS!$B17,'MP F'!$V$5:$V$72)+SUMIF('MP H'!$D$5:$D$72,CLUBS!$B17,'MP H'!$V$5:$V$72)+SUMIF('PO F'!$D$5:$D$72,CLUBS!$B17,'PO F'!$V$5:$V$72)+SUMIF('PO H'!$D$5:$D$72,CLUBS!$B17,'PO H'!$V$5:$V$72)+SUMIF('PU F'!$D$5:$D$72,CLUBS!$B17,'PU F'!$V$5:$V$72)+SUMIF('PU H'!$D$5:$D$72,CLUBS!$B17,'PU H'!$V$5:$V$72)+SUMIF('BE F'!$D$5:$D$72,CLUBS!$B17,'BE F'!$V$5:$V$72)+SUMIF('BE H'!$D$5:$D$72,CLUBS!$B17,'BE H'!$V$5:$V$72)+SUMIF('MI F'!$D$5:$D$72,CLUBS!$B17,'MI F'!$V$5:$V$72)+SUMIF('MI H'!$D$5:$D$72,CLUBS!$B17,'MI H'!$V$5:$V$72)+SUMIF('CA F'!$D$5:$D$72,CLUBS!$B17,'CA F'!$V$5:$V$72)+SUMIF('CA H'!$D$5:$D$72,CLUBS!$B17,'CA H'!$V$5:$V$72)+SUMIF('JU F'!$D$5:$D$72,CLUBS!$B17,'JU F'!$V$5:$V$72)+SUMIF('JU H'!$D$5:$D$72,CLUBS!$B17,'JU H'!$V$5:$V$72)</f>
        <v>0</v>
      </c>
      <c r="U17" s="67">
        <f>COUNTIFS('MP F'!$D$5:$D$72,CLUBS!$B17,'MP F'!$W$5:$W$72,"&gt;0")+COUNTIFS('MP H'!$D$5:$D$72,CLUBS!$B17,'MP H'!$W$5:$W$72,"&gt;0")+COUNTIFS('PO F'!$D$5:$D$72,CLUBS!$B17,'PO F'!$W$5:$W$72,"&gt;0")+COUNTIFS('PO H'!$D$5:$D$72,CLUBS!$B17,'PO H'!$W$5:$W$72,"&gt;0")+COUNTIFS('PU F'!$D$5:$D$72,CLUBS!$B17,'PU F'!$W$5:$W$72,"&gt;0")+COUNTIFS('PU H'!$D$5:$D$72,CLUBS!$B17,'PU H'!$W$5:$W$72,"&gt;0")+COUNTIFS('BE F'!$D$5:$D$72,CLUBS!$B17,'BE F'!$W$5:$W$72,"&gt;0")+COUNTIFS('BE H'!$D$5:$D$72,CLUBS!$B17,'BE H'!$W$5:$W$72,"&gt;0")+COUNTIFS('MI F'!$D$5:$D$72,CLUBS!$B17,'MI F'!$W$5:$W$72,"&gt;0")+COUNTIFS('MI H'!$D$5:$D$72,CLUBS!$B17,'MI H'!$W$5:$W$72,"&gt;0")+COUNTIFS('CA F'!$D$5:$D$72,CLUBS!$B17,'CA F'!$W$5:$W$72,"&gt;0")+COUNTIFS('CA H'!$D$5:$D$72,CLUBS!$B17,'CA H'!$W$5:$W$72,"&gt;0")+COUNTIFS('JU F'!$D$5:$D$72,CLUBS!$B17,'JU F'!$W$5:$W$72,"&gt;0")+COUNTIFS('JU H'!$D$5:$D$72,CLUBS!$B17,'JU H'!$W$5:$W$72,"&gt;0")</f>
        <v>0</v>
      </c>
      <c r="V17" s="67">
        <f>SUMIF('MP F'!$D$5:$D$72,CLUBS!$B17,'MP F'!$X$5:$X$72)+SUMIF('MP H'!$D$5:$D$72,CLUBS!$B17,'MP H'!$X$5:$X$72)+SUMIF('PO F'!$D$5:$D$72,CLUBS!$B17,'PO F'!$X$5:$X$72)+SUMIF('PO H'!$D$5:$D$72,CLUBS!$B17,'PO H'!$X$5:$X$72)+SUMIF('PU F'!$D$5:$D$72,CLUBS!$B17,'PU F'!$X$5:$X$72)+SUMIF('PU H'!$D$5:$D$72,CLUBS!$B17,'PU H'!$X$5:$X$72)+SUMIF('BE F'!$D$5:$D$72,CLUBS!$B17,'BE F'!$X$5:$X$72)+SUMIF('BE H'!$D$5:$D$72,CLUBS!$B17,'BE H'!$X$5:$X$72)+SUMIF('MI F'!$D$5:$D$72,CLUBS!$B17,'MI F'!$X$5:$X$72)+SUMIF('MI H'!$D$5:$D$72,CLUBS!$B17,'MI H'!$X$5:$X$72)+SUMIF('CA F'!$D$5:$D$72,CLUBS!$B17,'CA F'!$X$5:$X$72)+SUMIF('CA H'!$D$5:$D$72,CLUBS!$B17,'CA H'!$X$5:$X$72)+SUMIF('JU F'!$D$5:$D$72,CLUBS!$B17,'JU F'!$X$5:$X$72)+SUMIF('JU H'!$D$5:$D$72,CLUBS!$B17,'JU H'!$X$5:$X$72)</f>
        <v>0</v>
      </c>
      <c r="W17" s="26">
        <f>COUNTIFS('MP F'!$D$5:$D$72,CLUBS!$B17,'MP F'!$Y$5:$Y$72,"&gt;0")+COUNTIFS('MP H'!$D$5:$D$72,CLUBS!$B17,'MP H'!$Y$5:$Y$72,"&gt;0")+COUNTIFS('PO F'!$D$5:$D$72,CLUBS!$B17,'PO F'!$Y$5:$Y$72,"&gt;0")+COUNTIFS('PO H'!$D$5:$D$72,CLUBS!$B17,'PO H'!$Y$5:$Y$72,"&gt;0")+COUNTIFS('PU F'!$D$5:$D$72,CLUBS!$B17,'PU F'!$Y$5:$Y$72,"&gt;0")+COUNTIFS('PU H'!$D$5:$D$72,CLUBS!$B17,'PU H'!$Y$5:$Y$72,"&gt;0")+COUNTIFS('BE F'!$D$5:$D$72,CLUBS!$B17,'BE F'!$Y$5:$Y$72,"&gt;0")+COUNTIFS('BE H'!$D$5:$D$72,CLUBS!$B17,'BE H'!$Y$5:$Y$72,"&gt;0")+COUNTIFS('MI F'!$D$5:$D$72,CLUBS!$B17,'MI F'!$Y$5:$Y$72,"&gt;0")+COUNTIFS('MI H'!$D$5:$D$72,CLUBS!$B17,'MI H'!$Y$5:$Y$72,"&gt;0")+COUNTIFS('CA F'!$D$5:$D$72,CLUBS!$B17,'CA F'!$Y$5:$Y$72,"&gt;0")+COUNTIFS('CA H'!$D$5:$D$72,CLUBS!$B17,'CA H'!$Y$5:$Y$72,"&gt;0")+COUNTIFS('JU F'!$D$5:$D$72,CLUBS!$B17,'JU F'!$Y$5:$Y$72,"&gt;0")+COUNTIFS('JU H'!$D$5:$D$72,CLUBS!$B17,'JU H'!$Y$5:$Y$72,"&gt;0")</f>
        <v>0</v>
      </c>
      <c r="X17" s="26">
        <f>SUMIF('MP F'!$D$5:$D$72,CLUBS!$B17,'MP F'!$Z$5:$Z$72)+SUMIF('MP H'!$D$5:$D$72,CLUBS!$B17,'MP H'!$Z$5:$Z$72)+SUMIF('PO F'!$D$5:$D$72,CLUBS!$B17,'PO F'!$Z$5:$Z$72)+SUMIF('PO H'!$D$5:$D$72,CLUBS!$B17,'PO H'!$Z$5:$Z$72)+SUMIF('PU F'!$D$5:$D$72,CLUBS!$B17,'PU F'!$Z$5:$Z$72)+SUMIF('PU H'!$D$5:$D$72,CLUBS!$B17,'PU H'!$Z$5:$Z$72)+SUMIF('BE F'!$D$5:$D$72,CLUBS!$B17,'BE F'!$Z$5:$Z$72)+SUMIF('BE H'!$D$5:$D$72,CLUBS!$B17,'BE H'!$Z$5:$Z$72)+SUMIF('MI F'!$D$5:$D$72,CLUBS!$B17,'MI F'!$Z$5:$Z$72)+SUMIF('MI H'!$D$5:$D$72,CLUBS!$B17,'MI H'!$Z$5:$Z$72)+SUMIF('CA F'!$D$5:$D$72,CLUBS!$B17,'CA F'!$Z$5:$Z$72)+SUMIF('CA H'!$D$5:$D$72,CLUBS!$B17,'CA H'!$Z$5:$Z$72)+SUMIF('JU F'!$D$5:$D$72,CLUBS!$B17,'JU F'!$Z$5:$Z$72)+SUMIF('JU H'!$D$5:$D$72,CLUBS!$B17,'JU H'!$Z$5:$Z$72)</f>
        <v>0</v>
      </c>
      <c r="Y17" s="26">
        <f>COUNTIFS('MP F'!$D$5:$D$72,CLUBS!$B17,'MP F'!$AA$5:$AA$72,"&gt;0")+COUNTIFS('MP H'!$D$5:$D$72,CLUBS!$B17,'MP H'!$AA$5:$AA$72,"&gt;0")+COUNTIFS('PO F'!$D$5:$D$72,CLUBS!$B17,'PO F'!$AA$5:$AA$72,"&gt;0")+COUNTIFS('PO H'!$D$5:$D$72,CLUBS!$B17,'PO H'!$AA$5:$AA$72,"&gt;0")+COUNTIFS('PU F'!$D$5:$D$72,CLUBS!$B17,'PU F'!$AA$5:$AA$72,"&gt;0")+COUNTIFS('PU H'!$D$5:$D$72,CLUBS!$B17,'PU H'!$AA$5:$AA$72,"&gt;0")+COUNTIFS('BE F'!$D$5:$D$72,CLUBS!$B17,'BE F'!$AA$5:$AA$72,"&gt;0")+COUNTIFS('BE H'!$D$5:$D$72,CLUBS!$B17,'BE H'!$AA$5:$AA$72,"&gt;0")+COUNTIFS('MI F'!$D$5:$D$72,CLUBS!$B17,'MI F'!$AA$5:$AA$72,"&gt;0")+COUNTIFS('MI H'!$D$5:$D$72,CLUBS!$B17,'MI H'!$AA$5:$AA$72,"&gt;0")+COUNTIFS('CA F'!$D$5:$D$72,CLUBS!$B17,'CA F'!$AA$5:$AA$72,"&gt;0")+COUNTIFS('CA H'!$D$5:$D$72,CLUBS!$B17,'CA H'!$AA$5:$AA$72,"&gt;0")+COUNTIFS('JU F'!$D$5:$D$72,CLUBS!$B17,'JU F'!$AA$5:$AA$72,"&gt;0")+COUNTIFS('JU H'!$D$5:$D$72,CLUBS!$B17,'JU H'!$AA$5:$AA$72,"&gt;0")</f>
        <v>0</v>
      </c>
      <c r="Z17" s="26">
        <f>SUMIF('MP F'!$D$5:$D$72,CLUBS!$B17,'MP F'!$AB$5:$AB$72)+SUMIF('MP H'!$D$5:$D$72,CLUBS!$B17,'MP H'!$AB$5:$AB$72)+SUMIF('PO F'!$D$5:$D$72,CLUBS!$B17,'PO F'!$AB$5:$AB$72)+SUMIF('PO H'!$D$5:$D$72,CLUBS!$B17,'PO H'!$AB$5:$AB$72)+SUMIF('PU F'!$D$5:$D$72,CLUBS!$B17,'PU F'!$AB$5:$AB$72)+SUMIF('PU H'!$D$5:$D$72,CLUBS!$B17,'PU H'!$AB$5:$AB$72)+SUMIF('BE F'!$D$5:$D$72,CLUBS!$B17,'BE F'!$AB$5:$AB$72)+SUMIF('BE H'!$D$5:$D$72,CLUBS!$B17,'BE H'!$AB$5:$AB$72)+SUMIF('MI F'!$D$5:$D$72,CLUBS!$B17,'MI F'!$AB$5:$AB$72)+SUMIF('MI H'!$D$5:$D$72,CLUBS!$B17,'MI H'!$AB$5:$AB$72)+SUMIF('CA F'!$D$5:$D$72,CLUBS!$B17,'CA F'!$AB$5:$AB$72)+SUMIF('CA H'!$D$5:$D$72,CLUBS!$B17,'CA H'!$AB$5:$AB$72)+SUMIF('JU F'!$D$5:$D$72,CLUBS!$B17,'JU F'!$AB$5:$AB$72)+SUMIF('JU H'!$D$5:$D$72,CLUBS!$B17,'JU H'!$AB$5:$AB$72)</f>
        <v>0</v>
      </c>
      <c r="AA17" s="26">
        <f>COUNTIFS('MP F'!$D$5:$D$72,CLUBS!$B17,'MP F'!$AC$5:$AC$72,"&gt;0")+COUNTIFS('MP H'!$D$5:$D$72,CLUBS!$B17,'MP H'!$AC$5:$AC$72,"&gt;0")+COUNTIFS('PO F'!$D$5:$D$72,CLUBS!$B17,'PO F'!$AC$5:$AC$72,"&gt;0")+COUNTIFS('PO H'!$D$5:$D$72,CLUBS!$B17,'PO H'!$AC$5:$AC$72,"&gt;0")+COUNTIFS('PU F'!$D$5:$D$72,CLUBS!$B17,'PU F'!$AC$5:$AC$72,"&gt;0")+COUNTIFS('PU H'!$D$5:$D$72,CLUBS!$B17,'PU H'!$AC$5:$AC$72,"&gt;0")+COUNTIFS('BE F'!$D$5:$D$72,CLUBS!$B17,'BE F'!$AC$5:$AC$72,"&gt;0")+COUNTIFS('BE H'!$D$5:$D$72,CLUBS!$B17,'BE H'!$AC$5:$AC$72,"&gt;0")+COUNTIFS('MI F'!$D$5:$D$72,CLUBS!$B17,'MI F'!$AC$5:$AC$72,"&gt;0")+COUNTIFS('MI H'!$D$5:$D$72,CLUBS!$B17,'MI H'!$AC$5:$AC$72,"&gt;0")+COUNTIFS('CA F'!$D$5:$D$72,CLUBS!$B17,'CA F'!$AC$5:$AC$72,"&gt;0")+COUNTIFS('CA H'!$D$5:$D$72,CLUBS!$B17,'CA H'!$AC$5:$AC$72,"&gt;0")+COUNTIFS('JU F'!$D$5:$D$72,CLUBS!$B17,'JU F'!$AC$5:$AC$72,"&gt;0")+COUNTIFS('JU H'!$D$5:$D$72,CLUBS!$B17,'JU H'!$AC$5:$AC$72,"&gt;0")</f>
        <v>0</v>
      </c>
      <c r="AB17" s="26">
        <f>SUMIF('MP F'!$D$5:$D$72,CLUBS!$B17,'MP F'!$AD$5:$AD$72)+SUMIF('MP H'!$D$5:$D$72,CLUBS!$B17,'MP H'!$AD$5:$AD$72)+SUMIF('PO F'!$D$5:$D$72,CLUBS!$B17,'PO F'!$AD$5:$AD$72)+SUMIF('PO H'!$D$5:$D$72,CLUBS!$B17,'PO H'!$AD$5:$AD$72)+SUMIF('PU F'!$D$5:$D$72,CLUBS!$B17,'PU F'!$AD$5:$AD$72)+SUMIF('PU H'!$D$5:$D$72,CLUBS!$B17,'PU H'!$AD$5:$AD$72)+SUMIF('BE F'!$D$5:$D$72,CLUBS!$B17,'BE F'!$AD$5:$AD$72)+SUMIF('BE H'!$D$5:$D$72,CLUBS!$B17,'BE H'!$AD$5:$AD$72)+SUMIF('MI F'!$D$5:$D$72,CLUBS!$B17,'MI F'!$AD$5:$AD$72)+SUMIF('MI H'!$D$5:$D$72,CLUBS!$B17,'MI H'!$AD$5:$AD$72)+SUMIF('CA F'!$D$5:$D$72,CLUBS!$B17,'CA F'!$AD$5:$AD$72)+SUMIF('CA H'!$D$5:$D$72,CLUBS!$B17,'CA H'!$AD$5:$AD$72)+SUMIF('JU F'!$D$5:$D$72,CLUBS!$B17,'JU F'!$AD$5:$AD$72)+SUMIF('JU H'!$D$5:$D$72,CLUBS!$B17,'JU H'!$AD$5:$AD$72)</f>
        <v>0</v>
      </c>
      <c r="AC17" s="26">
        <f>COUNTIFS('MP F'!$D$5:$D$72,CLUBS!$B17,'MP F'!$AE$5:$AE$72,"&gt;0")+COUNTIFS('MP H'!$D$5:$D$72,CLUBS!$B17,'MP H'!$AE$5:$AE$72,"&gt;0")+COUNTIFS('PO F'!$D$5:$D$72,CLUBS!$B17,'PO F'!$AE$5:$AE$72,"&gt;0")+COUNTIFS('PO H'!$D$5:$D$72,CLUBS!$B17,'PO H'!$AE$5:$AE$72,"&gt;0")+COUNTIFS('PU F'!$D$5:$D$72,CLUBS!$B17,'PU F'!$AE$5:$AE$72,"&gt;0")+COUNTIFS('PU H'!$D$5:$D$72,CLUBS!$B17,'PU H'!$AE$5:$AE$72,"&gt;0")+COUNTIFS('BE F'!$D$5:$D$72,CLUBS!$B17,'BE F'!$AE$5:$AE$72,"&gt;0")+COUNTIFS('BE H'!$D$5:$D$72,CLUBS!$B17,'BE H'!$AE$5:$AE$72,"&gt;0")+COUNTIFS('MI F'!$D$5:$D$72,CLUBS!$B17,'MI F'!$AE$5:$AE$72,"&gt;0")+COUNTIFS('MI H'!$D$5:$D$72,CLUBS!$B17,'MI H'!$AE$5:$AE$72,"&gt;0")+COUNTIFS('CA F'!$D$5:$D$72,CLUBS!$B17,'CA F'!$AE$5:$AE$72,"&gt;0")+COUNTIFS('CA H'!$D$5:$D$72,CLUBS!$B17,'CA H'!$AE$5:$AE$72,"&gt;0")+COUNTIFS('JU F'!$D$5:$D$72,CLUBS!$B17,'JU F'!$AE$5:$AE$72,"&gt;0")+COUNTIFS('JU H'!$D$5:$D$72,CLUBS!$B17,'JU H'!$AE$5:$AE$72,"&gt;0")</f>
        <v>0</v>
      </c>
      <c r="AD17" s="26">
        <f>SUMIF('MP F'!$D$5:$D$72,CLUBS!$B17,'MP F'!$AF$5:$AF$72)+SUMIF('MP H'!$D$5:$D$72,CLUBS!$B17,'MP H'!$AF$5:$AF$72)+SUMIF('PO F'!$D$5:$D$72,CLUBS!$B17,'PO F'!$AF$5:$AF$72)+SUMIF('PO H'!$D$5:$D$72,CLUBS!$B17,'PO H'!$AF$5:$AF$72)+SUMIF('PU F'!$D$5:$D$72,CLUBS!$B17,'PU F'!$AF$5:$AF$72)+SUMIF('PU H'!$D$5:$D$72,CLUBS!$B17,'PU H'!$AF$5:$AF$72)+SUMIF('BE F'!$D$5:$D$72,CLUBS!$B17,'BE F'!$AF$5:$AF$72)+SUMIF('BE H'!$D$5:$D$72,CLUBS!$B17,'BE H'!$AF$5:$AF$72)+SUMIF('MI F'!$D$5:$D$72,CLUBS!$B17,'MI F'!$AF$5:$AF$72)+SUMIF('MI H'!$D$5:$D$72,CLUBS!$B17,'MI H'!$AF$5:$AF$72)+SUMIF('CA F'!$D$5:$D$72,CLUBS!$B17,'CA F'!$AF$5:$AF$72)+SUMIF('CA H'!$D$5:$D$72,CLUBS!$B17,'CA H'!$AF$5:$AF$72)+SUMIF('JU F'!$D$5:$D$72,CLUBS!$B17,'JU F'!$AF$5:$AF$72)+SUMIF('JU H'!$D$5:$D$72,CLUBS!$B17,'JU H'!$AF$5:$AF$72)</f>
        <v>0</v>
      </c>
      <c r="AE17" s="26">
        <f>COUNTIFS('MP F'!$D$5:$D$72,CLUBS!$B17,'MP F'!$AG$5:$AG$72,"&gt;0")+COUNTIFS('MP H'!$D$5:$D$72,CLUBS!$B17,'MP H'!$AG$5:$AG$72,"&gt;0")+COUNTIFS('PO F'!$D$5:$D$72,CLUBS!$B17,'PO F'!$AG$5:$AG$72,"&gt;0")+COUNTIFS('PO H'!$D$5:$D$72,CLUBS!$B17,'PO H'!$AG$5:$AG$72,"&gt;0")+COUNTIFS('PU F'!$D$5:$D$72,CLUBS!$B17,'PU F'!$AG$5:$AG$72,"&gt;0")+COUNTIFS('PU H'!$D$5:$D$72,CLUBS!$B17,'PU H'!$AG$5:$AG$72,"&gt;0")+COUNTIFS('BE F'!$D$5:$D$72,CLUBS!$B17,'BE F'!$AG$5:$AG$72,"&gt;0")+COUNTIFS('BE H'!$D$5:$D$72,CLUBS!$B17,'BE H'!$AG$5:$AG$72,"&gt;0")+COUNTIFS('MI F'!$D$5:$D$72,CLUBS!$B17,'MI F'!$AG$5:$AG$72,"&gt;0")+COUNTIFS('MI H'!$D$5:$D$72,CLUBS!$B17,'MI H'!$AG$5:$AG$72,"&gt;0")+COUNTIFS('CA F'!$D$5:$D$72,CLUBS!$B17,'CA F'!$AG$5:$AG$72,"&gt;0")+COUNTIFS('CA H'!$D$5:$D$72,CLUBS!$B17,'CA H'!$AG$5:$AG$72,"&gt;0")+COUNTIFS('JU F'!$D$5:$D$72,CLUBS!$B17,'JU F'!$AG$5:$AG$72,"&gt;0")+COUNTIFS('JU H'!$D$5:$D$72,CLUBS!$B17,'JU H'!$AG$5:$AG$72,"&gt;0")</f>
        <v>0</v>
      </c>
      <c r="AF17" s="26">
        <f>SUMIF('MP F'!$D$5:$D$72,CLUBS!$B17,'MP F'!$AH$5:$AH$72)+SUMIF('MP H'!$D$5:$D$72,CLUBS!$B17,'MP H'!$AH$5:$AH$72)+SUMIF('PO F'!$D$5:$D$72,CLUBS!$B17,'PO F'!$AH$5:$AH$72)+SUMIF('PO H'!$D$5:$D$72,CLUBS!$B17,'PO H'!$AH$5:$AH$72)+SUMIF('PU F'!$D$5:$D$72,CLUBS!$B17,'PU F'!$AH$5:$AH$72)+SUMIF('PU H'!$D$5:$D$72,CLUBS!$B17,'PU H'!$AH$5:$AH$72)+SUMIF('BE F'!$D$5:$D$72,CLUBS!$B17,'BE F'!$AH$5:$AH$72)+SUMIF('BE H'!$D$5:$D$72,CLUBS!$B17,'BE H'!$AH$5:$AH$72)+SUMIF('MI F'!$D$5:$D$72,CLUBS!$B17,'MI F'!$AH$5:$AH$72)+SUMIF('MI H'!$D$5:$D$72,CLUBS!$B17,'MI H'!$AH$5:$AH$72)+SUMIF('CA F'!$D$5:$D$72,CLUBS!$B17,'CA F'!$AH$5:$AH$72)+SUMIF('CA H'!$D$5:$D$72,CLUBS!$B17,'CA H'!$AH$5:$AH$72)+SUMIF('JU F'!$D$5:$D$72,CLUBS!$B17,'JU F'!$AH$5:$AH$72)+SUMIF('JU H'!$D$5:$D$72,CLUBS!$B17,'JU H'!$AH$5:$AH$72)</f>
        <v>0</v>
      </c>
      <c r="AG17" s="16">
        <f t="shared" si="2"/>
        <v>18</v>
      </c>
      <c r="AH17" s="28">
        <f t="shared" si="3"/>
        <v>1596</v>
      </c>
      <c r="AI17" s="29">
        <f t="shared" si="4"/>
        <v>88.666666666666657</v>
      </c>
      <c r="AJ17" s="14">
        <f>COUNTIF('Licenciés Jeunes 2023'!F:F,CLUBS!B17)</f>
        <v>26</v>
      </c>
      <c r="AK17" s="27">
        <f t="shared" si="5"/>
        <v>61.384615384615387</v>
      </c>
      <c r="AL17" s="22"/>
    </row>
    <row r="18" spans="1:38" ht="13.5">
      <c r="A18" s="34">
        <f t="shared" si="0"/>
        <v>16</v>
      </c>
      <c r="B18" s="62" t="s">
        <v>54</v>
      </c>
      <c r="C18" s="14">
        <f>COUNTIFS('MP F'!$D$5:$D$72,CLUBS!$B18,'MP F'!$E$5:$E$72,"&gt;0")+COUNTIFS('MP H'!$D$5:$D$72,CLUBS!$B18,'MP H'!$E$5:$E$72,"&gt;0")+COUNTIFS('PO F'!$D$5:$D$72,CLUBS!$B18,'PO F'!$E$5:$E$72,"&gt;0")+COUNTIFS('PO H'!$D$5:$D$72,CLUBS!$B18,'PO H'!$E$5:$E$72,"&gt;0")+COUNTIFS('PU F'!$D$5:$D$72,CLUBS!$B18,'PU F'!$E$5:$E$72,"&gt;0")+COUNTIFS('PU H'!$D$5:$D$72,CLUBS!$B18,'PU H'!$E$5:$E$72,"&gt;0")+COUNTIFS('BE F'!$D$5:$D$72,CLUBS!$B18,'BE F'!$E$5:$E$72,"&gt;0")+COUNTIFS('BE H'!$D$5:$D$72,CLUBS!$B18,'BE H'!$E$5:$E$72,"&gt;0")+COUNTIFS('MI F'!$D$5:$D$72,CLUBS!$B18,'MI F'!$E$5:$E$72,"&gt;0")+COUNTIFS('MI H'!$D$5:$D$72,CLUBS!$B18,'MI H'!$E$5:$E$72,"&gt;0")+COUNTIFS('CA F'!$D$5:$D$72,CLUBS!$B18,'CA F'!$E$5:$E$72,"&gt;0")+COUNTIFS('CA H'!$D$5:$D$72,CLUBS!$B18,'CA H'!$E$5:$E$72,"&gt;0")+COUNTIFS('JU F'!$D$5:$D$72,CLUBS!$B18,'JU F'!$E$5:$E$72,"&gt;0")+COUNTIFS('JU H'!$D$5:$D$72,CLUBS!$B18,'JU H'!$E$5:$E$72,"&gt;0")</f>
        <v>0</v>
      </c>
      <c r="D18" s="27">
        <f>SUMIF('MP F'!$D$5:$D$72,CLUBS!$B18,'MP F'!$F$5:$F$72)+SUMIF('MP H'!$D$5:$D$72,CLUBS!$B18,'MP H'!$F$5:$F$72)+SUMIF('PO F'!$D$5:$D$72,CLUBS!$B18,'PO F'!$F$5:$F$72)+SUMIF('PO H'!$D$5:$D$72,CLUBS!$B18,'PO H'!$F$5:$F$72)+SUMIF('PU F'!$D$5:$D$72,CLUBS!$B18,'PU F'!$F$5:$F$72)+SUMIF('PU H'!$D$5:$D$72,CLUBS!$B18,'PU H'!$F$5:$F$72)+SUMIF('BE F'!$D$5:$D$72,CLUBS!$B18,'BE F'!$F$5:$F$72)+SUMIF('BE H'!$D$5:$D$72,CLUBS!$B18,'BE H'!$F$5:$F$72)+SUMIF('MI F'!$D$5:$D$72,CLUBS!$B18,'MI F'!$F$5:$F$72)+SUMIF('MI H'!$D$5:$D$72,CLUBS!$B18,'MI H'!$F$5:$F$72)+SUMIF('CA F'!$D$5:$D$72,CLUBS!$B18,'CA F'!$F$5:$F$72)+SUMIF('CA H'!$D$5:$D$72,CLUBS!$B18,'CA H'!$F$5:$F$72)+SUMIF('JU F'!$D$5:$D$72,CLUBS!$B18,'JU F'!$F$5:$F$72)+SUMIF('JU H'!$D$5:$D$72,CLUBS!$B18,'JU H'!$F$5:$F$72)</f>
        <v>0</v>
      </c>
      <c r="E18" s="67">
        <f>COUNTIFS('MP F'!$D$5:$D$72,CLUBS!$B18,'MP F'!$G$5:$G$72,"&gt;0")+COUNTIFS('MP H'!$D$5:$D$72,CLUBS!$B18,'MP H'!$G$5:$G$72,"&gt;0")+COUNTIFS('PO F'!$D$5:$D$72,CLUBS!$B18,'PO F'!$G$5:$G$72,"&gt;0")+COUNTIFS('PO H'!$D$5:$D$72,CLUBS!$B18,'PO H'!$G$5:$G$72,"&gt;0")+COUNTIFS('PU F'!$D$5:$D$72,CLUBS!$B18,'PU F'!$G$5:$G$72,"&gt;0")+COUNTIFS('PU H'!$D$5:$D$72,CLUBS!$B18,'PU H'!$G$5:$G$72,"&gt;0")+COUNTIFS('BE F'!$D$5:$D$72,CLUBS!$B18,'BE F'!$G$5:$G$72,"&gt;0")+COUNTIFS('BE H'!$D$5:$D$72,CLUBS!$B18,'BE H'!$G$5:$G$72,"&gt;0")+COUNTIFS('MI F'!$D$5:$D$72,CLUBS!$B18,'MI F'!$G$5:$G$72,"&gt;0")+COUNTIFS('MI H'!$D$5:$D$72,CLUBS!$B18,'MI H'!$G$5:$G$72,"&gt;0")+COUNTIFS('CA F'!$D$5:$D$72,CLUBS!$B18,'CA F'!$G$5:$G$72,"&gt;0")+COUNTIFS('CA H'!$D$5:$D$72,CLUBS!$B18,'CA H'!$G$5:$G$72,"&gt;0")+COUNTIFS('JU F'!$D$5:$D$72,CLUBS!$B18,'JU F'!$G$5:$G$72,"&gt;0")+COUNTIFS('JU H'!$D$5:$D$72,CLUBS!$B18,'JU H'!$G$5:$G$72,"&gt;0")</f>
        <v>0</v>
      </c>
      <c r="F18" s="68">
        <f>SUMIF('MP F'!$D$5:$D$72,CLUBS!$B18,'MP F'!$H$5:$H$72)+SUMIF('MP H'!$D$5:$D$72,CLUBS!$B18,'MP H'!$H$5:$H$72)+SUMIF('PO F'!$D$5:$D$72,CLUBS!$B18,'PO F'!$H$5:$H$72)+SUMIF('PO H'!$D$5:$D$72,CLUBS!$B18,'PO H'!$H$5:$H$72)+SUMIF('PU F'!$D$5:$D$72,CLUBS!$B18,'PU F'!$H$5:$H$72)+SUMIF('PU H'!$D$5:$D$72,CLUBS!$B18,'PU H'!$H$5:$H$72)+SUMIF('BE F'!$D$5:$D$72,CLUBS!$B18,'BE F'!$H$5:$H$72)+SUMIF('BE H'!$D$5:$D$72,CLUBS!$B18,'BE H'!$H$5:$H$72)+SUMIF('MI F'!$D$5:$D$72,CLUBS!$B18,'MI F'!$H$5:$H$72)+SUMIF('MI H'!$D$5:$D$72,CLUBS!$B18,'MI H'!$H$5:$H$72)+SUMIF('CA F'!$D$5:$D$72,CLUBS!$B18,'CA F'!$H$5:$H$72)+SUMIF('CA H'!$D$5:$D$72,CLUBS!$B18,'CA H'!$H$5:$H$72)+SUMIF('JU F'!$D$5:$D$72,CLUBS!$B18,'JU F'!$H$5:$H$72)+SUMIF('JU H'!$D$5:$D$72,CLUBS!$B18,'JU H'!$H$5:$H$72)</f>
        <v>0</v>
      </c>
      <c r="G18" s="14">
        <f>COUNTIFS('MP F'!$D$5:$D$72,CLUBS!$B18,'MP F'!$I$5:$I$72,"&gt;0")+COUNTIFS('MP H'!$D$5:$D$72,CLUBS!$B18,'MP H'!$I$5:$I$72,"&gt;0")+COUNTIFS('PO F'!$D$5:$D$72,CLUBS!$B18,'PO F'!$I$5:$I$72,"&gt;0")+COUNTIFS('PO H'!$D$5:$D$72,CLUBS!$B18,'PO H'!$I$5:$I$72,"&gt;0")+COUNTIFS('PU F'!$D$5:$D$72,CLUBS!$B18,'PU F'!$I$5:$I$72,"&gt;0")+COUNTIFS('PU H'!$D$5:$D$72,CLUBS!$B18,'PU H'!$I$5:$I$72,"&gt;0")+COUNTIFS('BE F'!$D$5:$D$72,CLUBS!$B18,'BE F'!$I$5:$I$72,"&gt;0")+COUNTIFS('BE H'!$D$5:$D$72,CLUBS!$B18,'BE H'!$I$5:$I$72,"&gt;0")+COUNTIFS('MI F'!$D$5:$D$72,CLUBS!$B18,'MI F'!$I$5:$I$72,"&gt;0")+COUNTIFS('MI H'!$D$5:$D$72,CLUBS!$B18,'MI H'!$I$5:$I$72,"&gt;0")+COUNTIFS('CA F'!$D$5:$D$72,CLUBS!$B18,'CA F'!$I$5:$I$72,"&gt;0")+COUNTIFS('CA H'!$D$5:$D$72,CLUBS!$B18,'CA H'!$I$5:$I$72,"&gt;0")+COUNTIFS('JU F'!$D$5:$D$72,CLUBS!$B18,'JU F'!$I$5:$I$72,"&gt;0")+COUNTIFS('JU H'!$D$5:$D$72,CLUBS!$B18,'JU H'!$I$5:$I$72,"&gt;0")</f>
        <v>0</v>
      </c>
      <c r="H18" s="26">
        <f>SUMIF('MP F'!$D$5:$D$72,CLUBS!$B18,'MP F'!$J$5:$J$72)+SUMIF('MP H'!$D$5:$D$72,CLUBS!$B18,'MP H'!$J$5:$J$72)+SUMIF('PO F'!$D$5:$D$72,CLUBS!$B18,'PO F'!$J$5:$J$72)+SUMIF('PO H'!$D$5:$D$72,CLUBS!$B18,'PO H'!$J$5:$J$72)+SUMIF('PU F'!$D$5:$D$72,CLUBS!$B18,'PU F'!$J$5:$J$72)+SUMIF('PU H'!$D$5:$D$72,CLUBS!$B18,'PU H'!$J$5:$J$72)+SUMIF('BE F'!$D$5:$D$72,CLUBS!$B18,'BE F'!$J$5:$J$72)+SUMIF('BE H'!$D$5:$D$72,CLUBS!$B18,'BE H'!$J$5:$J$72)+SUMIF('MI F'!$D$5:$D$72,CLUBS!$B18,'MI F'!$J$5:$J$72)+SUMIF('MI H'!$D$5:$D$72,CLUBS!$B18,'MI H'!$J$5:$J$72)+SUMIF('CA F'!$D$5:$D$72,CLUBS!$B18,'CA F'!$J$5:$J$72)+SUMIF('CA H'!$D$5:$D$72,CLUBS!$B18,'CA H'!$J$5:$J$72)+SUMIF('JU F'!$D$5:$D$72,CLUBS!$B18,'JU F'!$J$5:$J$72)+SUMIF('JU H'!$D$5:$D$72,CLUBS!$B18,'JU H'!$J$5:$J$72)</f>
        <v>0</v>
      </c>
      <c r="I18" s="67">
        <f>COUNTIFS('MP F'!$D$5:$D$72,CLUBS!$B18,'MP F'!$K$5:$K$72,"&gt;0")+COUNTIFS('MP H'!$D$5:$D$72,CLUBS!$B18,'MP H'!$K$5:$K$72,"&gt;0")+COUNTIFS('PO F'!$D$5:$D$72,CLUBS!$B18,'PO F'!$K$5:$K$72,"&gt;0")+COUNTIFS('PO H'!$D$5:$D$72,CLUBS!$B18,'PO H'!$K$5:$K$72,"&gt;0")+COUNTIFS('PU F'!$D$5:$D$72,CLUBS!$B18,'PU F'!$K$5:$K$72,"&gt;0")+COUNTIFS('PU H'!$D$5:$D$72,CLUBS!$B18,'PU H'!$K$5:$K$72,"&gt;0")+COUNTIFS('BE F'!$D$5:$D$72,CLUBS!$B18,'BE F'!$K$5:$K$72,"&gt;0")+COUNTIFS('BE H'!$D$5:$D$72,CLUBS!$B18,'BE H'!$K$5:$K$72,"&gt;0")+COUNTIFS('MI F'!$D$5:$D$72,CLUBS!$B18,'MI F'!$K$5:$K$72,"&gt;0")+COUNTIFS('MI H'!$D$5:$D$72,CLUBS!$B18,'MI H'!$K$5:$K$72,"&gt;0")+COUNTIFS('CA F'!$D$5:$D$72,CLUBS!$B18,'CA F'!$K$5:$K$72,"&gt;0")+COUNTIFS('CA H'!$D$5:$D$72,CLUBS!$B18,'CA H'!$K$5:$K$72,"&gt;0")+COUNTIFS('JU F'!$D$5:$D$72,CLUBS!$B18,'JU F'!$K$5:$K$72,"&gt;0")+COUNTIFS('JU H'!$D$5:$D$72,CLUBS!$B18,'JU H'!$K$5:$K$72,"&gt;0")</f>
        <v>0</v>
      </c>
      <c r="J18" s="67">
        <f>SUMIF('MP F'!$D$5:$D$72,CLUBS!$B18,'MP F'!$L$5:$L$72)+SUMIF('MP H'!$D$5:$D$72,CLUBS!$B18,'MP H'!$L$5:$L$72)+SUMIF('PO F'!$D$5:$D$72,CLUBS!$B18,'PO F'!$L$5:$L$72)+SUMIF('PO H'!$D$5:$D$72,CLUBS!$B18,'PO H'!$L$5:$L$72)+SUMIF('PU F'!$D$5:$D$72,CLUBS!$B18,'PU F'!$L$5:$L$72)+SUMIF('PU H'!$D$5:$D$72,CLUBS!$B18,'PU H'!$L$5:$L$72)+SUMIF('BE F'!$D$5:$D$72,CLUBS!$B18,'BE F'!$L$5:$L$72)+SUMIF('BE H'!$D$5:$D$72,CLUBS!$B18,'BE H'!$L$5:$L$72)+SUMIF('MI F'!$D$5:$D$72,CLUBS!$B18,'MI F'!$L$5:$L$72)+SUMIF('MI H'!$D$5:$D$72,CLUBS!$B18,'MI H'!$L$5:$L$72)+SUMIF('CA F'!$D$5:$D$72,CLUBS!$B18,'CA F'!$L$5:$L$72)+SUMIF('CA H'!$D$5:$D$72,CLUBS!$B18,'CA H'!$L$5:$L$72)+SUMIF('JU F'!$D$5:$D$72,CLUBS!$B18,'JU F'!$L$5:$L$72)+SUMIF('JU H'!$D$5:$D$72,CLUBS!$B18,'JU H'!$L$5:$L$72)</f>
        <v>0</v>
      </c>
      <c r="K18" s="26">
        <f>COUNTIFS('MP F'!$D$5:$D$72,CLUBS!$B18,'MP F'!$M$5:$M$72,"&gt;0")+COUNTIFS('MP H'!$D$5:$D$72,CLUBS!$B18,'MP H'!$M$5:$M$72,"&gt;0")+COUNTIFS('PO F'!$D$5:$D$72,CLUBS!$B18,'PO F'!$M$5:$M$72,"&gt;0")+COUNTIFS('PO H'!$D$5:$D$72,CLUBS!$B18,'PO H'!$M$5:$M$72,"&gt;0")+COUNTIFS('PU F'!$D$5:$D$72,CLUBS!$B18,'PU F'!$M$5:$M$72,"&gt;0")+COUNTIFS('PU H'!$D$5:$D$72,CLUBS!$B18,'PU H'!$M$5:$M$72,"&gt;0")+COUNTIFS('BE F'!$D$5:$D$72,CLUBS!$B18,'BE F'!$M$5:$M$72,"&gt;0")+COUNTIFS('BE H'!$D$5:$D$72,CLUBS!$B18,'BE H'!$M$5:$M$72,"&gt;0")+COUNTIFS('MI F'!$D$5:$D$72,CLUBS!$B18,'MI F'!$M$5:$M$72,"&gt;0")+COUNTIFS('MI H'!$D$5:$D$72,CLUBS!$B18,'MI H'!$M$5:$M$72,"&gt;0")+COUNTIFS('CA F'!$D$5:$D$72,CLUBS!$B18,'CA F'!$M$5:$M$72,"&gt;0")+COUNTIFS('CA H'!$D$5:$D$72,CLUBS!$B18,'CA H'!$M$5:$M$72,"&gt;0")+COUNTIFS('JU F'!$D$5:$D$72,CLUBS!$B18,'JU F'!$M$5:$M$72,"&gt;0")+COUNTIFS('JU H'!$D$5:$D$72,CLUBS!$B18,'JU H'!$M$5:$M$72,"&gt;0")</f>
        <v>0</v>
      </c>
      <c r="L18" s="26">
        <f>SUMIF('MP F'!$D$5:$D$72,CLUBS!$B18,'MP F'!$N$5:$N$72)+SUMIF('MP H'!$D$5:$D$72,CLUBS!$B18,'MP H'!$N$5:$N$72)+SUMIF('PO F'!$D$5:$D$72,CLUBS!$B18,'PO F'!$N$5:$N$72)+SUMIF('PO H'!$D$5:$D$72,CLUBS!$B18,'PO H'!$N$5:$N$72)+SUMIF('PU F'!$D$5:$D$72,CLUBS!$B18,'PU F'!$N$5:$N$72)+SUMIF('PU H'!$D$5:$D$72,CLUBS!$B18,'PU H'!$N$5:$N$72)+SUMIF('BE F'!$D$5:$D$72,CLUBS!$B18,'BE F'!$N$5:$N$72)+SUMIF('BE H'!$D$5:$D$72,CLUBS!$B18,'BE H'!$N$5:$N$72)+SUMIF('MI F'!$D$5:$D$72,CLUBS!$B18,'MI F'!$N$5:$N$72)+SUMIF('MI H'!$D$5:$D$72,CLUBS!$B18,'MI H'!$N$5:$N$72)+SUMIF('CA F'!$D$5:$D$72,CLUBS!$B18,'CA F'!$N$5:$N$72)+SUMIF('CA H'!$D$5:$D$72,CLUBS!$B18,'CA H'!$N$5:$N$72)+SUMIF('JU F'!$D$5:$D$72,CLUBS!$B18,'JU F'!$N$5:$N$72)+SUMIF('JU H'!$D$5:$D$72,CLUBS!$B18,'JU H'!$N$5:$N$72)</f>
        <v>0</v>
      </c>
      <c r="M18" s="67">
        <f>COUNTIFS('MP F'!$D$5:$D$72,CLUBS!$B18,'MP F'!$O$5:$O$72,"&gt;0")+COUNTIFS('MP H'!$D$5:$D$72,CLUBS!$B18,'MP H'!$O$5:$O$72,"&gt;0")+COUNTIFS('PO F'!$D$5:$D$72,CLUBS!$B18,'PO F'!$O$5:$O$72,"&gt;0")+COUNTIFS('PO H'!$D$5:$D$72,CLUBS!$B18,'PO H'!$O$5:$O$72,"&gt;0")+COUNTIFS('PU F'!$D$5:$D$72,CLUBS!$B18,'PU F'!$O$5:$O$72,"&gt;0")+COUNTIFS('PU H'!$D$5:$D$72,CLUBS!$B18,'PU H'!$O$5:$O$72,"&gt;0")+COUNTIFS('BE F'!$D$5:$D$72,CLUBS!$B18,'BE F'!$O$5:$O$72,"&gt;0")+COUNTIFS('BE H'!$D$5:$D$72,CLUBS!$B18,'BE H'!$O$5:$O$72,"&gt;0")+COUNTIFS('MI F'!$D$5:$D$72,CLUBS!$B18,'MI F'!$O$5:$O$72,"&gt;0")+COUNTIFS('MI H'!$D$5:$D$72,CLUBS!$B18,'MI H'!$O$5:$O$72,"&gt;0")+COUNTIFS('CA F'!$D$5:$D$72,CLUBS!$B18,'CA F'!$O$5:$O$72,"&gt;0")+COUNTIFS('CA H'!$D$5:$D$72,CLUBS!$B18,'CA H'!$O$5:$O$72,"&gt;0")+COUNTIFS('JU F'!$D$5:$D$72,CLUBS!$B18,'JU F'!$O$5:$O$72,"&gt;0")+COUNTIFS('JU H'!$D$5:$D$72,CLUBS!$B18,'JU H'!$O$5:$O$72,"&gt;0")</f>
        <v>0</v>
      </c>
      <c r="N18" s="67">
        <f>SUMIF('MP F'!$D$5:$D$72,CLUBS!$B18,'MP F'!$P$5:$P$72)+SUMIF('MP H'!$D$5:$D$72,CLUBS!$B18,'MP H'!$P$5:$P$72)+SUMIF('PO F'!$D$5:$D$72,CLUBS!$B18,'PO F'!$P$5:$P$72)+SUMIF('PO H'!$D$5:$D$72,CLUBS!$B18,'PO H'!$P$5:$P$72)+SUMIF('PU F'!$D$5:$D$72,CLUBS!$B18,'PU F'!$P$5:$P$72)+SUMIF('PU H'!$D$5:$D$72,CLUBS!$B18,'PU H'!$P$5:$P$72)+SUMIF('BE F'!$D$5:$D$72,CLUBS!$B18,'BE F'!$P$5:$P$72)+SUMIF('BE H'!$D$5:$D$72,CLUBS!$B18,'BE H'!$P$5:$P$72)+SUMIF('MI F'!$D$5:$D$72,CLUBS!$B18,'MI F'!$P$5:$P$72)+SUMIF('MI H'!$D$5:$D$72,CLUBS!$B18,'MI H'!$P$5:$P$72)+SUMIF('CA F'!$D$5:$D$72,CLUBS!$B18,'CA F'!$P$5:$P$72)+SUMIF('CA H'!$D$5:$D$72,CLUBS!$B18,'CA H'!$P$5:$P$72)+SUMIF('JU F'!$D$5:$D$72,CLUBS!$B18,'JU F'!$P$5:$P$72)+SUMIF('JU H'!$D$5:$D$72,CLUBS!$B18,'JU H'!$P$5:$P$72)</f>
        <v>0</v>
      </c>
      <c r="O18" s="26">
        <f>COUNTIFS('MP F'!$D$5:$D$72,CLUBS!$B18,'MP F'!$Q$5:$Q$72,"&gt;0")+COUNTIFS('MP H'!$D$5:$D$72,CLUBS!$B18,'MP H'!$Q$5:$Q$72,"&gt;0")+COUNTIFS('PO F'!$D$5:$D$72,CLUBS!$B18,'PO F'!$Q$5:$Q$72,"&gt;0")+COUNTIFS('PO H'!$D$5:$D$72,CLUBS!$B18,'PO H'!$Q$5:$Q$72,"&gt;0")+COUNTIFS('PU F'!$D$5:$D$72,CLUBS!$B18,'PU F'!$Q$5:$Q$72,"&gt;0")+COUNTIFS('PU H'!$D$5:$D$72,CLUBS!$B18,'PU H'!$Q$5:$Q$72,"&gt;0")+COUNTIFS('BE F'!$D$5:$D$72,CLUBS!$B18,'BE F'!$Q$5:$Q$72,"&gt;0")+COUNTIFS('BE H'!$D$5:$D$72,CLUBS!$B18,'BE H'!$Q$5:$Q$72,"&gt;0")+COUNTIFS('MI F'!$D$5:$D$72,CLUBS!$B18,'MI F'!$Q$5:$Q$72,"&gt;0")+COUNTIFS('MI H'!$D$5:$D$72,CLUBS!$B18,'MI H'!$Q$5:$Q$72,"&gt;0")+COUNTIFS('CA F'!$D$5:$D$72,CLUBS!$B18,'CA F'!$Q$5:$Q$72,"&gt;0")+COUNTIFS('CA H'!$D$5:$D$72,CLUBS!$B18,'CA H'!$Q$5:$Q$72,"&gt;0")+COUNTIFS('JU F'!$D$5:$D$72,CLUBS!$B18,'JU F'!$Q$5:$Q$72,"&gt;0")+COUNTIFS('JU H'!$D$5:$D$72,CLUBS!$B18,'JU H'!$Q$5:$Q$72,"&gt;0")</f>
        <v>0</v>
      </c>
      <c r="P18" s="26">
        <f>SUMIF('MP F'!$D$5:$D$72,CLUBS!$B18,'MP F'!$R$5:$R$72)+SUMIF('MP H'!$D$5:$D$72,CLUBS!$B18,'MP H'!$R$5:$R$72)+SUMIF('PO F'!$D$5:$D$72,CLUBS!$B18,'PO F'!$R$5:$R$72)+SUMIF('PO H'!$D$5:$D$72,CLUBS!$B18,'PO H'!$R$5:$R$72)+SUMIF('PU F'!$D$5:$D$72,CLUBS!$B18,'PU F'!$R$5:$R$72)+SUMIF('PU H'!$D$5:$D$72,CLUBS!$B18,'PU H'!$R$5:$R$72)+SUMIF('BE F'!$D$5:$D$72,CLUBS!$B18,'BE F'!$R$5:$R$72)+SUMIF('BE H'!$D$5:$D$72,CLUBS!$B18,'BE H'!$R$5:$R$72)+SUMIF('MI F'!$D$5:$D$72,CLUBS!$B18,'MI F'!$R$5:$R$72)+SUMIF('MI H'!$D$5:$D$72,CLUBS!$B18,'MI H'!$R$5:$R$72)+SUMIF('CA F'!$D$5:$D$72,CLUBS!$B18,'CA F'!$R$5:$R$72)+SUMIF('CA H'!$D$5:$D$72,CLUBS!$B18,'CA H'!$R$5:$R$72)+SUMIF('JU F'!$D$5:$D$72,CLUBS!$B18,'JU F'!$R$5:$R$72)+SUMIF('JU H'!$D$5:$D$72,CLUBS!$B18,'JU H'!$R$5:$R$72)</f>
        <v>0</v>
      </c>
      <c r="Q18" s="67">
        <f>COUNTIFS('MP F'!$D$5:$D$72,CLUBS!$B18,'MP F'!$S$5:$S$72,"&gt;0")+COUNTIFS('MP H'!$D$5:$D$72,CLUBS!$B18,'MP H'!$S$5:$S$72,"&gt;0")+COUNTIFS('PO F'!$D$5:$D$72,CLUBS!$B18,'PO F'!$S$5:$S$72,"&gt;0")+COUNTIFS('PO H'!$D$5:$D$72,CLUBS!$B18,'PO H'!$S$5:$S$72,"&gt;0")+COUNTIFS('PU F'!$D$5:$D$72,CLUBS!$B18,'PU F'!$S$5:$S$72,"&gt;0")+COUNTIFS('PU H'!$D$5:$D$72,CLUBS!$B18,'PU H'!$S$5:$S$72,"&gt;0")+COUNTIFS('BE F'!$D$5:$D$72,CLUBS!$B18,'BE F'!$S$5:$S$72,"&gt;0")+COUNTIFS('BE H'!$D$5:$D$72,CLUBS!$B18,'BE H'!$S$5:$S$72,"&gt;0")+COUNTIFS('MI F'!$D$5:$D$72,CLUBS!$B18,'MI F'!$S$5:$S$72,"&gt;0")+COUNTIFS('MI H'!$D$5:$D$72,CLUBS!$B18,'MI H'!$S$5:$S$72,"&gt;0")+COUNTIFS('CA F'!$D$5:$D$72,CLUBS!$B18,'CA F'!$S$5:$S$72,"&gt;0")+COUNTIFS('CA H'!$D$5:$D$72,CLUBS!$B18,'CA H'!$S$5:$S$72,"&gt;0")+COUNTIFS('JU F'!$D$5:$D$72,CLUBS!$B18,'JU F'!$S$5:$S$72,"&gt;0")+COUNTIFS('JU H'!$D$5:$D$72,CLUBS!$B18,'JU H'!$S$5:$S$72,"&gt;0")</f>
        <v>0</v>
      </c>
      <c r="R18" s="67">
        <f>SUMIF('MP F'!$D$5:$D$72,CLUBS!$B18,'MP F'!$T$5:$T$72)+SUMIF('MP H'!$D$5:$D$72,CLUBS!$B18,'MP H'!$T$5:$T$72)+SUMIF('PO F'!$D$5:$D$72,CLUBS!$B18,'PO F'!$T$5:$T$72)+SUMIF('PO H'!$D$5:$D$72,CLUBS!$B18,'PO H'!$T$5:$T$72)+SUMIF('PU F'!$D$5:$D$72,CLUBS!$B18,'PU F'!$T$5:$T$72)+SUMIF('PU H'!$D$5:$D$72,CLUBS!$B18,'PU H'!$T$5:$T$72)+SUMIF('BE F'!$D$5:$D$72,CLUBS!$B18,'BE F'!$T$5:$T$72)+SUMIF('BE H'!$D$5:$D$72,CLUBS!$B18,'BE H'!$T$5:$T$72)+SUMIF('MI F'!$D$5:$D$72,CLUBS!$B18,'MI F'!$T$5:$T$72)+SUMIF('MI H'!$D$5:$D$72,CLUBS!$B18,'MI H'!$T$5:$T$72)+SUMIF('CA F'!$D$5:$D$72,CLUBS!$B18,'CA F'!$T$5:$T$72)+SUMIF('CA H'!$D$5:$D$72,CLUBS!$B18,'CA H'!$T$5:$T$72)+SUMIF('JU F'!$D$5:$D$72,CLUBS!$B18,'JU F'!$T$5:$T$72)+SUMIF('JU H'!$D$5:$D$72,CLUBS!$B18,'JU H'!$T$5:$T$72)</f>
        <v>0</v>
      </c>
      <c r="S18" s="26">
        <f>COUNTIFS('MP F'!$D$5:$D$72,CLUBS!$B18,'MP F'!$U$5:$U$72,"&gt;0")+COUNTIFS('MP H'!$D$5:$D$72,CLUBS!$B18,'MP H'!$U$5:$U$72,"&gt;0")+COUNTIFS('PO F'!$D$5:$D$72,CLUBS!$B18,'PO F'!$U$5:$U$72,"&gt;0")+COUNTIFS('PO H'!$D$5:$D$72,CLUBS!$B18,'PO H'!$U$5:$U$72,"&gt;0")+COUNTIFS('PU F'!$D$5:$D$72,CLUBS!$B18,'PU F'!$U$5:$U$72,"&gt;0")+COUNTIFS('PU H'!$D$5:$D$72,CLUBS!$B18,'PU H'!$U$5:$U$72,"&gt;0")+COUNTIFS('BE F'!$D$5:$D$72,CLUBS!$B18,'BE F'!$U$5:$U$72,"&gt;0")+COUNTIFS('BE H'!$D$5:$D$72,CLUBS!$B18,'BE H'!$U$5:$U$72,"&gt;0")+COUNTIFS('MI F'!$D$5:$D$72,CLUBS!$B18,'MI F'!$U$5:$U$72,"&gt;0")+COUNTIFS('MI H'!$D$5:$D$72,CLUBS!$B18,'MI H'!$U$5:$U$72,"&gt;0")+COUNTIFS('CA F'!$D$5:$D$72,CLUBS!$B18,'CA F'!$U$5:$U$72,"&gt;0")+COUNTIFS('CA H'!$D$5:$D$72,CLUBS!$B18,'CA H'!$U$5:$U$72,"&gt;0")+COUNTIFS('JU F'!$D$5:$D$72,CLUBS!$B18,'JU F'!$U$5:$U$72,"&gt;0")+COUNTIFS('JU H'!$D$5:$D$72,CLUBS!$B18,'JU H'!$U$5:$U$72,"&gt;0")</f>
        <v>0</v>
      </c>
      <c r="T18" s="26">
        <f>SUMIF('MP F'!$D$5:$D$72,CLUBS!$B18,'MP F'!$V$5:$V$72)+SUMIF('MP H'!$D$5:$D$72,CLUBS!$B18,'MP H'!$V$5:$V$72)+SUMIF('PO F'!$D$5:$D$72,CLUBS!$B18,'PO F'!$V$5:$V$72)+SUMIF('PO H'!$D$5:$D$72,CLUBS!$B18,'PO H'!$V$5:$V$72)+SUMIF('PU F'!$D$5:$D$72,CLUBS!$B18,'PU F'!$V$5:$V$72)+SUMIF('PU H'!$D$5:$D$72,CLUBS!$B18,'PU H'!$V$5:$V$72)+SUMIF('BE F'!$D$5:$D$72,CLUBS!$B18,'BE F'!$V$5:$V$72)+SUMIF('BE H'!$D$5:$D$72,CLUBS!$B18,'BE H'!$V$5:$V$72)+SUMIF('MI F'!$D$5:$D$72,CLUBS!$B18,'MI F'!$V$5:$V$72)+SUMIF('MI H'!$D$5:$D$72,CLUBS!$B18,'MI H'!$V$5:$V$72)+SUMIF('CA F'!$D$5:$D$72,CLUBS!$B18,'CA F'!$V$5:$V$72)+SUMIF('CA H'!$D$5:$D$72,CLUBS!$B18,'CA H'!$V$5:$V$72)+SUMIF('JU F'!$D$5:$D$72,CLUBS!$B18,'JU F'!$V$5:$V$72)+SUMIF('JU H'!$D$5:$D$72,CLUBS!$B18,'JU H'!$V$5:$V$72)</f>
        <v>0</v>
      </c>
      <c r="U18" s="67">
        <f>COUNTIFS('MP F'!$D$5:$D$72,CLUBS!$B18,'MP F'!$W$5:$W$72,"&gt;0")+COUNTIFS('MP H'!$D$5:$D$72,CLUBS!$B18,'MP H'!$W$5:$W$72,"&gt;0")+COUNTIFS('PO F'!$D$5:$D$72,CLUBS!$B18,'PO F'!$W$5:$W$72,"&gt;0")+COUNTIFS('PO H'!$D$5:$D$72,CLUBS!$B18,'PO H'!$W$5:$W$72,"&gt;0")+COUNTIFS('PU F'!$D$5:$D$72,CLUBS!$B18,'PU F'!$W$5:$W$72,"&gt;0")+COUNTIFS('PU H'!$D$5:$D$72,CLUBS!$B18,'PU H'!$W$5:$W$72,"&gt;0")+COUNTIFS('BE F'!$D$5:$D$72,CLUBS!$B18,'BE F'!$W$5:$W$72,"&gt;0")+COUNTIFS('BE H'!$D$5:$D$72,CLUBS!$B18,'BE H'!$W$5:$W$72,"&gt;0")+COUNTIFS('MI F'!$D$5:$D$72,CLUBS!$B18,'MI F'!$W$5:$W$72,"&gt;0")+COUNTIFS('MI H'!$D$5:$D$72,CLUBS!$B18,'MI H'!$W$5:$W$72,"&gt;0")+COUNTIFS('CA F'!$D$5:$D$72,CLUBS!$B18,'CA F'!$W$5:$W$72,"&gt;0")+COUNTIFS('CA H'!$D$5:$D$72,CLUBS!$B18,'CA H'!$W$5:$W$72,"&gt;0")+COUNTIFS('JU F'!$D$5:$D$72,CLUBS!$B18,'JU F'!$W$5:$W$72,"&gt;0")+COUNTIFS('JU H'!$D$5:$D$72,CLUBS!$B18,'JU H'!$W$5:$W$72,"&gt;0")</f>
        <v>0</v>
      </c>
      <c r="V18" s="67">
        <f>SUMIF('MP F'!$D$5:$D$72,CLUBS!$B18,'MP F'!$X$5:$X$72)+SUMIF('MP H'!$D$5:$D$72,CLUBS!$B18,'MP H'!$X$5:$X$72)+SUMIF('PO F'!$D$5:$D$72,CLUBS!$B18,'PO F'!$X$5:$X$72)+SUMIF('PO H'!$D$5:$D$72,CLUBS!$B18,'PO H'!$X$5:$X$72)+SUMIF('PU F'!$D$5:$D$72,CLUBS!$B18,'PU F'!$X$5:$X$72)+SUMIF('PU H'!$D$5:$D$72,CLUBS!$B18,'PU H'!$X$5:$X$72)+SUMIF('BE F'!$D$5:$D$72,CLUBS!$B18,'BE F'!$X$5:$X$72)+SUMIF('BE H'!$D$5:$D$72,CLUBS!$B18,'BE H'!$X$5:$X$72)+SUMIF('MI F'!$D$5:$D$72,CLUBS!$B18,'MI F'!$X$5:$X$72)+SUMIF('MI H'!$D$5:$D$72,CLUBS!$B18,'MI H'!$X$5:$X$72)+SUMIF('CA F'!$D$5:$D$72,CLUBS!$B18,'CA F'!$X$5:$X$72)+SUMIF('CA H'!$D$5:$D$72,CLUBS!$B18,'CA H'!$X$5:$X$72)+SUMIF('JU F'!$D$5:$D$72,CLUBS!$B18,'JU F'!$X$5:$X$72)+SUMIF('JU H'!$D$5:$D$72,CLUBS!$B18,'JU H'!$X$5:$X$72)</f>
        <v>0</v>
      </c>
      <c r="W18" s="26">
        <f>COUNTIFS('MP F'!$D$5:$D$72,CLUBS!$B18,'MP F'!$Y$5:$Y$72,"&gt;0")+COUNTIFS('MP H'!$D$5:$D$72,CLUBS!$B18,'MP H'!$Y$5:$Y$72,"&gt;0")+COUNTIFS('PO F'!$D$5:$D$72,CLUBS!$B18,'PO F'!$Y$5:$Y$72,"&gt;0")+COUNTIFS('PO H'!$D$5:$D$72,CLUBS!$B18,'PO H'!$Y$5:$Y$72,"&gt;0")+COUNTIFS('PU F'!$D$5:$D$72,CLUBS!$B18,'PU F'!$Y$5:$Y$72,"&gt;0")+COUNTIFS('PU H'!$D$5:$D$72,CLUBS!$B18,'PU H'!$Y$5:$Y$72,"&gt;0")+COUNTIFS('BE F'!$D$5:$D$72,CLUBS!$B18,'BE F'!$Y$5:$Y$72,"&gt;0")+COUNTIFS('BE H'!$D$5:$D$72,CLUBS!$B18,'BE H'!$Y$5:$Y$72,"&gt;0")+COUNTIFS('MI F'!$D$5:$D$72,CLUBS!$B18,'MI F'!$Y$5:$Y$72,"&gt;0")+COUNTIFS('MI H'!$D$5:$D$72,CLUBS!$B18,'MI H'!$Y$5:$Y$72,"&gt;0")+COUNTIFS('CA F'!$D$5:$D$72,CLUBS!$B18,'CA F'!$Y$5:$Y$72,"&gt;0")+COUNTIFS('CA H'!$D$5:$D$72,CLUBS!$B18,'CA H'!$Y$5:$Y$72,"&gt;0")+COUNTIFS('JU F'!$D$5:$D$72,CLUBS!$B18,'JU F'!$Y$5:$Y$72,"&gt;0")+COUNTIFS('JU H'!$D$5:$D$72,CLUBS!$B18,'JU H'!$Y$5:$Y$72,"&gt;0")</f>
        <v>0</v>
      </c>
      <c r="X18" s="26">
        <f>SUMIF('MP F'!$D$5:$D$72,CLUBS!$B18,'MP F'!$Z$5:$Z$72)+SUMIF('MP H'!$D$5:$D$72,CLUBS!$B18,'MP H'!$Z$5:$Z$72)+SUMIF('PO F'!$D$5:$D$72,CLUBS!$B18,'PO F'!$Z$5:$Z$72)+SUMIF('PO H'!$D$5:$D$72,CLUBS!$B18,'PO H'!$Z$5:$Z$72)+SUMIF('PU F'!$D$5:$D$72,CLUBS!$B18,'PU F'!$Z$5:$Z$72)+SUMIF('PU H'!$D$5:$D$72,CLUBS!$B18,'PU H'!$Z$5:$Z$72)+SUMIF('BE F'!$D$5:$D$72,CLUBS!$B18,'BE F'!$Z$5:$Z$72)+SUMIF('BE H'!$D$5:$D$72,CLUBS!$B18,'BE H'!$Z$5:$Z$72)+SUMIF('MI F'!$D$5:$D$72,CLUBS!$B18,'MI F'!$Z$5:$Z$72)+SUMIF('MI H'!$D$5:$D$72,CLUBS!$B18,'MI H'!$Z$5:$Z$72)+SUMIF('CA F'!$D$5:$D$72,CLUBS!$B18,'CA F'!$Z$5:$Z$72)+SUMIF('CA H'!$D$5:$D$72,CLUBS!$B18,'CA H'!$Z$5:$Z$72)+SUMIF('JU F'!$D$5:$D$72,CLUBS!$B18,'JU F'!$Z$5:$Z$72)+SUMIF('JU H'!$D$5:$D$72,CLUBS!$B18,'JU H'!$Z$5:$Z$72)</f>
        <v>0</v>
      </c>
      <c r="Y18" s="26">
        <f>COUNTIFS('MP F'!$D$5:$D$72,CLUBS!$B18,'MP F'!$AA$5:$AA$72,"&gt;0")+COUNTIFS('MP H'!$D$5:$D$72,CLUBS!$B18,'MP H'!$AA$5:$AA$72,"&gt;0")+COUNTIFS('PO F'!$D$5:$D$72,CLUBS!$B18,'PO F'!$AA$5:$AA$72,"&gt;0")+COUNTIFS('PO H'!$D$5:$D$72,CLUBS!$B18,'PO H'!$AA$5:$AA$72,"&gt;0")+COUNTIFS('PU F'!$D$5:$D$72,CLUBS!$B18,'PU F'!$AA$5:$AA$72,"&gt;0")+COUNTIFS('PU H'!$D$5:$D$72,CLUBS!$B18,'PU H'!$AA$5:$AA$72,"&gt;0")+COUNTIFS('BE F'!$D$5:$D$72,CLUBS!$B18,'BE F'!$AA$5:$AA$72,"&gt;0")+COUNTIFS('BE H'!$D$5:$D$72,CLUBS!$B18,'BE H'!$AA$5:$AA$72,"&gt;0")+COUNTIFS('MI F'!$D$5:$D$72,CLUBS!$B18,'MI F'!$AA$5:$AA$72,"&gt;0")+COUNTIFS('MI H'!$D$5:$D$72,CLUBS!$B18,'MI H'!$AA$5:$AA$72,"&gt;0")+COUNTIFS('CA F'!$D$5:$D$72,CLUBS!$B18,'CA F'!$AA$5:$AA$72,"&gt;0")+COUNTIFS('CA H'!$D$5:$D$72,CLUBS!$B18,'CA H'!$AA$5:$AA$72,"&gt;0")+COUNTIFS('JU F'!$D$5:$D$72,CLUBS!$B18,'JU F'!$AA$5:$AA$72,"&gt;0")+COUNTIFS('JU H'!$D$5:$D$72,CLUBS!$B18,'JU H'!$AA$5:$AA$72,"&gt;0")</f>
        <v>0</v>
      </c>
      <c r="Z18" s="26">
        <f>SUMIF('MP F'!$D$5:$D$72,CLUBS!$B18,'MP F'!$AB$5:$AB$72)+SUMIF('MP H'!$D$5:$D$72,CLUBS!$B18,'MP H'!$AB$5:$AB$72)+SUMIF('PO F'!$D$5:$D$72,CLUBS!$B18,'PO F'!$AB$5:$AB$72)+SUMIF('PO H'!$D$5:$D$72,CLUBS!$B18,'PO H'!$AB$5:$AB$72)+SUMIF('PU F'!$D$5:$D$72,CLUBS!$B18,'PU F'!$AB$5:$AB$72)+SUMIF('PU H'!$D$5:$D$72,CLUBS!$B18,'PU H'!$AB$5:$AB$72)+SUMIF('BE F'!$D$5:$D$72,CLUBS!$B18,'BE F'!$AB$5:$AB$72)+SUMIF('BE H'!$D$5:$D$72,CLUBS!$B18,'BE H'!$AB$5:$AB$72)+SUMIF('MI F'!$D$5:$D$72,CLUBS!$B18,'MI F'!$AB$5:$AB$72)+SUMIF('MI H'!$D$5:$D$72,CLUBS!$B18,'MI H'!$AB$5:$AB$72)+SUMIF('CA F'!$D$5:$D$72,CLUBS!$B18,'CA F'!$AB$5:$AB$72)+SUMIF('CA H'!$D$5:$D$72,CLUBS!$B18,'CA H'!$AB$5:$AB$72)+SUMIF('JU F'!$D$5:$D$72,CLUBS!$B18,'JU F'!$AB$5:$AB$72)+SUMIF('JU H'!$D$5:$D$72,CLUBS!$B18,'JU H'!$AB$5:$AB$72)</f>
        <v>0</v>
      </c>
      <c r="AA18" s="26">
        <f>COUNTIFS('MP F'!$D$5:$D$72,CLUBS!$B18,'MP F'!$AC$5:$AC$72,"&gt;0")+COUNTIFS('MP H'!$D$5:$D$72,CLUBS!$B18,'MP H'!$AC$5:$AC$72,"&gt;0")+COUNTIFS('PO F'!$D$5:$D$72,CLUBS!$B18,'PO F'!$AC$5:$AC$72,"&gt;0")+COUNTIFS('PO H'!$D$5:$D$72,CLUBS!$B18,'PO H'!$AC$5:$AC$72,"&gt;0")+COUNTIFS('PU F'!$D$5:$D$72,CLUBS!$B18,'PU F'!$AC$5:$AC$72,"&gt;0")+COUNTIFS('PU H'!$D$5:$D$72,CLUBS!$B18,'PU H'!$AC$5:$AC$72,"&gt;0")+COUNTIFS('BE F'!$D$5:$D$72,CLUBS!$B18,'BE F'!$AC$5:$AC$72,"&gt;0")+COUNTIFS('BE H'!$D$5:$D$72,CLUBS!$B18,'BE H'!$AC$5:$AC$72,"&gt;0")+COUNTIFS('MI F'!$D$5:$D$72,CLUBS!$B18,'MI F'!$AC$5:$AC$72,"&gt;0")+COUNTIFS('MI H'!$D$5:$D$72,CLUBS!$B18,'MI H'!$AC$5:$AC$72,"&gt;0")+COUNTIFS('CA F'!$D$5:$D$72,CLUBS!$B18,'CA F'!$AC$5:$AC$72,"&gt;0")+COUNTIFS('CA H'!$D$5:$D$72,CLUBS!$B18,'CA H'!$AC$5:$AC$72,"&gt;0")+COUNTIFS('JU F'!$D$5:$D$72,CLUBS!$B18,'JU F'!$AC$5:$AC$72,"&gt;0")+COUNTIFS('JU H'!$D$5:$D$72,CLUBS!$B18,'JU H'!$AC$5:$AC$72,"&gt;0")</f>
        <v>0</v>
      </c>
      <c r="AB18" s="26">
        <f>SUMIF('MP F'!$D$5:$D$72,CLUBS!$B18,'MP F'!$AD$5:$AD$72)+SUMIF('MP H'!$D$5:$D$72,CLUBS!$B18,'MP H'!$AD$5:$AD$72)+SUMIF('PO F'!$D$5:$D$72,CLUBS!$B18,'PO F'!$AD$5:$AD$72)+SUMIF('PO H'!$D$5:$D$72,CLUBS!$B18,'PO H'!$AD$5:$AD$72)+SUMIF('PU F'!$D$5:$D$72,CLUBS!$B18,'PU F'!$AD$5:$AD$72)+SUMIF('PU H'!$D$5:$D$72,CLUBS!$B18,'PU H'!$AD$5:$AD$72)+SUMIF('BE F'!$D$5:$D$72,CLUBS!$B18,'BE F'!$AD$5:$AD$72)+SUMIF('BE H'!$D$5:$D$72,CLUBS!$B18,'BE H'!$AD$5:$AD$72)+SUMIF('MI F'!$D$5:$D$72,CLUBS!$B18,'MI F'!$AD$5:$AD$72)+SUMIF('MI H'!$D$5:$D$72,CLUBS!$B18,'MI H'!$AD$5:$AD$72)+SUMIF('CA F'!$D$5:$D$72,CLUBS!$B18,'CA F'!$AD$5:$AD$72)+SUMIF('CA H'!$D$5:$D$72,CLUBS!$B18,'CA H'!$AD$5:$AD$72)+SUMIF('JU F'!$D$5:$D$72,CLUBS!$B18,'JU F'!$AD$5:$AD$72)+SUMIF('JU H'!$D$5:$D$72,CLUBS!$B18,'JU H'!$AD$5:$AD$72)</f>
        <v>0</v>
      </c>
      <c r="AC18" s="26">
        <f>COUNTIFS('MP F'!$D$5:$D$72,CLUBS!$B18,'MP F'!$AE$5:$AE$72,"&gt;0")+COUNTIFS('MP H'!$D$5:$D$72,CLUBS!$B18,'MP H'!$AE$5:$AE$72,"&gt;0")+COUNTIFS('PO F'!$D$5:$D$72,CLUBS!$B18,'PO F'!$AE$5:$AE$72,"&gt;0")+COUNTIFS('PO H'!$D$5:$D$72,CLUBS!$B18,'PO H'!$AE$5:$AE$72,"&gt;0")+COUNTIFS('PU F'!$D$5:$D$72,CLUBS!$B18,'PU F'!$AE$5:$AE$72,"&gt;0")+COUNTIFS('PU H'!$D$5:$D$72,CLUBS!$B18,'PU H'!$AE$5:$AE$72,"&gt;0")+COUNTIFS('BE F'!$D$5:$D$72,CLUBS!$B18,'BE F'!$AE$5:$AE$72,"&gt;0")+COUNTIFS('BE H'!$D$5:$D$72,CLUBS!$B18,'BE H'!$AE$5:$AE$72,"&gt;0")+COUNTIFS('MI F'!$D$5:$D$72,CLUBS!$B18,'MI F'!$AE$5:$AE$72,"&gt;0")+COUNTIFS('MI H'!$D$5:$D$72,CLUBS!$B18,'MI H'!$AE$5:$AE$72,"&gt;0")+COUNTIFS('CA F'!$D$5:$D$72,CLUBS!$B18,'CA F'!$AE$5:$AE$72,"&gt;0")+COUNTIFS('CA H'!$D$5:$D$72,CLUBS!$B18,'CA H'!$AE$5:$AE$72,"&gt;0")+COUNTIFS('JU F'!$D$5:$D$72,CLUBS!$B18,'JU F'!$AE$5:$AE$72,"&gt;0")+COUNTIFS('JU H'!$D$5:$D$72,CLUBS!$B18,'JU H'!$AE$5:$AE$72,"&gt;0")</f>
        <v>0</v>
      </c>
      <c r="AD18" s="26">
        <f>SUMIF('MP F'!$D$5:$D$72,CLUBS!$B18,'MP F'!$AF$5:$AF$72)+SUMIF('MP H'!$D$5:$D$72,CLUBS!$B18,'MP H'!$AF$5:$AF$72)+SUMIF('PO F'!$D$5:$D$72,CLUBS!$B18,'PO F'!$AF$5:$AF$72)+SUMIF('PO H'!$D$5:$D$72,CLUBS!$B18,'PO H'!$AF$5:$AF$72)+SUMIF('PU F'!$D$5:$D$72,CLUBS!$B18,'PU F'!$AF$5:$AF$72)+SUMIF('PU H'!$D$5:$D$72,CLUBS!$B18,'PU H'!$AF$5:$AF$72)+SUMIF('BE F'!$D$5:$D$72,CLUBS!$B18,'BE F'!$AF$5:$AF$72)+SUMIF('BE H'!$D$5:$D$72,CLUBS!$B18,'BE H'!$AF$5:$AF$72)+SUMIF('MI F'!$D$5:$D$72,CLUBS!$B18,'MI F'!$AF$5:$AF$72)+SUMIF('MI H'!$D$5:$D$72,CLUBS!$B18,'MI H'!$AF$5:$AF$72)+SUMIF('CA F'!$D$5:$D$72,CLUBS!$B18,'CA F'!$AF$5:$AF$72)+SUMIF('CA H'!$D$5:$D$72,CLUBS!$B18,'CA H'!$AF$5:$AF$72)+SUMIF('JU F'!$D$5:$D$72,CLUBS!$B18,'JU F'!$AF$5:$AF$72)+SUMIF('JU H'!$D$5:$D$72,CLUBS!$B18,'JU H'!$AF$5:$AF$72)</f>
        <v>0</v>
      </c>
      <c r="AE18" s="26">
        <f>COUNTIFS('MP F'!$D$5:$D$72,CLUBS!$B18,'MP F'!$AG$5:$AG$72,"&gt;0")+COUNTIFS('MP H'!$D$5:$D$72,CLUBS!$B18,'MP H'!$AG$5:$AG$72,"&gt;0")+COUNTIFS('PO F'!$D$5:$D$72,CLUBS!$B18,'PO F'!$AG$5:$AG$72,"&gt;0")+COUNTIFS('PO H'!$D$5:$D$72,CLUBS!$B18,'PO H'!$AG$5:$AG$72,"&gt;0")+COUNTIFS('PU F'!$D$5:$D$72,CLUBS!$B18,'PU F'!$AG$5:$AG$72,"&gt;0")+COUNTIFS('PU H'!$D$5:$D$72,CLUBS!$B18,'PU H'!$AG$5:$AG$72,"&gt;0")+COUNTIFS('BE F'!$D$5:$D$72,CLUBS!$B18,'BE F'!$AG$5:$AG$72,"&gt;0")+COUNTIFS('BE H'!$D$5:$D$72,CLUBS!$B18,'BE H'!$AG$5:$AG$72,"&gt;0")+COUNTIFS('MI F'!$D$5:$D$72,CLUBS!$B18,'MI F'!$AG$5:$AG$72,"&gt;0")+COUNTIFS('MI H'!$D$5:$D$72,CLUBS!$B18,'MI H'!$AG$5:$AG$72,"&gt;0")+COUNTIFS('CA F'!$D$5:$D$72,CLUBS!$B18,'CA F'!$AG$5:$AG$72,"&gt;0")+COUNTIFS('CA H'!$D$5:$D$72,CLUBS!$B18,'CA H'!$AG$5:$AG$72,"&gt;0")+COUNTIFS('JU F'!$D$5:$D$72,CLUBS!$B18,'JU F'!$AG$5:$AG$72,"&gt;0")+COUNTIFS('JU H'!$D$5:$D$72,CLUBS!$B18,'JU H'!$AG$5:$AG$72,"&gt;0")</f>
        <v>0</v>
      </c>
      <c r="AF18" s="26">
        <f>SUMIF('MP F'!$D$5:$D$72,CLUBS!$B18,'MP F'!$AH$5:$AH$72)+SUMIF('MP H'!$D$5:$D$72,CLUBS!$B18,'MP H'!$AH$5:$AH$72)+SUMIF('PO F'!$D$5:$D$72,CLUBS!$B18,'PO F'!$AH$5:$AH$72)+SUMIF('PO H'!$D$5:$D$72,CLUBS!$B18,'PO H'!$AH$5:$AH$72)+SUMIF('PU F'!$D$5:$D$72,CLUBS!$B18,'PU F'!$AH$5:$AH$72)+SUMIF('PU H'!$D$5:$D$72,CLUBS!$B18,'PU H'!$AH$5:$AH$72)+SUMIF('BE F'!$D$5:$D$72,CLUBS!$B18,'BE F'!$AH$5:$AH$72)+SUMIF('BE H'!$D$5:$D$72,CLUBS!$B18,'BE H'!$AH$5:$AH$72)+SUMIF('MI F'!$D$5:$D$72,CLUBS!$B18,'MI F'!$AH$5:$AH$72)+SUMIF('MI H'!$D$5:$D$72,CLUBS!$B18,'MI H'!$AH$5:$AH$72)+SUMIF('CA F'!$D$5:$D$72,CLUBS!$B18,'CA F'!$AH$5:$AH$72)+SUMIF('CA H'!$D$5:$D$72,CLUBS!$B18,'CA H'!$AH$5:$AH$72)+SUMIF('JU F'!$D$5:$D$72,CLUBS!$B18,'JU F'!$AH$5:$AH$72)+SUMIF('JU H'!$D$5:$D$72,CLUBS!$B18,'JU H'!$AH$5:$AH$72)</f>
        <v>0</v>
      </c>
      <c r="AG18" s="16">
        <f t="shared" si="2"/>
        <v>0</v>
      </c>
      <c r="AH18" s="28">
        <f t="shared" si="3"/>
        <v>0</v>
      </c>
      <c r="AI18" s="29">
        <f t="shared" si="4"/>
        <v>0</v>
      </c>
      <c r="AJ18" s="14">
        <f>COUNTIF('Licenciés Jeunes 2023'!F:F,CLUBS!B18)</f>
        <v>0</v>
      </c>
      <c r="AK18" s="27">
        <f t="shared" si="5"/>
        <v>0</v>
      </c>
      <c r="AL18" s="22"/>
    </row>
    <row r="19" spans="1:38" ht="13.5">
      <c r="A19" s="34">
        <f t="shared" si="0"/>
        <v>16</v>
      </c>
      <c r="B19" s="62" t="s">
        <v>56</v>
      </c>
      <c r="C19" s="14">
        <f>COUNTIFS('MP F'!$D$5:$D$72,CLUBS!$B19,'MP F'!$E$5:$E$72,"&gt;0")+COUNTIFS('MP H'!$D$5:$D$72,CLUBS!$B19,'MP H'!$E$5:$E$72,"&gt;0")+COUNTIFS('PO F'!$D$5:$D$72,CLUBS!$B19,'PO F'!$E$5:$E$72,"&gt;0")+COUNTIFS('PO H'!$D$5:$D$72,CLUBS!$B19,'PO H'!$E$5:$E$72,"&gt;0")+COUNTIFS('PU F'!$D$5:$D$72,CLUBS!$B19,'PU F'!$E$5:$E$72,"&gt;0")+COUNTIFS('PU H'!$D$5:$D$72,CLUBS!$B19,'PU H'!$E$5:$E$72,"&gt;0")+COUNTIFS('BE F'!$D$5:$D$72,CLUBS!$B19,'BE F'!$E$5:$E$72,"&gt;0")+COUNTIFS('BE H'!$D$5:$D$72,CLUBS!$B19,'BE H'!$E$5:$E$72,"&gt;0")+COUNTIFS('MI F'!$D$5:$D$72,CLUBS!$B19,'MI F'!$E$5:$E$72,"&gt;0")+COUNTIFS('MI H'!$D$5:$D$72,CLUBS!$B19,'MI H'!$E$5:$E$72,"&gt;0")+COUNTIFS('CA F'!$D$5:$D$72,CLUBS!$B19,'CA F'!$E$5:$E$72,"&gt;0")+COUNTIFS('CA H'!$D$5:$D$72,CLUBS!$B19,'CA H'!$E$5:$E$72,"&gt;0")+COUNTIFS('JU F'!$D$5:$D$72,CLUBS!$B19,'JU F'!$E$5:$E$72,"&gt;0")+COUNTIFS('JU H'!$D$5:$D$72,CLUBS!$B19,'JU H'!$E$5:$E$72,"&gt;0")</f>
        <v>0</v>
      </c>
      <c r="D19" s="27">
        <f>SUMIF('MP F'!$D$5:$D$72,CLUBS!$B19,'MP F'!$F$5:$F$72)+SUMIF('MP H'!$D$5:$D$72,CLUBS!$B19,'MP H'!$F$5:$F$72)+SUMIF('PO F'!$D$5:$D$72,CLUBS!$B19,'PO F'!$F$5:$F$72)+SUMIF('PO H'!$D$5:$D$72,CLUBS!$B19,'PO H'!$F$5:$F$72)+SUMIF('PU F'!$D$5:$D$72,CLUBS!$B19,'PU F'!$F$5:$F$72)+SUMIF('PU H'!$D$5:$D$72,CLUBS!$B19,'PU H'!$F$5:$F$72)+SUMIF('BE F'!$D$5:$D$72,CLUBS!$B19,'BE F'!$F$5:$F$72)+SUMIF('BE H'!$D$5:$D$72,CLUBS!$B19,'BE H'!$F$5:$F$72)+SUMIF('MI F'!$D$5:$D$72,CLUBS!$B19,'MI F'!$F$5:$F$72)+SUMIF('MI H'!$D$5:$D$72,CLUBS!$B19,'MI H'!$F$5:$F$72)+SUMIF('CA F'!$D$5:$D$72,CLUBS!$B19,'CA F'!$F$5:$F$72)+SUMIF('CA H'!$D$5:$D$72,CLUBS!$B19,'CA H'!$F$5:$F$72)+SUMIF('JU F'!$D$5:$D$72,CLUBS!$B19,'JU F'!$F$5:$F$72)+SUMIF('JU H'!$D$5:$D$72,CLUBS!$B19,'JU H'!$F$5:$F$72)</f>
        <v>0</v>
      </c>
      <c r="E19" s="67">
        <f>COUNTIFS('MP F'!$D$5:$D$72,CLUBS!$B19,'MP F'!$G$5:$G$72,"&gt;0")+COUNTIFS('MP H'!$D$5:$D$72,CLUBS!$B19,'MP H'!$G$5:$G$72,"&gt;0")+COUNTIFS('PO F'!$D$5:$D$72,CLUBS!$B19,'PO F'!$G$5:$G$72,"&gt;0")+COUNTIFS('PO H'!$D$5:$D$72,CLUBS!$B19,'PO H'!$G$5:$G$72,"&gt;0")+COUNTIFS('PU F'!$D$5:$D$72,CLUBS!$B19,'PU F'!$G$5:$G$72,"&gt;0")+COUNTIFS('PU H'!$D$5:$D$72,CLUBS!$B19,'PU H'!$G$5:$G$72,"&gt;0")+COUNTIFS('BE F'!$D$5:$D$72,CLUBS!$B19,'BE F'!$G$5:$G$72,"&gt;0")+COUNTIFS('BE H'!$D$5:$D$72,CLUBS!$B19,'BE H'!$G$5:$G$72,"&gt;0")+COUNTIFS('MI F'!$D$5:$D$72,CLUBS!$B19,'MI F'!$G$5:$G$72,"&gt;0")+COUNTIFS('MI H'!$D$5:$D$72,CLUBS!$B19,'MI H'!$G$5:$G$72,"&gt;0")+COUNTIFS('CA F'!$D$5:$D$72,CLUBS!$B19,'CA F'!$G$5:$G$72,"&gt;0")+COUNTIFS('CA H'!$D$5:$D$72,CLUBS!$B19,'CA H'!$G$5:$G$72,"&gt;0")+COUNTIFS('JU F'!$D$5:$D$72,CLUBS!$B19,'JU F'!$G$5:$G$72,"&gt;0")+COUNTIFS('JU H'!$D$5:$D$72,CLUBS!$B19,'JU H'!$G$5:$G$72,"&gt;0")</f>
        <v>0</v>
      </c>
      <c r="F19" s="68">
        <f>SUMIF('MP F'!$D$5:$D$72,CLUBS!$B19,'MP F'!$H$5:$H$72)+SUMIF('MP H'!$D$5:$D$72,CLUBS!$B19,'MP H'!$H$5:$H$72)+SUMIF('PO F'!$D$5:$D$72,CLUBS!$B19,'PO F'!$H$5:$H$72)+SUMIF('PO H'!$D$5:$D$72,CLUBS!$B19,'PO H'!$H$5:$H$72)+SUMIF('PU F'!$D$5:$D$72,CLUBS!$B19,'PU F'!$H$5:$H$72)+SUMIF('PU H'!$D$5:$D$72,CLUBS!$B19,'PU H'!$H$5:$H$72)+SUMIF('BE F'!$D$5:$D$72,CLUBS!$B19,'BE F'!$H$5:$H$72)+SUMIF('BE H'!$D$5:$D$72,CLUBS!$B19,'BE H'!$H$5:$H$72)+SUMIF('MI F'!$D$5:$D$72,CLUBS!$B19,'MI F'!$H$5:$H$72)+SUMIF('MI H'!$D$5:$D$72,CLUBS!$B19,'MI H'!$H$5:$H$72)+SUMIF('CA F'!$D$5:$D$72,CLUBS!$B19,'CA F'!$H$5:$H$72)+SUMIF('CA H'!$D$5:$D$72,CLUBS!$B19,'CA H'!$H$5:$H$72)+SUMIF('JU F'!$D$5:$D$72,CLUBS!$B19,'JU F'!$H$5:$H$72)+SUMIF('JU H'!$D$5:$D$72,CLUBS!$B19,'JU H'!$H$5:$H$72)</f>
        <v>0</v>
      </c>
      <c r="G19" s="14">
        <f>COUNTIFS('MP F'!$D$5:$D$72,CLUBS!$B19,'MP F'!$I$5:$I$72,"&gt;0")+COUNTIFS('MP H'!$D$5:$D$72,CLUBS!$B19,'MP H'!$I$5:$I$72,"&gt;0")+COUNTIFS('PO F'!$D$5:$D$72,CLUBS!$B19,'PO F'!$I$5:$I$72,"&gt;0")+COUNTIFS('PO H'!$D$5:$D$72,CLUBS!$B19,'PO H'!$I$5:$I$72,"&gt;0")+COUNTIFS('PU F'!$D$5:$D$72,CLUBS!$B19,'PU F'!$I$5:$I$72,"&gt;0")+COUNTIFS('PU H'!$D$5:$D$72,CLUBS!$B19,'PU H'!$I$5:$I$72,"&gt;0")+COUNTIFS('BE F'!$D$5:$D$72,CLUBS!$B19,'BE F'!$I$5:$I$72,"&gt;0")+COUNTIFS('BE H'!$D$5:$D$72,CLUBS!$B19,'BE H'!$I$5:$I$72,"&gt;0")+COUNTIFS('MI F'!$D$5:$D$72,CLUBS!$B19,'MI F'!$I$5:$I$72,"&gt;0")+COUNTIFS('MI H'!$D$5:$D$72,CLUBS!$B19,'MI H'!$I$5:$I$72,"&gt;0")+COUNTIFS('CA F'!$D$5:$D$72,CLUBS!$B19,'CA F'!$I$5:$I$72,"&gt;0")+COUNTIFS('CA H'!$D$5:$D$72,CLUBS!$B19,'CA H'!$I$5:$I$72,"&gt;0")+COUNTIFS('JU F'!$D$5:$D$72,CLUBS!$B19,'JU F'!$I$5:$I$72,"&gt;0")+COUNTIFS('JU H'!$D$5:$D$72,CLUBS!$B19,'JU H'!$I$5:$I$72,"&gt;0")</f>
        <v>0</v>
      </c>
      <c r="H19" s="26">
        <f>SUMIF('MP F'!$D$5:$D$72,CLUBS!$B19,'MP F'!$J$5:$J$72)+SUMIF('MP H'!$D$5:$D$72,CLUBS!$B19,'MP H'!$J$5:$J$72)+SUMIF('PO F'!$D$5:$D$72,CLUBS!$B19,'PO F'!$J$5:$J$72)+SUMIF('PO H'!$D$5:$D$72,CLUBS!$B19,'PO H'!$J$5:$J$72)+SUMIF('PU F'!$D$5:$D$72,CLUBS!$B19,'PU F'!$J$5:$J$72)+SUMIF('PU H'!$D$5:$D$72,CLUBS!$B19,'PU H'!$J$5:$J$72)+SUMIF('BE F'!$D$5:$D$72,CLUBS!$B19,'BE F'!$J$5:$J$72)+SUMIF('BE H'!$D$5:$D$72,CLUBS!$B19,'BE H'!$J$5:$J$72)+SUMIF('MI F'!$D$5:$D$72,CLUBS!$B19,'MI F'!$J$5:$J$72)+SUMIF('MI H'!$D$5:$D$72,CLUBS!$B19,'MI H'!$J$5:$J$72)+SUMIF('CA F'!$D$5:$D$72,CLUBS!$B19,'CA F'!$J$5:$J$72)+SUMIF('CA H'!$D$5:$D$72,CLUBS!$B19,'CA H'!$J$5:$J$72)+SUMIF('JU F'!$D$5:$D$72,CLUBS!$B19,'JU F'!$J$5:$J$72)+SUMIF('JU H'!$D$5:$D$72,CLUBS!$B19,'JU H'!$J$5:$J$72)</f>
        <v>0</v>
      </c>
      <c r="I19" s="67">
        <f>COUNTIFS('MP F'!$D$5:$D$72,CLUBS!$B19,'MP F'!$K$5:$K$72,"&gt;0")+COUNTIFS('MP H'!$D$5:$D$72,CLUBS!$B19,'MP H'!$K$5:$K$72,"&gt;0")+COUNTIFS('PO F'!$D$5:$D$72,CLUBS!$B19,'PO F'!$K$5:$K$72,"&gt;0")+COUNTIFS('PO H'!$D$5:$D$72,CLUBS!$B19,'PO H'!$K$5:$K$72,"&gt;0")+COUNTIFS('PU F'!$D$5:$D$72,CLUBS!$B19,'PU F'!$K$5:$K$72,"&gt;0")+COUNTIFS('PU H'!$D$5:$D$72,CLUBS!$B19,'PU H'!$K$5:$K$72,"&gt;0")+COUNTIFS('BE F'!$D$5:$D$72,CLUBS!$B19,'BE F'!$K$5:$K$72,"&gt;0")+COUNTIFS('BE H'!$D$5:$D$72,CLUBS!$B19,'BE H'!$K$5:$K$72,"&gt;0")+COUNTIFS('MI F'!$D$5:$D$72,CLUBS!$B19,'MI F'!$K$5:$K$72,"&gt;0")+COUNTIFS('MI H'!$D$5:$D$72,CLUBS!$B19,'MI H'!$K$5:$K$72,"&gt;0")+COUNTIFS('CA F'!$D$5:$D$72,CLUBS!$B19,'CA F'!$K$5:$K$72,"&gt;0")+COUNTIFS('CA H'!$D$5:$D$72,CLUBS!$B19,'CA H'!$K$5:$K$72,"&gt;0")+COUNTIFS('JU F'!$D$5:$D$72,CLUBS!$B19,'JU F'!$K$5:$K$72,"&gt;0")+COUNTIFS('JU H'!$D$5:$D$72,CLUBS!$B19,'JU H'!$K$5:$K$72,"&gt;0")</f>
        <v>0</v>
      </c>
      <c r="J19" s="67">
        <f>SUMIF('MP F'!$D$5:$D$72,CLUBS!$B19,'MP F'!$L$5:$L$72)+SUMIF('MP H'!$D$5:$D$72,CLUBS!$B19,'MP H'!$L$5:$L$72)+SUMIF('PO F'!$D$5:$D$72,CLUBS!$B19,'PO F'!$L$5:$L$72)+SUMIF('PO H'!$D$5:$D$72,CLUBS!$B19,'PO H'!$L$5:$L$72)+SUMIF('PU F'!$D$5:$D$72,CLUBS!$B19,'PU F'!$L$5:$L$72)+SUMIF('PU H'!$D$5:$D$72,CLUBS!$B19,'PU H'!$L$5:$L$72)+SUMIF('BE F'!$D$5:$D$72,CLUBS!$B19,'BE F'!$L$5:$L$72)+SUMIF('BE H'!$D$5:$D$72,CLUBS!$B19,'BE H'!$L$5:$L$72)+SUMIF('MI F'!$D$5:$D$72,CLUBS!$B19,'MI F'!$L$5:$L$72)+SUMIF('MI H'!$D$5:$D$72,CLUBS!$B19,'MI H'!$L$5:$L$72)+SUMIF('CA F'!$D$5:$D$72,CLUBS!$B19,'CA F'!$L$5:$L$72)+SUMIF('CA H'!$D$5:$D$72,CLUBS!$B19,'CA H'!$L$5:$L$72)+SUMIF('JU F'!$D$5:$D$72,CLUBS!$B19,'JU F'!$L$5:$L$72)+SUMIF('JU H'!$D$5:$D$72,CLUBS!$B19,'JU H'!$L$5:$L$72)</f>
        <v>0</v>
      </c>
      <c r="K19" s="26">
        <f>COUNTIFS('MP F'!$D$5:$D$72,CLUBS!$B19,'MP F'!$M$5:$M$72,"&gt;0")+COUNTIFS('MP H'!$D$5:$D$72,CLUBS!$B19,'MP H'!$M$5:$M$72,"&gt;0")+COUNTIFS('PO F'!$D$5:$D$72,CLUBS!$B19,'PO F'!$M$5:$M$72,"&gt;0")+COUNTIFS('PO H'!$D$5:$D$72,CLUBS!$B19,'PO H'!$M$5:$M$72,"&gt;0")+COUNTIFS('PU F'!$D$5:$D$72,CLUBS!$B19,'PU F'!$M$5:$M$72,"&gt;0")+COUNTIFS('PU H'!$D$5:$D$72,CLUBS!$B19,'PU H'!$M$5:$M$72,"&gt;0")+COUNTIFS('BE F'!$D$5:$D$72,CLUBS!$B19,'BE F'!$M$5:$M$72,"&gt;0")+COUNTIFS('BE H'!$D$5:$D$72,CLUBS!$B19,'BE H'!$M$5:$M$72,"&gt;0")+COUNTIFS('MI F'!$D$5:$D$72,CLUBS!$B19,'MI F'!$M$5:$M$72,"&gt;0")+COUNTIFS('MI H'!$D$5:$D$72,CLUBS!$B19,'MI H'!$M$5:$M$72,"&gt;0")+COUNTIFS('CA F'!$D$5:$D$72,CLUBS!$B19,'CA F'!$M$5:$M$72,"&gt;0")+COUNTIFS('CA H'!$D$5:$D$72,CLUBS!$B19,'CA H'!$M$5:$M$72,"&gt;0")+COUNTIFS('JU F'!$D$5:$D$72,CLUBS!$B19,'JU F'!$M$5:$M$72,"&gt;0")+COUNTIFS('JU H'!$D$5:$D$72,CLUBS!$B19,'JU H'!$M$5:$M$72,"&gt;0")</f>
        <v>0</v>
      </c>
      <c r="L19" s="26">
        <f>SUMIF('MP F'!$D$5:$D$72,CLUBS!$B19,'MP F'!$N$5:$N$72)+SUMIF('MP H'!$D$5:$D$72,CLUBS!$B19,'MP H'!$N$5:$N$72)+SUMIF('PO F'!$D$5:$D$72,CLUBS!$B19,'PO F'!$N$5:$N$72)+SUMIF('PO H'!$D$5:$D$72,CLUBS!$B19,'PO H'!$N$5:$N$72)+SUMIF('PU F'!$D$5:$D$72,CLUBS!$B19,'PU F'!$N$5:$N$72)+SUMIF('PU H'!$D$5:$D$72,CLUBS!$B19,'PU H'!$N$5:$N$72)+SUMIF('BE F'!$D$5:$D$72,CLUBS!$B19,'BE F'!$N$5:$N$72)+SUMIF('BE H'!$D$5:$D$72,CLUBS!$B19,'BE H'!$N$5:$N$72)+SUMIF('MI F'!$D$5:$D$72,CLUBS!$B19,'MI F'!$N$5:$N$72)+SUMIF('MI H'!$D$5:$D$72,CLUBS!$B19,'MI H'!$N$5:$N$72)+SUMIF('CA F'!$D$5:$D$72,CLUBS!$B19,'CA F'!$N$5:$N$72)+SUMIF('CA H'!$D$5:$D$72,CLUBS!$B19,'CA H'!$N$5:$N$72)+SUMIF('JU F'!$D$5:$D$72,CLUBS!$B19,'JU F'!$N$5:$N$72)+SUMIF('JU H'!$D$5:$D$72,CLUBS!$B19,'JU H'!$N$5:$N$72)</f>
        <v>0</v>
      </c>
      <c r="M19" s="67">
        <f>COUNTIFS('MP F'!$D$5:$D$72,CLUBS!$B19,'MP F'!$O$5:$O$72,"&gt;0")+COUNTIFS('MP H'!$D$5:$D$72,CLUBS!$B19,'MP H'!$O$5:$O$72,"&gt;0")+COUNTIFS('PO F'!$D$5:$D$72,CLUBS!$B19,'PO F'!$O$5:$O$72,"&gt;0")+COUNTIFS('PO H'!$D$5:$D$72,CLUBS!$B19,'PO H'!$O$5:$O$72,"&gt;0")+COUNTIFS('PU F'!$D$5:$D$72,CLUBS!$B19,'PU F'!$O$5:$O$72,"&gt;0")+COUNTIFS('PU H'!$D$5:$D$72,CLUBS!$B19,'PU H'!$O$5:$O$72,"&gt;0")+COUNTIFS('BE F'!$D$5:$D$72,CLUBS!$B19,'BE F'!$O$5:$O$72,"&gt;0")+COUNTIFS('BE H'!$D$5:$D$72,CLUBS!$B19,'BE H'!$O$5:$O$72,"&gt;0")+COUNTIFS('MI F'!$D$5:$D$72,CLUBS!$B19,'MI F'!$O$5:$O$72,"&gt;0")+COUNTIFS('MI H'!$D$5:$D$72,CLUBS!$B19,'MI H'!$O$5:$O$72,"&gt;0")+COUNTIFS('CA F'!$D$5:$D$72,CLUBS!$B19,'CA F'!$O$5:$O$72,"&gt;0")+COUNTIFS('CA H'!$D$5:$D$72,CLUBS!$B19,'CA H'!$O$5:$O$72,"&gt;0")+COUNTIFS('JU F'!$D$5:$D$72,CLUBS!$B19,'JU F'!$O$5:$O$72,"&gt;0")+COUNTIFS('JU H'!$D$5:$D$72,CLUBS!$B19,'JU H'!$O$5:$O$72,"&gt;0")</f>
        <v>0</v>
      </c>
      <c r="N19" s="67">
        <f>SUMIF('MP F'!$D$5:$D$72,CLUBS!$B19,'MP F'!$P$5:$P$72)+SUMIF('MP H'!$D$5:$D$72,CLUBS!$B19,'MP H'!$P$5:$P$72)+SUMIF('PO F'!$D$5:$D$72,CLUBS!$B19,'PO F'!$P$5:$P$72)+SUMIF('PO H'!$D$5:$D$72,CLUBS!$B19,'PO H'!$P$5:$P$72)+SUMIF('PU F'!$D$5:$D$72,CLUBS!$B19,'PU F'!$P$5:$P$72)+SUMIF('PU H'!$D$5:$D$72,CLUBS!$B19,'PU H'!$P$5:$P$72)+SUMIF('BE F'!$D$5:$D$72,CLUBS!$B19,'BE F'!$P$5:$P$72)+SUMIF('BE H'!$D$5:$D$72,CLUBS!$B19,'BE H'!$P$5:$P$72)+SUMIF('MI F'!$D$5:$D$72,CLUBS!$B19,'MI F'!$P$5:$P$72)+SUMIF('MI H'!$D$5:$D$72,CLUBS!$B19,'MI H'!$P$5:$P$72)+SUMIF('CA F'!$D$5:$D$72,CLUBS!$B19,'CA F'!$P$5:$P$72)+SUMIF('CA H'!$D$5:$D$72,CLUBS!$B19,'CA H'!$P$5:$P$72)+SUMIF('JU F'!$D$5:$D$72,CLUBS!$B19,'JU F'!$P$5:$P$72)+SUMIF('JU H'!$D$5:$D$72,CLUBS!$B19,'JU H'!$P$5:$P$72)</f>
        <v>0</v>
      </c>
      <c r="O19" s="26">
        <f>COUNTIFS('MP F'!$D$5:$D$72,CLUBS!$B19,'MP F'!$Q$5:$Q$72,"&gt;0")+COUNTIFS('MP H'!$D$5:$D$72,CLUBS!$B19,'MP H'!$Q$5:$Q$72,"&gt;0")+COUNTIFS('PO F'!$D$5:$D$72,CLUBS!$B19,'PO F'!$Q$5:$Q$72,"&gt;0")+COUNTIFS('PO H'!$D$5:$D$72,CLUBS!$B19,'PO H'!$Q$5:$Q$72,"&gt;0")+COUNTIFS('PU F'!$D$5:$D$72,CLUBS!$B19,'PU F'!$Q$5:$Q$72,"&gt;0")+COUNTIFS('PU H'!$D$5:$D$72,CLUBS!$B19,'PU H'!$Q$5:$Q$72,"&gt;0")+COUNTIFS('BE F'!$D$5:$D$72,CLUBS!$B19,'BE F'!$Q$5:$Q$72,"&gt;0")+COUNTIFS('BE H'!$D$5:$D$72,CLUBS!$B19,'BE H'!$Q$5:$Q$72,"&gt;0")+COUNTIFS('MI F'!$D$5:$D$72,CLUBS!$B19,'MI F'!$Q$5:$Q$72,"&gt;0")+COUNTIFS('MI H'!$D$5:$D$72,CLUBS!$B19,'MI H'!$Q$5:$Q$72,"&gt;0")+COUNTIFS('CA F'!$D$5:$D$72,CLUBS!$B19,'CA F'!$Q$5:$Q$72,"&gt;0")+COUNTIFS('CA H'!$D$5:$D$72,CLUBS!$B19,'CA H'!$Q$5:$Q$72,"&gt;0")+COUNTIFS('JU F'!$D$5:$D$72,CLUBS!$B19,'JU F'!$Q$5:$Q$72,"&gt;0")+COUNTIFS('JU H'!$D$5:$D$72,CLUBS!$B19,'JU H'!$Q$5:$Q$72,"&gt;0")</f>
        <v>0</v>
      </c>
      <c r="P19" s="26">
        <f>SUMIF('MP F'!$D$5:$D$72,CLUBS!$B19,'MP F'!$R$5:$R$72)+SUMIF('MP H'!$D$5:$D$72,CLUBS!$B19,'MP H'!$R$5:$R$72)+SUMIF('PO F'!$D$5:$D$72,CLUBS!$B19,'PO F'!$R$5:$R$72)+SUMIF('PO H'!$D$5:$D$72,CLUBS!$B19,'PO H'!$R$5:$R$72)+SUMIF('PU F'!$D$5:$D$72,CLUBS!$B19,'PU F'!$R$5:$R$72)+SUMIF('PU H'!$D$5:$D$72,CLUBS!$B19,'PU H'!$R$5:$R$72)+SUMIF('BE F'!$D$5:$D$72,CLUBS!$B19,'BE F'!$R$5:$R$72)+SUMIF('BE H'!$D$5:$D$72,CLUBS!$B19,'BE H'!$R$5:$R$72)+SUMIF('MI F'!$D$5:$D$72,CLUBS!$B19,'MI F'!$R$5:$R$72)+SUMIF('MI H'!$D$5:$D$72,CLUBS!$B19,'MI H'!$R$5:$R$72)+SUMIF('CA F'!$D$5:$D$72,CLUBS!$B19,'CA F'!$R$5:$R$72)+SUMIF('CA H'!$D$5:$D$72,CLUBS!$B19,'CA H'!$R$5:$R$72)+SUMIF('JU F'!$D$5:$D$72,CLUBS!$B19,'JU F'!$R$5:$R$72)+SUMIF('JU H'!$D$5:$D$72,CLUBS!$B19,'JU H'!$R$5:$R$72)</f>
        <v>0</v>
      </c>
      <c r="Q19" s="67">
        <f>COUNTIFS('MP F'!$D$5:$D$72,CLUBS!$B19,'MP F'!$S$5:$S$72,"&gt;0")+COUNTIFS('MP H'!$D$5:$D$72,CLUBS!$B19,'MP H'!$S$5:$S$72,"&gt;0")+COUNTIFS('PO F'!$D$5:$D$72,CLUBS!$B19,'PO F'!$S$5:$S$72,"&gt;0")+COUNTIFS('PO H'!$D$5:$D$72,CLUBS!$B19,'PO H'!$S$5:$S$72,"&gt;0")+COUNTIFS('PU F'!$D$5:$D$72,CLUBS!$B19,'PU F'!$S$5:$S$72,"&gt;0")+COUNTIFS('PU H'!$D$5:$D$72,CLUBS!$B19,'PU H'!$S$5:$S$72,"&gt;0")+COUNTIFS('BE F'!$D$5:$D$72,CLUBS!$B19,'BE F'!$S$5:$S$72,"&gt;0")+COUNTIFS('BE H'!$D$5:$D$72,CLUBS!$B19,'BE H'!$S$5:$S$72,"&gt;0")+COUNTIFS('MI F'!$D$5:$D$72,CLUBS!$B19,'MI F'!$S$5:$S$72,"&gt;0")+COUNTIFS('MI H'!$D$5:$D$72,CLUBS!$B19,'MI H'!$S$5:$S$72,"&gt;0")+COUNTIFS('CA F'!$D$5:$D$72,CLUBS!$B19,'CA F'!$S$5:$S$72,"&gt;0")+COUNTIFS('CA H'!$D$5:$D$72,CLUBS!$B19,'CA H'!$S$5:$S$72,"&gt;0")+COUNTIFS('JU F'!$D$5:$D$72,CLUBS!$B19,'JU F'!$S$5:$S$72,"&gt;0")+COUNTIFS('JU H'!$D$5:$D$72,CLUBS!$B19,'JU H'!$S$5:$S$72,"&gt;0")</f>
        <v>0</v>
      </c>
      <c r="R19" s="67">
        <f>SUMIF('MP F'!$D$5:$D$72,CLUBS!$B19,'MP F'!$T$5:$T$72)+SUMIF('MP H'!$D$5:$D$72,CLUBS!$B19,'MP H'!$T$5:$T$72)+SUMIF('PO F'!$D$5:$D$72,CLUBS!$B19,'PO F'!$T$5:$T$72)+SUMIF('PO H'!$D$5:$D$72,CLUBS!$B19,'PO H'!$T$5:$T$72)+SUMIF('PU F'!$D$5:$D$72,CLUBS!$B19,'PU F'!$T$5:$T$72)+SUMIF('PU H'!$D$5:$D$72,CLUBS!$B19,'PU H'!$T$5:$T$72)+SUMIF('BE F'!$D$5:$D$72,CLUBS!$B19,'BE F'!$T$5:$T$72)+SUMIF('BE H'!$D$5:$D$72,CLUBS!$B19,'BE H'!$T$5:$T$72)+SUMIF('MI F'!$D$5:$D$72,CLUBS!$B19,'MI F'!$T$5:$T$72)+SUMIF('MI H'!$D$5:$D$72,CLUBS!$B19,'MI H'!$T$5:$T$72)+SUMIF('CA F'!$D$5:$D$72,CLUBS!$B19,'CA F'!$T$5:$T$72)+SUMIF('CA H'!$D$5:$D$72,CLUBS!$B19,'CA H'!$T$5:$T$72)+SUMIF('JU F'!$D$5:$D$72,CLUBS!$B19,'JU F'!$T$5:$T$72)+SUMIF('JU H'!$D$5:$D$72,CLUBS!$B19,'JU H'!$T$5:$T$72)</f>
        <v>0</v>
      </c>
      <c r="S19" s="26">
        <f>COUNTIFS('MP F'!$D$5:$D$72,CLUBS!$B19,'MP F'!$U$5:$U$72,"&gt;0")+COUNTIFS('MP H'!$D$5:$D$72,CLUBS!$B19,'MP H'!$U$5:$U$72,"&gt;0")+COUNTIFS('PO F'!$D$5:$D$72,CLUBS!$B19,'PO F'!$U$5:$U$72,"&gt;0")+COUNTIFS('PO H'!$D$5:$D$72,CLUBS!$B19,'PO H'!$U$5:$U$72,"&gt;0")+COUNTIFS('PU F'!$D$5:$D$72,CLUBS!$B19,'PU F'!$U$5:$U$72,"&gt;0")+COUNTIFS('PU H'!$D$5:$D$72,CLUBS!$B19,'PU H'!$U$5:$U$72,"&gt;0")+COUNTIFS('BE F'!$D$5:$D$72,CLUBS!$B19,'BE F'!$U$5:$U$72,"&gt;0")+COUNTIFS('BE H'!$D$5:$D$72,CLUBS!$B19,'BE H'!$U$5:$U$72,"&gt;0")+COUNTIFS('MI F'!$D$5:$D$72,CLUBS!$B19,'MI F'!$U$5:$U$72,"&gt;0")+COUNTIFS('MI H'!$D$5:$D$72,CLUBS!$B19,'MI H'!$U$5:$U$72,"&gt;0")+COUNTIFS('CA F'!$D$5:$D$72,CLUBS!$B19,'CA F'!$U$5:$U$72,"&gt;0")+COUNTIFS('CA H'!$D$5:$D$72,CLUBS!$B19,'CA H'!$U$5:$U$72,"&gt;0")+COUNTIFS('JU F'!$D$5:$D$72,CLUBS!$B19,'JU F'!$U$5:$U$72,"&gt;0")+COUNTIFS('JU H'!$D$5:$D$72,CLUBS!$B19,'JU H'!$U$5:$U$72,"&gt;0")</f>
        <v>0</v>
      </c>
      <c r="T19" s="26">
        <f>SUMIF('MP F'!$D$5:$D$72,CLUBS!$B19,'MP F'!$V$5:$V$72)+SUMIF('MP H'!$D$5:$D$72,CLUBS!$B19,'MP H'!$V$5:$V$72)+SUMIF('PO F'!$D$5:$D$72,CLUBS!$B19,'PO F'!$V$5:$V$72)+SUMIF('PO H'!$D$5:$D$72,CLUBS!$B19,'PO H'!$V$5:$V$72)+SUMIF('PU F'!$D$5:$D$72,CLUBS!$B19,'PU F'!$V$5:$V$72)+SUMIF('PU H'!$D$5:$D$72,CLUBS!$B19,'PU H'!$V$5:$V$72)+SUMIF('BE F'!$D$5:$D$72,CLUBS!$B19,'BE F'!$V$5:$V$72)+SUMIF('BE H'!$D$5:$D$72,CLUBS!$B19,'BE H'!$V$5:$V$72)+SUMIF('MI F'!$D$5:$D$72,CLUBS!$B19,'MI F'!$V$5:$V$72)+SUMIF('MI H'!$D$5:$D$72,CLUBS!$B19,'MI H'!$V$5:$V$72)+SUMIF('CA F'!$D$5:$D$72,CLUBS!$B19,'CA F'!$V$5:$V$72)+SUMIF('CA H'!$D$5:$D$72,CLUBS!$B19,'CA H'!$V$5:$V$72)+SUMIF('JU F'!$D$5:$D$72,CLUBS!$B19,'JU F'!$V$5:$V$72)+SUMIF('JU H'!$D$5:$D$72,CLUBS!$B19,'JU H'!$V$5:$V$72)</f>
        <v>0</v>
      </c>
      <c r="U19" s="67">
        <f>COUNTIFS('MP F'!$D$5:$D$72,CLUBS!$B19,'MP F'!$W$5:$W$72,"&gt;0")+COUNTIFS('MP H'!$D$5:$D$72,CLUBS!$B19,'MP H'!$W$5:$W$72,"&gt;0")+COUNTIFS('PO F'!$D$5:$D$72,CLUBS!$B19,'PO F'!$W$5:$W$72,"&gt;0")+COUNTIFS('PO H'!$D$5:$D$72,CLUBS!$B19,'PO H'!$W$5:$W$72,"&gt;0")+COUNTIFS('PU F'!$D$5:$D$72,CLUBS!$B19,'PU F'!$W$5:$W$72,"&gt;0")+COUNTIFS('PU H'!$D$5:$D$72,CLUBS!$B19,'PU H'!$W$5:$W$72,"&gt;0")+COUNTIFS('BE F'!$D$5:$D$72,CLUBS!$B19,'BE F'!$W$5:$W$72,"&gt;0")+COUNTIFS('BE H'!$D$5:$D$72,CLUBS!$B19,'BE H'!$W$5:$W$72,"&gt;0")+COUNTIFS('MI F'!$D$5:$D$72,CLUBS!$B19,'MI F'!$W$5:$W$72,"&gt;0")+COUNTIFS('MI H'!$D$5:$D$72,CLUBS!$B19,'MI H'!$W$5:$W$72,"&gt;0")+COUNTIFS('CA F'!$D$5:$D$72,CLUBS!$B19,'CA F'!$W$5:$W$72,"&gt;0")+COUNTIFS('CA H'!$D$5:$D$72,CLUBS!$B19,'CA H'!$W$5:$W$72,"&gt;0")+COUNTIFS('JU F'!$D$5:$D$72,CLUBS!$B19,'JU F'!$W$5:$W$72,"&gt;0")+COUNTIFS('JU H'!$D$5:$D$72,CLUBS!$B19,'JU H'!$W$5:$W$72,"&gt;0")</f>
        <v>0</v>
      </c>
      <c r="V19" s="67">
        <f>SUMIF('MP F'!$D$5:$D$72,CLUBS!$B19,'MP F'!$X$5:$X$72)+SUMIF('MP H'!$D$5:$D$72,CLUBS!$B19,'MP H'!$X$5:$X$72)+SUMIF('PO F'!$D$5:$D$72,CLUBS!$B19,'PO F'!$X$5:$X$72)+SUMIF('PO H'!$D$5:$D$72,CLUBS!$B19,'PO H'!$X$5:$X$72)+SUMIF('PU F'!$D$5:$D$72,CLUBS!$B19,'PU F'!$X$5:$X$72)+SUMIF('PU H'!$D$5:$D$72,CLUBS!$B19,'PU H'!$X$5:$X$72)+SUMIF('BE F'!$D$5:$D$72,CLUBS!$B19,'BE F'!$X$5:$X$72)+SUMIF('BE H'!$D$5:$D$72,CLUBS!$B19,'BE H'!$X$5:$X$72)+SUMIF('MI F'!$D$5:$D$72,CLUBS!$B19,'MI F'!$X$5:$X$72)+SUMIF('MI H'!$D$5:$D$72,CLUBS!$B19,'MI H'!$X$5:$X$72)+SUMIF('CA F'!$D$5:$D$72,CLUBS!$B19,'CA F'!$X$5:$X$72)+SUMIF('CA H'!$D$5:$D$72,CLUBS!$B19,'CA H'!$X$5:$X$72)+SUMIF('JU F'!$D$5:$D$72,CLUBS!$B19,'JU F'!$X$5:$X$72)+SUMIF('JU H'!$D$5:$D$72,CLUBS!$B19,'JU H'!$X$5:$X$72)</f>
        <v>0</v>
      </c>
      <c r="W19" s="26">
        <f>COUNTIFS('MP F'!$D$5:$D$72,CLUBS!$B19,'MP F'!$Y$5:$Y$72,"&gt;0")+COUNTIFS('MP H'!$D$5:$D$72,CLUBS!$B19,'MP H'!$Y$5:$Y$72,"&gt;0")+COUNTIFS('PO F'!$D$5:$D$72,CLUBS!$B19,'PO F'!$Y$5:$Y$72,"&gt;0")+COUNTIFS('PO H'!$D$5:$D$72,CLUBS!$B19,'PO H'!$Y$5:$Y$72,"&gt;0")+COUNTIFS('PU F'!$D$5:$D$72,CLUBS!$B19,'PU F'!$Y$5:$Y$72,"&gt;0")+COUNTIFS('PU H'!$D$5:$D$72,CLUBS!$B19,'PU H'!$Y$5:$Y$72,"&gt;0")+COUNTIFS('BE F'!$D$5:$D$72,CLUBS!$B19,'BE F'!$Y$5:$Y$72,"&gt;0")+COUNTIFS('BE H'!$D$5:$D$72,CLUBS!$B19,'BE H'!$Y$5:$Y$72,"&gt;0")+COUNTIFS('MI F'!$D$5:$D$72,CLUBS!$B19,'MI F'!$Y$5:$Y$72,"&gt;0")+COUNTIFS('MI H'!$D$5:$D$72,CLUBS!$B19,'MI H'!$Y$5:$Y$72,"&gt;0")+COUNTIFS('CA F'!$D$5:$D$72,CLUBS!$B19,'CA F'!$Y$5:$Y$72,"&gt;0")+COUNTIFS('CA H'!$D$5:$D$72,CLUBS!$B19,'CA H'!$Y$5:$Y$72,"&gt;0")+COUNTIFS('JU F'!$D$5:$D$72,CLUBS!$B19,'JU F'!$Y$5:$Y$72,"&gt;0")+COUNTIFS('JU H'!$D$5:$D$72,CLUBS!$B19,'JU H'!$Y$5:$Y$72,"&gt;0")</f>
        <v>0</v>
      </c>
      <c r="X19" s="26">
        <f>SUMIF('MP F'!$D$5:$D$72,CLUBS!$B19,'MP F'!$Z$5:$Z$72)+SUMIF('MP H'!$D$5:$D$72,CLUBS!$B19,'MP H'!$Z$5:$Z$72)+SUMIF('PO F'!$D$5:$D$72,CLUBS!$B19,'PO F'!$Z$5:$Z$72)+SUMIF('PO H'!$D$5:$D$72,CLUBS!$B19,'PO H'!$Z$5:$Z$72)+SUMIF('PU F'!$D$5:$D$72,CLUBS!$B19,'PU F'!$Z$5:$Z$72)+SUMIF('PU H'!$D$5:$D$72,CLUBS!$B19,'PU H'!$Z$5:$Z$72)+SUMIF('BE F'!$D$5:$D$72,CLUBS!$B19,'BE F'!$Z$5:$Z$72)+SUMIF('BE H'!$D$5:$D$72,CLUBS!$B19,'BE H'!$Z$5:$Z$72)+SUMIF('MI F'!$D$5:$D$72,CLUBS!$B19,'MI F'!$Z$5:$Z$72)+SUMIF('MI H'!$D$5:$D$72,CLUBS!$B19,'MI H'!$Z$5:$Z$72)+SUMIF('CA F'!$D$5:$D$72,CLUBS!$B19,'CA F'!$Z$5:$Z$72)+SUMIF('CA H'!$D$5:$D$72,CLUBS!$B19,'CA H'!$Z$5:$Z$72)+SUMIF('JU F'!$D$5:$D$72,CLUBS!$B19,'JU F'!$Z$5:$Z$72)+SUMIF('JU H'!$D$5:$D$72,CLUBS!$B19,'JU H'!$Z$5:$Z$72)</f>
        <v>0</v>
      </c>
      <c r="Y19" s="26">
        <f>COUNTIFS('MP F'!$D$5:$D$72,CLUBS!$B19,'MP F'!$AA$5:$AA$72,"&gt;0")+COUNTIFS('MP H'!$D$5:$D$72,CLUBS!$B19,'MP H'!$AA$5:$AA$72,"&gt;0")+COUNTIFS('PO F'!$D$5:$D$72,CLUBS!$B19,'PO F'!$AA$5:$AA$72,"&gt;0")+COUNTIFS('PO H'!$D$5:$D$72,CLUBS!$B19,'PO H'!$AA$5:$AA$72,"&gt;0")+COUNTIFS('PU F'!$D$5:$D$72,CLUBS!$B19,'PU F'!$AA$5:$AA$72,"&gt;0")+COUNTIFS('PU H'!$D$5:$D$72,CLUBS!$B19,'PU H'!$AA$5:$AA$72,"&gt;0")+COUNTIFS('BE F'!$D$5:$D$72,CLUBS!$B19,'BE F'!$AA$5:$AA$72,"&gt;0")+COUNTIFS('BE H'!$D$5:$D$72,CLUBS!$B19,'BE H'!$AA$5:$AA$72,"&gt;0")+COUNTIFS('MI F'!$D$5:$D$72,CLUBS!$B19,'MI F'!$AA$5:$AA$72,"&gt;0")+COUNTIFS('MI H'!$D$5:$D$72,CLUBS!$B19,'MI H'!$AA$5:$AA$72,"&gt;0")+COUNTIFS('CA F'!$D$5:$D$72,CLUBS!$B19,'CA F'!$AA$5:$AA$72,"&gt;0")+COUNTIFS('CA H'!$D$5:$D$72,CLUBS!$B19,'CA H'!$AA$5:$AA$72,"&gt;0")+COUNTIFS('JU F'!$D$5:$D$72,CLUBS!$B19,'JU F'!$AA$5:$AA$72,"&gt;0")+COUNTIFS('JU H'!$D$5:$D$72,CLUBS!$B19,'JU H'!$AA$5:$AA$72,"&gt;0")</f>
        <v>0</v>
      </c>
      <c r="Z19" s="26">
        <f>SUMIF('MP F'!$D$5:$D$72,CLUBS!$B19,'MP F'!$AB$5:$AB$72)+SUMIF('MP H'!$D$5:$D$72,CLUBS!$B19,'MP H'!$AB$5:$AB$72)+SUMIF('PO F'!$D$5:$D$72,CLUBS!$B19,'PO F'!$AB$5:$AB$72)+SUMIF('PO H'!$D$5:$D$72,CLUBS!$B19,'PO H'!$AB$5:$AB$72)+SUMIF('PU F'!$D$5:$D$72,CLUBS!$B19,'PU F'!$AB$5:$AB$72)+SUMIF('PU H'!$D$5:$D$72,CLUBS!$B19,'PU H'!$AB$5:$AB$72)+SUMIF('BE F'!$D$5:$D$72,CLUBS!$B19,'BE F'!$AB$5:$AB$72)+SUMIF('BE H'!$D$5:$D$72,CLUBS!$B19,'BE H'!$AB$5:$AB$72)+SUMIF('MI F'!$D$5:$D$72,CLUBS!$B19,'MI F'!$AB$5:$AB$72)+SUMIF('MI H'!$D$5:$D$72,CLUBS!$B19,'MI H'!$AB$5:$AB$72)+SUMIF('CA F'!$D$5:$D$72,CLUBS!$B19,'CA F'!$AB$5:$AB$72)+SUMIF('CA H'!$D$5:$D$72,CLUBS!$B19,'CA H'!$AB$5:$AB$72)+SUMIF('JU F'!$D$5:$D$72,CLUBS!$B19,'JU F'!$AB$5:$AB$72)+SUMIF('JU H'!$D$5:$D$72,CLUBS!$B19,'JU H'!$AB$5:$AB$72)</f>
        <v>0</v>
      </c>
      <c r="AA19" s="26">
        <f>COUNTIFS('MP F'!$D$5:$D$72,CLUBS!$B19,'MP F'!$AC$5:$AC$72,"&gt;0")+COUNTIFS('MP H'!$D$5:$D$72,CLUBS!$B19,'MP H'!$AC$5:$AC$72,"&gt;0")+COUNTIFS('PO F'!$D$5:$D$72,CLUBS!$B19,'PO F'!$AC$5:$AC$72,"&gt;0")+COUNTIFS('PO H'!$D$5:$D$72,CLUBS!$B19,'PO H'!$AC$5:$AC$72,"&gt;0")+COUNTIFS('PU F'!$D$5:$D$72,CLUBS!$B19,'PU F'!$AC$5:$AC$72,"&gt;0")+COUNTIFS('PU H'!$D$5:$D$72,CLUBS!$B19,'PU H'!$AC$5:$AC$72,"&gt;0")+COUNTIFS('BE F'!$D$5:$D$72,CLUBS!$B19,'BE F'!$AC$5:$AC$72,"&gt;0")+COUNTIFS('BE H'!$D$5:$D$72,CLUBS!$B19,'BE H'!$AC$5:$AC$72,"&gt;0")+COUNTIFS('MI F'!$D$5:$D$72,CLUBS!$B19,'MI F'!$AC$5:$AC$72,"&gt;0")+COUNTIFS('MI H'!$D$5:$D$72,CLUBS!$B19,'MI H'!$AC$5:$AC$72,"&gt;0")+COUNTIFS('CA F'!$D$5:$D$72,CLUBS!$B19,'CA F'!$AC$5:$AC$72,"&gt;0")+COUNTIFS('CA H'!$D$5:$D$72,CLUBS!$B19,'CA H'!$AC$5:$AC$72,"&gt;0")+COUNTIFS('JU F'!$D$5:$D$72,CLUBS!$B19,'JU F'!$AC$5:$AC$72,"&gt;0")+COUNTIFS('JU H'!$D$5:$D$72,CLUBS!$B19,'JU H'!$AC$5:$AC$72,"&gt;0")</f>
        <v>0</v>
      </c>
      <c r="AB19" s="26">
        <f>SUMIF('MP F'!$D$5:$D$72,CLUBS!$B19,'MP F'!$AD$5:$AD$72)+SUMIF('MP H'!$D$5:$D$72,CLUBS!$B19,'MP H'!$AD$5:$AD$72)+SUMIF('PO F'!$D$5:$D$72,CLUBS!$B19,'PO F'!$AD$5:$AD$72)+SUMIF('PO H'!$D$5:$D$72,CLUBS!$B19,'PO H'!$AD$5:$AD$72)+SUMIF('PU F'!$D$5:$D$72,CLUBS!$B19,'PU F'!$AD$5:$AD$72)+SUMIF('PU H'!$D$5:$D$72,CLUBS!$B19,'PU H'!$AD$5:$AD$72)+SUMIF('BE F'!$D$5:$D$72,CLUBS!$B19,'BE F'!$AD$5:$AD$72)+SUMIF('BE H'!$D$5:$D$72,CLUBS!$B19,'BE H'!$AD$5:$AD$72)+SUMIF('MI F'!$D$5:$D$72,CLUBS!$B19,'MI F'!$AD$5:$AD$72)+SUMIF('MI H'!$D$5:$D$72,CLUBS!$B19,'MI H'!$AD$5:$AD$72)+SUMIF('CA F'!$D$5:$D$72,CLUBS!$B19,'CA F'!$AD$5:$AD$72)+SUMIF('CA H'!$D$5:$D$72,CLUBS!$B19,'CA H'!$AD$5:$AD$72)+SUMIF('JU F'!$D$5:$D$72,CLUBS!$B19,'JU F'!$AD$5:$AD$72)+SUMIF('JU H'!$D$5:$D$72,CLUBS!$B19,'JU H'!$AD$5:$AD$72)</f>
        <v>0</v>
      </c>
      <c r="AC19" s="26">
        <f>COUNTIFS('MP F'!$D$5:$D$72,CLUBS!$B19,'MP F'!$AE$5:$AE$72,"&gt;0")+COUNTIFS('MP H'!$D$5:$D$72,CLUBS!$B19,'MP H'!$AE$5:$AE$72,"&gt;0")+COUNTIFS('PO F'!$D$5:$D$72,CLUBS!$B19,'PO F'!$AE$5:$AE$72,"&gt;0")+COUNTIFS('PO H'!$D$5:$D$72,CLUBS!$B19,'PO H'!$AE$5:$AE$72,"&gt;0")+COUNTIFS('PU F'!$D$5:$D$72,CLUBS!$B19,'PU F'!$AE$5:$AE$72,"&gt;0")+COUNTIFS('PU H'!$D$5:$D$72,CLUBS!$B19,'PU H'!$AE$5:$AE$72,"&gt;0")+COUNTIFS('BE F'!$D$5:$D$72,CLUBS!$B19,'BE F'!$AE$5:$AE$72,"&gt;0")+COUNTIFS('BE H'!$D$5:$D$72,CLUBS!$B19,'BE H'!$AE$5:$AE$72,"&gt;0")+COUNTIFS('MI F'!$D$5:$D$72,CLUBS!$B19,'MI F'!$AE$5:$AE$72,"&gt;0")+COUNTIFS('MI H'!$D$5:$D$72,CLUBS!$B19,'MI H'!$AE$5:$AE$72,"&gt;0")+COUNTIFS('CA F'!$D$5:$D$72,CLUBS!$B19,'CA F'!$AE$5:$AE$72,"&gt;0")+COUNTIFS('CA H'!$D$5:$D$72,CLUBS!$B19,'CA H'!$AE$5:$AE$72,"&gt;0")+COUNTIFS('JU F'!$D$5:$D$72,CLUBS!$B19,'JU F'!$AE$5:$AE$72,"&gt;0")+COUNTIFS('JU H'!$D$5:$D$72,CLUBS!$B19,'JU H'!$AE$5:$AE$72,"&gt;0")</f>
        <v>0</v>
      </c>
      <c r="AD19" s="26">
        <f>SUMIF('MP F'!$D$5:$D$72,CLUBS!$B19,'MP F'!$AF$5:$AF$72)+SUMIF('MP H'!$D$5:$D$72,CLUBS!$B19,'MP H'!$AF$5:$AF$72)+SUMIF('PO F'!$D$5:$D$72,CLUBS!$B19,'PO F'!$AF$5:$AF$72)+SUMIF('PO H'!$D$5:$D$72,CLUBS!$B19,'PO H'!$AF$5:$AF$72)+SUMIF('PU F'!$D$5:$D$72,CLUBS!$B19,'PU F'!$AF$5:$AF$72)+SUMIF('PU H'!$D$5:$D$72,CLUBS!$B19,'PU H'!$AF$5:$AF$72)+SUMIF('BE F'!$D$5:$D$72,CLUBS!$B19,'BE F'!$AF$5:$AF$72)+SUMIF('BE H'!$D$5:$D$72,CLUBS!$B19,'BE H'!$AF$5:$AF$72)+SUMIF('MI F'!$D$5:$D$72,CLUBS!$B19,'MI F'!$AF$5:$AF$72)+SUMIF('MI H'!$D$5:$D$72,CLUBS!$B19,'MI H'!$AF$5:$AF$72)+SUMIF('CA F'!$D$5:$D$72,CLUBS!$B19,'CA F'!$AF$5:$AF$72)+SUMIF('CA H'!$D$5:$D$72,CLUBS!$B19,'CA H'!$AF$5:$AF$72)+SUMIF('JU F'!$D$5:$D$72,CLUBS!$B19,'JU F'!$AF$5:$AF$72)+SUMIF('JU H'!$D$5:$D$72,CLUBS!$B19,'JU H'!$AF$5:$AF$72)</f>
        <v>0</v>
      </c>
      <c r="AE19" s="26">
        <f>COUNTIFS('MP F'!$D$5:$D$72,CLUBS!$B19,'MP F'!$AG$5:$AG$72,"&gt;0")+COUNTIFS('MP H'!$D$5:$D$72,CLUBS!$B19,'MP H'!$AG$5:$AG$72,"&gt;0")+COUNTIFS('PO F'!$D$5:$D$72,CLUBS!$B19,'PO F'!$AG$5:$AG$72,"&gt;0")+COUNTIFS('PO H'!$D$5:$D$72,CLUBS!$B19,'PO H'!$AG$5:$AG$72,"&gt;0")+COUNTIFS('PU F'!$D$5:$D$72,CLUBS!$B19,'PU F'!$AG$5:$AG$72,"&gt;0")+COUNTIFS('PU H'!$D$5:$D$72,CLUBS!$B19,'PU H'!$AG$5:$AG$72,"&gt;0")+COUNTIFS('BE F'!$D$5:$D$72,CLUBS!$B19,'BE F'!$AG$5:$AG$72,"&gt;0")+COUNTIFS('BE H'!$D$5:$D$72,CLUBS!$B19,'BE H'!$AG$5:$AG$72,"&gt;0")+COUNTIFS('MI F'!$D$5:$D$72,CLUBS!$B19,'MI F'!$AG$5:$AG$72,"&gt;0")+COUNTIFS('MI H'!$D$5:$D$72,CLUBS!$B19,'MI H'!$AG$5:$AG$72,"&gt;0")+COUNTIFS('CA F'!$D$5:$D$72,CLUBS!$B19,'CA F'!$AG$5:$AG$72,"&gt;0")+COUNTIFS('CA H'!$D$5:$D$72,CLUBS!$B19,'CA H'!$AG$5:$AG$72,"&gt;0")+COUNTIFS('JU F'!$D$5:$D$72,CLUBS!$B19,'JU F'!$AG$5:$AG$72,"&gt;0")+COUNTIFS('JU H'!$D$5:$D$72,CLUBS!$B19,'JU H'!$AG$5:$AG$72,"&gt;0")</f>
        <v>0</v>
      </c>
      <c r="AF19" s="26">
        <f>SUMIF('MP F'!$D$5:$D$72,CLUBS!$B19,'MP F'!$AH$5:$AH$72)+SUMIF('MP H'!$D$5:$D$72,CLUBS!$B19,'MP H'!$AH$5:$AH$72)+SUMIF('PO F'!$D$5:$D$72,CLUBS!$B19,'PO F'!$AH$5:$AH$72)+SUMIF('PO H'!$D$5:$D$72,CLUBS!$B19,'PO H'!$AH$5:$AH$72)+SUMIF('PU F'!$D$5:$D$72,CLUBS!$B19,'PU F'!$AH$5:$AH$72)+SUMIF('PU H'!$D$5:$D$72,CLUBS!$B19,'PU H'!$AH$5:$AH$72)+SUMIF('BE F'!$D$5:$D$72,CLUBS!$B19,'BE F'!$AH$5:$AH$72)+SUMIF('BE H'!$D$5:$D$72,CLUBS!$B19,'BE H'!$AH$5:$AH$72)+SUMIF('MI F'!$D$5:$D$72,CLUBS!$B19,'MI F'!$AH$5:$AH$72)+SUMIF('MI H'!$D$5:$D$72,CLUBS!$B19,'MI H'!$AH$5:$AH$72)+SUMIF('CA F'!$D$5:$D$72,CLUBS!$B19,'CA F'!$AH$5:$AH$72)+SUMIF('CA H'!$D$5:$D$72,CLUBS!$B19,'CA H'!$AH$5:$AH$72)+SUMIF('JU F'!$D$5:$D$72,CLUBS!$B19,'JU F'!$AH$5:$AH$72)+SUMIF('JU H'!$D$5:$D$72,CLUBS!$B19,'JU H'!$AH$5:$AH$72)</f>
        <v>0</v>
      </c>
      <c r="AG19" s="16">
        <f t="shared" si="2"/>
        <v>0</v>
      </c>
      <c r="AH19" s="28">
        <f t="shared" si="3"/>
        <v>0</v>
      </c>
      <c r="AI19" s="29">
        <f t="shared" si="4"/>
        <v>0</v>
      </c>
      <c r="AJ19" s="14">
        <f>COUNTIF('Licenciés Jeunes 2023'!F:F,CLUBS!B19)</f>
        <v>4</v>
      </c>
      <c r="AK19" s="27">
        <f t="shared" si="5"/>
        <v>0</v>
      </c>
      <c r="AL19" s="22"/>
    </row>
    <row r="20" spans="1:38" ht="13.5">
      <c r="A20" s="34">
        <f t="shared" si="0"/>
        <v>15</v>
      </c>
      <c r="B20" s="62" t="s">
        <v>58</v>
      </c>
      <c r="C20" s="14">
        <f>COUNTIFS('MP F'!$D$5:$D$72,CLUBS!$B20,'MP F'!$E$5:$E$72,"&gt;0")+COUNTIFS('MP H'!$D$5:$D$72,CLUBS!$B20,'MP H'!$E$5:$E$72,"&gt;0")+COUNTIFS('PO F'!$D$5:$D$72,CLUBS!$B20,'PO F'!$E$5:$E$72,"&gt;0")+COUNTIFS('PO H'!$D$5:$D$72,CLUBS!$B20,'PO H'!$E$5:$E$72,"&gt;0")+COUNTIFS('PU F'!$D$5:$D$72,CLUBS!$B20,'PU F'!$E$5:$E$72,"&gt;0")+COUNTIFS('PU H'!$D$5:$D$72,CLUBS!$B20,'PU H'!$E$5:$E$72,"&gt;0")+COUNTIFS('BE F'!$D$5:$D$72,CLUBS!$B20,'BE F'!$E$5:$E$72,"&gt;0")+COUNTIFS('BE H'!$D$5:$D$72,CLUBS!$B20,'BE H'!$E$5:$E$72,"&gt;0")+COUNTIFS('MI F'!$D$5:$D$72,CLUBS!$B20,'MI F'!$E$5:$E$72,"&gt;0")+COUNTIFS('MI H'!$D$5:$D$72,CLUBS!$B20,'MI H'!$E$5:$E$72,"&gt;0")+COUNTIFS('CA F'!$D$5:$D$72,CLUBS!$B20,'CA F'!$E$5:$E$72,"&gt;0")+COUNTIFS('CA H'!$D$5:$D$72,CLUBS!$B20,'CA H'!$E$5:$E$72,"&gt;0")+COUNTIFS('JU F'!$D$5:$D$72,CLUBS!$B20,'JU F'!$E$5:$E$72,"&gt;0")+COUNTIFS('JU H'!$D$5:$D$72,CLUBS!$B20,'JU H'!$E$5:$E$72,"&gt;0")</f>
        <v>1</v>
      </c>
      <c r="D20" s="27">
        <f>SUMIF('MP F'!$D$5:$D$72,CLUBS!$B20,'MP F'!$F$5:$F$72)+SUMIF('MP H'!$D$5:$D$72,CLUBS!$B20,'MP H'!$F$5:$F$72)+SUMIF('PO F'!$D$5:$D$72,CLUBS!$B20,'PO F'!$F$5:$F$72)+SUMIF('PO H'!$D$5:$D$72,CLUBS!$B20,'PO H'!$F$5:$F$72)+SUMIF('PU F'!$D$5:$D$72,CLUBS!$B20,'PU F'!$F$5:$F$72)+SUMIF('PU H'!$D$5:$D$72,CLUBS!$B20,'PU H'!$F$5:$F$72)+SUMIF('BE F'!$D$5:$D$72,CLUBS!$B20,'BE F'!$F$5:$F$72)+SUMIF('BE H'!$D$5:$D$72,CLUBS!$B20,'BE H'!$F$5:$F$72)+SUMIF('MI F'!$D$5:$D$72,CLUBS!$B20,'MI F'!$F$5:$F$72)+SUMIF('MI H'!$D$5:$D$72,CLUBS!$B20,'MI H'!$F$5:$F$72)+SUMIF('CA F'!$D$5:$D$72,CLUBS!$B20,'CA F'!$F$5:$F$72)+SUMIF('CA H'!$D$5:$D$72,CLUBS!$B20,'CA H'!$F$5:$F$72)+SUMIF('JU F'!$D$5:$D$72,CLUBS!$B20,'JU F'!$F$5:$F$72)+SUMIF('JU H'!$D$5:$D$72,CLUBS!$B20,'JU H'!$F$5:$F$72)</f>
        <v>51</v>
      </c>
      <c r="E20" s="67">
        <f>COUNTIFS('MP F'!$D$5:$D$72,CLUBS!$B20,'MP F'!$G$5:$G$72,"&gt;0")+COUNTIFS('MP H'!$D$5:$D$72,CLUBS!$B20,'MP H'!$G$5:$G$72,"&gt;0")+COUNTIFS('PO F'!$D$5:$D$72,CLUBS!$B20,'PO F'!$G$5:$G$72,"&gt;0")+COUNTIFS('PO H'!$D$5:$D$72,CLUBS!$B20,'PO H'!$G$5:$G$72,"&gt;0")+COUNTIFS('PU F'!$D$5:$D$72,CLUBS!$B20,'PU F'!$G$5:$G$72,"&gt;0")+COUNTIFS('PU H'!$D$5:$D$72,CLUBS!$B20,'PU H'!$G$5:$G$72,"&gt;0")+COUNTIFS('BE F'!$D$5:$D$72,CLUBS!$B20,'BE F'!$G$5:$G$72,"&gt;0")+COUNTIFS('BE H'!$D$5:$D$72,CLUBS!$B20,'BE H'!$G$5:$G$72,"&gt;0")+COUNTIFS('MI F'!$D$5:$D$72,CLUBS!$B20,'MI F'!$G$5:$G$72,"&gt;0")+COUNTIFS('MI H'!$D$5:$D$72,CLUBS!$B20,'MI H'!$G$5:$G$72,"&gt;0")+COUNTIFS('CA F'!$D$5:$D$72,CLUBS!$B20,'CA F'!$G$5:$G$72,"&gt;0")+COUNTIFS('CA H'!$D$5:$D$72,CLUBS!$B20,'CA H'!$G$5:$G$72,"&gt;0")+COUNTIFS('JU F'!$D$5:$D$72,CLUBS!$B20,'JU F'!$G$5:$G$72,"&gt;0")+COUNTIFS('JU H'!$D$5:$D$72,CLUBS!$B20,'JU H'!$G$5:$G$72,"&gt;0")</f>
        <v>0</v>
      </c>
      <c r="F20" s="68">
        <f>SUMIF('MP F'!$D$5:$D$72,CLUBS!$B20,'MP F'!$H$5:$H$72)+SUMIF('MP H'!$D$5:$D$72,CLUBS!$B20,'MP H'!$H$5:$H$72)+SUMIF('PO F'!$D$5:$D$72,CLUBS!$B20,'PO F'!$H$5:$H$72)+SUMIF('PO H'!$D$5:$D$72,CLUBS!$B20,'PO H'!$H$5:$H$72)+SUMIF('PU F'!$D$5:$D$72,CLUBS!$B20,'PU F'!$H$5:$H$72)+SUMIF('PU H'!$D$5:$D$72,CLUBS!$B20,'PU H'!$H$5:$H$72)+SUMIF('BE F'!$D$5:$D$72,CLUBS!$B20,'BE F'!$H$5:$H$72)+SUMIF('BE H'!$D$5:$D$72,CLUBS!$B20,'BE H'!$H$5:$H$72)+SUMIF('MI F'!$D$5:$D$72,CLUBS!$B20,'MI F'!$H$5:$H$72)+SUMIF('MI H'!$D$5:$D$72,CLUBS!$B20,'MI H'!$H$5:$H$72)+SUMIF('CA F'!$D$5:$D$72,CLUBS!$B20,'CA F'!$H$5:$H$72)+SUMIF('CA H'!$D$5:$D$72,CLUBS!$B20,'CA H'!$H$5:$H$72)+SUMIF('JU F'!$D$5:$D$72,CLUBS!$B20,'JU F'!$H$5:$H$72)+SUMIF('JU H'!$D$5:$D$72,CLUBS!$B20,'JU H'!$H$5:$H$72)</f>
        <v>0</v>
      </c>
      <c r="G20" s="14">
        <f>COUNTIFS('MP F'!$D$5:$D$72,CLUBS!$B20,'MP F'!$I$5:$I$72,"&gt;0")+COUNTIFS('MP H'!$D$5:$D$72,CLUBS!$B20,'MP H'!$I$5:$I$72,"&gt;0")+COUNTIFS('PO F'!$D$5:$D$72,CLUBS!$B20,'PO F'!$I$5:$I$72,"&gt;0")+COUNTIFS('PO H'!$D$5:$D$72,CLUBS!$B20,'PO H'!$I$5:$I$72,"&gt;0")+COUNTIFS('PU F'!$D$5:$D$72,CLUBS!$B20,'PU F'!$I$5:$I$72,"&gt;0")+COUNTIFS('PU H'!$D$5:$D$72,CLUBS!$B20,'PU H'!$I$5:$I$72,"&gt;0")+COUNTIFS('BE F'!$D$5:$D$72,CLUBS!$B20,'BE F'!$I$5:$I$72,"&gt;0")+COUNTIFS('BE H'!$D$5:$D$72,CLUBS!$B20,'BE H'!$I$5:$I$72,"&gt;0")+COUNTIFS('MI F'!$D$5:$D$72,CLUBS!$B20,'MI F'!$I$5:$I$72,"&gt;0")+COUNTIFS('MI H'!$D$5:$D$72,CLUBS!$B20,'MI H'!$I$5:$I$72,"&gt;0")+COUNTIFS('CA F'!$D$5:$D$72,CLUBS!$B20,'CA F'!$I$5:$I$72,"&gt;0")+COUNTIFS('CA H'!$D$5:$D$72,CLUBS!$B20,'CA H'!$I$5:$I$72,"&gt;0")+COUNTIFS('JU F'!$D$5:$D$72,CLUBS!$B20,'JU F'!$I$5:$I$72,"&gt;0")+COUNTIFS('JU H'!$D$5:$D$72,CLUBS!$B20,'JU H'!$I$5:$I$72,"&gt;0")</f>
        <v>0</v>
      </c>
      <c r="H20" s="26">
        <f>SUMIF('MP F'!$D$5:$D$72,CLUBS!$B20,'MP F'!$J$5:$J$72)+SUMIF('MP H'!$D$5:$D$72,CLUBS!$B20,'MP H'!$J$5:$J$72)+SUMIF('PO F'!$D$5:$D$72,CLUBS!$B20,'PO F'!$J$5:$J$72)+SUMIF('PO H'!$D$5:$D$72,CLUBS!$B20,'PO H'!$J$5:$J$72)+SUMIF('PU F'!$D$5:$D$72,CLUBS!$B20,'PU F'!$J$5:$J$72)+SUMIF('PU H'!$D$5:$D$72,CLUBS!$B20,'PU H'!$J$5:$J$72)+SUMIF('BE F'!$D$5:$D$72,CLUBS!$B20,'BE F'!$J$5:$J$72)+SUMIF('BE H'!$D$5:$D$72,CLUBS!$B20,'BE H'!$J$5:$J$72)+SUMIF('MI F'!$D$5:$D$72,CLUBS!$B20,'MI F'!$J$5:$J$72)+SUMIF('MI H'!$D$5:$D$72,CLUBS!$B20,'MI H'!$J$5:$J$72)+SUMIF('CA F'!$D$5:$D$72,CLUBS!$B20,'CA F'!$J$5:$J$72)+SUMIF('CA H'!$D$5:$D$72,CLUBS!$B20,'CA H'!$J$5:$J$72)+SUMIF('JU F'!$D$5:$D$72,CLUBS!$B20,'JU F'!$J$5:$J$72)+SUMIF('JU H'!$D$5:$D$72,CLUBS!$B20,'JU H'!$J$5:$J$72)</f>
        <v>0</v>
      </c>
      <c r="I20" s="67">
        <f>COUNTIFS('MP F'!$D$5:$D$72,CLUBS!$B20,'MP F'!$K$5:$K$72,"&gt;0")+COUNTIFS('MP H'!$D$5:$D$72,CLUBS!$B20,'MP H'!$K$5:$K$72,"&gt;0")+COUNTIFS('PO F'!$D$5:$D$72,CLUBS!$B20,'PO F'!$K$5:$K$72,"&gt;0")+COUNTIFS('PO H'!$D$5:$D$72,CLUBS!$B20,'PO H'!$K$5:$K$72,"&gt;0")+COUNTIFS('PU F'!$D$5:$D$72,CLUBS!$B20,'PU F'!$K$5:$K$72,"&gt;0")+COUNTIFS('PU H'!$D$5:$D$72,CLUBS!$B20,'PU H'!$K$5:$K$72,"&gt;0")+COUNTIFS('BE F'!$D$5:$D$72,CLUBS!$B20,'BE F'!$K$5:$K$72,"&gt;0")+COUNTIFS('BE H'!$D$5:$D$72,CLUBS!$B20,'BE H'!$K$5:$K$72,"&gt;0")+COUNTIFS('MI F'!$D$5:$D$72,CLUBS!$B20,'MI F'!$K$5:$K$72,"&gt;0")+COUNTIFS('MI H'!$D$5:$D$72,CLUBS!$B20,'MI H'!$K$5:$K$72,"&gt;0")+COUNTIFS('CA F'!$D$5:$D$72,CLUBS!$B20,'CA F'!$K$5:$K$72,"&gt;0")+COUNTIFS('CA H'!$D$5:$D$72,CLUBS!$B20,'CA H'!$K$5:$K$72,"&gt;0")+COUNTIFS('JU F'!$D$5:$D$72,CLUBS!$B20,'JU F'!$K$5:$K$72,"&gt;0")+COUNTIFS('JU H'!$D$5:$D$72,CLUBS!$B20,'JU H'!$K$5:$K$72,"&gt;0")</f>
        <v>0</v>
      </c>
      <c r="J20" s="67">
        <f>SUMIF('MP F'!$D$5:$D$72,CLUBS!$B20,'MP F'!$L$5:$L$72)+SUMIF('MP H'!$D$5:$D$72,CLUBS!$B20,'MP H'!$L$5:$L$72)+SUMIF('PO F'!$D$5:$D$72,CLUBS!$B20,'PO F'!$L$5:$L$72)+SUMIF('PO H'!$D$5:$D$72,CLUBS!$B20,'PO H'!$L$5:$L$72)+SUMIF('PU F'!$D$5:$D$72,CLUBS!$B20,'PU F'!$L$5:$L$72)+SUMIF('PU H'!$D$5:$D$72,CLUBS!$B20,'PU H'!$L$5:$L$72)+SUMIF('BE F'!$D$5:$D$72,CLUBS!$B20,'BE F'!$L$5:$L$72)+SUMIF('BE H'!$D$5:$D$72,CLUBS!$B20,'BE H'!$L$5:$L$72)+SUMIF('MI F'!$D$5:$D$72,CLUBS!$B20,'MI F'!$L$5:$L$72)+SUMIF('MI H'!$D$5:$D$72,CLUBS!$B20,'MI H'!$L$5:$L$72)+SUMIF('CA F'!$D$5:$D$72,CLUBS!$B20,'CA F'!$L$5:$L$72)+SUMIF('CA H'!$D$5:$D$72,CLUBS!$B20,'CA H'!$L$5:$L$72)+SUMIF('JU F'!$D$5:$D$72,CLUBS!$B20,'JU F'!$L$5:$L$72)+SUMIF('JU H'!$D$5:$D$72,CLUBS!$B20,'JU H'!$L$5:$L$72)</f>
        <v>0</v>
      </c>
      <c r="K20" s="26">
        <f>COUNTIFS('MP F'!$D$5:$D$72,CLUBS!$B20,'MP F'!$M$5:$M$72,"&gt;0")+COUNTIFS('MP H'!$D$5:$D$72,CLUBS!$B20,'MP H'!$M$5:$M$72,"&gt;0")+COUNTIFS('PO F'!$D$5:$D$72,CLUBS!$B20,'PO F'!$M$5:$M$72,"&gt;0")+COUNTIFS('PO H'!$D$5:$D$72,CLUBS!$B20,'PO H'!$M$5:$M$72,"&gt;0")+COUNTIFS('PU F'!$D$5:$D$72,CLUBS!$B20,'PU F'!$M$5:$M$72,"&gt;0")+COUNTIFS('PU H'!$D$5:$D$72,CLUBS!$B20,'PU H'!$M$5:$M$72,"&gt;0")+COUNTIFS('BE F'!$D$5:$D$72,CLUBS!$B20,'BE F'!$M$5:$M$72,"&gt;0")+COUNTIFS('BE H'!$D$5:$D$72,CLUBS!$B20,'BE H'!$M$5:$M$72,"&gt;0")+COUNTIFS('MI F'!$D$5:$D$72,CLUBS!$B20,'MI F'!$M$5:$M$72,"&gt;0")+COUNTIFS('MI H'!$D$5:$D$72,CLUBS!$B20,'MI H'!$M$5:$M$72,"&gt;0")+COUNTIFS('CA F'!$D$5:$D$72,CLUBS!$B20,'CA F'!$M$5:$M$72,"&gt;0")+COUNTIFS('CA H'!$D$5:$D$72,CLUBS!$B20,'CA H'!$M$5:$M$72,"&gt;0")+COUNTIFS('JU F'!$D$5:$D$72,CLUBS!$B20,'JU F'!$M$5:$M$72,"&gt;0")+COUNTIFS('JU H'!$D$5:$D$72,CLUBS!$B20,'JU H'!$M$5:$M$72,"&gt;0")</f>
        <v>0</v>
      </c>
      <c r="L20" s="26">
        <f>SUMIF('MP F'!$D$5:$D$72,CLUBS!$B20,'MP F'!$N$5:$N$72)+SUMIF('MP H'!$D$5:$D$72,CLUBS!$B20,'MP H'!$N$5:$N$72)+SUMIF('PO F'!$D$5:$D$72,CLUBS!$B20,'PO F'!$N$5:$N$72)+SUMIF('PO H'!$D$5:$D$72,CLUBS!$B20,'PO H'!$N$5:$N$72)+SUMIF('PU F'!$D$5:$D$72,CLUBS!$B20,'PU F'!$N$5:$N$72)+SUMIF('PU H'!$D$5:$D$72,CLUBS!$B20,'PU H'!$N$5:$N$72)+SUMIF('BE F'!$D$5:$D$72,CLUBS!$B20,'BE F'!$N$5:$N$72)+SUMIF('BE H'!$D$5:$D$72,CLUBS!$B20,'BE H'!$N$5:$N$72)+SUMIF('MI F'!$D$5:$D$72,CLUBS!$B20,'MI F'!$N$5:$N$72)+SUMIF('MI H'!$D$5:$D$72,CLUBS!$B20,'MI H'!$N$5:$N$72)+SUMIF('CA F'!$D$5:$D$72,CLUBS!$B20,'CA F'!$N$5:$N$72)+SUMIF('CA H'!$D$5:$D$72,CLUBS!$B20,'CA H'!$N$5:$N$72)+SUMIF('JU F'!$D$5:$D$72,CLUBS!$B20,'JU F'!$N$5:$N$72)+SUMIF('JU H'!$D$5:$D$72,CLUBS!$B20,'JU H'!$N$5:$N$72)</f>
        <v>0</v>
      </c>
      <c r="M20" s="67">
        <f>COUNTIFS('MP F'!$D$5:$D$72,CLUBS!$B20,'MP F'!$O$5:$O$72,"&gt;0")+COUNTIFS('MP H'!$D$5:$D$72,CLUBS!$B20,'MP H'!$O$5:$O$72,"&gt;0")+COUNTIFS('PO F'!$D$5:$D$72,CLUBS!$B20,'PO F'!$O$5:$O$72,"&gt;0")+COUNTIFS('PO H'!$D$5:$D$72,CLUBS!$B20,'PO H'!$O$5:$O$72,"&gt;0")+COUNTIFS('PU F'!$D$5:$D$72,CLUBS!$B20,'PU F'!$O$5:$O$72,"&gt;0")+COUNTIFS('PU H'!$D$5:$D$72,CLUBS!$B20,'PU H'!$O$5:$O$72,"&gt;0")+COUNTIFS('BE F'!$D$5:$D$72,CLUBS!$B20,'BE F'!$O$5:$O$72,"&gt;0")+COUNTIFS('BE H'!$D$5:$D$72,CLUBS!$B20,'BE H'!$O$5:$O$72,"&gt;0")+COUNTIFS('MI F'!$D$5:$D$72,CLUBS!$B20,'MI F'!$O$5:$O$72,"&gt;0")+COUNTIFS('MI H'!$D$5:$D$72,CLUBS!$B20,'MI H'!$O$5:$O$72,"&gt;0")+COUNTIFS('CA F'!$D$5:$D$72,CLUBS!$B20,'CA F'!$O$5:$O$72,"&gt;0")+COUNTIFS('CA H'!$D$5:$D$72,CLUBS!$B20,'CA H'!$O$5:$O$72,"&gt;0")+COUNTIFS('JU F'!$D$5:$D$72,CLUBS!$B20,'JU F'!$O$5:$O$72,"&gt;0")+COUNTIFS('JU H'!$D$5:$D$72,CLUBS!$B20,'JU H'!$O$5:$O$72,"&gt;0")</f>
        <v>0</v>
      </c>
      <c r="N20" s="67">
        <f>SUMIF('MP F'!$D$5:$D$72,CLUBS!$B20,'MP F'!$P$5:$P$72)+SUMIF('MP H'!$D$5:$D$72,CLUBS!$B20,'MP H'!$P$5:$P$72)+SUMIF('PO F'!$D$5:$D$72,CLUBS!$B20,'PO F'!$P$5:$P$72)+SUMIF('PO H'!$D$5:$D$72,CLUBS!$B20,'PO H'!$P$5:$P$72)+SUMIF('PU F'!$D$5:$D$72,CLUBS!$B20,'PU F'!$P$5:$P$72)+SUMIF('PU H'!$D$5:$D$72,CLUBS!$B20,'PU H'!$P$5:$P$72)+SUMIF('BE F'!$D$5:$D$72,CLUBS!$B20,'BE F'!$P$5:$P$72)+SUMIF('BE H'!$D$5:$D$72,CLUBS!$B20,'BE H'!$P$5:$P$72)+SUMIF('MI F'!$D$5:$D$72,CLUBS!$B20,'MI F'!$P$5:$P$72)+SUMIF('MI H'!$D$5:$D$72,CLUBS!$B20,'MI H'!$P$5:$P$72)+SUMIF('CA F'!$D$5:$D$72,CLUBS!$B20,'CA F'!$P$5:$P$72)+SUMIF('CA H'!$D$5:$D$72,CLUBS!$B20,'CA H'!$P$5:$P$72)+SUMIF('JU F'!$D$5:$D$72,CLUBS!$B20,'JU F'!$P$5:$P$72)+SUMIF('JU H'!$D$5:$D$72,CLUBS!$B20,'JU H'!$P$5:$P$72)</f>
        <v>0</v>
      </c>
      <c r="O20" s="26">
        <f>COUNTIFS('MP F'!$D$5:$D$72,CLUBS!$B20,'MP F'!$Q$5:$Q$72,"&gt;0")+COUNTIFS('MP H'!$D$5:$D$72,CLUBS!$B20,'MP H'!$Q$5:$Q$72,"&gt;0")+COUNTIFS('PO F'!$D$5:$D$72,CLUBS!$B20,'PO F'!$Q$5:$Q$72,"&gt;0")+COUNTIFS('PO H'!$D$5:$D$72,CLUBS!$B20,'PO H'!$Q$5:$Q$72,"&gt;0")+COUNTIFS('PU F'!$D$5:$D$72,CLUBS!$B20,'PU F'!$Q$5:$Q$72,"&gt;0")+COUNTIFS('PU H'!$D$5:$D$72,CLUBS!$B20,'PU H'!$Q$5:$Q$72,"&gt;0")+COUNTIFS('BE F'!$D$5:$D$72,CLUBS!$B20,'BE F'!$Q$5:$Q$72,"&gt;0")+COUNTIFS('BE H'!$D$5:$D$72,CLUBS!$B20,'BE H'!$Q$5:$Q$72,"&gt;0")+COUNTIFS('MI F'!$D$5:$D$72,CLUBS!$B20,'MI F'!$Q$5:$Q$72,"&gt;0")+COUNTIFS('MI H'!$D$5:$D$72,CLUBS!$B20,'MI H'!$Q$5:$Q$72,"&gt;0")+COUNTIFS('CA F'!$D$5:$D$72,CLUBS!$B20,'CA F'!$Q$5:$Q$72,"&gt;0")+COUNTIFS('CA H'!$D$5:$D$72,CLUBS!$B20,'CA H'!$Q$5:$Q$72,"&gt;0")+COUNTIFS('JU F'!$D$5:$D$72,CLUBS!$B20,'JU F'!$Q$5:$Q$72,"&gt;0")+COUNTIFS('JU H'!$D$5:$D$72,CLUBS!$B20,'JU H'!$Q$5:$Q$72,"&gt;0")</f>
        <v>0</v>
      </c>
      <c r="P20" s="26">
        <f>SUMIF('MP F'!$D$5:$D$72,CLUBS!$B20,'MP F'!$R$5:$R$72)+SUMIF('MP H'!$D$5:$D$72,CLUBS!$B20,'MP H'!$R$5:$R$72)+SUMIF('PO F'!$D$5:$D$72,CLUBS!$B20,'PO F'!$R$5:$R$72)+SUMIF('PO H'!$D$5:$D$72,CLUBS!$B20,'PO H'!$R$5:$R$72)+SUMIF('PU F'!$D$5:$D$72,CLUBS!$B20,'PU F'!$R$5:$R$72)+SUMIF('PU H'!$D$5:$D$72,CLUBS!$B20,'PU H'!$R$5:$R$72)+SUMIF('BE F'!$D$5:$D$72,CLUBS!$B20,'BE F'!$R$5:$R$72)+SUMIF('BE H'!$D$5:$D$72,CLUBS!$B20,'BE H'!$R$5:$R$72)+SUMIF('MI F'!$D$5:$D$72,CLUBS!$B20,'MI F'!$R$5:$R$72)+SUMIF('MI H'!$D$5:$D$72,CLUBS!$B20,'MI H'!$R$5:$R$72)+SUMIF('CA F'!$D$5:$D$72,CLUBS!$B20,'CA F'!$R$5:$R$72)+SUMIF('CA H'!$D$5:$D$72,CLUBS!$B20,'CA H'!$R$5:$R$72)+SUMIF('JU F'!$D$5:$D$72,CLUBS!$B20,'JU F'!$R$5:$R$72)+SUMIF('JU H'!$D$5:$D$72,CLUBS!$B20,'JU H'!$R$5:$R$72)</f>
        <v>0</v>
      </c>
      <c r="Q20" s="67">
        <f>COUNTIFS('MP F'!$D$5:$D$72,CLUBS!$B20,'MP F'!$S$5:$S$72,"&gt;0")+COUNTIFS('MP H'!$D$5:$D$72,CLUBS!$B20,'MP H'!$S$5:$S$72,"&gt;0")+COUNTIFS('PO F'!$D$5:$D$72,CLUBS!$B20,'PO F'!$S$5:$S$72,"&gt;0")+COUNTIFS('PO H'!$D$5:$D$72,CLUBS!$B20,'PO H'!$S$5:$S$72,"&gt;0")+COUNTIFS('PU F'!$D$5:$D$72,CLUBS!$B20,'PU F'!$S$5:$S$72,"&gt;0")+COUNTIFS('PU H'!$D$5:$D$72,CLUBS!$B20,'PU H'!$S$5:$S$72,"&gt;0")+COUNTIFS('BE F'!$D$5:$D$72,CLUBS!$B20,'BE F'!$S$5:$S$72,"&gt;0")+COUNTIFS('BE H'!$D$5:$D$72,CLUBS!$B20,'BE H'!$S$5:$S$72,"&gt;0")+COUNTIFS('MI F'!$D$5:$D$72,CLUBS!$B20,'MI F'!$S$5:$S$72,"&gt;0")+COUNTIFS('MI H'!$D$5:$D$72,CLUBS!$B20,'MI H'!$S$5:$S$72,"&gt;0")+COUNTIFS('CA F'!$D$5:$D$72,CLUBS!$B20,'CA F'!$S$5:$S$72,"&gt;0")+COUNTIFS('CA H'!$D$5:$D$72,CLUBS!$B20,'CA H'!$S$5:$S$72,"&gt;0")+COUNTIFS('JU F'!$D$5:$D$72,CLUBS!$B20,'JU F'!$S$5:$S$72,"&gt;0")+COUNTIFS('JU H'!$D$5:$D$72,CLUBS!$B20,'JU H'!$S$5:$S$72,"&gt;0")</f>
        <v>0</v>
      </c>
      <c r="R20" s="67">
        <f>SUMIF('MP F'!$D$5:$D$72,CLUBS!$B20,'MP F'!$T$5:$T$72)+SUMIF('MP H'!$D$5:$D$72,CLUBS!$B20,'MP H'!$T$5:$T$72)+SUMIF('PO F'!$D$5:$D$72,CLUBS!$B20,'PO F'!$T$5:$T$72)+SUMIF('PO H'!$D$5:$D$72,CLUBS!$B20,'PO H'!$T$5:$T$72)+SUMIF('PU F'!$D$5:$D$72,CLUBS!$B20,'PU F'!$T$5:$T$72)+SUMIF('PU H'!$D$5:$D$72,CLUBS!$B20,'PU H'!$T$5:$T$72)+SUMIF('BE F'!$D$5:$D$72,CLUBS!$B20,'BE F'!$T$5:$T$72)+SUMIF('BE H'!$D$5:$D$72,CLUBS!$B20,'BE H'!$T$5:$T$72)+SUMIF('MI F'!$D$5:$D$72,CLUBS!$B20,'MI F'!$T$5:$T$72)+SUMIF('MI H'!$D$5:$D$72,CLUBS!$B20,'MI H'!$T$5:$T$72)+SUMIF('CA F'!$D$5:$D$72,CLUBS!$B20,'CA F'!$T$5:$T$72)+SUMIF('CA H'!$D$5:$D$72,CLUBS!$B20,'CA H'!$T$5:$T$72)+SUMIF('JU F'!$D$5:$D$72,CLUBS!$B20,'JU F'!$T$5:$T$72)+SUMIF('JU H'!$D$5:$D$72,CLUBS!$B20,'JU H'!$T$5:$T$72)</f>
        <v>0</v>
      </c>
      <c r="S20" s="26">
        <f>COUNTIFS('MP F'!$D$5:$D$72,CLUBS!$B20,'MP F'!$U$5:$U$72,"&gt;0")+COUNTIFS('MP H'!$D$5:$D$72,CLUBS!$B20,'MP H'!$U$5:$U$72,"&gt;0")+COUNTIFS('PO F'!$D$5:$D$72,CLUBS!$B20,'PO F'!$U$5:$U$72,"&gt;0")+COUNTIFS('PO H'!$D$5:$D$72,CLUBS!$B20,'PO H'!$U$5:$U$72,"&gt;0")+COUNTIFS('PU F'!$D$5:$D$72,CLUBS!$B20,'PU F'!$U$5:$U$72,"&gt;0")+COUNTIFS('PU H'!$D$5:$D$72,CLUBS!$B20,'PU H'!$U$5:$U$72,"&gt;0")+COUNTIFS('BE F'!$D$5:$D$72,CLUBS!$B20,'BE F'!$U$5:$U$72,"&gt;0")+COUNTIFS('BE H'!$D$5:$D$72,CLUBS!$B20,'BE H'!$U$5:$U$72,"&gt;0")+COUNTIFS('MI F'!$D$5:$D$72,CLUBS!$B20,'MI F'!$U$5:$U$72,"&gt;0")+COUNTIFS('MI H'!$D$5:$D$72,CLUBS!$B20,'MI H'!$U$5:$U$72,"&gt;0")+COUNTIFS('CA F'!$D$5:$D$72,CLUBS!$B20,'CA F'!$U$5:$U$72,"&gt;0")+COUNTIFS('CA H'!$D$5:$D$72,CLUBS!$B20,'CA H'!$U$5:$U$72,"&gt;0")+COUNTIFS('JU F'!$D$5:$D$72,CLUBS!$B20,'JU F'!$U$5:$U$72,"&gt;0")+COUNTIFS('JU H'!$D$5:$D$72,CLUBS!$B20,'JU H'!$U$5:$U$72,"&gt;0")</f>
        <v>0</v>
      </c>
      <c r="T20" s="26">
        <f>SUMIF('MP F'!$D$5:$D$72,CLUBS!$B20,'MP F'!$V$5:$V$72)+SUMIF('MP H'!$D$5:$D$72,CLUBS!$B20,'MP H'!$V$5:$V$72)+SUMIF('PO F'!$D$5:$D$72,CLUBS!$B20,'PO F'!$V$5:$V$72)+SUMIF('PO H'!$D$5:$D$72,CLUBS!$B20,'PO H'!$V$5:$V$72)+SUMIF('PU F'!$D$5:$D$72,CLUBS!$B20,'PU F'!$V$5:$V$72)+SUMIF('PU H'!$D$5:$D$72,CLUBS!$B20,'PU H'!$V$5:$V$72)+SUMIF('BE F'!$D$5:$D$72,CLUBS!$B20,'BE F'!$V$5:$V$72)+SUMIF('BE H'!$D$5:$D$72,CLUBS!$B20,'BE H'!$V$5:$V$72)+SUMIF('MI F'!$D$5:$D$72,CLUBS!$B20,'MI F'!$V$5:$V$72)+SUMIF('MI H'!$D$5:$D$72,CLUBS!$B20,'MI H'!$V$5:$V$72)+SUMIF('CA F'!$D$5:$D$72,CLUBS!$B20,'CA F'!$V$5:$V$72)+SUMIF('CA H'!$D$5:$D$72,CLUBS!$B20,'CA H'!$V$5:$V$72)+SUMIF('JU F'!$D$5:$D$72,CLUBS!$B20,'JU F'!$V$5:$V$72)+SUMIF('JU H'!$D$5:$D$72,CLUBS!$B20,'JU H'!$V$5:$V$72)</f>
        <v>0</v>
      </c>
      <c r="U20" s="67">
        <f>COUNTIFS('MP F'!$D$5:$D$72,CLUBS!$B20,'MP F'!$W$5:$W$72,"&gt;0")+COUNTIFS('MP H'!$D$5:$D$72,CLUBS!$B20,'MP H'!$W$5:$W$72,"&gt;0")+COUNTIFS('PO F'!$D$5:$D$72,CLUBS!$B20,'PO F'!$W$5:$W$72,"&gt;0")+COUNTIFS('PO H'!$D$5:$D$72,CLUBS!$B20,'PO H'!$W$5:$W$72,"&gt;0")+COUNTIFS('PU F'!$D$5:$D$72,CLUBS!$B20,'PU F'!$W$5:$W$72,"&gt;0")+COUNTIFS('PU H'!$D$5:$D$72,CLUBS!$B20,'PU H'!$W$5:$W$72,"&gt;0")+COUNTIFS('BE F'!$D$5:$D$72,CLUBS!$B20,'BE F'!$W$5:$W$72,"&gt;0")+COUNTIFS('BE H'!$D$5:$D$72,CLUBS!$B20,'BE H'!$W$5:$W$72,"&gt;0")+COUNTIFS('MI F'!$D$5:$D$72,CLUBS!$B20,'MI F'!$W$5:$W$72,"&gt;0")+COUNTIFS('MI H'!$D$5:$D$72,CLUBS!$B20,'MI H'!$W$5:$W$72,"&gt;0")+COUNTIFS('CA F'!$D$5:$D$72,CLUBS!$B20,'CA F'!$W$5:$W$72,"&gt;0")+COUNTIFS('CA H'!$D$5:$D$72,CLUBS!$B20,'CA H'!$W$5:$W$72,"&gt;0")+COUNTIFS('JU F'!$D$5:$D$72,CLUBS!$B20,'JU F'!$W$5:$W$72,"&gt;0")+COUNTIFS('JU H'!$D$5:$D$72,CLUBS!$B20,'JU H'!$W$5:$W$72,"&gt;0")</f>
        <v>0</v>
      </c>
      <c r="V20" s="67">
        <f>SUMIF('MP F'!$D$5:$D$72,CLUBS!$B20,'MP F'!$X$5:$X$72)+SUMIF('MP H'!$D$5:$D$72,CLUBS!$B20,'MP H'!$X$5:$X$72)+SUMIF('PO F'!$D$5:$D$72,CLUBS!$B20,'PO F'!$X$5:$X$72)+SUMIF('PO H'!$D$5:$D$72,CLUBS!$B20,'PO H'!$X$5:$X$72)+SUMIF('PU F'!$D$5:$D$72,CLUBS!$B20,'PU F'!$X$5:$X$72)+SUMIF('PU H'!$D$5:$D$72,CLUBS!$B20,'PU H'!$X$5:$X$72)+SUMIF('BE F'!$D$5:$D$72,CLUBS!$B20,'BE F'!$X$5:$X$72)+SUMIF('BE H'!$D$5:$D$72,CLUBS!$B20,'BE H'!$X$5:$X$72)+SUMIF('MI F'!$D$5:$D$72,CLUBS!$B20,'MI F'!$X$5:$X$72)+SUMIF('MI H'!$D$5:$D$72,CLUBS!$B20,'MI H'!$X$5:$X$72)+SUMIF('CA F'!$D$5:$D$72,CLUBS!$B20,'CA F'!$X$5:$X$72)+SUMIF('CA H'!$D$5:$D$72,CLUBS!$B20,'CA H'!$X$5:$X$72)+SUMIF('JU F'!$D$5:$D$72,CLUBS!$B20,'JU F'!$X$5:$X$72)+SUMIF('JU H'!$D$5:$D$72,CLUBS!$B20,'JU H'!$X$5:$X$72)</f>
        <v>0</v>
      </c>
      <c r="W20" s="26">
        <f>COUNTIFS('MP F'!$D$5:$D$72,CLUBS!$B20,'MP F'!$Y$5:$Y$72,"&gt;0")+COUNTIFS('MP H'!$D$5:$D$72,CLUBS!$B20,'MP H'!$Y$5:$Y$72,"&gt;0")+COUNTIFS('PO F'!$D$5:$D$72,CLUBS!$B20,'PO F'!$Y$5:$Y$72,"&gt;0")+COUNTIFS('PO H'!$D$5:$D$72,CLUBS!$B20,'PO H'!$Y$5:$Y$72,"&gt;0")+COUNTIFS('PU F'!$D$5:$D$72,CLUBS!$B20,'PU F'!$Y$5:$Y$72,"&gt;0")+COUNTIFS('PU H'!$D$5:$D$72,CLUBS!$B20,'PU H'!$Y$5:$Y$72,"&gt;0")+COUNTIFS('BE F'!$D$5:$D$72,CLUBS!$B20,'BE F'!$Y$5:$Y$72,"&gt;0")+COUNTIFS('BE H'!$D$5:$D$72,CLUBS!$B20,'BE H'!$Y$5:$Y$72,"&gt;0")+COUNTIFS('MI F'!$D$5:$D$72,CLUBS!$B20,'MI F'!$Y$5:$Y$72,"&gt;0")+COUNTIFS('MI H'!$D$5:$D$72,CLUBS!$B20,'MI H'!$Y$5:$Y$72,"&gt;0")+COUNTIFS('CA F'!$D$5:$D$72,CLUBS!$B20,'CA F'!$Y$5:$Y$72,"&gt;0")+COUNTIFS('CA H'!$D$5:$D$72,CLUBS!$B20,'CA H'!$Y$5:$Y$72,"&gt;0")+COUNTIFS('JU F'!$D$5:$D$72,CLUBS!$B20,'JU F'!$Y$5:$Y$72,"&gt;0")+COUNTIFS('JU H'!$D$5:$D$72,CLUBS!$B20,'JU H'!$Y$5:$Y$72,"&gt;0")</f>
        <v>0</v>
      </c>
      <c r="X20" s="26">
        <f>SUMIF('MP F'!$D$5:$D$72,CLUBS!$B20,'MP F'!$Z$5:$Z$72)+SUMIF('MP H'!$D$5:$D$72,CLUBS!$B20,'MP H'!$Z$5:$Z$72)+SUMIF('PO F'!$D$5:$D$72,CLUBS!$B20,'PO F'!$Z$5:$Z$72)+SUMIF('PO H'!$D$5:$D$72,CLUBS!$B20,'PO H'!$Z$5:$Z$72)+SUMIF('PU F'!$D$5:$D$72,CLUBS!$B20,'PU F'!$Z$5:$Z$72)+SUMIF('PU H'!$D$5:$D$72,CLUBS!$B20,'PU H'!$Z$5:$Z$72)+SUMIF('BE F'!$D$5:$D$72,CLUBS!$B20,'BE F'!$Z$5:$Z$72)+SUMIF('BE H'!$D$5:$D$72,CLUBS!$B20,'BE H'!$Z$5:$Z$72)+SUMIF('MI F'!$D$5:$D$72,CLUBS!$B20,'MI F'!$Z$5:$Z$72)+SUMIF('MI H'!$D$5:$D$72,CLUBS!$B20,'MI H'!$Z$5:$Z$72)+SUMIF('CA F'!$D$5:$D$72,CLUBS!$B20,'CA F'!$Z$5:$Z$72)+SUMIF('CA H'!$D$5:$D$72,CLUBS!$B20,'CA H'!$Z$5:$Z$72)+SUMIF('JU F'!$D$5:$D$72,CLUBS!$B20,'JU F'!$Z$5:$Z$72)+SUMIF('JU H'!$D$5:$D$72,CLUBS!$B20,'JU H'!$Z$5:$Z$72)</f>
        <v>0</v>
      </c>
      <c r="Y20" s="26">
        <f>COUNTIFS('MP F'!$D$5:$D$72,CLUBS!$B20,'MP F'!$AA$5:$AA$72,"&gt;0")+COUNTIFS('MP H'!$D$5:$D$72,CLUBS!$B20,'MP H'!$AA$5:$AA$72,"&gt;0")+COUNTIFS('PO F'!$D$5:$D$72,CLUBS!$B20,'PO F'!$AA$5:$AA$72,"&gt;0")+COUNTIFS('PO H'!$D$5:$D$72,CLUBS!$B20,'PO H'!$AA$5:$AA$72,"&gt;0")+COUNTIFS('PU F'!$D$5:$D$72,CLUBS!$B20,'PU F'!$AA$5:$AA$72,"&gt;0")+COUNTIFS('PU H'!$D$5:$D$72,CLUBS!$B20,'PU H'!$AA$5:$AA$72,"&gt;0")+COUNTIFS('BE F'!$D$5:$D$72,CLUBS!$B20,'BE F'!$AA$5:$AA$72,"&gt;0")+COUNTIFS('BE H'!$D$5:$D$72,CLUBS!$B20,'BE H'!$AA$5:$AA$72,"&gt;0")+COUNTIFS('MI F'!$D$5:$D$72,CLUBS!$B20,'MI F'!$AA$5:$AA$72,"&gt;0")+COUNTIFS('MI H'!$D$5:$D$72,CLUBS!$B20,'MI H'!$AA$5:$AA$72,"&gt;0")+COUNTIFS('CA F'!$D$5:$D$72,CLUBS!$B20,'CA F'!$AA$5:$AA$72,"&gt;0")+COUNTIFS('CA H'!$D$5:$D$72,CLUBS!$B20,'CA H'!$AA$5:$AA$72,"&gt;0")+COUNTIFS('JU F'!$D$5:$D$72,CLUBS!$B20,'JU F'!$AA$5:$AA$72,"&gt;0")+COUNTIFS('JU H'!$D$5:$D$72,CLUBS!$B20,'JU H'!$AA$5:$AA$72,"&gt;0")</f>
        <v>0</v>
      </c>
      <c r="Z20" s="26">
        <f>SUMIF('MP F'!$D$5:$D$72,CLUBS!$B20,'MP F'!$AB$5:$AB$72)+SUMIF('MP H'!$D$5:$D$72,CLUBS!$B20,'MP H'!$AB$5:$AB$72)+SUMIF('PO F'!$D$5:$D$72,CLUBS!$B20,'PO F'!$AB$5:$AB$72)+SUMIF('PO H'!$D$5:$D$72,CLUBS!$B20,'PO H'!$AB$5:$AB$72)+SUMIF('PU F'!$D$5:$D$72,CLUBS!$B20,'PU F'!$AB$5:$AB$72)+SUMIF('PU H'!$D$5:$D$72,CLUBS!$B20,'PU H'!$AB$5:$AB$72)+SUMIF('BE F'!$D$5:$D$72,CLUBS!$B20,'BE F'!$AB$5:$AB$72)+SUMIF('BE H'!$D$5:$D$72,CLUBS!$B20,'BE H'!$AB$5:$AB$72)+SUMIF('MI F'!$D$5:$D$72,CLUBS!$B20,'MI F'!$AB$5:$AB$72)+SUMIF('MI H'!$D$5:$D$72,CLUBS!$B20,'MI H'!$AB$5:$AB$72)+SUMIF('CA F'!$D$5:$D$72,CLUBS!$B20,'CA F'!$AB$5:$AB$72)+SUMIF('CA H'!$D$5:$D$72,CLUBS!$B20,'CA H'!$AB$5:$AB$72)+SUMIF('JU F'!$D$5:$D$72,CLUBS!$B20,'JU F'!$AB$5:$AB$72)+SUMIF('JU H'!$D$5:$D$72,CLUBS!$B20,'JU H'!$AB$5:$AB$72)</f>
        <v>0</v>
      </c>
      <c r="AA20" s="26">
        <f>COUNTIFS('MP F'!$D$5:$D$72,CLUBS!$B20,'MP F'!$AC$5:$AC$72,"&gt;0")+COUNTIFS('MP H'!$D$5:$D$72,CLUBS!$B20,'MP H'!$AC$5:$AC$72,"&gt;0")+COUNTIFS('PO F'!$D$5:$D$72,CLUBS!$B20,'PO F'!$AC$5:$AC$72,"&gt;0")+COUNTIFS('PO H'!$D$5:$D$72,CLUBS!$B20,'PO H'!$AC$5:$AC$72,"&gt;0")+COUNTIFS('PU F'!$D$5:$D$72,CLUBS!$B20,'PU F'!$AC$5:$AC$72,"&gt;0")+COUNTIFS('PU H'!$D$5:$D$72,CLUBS!$B20,'PU H'!$AC$5:$AC$72,"&gt;0")+COUNTIFS('BE F'!$D$5:$D$72,CLUBS!$B20,'BE F'!$AC$5:$AC$72,"&gt;0")+COUNTIFS('BE H'!$D$5:$D$72,CLUBS!$B20,'BE H'!$AC$5:$AC$72,"&gt;0")+COUNTIFS('MI F'!$D$5:$D$72,CLUBS!$B20,'MI F'!$AC$5:$AC$72,"&gt;0")+COUNTIFS('MI H'!$D$5:$D$72,CLUBS!$B20,'MI H'!$AC$5:$AC$72,"&gt;0")+COUNTIFS('CA F'!$D$5:$D$72,CLUBS!$B20,'CA F'!$AC$5:$AC$72,"&gt;0")+COUNTIFS('CA H'!$D$5:$D$72,CLUBS!$B20,'CA H'!$AC$5:$AC$72,"&gt;0")+COUNTIFS('JU F'!$D$5:$D$72,CLUBS!$B20,'JU F'!$AC$5:$AC$72,"&gt;0")+COUNTIFS('JU H'!$D$5:$D$72,CLUBS!$B20,'JU H'!$AC$5:$AC$72,"&gt;0")</f>
        <v>0</v>
      </c>
      <c r="AB20" s="26">
        <f>SUMIF('MP F'!$D$5:$D$72,CLUBS!$B20,'MP F'!$AD$5:$AD$72)+SUMIF('MP H'!$D$5:$D$72,CLUBS!$B20,'MP H'!$AD$5:$AD$72)+SUMIF('PO F'!$D$5:$D$72,CLUBS!$B20,'PO F'!$AD$5:$AD$72)+SUMIF('PO H'!$D$5:$D$72,CLUBS!$B20,'PO H'!$AD$5:$AD$72)+SUMIF('PU F'!$D$5:$D$72,CLUBS!$B20,'PU F'!$AD$5:$AD$72)+SUMIF('PU H'!$D$5:$D$72,CLUBS!$B20,'PU H'!$AD$5:$AD$72)+SUMIF('BE F'!$D$5:$D$72,CLUBS!$B20,'BE F'!$AD$5:$AD$72)+SUMIF('BE H'!$D$5:$D$72,CLUBS!$B20,'BE H'!$AD$5:$AD$72)+SUMIF('MI F'!$D$5:$D$72,CLUBS!$B20,'MI F'!$AD$5:$AD$72)+SUMIF('MI H'!$D$5:$D$72,CLUBS!$B20,'MI H'!$AD$5:$AD$72)+SUMIF('CA F'!$D$5:$D$72,CLUBS!$B20,'CA F'!$AD$5:$AD$72)+SUMIF('CA H'!$D$5:$D$72,CLUBS!$B20,'CA H'!$AD$5:$AD$72)+SUMIF('JU F'!$D$5:$D$72,CLUBS!$B20,'JU F'!$AD$5:$AD$72)+SUMIF('JU H'!$D$5:$D$72,CLUBS!$B20,'JU H'!$AD$5:$AD$72)</f>
        <v>0</v>
      </c>
      <c r="AC20" s="26">
        <f>COUNTIFS('MP F'!$D$5:$D$72,CLUBS!$B20,'MP F'!$AE$5:$AE$72,"&gt;0")+COUNTIFS('MP H'!$D$5:$D$72,CLUBS!$B20,'MP H'!$AE$5:$AE$72,"&gt;0")+COUNTIFS('PO F'!$D$5:$D$72,CLUBS!$B20,'PO F'!$AE$5:$AE$72,"&gt;0")+COUNTIFS('PO H'!$D$5:$D$72,CLUBS!$B20,'PO H'!$AE$5:$AE$72,"&gt;0")+COUNTIFS('PU F'!$D$5:$D$72,CLUBS!$B20,'PU F'!$AE$5:$AE$72,"&gt;0")+COUNTIFS('PU H'!$D$5:$D$72,CLUBS!$B20,'PU H'!$AE$5:$AE$72,"&gt;0")+COUNTIFS('BE F'!$D$5:$D$72,CLUBS!$B20,'BE F'!$AE$5:$AE$72,"&gt;0")+COUNTIFS('BE H'!$D$5:$D$72,CLUBS!$B20,'BE H'!$AE$5:$AE$72,"&gt;0")+COUNTIFS('MI F'!$D$5:$D$72,CLUBS!$B20,'MI F'!$AE$5:$AE$72,"&gt;0")+COUNTIFS('MI H'!$D$5:$D$72,CLUBS!$B20,'MI H'!$AE$5:$AE$72,"&gt;0")+COUNTIFS('CA F'!$D$5:$D$72,CLUBS!$B20,'CA F'!$AE$5:$AE$72,"&gt;0")+COUNTIFS('CA H'!$D$5:$D$72,CLUBS!$B20,'CA H'!$AE$5:$AE$72,"&gt;0")+COUNTIFS('JU F'!$D$5:$D$72,CLUBS!$B20,'JU F'!$AE$5:$AE$72,"&gt;0")+COUNTIFS('JU H'!$D$5:$D$72,CLUBS!$B20,'JU H'!$AE$5:$AE$72,"&gt;0")</f>
        <v>0</v>
      </c>
      <c r="AD20" s="26">
        <f>SUMIF('MP F'!$D$5:$D$72,CLUBS!$B20,'MP F'!$AF$5:$AF$72)+SUMIF('MP H'!$D$5:$D$72,CLUBS!$B20,'MP H'!$AF$5:$AF$72)+SUMIF('PO F'!$D$5:$D$72,CLUBS!$B20,'PO F'!$AF$5:$AF$72)+SUMIF('PO H'!$D$5:$D$72,CLUBS!$B20,'PO H'!$AF$5:$AF$72)+SUMIF('PU F'!$D$5:$D$72,CLUBS!$B20,'PU F'!$AF$5:$AF$72)+SUMIF('PU H'!$D$5:$D$72,CLUBS!$B20,'PU H'!$AF$5:$AF$72)+SUMIF('BE F'!$D$5:$D$72,CLUBS!$B20,'BE F'!$AF$5:$AF$72)+SUMIF('BE H'!$D$5:$D$72,CLUBS!$B20,'BE H'!$AF$5:$AF$72)+SUMIF('MI F'!$D$5:$D$72,CLUBS!$B20,'MI F'!$AF$5:$AF$72)+SUMIF('MI H'!$D$5:$D$72,CLUBS!$B20,'MI H'!$AF$5:$AF$72)+SUMIF('CA F'!$D$5:$D$72,CLUBS!$B20,'CA F'!$AF$5:$AF$72)+SUMIF('CA H'!$D$5:$D$72,CLUBS!$B20,'CA H'!$AF$5:$AF$72)+SUMIF('JU F'!$D$5:$D$72,CLUBS!$B20,'JU F'!$AF$5:$AF$72)+SUMIF('JU H'!$D$5:$D$72,CLUBS!$B20,'JU H'!$AF$5:$AF$72)</f>
        <v>0</v>
      </c>
      <c r="AE20" s="26">
        <f>COUNTIFS('MP F'!$D$5:$D$72,CLUBS!$B20,'MP F'!$AG$5:$AG$72,"&gt;0")+COUNTIFS('MP H'!$D$5:$D$72,CLUBS!$B20,'MP H'!$AG$5:$AG$72,"&gt;0")+COUNTIFS('PO F'!$D$5:$D$72,CLUBS!$B20,'PO F'!$AG$5:$AG$72,"&gt;0")+COUNTIFS('PO H'!$D$5:$D$72,CLUBS!$B20,'PO H'!$AG$5:$AG$72,"&gt;0")+COUNTIFS('PU F'!$D$5:$D$72,CLUBS!$B20,'PU F'!$AG$5:$AG$72,"&gt;0")+COUNTIFS('PU H'!$D$5:$D$72,CLUBS!$B20,'PU H'!$AG$5:$AG$72,"&gt;0")+COUNTIFS('BE F'!$D$5:$D$72,CLUBS!$B20,'BE F'!$AG$5:$AG$72,"&gt;0")+COUNTIFS('BE H'!$D$5:$D$72,CLUBS!$B20,'BE H'!$AG$5:$AG$72,"&gt;0")+COUNTIFS('MI F'!$D$5:$D$72,CLUBS!$B20,'MI F'!$AG$5:$AG$72,"&gt;0")+COUNTIFS('MI H'!$D$5:$D$72,CLUBS!$B20,'MI H'!$AG$5:$AG$72,"&gt;0")+COUNTIFS('CA F'!$D$5:$D$72,CLUBS!$B20,'CA F'!$AG$5:$AG$72,"&gt;0")+COUNTIFS('CA H'!$D$5:$D$72,CLUBS!$B20,'CA H'!$AG$5:$AG$72,"&gt;0")+COUNTIFS('JU F'!$D$5:$D$72,CLUBS!$B20,'JU F'!$AG$5:$AG$72,"&gt;0")+COUNTIFS('JU H'!$D$5:$D$72,CLUBS!$B20,'JU H'!$AG$5:$AG$72,"&gt;0")</f>
        <v>0</v>
      </c>
      <c r="AF20" s="26">
        <f>SUMIF('MP F'!$D$5:$D$72,CLUBS!$B20,'MP F'!$AH$5:$AH$72)+SUMIF('MP H'!$D$5:$D$72,CLUBS!$B20,'MP H'!$AH$5:$AH$72)+SUMIF('PO F'!$D$5:$D$72,CLUBS!$B20,'PO F'!$AH$5:$AH$72)+SUMIF('PO H'!$D$5:$D$72,CLUBS!$B20,'PO H'!$AH$5:$AH$72)+SUMIF('PU F'!$D$5:$D$72,CLUBS!$B20,'PU F'!$AH$5:$AH$72)+SUMIF('PU H'!$D$5:$D$72,CLUBS!$B20,'PU H'!$AH$5:$AH$72)+SUMIF('BE F'!$D$5:$D$72,CLUBS!$B20,'BE F'!$AH$5:$AH$72)+SUMIF('BE H'!$D$5:$D$72,CLUBS!$B20,'BE H'!$AH$5:$AH$72)+SUMIF('MI F'!$D$5:$D$72,CLUBS!$B20,'MI F'!$AH$5:$AH$72)+SUMIF('MI H'!$D$5:$D$72,CLUBS!$B20,'MI H'!$AH$5:$AH$72)+SUMIF('CA F'!$D$5:$D$72,CLUBS!$B20,'CA F'!$AH$5:$AH$72)+SUMIF('CA H'!$D$5:$D$72,CLUBS!$B20,'CA H'!$AH$5:$AH$72)+SUMIF('JU F'!$D$5:$D$72,CLUBS!$B20,'JU F'!$AH$5:$AH$72)+SUMIF('JU H'!$D$5:$D$72,CLUBS!$B20,'JU H'!$AH$5:$AH$72)</f>
        <v>0</v>
      </c>
      <c r="AG20" s="16">
        <f t="shared" si="2"/>
        <v>1</v>
      </c>
      <c r="AH20" s="28">
        <f t="shared" si="3"/>
        <v>51</v>
      </c>
      <c r="AI20" s="29">
        <f t="shared" si="4"/>
        <v>51</v>
      </c>
      <c r="AJ20" s="14">
        <f>COUNTIF('Licenciés Jeunes 2023'!F:F,CLUBS!B20)</f>
        <v>1</v>
      </c>
      <c r="AK20" s="27">
        <f t="shared" si="5"/>
        <v>51</v>
      </c>
      <c r="AL20" s="22"/>
    </row>
    <row r="21" spans="1:38" ht="13.5">
      <c r="A21" s="34">
        <f t="shared" si="0"/>
        <v>16</v>
      </c>
      <c r="B21" s="62" t="s">
        <v>57</v>
      </c>
      <c r="C21" s="14">
        <f>COUNTIFS('MP F'!$D$5:$D$72,CLUBS!$B21,'MP F'!$E$5:$E$72,"&gt;0")+COUNTIFS('MP H'!$D$5:$D$72,CLUBS!$B21,'MP H'!$E$5:$E$72,"&gt;0")+COUNTIFS('PO F'!$D$5:$D$72,CLUBS!$B21,'PO F'!$E$5:$E$72,"&gt;0")+COUNTIFS('PO H'!$D$5:$D$72,CLUBS!$B21,'PO H'!$E$5:$E$72,"&gt;0")+COUNTIFS('PU F'!$D$5:$D$72,CLUBS!$B21,'PU F'!$E$5:$E$72,"&gt;0")+COUNTIFS('PU H'!$D$5:$D$72,CLUBS!$B21,'PU H'!$E$5:$E$72,"&gt;0")+COUNTIFS('BE F'!$D$5:$D$72,CLUBS!$B21,'BE F'!$E$5:$E$72,"&gt;0")+COUNTIFS('BE H'!$D$5:$D$72,CLUBS!$B21,'BE H'!$E$5:$E$72,"&gt;0")+COUNTIFS('MI F'!$D$5:$D$72,CLUBS!$B21,'MI F'!$E$5:$E$72,"&gt;0")+COUNTIFS('MI H'!$D$5:$D$72,CLUBS!$B21,'MI H'!$E$5:$E$72,"&gt;0")+COUNTIFS('CA F'!$D$5:$D$72,CLUBS!$B21,'CA F'!$E$5:$E$72,"&gt;0")+COUNTIFS('CA H'!$D$5:$D$72,CLUBS!$B21,'CA H'!$E$5:$E$72,"&gt;0")+COUNTIFS('JU F'!$D$5:$D$72,CLUBS!$B21,'JU F'!$E$5:$E$72,"&gt;0")+COUNTIFS('JU H'!$D$5:$D$72,CLUBS!$B21,'JU H'!$E$5:$E$72,"&gt;0")</f>
        <v>0</v>
      </c>
      <c r="D21" s="27">
        <f>SUMIF('MP F'!$D$5:$D$72,CLUBS!$B21,'MP F'!$F$5:$F$72)+SUMIF('MP H'!$D$5:$D$72,CLUBS!$B21,'MP H'!$F$5:$F$72)+SUMIF('PO F'!$D$5:$D$72,CLUBS!$B21,'PO F'!$F$5:$F$72)+SUMIF('PO H'!$D$5:$D$72,CLUBS!$B21,'PO H'!$F$5:$F$72)+SUMIF('PU F'!$D$5:$D$72,CLUBS!$B21,'PU F'!$F$5:$F$72)+SUMIF('PU H'!$D$5:$D$72,CLUBS!$B21,'PU H'!$F$5:$F$72)+SUMIF('BE F'!$D$5:$D$72,CLUBS!$B21,'BE F'!$F$5:$F$72)+SUMIF('BE H'!$D$5:$D$72,CLUBS!$B21,'BE H'!$F$5:$F$72)+SUMIF('MI F'!$D$5:$D$72,CLUBS!$B21,'MI F'!$F$5:$F$72)+SUMIF('MI H'!$D$5:$D$72,CLUBS!$B21,'MI H'!$F$5:$F$72)+SUMIF('CA F'!$D$5:$D$72,CLUBS!$B21,'CA F'!$F$5:$F$72)+SUMIF('CA H'!$D$5:$D$72,CLUBS!$B21,'CA H'!$F$5:$F$72)+SUMIF('JU F'!$D$5:$D$72,CLUBS!$B21,'JU F'!$F$5:$F$72)+SUMIF('JU H'!$D$5:$D$72,CLUBS!$B21,'JU H'!$F$5:$F$72)</f>
        <v>0</v>
      </c>
      <c r="E21" s="67">
        <f>COUNTIFS('MP F'!$D$5:$D$72,CLUBS!$B21,'MP F'!$G$5:$G$72,"&gt;0")+COUNTIFS('MP H'!$D$5:$D$72,CLUBS!$B21,'MP H'!$G$5:$G$72,"&gt;0")+COUNTIFS('PO F'!$D$5:$D$72,CLUBS!$B21,'PO F'!$G$5:$G$72,"&gt;0")+COUNTIFS('PO H'!$D$5:$D$72,CLUBS!$B21,'PO H'!$G$5:$G$72,"&gt;0")+COUNTIFS('PU F'!$D$5:$D$72,CLUBS!$B21,'PU F'!$G$5:$G$72,"&gt;0")+COUNTIFS('PU H'!$D$5:$D$72,CLUBS!$B21,'PU H'!$G$5:$G$72,"&gt;0")+COUNTIFS('BE F'!$D$5:$D$72,CLUBS!$B21,'BE F'!$G$5:$G$72,"&gt;0")+COUNTIFS('BE H'!$D$5:$D$72,CLUBS!$B21,'BE H'!$G$5:$G$72,"&gt;0")+COUNTIFS('MI F'!$D$5:$D$72,CLUBS!$B21,'MI F'!$G$5:$G$72,"&gt;0")+COUNTIFS('MI H'!$D$5:$D$72,CLUBS!$B21,'MI H'!$G$5:$G$72,"&gt;0")+COUNTIFS('CA F'!$D$5:$D$72,CLUBS!$B21,'CA F'!$G$5:$G$72,"&gt;0")+COUNTIFS('CA H'!$D$5:$D$72,CLUBS!$B21,'CA H'!$G$5:$G$72,"&gt;0")+COUNTIFS('JU F'!$D$5:$D$72,CLUBS!$B21,'JU F'!$G$5:$G$72,"&gt;0")+COUNTIFS('JU H'!$D$5:$D$72,CLUBS!$B21,'JU H'!$G$5:$G$72,"&gt;0")</f>
        <v>0</v>
      </c>
      <c r="F21" s="68">
        <f>SUMIF('MP F'!$D$5:$D$72,CLUBS!$B21,'MP F'!$H$5:$H$72)+SUMIF('MP H'!$D$5:$D$72,CLUBS!$B21,'MP H'!$H$5:$H$72)+SUMIF('PO F'!$D$5:$D$72,CLUBS!$B21,'PO F'!$H$5:$H$72)+SUMIF('PO H'!$D$5:$D$72,CLUBS!$B21,'PO H'!$H$5:$H$72)+SUMIF('PU F'!$D$5:$D$72,CLUBS!$B21,'PU F'!$H$5:$H$72)+SUMIF('PU H'!$D$5:$D$72,CLUBS!$B21,'PU H'!$H$5:$H$72)+SUMIF('BE F'!$D$5:$D$72,CLUBS!$B21,'BE F'!$H$5:$H$72)+SUMIF('BE H'!$D$5:$D$72,CLUBS!$B21,'BE H'!$H$5:$H$72)+SUMIF('MI F'!$D$5:$D$72,CLUBS!$B21,'MI F'!$H$5:$H$72)+SUMIF('MI H'!$D$5:$D$72,CLUBS!$B21,'MI H'!$H$5:$H$72)+SUMIF('CA F'!$D$5:$D$72,CLUBS!$B21,'CA F'!$H$5:$H$72)+SUMIF('CA H'!$D$5:$D$72,CLUBS!$B21,'CA H'!$H$5:$H$72)+SUMIF('JU F'!$D$5:$D$72,CLUBS!$B21,'JU F'!$H$5:$H$72)+SUMIF('JU H'!$D$5:$D$72,CLUBS!$B21,'JU H'!$H$5:$H$72)</f>
        <v>0</v>
      </c>
      <c r="G21" s="14">
        <f>COUNTIFS('MP F'!$D$5:$D$72,CLUBS!$B21,'MP F'!$I$5:$I$72,"&gt;0")+COUNTIFS('MP H'!$D$5:$D$72,CLUBS!$B21,'MP H'!$I$5:$I$72,"&gt;0")+COUNTIFS('PO F'!$D$5:$D$72,CLUBS!$B21,'PO F'!$I$5:$I$72,"&gt;0")+COUNTIFS('PO H'!$D$5:$D$72,CLUBS!$B21,'PO H'!$I$5:$I$72,"&gt;0")+COUNTIFS('PU F'!$D$5:$D$72,CLUBS!$B21,'PU F'!$I$5:$I$72,"&gt;0")+COUNTIFS('PU H'!$D$5:$D$72,CLUBS!$B21,'PU H'!$I$5:$I$72,"&gt;0")+COUNTIFS('BE F'!$D$5:$D$72,CLUBS!$B21,'BE F'!$I$5:$I$72,"&gt;0")+COUNTIFS('BE H'!$D$5:$D$72,CLUBS!$B21,'BE H'!$I$5:$I$72,"&gt;0")+COUNTIFS('MI F'!$D$5:$D$72,CLUBS!$B21,'MI F'!$I$5:$I$72,"&gt;0")+COUNTIFS('MI H'!$D$5:$D$72,CLUBS!$B21,'MI H'!$I$5:$I$72,"&gt;0")+COUNTIFS('CA F'!$D$5:$D$72,CLUBS!$B21,'CA F'!$I$5:$I$72,"&gt;0")+COUNTIFS('CA H'!$D$5:$D$72,CLUBS!$B21,'CA H'!$I$5:$I$72,"&gt;0")+COUNTIFS('JU F'!$D$5:$D$72,CLUBS!$B21,'JU F'!$I$5:$I$72,"&gt;0")+COUNTIFS('JU H'!$D$5:$D$72,CLUBS!$B21,'JU H'!$I$5:$I$72,"&gt;0")</f>
        <v>0</v>
      </c>
      <c r="H21" s="26">
        <f>SUMIF('MP F'!$D$5:$D$72,CLUBS!$B21,'MP F'!$J$5:$J$72)+SUMIF('MP H'!$D$5:$D$72,CLUBS!$B21,'MP H'!$J$5:$J$72)+SUMIF('PO F'!$D$5:$D$72,CLUBS!$B21,'PO F'!$J$5:$J$72)+SUMIF('PO H'!$D$5:$D$72,CLUBS!$B21,'PO H'!$J$5:$J$72)+SUMIF('PU F'!$D$5:$D$72,CLUBS!$B21,'PU F'!$J$5:$J$72)+SUMIF('PU H'!$D$5:$D$72,CLUBS!$B21,'PU H'!$J$5:$J$72)+SUMIF('BE F'!$D$5:$D$72,CLUBS!$B21,'BE F'!$J$5:$J$72)+SUMIF('BE H'!$D$5:$D$72,CLUBS!$B21,'BE H'!$J$5:$J$72)+SUMIF('MI F'!$D$5:$D$72,CLUBS!$B21,'MI F'!$J$5:$J$72)+SUMIF('MI H'!$D$5:$D$72,CLUBS!$B21,'MI H'!$J$5:$J$72)+SUMIF('CA F'!$D$5:$D$72,CLUBS!$B21,'CA F'!$J$5:$J$72)+SUMIF('CA H'!$D$5:$D$72,CLUBS!$B21,'CA H'!$J$5:$J$72)+SUMIF('JU F'!$D$5:$D$72,CLUBS!$B21,'JU F'!$J$5:$J$72)+SUMIF('JU H'!$D$5:$D$72,CLUBS!$B21,'JU H'!$J$5:$J$72)</f>
        <v>0</v>
      </c>
      <c r="I21" s="67">
        <f>COUNTIFS('MP F'!$D$5:$D$72,CLUBS!$B21,'MP F'!$K$5:$K$72,"&gt;0")+COUNTIFS('MP H'!$D$5:$D$72,CLUBS!$B21,'MP H'!$K$5:$K$72,"&gt;0")+COUNTIFS('PO F'!$D$5:$D$72,CLUBS!$B21,'PO F'!$K$5:$K$72,"&gt;0")+COUNTIFS('PO H'!$D$5:$D$72,CLUBS!$B21,'PO H'!$K$5:$K$72,"&gt;0")+COUNTIFS('PU F'!$D$5:$D$72,CLUBS!$B21,'PU F'!$K$5:$K$72,"&gt;0")+COUNTIFS('PU H'!$D$5:$D$72,CLUBS!$B21,'PU H'!$K$5:$K$72,"&gt;0")+COUNTIFS('BE F'!$D$5:$D$72,CLUBS!$B21,'BE F'!$K$5:$K$72,"&gt;0")+COUNTIFS('BE H'!$D$5:$D$72,CLUBS!$B21,'BE H'!$K$5:$K$72,"&gt;0")+COUNTIFS('MI F'!$D$5:$D$72,CLUBS!$B21,'MI F'!$K$5:$K$72,"&gt;0")+COUNTIFS('MI H'!$D$5:$D$72,CLUBS!$B21,'MI H'!$K$5:$K$72,"&gt;0")+COUNTIFS('CA F'!$D$5:$D$72,CLUBS!$B21,'CA F'!$K$5:$K$72,"&gt;0")+COUNTIFS('CA H'!$D$5:$D$72,CLUBS!$B21,'CA H'!$K$5:$K$72,"&gt;0")+COUNTIFS('JU F'!$D$5:$D$72,CLUBS!$B21,'JU F'!$K$5:$K$72,"&gt;0")+COUNTIFS('JU H'!$D$5:$D$72,CLUBS!$B21,'JU H'!$K$5:$K$72,"&gt;0")</f>
        <v>0</v>
      </c>
      <c r="J21" s="67">
        <f>SUMIF('MP F'!$D$5:$D$72,CLUBS!$B21,'MP F'!$L$5:$L$72)+SUMIF('MP H'!$D$5:$D$72,CLUBS!$B21,'MP H'!$L$5:$L$72)+SUMIF('PO F'!$D$5:$D$72,CLUBS!$B21,'PO F'!$L$5:$L$72)+SUMIF('PO H'!$D$5:$D$72,CLUBS!$B21,'PO H'!$L$5:$L$72)+SUMIF('PU F'!$D$5:$D$72,CLUBS!$B21,'PU F'!$L$5:$L$72)+SUMIF('PU H'!$D$5:$D$72,CLUBS!$B21,'PU H'!$L$5:$L$72)+SUMIF('BE F'!$D$5:$D$72,CLUBS!$B21,'BE F'!$L$5:$L$72)+SUMIF('BE H'!$D$5:$D$72,CLUBS!$B21,'BE H'!$L$5:$L$72)+SUMIF('MI F'!$D$5:$D$72,CLUBS!$B21,'MI F'!$L$5:$L$72)+SUMIF('MI H'!$D$5:$D$72,CLUBS!$B21,'MI H'!$L$5:$L$72)+SUMIF('CA F'!$D$5:$D$72,CLUBS!$B21,'CA F'!$L$5:$L$72)+SUMIF('CA H'!$D$5:$D$72,CLUBS!$B21,'CA H'!$L$5:$L$72)+SUMIF('JU F'!$D$5:$D$72,CLUBS!$B21,'JU F'!$L$5:$L$72)+SUMIF('JU H'!$D$5:$D$72,CLUBS!$B21,'JU H'!$L$5:$L$72)</f>
        <v>0</v>
      </c>
      <c r="K21" s="26">
        <f>COUNTIFS('MP F'!$D$5:$D$72,CLUBS!$B21,'MP F'!$M$5:$M$72,"&gt;0")+COUNTIFS('MP H'!$D$5:$D$72,CLUBS!$B21,'MP H'!$M$5:$M$72,"&gt;0")+COUNTIFS('PO F'!$D$5:$D$72,CLUBS!$B21,'PO F'!$M$5:$M$72,"&gt;0")+COUNTIFS('PO H'!$D$5:$D$72,CLUBS!$B21,'PO H'!$M$5:$M$72,"&gt;0")+COUNTIFS('PU F'!$D$5:$D$72,CLUBS!$B21,'PU F'!$M$5:$M$72,"&gt;0")+COUNTIFS('PU H'!$D$5:$D$72,CLUBS!$B21,'PU H'!$M$5:$M$72,"&gt;0")+COUNTIFS('BE F'!$D$5:$D$72,CLUBS!$B21,'BE F'!$M$5:$M$72,"&gt;0")+COUNTIFS('BE H'!$D$5:$D$72,CLUBS!$B21,'BE H'!$M$5:$M$72,"&gt;0")+COUNTIFS('MI F'!$D$5:$D$72,CLUBS!$B21,'MI F'!$M$5:$M$72,"&gt;0")+COUNTIFS('MI H'!$D$5:$D$72,CLUBS!$B21,'MI H'!$M$5:$M$72,"&gt;0")+COUNTIFS('CA F'!$D$5:$D$72,CLUBS!$B21,'CA F'!$M$5:$M$72,"&gt;0")+COUNTIFS('CA H'!$D$5:$D$72,CLUBS!$B21,'CA H'!$M$5:$M$72,"&gt;0")+COUNTIFS('JU F'!$D$5:$D$72,CLUBS!$B21,'JU F'!$M$5:$M$72,"&gt;0")+COUNTIFS('JU H'!$D$5:$D$72,CLUBS!$B21,'JU H'!$M$5:$M$72,"&gt;0")</f>
        <v>0</v>
      </c>
      <c r="L21" s="26">
        <f>SUMIF('MP F'!$D$5:$D$72,CLUBS!$B21,'MP F'!$N$5:$N$72)+SUMIF('MP H'!$D$5:$D$72,CLUBS!$B21,'MP H'!$N$5:$N$72)+SUMIF('PO F'!$D$5:$D$72,CLUBS!$B21,'PO F'!$N$5:$N$72)+SUMIF('PO H'!$D$5:$D$72,CLUBS!$B21,'PO H'!$N$5:$N$72)+SUMIF('PU F'!$D$5:$D$72,CLUBS!$B21,'PU F'!$N$5:$N$72)+SUMIF('PU H'!$D$5:$D$72,CLUBS!$B21,'PU H'!$N$5:$N$72)+SUMIF('BE F'!$D$5:$D$72,CLUBS!$B21,'BE F'!$N$5:$N$72)+SUMIF('BE H'!$D$5:$D$72,CLUBS!$B21,'BE H'!$N$5:$N$72)+SUMIF('MI F'!$D$5:$D$72,CLUBS!$B21,'MI F'!$N$5:$N$72)+SUMIF('MI H'!$D$5:$D$72,CLUBS!$B21,'MI H'!$N$5:$N$72)+SUMIF('CA F'!$D$5:$D$72,CLUBS!$B21,'CA F'!$N$5:$N$72)+SUMIF('CA H'!$D$5:$D$72,CLUBS!$B21,'CA H'!$N$5:$N$72)+SUMIF('JU F'!$D$5:$D$72,CLUBS!$B21,'JU F'!$N$5:$N$72)+SUMIF('JU H'!$D$5:$D$72,CLUBS!$B21,'JU H'!$N$5:$N$72)</f>
        <v>0</v>
      </c>
      <c r="M21" s="67">
        <f>COUNTIFS('MP F'!$D$5:$D$72,CLUBS!$B21,'MP F'!$O$5:$O$72,"&gt;0")+COUNTIFS('MP H'!$D$5:$D$72,CLUBS!$B21,'MP H'!$O$5:$O$72,"&gt;0")+COUNTIFS('PO F'!$D$5:$D$72,CLUBS!$B21,'PO F'!$O$5:$O$72,"&gt;0")+COUNTIFS('PO H'!$D$5:$D$72,CLUBS!$B21,'PO H'!$O$5:$O$72,"&gt;0")+COUNTIFS('PU F'!$D$5:$D$72,CLUBS!$B21,'PU F'!$O$5:$O$72,"&gt;0")+COUNTIFS('PU H'!$D$5:$D$72,CLUBS!$B21,'PU H'!$O$5:$O$72,"&gt;0")+COUNTIFS('BE F'!$D$5:$D$72,CLUBS!$B21,'BE F'!$O$5:$O$72,"&gt;0")+COUNTIFS('BE H'!$D$5:$D$72,CLUBS!$B21,'BE H'!$O$5:$O$72,"&gt;0")+COUNTIFS('MI F'!$D$5:$D$72,CLUBS!$B21,'MI F'!$O$5:$O$72,"&gt;0")+COUNTIFS('MI H'!$D$5:$D$72,CLUBS!$B21,'MI H'!$O$5:$O$72,"&gt;0")+COUNTIFS('CA F'!$D$5:$D$72,CLUBS!$B21,'CA F'!$O$5:$O$72,"&gt;0")+COUNTIFS('CA H'!$D$5:$D$72,CLUBS!$B21,'CA H'!$O$5:$O$72,"&gt;0")+COUNTIFS('JU F'!$D$5:$D$72,CLUBS!$B21,'JU F'!$O$5:$O$72,"&gt;0")+COUNTIFS('JU H'!$D$5:$D$72,CLUBS!$B21,'JU H'!$O$5:$O$72,"&gt;0")</f>
        <v>0</v>
      </c>
      <c r="N21" s="67">
        <f>SUMIF('MP F'!$D$5:$D$72,CLUBS!$B21,'MP F'!$P$5:$P$72)+SUMIF('MP H'!$D$5:$D$72,CLUBS!$B21,'MP H'!$P$5:$P$72)+SUMIF('PO F'!$D$5:$D$72,CLUBS!$B21,'PO F'!$P$5:$P$72)+SUMIF('PO H'!$D$5:$D$72,CLUBS!$B21,'PO H'!$P$5:$P$72)+SUMIF('PU F'!$D$5:$D$72,CLUBS!$B21,'PU F'!$P$5:$P$72)+SUMIF('PU H'!$D$5:$D$72,CLUBS!$B21,'PU H'!$P$5:$P$72)+SUMIF('BE F'!$D$5:$D$72,CLUBS!$B21,'BE F'!$P$5:$P$72)+SUMIF('BE H'!$D$5:$D$72,CLUBS!$B21,'BE H'!$P$5:$P$72)+SUMIF('MI F'!$D$5:$D$72,CLUBS!$B21,'MI F'!$P$5:$P$72)+SUMIF('MI H'!$D$5:$D$72,CLUBS!$B21,'MI H'!$P$5:$P$72)+SUMIF('CA F'!$D$5:$D$72,CLUBS!$B21,'CA F'!$P$5:$P$72)+SUMIF('CA H'!$D$5:$D$72,CLUBS!$B21,'CA H'!$P$5:$P$72)+SUMIF('JU F'!$D$5:$D$72,CLUBS!$B21,'JU F'!$P$5:$P$72)+SUMIF('JU H'!$D$5:$D$72,CLUBS!$B21,'JU H'!$P$5:$P$72)</f>
        <v>0</v>
      </c>
      <c r="O21" s="26">
        <f>COUNTIFS('MP F'!$D$5:$D$72,CLUBS!$B21,'MP F'!$Q$5:$Q$72,"&gt;0")+COUNTIFS('MP H'!$D$5:$D$72,CLUBS!$B21,'MP H'!$Q$5:$Q$72,"&gt;0")+COUNTIFS('PO F'!$D$5:$D$72,CLUBS!$B21,'PO F'!$Q$5:$Q$72,"&gt;0")+COUNTIFS('PO H'!$D$5:$D$72,CLUBS!$B21,'PO H'!$Q$5:$Q$72,"&gt;0")+COUNTIFS('PU F'!$D$5:$D$72,CLUBS!$B21,'PU F'!$Q$5:$Q$72,"&gt;0")+COUNTIFS('PU H'!$D$5:$D$72,CLUBS!$B21,'PU H'!$Q$5:$Q$72,"&gt;0")+COUNTIFS('BE F'!$D$5:$D$72,CLUBS!$B21,'BE F'!$Q$5:$Q$72,"&gt;0")+COUNTIFS('BE H'!$D$5:$D$72,CLUBS!$B21,'BE H'!$Q$5:$Q$72,"&gt;0")+COUNTIFS('MI F'!$D$5:$D$72,CLUBS!$B21,'MI F'!$Q$5:$Q$72,"&gt;0")+COUNTIFS('MI H'!$D$5:$D$72,CLUBS!$B21,'MI H'!$Q$5:$Q$72,"&gt;0")+COUNTIFS('CA F'!$D$5:$D$72,CLUBS!$B21,'CA F'!$Q$5:$Q$72,"&gt;0")+COUNTIFS('CA H'!$D$5:$D$72,CLUBS!$B21,'CA H'!$Q$5:$Q$72,"&gt;0")+COUNTIFS('JU F'!$D$5:$D$72,CLUBS!$B21,'JU F'!$Q$5:$Q$72,"&gt;0")+COUNTIFS('JU H'!$D$5:$D$72,CLUBS!$B21,'JU H'!$Q$5:$Q$72,"&gt;0")</f>
        <v>0</v>
      </c>
      <c r="P21" s="26">
        <f>SUMIF('MP F'!$D$5:$D$72,CLUBS!$B21,'MP F'!$R$5:$R$72)+SUMIF('MP H'!$D$5:$D$72,CLUBS!$B21,'MP H'!$R$5:$R$72)+SUMIF('PO F'!$D$5:$D$72,CLUBS!$B21,'PO F'!$R$5:$R$72)+SUMIF('PO H'!$D$5:$D$72,CLUBS!$B21,'PO H'!$R$5:$R$72)+SUMIF('PU F'!$D$5:$D$72,CLUBS!$B21,'PU F'!$R$5:$R$72)+SUMIF('PU H'!$D$5:$D$72,CLUBS!$B21,'PU H'!$R$5:$R$72)+SUMIF('BE F'!$D$5:$D$72,CLUBS!$B21,'BE F'!$R$5:$R$72)+SUMIF('BE H'!$D$5:$D$72,CLUBS!$B21,'BE H'!$R$5:$R$72)+SUMIF('MI F'!$D$5:$D$72,CLUBS!$B21,'MI F'!$R$5:$R$72)+SUMIF('MI H'!$D$5:$D$72,CLUBS!$B21,'MI H'!$R$5:$R$72)+SUMIF('CA F'!$D$5:$D$72,CLUBS!$B21,'CA F'!$R$5:$R$72)+SUMIF('CA H'!$D$5:$D$72,CLUBS!$B21,'CA H'!$R$5:$R$72)+SUMIF('JU F'!$D$5:$D$72,CLUBS!$B21,'JU F'!$R$5:$R$72)+SUMIF('JU H'!$D$5:$D$72,CLUBS!$B21,'JU H'!$R$5:$R$72)</f>
        <v>0</v>
      </c>
      <c r="Q21" s="67">
        <f>COUNTIFS('MP F'!$D$5:$D$72,CLUBS!$B21,'MP F'!$S$5:$S$72,"&gt;0")+COUNTIFS('MP H'!$D$5:$D$72,CLUBS!$B21,'MP H'!$S$5:$S$72,"&gt;0")+COUNTIFS('PO F'!$D$5:$D$72,CLUBS!$B21,'PO F'!$S$5:$S$72,"&gt;0")+COUNTIFS('PO H'!$D$5:$D$72,CLUBS!$B21,'PO H'!$S$5:$S$72,"&gt;0")+COUNTIFS('PU F'!$D$5:$D$72,CLUBS!$B21,'PU F'!$S$5:$S$72,"&gt;0")+COUNTIFS('PU H'!$D$5:$D$72,CLUBS!$B21,'PU H'!$S$5:$S$72,"&gt;0")+COUNTIFS('BE F'!$D$5:$D$72,CLUBS!$B21,'BE F'!$S$5:$S$72,"&gt;0")+COUNTIFS('BE H'!$D$5:$D$72,CLUBS!$B21,'BE H'!$S$5:$S$72,"&gt;0")+COUNTIFS('MI F'!$D$5:$D$72,CLUBS!$B21,'MI F'!$S$5:$S$72,"&gt;0")+COUNTIFS('MI H'!$D$5:$D$72,CLUBS!$B21,'MI H'!$S$5:$S$72,"&gt;0")+COUNTIFS('CA F'!$D$5:$D$72,CLUBS!$B21,'CA F'!$S$5:$S$72,"&gt;0")+COUNTIFS('CA H'!$D$5:$D$72,CLUBS!$B21,'CA H'!$S$5:$S$72,"&gt;0")+COUNTIFS('JU F'!$D$5:$D$72,CLUBS!$B21,'JU F'!$S$5:$S$72,"&gt;0")+COUNTIFS('JU H'!$D$5:$D$72,CLUBS!$B21,'JU H'!$S$5:$S$72,"&gt;0")</f>
        <v>0</v>
      </c>
      <c r="R21" s="67">
        <f>SUMIF('MP F'!$D$5:$D$72,CLUBS!$B21,'MP F'!$T$5:$T$72)+SUMIF('MP H'!$D$5:$D$72,CLUBS!$B21,'MP H'!$T$5:$T$72)+SUMIF('PO F'!$D$5:$D$72,CLUBS!$B21,'PO F'!$T$5:$T$72)+SUMIF('PO H'!$D$5:$D$72,CLUBS!$B21,'PO H'!$T$5:$T$72)+SUMIF('PU F'!$D$5:$D$72,CLUBS!$B21,'PU F'!$T$5:$T$72)+SUMIF('PU H'!$D$5:$D$72,CLUBS!$B21,'PU H'!$T$5:$T$72)+SUMIF('BE F'!$D$5:$D$72,CLUBS!$B21,'BE F'!$T$5:$T$72)+SUMIF('BE H'!$D$5:$D$72,CLUBS!$B21,'BE H'!$T$5:$T$72)+SUMIF('MI F'!$D$5:$D$72,CLUBS!$B21,'MI F'!$T$5:$T$72)+SUMIF('MI H'!$D$5:$D$72,CLUBS!$B21,'MI H'!$T$5:$T$72)+SUMIF('CA F'!$D$5:$D$72,CLUBS!$B21,'CA F'!$T$5:$T$72)+SUMIF('CA H'!$D$5:$D$72,CLUBS!$B21,'CA H'!$T$5:$T$72)+SUMIF('JU F'!$D$5:$D$72,CLUBS!$B21,'JU F'!$T$5:$T$72)+SUMIF('JU H'!$D$5:$D$72,CLUBS!$B21,'JU H'!$T$5:$T$72)</f>
        <v>0</v>
      </c>
      <c r="S21" s="26">
        <f>COUNTIFS('MP F'!$D$5:$D$72,CLUBS!$B21,'MP F'!$U$5:$U$72,"&gt;0")+COUNTIFS('MP H'!$D$5:$D$72,CLUBS!$B21,'MP H'!$U$5:$U$72,"&gt;0")+COUNTIFS('PO F'!$D$5:$D$72,CLUBS!$B21,'PO F'!$U$5:$U$72,"&gt;0")+COUNTIFS('PO H'!$D$5:$D$72,CLUBS!$B21,'PO H'!$U$5:$U$72,"&gt;0")+COUNTIFS('PU F'!$D$5:$D$72,CLUBS!$B21,'PU F'!$U$5:$U$72,"&gt;0")+COUNTIFS('PU H'!$D$5:$D$72,CLUBS!$B21,'PU H'!$U$5:$U$72,"&gt;0")+COUNTIFS('BE F'!$D$5:$D$72,CLUBS!$B21,'BE F'!$U$5:$U$72,"&gt;0")+COUNTIFS('BE H'!$D$5:$D$72,CLUBS!$B21,'BE H'!$U$5:$U$72,"&gt;0")+COUNTIFS('MI F'!$D$5:$D$72,CLUBS!$B21,'MI F'!$U$5:$U$72,"&gt;0")+COUNTIFS('MI H'!$D$5:$D$72,CLUBS!$B21,'MI H'!$U$5:$U$72,"&gt;0")+COUNTIFS('CA F'!$D$5:$D$72,CLUBS!$B21,'CA F'!$U$5:$U$72,"&gt;0")+COUNTIFS('CA H'!$D$5:$D$72,CLUBS!$B21,'CA H'!$U$5:$U$72,"&gt;0")+COUNTIFS('JU F'!$D$5:$D$72,CLUBS!$B21,'JU F'!$U$5:$U$72,"&gt;0")+COUNTIFS('JU H'!$D$5:$D$72,CLUBS!$B21,'JU H'!$U$5:$U$72,"&gt;0")</f>
        <v>0</v>
      </c>
      <c r="T21" s="26">
        <f>SUMIF('MP F'!$D$5:$D$72,CLUBS!$B21,'MP F'!$V$5:$V$72)+SUMIF('MP H'!$D$5:$D$72,CLUBS!$B21,'MP H'!$V$5:$V$72)+SUMIF('PO F'!$D$5:$D$72,CLUBS!$B21,'PO F'!$V$5:$V$72)+SUMIF('PO H'!$D$5:$D$72,CLUBS!$B21,'PO H'!$V$5:$V$72)+SUMIF('PU F'!$D$5:$D$72,CLUBS!$B21,'PU F'!$V$5:$V$72)+SUMIF('PU H'!$D$5:$D$72,CLUBS!$B21,'PU H'!$V$5:$V$72)+SUMIF('BE F'!$D$5:$D$72,CLUBS!$B21,'BE F'!$V$5:$V$72)+SUMIF('BE H'!$D$5:$D$72,CLUBS!$B21,'BE H'!$V$5:$V$72)+SUMIF('MI F'!$D$5:$D$72,CLUBS!$B21,'MI F'!$V$5:$V$72)+SUMIF('MI H'!$D$5:$D$72,CLUBS!$B21,'MI H'!$V$5:$V$72)+SUMIF('CA F'!$D$5:$D$72,CLUBS!$B21,'CA F'!$V$5:$V$72)+SUMIF('CA H'!$D$5:$D$72,CLUBS!$B21,'CA H'!$V$5:$V$72)+SUMIF('JU F'!$D$5:$D$72,CLUBS!$B21,'JU F'!$V$5:$V$72)+SUMIF('JU H'!$D$5:$D$72,CLUBS!$B21,'JU H'!$V$5:$V$72)</f>
        <v>0</v>
      </c>
      <c r="U21" s="67">
        <f>COUNTIFS('MP F'!$D$5:$D$72,CLUBS!$B21,'MP F'!$W$5:$W$72,"&gt;0")+COUNTIFS('MP H'!$D$5:$D$72,CLUBS!$B21,'MP H'!$W$5:$W$72,"&gt;0")+COUNTIFS('PO F'!$D$5:$D$72,CLUBS!$B21,'PO F'!$W$5:$W$72,"&gt;0")+COUNTIFS('PO H'!$D$5:$D$72,CLUBS!$B21,'PO H'!$W$5:$W$72,"&gt;0")+COUNTIFS('PU F'!$D$5:$D$72,CLUBS!$B21,'PU F'!$W$5:$W$72,"&gt;0")+COUNTIFS('PU H'!$D$5:$D$72,CLUBS!$B21,'PU H'!$W$5:$W$72,"&gt;0")+COUNTIFS('BE F'!$D$5:$D$72,CLUBS!$B21,'BE F'!$W$5:$W$72,"&gt;0")+COUNTIFS('BE H'!$D$5:$D$72,CLUBS!$B21,'BE H'!$W$5:$W$72,"&gt;0")+COUNTIFS('MI F'!$D$5:$D$72,CLUBS!$B21,'MI F'!$W$5:$W$72,"&gt;0")+COUNTIFS('MI H'!$D$5:$D$72,CLUBS!$B21,'MI H'!$W$5:$W$72,"&gt;0")+COUNTIFS('CA F'!$D$5:$D$72,CLUBS!$B21,'CA F'!$W$5:$W$72,"&gt;0")+COUNTIFS('CA H'!$D$5:$D$72,CLUBS!$B21,'CA H'!$W$5:$W$72,"&gt;0")+COUNTIFS('JU F'!$D$5:$D$72,CLUBS!$B21,'JU F'!$W$5:$W$72,"&gt;0")+COUNTIFS('JU H'!$D$5:$D$72,CLUBS!$B21,'JU H'!$W$5:$W$72,"&gt;0")</f>
        <v>0</v>
      </c>
      <c r="V21" s="67">
        <f>SUMIF('MP F'!$D$5:$D$72,CLUBS!$B21,'MP F'!$X$5:$X$72)+SUMIF('MP H'!$D$5:$D$72,CLUBS!$B21,'MP H'!$X$5:$X$72)+SUMIF('PO F'!$D$5:$D$72,CLUBS!$B21,'PO F'!$X$5:$X$72)+SUMIF('PO H'!$D$5:$D$72,CLUBS!$B21,'PO H'!$X$5:$X$72)+SUMIF('PU F'!$D$5:$D$72,CLUBS!$B21,'PU F'!$X$5:$X$72)+SUMIF('PU H'!$D$5:$D$72,CLUBS!$B21,'PU H'!$X$5:$X$72)+SUMIF('BE F'!$D$5:$D$72,CLUBS!$B21,'BE F'!$X$5:$X$72)+SUMIF('BE H'!$D$5:$D$72,CLUBS!$B21,'BE H'!$X$5:$X$72)+SUMIF('MI F'!$D$5:$D$72,CLUBS!$B21,'MI F'!$X$5:$X$72)+SUMIF('MI H'!$D$5:$D$72,CLUBS!$B21,'MI H'!$X$5:$X$72)+SUMIF('CA F'!$D$5:$D$72,CLUBS!$B21,'CA F'!$X$5:$X$72)+SUMIF('CA H'!$D$5:$D$72,CLUBS!$B21,'CA H'!$X$5:$X$72)+SUMIF('JU F'!$D$5:$D$72,CLUBS!$B21,'JU F'!$X$5:$X$72)+SUMIF('JU H'!$D$5:$D$72,CLUBS!$B21,'JU H'!$X$5:$X$72)</f>
        <v>0</v>
      </c>
      <c r="W21" s="26">
        <f>COUNTIFS('MP F'!$D$5:$D$72,CLUBS!$B21,'MP F'!$Y$5:$Y$72,"&gt;0")+COUNTIFS('MP H'!$D$5:$D$72,CLUBS!$B21,'MP H'!$Y$5:$Y$72,"&gt;0")+COUNTIFS('PO F'!$D$5:$D$72,CLUBS!$B21,'PO F'!$Y$5:$Y$72,"&gt;0")+COUNTIFS('PO H'!$D$5:$D$72,CLUBS!$B21,'PO H'!$Y$5:$Y$72,"&gt;0")+COUNTIFS('PU F'!$D$5:$D$72,CLUBS!$B21,'PU F'!$Y$5:$Y$72,"&gt;0")+COUNTIFS('PU H'!$D$5:$D$72,CLUBS!$B21,'PU H'!$Y$5:$Y$72,"&gt;0")+COUNTIFS('BE F'!$D$5:$D$72,CLUBS!$B21,'BE F'!$Y$5:$Y$72,"&gt;0")+COUNTIFS('BE H'!$D$5:$D$72,CLUBS!$B21,'BE H'!$Y$5:$Y$72,"&gt;0")+COUNTIFS('MI F'!$D$5:$D$72,CLUBS!$B21,'MI F'!$Y$5:$Y$72,"&gt;0")+COUNTIFS('MI H'!$D$5:$D$72,CLUBS!$B21,'MI H'!$Y$5:$Y$72,"&gt;0")+COUNTIFS('CA F'!$D$5:$D$72,CLUBS!$B21,'CA F'!$Y$5:$Y$72,"&gt;0")+COUNTIFS('CA H'!$D$5:$D$72,CLUBS!$B21,'CA H'!$Y$5:$Y$72,"&gt;0")+COUNTIFS('JU F'!$D$5:$D$72,CLUBS!$B21,'JU F'!$Y$5:$Y$72,"&gt;0")+COUNTIFS('JU H'!$D$5:$D$72,CLUBS!$B21,'JU H'!$Y$5:$Y$72,"&gt;0")</f>
        <v>0</v>
      </c>
      <c r="X21" s="26">
        <f>SUMIF('MP F'!$D$5:$D$72,CLUBS!$B21,'MP F'!$Z$5:$Z$72)+SUMIF('MP H'!$D$5:$D$72,CLUBS!$B21,'MP H'!$Z$5:$Z$72)+SUMIF('PO F'!$D$5:$D$72,CLUBS!$B21,'PO F'!$Z$5:$Z$72)+SUMIF('PO H'!$D$5:$D$72,CLUBS!$B21,'PO H'!$Z$5:$Z$72)+SUMIF('PU F'!$D$5:$D$72,CLUBS!$B21,'PU F'!$Z$5:$Z$72)+SUMIF('PU H'!$D$5:$D$72,CLUBS!$B21,'PU H'!$Z$5:$Z$72)+SUMIF('BE F'!$D$5:$D$72,CLUBS!$B21,'BE F'!$Z$5:$Z$72)+SUMIF('BE H'!$D$5:$D$72,CLUBS!$B21,'BE H'!$Z$5:$Z$72)+SUMIF('MI F'!$D$5:$D$72,CLUBS!$B21,'MI F'!$Z$5:$Z$72)+SUMIF('MI H'!$D$5:$D$72,CLUBS!$B21,'MI H'!$Z$5:$Z$72)+SUMIF('CA F'!$D$5:$D$72,CLUBS!$B21,'CA F'!$Z$5:$Z$72)+SUMIF('CA H'!$D$5:$D$72,CLUBS!$B21,'CA H'!$Z$5:$Z$72)+SUMIF('JU F'!$D$5:$D$72,CLUBS!$B21,'JU F'!$Z$5:$Z$72)+SUMIF('JU H'!$D$5:$D$72,CLUBS!$B21,'JU H'!$Z$5:$Z$72)</f>
        <v>0</v>
      </c>
      <c r="Y21" s="26">
        <f>COUNTIFS('MP F'!$D$5:$D$72,CLUBS!$B21,'MP F'!$AA$5:$AA$72,"&gt;0")+COUNTIFS('MP H'!$D$5:$D$72,CLUBS!$B21,'MP H'!$AA$5:$AA$72,"&gt;0")+COUNTIFS('PO F'!$D$5:$D$72,CLUBS!$B21,'PO F'!$AA$5:$AA$72,"&gt;0")+COUNTIFS('PO H'!$D$5:$D$72,CLUBS!$B21,'PO H'!$AA$5:$AA$72,"&gt;0")+COUNTIFS('PU F'!$D$5:$D$72,CLUBS!$B21,'PU F'!$AA$5:$AA$72,"&gt;0")+COUNTIFS('PU H'!$D$5:$D$72,CLUBS!$B21,'PU H'!$AA$5:$AA$72,"&gt;0")+COUNTIFS('BE F'!$D$5:$D$72,CLUBS!$B21,'BE F'!$AA$5:$AA$72,"&gt;0")+COUNTIFS('BE H'!$D$5:$D$72,CLUBS!$B21,'BE H'!$AA$5:$AA$72,"&gt;0")+COUNTIFS('MI F'!$D$5:$D$72,CLUBS!$B21,'MI F'!$AA$5:$AA$72,"&gt;0")+COUNTIFS('MI H'!$D$5:$D$72,CLUBS!$B21,'MI H'!$AA$5:$AA$72,"&gt;0")+COUNTIFS('CA F'!$D$5:$D$72,CLUBS!$B21,'CA F'!$AA$5:$AA$72,"&gt;0")+COUNTIFS('CA H'!$D$5:$D$72,CLUBS!$B21,'CA H'!$AA$5:$AA$72,"&gt;0")+COUNTIFS('JU F'!$D$5:$D$72,CLUBS!$B21,'JU F'!$AA$5:$AA$72,"&gt;0")+COUNTIFS('JU H'!$D$5:$D$72,CLUBS!$B21,'JU H'!$AA$5:$AA$72,"&gt;0")</f>
        <v>0</v>
      </c>
      <c r="Z21" s="26">
        <f>SUMIF('MP F'!$D$5:$D$72,CLUBS!$B21,'MP F'!$AB$5:$AB$72)+SUMIF('MP H'!$D$5:$D$72,CLUBS!$B21,'MP H'!$AB$5:$AB$72)+SUMIF('PO F'!$D$5:$D$72,CLUBS!$B21,'PO F'!$AB$5:$AB$72)+SUMIF('PO H'!$D$5:$D$72,CLUBS!$B21,'PO H'!$AB$5:$AB$72)+SUMIF('PU F'!$D$5:$D$72,CLUBS!$B21,'PU F'!$AB$5:$AB$72)+SUMIF('PU H'!$D$5:$D$72,CLUBS!$B21,'PU H'!$AB$5:$AB$72)+SUMIF('BE F'!$D$5:$D$72,CLUBS!$B21,'BE F'!$AB$5:$AB$72)+SUMIF('BE H'!$D$5:$D$72,CLUBS!$B21,'BE H'!$AB$5:$AB$72)+SUMIF('MI F'!$D$5:$D$72,CLUBS!$B21,'MI F'!$AB$5:$AB$72)+SUMIF('MI H'!$D$5:$D$72,CLUBS!$B21,'MI H'!$AB$5:$AB$72)+SUMIF('CA F'!$D$5:$D$72,CLUBS!$B21,'CA F'!$AB$5:$AB$72)+SUMIF('CA H'!$D$5:$D$72,CLUBS!$B21,'CA H'!$AB$5:$AB$72)+SUMIF('JU F'!$D$5:$D$72,CLUBS!$B21,'JU F'!$AB$5:$AB$72)+SUMIF('JU H'!$D$5:$D$72,CLUBS!$B21,'JU H'!$AB$5:$AB$72)</f>
        <v>0</v>
      </c>
      <c r="AA21" s="26">
        <f>COUNTIFS('MP F'!$D$5:$D$72,CLUBS!$B21,'MP F'!$AC$5:$AC$72,"&gt;0")+COUNTIFS('MP H'!$D$5:$D$72,CLUBS!$B21,'MP H'!$AC$5:$AC$72,"&gt;0")+COUNTIFS('PO F'!$D$5:$D$72,CLUBS!$B21,'PO F'!$AC$5:$AC$72,"&gt;0")+COUNTIFS('PO H'!$D$5:$D$72,CLUBS!$B21,'PO H'!$AC$5:$AC$72,"&gt;0")+COUNTIFS('PU F'!$D$5:$D$72,CLUBS!$B21,'PU F'!$AC$5:$AC$72,"&gt;0")+COUNTIFS('PU H'!$D$5:$D$72,CLUBS!$B21,'PU H'!$AC$5:$AC$72,"&gt;0")+COUNTIFS('BE F'!$D$5:$D$72,CLUBS!$B21,'BE F'!$AC$5:$AC$72,"&gt;0")+COUNTIFS('BE H'!$D$5:$D$72,CLUBS!$B21,'BE H'!$AC$5:$AC$72,"&gt;0")+COUNTIFS('MI F'!$D$5:$D$72,CLUBS!$B21,'MI F'!$AC$5:$AC$72,"&gt;0")+COUNTIFS('MI H'!$D$5:$D$72,CLUBS!$B21,'MI H'!$AC$5:$AC$72,"&gt;0")+COUNTIFS('CA F'!$D$5:$D$72,CLUBS!$B21,'CA F'!$AC$5:$AC$72,"&gt;0")+COUNTIFS('CA H'!$D$5:$D$72,CLUBS!$B21,'CA H'!$AC$5:$AC$72,"&gt;0")+COUNTIFS('JU F'!$D$5:$D$72,CLUBS!$B21,'JU F'!$AC$5:$AC$72,"&gt;0")+COUNTIFS('JU H'!$D$5:$D$72,CLUBS!$B21,'JU H'!$AC$5:$AC$72,"&gt;0")</f>
        <v>0</v>
      </c>
      <c r="AB21" s="26">
        <f>SUMIF('MP F'!$D$5:$D$72,CLUBS!$B21,'MP F'!$AD$5:$AD$72)+SUMIF('MP H'!$D$5:$D$72,CLUBS!$B21,'MP H'!$AD$5:$AD$72)+SUMIF('PO F'!$D$5:$D$72,CLUBS!$B21,'PO F'!$AD$5:$AD$72)+SUMIF('PO H'!$D$5:$D$72,CLUBS!$B21,'PO H'!$AD$5:$AD$72)+SUMIF('PU F'!$D$5:$D$72,CLUBS!$B21,'PU F'!$AD$5:$AD$72)+SUMIF('PU H'!$D$5:$D$72,CLUBS!$B21,'PU H'!$AD$5:$AD$72)+SUMIF('BE F'!$D$5:$D$72,CLUBS!$B21,'BE F'!$AD$5:$AD$72)+SUMIF('BE H'!$D$5:$D$72,CLUBS!$B21,'BE H'!$AD$5:$AD$72)+SUMIF('MI F'!$D$5:$D$72,CLUBS!$B21,'MI F'!$AD$5:$AD$72)+SUMIF('MI H'!$D$5:$D$72,CLUBS!$B21,'MI H'!$AD$5:$AD$72)+SUMIF('CA F'!$D$5:$D$72,CLUBS!$B21,'CA F'!$AD$5:$AD$72)+SUMIF('CA H'!$D$5:$D$72,CLUBS!$B21,'CA H'!$AD$5:$AD$72)+SUMIF('JU F'!$D$5:$D$72,CLUBS!$B21,'JU F'!$AD$5:$AD$72)+SUMIF('JU H'!$D$5:$D$72,CLUBS!$B21,'JU H'!$AD$5:$AD$72)</f>
        <v>0</v>
      </c>
      <c r="AC21" s="26">
        <f>COUNTIFS('MP F'!$D$5:$D$72,CLUBS!$B21,'MP F'!$AE$5:$AE$72,"&gt;0")+COUNTIFS('MP H'!$D$5:$D$72,CLUBS!$B21,'MP H'!$AE$5:$AE$72,"&gt;0")+COUNTIFS('PO F'!$D$5:$D$72,CLUBS!$B21,'PO F'!$AE$5:$AE$72,"&gt;0")+COUNTIFS('PO H'!$D$5:$D$72,CLUBS!$B21,'PO H'!$AE$5:$AE$72,"&gt;0")+COUNTIFS('PU F'!$D$5:$D$72,CLUBS!$B21,'PU F'!$AE$5:$AE$72,"&gt;0")+COUNTIFS('PU H'!$D$5:$D$72,CLUBS!$B21,'PU H'!$AE$5:$AE$72,"&gt;0")+COUNTIFS('BE F'!$D$5:$D$72,CLUBS!$B21,'BE F'!$AE$5:$AE$72,"&gt;0")+COUNTIFS('BE H'!$D$5:$D$72,CLUBS!$B21,'BE H'!$AE$5:$AE$72,"&gt;0")+COUNTIFS('MI F'!$D$5:$D$72,CLUBS!$B21,'MI F'!$AE$5:$AE$72,"&gt;0")+COUNTIFS('MI H'!$D$5:$D$72,CLUBS!$B21,'MI H'!$AE$5:$AE$72,"&gt;0")+COUNTIFS('CA F'!$D$5:$D$72,CLUBS!$B21,'CA F'!$AE$5:$AE$72,"&gt;0")+COUNTIFS('CA H'!$D$5:$D$72,CLUBS!$B21,'CA H'!$AE$5:$AE$72,"&gt;0")+COUNTIFS('JU F'!$D$5:$D$72,CLUBS!$B21,'JU F'!$AE$5:$AE$72,"&gt;0")+COUNTIFS('JU H'!$D$5:$D$72,CLUBS!$B21,'JU H'!$AE$5:$AE$72,"&gt;0")</f>
        <v>0</v>
      </c>
      <c r="AD21" s="26">
        <f>SUMIF('MP F'!$D$5:$D$72,CLUBS!$B21,'MP F'!$AF$5:$AF$72)+SUMIF('MP H'!$D$5:$D$72,CLUBS!$B21,'MP H'!$AF$5:$AF$72)+SUMIF('PO F'!$D$5:$D$72,CLUBS!$B21,'PO F'!$AF$5:$AF$72)+SUMIF('PO H'!$D$5:$D$72,CLUBS!$B21,'PO H'!$AF$5:$AF$72)+SUMIF('PU F'!$D$5:$D$72,CLUBS!$B21,'PU F'!$AF$5:$AF$72)+SUMIF('PU H'!$D$5:$D$72,CLUBS!$B21,'PU H'!$AF$5:$AF$72)+SUMIF('BE F'!$D$5:$D$72,CLUBS!$B21,'BE F'!$AF$5:$AF$72)+SUMIF('BE H'!$D$5:$D$72,CLUBS!$B21,'BE H'!$AF$5:$AF$72)+SUMIF('MI F'!$D$5:$D$72,CLUBS!$B21,'MI F'!$AF$5:$AF$72)+SUMIF('MI H'!$D$5:$D$72,CLUBS!$B21,'MI H'!$AF$5:$AF$72)+SUMIF('CA F'!$D$5:$D$72,CLUBS!$B21,'CA F'!$AF$5:$AF$72)+SUMIF('CA H'!$D$5:$D$72,CLUBS!$B21,'CA H'!$AF$5:$AF$72)+SUMIF('JU F'!$D$5:$D$72,CLUBS!$B21,'JU F'!$AF$5:$AF$72)+SUMIF('JU H'!$D$5:$D$72,CLUBS!$B21,'JU H'!$AF$5:$AF$72)</f>
        <v>0</v>
      </c>
      <c r="AE21" s="26">
        <f>COUNTIFS('MP F'!$D$5:$D$72,CLUBS!$B21,'MP F'!$AG$5:$AG$72,"&gt;0")+COUNTIFS('MP H'!$D$5:$D$72,CLUBS!$B21,'MP H'!$AG$5:$AG$72,"&gt;0")+COUNTIFS('PO F'!$D$5:$D$72,CLUBS!$B21,'PO F'!$AG$5:$AG$72,"&gt;0")+COUNTIFS('PO H'!$D$5:$D$72,CLUBS!$B21,'PO H'!$AG$5:$AG$72,"&gt;0")+COUNTIFS('PU F'!$D$5:$D$72,CLUBS!$B21,'PU F'!$AG$5:$AG$72,"&gt;0")+COUNTIFS('PU H'!$D$5:$D$72,CLUBS!$B21,'PU H'!$AG$5:$AG$72,"&gt;0")+COUNTIFS('BE F'!$D$5:$D$72,CLUBS!$B21,'BE F'!$AG$5:$AG$72,"&gt;0")+COUNTIFS('BE H'!$D$5:$D$72,CLUBS!$B21,'BE H'!$AG$5:$AG$72,"&gt;0")+COUNTIFS('MI F'!$D$5:$D$72,CLUBS!$B21,'MI F'!$AG$5:$AG$72,"&gt;0")+COUNTIFS('MI H'!$D$5:$D$72,CLUBS!$B21,'MI H'!$AG$5:$AG$72,"&gt;0")+COUNTIFS('CA F'!$D$5:$D$72,CLUBS!$B21,'CA F'!$AG$5:$AG$72,"&gt;0")+COUNTIFS('CA H'!$D$5:$D$72,CLUBS!$B21,'CA H'!$AG$5:$AG$72,"&gt;0")+COUNTIFS('JU F'!$D$5:$D$72,CLUBS!$B21,'JU F'!$AG$5:$AG$72,"&gt;0")+COUNTIFS('JU H'!$D$5:$D$72,CLUBS!$B21,'JU H'!$AG$5:$AG$72,"&gt;0")</f>
        <v>0</v>
      </c>
      <c r="AF21" s="26">
        <f>SUMIF('MP F'!$D$5:$D$72,CLUBS!$B21,'MP F'!$AH$5:$AH$72)+SUMIF('MP H'!$D$5:$D$72,CLUBS!$B21,'MP H'!$AH$5:$AH$72)+SUMIF('PO F'!$D$5:$D$72,CLUBS!$B21,'PO F'!$AH$5:$AH$72)+SUMIF('PO H'!$D$5:$D$72,CLUBS!$B21,'PO H'!$AH$5:$AH$72)+SUMIF('PU F'!$D$5:$D$72,CLUBS!$B21,'PU F'!$AH$5:$AH$72)+SUMIF('PU H'!$D$5:$D$72,CLUBS!$B21,'PU H'!$AH$5:$AH$72)+SUMIF('BE F'!$D$5:$D$72,CLUBS!$B21,'BE F'!$AH$5:$AH$72)+SUMIF('BE H'!$D$5:$D$72,CLUBS!$B21,'BE H'!$AH$5:$AH$72)+SUMIF('MI F'!$D$5:$D$72,CLUBS!$B21,'MI F'!$AH$5:$AH$72)+SUMIF('MI H'!$D$5:$D$72,CLUBS!$B21,'MI H'!$AH$5:$AH$72)+SUMIF('CA F'!$D$5:$D$72,CLUBS!$B21,'CA F'!$AH$5:$AH$72)+SUMIF('CA H'!$D$5:$D$72,CLUBS!$B21,'CA H'!$AH$5:$AH$72)+SUMIF('JU F'!$D$5:$D$72,CLUBS!$B21,'JU F'!$AH$5:$AH$72)+SUMIF('JU H'!$D$5:$D$72,CLUBS!$B21,'JU H'!$AH$5:$AH$72)</f>
        <v>0</v>
      </c>
      <c r="AG21" s="16">
        <f t="shared" si="2"/>
        <v>0</v>
      </c>
      <c r="AH21" s="28">
        <f t="shared" si="3"/>
        <v>0</v>
      </c>
      <c r="AI21" s="29">
        <f t="shared" si="4"/>
        <v>0</v>
      </c>
      <c r="AJ21" s="14">
        <f>COUNTIF('Licenciés Jeunes 2023'!F:F,CLUBS!B21)</f>
        <v>0</v>
      </c>
      <c r="AK21" s="27">
        <f t="shared" si="5"/>
        <v>0</v>
      </c>
      <c r="AL21" s="22"/>
    </row>
    <row r="22" spans="1:38" ht="13.5">
      <c r="A22" s="34">
        <f t="shared" si="0"/>
        <v>16</v>
      </c>
      <c r="B22" s="62" t="s">
        <v>67</v>
      </c>
      <c r="C22" s="14">
        <f>COUNTIFS('MP F'!$D$5:$D$72,CLUBS!$B22,'MP F'!$E$5:$E$72,"&gt;0")+COUNTIFS('MP H'!$D$5:$D$72,CLUBS!$B22,'MP H'!$E$5:$E$72,"&gt;0")+COUNTIFS('PO F'!$D$5:$D$72,CLUBS!$B22,'PO F'!$E$5:$E$72,"&gt;0")+COUNTIFS('PO H'!$D$5:$D$72,CLUBS!$B22,'PO H'!$E$5:$E$72,"&gt;0")+COUNTIFS('PU F'!$D$5:$D$72,CLUBS!$B22,'PU F'!$E$5:$E$72,"&gt;0")+COUNTIFS('PU H'!$D$5:$D$72,CLUBS!$B22,'PU H'!$E$5:$E$72,"&gt;0")+COUNTIFS('BE F'!$D$5:$D$72,CLUBS!$B22,'BE F'!$E$5:$E$72,"&gt;0")+COUNTIFS('BE H'!$D$5:$D$72,CLUBS!$B22,'BE H'!$E$5:$E$72,"&gt;0")+COUNTIFS('MI F'!$D$5:$D$72,CLUBS!$B22,'MI F'!$E$5:$E$72,"&gt;0")+COUNTIFS('MI H'!$D$5:$D$72,CLUBS!$B22,'MI H'!$E$5:$E$72,"&gt;0")+COUNTIFS('CA F'!$D$5:$D$72,CLUBS!$B22,'CA F'!$E$5:$E$72,"&gt;0")+COUNTIFS('CA H'!$D$5:$D$72,CLUBS!$B22,'CA H'!$E$5:$E$72,"&gt;0")+COUNTIFS('JU F'!$D$5:$D$72,CLUBS!$B22,'JU F'!$E$5:$E$72,"&gt;0")+COUNTIFS('JU H'!$D$5:$D$72,CLUBS!$B22,'JU H'!$E$5:$E$72,"&gt;0")</f>
        <v>0</v>
      </c>
      <c r="D22" s="27">
        <f>SUMIF('MP F'!$D$5:$D$72,CLUBS!$B22,'MP F'!$F$5:$F$72)+SUMIF('MP H'!$D$5:$D$72,CLUBS!$B22,'MP H'!$F$5:$F$72)+SUMIF('PO F'!$D$5:$D$72,CLUBS!$B22,'PO F'!$F$5:$F$72)+SUMIF('PO H'!$D$5:$D$72,CLUBS!$B22,'PO H'!$F$5:$F$72)+SUMIF('PU F'!$D$5:$D$72,CLUBS!$B22,'PU F'!$F$5:$F$72)+SUMIF('PU H'!$D$5:$D$72,CLUBS!$B22,'PU H'!$F$5:$F$72)+SUMIF('BE F'!$D$5:$D$72,CLUBS!$B22,'BE F'!$F$5:$F$72)+SUMIF('BE H'!$D$5:$D$72,CLUBS!$B22,'BE H'!$F$5:$F$72)+SUMIF('MI F'!$D$5:$D$72,CLUBS!$B22,'MI F'!$F$5:$F$72)+SUMIF('MI H'!$D$5:$D$72,CLUBS!$B22,'MI H'!$F$5:$F$72)+SUMIF('CA F'!$D$5:$D$72,CLUBS!$B22,'CA F'!$F$5:$F$72)+SUMIF('CA H'!$D$5:$D$72,CLUBS!$B22,'CA H'!$F$5:$F$72)+SUMIF('JU F'!$D$5:$D$72,CLUBS!$B22,'JU F'!$F$5:$F$72)+SUMIF('JU H'!$D$5:$D$72,CLUBS!$B22,'JU H'!$F$5:$F$72)</f>
        <v>0</v>
      </c>
      <c r="E22" s="67">
        <f>COUNTIFS('MP F'!$D$5:$D$72,CLUBS!$B22,'MP F'!$G$5:$G$72,"&gt;0")+COUNTIFS('MP H'!$D$5:$D$72,CLUBS!$B22,'MP H'!$G$5:$G$72,"&gt;0")+COUNTIFS('PO F'!$D$5:$D$72,CLUBS!$B22,'PO F'!$G$5:$G$72,"&gt;0")+COUNTIFS('PO H'!$D$5:$D$72,CLUBS!$B22,'PO H'!$G$5:$G$72,"&gt;0")+COUNTIFS('PU F'!$D$5:$D$72,CLUBS!$B22,'PU F'!$G$5:$G$72,"&gt;0")+COUNTIFS('PU H'!$D$5:$D$72,CLUBS!$B22,'PU H'!$G$5:$G$72,"&gt;0")+COUNTIFS('BE F'!$D$5:$D$72,CLUBS!$B22,'BE F'!$G$5:$G$72,"&gt;0")+COUNTIFS('BE H'!$D$5:$D$72,CLUBS!$B22,'BE H'!$G$5:$G$72,"&gt;0")+COUNTIFS('MI F'!$D$5:$D$72,CLUBS!$B22,'MI F'!$G$5:$G$72,"&gt;0")+COUNTIFS('MI H'!$D$5:$D$72,CLUBS!$B22,'MI H'!$G$5:$G$72,"&gt;0")+COUNTIFS('CA F'!$D$5:$D$72,CLUBS!$B22,'CA F'!$G$5:$G$72,"&gt;0")+COUNTIFS('CA H'!$D$5:$D$72,CLUBS!$B22,'CA H'!$G$5:$G$72,"&gt;0")+COUNTIFS('JU F'!$D$5:$D$72,CLUBS!$B22,'JU F'!$G$5:$G$72,"&gt;0")+COUNTIFS('JU H'!$D$5:$D$72,CLUBS!$B22,'JU H'!$G$5:$G$72,"&gt;0")</f>
        <v>0</v>
      </c>
      <c r="F22" s="68">
        <f>SUMIF('MP F'!$D$5:$D$72,CLUBS!$B22,'MP F'!$H$5:$H$72)+SUMIF('MP H'!$D$5:$D$72,CLUBS!$B22,'MP H'!$H$5:$H$72)+SUMIF('PO F'!$D$5:$D$72,CLUBS!$B22,'PO F'!$H$5:$H$72)+SUMIF('PO H'!$D$5:$D$72,CLUBS!$B22,'PO H'!$H$5:$H$72)+SUMIF('PU F'!$D$5:$D$72,CLUBS!$B22,'PU F'!$H$5:$H$72)+SUMIF('PU H'!$D$5:$D$72,CLUBS!$B22,'PU H'!$H$5:$H$72)+SUMIF('BE F'!$D$5:$D$72,CLUBS!$B22,'BE F'!$H$5:$H$72)+SUMIF('BE H'!$D$5:$D$72,CLUBS!$B22,'BE H'!$H$5:$H$72)+SUMIF('MI F'!$D$5:$D$72,CLUBS!$B22,'MI F'!$H$5:$H$72)+SUMIF('MI H'!$D$5:$D$72,CLUBS!$B22,'MI H'!$H$5:$H$72)+SUMIF('CA F'!$D$5:$D$72,CLUBS!$B22,'CA F'!$H$5:$H$72)+SUMIF('CA H'!$D$5:$D$72,CLUBS!$B22,'CA H'!$H$5:$H$72)+SUMIF('JU F'!$D$5:$D$72,CLUBS!$B22,'JU F'!$H$5:$H$72)+SUMIF('JU H'!$D$5:$D$72,CLUBS!$B22,'JU H'!$H$5:$H$72)</f>
        <v>0</v>
      </c>
      <c r="G22" s="14">
        <f>COUNTIFS('MP F'!$D$5:$D$72,CLUBS!$B22,'MP F'!$I$5:$I$72,"&gt;0")+COUNTIFS('MP H'!$D$5:$D$72,CLUBS!$B22,'MP H'!$I$5:$I$72,"&gt;0")+COUNTIFS('PO F'!$D$5:$D$72,CLUBS!$B22,'PO F'!$I$5:$I$72,"&gt;0")+COUNTIFS('PO H'!$D$5:$D$72,CLUBS!$B22,'PO H'!$I$5:$I$72,"&gt;0")+COUNTIFS('PU F'!$D$5:$D$72,CLUBS!$B22,'PU F'!$I$5:$I$72,"&gt;0")+COUNTIFS('PU H'!$D$5:$D$72,CLUBS!$B22,'PU H'!$I$5:$I$72,"&gt;0")+COUNTIFS('BE F'!$D$5:$D$72,CLUBS!$B22,'BE F'!$I$5:$I$72,"&gt;0")+COUNTIFS('BE H'!$D$5:$D$72,CLUBS!$B22,'BE H'!$I$5:$I$72,"&gt;0")+COUNTIFS('MI F'!$D$5:$D$72,CLUBS!$B22,'MI F'!$I$5:$I$72,"&gt;0")+COUNTIFS('MI H'!$D$5:$D$72,CLUBS!$B22,'MI H'!$I$5:$I$72,"&gt;0")+COUNTIFS('CA F'!$D$5:$D$72,CLUBS!$B22,'CA F'!$I$5:$I$72,"&gt;0")+COUNTIFS('CA H'!$D$5:$D$72,CLUBS!$B22,'CA H'!$I$5:$I$72,"&gt;0")+COUNTIFS('JU F'!$D$5:$D$72,CLUBS!$B22,'JU F'!$I$5:$I$72,"&gt;0")+COUNTIFS('JU H'!$D$5:$D$72,CLUBS!$B22,'JU H'!$I$5:$I$72,"&gt;0")</f>
        <v>0</v>
      </c>
      <c r="H22" s="26">
        <f>SUMIF('MP F'!$D$5:$D$72,CLUBS!$B22,'MP F'!$J$5:$J$72)+SUMIF('MP H'!$D$5:$D$72,CLUBS!$B22,'MP H'!$J$5:$J$72)+SUMIF('PO F'!$D$5:$D$72,CLUBS!$B22,'PO F'!$J$5:$J$72)+SUMIF('PO H'!$D$5:$D$72,CLUBS!$B22,'PO H'!$J$5:$J$72)+SUMIF('PU F'!$D$5:$D$72,CLUBS!$B22,'PU F'!$J$5:$J$72)+SUMIF('PU H'!$D$5:$D$72,CLUBS!$B22,'PU H'!$J$5:$J$72)+SUMIF('BE F'!$D$5:$D$72,CLUBS!$B22,'BE F'!$J$5:$J$72)+SUMIF('BE H'!$D$5:$D$72,CLUBS!$B22,'BE H'!$J$5:$J$72)+SUMIF('MI F'!$D$5:$D$72,CLUBS!$B22,'MI F'!$J$5:$J$72)+SUMIF('MI H'!$D$5:$D$72,CLUBS!$B22,'MI H'!$J$5:$J$72)+SUMIF('CA F'!$D$5:$D$72,CLUBS!$B22,'CA F'!$J$5:$J$72)+SUMIF('CA H'!$D$5:$D$72,CLUBS!$B22,'CA H'!$J$5:$J$72)+SUMIF('JU F'!$D$5:$D$72,CLUBS!$B22,'JU F'!$J$5:$J$72)+SUMIF('JU H'!$D$5:$D$72,CLUBS!$B22,'JU H'!$J$5:$J$72)</f>
        <v>0</v>
      </c>
      <c r="I22" s="67">
        <f>COUNTIFS('MP F'!$D$5:$D$72,CLUBS!$B22,'MP F'!$K$5:$K$72,"&gt;0")+COUNTIFS('MP H'!$D$5:$D$72,CLUBS!$B22,'MP H'!$K$5:$K$72,"&gt;0")+COUNTIFS('PO F'!$D$5:$D$72,CLUBS!$B22,'PO F'!$K$5:$K$72,"&gt;0")+COUNTIFS('PO H'!$D$5:$D$72,CLUBS!$B22,'PO H'!$K$5:$K$72,"&gt;0")+COUNTIFS('PU F'!$D$5:$D$72,CLUBS!$B22,'PU F'!$K$5:$K$72,"&gt;0")+COUNTIFS('PU H'!$D$5:$D$72,CLUBS!$B22,'PU H'!$K$5:$K$72,"&gt;0")+COUNTIFS('BE F'!$D$5:$D$72,CLUBS!$B22,'BE F'!$K$5:$K$72,"&gt;0")+COUNTIFS('BE H'!$D$5:$D$72,CLUBS!$B22,'BE H'!$K$5:$K$72,"&gt;0")+COUNTIFS('MI F'!$D$5:$D$72,CLUBS!$B22,'MI F'!$K$5:$K$72,"&gt;0")+COUNTIFS('MI H'!$D$5:$D$72,CLUBS!$B22,'MI H'!$K$5:$K$72,"&gt;0")+COUNTIFS('CA F'!$D$5:$D$72,CLUBS!$B22,'CA F'!$K$5:$K$72,"&gt;0")+COUNTIFS('CA H'!$D$5:$D$72,CLUBS!$B22,'CA H'!$K$5:$K$72,"&gt;0")+COUNTIFS('JU F'!$D$5:$D$72,CLUBS!$B22,'JU F'!$K$5:$K$72,"&gt;0")+COUNTIFS('JU H'!$D$5:$D$72,CLUBS!$B22,'JU H'!$K$5:$K$72,"&gt;0")</f>
        <v>0</v>
      </c>
      <c r="J22" s="67">
        <f>SUMIF('MP F'!$D$5:$D$72,CLUBS!$B22,'MP F'!$L$5:$L$72)+SUMIF('MP H'!$D$5:$D$72,CLUBS!$B22,'MP H'!$L$5:$L$72)+SUMIF('PO F'!$D$5:$D$72,CLUBS!$B22,'PO F'!$L$5:$L$72)+SUMIF('PO H'!$D$5:$D$72,CLUBS!$B22,'PO H'!$L$5:$L$72)+SUMIF('PU F'!$D$5:$D$72,CLUBS!$B22,'PU F'!$L$5:$L$72)+SUMIF('PU H'!$D$5:$D$72,CLUBS!$B22,'PU H'!$L$5:$L$72)+SUMIF('BE F'!$D$5:$D$72,CLUBS!$B22,'BE F'!$L$5:$L$72)+SUMIF('BE H'!$D$5:$D$72,CLUBS!$B22,'BE H'!$L$5:$L$72)+SUMIF('MI F'!$D$5:$D$72,CLUBS!$B22,'MI F'!$L$5:$L$72)+SUMIF('MI H'!$D$5:$D$72,CLUBS!$B22,'MI H'!$L$5:$L$72)+SUMIF('CA F'!$D$5:$D$72,CLUBS!$B22,'CA F'!$L$5:$L$72)+SUMIF('CA H'!$D$5:$D$72,CLUBS!$B22,'CA H'!$L$5:$L$72)+SUMIF('JU F'!$D$5:$D$72,CLUBS!$B22,'JU F'!$L$5:$L$72)+SUMIF('JU H'!$D$5:$D$72,CLUBS!$B22,'JU H'!$L$5:$L$72)</f>
        <v>0</v>
      </c>
      <c r="K22" s="26">
        <f>COUNTIFS('MP F'!$D$5:$D$72,CLUBS!$B22,'MP F'!$M$5:$M$72,"&gt;0")+COUNTIFS('MP H'!$D$5:$D$72,CLUBS!$B22,'MP H'!$M$5:$M$72,"&gt;0")+COUNTIFS('PO F'!$D$5:$D$72,CLUBS!$B22,'PO F'!$M$5:$M$72,"&gt;0")+COUNTIFS('PO H'!$D$5:$D$72,CLUBS!$B22,'PO H'!$M$5:$M$72,"&gt;0")+COUNTIFS('PU F'!$D$5:$D$72,CLUBS!$B22,'PU F'!$M$5:$M$72,"&gt;0")+COUNTIFS('PU H'!$D$5:$D$72,CLUBS!$B22,'PU H'!$M$5:$M$72,"&gt;0")+COUNTIFS('BE F'!$D$5:$D$72,CLUBS!$B22,'BE F'!$M$5:$M$72,"&gt;0")+COUNTIFS('BE H'!$D$5:$D$72,CLUBS!$B22,'BE H'!$M$5:$M$72,"&gt;0")+COUNTIFS('MI F'!$D$5:$D$72,CLUBS!$B22,'MI F'!$M$5:$M$72,"&gt;0")+COUNTIFS('MI H'!$D$5:$D$72,CLUBS!$B22,'MI H'!$M$5:$M$72,"&gt;0")+COUNTIFS('CA F'!$D$5:$D$72,CLUBS!$B22,'CA F'!$M$5:$M$72,"&gt;0")+COUNTIFS('CA H'!$D$5:$D$72,CLUBS!$B22,'CA H'!$M$5:$M$72,"&gt;0")+COUNTIFS('JU F'!$D$5:$D$72,CLUBS!$B22,'JU F'!$M$5:$M$72,"&gt;0")+COUNTIFS('JU H'!$D$5:$D$72,CLUBS!$B22,'JU H'!$M$5:$M$72,"&gt;0")</f>
        <v>0</v>
      </c>
      <c r="L22" s="26">
        <f>SUMIF('MP F'!$D$5:$D$72,CLUBS!$B22,'MP F'!$N$5:$N$72)+SUMIF('MP H'!$D$5:$D$72,CLUBS!$B22,'MP H'!$N$5:$N$72)+SUMIF('PO F'!$D$5:$D$72,CLUBS!$B22,'PO F'!$N$5:$N$72)+SUMIF('PO H'!$D$5:$D$72,CLUBS!$B22,'PO H'!$N$5:$N$72)+SUMIF('PU F'!$D$5:$D$72,CLUBS!$B22,'PU F'!$N$5:$N$72)+SUMIF('PU H'!$D$5:$D$72,CLUBS!$B22,'PU H'!$N$5:$N$72)+SUMIF('BE F'!$D$5:$D$72,CLUBS!$B22,'BE F'!$N$5:$N$72)+SUMIF('BE H'!$D$5:$D$72,CLUBS!$B22,'BE H'!$N$5:$N$72)+SUMIF('MI F'!$D$5:$D$72,CLUBS!$B22,'MI F'!$N$5:$N$72)+SUMIF('MI H'!$D$5:$D$72,CLUBS!$B22,'MI H'!$N$5:$N$72)+SUMIF('CA F'!$D$5:$D$72,CLUBS!$B22,'CA F'!$N$5:$N$72)+SUMIF('CA H'!$D$5:$D$72,CLUBS!$B22,'CA H'!$N$5:$N$72)+SUMIF('JU F'!$D$5:$D$72,CLUBS!$B22,'JU F'!$N$5:$N$72)+SUMIF('JU H'!$D$5:$D$72,CLUBS!$B22,'JU H'!$N$5:$N$72)</f>
        <v>0</v>
      </c>
      <c r="M22" s="67">
        <f>COUNTIFS('MP F'!$D$5:$D$72,CLUBS!$B22,'MP F'!$O$5:$O$72,"&gt;0")+COUNTIFS('MP H'!$D$5:$D$72,CLUBS!$B22,'MP H'!$O$5:$O$72,"&gt;0")+COUNTIFS('PO F'!$D$5:$D$72,CLUBS!$B22,'PO F'!$O$5:$O$72,"&gt;0")+COUNTIFS('PO H'!$D$5:$D$72,CLUBS!$B22,'PO H'!$O$5:$O$72,"&gt;0")+COUNTIFS('PU F'!$D$5:$D$72,CLUBS!$B22,'PU F'!$O$5:$O$72,"&gt;0")+COUNTIFS('PU H'!$D$5:$D$72,CLUBS!$B22,'PU H'!$O$5:$O$72,"&gt;0")+COUNTIFS('BE F'!$D$5:$D$72,CLUBS!$B22,'BE F'!$O$5:$O$72,"&gt;0")+COUNTIFS('BE H'!$D$5:$D$72,CLUBS!$B22,'BE H'!$O$5:$O$72,"&gt;0")+COUNTIFS('MI F'!$D$5:$D$72,CLUBS!$B22,'MI F'!$O$5:$O$72,"&gt;0")+COUNTIFS('MI H'!$D$5:$D$72,CLUBS!$B22,'MI H'!$O$5:$O$72,"&gt;0")+COUNTIFS('CA F'!$D$5:$D$72,CLUBS!$B22,'CA F'!$O$5:$O$72,"&gt;0")+COUNTIFS('CA H'!$D$5:$D$72,CLUBS!$B22,'CA H'!$O$5:$O$72,"&gt;0")+COUNTIFS('JU F'!$D$5:$D$72,CLUBS!$B22,'JU F'!$O$5:$O$72,"&gt;0")+COUNTIFS('JU H'!$D$5:$D$72,CLUBS!$B22,'JU H'!$O$5:$O$72,"&gt;0")</f>
        <v>0</v>
      </c>
      <c r="N22" s="67">
        <f>SUMIF('MP F'!$D$5:$D$72,CLUBS!$B22,'MP F'!$P$5:$P$72)+SUMIF('MP H'!$D$5:$D$72,CLUBS!$B22,'MP H'!$P$5:$P$72)+SUMIF('PO F'!$D$5:$D$72,CLUBS!$B22,'PO F'!$P$5:$P$72)+SUMIF('PO H'!$D$5:$D$72,CLUBS!$B22,'PO H'!$P$5:$P$72)+SUMIF('PU F'!$D$5:$D$72,CLUBS!$B22,'PU F'!$P$5:$P$72)+SUMIF('PU H'!$D$5:$D$72,CLUBS!$B22,'PU H'!$P$5:$P$72)+SUMIF('BE F'!$D$5:$D$72,CLUBS!$B22,'BE F'!$P$5:$P$72)+SUMIF('BE H'!$D$5:$D$72,CLUBS!$B22,'BE H'!$P$5:$P$72)+SUMIF('MI F'!$D$5:$D$72,CLUBS!$B22,'MI F'!$P$5:$P$72)+SUMIF('MI H'!$D$5:$D$72,CLUBS!$B22,'MI H'!$P$5:$P$72)+SUMIF('CA F'!$D$5:$D$72,CLUBS!$B22,'CA F'!$P$5:$P$72)+SUMIF('CA H'!$D$5:$D$72,CLUBS!$B22,'CA H'!$P$5:$P$72)+SUMIF('JU F'!$D$5:$D$72,CLUBS!$B22,'JU F'!$P$5:$P$72)+SUMIF('JU H'!$D$5:$D$72,CLUBS!$B22,'JU H'!$P$5:$P$72)</f>
        <v>0</v>
      </c>
      <c r="O22" s="26">
        <f>COUNTIFS('MP F'!$D$5:$D$72,CLUBS!$B22,'MP F'!$Q$5:$Q$72,"&gt;0")+COUNTIFS('MP H'!$D$5:$D$72,CLUBS!$B22,'MP H'!$Q$5:$Q$72,"&gt;0")+COUNTIFS('PO F'!$D$5:$D$72,CLUBS!$B22,'PO F'!$Q$5:$Q$72,"&gt;0")+COUNTIFS('PO H'!$D$5:$D$72,CLUBS!$B22,'PO H'!$Q$5:$Q$72,"&gt;0")+COUNTIFS('PU F'!$D$5:$D$72,CLUBS!$B22,'PU F'!$Q$5:$Q$72,"&gt;0")+COUNTIFS('PU H'!$D$5:$D$72,CLUBS!$B22,'PU H'!$Q$5:$Q$72,"&gt;0")+COUNTIFS('BE F'!$D$5:$D$72,CLUBS!$B22,'BE F'!$Q$5:$Q$72,"&gt;0")+COUNTIFS('BE H'!$D$5:$D$72,CLUBS!$B22,'BE H'!$Q$5:$Q$72,"&gt;0")+COUNTIFS('MI F'!$D$5:$D$72,CLUBS!$B22,'MI F'!$Q$5:$Q$72,"&gt;0")+COUNTIFS('MI H'!$D$5:$D$72,CLUBS!$B22,'MI H'!$Q$5:$Q$72,"&gt;0")+COUNTIFS('CA F'!$D$5:$D$72,CLUBS!$B22,'CA F'!$Q$5:$Q$72,"&gt;0")+COUNTIFS('CA H'!$D$5:$D$72,CLUBS!$B22,'CA H'!$Q$5:$Q$72,"&gt;0")+COUNTIFS('JU F'!$D$5:$D$72,CLUBS!$B22,'JU F'!$Q$5:$Q$72,"&gt;0")+COUNTIFS('JU H'!$D$5:$D$72,CLUBS!$B22,'JU H'!$Q$5:$Q$72,"&gt;0")</f>
        <v>0</v>
      </c>
      <c r="P22" s="26">
        <f>SUMIF('MP F'!$D$5:$D$72,CLUBS!$B22,'MP F'!$R$5:$R$72)+SUMIF('MP H'!$D$5:$D$72,CLUBS!$B22,'MP H'!$R$5:$R$72)+SUMIF('PO F'!$D$5:$D$72,CLUBS!$B22,'PO F'!$R$5:$R$72)+SUMIF('PO H'!$D$5:$D$72,CLUBS!$B22,'PO H'!$R$5:$R$72)+SUMIF('PU F'!$D$5:$D$72,CLUBS!$B22,'PU F'!$R$5:$R$72)+SUMIF('PU H'!$D$5:$D$72,CLUBS!$B22,'PU H'!$R$5:$R$72)+SUMIF('BE F'!$D$5:$D$72,CLUBS!$B22,'BE F'!$R$5:$R$72)+SUMIF('BE H'!$D$5:$D$72,CLUBS!$B22,'BE H'!$R$5:$R$72)+SUMIF('MI F'!$D$5:$D$72,CLUBS!$B22,'MI F'!$R$5:$R$72)+SUMIF('MI H'!$D$5:$D$72,CLUBS!$B22,'MI H'!$R$5:$R$72)+SUMIF('CA F'!$D$5:$D$72,CLUBS!$B22,'CA F'!$R$5:$R$72)+SUMIF('CA H'!$D$5:$D$72,CLUBS!$B22,'CA H'!$R$5:$R$72)+SUMIF('JU F'!$D$5:$D$72,CLUBS!$B22,'JU F'!$R$5:$R$72)+SUMIF('JU H'!$D$5:$D$72,CLUBS!$B22,'JU H'!$R$5:$R$72)</f>
        <v>0</v>
      </c>
      <c r="Q22" s="67">
        <f>COUNTIFS('MP F'!$D$5:$D$72,CLUBS!$B22,'MP F'!$S$5:$S$72,"&gt;0")+COUNTIFS('MP H'!$D$5:$D$72,CLUBS!$B22,'MP H'!$S$5:$S$72,"&gt;0")+COUNTIFS('PO F'!$D$5:$D$72,CLUBS!$B22,'PO F'!$S$5:$S$72,"&gt;0")+COUNTIFS('PO H'!$D$5:$D$72,CLUBS!$B22,'PO H'!$S$5:$S$72,"&gt;0")+COUNTIFS('PU F'!$D$5:$D$72,CLUBS!$B22,'PU F'!$S$5:$S$72,"&gt;0")+COUNTIFS('PU H'!$D$5:$D$72,CLUBS!$B22,'PU H'!$S$5:$S$72,"&gt;0")+COUNTIFS('BE F'!$D$5:$D$72,CLUBS!$B22,'BE F'!$S$5:$S$72,"&gt;0")+COUNTIFS('BE H'!$D$5:$D$72,CLUBS!$B22,'BE H'!$S$5:$S$72,"&gt;0")+COUNTIFS('MI F'!$D$5:$D$72,CLUBS!$B22,'MI F'!$S$5:$S$72,"&gt;0")+COUNTIFS('MI H'!$D$5:$D$72,CLUBS!$B22,'MI H'!$S$5:$S$72,"&gt;0")+COUNTIFS('CA F'!$D$5:$D$72,CLUBS!$B22,'CA F'!$S$5:$S$72,"&gt;0")+COUNTIFS('CA H'!$D$5:$D$72,CLUBS!$B22,'CA H'!$S$5:$S$72,"&gt;0")+COUNTIFS('JU F'!$D$5:$D$72,CLUBS!$B22,'JU F'!$S$5:$S$72,"&gt;0")+COUNTIFS('JU H'!$D$5:$D$72,CLUBS!$B22,'JU H'!$S$5:$S$72,"&gt;0")</f>
        <v>0</v>
      </c>
      <c r="R22" s="67">
        <f>SUMIF('MP F'!$D$5:$D$72,CLUBS!$B22,'MP F'!$T$5:$T$72)+SUMIF('MP H'!$D$5:$D$72,CLUBS!$B22,'MP H'!$T$5:$T$72)+SUMIF('PO F'!$D$5:$D$72,CLUBS!$B22,'PO F'!$T$5:$T$72)+SUMIF('PO H'!$D$5:$D$72,CLUBS!$B22,'PO H'!$T$5:$T$72)+SUMIF('PU F'!$D$5:$D$72,CLUBS!$B22,'PU F'!$T$5:$T$72)+SUMIF('PU H'!$D$5:$D$72,CLUBS!$B22,'PU H'!$T$5:$T$72)+SUMIF('BE F'!$D$5:$D$72,CLUBS!$B22,'BE F'!$T$5:$T$72)+SUMIF('BE H'!$D$5:$D$72,CLUBS!$B22,'BE H'!$T$5:$T$72)+SUMIF('MI F'!$D$5:$D$72,CLUBS!$B22,'MI F'!$T$5:$T$72)+SUMIF('MI H'!$D$5:$D$72,CLUBS!$B22,'MI H'!$T$5:$T$72)+SUMIF('CA F'!$D$5:$D$72,CLUBS!$B22,'CA F'!$T$5:$T$72)+SUMIF('CA H'!$D$5:$D$72,CLUBS!$B22,'CA H'!$T$5:$T$72)+SUMIF('JU F'!$D$5:$D$72,CLUBS!$B22,'JU F'!$T$5:$T$72)+SUMIF('JU H'!$D$5:$D$72,CLUBS!$B22,'JU H'!$T$5:$T$72)</f>
        <v>0</v>
      </c>
      <c r="S22" s="26">
        <f>COUNTIFS('MP F'!$D$5:$D$72,CLUBS!$B22,'MP F'!$U$5:$U$72,"&gt;0")+COUNTIFS('MP H'!$D$5:$D$72,CLUBS!$B22,'MP H'!$U$5:$U$72,"&gt;0")+COUNTIFS('PO F'!$D$5:$D$72,CLUBS!$B22,'PO F'!$U$5:$U$72,"&gt;0")+COUNTIFS('PO H'!$D$5:$D$72,CLUBS!$B22,'PO H'!$U$5:$U$72,"&gt;0")+COUNTIFS('PU F'!$D$5:$D$72,CLUBS!$B22,'PU F'!$U$5:$U$72,"&gt;0")+COUNTIFS('PU H'!$D$5:$D$72,CLUBS!$B22,'PU H'!$U$5:$U$72,"&gt;0")+COUNTIFS('BE F'!$D$5:$D$72,CLUBS!$B22,'BE F'!$U$5:$U$72,"&gt;0")+COUNTIFS('BE H'!$D$5:$D$72,CLUBS!$B22,'BE H'!$U$5:$U$72,"&gt;0")+COUNTIFS('MI F'!$D$5:$D$72,CLUBS!$B22,'MI F'!$U$5:$U$72,"&gt;0")+COUNTIFS('MI H'!$D$5:$D$72,CLUBS!$B22,'MI H'!$U$5:$U$72,"&gt;0")+COUNTIFS('CA F'!$D$5:$D$72,CLUBS!$B22,'CA F'!$U$5:$U$72,"&gt;0")+COUNTIFS('CA H'!$D$5:$D$72,CLUBS!$B22,'CA H'!$U$5:$U$72,"&gt;0")+COUNTIFS('JU F'!$D$5:$D$72,CLUBS!$B22,'JU F'!$U$5:$U$72,"&gt;0")+COUNTIFS('JU H'!$D$5:$D$72,CLUBS!$B22,'JU H'!$U$5:$U$72,"&gt;0")</f>
        <v>0</v>
      </c>
      <c r="T22" s="26">
        <f>SUMIF('MP F'!$D$5:$D$72,CLUBS!$B22,'MP F'!$V$5:$V$72)+SUMIF('MP H'!$D$5:$D$72,CLUBS!$B22,'MP H'!$V$5:$V$72)+SUMIF('PO F'!$D$5:$D$72,CLUBS!$B22,'PO F'!$V$5:$V$72)+SUMIF('PO H'!$D$5:$D$72,CLUBS!$B22,'PO H'!$V$5:$V$72)+SUMIF('PU F'!$D$5:$D$72,CLUBS!$B22,'PU F'!$V$5:$V$72)+SUMIF('PU H'!$D$5:$D$72,CLUBS!$B22,'PU H'!$V$5:$V$72)+SUMIF('BE F'!$D$5:$D$72,CLUBS!$B22,'BE F'!$V$5:$V$72)+SUMIF('BE H'!$D$5:$D$72,CLUBS!$B22,'BE H'!$V$5:$V$72)+SUMIF('MI F'!$D$5:$D$72,CLUBS!$B22,'MI F'!$V$5:$V$72)+SUMIF('MI H'!$D$5:$D$72,CLUBS!$B22,'MI H'!$V$5:$V$72)+SUMIF('CA F'!$D$5:$D$72,CLUBS!$B22,'CA F'!$V$5:$V$72)+SUMIF('CA H'!$D$5:$D$72,CLUBS!$B22,'CA H'!$V$5:$V$72)+SUMIF('JU F'!$D$5:$D$72,CLUBS!$B22,'JU F'!$V$5:$V$72)+SUMIF('JU H'!$D$5:$D$72,CLUBS!$B22,'JU H'!$V$5:$V$72)</f>
        <v>0</v>
      </c>
      <c r="U22" s="67">
        <f>COUNTIFS('MP F'!$D$5:$D$72,CLUBS!$B22,'MP F'!$W$5:$W$72,"&gt;0")+COUNTIFS('MP H'!$D$5:$D$72,CLUBS!$B22,'MP H'!$W$5:$W$72,"&gt;0")+COUNTIFS('PO F'!$D$5:$D$72,CLUBS!$B22,'PO F'!$W$5:$W$72,"&gt;0")+COUNTIFS('PO H'!$D$5:$D$72,CLUBS!$B22,'PO H'!$W$5:$W$72,"&gt;0")+COUNTIFS('PU F'!$D$5:$D$72,CLUBS!$B22,'PU F'!$W$5:$W$72,"&gt;0")+COUNTIFS('PU H'!$D$5:$D$72,CLUBS!$B22,'PU H'!$W$5:$W$72,"&gt;0")+COUNTIFS('BE F'!$D$5:$D$72,CLUBS!$B22,'BE F'!$W$5:$W$72,"&gt;0")+COUNTIFS('BE H'!$D$5:$D$72,CLUBS!$B22,'BE H'!$W$5:$W$72,"&gt;0")+COUNTIFS('MI F'!$D$5:$D$72,CLUBS!$B22,'MI F'!$W$5:$W$72,"&gt;0")+COUNTIFS('MI H'!$D$5:$D$72,CLUBS!$B22,'MI H'!$W$5:$W$72,"&gt;0")+COUNTIFS('CA F'!$D$5:$D$72,CLUBS!$B22,'CA F'!$W$5:$W$72,"&gt;0")+COUNTIFS('CA H'!$D$5:$D$72,CLUBS!$B22,'CA H'!$W$5:$W$72,"&gt;0")+COUNTIFS('JU F'!$D$5:$D$72,CLUBS!$B22,'JU F'!$W$5:$W$72,"&gt;0")+COUNTIFS('JU H'!$D$5:$D$72,CLUBS!$B22,'JU H'!$W$5:$W$72,"&gt;0")</f>
        <v>0</v>
      </c>
      <c r="V22" s="67">
        <f>SUMIF('MP F'!$D$5:$D$72,CLUBS!$B22,'MP F'!$X$5:$X$72)+SUMIF('MP H'!$D$5:$D$72,CLUBS!$B22,'MP H'!$X$5:$X$72)+SUMIF('PO F'!$D$5:$D$72,CLUBS!$B22,'PO F'!$X$5:$X$72)+SUMIF('PO H'!$D$5:$D$72,CLUBS!$B22,'PO H'!$X$5:$X$72)+SUMIF('PU F'!$D$5:$D$72,CLUBS!$B22,'PU F'!$X$5:$X$72)+SUMIF('PU H'!$D$5:$D$72,CLUBS!$B22,'PU H'!$X$5:$X$72)+SUMIF('BE F'!$D$5:$D$72,CLUBS!$B22,'BE F'!$X$5:$X$72)+SUMIF('BE H'!$D$5:$D$72,CLUBS!$B22,'BE H'!$X$5:$X$72)+SUMIF('MI F'!$D$5:$D$72,CLUBS!$B22,'MI F'!$X$5:$X$72)+SUMIF('MI H'!$D$5:$D$72,CLUBS!$B22,'MI H'!$X$5:$X$72)+SUMIF('CA F'!$D$5:$D$72,CLUBS!$B22,'CA F'!$X$5:$X$72)+SUMIF('CA H'!$D$5:$D$72,CLUBS!$B22,'CA H'!$X$5:$X$72)+SUMIF('JU F'!$D$5:$D$72,CLUBS!$B22,'JU F'!$X$5:$X$72)+SUMIF('JU H'!$D$5:$D$72,CLUBS!$B22,'JU H'!$X$5:$X$72)</f>
        <v>0</v>
      </c>
      <c r="W22" s="26">
        <f>COUNTIFS('MP F'!$D$5:$D$72,CLUBS!$B22,'MP F'!$Y$5:$Y$72,"&gt;0")+COUNTIFS('MP H'!$D$5:$D$72,CLUBS!$B22,'MP H'!$Y$5:$Y$72,"&gt;0")+COUNTIFS('PO F'!$D$5:$D$72,CLUBS!$B22,'PO F'!$Y$5:$Y$72,"&gt;0")+COUNTIFS('PO H'!$D$5:$D$72,CLUBS!$B22,'PO H'!$Y$5:$Y$72,"&gt;0")+COUNTIFS('PU F'!$D$5:$D$72,CLUBS!$B22,'PU F'!$Y$5:$Y$72,"&gt;0")+COUNTIFS('PU H'!$D$5:$D$72,CLUBS!$B22,'PU H'!$Y$5:$Y$72,"&gt;0")+COUNTIFS('BE F'!$D$5:$D$72,CLUBS!$B22,'BE F'!$Y$5:$Y$72,"&gt;0")+COUNTIFS('BE H'!$D$5:$D$72,CLUBS!$B22,'BE H'!$Y$5:$Y$72,"&gt;0")+COUNTIFS('MI F'!$D$5:$D$72,CLUBS!$B22,'MI F'!$Y$5:$Y$72,"&gt;0")+COUNTIFS('MI H'!$D$5:$D$72,CLUBS!$B22,'MI H'!$Y$5:$Y$72,"&gt;0")+COUNTIFS('CA F'!$D$5:$D$72,CLUBS!$B22,'CA F'!$Y$5:$Y$72,"&gt;0")+COUNTIFS('CA H'!$D$5:$D$72,CLUBS!$B22,'CA H'!$Y$5:$Y$72,"&gt;0")+COUNTIFS('JU F'!$D$5:$D$72,CLUBS!$B22,'JU F'!$Y$5:$Y$72,"&gt;0")+COUNTIFS('JU H'!$D$5:$D$72,CLUBS!$B22,'JU H'!$Y$5:$Y$72,"&gt;0")</f>
        <v>0</v>
      </c>
      <c r="X22" s="26">
        <f>SUMIF('MP F'!$D$5:$D$72,CLUBS!$B22,'MP F'!$Z$5:$Z$72)+SUMIF('MP H'!$D$5:$D$72,CLUBS!$B22,'MP H'!$Z$5:$Z$72)+SUMIF('PO F'!$D$5:$D$72,CLUBS!$B22,'PO F'!$Z$5:$Z$72)+SUMIF('PO H'!$D$5:$D$72,CLUBS!$B22,'PO H'!$Z$5:$Z$72)+SUMIF('PU F'!$D$5:$D$72,CLUBS!$B22,'PU F'!$Z$5:$Z$72)+SUMIF('PU H'!$D$5:$D$72,CLUBS!$B22,'PU H'!$Z$5:$Z$72)+SUMIF('BE F'!$D$5:$D$72,CLUBS!$B22,'BE F'!$Z$5:$Z$72)+SUMIF('BE H'!$D$5:$D$72,CLUBS!$B22,'BE H'!$Z$5:$Z$72)+SUMIF('MI F'!$D$5:$D$72,CLUBS!$B22,'MI F'!$Z$5:$Z$72)+SUMIF('MI H'!$D$5:$D$72,CLUBS!$B22,'MI H'!$Z$5:$Z$72)+SUMIF('CA F'!$D$5:$D$72,CLUBS!$B22,'CA F'!$Z$5:$Z$72)+SUMIF('CA H'!$D$5:$D$72,CLUBS!$B22,'CA H'!$Z$5:$Z$72)+SUMIF('JU F'!$D$5:$D$72,CLUBS!$B22,'JU F'!$Z$5:$Z$72)+SUMIF('JU H'!$D$5:$D$72,CLUBS!$B22,'JU H'!$Z$5:$Z$72)</f>
        <v>0</v>
      </c>
      <c r="Y22" s="26">
        <f>COUNTIFS('MP F'!$D$5:$D$72,CLUBS!$B22,'MP F'!$AA$5:$AA$72,"&gt;0")+COUNTIFS('MP H'!$D$5:$D$72,CLUBS!$B22,'MP H'!$AA$5:$AA$72,"&gt;0")+COUNTIFS('PO F'!$D$5:$D$72,CLUBS!$B22,'PO F'!$AA$5:$AA$72,"&gt;0")+COUNTIFS('PO H'!$D$5:$D$72,CLUBS!$B22,'PO H'!$AA$5:$AA$72,"&gt;0")+COUNTIFS('PU F'!$D$5:$D$72,CLUBS!$B22,'PU F'!$AA$5:$AA$72,"&gt;0")+COUNTIFS('PU H'!$D$5:$D$72,CLUBS!$B22,'PU H'!$AA$5:$AA$72,"&gt;0")+COUNTIFS('BE F'!$D$5:$D$72,CLUBS!$B22,'BE F'!$AA$5:$AA$72,"&gt;0")+COUNTIFS('BE H'!$D$5:$D$72,CLUBS!$B22,'BE H'!$AA$5:$AA$72,"&gt;0")+COUNTIFS('MI F'!$D$5:$D$72,CLUBS!$B22,'MI F'!$AA$5:$AA$72,"&gt;0")+COUNTIFS('MI H'!$D$5:$D$72,CLUBS!$B22,'MI H'!$AA$5:$AA$72,"&gt;0")+COUNTIFS('CA F'!$D$5:$D$72,CLUBS!$B22,'CA F'!$AA$5:$AA$72,"&gt;0")+COUNTIFS('CA H'!$D$5:$D$72,CLUBS!$B22,'CA H'!$AA$5:$AA$72,"&gt;0")+COUNTIFS('JU F'!$D$5:$D$72,CLUBS!$B22,'JU F'!$AA$5:$AA$72,"&gt;0")+COUNTIFS('JU H'!$D$5:$D$72,CLUBS!$B22,'JU H'!$AA$5:$AA$72,"&gt;0")</f>
        <v>0</v>
      </c>
      <c r="Z22" s="26">
        <f>SUMIF('MP F'!$D$5:$D$72,CLUBS!$B22,'MP F'!$AB$5:$AB$72)+SUMIF('MP H'!$D$5:$D$72,CLUBS!$B22,'MP H'!$AB$5:$AB$72)+SUMIF('PO F'!$D$5:$D$72,CLUBS!$B22,'PO F'!$AB$5:$AB$72)+SUMIF('PO H'!$D$5:$D$72,CLUBS!$B22,'PO H'!$AB$5:$AB$72)+SUMIF('PU F'!$D$5:$D$72,CLUBS!$B22,'PU F'!$AB$5:$AB$72)+SUMIF('PU H'!$D$5:$D$72,CLUBS!$B22,'PU H'!$AB$5:$AB$72)+SUMIF('BE F'!$D$5:$D$72,CLUBS!$B22,'BE F'!$AB$5:$AB$72)+SUMIF('BE H'!$D$5:$D$72,CLUBS!$B22,'BE H'!$AB$5:$AB$72)+SUMIF('MI F'!$D$5:$D$72,CLUBS!$B22,'MI F'!$AB$5:$AB$72)+SUMIF('MI H'!$D$5:$D$72,CLUBS!$B22,'MI H'!$AB$5:$AB$72)+SUMIF('CA F'!$D$5:$D$72,CLUBS!$B22,'CA F'!$AB$5:$AB$72)+SUMIF('CA H'!$D$5:$D$72,CLUBS!$B22,'CA H'!$AB$5:$AB$72)+SUMIF('JU F'!$D$5:$D$72,CLUBS!$B22,'JU F'!$AB$5:$AB$72)+SUMIF('JU H'!$D$5:$D$72,CLUBS!$B22,'JU H'!$AB$5:$AB$72)</f>
        <v>0</v>
      </c>
      <c r="AA22" s="26">
        <f>COUNTIFS('MP F'!$D$5:$D$72,CLUBS!$B22,'MP F'!$AC$5:$AC$72,"&gt;0")+COUNTIFS('MP H'!$D$5:$D$72,CLUBS!$B22,'MP H'!$AC$5:$AC$72,"&gt;0")+COUNTIFS('PO F'!$D$5:$D$72,CLUBS!$B22,'PO F'!$AC$5:$AC$72,"&gt;0")+COUNTIFS('PO H'!$D$5:$D$72,CLUBS!$B22,'PO H'!$AC$5:$AC$72,"&gt;0")+COUNTIFS('PU F'!$D$5:$D$72,CLUBS!$B22,'PU F'!$AC$5:$AC$72,"&gt;0")+COUNTIFS('PU H'!$D$5:$D$72,CLUBS!$B22,'PU H'!$AC$5:$AC$72,"&gt;0")+COUNTIFS('BE F'!$D$5:$D$72,CLUBS!$B22,'BE F'!$AC$5:$AC$72,"&gt;0")+COUNTIFS('BE H'!$D$5:$D$72,CLUBS!$B22,'BE H'!$AC$5:$AC$72,"&gt;0")+COUNTIFS('MI F'!$D$5:$D$72,CLUBS!$B22,'MI F'!$AC$5:$AC$72,"&gt;0")+COUNTIFS('MI H'!$D$5:$D$72,CLUBS!$B22,'MI H'!$AC$5:$AC$72,"&gt;0")+COUNTIFS('CA F'!$D$5:$D$72,CLUBS!$B22,'CA F'!$AC$5:$AC$72,"&gt;0")+COUNTIFS('CA H'!$D$5:$D$72,CLUBS!$B22,'CA H'!$AC$5:$AC$72,"&gt;0")+COUNTIFS('JU F'!$D$5:$D$72,CLUBS!$B22,'JU F'!$AC$5:$AC$72,"&gt;0")+COUNTIFS('JU H'!$D$5:$D$72,CLUBS!$B22,'JU H'!$AC$5:$AC$72,"&gt;0")</f>
        <v>0</v>
      </c>
      <c r="AB22" s="26">
        <f>SUMIF('MP F'!$D$5:$D$72,CLUBS!$B22,'MP F'!$AD$5:$AD$72)+SUMIF('MP H'!$D$5:$D$72,CLUBS!$B22,'MP H'!$AD$5:$AD$72)+SUMIF('PO F'!$D$5:$D$72,CLUBS!$B22,'PO F'!$AD$5:$AD$72)+SUMIF('PO H'!$D$5:$D$72,CLUBS!$B22,'PO H'!$AD$5:$AD$72)+SUMIF('PU F'!$D$5:$D$72,CLUBS!$B22,'PU F'!$AD$5:$AD$72)+SUMIF('PU H'!$D$5:$D$72,CLUBS!$B22,'PU H'!$AD$5:$AD$72)+SUMIF('BE F'!$D$5:$D$72,CLUBS!$B22,'BE F'!$AD$5:$AD$72)+SUMIF('BE H'!$D$5:$D$72,CLUBS!$B22,'BE H'!$AD$5:$AD$72)+SUMIF('MI F'!$D$5:$D$72,CLUBS!$B22,'MI F'!$AD$5:$AD$72)+SUMIF('MI H'!$D$5:$D$72,CLUBS!$B22,'MI H'!$AD$5:$AD$72)+SUMIF('CA F'!$D$5:$D$72,CLUBS!$B22,'CA F'!$AD$5:$AD$72)+SUMIF('CA H'!$D$5:$D$72,CLUBS!$B22,'CA H'!$AD$5:$AD$72)+SUMIF('JU F'!$D$5:$D$72,CLUBS!$B22,'JU F'!$AD$5:$AD$72)+SUMIF('JU H'!$D$5:$D$72,CLUBS!$B22,'JU H'!$AD$5:$AD$72)</f>
        <v>0</v>
      </c>
      <c r="AC22" s="26">
        <f>COUNTIFS('MP F'!$D$5:$D$72,CLUBS!$B22,'MP F'!$AE$5:$AE$72,"&gt;0")+COUNTIFS('MP H'!$D$5:$D$72,CLUBS!$B22,'MP H'!$AE$5:$AE$72,"&gt;0")+COUNTIFS('PO F'!$D$5:$D$72,CLUBS!$B22,'PO F'!$AE$5:$AE$72,"&gt;0")+COUNTIFS('PO H'!$D$5:$D$72,CLUBS!$B22,'PO H'!$AE$5:$AE$72,"&gt;0")+COUNTIFS('PU F'!$D$5:$D$72,CLUBS!$B22,'PU F'!$AE$5:$AE$72,"&gt;0")+COUNTIFS('PU H'!$D$5:$D$72,CLUBS!$B22,'PU H'!$AE$5:$AE$72,"&gt;0")+COUNTIFS('BE F'!$D$5:$D$72,CLUBS!$B22,'BE F'!$AE$5:$AE$72,"&gt;0")+COUNTIFS('BE H'!$D$5:$D$72,CLUBS!$B22,'BE H'!$AE$5:$AE$72,"&gt;0")+COUNTIFS('MI F'!$D$5:$D$72,CLUBS!$B22,'MI F'!$AE$5:$AE$72,"&gt;0")+COUNTIFS('MI H'!$D$5:$D$72,CLUBS!$B22,'MI H'!$AE$5:$AE$72,"&gt;0")+COUNTIFS('CA F'!$D$5:$D$72,CLUBS!$B22,'CA F'!$AE$5:$AE$72,"&gt;0")+COUNTIFS('CA H'!$D$5:$D$72,CLUBS!$B22,'CA H'!$AE$5:$AE$72,"&gt;0")+COUNTIFS('JU F'!$D$5:$D$72,CLUBS!$B22,'JU F'!$AE$5:$AE$72,"&gt;0")+COUNTIFS('JU H'!$D$5:$D$72,CLUBS!$B22,'JU H'!$AE$5:$AE$72,"&gt;0")</f>
        <v>0</v>
      </c>
      <c r="AD22" s="26">
        <f>SUMIF('MP F'!$D$5:$D$72,CLUBS!$B22,'MP F'!$AF$5:$AF$72)+SUMIF('MP H'!$D$5:$D$72,CLUBS!$B22,'MP H'!$AF$5:$AF$72)+SUMIF('PO F'!$D$5:$D$72,CLUBS!$B22,'PO F'!$AF$5:$AF$72)+SUMIF('PO H'!$D$5:$D$72,CLUBS!$B22,'PO H'!$AF$5:$AF$72)+SUMIF('PU F'!$D$5:$D$72,CLUBS!$B22,'PU F'!$AF$5:$AF$72)+SUMIF('PU H'!$D$5:$D$72,CLUBS!$B22,'PU H'!$AF$5:$AF$72)+SUMIF('BE F'!$D$5:$D$72,CLUBS!$B22,'BE F'!$AF$5:$AF$72)+SUMIF('BE H'!$D$5:$D$72,CLUBS!$B22,'BE H'!$AF$5:$AF$72)+SUMIF('MI F'!$D$5:$D$72,CLUBS!$B22,'MI F'!$AF$5:$AF$72)+SUMIF('MI H'!$D$5:$D$72,CLUBS!$B22,'MI H'!$AF$5:$AF$72)+SUMIF('CA F'!$D$5:$D$72,CLUBS!$B22,'CA F'!$AF$5:$AF$72)+SUMIF('CA H'!$D$5:$D$72,CLUBS!$B22,'CA H'!$AF$5:$AF$72)+SUMIF('JU F'!$D$5:$D$72,CLUBS!$B22,'JU F'!$AF$5:$AF$72)+SUMIF('JU H'!$D$5:$D$72,CLUBS!$B22,'JU H'!$AF$5:$AF$72)</f>
        <v>0</v>
      </c>
      <c r="AE22" s="26">
        <f>COUNTIFS('MP F'!$D$5:$D$72,CLUBS!$B22,'MP F'!$AG$5:$AG$72,"&gt;0")+COUNTIFS('MP H'!$D$5:$D$72,CLUBS!$B22,'MP H'!$AG$5:$AG$72,"&gt;0")+COUNTIFS('PO F'!$D$5:$D$72,CLUBS!$B22,'PO F'!$AG$5:$AG$72,"&gt;0")+COUNTIFS('PO H'!$D$5:$D$72,CLUBS!$B22,'PO H'!$AG$5:$AG$72,"&gt;0")+COUNTIFS('PU F'!$D$5:$D$72,CLUBS!$B22,'PU F'!$AG$5:$AG$72,"&gt;0")+COUNTIFS('PU H'!$D$5:$D$72,CLUBS!$B22,'PU H'!$AG$5:$AG$72,"&gt;0")+COUNTIFS('BE F'!$D$5:$D$72,CLUBS!$B22,'BE F'!$AG$5:$AG$72,"&gt;0")+COUNTIFS('BE H'!$D$5:$D$72,CLUBS!$B22,'BE H'!$AG$5:$AG$72,"&gt;0")+COUNTIFS('MI F'!$D$5:$D$72,CLUBS!$B22,'MI F'!$AG$5:$AG$72,"&gt;0")+COUNTIFS('MI H'!$D$5:$D$72,CLUBS!$B22,'MI H'!$AG$5:$AG$72,"&gt;0")+COUNTIFS('CA F'!$D$5:$D$72,CLUBS!$B22,'CA F'!$AG$5:$AG$72,"&gt;0")+COUNTIFS('CA H'!$D$5:$D$72,CLUBS!$B22,'CA H'!$AG$5:$AG$72,"&gt;0")+COUNTIFS('JU F'!$D$5:$D$72,CLUBS!$B22,'JU F'!$AG$5:$AG$72,"&gt;0")+COUNTIFS('JU H'!$D$5:$D$72,CLUBS!$B22,'JU H'!$AG$5:$AG$72,"&gt;0")</f>
        <v>0</v>
      </c>
      <c r="AF22" s="26">
        <f>SUMIF('MP F'!$D$5:$D$72,CLUBS!$B22,'MP F'!$AH$5:$AH$72)+SUMIF('MP H'!$D$5:$D$72,CLUBS!$B22,'MP H'!$AH$5:$AH$72)+SUMIF('PO F'!$D$5:$D$72,CLUBS!$B22,'PO F'!$AH$5:$AH$72)+SUMIF('PO H'!$D$5:$D$72,CLUBS!$B22,'PO H'!$AH$5:$AH$72)+SUMIF('PU F'!$D$5:$D$72,CLUBS!$B22,'PU F'!$AH$5:$AH$72)+SUMIF('PU H'!$D$5:$D$72,CLUBS!$B22,'PU H'!$AH$5:$AH$72)+SUMIF('BE F'!$D$5:$D$72,CLUBS!$B22,'BE F'!$AH$5:$AH$72)+SUMIF('BE H'!$D$5:$D$72,CLUBS!$B22,'BE H'!$AH$5:$AH$72)+SUMIF('MI F'!$D$5:$D$72,CLUBS!$B22,'MI F'!$AH$5:$AH$72)+SUMIF('MI H'!$D$5:$D$72,CLUBS!$B22,'MI H'!$AH$5:$AH$72)+SUMIF('CA F'!$D$5:$D$72,CLUBS!$B22,'CA F'!$AH$5:$AH$72)+SUMIF('CA H'!$D$5:$D$72,CLUBS!$B22,'CA H'!$AH$5:$AH$72)+SUMIF('JU F'!$D$5:$D$72,CLUBS!$B22,'JU F'!$AH$5:$AH$72)+SUMIF('JU H'!$D$5:$D$72,CLUBS!$B22,'JU H'!$AH$5:$AH$72)</f>
        <v>0</v>
      </c>
      <c r="AG22" s="16">
        <f t="shared" si="2"/>
        <v>0</v>
      </c>
      <c r="AH22" s="28">
        <f t="shared" si="3"/>
        <v>0</v>
      </c>
      <c r="AI22" s="29">
        <f t="shared" si="4"/>
        <v>0</v>
      </c>
      <c r="AJ22" s="14">
        <f>COUNTIF('Licenciés Jeunes 2023'!F:F,CLUBS!B22)</f>
        <v>0</v>
      </c>
      <c r="AK22" s="27">
        <f t="shared" si="5"/>
        <v>0</v>
      </c>
      <c r="AL22" s="22"/>
    </row>
    <row r="23" spans="1:38" ht="13.5">
      <c r="A23" s="34">
        <f t="shared" si="0"/>
        <v>16</v>
      </c>
      <c r="B23" s="62" t="s">
        <v>66</v>
      </c>
      <c r="C23" s="14">
        <f>COUNTIFS('MP F'!$D$5:$D$72,CLUBS!$B23,'MP F'!$E$5:$E$72,"&gt;0")+COUNTIFS('MP H'!$D$5:$D$72,CLUBS!$B23,'MP H'!$E$5:$E$72,"&gt;0")+COUNTIFS('PO F'!$D$5:$D$72,CLUBS!$B23,'PO F'!$E$5:$E$72,"&gt;0")+COUNTIFS('PO H'!$D$5:$D$72,CLUBS!$B23,'PO H'!$E$5:$E$72,"&gt;0")+COUNTIFS('PU F'!$D$5:$D$72,CLUBS!$B23,'PU F'!$E$5:$E$72,"&gt;0")+COUNTIFS('PU H'!$D$5:$D$72,CLUBS!$B23,'PU H'!$E$5:$E$72,"&gt;0")+COUNTIFS('BE F'!$D$5:$D$72,CLUBS!$B23,'BE F'!$E$5:$E$72,"&gt;0")+COUNTIFS('BE H'!$D$5:$D$72,CLUBS!$B23,'BE H'!$E$5:$E$72,"&gt;0")+COUNTIFS('MI F'!$D$5:$D$72,CLUBS!$B23,'MI F'!$E$5:$E$72,"&gt;0")+COUNTIFS('MI H'!$D$5:$D$72,CLUBS!$B23,'MI H'!$E$5:$E$72,"&gt;0")+COUNTIFS('CA F'!$D$5:$D$72,CLUBS!$B23,'CA F'!$E$5:$E$72,"&gt;0")+COUNTIFS('CA H'!$D$5:$D$72,CLUBS!$B23,'CA H'!$E$5:$E$72,"&gt;0")+COUNTIFS('JU F'!$D$5:$D$72,CLUBS!$B23,'JU F'!$E$5:$E$72,"&gt;0")+COUNTIFS('JU H'!$D$5:$D$72,CLUBS!$B23,'JU H'!$E$5:$E$72,"&gt;0")</f>
        <v>0</v>
      </c>
      <c r="D23" s="27">
        <f>SUMIF('MP F'!$D$5:$D$72,CLUBS!$B23,'MP F'!$F$5:$F$72)+SUMIF('MP H'!$D$5:$D$72,CLUBS!$B23,'MP H'!$F$5:$F$72)+SUMIF('PO F'!$D$5:$D$72,CLUBS!$B23,'PO F'!$F$5:$F$72)+SUMIF('PO H'!$D$5:$D$72,CLUBS!$B23,'PO H'!$F$5:$F$72)+SUMIF('PU F'!$D$5:$D$72,CLUBS!$B23,'PU F'!$F$5:$F$72)+SUMIF('PU H'!$D$5:$D$72,CLUBS!$B23,'PU H'!$F$5:$F$72)+SUMIF('BE F'!$D$5:$D$72,CLUBS!$B23,'BE F'!$F$5:$F$72)+SUMIF('BE H'!$D$5:$D$72,CLUBS!$B23,'BE H'!$F$5:$F$72)+SUMIF('MI F'!$D$5:$D$72,CLUBS!$B23,'MI F'!$F$5:$F$72)+SUMIF('MI H'!$D$5:$D$72,CLUBS!$B23,'MI H'!$F$5:$F$72)+SUMIF('CA F'!$D$5:$D$72,CLUBS!$B23,'CA F'!$F$5:$F$72)+SUMIF('CA H'!$D$5:$D$72,CLUBS!$B23,'CA H'!$F$5:$F$72)+SUMIF('JU F'!$D$5:$D$72,CLUBS!$B23,'JU F'!$F$5:$F$72)+SUMIF('JU H'!$D$5:$D$72,CLUBS!$B23,'JU H'!$F$5:$F$72)</f>
        <v>0</v>
      </c>
      <c r="E23" s="67">
        <f>COUNTIFS('MP F'!$D$5:$D$72,CLUBS!$B23,'MP F'!$G$5:$G$72,"&gt;0")+COUNTIFS('MP H'!$D$5:$D$72,CLUBS!$B23,'MP H'!$G$5:$G$72,"&gt;0")+COUNTIFS('PO F'!$D$5:$D$72,CLUBS!$B23,'PO F'!$G$5:$G$72,"&gt;0")+COUNTIFS('PO H'!$D$5:$D$72,CLUBS!$B23,'PO H'!$G$5:$G$72,"&gt;0")+COUNTIFS('PU F'!$D$5:$D$72,CLUBS!$B23,'PU F'!$G$5:$G$72,"&gt;0")+COUNTIFS('PU H'!$D$5:$D$72,CLUBS!$B23,'PU H'!$G$5:$G$72,"&gt;0")+COUNTIFS('BE F'!$D$5:$D$72,CLUBS!$B23,'BE F'!$G$5:$G$72,"&gt;0")+COUNTIFS('BE H'!$D$5:$D$72,CLUBS!$B23,'BE H'!$G$5:$G$72,"&gt;0")+COUNTIFS('MI F'!$D$5:$D$72,CLUBS!$B23,'MI F'!$G$5:$G$72,"&gt;0")+COUNTIFS('MI H'!$D$5:$D$72,CLUBS!$B23,'MI H'!$G$5:$G$72,"&gt;0")+COUNTIFS('CA F'!$D$5:$D$72,CLUBS!$B23,'CA F'!$G$5:$G$72,"&gt;0")+COUNTIFS('CA H'!$D$5:$D$72,CLUBS!$B23,'CA H'!$G$5:$G$72,"&gt;0")+COUNTIFS('JU F'!$D$5:$D$72,CLUBS!$B23,'JU F'!$G$5:$G$72,"&gt;0")+COUNTIFS('JU H'!$D$5:$D$72,CLUBS!$B23,'JU H'!$G$5:$G$72,"&gt;0")</f>
        <v>0</v>
      </c>
      <c r="F23" s="68">
        <f>SUMIF('MP F'!$D$5:$D$72,CLUBS!$B23,'MP F'!$H$5:$H$72)+SUMIF('MP H'!$D$5:$D$72,CLUBS!$B23,'MP H'!$H$5:$H$72)+SUMIF('PO F'!$D$5:$D$72,CLUBS!$B23,'PO F'!$H$5:$H$72)+SUMIF('PO H'!$D$5:$D$72,CLUBS!$B23,'PO H'!$H$5:$H$72)+SUMIF('PU F'!$D$5:$D$72,CLUBS!$B23,'PU F'!$H$5:$H$72)+SUMIF('PU H'!$D$5:$D$72,CLUBS!$B23,'PU H'!$H$5:$H$72)+SUMIF('BE F'!$D$5:$D$72,CLUBS!$B23,'BE F'!$H$5:$H$72)+SUMIF('BE H'!$D$5:$D$72,CLUBS!$B23,'BE H'!$H$5:$H$72)+SUMIF('MI F'!$D$5:$D$72,CLUBS!$B23,'MI F'!$H$5:$H$72)+SUMIF('MI H'!$D$5:$D$72,CLUBS!$B23,'MI H'!$H$5:$H$72)+SUMIF('CA F'!$D$5:$D$72,CLUBS!$B23,'CA F'!$H$5:$H$72)+SUMIF('CA H'!$D$5:$D$72,CLUBS!$B23,'CA H'!$H$5:$H$72)+SUMIF('JU F'!$D$5:$D$72,CLUBS!$B23,'JU F'!$H$5:$H$72)+SUMIF('JU H'!$D$5:$D$72,CLUBS!$B23,'JU H'!$H$5:$H$72)</f>
        <v>0</v>
      </c>
      <c r="G23" s="14">
        <f>COUNTIFS('MP F'!$D$5:$D$72,CLUBS!$B23,'MP F'!$I$5:$I$72,"&gt;0")+COUNTIFS('MP H'!$D$5:$D$72,CLUBS!$B23,'MP H'!$I$5:$I$72,"&gt;0")+COUNTIFS('PO F'!$D$5:$D$72,CLUBS!$B23,'PO F'!$I$5:$I$72,"&gt;0")+COUNTIFS('PO H'!$D$5:$D$72,CLUBS!$B23,'PO H'!$I$5:$I$72,"&gt;0")+COUNTIFS('PU F'!$D$5:$D$72,CLUBS!$B23,'PU F'!$I$5:$I$72,"&gt;0")+COUNTIFS('PU H'!$D$5:$D$72,CLUBS!$B23,'PU H'!$I$5:$I$72,"&gt;0")+COUNTIFS('BE F'!$D$5:$D$72,CLUBS!$B23,'BE F'!$I$5:$I$72,"&gt;0")+COUNTIFS('BE H'!$D$5:$D$72,CLUBS!$B23,'BE H'!$I$5:$I$72,"&gt;0")+COUNTIFS('MI F'!$D$5:$D$72,CLUBS!$B23,'MI F'!$I$5:$I$72,"&gt;0")+COUNTIFS('MI H'!$D$5:$D$72,CLUBS!$B23,'MI H'!$I$5:$I$72,"&gt;0")+COUNTIFS('CA F'!$D$5:$D$72,CLUBS!$B23,'CA F'!$I$5:$I$72,"&gt;0")+COUNTIFS('CA H'!$D$5:$D$72,CLUBS!$B23,'CA H'!$I$5:$I$72,"&gt;0")+COUNTIFS('JU F'!$D$5:$D$72,CLUBS!$B23,'JU F'!$I$5:$I$72,"&gt;0")+COUNTIFS('JU H'!$D$5:$D$72,CLUBS!$B23,'JU H'!$I$5:$I$72,"&gt;0")</f>
        <v>0</v>
      </c>
      <c r="H23" s="26">
        <f>SUMIF('MP F'!$D$5:$D$72,CLUBS!$B23,'MP F'!$J$5:$J$72)+SUMIF('MP H'!$D$5:$D$72,CLUBS!$B23,'MP H'!$J$5:$J$72)+SUMIF('PO F'!$D$5:$D$72,CLUBS!$B23,'PO F'!$J$5:$J$72)+SUMIF('PO H'!$D$5:$D$72,CLUBS!$B23,'PO H'!$J$5:$J$72)+SUMIF('PU F'!$D$5:$D$72,CLUBS!$B23,'PU F'!$J$5:$J$72)+SUMIF('PU H'!$D$5:$D$72,CLUBS!$B23,'PU H'!$J$5:$J$72)+SUMIF('BE F'!$D$5:$D$72,CLUBS!$B23,'BE F'!$J$5:$J$72)+SUMIF('BE H'!$D$5:$D$72,CLUBS!$B23,'BE H'!$J$5:$J$72)+SUMIF('MI F'!$D$5:$D$72,CLUBS!$B23,'MI F'!$J$5:$J$72)+SUMIF('MI H'!$D$5:$D$72,CLUBS!$B23,'MI H'!$J$5:$J$72)+SUMIF('CA F'!$D$5:$D$72,CLUBS!$B23,'CA F'!$J$5:$J$72)+SUMIF('CA H'!$D$5:$D$72,CLUBS!$B23,'CA H'!$J$5:$J$72)+SUMIF('JU F'!$D$5:$D$72,CLUBS!$B23,'JU F'!$J$5:$J$72)+SUMIF('JU H'!$D$5:$D$72,CLUBS!$B23,'JU H'!$J$5:$J$72)</f>
        <v>0</v>
      </c>
      <c r="I23" s="67">
        <f>COUNTIFS('MP F'!$D$5:$D$72,CLUBS!$B23,'MP F'!$K$5:$K$72,"&gt;0")+COUNTIFS('MP H'!$D$5:$D$72,CLUBS!$B23,'MP H'!$K$5:$K$72,"&gt;0")+COUNTIFS('PO F'!$D$5:$D$72,CLUBS!$B23,'PO F'!$K$5:$K$72,"&gt;0")+COUNTIFS('PO H'!$D$5:$D$72,CLUBS!$B23,'PO H'!$K$5:$K$72,"&gt;0")+COUNTIFS('PU F'!$D$5:$D$72,CLUBS!$B23,'PU F'!$K$5:$K$72,"&gt;0")+COUNTIFS('PU H'!$D$5:$D$72,CLUBS!$B23,'PU H'!$K$5:$K$72,"&gt;0")+COUNTIFS('BE F'!$D$5:$D$72,CLUBS!$B23,'BE F'!$K$5:$K$72,"&gt;0")+COUNTIFS('BE H'!$D$5:$D$72,CLUBS!$B23,'BE H'!$K$5:$K$72,"&gt;0")+COUNTIFS('MI F'!$D$5:$D$72,CLUBS!$B23,'MI F'!$K$5:$K$72,"&gt;0")+COUNTIFS('MI H'!$D$5:$D$72,CLUBS!$B23,'MI H'!$K$5:$K$72,"&gt;0")+COUNTIFS('CA F'!$D$5:$D$72,CLUBS!$B23,'CA F'!$K$5:$K$72,"&gt;0")+COUNTIFS('CA H'!$D$5:$D$72,CLUBS!$B23,'CA H'!$K$5:$K$72,"&gt;0")+COUNTIFS('JU F'!$D$5:$D$72,CLUBS!$B23,'JU F'!$K$5:$K$72,"&gt;0")+COUNTIFS('JU H'!$D$5:$D$72,CLUBS!$B23,'JU H'!$K$5:$K$72,"&gt;0")</f>
        <v>0</v>
      </c>
      <c r="J23" s="67">
        <f>SUMIF('MP F'!$D$5:$D$72,CLUBS!$B23,'MP F'!$L$5:$L$72)+SUMIF('MP H'!$D$5:$D$72,CLUBS!$B23,'MP H'!$L$5:$L$72)+SUMIF('PO F'!$D$5:$D$72,CLUBS!$B23,'PO F'!$L$5:$L$72)+SUMIF('PO H'!$D$5:$D$72,CLUBS!$B23,'PO H'!$L$5:$L$72)+SUMIF('PU F'!$D$5:$D$72,CLUBS!$B23,'PU F'!$L$5:$L$72)+SUMIF('PU H'!$D$5:$D$72,CLUBS!$B23,'PU H'!$L$5:$L$72)+SUMIF('BE F'!$D$5:$D$72,CLUBS!$B23,'BE F'!$L$5:$L$72)+SUMIF('BE H'!$D$5:$D$72,CLUBS!$B23,'BE H'!$L$5:$L$72)+SUMIF('MI F'!$D$5:$D$72,CLUBS!$B23,'MI F'!$L$5:$L$72)+SUMIF('MI H'!$D$5:$D$72,CLUBS!$B23,'MI H'!$L$5:$L$72)+SUMIF('CA F'!$D$5:$D$72,CLUBS!$B23,'CA F'!$L$5:$L$72)+SUMIF('CA H'!$D$5:$D$72,CLUBS!$B23,'CA H'!$L$5:$L$72)+SUMIF('JU F'!$D$5:$D$72,CLUBS!$B23,'JU F'!$L$5:$L$72)+SUMIF('JU H'!$D$5:$D$72,CLUBS!$B23,'JU H'!$L$5:$L$72)</f>
        <v>0</v>
      </c>
      <c r="K23" s="26">
        <f>COUNTIFS('MP F'!$D$5:$D$72,CLUBS!$B23,'MP F'!$M$5:$M$72,"&gt;0")+COUNTIFS('MP H'!$D$5:$D$72,CLUBS!$B23,'MP H'!$M$5:$M$72,"&gt;0")+COUNTIFS('PO F'!$D$5:$D$72,CLUBS!$B23,'PO F'!$M$5:$M$72,"&gt;0")+COUNTIFS('PO H'!$D$5:$D$72,CLUBS!$B23,'PO H'!$M$5:$M$72,"&gt;0")+COUNTIFS('PU F'!$D$5:$D$72,CLUBS!$B23,'PU F'!$M$5:$M$72,"&gt;0")+COUNTIFS('PU H'!$D$5:$D$72,CLUBS!$B23,'PU H'!$M$5:$M$72,"&gt;0")+COUNTIFS('BE F'!$D$5:$D$72,CLUBS!$B23,'BE F'!$M$5:$M$72,"&gt;0")+COUNTIFS('BE H'!$D$5:$D$72,CLUBS!$B23,'BE H'!$M$5:$M$72,"&gt;0")+COUNTIFS('MI F'!$D$5:$D$72,CLUBS!$B23,'MI F'!$M$5:$M$72,"&gt;0")+COUNTIFS('MI H'!$D$5:$D$72,CLUBS!$B23,'MI H'!$M$5:$M$72,"&gt;0")+COUNTIFS('CA F'!$D$5:$D$72,CLUBS!$B23,'CA F'!$M$5:$M$72,"&gt;0")+COUNTIFS('CA H'!$D$5:$D$72,CLUBS!$B23,'CA H'!$M$5:$M$72,"&gt;0")+COUNTIFS('JU F'!$D$5:$D$72,CLUBS!$B23,'JU F'!$M$5:$M$72,"&gt;0")+COUNTIFS('JU H'!$D$5:$D$72,CLUBS!$B23,'JU H'!$M$5:$M$72,"&gt;0")</f>
        <v>0</v>
      </c>
      <c r="L23" s="26">
        <f>SUMIF('MP F'!$D$5:$D$72,CLUBS!$B23,'MP F'!$N$5:$N$72)+SUMIF('MP H'!$D$5:$D$72,CLUBS!$B23,'MP H'!$N$5:$N$72)+SUMIF('PO F'!$D$5:$D$72,CLUBS!$B23,'PO F'!$N$5:$N$72)+SUMIF('PO H'!$D$5:$D$72,CLUBS!$B23,'PO H'!$N$5:$N$72)+SUMIF('PU F'!$D$5:$D$72,CLUBS!$B23,'PU F'!$N$5:$N$72)+SUMIF('PU H'!$D$5:$D$72,CLUBS!$B23,'PU H'!$N$5:$N$72)+SUMIF('BE F'!$D$5:$D$72,CLUBS!$B23,'BE F'!$N$5:$N$72)+SUMIF('BE H'!$D$5:$D$72,CLUBS!$B23,'BE H'!$N$5:$N$72)+SUMIF('MI F'!$D$5:$D$72,CLUBS!$B23,'MI F'!$N$5:$N$72)+SUMIF('MI H'!$D$5:$D$72,CLUBS!$B23,'MI H'!$N$5:$N$72)+SUMIF('CA F'!$D$5:$D$72,CLUBS!$B23,'CA F'!$N$5:$N$72)+SUMIF('CA H'!$D$5:$D$72,CLUBS!$B23,'CA H'!$N$5:$N$72)+SUMIF('JU F'!$D$5:$D$72,CLUBS!$B23,'JU F'!$N$5:$N$72)+SUMIF('JU H'!$D$5:$D$72,CLUBS!$B23,'JU H'!$N$5:$N$72)</f>
        <v>0</v>
      </c>
      <c r="M23" s="67">
        <f>COUNTIFS('MP F'!$D$5:$D$72,CLUBS!$B23,'MP F'!$O$5:$O$72,"&gt;0")+COUNTIFS('MP H'!$D$5:$D$72,CLUBS!$B23,'MP H'!$O$5:$O$72,"&gt;0")+COUNTIFS('PO F'!$D$5:$D$72,CLUBS!$B23,'PO F'!$O$5:$O$72,"&gt;0")+COUNTIFS('PO H'!$D$5:$D$72,CLUBS!$B23,'PO H'!$O$5:$O$72,"&gt;0")+COUNTIFS('PU F'!$D$5:$D$72,CLUBS!$B23,'PU F'!$O$5:$O$72,"&gt;0")+COUNTIFS('PU H'!$D$5:$D$72,CLUBS!$B23,'PU H'!$O$5:$O$72,"&gt;0")+COUNTIFS('BE F'!$D$5:$D$72,CLUBS!$B23,'BE F'!$O$5:$O$72,"&gt;0")+COUNTIFS('BE H'!$D$5:$D$72,CLUBS!$B23,'BE H'!$O$5:$O$72,"&gt;0")+COUNTIFS('MI F'!$D$5:$D$72,CLUBS!$B23,'MI F'!$O$5:$O$72,"&gt;0")+COUNTIFS('MI H'!$D$5:$D$72,CLUBS!$B23,'MI H'!$O$5:$O$72,"&gt;0")+COUNTIFS('CA F'!$D$5:$D$72,CLUBS!$B23,'CA F'!$O$5:$O$72,"&gt;0")+COUNTIFS('CA H'!$D$5:$D$72,CLUBS!$B23,'CA H'!$O$5:$O$72,"&gt;0")+COUNTIFS('JU F'!$D$5:$D$72,CLUBS!$B23,'JU F'!$O$5:$O$72,"&gt;0")+COUNTIFS('JU H'!$D$5:$D$72,CLUBS!$B23,'JU H'!$O$5:$O$72,"&gt;0")</f>
        <v>0</v>
      </c>
      <c r="N23" s="67">
        <f>SUMIF('MP F'!$D$5:$D$72,CLUBS!$B23,'MP F'!$P$5:$P$72)+SUMIF('MP H'!$D$5:$D$72,CLUBS!$B23,'MP H'!$P$5:$P$72)+SUMIF('PO F'!$D$5:$D$72,CLUBS!$B23,'PO F'!$P$5:$P$72)+SUMIF('PO H'!$D$5:$D$72,CLUBS!$B23,'PO H'!$P$5:$P$72)+SUMIF('PU F'!$D$5:$D$72,CLUBS!$B23,'PU F'!$P$5:$P$72)+SUMIF('PU H'!$D$5:$D$72,CLUBS!$B23,'PU H'!$P$5:$P$72)+SUMIF('BE F'!$D$5:$D$72,CLUBS!$B23,'BE F'!$P$5:$P$72)+SUMIF('BE H'!$D$5:$D$72,CLUBS!$B23,'BE H'!$P$5:$P$72)+SUMIF('MI F'!$D$5:$D$72,CLUBS!$B23,'MI F'!$P$5:$P$72)+SUMIF('MI H'!$D$5:$D$72,CLUBS!$B23,'MI H'!$P$5:$P$72)+SUMIF('CA F'!$D$5:$D$72,CLUBS!$B23,'CA F'!$P$5:$P$72)+SUMIF('CA H'!$D$5:$D$72,CLUBS!$B23,'CA H'!$P$5:$P$72)+SUMIF('JU F'!$D$5:$D$72,CLUBS!$B23,'JU F'!$P$5:$P$72)+SUMIF('JU H'!$D$5:$D$72,CLUBS!$B23,'JU H'!$P$5:$P$72)</f>
        <v>0</v>
      </c>
      <c r="O23" s="26">
        <f>COUNTIFS('MP F'!$D$5:$D$72,CLUBS!$B23,'MP F'!$Q$5:$Q$72,"&gt;0")+COUNTIFS('MP H'!$D$5:$D$72,CLUBS!$B23,'MP H'!$Q$5:$Q$72,"&gt;0")+COUNTIFS('PO F'!$D$5:$D$72,CLUBS!$B23,'PO F'!$Q$5:$Q$72,"&gt;0")+COUNTIFS('PO H'!$D$5:$D$72,CLUBS!$B23,'PO H'!$Q$5:$Q$72,"&gt;0")+COUNTIFS('PU F'!$D$5:$D$72,CLUBS!$B23,'PU F'!$Q$5:$Q$72,"&gt;0")+COUNTIFS('PU H'!$D$5:$D$72,CLUBS!$B23,'PU H'!$Q$5:$Q$72,"&gt;0")+COUNTIFS('BE F'!$D$5:$D$72,CLUBS!$B23,'BE F'!$Q$5:$Q$72,"&gt;0")+COUNTIFS('BE H'!$D$5:$D$72,CLUBS!$B23,'BE H'!$Q$5:$Q$72,"&gt;0")+COUNTIFS('MI F'!$D$5:$D$72,CLUBS!$B23,'MI F'!$Q$5:$Q$72,"&gt;0")+COUNTIFS('MI H'!$D$5:$D$72,CLUBS!$B23,'MI H'!$Q$5:$Q$72,"&gt;0")+COUNTIFS('CA F'!$D$5:$D$72,CLUBS!$B23,'CA F'!$Q$5:$Q$72,"&gt;0")+COUNTIFS('CA H'!$D$5:$D$72,CLUBS!$B23,'CA H'!$Q$5:$Q$72,"&gt;0")+COUNTIFS('JU F'!$D$5:$D$72,CLUBS!$B23,'JU F'!$Q$5:$Q$72,"&gt;0")+COUNTIFS('JU H'!$D$5:$D$72,CLUBS!$B23,'JU H'!$Q$5:$Q$72,"&gt;0")</f>
        <v>0</v>
      </c>
      <c r="P23" s="26">
        <f>SUMIF('MP F'!$D$5:$D$72,CLUBS!$B23,'MP F'!$R$5:$R$72)+SUMIF('MP H'!$D$5:$D$72,CLUBS!$B23,'MP H'!$R$5:$R$72)+SUMIF('PO F'!$D$5:$D$72,CLUBS!$B23,'PO F'!$R$5:$R$72)+SUMIF('PO H'!$D$5:$D$72,CLUBS!$B23,'PO H'!$R$5:$R$72)+SUMIF('PU F'!$D$5:$D$72,CLUBS!$B23,'PU F'!$R$5:$R$72)+SUMIF('PU H'!$D$5:$D$72,CLUBS!$B23,'PU H'!$R$5:$R$72)+SUMIF('BE F'!$D$5:$D$72,CLUBS!$B23,'BE F'!$R$5:$R$72)+SUMIF('BE H'!$D$5:$D$72,CLUBS!$B23,'BE H'!$R$5:$R$72)+SUMIF('MI F'!$D$5:$D$72,CLUBS!$B23,'MI F'!$R$5:$R$72)+SUMIF('MI H'!$D$5:$D$72,CLUBS!$B23,'MI H'!$R$5:$R$72)+SUMIF('CA F'!$D$5:$D$72,CLUBS!$B23,'CA F'!$R$5:$R$72)+SUMIF('CA H'!$D$5:$D$72,CLUBS!$B23,'CA H'!$R$5:$R$72)+SUMIF('JU F'!$D$5:$D$72,CLUBS!$B23,'JU F'!$R$5:$R$72)+SUMIF('JU H'!$D$5:$D$72,CLUBS!$B23,'JU H'!$R$5:$R$72)</f>
        <v>0</v>
      </c>
      <c r="Q23" s="67">
        <f>COUNTIFS('MP F'!$D$5:$D$72,CLUBS!$B23,'MP F'!$S$5:$S$72,"&gt;0")+COUNTIFS('MP H'!$D$5:$D$72,CLUBS!$B23,'MP H'!$S$5:$S$72,"&gt;0")+COUNTIFS('PO F'!$D$5:$D$72,CLUBS!$B23,'PO F'!$S$5:$S$72,"&gt;0")+COUNTIFS('PO H'!$D$5:$D$72,CLUBS!$B23,'PO H'!$S$5:$S$72,"&gt;0")+COUNTIFS('PU F'!$D$5:$D$72,CLUBS!$B23,'PU F'!$S$5:$S$72,"&gt;0")+COUNTIFS('PU H'!$D$5:$D$72,CLUBS!$B23,'PU H'!$S$5:$S$72,"&gt;0")+COUNTIFS('BE F'!$D$5:$D$72,CLUBS!$B23,'BE F'!$S$5:$S$72,"&gt;0")+COUNTIFS('BE H'!$D$5:$D$72,CLUBS!$B23,'BE H'!$S$5:$S$72,"&gt;0")+COUNTIFS('MI F'!$D$5:$D$72,CLUBS!$B23,'MI F'!$S$5:$S$72,"&gt;0")+COUNTIFS('MI H'!$D$5:$D$72,CLUBS!$B23,'MI H'!$S$5:$S$72,"&gt;0")+COUNTIFS('CA F'!$D$5:$D$72,CLUBS!$B23,'CA F'!$S$5:$S$72,"&gt;0")+COUNTIFS('CA H'!$D$5:$D$72,CLUBS!$B23,'CA H'!$S$5:$S$72,"&gt;0")+COUNTIFS('JU F'!$D$5:$D$72,CLUBS!$B23,'JU F'!$S$5:$S$72,"&gt;0")+COUNTIFS('JU H'!$D$5:$D$72,CLUBS!$B23,'JU H'!$S$5:$S$72,"&gt;0")</f>
        <v>0</v>
      </c>
      <c r="R23" s="67">
        <f>SUMIF('MP F'!$D$5:$D$72,CLUBS!$B23,'MP F'!$T$5:$T$72)+SUMIF('MP H'!$D$5:$D$72,CLUBS!$B23,'MP H'!$T$5:$T$72)+SUMIF('PO F'!$D$5:$D$72,CLUBS!$B23,'PO F'!$T$5:$T$72)+SUMIF('PO H'!$D$5:$D$72,CLUBS!$B23,'PO H'!$T$5:$T$72)+SUMIF('PU F'!$D$5:$D$72,CLUBS!$B23,'PU F'!$T$5:$T$72)+SUMIF('PU H'!$D$5:$D$72,CLUBS!$B23,'PU H'!$T$5:$T$72)+SUMIF('BE F'!$D$5:$D$72,CLUBS!$B23,'BE F'!$T$5:$T$72)+SUMIF('BE H'!$D$5:$D$72,CLUBS!$B23,'BE H'!$T$5:$T$72)+SUMIF('MI F'!$D$5:$D$72,CLUBS!$B23,'MI F'!$T$5:$T$72)+SUMIF('MI H'!$D$5:$D$72,CLUBS!$B23,'MI H'!$T$5:$T$72)+SUMIF('CA F'!$D$5:$D$72,CLUBS!$B23,'CA F'!$T$5:$T$72)+SUMIF('CA H'!$D$5:$D$72,CLUBS!$B23,'CA H'!$T$5:$T$72)+SUMIF('JU F'!$D$5:$D$72,CLUBS!$B23,'JU F'!$T$5:$T$72)+SUMIF('JU H'!$D$5:$D$72,CLUBS!$B23,'JU H'!$T$5:$T$72)</f>
        <v>0</v>
      </c>
      <c r="S23" s="26">
        <f>COUNTIFS('MP F'!$D$5:$D$72,CLUBS!$B23,'MP F'!$U$5:$U$72,"&gt;0")+COUNTIFS('MP H'!$D$5:$D$72,CLUBS!$B23,'MP H'!$U$5:$U$72,"&gt;0")+COUNTIFS('PO F'!$D$5:$D$72,CLUBS!$B23,'PO F'!$U$5:$U$72,"&gt;0")+COUNTIFS('PO H'!$D$5:$D$72,CLUBS!$B23,'PO H'!$U$5:$U$72,"&gt;0")+COUNTIFS('PU F'!$D$5:$D$72,CLUBS!$B23,'PU F'!$U$5:$U$72,"&gt;0")+COUNTIFS('PU H'!$D$5:$D$72,CLUBS!$B23,'PU H'!$U$5:$U$72,"&gt;0")+COUNTIFS('BE F'!$D$5:$D$72,CLUBS!$B23,'BE F'!$U$5:$U$72,"&gt;0")+COUNTIFS('BE H'!$D$5:$D$72,CLUBS!$B23,'BE H'!$U$5:$U$72,"&gt;0")+COUNTIFS('MI F'!$D$5:$D$72,CLUBS!$B23,'MI F'!$U$5:$U$72,"&gt;0")+COUNTIFS('MI H'!$D$5:$D$72,CLUBS!$B23,'MI H'!$U$5:$U$72,"&gt;0")+COUNTIFS('CA F'!$D$5:$D$72,CLUBS!$B23,'CA F'!$U$5:$U$72,"&gt;0")+COUNTIFS('CA H'!$D$5:$D$72,CLUBS!$B23,'CA H'!$U$5:$U$72,"&gt;0")+COUNTIFS('JU F'!$D$5:$D$72,CLUBS!$B23,'JU F'!$U$5:$U$72,"&gt;0")+COUNTIFS('JU H'!$D$5:$D$72,CLUBS!$B23,'JU H'!$U$5:$U$72,"&gt;0")</f>
        <v>0</v>
      </c>
      <c r="T23" s="26">
        <f>SUMIF('MP F'!$D$5:$D$72,CLUBS!$B23,'MP F'!$V$5:$V$72)+SUMIF('MP H'!$D$5:$D$72,CLUBS!$B23,'MP H'!$V$5:$V$72)+SUMIF('PO F'!$D$5:$D$72,CLUBS!$B23,'PO F'!$V$5:$V$72)+SUMIF('PO H'!$D$5:$D$72,CLUBS!$B23,'PO H'!$V$5:$V$72)+SUMIF('PU F'!$D$5:$D$72,CLUBS!$B23,'PU F'!$V$5:$V$72)+SUMIF('PU H'!$D$5:$D$72,CLUBS!$B23,'PU H'!$V$5:$V$72)+SUMIF('BE F'!$D$5:$D$72,CLUBS!$B23,'BE F'!$V$5:$V$72)+SUMIF('BE H'!$D$5:$D$72,CLUBS!$B23,'BE H'!$V$5:$V$72)+SUMIF('MI F'!$D$5:$D$72,CLUBS!$B23,'MI F'!$V$5:$V$72)+SUMIF('MI H'!$D$5:$D$72,CLUBS!$B23,'MI H'!$V$5:$V$72)+SUMIF('CA F'!$D$5:$D$72,CLUBS!$B23,'CA F'!$V$5:$V$72)+SUMIF('CA H'!$D$5:$D$72,CLUBS!$B23,'CA H'!$V$5:$V$72)+SUMIF('JU F'!$D$5:$D$72,CLUBS!$B23,'JU F'!$V$5:$V$72)+SUMIF('JU H'!$D$5:$D$72,CLUBS!$B23,'JU H'!$V$5:$V$72)</f>
        <v>0</v>
      </c>
      <c r="U23" s="67">
        <f>COUNTIFS('MP F'!$D$5:$D$72,CLUBS!$B23,'MP F'!$W$5:$W$72,"&gt;0")+COUNTIFS('MP H'!$D$5:$D$72,CLUBS!$B23,'MP H'!$W$5:$W$72,"&gt;0")+COUNTIFS('PO F'!$D$5:$D$72,CLUBS!$B23,'PO F'!$W$5:$W$72,"&gt;0")+COUNTIFS('PO H'!$D$5:$D$72,CLUBS!$B23,'PO H'!$W$5:$W$72,"&gt;0")+COUNTIFS('PU F'!$D$5:$D$72,CLUBS!$B23,'PU F'!$W$5:$W$72,"&gt;0")+COUNTIFS('PU H'!$D$5:$D$72,CLUBS!$B23,'PU H'!$W$5:$W$72,"&gt;0")+COUNTIFS('BE F'!$D$5:$D$72,CLUBS!$B23,'BE F'!$W$5:$W$72,"&gt;0")+COUNTIFS('BE H'!$D$5:$D$72,CLUBS!$B23,'BE H'!$W$5:$W$72,"&gt;0")+COUNTIFS('MI F'!$D$5:$D$72,CLUBS!$B23,'MI F'!$W$5:$W$72,"&gt;0")+COUNTIFS('MI H'!$D$5:$D$72,CLUBS!$B23,'MI H'!$W$5:$W$72,"&gt;0")+COUNTIFS('CA F'!$D$5:$D$72,CLUBS!$B23,'CA F'!$W$5:$W$72,"&gt;0")+COUNTIFS('CA H'!$D$5:$D$72,CLUBS!$B23,'CA H'!$W$5:$W$72,"&gt;0")+COUNTIFS('JU F'!$D$5:$D$72,CLUBS!$B23,'JU F'!$W$5:$W$72,"&gt;0")+COUNTIFS('JU H'!$D$5:$D$72,CLUBS!$B23,'JU H'!$W$5:$W$72,"&gt;0")</f>
        <v>0</v>
      </c>
      <c r="V23" s="67">
        <f>SUMIF('MP F'!$D$5:$D$72,CLUBS!$B23,'MP F'!$X$5:$X$72)+SUMIF('MP H'!$D$5:$D$72,CLUBS!$B23,'MP H'!$X$5:$X$72)+SUMIF('PO F'!$D$5:$D$72,CLUBS!$B23,'PO F'!$X$5:$X$72)+SUMIF('PO H'!$D$5:$D$72,CLUBS!$B23,'PO H'!$X$5:$X$72)+SUMIF('PU F'!$D$5:$D$72,CLUBS!$B23,'PU F'!$X$5:$X$72)+SUMIF('PU H'!$D$5:$D$72,CLUBS!$B23,'PU H'!$X$5:$X$72)+SUMIF('BE F'!$D$5:$D$72,CLUBS!$B23,'BE F'!$X$5:$X$72)+SUMIF('BE H'!$D$5:$D$72,CLUBS!$B23,'BE H'!$X$5:$X$72)+SUMIF('MI F'!$D$5:$D$72,CLUBS!$B23,'MI F'!$X$5:$X$72)+SUMIF('MI H'!$D$5:$D$72,CLUBS!$B23,'MI H'!$X$5:$X$72)+SUMIF('CA F'!$D$5:$D$72,CLUBS!$B23,'CA F'!$X$5:$X$72)+SUMIF('CA H'!$D$5:$D$72,CLUBS!$B23,'CA H'!$X$5:$X$72)+SUMIF('JU F'!$D$5:$D$72,CLUBS!$B23,'JU F'!$X$5:$X$72)+SUMIF('JU H'!$D$5:$D$72,CLUBS!$B23,'JU H'!$X$5:$X$72)</f>
        <v>0</v>
      </c>
      <c r="W23" s="26">
        <f>COUNTIFS('MP F'!$D$5:$D$72,CLUBS!$B23,'MP F'!$Y$5:$Y$72,"&gt;0")+COUNTIFS('MP H'!$D$5:$D$72,CLUBS!$B23,'MP H'!$Y$5:$Y$72,"&gt;0")+COUNTIFS('PO F'!$D$5:$D$72,CLUBS!$B23,'PO F'!$Y$5:$Y$72,"&gt;0")+COUNTIFS('PO H'!$D$5:$D$72,CLUBS!$B23,'PO H'!$Y$5:$Y$72,"&gt;0")+COUNTIFS('PU F'!$D$5:$D$72,CLUBS!$B23,'PU F'!$Y$5:$Y$72,"&gt;0")+COUNTIFS('PU H'!$D$5:$D$72,CLUBS!$B23,'PU H'!$Y$5:$Y$72,"&gt;0")+COUNTIFS('BE F'!$D$5:$D$72,CLUBS!$B23,'BE F'!$Y$5:$Y$72,"&gt;0")+COUNTIFS('BE H'!$D$5:$D$72,CLUBS!$B23,'BE H'!$Y$5:$Y$72,"&gt;0")+COUNTIFS('MI F'!$D$5:$D$72,CLUBS!$B23,'MI F'!$Y$5:$Y$72,"&gt;0")+COUNTIFS('MI H'!$D$5:$D$72,CLUBS!$B23,'MI H'!$Y$5:$Y$72,"&gt;0")+COUNTIFS('CA F'!$D$5:$D$72,CLUBS!$B23,'CA F'!$Y$5:$Y$72,"&gt;0")+COUNTIFS('CA H'!$D$5:$D$72,CLUBS!$B23,'CA H'!$Y$5:$Y$72,"&gt;0")+COUNTIFS('JU F'!$D$5:$D$72,CLUBS!$B23,'JU F'!$Y$5:$Y$72,"&gt;0")+COUNTIFS('JU H'!$D$5:$D$72,CLUBS!$B23,'JU H'!$Y$5:$Y$72,"&gt;0")</f>
        <v>0</v>
      </c>
      <c r="X23" s="26">
        <f>SUMIF('MP F'!$D$5:$D$72,CLUBS!$B23,'MP F'!$Z$5:$Z$72)+SUMIF('MP H'!$D$5:$D$72,CLUBS!$B23,'MP H'!$Z$5:$Z$72)+SUMIF('PO F'!$D$5:$D$72,CLUBS!$B23,'PO F'!$Z$5:$Z$72)+SUMIF('PO H'!$D$5:$D$72,CLUBS!$B23,'PO H'!$Z$5:$Z$72)+SUMIF('PU F'!$D$5:$D$72,CLUBS!$B23,'PU F'!$Z$5:$Z$72)+SUMIF('PU H'!$D$5:$D$72,CLUBS!$B23,'PU H'!$Z$5:$Z$72)+SUMIF('BE F'!$D$5:$D$72,CLUBS!$B23,'BE F'!$Z$5:$Z$72)+SUMIF('BE H'!$D$5:$D$72,CLUBS!$B23,'BE H'!$Z$5:$Z$72)+SUMIF('MI F'!$D$5:$D$72,CLUBS!$B23,'MI F'!$Z$5:$Z$72)+SUMIF('MI H'!$D$5:$D$72,CLUBS!$B23,'MI H'!$Z$5:$Z$72)+SUMIF('CA F'!$D$5:$D$72,CLUBS!$B23,'CA F'!$Z$5:$Z$72)+SUMIF('CA H'!$D$5:$D$72,CLUBS!$B23,'CA H'!$Z$5:$Z$72)+SUMIF('JU F'!$D$5:$D$72,CLUBS!$B23,'JU F'!$Z$5:$Z$72)+SUMIF('JU H'!$D$5:$D$72,CLUBS!$B23,'JU H'!$Z$5:$Z$72)</f>
        <v>0</v>
      </c>
      <c r="Y23" s="26">
        <f>COUNTIFS('MP F'!$D$5:$D$72,CLUBS!$B23,'MP F'!$AA$5:$AA$72,"&gt;0")+COUNTIFS('MP H'!$D$5:$D$72,CLUBS!$B23,'MP H'!$AA$5:$AA$72,"&gt;0")+COUNTIFS('PO F'!$D$5:$D$72,CLUBS!$B23,'PO F'!$AA$5:$AA$72,"&gt;0")+COUNTIFS('PO H'!$D$5:$D$72,CLUBS!$B23,'PO H'!$AA$5:$AA$72,"&gt;0")+COUNTIFS('PU F'!$D$5:$D$72,CLUBS!$B23,'PU F'!$AA$5:$AA$72,"&gt;0")+COUNTIFS('PU H'!$D$5:$D$72,CLUBS!$B23,'PU H'!$AA$5:$AA$72,"&gt;0")+COUNTIFS('BE F'!$D$5:$D$72,CLUBS!$B23,'BE F'!$AA$5:$AA$72,"&gt;0")+COUNTIFS('BE H'!$D$5:$D$72,CLUBS!$B23,'BE H'!$AA$5:$AA$72,"&gt;0")+COUNTIFS('MI F'!$D$5:$D$72,CLUBS!$B23,'MI F'!$AA$5:$AA$72,"&gt;0")+COUNTIFS('MI H'!$D$5:$D$72,CLUBS!$B23,'MI H'!$AA$5:$AA$72,"&gt;0")+COUNTIFS('CA F'!$D$5:$D$72,CLUBS!$B23,'CA F'!$AA$5:$AA$72,"&gt;0")+COUNTIFS('CA H'!$D$5:$D$72,CLUBS!$B23,'CA H'!$AA$5:$AA$72,"&gt;0")+COUNTIFS('JU F'!$D$5:$D$72,CLUBS!$B23,'JU F'!$AA$5:$AA$72,"&gt;0")+COUNTIFS('JU H'!$D$5:$D$72,CLUBS!$B23,'JU H'!$AA$5:$AA$72,"&gt;0")</f>
        <v>0</v>
      </c>
      <c r="Z23" s="26">
        <f>SUMIF('MP F'!$D$5:$D$72,CLUBS!$B23,'MP F'!$AB$5:$AB$72)+SUMIF('MP H'!$D$5:$D$72,CLUBS!$B23,'MP H'!$AB$5:$AB$72)+SUMIF('PO F'!$D$5:$D$72,CLUBS!$B23,'PO F'!$AB$5:$AB$72)+SUMIF('PO H'!$D$5:$D$72,CLUBS!$B23,'PO H'!$AB$5:$AB$72)+SUMIF('PU F'!$D$5:$D$72,CLUBS!$B23,'PU F'!$AB$5:$AB$72)+SUMIF('PU H'!$D$5:$D$72,CLUBS!$B23,'PU H'!$AB$5:$AB$72)+SUMIF('BE F'!$D$5:$D$72,CLUBS!$B23,'BE F'!$AB$5:$AB$72)+SUMIF('BE H'!$D$5:$D$72,CLUBS!$B23,'BE H'!$AB$5:$AB$72)+SUMIF('MI F'!$D$5:$D$72,CLUBS!$B23,'MI F'!$AB$5:$AB$72)+SUMIF('MI H'!$D$5:$D$72,CLUBS!$B23,'MI H'!$AB$5:$AB$72)+SUMIF('CA F'!$D$5:$D$72,CLUBS!$B23,'CA F'!$AB$5:$AB$72)+SUMIF('CA H'!$D$5:$D$72,CLUBS!$B23,'CA H'!$AB$5:$AB$72)+SUMIF('JU F'!$D$5:$D$72,CLUBS!$B23,'JU F'!$AB$5:$AB$72)+SUMIF('JU H'!$D$5:$D$72,CLUBS!$B23,'JU H'!$AB$5:$AB$72)</f>
        <v>0</v>
      </c>
      <c r="AA23" s="26">
        <f>COUNTIFS('MP F'!$D$5:$D$72,CLUBS!$B23,'MP F'!$AC$5:$AC$72,"&gt;0")+COUNTIFS('MP H'!$D$5:$D$72,CLUBS!$B23,'MP H'!$AC$5:$AC$72,"&gt;0")+COUNTIFS('PO F'!$D$5:$D$72,CLUBS!$B23,'PO F'!$AC$5:$AC$72,"&gt;0")+COUNTIFS('PO H'!$D$5:$D$72,CLUBS!$B23,'PO H'!$AC$5:$AC$72,"&gt;0")+COUNTIFS('PU F'!$D$5:$D$72,CLUBS!$B23,'PU F'!$AC$5:$AC$72,"&gt;0")+COUNTIFS('PU H'!$D$5:$D$72,CLUBS!$B23,'PU H'!$AC$5:$AC$72,"&gt;0")+COUNTIFS('BE F'!$D$5:$D$72,CLUBS!$B23,'BE F'!$AC$5:$AC$72,"&gt;0")+COUNTIFS('BE H'!$D$5:$D$72,CLUBS!$B23,'BE H'!$AC$5:$AC$72,"&gt;0")+COUNTIFS('MI F'!$D$5:$D$72,CLUBS!$B23,'MI F'!$AC$5:$AC$72,"&gt;0")+COUNTIFS('MI H'!$D$5:$D$72,CLUBS!$B23,'MI H'!$AC$5:$AC$72,"&gt;0")+COUNTIFS('CA F'!$D$5:$D$72,CLUBS!$B23,'CA F'!$AC$5:$AC$72,"&gt;0")+COUNTIFS('CA H'!$D$5:$D$72,CLUBS!$B23,'CA H'!$AC$5:$AC$72,"&gt;0")+COUNTIFS('JU F'!$D$5:$D$72,CLUBS!$B23,'JU F'!$AC$5:$AC$72,"&gt;0")+COUNTIFS('JU H'!$D$5:$D$72,CLUBS!$B23,'JU H'!$AC$5:$AC$72,"&gt;0")</f>
        <v>0</v>
      </c>
      <c r="AB23" s="26">
        <f>SUMIF('MP F'!$D$5:$D$72,CLUBS!$B23,'MP F'!$AD$5:$AD$72)+SUMIF('MP H'!$D$5:$D$72,CLUBS!$B23,'MP H'!$AD$5:$AD$72)+SUMIF('PO F'!$D$5:$D$72,CLUBS!$B23,'PO F'!$AD$5:$AD$72)+SUMIF('PO H'!$D$5:$D$72,CLUBS!$B23,'PO H'!$AD$5:$AD$72)+SUMIF('PU F'!$D$5:$D$72,CLUBS!$B23,'PU F'!$AD$5:$AD$72)+SUMIF('PU H'!$D$5:$D$72,CLUBS!$B23,'PU H'!$AD$5:$AD$72)+SUMIF('BE F'!$D$5:$D$72,CLUBS!$B23,'BE F'!$AD$5:$AD$72)+SUMIF('BE H'!$D$5:$D$72,CLUBS!$B23,'BE H'!$AD$5:$AD$72)+SUMIF('MI F'!$D$5:$D$72,CLUBS!$B23,'MI F'!$AD$5:$AD$72)+SUMIF('MI H'!$D$5:$D$72,CLUBS!$B23,'MI H'!$AD$5:$AD$72)+SUMIF('CA F'!$D$5:$D$72,CLUBS!$B23,'CA F'!$AD$5:$AD$72)+SUMIF('CA H'!$D$5:$D$72,CLUBS!$B23,'CA H'!$AD$5:$AD$72)+SUMIF('JU F'!$D$5:$D$72,CLUBS!$B23,'JU F'!$AD$5:$AD$72)+SUMIF('JU H'!$D$5:$D$72,CLUBS!$B23,'JU H'!$AD$5:$AD$72)</f>
        <v>0</v>
      </c>
      <c r="AC23" s="26">
        <f>COUNTIFS('MP F'!$D$5:$D$72,CLUBS!$B23,'MP F'!$AE$5:$AE$72,"&gt;0")+COUNTIFS('MP H'!$D$5:$D$72,CLUBS!$B23,'MP H'!$AE$5:$AE$72,"&gt;0")+COUNTIFS('PO F'!$D$5:$D$72,CLUBS!$B23,'PO F'!$AE$5:$AE$72,"&gt;0")+COUNTIFS('PO H'!$D$5:$D$72,CLUBS!$B23,'PO H'!$AE$5:$AE$72,"&gt;0")+COUNTIFS('PU F'!$D$5:$D$72,CLUBS!$B23,'PU F'!$AE$5:$AE$72,"&gt;0")+COUNTIFS('PU H'!$D$5:$D$72,CLUBS!$B23,'PU H'!$AE$5:$AE$72,"&gt;0")+COUNTIFS('BE F'!$D$5:$D$72,CLUBS!$B23,'BE F'!$AE$5:$AE$72,"&gt;0")+COUNTIFS('BE H'!$D$5:$D$72,CLUBS!$B23,'BE H'!$AE$5:$AE$72,"&gt;0")+COUNTIFS('MI F'!$D$5:$D$72,CLUBS!$B23,'MI F'!$AE$5:$AE$72,"&gt;0")+COUNTIFS('MI H'!$D$5:$D$72,CLUBS!$B23,'MI H'!$AE$5:$AE$72,"&gt;0")+COUNTIFS('CA F'!$D$5:$D$72,CLUBS!$B23,'CA F'!$AE$5:$AE$72,"&gt;0")+COUNTIFS('CA H'!$D$5:$D$72,CLUBS!$B23,'CA H'!$AE$5:$AE$72,"&gt;0")+COUNTIFS('JU F'!$D$5:$D$72,CLUBS!$B23,'JU F'!$AE$5:$AE$72,"&gt;0")+COUNTIFS('JU H'!$D$5:$D$72,CLUBS!$B23,'JU H'!$AE$5:$AE$72,"&gt;0")</f>
        <v>0</v>
      </c>
      <c r="AD23" s="26">
        <f>SUMIF('MP F'!$D$5:$D$72,CLUBS!$B23,'MP F'!$AF$5:$AF$72)+SUMIF('MP H'!$D$5:$D$72,CLUBS!$B23,'MP H'!$AF$5:$AF$72)+SUMIF('PO F'!$D$5:$D$72,CLUBS!$B23,'PO F'!$AF$5:$AF$72)+SUMIF('PO H'!$D$5:$D$72,CLUBS!$B23,'PO H'!$AF$5:$AF$72)+SUMIF('PU F'!$D$5:$D$72,CLUBS!$B23,'PU F'!$AF$5:$AF$72)+SUMIF('PU H'!$D$5:$D$72,CLUBS!$B23,'PU H'!$AF$5:$AF$72)+SUMIF('BE F'!$D$5:$D$72,CLUBS!$B23,'BE F'!$AF$5:$AF$72)+SUMIF('BE H'!$D$5:$D$72,CLUBS!$B23,'BE H'!$AF$5:$AF$72)+SUMIF('MI F'!$D$5:$D$72,CLUBS!$B23,'MI F'!$AF$5:$AF$72)+SUMIF('MI H'!$D$5:$D$72,CLUBS!$B23,'MI H'!$AF$5:$AF$72)+SUMIF('CA F'!$D$5:$D$72,CLUBS!$B23,'CA F'!$AF$5:$AF$72)+SUMIF('CA H'!$D$5:$D$72,CLUBS!$B23,'CA H'!$AF$5:$AF$72)+SUMIF('JU F'!$D$5:$D$72,CLUBS!$B23,'JU F'!$AF$5:$AF$72)+SUMIF('JU H'!$D$5:$D$72,CLUBS!$B23,'JU H'!$AF$5:$AF$72)</f>
        <v>0</v>
      </c>
      <c r="AE23" s="26">
        <f>COUNTIFS('MP F'!$D$5:$D$72,CLUBS!$B23,'MP F'!$AG$5:$AG$72,"&gt;0")+COUNTIFS('MP H'!$D$5:$D$72,CLUBS!$B23,'MP H'!$AG$5:$AG$72,"&gt;0")+COUNTIFS('PO F'!$D$5:$D$72,CLUBS!$B23,'PO F'!$AG$5:$AG$72,"&gt;0")+COUNTIFS('PO H'!$D$5:$D$72,CLUBS!$B23,'PO H'!$AG$5:$AG$72,"&gt;0")+COUNTIFS('PU F'!$D$5:$D$72,CLUBS!$B23,'PU F'!$AG$5:$AG$72,"&gt;0")+COUNTIFS('PU H'!$D$5:$D$72,CLUBS!$B23,'PU H'!$AG$5:$AG$72,"&gt;0")+COUNTIFS('BE F'!$D$5:$D$72,CLUBS!$B23,'BE F'!$AG$5:$AG$72,"&gt;0")+COUNTIFS('BE H'!$D$5:$D$72,CLUBS!$B23,'BE H'!$AG$5:$AG$72,"&gt;0")+COUNTIFS('MI F'!$D$5:$D$72,CLUBS!$B23,'MI F'!$AG$5:$AG$72,"&gt;0")+COUNTIFS('MI H'!$D$5:$D$72,CLUBS!$B23,'MI H'!$AG$5:$AG$72,"&gt;0")+COUNTIFS('CA F'!$D$5:$D$72,CLUBS!$B23,'CA F'!$AG$5:$AG$72,"&gt;0")+COUNTIFS('CA H'!$D$5:$D$72,CLUBS!$B23,'CA H'!$AG$5:$AG$72,"&gt;0")+COUNTIFS('JU F'!$D$5:$D$72,CLUBS!$B23,'JU F'!$AG$5:$AG$72,"&gt;0")+COUNTIFS('JU H'!$D$5:$D$72,CLUBS!$B23,'JU H'!$AG$5:$AG$72,"&gt;0")</f>
        <v>0</v>
      </c>
      <c r="AF23" s="26">
        <f>SUMIF('MP F'!$D$5:$D$72,CLUBS!$B23,'MP F'!$AH$5:$AH$72)+SUMIF('MP H'!$D$5:$D$72,CLUBS!$B23,'MP H'!$AH$5:$AH$72)+SUMIF('PO F'!$D$5:$D$72,CLUBS!$B23,'PO F'!$AH$5:$AH$72)+SUMIF('PO H'!$D$5:$D$72,CLUBS!$B23,'PO H'!$AH$5:$AH$72)+SUMIF('PU F'!$D$5:$D$72,CLUBS!$B23,'PU F'!$AH$5:$AH$72)+SUMIF('PU H'!$D$5:$D$72,CLUBS!$B23,'PU H'!$AH$5:$AH$72)+SUMIF('BE F'!$D$5:$D$72,CLUBS!$B23,'BE F'!$AH$5:$AH$72)+SUMIF('BE H'!$D$5:$D$72,CLUBS!$B23,'BE H'!$AH$5:$AH$72)+SUMIF('MI F'!$D$5:$D$72,CLUBS!$B23,'MI F'!$AH$5:$AH$72)+SUMIF('MI H'!$D$5:$D$72,CLUBS!$B23,'MI H'!$AH$5:$AH$72)+SUMIF('CA F'!$D$5:$D$72,CLUBS!$B23,'CA F'!$AH$5:$AH$72)+SUMIF('CA H'!$D$5:$D$72,CLUBS!$B23,'CA H'!$AH$5:$AH$72)+SUMIF('JU F'!$D$5:$D$72,CLUBS!$B23,'JU F'!$AH$5:$AH$72)+SUMIF('JU H'!$D$5:$D$72,CLUBS!$B23,'JU H'!$AH$5:$AH$72)</f>
        <v>0</v>
      </c>
      <c r="AG23" s="16">
        <f t="shared" si="2"/>
        <v>0</v>
      </c>
      <c r="AH23" s="28">
        <f t="shared" si="3"/>
        <v>0</v>
      </c>
      <c r="AI23" s="29">
        <f t="shared" si="4"/>
        <v>0</v>
      </c>
      <c r="AJ23" s="14">
        <f>COUNTIF('Licenciés Jeunes 2023'!F:F,CLUBS!B23)</f>
        <v>0</v>
      </c>
      <c r="AK23" s="27">
        <f t="shared" si="5"/>
        <v>0</v>
      </c>
      <c r="AL23" s="22"/>
    </row>
    <row r="24" spans="1:38" ht="13.5">
      <c r="A24" s="34">
        <f t="shared" si="0"/>
        <v>16</v>
      </c>
      <c r="B24" s="62" t="s">
        <v>1149</v>
      </c>
      <c r="C24" s="14">
        <f>COUNTIFS('MP F'!$D$5:$D$72,CLUBS!$B24,'MP F'!$E$5:$E$72,"&gt;0")+COUNTIFS('MP H'!$D$5:$D$72,CLUBS!$B24,'MP H'!$E$5:$E$72,"&gt;0")+COUNTIFS('PO F'!$D$5:$D$72,CLUBS!$B24,'PO F'!$E$5:$E$72,"&gt;0")+COUNTIFS('PO H'!$D$5:$D$72,CLUBS!$B24,'PO H'!$E$5:$E$72,"&gt;0")+COUNTIFS('PU F'!$D$5:$D$72,CLUBS!$B24,'PU F'!$E$5:$E$72,"&gt;0")+COUNTIFS('PU H'!$D$5:$D$72,CLUBS!$B24,'PU H'!$E$5:$E$72,"&gt;0")+COUNTIFS('BE F'!$D$5:$D$72,CLUBS!$B24,'BE F'!$E$5:$E$72,"&gt;0")+COUNTIFS('BE H'!$D$5:$D$72,CLUBS!$B24,'BE H'!$E$5:$E$72,"&gt;0")+COUNTIFS('MI F'!$D$5:$D$72,CLUBS!$B24,'MI F'!$E$5:$E$72,"&gt;0")+COUNTIFS('MI H'!$D$5:$D$72,CLUBS!$B24,'MI H'!$E$5:$E$72,"&gt;0")+COUNTIFS('CA F'!$D$5:$D$72,CLUBS!$B24,'CA F'!$E$5:$E$72,"&gt;0")+COUNTIFS('CA H'!$D$5:$D$72,CLUBS!$B24,'CA H'!$E$5:$E$72,"&gt;0")+COUNTIFS('JU F'!$D$5:$D$72,CLUBS!$B24,'JU F'!$E$5:$E$72,"&gt;0")+COUNTIFS('JU H'!$D$5:$D$72,CLUBS!$B24,'JU H'!$E$5:$E$72,"&gt;0")</f>
        <v>0</v>
      </c>
      <c r="D24" s="27">
        <f>SUMIF('MP F'!$D$5:$D$72,CLUBS!$B24,'MP F'!$F$5:$F$72)+SUMIF('MP H'!$D$5:$D$72,CLUBS!$B24,'MP H'!$F$5:$F$72)+SUMIF('PO F'!$D$5:$D$72,CLUBS!$B24,'PO F'!$F$5:$F$72)+SUMIF('PO H'!$D$5:$D$72,CLUBS!$B24,'PO H'!$F$5:$F$72)+SUMIF('PU F'!$D$5:$D$72,CLUBS!$B24,'PU F'!$F$5:$F$72)+SUMIF('PU H'!$D$5:$D$72,CLUBS!$B24,'PU H'!$F$5:$F$72)+SUMIF('BE F'!$D$5:$D$72,CLUBS!$B24,'BE F'!$F$5:$F$72)+SUMIF('BE H'!$D$5:$D$72,CLUBS!$B24,'BE H'!$F$5:$F$72)+SUMIF('MI F'!$D$5:$D$72,CLUBS!$B24,'MI F'!$F$5:$F$72)+SUMIF('MI H'!$D$5:$D$72,CLUBS!$B24,'MI H'!$F$5:$F$72)+SUMIF('CA F'!$D$5:$D$72,CLUBS!$B24,'CA F'!$F$5:$F$72)+SUMIF('CA H'!$D$5:$D$72,CLUBS!$B24,'CA H'!$F$5:$F$72)+SUMIF('JU F'!$D$5:$D$72,CLUBS!$B24,'JU F'!$F$5:$F$72)+SUMIF('JU H'!$D$5:$D$72,CLUBS!$B24,'JU H'!$F$5:$F$72)</f>
        <v>0</v>
      </c>
      <c r="E24" s="67">
        <f>COUNTIFS('MP F'!$D$5:$D$72,CLUBS!$B24,'MP F'!$G$5:$G$72,"&gt;0")+COUNTIFS('MP H'!$D$5:$D$72,CLUBS!$B24,'MP H'!$G$5:$G$72,"&gt;0")+COUNTIFS('PO F'!$D$5:$D$72,CLUBS!$B24,'PO F'!$G$5:$G$72,"&gt;0")+COUNTIFS('PO H'!$D$5:$D$72,CLUBS!$B24,'PO H'!$G$5:$G$72,"&gt;0")+COUNTIFS('PU F'!$D$5:$D$72,CLUBS!$B24,'PU F'!$G$5:$G$72,"&gt;0")+COUNTIFS('PU H'!$D$5:$D$72,CLUBS!$B24,'PU H'!$G$5:$G$72,"&gt;0")+COUNTIFS('BE F'!$D$5:$D$72,CLUBS!$B24,'BE F'!$G$5:$G$72,"&gt;0")+COUNTIFS('BE H'!$D$5:$D$72,CLUBS!$B24,'BE H'!$G$5:$G$72,"&gt;0")+COUNTIFS('MI F'!$D$5:$D$72,CLUBS!$B24,'MI F'!$G$5:$G$72,"&gt;0")+COUNTIFS('MI H'!$D$5:$D$72,CLUBS!$B24,'MI H'!$G$5:$G$72,"&gt;0")+COUNTIFS('CA F'!$D$5:$D$72,CLUBS!$B24,'CA F'!$G$5:$G$72,"&gt;0")+COUNTIFS('CA H'!$D$5:$D$72,CLUBS!$B24,'CA H'!$G$5:$G$72,"&gt;0")+COUNTIFS('JU F'!$D$5:$D$72,CLUBS!$B24,'JU F'!$G$5:$G$72,"&gt;0")+COUNTIFS('JU H'!$D$5:$D$72,CLUBS!$B24,'JU H'!$G$5:$G$72,"&gt;0")</f>
        <v>0</v>
      </c>
      <c r="F24" s="68">
        <f>SUMIF('MP F'!$D$5:$D$72,CLUBS!$B24,'MP F'!$H$5:$H$72)+SUMIF('MP H'!$D$5:$D$72,CLUBS!$B24,'MP H'!$H$5:$H$72)+SUMIF('PO F'!$D$5:$D$72,CLUBS!$B24,'PO F'!$H$5:$H$72)+SUMIF('PO H'!$D$5:$D$72,CLUBS!$B24,'PO H'!$H$5:$H$72)+SUMIF('PU F'!$D$5:$D$72,CLUBS!$B24,'PU F'!$H$5:$H$72)+SUMIF('PU H'!$D$5:$D$72,CLUBS!$B24,'PU H'!$H$5:$H$72)+SUMIF('BE F'!$D$5:$D$72,CLUBS!$B24,'BE F'!$H$5:$H$72)+SUMIF('BE H'!$D$5:$D$72,CLUBS!$B24,'BE H'!$H$5:$H$72)+SUMIF('MI F'!$D$5:$D$72,CLUBS!$B24,'MI F'!$H$5:$H$72)+SUMIF('MI H'!$D$5:$D$72,CLUBS!$B24,'MI H'!$H$5:$H$72)+SUMIF('CA F'!$D$5:$D$72,CLUBS!$B24,'CA F'!$H$5:$H$72)+SUMIF('CA H'!$D$5:$D$72,CLUBS!$B24,'CA H'!$H$5:$H$72)+SUMIF('JU F'!$D$5:$D$72,CLUBS!$B24,'JU F'!$H$5:$H$72)+SUMIF('JU H'!$D$5:$D$72,CLUBS!$B24,'JU H'!$H$5:$H$72)</f>
        <v>0</v>
      </c>
      <c r="G24" s="14">
        <f>COUNTIFS('MP F'!$D$5:$D$72,CLUBS!$B24,'MP F'!$I$5:$I$72,"&gt;0")+COUNTIFS('MP H'!$D$5:$D$72,CLUBS!$B24,'MP H'!$I$5:$I$72,"&gt;0")+COUNTIFS('PO F'!$D$5:$D$72,CLUBS!$B24,'PO F'!$I$5:$I$72,"&gt;0")+COUNTIFS('PO H'!$D$5:$D$72,CLUBS!$B24,'PO H'!$I$5:$I$72,"&gt;0")+COUNTIFS('PU F'!$D$5:$D$72,CLUBS!$B24,'PU F'!$I$5:$I$72,"&gt;0")+COUNTIFS('PU H'!$D$5:$D$72,CLUBS!$B24,'PU H'!$I$5:$I$72,"&gt;0")+COUNTIFS('BE F'!$D$5:$D$72,CLUBS!$B24,'BE F'!$I$5:$I$72,"&gt;0")+COUNTIFS('BE H'!$D$5:$D$72,CLUBS!$B24,'BE H'!$I$5:$I$72,"&gt;0")+COUNTIFS('MI F'!$D$5:$D$72,CLUBS!$B24,'MI F'!$I$5:$I$72,"&gt;0")+COUNTIFS('MI H'!$D$5:$D$72,CLUBS!$B24,'MI H'!$I$5:$I$72,"&gt;0")+COUNTIFS('CA F'!$D$5:$D$72,CLUBS!$B24,'CA F'!$I$5:$I$72,"&gt;0")+COUNTIFS('CA H'!$D$5:$D$72,CLUBS!$B24,'CA H'!$I$5:$I$72,"&gt;0")+COUNTIFS('JU F'!$D$5:$D$72,CLUBS!$B24,'JU F'!$I$5:$I$72,"&gt;0")+COUNTIFS('JU H'!$D$5:$D$72,CLUBS!$B24,'JU H'!$I$5:$I$72,"&gt;0")</f>
        <v>0</v>
      </c>
      <c r="H24" s="26">
        <f>SUMIF('MP F'!$D$5:$D$72,CLUBS!$B24,'MP F'!$J$5:$J$72)+SUMIF('MP H'!$D$5:$D$72,CLUBS!$B24,'MP H'!$J$5:$J$72)+SUMIF('PO F'!$D$5:$D$72,CLUBS!$B24,'PO F'!$J$5:$J$72)+SUMIF('PO H'!$D$5:$D$72,CLUBS!$B24,'PO H'!$J$5:$J$72)+SUMIF('PU F'!$D$5:$D$72,CLUBS!$B24,'PU F'!$J$5:$J$72)+SUMIF('PU H'!$D$5:$D$72,CLUBS!$B24,'PU H'!$J$5:$J$72)+SUMIF('BE F'!$D$5:$D$72,CLUBS!$B24,'BE F'!$J$5:$J$72)+SUMIF('BE H'!$D$5:$D$72,CLUBS!$B24,'BE H'!$J$5:$J$72)+SUMIF('MI F'!$D$5:$D$72,CLUBS!$B24,'MI F'!$J$5:$J$72)+SUMIF('MI H'!$D$5:$D$72,CLUBS!$B24,'MI H'!$J$5:$J$72)+SUMIF('CA F'!$D$5:$D$72,CLUBS!$B24,'CA F'!$J$5:$J$72)+SUMIF('CA H'!$D$5:$D$72,CLUBS!$B24,'CA H'!$J$5:$J$72)+SUMIF('JU F'!$D$5:$D$72,CLUBS!$B24,'JU F'!$J$5:$J$72)+SUMIF('JU H'!$D$5:$D$72,CLUBS!$B24,'JU H'!$J$5:$J$72)</f>
        <v>0</v>
      </c>
      <c r="I24" s="67">
        <f>COUNTIFS('MP F'!$D$5:$D$72,CLUBS!$B24,'MP F'!$K$5:$K$72,"&gt;0")+COUNTIFS('MP H'!$D$5:$D$72,CLUBS!$B24,'MP H'!$K$5:$K$72,"&gt;0")+COUNTIFS('PO F'!$D$5:$D$72,CLUBS!$B24,'PO F'!$K$5:$K$72,"&gt;0")+COUNTIFS('PO H'!$D$5:$D$72,CLUBS!$B24,'PO H'!$K$5:$K$72,"&gt;0")+COUNTIFS('PU F'!$D$5:$D$72,CLUBS!$B24,'PU F'!$K$5:$K$72,"&gt;0")+COUNTIFS('PU H'!$D$5:$D$72,CLUBS!$B24,'PU H'!$K$5:$K$72,"&gt;0")+COUNTIFS('BE F'!$D$5:$D$72,CLUBS!$B24,'BE F'!$K$5:$K$72,"&gt;0")+COUNTIFS('BE H'!$D$5:$D$72,CLUBS!$B24,'BE H'!$K$5:$K$72,"&gt;0")+COUNTIFS('MI F'!$D$5:$D$72,CLUBS!$B24,'MI F'!$K$5:$K$72,"&gt;0")+COUNTIFS('MI H'!$D$5:$D$72,CLUBS!$B24,'MI H'!$K$5:$K$72,"&gt;0")+COUNTIFS('CA F'!$D$5:$D$72,CLUBS!$B24,'CA F'!$K$5:$K$72,"&gt;0")+COUNTIFS('CA H'!$D$5:$D$72,CLUBS!$B24,'CA H'!$K$5:$K$72,"&gt;0")+COUNTIFS('JU F'!$D$5:$D$72,CLUBS!$B24,'JU F'!$K$5:$K$72,"&gt;0")+COUNTIFS('JU H'!$D$5:$D$72,CLUBS!$B24,'JU H'!$K$5:$K$72,"&gt;0")</f>
        <v>0</v>
      </c>
      <c r="J24" s="67">
        <f>SUMIF('MP F'!$D$5:$D$72,CLUBS!$B24,'MP F'!$L$5:$L$72)+SUMIF('MP H'!$D$5:$D$72,CLUBS!$B24,'MP H'!$L$5:$L$72)+SUMIF('PO F'!$D$5:$D$72,CLUBS!$B24,'PO F'!$L$5:$L$72)+SUMIF('PO H'!$D$5:$D$72,CLUBS!$B24,'PO H'!$L$5:$L$72)+SUMIF('PU F'!$D$5:$D$72,CLUBS!$B24,'PU F'!$L$5:$L$72)+SUMIF('PU H'!$D$5:$D$72,CLUBS!$B24,'PU H'!$L$5:$L$72)+SUMIF('BE F'!$D$5:$D$72,CLUBS!$B24,'BE F'!$L$5:$L$72)+SUMIF('BE H'!$D$5:$D$72,CLUBS!$B24,'BE H'!$L$5:$L$72)+SUMIF('MI F'!$D$5:$D$72,CLUBS!$B24,'MI F'!$L$5:$L$72)+SUMIF('MI H'!$D$5:$D$72,CLUBS!$B24,'MI H'!$L$5:$L$72)+SUMIF('CA F'!$D$5:$D$72,CLUBS!$B24,'CA F'!$L$5:$L$72)+SUMIF('CA H'!$D$5:$D$72,CLUBS!$B24,'CA H'!$L$5:$L$72)+SUMIF('JU F'!$D$5:$D$72,CLUBS!$B24,'JU F'!$L$5:$L$72)+SUMIF('JU H'!$D$5:$D$72,CLUBS!$B24,'JU H'!$L$5:$L$72)</f>
        <v>0</v>
      </c>
      <c r="K24" s="26">
        <f>COUNTIFS('MP F'!$D$5:$D$72,CLUBS!$B24,'MP F'!$M$5:$M$72,"&gt;0")+COUNTIFS('MP H'!$D$5:$D$72,CLUBS!$B24,'MP H'!$M$5:$M$72,"&gt;0")+COUNTIFS('PO F'!$D$5:$D$72,CLUBS!$B24,'PO F'!$M$5:$M$72,"&gt;0")+COUNTIFS('PO H'!$D$5:$D$72,CLUBS!$B24,'PO H'!$M$5:$M$72,"&gt;0")+COUNTIFS('PU F'!$D$5:$D$72,CLUBS!$B24,'PU F'!$M$5:$M$72,"&gt;0")+COUNTIFS('PU H'!$D$5:$D$72,CLUBS!$B24,'PU H'!$M$5:$M$72,"&gt;0")+COUNTIFS('BE F'!$D$5:$D$72,CLUBS!$B24,'BE F'!$M$5:$M$72,"&gt;0")+COUNTIFS('BE H'!$D$5:$D$72,CLUBS!$B24,'BE H'!$M$5:$M$72,"&gt;0")+COUNTIFS('MI F'!$D$5:$D$72,CLUBS!$B24,'MI F'!$M$5:$M$72,"&gt;0")+COUNTIFS('MI H'!$D$5:$D$72,CLUBS!$B24,'MI H'!$M$5:$M$72,"&gt;0")+COUNTIFS('CA F'!$D$5:$D$72,CLUBS!$B24,'CA F'!$M$5:$M$72,"&gt;0")+COUNTIFS('CA H'!$D$5:$D$72,CLUBS!$B24,'CA H'!$M$5:$M$72,"&gt;0")+COUNTIFS('JU F'!$D$5:$D$72,CLUBS!$B24,'JU F'!$M$5:$M$72,"&gt;0")+COUNTIFS('JU H'!$D$5:$D$72,CLUBS!$B24,'JU H'!$M$5:$M$72,"&gt;0")</f>
        <v>0</v>
      </c>
      <c r="L24" s="26">
        <f>SUMIF('MP F'!$D$5:$D$72,CLUBS!$B24,'MP F'!$N$5:$N$72)+SUMIF('MP H'!$D$5:$D$72,CLUBS!$B24,'MP H'!$N$5:$N$72)+SUMIF('PO F'!$D$5:$D$72,CLUBS!$B24,'PO F'!$N$5:$N$72)+SUMIF('PO H'!$D$5:$D$72,CLUBS!$B24,'PO H'!$N$5:$N$72)+SUMIF('PU F'!$D$5:$D$72,CLUBS!$B24,'PU F'!$N$5:$N$72)+SUMIF('PU H'!$D$5:$D$72,CLUBS!$B24,'PU H'!$N$5:$N$72)+SUMIF('BE F'!$D$5:$D$72,CLUBS!$B24,'BE F'!$N$5:$N$72)+SUMIF('BE H'!$D$5:$D$72,CLUBS!$B24,'BE H'!$N$5:$N$72)+SUMIF('MI F'!$D$5:$D$72,CLUBS!$B24,'MI F'!$N$5:$N$72)+SUMIF('MI H'!$D$5:$D$72,CLUBS!$B24,'MI H'!$N$5:$N$72)+SUMIF('CA F'!$D$5:$D$72,CLUBS!$B24,'CA F'!$N$5:$N$72)+SUMIF('CA H'!$D$5:$D$72,CLUBS!$B24,'CA H'!$N$5:$N$72)+SUMIF('JU F'!$D$5:$D$72,CLUBS!$B24,'JU F'!$N$5:$N$72)+SUMIF('JU H'!$D$5:$D$72,CLUBS!$B24,'JU H'!$N$5:$N$72)</f>
        <v>0</v>
      </c>
      <c r="M24" s="67">
        <f>COUNTIFS('MP F'!$D$5:$D$72,CLUBS!$B24,'MP F'!$O$5:$O$72,"&gt;0")+COUNTIFS('MP H'!$D$5:$D$72,CLUBS!$B24,'MP H'!$O$5:$O$72,"&gt;0")+COUNTIFS('PO F'!$D$5:$D$72,CLUBS!$B24,'PO F'!$O$5:$O$72,"&gt;0")+COUNTIFS('PO H'!$D$5:$D$72,CLUBS!$B24,'PO H'!$O$5:$O$72,"&gt;0")+COUNTIFS('PU F'!$D$5:$D$72,CLUBS!$B24,'PU F'!$O$5:$O$72,"&gt;0")+COUNTIFS('PU H'!$D$5:$D$72,CLUBS!$B24,'PU H'!$O$5:$O$72,"&gt;0")+COUNTIFS('BE F'!$D$5:$D$72,CLUBS!$B24,'BE F'!$O$5:$O$72,"&gt;0")+COUNTIFS('BE H'!$D$5:$D$72,CLUBS!$B24,'BE H'!$O$5:$O$72,"&gt;0")+COUNTIFS('MI F'!$D$5:$D$72,CLUBS!$B24,'MI F'!$O$5:$O$72,"&gt;0")+COUNTIFS('MI H'!$D$5:$D$72,CLUBS!$B24,'MI H'!$O$5:$O$72,"&gt;0")+COUNTIFS('CA F'!$D$5:$D$72,CLUBS!$B24,'CA F'!$O$5:$O$72,"&gt;0")+COUNTIFS('CA H'!$D$5:$D$72,CLUBS!$B24,'CA H'!$O$5:$O$72,"&gt;0")+COUNTIFS('JU F'!$D$5:$D$72,CLUBS!$B24,'JU F'!$O$5:$O$72,"&gt;0")+COUNTIFS('JU H'!$D$5:$D$72,CLUBS!$B24,'JU H'!$O$5:$O$72,"&gt;0")</f>
        <v>0</v>
      </c>
      <c r="N24" s="67">
        <f>SUMIF('MP F'!$D$5:$D$72,CLUBS!$B24,'MP F'!$P$5:$P$72)+SUMIF('MP H'!$D$5:$D$72,CLUBS!$B24,'MP H'!$P$5:$P$72)+SUMIF('PO F'!$D$5:$D$72,CLUBS!$B24,'PO F'!$P$5:$P$72)+SUMIF('PO H'!$D$5:$D$72,CLUBS!$B24,'PO H'!$P$5:$P$72)+SUMIF('PU F'!$D$5:$D$72,CLUBS!$B24,'PU F'!$P$5:$P$72)+SUMIF('PU H'!$D$5:$D$72,CLUBS!$B24,'PU H'!$P$5:$P$72)+SUMIF('BE F'!$D$5:$D$72,CLUBS!$B24,'BE F'!$P$5:$P$72)+SUMIF('BE H'!$D$5:$D$72,CLUBS!$B24,'BE H'!$P$5:$P$72)+SUMIF('MI F'!$D$5:$D$72,CLUBS!$B24,'MI F'!$P$5:$P$72)+SUMIF('MI H'!$D$5:$D$72,CLUBS!$B24,'MI H'!$P$5:$P$72)+SUMIF('CA F'!$D$5:$D$72,CLUBS!$B24,'CA F'!$P$5:$P$72)+SUMIF('CA H'!$D$5:$D$72,CLUBS!$B24,'CA H'!$P$5:$P$72)+SUMIF('JU F'!$D$5:$D$72,CLUBS!$B24,'JU F'!$P$5:$P$72)+SUMIF('JU H'!$D$5:$D$72,CLUBS!$B24,'JU H'!$P$5:$P$72)</f>
        <v>0</v>
      </c>
      <c r="O24" s="26">
        <f>COUNTIFS('MP F'!$D$5:$D$72,CLUBS!$B24,'MP F'!$Q$5:$Q$72,"&gt;0")+COUNTIFS('MP H'!$D$5:$D$72,CLUBS!$B24,'MP H'!$Q$5:$Q$72,"&gt;0")+COUNTIFS('PO F'!$D$5:$D$72,CLUBS!$B24,'PO F'!$Q$5:$Q$72,"&gt;0")+COUNTIFS('PO H'!$D$5:$D$72,CLUBS!$B24,'PO H'!$Q$5:$Q$72,"&gt;0")+COUNTIFS('PU F'!$D$5:$D$72,CLUBS!$B24,'PU F'!$Q$5:$Q$72,"&gt;0")+COUNTIFS('PU H'!$D$5:$D$72,CLUBS!$B24,'PU H'!$Q$5:$Q$72,"&gt;0")+COUNTIFS('BE F'!$D$5:$D$72,CLUBS!$B24,'BE F'!$Q$5:$Q$72,"&gt;0")+COUNTIFS('BE H'!$D$5:$D$72,CLUBS!$B24,'BE H'!$Q$5:$Q$72,"&gt;0")+COUNTIFS('MI F'!$D$5:$D$72,CLUBS!$B24,'MI F'!$Q$5:$Q$72,"&gt;0")+COUNTIFS('MI H'!$D$5:$D$72,CLUBS!$B24,'MI H'!$Q$5:$Q$72,"&gt;0")+COUNTIFS('CA F'!$D$5:$D$72,CLUBS!$B24,'CA F'!$Q$5:$Q$72,"&gt;0")+COUNTIFS('CA H'!$D$5:$D$72,CLUBS!$B24,'CA H'!$Q$5:$Q$72,"&gt;0")+COUNTIFS('JU F'!$D$5:$D$72,CLUBS!$B24,'JU F'!$Q$5:$Q$72,"&gt;0")+COUNTIFS('JU H'!$D$5:$D$72,CLUBS!$B24,'JU H'!$Q$5:$Q$72,"&gt;0")</f>
        <v>0</v>
      </c>
      <c r="P24" s="26">
        <f>SUMIF('MP F'!$D$5:$D$72,CLUBS!$B24,'MP F'!$R$5:$R$72)+SUMIF('MP H'!$D$5:$D$72,CLUBS!$B24,'MP H'!$R$5:$R$72)+SUMIF('PO F'!$D$5:$D$72,CLUBS!$B24,'PO F'!$R$5:$R$72)+SUMIF('PO H'!$D$5:$D$72,CLUBS!$B24,'PO H'!$R$5:$R$72)+SUMIF('PU F'!$D$5:$D$72,CLUBS!$B24,'PU F'!$R$5:$R$72)+SUMIF('PU H'!$D$5:$D$72,CLUBS!$B24,'PU H'!$R$5:$R$72)+SUMIF('BE F'!$D$5:$D$72,CLUBS!$B24,'BE F'!$R$5:$R$72)+SUMIF('BE H'!$D$5:$D$72,CLUBS!$B24,'BE H'!$R$5:$R$72)+SUMIF('MI F'!$D$5:$D$72,CLUBS!$B24,'MI F'!$R$5:$R$72)+SUMIF('MI H'!$D$5:$D$72,CLUBS!$B24,'MI H'!$R$5:$R$72)+SUMIF('CA F'!$D$5:$D$72,CLUBS!$B24,'CA F'!$R$5:$R$72)+SUMIF('CA H'!$D$5:$D$72,CLUBS!$B24,'CA H'!$R$5:$R$72)+SUMIF('JU F'!$D$5:$D$72,CLUBS!$B24,'JU F'!$R$5:$R$72)+SUMIF('JU H'!$D$5:$D$72,CLUBS!$B24,'JU H'!$R$5:$R$72)</f>
        <v>0</v>
      </c>
      <c r="Q24" s="67">
        <f>COUNTIFS('MP F'!$D$5:$D$72,CLUBS!$B24,'MP F'!$S$5:$S$72,"&gt;0")+COUNTIFS('MP H'!$D$5:$D$72,CLUBS!$B24,'MP H'!$S$5:$S$72,"&gt;0")+COUNTIFS('PO F'!$D$5:$D$72,CLUBS!$B24,'PO F'!$S$5:$S$72,"&gt;0")+COUNTIFS('PO H'!$D$5:$D$72,CLUBS!$B24,'PO H'!$S$5:$S$72,"&gt;0")+COUNTIFS('PU F'!$D$5:$D$72,CLUBS!$B24,'PU F'!$S$5:$S$72,"&gt;0")+COUNTIFS('PU H'!$D$5:$D$72,CLUBS!$B24,'PU H'!$S$5:$S$72,"&gt;0")+COUNTIFS('BE F'!$D$5:$D$72,CLUBS!$B24,'BE F'!$S$5:$S$72,"&gt;0")+COUNTIFS('BE H'!$D$5:$D$72,CLUBS!$B24,'BE H'!$S$5:$S$72,"&gt;0")+COUNTIFS('MI F'!$D$5:$D$72,CLUBS!$B24,'MI F'!$S$5:$S$72,"&gt;0")+COUNTIFS('MI H'!$D$5:$D$72,CLUBS!$B24,'MI H'!$S$5:$S$72,"&gt;0")+COUNTIFS('CA F'!$D$5:$D$72,CLUBS!$B24,'CA F'!$S$5:$S$72,"&gt;0")+COUNTIFS('CA H'!$D$5:$D$72,CLUBS!$B24,'CA H'!$S$5:$S$72,"&gt;0")+COUNTIFS('JU F'!$D$5:$D$72,CLUBS!$B24,'JU F'!$S$5:$S$72,"&gt;0")+COUNTIFS('JU H'!$D$5:$D$72,CLUBS!$B24,'JU H'!$S$5:$S$72,"&gt;0")</f>
        <v>0</v>
      </c>
      <c r="R24" s="67">
        <f>SUMIF('MP F'!$D$5:$D$72,CLUBS!$B24,'MP F'!$T$5:$T$72)+SUMIF('MP H'!$D$5:$D$72,CLUBS!$B24,'MP H'!$T$5:$T$72)+SUMIF('PO F'!$D$5:$D$72,CLUBS!$B24,'PO F'!$T$5:$T$72)+SUMIF('PO H'!$D$5:$D$72,CLUBS!$B24,'PO H'!$T$5:$T$72)+SUMIF('PU F'!$D$5:$D$72,CLUBS!$B24,'PU F'!$T$5:$T$72)+SUMIF('PU H'!$D$5:$D$72,CLUBS!$B24,'PU H'!$T$5:$T$72)+SUMIF('BE F'!$D$5:$D$72,CLUBS!$B24,'BE F'!$T$5:$T$72)+SUMIF('BE H'!$D$5:$D$72,CLUBS!$B24,'BE H'!$T$5:$T$72)+SUMIF('MI F'!$D$5:$D$72,CLUBS!$B24,'MI F'!$T$5:$T$72)+SUMIF('MI H'!$D$5:$D$72,CLUBS!$B24,'MI H'!$T$5:$T$72)+SUMIF('CA F'!$D$5:$D$72,CLUBS!$B24,'CA F'!$T$5:$T$72)+SUMIF('CA H'!$D$5:$D$72,CLUBS!$B24,'CA H'!$T$5:$T$72)+SUMIF('JU F'!$D$5:$D$72,CLUBS!$B24,'JU F'!$T$5:$T$72)+SUMIF('JU H'!$D$5:$D$72,CLUBS!$B24,'JU H'!$T$5:$T$72)</f>
        <v>0</v>
      </c>
      <c r="S24" s="26">
        <f>COUNTIFS('MP F'!$D$5:$D$72,CLUBS!$B24,'MP F'!$U$5:$U$72,"&gt;0")+COUNTIFS('MP H'!$D$5:$D$72,CLUBS!$B24,'MP H'!$U$5:$U$72,"&gt;0")+COUNTIFS('PO F'!$D$5:$D$72,CLUBS!$B24,'PO F'!$U$5:$U$72,"&gt;0")+COUNTIFS('PO H'!$D$5:$D$72,CLUBS!$B24,'PO H'!$U$5:$U$72,"&gt;0")+COUNTIFS('PU F'!$D$5:$D$72,CLUBS!$B24,'PU F'!$U$5:$U$72,"&gt;0")+COUNTIFS('PU H'!$D$5:$D$72,CLUBS!$B24,'PU H'!$U$5:$U$72,"&gt;0")+COUNTIFS('BE F'!$D$5:$D$72,CLUBS!$B24,'BE F'!$U$5:$U$72,"&gt;0")+COUNTIFS('BE H'!$D$5:$D$72,CLUBS!$B24,'BE H'!$U$5:$U$72,"&gt;0")+COUNTIFS('MI F'!$D$5:$D$72,CLUBS!$B24,'MI F'!$U$5:$U$72,"&gt;0")+COUNTIFS('MI H'!$D$5:$D$72,CLUBS!$B24,'MI H'!$U$5:$U$72,"&gt;0")+COUNTIFS('CA F'!$D$5:$D$72,CLUBS!$B24,'CA F'!$U$5:$U$72,"&gt;0")+COUNTIFS('CA H'!$D$5:$D$72,CLUBS!$B24,'CA H'!$U$5:$U$72,"&gt;0")+COUNTIFS('JU F'!$D$5:$D$72,CLUBS!$B24,'JU F'!$U$5:$U$72,"&gt;0")+COUNTIFS('JU H'!$D$5:$D$72,CLUBS!$B24,'JU H'!$U$5:$U$72,"&gt;0")</f>
        <v>0</v>
      </c>
      <c r="T24" s="26">
        <f>SUMIF('MP F'!$D$5:$D$72,CLUBS!$B24,'MP F'!$V$5:$V$72)+SUMIF('MP H'!$D$5:$D$72,CLUBS!$B24,'MP H'!$V$5:$V$72)+SUMIF('PO F'!$D$5:$D$72,CLUBS!$B24,'PO F'!$V$5:$V$72)+SUMIF('PO H'!$D$5:$D$72,CLUBS!$B24,'PO H'!$V$5:$V$72)+SUMIF('PU F'!$D$5:$D$72,CLUBS!$B24,'PU F'!$V$5:$V$72)+SUMIF('PU H'!$D$5:$D$72,CLUBS!$B24,'PU H'!$V$5:$V$72)+SUMIF('BE F'!$D$5:$D$72,CLUBS!$B24,'BE F'!$V$5:$V$72)+SUMIF('BE H'!$D$5:$D$72,CLUBS!$B24,'BE H'!$V$5:$V$72)+SUMIF('MI F'!$D$5:$D$72,CLUBS!$B24,'MI F'!$V$5:$V$72)+SUMIF('MI H'!$D$5:$D$72,CLUBS!$B24,'MI H'!$V$5:$V$72)+SUMIF('CA F'!$D$5:$D$72,CLUBS!$B24,'CA F'!$V$5:$V$72)+SUMIF('CA H'!$D$5:$D$72,CLUBS!$B24,'CA H'!$V$5:$V$72)+SUMIF('JU F'!$D$5:$D$72,CLUBS!$B24,'JU F'!$V$5:$V$72)+SUMIF('JU H'!$D$5:$D$72,CLUBS!$B24,'JU H'!$V$5:$V$72)</f>
        <v>0</v>
      </c>
      <c r="U24" s="67">
        <f>COUNTIFS('MP F'!$D$5:$D$72,CLUBS!$B24,'MP F'!$W$5:$W$72,"&gt;0")+COUNTIFS('MP H'!$D$5:$D$72,CLUBS!$B24,'MP H'!$W$5:$W$72,"&gt;0")+COUNTIFS('PO F'!$D$5:$D$72,CLUBS!$B24,'PO F'!$W$5:$W$72,"&gt;0")+COUNTIFS('PO H'!$D$5:$D$72,CLUBS!$B24,'PO H'!$W$5:$W$72,"&gt;0")+COUNTIFS('PU F'!$D$5:$D$72,CLUBS!$B24,'PU F'!$W$5:$W$72,"&gt;0")+COUNTIFS('PU H'!$D$5:$D$72,CLUBS!$B24,'PU H'!$W$5:$W$72,"&gt;0")+COUNTIFS('BE F'!$D$5:$D$72,CLUBS!$B24,'BE F'!$W$5:$W$72,"&gt;0")+COUNTIFS('BE H'!$D$5:$D$72,CLUBS!$B24,'BE H'!$W$5:$W$72,"&gt;0")+COUNTIFS('MI F'!$D$5:$D$72,CLUBS!$B24,'MI F'!$W$5:$W$72,"&gt;0")+COUNTIFS('MI H'!$D$5:$D$72,CLUBS!$B24,'MI H'!$W$5:$W$72,"&gt;0")+COUNTIFS('CA F'!$D$5:$D$72,CLUBS!$B24,'CA F'!$W$5:$W$72,"&gt;0")+COUNTIFS('CA H'!$D$5:$D$72,CLUBS!$B24,'CA H'!$W$5:$W$72,"&gt;0")+COUNTIFS('JU F'!$D$5:$D$72,CLUBS!$B24,'JU F'!$W$5:$W$72,"&gt;0")+COUNTIFS('JU H'!$D$5:$D$72,CLUBS!$B24,'JU H'!$W$5:$W$72,"&gt;0")</f>
        <v>0</v>
      </c>
      <c r="V24" s="67">
        <f>SUMIF('MP F'!$D$5:$D$72,CLUBS!$B24,'MP F'!$X$5:$X$72)+SUMIF('MP H'!$D$5:$D$72,CLUBS!$B24,'MP H'!$X$5:$X$72)+SUMIF('PO F'!$D$5:$D$72,CLUBS!$B24,'PO F'!$X$5:$X$72)+SUMIF('PO H'!$D$5:$D$72,CLUBS!$B24,'PO H'!$X$5:$X$72)+SUMIF('PU F'!$D$5:$D$72,CLUBS!$B24,'PU F'!$X$5:$X$72)+SUMIF('PU H'!$D$5:$D$72,CLUBS!$B24,'PU H'!$X$5:$X$72)+SUMIF('BE F'!$D$5:$D$72,CLUBS!$B24,'BE F'!$X$5:$X$72)+SUMIF('BE H'!$D$5:$D$72,CLUBS!$B24,'BE H'!$X$5:$X$72)+SUMIF('MI F'!$D$5:$D$72,CLUBS!$B24,'MI F'!$X$5:$X$72)+SUMIF('MI H'!$D$5:$D$72,CLUBS!$B24,'MI H'!$X$5:$X$72)+SUMIF('CA F'!$D$5:$D$72,CLUBS!$B24,'CA F'!$X$5:$X$72)+SUMIF('CA H'!$D$5:$D$72,CLUBS!$B24,'CA H'!$X$5:$X$72)+SUMIF('JU F'!$D$5:$D$72,CLUBS!$B24,'JU F'!$X$5:$X$72)+SUMIF('JU H'!$D$5:$D$72,CLUBS!$B24,'JU H'!$X$5:$X$72)</f>
        <v>0</v>
      </c>
      <c r="W24" s="26">
        <f>COUNTIFS('MP F'!$D$5:$D$72,CLUBS!$B24,'MP F'!$Y$5:$Y$72,"&gt;0")+COUNTIFS('MP H'!$D$5:$D$72,CLUBS!$B24,'MP H'!$Y$5:$Y$72,"&gt;0")+COUNTIFS('PO F'!$D$5:$D$72,CLUBS!$B24,'PO F'!$Y$5:$Y$72,"&gt;0")+COUNTIFS('PO H'!$D$5:$D$72,CLUBS!$B24,'PO H'!$Y$5:$Y$72,"&gt;0")+COUNTIFS('PU F'!$D$5:$D$72,CLUBS!$B24,'PU F'!$Y$5:$Y$72,"&gt;0")+COUNTIFS('PU H'!$D$5:$D$72,CLUBS!$B24,'PU H'!$Y$5:$Y$72,"&gt;0")+COUNTIFS('BE F'!$D$5:$D$72,CLUBS!$B24,'BE F'!$Y$5:$Y$72,"&gt;0")+COUNTIFS('BE H'!$D$5:$D$72,CLUBS!$B24,'BE H'!$Y$5:$Y$72,"&gt;0")+COUNTIFS('MI F'!$D$5:$D$72,CLUBS!$B24,'MI F'!$Y$5:$Y$72,"&gt;0")+COUNTIFS('MI H'!$D$5:$D$72,CLUBS!$B24,'MI H'!$Y$5:$Y$72,"&gt;0")+COUNTIFS('CA F'!$D$5:$D$72,CLUBS!$B24,'CA F'!$Y$5:$Y$72,"&gt;0")+COUNTIFS('CA H'!$D$5:$D$72,CLUBS!$B24,'CA H'!$Y$5:$Y$72,"&gt;0")+COUNTIFS('JU F'!$D$5:$D$72,CLUBS!$B24,'JU F'!$Y$5:$Y$72,"&gt;0")+COUNTIFS('JU H'!$D$5:$D$72,CLUBS!$B24,'JU H'!$Y$5:$Y$72,"&gt;0")</f>
        <v>0</v>
      </c>
      <c r="X24" s="26">
        <f>SUMIF('MP F'!$D$5:$D$72,CLUBS!$B24,'MP F'!$Z$5:$Z$72)+SUMIF('MP H'!$D$5:$D$72,CLUBS!$B24,'MP H'!$Z$5:$Z$72)+SUMIF('PO F'!$D$5:$D$72,CLUBS!$B24,'PO F'!$Z$5:$Z$72)+SUMIF('PO H'!$D$5:$D$72,CLUBS!$B24,'PO H'!$Z$5:$Z$72)+SUMIF('PU F'!$D$5:$D$72,CLUBS!$B24,'PU F'!$Z$5:$Z$72)+SUMIF('PU H'!$D$5:$D$72,CLUBS!$B24,'PU H'!$Z$5:$Z$72)+SUMIF('BE F'!$D$5:$D$72,CLUBS!$B24,'BE F'!$Z$5:$Z$72)+SUMIF('BE H'!$D$5:$D$72,CLUBS!$B24,'BE H'!$Z$5:$Z$72)+SUMIF('MI F'!$D$5:$D$72,CLUBS!$B24,'MI F'!$Z$5:$Z$72)+SUMIF('MI H'!$D$5:$D$72,CLUBS!$B24,'MI H'!$Z$5:$Z$72)+SUMIF('CA F'!$D$5:$D$72,CLUBS!$B24,'CA F'!$Z$5:$Z$72)+SUMIF('CA H'!$D$5:$D$72,CLUBS!$B24,'CA H'!$Z$5:$Z$72)+SUMIF('JU F'!$D$5:$D$72,CLUBS!$B24,'JU F'!$Z$5:$Z$72)+SUMIF('JU H'!$D$5:$D$72,CLUBS!$B24,'JU H'!$Z$5:$Z$72)</f>
        <v>0</v>
      </c>
      <c r="Y24" s="26">
        <f>COUNTIFS('MP F'!$D$5:$D$72,CLUBS!$B24,'MP F'!$AA$5:$AA$72,"&gt;0")+COUNTIFS('MP H'!$D$5:$D$72,CLUBS!$B24,'MP H'!$AA$5:$AA$72,"&gt;0")+COUNTIFS('PO F'!$D$5:$D$72,CLUBS!$B24,'PO F'!$AA$5:$AA$72,"&gt;0")+COUNTIFS('PO H'!$D$5:$D$72,CLUBS!$B24,'PO H'!$AA$5:$AA$72,"&gt;0")+COUNTIFS('PU F'!$D$5:$D$72,CLUBS!$B24,'PU F'!$AA$5:$AA$72,"&gt;0")+COUNTIFS('PU H'!$D$5:$D$72,CLUBS!$B24,'PU H'!$AA$5:$AA$72,"&gt;0")+COUNTIFS('BE F'!$D$5:$D$72,CLUBS!$B24,'BE F'!$AA$5:$AA$72,"&gt;0")+COUNTIFS('BE H'!$D$5:$D$72,CLUBS!$B24,'BE H'!$AA$5:$AA$72,"&gt;0")+COUNTIFS('MI F'!$D$5:$D$72,CLUBS!$B24,'MI F'!$AA$5:$AA$72,"&gt;0")+COUNTIFS('MI H'!$D$5:$D$72,CLUBS!$B24,'MI H'!$AA$5:$AA$72,"&gt;0")+COUNTIFS('CA F'!$D$5:$D$72,CLUBS!$B24,'CA F'!$AA$5:$AA$72,"&gt;0")+COUNTIFS('CA H'!$D$5:$D$72,CLUBS!$B24,'CA H'!$AA$5:$AA$72,"&gt;0")+COUNTIFS('JU F'!$D$5:$D$72,CLUBS!$B24,'JU F'!$AA$5:$AA$72,"&gt;0")+COUNTIFS('JU H'!$D$5:$D$72,CLUBS!$B24,'JU H'!$AA$5:$AA$72,"&gt;0")</f>
        <v>0</v>
      </c>
      <c r="Z24" s="26">
        <f>SUMIF('MP F'!$D$5:$D$72,CLUBS!$B24,'MP F'!$AB$5:$AB$72)+SUMIF('MP H'!$D$5:$D$72,CLUBS!$B24,'MP H'!$AB$5:$AB$72)+SUMIF('PO F'!$D$5:$D$72,CLUBS!$B24,'PO F'!$AB$5:$AB$72)+SUMIF('PO H'!$D$5:$D$72,CLUBS!$B24,'PO H'!$AB$5:$AB$72)+SUMIF('PU F'!$D$5:$D$72,CLUBS!$B24,'PU F'!$AB$5:$AB$72)+SUMIF('PU H'!$D$5:$D$72,CLUBS!$B24,'PU H'!$AB$5:$AB$72)+SUMIF('BE F'!$D$5:$D$72,CLUBS!$B24,'BE F'!$AB$5:$AB$72)+SUMIF('BE H'!$D$5:$D$72,CLUBS!$B24,'BE H'!$AB$5:$AB$72)+SUMIF('MI F'!$D$5:$D$72,CLUBS!$B24,'MI F'!$AB$5:$AB$72)+SUMIF('MI H'!$D$5:$D$72,CLUBS!$B24,'MI H'!$AB$5:$AB$72)+SUMIF('CA F'!$D$5:$D$72,CLUBS!$B24,'CA F'!$AB$5:$AB$72)+SUMIF('CA H'!$D$5:$D$72,CLUBS!$B24,'CA H'!$AB$5:$AB$72)+SUMIF('JU F'!$D$5:$D$72,CLUBS!$B24,'JU F'!$AB$5:$AB$72)+SUMIF('JU H'!$D$5:$D$72,CLUBS!$B24,'JU H'!$AB$5:$AB$72)</f>
        <v>0</v>
      </c>
      <c r="AA24" s="26">
        <f>COUNTIFS('MP F'!$D$5:$D$72,CLUBS!$B24,'MP F'!$AC$5:$AC$72,"&gt;0")+COUNTIFS('MP H'!$D$5:$D$72,CLUBS!$B24,'MP H'!$AC$5:$AC$72,"&gt;0")+COUNTIFS('PO F'!$D$5:$D$72,CLUBS!$B24,'PO F'!$AC$5:$AC$72,"&gt;0")+COUNTIFS('PO H'!$D$5:$D$72,CLUBS!$B24,'PO H'!$AC$5:$AC$72,"&gt;0")+COUNTIFS('PU F'!$D$5:$D$72,CLUBS!$B24,'PU F'!$AC$5:$AC$72,"&gt;0")+COUNTIFS('PU H'!$D$5:$D$72,CLUBS!$B24,'PU H'!$AC$5:$AC$72,"&gt;0")+COUNTIFS('BE F'!$D$5:$D$72,CLUBS!$B24,'BE F'!$AC$5:$AC$72,"&gt;0")+COUNTIFS('BE H'!$D$5:$D$72,CLUBS!$B24,'BE H'!$AC$5:$AC$72,"&gt;0")+COUNTIFS('MI F'!$D$5:$D$72,CLUBS!$B24,'MI F'!$AC$5:$AC$72,"&gt;0")+COUNTIFS('MI H'!$D$5:$D$72,CLUBS!$B24,'MI H'!$AC$5:$AC$72,"&gt;0")+COUNTIFS('CA F'!$D$5:$D$72,CLUBS!$B24,'CA F'!$AC$5:$AC$72,"&gt;0")+COUNTIFS('CA H'!$D$5:$D$72,CLUBS!$B24,'CA H'!$AC$5:$AC$72,"&gt;0")+COUNTIFS('JU F'!$D$5:$D$72,CLUBS!$B24,'JU F'!$AC$5:$AC$72,"&gt;0")+COUNTIFS('JU H'!$D$5:$D$72,CLUBS!$B24,'JU H'!$AC$5:$AC$72,"&gt;0")</f>
        <v>0</v>
      </c>
      <c r="AB24" s="26">
        <f>SUMIF('MP F'!$D$5:$D$72,CLUBS!$B24,'MP F'!$AD$5:$AD$72)+SUMIF('MP H'!$D$5:$D$72,CLUBS!$B24,'MP H'!$AD$5:$AD$72)+SUMIF('PO F'!$D$5:$D$72,CLUBS!$B24,'PO F'!$AD$5:$AD$72)+SUMIF('PO H'!$D$5:$D$72,CLUBS!$B24,'PO H'!$AD$5:$AD$72)+SUMIF('PU F'!$D$5:$D$72,CLUBS!$B24,'PU F'!$AD$5:$AD$72)+SUMIF('PU H'!$D$5:$D$72,CLUBS!$B24,'PU H'!$AD$5:$AD$72)+SUMIF('BE F'!$D$5:$D$72,CLUBS!$B24,'BE F'!$AD$5:$AD$72)+SUMIF('BE H'!$D$5:$D$72,CLUBS!$B24,'BE H'!$AD$5:$AD$72)+SUMIF('MI F'!$D$5:$D$72,CLUBS!$B24,'MI F'!$AD$5:$AD$72)+SUMIF('MI H'!$D$5:$D$72,CLUBS!$B24,'MI H'!$AD$5:$AD$72)+SUMIF('CA F'!$D$5:$D$72,CLUBS!$B24,'CA F'!$AD$5:$AD$72)+SUMIF('CA H'!$D$5:$D$72,CLUBS!$B24,'CA H'!$AD$5:$AD$72)+SUMIF('JU F'!$D$5:$D$72,CLUBS!$B24,'JU F'!$AD$5:$AD$72)+SUMIF('JU H'!$D$5:$D$72,CLUBS!$B24,'JU H'!$AD$5:$AD$72)</f>
        <v>0</v>
      </c>
      <c r="AC24" s="26">
        <f>COUNTIFS('MP F'!$D$5:$D$72,CLUBS!$B24,'MP F'!$AE$5:$AE$72,"&gt;0")+COUNTIFS('MP H'!$D$5:$D$72,CLUBS!$B24,'MP H'!$AE$5:$AE$72,"&gt;0")+COUNTIFS('PO F'!$D$5:$D$72,CLUBS!$B24,'PO F'!$AE$5:$AE$72,"&gt;0")+COUNTIFS('PO H'!$D$5:$D$72,CLUBS!$B24,'PO H'!$AE$5:$AE$72,"&gt;0")+COUNTIFS('PU F'!$D$5:$D$72,CLUBS!$B24,'PU F'!$AE$5:$AE$72,"&gt;0")+COUNTIFS('PU H'!$D$5:$D$72,CLUBS!$B24,'PU H'!$AE$5:$AE$72,"&gt;0")+COUNTIFS('BE F'!$D$5:$D$72,CLUBS!$B24,'BE F'!$AE$5:$AE$72,"&gt;0")+COUNTIFS('BE H'!$D$5:$D$72,CLUBS!$B24,'BE H'!$AE$5:$AE$72,"&gt;0")+COUNTIFS('MI F'!$D$5:$D$72,CLUBS!$B24,'MI F'!$AE$5:$AE$72,"&gt;0")+COUNTIFS('MI H'!$D$5:$D$72,CLUBS!$B24,'MI H'!$AE$5:$AE$72,"&gt;0")+COUNTIFS('CA F'!$D$5:$D$72,CLUBS!$B24,'CA F'!$AE$5:$AE$72,"&gt;0")+COUNTIFS('CA H'!$D$5:$D$72,CLUBS!$B24,'CA H'!$AE$5:$AE$72,"&gt;0")+COUNTIFS('JU F'!$D$5:$D$72,CLUBS!$B24,'JU F'!$AE$5:$AE$72,"&gt;0")+COUNTIFS('JU H'!$D$5:$D$72,CLUBS!$B24,'JU H'!$AE$5:$AE$72,"&gt;0")</f>
        <v>0</v>
      </c>
      <c r="AD24" s="26">
        <f>SUMIF('MP F'!$D$5:$D$72,CLUBS!$B24,'MP F'!$AF$5:$AF$72)+SUMIF('MP H'!$D$5:$D$72,CLUBS!$B24,'MP H'!$AF$5:$AF$72)+SUMIF('PO F'!$D$5:$D$72,CLUBS!$B24,'PO F'!$AF$5:$AF$72)+SUMIF('PO H'!$D$5:$D$72,CLUBS!$B24,'PO H'!$AF$5:$AF$72)+SUMIF('PU F'!$D$5:$D$72,CLUBS!$B24,'PU F'!$AF$5:$AF$72)+SUMIF('PU H'!$D$5:$D$72,CLUBS!$B24,'PU H'!$AF$5:$AF$72)+SUMIF('BE F'!$D$5:$D$72,CLUBS!$B24,'BE F'!$AF$5:$AF$72)+SUMIF('BE H'!$D$5:$D$72,CLUBS!$B24,'BE H'!$AF$5:$AF$72)+SUMIF('MI F'!$D$5:$D$72,CLUBS!$B24,'MI F'!$AF$5:$AF$72)+SUMIF('MI H'!$D$5:$D$72,CLUBS!$B24,'MI H'!$AF$5:$AF$72)+SUMIF('CA F'!$D$5:$D$72,CLUBS!$B24,'CA F'!$AF$5:$AF$72)+SUMIF('CA H'!$D$5:$D$72,CLUBS!$B24,'CA H'!$AF$5:$AF$72)+SUMIF('JU F'!$D$5:$D$72,CLUBS!$B24,'JU F'!$AF$5:$AF$72)+SUMIF('JU H'!$D$5:$D$72,CLUBS!$B24,'JU H'!$AF$5:$AF$72)</f>
        <v>0</v>
      </c>
      <c r="AE24" s="26">
        <f>COUNTIFS('MP F'!$D$5:$D$72,CLUBS!$B24,'MP F'!$AG$5:$AG$72,"&gt;0")+COUNTIFS('MP H'!$D$5:$D$72,CLUBS!$B24,'MP H'!$AG$5:$AG$72,"&gt;0")+COUNTIFS('PO F'!$D$5:$D$72,CLUBS!$B24,'PO F'!$AG$5:$AG$72,"&gt;0")+COUNTIFS('PO H'!$D$5:$D$72,CLUBS!$B24,'PO H'!$AG$5:$AG$72,"&gt;0")+COUNTIFS('PU F'!$D$5:$D$72,CLUBS!$B24,'PU F'!$AG$5:$AG$72,"&gt;0")+COUNTIFS('PU H'!$D$5:$D$72,CLUBS!$B24,'PU H'!$AG$5:$AG$72,"&gt;0")+COUNTIFS('BE F'!$D$5:$D$72,CLUBS!$B24,'BE F'!$AG$5:$AG$72,"&gt;0")+COUNTIFS('BE H'!$D$5:$D$72,CLUBS!$B24,'BE H'!$AG$5:$AG$72,"&gt;0")+COUNTIFS('MI F'!$D$5:$D$72,CLUBS!$B24,'MI F'!$AG$5:$AG$72,"&gt;0")+COUNTIFS('MI H'!$D$5:$D$72,CLUBS!$B24,'MI H'!$AG$5:$AG$72,"&gt;0")+COUNTIFS('CA F'!$D$5:$D$72,CLUBS!$B24,'CA F'!$AG$5:$AG$72,"&gt;0")+COUNTIFS('CA H'!$D$5:$D$72,CLUBS!$B24,'CA H'!$AG$5:$AG$72,"&gt;0")+COUNTIFS('JU F'!$D$5:$D$72,CLUBS!$B24,'JU F'!$AG$5:$AG$72,"&gt;0")+COUNTIFS('JU H'!$D$5:$D$72,CLUBS!$B24,'JU H'!$AG$5:$AG$72,"&gt;0")</f>
        <v>0</v>
      </c>
      <c r="AF24" s="26">
        <f>SUMIF('MP F'!$D$5:$D$72,CLUBS!$B24,'MP F'!$AH$5:$AH$72)+SUMIF('MP H'!$D$5:$D$72,CLUBS!$B24,'MP H'!$AH$5:$AH$72)+SUMIF('PO F'!$D$5:$D$72,CLUBS!$B24,'PO F'!$AH$5:$AH$72)+SUMIF('PO H'!$D$5:$D$72,CLUBS!$B24,'PO H'!$AH$5:$AH$72)+SUMIF('PU F'!$D$5:$D$72,CLUBS!$B24,'PU F'!$AH$5:$AH$72)+SUMIF('PU H'!$D$5:$D$72,CLUBS!$B24,'PU H'!$AH$5:$AH$72)+SUMIF('BE F'!$D$5:$D$72,CLUBS!$B24,'BE F'!$AH$5:$AH$72)+SUMIF('BE H'!$D$5:$D$72,CLUBS!$B24,'BE H'!$AH$5:$AH$72)+SUMIF('MI F'!$D$5:$D$72,CLUBS!$B24,'MI F'!$AH$5:$AH$72)+SUMIF('MI H'!$D$5:$D$72,CLUBS!$B24,'MI H'!$AH$5:$AH$72)+SUMIF('CA F'!$D$5:$D$72,CLUBS!$B24,'CA F'!$AH$5:$AH$72)+SUMIF('CA H'!$D$5:$D$72,CLUBS!$B24,'CA H'!$AH$5:$AH$72)+SUMIF('JU F'!$D$5:$D$72,CLUBS!$B24,'JU F'!$AH$5:$AH$72)+SUMIF('JU H'!$D$5:$D$72,CLUBS!$B24,'JU H'!$AH$5:$AH$72)</f>
        <v>0</v>
      </c>
      <c r="AG24" s="16">
        <f t="shared" si="2"/>
        <v>0</v>
      </c>
      <c r="AH24" s="28">
        <f t="shared" si="3"/>
        <v>0</v>
      </c>
      <c r="AI24" s="29">
        <f t="shared" si="4"/>
        <v>0</v>
      </c>
      <c r="AJ24" s="14">
        <f>COUNTIF('Licenciés Jeunes 2023'!F:F,CLUBS!B24)</f>
        <v>0</v>
      </c>
      <c r="AK24" s="27">
        <f t="shared" si="5"/>
        <v>0</v>
      </c>
      <c r="AL24" s="22"/>
    </row>
    <row r="25" spans="1:38" ht="13.5">
      <c r="A25" s="34">
        <f t="shared" si="0"/>
        <v>16</v>
      </c>
      <c r="B25" s="62" t="s">
        <v>1150</v>
      </c>
      <c r="C25" s="14">
        <f>COUNTIFS('MP F'!$D$5:$D$72,CLUBS!$B25,'MP F'!$E$5:$E$72,"&gt;0")+COUNTIFS('MP H'!$D$5:$D$72,CLUBS!$B25,'MP H'!$E$5:$E$72,"&gt;0")+COUNTIFS('PO F'!$D$5:$D$72,CLUBS!$B25,'PO F'!$E$5:$E$72,"&gt;0")+COUNTIFS('PO H'!$D$5:$D$72,CLUBS!$B25,'PO H'!$E$5:$E$72,"&gt;0")+COUNTIFS('PU F'!$D$5:$D$72,CLUBS!$B25,'PU F'!$E$5:$E$72,"&gt;0")+COUNTIFS('PU H'!$D$5:$D$72,CLUBS!$B25,'PU H'!$E$5:$E$72,"&gt;0")+COUNTIFS('BE F'!$D$5:$D$72,CLUBS!$B25,'BE F'!$E$5:$E$72,"&gt;0")+COUNTIFS('BE H'!$D$5:$D$72,CLUBS!$B25,'BE H'!$E$5:$E$72,"&gt;0")+COUNTIFS('MI F'!$D$5:$D$72,CLUBS!$B25,'MI F'!$E$5:$E$72,"&gt;0")+COUNTIFS('MI H'!$D$5:$D$72,CLUBS!$B25,'MI H'!$E$5:$E$72,"&gt;0")+COUNTIFS('CA F'!$D$5:$D$72,CLUBS!$B25,'CA F'!$E$5:$E$72,"&gt;0")+COUNTIFS('CA H'!$D$5:$D$72,CLUBS!$B25,'CA H'!$E$5:$E$72,"&gt;0")+COUNTIFS('JU F'!$D$5:$D$72,CLUBS!$B25,'JU F'!$E$5:$E$72,"&gt;0")+COUNTIFS('JU H'!$D$5:$D$72,CLUBS!$B25,'JU H'!$E$5:$E$72,"&gt;0")</f>
        <v>0</v>
      </c>
      <c r="D25" s="27">
        <f>SUMIF('MP F'!$D$5:$D$72,CLUBS!$B25,'MP F'!$F$5:$F$72)+SUMIF('MP H'!$D$5:$D$72,CLUBS!$B25,'MP H'!$F$5:$F$72)+SUMIF('PO F'!$D$5:$D$72,CLUBS!$B25,'PO F'!$F$5:$F$72)+SUMIF('PO H'!$D$5:$D$72,CLUBS!$B25,'PO H'!$F$5:$F$72)+SUMIF('PU F'!$D$5:$D$72,CLUBS!$B25,'PU F'!$F$5:$F$72)+SUMIF('PU H'!$D$5:$D$72,CLUBS!$B25,'PU H'!$F$5:$F$72)+SUMIF('BE F'!$D$5:$D$72,CLUBS!$B25,'BE F'!$F$5:$F$72)+SUMIF('BE H'!$D$5:$D$72,CLUBS!$B25,'BE H'!$F$5:$F$72)+SUMIF('MI F'!$D$5:$D$72,CLUBS!$B25,'MI F'!$F$5:$F$72)+SUMIF('MI H'!$D$5:$D$72,CLUBS!$B25,'MI H'!$F$5:$F$72)+SUMIF('CA F'!$D$5:$D$72,CLUBS!$B25,'CA F'!$F$5:$F$72)+SUMIF('CA H'!$D$5:$D$72,CLUBS!$B25,'CA H'!$F$5:$F$72)+SUMIF('JU F'!$D$5:$D$72,CLUBS!$B25,'JU F'!$F$5:$F$72)+SUMIF('JU H'!$D$5:$D$72,CLUBS!$B25,'JU H'!$F$5:$F$72)</f>
        <v>0</v>
      </c>
      <c r="E25" s="67">
        <f>COUNTIFS('MP F'!$D$5:$D$72,CLUBS!$B25,'MP F'!$G$5:$G$72,"&gt;0")+COUNTIFS('MP H'!$D$5:$D$72,CLUBS!$B25,'MP H'!$G$5:$G$72,"&gt;0")+COUNTIFS('PO F'!$D$5:$D$72,CLUBS!$B25,'PO F'!$G$5:$G$72,"&gt;0")+COUNTIFS('PO H'!$D$5:$D$72,CLUBS!$B25,'PO H'!$G$5:$G$72,"&gt;0")+COUNTIFS('PU F'!$D$5:$D$72,CLUBS!$B25,'PU F'!$G$5:$G$72,"&gt;0")+COUNTIFS('PU H'!$D$5:$D$72,CLUBS!$B25,'PU H'!$G$5:$G$72,"&gt;0")+COUNTIFS('BE F'!$D$5:$D$72,CLUBS!$B25,'BE F'!$G$5:$G$72,"&gt;0")+COUNTIFS('BE H'!$D$5:$D$72,CLUBS!$B25,'BE H'!$G$5:$G$72,"&gt;0")+COUNTIFS('MI F'!$D$5:$D$72,CLUBS!$B25,'MI F'!$G$5:$G$72,"&gt;0")+COUNTIFS('MI H'!$D$5:$D$72,CLUBS!$B25,'MI H'!$G$5:$G$72,"&gt;0")+COUNTIFS('CA F'!$D$5:$D$72,CLUBS!$B25,'CA F'!$G$5:$G$72,"&gt;0")+COUNTIFS('CA H'!$D$5:$D$72,CLUBS!$B25,'CA H'!$G$5:$G$72,"&gt;0")+COUNTIFS('JU F'!$D$5:$D$72,CLUBS!$B25,'JU F'!$G$5:$G$72,"&gt;0")+COUNTIFS('JU H'!$D$5:$D$72,CLUBS!$B25,'JU H'!$G$5:$G$72,"&gt;0")</f>
        <v>0</v>
      </c>
      <c r="F25" s="68">
        <f>SUMIF('MP F'!$D$5:$D$72,CLUBS!$B25,'MP F'!$H$5:$H$72)+SUMIF('MP H'!$D$5:$D$72,CLUBS!$B25,'MP H'!$H$5:$H$72)+SUMIF('PO F'!$D$5:$D$72,CLUBS!$B25,'PO F'!$H$5:$H$72)+SUMIF('PO H'!$D$5:$D$72,CLUBS!$B25,'PO H'!$H$5:$H$72)+SUMIF('PU F'!$D$5:$D$72,CLUBS!$B25,'PU F'!$H$5:$H$72)+SUMIF('PU H'!$D$5:$D$72,CLUBS!$B25,'PU H'!$H$5:$H$72)+SUMIF('BE F'!$D$5:$D$72,CLUBS!$B25,'BE F'!$H$5:$H$72)+SUMIF('BE H'!$D$5:$D$72,CLUBS!$B25,'BE H'!$H$5:$H$72)+SUMIF('MI F'!$D$5:$D$72,CLUBS!$B25,'MI F'!$H$5:$H$72)+SUMIF('MI H'!$D$5:$D$72,CLUBS!$B25,'MI H'!$H$5:$H$72)+SUMIF('CA F'!$D$5:$D$72,CLUBS!$B25,'CA F'!$H$5:$H$72)+SUMIF('CA H'!$D$5:$D$72,CLUBS!$B25,'CA H'!$H$5:$H$72)+SUMIF('JU F'!$D$5:$D$72,CLUBS!$B25,'JU F'!$H$5:$H$72)+SUMIF('JU H'!$D$5:$D$72,CLUBS!$B25,'JU H'!$H$5:$H$72)</f>
        <v>0</v>
      </c>
      <c r="G25" s="14">
        <f>COUNTIFS('MP F'!$D$5:$D$72,CLUBS!$B25,'MP F'!$I$5:$I$72,"&gt;0")+COUNTIFS('MP H'!$D$5:$D$72,CLUBS!$B25,'MP H'!$I$5:$I$72,"&gt;0")+COUNTIFS('PO F'!$D$5:$D$72,CLUBS!$B25,'PO F'!$I$5:$I$72,"&gt;0")+COUNTIFS('PO H'!$D$5:$D$72,CLUBS!$B25,'PO H'!$I$5:$I$72,"&gt;0")+COUNTIFS('PU F'!$D$5:$D$72,CLUBS!$B25,'PU F'!$I$5:$I$72,"&gt;0")+COUNTIFS('PU H'!$D$5:$D$72,CLUBS!$B25,'PU H'!$I$5:$I$72,"&gt;0")+COUNTIFS('BE F'!$D$5:$D$72,CLUBS!$B25,'BE F'!$I$5:$I$72,"&gt;0")+COUNTIFS('BE H'!$D$5:$D$72,CLUBS!$B25,'BE H'!$I$5:$I$72,"&gt;0")+COUNTIFS('MI F'!$D$5:$D$72,CLUBS!$B25,'MI F'!$I$5:$I$72,"&gt;0")+COUNTIFS('MI H'!$D$5:$D$72,CLUBS!$B25,'MI H'!$I$5:$I$72,"&gt;0")+COUNTIFS('CA F'!$D$5:$D$72,CLUBS!$B25,'CA F'!$I$5:$I$72,"&gt;0")+COUNTIFS('CA H'!$D$5:$D$72,CLUBS!$B25,'CA H'!$I$5:$I$72,"&gt;0")+COUNTIFS('JU F'!$D$5:$D$72,CLUBS!$B25,'JU F'!$I$5:$I$72,"&gt;0")+COUNTIFS('JU H'!$D$5:$D$72,CLUBS!$B25,'JU H'!$I$5:$I$72,"&gt;0")</f>
        <v>0</v>
      </c>
      <c r="H25" s="26">
        <f>SUMIF('MP F'!$D$5:$D$72,CLUBS!$B25,'MP F'!$J$5:$J$72)+SUMIF('MP H'!$D$5:$D$72,CLUBS!$B25,'MP H'!$J$5:$J$72)+SUMIF('PO F'!$D$5:$D$72,CLUBS!$B25,'PO F'!$J$5:$J$72)+SUMIF('PO H'!$D$5:$D$72,CLUBS!$B25,'PO H'!$J$5:$J$72)+SUMIF('PU F'!$D$5:$D$72,CLUBS!$B25,'PU F'!$J$5:$J$72)+SUMIF('PU H'!$D$5:$D$72,CLUBS!$B25,'PU H'!$J$5:$J$72)+SUMIF('BE F'!$D$5:$D$72,CLUBS!$B25,'BE F'!$J$5:$J$72)+SUMIF('BE H'!$D$5:$D$72,CLUBS!$B25,'BE H'!$J$5:$J$72)+SUMIF('MI F'!$D$5:$D$72,CLUBS!$B25,'MI F'!$J$5:$J$72)+SUMIF('MI H'!$D$5:$D$72,CLUBS!$B25,'MI H'!$J$5:$J$72)+SUMIF('CA F'!$D$5:$D$72,CLUBS!$B25,'CA F'!$J$5:$J$72)+SUMIF('CA H'!$D$5:$D$72,CLUBS!$B25,'CA H'!$J$5:$J$72)+SUMIF('JU F'!$D$5:$D$72,CLUBS!$B25,'JU F'!$J$5:$J$72)+SUMIF('JU H'!$D$5:$D$72,CLUBS!$B25,'JU H'!$J$5:$J$72)</f>
        <v>0</v>
      </c>
      <c r="I25" s="67">
        <f>COUNTIFS('MP F'!$D$5:$D$72,CLUBS!$B25,'MP F'!$K$5:$K$72,"&gt;0")+COUNTIFS('MP H'!$D$5:$D$72,CLUBS!$B25,'MP H'!$K$5:$K$72,"&gt;0")+COUNTIFS('PO F'!$D$5:$D$72,CLUBS!$B25,'PO F'!$K$5:$K$72,"&gt;0")+COUNTIFS('PO H'!$D$5:$D$72,CLUBS!$B25,'PO H'!$K$5:$K$72,"&gt;0")+COUNTIFS('PU F'!$D$5:$D$72,CLUBS!$B25,'PU F'!$K$5:$K$72,"&gt;0")+COUNTIFS('PU H'!$D$5:$D$72,CLUBS!$B25,'PU H'!$K$5:$K$72,"&gt;0")+COUNTIFS('BE F'!$D$5:$D$72,CLUBS!$B25,'BE F'!$K$5:$K$72,"&gt;0")+COUNTIFS('BE H'!$D$5:$D$72,CLUBS!$B25,'BE H'!$K$5:$K$72,"&gt;0")+COUNTIFS('MI F'!$D$5:$D$72,CLUBS!$B25,'MI F'!$K$5:$K$72,"&gt;0")+COUNTIFS('MI H'!$D$5:$D$72,CLUBS!$B25,'MI H'!$K$5:$K$72,"&gt;0")+COUNTIFS('CA F'!$D$5:$D$72,CLUBS!$B25,'CA F'!$K$5:$K$72,"&gt;0")+COUNTIFS('CA H'!$D$5:$D$72,CLUBS!$B25,'CA H'!$K$5:$K$72,"&gt;0")+COUNTIFS('JU F'!$D$5:$D$72,CLUBS!$B25,'JU F'!$K$5:$K$72,"&gt;0")+COUNTIFS('JU H'!$D$5:$D$72,CLUBS!$B25,'JU H'!$K$5:$K$72,"&gt;0")</f>
        <v>0</v>
      </c>
      <c r="J25" s="67">
        <f>SUMIF('MP F'!$D$5:$D$72,CLUBS!$B25,'MP F'!$L$5:$L$72)+SUMIF('MP H'!$D$5:$D$72,CLUBS!$B25,'MP H'!$L$5:$L$72)+SUMIF('PO F'!$D$5:$D$72,CLUBS!$B25,'PO F'!$L$5:$L$72)+SUMIF('PO H'!$D$5:$D$72,CLUBS!$B25,'PO H'!$L$5:$L$72)+SUMIF('PU F'!$D$5:$D$72,CLUBS!$B25,'PU F'!$L$5:$L$72)+SUMIF('PU H'!$D$5:$D$72,CLUBS!$B25,'PU H'!$L$5:$L$72)+SUMIF('BE F'!$D$5:$D$72,CLUBS!$B25,'BE F'!$L$5:$L$72)+SUMIF('BE H'!$D$5:$D$72,CLUBS!$B25,'BE H'!$L$5:$L$72)+SUMIF('MI F'!$D$5:$D$72,CLUBS!$B25,'MI F'!$L$5:$L$72)+SUMIF('MI H'!$D$5:$D$72,CLUBS!$B25,'MI H'!$L$5:$L$72)+SUMIF('CA F'!$D$5:$D$72,CLUBS!$B25,'CA F'!$L$5:$L$72)+SUMIF('CA H'!$D$5:$D$72,CLUBS!$B25,'CA H'!$L$5:$L$72)+SUMIF('JU F'!$D$5:$D$72,CLUBS!$B25,'JU F'!$L$5:$L$72)+SUMIF('JU H'!$D$5:$D$72,CLUBS!$B25,'JU H'!$L$5:$L$72)</f>
        <v>0</v>
      </c>
      <c r="K25" s="26">
        <f>COUNTIFS('MP F'!$D$5:$D$72,CLUBS!$B25,'MP F'!$M$5:$M$72,"&gt;0")+COUNTIFS('MP H'!$D$5:$D$72,CLUBS!$B25,'MP H'!$M$5:$M$72,"&gt;0")+COUNTIFS('PO F'!$D$5:$D$72,CLUBS!$B25,'PO F'!$M$5:$M$72,"&gt;0")+COUNTIFS('PO H'!$D$5:$D$72,CLUBS!$B25,'PO H'!$M$5:$M$72,"&gt;0")+COUNTIFS('PU F'!$D$5:$D$72,CLUBS!$B25,'PU F'!$M$5:$M$72,"&gt;0")+COUNTIFS('PU H'!$D$5:$D$72,CLUBS!$B25,'PU H'!$M$5:$M$72,"&gt;0")+COUNTIFS('BE F'!$D$5:$D$72,CLUBS!$B25,'BE F'!$M$5:$M$72,"&gt;0")+COUNTIFS('BE H'!$D$5:$D$72,CLUBS!$B25,'BE H'!$M$5:$M$72,"&gt;0")+COUNTIFS('MI F'!$D$5:$D$72,CLUBS!$B25,'MI F'!$M$5:$M$72,"&gt;0")+COUNTIFS('MI H'!$D$5:$D$72,CLUBS!$B25,'MI H'!$M$5:$M$72,"&gt;0")+COUNTIFS('CA F'!$D$5:$D$72,CLUBS!$B25,'CA F'!$M$5:$M$72,"&gt;0")+COUNTIFS('CA H'!$D$5:$D$72,CLUBS!$B25,'CA H'!$M$5:$M$72,"&gt;0")+COUNTIFS('JU F'!$D$5:$D$72,CLUBS!$B25,'JU F'!$M$5:$M$72,"&gt;0")+COUNTIFS('JU H'!$D$5:$D$72,CLUBS!$B25,'JU H'!$M$5:$M$72,"&gt;0")</f>
        <v>0</v>
      </c>
      <c r="L25" s="26">
        <f>SUMIF('MP F'!$D$5:$D$72,CLUBS!$B25,'MP F'!$N$5:$N$72)+SUMIF('MP H'!$D$5:$D$72,CLUBS!$B25,'MP H'!$N$5:$N$72)+SUMIF('PO F'!$D$5:$D$72,CLUBS!$B25,'PO F'!$N$5:$N$72)+SUMIF('PO H'!$D$5:$D$72,CLUBS!$B25,'PO H'!$N$5:$N$72)+SUMIF('PU F'!$D$5:$D$72,CLUBS!$B25,'PU F'!$N$5:$N$72)+SUMIF('PU H'!$D$5:$D$72,CLUBS!$B25,'PU H'!$N$5:$N$72)+SUMIF('BE F'!$D$5:$D$72,CLUBS!$B25,'BE F'!$N$5:$N$72)+SUMIF('BE H'!$D$5:$D$72,CLUBS!$B25,'BE H'!$N$5:$N$72)+SUMIF('MI F'!$D$5:$D$72,CLUBS!$B25,'MI F'!$N$5:$N$72)+SUMIF('MI H'!$D$5:$D$72,CLUBS!$B25,'MI H'!$N$5:$N$72)+SUMIF('CA F'!$D$5:$D$72,CLUBS!$B25,'CA F'!$N$5:$N$72)+SUMIF('CA H'!$D$5:$D$72,CLUBS!$B25,'CA H'!$N$5:$N$72)+SUMIF('JU F'!$D$5:$D$72,CLUBS!$B25,'JU F'!$N$5:$N$72)+SUMIF('JU H'!$D$5:$D$72,CLUBS!$B25,'JU H'!$N$5:$N$72)</f>
        <v>0</v>
      </c>
      <c r="M25" s="67">
        <f>COUNTIFS('MP F'!$D$5:$D$72,CLUBS!$B25,'MP F'!$O$5:$O$72,"&gt;0")+COUNTIFS('MP H'!$D$5:$D$72,CLUBS!$B25,'MP H'!$O$5:$O$72,"&gt;0")+COUNTIFS('PO F'!$D$5:$D$72,CLUBS!$B25,'PO F'!$O$5:$O$72,"&gt;0")+COUNTIFS('PO H'!$D$5:$D$72,CLUBS!$B25,'PO H'!$O$5:$O$72,"&gt;0")+COUNTIFS('PU F'!$D$5:$D$72,CLUBS!$B25,'PU F'!$O$5:$O$72,"&gt;0")+COUNTIFS('PU H'!$D$5:$D$72,CLUBS!$B25,'PU H'!$O$5:$O$72,"&gt;0")+COUNTIFS('BE F'!$D$5:$D$72,CLUBS!$B25,'BE F'!$O$5:$O$72,"&gt;0")+COUNTIFS('BE H'!$D$5:$D$72,CLUBS!$B25,'BE H'!$O$5:$O$72,"&gt;0")+COUNTIFS('MI F'!$D$5:$D$72,CLUBS!$B25,'MI F'!$O$5:$O$72,"&gt;0")+COUNTIFS('MI H'!$D$5:$D$72,CLUBS!$B25,'MI H'!$O$5:$O$72,"&gt;0")+COUNTIFS('CA F'!$D$5:$D$72,CLUBS!$B25,'CA F'!$O$5:$O$72,"&gt;0")+COUNTIFS('CA H'!$D$5:$D$72,CLUBS!$B25,'CA H'!$O$5:$O$72,"&gt;0")+COUNTIFS('JU F'!$D$5:$D$72,CLUBS!$B25,'JU F'!$O$5:$O$72,"&gt;0")+COUNTIFS('JU H'!$D$5:$D$72,CLUBS!$B25,'JU H'!$O$5:$O$72,"&gt;0")</f>
        <v>0</v>
      </c>
      <c r="N25" s="67">
        <f>SUMIF('MP F'!$D$5:$D$72,CLUBS!$B25,'MP F'!$P$5:$P$72)+SUMIF('MP H'!$D$5:$D$72,CLUBS!$B25,'MP H'!$P$5:$P$72)+SUMIF('PO F'!$D$5:$D$72,CLUBS!$B25,'PO F'!$P$5:$P$72)+SUMIF('PO H'!$D$5:$D$72,CLUBS!$B25,'PO H'!$P$5:$P$72)+SUMIF('PU F'!$D$5:$D$72,CLUBS!$B25,'PU F'!$P$5:$P$72)+SUMIF('PU H'!$D$5:$D$72,CLUBS!$B25,'PU H'!$P$5:$P$72)+SUMIF('BE F'!$D$5:$D$72,CLUBS!$B25,'BE F'!$P$5:$P$72)+SUMIF('BE H'!$D$5:$D$72,CLUBS!$B25,'BE H'!$P$5:$P$72)+SUMIF('MI F'!$D$5:$D$72,CLUBS!$B25,'MI F'!$P$5:$P$72)+SUMIF('MI H'!$D$5:$D$72,CLUBS!$B25,'MI H'!$P$5:$P$72)+SUMIF('CA F'!$D$5:$D$72,CLUBS!$B25,'CA F'!$P$5:$P$72)+SUMIF('CA H'!$D$5:$D$72,CLUBS!$B25,'CA H'!$P$5:$P$72)+SUMIF('JU F'!$D$5:$D$72,CLUBS!$B25,'JU F'!$P$5:$P$72)+SUMIF('JU H'!$D$5:$D$72,CLUBS!$B25,'JU H'!$P$5:$P$72)</f>
        <v>0</v>
      </c>
      <c r="O25" s="26">
        <f>COUNTIFS('MP F'!$D$5:$D$72,CLUBS!$B25,'MP F'!$Q$5:$Q$72,"&gt;0")+COUNTIFS('MP H'!$D$5:$D$72,CLUBS!$B25,'MP H'!$Q$5:$Q$72,"&gt;0")+COUNTIFS('PO F'!$D$5:$D$72,CLUBS!$B25,'PO F'!$Q$5:$Q$72,"&gt;0")+COUNTIFS('PO H'!$D$5:$D$72,CLUBS!$B25,'PO H'!$Q$5:$Q$72,"&gt;0")+COUNTIFS('PU F'!$D$5:$D$72,CLUBS!$B25,'PU F'!$Q$5:$Q$72,"&gt;0")+COUNTIFS('PU H'!$D$5:$D$72,CLUBS!$B25,'PU H'!$Q$5:$Q$72,"&gt;0")+COUNTIFS('BE F'!$D$5:$D$72,CLUBS!$B25,'BE F'!$Q$5:$Q$72,"&gt;0")+COUNTIFS('BE H'!$D$5:$D$72,CLUBS!$B25,'BE H'!$Q$5:$Q$72,"&gt;0")+COUNTIFS('MI F'!$D$5:$D$72,CLUBS!$B25,'MI F'!$Q$5:$Q$72,"&gt;0")+COUNTIFS('MI H'!$D$5:$D$72,CLUBS!$B25,'MI H'!$Q$5:$Q$72,"&gt;0")+COUNTIFS('CA F'!$D$5:$D$72,CLUBS!$B25,'CA F'!$Q$5:$Q$72,"&gt;0")+COUNTIFS('CA H'!$D$5:$D$72,CLUBS!$B25,'CA H'!$Q$5:$Q$72,"&gt;0")+COUNTIFS('JU F'!$D$5:$D$72,CLUBS!$B25,'JU F'!$Q$5:$Q$72,"&gt;0")+COUNTIFS('JU H'!$D$5:$D$72,CLUBS!$B25,'JU H'!$Q$5:$Q$72,"&gt;0")</f>
        <v>0</v>
      </c>
      <c r="P25" s="26">
        <f>SUMIF('MP F'!$D$5:$D$72,CLUBS!$B25,'MP F'!$R$5:$R$72)+SUMIF('MP H'!$D$5:$D$72,CLUBS!$B25,'MP H'!$R$5:$R$72)+SUMIF('PO F'!$D$5:$D$72,CLUBS!$B25,'PO F'!$R$5:$R$72)+SUMIF('PO H'!$D$5:$D$72,CLUBS!$B25,'PO H'!$R$5:$R$72)+SUMIF('PU F'!$D$5:$D$72,CLUBS!$B25,'PU F'!$R$5:$R$72)+SUMIF('PU H'!$D$5:$D$72,CLUBS!$B25,'PU H'!$R$5:$R$72)+SUMIF('BE F'!$D$5:$D$72,CLUBS!$B25,'BE F'!$R$5:$R$72)+SUMIF('BE H'!$D$5:$D$72,CLUBS!$B25,'BE H'!$R$5:$R$72)+SUMIF('MI F'!$D$5:$D$72,CLUBS!$B25,'MI F'!$R$5:$R$72)+SUMIF('MI H'!$D$5:$D$72,CLUBS!$B25,'MI H'!$R$5:$R$72)+SUMIF('CA F'!$D$5:$D$72,CLUBS!$B25,'CA F'!$R$5:$R$72)+SUMIF('CA H'!$D$5:$D$72,CLUBS!$B25,'CA H'!$R$5:$R$72)+SUMIF('JU F'!$D$5:$D$72,CLUBS!$B25,'JU F'!$R$5:$R$72)+SUMIF('JU H'!$D$5:$D$72,CLUBS!$B25,'JU H'!$R$5:$R$72)</f>
        <v>0</v>
      </c>
      <c r="Q25" s="67">
        <f>COUNTIFS('MP F'!$D$5:$D$72,CLUBS!$B25,'MP F'!$S$5:$S$72,"&gt;0")+COUNTIFS('MP H'!$D$5:$D$72,CLUBS!$B25,'MP H'!$S$5:$S$72,"&gt;0")+COUNTIFS('PO F'!$D$5:$D$72,CLUBS!$B25,'PO F'!$S$5:$S$72,"&gt;0")+COUNTIFS('PO H'!$D$5:$D$72,CLUBS!$B25,'PO H'!$S$5:$S$72,"&gt;0")+COUNTIFS('PU F'!$D$5:$D$72,CLUBS!$B25,'PU F'!$S$5:$S$72,"&gt;0")+COUNTIFS('PU H'!$D$5:$D$72,CLUBS!$B25,'PU H'!$S$5:$S$72,"&gt;0")+COUNTIFS('BE F'!$D$5:$D$72,CLUBS!$B25,'BE F'!$S$5:$S$72,"&gt;0")+COUNTIFS('BE H'!$D$5:$D$72,CLUBS!$B25,'BE H'!$S$5:$S$72,"&gt;0")+COUNTIFS('MI F'!$D$5:$D$72,CLUBS!$B25,'MI F'!$S$5:$S$72,"&gt;0")+COUNTIFS('MI H'!$D$5:$D$72,CLUBS!$B25,'MI H'!$S$5:$S$72,"&gt;0")+COUNTIFS('CA F'!$D$5:$D$72,CLUBS!$B25,'CA F'!$S$5:$S$72,"&gt;0")+COUNTIFS('CA H'!$D$5:$D$72,CLUBS!$B25,'CA H'!$S$5:$S$72,"&gt;0")+COUNTIFS('JU F'!$D$5:$D$72,CLUBS!$B25,'JU F'!$S$5:$S$72,"&gt;0")+COUNTIFS('JU H'!$D$5:$D$72,CLUBS!$B25,'JU H'!$S$5:$S$72,"&gt;0")</f>
        <v>0</v>
      </c>
      <c r="R25" s="67">
        <f>SUMIF('MP F'!$D$5:$D$72,CLUBS!$B25,'MP F'!$T$5:$T$72)+SUMIF('MP H'!$D$5:$D$72,CLUBS!$B25,'MP H'!$T$5:$T$72)+SUMIF('PO F'!$D$5:$D$72,CLUBS!$B25,'PO F'!$T$5:$T$72)+SUMIF('PO H'!$D$5:$D$72,CLUBS!$B25,'PO H'!$T$5:$T$72)+SUMIF('PU F'!$D$5:$D$72,CLUBS!$B25,'PU F'!$T$5:$T$72)+SUMIF('PU H'!$D$5:$D$72,CLUBS!$B25,'PU H'!$T$5:$T$72)+SUMIF('BE F'!$D$5:$D$72,CLUBS!$B25,'BE F'!$T$5:$T$72)+SUMIF('BE H'!$D$5:$D$72,CLUBS!$B25,'BE H'!$T$5:$T$72)+SUMIF('MI F'!$D$5:$D$72,CLUBS!$B25,'MI F'!$T$5:$T$72)+SUMIF('MI H'!$D$5:$D$72,CLUBS!$B25,'MI H'!$T$5:$T$72)+SUMIF('CA F'!$D$5:$D$72,CLUBS!$B25,'CA F'!$T$5:$T$72)+SUMIF('CA H'!$D$5:$D$72,CLUBS!$B25,'CA H'!$T$5:$T$72)+SUMIF('JU F'!$D$5:$D$72,CLUBS!$B25,'JU F'!$T$5:$T$72)+SUMIF('JU H'!$D$5:$D$72,CLUBS!$B25,'JU H'!$T$5:$T$72)</f>
        <v>0</v>
      </c>
      <c r="S25" s="26">
        <f>COUNTIFS('MP F'!$D$5:$D$72,CLUBS!$B25,'MP F'!$U$5:$U$72,"&gt;0")+COUNTIFS('MP H'!$D$5:$D$72,CLUBS!$B25,'MP H'!$U$5:$U$72,"&gt;0")+COUNTIFS('PO F'!$D$5:$D$72,CLUBS!$B25,'PO F'!$U$5:$U$72,"&gt;0")+COUNTIFS('PO H'!$D$5:$D$72,CLUBS!$B25,'PO H'!$U$5:$U$72,"&gt;0")+COUNTIFS('PU F'!$D$5:$D$72,CLUBS!$B25,'PU F'!$U$5:$U$72,"&gt;0")+COUNTIFS('PU H'!$D$5:$D$72,CLUBS!$B25,'PU H'!$U$5:$U$72,"&gt;0")+COUNTIFS('BE F'!$D$5:$D$72,CLUBS!$B25,'BE F'!$U$5:$U$72,"&gt;0")+COUNTIFS('BE H'!$D$5:$D$72,CLUBS!$B25,'BE H'!$U$5:$U$72,"&gt;0")+COUNTIFS('MI F'!$D$5:$D$72,CLUBS!$B25,'MI F'!$U$5:$U$72,"&gt;0")+COUNTIFS('MI H'!$D$5:$D$72,CLUBS!$B25,'MI H'!$U$5:$U$72,"&gt;0")+COUNTIFS('CA F'!$D$5:$D$72,CLUBS!$B25,'CA F'!$U$5:$U$72,"&gt;0")+COUNTIFS('CA H'!$D$5:$D$72,CLUBS!$B25,'CA H'!$U$5:$U$72,"&gt;0")+COUNTIFS('JU F'!$D$5:$D$72,CLUBS!$B25,'JU F'!$U$5:$U$72,"&gt;0")+COUNTIFS('JU H'!$D$5:$D$72,CLUBS!$B25,'JU H'!$U$5:$U$72,"&gt;0")</f>
        <v>0</v>
      </c>
      <c r="T25" s="26">
        <f>SUMIF('MP F'!$D$5:$D$72,CLUBS!$B25,'MP F'!$V$5:$V$72)+SUMIF('MP H'!$D$5:$D$72,CLUBS!$B25,'MP H'!$V$5:$V$72)+SUMIF('PO F'!$D$5:$D$72,CLUBS!$B25,'PO F'!$V$5:$V$72)+SUMIF('PO H'!$D$5:$D$72,CLUBS!$B25,'PO H'!$V$5:$V$72)+SUMIF('PU F'!$D$5:$D$72,CLUBS!$B25,'PU F'!$V$5:$V$72)+SUMIF('PU H'!$D$5:$D$72,CLUBS!$B25,'PU H'!$V$5:$V$72)+SUMIF('BE F'!$D$5:$D$72,CLUBS!$B25,'BE F'!$V$5:$V$72)+SUMIF('BE H'!$D$5:$D$72,CLUBS!$B25,'BE H'!$V$5:$V$72)+SUMIF('MI F'!$D$5:$D$72,CLUBS!$B25,'MI F'!$V$5:$V$72)+SUMIF('MI H'!$D$5:$D$72,CLUBS!$B25,'MI H'!$V$5:$V$72)+SUMIF('CA F'!$D$5:$D$72,CLUBS!$B25,'CA F'!$V$5:$V$72)+SUMIF('CA H'!$D$5:$D$72,CLUBS!$B25,'CA H'!$V$5:$V$72)+SUMIF('JU F'!$D$5:$D$72,CLUBS!$B25,'JU F'!$V$5:$V$72)+SUMIF('JU H'!$D$5:$D$72,CLUBS!$B25,'JU H'!$V$5:$V$72)</f>
        <v>0</v>
      </c>
      <c r="U25" s="67">
        <f>COUNTIFS('MP F'!$D$5:$D$72,CLUBS!$B25,'MP F'!$W$5:$W$72,"&gt;0")+COUNTIFS('MP H'!$D$5:$D$72,CLUBS!$B25,'MP H'!$W$5:$W$72,"&gt;0")+COUNTIFS('PO F'!$D$5:$D$72,CLUBS!$B25,'PO F'!$W$5:$W$72,"&gt;0")+COUNTIFS('PO H'!$D$5:$D$72,CLUBS!$B25,'PO H'!$W$5:$W$72,"&gt;0")+COUNTIFS('PU F'!$D$5:$D$72,CLUBS!$B25,'PU F'!$W$5:$W$72,"&gt;0")+COUNTIFS('PU H'!$D$5:$D$72,CLUBS!$B25,'PU H'!$W$5:$W$72,"&gt;0")+COUNTIFS('BE F'!$D$5:$D$72,CLUBS!$B25,'BE F'!$W$5:$W$72,"&gt;0")+COUNTIFS('BE H'!$D$5:$D$72,CLUBS!$B25,'BE H'!$W$5:$W$72,"&gt;0")+COUNTIFS('MI F'!$D$5:$D$72,CLUBS!$B25,'MI F'!$W$5:$W$72,"&gt;0")+COUNTIFS('MI H'!$D$5:$D$72,CLUBS!$B25,'MI H'!$W$5:$W$72,"&gt;0")+COUNTIFS('CA F'!$D$5:$D$72,CLUBS!$B25,'CA F'!$W$5:$W$72,"&gt;0")+COUNTIFS('CA H'!$D$5:$D$72,CLUBS!$B25,'CA H'!$W$5:$W$72,"&gt;0")+COUNTIFS('JU F'!$D$5:$D$72,CLUBS!$B25,'JU F'!$W$5:$W$72,"&gt;0")+COUNTIFS('JU H'!$D$5:$D$72,CLUBS!$B25,'JU H'!$W$5:$W$72,"&gt;0")</f>
        <v>0</v>
      </c>
      <c r="V25" s="67">
        <f>SUMIF('MP F'!$D$5:$D$72,CLUBS!$B25,'MP F'!$X$5:$X$72)+SUMIF('MP H'!$D$5:$D$72,CLUBS!$B25,'MP H'!$X$5:$X$72)+SUMIF('PO F'!$D$5:$D$72,CLUBS!$B25,'PO F'!$X$5:$X$72)+SUMIF('PO H'!$D$5:$D$72,CLUBS!$B25,'PO H'!$X$5:$X$72)+SUMIF('PU F'!$D$5:$D$72,CLUBS!$B25,'PU F'!$X$5:$X$72)+SUMIF('PU H'!$D$5:$D$72,CLUBS!$B25,'PU H'!$X$5:$X$72)+SUMIF('BE F'!$D$5:$D$72,CLUBS!$B25,'BE F'!$X$5:$X$72)+SUMIF('BE H'!$D$5:$D$72,CLUBS!$B25,'BE H'!$X$5:$X$72)+SUMIF('MI F'!$D$5:$D$72,CLUBS!$B25,'MI F'!$X$5:$X$72)+SUMIF('MI H'!$D$5:$D$72,CLUBS!$B25,'MI H'!$X$5:$X$72)+SUMIF('CA F'!$D$5:$D$72,CLUBS!$B25,'CA F'!$X$5:$X$72)+SUMIF('CA H'!$D$5:$D$72,CLUBS!$B25,'CA H'!$X$5:$X$72)+SUMIF('JU F'!$D$5:$D$72,CLUBS!$B25,'JU F'!$X$5:$X$72)+SUMIF('JU H'!$D$5:$D$72,CLUBS!$B25,'JU H'!$X$5:$X$72)</f>
        <v>0</v>
      </c>
      <c r="W25" s="26">
        <f>COUNTIFS('MP F'!$D$5:$D$72,CLUBS!$B25,'MP F'!$Y$5:$Y$72,"&gt;0")+COUNTIFS('MP H'!$D$5:$D$72,CLUBS!$B25,'MP H'!$Y$5:$Y$72,"&gt;0")+COUNTIFS('PO F'!$D$5:$D$72,CLUBS!$B25,'PO F'!$Y$5:$Y$72,"&gt;0")+COUNTIFS('PO H'!$D$5:$D$72,CLUBS!$B25,'PO H'!$Y$5:$Y$72,"&gt;0")+COUNTIFS('PU F'!$D$5:$D$72,CLUBS!$B25,'PU F'!$Y$5:$Y$72,"&gt;0")+COUNTIFS('PU H'!$D$5:$D$72,CLUBS!$B25,'PU H'!$Y$5:$Y$72,"&gt;0")+COUNTIFS('BE F'!$D$5:$D$72,CLUBS!$B25,'BE F'!$Y$5:$Y$72,"&gt;0")+COUNTIFS('BE H'!$D$5:$D$72,CLUBS!$B25,'BE H'!$Y$5:$Y$72,"&gt;0")+COUNTIFS('MI F'!$D$5:$D$72,CLUBS!$B25,'MI F'!$Y$5:$Y$72,"&gt;0")+COUNTIFS('MI H'!$D$5:$D$72,CLUBS!$B25,'MI H'!$Y$5:$Y$72,"&gt;0")+COUNTIFS('CA F'!$D$5:$D$72,CLUBS!$B25,'CA F'!$Y$5:$Y$72,"&gt;0")+COUNTIFS('CA H'!$D$5:$D$72,CLUBS!$B25,'CA H'!$Y$5:$Y$72,"&gt;0")+COUNTIFS('JU F'!$D$5:$D$72,CLUBS!$B25,'JU F'!$Y$5:$Y$72,"&gt;0")+COUNTIFS('JU H'!$D$5:$D$72,CLUBS!$B25,'JU H'!$Y$5:$Y$72,"&gt;0")</f>
        <v>0</v>
      </c>
      <c r="X25" s="26">
        <f>SUMIF('MP F'!$D$5:$D$72,CLUBS!$B25,'MP F'!$Z$5:$Z$72)+SUMIF('MP H'!$D$5:$D$72,CLUBS!$B25,'MP H'!$Z$5:$Z$72)+SUMIF('PO F'!$D$5:$D$72,CLUBS!$B25,'PO F'!$Z$5:$Z$72)+SUMIF('PO H'!$D$5:$D$72,CLUBS!$B25,'PO H'!$Z$5:$Z$72)+SUMIF('PU F'!$D$5:$D$72,CLUBS!$B25,'PU F'!$Z$5:$Z$72)+SUMIF('PU H'!$D$5:$D$72,CLUBS!$B25,'PU H'!$Z$5:$Z$72)+SUMIF('BE F'!$D$5:$D$72,CLUBS!$B25,'BE F'!$Z$5:$Z$72)+SUMIF('BE H'!$D$5:$D$72,CLUBS!$B25,'BE H'!$Z$5:$Z$72)+SUMIF('MI F'!$D$5:$D$72,CLUBS!$B25,'MI F'!$Z$5:$Z$72)+SUMIF('MI H'!$D$5:$D$72,CLUBS!$B25,'MI H'!$Z$5:$Z$72)+SUMIF('CA F'!$D$5:$D$72,CLUBS!$B25,'CA F'!$Z$5:$Z$72)+SUMIF('CA H'!$D$5:$D$72,CLUBS!$B25,'CA H'!$Z$5:$Z$72)+SUMIF('JU F'!$D$5:$D$72,CLUBS!$B25,'JU F'!$Z$5:$Z$72)+SUMIF('JU H'!$D$5:$D$72,CLUBS!$B25,'JU H'!$Z$5:$Z$72)</f>
        <v>0</v>
      </c>
      <c r="Y25" s="26">
        <f>COUNTIFS('MP F'!$D$5:$D$72,CLUBS!$B25,'MP F'!$AA$5:$AA$72,"&gt;0")+COUNTIFS('MP H'!$D$5:$D$72,CLUBS!$B25,'MP H'!$AA$5:$AA$72,"&gt;0")+COUNTIFS('PO F'!$D$5:$D$72,CLUBS!$B25,'PO F'!$AA$5:$AA$72,"&gt;0")+COUNTIFS('PO H'!$D$5:$D$72,CLUBS!$B25,'PO H'!$AA$5:$AA$72,"&gt;0")+COUNTIFS('PU F'!$D$5:$D$72,CLUBS!$B25,'PU F'!$AA$5:$AA$72,"&gt;0")+COUNTIFS('PU H'!$D$5:$D$72,CLUBS!$B25,'PU H'!$AA$5:$AA$72,"&gt;0")+COUNTIFS('BE F'!$D$5:$D$72,CLUBS!$B25,'BE F'!$AA$5:$AA$72,"&gt;0")+COUNTIFS('BE H'!$D$5:$D$72,CLUBS!$B25,'BE H'!$AA$5:$AA$72,"&gt;0")+COUNTIFS('MI F'!$D$5:$D$72,CLUBS!$B25,'MI F'!$AA$5:$AA$72,"&gt;0")+COUNTIFS('MI H'!$D$5:$D$72,CLUBS!$B25,'MI H'!$AA$5:$AA$72,"&gt;0")+COUNTIFS('CA F'!$D$5:$D$72,CLUBS!$B25,'CA F'!$AA$5:$AA$72,"&gt;0")+COUNTIFS('CA H'!$D$5:$D$72,CLUBS!$B25,'CA H'!$AA$5:$AA$72,"&gt;0")+COUNTIFS('JU F'!$D$5:$D$72,CLUBS!$B25,'JU F'!$AA$5:$AA$72,"&gt;0")+COUNTIFS('JU H'!$D$5:$D$72,CLUBS!$B25,'JU H'!$AA$5:$AA$72,"&gt;0")</f>
        <v>0</v>
      </c>
      <c r="Z25" s="26">
        <f>SUMIF('MP F'!$D$5:$D$72,CLUBS!$B25,'MP F'!$AB$5:$AB$72)+SUMIF('MP H'!$D$5:$D$72,CLUBS!$B25,'MP H'!$AB$5:$AB$72)+SUMIF('PO F'!$D$5:$D$72,CLUBS!$B25,'PO F'!$AB$5:$AB$72)+SUMIF('PO H'!$D$5:$D$72,CLUBS!$B25,'PO H'!$AB$5:$AB$72)+SUMIF('PU F'!$D$5:$D$72,CLUBS!$B25,'PU F'!$AB$5:$AB$72)+SUMIF('PU H'!$D$5:$D$72,CLUBS!$B25,'PU H'!$AB$5:$AB$72)+SUMIF('BE F'!$D$5:$D$72,CLUBS!$B25,'BE F'!$AB$5:$AB$72)+SUMIF('BE H'!$D$5:$D$72,CLUBS!$B25,'BE H'!$AB$5:$AB$72)+SUMIF('MI F'!$D$5:$D$72,CLUBS!$B25,'MI F'!$AB$5:$AB$72)+SUMIF('MI H'!$D$5:$D$72,CLUBS!$B25,'MI H'!$AB$5:$AB$72)+SUMIF('CA F'!$D$5:$D$72,CLUBS!$B25,'CA F'!$AB$5:$AB$72)+SUMIF('CA H'!$D$5:$D$72,CLUBS!$B25,'CA H'!$AB$5:$AB$72)+SUMIF('JU F'!$D$5:$D$72,CLUBS!$B25,'JU F'!$AB$5:$AB$72)+SUMIF('JU H'!$D$5:$D$72,CLUBS!$B25,'JU H'!$AB$5:$AB$72)</f>
        <v>0</v>
      </c>
      <c r="AA25" s="26">
        <f>COUNTIFS('MP F'!$D$5:$D$72,CLUBS!$B25,'MP F'!$AC$5:$AC$72,"&gt;0")+COUNTIFS('MP H'!$D$5:$D$72,CLUBS!$B25,'MP H'!$AC$5:$AC$72,"&gt;0")+COUNTIFS('PO F'!$D$5:$D$72,CLUBS!$B25,'PO F'!$AC$5:$AC$72,"&gt;0")+COUNTIFS('PO H'!$D$5:$D$72,CLUBS!$B25,'PO H'!$AC$5:$AC$72,"&gt;0")+COUNTIFS('PU F'!$D$5:$D$72,CLUBS!$B25,'PU F'!$AC$5:$AC$72,"&gt;0")+COUNTIFS('PU H'!$D$5:$D$72,CLUBS!$B25,'PU H'!$AC$5:$AC$72,"&gt;0")+COUNTIFS('BE F'!$D$5:$D$72,CLUBS!$B25,'BE F'!$AC$5:$AC$72,"&gt;0")+COUNTIFS('BE H'!$D$5:$D$72,CLUBS!$B25,'BE H'!$AC$5:$AC$72,"&gt;0")+COUNTIFS('MI F'!$D$5:$D$72,CLUBS!$B25,'MI F'!$AC$5:$AC$72,"&gt;0")+COUNTIFS('MI H'!$D$5:$D$72,CLUBS!$B25,'MI H'!$AC$5:$AC$72,"&gt;0")+COUNTIFS('CA F'!$D$5:$D$72,CLUBS!$B25,'CA F'!$AC$5:$AC$72,"&gt;0")+COUNTIFS('CA H'!$D$5:$D$72,CLUBS!$B25,'CA H'!$AC$5:$AC$72,"&gt;0")+COUNTIFS('JU F'!$D$5:$D$72,CLUBS!$B25,'JU F'!$AC$5:$AC$72,"&gt;0")+COUNTIFS('JU H'!$D$5:$D$72,CLUBS!$B25,'JU H'!$AC$5:$AC$72,"&gt;0")</f>
        <v>0</v>
      </c>
      <c r="AB25" s="26">
        <f>SUMIF('MP F'!$D$5:$D$72,CLUBS!$B25,'MP F'!$AD$5:$AD$72)+SUMIF('MP H'!$D$5:$D$72,CLUBS!$B25,'MP H'!$AD$5:$AD$72)+SUMIF('PO F'!$D$5:$D$72,CLUBS!$B25,'PO F'!$AD$5:$AD$72)+SUMIF('PO H'!$D$5:$D$72,CLUBS!$B25,'PO H'!$AD$5:$AD$72)+SUMIF('PU F'!$D$5:$D$72,CLUBS!$B25,'PU F'!$AD$5:$AD$72)+SUMIF('PU H'!$D$5:$D$72,CLUBS!$B25,'PU H'!$AD$5:$AD$72)+SUMIF('BE F'!$D$5:$D$72,CLUBS!$B25,'BE F'!$AD$5:$AD$72)+SUMIF('BE H'!$D$5:$D$72,CLUBS!$B25,'BE H'!$AD$5:$AD$72)+SUMIF('MI F'!$D$5:$D$72,CLUBS!$B25,'MI F'!$AD$5:$AD$72)+SUMIF('MI H'!$D$5:$D$72,CLUBS!$B25,'MI H'!$AD$5:$AD$72)+SUMIF('CA F'!$D$5:$D$72,CLUBS!$B25,'CA F'!$AD$5:$AD$72)+SUMIF('CA H'!$D$5:$D$72,CLUBS!$B25,'CA H'!$AD$5:$AD$72)+SUMIF('JU F'!$D$5:$D$72,CLUBS!$B25,'JU F'!$AD$5:$AD$72)+SUMIF('JU H'!$D$5:$D$72,CLUBS!$B25,'JU H'!$AD$5:$AD$72)</f>
        <v>0</v>
      </c>
      <c r="AC25" s="26">
        <f>COUNTIFS('MP F'!$D$5:$D$72,CLUBS!$B25,'MP F'!$AE$5:$AE$72,"&gt;0")+COUNTIFS('MP H'!$D$5:$D$72,CLUBS!$B25,'MP H'!$AE$5:$AE$72,"&gt;0")+COUNTIFS('PO F'!$D$5:$D$72,CLUBS!$B25,'PO F'!$AE$5:$AE$72,"&gt;0")+COUNTIFS('PO H'!$D$5:$D$72,CLUBS!$B25,'PO H'!$AE$5:$AE$72,"&gt;0")+COUNTIFS('PU F'!$D$5:$D$72,CLUBS!$B25,'PU F'!$AE$5:$AE$72,"&gt;0")+COUNTIFS('PU H'!$D$5:$D$72,CLUBS!$B25,'PU H'!$AE$5:$AE$72,"&gt;0")+COUNTIFS('BE F'!$D$5:$D$72,CLUBS!$B25,'BE F'!$AE$5:$AE$72,"&gt;0")+COUNTIFS('BE H'!$D$5:$D$72,CLUBS!$B25,'BE H'!$AE$5:$AE$72,"&gt;0")+COUNTIFS('MI F'!$D$5:$D$72,CLUBS!$B25,'MI F'!$AE$5:$AE$72,"&gt;0")+COUNTIFS('MI H'!$D$5:$D$72,CLUBS!$B25,'MI H'!$AE$5:$AE$72,"&gt;0")+COUNTIFS('CA F'!$D$5:$D$72,CLUBS!$B25,'CA F'!$AE$5:$AE$72,"&gt;0")+COUNTIFS('CA H'!$D$5:$D$72,CLUBS!$B25,'CA H'!$AE$5:$AE$72,"&gt;0")+COUNTIFS('JU F'!$D$5:$D$72,CLUBS!$B25,'JU F'!$AE$5:$AE$72,"&gt;0")+COUNTIFS('JU H'!$D$5:$D$72,CLUBS!$B25,'JU H'!$AE$5:$AE$72,"&gt;0")</f>
        <v>0</v>
      </c>
      <c r="AD25" s="26">
        <f>SUMIF('MP F'!$D$5:$D$72,CLUBS!$B25,'MP F'!$AF$5:$AF$72)+SUMIF('MP H'!$D$5:$D$72,CLUBS!$B25,'MP H'!$AF$5:$AF$72)+SUMIF('PO F'!$D$5:$D$72,CLUBS!$B25,'PO F'!$AF$5:$AF$72)+SUMIF('PO H'!$D$5:$D$72,CLUBS!$B25,'PO H'!$AF$5:$AF$72)+SUMIF('PU F'!$D$5:$D$72,CLUBS!$B25,'PU F'!$AF$5:$AF$72)+SUMIF('PU H'!$D$5:$D$72,CLUBS!$B25,'PU H'!$AF$5:$AF$72)+SUMIF('BE F'!$D$5:$D$72,CLUBS!$B25,'BE F'!$AF$5:$AF$72)+SUMIF('BE H'!$D$5:$D$72,CLUBS!$B25,'BE H'!$AF$5:$AF$72)+SUMIF('MI F'!$D$5:$D$72,CLUBS!$B25,'MI F'!$AF$5:$AF$72)+SUMIF('MI H'!$D$5:$D$72,CLUBS!$B25,'MI H'!$AF$5:$AF$72)+SUMIF('CA F'!$D$5:$D$72,CLUBS!$B25,'CA F'!$AF$5:$AF$72)+SUMIF('CA H'!$D$5:$D$72,CLUBS!$B25,'CA H'!$AF$5:$AF$72)+SUMIF('JU F'!$D$5:$D$72,CLUBS!$B25,'JU F'!$AF$5:$AF$72)+SUMIF('JU H'!$D$5:$D$72,CLUBS!$B25,'JU H'!$AF$5:$AF$72)</f>
        <v>0</v>
      </c>
      <c r="AE25" s="26">
        <f>COUNTIFS('MP F'!$D$5:$D$72,CLUBS!$B25,'MP F'!$AG$5:$AG$72,"&gt;0")+COUNTIFS('MP H'!$D$5:$D$72,CLUBS!$B25,'MP H'!$AG$5:$AG$72,"&gt;0")+COUNTIFS('PO F'!$D$5:$D$72,CLUBS!$B25,'PO F'!$AG$5:$AG$72,"&gt;0")+COUNTIFS('PO H'!$D$5:$D$72,CLUBS!$B25,'PO H'!$AG$5:$AG$72,"&gt;0")+COUNTIFS('PU F'!$D$5:$D$72,CLUBS!$B25,'PU F'!$AG$5:$AG$72,"&gt;0")+COUNTIFS('PU H'!$D$5:$D$72,CLUBS!$B25,'PU H'!$AG$5:$AG$72,"&gt;0")+COUNTIFS('BE F'!$D$5:$D$72,CLUBS!$B25,'BE F'!$AG$5:$AG$72,"&gt;0")+COUNTIFS('BE H'!$D$5:$D$72,CLUBS!$B25,'BE H'!$AG$5:$AG$72,"&gt;0")+COUNTIFS('MI F'!$D$5:$D$72,CLUBS!$B25,'MI F'!$AG$5:$AG$72,"&gt;0")+COUNTIFS('MI H'!$D$5:$D$72,CLUBS!$B25,'MI H'!$AG$5:$AG$72,"&gt;0")+COUNTIFS('CA F'!$D$5:$D$72,CLUBS!$B25,'CA F'!$AG$5:$AG$72,"&gt;0")+COUNTIFS('CA H'!$D$5:$D$72,CLUBS!$B25,'CA H'!$AG$5:$AG$72,"&gt;0")+COUNTIFS('JU F'!$D$5:$D$72,CLUBS!$B25,'JU F'!$AG$5:$AG$72,"&gt;0")+COUNTIFS('JU H'!$D$5:$D$72,CLUBS!$B25,'JU H'!$AG$5:$AG$72,"&gt;0")</f>
        <v>0</v>
      </c>
      <c r="AF25" s="26">
        <f>SUMIF('MP F'!$D$5:$D$72,CLUBS!$B25,'MP F'!$AH$5:$AH$72)+SUMIF('MP H'!$D$5:$D$72,CLUBS!$B25,'MP H'!$AH$5:$AH$72)+SUMIF('PO F'!$D$5:$D$72,CLUBS!$B25,'PO F'!$AH$5:$AH$72)+SUMIF('PO H'!$D$5:$D$72,CLUBS!$B25,'PO H'!$AH$5:$AH$72)+SUMIF('PU F'!$D$5:$D$72,CLUBS!$B25,'PU F'!$AH$5:$AH$72)+SUMIF('PU H'!$D$5:$D$72,CLUBS!$B25,'PU H'!$AH$5:$AH$72)+SUMIF('BE F'!$D$5:$D$72,CLUBS!$B25,'BE F'!$AH$5:$AH$72)+SUMIF('BE H'!$D$5:$D$72,CLUBS!$B25,'BE H'!$AH$5:$AH$72)+SUMIF('MI F'!$D$5:$D$72,CLUBS!$B25,'MI F'!$AH$5:$AH$72)+SUMIF('MI H'!$D$5:$D$72,CLUBS!$B25,'MI H'!$AH$5:$AH$72)+SUMIF('CA F'!$D$5:$D$72,CLUBS!$B25,'CA F'!$AH$5:$AH$72)+SUMIF('CA H'!$D$5:$D$72,CLUBS!$B25,'CA H'!$AH$5:$AH$72)+SUMIF('JU F'!$D$5:$D$72,CLUBS!$B25,'JU F'!$AH$5:$AH$72)+SUMIF('JU H'!$D$5:$D$72,CLUBS!$B25,'JU H'!$AH$5:$AH$72)</f>
        <v>0</v>
      </c>
      <c r="AG25" s="16">
        <f t="shared" si="2"/>
        <v>0</v>
      </c>
      <c r="AH25" s="28">
        <f t="shared" si="3"/>
        <v>0</v>
      </c>
      <c r="AI25" s="29">
        <f t="shared" si="4"/>
        <v>0</v>
      </c>
      <c r="AJ25" s="14">
        <f>COUNTIF('Licenciés Jeunes 2023'!F:F,CLUBS!B25)</f>
        <v>0</v>
      </c>
      <c r="AK25" s="27">
        <f t="shared" si="5"/>
        <v>0</v>
      </c>
      <c r="AL25" s="22"/>
    </row>
    <row r="26" spans="1:38" ht="13.5">
      <c r="A26" s="34">
        <f t="shared" si="0"/>
        <v>16</v>
      </c>
      <c r="B26" s="62" t="s">
        <v>69</v>
      </c>
      <c r="C26" s="14">
        <f>COUNTIFS('MP F'!$D$5:$D$72,CLUBS!$B26,'MP F'!$E$5:$E$72,"&gt;0")+COUNTIFS('MP H'!$D$5:$D$72,CLUBS!$B26,'MP H'!$E$5:$E$72,"&gt;0")+COUNTIFS('PO F'!$D$5:$D$72,CLUBS!$B26,'PO F'!$E$5:$E$72,"&gt;0")+COUNTIFS('PO H'!$D$5:$D$72,CLUBS!$B26,'PO H'!$E$5:$E$72,"&gt;0")+COUNTIFS('PU F'!$D$5:$D$72,CLUBS!$B26,'PU F'!$E$5:$E$72,"&gt;0")+COUNTIFS('PU H'!$D$5:$D$72,CLUBS!$B26,'PU H'!$E$5:$E$72,"&gt;0")+COUNTIFS('BE F'!$D$5:$D$72,CLUBS!$B26,'BE F'!$E$5:$E$72,"&gt;0")+COUNTIFS('BE H'!$D$5:$D$72,CLUBS!$B26,'BE H'!$E$5:$E$72,"&gt;0")+COUNTIFS('MI F'!$D$5:$D$72,CLUBS!$B26,'MI F'!$E$5:$E$72,"&gt;0")+COUNTIFS('MI H'!$D$5:$D$72,CLUBS!$B26,'MI H'!$E$5:$E$72,"&gt;0")+COUNTIFS('CA F'!$D$5:$D$72,CLUBS!$B26,'CA F'!$E$5:$E$72,"&gt;0")+COUNTIFS('CA H'!$D$5:$D$72,CLUBS!$B26,'CA H'!$E$5:$E$72,"&gt;0")+COUNTIFS('JU F'!$D$5:$D$72,CLUBS!$B26,'JU F'!$E$5:$E$72,"&gt;0")+COUNTIFS('JU H'!$D$5:$D$72,CLUBS!$B26,'JU H'!$E$5:$E$72,"&gt;0")</f>
        <v>0</v>
      </c>
      <c r="D26" s="27">
        <f>SUMIF('MP F'!$D$5:$D$72,CLUBS!$B26,'MP F'!$F$5:$F$72)+SUMIF('MP H'!$D$5:$D$72,CLUBS!$B26,'MP H'!$F$5:$F$72)+SUMIF('PO F'!$D$5:$D$72,CLUBS!$B26,'PO F'!$F$5:$F$72)+SUMIF('PO H'!$D$5:$D$72,CLUBS!$B26,'PO H'!$F$5:$F$72)+SUMIF('PU F'!$D$5:$D$72,CLUBS!$B26,'PU F'!$F$5:$F$72)+SUMIF('PU H'!$D$5:$D$72,CLUBS!$B26,'PU H'!$F$5:$F$72)+SUMIF('BE F'!$D$5:$D$72,CLUBS!$B26,'BE F'!$F$5:$F$72)+SUMIF('BE H'!$D$5:$D$72,CLUBS!$B26,'BE H'!$F$5:$F$72)+SUMIF('MI F'!$D$5:$D$72,CLUBS!$B26,'MI F'!$F$5:$F$72)+SUMIF('MI H'!$D$5:$D$72,CLUBS!$B26,'MI H'!$F$5:$F$72)+SUMIF('CA F'!$D$5:$D$72,CLUBS!$B26,'CA F'!$F$5:$F$72)+SUMIF('CA H'!$D$5:$D$72,CLUBS!$B26,'CA H'!$F$5:$F$72)+SUMIF('JU F'!$D$5:$D$72,CLUBS!$B26,'JU F'!$F$5:$F$72)+SUMIF('JU H'!$D$5:$D$72,CLUBS!$B26,'JU H'!$F$5:$F$72)</f>
        <v>0</v>
      </c>
      <c r="E26" s="67">
        <f>COUNTIFS('MP F'!$D$5:$D$72,CLUBS!$B26,'MP F'!$G$5:$G$72,"&gt;0")+COUNTIFS('MP H'!$D$5:$D$72,CLUBS!$B26,'MP H'!$G$5:$G$72,"&gt;0")+COUNTIFS('PO F'!$D$5:$D$72,CLUBS!$B26,'PO F'!$G$5:$G$72,"&gt;0")+COUNTIFS('PO H'!$D$5:$D$72,CLUBS!$B26,'PO H'!$G$5:$G$72,"&gt;0")+COUNTIFS('PU F'!$D$5:$D$72,CLUBS!$B26,'PU F'!$G$5:$G$72,"&gt;0")+COUNTIFS('PU H'!$D$5:$D$72,CLUBS!$B26,'PU H'!$G$5:$G$72,"&gt;0")+COUNTIFS('BE F'!$D$5:$D$72,CLUBS!$B26,'BE F'!$G$5:$G$72,"&gt;0")+COUNTIFS('BE H'!$D$5:$D$72,CLUBS!$B26,'BE H'!$G$5:$G$72,"&gt;0")+COUNTIFS('MI F'!$D$5:$D$72,CLUBS!$B26,'MI F'!$G$5:$G$72,"&gt;0")+COUNTIFS('MI H'!$D$5:$D$72,CLUBS!$B26,'MI H'!$G$5:$G$72,"&gt;0")+COUNTIFS('CA F'!$D$5:$D$72,CLUBS!$B26,'CA F'!$G$5:$G$72,"&gt;0")+COUNTIFS('CA H'!$D$5:$D$72,CLUBS!$B26,'CA H'!$G$5:$G$72,"&gt;0")+COUNTIFS('JU F'!$D$5:$D$72,CLUBS!$B26,'JU F'!$G$5:$G$72,"&gt;0")+COUNTIFS('JU H'!$D$5:$D$72,CLUBS!$B26,'JU H'!$G$5:$G$72,"&gt;0")</f>
        <v>0</v>
      </c>
      <c r="F26" s="68">
        <f>SUMIF('MP F'!$D$5:$D$72,CLUBS!$B26,'MP F'!$H$5:$H$72)+SUMIF('MP H'!$D$5:$D$72,CLUBS!$B26,'MP H'!$H$5:$H$72)+SUMIF('PO F'!$D$5:$D$72,CLUBS!$B26,'PO F'!$H$5:$H$72)+SUMIF('PO H'!$D$5:$D$72,CLUBS!$B26,'PO H'!$H$5:$H$72)+SUMIF('PU F'!$D$5:$D$72,CLUBS!$B26,'PU F'!$H$5:$H$72)+SUMIF('PU H'!$D$5:$D$72,CLUBS!$B26,'PU H'!$H$5:$H$72)+SUMIF('BE F'!$D$5:$D$72,CLUBS!$B26,'BE F'!$H$5:$H$72)+SUMIF('BE H'!$D$5:$D$72,CLUBS!$B26,'BE H'!$H$5:$H$72)+SUMIF('MI F'!$D$5:$D$72,CLUBS!$B26,'MI F'!$H$5:$H$72)+SUMIF('MI H'!$D$5:$D$72,CLUBS!$B26,'MI H'!$H$5:$H$72)+SUMIF('CA F'!$D$5:$D$72,CLUBS!$B26,'CA F'!$H$5:$H$72)+SUMIF('CA H'!$D$5:$D$72,CLUBS!$B26,'CA H'!$H$5:$H$72)+SUMIF('JU F'!$D$5:$D$72,CLUBS!$B26,'JU F'!$H$5:$H$72)+SUMIF('JU H'!$D$5:$D$72,CLUBS!$B26,'JU H'!$H$5:$H$72)</f>
        <v>0</v>
      </c>
      <c r="G26" s="14">
        <f>COUNTIFS('MP F'!$D$5:$D$72,CLUBS!$B26,'MP F'!$I$5:$I$72,"&gt;0")+COUNTIFS('MP H'!$D$5:$D$72,CLUBS!$B26,'MP H'!$I$5:$I$72,"&gt;0")+COUNTIFS('PO F'!$D$5:$D$72,CLUBS!$B26,'PO F'!$I$5:$I$72,"&gt;0")+COUNTIFS('PO H'!$D$5:$D$72,CLUBS!$B26,'PO H'!$I$5:$I$72,"&gt;0")+COUNTIFS('PU F'!$D$5:$D$72,CLUBS!$B26,'PU F'!$I$5:$I$72,"&gt;0")+COUNTIFS('PU H'!$D$5:$D$72,CLUBS!$B26,'PU H'!$I$5:$I$72,"&gt;0")+COUNTIFS('BE F'!$D$5:$D$72,CLUBS!$B26,'BE F'!$I$5:$I$72,"&gt;0")+COUNTIFS('BE H'!$D$5:$D$72,CLUBS!$B26,'BE H'!$I$5:$I$72,"&gt;0")+COUNTIFS('MI F'!$D$5:$D$72,CLUBS!$B26,'MI F'!$I$5:$I$72,"&gt;0")+COUNTIFS('MI H'!$D$5:$D$72,CLUBS!$B26,'MI H'!$I$5:$I$72,"&gt;0")+COUNTIFS('CA F'!$D$5:$D$72,CLUBS!$B26,'CA F'!$I$5:$I$72,"&gt;0")+COUNTIFS('CA H'!$D$5:$D$72,CLUBS!$B26,'CA H'!$I$5:$I$72,"&gt;0")+COUNTIFS('JU F'!$D$5:$D$72,CLUBS!$B26,'JU F'!$I$5:$I$72,"&gt;0")+COUNTIFS('JU H'!$D$5:$D$72,CLUBS!$B26,'JU H'!$I$5:$I$72,"&gt;0")</f>
        <v>0</v>
      </c>
      <c r="H26" s="26">
        <f>SUMIF('MP F'!$D$5:$D$72,CLUBS!$B26,'MP F'!$J$5:$J$72)+SUMIF('MP H'!$D$5:$D$72,CLUBS!$B26,'MP H'!$J$5:$J$72)+SUMIF('PO F'!$D$5:$D$72,CLUBS!$B26,'PO F'!$J$5:$J$72)+SUMIF('PO H'!$D$5:$D$72,CLUBS!$B26,'PO H'!$J$5:$J$72)+SUMIF('PU F'!$D$5:$D$72,CLUBS!$B26,'PU F'!$J$5:$J$72)+SUMIF('PU H'!$D$5:$D$72,CLUBS!$B26,'PU H'!$J$5:$J$72)+SUMIF('BE F'!$D$5:$D$72,CLUBS!$B26,'BE F'!$J$5:$J$72)+SUMIF('BE H'!$D$5:$D$72,CLUBS!$B26,'BE H'!$J$5:$J$72)+SUMIF('MI F'!$D$5:$D$72,CLUBS!$B26,'MI F'!$J$5:$J$72)+SUMIF('MI H'!$D$5:$D$72,CLUBS!$B26,'MI H'!$J$5:$J$72)+SUMIF('CA F'!$D$5:$D$72,CLUBS!$B26,'CA F'!$J$5:$J$72)+SUMIF('CA H'!$D$5:$D$72,CLUBS!$B26,'CA H'!$J$5:$J$72)+SUMIF('JU F'!$D$5:$D$72,CLUBS!$B26,'JU F'!$J$5:$J$72)+SUMIF('JU H'!$D$5:$D$72,CLUBS!$B26,'JU H'!$J$5:$J$72)</f>
        <v>0</v>
      </c>
      <c r="I26" s="67">
        <f>COUNTIFS('MP F'!$D$5:$D$72,CLUBS!$B26,'MP F'!$K$5:$K$72,"&gt;0")+COUNTIFS('MP H'!$D$5:$D$72,CLUBS!$B26,'MP H'!$K$5:$K$72,"&gt;0")+COUNTIFS('PO F'!$D$5:$D$72,CLUBS!$B26,'PO F'!$K$5:$K$72,"&gt;0")+COUNTIFS('PO H'!$D$5:$D$72,CLUBS!$B26,'PO H'!$K$5:$K$72,"&gt;0")+COUNTIFS('PU F'!$D$5:$D$72,CLUBS!$B26,'PU F'!$K$5:$K$72,"&gt;0")+COUNTIFS('PU H'!$D$5:$D$72,CLUBS!$B26,'PU H'!$K$5:$K$72,"&gt;0")+COUNTIFS('BE F'!$D$5:$D$72,CLUBS!$B26,'BE F'!$K$5:$K$72,"&gt;0")+COUNTIFS('BE H'!$D$5:$D$72,CLUBS!$B26,'BE H'!$K$5:$K$72,"&gt;0")+COUNTIFS('MI F'!$D$5:$D$72,CLUBS!$B26,'MI F'!$K$5:$K$72,"&gt;0")+COUNTIFS('MI H'!$D$5:$D$72,CLUBS!$B26,'MI H'!$K$5:$K$72,"&gt;0")+COUNTIFS('CA F'!$D$5:$D$72,CLUBS!$B26,'CA F'!$K$5:$K$72,"&gt;0")+COUNTIFS('CA H'!$D$5:$D$72,CLUBS!$B26,'CA H'!$K$5:$K$72,"&gt;0")+COUNTIFS('JU F'!$D$5:$D$72,CLUBS!$B26,'JU F'!$K$5:$K$72,"&gt;0")+COUNTIFS('JU H'!$D$5:$D$72,CLUBS!$B26,'JU H'!$K$5:$K$72,"&gt;0")</f>
        <v>0</v>
      </c>
      <c r="J26" s="67">
        <f>SUMIF('MP F'!$D$5:$D$72,CLUBS!$B26,'MP F'!$L$5:$L$72)+SUMIF('MP H'!$D$5:$D$72,CLUBS!$B26,'MP H'!$L$5:$L$72)+SUMIF('PO F'!$D$5:$D$72,CLUBS!$B26,'PO F'!$L$5:$L$72)+SUMIF('PO H'!$D$5:$D$72,CLUBS!$B26,'PO H'!$L$5:$L$72)+SUMIF('PU F'!$D$5:$D$72,CLUBS!$B26,'PU F'!$L$5:$L$72)+SUMIF('PU H'!$D$5:$D$72,CLUBS!$B26,'PU H'!$L$5:$L$72)+SUMIF('BE F'!$D$5:$D$72,CLUBS!$B26,'BE F'!$L$5:$L$72)+SUMIF('BE H'!$D$5:$D$72,CLUBS!$B26,'BE H'!$L$5:$L$72)+SUMIF('MI F'!$D$5:$D$72,CLUBS!$B26,'MI F'!$L$5:$L$72)+SUMIF('MI H'!$D$5:$D$72,CLUBS!$B26,'MI H'!$L$5:$L$72)+SUMIF('CA F'!$D$5:$D$72,CLUBS!$B26,'CA F'!$L$5:$L$72)+SUMIF('CA H'!$D$5:$D$72,CLUBS!$B26,'CA H'!$L$5:$L$72)+SUMIF('JU F'!$D$5:$D$72,CLUBS!$B26,'JU F'!$L$5:$L$72)+SUMIF('JU H'!$D$5:$D$72,CLUBS!$B26,'JU H'!$L$5:$L$72)</f>
        <v>0</v>
      </c>
      <c r="K26" s="26">
        <f>COUNTIFS('MP F'!$D$5:$D$72,CLUBS!$B26,'MP F'!$M$5:$M$72,"&gt;0")+COUNTIFS('MP H'!$D$5:$D$72,CLUBS!$B26,'MP H'!$M$5:$M$72,"&gt;0")+COUNTIFS('PO F'!$D$5:$D$72,CLUBS!$B26,'PO F'!$M$5:$M$72,"&gt;0")+COUNTIFS('PO H'!$D$5:$D$72,CLUBS!$B26,'PO H'!$M$5:$M$72,"&gt;0")+COUNTIFS('PU F'!$D$5:$D$72,CLUBS!$B26,'PU F'!$M$5:$M$72,"&gt;0")+COUNTIFS('PU H'!$D$5:$D$72,CLUBS!$B26,'PU H'!$M$5:$M$72,"&gt;0")+COUNTIFS('BE F'!$D$5:$D$72,CLUBS!$B26,'BE F'!$M$5:$M$72,"&gt;0")+COUNTIFS('BE H'!$D$5:$D$72,CLUBS!$B26,'BE H'!$M$5:$M$72,"&gt;0")+COUNTIFS('MI F'!$D$5:$D$72,CLUBS!$B26,'MI F'!$M$5:$M$72,"&gt;0")+COUNTIFS('MI H'!$D$5:$D$72,CLUBS!$B26,'MI H'!$M$5:$M$72,"&gt;0")+COUNTIFS('CA F'!$D$5:$D$72,CLUBS!$B26,'CA F'!$M$5:$M$72,"&gt;0")+COUNTIFS('CA H'!$D$5:$D$72,CLUBS!$B26,'CA H'!$M$5:$M$72,"&gt;0")+COUNTIFS('JU F'!$D$5:$D$72,CLUBS!$B26,'JU F'!$M$5:$M$72,"&gt;0")+COUNTIFS('JU H'!$D$5:$D$72,CLUBS!$B26,'JU H'!$M$5:$M$72,"&gt;0")</f>
        <v>0</v>
      </c>
      <c r="L26" s="26">
        <f>SUMIF('MP F'!$D$5:$D$72,CLUBS!$B26,'MP F'!$N$5:$N$72)+SUMIF('MP H'!$D$5:$D$72,CLUBS!$B26,'MP H'!$N$5:$N$72)+SUMIF('PO F'!$D$5:$D$72,CLUBS!$B26,'PO F'!$N$5:$N$72)+SUMIF('PO H'!$D$5:$D$72,CLUBS!$B26,'PO H'!$N$5:$N$72)+SUMIF('PU F'!$D$5:$D$72,CLUBS!$B26,'PU F'!$N$5:$N$72)+SUMIF('PU H'!$D$5:$D$72,CLUBS!$B26,'PU H'!$N$5:$N$72)+SUMIF('BE F'!$D$5:$D$72,CLUBS!$B26,'BE F'!$N$5:$N$72)+SUMIF('BE H'!$D$5:$D$72,CLUBS!$B26,'BE H'!$N$5:$N$72)+SUMIF('MI F'!$D$5:$D$72,CLUBS!$B26,'MI F'!$N$5:$N$72)+SUMIF('MI H'!$D$5:$D$72,CLUBS!$B26,'MI H'!$N$5:$N$72)+SUMIF('CA F'!$D$5:$D$72,CLUBS!$B26,'CA F'!$N$5:$N$72)+SUMIF('CA H'!$D$5:$D$72,CLUBS!$B26,'CA H'!$N$5:$N$72)+SUMIF('JU F'!$D$5:$D$72,CLUBS!$B26,'JU F'!$N$5:$N$72)+SUMIF('JU H'!$D$5:$D$72,CLUBS!$B26,'JU H'!$N$5:$N$72)</f>
        <v>0</v>
      </c>
      <c r="M26" s="67">
        <f>COUNTIFS('MP F'!$D$5:$D$72,CLUBS!$B26,'MP F'!$O$5:$O$72,"&gt;0")+COUNTIFS('MP H'!$D$5:$D$72,CLUBS!$B26,'MP H'!$O$5:$O$72,"&gt;0")+COUNTIFS('PO F'!$D$5:$D$72,CLUBS!$B26,'PO F'!$O$5:$O$72,"&gt;0")+COUNTIFS('PO H'!$D$5:$D$72,CLUBS!$B26,'PO H'!$O$5:$O$72,"&gt;0")+COUNTIFS('PU F'!$D$5:$D$72,CLUBS!$B26,'PU F'!$O$5:$O$72,"&gt;0")+COUNTIFS('PU H'!$D$5:$D$72,CLUBS!$B26,'PU H'!$O$5:$O$72,"&gt;0")+COUNTIFS('BE F'!$D$5:$D$72,CLUBS!$B26,'BE F'!$O$5:$O$72,"&gt;0")+COUNTIFS('BE H'!$D$5:$D$72,CLUBS!$B26,'BE H'!$O$5:$O$72,"&gt;0")+COUNTIFS('MI F'!$D$5:$D$72,CLUBS!$B26,'MI F'!$O$5:$O$72,"&gt;0")+COUNTIFS('MI H'!$D$5:$D$72,CLUBS!$B26,'MI H'!$O$5:$O$72,"&gt;0")+COUNTIFS('CA F'!$D$5:$D$72,CLUBS!$B26,'CA F'!$O$5:$O$72,"&gt;0")+COUNTIFS('CA H'!$D$5:$D$72,CLUBS!$B26,'CA H'!$O$5:$O$72,"&gt;0")+COUNTIFS('JU F'!$D$5:$D$72,CLUBS!$B26,'JU F'!$O$5:$O$72,"&gt;0")+COUNTIFS('JU H'!$D$5:$D$72,CLUBS!$B26,'JU H'!$O$5:$O$72,"&gt;0")</f>
        <v>0</v>
      </c>
      <c r="N26" s="67">
        <f>SUMIF('MP F'!$D$5:$D$72,CLUBS!$B26,'MP F'!$P$5:$P$72)+SUMIF('MP H'!$D$5:$D$72,CLUBS!$B26,'MP H'!$P$5:$P$72)+SUMIF('PO F'!$D$5:$D$72,CLUBS!$B26,'PO F'!$P$5:$P$72)+SUMIF('PO H'!$D$5:$D$72,CLUBS!$B26,'PO H'!$P$5:$P$72)+SUMIF('PU F'!$D$5:$D$72,CLUBS!$B26,'PU F'!$P$5:$P$72)+SUMIF('PU H'!$D$5:$D$72,CLUBS!$B26,'PU H'!$P$5:$P$72)+SUMIF('BE F'!$D$5:$D$72,CLUBS!$B26,'BE F'!$P$5:$P$72)+SUMIF('BE H'!$D$5:$D$72,CLUBS!$B26,'BE H'!$P$5:$P$72)+SUMIF('MI F'!$D$5:$D$72,CLUBS!$B26,'MI F'!$P$5:$P$72)+SUMIF('MI H'!$D$5:$D$72,CLUBS!$B26,'MI H'!$P$5:$P$72)+SUMIF('CA F'!$D$5:$D$72,CLUBS!$B26,'CA F'!$P$5:$P$72)+SUMIF('CA H'!$D$5:$D$72,CLUBS!$B26,'CA H'!$P$5:$P$72)+SUMIF('JU F'!$D$5:$D$72,CLUBS!$B26,'JU F'!$P$5:$P$72)+SUMIF('JU H'!$D$5:$D$72,CLUBS!$B26,'JU H'!$P$5:$P$72)</f>
        <v>0</v>
      </c>
      <c r="O26" s="26">
        <f>COUNTIFS('MP F'!$D$5:$D$72,CLUBS!$B26,'MP F'!$Q$5:$Q$72,"&gt;0")+COUNTIFS('MP H'!$D$5:$D$72,CLUBS!$B26,'MP H'!$Q$5:$Q$72,"&gt;0")+COUNTIFS('PO F'!$D$5:$D$72,CLUBS!$B26,'PO F'!$Q$5:$Q$72,"&gt;0")+COUNTIFS('PO H'!$D$5:$D$72,CLUBS!$B26,'PO H'!$Q$5:$Q$72,"&gt;0")+COUNTIFS('PU F'!$D$5:$D$72,CLUBS!$B26,'PU F'!$Q$5:$Q$72,"&gt;0")+COUNTIFS('PU H'!$D$5:$D$72,CLUBS!$B26,'PU H'!$Q$5:$Q$72,"&gt;0")+COUNTIFS('BE F'!$D$5:$D$72,CLUBS!$B26,'BE F'!$Q$5:$Q$72,"&gt;0")+COUNTIFS('BE H'!$D$5:$D$72,CLUBS!$B26,'BE H'!$Q$5:$Q$72,"&gt;0")+COUNTIFS('MI F'!$D$5:$D$72,CLUBS!$B26,'MI F'!$Q$5:$Q$72,"&gt;0")+COUNTIFS('MI H'!$D$5:$D$72,CLUBS!$B26,'MI H'!$Q$5:$Q$72,"&gt;0")+COUNTIFS('CA F'!$D$5:$D$72,CLUBS!$B26,'CA F'!$Q$5:$Q$72,"&gt;0")+COUNTIFS('CA H'!$D$5:$D$72,CLUBS!$B26,'CA H'!$Q$5:$Q$72,"&gt;0")+COUNTIFS('JU F'!$D$5:$D$72,CLUBS!$B26,'JU F'!$Q$5:$Q$72,"&gt;0")+COUNTIFS('JU H'!$D$5:$D$72,CLUBS!$B26,'JU H'!$Q$5:$Q$72,"&gt;0")</f>
        <v>0</v>
      </c>
      <c r="P26" s="26">
        <f>SUMIF('MP F'!$D$5:$D$72,CLUBS!$B26,'MP F'!$R$5:$R$72)+SUMIF('MP H'!$D$5:$D$72,CLUBS!$B26,'MP H'!$R$5:$R$72)+SUMIF('PO F'!$D$5:$D$72,CLUBS!$B26,'PO F'!$R$5:$R$72)+SUMIF('PO H'!$D$5:$D$72,CLUBS!$B26,'PO H'!$R$5:$R$72)+SUMIF('PU F'!$D$5:$D$72,CLUBS!$B26,'PU F'!$R$5:$R$72)+SUMIF('PU H'!$D$5:$D$72,CLUBS!$B26,'PU H'!$R$5:$R$72)+SUMIF('BE F'!$D$5:$D$72,CLUBS!$B26,'BE F'!$R$5:$R$72)+SUMIF('BE H'!$D$5:$D$72,CLUBS!$B26,'BE H'!$R$5:$R$72)+SUMIF('MI F'!$D$5:$D$72,CLUBS!$B26,'MI F'!$R$5:$R$72)+SUMIF('MI H'!$D$5:$D$72,CLUBS!$B26,'MI H'!$R$5:$R$72)+SUMIF('CA F'!$D$5:$D$72,CLUBS!$B26,'CA F'!$R$5:$R$72)+SUMIF('CA H'!$D$5:$D$72,CLUBS!$B26,'CA H'!$R$5:$R$72)+SUMIF('JU F'!$D$5:$D$72,CLUBS!$B26,'JU F'!$R$5:$R$72)+SUMIF('JU H'!$D$5:$D$72,CLUBS!$B26,'JU H'!$R$5:$R$72)</f>
        <v>0</v>
      </c>
      <c r="Q26" s="67">
        <f>COUNTIFS('MP F'!$D$5:$D$72,CLUBS!$B26,'MP F'!$S$5:$S$72,"&gt;0")+COUNTIFS('MP H'!$D$5:$D$72,CLUBS!$B26,'MP H'!$S$5:$S$72,"&gt;0")+COUNTIFS('PO F'!$D$5:$D$72,CLUBS!$B26,'PO F'!$S$5:$S$72,"&gt;0")+COUNTIFS('PO H'!$D$5:$D$72,CLUBS!$B26,'PO H'!$S$5:$S$72,"&gt;0")+COUNTIFS('PU F'!$D$5:$D$72,CLUBS!$B26,'PU F'!$S$5:$S$72,"&gt;0")+COUNTIFS('PU H'!$D$5:$D$72,CLUBS!$B26,'PU H'!$S$5:$S$72,"&gt;0")+COUNTIFS('BE F'!$D$5:$D$72,CLUBS!$B26,'BE F'!$S$5:$S$72,"&gt;0")+COUNTIFS('BE H'!$D$5:$D$72,CLUBS!$B26,'BE H'!$S$5:$S$72,"&gt;0")+COUNTIFS('MI F'!$D$5:$D$72,CLUBS!$B26,'MI F'!$S$5:$S$72,"&gt;0")+COUNTIFS('MI H'!$D$5:$D$72,CLUBS!$B26,'MI H'!$S$5:$S$72,"&gt;0")+COUNTIFS('CA F'!$D$5:$D$72,CLUBS!$B26,'CA F'!$S$5:$S$72,"&gt;0")+COUNTIFS('CA H'!$D$5:$D$72,CLUBS!$B26,'CA H'!$S$5:$S$72,"&gt;0")+COUNTIFS('JU F'!$D$5:$D$72,CLUBS!$B26,'JU F'!$S$5:$S$72,"&gt;0")+COUNTIFS('JU H'!$D$5:$D$72,CLUBS!$B26,'JU H'!$S$5:$S$72,"&gt;0")</f>
        <v>0</v>
      </c>
      <c r="R26" s="67">
        <f>SUMIF('MP F'!$D$5:$D$72,CLUBS!$B26,'MP F'!$T$5:$T$72)+SUMIF('MP H'!$D$5:$D$72,CLUBS!$B26,'MP H'!$T$5:$T$72)+SUMIF('PO F'!$D$5:$D$72,CLUBS!$B26,'PO F'!$T$5:$T$72)+SUMIF('PO H'!$D$5:$D$72,CLUBS!$B26,'PO H'!$T$5:$T$72)+SUMIF('PU F'!$D$5:$D$72,CLUBS!$B26,'PU F'!$T$5:$T$72)+SUMIF('PU H'!$D$5:$D$72,CLUBS!$B26,'PU H'!$T$5:$T$72)+SUMIF('BE F'!$D$5:$D$72,CLUBS!$B26,'BE F'!$T$5:$T$72)+SUMIF('BE H'!$D$5:$D$72,CLUBS!$B26,'BE H'!$T$5:$T$72)+SUMIF('MI F'!$D$5:$D$72,CLUBS!$B26,'MI F'!$T$5:$T$72)+SUMIF('MI H'!$D$5:$D$72,CLUBS!$B26,'MI H'!$T$5:$T$72)+SUMIF('CA F'!$D$5:$D$72,CLUBS!$B26,'CA F'!$T$5:$T$72)+SUMIF('CA H'!$D$5:$D$72,CLUBS!$B26,'CA H'!$T$5:$T$72)+SUMIF('JU F'!$D$5:$D$72,CLUBS!$B26,'JU F'!$T$5:$T$72)+SUMIF('JU H'!$D$5:$D$72,CLUBS!$B26,'JU H'!$T$5:$T$72)</f>
        <v>0</v>
      </c>
      <c r="S26" s="26">
        <f>COUNTIFS('MP F'!$D$5:$D$72,CLUBS!$B26,'MP F'!$U$5:$U$72,"&gt;0")+COUNTIFS('MP H'!$D$5:$D$72,CLUBS!$B26,'MP H'!$U$5:$U$72,"&gt;0")+COUNTIFS('PO F'!$D$5:$D$72,CLUBS!$B26,'PO F'!$U$5:$U$72,"&gt;0")+COUNTIFS('PO H'!$D$5:$D$72,CLUBS!$B26,'PO H'!$U$5:$U$72,"&gt;0")+COUNTIFS('PU F'!$D$5:$D$72,CLUBS!$B26,'PU F'!$U$5:$U$72,"&gt;0")+COUNTIFS('PU H'!$D$5:$D$72,CLUBS!$B26,'PU H'!$U$5:$U$72,"&gt;0")+COUNTIFS('BE F'!$D$5:$D$72,CLUBS!$B26,'BE F'!$U$5:$U$72,"&gt;0")+COUNTIFS('BE H'!$D$5:$D$72,CLUBS!$B26,'BE H'!$U$5:$U$72,"&gt;0")+COUNTIFS('MI F'!$D$5:$D$72,CLUBS!$B26,'MI F'!$U$5:$U$72,"&gt;0")+COUNTIFS('MI H'!$D$5:$D$72,CLUBS!$B26,'MI H'!$U$5:$U$72,"&gt;0")+COUNTIFS('CA F'!$D$5:$D$72,CLUBS!$B26,'CA F'!$U$5:$U$72,"&gt;0")+COUNTIFS('CA H'!$D$5:$D$72,CLUBS!$B26,'CA H'!$U$5:$U$72,"&gt;0")+COUNTIFS('JU F'!$D$5:$D$72,CLUBS!$B26,'JU F'!$U$5:$U$72,"&gt;0")+COUNTIFS('JU H'!$D$5:$D$72,CLUBS!$B26,'JU H'!$U$5:$U$72,"&gt;0")</f>
        <v>0</v>
      </c>
      <c r="T26" s="26">
        <f>SUMIF('MP F'!$D$5:$D$72,CLUBS!$B26,'MP F'!$V$5:$V$72)+SUMIF('MP H'!$D$5:$D$72,CLUBS!$B26,'MP H'!$V$5:$V$72)+SUMIF('PO F'!$D$5:$D$72,CLUBS!$B26,'PO F'!$V$5:$V$72)+SUMIF('PO H'!$D$5:$D$72,CLUBS!$B26,'PO H'!$V$5:$V$72)+SUMIF('PU F'!$D$5:$D$72,CLUBS!$B26,'PU F'!$V$5:$V$72)+SUMIF('PU H'!$D$5:$D$72,CLUBS!$B26,'PU H'!$V$5:$V$72)+SUMIF('BE F'!$D$5:$D$72,CLUBS!$B26,'BE F'!$V$5:$V$72)+SUMIF('BE H'!$D$5:$D$72,CLUBS!$B26,'BE H'!$V$5:$V$72)+SUMIF('MI F'!$D$5:$D$72,CLUBS!$B26,'MI F'!$V$5:$V$72)+SUMIF('MI H'!$D$5:$D$72,CLUBS!$B26,'MI H'!$V$5:$V$72)+SUMIF('CA F'!$D$5:$D$72,CLUBS!$B26,'CA F'!$V$5:$V$72)+SUMIF('CA H'!$D$5:$D$72,CLUBS!$B26,'CA H'!$V$5:$V$72)+SUMIF('JU F'!$D$5:$D$72,CLUBS!$B26,'JU F'!$V$5:$V$72)+SUMIF('JU H'!$D$5:$D$72,CLUBS!$B26,'JU H'!$V$5:$V$72)</f>
        <v>0</v>
      </c>
      <c r="U26" s="67">
        <f>COUNTIFS('MP F'!$D$5:$D$72,CLUBS!$B26,'MP F'!$W$5:$W$72,"&gt;0")+COUNTIFS('MP H'!$D$5:$D$72,CLUBS!$B26,'MP H'!$W$5:$W$72,"&gt;0")+COUNTIFS('PO F'!$D$5:$D$72,CLUBS!$B26,'PO F'!$W$5:$W$72,"&gt;0")+COUNTIFS('PO H'!$D$5:$D$72,CLUBS!$B26,'PO H'!$W$5:$W$72,"&gt;0")+COUNTIFS('PU F'!$D$5:$D$72,CLUBS!$B26,'PU F'!$W$5:$W$72,"&gt;0")+COUNTIFS('PU H'!$D$5:$D$72,CLUBS!$B26,'PU H'!$W$5:$W$72,"&gt;0")+COUNTIFS('BE F'!$D$5:$D$72,CLUBS!$B26,'BE F'!$W$5:$W$72,"&gt;0")+COUNTIFS('BE H'!$D$5:$D$72,CLUBS!$B26,'BE H'!$W$5:$W$72,"&gt;0")+COUNTIFS('MI F'!$D$5:$D$72,CLUBS!$B26,'MI F'!$W$5:$W$72,"&gt;0")+COUNTIFS('MI H'!$D$5:$D$72,CLUBS!$B26,'MI H'!$W$5:$W$72,"&gt;0")+COUNTIFS('CA F'!$D$5:$D$72,CLUBS!$B26,'CA F'!$W$5:$W$72,"&gt;0")+COUNTIFS('CA H'!$D$5:$D$72,CLUBS!$B26,'CA H'!$W$5:$W$72,"&gt;0")+COUNTIFS('JU F'!$D$5:$D$72,CLUBS!$B26,'JU F'!$W$5:$W$72,"&gt;0")+COUNTIFS('JU H'!$D$5:$D$72,CLUBS!$B26,'JU H'!$W$5:$W$72,"&gt;0")</f>
        <v>0</v>
      </c>
      <c r="V26" s="67">
        <f>SUMIF('MP F'!$D$5:$D$72,CLUBS!$B26,'MP F'!$X$5:$X$72)+SUMIF('MP H'!$D$5:$D$72,CLUBS!$B26,'MP H'!$X$5:$X$72)+SUMIF('PO F'!$D$5:$D$72,CLUBS!$B26,'PO F'!$X$5:$X$72)+SUMIF('PO H'!$D$5:$D$72,CLUBS!$B26,'PO H'!$X$5:$X$72)+SUMIF('PU F'!$D$5:$D$72,CLUBS!$B26,'PU F'!$X$5:$X$72)+SUMIF('PU H'!$D$5:$D$72,CLUBS!$B26,'PU H'!$X$5:$X$72)+SUMIF('BE F'!$D$5:$D$72,CLUBS!$B26,'BE F'!$X$5:$X$72)+SUMIF('BE H'!$D$5:$D$72,CLUBS!$B26,'BE H'!$X$5:$X$72)+SUMIF('MI F'!$D$5:$D$72,CLUBS!$B26,'MI F'!$X$5:$X$72)+SUMIF('MI H'!$D$5:$D$72,CLUBS!$B26,'MI H'!$X$5:$X$72)+SUMIF('CA F'!$D$5:$D$72,CLUBS!$B26,'CA F'!$X$5:$X$72)+SUMIF('CA H'!$D$5:$D$72,CLUBS!$B26,'CA H'!$X$5:$X$72)+SUMIF('JU F'!$D$5:$D$72,CLUBS!$B26,'JU F'!$X$5:$X$72)+SUMIF('JU H'!$D$5:$D$72,CLUBS!$B26,'JU H'!$X$5:$X$72)</f>
        <v>0</v>
      </c>
      <c r="W26" s="26">
        <f>COUNTIFS('MP F'!$D$5:$D$72,CLUBS!$B26,'MP F'!$Y$5:$Y$72,"&gt;0")+COUNTIFS('MP H'!$D$5:$D$72,CLUBS!$B26,'MP H'!$Y$5:$Y$72,"&gt;0")+COUNTIFS('PO F'!$D$5:$D$72,CLUBS!$B26,'PO F'!$Y$5:$Y$72,"&gt;0")+COUNTIFS('PO H'!$D$5:$D$72,CLUBS!$B26,'PO H'!$Y$5:$Y$72,"&gt;0")+COUNTIFS('PU F'!$D$5:$D$72,CLUBS!$B26,'PU F'!$Y$5:$Y$72,"&gt;0")+COUNTIFS('PU H'!$D$5:$D$72,CLUBS!$B26,'PU H'!$Y$5:$Y$72,"&gt;0")+COUNTIFS('BE F'!$D$5:$D$72,CLUBS!$B26,'BE F'!$Y$5:$Y$72,"&gt;0")+COUNTIFS('BE H'!$D$5:$D$72,CLUBS!$B26,'BE H'!$Y$5:$Y$72,"&gt;0")+COUNTIFS('MI F'!$D$5:$D$72,CLUBS!$B26,'MI F'!$Y$5:$Y$72,"&gt;0")+COUNTIFS('MI H'!$D$5:$D$72,CLUBS!$B26,'MI H'!$Y$5:$Y$72,"&gt;0")+COUNTIFS('CA F'!$D$5:$D$72,CLUBS!$B26,'CA F'!$Y$5:$Y$72,"&gt;0")+COUNTIFS('CA H'!$D$5:$D$72,CLUBS!$B26,'CA H'!$Y$5:$Y$72,"&gt;0")+COUNTIFS('JU F'!$D$5:$D$72,CLUBS!$B26,'JU F'!$Y$5:$Y$72,"&gt;0")+COUNTIFS('JU H'!$D$5:$D$72,CLUBS!$B26,'JU H'!$Y$5:$Y$72,"&gt;0")</f>
        <v>0</v>
      </c>
      <c r="X26" s="26">
        <f>SUMIF('MP F'!$D$5:$D$72,CLUBS!$B26,'MP F'!$Z$5:$Z$72)+SUMIF('MP H'!$D$5:$D$72,CLUBS!$B26,'MP H'!$Z$5:$Z$72)+SUMIF('PO F'!$D$5:$D$72,CLUBS!$B26,'PO F'!$Z$5:$Z$72)+SUMIF('PO H'!$D$5:$D$72,CLUBS!$B26,'PO H'!$Z$5:$Z$72)+SUMIF('PU F'!$D$5:$D$72,CLUBS!$B26,'PU F'!$Z$5:$Z$72)+SUMIF('PU H'!$D$5:$D$72,CLUBS!$B26,'PU H'!$Z$5:$Z$72)+SUMIF('BE F'!$D$5:$D$72,CLUBS!$B26,'BE F'!$Z$5:$Z$72)+SUMIF('BE H'!$D$5:$D$72,CLUBS!$B26,'BE H'!$Z$5:$Z$72)+SUMIF('MI F'!$D$5:$D$72,CLUBS!$B26,'MI F'!$Z$5:$Z$72)+SUMIF('MI H'!$D$5:$D$72,CLUBS!$B26,'MI H'!$Z$5:$Z$72)+SUMIF('CA F'!$D$5:$D$72,CLUBS!$B26,'CA F'!$Z$5:$Z$72)+SUMIF('CA H'!$D$5:$D$72,CLUBS!$B26,'CA H'!$Z$5:$Z$72)+SUMIF('JU F'!$D$5:$D$72,CLUBS!$B26,'JU F'!$Z$5:$Z$72)+SUMIF('JU H'!$D$5:$D$72,CLUBS!$B26,'JU H'!$Z$5:$Z$72)</f>
        <v>0</v>
      </c>
      <c r="Y26" s="26">
        <f>COUNTIFS('MP F'!$D$5:$D$72,CLUBS!$B26,'MP F'!$AA$5:$AA$72,"&gt;0")+COUNTIFS('MP H'!$D$5:$D$72,CLUBS!$B26,'MP H'!$AA$5:$AA$72,"&gt;0")+COUNTIFS('PO F'!$D$5:$D$72,CLUBS!$B26,'PO F'!$AA$5:$AA$72,"&gt;0")+COUNTIFS('PO H'!$D$5:$D$72,CLUBS!$B26,'PO H'!$AA$5:$AA$72,"&gt;0")+COUNTIFS('PU F'!$D$5:$D$72,CLUBS!$B26,'PU F'!$AA$5:$AA$72,"&gt;0")+COUNTIFS('PU H'!$D$5:$D$72,CLUBS!$B26,'PU H'!$AA$5:$AA$72,"&gt;0")+COUNTIFS('BE F'!$D$5:$D$72,CLUBS!$B26,'BE F'!$AA$5:$AA$72,"&gt;0")+COUNTIFS('BE H'!$D$5:$D$72,CLUBS!$B26,'BE H'!$AA$5:$AA$72,"&gt;0")+COUNTIFS('MI F'!$D$5:$D$72,CLUBS!$B26,'MI F'!$AA$5:$AA$72,"&gt;0")+COUNTIFS('MI H'!$D$5:$D$72,CLUBS!$B26,'MI H'!$AA$5:$AA$72,"&gt;0")+COUNTIFS('CA F'!$D$5:$D$72,CLUBS!$B26,'CA F'!$AA$5:$AA$72,"&gt;0")+COUNTIFS('CA H'!$D$5:$D$72,CLUBS!$B26,'CA H'!$AA$5:$AA$72,"&gt;0")+COUNTIFS('JU F'!$D$5:$D$72,CLUBS!$B26,'JU F'!$AA$5:$AA$72,"&gt;0")+COUNTIFS('JU H'!$D$5:$D$72,CLUBS!$B26,'JU H'!$AA$5:$AA$72,"&gt;0")</f>
        <v>0</v>
      </c>
      <c r="Z26" s="26">
        <f>SUMIF('MP F'!$D$5:$D$72,CLUBS!$B26,'MP F'!$AB$5:$AB$72)+SUMIF('MP H'!$D$5:$D$72,CLUBS!$B26,'MP H'!$AB$5:$AB$72)+SUMIF('PO F'!$D$5:$D$72,CLUBS!$B26,'PO F'!$AB$5:$AB$72)+SUMIF('PO H'!$D$5:$D$72,CLUBS!$B26,'PO H'!$AB$5:$AB$72)+SUMIF('PU F'!$D$5:$D$72,CLUBS!$B26,'PU F'!$AB$5:$AB$72)+SUMIF('PU H'!$D$5:$D$72,CLUBS!$B26,'PU H'!$AB$5:$AB$72)+SUMIF('BE F'!$D$5:$D$72,CLUBS!$B26,'BE F'!$AB$5:$AB$72)+SUMIF('BE H'!$D$5:$D$72,CLUBS!$B26,'BE H'!$AB$5:$AB$72)+SUMIF('MI F'!$D$5:$D$72,CLUBS!$B26,'MI F'!$AB$5:$AB$72)+SUMIF('MI H'!$D$5:$D$72,CLUBS!$B26,'MI H'!$AB$5:$AB$72)+SUMIF('CA F'!$D$5:$D$72,CLUBS!$B26,'CA F'!$AB$5:$AB$72)+SUMIF('CA H'!$D$5:$D$72,CLUBS!$B26,'CA H'!$AB$5:$AB$72)+SUMIF('JU F'!$D$5:$D$72,CLUBS!$B26,'JU F'!$AB$5:$AB$72)+SUMIF('JU H'!$D$5:$D$72,CLUBS!$B26,'JU H'!$AB$5:$AB$72)</f>
        <v>0</v>
      </c>
      <c r="AA26" s="26">
        <f>COUNTIFS('MP F'!$D$5:$D$72,CLUBS!$B26,'MP F'!$AC$5:$AC$72,"&gt;0")+COUNTIFS('MP H'!$D$5:$D$72,CLUBS!$B26,'MP H'!$AC$5:$AC$72,"&gt;0")+COUNTIFS('PO F'!$D$5:$D$72,CLUBS!$B26,'PO F'!$AC$5:$AC$72,"&gt;0")+COUNTIFS('PO H'!$D$5:$D$72,CLUBS!$B26,'PO H'!$AC$5:$AC$72,"&gt;0")+COUNTIFS('PU F'!$D$5:$D$72,CLUBS!$B26,'PU F'!$AC$5:$AC$72,"&gt;0")+COUNTIFS('PU H'!$D$5:$D$72,CLUBS!$B26,'PU H'!$AC$5:$AC$72,"&gt;0")+COUNTIFS('BE F'!$D$5:$D$72,CLUBS!$B26,'BE F'!$AC$5:$AC$72,"&gt;0")+COUNTIFS('BE H'!$D$5:$D$72,CLUBS!$B26,'BE H'!$AC$5:$AC$72,"&gt;0")+COUNTIFS('MI F'!$D$5:$D$72,CLUBS!$B26,'MI F'!$AC$5:$AC$72,"&gt;0")+COUNTIFS('MI H'!$D$5:$D$72,CLUBS!$B26,'MI H'!$AC$5:$AC$72,"&gt;0")+COUNTIFS('CA F'!$D$5:$D$72,CLUBS!$B26,'CA F'!$AC$5:$AC$72,"&gt;0")+COUNTIFS('CA H'!$D$5:$D$72,CLUBS!$B26,'CA H'!$AC$5:$AC$72,"&gt;0")+COUNTIFS('JU F'!$D$5:$D$72,CLUBS!$B26,'JU F'!$AC$5:$AC$72,"&gt;0")+COUNTIFS('JU H'!$D$5:$D$72,CLUBS!$B26,'JU H'!$AC$5:$AC$72,"&gt;0")</f>
        <v>0</v>
      </c>
      <c r="AB26" s="26">
        <f>SUMIF('MP F'!$D$5:$D$72,CLUBS!$B26,'MP F'!$AD$5:$AD$72)+SUMIF('MP H'!$D$5:$D$72,CLUBS!$B26,'MP H'!$AD$5:$AD$72)+SUMIF('PO F'!$D$5:$D$72,CLUBS!$B26,'PO F'!$AD$5:$AD$72)+SUMIF('PO H'!$D$5:$D$72,CLUBS!$B26,'PO H'!$AD$5:$AD$72)+SUMIF('PU F'!$D$5:$D$72,CLUBS!$B26,'PU F'!$AD$5:$AD$72)+SUMIF('PU H'!$D$5:$D$72,CLUBS!$B26,'PU H'!$AD$5:$AD$72)+SUMIF('BE F'!$D$5:$D$72,CLUBS!$B26,'BE F'!$AD$5:$AD$72)+SUMIF('BE H'!$D$5:$D$72,CLUBS!$B26,'BE H'!$AD$5:$AD$72)+SUMIF('MI F'!$D$5:$D$72,CLUBS!$B26,'MI F'!$AD$5:$AD$72)+SUMIF('MI H'!$D$5:$D$72,CLUBS!$B26,'MI H'!$AD$5:$AD$72)+SUMIF('CA F'!$D$5:$D$72,CLUBS!$B26,'CA F'!$AD$5:$AD$72)+SUMIF('CA H'!$D$5:$D$72,CLUBS!$B26,'CA H'!$AD$5:$AD$72)+SUMIF('JU F'!$D$5:$D$72,CLUBS!$B26,'JU F'!$AD$5:$AD$72)+SUMIF('JU H'!$D$5:$D$72,CLUBS!$B26,'JU H'!$AD$5:$AD$72)</f>
        <v>0</v>
      </c>
      <c r="AC26" s="26">
        <f>COUNTIFS('MP F'!$D$5:$D$72,CLUBS!$B26,'MP F'!$AE$5:$AE$72,"&gt;0")+COUNTIFS('MP H'!$D$5:$D$72,CLUBS!$B26,'MP H'!$AE$5:$AE$72,"&gt;0")+COUNTIFS('PO F'!$D$5:$D$72,CLUBS!$B26,'PO F'!$AE$5:$AE$72,"&gt;0")+COUNTIFS('PO H'!$D$5:$D$72,CLUBS!$B26,'PO H'!$AE$5:$AE$72,"&gt;0")+COUNTIFS('PU F'!$D$5:$D$72,CLUBS!$B26,'PU F'!$AE$5:$AE$72,"&gt;0")+COUNTIFS('PU H'!$D$5:$D$72,CLUBS!$B26,'PU H'!$AE$5:$AE$72,"&gt;0")+COUNTIFS('BE F'!$D$5:$D$72,CLUBS!$B26,'BE F'!$AE$5:$AE$72,"&gt;0")+COUNTIFS('BE H'!$D$5:$D$72,CLUBS!$B26,'BE H'!$AE$5:$AE$72,"&gt;0")+COUNTIFS('MI F'!$D$5:$D$72,CLUBS!$B26,'MI F'!$AE$5:$AE$72,"&gt;0")+COUNTIFS('MI H'!$D$5:$D$72,CLUBS!$B26,'MI H'!$AE$5:$AE$72,"&gt;0")+COUNTIFS('CA F'!$D$5:$D$72,CLUBS!$B26,'CA F'!$AE$5:$AE$72,"&gt;0")+COUNTIFS('CA H'!$D$5:$D$72,CLUBS!$B26,'CA H'!$AE$5:$AE$72,"&gt;0")+COUNTIFS('JU F'!$D$5:$D$72,CLUBS!$B26,'JU F'!$AE$5:$AE$72,"&gt;0")+COUNTIFS('JU H'!$D$5:$D$72,CLUBS!$B26,'JU H'!$AE$5:$AE$72,"&gt;0")</f>
        <v>0</v>
      </c>
      <c r="AD26" s="26">
        <f>SUMIF('MP F'!$D$5:$D$72,CLUBS!$B26,'MP F'!$AF$5:$AF$72)+SUMIF('MP H'!$D$5:$D$72,CLUBS!$B26,'MP H'!$AF$5:$AF$72)+SUMIF('PO F'!$D$5:$D$72,CLUBS!$B26,'PO F'!$AF$5:$AF$72)+SUMIF('PO H'!$D$5:$D$72,CLUBS!$B26,'PO H'!$AF$5:$AF$72)+SUMIF('PU F'!$D$5:$D$72,CLUBS!$B26,'PU F'!$AF$5:$AF$72)+SUMIF('PU H'!$D$5:$D$72,CLUBS!$B26,'PU H'!$AF$5:$AF$72)+SUMIF('BE F'!$D$5:$D$72,CLUBS!$B26,'BE F'!$AF$5:$AF$72)+SUMIF('BE H'!$D$5:$D$72,CLUBS!$B26,'BE H'!$AF$5:$AF$72)+SUMIF('MI F'!$D$5:$D$72,CLUBS!$B26,'MI F'!$AF$5:$AF$72)+SUMIF('MI H'!$D$5:$D$72,CLUBS!$B26,'MI H'!$AF$5:$AF$72)+SUMIF('CA F'!$D$5:$D$72,CLUBS!$B26,'CA F'!$AF$5:$AF$72)+SUMIF('CA H'!$D$5:$D$72,CLUBS!$B26,'CA H'!$AF$5:$AF$72)+SUMIF('JU F'!$D$5:$D$72,CLUBS!$B26,'JU F'!$AF$5:$AF$72)+SUMIF('JU H'!$D$5:$D$72,CLUBS!$B26,'JU H'!$AF$5:$AF$72)</f>
        <v>0</v>
      </c>
      <c r="AE26" s="26">
        <f>COUNTIFS('MP F'!$D$5:$D$72,CLUBS!$B26,'MP F'!$AG$5:$AG$72,"&gt;0")+COUNTIFS('MP H'!$D$5:$D$72,CLUBS!$B26,'MP H'!$AG$5:$AG$72,"&gt;0")+COUNTIFS('PO F'!$D$5:$D$72,CLUBS!$B26,'PO F'!$AG$5:$AG$72,"&gt;0")+COUNTIFS('PO H'!$D$5:$D$72,CLUBS!$B26,'PO H'!$AG$5:$AG$72,"&gt;0")+COUNTIFS('PU F'!$D$5:$D$72,CLUBS!$B26,'PU F'!$AG$5:$AG$72,"&gt;0")+COUNTIFS('PU H'!$D$5:$D$72,CLUBS!$B26,'PU H'!$AG$5:$AG$72,"&gt;0")+COUNTIFS('BE F'!$D$5:$D$72,CLUBS!$B26,'BE F'!$AG$5:$AG$72,"&gt;0")+COUNTIFS('BE H'!$D$5:$D$72,CLUBS!$B26,'BE H'!$AG$5:$AG$72,"&gt;0")+COUNTIFS('MI F'!$D$5:$D$72,CLUBS!$B26,'MI F'!$AG$5:$AG$72,"&gt;0")+COUNTIFS('MI H'!$D$5:$D$72,CLUBS!$B26,'MI H'!$AG$5:$AG$72,"&gt;0")+COUNTIFS('CA F'!$D$5:$D$72,CLUBS!$B26,'CA F'!$AG$5:$AG$72,"&gt;0")+COUNTIFS('CA H'!$D$5:$D$72,CLUBS!$B26,'CA H'!$AG$5:$AG$72,"&gt;0")+COUNTIFS('JU F'!$D$5:$D$72,CLUBS!$B26,'JU F'!$AG$5:$AG$72,"&gt;0")+COUNTIFS('JU H'!$D$5:$D$72,CLUBS!$B26,'JU H'!$AG$5:$AG$72,"&gt;0")</f>
        <v>0</v>
      </c>
      <c r="AF26" s="26">
        <f>SUMIF('MP F'!$D$5:$D$72,CLUBS!$B26,'MP F'!$AH$5:$AH$72)+SUMIF('MP H'!$D$5:$D$72,CLUBS!$B26,'MP H'!$AH$5:$AH$72)+SUMIF('PO F'!$D$5:$D$72,CLUBS!$B26,'PO F'!$AH$5:$AH$72)+SUMIF('PO H'!$D$5:$D$72,CLUBS!$B26,'PO H'!$AH$5:$AH$72)+SUMIF('PU F'!$D$5:$D$72,CLUBS!$B26,'PU F'!$AH$5:$AH$72)+SUMIF('PU H'!$D$5:$D$72,CLUBS!$B26,'PU H'!$AH$5:$AH$72)+SUMIF('BE F'!$D$5:$D$72,CLUBS!$B26,'BE F'!$AH$5:$AH$72)+SUMIF('BE H'!$D$5:$D$72,CLUBS!$B26,'BE H'!$AH$5:$AH$72)+SUMIF('MI F'!$D$5:$D$72,CLUBS!$B26,'MI F'!$AH$5:$AH$72)+SUMIF('MI H'!$D$5:$D$72,CLUBS!$B26,'MI H'!$AH$5:$AH$72)+SUMIF('CA F'!$D$5:$D$72,CLUBS!$B26,'CA F'!$AH$5:$AH$72)+SUMIF('CA H'!$D$5:$D$72,CLUBS!$B26,'CA H'!$AH$5:$AH$72)+SUMIF('JU F'!$D$5:$D$72,CLUBS!$B26,'JU F'!$AH$5:$AH$72)+SUMIF('JU H'!$D$5:$D$72,CLUBS!$B26,'JU H'!$AH$5:$AH$72)</f>
        <v>0</v>
      </c>
      <c r="AG26" s="16">
        <f t="shared" si="2"/>
        <v>0</v>
      </c>
      <c r="AH26" s="28">
        <f t="shared" si="3"/>
        <v>0</v>
      </c>
      <c r="AI26" s="29">
        <f t="shared" si="4"/>
        <v>0</v>
      </c>
      <c r="AJ26" s="14">
        <f>COUNTIF('Licenciés Jeunes 2023'!F:F,CLUBS!B26)</f>
        <v>1</v>
      </c>
      <c r="AK26" s="27">
        <f t="shared" si="5"/>
        <v>0</v>
      </c>
      <c r="AL26" s="22"/>
    </row>
    <row r="27" spans="1:38" ht="13.5">
      <c r="A27" s="34">
        <f t="shared" si="0"/>
        <v>16</v>
      </c>
      <c r="B27" s="62" t="s">
        <v>55</v>
      </c>
      <c r="C27" s="14">
        <f>COUNTIFS('MP F'!$D$5:$D$72,CLUBS!$B27,'MP F'!$E$5:$E$72,"&gt;0")+COUNTIFS('MP H'!$D$5:$D$72,CLUBS!$B27,'MP H'!$E$5:$E$72,"&gt;0")+COUNTIFS('PO F'!$D$5:$D$72,CLUBS!$B27,'PO F'!$E$5:$E$72,"&gt;0")+COUNTIFS('PO H'!$D$5:$D$72,CLUBS!$B27,'PO H'!$E$5:$E$72,"&gt;0")+COUNTIFS('PU F'!$D$5:$D$72,CLUBS!$B27,'PU F'!$E$5:$E$72,"&gt;0")+COUNTIFS('PU H'!$D$5:$D$72,CLUBS!$B27,'PU H'!$E$5:$E$72,"&gt;0")+COUNTIFS('BE F'!$D$5:$D$72,CLUBS!$B27,'BE F'!$E$5:$E$72,"&gt;0")+COUNTIFS('BE H'!$D$5:$D$72,CLUBS!$B27,'BE H'!$E$5:$E$72,"&gt;0")+COUNTIFS('MI F'!$D$5:$D$72,CLUBS!$B27,'MI F'!$E$5:$E$72,"&gt;0")+COUNTIFS('MI H'!$D$5:$D$72,CLUBS!$B27,'MI H'!$E$5:$E$72,"&gt;0")+COUNTIFS('CA F'!$D$5:$D$72,CLUBS!$B27,'CA F'!$E$5:$E$72,"&gt;0")+COUNTIFS('CA H'!$D$5:$D$72,CLUBS!$B27,'CA H'!$E$5:$E$72,"&gt;0")+COUNTIFS('JU F'!$D$5:$D$72,CLUBS!$B27,'JU F'!$E$5:$E$72,"&gt;0")+COUNTIFS('JU H'!$D$5:$D$72,CLUBS!$B27,'JU H'!$E$5:$E$72,"&gt;0")</f>
        <v>0</v>
      </c>
      <c r="D27" s="27">
        <f>SUMIF('MP F'!$D$5:$D$72,CLUBS!$B27,'MP F'!$F$5:$F$72)+SUMIF('MP H'!$D$5:$D$72,CLUBS!$B27,'MP H'!$F$5:$F$72)+SUMIF('PO F'!$D$5:$D$72,CLUBS!$B27,'PO F'!$F$5:$F$72)+SUMIF('PO H'!$D$5:$D$72,CLUBS!$B27,'PO H'!$F$5:$F$72)+SUMIF('PU F'!$D$5:$D$72,CLUBS!$B27,'PU F'!$F$5:$F$72)+SUMIF('PU H'!$D$5:$D$72,CLUBS!$B27,'PU H'!$F$5:$F$72)+SUMIF('BE F'!$D$5:$D$72,CLUBS!$B27,'BE F'!$F$5:$F$72)+SUMIF('BE H'!$D$5:$D$72,CLUBS!$B27,'BE H'!$F$5:$F$72)+SUMIF('MI F'!$D$5:$D$72,CLUBS!$B27,'MI F'!$F$5:$F$72)+SUMIF('MI H'!$D$5:$D$72,CLUBS!$B27,'MI H'!$F$5:$F$72)+SUMIF('CA F'!$D$5:$D$72,CLUBS!$B27,'CA F'!$F$5:$F$72)+SUMIF('CA H'!$D$5:$D$72,CLUBS!$B27,'CA H'!$F$5:$F$72)+SUMIF('JU F'!$D$5:$D$72,CLUBS!$B27,'JU F'!$F$5:$F$72)+SUMIF('JU H'!$D$5:$D$72,CLUBS!$B27,'JU H'!$F$5:$F$72)</f>
        <v>0</v>
      </c>
      <c r="E27" s="67">
        <f>COUNTIFS('MP F'!$D$5:$D$72,CLUBS!$B27,'MP F'!$G$5:$G$72,"&gt;0")+COUNTIFS('MP H'!$D$5:$D$72,CLUBS!$B27,'MP H'!$G$5:$G$72,"&gt;0")+COUNTIFS('PO F'!$D$5:$D$72,CLUBS!$B27,'PO F'!$G$5:$G$72,"&gt;0")+COUNTIFS('PO H'!$D$5:$D$72,CLUBS!$B27,'PO H'!$G$5:$G$72,"&gt;0")+COUNTIFS('PU F'!$D$5:$D$72,CLUBS!$B27,'PU F'!$G$5:$G$72,"&gt;0")+COUNTIFS('PU H'!$D$5:$D$72,CLUBS!$B27,'PU H'!$G$5:$G$72,"&gt;0")+COUNTIFS('BE F'!$D$5:$D$72,CLUBS!$B27,'BE F'!$G$5:$G$72,"&gt;0")+COUNTIFS('BE H'!$D$5:$D$72,CLUBS!$B27,'BE H'!$G$5:$G$72,"&gt;0")+COUNTIFS('MI F'!$D$5:$D$72,CLUBS!$B27,'MI F'!$G$5:$G$72,"&gt;0")+COUNTIFS('MI H'!$D$5:$D$72,CLUBS!$B27,'MI H'!$G$5:$G$72,"&gt;0")+COUNTIFS('CA F'!$D$5:$D$72,CLUBS!$B27,'CA F'!$G$5:$G$72,"&gt;0")+COUNTIFS('CA H'!$D$5:$D$72,CLUBS!$B27,'CA H'!$G$5:$G$72,"&gt;0")+COUNTIFS('JU F'!$D$5:$D$72,CLUBS!$B27,'JU F'!$G$5:$G$72,"&gt;0")+COUNTIFS('JU H'!$D$5:$D$72,CLUBS!$B27,'JU H'!$G$5:$G$72,"&gt;0")</f>
        <v>0</v>
      </c>
      <c r="F27" s="68">
        <f>SUMIF('MP F'!$D$5:$D$72,CLUBS!$B27,'MP F'!$H$5:$H$72)+SUMIF('MP H'!$D$5:$D$72,CLUBS!$B27,'MP H'!$H$5:$H$72)+SUMIF('PO F'!$D$5:$D$72,CLUBS!$B27,'PO F'!$H$5:$H$72)+SUMIF('PO H'!$D$5:$D$72,CLUBS!$B27,'PO H'!$H$5:$H$72)+SUMIF('PU F'!$D$5:$D$72,CLUBS!$B27,'PU F'!$H$5:$H$72)+SUMIF('PU H'!$D$5:$D$72,CLUBS!$B27,'PU H'!$H$5:$H$72)+SUMIF('BE F'!$D$5:$D$72,CLUBS!$B27,'BE F'!$H$5:$H$72)+SUMIF('BE H'!$D$5:$D$72,CLUBS!$B27,'BE H'!$H$5:$H$72)+SUMIF('MI F'!$D$5:$D$72,CLUBS!$B27,'MI F'!$H$5:$H$72)+SUMIF('MI H'!$D$5:$D$72,CLUBS!$B27,'MI H'!$H$5:$H$72)+SUMIF('CA F'!$D$5:$D$72,CLUBS!$B27,'CA F'!$H$5:$H$72)+SUMIF('CA H'!$D$5:$D$72,CLUBS!$B27,'CA H'!$H$5:$H$72)+SUMIF('JU F'!$D$5:$D$72,CLUBS!$B27,'JU F'!$H$5:$H$72)+SUMIF('JU H'!$D$5:$D$72,CLUBS!$B27,'JU H'!$H$5:$H$72)</f>
        <v>0</v>
      </c>
      <c r="G27" s="14">
        <f>COUNTIFS('MP F'!$D$5:$D$72,CLUBS!$B27,'MP F'!$I$5:$I$72,"&gt;0")+COUNTIFS('MP H'!$D$5:$D$72,CLUBS!$B27,'MP H'!$I$5:$I$72,"&gt;0")+COUNTIFS('PO F'!$D$5:$D$72,CLUBS!$B27,'PO F'!$I$5:$I$72,"&gt;0")+COUNTIFS('PO H'!$D$5:$D$72,CLUBS!$B27,'PO H'!$I$5:$I$72,"&gt;0")+COUNTIFS('PU F'!$D$5:$D$72,CLUBS!$B27,'PU F'!$I$5:$I$72,"&gt;0")+COUNTIFS('PU H'!$D$5:$D$72,CLUBS!$B27,'PU H'!$I$5:$I$72,"&gt;0")+COUNTIFS('BE F'!$D$5:$D$72,CLUBS!$B27,'BE F'!$I$5:$I$72,"&gt;0")+COUNTIFS('BE H'!$D$5:$D$72,CLUBS!$B27,'BE H'!$I$5:$I$72,"&gt;0")+COUNTIFS('MI F'!$D$5:$D$72,CLUBS!$B27,'MI F'!$I$5:$I$72,"&gt;0")+COUNTIFS('MI H'!$D$5:$D$72,CLUBS!$B27,'MI H'!$I$5:$I$72,"&gt;0")+COUNTIFS('CA F'!$D$5:$D$72,CLUBS!$B27,'CA F'!$I$5:$I$72,"&gt;0")+COUNTIFS('CA H'!$D$5:$D$72,CLUBS!$B27,'CA H'!$I$5:$I$72,"&gt;0")+COUNTIFS('JU F'!$D$5:$D$72,CLUBS!$B27,'JU F'!$I$5:$I$72,"&gt;0")+COUNTIFS('JU H'!$D$5:$D$72,CLUBS!$B27,'JU H'!$I$5:$I$72,"&gt;0")</f>
        <v>0</v>
      </c>
      <c r="H27" s="26">
        <f>SUMIF('MP F'!$D$5:$D$72,CLUBS!$B27,'MP F'!$J$5:$J$72)+SUMIF('MP H'!$D$5:$D$72,CLUBS!$B27,'MP H'!$J$5:$J$72)+SUMIF('PO F'!$D$5:$D$72,CLUBS!$B27,'PO F'!$J$5:$J$72)+SUMIF('PO H'!$D$5:$D$72,CLUBS!$B27,'PO H'!$J$5:$J$72)+SUMIF('PU F'!$D$5:$D$72,CLUBS!$B27,'PU F'!$J$5:$J$72)+SUMIF('PU H'!$D$5:$D$72,CLUBS!$B27,'PU H'!$J$5:$J$72)+SUMIF('BE F'!$D$5:$D$72,CLUBS!$B27,'BE F'!$J$5:$J$72)+SUMIF('BE H'!$D$5:$D$72,CLUBS!$B27,'BE H'!$J$5:$J$72)+SUMIF('MI F'!$D$5:$D$72,CLUBS!$B27,'MI F'!$J$5:$J$72)+SUMIF('MI H'!$D$5:$D$72,CLUBS!$B27,'MI H'!$J$5:$J$72)+SUMIF('CA F'!$D$5:$D$72,CLUBS!$B27,'CA F'!$J$5:$J$72)+SUMIF('CA H'!$D$5:$D$72,CLUBS!$B27,'CA H'!$J$5:$J$72)+SUMIF('JU F'!$D$5:$D$72,CLUBS!$B27,'JU F'!$J$5:$J$72)+SUMIF('JU H'!$D$5:$D$72,CLUBS!$B27,'JU H'!$J$5:$J$72)</f>
        <v>0</v>
      </c>
      <c r="I27" s="67">
        <f>COUNTIFS('MP F'!$D$5:$D$72,CLUBS!$B27,'MP F'!$K$5:$K$72,"&gt;0")+COUNTIFS('MP H'!$D$5:$D$72,CLUBS!$B27,'MP H'!$K$5:$K$72,"&gt;0")+COUNTIFS('PO F'!$D$5:$D$72,CLUBS!$B27,'PO F'!$K$5:$K$72,"&gt;0")+COUNTIFS('PO H'!$D$5:$D$72,CLUBS!$B27,'PO H'!$K$5:$K$72,"&gt;0")+COUNTIFS('PU F'!$D$5:$D$72,CLUBS!$B27,'PU F'!$K$5:$K$72,"&gt;0")+COUNTIFS('PU H'!$D$5:$D$72,CLUBS!$B27,'PU H'!$K$5:$K$72,"&gt;0")+COUNTIFS('BE F'!$D$5:$D$72,CLUBS!$B27,'BE F'!$K$5:$K$72,"&gt;0")+COUNTIFS('BE H'!$D$5:$D$72,CLUBS!$B27,'BE H'!$K$5:$K$72,"&gt;0")+COUNTIFS('MI F'!$D$5:$D$72,CLUBS!$B27,'MI F'!$K$5:$K$72,"&gt;0")+COUNTIFS('MI H'!$D$5:$D$72,CLUBS!$B27,'MI H'!$K$5:$K$72,"&gt;0")+COUNTIFS('CA F'!$D$5:$D$72,CLUBS!$B27,'CA F'!$K$5:$K$72,"&gt;0")+COUNTIFS('CA H'!$D$5:$D$72,CLUBS!$B27,'CA H'!$K$5:$K$72,"&gt;0")+COUNTIFS('JU F'!$D$5:$D$72,CLUBS!$B27,'JU F'!$K$5:$K$72,"&gt;0")+COUNTIFS('JU H'!$D$5:$D$72,CLUBS!$B27,'JU H'!$K$5:$K$72,"&gt;0")</f>
        <v>0</v>
      </c>
      <c r="J27" s="67">
        <f>SUMIF('MP F'!$D$5:$D$72,CLUBS!$B27,'MP F'!$L$5:$L$72)+SUMIF('MP H'!$D$5:$D$72,CLUBS!$B27,'MP H'!$L$5:$L$72)+SUMIF('PO F'!$D$5:$D$72,CLUBS!$B27,'PO F'!$L$5:$L$72)+SUMIF('PO H'!$D$5:$D$72,CLUBS!$B27,'PO H'!$L$5:$L$72)+SUMIF('PU F'!$D$5:$D$72,CLUBS!$B27,'PU F'!$L$5:$L$72)+SUMIF('PU H'!$D$5:$D$72,CLUBS!$B27,'PU H'!$L$5:$L$72)+SUMIF('BE F'!$D$5:$D$72,CLUBS!$B27,'BE F'!$L$5:$L$72)+SUMIF('BE H'!$D$5:$D$72,CLUBS!$B27,'BE H'!$L$5:$L$72)+SUMIF('MI F'!$D$5:$D$72,CLUBS!$B27,'MI F'!$L$5:$L$72)+SUMIF('MI H'!$D$5:$D$72,CLUBS!$B27,'MI H'!$L$5:$L$72)+SUMIF('CA F'!$D$5:$D$72,CLUBS!$B27,'CA F'!$L$5:$L$72)+SUMIF('CA H'!$D$5:$D$72,CLUBS!$B27,'CA H'!$L$5:$L$72)+SUMIF('JU F'!$D$5:$D$72,CLUBS!$B27,'JU F'!$L$5:$L$72)+SUMIF('JU H'!$D$5:$D$72,CLUBS!$B27,'JU H'!$L$5:$L$72)</f>
        <v>0</v>
      </c>
      <c r="K27" s="26">
        <f>COUNTIFS('MP F'!$D$5:$D$72,CLUBS!$B27,'MP F'!$M$5:$M$72,"&gt;0")+COUNTIFS('MP H'!$D$5:$D$72,CLUBS!$B27,'MP H'!$M$5:$M$72,"&gt;0")+COUNTIFS('PO F'!$D$5:$D$72,CLUBS!$B27,'PO F'!$M$5:$M$72,"&gt;0")+COUNTIFS('PO H'!$D$5:$D$72,CLUBS!$B27,'PO H'!$M$5:$M$72,"&gt;0")+COUNTIFS('PU F'!$D$5:$D$72,CLUBS!$B27,'PU F'!$M$5:$M$72,"&gt;0")+COUNTIFS('PU H'!$D$5:$D$72,CLUBS!$B27,'PU H'!$M$5:$M$72,"&gt;0")+COUNTIFS('BE F'!$D$5:$D$72,CLUBS!$B27,'BE F'!$M$5:$M$72,"&gt;0")+COUNTIFS('BE H'!$D$5:$D$72,CLUBS!$B27,'BE H'!$M$5:$M$72,"&gt;0")+COUNTIFS('MI F'!$D$5:$D$72,CLUBS!$B27,'MI F'!$M$5:$M$72,"&gt;0")+COUNTIFS('MI H'!$D$5:$D$72,CLUBS!$B27,'MI H'!$M$5:$M$72,"&gt;0")+COUNTIFS('CA F'!$D$5:$D$72,CLUBS!$B27,'CA F'!$M$5:$M$72,"&gt;0")+COUNTIFS('CA H'!$D$5:$D$72,CLUBS!$B27,'CA H'!$M$5:$M$72,"&gt;0")+COUNTIFS('JU F'!$D$5:$D$72,CLUBS!$B27,'JU F'!$M$5:$M$72,"&gt;0")+COUNTIFS('JU H'!$D$5:$D$72,CLUBS!$B27,'JU H'!$M$5:$M$72,"&gt;0")</f>
        <v>0</v>
      </c>
      <c r="L27" s="26">
        <f>SUMIF('MP F'!$D$5:$D$72,CLUBS!$B27,'MP F'!$N$5:$N$72)+SUMIF('MP H'!$D$5:$D$72,CLUBS!$B27,'MP H'!$N$5:$N$72)+SUMIF('PO F'!$D$5:$D$72,CLUBS!$B27,'PO F'!$N$5:$N$72)+SUMIF('PO H'!$D$5:$D$72,CLUBS!$B27,'PO H'!$N$5:$N$72)+SUMIF('PU F'!$D$5:$D$72,CLUBS!$B27,'PU F'!$N$5:$N$72)+SUMIF('PU H'!$D$5:$D$72,CLUBS!$B27,'PU H'!$N$5:$N$72)+SUMIF('BE F'!$D$5:$D$72,CLUBS!$B27,'BE F'!$N$5:$N$72)+SUMIF('BE H'!$D$5:$D$72,CLUBS!$B27,'BE H'!$N$5:$N$72)+SUMIF('MI F'!$D$5:$D$72,CLUBS!$B27,'MI F'!$N$5:$N$72)+SUMIF('MI H'!$D$5:$D$72,CLUBS!$B27,'MI H'!$N$5:$N$72)+SUMIF('CA F'!$D$5:$D$72,CLUBS!$B27,'CA F'!$N$5:$N$72)+SUMIF('CA H'!$D$5:$D$72,CLUBS!$B27,'CA H'!$N$5:$N$72)+SUMIF('JU F'!$D$5:$D$72,CLUBS!$B27,'JU F'!$N$5:$N$72)+SUMIF('JU H'!$D$5:$D$72,CLUBS!$B27,'JU H'!$N$5:$N$72)</f>
        <v>0</v>
      </c>
      <c r="M27" s="67">
        <f>COUNTIFS('MP F'!$D$5:$D$72,CLUBS!$B27,'MP F'!$O$5:$O$72,"&gt;0")+COUNTIFS('MP H'!$D$5:$D$72,CLUBS!$B27,'MP H'!$O$5:$O$72,"&gt;0")+COUNTIFS('PO F'!$D$5:$D$72,CLUBS!$B27,'PO F'!$O$5:$O$72,"&gt;0")+COUNTIFS('PO H'!$D$5:$D$72,CLUBS!$B27,'PO H'!$O$5:$O$72,"&gt;0")+COUNTIFS('PU F'!$D$5:$D$72,CLUBS!$B27,'PU F'!$O$5:$O$72,"&gt;0")+COUNTIFS('PU H'!$D$5:$D$72,CLUBS!$B27,'PU H'!$O$5:$O$72,"&gt;0")+COUNTIFS('BE F'!$D$5:$D$72,CLUBS!$B27,'BE F'!$O$5:$O$72,"&gt;0")+COUNTIFS('BE H'!$D$5:$D$72,CLUBS!$B27,'BE H'!$O$5:$O$72,"&gt;0")+COUNTIFS('MI F'!$D$5:$D$72,CLUBS!$B27,'MI F'!$O$5:$O$72,"&gt;0")+COUNTIFS('MI H'!$D$5:$D$72,CLUBS!$B27,'MI H'!$O$5:$O$72,"&gt;0")+COUNTIFS('CA F'!$D$5:$D$72,CLUBS!$B27,'CA F'!$O$5:$O$72,"&gt;0")+COUNTIFS('CA H'!$D$5:$D$72,CLUBS!$B27,'CA H'!$O$5:$O$72,"&gt;0")+COUNTIFS('JU F'!$D$5:$D$72,CLUBS!$B27,'JU F'!$O$5:$O$72,"&gt;0")+COUNTIFS('JU H'!$D$5:$D$72,CLUBS!$B27,'JU H'!$O$5:$O$72,"&gt;0")</f>
        <v>0</v>
      </c>
      <c r="N27" s="67">
        <f>SUMIF('MP F'!$D$5:$D$72,CLUBS!$B27,'MP F'!$P$5:$P$72)+SUMIF('MP H'!$D$5:$D$72,CLUBS!$B27,'MP H'!$P$5:$P$72)+SUMIF('PO F'!$D$5:$D$72,CLUBS!$B27,'PO F'!$P$5:$P$72)+SUMIF('PO H'!$D$5:$D$72,CLUBS!$B27,'PO H'!$P$5:$P$72)+SUMIF('PU F'!$D$5:$D$72,CLUBS!$B27,'PU F'!$P$5:$P$72)+SUMIF('PU H'!$D$5:$D$72,CLUBS!$B27,'PU H'!$P$5:$P$72)+SUMIF('BE F'!$D$5:$D$72,CLUBS!$B27,'BE F'!$P$5:$P$72)+SUMIF('BE H'!$D$5:$D$72,CLUBS!$B27,'BE H'!$P$5:$P$72)+SUMIF('MI F'!$D$5:$D$72,CLUBS!$B27,'MI F'!$P$5:$P$72)+SUMIF('MI H'!$D$5:$D$72,CLUBS!$B27,'MI H'!$P$5:$P$72)+SUMIF('CA F'!$D$5:$D$72,CLUBS!$B27,'CA F'!$P$5:$P$72)+SUMIF('CA H'!$D$5:$D$72,CLUBS!$B27,'CA H'!$P$5:$P$72)+SUMIF('JU F'!$D$5:$D$72,CLUBS!$B27,'JU F'!$P$5:$P$72)+SUMIF('JU H'!$D$5:$D$72,CLUBS!$B27,'JU H'!$P$5:$P$72)</f>
        <v>0</v>
      </c>
      <c r="O27" s="26">
        <f>COUNTIFS('MP F'!$D$5:$D$72,CLUBS!$B27,'MP F'!$Q$5:$Q$72,"&gt;0")+COUNTIFS('MP H'!$D$5:$D$72,CLUBS!$B27,'MP H'!$Q$5:$Q$72,"&gt;0")+COUNTIFS('PO F'!$D$5:$D$72,CLUBS!$B27,'PO F'!$Q$5:$Q$72,"&gt;0")+COUNTIFS('PO H'!$D$5:$D$72,CLUBS!$B27,'PO H'!$Q$5:$Q$72,"&gt;0")+COUNTIFS('PU F'!$D$5:$D$72,CLUBS!$B27,'PU F'!$Q$5:$Q$72,"&gt;0")+COUNTIFS('PU H'!$D$5:$D$72,CLUBS!$B27,'PU H'!$Q$5:$Q$72,"&gt;0")+COUNTIFS('BE F'!$D$5:$D$72,CLUBS!$B27,'BE F'!$Q$5:$Q$72,"&gt;0")+COUNTIFS('BE H'!$D$5:$D$72,CLUBS!$B27,'BE H'!$Q$5:$Q$72,"&gt;0")+COUNTIFS('MI F'!$D$5:$D$72,CLUBS!$B27,'MI F'!$Q$5:$Q$72,"&gt;0")+COUNTIFS('MI H'!$D$5:$D$72,CLUBS!$B27,'MI H'!$Q$5:$Q$72,"&gt;0")+COUNTIFS('CA F'!$D$5:$D$72,CLUBS!$B27,'CA F'!$Q$5:$Q$72,"&gt;0")+COUNTIFS('CA H'!$D$5:$D$72,CLUBS!$B27,'CA H'!$Q$5:$Q$72,"&gt;0")+COUNTIFS('JU F'!$D$5:$D$72,CLUBS!$B27,'JU F'!$Q$5:$Q$72,"&gt;0")+COUNTIFS('JU H'!$D$5:$D$72,CLUBS!$B27,'JU H'!$Q$5:$Q$72,"&gt;0")</f>
        <v>0</v>
      </c>
      <c r="P27" s="26">
        <f>SUMIF('MP F'!$D$5:$D$72,CLUBS!$B27,'MP F'!$R$5:$R$72)+SUMIF('MP H'!$D$5:$D$72,CLUBS!$B27,'MP H'!$R$5:$R$72)+SUMIF('PO F'!$D$5:$D$72,CLUBS!$B27,'PO F'!$R$5:$R$72)+SUMIF('PO H'!$D$5:$D$72,CLUBS!$B27,'PO H'!$R$5:$R$72)+SUMIF('PU F'!$D$5:$D$72,CLUBS!$B27,'PU F'!$R$5:$R$72)+SUMIF('PU H'!$D$5:$D$72,CLUBS!$B27,'PU H'!$R$5:$R$72)+SUMIF('BE F'!$D$5:$D$72,CLUBS!$B27,'BE F'!$R$5:$R$72)+SUMIF('BE H'!$D$5:$D$72,CLUBS!$B27,'BE H'!$R$5:$R$72)+SUMIF('MI F'!$D$5:$D$72,CLUBS!$B27,'MI F'!$R$5:$R$72)+SUMIF('MI H'!$D$5:$D$72,CLUBS!$B27,'MI H'!$R$5:$R$72)+SUMIF('CA F'!$D$5:$D$72,CLUBS!$B27,'CA F'!$R$5:$R$72)+SUMIF('CA H'!$D$5:$D$72,CLUBS!$B27,'CA H'!$R$5:$R$72)+SUMIF('JU F'!$D$5:$D$72,CLUBS!$B27,'JU F'!$R$5:$R$72)+SUMIF('JU H'!$D$5:$D$72,CLUBS!$B27,'JU H'!$R$5:$R$72)</f>
        <v>0</v>
      </c>
      <c r="Q27" s="67">
        <f>COUNTIFS('MP F'!$D$5:$D$72,CLUBS!$B27,'MP F'!$S$5:$S$72,"&gt;0")+COUNTIFS('MP H'!$D$5:$D$72,CLUBS!$B27,'MP H'!$S$5:$S$72,"&gt;0")+COUNTIFS('PO F'!$D$5:$D$72,CLUBS!$B27,'PO F'!$S$5:$S$72,"&gt;0")+COUNTIFS('PO H'!$D$5:$D$72,CLUBS!$B27,'PO H'!$S$5:$S$72,"&gt;0")+COUNTIFS('PU F'!$D$5:$D$72,CLUBS!$B27,'PU F'!$S$5:$S$72,"&gt;0")+COUNTIFS('PU H'!$D$5:$D$72,CLUBS!$B27,'PU H'!$S$5:$S$72,"&gt;0")+COUNTIFS('BE F'!$D$5:$D$72,CLUBS!$B27,'BE F'!$S$5:$S$72,"&gt;0")+COUNTIFS('BE H'!$D$5:$D$72,CLUBS!$B27,'BE H'!$S$5:$S$72,"&gt;0")+COUNTIFS('MI F'!$D$5:$D$72,CLUBS!$B27,'MI F'!$S$5:$S$72,"&gt;0")+COUNTIFS('MI H'!$D$5:$D$72,CLUBS!$B27,'MI H'!$S$5:$S$72,"&gt;0")+COUNTIFS('CA F'!$D$5:$D$72,CLUBS!$B27,'CA F'!$S$5:$S$72,"&gt;0")+COUNTIFS('CA H'!$D$5:$D$72,CLUBS!$B27,'CA H'!$S$5:$S$72,"&gt;0")+COUNTIFS('JU F'!$D$5:$D$72,CLUBS!$B27,'JU F'!$S$5:$S$72,"&gt;0")+COUNTIFS('JU H'!$D$5:$D$72,CLUBS!$B27,'JU H'!$S$5:$S$72,"&gt;0")</f>
        <v>0</v>
      </c>
      <c r="R27" s="67">
        <f>SUMIF('MP F'!$D$5:$D$72,CLUBS!$B27,'MP F'!$T$5:$T$72)+SUMIF('MP H'!$D$5:$D$72,CLUBS!$B27,'MP H'!$T$5:$T$72)+SUMIF('PO F'!$D$5:$D$72,CLUBS!$B27,'PO F'!$T$5:$T$72)+SUMIF('PO H'!$D$5:$D$72,CLUBS!$B27,'PO H'!$T$5:$T$72)+SUMIF('PU F'!$D$5:$D$72,CLUBS!$B27,'PU F'!$T$5:$T$72)+SUMIF('PU H'!$D$5:$D$72,CLUBS!$B27,'PU H'!$T$5:$T$72)+SUMIF('BE F'!$D$5:$D$72,CLUBS!$B27,'BE F'!$T$5:$T$72)+SUMIF('BE H'!$D$5:$D$72,CLUBS!$B27,'BE H'!$T$5:$T$72)+SUMIF('MI F'!$D$5:$D$72,CLUBS!$B27,'MI F'!$T$5:$T$72)+SUMIF('MI H'!$D$5:$D$72,CLUBS!$B27,'MI H'!$T$5:$T$72)+SUMIF('CA F'!$D$5:$D$72,CLUBS!$B27,'CA F'!$T$5:$T$72)+SUMIF('CA H'!$D$5:$D$72,CLUBS!$B27,'CA H'!$T$5:$T$72)+SUMIF('JU F'!$D$5:$D$72,CLUBS!$B27,'JU F'!$T$5:$T$72)+SUMIF('JU H'!$D$5:$D$72,CLUBS!$B27,'JU H'!$T$5:$T$72)</f>
        <v>0</v>
      </c>
      <c r="S27" s="26">
        <f>COUNTIFS('MP F'!$D$5:$D$72,CLUBS!$B27,'MP F'!$U$5:$U$72,"&gt;0")+COUNTIFS('MP H'!$D$5:$D$72,CLUBS!$B27,'MP H'!$U$5:$U$72,"&gt;0")+COUNTIFS('PO F'!$D$5:$D$72,CLUBS!$B27,'PO F'!$U$5:$U$72,"&gt;0")+COUNTIFS('PO H'!$D$5:$D$72,CLUBS!$B27,'PO H'!$U$5:$U$72,"&gt;0")+COUNTIFS('PU F'!$D$5:$D$72,CLUBS!$B27,'PU F'!$U$5:$U$72,"&gt;0")+COUNTIFS('PU H'!$D$5:$D$72,CLUBS!$B27,'PU H'!$U$5:$U$72,"&gt;0")+COUNTIFS('BE F'!$D$5:$D$72,CLUBS!$B27,'BE F'!$U$5:$U$72,"&gt;0")+COUNTIFS('BE H'!$D$5:$D$72,CLUBS!$B27,'BE H'!$U$5:$U$72,"&gt;0")+COUNTIFS('MI F'!$D$5:$D$72,CLUBS!$B27,'MI F'!$U$5:$U$72,"&gt;0")+COUNTIFS('MI H'!$D$5:$D$72,CLUBS!$B27,'MI H'!$U$5:$U$72,"&gt;0")+COUNTIFS('CA F'!$D$5:$D$72,CLUBS!$B27,'CA F'!$U$5:$U$72,"&gt;0")+COUNTIFS('CA H'!$D$5:$D$72,CLUBS!$B27,'CA H'!$U$5:$U$72,"&gt;0")+COUNTIFS('JU F'!$D$5:$D$72,CLUBS!$B27,'JU F'!$U$5:$U$72,"&gt;0")+COUNTIFS('JU H'!$D$5:$D$72,CLUBS!$B27,'JU H'!$U$5:$U$72,"&gt;0")</f>
        <v>0</v>
      </c>
      <c r="T27" s="26">
        <f>SUMIF('MP F'!$D$5:$D$72,CLUBS!$B27,'MP F'!$V$5:$V$72)+SUMIF('MP H'!$D$5:$D$72,CLUBS!$B27,'MP H'!$V$5:$V$72)+SUMIF('PO F'!$D$5:$D$72,CLUBS!$B27,'PO F'!$V$5:$V$72)+SUMIF('PO H'!$D$5:$D$72,CLUBS!$B27,'PO H'!$V$5:$V$72)+SUMIF('PU F'!$D$5:$D$72,CLUBS!$B27,'PU F'!$V$5:$V$72)+SUMIF('PU H'!$D$5:$D$72,CLUBS!$B27,'PU H'!$V$5:$V$72)+SUMIF('BE F'!$D$5:$D$72,CLUBS!$B27,'BE F'!$V$5:$V$72)+SUMIF('BE H'!$D$5:$D$72,CLUBS!$B27,'BE H'!$V$5:$V$72)+SUMIF('MI F'!$D$5:$D$72,CLUBS!$B27,'MI F'!$V$5:$V$72)+SUMIF('MI H'!$D$5:$D$72,CLUBS!$B27,'MI H'!$V$5:$V$72)+SUMIF('CA F'!$D$5:$D$72,CLUBS!$B27,'CA F'!$V$5:$V$72)+SUMIF('CA H'!$D$5:$D$72,CLUBS!$B27,'CA H'!$V$5:$V$72)+SUMIF('JU F'!$D$5:$D$72,CLUBS!$B27,'JU F'!$V$5:$V$72)+SUMIF('JU H'!$D$5:$D$72,CLUBS!$B27,'JU H'!$V$5:$V$72)</f>
        <v>0</v>
      </c>
      <c r="U27" s="67">
        <f>COUNTIFS('MP F'!$D$5:$D$72,CLUBS!$B27,'MP F'!$W$5:$W$72,"&gt;0")+COUNTIFS('MP H'!$D$5:$D$72,CLUBS!$B27,'MP H'!$W$5:$W$72,"&gt;0")+COUNTIFS('PO F'!$D$5:$D$72,CLUBS!$B27,'PO F'!$W$5:$W$72,"&gt;0")+COUNTIFS('PO H'!$D$5:$D$72,CLUBS!$B27,'PO H'!$W$5:$W$72,"&gt;0")+COUNTIFS('PU F'!$D$5:$D$72,CLUBS!$B27,'PU F'!$W$5:$W$72,"&gt;0")+COUNTIFS('PU H'!$D$5:$D$72,CLUBS!$B27,'PU H'!$W$5:$W$72,"&gt;0")+COUNTIFS('BE F'!$D$5:$D$72,CLUBS!$B27,'BE F'!$W$5:$W$72,"&gt;0")+COUNTIFS('BE H'!$D$5:$D$72,CLUBS!$B27,'BE H'!$W$5:$W$72,"&gt;0")+COUNTIFS('MI F'!$D$5:$D$72,CLUBS!$B27,'MI F'!$W$5:$W$72,"&gt;0")+COUNTIFS('MI H'!$D$5:$D$72,CLUBS!$B27,'MI H'!$W$5:$W$72,"&gt;0")+COUNTIFS('CA F'!$D$5:$D$72,CLUBS!$B27,'CA F'!$W$5:$W$72,"&gt;0")+COUNTIFS('CA H'!$D$5:$D$72,CLUBS!$B27,'CA H'!$W$5:$W$72,"&gt;0")+COUNTIFS('JU F'!$D$5:$D$72,CLUBS!$B27,'JU F'!$W$5:$W$72,"&gt;0")+COUNTIFS('JU H'!$D$5:$D$72,CLUBS!$B27,'JU H'!$W$5:$W$72,"&gt;0")</f>
        <v>0</v>
      </c>
      <c r="V27" s="67">
        <f>SUMIF('MP F'!$D$5:$D$72,CLUBS!$B27,'MP F'!$X$5:$X$72)+SUMIF('MP H'!$D$5:$D$72,CLUBS!$B27,'MP H'!$X$5:$X$72)+SUMIF('PO F'!$D$5:$D$72,CLUBS!$B27,'PO F'!$X$5:$X$72)+SUMIF('PO H'!$D$5:$D$72,CLUBS!$B27,'PO H'!$X$5:$X$72)+SUMIF('PU F'!$D$5:$D$72,CLUBS!$B27,'PU F'!$X$5:$X$72)+SUMIF('PU H'!$D$5:$D$72,CLUBS!$B27,'PU H'!$X$5:$X$72)+SUMIF('BE F'!$D$5:$D$72,CLUBS!$B27,'BE F'!$X$5:$X$72)+SUMIF('BE H'!$D$5:$D$72,CLUBS!$B27,'BE H'!$X$5:$X$72)+SUMIF('MI F'!$D$5:$D$72,CLUBS!$B27,'MI F'!$X$5:$X$72)+SUMIF('MI H'!$D$5:$D$72,CLUBS!$B27,'MI H'!$X$5:$X$72)+SUMIF('CA F'!$D$5:$D$72,CLUBS!$B27,'CA F'!$X$5:$X$72)+SUMIF('CA H'!$D$5:$D$72,CLUBS!$B27,'CA H'!$X$5:$X$72)+SUMIF('JU F'!$D$5:$D$72,CLUBS!$B27,'JU F'!$X$5:$X$72)+SUMIF('JU H'!$D$5:$D$72,CLUBS!$B27,'JU H'!$X$5:$X$72)</f>
        <v>0</v>
      </c>
      <c r="W27" s="26">
        <f>COUNTIFS('MP F'!$D$5:$D$72,CLUBS!$B27,'MP F'!$Y$5:$Y$72,"&gt;0")+COUNTIFS('MP H'!$D$5:$D$72,CLUBS!$B27,'MP H'!$Y$5:$Y$72,"&gt;0")+COUNTIFS('PO F'!$D$5:$D$72,CLUBS!$B27,'PO F'!$Y$5:$Y$72,"&gt;0")+COUNTIFS('PO H'!$D$5:$D$72,CLUBS!$B27,'PO H'!$Y$5:$Y$72,"&gt;0")+COUNTIFS('PU F'!$D$5:$D$72,CLUBS!$B27,'PU F'!$Y$5:$Y$72,"&gt;0")+COUNTIFS('PU H'!$D$5:$D$72,CLUBS!$B27,'PU H'!$Y$5:$Y$72,"&gt;0")+COUNTIFS('BE F'!$D$5:$D$72,CLUBS!$B27,'BE F'!$Y$5:$Y$72,"&gt;0")+COUNTIFS('BE H'!$D$5:$D$72,CLUBS!$B27,'BE H'!$Y$5:$Y$72,"&gt;0")+COUNTIFS('MI F'!$D$5:$D$72,CLUBS!$B27,'MI F'!$Y$5:$Y$72,"&gt;0")+COUNTIFS('MI H'!$D$5:$D$72,CLUBS!$B27,'MI H'!$Y$5:$Y$72,"&gt;0")+COUNTIFS('CA F'!$D$5:$D$72,CLUBS!$B27,'CA F'!$Y$5:$Y$72,"&gt;0")+COUNTIFS('CA H'!$D$5:$D$72,CLUBS!$B27,'CA H'!$Y$5:$Y$72,"&gt;0")+COUNTIFS('JU F'!$D$5:$D$72,CLUBS!$B27,'JU F'!$Y$5:$Y$72,"&gt;0")+COUNTIFS('JU H'!$D$5:$D$72,CLUBS!$B27,'JU H'!$Y$5:$Y$72,"&gt;0")</f>
        <v>0</v>
      </c>
      <c r="X27" s="26">
        <f>SUMIF('MP F'!$D$5:$D$72,CLUBS!$B27,'MP F'!$Z$5:$Z$72)+SUMIF('MP H'!$D$5:$D$72,CLUBS!$B27,'MP H'!$Z$5:$Z$72)+SUMIF('PO F'!$D$5:$D$72,CLUBS!$B27,'PO F'!$Z$5:$Z$72)+SUMIF('PO H'!$D$5:$D$72,CLUBS!$B27,'PO H'!$Z$5:$Z$72)+SUMIF('PU F'!$D$5:$D$72,CLUBS!$B27,'PU F'!$Z$5:$Z$72)+SUMIF('PU H'!$D$5:$D$72,CLUBS!$B27,'PU H'!$Z$5:$Z$72)+SUMIF('BE F'!$D$5:$D$72,CLUBS!$B27,'BE F'!$Z$5:$Z$72)+SUMIF('BE H'!$D$5:$D$72,CLUBS!$B27,'BE H'!$Z$5:$Z$72)+SUMIF('MI F'!$D$5:$D$72,CLUBS!$B27,'MI F'!$Z$5:$Z$72)+SUMIF('MI H'!$D$5:$D$72,CLUBS!$B27,'MI H'!$Z$5:$Z$72)+SUMIF('CA F'!$D$5:$D$72,CLUBS!$B27,'CA F'!$Z$5:$Z$72)+SUMIF('CA H'!$D$5:$D$72,CLUBS!$B27,'CA H'!$Z$5:$Z$72)+SUMIF('JU F'!$D$5:$D$72,CLUBS!$B27,'JU F'!$Z$5:$Z$72)+SUMIF('JU H'!$D$5:$D$72,CLUBS!$B27,'JU H'!$Z$5:$Z$72)</f>
        <v>0</v>
      </c>
      <c r="Y27" s="26">
        <f>COUNTIFS('MP F'!$D$5:$D$72,CLUBS!$B27,'MP F'!$AA$5:$AA$72,"&gt;0")+COUNTIFS('MP H'!$D$5:$D$72,CLUBS!$B27,'MP H'!$AA$5:$AA$72,"&gt;0")+COUNTIFS('PO F'!$D$5:$D$72,CLUBS!$B27,'PO F'!$AA$5:$AA$72,"&gt;0")+COUNTIFS('PO H'!$D$5:$D$72,CLUBS!$B27,'PO H'!$AA$5:$AA$72,"&gt;0")+COUNTIFS('PU F'!$D$5:$D$72,CLUBS!$B27,'PU F'!$AA$5:$AA$72,"&gt;0")+COUNTIFS('PU H'!$D$5:$D$72,CLUBS!$B27,'PU H'!$AA$5:$AA$72,"&gt;0")+COUNTIFS('BE F'!$D$5:$D$72,CLUBS!$B27,'BE F'!$AA$5:$AA$72,"&gt;0")+COUNTIFS('BE H'!$D$5:$D$72,CLUBS!$B27,'BE H'!$AA$5:$AA$72,"&gt;0")+COUNTIFS('MI F'!$D$5:$D$72,CLUBS!$B27,'MI F'!$AA$5:$AA$72,"&gt;0")+COUNTIFS('MI H'!$D$5:$D$72,CLUBS!$B27,'MI H'!$AA$5:$AA$72,"&gt;0")+COUNTIFS('CA F'!$D$5:$D$72,CLUBS!$B27,'CA F'!$AA$5:$AA$72,"&gt;0")+COUNTIFS('CA H'!$D$5:$D$72,CLUBS!$B27,'CA H'!$AA$5:$AA$72,"&gt;0")+COUNTIFS('JU F'!$D$5:$D$72,CLUBS!$B27,'JU F'!$AA$5:$AA$72,"&gt;0")+COUNTIFS('JU H'!$D$5:$D$72,CLUBS!$B27,'JU H'!$AA$5:$AA$72,"&gt;0")</f>
        <v>0</v>
      </c>
      <c r="Z27" s="26">
        <f>SUMIF('MP F'!$D$5:$D$72,CLUBS!$B27,'MP F'!$AB$5:$AB$72)+SUMIF('MP H'!$D$5:$D$72,CLUBS!$B27,'MP H'!$AB$5:$AB$72)+SUMIF('PO F'!$D$5:$D$72,CLUBS!$B27,'PO F'!$AB$5:$AB$72)+SUMIF('PO H'!$D$5:$D$72,CLUBS!$B27,'PO H'!$AB$5:$AB$72)+SUMIF('PU F'!$D$5:$D$72,CLUBS!$B27,'PU F'!$AB$5:$AB$72)+SUMIF('PU H'!$D$5:$D$72,CLUBS!$B27,'PU H'!$AB$5:$AB$72)+SUMIF('BE F'!$D$5:$D$72,CLUBS!$B27,'BE F'!$AB$5:$AB$72)+SUMIF('BE H'!$D$5:$D$72,CLUBS!$B27,'BE H'!$AB$5:$AB$72)+SUMIF('MI F'!$D$5:$D$72,CLUBS!$B27,'MI F'!$AB$5:$AB$72)+SUMIF('MI H'!$D$5:$D$72,CLUBS!$B27,'MI H'!$AB$5:$AB$72)+SUMIF('CA F'!$D$5:$D$72,CLUBS!$B27,'CA F'!$AB$5:$AB$72)+SUMIF('CA H'!$D$5:$D$72,CLUBS!$B27,'CA H'!$AB$5:$AB$72)+SUMIF('JU F'!$D$5:$D$72,CLUBS!$B27,'JU F'!$AB$5:$AB$72)+SUMIF('JU H'!$D$5:$D$72,CLUBS!$B27,'JU H'!$AB$5:$AB$72)</f>
        <v>0</v>
      </c>
      <c r="AA27" s="26">
        <f>COUNTIFS('MP F'!$D$5:$D$72,CLUBS!$B27,'MP F'!$AC$5:$AC$72,"&gt;0")+COUNTIFS('MP H'!$D$5:$D$72,CLUBS!$B27,'MP H'!$AC$5:$AC$72,"&gt;0")+COUNTIFS('PO F'!$D$5:$D$72,CLUBS!$B27,'PO F'!$AC$5:$AC$72,"&gt;0")+COUNTIFS('PO H'!$D$5:$D$72,CLUBS!$B27,'PO H'!$AC$5:$AC$72,"&gt;0")+COUNTIFS('PU F'!$D$5:$D$72,CLUBS!$B27,'PU F'!$AC$5:$AC$72,"&gt;0")+COUNTIFS('PU H'!$D$5:$D$72,CLUBS!$B27,'PU H'!$AC$5:$AC$72,"&gt;0")+COUNTIFS('BE F'!$D$5:$D$72,CLUBS!$B27,'BE F'!$AC$5:$AC$72,"&gt;0")+COUNTIFS('BE H'!$D$5:$D$72,CLUBS!$B27,'BE H'!$AC$5:$AC$72,"&gt;0")+COUNTIFS('MI F'!$D$5:$D$72,CLUBS!$B27,'MI F'!$AC$5:$AC$72,"&gt;0")+COUNTIFS('MI H'!$D$5:$D$72,CLUBS!$B27,'MI H'!$AC$5:$AC$72,"&gt;0")+COUNTIFS('CA F'!$D$5:$D$72,CLUBS!$B27,'CA F'!$AC$5:$AC$72,"&gt;0")+COUNTIFS('CA H'!$D$5:$D$72,CLUBS!$B27,'CA H'!$AC$5:$AC$72,"&gt;0")+COUNTIFS('JU F'!$D$5:$D$72,CLUBS!$B27,'JU F'!$AC$5:$AC$72,"&gt;0")+COUNTIFS('JU H'!$D$5:$D$72,CLUBS!$B27,'JU H'!$AC$5:$AC$72,"&gt;0")</f>
        <v>0</v>
      </c>
      <c r="AB27" s="26">
        <f>SUMIF('MP F'!$D$5:$D$72,CLUBS!$B27,'MP F'!$AD$5:$AD$72)+SUMIF('MP H'!$D$5:$D$72,CLUBS!$B27,'MP H'!$AD$5:$AD$72)+SUMIF('PO F'!$D$5:$D$72,CLUBS!$B27,'PO F'!$AD$5:$AD$72)+SUMIF('PO H'!$D$5:$D$72,CLUBS!$B27,'PO H'!$AD$5:$AD$72)+SUMIF('PU F'!$D$5:$D$72,CLUBS!$B27,'PU F'!$AD$5:$AD$72)+SUMIF('PU H'!$D$5:$D$72,CLUBS!$B27,'PU H'!$AD$5:$AD$72)+SUMIF('BE F'!$D$5:$D$72,CLUBS!$B27,'BE F'!$AD$5:$AD$72)+SUMIF('BE H'!$D$5:$D$72,CLUBS!$B27,'BE H'!$AD$5:$AD$72)+SUMIF('MI F'!$D$5:$D$72,CLUBS!$B27,'MI F'!$AD$5:$AD$72)+SUMIF('MI H'!$D$5:$D$72,CLUBS!$B27,'MI H'!$AD$5:$AD$72)+SUMIF('CA F'!$D$5:$D$72,CLUBS!$B27,'CA F'!$AD$5:$AD$72)+SUMIF('CA H'!$D$5:$D$72,CLUBS!$B27,'CA H'!$AD$5:$AD$72)+SUMIF('JU F'!$D$5:$D$72,CLUBS!$B27,'JU F'!$AD$5:$AD$72)+SUMIF('JU H'!$D$5:$D$72,CLUBS!$B27,'JU H'!$AD$5:$AD$72)</f>
        <v>0</v>
      </c>
      <c r="AC27" s="26">
        <f>COUNTIFS('MP F'!$D$5:$D$72,CLUBS!$B27,'MP F'!$AE$5:$AE$72,"&gt;0")+COUNTIFS('MP H'!$D$5:$D$72,CLUBS!$B27,'MP H'!$AE$5:$AE$72,"&gt;0")+COUNTIFS('PO F'!$D$5:$D$72,CLUBS!$B27,'PO F'!$AE$5:$AE$72,"&gt;0")+COUNTIFS('PO H'!$D$5:$D$72,CLUBS!$B27,'PO H'!$AE$5:$AE$72,"&gt;0")+COUNTIFS('PU F'!$D$5:$D$72,CLUBS!$B27,'PU F'!$AE$5:$AE$72,"&gt;0")+COUNTIFS('PU H'!$D$5:$D$72,CLUBS!$B27,'PU H'!$AE$5:$AE$72,"&gt;0")+COUNTIFS('BE F'!$D$5:$D$72,CLUBS!$B27,'BE F'!$AE$5:$AE$72,"&gt;0")+COUNTIFS('BE H'!$D$5:$D$72,CLUBS!$B27,'BE H'!$AE$5:$AE$72,"&gt;0")+COUNTIFS('MI F'!$D$5:$D$72,CLUBS!$B27,'MI F'!$AE$5:$AE$72,"&gt;0")+COUNTIFS('MI H'!$D$5:$D$72,CLUBS!$B27,'MI H'!$AE$5:$AE$72,"&gt;0")+COUNTIFS('CA F'!$D$5:$D$72,CLUBS!$B27,'CA F'!$AE$5:$AE$72,"&gt;0")+COUNTIFS('CA H'!$D$5:$D$72,CLUBS!$B27,'CA H'!$AE$5:$AE$72,"&gt;0")+COUNTIFS('JU F'!$D$5:$D$72,CLUBS!$B27,'JU F'!$AE$5:$AE$72,"&gt;0")+COUNTIFS('JU H'!$D$5:$D$72,CLUBS!$B27,'JU H'!$AE$5:$AE$72,"&gt;0")</f>
        <v>0</v>
      </c>
      <c r="AD27" s="26">
        <f>SUMIF('MP F'!$D$5:$D$72,CLUBS!$B27,'MP F'!$AF$5:$AF$72)+SUMIF('MP H'!$D$5:$D$72,CLUBS!$B27,'MP H'!$AF$5:$AF$72)+SUMIF('PO F'!$D$5:$D$72,CLUBS!$B27,'PO F'!$AF$5:$AF$72)+SUMIF('PO H'!$D$5:$D$72,CLUBS!$B27,'PO H'!$AF$5:$AF$72)+SUMIF('PU F'!$D$5:$D$72,CLUBS!$B27,'PU F'!$AF$5:$AF$72)+SUMIF('PU H'!$D$5:$D$72,CLUBS!$B27,'PU H'!$AF$5:$AF$72)+SUMIF('BE F'!$D$5:$D$72,CLUBS!$B27,'BE F'!$AF$5:$AF$72)+SUMIF('BE H'!$D$5:$D$72,CLUBS!$B27,'BE H'!$AF$5:$AF$72)+SUMIF('MI F'!$D$5:$D$72,CLUBS!$B27,'MI F'!$AF$5:$AF$72)+SUMIF('MI H'!$D$5:$D$72,CLUBS!$B27,'MI H'!$AF$5:$AF$72)+SUMIF('CA F'!$D$5:$D$72,CLUBS!$B27,'CA F'!$AF$5:$AF$72)+SUMIF('CA H'!$D$5:$D$72,CLUBS!$B27,'CA H'!$AF$5:$AF$72)+SUMIF('JU F'!$D$5:$D$72,CLUBS!$B27,'JU F'!$AF$5:$AF$72)+SUMIF('JU H'!$D$5:$D$72,CLUBS!$B27,'JU H'!$AF$5:$AF$72)</f>
        <v>0</v>
      </c>
      <c r="AE27" s="26">
        <f>COUNTIFS('MP F'!$D$5:$D$72,CLUBS!$B27,'MP F'!$AG$5:$AG$72,"&gt;0")+COUNTIFS('MP H'!$D$5:$D$72,CLUBS!$B27,'MP H'!$AG$5:$AG$72,"&gt;0")+COUNTIFS('PO F'!$D$5:$D$72,CLUBS!$B27,'PO F'!$AG$5:$AG$72,"&gt;0")+COUNTIFS('PO H'!$D$5:$D$72,CLUBS!$B27,'PO H'!$AG$5:$AG$72,"&gt;0")+COUNTIFS('PU F'!$D$5:$D$72,CLUBS!$B27,'PU F'!$AG$5:$AG$72,"&gt;0")+COUNTIFS('PU H'!$D$5:$D$72,CLUBS!$B27,'PU H'!$AG$5:$AG$72,"&gt;0")+COUNTIFS('BE F'!$D$5:$D$72,CLUBS!$B27,'BE F'!$AG$5:$AG$72,"&gt;0")+COUNTIFS('BE H'!$D$5:$D$72,CLUBS!$B27,'BE H'!$AG$5:$AG$72,"&gt;0")+COUNTIFS('MI F'!$D$5:$D$72,CLUBS!$B27,'MI F'!$AG$5:$AG$72,"&gt;0")+COUNTIFS('MI H'!$D$5:$D$72,CLUBS!$B27,'MI H'!$AG$5:$AG$72,"&gt;0")+COUNTIFS('CA F'!$D$5:$D$72,CLUBS!$B27,'CA F'!$AG$5:$AG$72,"&gt;0")+COUNTIFS('CA H'!$D$5:$D$72,CLUBS!$B27,'CA H'!$AG$5:$AG$72,"&gt;0")+COUNTIFS('JU F'!$D$5:$D$72,CLUBS!$B27,'JU F'!$AG$5:$AG$72,"&gt;0")+COUNTIFS('JU H'!$D$5:$D$72,CLUBS!$B27,'JU H'!$AG$5:$AG$72,"&gt;0")</f>
        <v>0</v>
      </c>
      <c r="AF27" s="26">
        <f>SUMIF('MP F'!$D$5:$D$72,CLUBS!$B27,'MP F'!$AH$5:$AH$72)+SUMIF('MP H'!$D$5:$D$72,CLUBS!$B27,'MP H'!$AH$5:$AH$72)+SUMIF('PO F'!$D$5:$D$72,CLUBS!$B27,'PO F'!$AH$5:$AH$72)+SUMIF('PO H'!$D$5:$D$72,CLUBS!$B27,'PO H'!$AH$5:$AH$72)+SUMIF('PU F'!$D$5:$D$72,CLUBS!$B27,'PU F'!$AH$5:$AH$72)+SUMIF('PU H'!$D$5:$D$72,CLUBS!$B27,'PU H'!$AH$5:$AH$72)+SUMIF('BE F'!$D$5:$D$72,CLUBS!$B27,'BE F'!$AH$5:$AH$72)+SUMIF('BE H'!$D$5:$D$72,CLUBS!$B27,'BE H'!$AH$5:$AH$72)+SUMIF('MI F'!$D$5:$D$72,CLUBS!$B27,'MI F'!$AH$5:$AH$72)+SUMIF('MI H'!$D$5:$D$72,CLUBS!$B27,'MI H'!$AH$5:$AH$72)+SUMIF('CA F'!$D$5:$D$72,CLUBS!$B27,'CA F'!$AH$5:$AH$72)+SUMIF('CA H'!$D$5:$D$72,CLUBS!$B27,'CA H'!$AH$5:$AH$72)+SUMIF('JU F'!$D$5:$D$72,CLUBS!$B27,'JU F'!$AH$5:$AH$72)+SUMIF('JU H'!$D$5:$D$72,CLUBS!$B27,'JU H'!$AH$5:$AH$72)</f>
        <v>0</v>
      </c>
      <c r="AG27" s="16">
        <f t="shared" si="2"/>
        <v>0</v>
      </c>
      <c r="AH27" s="28">
        <f t="shared" si="3"/>
        <v>0</v>
      </c>
      <c r="AI27" s="29">
        <f t="shared" si="4"/>
        <v>0</v>
      </c>
      <c r="AJ27" s="14">
        <f>COUNTIF('Licenciés Jeunes 2023'!F:F,CLUBS!B27)</f>
        <v>0</v>
      </c>
      <c r="AK27" s="27">
        <f t="shared" si="5"/>
        <v>0</v>
      </c>
      <c r="AL27" s="22"/>
    </row>
    <row r="28" spans="1:38" ht="13.5">
      <c r="A28" s="34">
        <f t="shared" si="0"/>
        <v>16</v>
      </c>
      <c r="B28" s="62" t="s">
        <v>1151</v>
      </c>
      <c r="C28" s="14">
        <f>COUNTIFS('MP F'!$D$5:$D$72,CLUBS!$B28,'MP F'!$E$5:$E$72,"&gt;0")+COUNTIFS('MP H'!$D$5:$D$72,CLUBS!$B28,'MP H'!$E$5:$E$72,"&gt;0")+COUNTIFS('PO F'!$D$5:$D$72,CLUBS!$B28,'PO F'!$E$5:$E$72,"&gt;0")+COUNTIFS('PO H'!$D$5:$D$72,CLUBS!$B28,'PO H'!$E$5:$E$72,"&gt;0")+COUNTIFS('PU F'!$D$5:$D$72,CLUBS!$B28,'PU F'!$E$5:$E$72,"&gt;0")+COUNTIFS('PU H'!$D$5:$D$72,CLUBS!$B28,'PU H'!$E$5:$E$72,"&gt;0")+COUNTIFS('BE F'!$D$5:$D$72,CLUBS!$B28,'BE F'!$E$5:$E$72,"&gt;0")+COUNTIFS('BE H'!$D$5:$D$72,CLUBS!$B28,'BE H'!$E$5:$E$72,"&gt;0")+COUNTIFS('MI F'!$D$5:$D$72,CLUBS!$B28,'MI F'!$E$5:$E$72,"&gt;0")+COUNTIFS('MI H'!$D$5:$D$72,CLUBS!$B28,'MI H'!$E$5:$E$72,"&gt;0")+COUNTIFS('CA F'!$D$5:$D$72,CLUBS!$B28,'CA F'!$E$5:$E$72,"&gt;0")+COUNTIFS('CA H'!$D$5:$D$72,CLUBS!$B28,'CA H'!$E$5:$E$72,"&gt;0")+COUNTIFS('JU F'!$D$5:$D$72,CLUBS!$B28,'JU F'!$E$5:$E$72,"&gt;0")+COUNTIFS('JU H'!$D$5:$D$72,CLUBS!$B28,'JU H'!$E$5:$E$72,"&gt;0")</f>
        <v>0</v>
      </c>
      <c r="D28" s="27">
        <f>SUMIF('MP F'!$D$5:$D$72,CLUBS!$B28,'MP F'!$F$5:$F$72)+SUMIF('MP H'!$D$5:$D$72,CLUBS!$B28,'MP H'!$F$5:$F$72)+SUMIF('PO F'!$D$5:$D$72,CLUBS!$B28,'PO F'!$F$5:$F$72)+SUMIF('PO H'!$D$5:$D$72,CLUBS!$B28,'PO H'!$F$5:$F$72)+SUMIF('PU F'!$D$5:$D$72,CLUBS!$B28,'PU F'!$F$5:$F$72)+SUMIF('PU H'!$D$5:$D$72,CLUBS!$B28,'PU H'!$F$5:$F$72)+SUMIF('BE F'!$D$5:$D$72,CLUBS!$B28,'BE F'!$F$5:$F$72)+SUMIF('BE H'!$D$5:$D$72,CLUBS!$B28,'BE H'!$F$5:$F$72)+SUMIF('MI F'!$D$5:$D$72,CLUBS!$B28,'MI F'!$F$5:$F$72)+SUMIF('MI H'!$D$5:$D$72,CLUBS!$B28,'MI H'!$F$5:$F$72)+SUMIF('CA F'!$D$5:$D$72,CLUBS!$B28,'CA F'!$F$5:$F$72)+SUMIF('CA H'!$D$5:$D$72,CLUBS!$B28,'CA H'!$F$5:$F$72)+SUMIF('JU F'!$D$5:$D$72,CLUBS!$B28,'JU F'!$F$5:$F$72)+SUMIF('JU H'!$D$5:$D$72,CLUBS!$B28,'JU H'!$F$5:$F$72)</f>
        <v>0</v>
      </c>
      <c r="E28" s="67">
        <f>COUNTIFS('MP F'!$D$5:$D$72,CLUBS!$B28,'MP F'!$G$5:$G$72,"&gt;0")+COUNTIFS('MP H'!$D$5:$D$72,CLUBS!$B28,'MP H'!$G$5:$G$72,"&gt;0")+COUNTIFS('PO F'!$D$5:$D$72,CLUBS!$B28,'PO F'!$G$5:$G$72,"&gt;0")+COUNTIFS('PO H'!$D$5:$D$72,CLUBS!$B28,'PO H'!$G$5:$G$72,"&gt;0")+COUNTIFS('PU F'!$D$5:$D$72,CLUBS!$B28,'PU F'!$G$5:$G$72,"&gt;0")+COUNTIFS('PU H'!$D$5:$D$72,CLUBS!$B28,'PU H'!$G$5:$G$72,"&gt;0")+COUNTIFS('BE F'!$D$5:$D$72,CLUBS!$B28,'BE F'!$G$5:$G$72,"&gt;0")+COUNTIFS('BE H'!$D$5:$D$72,CLUBS!$B28,'BE H'!$G$5:$G$72,"&gt;0")+COUNTIFS('MI F'!$D$5:$D$72,CLUBS!$B28,'MI F'!$G$5:$G$72,"&gt;0")+COUNTIFS('MI H'!$D$5:$D$72,CLUBS!$B28,'MI H'!$G$5:$G$72,"&gt;0")+COUNTIFS('CA F'!$D$5:$D$72,CLUBS!$B28,'CA F'!$G$5:$G$72,"&gt;0")+COUNTIFS('CA H'!$D$5:$D$72,CLUBS!$B28,'CA H'!$G$5:$G$72,"&gt;0")+COUNTIFS('JU F'!$D$5:$D$72,CLUBS!$B28,'JU F'!$G$5:$G$72,"&gt;0")+COUNTIFS('JU H'!$D$5:$D$72,CLUBS!$B28,'JU H'!$G$5:$G$72,"&gt;0")</f>
        <v>0</v>
      </c>
      <c r="F28" s="68">
        <f>SUMIF('MP F'!$D$5:$D$72,CLUBS!$B28,'MP F'!$H$5:$H$72)+SUMIF('MP H'!$D$5:$D$72,CLUBS!$B28,'MP H'!$H$5:$H$72)+SUMIF('PO F'!$D$5:$D$72,CLUBS!$B28,'PO F'!$H$5:$H$72)+SUMIF('PO H'!$D$5:$D$72,CLUBS!$B28,'PO H'!$H$5:$H$72)+SUMIF('PU F'!$D$5:$D$72,CLUBS!$B28,'PU F'!$H$5:$H$72)+SUMIF('PU H'!$D$5:$D$72,CLUBS!$B28,'PU H'!$H$5:$H$72)+SUMIF('BE F'!$D$5:$D$72,CLUBS!$B28,'BE F'!$H$5:$H$72)+SUMIF('BE H'!$D$5:$D$72,CLUBS!$B28,'BE H'!$H$5:$H$72)+SUMIF('MI F'!$D$5:$D$72,CLUBS!$B28,'MI F'!$H$5:$H$72)+SUMIF('MI H'!$D$5:$D$72,CLUBS!$B28,'MI H'!$H$5:$H$72)+SUMIF('CA F'!$D$5:$D$72,CLUBS!$B28,'CA F'!$H$5:$H$72)+SUMIF('CA H'!$D$5:$D$72,CLUBS!$B28,'CA H'!$H$5:$H$72)+SUMIF('JU F'!$D$5:$D$72,CLUBS!$B28,'JU F'!$H$5:$H$72)+SUMIF('JU H'!$D$5:$D$72,CLUBS!$B28,'JU H'!$H$5:$H$72)</f>
        <v>0</v>
      </c>
      <c r="G28" s="14">
        <f>COUNTIFS('MP F'!$D$5:$D$72,CLUBS!$B28,'MP F'!$I$5:$I$72,"&gt;0")+COUNTIFS('MP H'!$D$5:$D$72,CLUBS!$B28,'MP H'!$I$5:$I$72,"&gt;0")+COUNTIFS('PO F'!$D$5:$D$72,CLUBS!$B28,'PO F'!$I$5:$I$72,"&gt;0")+COUNTIFS('PO H'!$D$5:$D$72,CLUBS!$B28,'PO H'!$I$5:$I$72,"&gt;0")+COUNTIFS('PU F'!$D$5:$D$72,CLUBS!$B28,'PU F'!$I$5:$I$72,"&gt;0")+COUNTIFS('PU H'!$D$5:$D$72,CLUBS!$B28,'PU H'!$I$5:$I$72,"&gt;0")+COUNTIFS('BE F'!$D$5:$D$72,CLUBS!$B28,'BE F'!$I$5:$I$72,"&gt;0")+COUNTIFS('BE H'!$D$5:$D$72,CLUBS!$B28,'BE H'!$I$5:$I$72,"&gt;0")+COUNTIFS('MI F'!$D$5:$D$72,CLUBS!$B28,'MI F'!$I$5:$I$72,"&gt;0")+COUNTIFS('MI H'!$D$5:$D$72,CLUBS!$B28,'MI H'!$I$5:$I$72,"&gt;0")+COUNTIFS('CA F'!$D$5:$D$72,CLUBS!$B28,'CA F'!$I$5:$I$72,"&gt;0")+COUNTIFS('CA H'!$D$5:$D$72,CLUBS!$B28,'CA H'!$I$5:$I$72,"&gt;0")+COUNTIFS('JU F'!$D$5:$D$72,CLUBS!$B28,'JU F'!$I$5:$I$72,"&gt;0")+COUNTIFS('JU H'!$D$5:$D$72,CLUBS!$B28,'JU H'!$I$5:$I$72,"&gt;0")</f>
        <v>0</v>
      </c>
      <c r="H28" s="26">
        <f>SUMIF('MP F'!$D$5:$D$72,CLUBS!$B28,'MP F'!$J$5:$J$72)+SUMIF('MP H'!$D$5:$D$72,CLUBS!$B28,'MP H'!$J$5:$J$72)+SUMIF('PO F'!$D$5:$D$72,CLUBS!$B28,'PO F'!$J$5:$J$72)+SUMIF('PO H'!$D$5:$D$72,CLUBS!$B28,'PO H'!$J$5:$J$72)+SUMIF('PU F'!$D$5:$D$72,CLUBS!$B28,'PU F'!$J$5:$J$72)+SUMIF('PU H'!$D$5:$D$72,CLUBS!$B28,'PU H'!$J$5:$J$72)+SUMIF('BE F'!$D$5:$D$72,CLUBS!$B28,'BE F'!$J$5:$J$72)+SUMIF('BE H'!$D$5:$D$72,CLUBS!$B28,'BE H'!$J$5:$J$72)+SUMIF('MI F'!$D$5:$D$72,CLUBS!$B28,'MI F'!$J$5:$J$72)+SUMIF('MI H'!$D$5:$D$72,CLUBS!$B28,'MI H'!$J$5:$J$72)+SUMIF('CA F'!$D$5:$D$72,CLUBS!$B28,'CA F'!$J$5:$J$72)+SUMIF('CA H'!$D$5:$D$72,CLUBS!$B28,'CA H'!$J$5:$J$72)+SUMIF('JU F'!$D$5:$D$72,CLUBS!$B28,'JU F'!$J$5:$J$72)+SUMIF('JU H'!$D$5:$D$72,CLUBS!$B28,'JU H'!$J$5:$J$72)</f>
        <v>0</v>
      </c>
      <c r="I28" s="67">
        <f>COUNTIFS('MP F'!$D$5:$D$72,CLUBS!$B28,'MP F'!$K$5:$K$72,"&gt;0")+COUNTIFS('MP H'!$D$5:$D$72,CLUBS!$B28,'MP H'!$K$5:$K$72,"&gt;0")+COUNTIFS('PO F'!$D$5:$D$72,CLUBS!$B28,'PO F'!$K$5:$K$72,"&gt;0")+COUNTIFS('PO H'!$D$5:$D$72,CLUBS!$B28,'PO H'!$K$5:$K$72,"&gt;0")+COUNTIFS('PU F'!$D$5:$D$72,CLUBS!$B28,'PU F'!$K$5:$K$72,"&gt;0")+COUNTIFS('PU H'!$D$5:$D$72,CLUBS!$B28,'PU H'!$K$5:$K$72,"&gt;0")+COUNTIFS('BE F'!$D$5:$D$72,CLUBS!$B28,'BE F'!$K$5:$K$72,"&gt;0")+COUNTIFS('BE H'!$D$5:$D$72,CLUBS!$B28,'BE H'!$K$5:$K$72,"&gt;0")+COUNTIFS('MI F'!$D$5:$D$72,CLUBS!$B28,'MI F'!$K$5:$K$72,"&gt;0")+COUNTIFS('MI H'!$D$5:$D$72,CLUBS!$B28,'MI H'!$K$5:$K$72,"&gt;0")+COUNTIFS('CA F'!$D$5:$D$72,CLUBS!$B28,'CA F'!$K$5:$K$72,"&gt;0")+COUNTIFS('CA H'!$D$5:$D$72,CLUBS!$B28,'CA H'!$K$5:$K$72,"&gt;0")+COUNTIFS('JU F'!$D$5:$D$72,CLUBS!$B28,'JU F'!$K$5:$K$72,"&gt;0")+COUNTIFS('JU H'!$D$5:$D$72,CLUBS!$B28,'JU H'!$K$5:$K$72,"&gt;0")</f>
        <v>0</v>
      </c>
      <c r="J28" s="67">
        <f>SUMIF('MP F'!$D$5:$D$72,CLUBS!$B28,'MP F'!$L$5:$L$72)+SUMIF('MP H'!$D$5:$D$72,CLUBS!$B28,'MP H'!$L$5:$L$72)+SUMIF('PO F'!$D$5:$D$72,CLUBS!$B28,'PO F'!$L$5:$L$72)+SUMIF('PO H'!$D$5:$D$72,CLUBS!$B28,'PO H'!$L$5:$L$72)+SUMIF('PU F'!$D$5:$D$72,CLUBS!$B28,'PU F'!$L$5:$L$72)+SUMIF('PU H'!$D$5:$D$72,CLUBS!$B28,'PU H'!$L$5:$L$72)+SUMIF('BE F'!$D$5:$D$72,CLUBS!$B28,'BE F'!$L$5:$L$72)+SUMIF('BE H'!$D$5:$D$72,CLUBS!$B28,'BE H'!$L$5:$L$72)+SUMIF('MI F'!$D$5:$D$72,CLUBS!$B28,'MI F'!$L$5:$L$72)+SUMIF('MI H'!$D$5:$D$72,CLUBS!$B28,'MI H'!$L$5:$L$72)+SUMIF('CA F'!$D$5:$D$72,CLUBS!$B28,'CA F'!$L$5:$L$72)+SUMIF('CA H'!$D$5:$D$72,CLUBS!$B28,'CA H'!$L$5:$L$72)+SUMIF('JU F'!$D$5:$D$72,CLUBS!$B28,'JU F'!$L$5:$L$72)+SUMIF('JU H'!$D$5:$D$72,CLUBS!$B28,'JU H'!$L$5:$L$72)</f>
        <v>0</v>
      </c>
      <c r="K28" s="26">
        <f>COUNTIFS('MP F'!$D$5:$D$72,CLUBS!$B28,'MP F'!$M$5:$M$72,"&gt;0")+COUNTIFS('MP H'!$D$5:$D$72,CLUBS!$B28,'MP H'!$M$5:$M$72,"&gt;0")+COUNTIFS('PO F'!$D$5:$D$72,CLUBS!$B28,'PO F'!$M$5:$M$72,"&gt;0")+COUNTIFS('PO H'!$D$5:$D$72,CLUBS!$B28,'PO H'!$M$5:$M$72,"&gt;0")+COUNTIFS('PU F'!$D$5:$D$72,CLUBS!$B28,'PU F'!$M$5:$M$72,"&gt;0")+COUNTIFS('PU H'!$D$5:$D$72,CLUBS!$B28,'PU H'!$M$5:$M$72,"&gt;0")+COUNTIFS('BE F'!$D$5:$D$72,CLUBS!$B28,'BE F'!$M$5:$M$72,"&gt;0")+COUNTIFS('BE H'!$D$5:$D$72,CLUBS!$B28,'BE H'!$M$5:$M$72,"&gt;0")+COUNTIFS('MI F'!$D$5:$D$72,CLUBS!$B28,'MI F'!$M$5:$M$72,"&gt;0")+COUNTIFS('MI H'!$D$5:$D$72,CLUBS!$B28,'MI H'!$M$5:$M$72,"&gt;0")+COUNTIFS('CA F'!$D$5:$D$72,CLUBS!$B28,'CA F'!$M$5:$M$72,"&gt;0")+COUNTIFS('CA H'!$D$5:$D$72,CLUBS!$B28,'CA H'!$M$5:$M$72,"&gt;0")+COUNTIFS('JU F'!$D$5:$D$72,CLUBS!$B28,'JU F'!$M$5:$M$72,"&gt;0")+COUNTIFS('JU H'!$D$5:$D$72,CLUBS!$B28,'JU H'!$M$5:$M$72,"&gt;0")</f>
        <v>0</v>
      </c>
      <c r="L28" s="26">
        <f>SUMIF('MP F'!$D$5:$D$72,CLUBS!$B28,'MP F'!$N$5:$N$72)+SUMIF('MP H'!$D$5:$D$72,CLUBS!$B28,'MP H'!$N$5:$N$72)+SUMIF('PO F'!$D$5:$D$72,CLUBS!$B28,'PO F'!$N$5:$N$72)+SUMIF('PO H'!$D$5:$D$72,CLUBS!$B28,'PO H'!$N$5:$N$72)+SUMIF('PU F'!$D$5:$D$72,CLUBS!$B28,'PU F'!$N$5:$N$72)+SUMIF('PU H'!$D$5:$D$72,CLUBS!$B28,'PU H'!$N$5:$N$72)+SUMIF('BE F'!$D$5:$D$72,CLUBS!$B28,'BE F'!$N$5:$N$72)+SUMIF('BE H'!$D$5:$D$72,CLUBS!$B28,'BE H'!$N$5:$N$72)+SUMIF('MI F'!$D$5:$D$72,CLUBS!$B28,'MI F'!$N$5:$N$72)+SUMIF('MI H'!$D$5:$D$72,CLUBS!$B28,'MI H'!$N$5:$N$72)+SUMIF('CA F'!$D$5:$D$72,CLUBS!$B28,'CA F'!$N$5:$N$72)+SUMIF('CA H'!$D$5:$D$72,CLUBS!$B28,'CA H'!$N$5:$N$72)+SUMIF('JU F'!$D$5:$D$72,CLUBS!$B28,'JU F'!$N$5:$N$72)+SUMIF('JU H'!$D$5:$D$72,CLUBS!$B28,'JU H'!$N$5:$N$72)</f>
        <v>0</v>
      </c>
      <c r="M28" s="67">
        <f>COUNTIFS('MP F'!$D$5:$D$72,CLUBS!$B28,'MP F'!$O$5:$O$72,"&gt;0")+COUNTIFS('MP H'!$D$5:$D$72,CLUBS!$B28,'MP H'!$O$5:$O$72,"&gt;0")+COUNTIFS('PO F'!$D$5:$D$72,CLUBS!$B28,'PO F'!$O$5:$O$72,"&gt;0")+COUNTIFS('PO H'!$D$5:$D$72,CLUBS!$B28,'PO H'!$O$5:$O$72,"&gt;0")+COUNTIFS('PU F'!$D$5:$D$72,CLUBS!$B28,'PU F'!$O$5:$O$72,"&gt;0")+COUNTIFS('PU H'!$D$5:$D$72,CLUBS!$B28,'PU H'!$O$5:$O$72,"&gt;0")+COUNTIFS('BE F'!$D$5:$D$72,CLUBS!$B28,'BE F'!$O$5:$O$72,"&gt;0")+COUNTIFS('BE H'!$D$5:$D$72,CLUBS!$B28,'BE H'!$O$5:$O$72,"&gt;0")+COUNTIFS('MI F'!$D$5:$D$72,CLUBS!$B28,'MI F'!$O$5:$O$72,"&gt;0")+COUNTIFS('MI H'!$D$5:$D$72,CLUBS!$B28,'MI H'!$O$5:$O$72,"&gt;0")+COUNTIFS('CA F'!$D$5:$D$72,CLUBS!$B28,'CA F'!$O$5:$O$72,"&gt;0")+COUNTIFS('CA H'!$D$5:$D$72,CLUBS!$B28,'CA H'!$O$5:$O$72,"&gt;0")+COUNTIFS('JU F'!$D$5:$D$72,CLUBS!$B28,'JU F'!$O$5:$O$72,"&gt;0")+COUNTIFS('JU H'!$D$5:$D$72,CLUBS!$B28,'JU H'!$O$5:$O$72,"&gt;0")</f>
        <v>0</v>
      </c>
      <c r="N28" s="67">
        <f>SUMIF('MP F'!$D$5:$D$72,CLUBS!$B28,'MP F'!$P$5:$P$72)+SUMIF('MP H'!$D$5:$D$72,CLUBS!$B28,'MP H'!$P$5:$P$72)+SUMIF('PO F'!$D$5:$D$72,CLUBS!$B28,'PO F'!$P$5:$P$72)+SUMIF('PO H'!$D$5:$D$72,CLUBS!$B28,'PO H'!$P$5:$P$72)+SUMIF('PU F'!$D$5:$D$72,CLUBS!$B28,'PU F'!$P$5:$P$72)+SUMIF('PU H'!$D$5:$D$72,CLUBS!$B28,'PU H'!$P$5:$P$72)+SUMIF('BE F'!$D$5:$D$72,CLUBS!$B28,'BE F'!$P$5:$P$72)+SUMIF('BE H'!$D$5:$D$72,CLUBS!$B28,'BE H'!$P$5:$P$72)+SUMIF('MI F'!$D$5:$D$72,CLUBS!$B28,'MI F'!$P$5:$P$72)+SUMIF('MI H'!$D$5:$D$72,CLUBS!$B28,'MI H'!$P$5:$P$72)+SUMIF('CA F'!$D$5:$D$72,CLUBS!$B28,'CA F'!$P$5:$P$72)+SUMIF('CA H'!$D$5:$D$72,CLUBS!$B28,'CA H'!$P$5:$P$72)+SUMIF('JU F'!$D$5:$D$72,CLUBS!$B28,'JU F'!$P$5:$P$72)+SUMIF('JU H'!$D$5:$D$72,CLUBS!$B28,'JU H'!$P$5:$P$72)</f>
        <v>0</v>
      </c>
      <c r="O28" s="26">
        <f>COUNTIFS('MP F'!$D$5:$D$72,CLUBS!$B28,'MP F'!$Q$5:$Q$72,"&gt;0")+COUNTIFS('MP H'!$D$5:$D$72,CLUBS!$B28,'MP H'!$Q$5:$Q$72,"&gt;0")+COUNTIFS('PO F'!$D$5:$D$72,CLUBS!$B28,'PO F'!$Q$5:$Q$72,"&gt;0")+COUNTIFS('PO H'!$D$5:$D$72,CLUBS!$B28,'PO H'!$Q$5:$Q$72,"&gt;0")+COUNTIFS('PU F'!$D$5:$D$72,CLUBS!$B28,'PU F'!$Q$5:$Q$72,"&gt;0")+COUNTIFS('PU H'!$D$5:$D$72,CLUBS!$B28,'PU H'!$Q$5:$Q$72,"&gt;0")+COUNTIFS('BE F'!$D$5:$D$72,CLUBS!$B28,'BE F'!$Q$5:$Q$72,"&gt;0")+COUNTIFS('BE H'!$D$5:$D$72,CLUBS!$B28,'BE H'!$Q$5:$Q$72,"&gt;0")+COUNTIFS('MI F'!$D$5:$D$72,CLUBS!$B28,'MI F'!$Q$5:$Q$72,"&gt;0")+COUNTIFS('MI H'!$D$5:$D$72,CLUBS!$B28,'MI H'!$Q$5:$Q$72,"&gt;0")+COUNTIFS('CA F'!$D$5:$D$72,CLUBS!$B28,'CA F'!$Q$5:$Q$72,"&gt;0")+COUNTIFS('CA H'!$D$5:$D$72,CLUBS!$B28,'CA H'!$Q$5:$Q$72,"&gt;0")+COUNTIFS('JU F'!$D$5:$D$72,CLUBS!$B28,'JU F'!$Q$5:$Q$72,"&gt;0")+COUNTIFS('JU H'!$D$5:$D$72,CLUBS!$B28,'JU H'!$Q$5:$Q$72,"&gt;0")</f>
        <v>0</v>
      </c>
      <c r="P28" s="26">
        <f>SUMIF('MP F'!$D$5:$D$72,CLUBS!$B28,'MP F'!$R$5:$R$72)+SUMIF('MP H'!$D$5:$D$72,CLUBS!$B28,'MP H'!$R$5:$R$72)+SUMIF('PO F'!$D$5:$D$72,CLUBS!$B28,'PO F'!$R$5:$R$72)+SUMIF('PO H'!$D$5:$D$72,CLUBS!$B28,'PO H'!$R$5:$R$72)+SUMIF('PU F'!$D$5:$D$72,CLUBS!$B28,'PU F'!$R$5:$R$72)+SUMIF('PU H'!$D$5:$D$72,CLUBS!$B28,'PU H'!$R$5:$R$72)+SUMIF('BE F'!$D$5:$D$72,CLUBS!$B28,'BE F'!$R$5:$R$72)+SUMIF('BE H'!$D$5:$D$72,CLUBS!$B28,'BE H'!$R$5:$R$72)+SUMIF('MI F'!$D$5:$D$72,CLUBS!$B28,'MI F'!$R$5:$R$72)+SUMIF('MI H'!$D$5:$D$72,CLUBS!$B28,'MI H'!$R$5:$R$72)+SUMIF('CA F'!$D$5:$D$72,CLUBS!$B28,'CA F'!$R$5:$R$72)+SUMIF('CA H'!$D$5:$D$72,CLUBS!$B28,'CA H'!$R$5:$R$72)+SUMIF('JU F'!$D$5:$D$72,CLUBS!$B28,'JU F'!$R$5:$R$72)+SUMIF('JU H'!$D$5:$D$72,CLUBS!$B28,'JU H'!$R$5:$R$72)</f>
        <v>0</v>
      </c>
      <c r="Q28" s="67">
        <f>COUNTIFS('MP F'!$D$5:$D$72,CLUBS!$B28,'MP F'!$S$5:$S$72,"&gt;0")+COUNTIFS('MP H'!$D$5:$D$72,CLUBS!$B28,'MP H'!$S$5:$S$72,"&gt;0")+COUNTIFS('PO F'!$D$5:$D$72,CLUBS!$B28,'PO F'!$S$5:$S$72,"&gt;0")+COUNTIFS('PO H'!$D$5:$D$72,CLUBS!$B28,'PO H'!$S$5:$S$72,"&gt;0")+COUNTIFS('PU F'!$D$5:$D$72,CLUBS!$B28,'PU F'!$S$5:$S$72,"&gt;0")+COUNTIFS('PU H'!$D$5:$D$72,CLUBS!$B28,'PU H'!$S$5:$S$72,"&gt;0")+COUNTIFS('BE F'!$D$5:$D$72,CLUBS!$B28,'BE F'!$S$5:$S$72,"&gt;0")+COUNTIFS('BE H'!$D$5:$D$72,CLUBS!$B28,'BE H'!$S$5:$S$72,"&gt;0")+COUNTIFS('MI F'!$D$5:$D$72,CLUBS!$B28,'MI F'!$S$5:$S$72,"&gt;0")+COUNTIFS('MI H'!$D$5:$D$72,CLUBS!$B28,'MI H'!$S$5:$S$72,"&gt;0")+COUNTIFS('CA F'!$D$5:$D$72,CLUBS!$B28,'CA F'!$S$5:$S$72,"&gt;0")+COUNTIFS('CA H'!$D$5:$D$72,CLUBS!$B28,'CA H'!$S$5:$S$72,"&gt;0")+COUNTIFS('JU F'!$D$5:$D$72,CLUBS!$B28,'JU F'!$S$5:$S$72,"&gt;0")+COUNTIFS('JU H'!$D$5:$D$72,CLUBS!$B28,'JU H'!$S$5:$S$72,"&gt;0")</f>
        <v>0</v>
      </c>
      <c r="R28" s="67">
        <f>SUMIF('MP F'!$D$5:$D$72,CLUBS!$B28,'MP F'!$T$5:$T$72)+SUMIF('MP H'!$D$5:$D$72,CLUBS!$B28,'MP H'!$T$5:$T$72)+SUMIF('PO F'!$D$5:$D$72,CLUBS!$B28,'PO F'!$T$5:$T$72)+SUMIF('PO H'!$D$5:$D$72,CLUBS!$B28,'PO H'!$T$5:$T$72)+SUMIF('PU F'!$D$5:$D$72,CLUBS!$B28,'PU F'!$T$5:$T$72)+SUMIF('PU H'!$D$5:$D$72,CLUBS!$B28,'PU H'!$T$5:$T$72)+SUMIF('BE F'!$D$5:$D$72,CLUBS!$B28,'BE F'!$T$5:$T$72)+SUMIF('BE H'!$D$5:$D$72,CLUBS!$B28,'BE H'!$T$5:$T$72)+SUMIF('MI F'!$D$5:$D$72,CLUBS!$B28,'MI F'!$T$5:$T$72)+SUMIF('MI H'!$D$5:$D$72,CLUBS!$B28,'MI H'!$T$5:$T$72)+SUMIF('CA F'!$D$5:$D$72,CLUBS!$B28,'CA F'!$T$5:$T$72)+SUMIF('CA H'!$D$5:$D$72,CLUBS!$B28,'CA H'!$T$5:$T$72)+SUMIF('JU F'!$D$5:$D$72,CLUBS!$B28,'JU F'!$T$5:$T$72)+SUMIF('JU H'!$D$5:$D$72,CLUBS!$B28,'JU H'!$T$5:$T$72)</f>
        <v>0</v>
      </c>
      <c r="S28" s="26">
        <f>COUNTIFS('MP F'!$D$5:$D$72,CLUBS!$B28,'MP F'!$U$5:$U$72,"&gt;0")+COUNTIFS('MP H'!$D$5:$D$72,CLUBS!$B28,'MP H'!$U$5:$U$72,"&gt;0")+COUNTIFS('PO F'!$D$5:$D$72,CLUBS!$B28,'PO F'!$U$5:$U$72,"&gt;0")+COUNTIFS('PO H'!$D$5:$D$72,CLUBS!$B28,'PO H'!$U$5:$U$72,"&gt;0")+COUNTIFS('PU F'!$D$5:$D$72,CLUBS!$B28,'PU F'!$U$5:$U$72,"&gt;0")+COUNTIFS('PU H'!$D$5:$D$72,CLUBS!$B28,'PU H'!$U$5:$U$72,"&gt;0")+COUNTIFS('BE F'!$D$5:$D$72,CLUBS!$B28,'BE F'!$U$5:$U$72,"&gt;0")+COUNTIFS('BE H'!$D$5:$D$72,CLUBS!$B28,'BE H'!$U$5:$U$72,"&gt;0")+COUNTIFS('MI F'!$D$5:$D$72,CLUBS!$B28,'MI F'!$U$5:$U$72,"&gt;0")+COUNTIFS('MI H'!$D$5:$D$72,CLUBS!$B28,'MI H'!$U$5:$U$72,"&gt;0")+COUNTIFS('CA F'!$D$5:$D$72,CLUBS!$B28,'CA F'!$U$5:$U$72,"&gt;0")+COUNTIFS('CA H'!$D$5:$D$72,CLUBS!$B28,'CA H'!$U$5:$U$72,"&gt;0")+COUNTIFS('JU F'!$D$5:$D$72,CLUBS!$B28,'JU F'!$U$5:$U$72,"&gt;0")+COUNTIFS('JU H'!$D$5:$D$72,CLUBS!$B28,'JU H'!$U$5:$U$72,"&gt;0")</f>
        <v>0</v>
      </c>
      <c r="T28" s="26">
        <f>SUMIF('MP F'!$D$5:$D$72,CLUBS!$B28,'MP F'!$V$5:$V$72)+SUMIF('MP H'!$D$5:$D$72,CLUBS!$B28,'MP H'!$V$5:$V$72)+SUMIF('PO F'!$D$5:$D$72,CLUBS!$B28,'PO F'!$V$5:$V$72)+SUMIF('PO H'!$D$5:$D$72,CLUBS!$B28,'PO H'!$V$5:$V$72)+SUMIF('PU F'!$D$5:$D$72,CLUBS!$B28,'PU F'!$V$5:$V$72)+SUMIF('PU H'!$D$5:$D$72,CLUBS!$B28,'PU H'!$V$5:$V$72)+SUMIF('BE F'!$D$5:$D$72,CLUBS!$B28,'BE F'!$V$5:$V$72)+SUMIF('BE H'!$D$5:$D$72,CLUBS!$B28,'BE H'!$V$5:$V$72)+SUMIF('MI F'!$D$5:$D$72,CLUBS!$B28,'MI F'!$V$5:$V$72)+SUMIF('MI H'!$D$5:$D$72,CLUBS!$B28,'MI H'!$V$5:$V$72)+SUMIF('CA F'!$D$5:$D$72,CLUBS!$B28,'CA F'!$V$5:$V$72)+SUMIF('CA H'!$D$5:$D$72,CLUBS!$B28,'CA H'!$V$5:$V$72)+SUMIF('JU F'!$D$5:$D$72,CLUBS!$B28,'JU F'!$V$5:$V$72)+SUMIF('JU H'!$D$5:$D$72,CLUBS!$B28,'JU H'!$V$5:$V$72)</f>
        <v>0</v>
      </c>
      <c r="U28" s="67">
        <f>COUNTIFS('MP F'!$D$5:$D$72,CLUBS!$B28,'MP F'!$W$5:$W$72,"&gt;0")+COUNTIFS('MP H'!$D$5:$D$72,CLUBS!$B28,'MP H'!$W$5:$W$72,"&gt;0")+COUNTIFS('PO F'!$D$5:$D$72,CLUBS!$B28,'PO F'!$W$5:$W$72,"&gt;0")+COUNTIFS('PO H'!$D$5:$D$72,CLUBS!$B28,'PO H'!$W$5:$W$72,"&gt;0")+COUNTIFS('PU F'!$D$5:$D$72,CLUBS!$B28,'PU F'!$W$5:$W$72,"&gt;0")+COUNTIFS('PU H'!$D$5:$D$72,CLUBS!$B28,'PU H'!$W$5:$W$72,"&gt;0")+COUNTIFS('BE F'!$D$5:$D$72,CLUBS!$B28,'BE F'!$W$5:$W$72,"&gt;0")+COUNTIFS('BE H'!$D$5:$D$72,CLUBS!$B28,'BE H'!$W$5:$W$72,"&gt;0")+COUNTIFS('MI F'!$D$5:$D$72,CLUBS!$B28,'MI F'!$W$5:$W$72,"&gt;0")+COUNTIFS('MI H'!$D$5:$D$72,CLUBS!$B28,'MI H'!$W$5:$W$72,"&gt;0")+COUNTIFS('CA F'!$D$5:$D$72,CLUBS!$B28,'CA F'!$W$5:$W$72,"&gt;0")+COUNTIFS('CA H'!$D$5:$D$72,CLUBS!$B28,'CA H'!$W$5:$W$72,"&gt;0")+COUNTIFS('JU F'!$D$5:$D$72,CLUBS!$B28,'JU F'!$W$5:$W$72,"&gt;0")+COUNTIFS('JU H'!$D$5:$D$72,CLUBS!$B28,'JU H'!$W$5:$W$72,"&gt;0")</f>
        <v>0</v>
      </c>
      <c r="V28" s="67">
        <f>SUMIF('MP F'!$D$5:$D$72,CLUBS!$B28,'MP F'!$X$5:$X$72)+SUMIF('MP H'!$D$5:$D$72,CLUBS!$B28,'MP H'!$X$5:$X$72)+SUMIF('PO F'!$D$5:$D$72,CLUBS!$B28,'PO F'!$X$5:$X$72)+SUMIF('PO H'!$D$5:$D$72,CLUBS!$B28,'PO H'!$X$5:$X$72)+SUMIF('PU F'!$D$5:$D$72,CLUBS!$B28,'PU F'!$X$5:$X$72)+SUMIF('PU H'!$D$5:$D$72,CLUBS!$B28,'PU H'!$X$5:$X$72)+SUMIF('BE F'!$D$5:$D$72,CLUBS!$B28,'BE F'!$X$5:$X$72)+SUMIF('BE H'!$D$5:$D$72,CLUBS!$B28,'BE H'!$X$5:$X$72)+SUMIF('MI F'!$D$5:$D$72,CLUBS!$B28,'MI F'!$X$5:$X$72)+SUMIF('MI H'!$D$5:$D$72,CLUBS!$B28,'MI H'!$X$5:$X$72)+SUMIF('CA F'!$D$5:$D$72,CLUBS!$B28,'CA F'!$X$5:$X$72)+SUMIF('CA H'!$D$5:$D$72,CLUBS!$B28,'CA H'!$X$5:$X$72)+SUMIF('JU F'!$D$5:$D$72,CLUBS!$B28,'JU F'!$X$5:$X$72)+SUMIF('JU H'!$D$5:$D$72,CLUBS!$B28,'JU H'!$X$5:$X$72)</f>
        <v>0</v>
      </c>
      <c r="W28" s="26">
        <f>COUNTIFS('MP F'!$D$5:$D$72,CLUBS!$B28,'MP F'!$Y$5:$Y$72,"&gt;0")+COUNTIFS('MP H'!$D$5:$D$72,CLUBS!$B28,'MP H'!$Y$5:$Y$72,"&gt;0")+COUNTIFS('PO F'!$D$5:$D$72,CLUBS!$B28,'PO F'!$Y$5:$Y$72,"&gt;0")+COUNTIFS('PO H'!$D$5:$D$72,CLUBS!$B28,'PO H'!$Y$5:$Y$72,"&gt;0")+COUNTIFS('PU F'!$D$5:$D$72,CLUBS!$B28,'PU F'!$Y$5:$Y$72,"&gt;0")+COUNTIFS('PU H'!$D$5:$D$72,CLUBS!$B28,'PU H'!$Y$5:$Y$72,"&gt;0")+COUNTIFS('BE F'!$D$5:$D$72,CLUBS!$B28,'BE F'!$Y$5:$Y$72,"&gt;0")+COUNTIFS('BE H'!$D$5:$D$72,CLUBS!$B28,'BE H'!$Y$5:$Y$72,"&gt;0")+COUNTIFS('MI F'!$D$5:$D$72,CLUBS!$B28,'MI F'!$Y$5:$Y$72,"&gt;0")+COUNTIFS('MI H'!$D$5:$D$72,CLUBS!$B28,'MI H'!$Y$5:$Y$72,"&gt;0")+COUNTIFS('CA F'!$D$5:$D$72,CLUBS!$B28,'CA F'!$Y$5:$Y$72,"&gt;0")+COUNTIFS('CA H'!$D$5:$D$72,CLUBS!$B28,'CA H'!$Y$5:$Y$72,"&gt;0")+COUNTIFS('JU F'!$D$5:$D$72,CLUBS!$B28,'JU F'!$Y$5:$Y$72,"&gt;0")+COUNTIFS('JU H'!$D$5:$D$72,CLUBS!$B28,'JU H'!$Y$5:$Y$72,"&gt;0")</f>
        <v>0</v>
      </c>
      <c r="X28" s="26">
        <f>SUMIF('MP F'!$D$5:$D$72,CLUBS!$B28,'MP F'!$Z$5:$Z$72)+SUMIF('MP H'!$D$5:$D$72,CLUBS!$B28,'MP H'!$Z$5:$Z$72)+SUMIF('PO F'!$D$5:$D$72,CLUBS!$B28,'PO F'!$Z$5:$Z$72)+SUMIF('PO H'!$D$5:$D$72,CLUBS!$B28,'PO H'!$Z$5:$Z$72)+SUMIF('PU F'!$D$5:$D$72,CLUBS!$B28,'PU F'!$Z$5:$Z$72)+SUMIF('PU H'!$D$5:$D$72,CLUBS!$B28,'PU H'!$Z$5:$Z$72)+SUMIF('BE F'!$D$5:$D$72,CLUBS!$B28,'BE F'!$Z$5:$Z$72)+SUMIF('BE H'!$D$5:$D$72,CLUBS!$B28,'BE H'!$Z$5:$Z$72)+SUMIF('MI F'!$D$5:$D$72,CLUBS!$B28,'MI F'!$Z$5:$Z$72)+SUMIF('MI H'!$D$5:$D$72,CLUBS!$B28,'MI H'!$Z$5:$Z$72)+SUMIF('CA F'!$D$5:$D$72,CLUBS!$B28,'CA F'!$Z$5:$Z$72)+SUMIF('CA H'!$D$5:$D$72,CLUBS!$B28,'CA H'!$Z$5:$Z$72)+SUMIF('JU F'!$D$5:$D$72,CLUBS!$B28,'JU F'!$Z$5:$Z$72)+SUMIF('JU H'!$D$5:$D$72,CLUBS!$B28,'JU H'!$Z$5:$Z$72)</f>
        <v>0</v>
      </c>
      <c r="Y28" s="26">
        <f>COUNTIFS('MP F'!$D$5:$D$72,CLUBS!$B28,'MP F'!$AA$5:$AA$72,"&gt;0")+COUNTIFS('MP H'!$D$5:$D$72,CLUBS!$B28,'MP H'!$AA$5:$AA$72,"&gt;0")+COUNTIFS('PO F'!$D$5:$D$72,CLUBS!$B28,'PO F'!$AA$5:$AA$72,"&gt;0")+COUNTIFS('PO H'!$D$5:$D$72,CLUBS!$B28,'PO H'!$AA$5:$AA$72,"&gt;0")+COUNTIFS('PU F'!$D$5:$D$72,CLUBS!$B28,'PU F'!$AA$5:$AA$72,"&gt;0")+COUNTIFS('PU H'!$D$5:$D$72,CLUBS!$B28,'PU H'!$AA$5:$AA$72,"&gt;0")+COUNTIFS('BE F'!$D$5:$D$72,CLUBS!$B28,'BE F'!$AA$5:$AA$72,"&gt;0")+COUNTIFS('BE H'!$D$5:$D$72,CLUBS!$B28,'BE H'!$AA$5:$AA$72,"&gt;0")+COUNTIFS('MI F'!$D$5:$D$72,CLUBS!$B28,'MI F'!$AA$5:$AA$72,"&gt;0")+COUNTIFS('MI H'!$D$5:$D$72,CLUBS!$B28,'MI H'!$AA$5:$AA$72,"&gt;0")+COUNTIFS('CA F'!$D$5:$D$72,CLUBS!$B28,'CA F'!$AA$5:$AA$72,"&gt;0")+COUNTIFS('CA H'!$D$5:$D$72,CLUBS!$B28,'CA H'!$AA$5:$AA$72,"&gt;0")+COUNTIFS('JU F'!$D$5:$D$72,CLUBS!$B28,'JU F'!$AA$5:$AA$72,"&gt;0")+COUNTIFS('JU H'!$D$5:$D$72,CLUBS!$B28,'JU H'!$AA$5:$AA$72,"&gt;0")</f>
        <v>0</v>
      </c>
      <c r="Z28" s="26">
        <f>SUMIF('MP F'!$D$5:$D$72,CLUBS!$B28,'MP F'!$AB$5:$AB$72)+SUMIF('MP H'!$D$5:$D$72,CLUBS!$B28,'MP H'!$AB$5:$AB$72)+SUMIF('PO F'!$D$5:$D$72,CLUBS!$B28,'PO F'!$AB$5:$AB$72)+SUMIF('PO H'!$D$5:$D$72,CLUBS!$B28,'PO H'!$AB$5:$AB$72)+SUMIF('PU F'!$D$5:$D$72,CLUBS!$B28,'PU F'!$AB$5:$AB$72)+SUMIF('PU H'!$D$5:$D$72,CLUBS!$B28,'PU H'!$AB$5:$AB$72)+SUMIF('BE F'!$D$5:$D$72,CLUBS!$B28,'BE F'!$AB$5:$AB$72)+SUMIF('BE H'!$D$5:$D$72,CLUBS!$B28,'BE H'!$AB$5:$AB$72)+SUMIF('MI F'!$D$5:$D$72,CLUBS!$B28,'MI F'!$AB$5:$AB$72)+SUMIF('MI H'!$D$5:$D$72,CLUBS!$B28,'MI H'!$AB$5:$AB$72)+SUMIF('CA F'!$D$5:$D$72,CLUBS!$B28,'CA F'!$AB$5:$AB$72)+SUMIF('CA H'!$D$5:$D$72,CLUBS!$B28,'CA H'!$AB$5:$AB$72)+SUMIF('JU F'!$D$5:$D$72,CLUBS!$B28,'JU F'!$AB$5:$AB$72)+SUMIF('JU H'!$D$5:$D$72,CLUBS!$B28,'JU H'!$AB$5:$AB$72)</f>
        <v>0</v>
      </c>
      <c r="AA28" s="26">
        <f>COUNTIFS('MP F'!$D$5:$D$72,CLUBS!$B28,'MP F'!$AC$5:$AC$72,"&gt;0")+COUNTIFS('MP H'!$D$5:$D$72,CLUBS!$B28,'MP H'!$AC$5:$AC$72,"&gt;0")+COUNTIFS('PO F'!$D$5:$D$72,CLUBS!$B28,'PO F'!$AC$5:$AC$72,"&gt;0")+COUNTIFS('PO H'!$D$5:$D$72,CLUBS!$B28,'PO H'!$AC$5:$AC$72,"&gt;0")+COUNTIFS('PU F'!$D$5:$D$72,CLUBS!$B28,'PU F'!$AC$5:$AC$72,"&gt;0")+COUNTIFS('PU H'!$D$5:$D$72,CLUBS!$B28,'PU H'!$AC$5:$AC$72,"&gt;0")+COUNTIFS('BE F'!$D$5:$D$72,CLUBS!$B28,'BE F'!$AC$5:$AC$72,"&gt;0")+COUNTIFS('BE H'!$D$5:$D$72,CLUBS!$B28,'BE H'!$AC$5:$AC$72,"&gt;0")+COUNTIFS('MI F'!$D$5:$D$72,CLUBS!$B28,'MI F'!$AC$5:$AC$72,"&gt;0")+COUNTIFS('MI H'!$D$5:$D$72,CLUBS!$B28,'MI H'!$AC$5:$AC$72,"&gt;0")+COUNTIFS('CA F'!$D$5:$D$72,CLUBS!$B28,'CA F'!$AC$5:$AC$72,"&gt;0")+COUNTIFS('CA H'!$D$5:$D$72,CLUBS!$B28,'CA H'!$AC$5:$AC$72,"&gt;0")+COUNTIFS('JU F'!$D$5:$D$72,CLUBS!$B28,'JU F'!$AC$5:$AC$72,"&gt;0")+COUNTIFS('JU H'!$D$5:$D$72,CLUBS!$B28,'JU H'!$AC$5:$AC$72,"&gt;0")</f>
        <v>0</v>
      </c>
      <c r="AB28" s="26">
        <f>SUMIF('MP F'!$D$5:$D$72,CLUBS!$B28,'MP F'!$AD$5:$AD$72)+SUMIF('MP H'!$D$5:$D$72,CLUBS!$B28,'MP H'!$AD$5:$AD$72)+SUMIF('PO F'!$D$5:$D$72,CLUBS!$B28,'PO F'!$AD$5:$AD$72)+SUMIF('PO H'!$D$5:$D$72,CLUBS!$B28,'PO H'!$AD$5:$AD$72)+SUMIF('PU F'!$D$5:$D$72,CLUBS!$B28,'PU F'!$AD$5:$AD$72)+SUMIF('PU H'!$D$5:$D$72,CLUBS!$B28,'PU H'!$AD$5:$AD$72)+SUMIF('BE F'!$D$5:$D$72,CLUBS!$B28,'BE F'!$AD$5:$AD$72)+SUMIF('BE H'!$D$5:$D$72,CLUBS!$B28,'BE H'!$AD$5:$AD$72)+SUMIF('MI F'!$D$5:$D$72,CLUBS!$B28,'MI F'!$AD$5:$AD$72)+SUMIF('MI H'!$D$5:$D$72,CLUBS!$B28,'MI H'!$AD$5:$AD$72)+SUMIF('CA F'!$D$5:$D$72,CLUBS!$B28,'CA F'!$AD$5:$AD$72)+SUMIF('CA H'!$D$5:$D$72,CLUBS!$B28,'CA H'!$AD$5:$AD$72)+SUMIF('JU F'!$D$5:$D$72,CLUBS!$B28,'JU F'!$AD$5:$AD$72)+SUMIF('JU H'!$D$5:$D$72,CLUBS!$B28,'JU H'!$AD$5:$AD$72)</f>
        <v>0</v>
      </c>
      <c r="AC28" s="26">
        <f>COUNTIFS('MP F'!$D$5:$D$72,CLUBS!$B28,'MP F'!$AE$5:$AE$72,"&gt;0")+COUNTIFS('MP H'!$D$5:$D$72,CLUBS!$B28,'MP H'!$AE$5:$AE$72,"&gt;0")+COUNTIFS('PO F'!$D$5:$D$72,CLUBS!$B28,'PO F'!$AE$5:$AE$72,"&gt;0")+COUNTIFS('PO H'!$D$5:$D$72,CLUBS!$B28,'PO H'!$AE$5:$AE$72,"&gt;0")+COUNTIFS('PU F'!$D$5:$D$72,CLUBS!$B28,'PU F'!$AE$5:$AE$72,"&gt;0")+COUNTIFS('PU H'!$D$5:$D$72,CLUBS!$B28,'PU H'!$AE$5:$AE$72,"&gt;0")+COUNTIFS('BE F'!$D$5:$D$72,CLUBS!$B28,'BE F'!$AE$5:$AE$72,"&gt;0")+COUNTIFS('BE H'!$D$5:$D$72,CLUBS!$B28,'BE H'!$AE$5:$AE$72,"&gt;0")+COUNTIFS('MI F'!$D$5:$D$72,CLUBS!$B28,'MI F'!$AE$5:$AE$72,"&gt;0")+COUNTIFS('MI H'!$D$5:$D$72,CLUBS!$B28,'MI H'!$AE$5:$AE$72,"&gt;0")+COUNTIFS('CA F'!$D$5:$D$72,CLUBS!$B28,'CA F'!$AE$5:$AE$72,"&gt;0")+COUNTIFS('CA H'!$D$5:$D$72,CLUBS!$B28,'CA H'!$AE$5:$AE$72,"&gt;0")+COUNTIFS('JU F'!$D$5:$D$72,CLUBS!$B28,'JU F'!$AE$5:$AE$72,"&gt;0")+COUNTIFS('JU H'!$D$5:$D$72,CLUBS!$B28,'JU H'!$AE$5:$AE$72,"&gt;0")</f>
        <v>0</v>
      </c>
      <c r="AD28" s="26">
        <f>SUMIF('MP F'!$D$5:$D$72,CLUBS!$B28,'MP F'!$AF$5:$AF$72)+SUMIF('MP H'!$D$5:$D$72,CLUBS!$B28,'MP H'!$AF$5:$AF$72)+SUMIF('PO F'!$D$5:$D$72,CLUBS!$B28,'PO F'!$AF$5:$AF$72)+SUMIF('PO H'!$D$5:$D$72,CLUBS!$B28,'PO H'!$AF$5:$AF$72)+SUMIF('PU F'!$D$5:$D$72,CLUBS!$B28,'PU F'!$AF$5:$AF$72)+SUMIF('PU H'!$D$5:$D$72,CLUBS!$B28,'PU H'!$AF$5:$AF$72)+SUMIF('BE F'!$D$5:$D$72,CLUBS!$B28,'BE F'!$AF$5:$AF$72)+SUMIF('BE H'!$D$5:$D$72,CLUBS!$B28,'BE H'!$AF$5:$AF$72)+SUMIF('MI F'!$D$5:$D$72,CLUBS!$B28,'MI F'!$AF$5:$AF$72)+SUMIF('MI H'!$D$5:$D$72,CLUBS!$B28,'MI H'!$AF$5:$AF$72)+SUMIF('CA F'!$D$5:$D$72,CLUBS!$B28,'CA F'!$AF$5:$AF$72)+SUMIF('CA H'!$D$5:$D$72,CLUBS!$B28,'CA H'!$AF$5:$AF$72)+SUMIF('JU F'!$D$5:$D$72,CLUBS!$B28,'JU F'!$AF$5:$AF$72)+SUMIF('JU H'!$D$5:$D$72,CLUBS!$B28,'JU H'!$AF$5:$AF$72)</f>
        <v>0</v>
      </c>
      <c r="AE28" s="26">
        <f>COUNTIFS('MP F'!$D$5:$D$72,CLUBS!$B28,'MP F'!$AG$5:$AG$72,"&gt;0")+COUNTIFS('MP H'!$D$5:$D$72,CLUBS!$B28,'MP H'!$AG$5:$AG$72,"&gt;0")+COUNTIFS('PO F'!$D$5:$D$72,CLUBS!$B28,'PO F'!$AG$5:$AG$72,"&gt;0")+COUNTIFS('PO H'!$D$5:$D$72,CLUBS!$B28,'PO H'!$AG$5:$AG$72,"&gt;0")+COUNTIFS('PU F'!$D$5:$D$72,CLUBS!$B28,'PU F'!$AG$5:$AG$72,"&gt;0")+COUNTIFS('PU H'!$D$5:$D$72,CLUBS!$B28,'PU H'!$AG$5:$AG$72,"&gt;0")+COUNTIFS('BE F'!$D$5:$D$72,CLUBS!$B28,'BE F'!$AG$5:$AG$72,"&gt;0")+COUNTIFS('BE H'!$D$5:$D$72,CLUBS!$B28,'BE H'!$AG$5:$AG$72,"&gt;0")+COUNTIFS('MI F'!$D$5:$D$72,CLUBS!$B28,'MI F'!$AG$5:$AG$72,"&gt;0")+COUNTIFS('MI H'!$D$5:$D$72,CLUBS!$B28,'MI H'!$AG$5:$AG$72,"&gt;0")+COUNTIFS('CA F'!$D$5:$D$72,CLUBS!$B28,'CA F'!$AG$5:$AG$72,"&gt;0")+COUNTIFS('CA H'!$D$5:$D$72,CLUBS!$B28,'CA H'!$AG$5:$AG$72,"&gt;0")+COUNTIFS('JU F'!$D$5:$D$72,CLUBS!$B28,'JU F'!$AG$5:$AG$72,"&gt;0")+COUNTIFS('JU H'!$D$5:$D$72,CLUBS!$B28,'JU H'!$AG$5:$AG$72,"&gt;0")</f>
        <v>0</v>
      </c>
      <c r="AF28" s="26">
        <f>SUMIF('MP F'!$D$5:$D$72,CLUBS!$B28,'MP F'!$AH$5:$AH$72)+SUMIF('MP H'!$D$5:$D$72,CLUBS!$B28,'MP H'!$AH$5:$AH$72)+SUMIF('PO F'!$D$5:$D$72,CLUBS!$B28,'PO F'!$AH$5:$AH$72)+SUMIF('PO H'!$D$5:$D$72,CLUBS!$B28,'PO H'!$AH$5:$AH$72)+SUMIF('PU F'!$D$5:$D$72,CLUBS!$B28,'PU F'!$AH$5:$AH$72)+SUMIF('PU H'!$D$5:$D$72,CLUBS!$B28,'PU H'!$AH$5:$AH$72)+SUMIF('BE F'!$D$5:$D$72,CLUBS!$B28,'BE F'!$AH$5:$AH$72)+SUMIF('BE H'!$D$5:$D$72,CLUBS!$B28,'BE H'!$AH$5:$AH$72)+SUMIF('MI F'!$D$5:$D$72,CLUBS!$B28,'MI F'!$AH$5:$AH$72)+SUMIF('MI H'!$D$5:$D$72,CLUBS!$B28,'MI H'!$AH$5:$AH$72)+SUMIF('CA F'!$D$5:$D$72,CLUBS!$B28,'CA F'!$AH$5:$AH$72)+SUMIF('CA H'!$D$5:$D$72,CLUBS!$B28,'CA H'!$AH$5:$AH$72)+SUMIF('JU F'!$D$5:$D$72,CLUBS!$B28,'JU F'!$AH$5:$AH$72)+SUMIF('JU H'!$D$5:$D$72,CLUBS!$B28,'JU H'!$AH$5:$AH$72)</f>
        <v>0</v>
      </c>
      <c r="AG28" s="16">
        <f t="shared" si="2"/>
        <v>0</v>
      </c>
      <c r="AH28" s="28">
        <f t="shared" si="3"/>
        <v>0</v>
      </c>
      <c r="AI28" s="29">
        <f t="shared" si="4"/>
        <v>0</v>
      </c>
      <c r="AJ28" s="14">
        <f>COUNTIF('Licenciés Jeunes 2023'!F:F,CLUBS!B28)</f>
        <v>0</v>
      </c>
      <c r="AK28" s="27">
        <f t="shared" si="5"/>
        <v>0</v>
      </c>
      <c r="AL28" s="22"/>
    </row>
    <row r="29" spans="1:38" ht="13.5">
      <c r="A29" s="34">
        <f t="shared" si="0"/>
        <v>16</v>
      </c>
      <c r="B29" s="62" t="s">
        <v>1152</v>
      </c>
      <c r="C29" s="14">
        <f>COUNTIFS('MP F'!$D$5:$D$72,CLUBS!$B29,'MP F'!$E$5:$E$72,"&gt;0")+COUNTIFS('MP H'!$D$5:$D$72,CLUBS!$B29,'MP H'!$E$5:$E$72,"&gt;0")+COUNTIFS('PO F'!$D$5:$D$72,CLUBS!$B29,'PO F'!$E$5:$E$72,"&gt;0")+COUNTIFS('PO H'!$D$5:$D$72,CLUBS!$B29,'PO H'!$E$5:$E$72,"&gt;0")+COUNTIFS('PU F'!$D$5:$D$72,CLUBS!$B29,'PU F'!$E$5:$E$72,"&gt;0")+COUNTIFS('PU H'!$D$5:$D$72,CLUBS!$B29,'PU H'!$E$5:$E$72,"&gt;0")+COUNTIFS('BE F'!$D$5:$D$72,CLUBS!$B29,'BE F'!$E$5:$E$72,"&gt;0")+COUNTIFS('BE H'!$D$5:$D$72,CLUBS!$B29,'BE H'!$E$5:$E$72,"&gt;0")+COUNTIFS('MI F'!$D$5:$D$72,CLUBS!$B29,'MI F'!$E$5:$E$72,"&gt;0")+COUNTIFS('MI H'!$D$5:$D$72,CLUBS!$B29,'MI H'!$E$5:$E$72,"&gt;0")+COUNTIFS('CA F'!$D$5:$D$72,CLUBS!$B29,'CA F'!$E$5:$E$72,"&gt;0")+COUNTIFS('CA H'!$D$5:$D$72,CLUBS!$B29,'CA H'!$E$5:$E$72,"&gt;0")+COUNTIFS('JU F'!$D$5:$D$72,CLUBS!$B29,'JU F'!$E$5:$E$72,"&gt;0")+COUNTIFS('JU H'!$D$5:$D$72,CLUBS!$B29,'JU H'!$E$5:$E$72,"&gt;0")</f>
        <v>0</v>
      </c>
      <c r="D29" s="27">
        <f>SUMIF('MP F'!$D$5:$D$72,CLUBS!$B29,'MP F'!$F$5:$F$72)+SUMIF('MP H'!$D$5:$D$72,CLUBS!$B29,'MP H'!$F$5:$F$72)+SUMIF('PO F'!$D$5:$D$72,CLUBS!$B29,'PO F'!$F$5:$F$72)+SUMIF('PO H'!$D$5:$D$72,CLUBS!$B29,'PO H'!$F$5:$F$72)+SUMIF('PU F'!$D$5:$D$72,CLUBS!$B29,'PU F'!$F$5:$F$72)+SUMIF('PU H'!$D$5:$D$72,CLUBS!$B29,'PU H'!$F$5:$F$72)+SUMIF('BE F'!$D$5:$D$72,CLUBS!$B29,'BE F'!$F$5:$F$72)+SUMIF('BE H'!$D$5:$D$72,CLUBS!$B29,'BE H'!$F$5:$F$72)+SUMIF('MI F'!$D$5:$D$72,CLUBS!$B29,'MI F'!$F$5:$F$72)+SUMIF('MI H'!$D$5:$D$72,CLUBS!$B29,'MI H'!$F$5:$F$72)+SUMIF('CA F'!$D$5:$D$72,CLUBS!$B29,'CA F'!$F$5:$F$72)+SUMIF('CA H'!$D$5:$D$72,CLUBS!$B29,'CA H'!$F$5:$F$72)+SUMIF('JU F'!$D$5:$D$72,CLUBS!$B29,'JU F'!$F$5:$F$72)+SUMIF('JU H'!$D$5:$D$72,CLUBS!$B29,'JU H'!$F$5:$F$72)</f>
        <v>0</v>
      </c>
      <c r="E29" s="67">
        <f>COUNTIFS('MP F'!$D$5:$D$72,CLUBS!$B29,'MP F'!$G$5:$G$72,"&gt;0")+COUNTIFS('MP H'!$D$5:$D$72,CLUBS!$B29,'MP H'!$G$5:$G$72,"&gt;0")+COUNTIFS('PO F'!$D$5:$D$72,CLUBS!$B29,'PO F'!$G$5:$G$72,"&gt;0")+COUNTIFS('PO H'!$D$5:$D$72,CLUBS!$B29,'PO H'!$G$5:$G$72,"&gt;0")+COUNTIFS('PU F'!$D$5:$D$72,CLUBS!$B29,'PU F'!$G$5:$G$72,"&gt;0")+COUNTIFS('PU H'!$D$5:$D$72,CLUBS!$B29,'PU H'!$G$5:$G$72,"&gt;0")+COUNTIFS('BE F'!$D$5:$D$72,CLUBS!$B29,'BE F'!$G$5:$G$72,"&gt;0")+COUNTIFS('BE H'!$D$5:$D$72,CLUBS!$B29,'BE H'!$G$5:$G$72,"&gt;0")+COUNTIFS('MI F'!$D$5:$D$72,CLUBS!$B29,'MI F'!$G$5:$G$72,"&gt;0")+COUNTIFS('MI H'!$D$5:$D$72,CLUBS!$B29,'MI H'!$G$5:$G$72,"&gt;0")+COUNTIFS('CA F'!$D$5:$D$72,CLUBS!$B29,'CA F'!$G$5:$G$72,"&gt;0")+COUNTIFS('CA H'!$D$5:$D$72,CLUBS!$B29,'CA H'!$G$5:$G$72,"&gt;0")+COUNTIFS('JU F'!$D$5:$D$72,CLUBS!$B29,'JU F'!$G$5:$G$72,"&gt;0")+COUNTIFS('JU H'!$D$5:$D$72,CLUBS!$B29,'JU H'!$G$5:$G$72,"&gt;0")</f>
        <v>0</v>
      </c>
      <c r="F29" s="68">
        <f>SUMIF('MP F'!$D$5:$D$72,CLUBS!$B29,'MP F'!$H$5:$H$72)+SUMIF('MP H'!$D$5:$D$72,CLUBS!$B29,'MP H'!$H$5:$H$72)+SUMIF('PO F'!$D$5:$D$72,CLUBS!$B29,'PO F'!$H$5:$H$72)+SUMIF('PO H'!$D$5:$D$72,CLUBS!$B29,'PO H'!$H$5:$H$72)+SUMIF('PU F'!$D$5:$D$72,CLUBS!$B29,'PU F'!$H$5:$H$72)+SUMIF('PU H'!$D$5:$D$72,CLUBS!$B29,'PU H'!$H$5:$H$72)+SUMIF('BE F'!$D$5:$D$72,CLUBS!$B29,'BE F'!$H$5:$H$72)+SUMIF('BE H'!$D$5:$D$72,CLUBS!$B29,'BE H'!$H$5:$H$72)+SUMIF('MI F'!$D$5:$D$72,CLUBS!$B29,'MI F'!$H$5:$H$72)+SUMIF('MI H'!$D$5:$D$72,CLUBS!$B29,'MI H'!$H$5:$H$72)+SUMIF('CA F'!$D$5:$D$72,CLUBS!$B29,'CA F'!$H$5:$H$72)+SUMIF('CA H'!$D$5:$D$72,CLUBS!$B29,'CA H'!$H$5:$H$72)+SUMIF('JU F'!$D$5:$D$72,CLUBS!$B29,'JU F'!$H$5:$H$72)+SUMIF('JU H'!$D$5:$D$72,CLUBS!$B29,'JU H'!$H$5:$H$72)</f>
        <v>0</v>
      </c>
      <c r="G29" s="14">
        <f>COUNTIFS('MP F'!$D$5:$D$72,CLUBS!$B29,'MP F'!$I$5:$I$72,"&gt;0")+COUNTIFS('MP H'!$D$5:$D$72,CLUBS!$B29,'MP H'!$I$5:$I$72,"&gt;0")+COUNTIFS('PO F'!$D$5:$D$72,CLUBS!$B29,'PO F'!$I$5:$I$72,"&gt;0")+COUNTIFS('PO H'!$D$5:$D$72,CLUBS!$B29,'PO H'!$I$5:$I$72,"&gt;0")+COUNTIFS('PU F'!$D$5:$D$72,CLUBS!$B29,'PU F'!$I$5:$I$72,"&gt;0")+COUNTIFS('PU H'!$D$5:$D$72,CLUBS!$B29,'PU H'!$I$5:$I$72,"&gt;0")+COUNTIFS('BE F'!$D$5:$D$72,CLUBS!$B29,'BE F'!$I$5:$I$72,"&gt;0")+COUNTIFS('BE H'!$D$5:$D$72,CLUBS!$B29,'BE H'!$I$5:$I$72,"&gt;0")+COUNTIFS('MI F'!$D$5:$D$72,CLUBS!$B29,'MI F'!$I$5:$I$72,"&gt;0")+COUNTIFS('MI H'!$D$5:$D$72,CLUBS!$B29,'MI H'!$I$5:$I$72,"&gt;0")+COUNTIFS('CA F'!$D$5:$D$72,CLUBS!$B29,'CA F'!$I$5:$I$72,"&gt;0")+COUNTIFS('CA H'!$D$5:$D$72,CLUBS!$B29,'CA H'!$I$5:$I$72,"&gt;0")+COUNTIFS('JU F'!$D$5:$D$72,CLUBS!$B29,'JU F'!$I$5:$I$72,"&gt;0")+COUNTIFS('JU H'!$D$5:$D$72,CLUBS!$B29,'JU H'!$I$5:$I$72,"&gt;0")</f>
        <v>0</v>
      </c>
      <c r="H29" s="26">
        <f>SUMIF('MP F'!$D$5:$D$72,CLUBS!$B29,'MP F'!$J$5:$J$72)+SUMIF('MP H'!$D$5:$D$72,CLUBS!$B29,'MP H'!$J$5:$J$72)+SUMIF('PO F'!$D$5:$D$72,CLUBS!$B29,'PO F'!$J$5:$J$72)+SUMIF('PO H'!$D$5:$D$72,CLUBS!$B29,'PO H'!$J$5:$J$72)+SUMIF('PU F'!$D$5:$D$72,CLUBS!$B29,'PU F'!$J$5:$J$72)+SUMIF('PU H'!$D$5:$D$72,CLUBS!$B29,'PU H'!$J$5:$J$72)+SUMIF('BE F'!$D$5:$D$72,CLUBS!$B29,'BE F'!$J$5:$J$72)+SUMIF('BE H'!$D$5:$D$72,CLUBS!$B29,'BE H'!$J$5:$J$72)+SUMIF('MI F'!$D$5:$D$72,CLUBS!$B29,'MI F'!$J$5:$J$72)+SUMIF('MI H'!$D$5:$D$72,CLUBS!$B29,'MI H'!$J$5:$J$72)+SUMIF('CA F'!$D$5:$D$72,CLUBS!$B29,'CA F'!$J$5:$J$72)+SUMIF('CA H'!$D$5:$D$72,CLUBS!$B29,'CA H'!$J$5:$J$72)+SUMIF('JU F'!$D$5:$D$72,CLUBS!$B29,'JU F'!$J$5:$J$72)+SUMIF('JU H'!$D$5:$D$72,CLUBS!$B29,'JU H'!$J$5:$J$72)</f>
        <v>0</v>
      </c>
      <c r="I29" s="67">
        <f>COUNTIFS('MP F'!$D$5:$D$72,CLUBS!$B29,'MP F'!$K$5:$K$72,"&gt;0")+COUNTIFS('MP H'!$D$5:$D$72,CLUBS!$B29,'MP H'!$K$5:$K$72,"&gt;0")+COUNTIFS('PO F'!$D$5:$D$72,CLUBS!$B29,'PO F'!$K$5:$K$72,"&gt;0")+COUNTIFS('PO H'!$D$5:$D$72,CLUBS!$B29,'PO H'!$K$5:$K$72,"&gt;0")+COUNTIFS('PU F'!$D$5:$D$72,CLUBS!$B29,'PU F'!$K$5:$K$72,"&gt;0")+COUNTIFS('PU H'!$D$5:$D$72,CLUBS!$B29,'PU H'!$K$5:$K$72,"&gt;0")+COUNTIFS('BE F'!$D$5:$D$72,CLUBS!$B29,'BE F'!$K$5:$K$72,"&gt;0")+COUNTIFS('BE H'!$D$5:$D$72,CLUBS!$B29,'BE H'!$K$5:$K$72,"&gt;0")+COUNTIFS('MI F'!$D$5:$D$72,CLUBS!$B29,'MI F'!$K$5:$K$72,"&gt;0")+COUNTIFS('MI H'!$D$5:$D$72,CLUBS!$B29,'MI H'!$K$5:$K$72,"&gt;0")+COUNTIFS('CA F'!$D$5:$D$72,CLUBS!$B29,'CA F'!$K$5:$K$72,"&gt;0")+COUNTIFS('CA H'!$D$5:$D$72,CLUBS!$B29,'CA H'!$K$5:$K$72,"&gt;0")+COUNTIFS('JU F'!$D$5:$D$72,CLUBS!$B29,'JU F'!$K$5:$K$72,"&gt;0")+COUNTIFS('JU H'!$D$5:$D$72,CLUBS!$B29,'JU H'!$K$5:$K$72,"&gt;0")</f>
        <v>0</v>
      </c>
      <c r="J29" s="67">
        <f>SUMIF('MP F'!$D$5:$D$72,CLUBS!$B29,'MP F'!$L$5:$L$72)+SUMIF('MP H'!$D$5:$D$72,CLUBS!$B29,'MP H'!$L$5:$L$72)+SUMIF('PO F'!$D$5:$D$72,CLUBS!$B29,'PO F'!$L$5:$L$72)+SUMIF('PO H'!$D$5:$D$72,CLUBS!$B29,'PO H'!$L$5:$L$72)+SUMIF('PU F'!$D$5:$D$72,CLUBS!$B29,'PU F'!$L$5:$L$72)+SUMIF('PU H'!$D$5:$D$72,CLUBS!$B29,'PU H'!$L$5:$L$72)+SUMIF('BE F'!$D$5:$D$72,CLUBS!$B29,'BE F'!$L$5:$L$72)+SUMIF('BE H'!$D$5:$D$72,CLUBS!$B29,'BE H'!$L$5:$L$72)+SUMIF('MI F'!$D$5:$D$72,CLUBS!$B29,'MI F'!$L$5:$L$72)+SUMIF('MI H'!$D$5:$D$72,CLUBS!$B29,'MI H'!$L$5:$L$72)+SUMIF('CA F'!$D$5:$D$72,CLUBS!$B29,'CA F'!$L$5:$L$72)+SUMIF('CA H'!$D$5:$D$72,CLUBS!$B29,'CA H'!$L$5:$L$72)+SUMIF('JU F'!$D$5:$D$72,CLUBS!$B29,'JU F'!$L$5:$L$72)+SUMIF('JU H'!$D$5:$D$72,CLUBS!$B29,'JU H'!$L$5:$L$72)</f>
        <v>0</v>
      </c>
      <c r="K29" s="26">
        <f>COUNTIFS('MP F'!$D$5:$D$72,CLUBS!$B29,'MP F'!$M$5:$M$72,"&gt;0")+COUNTIFS('MP H'!$D$5:$D$72,CLUBS!$B29,'MP H'!$M$5:$M$72,"&gt;0")+COUNTIFS('PO F'!$D$5:$D$72,CLUBS!$B29,'PO F'!$M$5:$M$72,"&gt;0")+COUNTIFS('PO H'!$D$5:$D$72,CLUBS!$B29,'PO H'!$M$5:$M$72,"&gt;0")+COUNTIFS('PU F'!$D$5:$D$72,CLUBS!$B29,'PU F'!$M$5:$M$72,"&gt;0")+COUNTIFS('PU H'!$D$5:$D$72,CLUBS!$B29,'PU H'!$M$5:$M$72,"&gt;0")+COUNTIFS('BE F'!$D$5:$D$72,CLUBS!$B29,'BE F'!$M$5:$M$72,"&gt;0")+COUNTIFS('BE H'!$D$5:$D$72,CLUBS!$B29,'BE H'!$M$5:$M$72,"&gt;0")+COUNTIFS('MI F'!$D$5:$D$72,CLUBS!$B29,'MI F'!$M$5:$M$72,"&gt;0")+COUNTIFS('MI H'!$D$5:$D$72,CLUBS!$B29,'MI H'!$M$5:$M$72,"&gt;0")+COUNTIFS('CA F'!$D$5:$D$72,CLUBS!$B29,'CA F'!$M$5:$M$72,"&gt;0")+COUNTIFS('CA H'!$D$5:$D$72,CLUBS!$B29,'CA H'!$M$5:$M$72,"&gt;0")+COUNTIFS('JU F'!$D$5:$D$72,CLUBS!$B29,'JU F'!$M$5:$M$72,"&gt;0")+COUNTIFS('JU H'!$D$5:$D$72,CLUBS!$B29,'JU H'!$M$5:$M$72,"&gt;0")</f>
        <v>0</v>
      </c>
      <c r="L29" s="26">
        <f>SUMIF('MP F'!$D$5:$D$72,CLUBS!$B29,'MP F'!$N$5:$N$72)+SUMIF('MP H'!$D$5:$D$72,CLUBS!$B29,'MP H'!$N$5:$N$72)+SUMIF('PO F'!$D$5:$D$72,CLUBS!$B29,'PO F'!$N$5:$N$72)+SUMIF('PO H'!$D$5:$D$72,CLUBS!$B29,'PO H'!$N$5:$N$72)+SUMIF('PU F'!$D$5:$D$72,CLUBS!$B29,'PU F'!$N$5:$N$72)+SUMIF('PU H'!$D$5:$D$72,CLUBS!$B29,'PU H'!$N$5:$N$72)+SUMIF('BE F'!$D$5:$D$72,CLUBS!$B29,'BE F'!$N$5:$N$72)+SUMIF('BE H'!$D$5:$D$72,CLUBS!$B29,'BE H'!$N$5:$N$72)+SUMIF('MI F'!$D$5:$D$72,CLUBS!$B29,'MI F'!$N$5:$N$72)+SUMIF('MI H'!$D$5:$D$72,CLUBS!$B29,'MI H'!$N$5:$N$72)+SUMIF('CA F'!$D$5:$D$72,CLUBS!$B29,'CA F'!$N$5:$N$72)+SUMIF('CA H'!$D$5:$D$72,CLUBS!$B29,'CA H'!$N$5:$N$72)+SUMIF('JU F'!$D$5:$D$72,CLUBS!$B29,'JU F'!$N$5:$N$72)+SUMIF('JU H'!$D$5:$D$72,CLUBS!$B29,'JU H'!$N$5:$N$72)</f>
        <v>0</v>
      </c>
      <c r="M29" s="67">
        <f>COUNTIFS('MP F'!$D$5:$D$72,CLUBS!$B29,'MP F'!$O$5:$O$72,"&gt;0")+COUNTIFS('MP H'!$D$5:$D$72,CLUBS!$B29,'MP H'!$O$5:$O$72,"&gt;0")+COUNTIFS('PO F'!$D$5:$D$72,CLUBS!$B29,'PO F'!$O$5:$O$72,"&gt;0")+COUNTIFS('PO H'!$D$5:$D$72,CLUBS!$B29,'PO H'!$O$5:$O$72,"&gt;0")+COUNTIFS('PU F'!$D$5:$D$72,CLUBS!$B29,'PU F'!$O$5:$O$72,"&gt;0")+COUNTIFS('PU H'!$D$5:$D$72,CLUBS!$B29,'PU H'!$O$5:$O$72,"&gt;0")+COUNTIFS('BE F'!$D$5:$D$72,CLUBS!$B29,'BE F'!$O$5:$O$72,"&gt;0")+COUNTIFS('BE H'!$D$5:$D$72,CLUBS!$B29,'BE H'!$O$5:$O$72,"&gt;0")+COUNTIFS('MI F'!$D$5:$D$72,CLUBS!$B29,'MI F'!$O$5:$O$72,"&gt;0")+COUNTIFS('MI H'!$D$5:$D$72,CLUBS!$B29,'MI H'!$O$5:$O$72,"&gt;0")+COUNTIFS('CA F'!$D$5:$D$72,CLUBS!$B29,'CA F'!$O$5:$O$72,"&gt;0")+COUNTIFS('CA H'!$D$5:$D$72,CLUBS!$B29,'CA H'!$O$5:$O$72,"&gt;0")+COUNTIFS('JU F'!$D$5:$D$72,CLUBS!$B29,'JU F'!$O$5:$O$72,"&gt;0")+COUNTIFS('JU H'!$D$5:$D$72,CLUBS!$B29,'JU H'!$O$5:$O$72,"&gt;0")</f>
        <v>0</v>
      </c>
      <c r="N29" s="67">
        <f>SUMIF('MP F'!$D$5:$D$72,CLUBS!$B29,'MP F'!$P$5:$P$72)+SUMIF('MP H'!$D$5:$D$72,CLUBS!$B29,'MP H'!$P$5:$P$72)+SUMIF('PO F'!$D$5:$D$72,CLUBS!$B29,'PO F'!$P$5:$P$72)+SUMIF('PO H'!$D$5:$D$72,CLUBS!$B29,'PO H'!$P$5:$P$72)+SUMIF('PU F'!$D$5:$D$72,CLUBS!$B29,'PU F'!$P$5:$P$72)+SUMIF('PU H'!$D$5:$D$72,CLUBS!$B29,'PU H'!$P$5:$P$72)+SUMIF('BE F'!$D$5:$D$72,CLUBS!$B29,'BE F'!$P$5:$P$72)+SUMIF('BE H'!$D$5:$D$72,CLUBS!$B29,'BE H'!$P$5:$P$72)+SUMIF('MI F'!$D$5:$D$72,CLUBS!$B29,'MI F'!$P$5:$P$72)+SUMIF('MI H'!$D$5:$D$72,CLUBS!$B29,'MI H'!$P$5:$P$72)+SUMIF('CA F'!$D$5:$D$72,CLUBS!$B29,'CA F'!$P$5:$P$72)+SUMIF('CA H'!$D$5:$D$72,CLUBS!$B29,'CA H'!$P$5:$P$72)+SUMIF('JU F'!$D$5:$D$72,CLUBS!$B29,'JU F'!$P$5:$P$72)+SUMIF('JU H'!$D$5:$D$72,CLUBS!$B29,'JU H'!$P$5:$P$72)</f>
        <v>0</v>
      </c>
      <c r="O29" s="26">
        <f>COUNTIFS('MP F'!$D$5:$D$72,CLUBS!$B29,'MP F'!$Q$5:$Q$72,"&gt;0")+COUNTIFS('MP H'!$D$5:$D$72,CLUBS!$B29,'MP H'!$Q$5:$Q$72,"&gt;0")+COUNTIFS('PO F'!$D$5:$D$72,CLUBS!$B29,'PO F'!$Q$5:$Q$72,"&gt;0")+COUNTIFS('PO H'!$D$5:$D$72,CLUBS!$B29,'PO H'!$Q$5:$Q$72,"&gt;0")+COUNTIFS('PU F'!$D$5:$D$72,CLUBS!$B29,'PU F'!$Q$5:$Q$72,"&gt;0")+COUNTIFS('PU H'!$D$5:$D$72,CLUBS!$B29,'PU H'!$Q$5:$Q$72,"&gt;0")+COUNTIFS('BE F'!$D$5:$D$72,CLUBS!$B29,'BE F'!$Q$5:$Q$72,"&gt;0")+COUNTIFS('BE H'!$D$5:$D$72,CLUBS!$B29,'BE H'!$Q$5:$Q$72,"&gt;0")+COUNTIFS('MI F'!$D$5:$D$72,CLUBS!$B29,'MI F'!$Q$5:$Q$72,"&gt;0")+COUNTIFS('MI H'!$D$5:$D$72,CLUBS!$B29,'MI H'!$Q$5:$Q$72,"&gt;0")+COUNTIFS('CA F'!$D$5:$D$72,CLUBS!$B29,'CA F'!$Q$5:$Q$72,"&gt;0")+COUNTIFS('CA H'!$D$5:$D$72,CLUBS!$B29,'CA H'!$Q$5:$Q$72,"&gt;0")+COUNTIFS('JU F'!$D$5:$D$72,CLUBS!$B29,'JU F'!$Q$5:$Q$72,"&gt;0")+COUNTIFS('JU H'!$D$5:$D$72,CLUBS!$B29,'JU H'!$Q$5:$Q$72,"&gt;0")</f>
        <v>0</v>
      </c>
      <c r="P29" s="26">
        <f>SUMIF('MP F'!$D$5:$D$72,CLUBS!$B29,'MP F'!$R$5:$R$72)+SUMIF('MP H'!$D$5:$D$72,CLUBS!$B29,'MP H'!$R$5:$R$72)+SUMIF('PO F'!$D$5:$D$72,CLUBS!$B29,'PO F'!$R$5:$R$72)+SUMIF('PO H'!$D$5:$D$72,CLUBS!$B29,'PO H'!$R$5:$R$72)+SUMIF('PU F'!$D$5:$D$72,CLUBS!$B29,'PU F'!$R$5:$R$72)+SUMIF('PU H'!$D$5:$D$72,CLUBS!$B29,'PU H'!$R$5:$R$72)+SUMIF('BE F'!$D$5:$D$72,CLUBS!$B29,'BE F'!$R$5:$R$72)+SUMIF('BE H'!$D$5:$D$72,CLUBS!$B29,'BE H'!$R$5:$R$72)+SUMIF('MI F'!$D$5:$D$72,CLUBS!$B29,'MI F'!$R$5:$R$72)+SUMIF('MI H'!$D$5:$D$72,CLUBS!$B29,'MI H'!$R$5:$R$72)+SUMIF('CA F'!$D$5:$D$72,CLUBS!$B29,'CA F'!$R$5:$R$72)+SUMIF('CA H'!$D$5:$D$72,CLUBS!$B29,'CA H'!$R$5:$R$72)+SUMIF('JU F'!$D$5:$D$72,CLUBS!$B29,'JU F'!$R$5:$R$72)+SUMIF('JU H'!$D$5:$D$72,CLUBS!$B29,'JU H'!$R$5:$R$72)</f>
        <v>0</v>
      </c>
      <c r="Q29" s="67">
        <f>COUNTIFS('MP F'!$D$5:$D$72,CLUBS!$B29,'MP F'!$S$5:$S$72,"&gt;0")+COUNTIFS('MP H'!$D$5:$D$72,CLUBS!$B29,'MP H'!$S$5:$S$72,"&gt;0")+COUNTIFS('PO F'!$D$5:$D$72,CLUBS!$B29,'PO F'!$S$5:$S$72,"&gt;0")+COUNTIFS('PO H'!$D$5:$D$72,CLUBS!$B29,'PO H'!$S$5:$S$72,"&gt;0")+COUNTIFS('PU F'!$D$5:$D$72,CLUBS!$B29,'PU F'!$S$5:$S$72,"&gt;0")+COUNTIFS('PU H'!$D$5:$D$72,CLUBS!$B29,'PU H'!$S$5:$S$72,"&gt;0")+COUNTIFS('BE F'!$D$5:$D$72,CLUBS!$B29,'BE F'!$S$5:$S$72,"&gt;0")+COUNTIFS('BE H'!$D$5:$D$72,CLUBS!$B29,'BE H'!$S$5:$S$72,"&gt;0")+COUNTIFS('MI F'!$D$5:$D$72,CLUBS!$B29,'MI F'!$S$5:$S$72,"&gt;0")+COUNTIFS('MI H'!$D$5:$D$72,CLUBS!$B29,'MI H'!$S$5:$S$72,"&gt;0")+COUNTIFS('CA F'!$D$5:$D$72,CLUBS!$B29,'CA F'!$S$5:$S$72,"&gt;0")+COUNTIFS('CA H'!$D$5:$D$72,CLUBS!$B29,'CA H'!$S$5:$S$72,"&gt;0")+COUNTIFS('JU F'!$D$5:$D$72,CLUBS!$B29,'JU F'!$S$5:$S$72,"&gt;0")+COUNTIFS('JU H'!$D$5:$D$72,CLUBS!$B29,'JU H'!$S$5:$S$72,"&gt;0")</f>
        <v>0</v>
      </c>
      <c r="R29" s="67">
        <f>SUMIF('MP F'!$D$5:$D$72,CLUBS!$B29,'MP F'!$T$5:$T$72)+SUMIF('MP H'!$D$5:$D$72,CLUBS!$B29,'MP H'!$T$5:$T$72)+SUMIF('PO F'!$D$5:$D$72,CLUBS!$B29,'PO F'!$T$5:$T$72)+SUMIF('PO H'!$D$5:$D$72,CLUBS!$B29,'PO H'!$T$5:$T$72)+SUMIF('PU F'!$D$5:$D$72,CLUBS!$B29,'PU F'!$T$5:$T$72)+SUMIF('PU H'!$D$5:$D$72,CLUBS!$B29,'PU H'!$T$5:$T$72)+SUMIF('BE F'!$D$5:$D$72,CLUBS!$B29,'BE F'!$T$5:$T$72)+SUMIF('BE H'!$D$5:$D$72,CLUBS!$B29,'BE H'!$T$5:$T$72)+SUMIF('MI F'!$D$5:$D$72,CLUBS!$B29,'MI F'!$T$5:$T$72)+SUMIF('MI H'!$D$5:$D$72,CLUBS!$B29,'MI H'!$T$5:$T$72)+SUMIF('CA F'!$D$5:$D$72,CLUBS!$B29,'CA F'!$T$5:$T$72)+SUMIF('CA H'!$D$5:$D$72,CLUBS!$B29,'CA H'!$T$5:$T$72)+SUMIF('JU F'!$D$5:$D$72,CLUBS!$B29,'JU F'!$T$5:$T$72)+SUMIF('JU H'!$D$5:$D$72,CLUBS!$B29,'JU H'!$T$5:$T$72)</f>
        <v>0</v>
      </c>
      <c r="S29" s="26">
        <f>COUNTIFS('MP F'!$D$5:$D$72,CLUBS!$B29,'MP F'!$U$5:$U$72,"&gt;0")+COUNTIFS('MP H'!$D$5:$D$72,CLUBS!$B29,'MP H'!$U$5:$U$72,"&gt;0")+COUNTIFS('PO F'!$D$5:$D$72,CLUBS!$B29,'PO F'!$U$5:$U$72,"&gt;0")+COUNTIFS('PO H'!$D$5:$D$72,CLUBS!$B29,'PO H'!$U$5:$U$72,"&gt;0")+COUNTIFS('PU F'!$D$5:$D$72,CLUBS!$B29,'PU F'!$U$5:$U$72,"&gt;0")+COUNTIFS('PU H'!$D$5:$D$72,CLUBS!$B29,'PU H'!$U$5:$U$72,"&gt;0")+COUNTIFS('BE F'!$D$5:$D$72,CLUBS!$B29,'BE F'!$U$5:$U$72,"&gt;0")+COUNTIFS('BE H'!$D$5:$D$72,CLUBS!$B29,'BE H'!$U$5:$U$72,"&gt;0")+COUNTIFS('MI F'!$D$5:$D$72,CLUBS!$B29,'MI F'!$U$5:$U$72,"&gt;0")+COUNTIFS('MI H'!$D$5:$D$72,CLUBS!$B29,'MI H'!$U$5:$U$72,"&gt;0")+COUNTIFS('CA F'!$D$5:$D$72,CLUBS!$B29,'CA F'!$U$5:$U$72,"&gt;0")+COUNTIFS('CA H'!$D$5:$D$72,CLUBS!$B29,'CA H'!$U$5:$U$72,"&gt;0")+COUNTIFS('JU F'!$D$5:$D$72,CLUBS!$B29,'JU F'!$U$5:$U$72,"&gt;0")+COUNTIFS('JU H'!$D$5:$D$72,CLUBS!$B29,'JU H'!$U$5:$U$72,"&gt;0")</f>
        <v>0</v>
      </c>
      <c r="T29" s="26">
        <f>SUMIF('MP F'!$D$5:$D$72,CLUBS!$B29,'MP F'!$V$5:$V$72)+SUMIF('MP H'!$D$5:$D$72,CLUBS!$B29,'MP H'!$V$5:$V$72)+SUMIF('PO F'!$D$5:$D$72,CLUBS!$B29,'PO F'!$V$5:$V$72)+SUMIF('PO H'!$D$5:$D$72,CLUBS!$B29,'PO H'!$V$5:$V$72)+SUMIF('PU F'!$D$5:$D$72,CLUBS!$B29,'PU F'!$V$5:$V$72)+SUMIF('PU H'!$D$5:$D$72,CLUBS!$B29,'PU H'!$V$5:$V$72)+SUMIF('BE F'!$D$5:$D$72,CLUBS!$B29,'BE F'!$V$5:$V$72)+SUMIF('BE H'!$D$5:$D$72,CLUBS!$B29,'BE H'!$V$5:$V$72)+SUMIF('MI F'!$D$5:$D$72,CLUBS!$B29,'MI F'!$V$5:$V$72)+SUMIF('MI H'!$D$5:$D$72,CLUBS!$B29,'MI H'!$V$5:$V$72)+SUMIF('CA F'!$D$5:$D$72,CLUBS!$B29,'CA F'!$V$5:$V$72)+SUMIF('CA H'!$D$5:$D$72,CLUBS!$B29,'CA H'!$V$5:$V$72)+SUMIF('JU F'!$D$5:$D$72,CLUBS!$B29,'JU F'!$V$5:$V$72)+SUMIF('JU H'!$D$5:$D$72,CLUBS!$B29,'JU H'!$V$5:$V$72)</f>
        <v>0</v>
      </c>
      <c r="U29" s="67">
        <f>COUNTIFS('MP F'!$D$5:$D$72,CLUBS!$B29,'MP F'!$W$5:$W$72,"&gt;0")+COUNTIFS('MP H'!$D$5:$D$72,CLUBS!$B29,'MP H'!$W$5:$W$72,"&gt;0")+COUNTIFS('PO F'!$D$5:$D$72,CLUBS!$B29,'PO F'!$W$5:$W$72,"&gt;0")+COUNTIFS('PO H'!$D$5:$D$72,CLUBS!$B29,'PO H'!$W$5:$W$72,"&gt;0")+COUNTIFS('PU F'!$D$5:$D$72,CLUBS!$B29,'PU F'!$W$5:$W$72,"&gt;0")+COUNTIFS('PU H'!$D$5:$D$72,CLUBS!$B29,'PU H'!$W$5:$W$72,"&gt;0")+COUNTIFS('BE F'!$D$5:$D$72,CLUBS!$B29,'BE F'!$W$5:$W$72,"&gt;0")+COUNTIFS('BE H'!$D$5:$D$72,CLUBS!$B29,'BE H'!$W$5:$W$72,"&gt;0")+COUNTIFS('MI F'!$D$5:$D$72,CLUBS!$B29,'MI F'!$W$5:$W$72,"&gt;0")+COUNTIFS('MI H'!$D$5:$D$72,CLUBS!$B29,'MI H'!$W$5:$W$72,"&gt;0")+COUNTIFS('CA F'!$D$5:$D$72,CLUBS!$B29,'CA F'!$W$5:$W$72,"&gt;0")+COUNTIFS('CA H'!$D$5:$D$72,CLUBS!$B29,'CA H'!$W$5:$W$72,"&gt;0")+COUNTIFS('JU F'!$D$5:$D$72,CLUBS!$B29,'JU F'!$W$5:$W$72,"&gt;0")+COUNTIFS('JU H'!$D$5:$D$72,CLUBS!$B29,'JU H'!$W$5:$W$72,"&gt;0")</f>
        <v>0</v>
      </c>
      <c r="V29" s="67">
        <f>SUMIF('MP F'!$D$5:$D$72,CLUBS!$B29,'MP F'!$X$5:$X$72)+SUMIF('MP H'!$D$5:$D$72,CLUBS!$B29,'MP H'!$X$5:$X$72)+SUMIF('PO F'!$D$5:$D$72,CLUBS!$B29,'PO F'!$X$5:$X$72)+SUMIF('PO H'!$D$5:$D$72,CLUBS!$B29,'PO H'!$X$5:$X$72)+SUMIF('PU F'!$D$5:$D$72,CLUBS!$B29,'PU F'!$X$5:$X$72)+SUMIF('PU H'!$D$5:$D$72,CLUBS!$B29,'PU H'!$X$5:$X$72)+SUMIF('BE F'!$D$5:$D$72,CLUBS!$B29,'BE F'!$X$5:$X$72)+SUMIF('BE H'!$D$5:$D$72,CLUBS!$B29,'BE H'!$X$5:$X$72)+SUMIF('MI F'!$D$5:$D$72,CLUBS!$B29,'MI F'!$X$5:$X$72)+SUMIF('MI H'!$D$5:$D$72,CLUBS!$B29,'MI H'!$X$5:$X$72)+SUMIF('CA F'!$D$5:$D$72,CLUBS!$B29,'CA F'!$X$5:$X$72)+SUMIF('CA H'!$D$5:$D$72,CLUBS!$B29,'CA H'!$X$5:$X$72)+SUMIF('JU F'!$D$5:$D$72,CLUBS!$B29,'JU F'!$X$5:$X$72)+SUMIF('JU H'!$D$5:$D$72,CLUBS!$B29,'JU H'!$X$5:$X$72)</f>
        <v>0</v>
      </c>
      <c r="W29" s="26">
        <f>COUNTIFS('MP F'!$D$5:$D$72,CLUBS!$B29,'MP F'!$Y$5:$Y$72,"&gt;0")+COUNTIFS('MP H'!$D$5:$D$72,CLUBS!$B29,'MP H'!$Y$5:$Y$72,"&gt;0")+COUNTIFS('PO F'!$D$5:$D$72,CLUBS!$B29,'PO F'!$Y$5:$Y$72,"&gt;0")+COUNTIFS('PO H'!$D$5:$D$72,CLUBS!$B29,'PO H'!$Y$5:$Y$72,"&gt;0")+COUNTIFS('PU F'!$D$5:$D$72,CLUBS!$B29,'PU F'!$Y$5:$Y$72,"&gt;0")+COUNTIFS('PU H'!$D$5:$D$72,CLUBS!$B29,'PU H'!$Y$5:$Y$72,"&gt;0")+COUNTIFS('BE F'!$D$5:$D$72,CLUBS!$B29,'BE F'!$Y$5:$Y$72,"&gt;0")+COUNTIFS('BE H'!$D$5:$D$72,CLUBS!$B29,'BE H'!$Y$5:$Y$72,"&gt;0")+COUNTIFS('MI F'!$D$5:$D$72,CLUBS!$B29,'MI F'!$Y$5:$Y$72,"&gt;0")+COUNTIFS('MI H'!$D$5:$D$72,CLUBS!$B29,'MI H'!$Y$5:$Y$72,"&gt;0")+COUNTIFS('CA F'!$D$5:$D$72,CLUBS!$B29,'CA F'!$Y$5:$Y$72,"&gt;0")+COUNTIFS('CA H'!$D$5:$D$72,CLUBS!$B29,'CA H'!$Y$5:$Y$72,"&gt;0")+COUNTIFS('JU F'!$D$5:$D$72,CLUBS!$B29,'JU F'!$Y$5:$Y$72,"&gt;0")+COUNTIFS('JU H'!$D$5:$D$72,CLUBS!$B29,'JU H'!$Y$5:$Y$72,"&gt;0")</f>
        <v>0</v>
      </c>
      <c r="X29" s="26">
        <f>SUMIF('MP F'!$D$5:$D$72,CLUBS!$B29,'MP F'!$Z$5:$Z$72)+SUMIF('MP H'!$D$5:$D$72,CLUBS!$B29,'MP H'!$Z$5:$Z$72)+SUMIF('PO F'!$D$5:$D$72,CLUBS!$B29,'PO F'!$Z$5:$Z$72)+SUMIF('PO H'!$D$5:$D$72,CLUBS!$B29,'PO H'!$Z$5:$Z$72)+SUMIF('PU F'!$D$5:$D$72,CLUBS!$B29,'PU F'!$Z$5:$Z$72)+SUMIF('PU H'!$D$5:$D$72,CLUBS!$B29,'PU H'!$Z$5:$Z$72)+SUMIF('BE F'!$D$5:$D$72,CLUBS!$B29,'BE F'!$Z$5:$Z$72)+SUMIF('BE H'!$D$5:$D$72,CLUBS!$B29,'BE H'!$Z$5:$Z$72)+SUMIF('MI F'!$D$5:$D$72,CLUBS!$B29,'MI F'!$Z$5:$Z$72)+SUMIF('MI H'!$D$5:$D$72,CLUBS!$B29,'MI H'!$Z$5:$Z$72)+SUMIF('CA F'!$D$5:$D$72,CLUBS!$B29,'CA F'!$Z$5:$Z$72)+SUMIF('CA H'!$D$5:$D$72,CLUBS!$B29,'CA H'!$Z$5:$Z$72)+SUMIF('JU F'!$D$5:$D$72,CLUBS!$B29,'JU F'!$Z$5:$Z$72)+SUMIF('JU H'!$D$5:$D$72,CLUBS!$B29,'JU H'!$Z$5:$Z$72)</f>
        <v>0</v>
      </c>
      <c r="Y29" s="26">
        <f>COUNTIFS('MP F'!$D$5:$D$72,CLUBS!$B29,'MP F'!$AA$5:$AA$72,"&gt;0")+COUNTIFS('MP H'!$D$5:$D$72,CLUBS!$B29,'MP H'!$AA$5:$AA$72,"&gt;0")+COUNTIFS('PO F'!$D$5:$D$72,CLUBS!$B29,'PO F'!$AA$5:$AA$72,"&gt;0")+COUNTIFS('PO H'!$D$5:$D$72,CLUBS!$B29,'PO H'!$AA$5:$AA$72,"&gt;0")+COUNTIFS('PU F'!$D$5:$D$72,CLUBS!$B29,'PU F'!$AA$5:$AA$72,"&gt;0")+COUNTIFS('PU H'!$D$5:$D$72,CLUBS!$B29,'PU H'!$AA$5:$AA$72,"&gt;0")+COUNTIFS('BE F'!$D$5:$D$72,CLUBS!$B29,'BE F'!$AA$5:$AA$72,"&gt;0")+COUNTIFS('BE H'!$D$5:$D$72,CLUBS!$B29,'BE H'!$AA$5:$AA$72,"&gt;0")+COUNTIFS('MI F'!$D$5:$D$72,CLUBS!$B29,'MI F'!$AA$5:$AA$72,"&gt;0")+COUNTIFS('MI H'!$D$5:$D$72,CLUBS!$B29,'MI H'!$AA$5:$AA$72,"&gt;0")+COUNTIFS('CA F'!$D$5:$D$72,CLUBS!$B29,'CA F'!$AA$5:$AA$72,"&gt;0")+COUNTIFS('CA H'!$D$5:$D$72,CLUBS!$B29,'CA H'!$AA$5:$AA$72,"&gt;0")+COUNTIFS('JU F'!$D$5:$D$72,CLUBS!$B29,'JU F'!$AA$5:$AA$72,"&gt;0")+COUNTIFS('JU H'!$D$5:$D$72,CLUBS!$B29,'JU H'!$AA$5:$AA$72,"&gt;0")</f>
        <v>0</v>
      </c>
      <c r="Z29" s="26">
        <f>SUMIF('MP F'!$D$5:$D$72,CLUBS!$B29,'MP F'!$AB$5:$AB$72)+SUMIF('MP H'!$D$5:$D$72,CLUBS!$B29,'MP H'!$AB$5:$AB$72)+SUMIF('PO F'!$D$5:$D$72,CLUBS!$B29,'PO F'!$AB$5:$AB$72)+SUMIF('PO H'!$D$5:$D$72,CLUBS!$B29,'PO H'!$AB$5:$AB$72)+SUMIF('PU F'!$D$5:$D$72,CLUBS!$B29,'PU F'!$AB$5:$AB$72)+SUMIF('PU H'!$D$5:$D$72,CLUBS!$B29,'PU H'!$AB$5:$AB$72)+SUMIF('BE F'!$D$5:$D$72,CLUBS!$B29,'BE F'!$AB$5:$AB$72)+SUMIF('BE H'!$D$5:$D$72,CLUBS!$B29,'BE H'!$AB$5:$AB$72)+SUMIF('MI F'!$D$5:$D$72,CLUBS!$B29,'MI F'!$AB$5:$AB$72)+SUMIF('MI H'!$D$5:$D$72,CLUBS!$B29,'MI H'!$AB$5:$AB$72)+SUMIF('CA F'!$D$5:$D$72,CLUBS!$B29,'CA F'!$AB$5:$AB$72)+SUMIF('CA H'!$D$5:$D$72,CLUBS!$B29,'CA H'!$AB$5:$AB$72)+SUMIF('JU F'!$D$5:$D$72,CLUBS!$B29,'JU F'!$AB$5:$AB$72)+SUMIF('JU H'!$D$5:$D$72,CLUBS!$B29,'JU H'!$AB$5:$AB$72)</f>
        <v>0</v>
      </c>
      <c r="AA29" s="26">
        <f>COUNTIFS('MP F'!$D$5:$D$72,CLUBS!$B29,'MP F'!$AC$5:$AC$72,"&gt;0")+COUNTIFS('MP H'!$D$5:$D$72,CLUBS!$B29,'MP H'!$AC$5:$AC$72,"&gt;0")+COUNTIFS('PO F'!$D$5:$D$72,CLUBS!$B29,'PO F'!$AC$5:$AC$72,"&gt;0")+COUNTIFS('PO H'!$D$5:$D$72,CLUBS!$B29,'PO H'!$AC$5:$AC$72,"&gt;0")+COUNTIFS('PU F'!$D$5:$D$72,CLUBS!$B29,'PU F'!$AC$5:$AC$72,"&gt;0")+COUNTIFS('PU H'!$D$5:$D$72,CLUBS!$B29,'PU H'!$AC$5:$AC$72,"&gt;0")+COUNTIFS('BE F'!$D$5:$D$72,CLUBS!$B29,'BE F'!$AC$5:$AC$72,"&gt;0")+COUNTIFS('BE H'!$D$5:$D$72,CLUBS!$B29,'BE H'!$AC$5:$AC$72,"&gt;0")+COUNTIFS('MI F'!$D$5:$D$72,CLUBS!$B29,'MI F'!$AC$5:$AC$72,"&gt;0")+COUNTIFS('MI H'!$D$5:$D$72,CLUBS!$B29,'MI H'!$AC$5:$AC$72,"&gt;0")+COUNTIFS('CA F'!$D$5:$D$72,CLUBS!$B29,'CA F'!$AC$5:$AC$72,"&gt;0")+COUNTIFS('CA H'!$D$5:$D$72,CLUBS!$B29,'CA H'!$AC$5:$AC$72,"&gt;0")+COUNTIFS('JU F'!$D$5:$D$72,CLUBS!$B29,'JU F'!$AC$5:$AC$72,"&gt;0")+COUNTIFS('JU H'!$D$5:$D$72,CLUBS!$B29,'JU H'!$AC$5:$AC$72,"&gt;0")</f>
        <v>0</v>
      </c>
      <c r="AB29" s="26">
        <f>SUMIF('MP F'!$D$5:$D$72,CLUBS!$B29,'MP F'!$AD$5:$AD$72)+SUMIF('MP H'!$D$5:$D$72,CLUBS!$B29,'MP H'!$AD$5:$AD$72)+SUMIF('PO F'!$D$5:$D$72,CLUBS!$B29,'PO F'!$AD$5:$AD$72)+SUMIF('PO H'!$D$5:$D$72,CLUBS!$B29,'PO H'!$AD$5:$AD$72)+SUMIF('PU F'!$D$5:$D$72,CLUBS!$B29,'PU F'!$AD$5:$AD$72)+SUMIF('PU H'!$D$5:$D$72,CLUBS!$B29,'PU H'!$AD$5:$AD$72)+SUMIF('BE F'!$D$5:$D$72,CLUBS!$B29,'BE F'!$AD$5:$AD$72)+SUMIF('BE H'!$D$5:$D$72,CLUBS!$B29,'BE H'!$AD$5:$AD$72)+SUMIF('MI F'!$D$5:$D$72,CLUBS!$B29,'MI F'!$AD$5:$AD$72)+SUMIF('MI H'!$D$5:$D$72,CLUBS!$B29,'MI H'!$AD$5:$AD$72)+SUMIF('CA F'!$D$5:$D$72,CLUBS!$B29,'CA F'!$AD$5:$AD$72)+SUMIF('CA H'!$D$5:$D$72,CLUBS!$B29,'CA H'!$AD$5:$AD$72)+SUMIF('JU F'!$D$5:$D$72,CLUBS!$B29,'JU F'!$AD$5:$AD$72)+SUMIF('JU H'!$D$5:$D$72,CLUBS!$B29,'JU H'!$AD$5:$AD$72)</f>
        <v>0</v>
      </c>
      <c r="AC29" s="26">
        <f>COUNTIFS('MP F'!$D$5:$D$72,CLUBS!$B29,'MP F'!$AE$5:$AE$72,"&gt;0")+COUNTIFS('MP H'!$D$5:$D$72,CLUBS!$B29,'MP H'!$AE$5:$AE$72,"&gt;0")+COUNTIFS('PO F'!$D$5:$D$72,CLUBS!$B29,'PO F'!$AE$5:$AE$72,"&gt;0")+COUNTIFS('PO H'!$D$5:$D$72,CLUBS!$B29,'PO H'!$AE$5:$AE$72,"&gt;0")+COUNTIFS('PU F'!$D$5:$D$72,CLUBS!$B29,'PU F'!$AE$5:$AE$72,"&gt;0")+COUNTIFS('PU H'!$D$5:$D$72,CLUBS!$B29,'PU H'!$AE$5:$AE$72,"&gt;0")+COUNTIFS('BE F'!$D$5:$D$72,CLUBS!$B29,'BE F'!$AE$5:$AE$72,"&gt;0")+COUNTIFS('BE H'!$D$5:$D$72,CLUBS!$B29,'BE H'!$AE$5:$AE$72,"&gt;0")+COUNTIFS('MI F'!$D$5:$D$72,CLUBS!$B29,'MI F'!$AE$5:$AE$72,"&gt;0")+COUNTIFS('MI H'!$D$5:$D$72,CLUBS!$B29,'MI H'!$AE$5:$AE$72,"&gt;0")+COUNTIFS('CA F'!$D$5:$D$72,CLUBS!$B29,'CA F'!$AE$5:$AE$72,"&gt;0")+COUNTIFS('CA H'!$D$5:$D$72,CLUBS!$B29,'CA H'!$AE$5:$AE$72,"&gt;0")+COUNTIFS('JU F'!$D$5:$D$72,CLUBS!$B29,'JU F'!$AE$5:$AE$72,"&gt;0")+COUNTIFS('JU H'!$D$5:$D$72,CLUBS!$B29,'JU H'!$AE$5:$AE$72,"&gt;0")</f>
        <v>0</v>
      </c>
      <c r="AD29" s="26">
        <f>SUMIF('MP F'!$D$5:$D$72,CLUBS!$B29,'MP F'!$AF$5:$AF$72)+SUMIF('MP H'!$D$5:$D$72,CLUBS!$B29,'MP H'!$AF$5:$AF$72)+SUMIF('PO F'!$D$5:$D$72,CLUBS!$B29,'PO F'!$AF$5:$AF$72)+SUMIF('PO H'!$D$5:$D$72,CLUBS!$B29,'PO H'!$AF$5:$AF$72)+SUMIF('PU F'!$D$5:$D$72,CLUBS!$B29,'PU F'!$AF$5:$AF$72)+SUMIF('PU H'!$D$5:$D$72,CLUBS!$B29,'PU H'!$AF$5:$AF$72)+SUMIF('BE F'!$D$5:$D$72,CLUBS!$B29,'BE F'!$AF$5:$AF$72)+SUMIF('BE H'!$D$5:$D$72,CLUBS!$B29,'BE H'!$AF$5:$AF$72)+SUMIF('MI F'!$D$5:$D$72,CLUBS!$B29,'MI F'!$AF$5:$AF$72)+SUMIF('MI H'!$D$5:$D$72,CLUBS!$B29,'MI H'!$AF$5:$AF$72)+SUMIF('CA F'!$D$5:$D$72,CLUBS!$B29,'CA F'!$AF$5:$AF$72)+SUMIF('CA H'!$D$5:$D$72,CLUBS!$B29,'CA H'!$AF$5:$AF$72)+SUMIF('JU F'!$D$5:$D$72,CLUBS!$B29,'JU F'!$AF$5:$AF$72)+SUMIF('JU H'!$D$5:$D$72,CLUBS!$B29,'JU H'!$AF$5:$AF$72)</f>
        <v>0</v>
      </c>
      <c r="AE29" s="26">
        <f>COUNTIFS('MP F'!$D$5:$D$72,CLUBS!$B29,'MP F'!$AG$5:$AG$72,"&gt;0")+COUNTIFS('MP H'!$D$5:$D$72,CLUBS!$B29,'MP H'!$AG$5:$AG$72,"&gt;0")+COUNTIFS('PO F'!$D$5:$D$72,CLUBS!$B29,'PO F'!$AG$5:$AG$72,"&gt;0")+COUNTIFS('PO H'!$D$5:$D$72,CLUBS!$B29,'PO H'!$AG$5:$AG$72,"&gt;0")+COUNTIFS('PU F'!$D$5:$D$72,CLUBS!$B29,'PU F'!$AG$5:$AG$72,"&gt;0")+COUNTIFS('PU H'!$D$5:$D$72,CLUBS!$B29,'PU H'!$AG$5:$AG$72,"&gt;0")+COUNTIFS('BE F'!$D$5:$D$72,CLUBS!$B29,'BE F'!$AG$5:$AG$72,"&gt;0")+COUNTIFS('BE H'!$D$5:$D$72,CLUBS!$B29,'BE H'!$AG$5:$AG$72,"&gt;0")+COUNTIFS('MI F'!$D$5:$D$72,CLUBS!$B29,'MI F'!$AG$5:$AG$72,"&gt;0")+COUNTIFS('MI H'!$D$5:$D$72,CLUBS!$B29,'MI H'!$AG$5:$AG$72,"&gt;0")+COUNTIFS('CA F'!$D$5:$D$72,CLUBS!$B29,'CA F'!$AG$5:$AG$72,"&gt;0")+COUNTIFS('CA H'!$D$5:$D$72,CLUBS!$B29,'CA H'!$AG$5:$AG$72,"&gt;0")+COUNTIFS('JU F'!$D$5:$D$72,CLUBS!$B29,'JU F'!$AG$5:$AG$72,"&gt;0")+COUNTIFS('JU H'!$D$5:$D$72,CLUBS!$B29,'JU H'!$AG$5:$AG$72,"&gt;0")</f>
        <v>0</v>
      </c>
      <c r="AF29" s="26">
        <f>SUMIF('MP F'!$D$5:$D$72,CLUBS!$B29,'MP F'!$AH$5:$AH$72)+SUMIF('MP H'!$D$5:$D$72,CLUBS!$B29,'MP H'!$AH$5:$AH$72)+SUMIF('PO F'!$D$5:$D$72,CLUBS!$B29,'PO F'!$AH$5:$AH$72)+SUMIF('PO H'!$D$5:$D$72,CLUBS!$B29,'PO H'!$AH$5:$AH$72)+SUMIF('PU F'!$D$5:$D$72,CLUBS!$B29,'PU F'!$AH$5:$AH$72)+SUMIF('PU H'!$D$5:$D$72,CLUBS!$B29,'PU H'!$AH$5:$AH$72)+SUMIF('BE F'!$D$5:$D$72,CLUBS!$B29,'BE F'!$AH$5:$AH$72)+SUMIF('BE H'!$D$5:$D$72,CLUBS!$B29,'BE H'!$AH$5:$AH$72)+SUMIF('MI F'!$D$5:$D$72,CLUBS!$B29,'MI F'!$AH$5:$AH$72)+SUMIF('MI H'!$D$5:$D$72,CLUBS!$B29,'MI H'!$AH$5:$AH$72)+SUMIF('CA F'!$D$5:$D$72,CLUBS!$B29,'CA F'!$AH$5:$AH$72)+SUMIF('CA H'!$D$5:$D$72,CLUBS!$B29,'CA H'!$AH$5:$AH$72)+SUMIF('JU F'!$D$5:$D$72,CLUBS!$B29,'JU F'!$AH$5:$AH$72)+SUMIF('JU H'!$D$5:$D$72,CLUBS!$B29,'JU H'!$AH$5:$AH$72)</f>
        <v>0</v>
      </c>
      <c r="AG29" s="16">
        <f t="shared" si="2"/>
        <v>0</v>
      </c>
      <c r="AH29" s="28">
        <f t="shared" si="3"/>
        <v>0</v>
      </c>
      <c r="AI29" s="29">
        <f t="shared" si="4"/>
        <v>0</v>
      </c>
      <c r="AJ29" s="14">
        <f>COUNTIF('Licenciés Jeunes 2023'!F:F,CLUBS!B29)</f>
        <v>0</v>
      </c>
      <c r="AK29" s="27">
        <f t="shared" si="5"/>
        <v>0</v>
      </c>
      <c r="AL29" s="22"/>
    </row>
    <row r="30" spans="1:38" ht="13.5">
      <c r="A30" s="34">
        <f t="shared" si="0"/>
        <v>16</v>
      </c>
      <c r="B30" s="62" t="s">
        <v>1153</v>
      </c>
      <c r="C30" s="14">
        <f>COUNTIFS('MP F'!$D$5:$D$72,CLUBS!$B30,'MP F'!$E$5:$E$72,"&gt;0")+COUNTIFS('MP H'!$D$5:$D$72,CLUBS!$B30,'MP H'!$E$5:$E$72,"&gt;0")+COUNTIFS('PO F'!$D$5:$D$72,CLUBS!$B30,'PO F'!$E$5:$E$72,"&gt;0")+COUNTIFS('PO H'!$D$5:$D$72,CLUBS!$B30,'PO H'!$E$5:$E$72,"&gt;0")+COUNTIFS('PU F'!$D$5:$D$72,CLUBS!$B30,'PU F'!$E$5:$E$72,"&gt;0")+COUNTIFS('PU H'!$D$5:$D$72,CLUBS!$B30,'PU H'!$E$5:$E$72,"&gt;0")+COUNTIFS('BE F'!$D$5:$D$72,CLUBS!$B30,'BE F'!$E$5:$E$72,"&gt;0")+COUNTIFS('BE H'!$D$5:$D$72,CLUBS!$B30,'BE H'!$E$5:$E$72,"&gt;0")+COUNTIFS('MI F'!$D$5:$D$72,CLUBS!$B30,'MI F'!$E$5:$E$72,"&gt;0")+COUNTIFS('MI H'!$D$5:$D$72,CLUBS!$B30,'MI H'!$E$5:$E$72,"&gt;0")+COUNTIFS('CA F'!$D$5:$D$72,CLUBS!$B30,'CA F'!$E$5:$E$72,"&gt;0")+COUNTIFS('CA H'!$D$5:$D$72,CLUBS!$B30,'CA H'!$E$5:$E$72,"&gt;0")+COUNTIFS('JU F'!$D$5:$D$72,CLUBS!$B30,'JU F'!$E$5:$E$72,"&gt;0")+COUNTIFS('JU H'!$D$5:$D$72,CLUBS!$B30,'JU H'!$E$5:$E$72,"&gt;0")</f>
        <v>0</v>
      </c>
      <c r="D30" s="27">
        <f>SUMIF('MP F'!$D$5:$D$72,CLUBS!$B30,'MP F'!$F$5:$F$72)+SUMIF('MP H'!$D$5:$D$72,CLUBS!$B30,'MP H'!$F$5:$F$72)+SUMIF('PO F'!$D$5:$D$72,CLUBS!$B30,'PO F'!$F$5:$F$72)+SUMIF('PO H'!$D$5:$D$72,CLUBS!$B30,'PO H'!$F$5:$F$72)+SUMIF('PU F'!$D$5:$D$72,CLUBS!$B30,'PU F'!$F$5:$F$72)+SUMIF('PU H'!$D$5:$D$72,CLUBS!$B30,'PU H'!$F$5:$F$72)+SUMIF('BE F'!$D$5:$D$72,CLUBS!$B30,'BE F'!$F$5:$F$72)+SUMIF('BE H'!$D$5:$D$72,CLUBS!$B30,'BE H'!$F$5:$F$72)+SUMIF('MI F'!$D$5:$D$72,CLUBS!$B30,'MI F'!$F$5:$F$72)+SUMIF('MI H'!$D$5:$D$72,CLUBS!$B30,'MI H'!$F$5:$F$72)+SUMIF('CA F'!$D$5:$D$72,CLUBS!$B30,'CA F'!$F$5:$F$72)+SUMIF('CA H'!$D$5:$D$72,CLUBS!$B30,'CA H'!$F$5:$F$72)+SUMIF('JU F'!$D$5:$D$72,CLUBS!$B30,'JU F'!$F$5:$F$72)+SUMIF('JU H'!$D$5:$D$72,CLUBS!$B30,'JU H'!$F$5:$F$72)</f>
        <v>0</v>
      </c>
      <c r="E30" s="67">
        <f>COUNTIFS('MP F'!$D$5:$D$72,CLUBS!$B30,'MP F'!$G$5:$G$72,"&gt;0")+COUNTIFS('MP H'!$D$5:$D$72,CLUBS!$B30,'MP H'!$G$5:$G$72,"&gt;0")+COUNTIFS('PO F'!$D$5:$D$72,CLUBS!$B30,'PO F'!$G$5:$G$72,"&gt;0")+COUNTIFS('PO H'!$D$5:$D$72,CLUBS!$B30,'PO H'!$G$5:$G$72,"&gt;0")+COUNTIFS('PU F'!$D$5:$D$72,CLUBS!$B30,'PU F'!$G$5:$G$72,"&gt;0")+COUNTIFS('PU H'!$D$5:$D$72,CLUBS!$B30,'PU H'!$G$5:$G$72,"&gt;0")+COUNTIFS('BE F'!$D$5:$D$72,CLUBS!$B30,'BE F'!$G$5:$G$72,"&gt;0")+COUNTIFS('BE H'!$D$5:$D$72,CLUBS!$B30,'BE H'!$G$5:$G$72,"&gt;0")+COUNTIFS('MI F'!$D$5:$D$72,CLUBS!$B30,'MI F'!$G$5:$G$72,"&gt;0")+COUNTIFS('MI H'!$D$5:$D$72,CLUBS!$B30,'MI H'!$G$5:$G$72,"&gt;0")+COUNTIFS('CA F'!$D$5:$D$72,CLUBS!$B30,'CA F'!$G$5:$G$72,"&gt;0")+COUNTIFS('CA H'!$D$5:$D$72,CLUBS!$B30,'CA H'!$G$5:$G$72,"&gt;0")+COUNTIFS('JU F'!$D$5:$D$72,CLUBS!$B30,'JU F'!$G$5:$G$72,"&gt;0")+COUNTIFS('JU H'!$D$5:$D$72,CLUBS!$B30,'JU H'!$G$5:$G$72,"&gt;0")</f>
        <v>0</v>
      </c>
      <c r="F30" s="68">
        <f>SUMIF('MP F'!$D$5:$D$72,CLUBS!$B30,'MP F'!$H$5:$H$72)+SUMIF('MP H'!$D$5:$D$72,CLUBS!$B30,'MP H'!$H$5:$H$72)+SUMIF('PO F'!$D$5:$D$72,CLUBS!$B30,'PO F'!$H$5:$H$72)+SUMIF('PO H'!$D$5:$D$72,CLUBS!$B30,'PO H'!$H$5:$H$72)+SUMIF('PU F'!$D$5:$D$72,CLUBS!$B30,'PU F'!$H$5:$H$72)+SUMIF('PU H'!$D$5:$D$72,CLUBS!$B30,'PU H'!$H$5:$H$72)+SUMIF('BE F'!$D$5:$D$72,CLUBS!$B30,'BE F'!$H$5:$H$72)+SUMIF('BE H'!$D$5:$D$72,CLUBS!$B30,'BE H'!$H$5:$H$72)+SUMIF('MI F'!$D$5:$D$72,CLUBS!$B30,'MI F'!$H$5:$H$72)+SUMIF('MI H'!$D$5:$D$72,CLUBS!$B30,'MI H'!$H$5:$H$72)+SUMIF('CA F'!$D$5:$D$72,CLUBS!$B30,'CA F'!$H$5:$H$72)+SUMIF('CA H'!$D$5:$D$72,CLUBS!$B30,'CA H'!$H$5:$H$72)+SUMIF('JU F'!$D$5:$D$72,CLUBS!$B30,'JU F'!$H$5:$H$72)+SUMIF('JU H'!$D$5:$D$72,CLUBS!$B30,'JU H'!$H$5:$H$72)</f>
        <v>0</v>
      </c>
      <c r="G30" s="14">
        <f>COUNTIFS('MP F'!$D$5:$D$72,CLUBS!$B30,'MP F'!$I$5:$I$72,"&gt;0")+COUNTIFS('MP H'!$D$5:$D$72,CLUBS!$B30,'MP H'!$I$5:$I$72,"&gt;0")+COUNTIFS('PO F'!$D$5:$D$72,CLUBS!$B30,'PO F'!$I$5:$I$72,"&gt;0")+COUNTIFS('PO H'!$D$5:$D$72,CLUBS!$B30,'PO H'!$I$5:$I$72,"&gt;0")+COUNTIFS('PU F'!$D$5:$D$72,CLUBS!$B30,'PU F'!$I$5:$I$72,"&gt;0")+COUNTIFS('PU H'!$D$5:$D$72,CLUBS!$B30,'PU H'!$I$5:$I$72,"&gt;0")+COUNTIFS('BE F'!$D$5:$D$72,CLUBS!$B30,'BE F'!$I$5:$I$72,"&gt;0")+COUNTIFS('BE H'!$D$5:$D$72,CLUBS!$B30,'BE H'!$I$5:$I$72,"&gt;0")+COUNTIFS('MI F'!$D$5:$D$72,CLUBS!$B30,'MI F'!$I$5:$I$72,"&gt;0")+COUNTIFS('MI H'!$D$5:$D$72,CLUBS!$B30,'MI H'!$I$5:$I$72,"&gt;0")+COUNTIFS('CA F'!$D$5:$D$72,CLUBS!$B30,'CA F'!$I$5:$I$72,"&gt;0")+COUNTIFS('CA H'!$D$5:$D$72,CLUBS!$B30,'CA H'!$I$5:$I$72,"&gt;0")+COUNTIFS('JU F'!$D$5:$D$72,CLUBS!$B30,'JU F'!$I$5:$I$72,"&gt;0")+COUNTIFS('JU H'!$D$5:$D$72,CLUBS!$B30,'JU H'!$I$5:$I$72,"&gt;0")</f>
        <v>0</v>
      </c>
      <c r="H30" s="26">
        <f>SUMIF('MP F'!$D$5:$D$72,CLUBS!$B30,'MP F'!$J$5:$J$72)+SUMIF('MP H'!$D$5:$D$72,CLUBS!$B30,'MP H'!$J$5:$J$72)+SUMIF('PO F'!$D$5:$D$72,CLUBS!$B30,'PO F'!$J$5:$J$72)+SUMIF('PO H'!$D$5:$D$72,CLUBS!$B30,'PO H'!$J$5:$J$72)+SUMIF('PU F'!$D$5:$D$72,CLUBS!$B30,'PU F'!$J$5:$J$72)+SUMIF('PU H'!$D$5:$D$72,CLUBS!$B30,'PU H'!$J$5:$J$72)+SUMIF('BE F'!$D$5:$D$72,CLUBS!$B30,'BE F'!$J$5:$J$72)+SUMIF('BE H'!$D$5:$D$72,CLUBS!$B30,'BE H'!$J$5:$J$72)+SUMIF('MI F'!$D$5:$D$72,CLUBS!$B30,'MI F'!$J$5:$J$72)+SUMIF('MI H'!$D$5:$D$72,CLUBS!$B30,'MI H'!$J$5:$J$72)+SUMIF('CA F'!$D$5:$D$72,CLUBS!$B30,'CA F'!$J$5:$J$72)+SUMIF('CA H'!$D$5:$D$72,CLUBS!$B30,'CA H'!$J$5:$J$72)+SUMIF('JU F'!$D$5:$D$72,CLUBS!$B30,'JU F'!$J$5:$J$72)+SUMIF('JU H'!$D$5:$D$72,CLUBS!$B30,'JU H'!$J$5:$J$72)</f>
        <v>0</v>
      </c>
      <c r="I30" s="67">
        <f>COUNTIFS('MP F'!$D$5:$D$72,CLUBS!$B30,'MP F'!$K$5:$K$72,"&gt;0")+COUNTIFS('MP H'!$D$5:$D$72,CLUBS!$B30,'MP H'!$K$5:$K$72,"&gt;0")+COUNTIFS('PO F'!$D$5:$D$72,CLUBS!$B30,'PO F'!$K$5:$K$72,"&gt;0")+COUNTIFS('PO H'!$D$5:$D$72,CLUBS!$B30,'PO H'!$K$5:$K$72,"&gt;0")+COUNTIFS('PU F'!$D$5:$D$72,CLUBS!$B30,'PU F'!$K$5:$K$72,"&gt;0")+COUNTIFS('PU H'!$D$5:$D$72,CLUBS!$B30,'PU H'!$K$5:$K$72,"&gt;0")+COUNTIFS('BE F'!$D$5:$D$72,CLUBS!$B30,'BE F'!$K$5:$K$72,"&gt;0")+COUNTIFS('BE H'!$D$5:$D$72,CLUBS!$B30,'BE H'!$K$5:$K$72,"&gt;0")+COUNTIFS('MI F'!$D$5:$D$72,CLUBS!$B30,'MI F'!$K$5:$K$72,"&gt;0")+COUNTIFS('MI H'!$D$5:$D$72,CLUBS!$B30,'MI H'!$K$5:$K$72,"&gt;0")+COUNTIFS('CA F'!$D$5:$D$72,CLUBS!$B30,'CA F'!$K$5:$K$72,"&gt;0")+COUNTIFS('CA H'!$D$5:$D$72,CLUBS!$B30,'CA H'!$K$5:$K$72,"&gt;0")+COUNTIFS('JU F'!$D$5:$D$72,CLUBS!$B30,'JU F'!$K$5:$K$72,"&gt;0")+COUNTIFS('JU H'!$D$5:$D$72,CLUBS!$B30,'JU H'!$K$5:$K$72,"&gt;0")</f>
        <v>0</v>
      </c>
      <c r="J30" s="67">
        <f>SUMIF('MP F'!$D$5:$D$72,CLUBS!$B30,'MP F'!$L$5:$L$72)+SUMIF('MP H'!$D$5:$D$72,CLUBS!$B30,'MP H'!$L$5:$L$72)+SUMIF('PO F'!$D$5:$D$72,CLUBS!$B30,'PO F'!$L$5:$L$72)+SUMIF('PO H'!$D$5:$D$72,CLUBS!$B30,'PO H'!$L$5:$L$72)+SUMIF('PU F'!$D$5:$D$72,CLUBS!$B30,'PU F'!$L$5:$L$72)+SUMIF('PU H'!$D$5:$D$72,CLUBS!$B30,'PU H'!$L$5:$L$72)+SUMIF('BE F'!$D$5:$D$72,CLUBS!$B30,'BE F'!$L$5:$L$72)+SUMIF('BE H'!$D$5:$D$72,CLUBS!$B30,'BE H'!$L$5:$L$72)+SUMIF('MI F'!$D$5:$D$72,CLUBS!$B30,'MI F'!$L$5:$L$72)+SUMIF('MI H'!$D$5:$D$72,CLUBS!$B30,'MI H'!$L$5:$L$72)+SUMIF('CA F'!$D$5:$D$72,CLUBS!$B30,'CA F'!$L$5:$L$72)+SUMIF('CA H'!$D$5:$D$72,CLUBS!$B30,'CA H'!$L$5:$L$72)+SUMIF('JU F'!$D$5:$D$72,CLUBS!$B30,'JU F'!$L$5:$L$72)+SUMIF('JU H'!$D$5:$D$72,CLUBS!$B30,'JU H'!$L$5:$L$72)</f>
        <v>0</v>
      </c>
      <c r="K30" s="26">
        <f>COUNTIFS('MP F'!$D$5:$D$72,CLUBS!$B30,'MP F'!$M$5:$M$72,"&gt;0")+COUNTIFS('MP H'!$D$5:$D$72,CLUBS!$B30,'MP H'!$M$5:$M$72,"&gt;0")+COUNTIFS('PO F'!$D$5:$D$72,CLUBS!$B30,'PO F'!$M$5:$M$72,"&gt;0")+COUNTIFS('PO H'!$D$5:$D$72,CLUBS!$B30,'PO H'!$M$5:$M$72,"&gt;0")+COUNTIFS('PU F'!$D$5:$D$72,CLUBS!$B30,'PU F'!$M$5:$M$72,"&gt;0")+COUNTIFS('PU H'!$D$5:$D$72,CLUBS!$B30,'PU H'!$M$5:$M$72,"&gt;0")+COUNTIFS('BE F'!$D$5:$D$72,CLUBS!$B30,'BE F'!$M$5:$M$72,"&gt;0")+COUNTIFS('BE H'!$D$5:$D$72,CLUBS!$B30,'BE H'!$M$5:$M$72,"&gt;0")+COUNTIFS('MI F'!$D$5:$D$72,CLUBS!$B30,'MI F'!$M$5:$M$72,"&gt;0")+COUNTIFS('MI H'!$D$5:$D$72,CLUBS!$B30,'MI H'!$M$5:$M$72,"&gt;0")+COUNTIFS('CA F'!$D$5:$D$72,CLUBS!$B30,'CA F'!$M$5:$M$72,"&gt;0")+COUNTIFS('CA H'!$D$5:$D$72,CLUBS!$B30,'CA H'!$M$5:$M$72,"&gt;0")+COUNTIFS('JU F'!$D$5:$D$72,CLUBS!$B30,'JU F'!$M$5:$M$72,"&gt;0")+COUNTIFS('JU H'!$D$5:$D$72,CLUBS!$B30,'JU H'!$M$5:$M$72,"&gt;0")</f>
        <v>0</v>
      </c>
      <c r="L30" s="26">
        <f>SUMIF('MP F'!$D$5:$D$72,CLUBS!$B30,'MP F'!$N$5:$N$72)+SUMIF('MP H'!$D$5:$D$72,CLUBS!$B30,'MP H'!$N$5:$N$72)+SUMIF('PO F'!$D$5:$D$72,CLUBS!$B30,'PO F'!$N$5:$N$72)+SUMIF('PO H'!$D$5:$D$72,CLUBS!$B30,'PO H'!$N$5:$N$72)+SUMIF('PU F'!$D$5:$D$72,CLUBS!$B30,'PU F'!$N$5:$N$72)+SUMIF('PU H'!$D$5:$D$72,CLUBS!$B30,'PU H'!$N$5:$N$72)+SUMIF('BE F'!$D$5:$D$72,CLUBS!$B30,'BE F'!$N$5:$N$72)+SUMIF('BE H'!$D$5:$D$72,CLUBS!$B30,'BE H'!$N$5:$N$72)+SUMIF('MI F'!$D$5:$D$72,CLUBS!$B30,'MI F'!$N$5:$N$72)+SUMIF('MI H'!$D$5:$D$72,CLUBS!$B30,'MI H'!$N$5:$N$72)+SUMIF('CA F'!$D$5:$D$72,CLUBS!$B30,'CA F'!$N$5:$N$72)+SUMIF('CA H'!$D$5:$D$72,CLUBS!$B30,'CA H'!$N$5:$N$72)+SUMIF('JU F'!$D$5:$D$72,CLUBS!$B30,'JU F'!$N$5:$N$72)+SUMIF('JU H'!$D$5:$D$72,CLUBS!$B30,'JU H'!$N$5:$N$72)</f>
        <v>0</v>
      </c>
      <c r="M30" s="67">
        <f>COUNTIFS('MP F'!$D$5:$D$72,CLUBS!$B30,'MP F'!$O$5:$O$72,"&gt;0")+COUNTIFS('MP H'!$D$5:$D$72,CLUBS!$B30,'MP H'!$O$5:$O$72,"&gt;0")+COUNTIFS('PO F'!$D$5:$D$72,CLUBS!$B30,'PO F'!$O$5:$O$72,"&gt;0")+COUNTIFS('PO H'!$D$5:$D$72,CLUBS!$B30,'PO H'!$O$5:$O$72,"&gt;0")+COUNTIFS('PU F'!$D$5:$D$72,CLUBS!$B30,'PU F'!$O$5:$O$72,"&gt;0")+COUNTIFS('PU H'!$D$5:$D$72,CLUBS!$B30,'PU H'!$O$5:$O$72,"&gt;0")+COUNTIFS('BE F'!$D$5:$D$72,CLUBS!$B30,'BE F'!$O$5:$O$72,"&gt;0")+COUNTIFS('BE H'!$D$5:$D$72,CLUBS!$B30,'BE H'!$O$5:$O$72,"&gt;0")+COUNTIFS('MI F'!$D$5:$D$72,CLUBS!$B30,'MI F'!$O$5:$O$72,"&gt;0")+COUNTIFS('MI H'!$D$5:$D$72,CLUBS!$B30,'MI H'!$O$5:$O$72,"&gt;0")+COUNTIFS('CA F'!$D$5:$D$72,CLUBS!$B30,'CA F'!$O$5:$O$72,"&gt;0")+COUNTIFS('CA H'!$D$5:$D$72,CLUBS!$B30,'CA H'!$O$5:$O$72,"&gt;0")+COUNTIFS('JU F'!$D$5:$D$72,CLUBS!$B30,'JU F'!$O$5:$O$72,"&gt;0")+COUNTIFS('JU H'!$D$5:$D$72,CLUBS!$B30,'JU H'!$O$5:$O$72,"&gt;0")</f>
        <v>0</v>
      </c>
      <c r="N30" s="67">
        <f>SUMIF('MP F'!$D$5:$D$72,CLUBS!$B30,'MP F'!$P$5:$P$72)+SUMIF('MP H'!$D$5:$D$72,CLUBS!$B30,'MP H'!$P$5:$P$72)+SUMIF('PO F'!$D$5:$D$72,CLUBS!$B30,'PO F'!$P$5:$P$72)+SUMIF('PO H'!$D$5:$D$72,CLUBS!$B30,'PO H'!$P$5:$P$72)+SUMIF('PU F'!$D$5:$D$72,CLUBS!$B30,'PU F'!$P$5:$P$72)+SUMIF('PU H'!$D$5:$D$72,CLUBS!$B30,'PU H'!$P$5:$P$72)+SUMIF('BE F'!$D$5:$D$72,CLUBS!$B30,'BE F'!$P$5:$P$72)+SUMIF('BE H'!$D$5:$D$72,CLUBS!$B30,'BE H'!$P$5:$P$72)+SUMIF('MI F'!$D$5:$D$72,CLUBS!$B30,'MI F'!$P$5:$P$72)+SUMIF('MI H'!$D$5:$D$72,CLUBS!$B30,'MI H'!$P$5:$P$72)+SUMIF('CA F'!$D$5:$D$72,CLUBS!$B30,'CA F'!$P$5:$P$72)+SUMIF('CA H'!$D$5:$D$72,CLUBS!$B30,'CA H'!$P$5:$P$72)+SUMIF('JU F'!$D$5:$D$72,CLUBS!$B30,'JU F'!$P$5:$P$72)+SUMIF('JU H'!$D$5:$D$72,CLUBS!$B30,'JU H'!$P$5:$P$72)</f>
        <v>0</v>
      </c>
      <c r="O30" s="26">
        <f>COUNTIFS('MP F'!$D$5:$D$72,CLUBS!$B30,'MP F'!$Q$5:$Q$72,"&gt;0")+COUNTIFS('MP H'!$D$5:$D$72,CLUBS!$B30,'MP H'!$Q$5:$Q$72,"&gt;0")+COUNTIFS('PO F'!$D$5:$D$72,CLUBS!$B30,'PO F'!$Q$5:$Q$72,"&gt;0")+COUNTIFS('PO H'!$D$5:$D$72,CLUBS!$B30,'PO H'!$Q$5:$Q$72,"&gt;0")+COUNTIFS('PU F'!$D$5:$D$72,CLUBS!$B30,'PU F'!$Q$5:$Q$72,"&gt;0")+COUNTIFS('PU H'!$D$5:$D$72,CLUBS!$B30,'PU H'!$Q$5:$Q$72,"&gt;0")+COUNTIFS('BE F'!$D$5:$D$72,CLUBS!$B30,'BE F'!$Q$5:$Q$72,"&gt;0")+COUNTIFS('BE H'!$D$5:$D$72,CLUBS!$B30,'BE H'!$Q$5:$Q$72,"&gt;0")+COUNTIFS('MI F'!$D$5:$D$72,CLUBS!$B30,'MI F'!$Q$5:$Q$72,"&gt;0")+COUNTIFS('MI H'!$D$5:$D$72,CLUBS!$B30,'MI H'!$Q$5:$Q$72,"&gt;0")+COUNTIFS('CA F'!$D$5:$D$72,CLUBS!$B30,'CA F'!$Q$5:$Q$72,"&gt;0")+COUNTIFS('CA H'!$D$5:$D$72,CLUBS!$B30,'CA H'!$Q$5:$Q$72,"&gt;0")+COUNTIFS('JU F'!$D$5:$D$72,CLUBS!$B30,'JU F'!$Q$5:$Q$72,"&gt;0")+COUNTIFS('JU H'!$D$5:$D$72,CLUBS!$B30,'JU H'!$Q$5:$Q$72,"&gt;0")</f>
        <v>0</v>
      </c>
      <c r="P30" s="26">
        <f>SUMIF('MP F'!$D$5:$D$72,CLUBS!$B30,'MP F'!$R$5:$R$72)+SUMIF('MP H'!$D$5:$D$72,CLUBS!$B30,'MP H'!$R$5:$R$72)+SUMIF('PO F'!$D$5:$D$72,CLUBS!$B30,'PO F'!$R$5:$R$72)+SUMIF('PO H'!$D$5:$D$72,CLUBS!$B30,'PO H'!$R$5:$R$72)+SUMIF('PU F'!$D$5:$D$72,CLUBS!$B30,'PU F'!$R$5:$R$72)+SUMIF('PU H'!$D$5:$D$72,CLUBS!$B30,'PU H'!$R$5:$R$72)+SUMIF('BE F'!$D$5:$D$72,CLUBS!$B30,'BE F'!$R$5:$R$72)+SUMIF('BE H'!$D$5:$D$72,CLUBS!$B30,'BE H'!$R$5:$R$72)+SUMIF('MI F'!$D$5:$D$72,CLUBS!$B30,'MI F'!$R$5:$R$72)+SUMIF('MI H'!$D$5:$D$72,CLUBS!$B30,'MI H'!$R$5:$R$72)+SUMIF('CA F'!$D$5:$D$72,CLUBS!$B30,'CA F'!$R$5:$R$72)+SUMIF('CA H'!$D$5:$D$72,CLUBS!$B30,'CA H'!$R$5:$R$72)+SUMIF('JU F'!$D$5:$D$72,CLUBS!$B30,'JU F'!$R$5:$R$72)+SUMIF('JU H'!$D$5:$D$72,CLUBS!$B30,'JU H'!$R$5:$R$72)</f>
        <v>0</v>
      </c>
      <c r="Q30" s="67">
        <f>COUNTIFS('MP F'!$D$5:$D$72,CLUBS!$B30,'MP F'!$S$5:$S$72,"&gt;0")+COUNTIFS('MP H'!$D$5:$D$72,CLUBS!$B30,'MP H'!$S$5:$S$72,"&gt;0")+COUNTIFS('PO F'!$D$5:$D$72,CLUBS!$B30,'PO F'!$S$5:$S$72,"&gt;0")+COUNTIFS('PO H'!$D$5:$D$72,CLUBS!$B30,'PO H'!$S$5:$S$72,"&gt;0")+COUNTIFS('PU F'!$D$5:$D$72,CLUBS!$B30,'PU F'!$S$5:$S$72,"&gt;0")+COUNTIFS('PU H'!$D$5:$D$72,CLUBS!$B30,'PU H'!$S$5:$S$72,"&gt;0")+COUNTIFS('BE F'!$D$5:$D$72,CLUBS!$B30,'BE F'!$S$5:$S$72,"&gt;0")+COUNTIFS('BE H'!$D$5:$D$72,CLUBS!$B30,'BE H'!$S$5:$S$72,"&gt;0")+COUNTIFS('MI F'!$D$5:$D$72,CLUBS!$B30,'MI F'!$S$5:$S$72,"&gt;0")+COUNTIFS('MI H'!$D$5:$D$72,CLUBS!$B30,'MI H'!$S$5:$S$72,"&gt;0")+COUNTIFS('CA F'!$D$5:$D$72,CLUBS!$B30,'CA F'!$S$5:$S$72,"&gt;0")+COUNTIFS('CA H'!$D$5:$D$72,CLUBS!$B30,'CA H'!$S$5:$S$72,"&gt;0")+COUNTIFS('JU F'!$D$5:$D$72,CLUBS!$B30,'JU F'!$S$5:$S$72,"&gt;0")+COUNTIFS('JU H'!$D$5:$D$72,CLUBS!$B30,'JU H'!$S$5:$S$72,"&gt;0")</f>
        <v>0</v>
      </c>
      <c r="R30" s="67">
        <f>SUMIF('MP F'!$D$5:$D$72,CLUBS!$B30,'MP F'!$T$5:$T$72)+SUMIF('MP H'!$D$5:$D$72,CLUBS!$B30,'MP H'!$T$5:$T$72)+SUMIF('PO F'!$D$5:$D$72,CLUBS!$B30,'PO F'!$T$5:$T$72)+SUMIF('PO H'!$D$5:$D$72,CLUBS!$B30,'PO H'!$T$5:$T$72)+SUMIF('PU F'!$D$5:$D$72,CLUBS!$B30,'PU F'!$T$5:$T$72)+SUMIF('PU H'!$D$5:$D$72,CLUBS!$B30,'PU H'!$T$5:$T$72)+SUMIF('BE F'!$D$5:$D$72,CLUBS!$B30,'BE F'!$T$5:$T$72)+SUMIF('BE H'!$D$5:$D$72,CLUBS!$B30,'BE H'!$T$5:$T$72)+SUMIF('MI F'!$D$5:$D$72,CLUBS!$B30,'MI F'!$T$5:$T$72)+SUMIF('MI H'!$D$5:$D$72,CLUBS!$B30,'MI H'!$T$5:$T$72)+SUMIF('CA F'!$D$5:$D$72,CLUBS!$B30,'CA F'!$T$5:$T$72)+SUMIF('CA H'!$D$5:$D$72,CLUBS!$B30,'CA H'!$T$5:$T$72)+SUMIF('JU F'!$D$5:$D$72,CLUBS!$B30,'JU F'!$T$5:$T$72)+SUMIF('JU H'!$D$5:$D$72,CLUBS!$B30,'JU H'!$T$5:$T$72)</f>
        <v>0</v>
      </c>
      <c r="S30" s="26">
        <f>COUNTIFS('MP F'!$D$5:$D$72,CLUBS!$B30,'MP F'!$U$5:$U$72,"&gt;0")+COUNTIFS('MP H'!$D$5:$D$72,CLUBS!$B30,'MP H'!$U$5:$U$72,"&gt;0")+COUNTIFS('PO F'!$D$5:$D$72,CLUBS!$B30,'PO F'!$U$5:$U$72,"&gt;0")+COUNTIFS('PO H'!$D$5:$D$72,CLUBS!$B30,'PO H'!$U$5:$U$72,"&gt;0")+COUNTIFS('PU F'!$D$5:$D$72,CLUBS!$B30,'PU F'!$U$5:$U$72,"&gt;0")+COUNTIFS('PU H'!$D$5:$D$72,CLUBS!$B30,'PU H'!$U$5:$U$72,"&gt;0")+COUNTIFS('BE F'!$D$5:$D$72,CLUBS!$B30,'BE F'!$U$5:$U$72,"&gt;0")+COUNTIFS('BE H'!$D$5:$D$72,CLUBS!$B30,'BE H'!$U$5:$U$72,"&gt;0")+COUNTIFS('MI F'!$D$5:$D$72,CLUBS!$B30,'MI F'!$U$5:$U$72,"&gt;0")+COUNTIFS('MI H'!$D$5:$D$72,CLUBS!$B30,'MI H'!$U$5:$U$72,"&gt;0")+COUNTIFS('CA F'!$D$5:$D$72,CLUBS!$B30,'CA F'!$U$5:$U$72,"&gt;0")+COUNTIFS('CA H'!$D$5:$D$72,CLUBS!$B30,'CA H'!$U$5:$U$72,"&gt;0")+COUNTIFS('JU F'!$D$5:$D$72,CLUBS!$B30,'JU F'!$U$5:$U$72,"&gt;0")+COUNTIFS('JU H'!$D$5:$D$72,CLUBS!$B30,'JU H'!$U$5:$U$72,"&gt;0")</f>
        <v>0</v>
      </c>
      <c r="T30" s="26">
        <f>SUMIF('MP F'!$D$5:$D$72,CLUBS!$B30,'MP F'!$V$5:$V$72)+SUMIF('MP H'!$D$5:$D$72,CLUBS!$B30,'MP H'!$V$5:$V$72)+SUMIF('PO F'!$D$5:$D$72,CLUBS!$B30,'PO F'!$V$5:$V$72)+SUMIF('PO H'!$D$5:$D$72,CLUBS!$B30,'PO H'!$V$5:$V$72)+SUMIF('PU F'!$D$5:$D$72,CLUBS!$B30,'PU F'!$V$5:$V$72)+SUMIF('PU H'!$D$5:$D$72,CLUBS!$B30,'PU H'!$V$5:$V$72)+SUMIF('BE F'!$D$5:$D$72,CLUBS!$B30,'BE F'!$V$5:$V$72)+SUMIF('BE H'!$D$5:$D$72,CLUBS!$B30,'BE H'!$V$5:$V$72)+SUMIF('MI F'!$D$5:$D$72,CLUBS!$B30,'MI F'!$V$5:$V$72)+SUMIF('MI H'!$D$5:$D$72,CLUBS!$B30,'MI H'!$V$5:$V$72)+SUMIF('CA F'!$D$5:$D$72,CLUBS!$B30,'CA F'!$V$5:$V$72)+SUMIF('CA H'!$D$5:$D$72,CLUBS!$B30,'CA H'!$V$5:$V$72)+SUMIF('JU F'!$D$5:$D$72,CLUBS!$B30,'JU F'!$V$5:$V$72)+SUMIF('JU H'!$D$5:$D$72,CLUBS!$B30,'JU H'!$V$5:$V$72)</f>
        <v>0</v>
      </c>
      <c r="U30" s="67">
        <f>COUNTIFS('MP F'!$D$5:$D$72,CLUBS!$B30,'MP F'!$W$5:$W$72,"&gt;0")+COUNTIFS('MP H'!$D$5:$D$72,CLUBS!$B30,'MP H'!$W$5:$W$72,"&gt;0")+COUNTIFS('PO F'!$D$5:$D$72,CLUBS!$B30,'PO F'!$W$5:$W$72,"&gt;0")+COUNTIFS('PO H'!$D$5:$D$72,CLUBS!$B30,'PO H'!$W$5:$W$72,"&gt;0")+COUNTIFS('PU F'!$D$5:$D$72,CLUBS!$B30,'PU F'!$W$5:$W$72,"&gt;0")+COUNTIFS('PU H'!$D$5:$D$72,CLUBS!$B30,'PU H'!$W$5:$W$72,"&gt;0")+COUNTIFS('BE F'!$D$5:$D$72,CLUBS!$B30,'BE F'!$W$5:$W$72,"&gt;0")+COUNTIFS('BE H'!$D$5:$D$72,CLUBS!$B30,'BE H'!$W$5:$W$72,"&gt;0")+COUNTIFS('MI F'!$D$5:$D$72,CLUBS!$B30,'MI F'!$W$5:$W$72,"&gt;0")+COUNTIFS('MI H'!$D$5:$D$72,CLUBS!$B30,'MI H'!$W$5:$W$72,"&gt;0")+COUNTIFS('CA F'!$D$5:$D$72,CLUBS!$B30,'CA F'!$W$5:$W$72,"&gt;0")+COUNTIFS('CA H'!$D$5:$D$72,CLUBS!$B30,'CA H'!$W$5:$W$72,"&gt;0")+COUNTIFS('JU F'!$D$5:$D$72,CLUBS!$B30,'JU F'!$W$5:$W$72,"&gt;0")+COUNTIFS('JU H'!$D$5:$D$72,CLUBS!$B30,'JU H'!$W$5:$W$72,"&gt;0")</f>
        <v>0</v>
      </c>
      <c r="V30" s="67">
        <f>SUMIF('MP F'!$D$5:$D$72,CLUBS!$B30,'MP F'!$X$5:$X$72)+SUMIF('MP H'!$D$5:$D$72,CLUBS!$B30,'MP H'!$X$5:$X$72)+SUMIF('PO F'!$D$5:$D$72,CLUBS!$B30,'PO F'!$X$5:$X$72)+SUMIF('PO H'!$D$5:$D$72,CLUBS!$B30,'PO H'!$X$5:$X$72)+SUMIF('PU F'!$D$5:$D$72,CLUBS!$B30,'PU F'!$X$5:$X$72)+SUMIF('PU H'!$D$5:$D$72,CLUBS!$B30,'PU H'!$X$5:$X$72)+SUMIF('BE F'!$D$5:$D$72,CLUBS!$B30,'BE F'!$X$5:$X$72)+SUMIF('BE H'!$D$5:$D$72,CLUBS!$B30,'BE H'!$X$5:$X$72)+SUMIF('MI F'!$D$5:$D$72,CLUBS!$B30,'MI F'!$X$5:$X$72)+SUMIF('MI H'!$D$5:$D$72,CLUBS!$B30,'MI H'!$X$5:$X$72)+SUMIF('CA F'!$D$5:$D$72,CLUBS!$B30,'CA F'!$X$5:$X$72)+SUMIF('CA H'!$D$5:$D$72,CLUBS!$B30,'CA H'!$X$5:$X$72)+SUMIF('JU F'!$D$5:$D$72,CLUBS!$B30,'JU F'!$X$5:$X$72)+SUMIF('JU H'!$D$5:$D$72,CLUBS!$B30,'JU H'!$X$5:$X$72)</f>
        <v>0</v>
      </c>
      <c r="W30" s="26">
        <f>COUNTIFS('MP F'!$D$5:$D$72,CLUBS!$B30,'MP F'!$Y$5:$Y$72,"&gt;0")+COUNTIFS('MP H'!$D$5:$D$72,CLUBS!$B30,'MP H'!$Y$5:$Y$72,"&gt;0")+COUNTIFS('PO F'!$D$5:$D$72,CLUBS!$B30,'PO F'!$Y$5:$Y$72,"&gt;0")+COUNTIFS('PO H'!$D$5:$D$72,CLUBS!$B30,'PO H'!$Y$5:$Y$72,"&gt;0")+COUNTIFS('PU F'!$D$5:$D$72,CLUBS!$B30,'PU F'!$Y$5:$Y$72,"&gt;0")+COUNTIFS('PU H'!$D$5:$D$72,CLUBS!$B30,'PU H'!$Y$5:$Y$72,"&gt;0")+COUNTIFS('BE F'!$D$5:$D$72,CLUBS!$B30,'BE F'!$Y$5:$Y$72,"&gt;0")+COUNTIFS('BE H'!$D$5:$D$72,CLUBS!$B30,'BE H'!$Y$5:$Y$72,"&gt;0")+COUNTIFS('MI F'!$D$5:$D$72,CLUBS!$B30,'MI F'!$Y$5:$Y$72,"&gt;0")+COUNTIFS('MI H'!$D$5:$D$72,CLUBS!$B30,'MI H'!$Y$5:$Y$72,"&gt;0")+COUNTIFS('CA F'!$D$5:$D$72,CLUBS!$B30,'CA F'!$Y$5:$Y$72,"&gt;0")+COUNTIFS('CA H'!$D$5:$D$72,CLUBS!$B30,'CA H'!$Y$5:$Y$72,"&gt;0")+COUNTIFS('JU F'!$D$5:$D$72,CLUBS!$B30,'JU F'!$Y$5:$Y$72,"&gt;0")+COUNTIFS('JU H'!$D$5:$D$72,CLUBS!$B30,'JU H'!$Y$5:$Y$72,"&gt;0")</f>
        <v>0</v>
      </c>
      <c r="X30" s="26">
        <f>SUMIF('MP F'!$D$5:$D$72,CLUBS!$B30,'MP F'!$Z$5:$Z$72)+SUMIF('MP H'!$D$5:$D$72,CLUBS!$B30,'MP H'!$Z$5:$Z$72)+SUMIF('PO F'!$D$5:$D$72,CLUBS!$B30,'PO F'!$Z$5:$Z$72)+SUMIF('PO H'!$D$5:$D$72,CLUBS!$B30,'PO H'!$Z$5:$Z$72)+SUMIF('PU F'!$D$5:$D$72,CLUBS!$B30,'PU F'!$Z$5:$Z$72)+SUMIF('PU H'!$D$5:$D$72,CLUBS!$B30,'PU H'!$Z$5:$Z$72)+SUMIF('BE F'!$D$5:$D$72,CLUBS!$B30,'BE F'!$Z$5:$Z$72)+SUMIF('BE H'!$D$5:$D$72,CLUBS!$B30,'BE H'!$Z$5:$Z$72)+SUMIF('MI F'!$D$5:$D$72,CLUBS!$B30,'MI F'!$Z$5:$Z$72)+SUMIF('MI H'!$D$5:$D$72,CLUBS!$B30,'MI H'!$Z$5:$Z$72)+SUMIF('CA F'!$D$5:$D$72,CLUBS!$B30,'CA F'!$Z$5:$Z$72)+SUMIF('CA H'!$D$5:$D$72,CLUBS!$B30,'CA H'!$Z$5:$Z$72)+SUMIF('JU F'!$D$5:$D$72,CLUBS!$B30,'JU F'!$Z$5:$Z$72)+SUMIF('JU H'!$D$5:$D$72,CLUBS!$B30,'JU H'!$Z$5:$Z$72)</f>
        <v>0</v>
      </c>
      <c r="Y30" s="26">
        <f>COUNTIFS('MP F'!$D$5:$D$72,CLUBS!$B30,'MP F'!$AA$5:$AA$72,"&gt;0")+COUNTIFS('MP H'!$D$5:$D$72,CLUBS!$B30,'MP H'!$AA$5:$AA$72,"&gt;0")+COUNTIFS('PO F'!$D$5:$D$72,CLUBS!$B30,'PO F'!$AA$5:$AA$72,"&gt;0")+COUNTIFS('PO H'!$D$5:$D$72,CLUBS!$B30,'PO H'!$AA$5:$AA$72,"&gt;0")+COUNTIFS('PU F'!$D$5:$D$72,CLUBS!$B30,'PU F'!$AA$5:$AA$72,"&gt;0")+COUNTIFS('PU H'!$D$5:$D$72,CLUBS!$B30,'PU H'!$AA$5:$AA$72,"&gt;0")+COUNTIFS('BE F'!$D$5:$D$72,CLUBS!$B30,'BE F'!$AA$5:$AA$72,"&gt;0")+COUNTIFS('BE H'!$D$5:$D$72,CLUBS!$B30,'BE H'!$AA$5:$AA$72,"&gt;0")+COUNTIFS('MI F'!$D$5:$D$72,CLUBS!$B30,'MI F'!$AA$5:$AA$72,"&gt;0")+COUNTIFS('MI H'!$D$5:$D$72,CLUBS!$B30,'MI H'!$AA$5:$AA$72,"&gt;0")+COUNTIFS('CA F'!$D$5:$D$72,CLUBS!$B30,'CA F'!$AA$5:$AA$72,"&gt;0")+COUNTIFS('CA H'!$D$5:$D$72,CLUBS!$B30,'CA H'!$AA$5:$AA$72,"&gt;0")+COUNTIFS('JU F'!$D$5:$D$72,CLUBS!$B30,'JU F'!$AA$5:$AA$72,"&gt;0")+COUNTIFS('JU H'!$D$5:$D$72,CLUBS!$B30,'JU H'!$AA$5:$AA$72,"&gt;0")</f>
        <v>0</v>
      </c>
      <c r="Z30" s="26">
        <f>SUMIF('MP F'!$D$5:$D$72,CLUBS!$B30,'MP F'!$AB$5:$AB$72)+SUMIF('MP H'!$D$5:$D$72,CLUBS!$B30,'MP H'!$AB$5:$AB$72)+SUMIF('PO F'!$D$5:$D$72,CLUBS!$B30,'PO F'!$AB$5:$AB$72)+SUMIF('PO H'!$D$5:$D$72,CLUBS!$B30,'PO H'!$AB$5:$AB$72)+SUMIF('PU F'!$D$5:$D$72,CLUBS!$B30,'PU F'!$AB$5:$AB$72)+SUMIF('PU H'!$D$5:$D$72,CLUBS!$B30,'PU H'!$AB$5:$AB$72)+SUMIF('BE F'!$D$5:$D$72,CLUBS!$B30,'BE F'!$AB$5:$AB$72)+SUMIF('BE H'!$D$5:$D$72,CLUBS!$B30,'BE H'!$AB$5:$AB$72)+SUMIF('MI F'!$D$5:$D$72,CLUBS!$B30,'MI F'!$AB$5:$AB$72)+SUMIF('MI H'!$D$5:$D$72,CLUBS!$B30,'MI H'!$AB$5:$AB$72)+SUMIF('CA F'!$D$5:$D$72,CLUBS!$B30,'CA F'!$AB$5:$AB$72)+SUMIF('CA H'!$D$5:$D$72,CLUBS!$B30,'CA H'!$AB$5:$AB$72)+SUMIF('JU F'!$D$5:$D$72,CLUBS!$B30,'JU F'!$AB$5:$AB$72)+SUMIF('JU H'!$D$5:$D$72,CLUBS!$B30,'JU H'!$AB$5:$AB$72)</f>
        <v>0</v>
      </c>
      <c r="AA30" s="26">
        <f>COUNTIFS('MP F'!$D$5:$D$72,CLUBS!$B30,'MP F'!$AC$5:$AC$72,"&gt;0")+COUNTIFS('MP H'!$D$5:$D$72,CLUBS!$B30,'MP H'!$AC$5:$AC$72,"&gt;0")+COUNTIFS('PO F'!$D$5:$D$72,CLUBS!$B30,'PO F'!$AC$5:$AC$72,"&gt;0")+COUNTIFS('PO H'!$D$5:$D$72,CLUBS!$B30,'PO H'!$AC$5:$AC$72,"&gt;0")+COUNTIFS('PU F'!$D$5:$D$72,CLUBS!$B30,'PU F'!$AC$5:$AC$72,"&gt;0")+COUNTIFS('PU H'!$D$5:$D$72,CLUBS!$B30,'PU H'!$AC$5:$AC$72,"&gt;0")+COUNTIFS('BE F'!$D$5:$D$72,CLUBS!$B30,'BE F'!$AC$5:$AC$72,"&gt;0")+COUNTIFS('BE H'!$D$5:$D$72,CLUBS!$B30,'BE H'!$AC$5:$AC$72,"&gt;0")+COUNTIFS('MI F'!$D$5:$D$72,CLUBS!$B30,'MI F'!$AC$5:$AC$72,"&gt;0")+COUNTIFS('MI H'!$D$5:$D$72,CLUBS!$B30,'MI H'!$AC$5:$AC$72,"&gt;0")+COUNTIFS('CA F'!$D$5:$D$72,CLUBS!$B30,'CA F'!$AC$5:$AC$72,"&gt;0")+COUNTIFS('CA H'!$D$5:$D$72,CLUBS!$B30,'CA H'!$AC$5:$AC$72,"&gt;0")+COUNTIFS('JU F'!$D$5:$D$72,CLUBS!$B30,'JU F'!$AC$5:$AC$72,"&gt;0")+COUNTIFS('JU H'!$D$5:$D$72,CLUBS!$B30,'JU H'!$AC$5:$AC$72,"&gt;0")</f>
        <v>0</v>
      </c>
      <c r="AB30" s="26">
        <f>SUMIF('MP F'!$D$5:$D$72,CLUBS!$B30,'MP F'!$AD$5:$AD$72)+SUMIF('MP H'!$D$5:$D$72,CLUBS!$B30,'MP H'!$AD$5:$AD$72)+SUMIF('PO F'!$D$5:$D$72,CLUBS!$B30,'PO F'!$AD$5:$AD$72)+SUMIF('PO H'!$D$5:$D$72,CLUBS!$B30,'PO H'!$AD$5:$AD$72)+SUMIF('PU F'!$D$5:$D$72,CLUBS!$B30,'PU F'!$AD$5:$AD$72)+SUMIF('PU H'!$D$5:$D$72,CLUBS!$B30,'PU H'!$AD$5:$AD$72)+SUMIF('BE F'!$D$5:$D$72,CLUBS!$B30,'BE F'!$AD$5:$AD$72)+SUMIF('BE H'!$D$5:$D$72,CLUBS!$B30,'BE H'!$AD$5:$AD$72)+SUMIF('MI F'!$D$5:$D$72,CLUBS!$B30,'MI F'!$AD$5:$AD$72)+SUMIF('MI H'!$D$5:$D$72,CLUBS!$B30,'MI H'!$AD$5:$AD$72)+SUMIF('CA F'!$D$5:$D$72,CLUBS!$B30,'CA F'!$AD$5:$AD$72)+SUMIF('CA H'!$D$5:$D$72,CLUBS!$B30,'CA H'!$AD$5:$AD$72)+SUMIF('JU F'!$D$5:$D$72,CLUBS!$B30,'JU F'!$AD$5:$AD$72)+SUMIF('JU H'!$D$5:$D$72,CLUBS!$B30,'JU H'!$AD$5:$AD$72)</f>
        <v>0</v>
      </c>
      <c r="AC30" s="26">
        <f>COUNTIFS('MP F'!$D$5:$D$72,CLUBS!$B30,'MP F'!$AE$5:$AE$72,"&gt;0")+COUNTIFS('MP H'!$D$5:$D$72,CLUBS!$B30,'MP H'!$AE$5:$AE$72,"&gt;0")+COUNTIFS('PO F'!$D$5:$D$72,CLUBS!$B30,'PO F'!$AE$5:$AE$72,"&gt;0")+COUNTIFS('PO H'!$D$5:$D$72,CLUBS!$B30,'PO H'!$AE$5:$AE$72,"&gt;0")+COUNTIFS('PU F'!$D$5:$D$72,CLUBS!$B30,'PU F'!$AE$5:$AE$72,"&gt;0")+COUNTIFS('PU H'!$D$5:$D$72,CLUBS!$B30,'PU H'!$AE$5:$AE$72,"&gt;0")+COUNTIFS('BE F'!$D$5:$D$72,CLUBS!$B30,'BE F'!$AE$5:$AE$72,"&gt;0")+COUNTIFS('BE H'!$D$5:$D$72,CLUBS!$B30,'BE H'!$AE$5:$AE$72,"&gt;0")+COUNTIFS('MI F'!$D$5:$D$72,CLUBS!$B30,'MI F'!$AE$5:$AE$72,"&gt;0")+COUNTIFS('MI H'!$D$5:$D$72,CLUBS!$B30,'MI H'!$AE$5:$AE$72,"&gt;0")+COUNTIFS('CA F'!$D$5:$D$72,CLUBS!$B30,'CA F'!$AE$5:$AE$72,"&gt;0")+COUNTIFS('CA H'!$D$5:$D$72,CLUBS!$B30,'CA H'!$AE$5:$AE$72,"&gt;0")+COUNTIFS('JU F'!$D$5:$D$72,CLUBS!$B30,'JU F'!$AE$5:$AE$72,"&gt;0")+COUNTIFS('JU H'!$D$5:$D$72,CLUBS!$B30,'JU H'!$AE$5:$AE$72,"&gt;0")</f>
        <v>0</v>
      </c>
      <c r="AD30" s="26">
        <f>SUMIF('MP F'!$D$5:$D$72,CLUBS!$B30,'MP F'!$AF$5:$AF$72)+SUMIF('MP H'!$D$5:$D$72,CLUBS!$B30,'MP H'!$AF$5:$AF$72)+SUMIF('PO F'!$D$5:$D$72,CLUBS!$B30,'PO F'!$AF$5:$AF$72)+SUMIF('PO H'!$D$5:$D$72,CLUBS!$B30,'PO H'!$AF$5:$AF$72)+SUMIF('PU F'!$D$5:$D$72,CLUBS!$B30,'PU F'!$AF$5:$AF$72)+SUMIF('PU H'!$D$5:$D$72,CLUBS!$B30,'PU H'!$AF$5:$AF$72)+SUMIF('BE F'!$D$5:$D$72,CLUBS!$B30,'BE F'!$AF$5:$AF$72)+SUMIF('BE H'!$D$5:$D$72,CLUBS!$B30,'BE H'!$AF$5:$AF$72)+SUMIF('MI F'!$D$5:$D$72,CLUBS!$B30,'MI F'!$AF$5:$AF$72)+SUMIF('MI H'!$D$5:$D$72,CLUBS!$B30,'MI H'!$AF$5:$AF$72)+SUMIF('CA F'!$D$5:$D$72,CLUBS!$B30,'CA F'!$AF$5:$AF$72)+SUMIF('CA H'!$D$5:$D$72,CLUBS!$B30,'CA H'!$AF$5:$AF$72)+SUMIF('JU F'!$D$5:$D$72,CLUBS!$B30,'JU F'!$AF$5:$AF$72)+SUMIF('JU H'!$D$5:$D$72,CLUBS!$B30,'JU H'!$AF$5:$AF$72)</f>
        <v>0</v>
      </c>
      <c r="AE30" s="26">
        <f>COUNTIFS('MP F'!$D$5:$D$72,CLUBS!$B30,'MP F'!$AG$5:$AG$72,"&gt;0")+COUNTIFS('MP H'!$D$5:$D$72,CLUBS!$B30,'MP H'!$AG$5:$AG$72,"&gt;0")+COUNTIFS('PO F'!$D$5:$D$72,CLUBS!$B30,'PO F'!$AG$5:$AG$72,"&gt;0")+COUNTIFS('PO H'!$D$5:$D$72,CLUBS!$B30,'PO H'!$AG$5:$AG$72,"&gt;0")+COUNTIFS('PU F'!$D$5:$D$72,CLUBS!$B30,'PU F'!$AG$5:$AG$72,"&gt;0")+COUNTIFS('PU H'!$D$5:$D$72,CLUBS!$B30,'PU H'!$AG$5:$AG$72,"&gt;0")+COUNTIFS('BE F'!$D$5:$D$72,CLUBS!$B30,'BE F'!$AG$5:$AG$72,"&gt;0")+COUNTIFS('BE H'!$D$5:$D$72,CLUBS!$B30,'BE H'!$AG$5:$AG$72,"&gt;0")+COUNTIFS('MI F'!$D$5:$D$72,CLUBS!$B30,'MI F'!$AG$5:$AG$72,"&gt;0")+COUNTIFS('MI H'!$D$5:$D$72,CLUBS!$B30,'MI H'!$AG$5:$AG$72,"&gt;0")+COUNTIFS('CA F'!$D$5:$D$72,CLUBS!$B30,'CA F'!$AG$5:$AG$72,"&gt;0")+COUNTIFS('CA H'!$D$5:$D$72,CLUBS!$B30,'CA H'!$AG$5:$AG$72,"&gt;0")+COUNTIFS('JU F'!$D$5:$D$72,CLUBS!$B30,'JU F'!$AG$5:$AG$72,"&gt;0")+COUNTIFS('JU H'!$D$5:$D$72,CLUBS!$B30,'JU H'!$AG$5:$AG$72,"&gt;0")</f>
        <v>0</v>
      </c>
      <c r="AF30" s="26">
        <f>SUMIF('MP F'!$D$5:$D$72,CLUBS!$B30,'MP F'!$AH$5:$AH$72)+SUMIF('MP H'!$D$5:$D$72,CLUBS!$B30,'MP H'!$AH$5:$AH$72)+SUMIF('PO F'!$D$5:$D$72,CLUBS!$B30,'PO F'!$AH$5:$AH$72)+SUMIF('PO H'!$D$5:$D$72,CLUBS!$B30,'PO H'!$AH$5:$AH$72)+SUMIF('PU F'!$D$5:$D$72,CLUBS!$B30,'PU F'!$AH$5:$AH$72)+SUMIF('PU H'!$D$5:$D$72,CLUBS!$B30,'PU H'!$AH$5:$AH$72)+SUMIF('BE F'!$D$5:$D$72,CLUBS!$B30,'BE F'!$AH$5:$AH$72)+SUMIF('BE H'!$D$5:$D$72,CLUBS!$B30,'BE H'!$AH$5:$AH$72)+SUMIF('MI F'!$D$5:$D$72,CLUBS!$B30,'MI F'!$AH$5:$AH$72)+SUMIF('MI H'!$D$5:$D$72,CLUBS!$B30,'MI H'!$AH$5:$AH$72)+SUMIF('CA F'!$D$5:$D$72,CLUBS!$B30,'CA F'!$AH$5:$AH$72)+SUMIF('CA H'!$D$5:$D$72,CLUBS!$B30,'CA H'!$AH$5:$AH$72)+SUMIF('JU F'!$D$5:$D$72,CLUBS!$B30,'JU F'!$AH$5:$AH$72)+SUMIF('JU H'!$D$5:$D$72,CLUBS!$B30,'JU H'!$AH$5:$AH$72)</f>
        <v>0</v>
      </c>
      <c r="AG30" s="16">
        <f t="shared" si="2"/>
        <v>0</v>
      </c>
      <c r="AH30" s="28">
        <f t="shared" si="3"/>
        <v>0</v>
      </c>
      <c r="AI30" s="29">
        <f t="shared" si="4"/>
        <v>0</v>
      </c>
      <c r="AJ30" s="14">
        <f>COUNTIF('Licenciés Jeunes 2023'!F:F,CLUBS!B30)</f>
        <v>0</v>
      </c>
      <c r="AK30" s="27">
        <f t="shared" si="5"/>
        <v>0</v>
      </c>
      <c r="AL30" s="22"/>
    </row>
    <row r="31" spans="1:38" ht="13.5">
      <c r="A31" s="34">
        <f t="shared" si="0"/>
        <v>16</v>
      </c>
      <c r="B31" s="62" t="s">
        <v>60</v>
      </c>
      <c r="C31" s="14">
        <f>COUNTIFS('MP F'!$D$5:$D$72,CLUBS!$B31,'MP F'!$E$5:$E$72,"&gt;0")+COUNTIFS('MP H'!$D$5:$D$72,CLUBS!$B31,'MP H'!$E$5:$E$72,"&gt;0")+COUNTIFS('PO F'!$D$5:$D$72,CLUBS!$B31,'PO F'!$E$5:$E$72,"&gt;0")+COUNTIFS('PO H'!$D$5:$D$72,CLUBS!$B31,'PO H'!$E$5:$E$72,"&gt;0")+COUNTIFS('PU F'!$D$5:$D$72,CLUBS!$B31,'PU F'!$E$5:$E$72,"&gt;0")+COUNTIFS('PU H'!$D$5:$D$72,CLUBS!$B31,'PU H'!$E$5:$E$72,"&gt;0")+COUNTIFS('BE F'!$D$5:$D$72,CLUBS!$B31,'BE F'!$E$5:$E$72,"&gt;0")+COUNTIFS('BE H'!$D$5:$D$72,CLUBS!$B31,'BE H'!$E$5:$E$72,"&gt;0")+COUNTIFS('MI F'!$D$5:$D$72,CLUBS!$B31,'MI F'!$E$5:$E$72,"&gt;0")+COUNTIFS('MI H'!$D$5:$D$72,CLUBS!$B31,'MI H'!$E$5:$E$72,"&gt;0")+COUNTIFS('CA F'!$D$5:$D$72,CLUBS!$B31,'CA F'!$E$5:$E$72,"&gt;0")+COUNTIFS('CA H'!$D$5:$D$72,CLUBS!$B31,'CA H'!$E$5:$E$72,"&gt;0")+COUNTIFS('JU F'!$D$5:$D$72,CLUBS!$B31,'JU F'!$E$5:$E$72,"&gt;0")+COUNTIFS('JU H'!$D$5:$D$72,CLUBS!$B31,'JU H'!$E$5:$E$72,"&gt;0")</f>
        <v>0</v>
      </c>
      <c r="D31" s="27">
        <f>SUMIF('MP F'!$D$5:$D$72,CLUBS!$B31,'MP F'!$F$5:$F$72)+SUMIF('MP H'!$D$5:$D$72,CLUBS!$B31,'MP H'!$F$5:$F$72)+SUMIF('PO F'!$D$5:$D$72,CLUBS!$B31,'PO F'!$F$5:$F$72)+SUMIF('PO H'!$D$5:$D$72,CLUBS!$B31,'PO H'!$F$5:$F$72)+SUMIF('PU F'!$D$5:$D$72,CLUBS!$B31,'PU F'!$F$5:$F$72)+SUMIF('PU H'!$D$5:$D$72,CLUBS!$B31,'PU H'!$F$5:$F$72)+SUMIF('BE F'!$D$5:$D$72,CLUBS!$B31,'BE F'!$F$5:$F$72)+SUMIF('BE H'!$D$5:$D$72,CLUBS!$B31,'BE H'!$F$5:$F$72)+SUMIF('MI F'!$D$5:$D$72,CLUBS!$B31,'MI F'!$F$5:$F$72)+SUMIF('MI H'!$D$5:$D$72,CLUBS!$B31,'MI H'!$F$5:$F$72)+SUMIF('CA F'!$D$5:$D$72,CLUBS!$B31,'CA F'!$F$5:$F$72)+SUMIF('CA H'!$D$5:$D$72,CLUBS!$B31,'CA H'!$F$5:$F$72)+SUMIF('JU F'!$D$5:$D$72,CLUBS!$B31,'JU F'!$F$5:$F$72)+SUMIF('JU H'!$D$5:$D$72,CLUBS!$B31,'JU H'!$F$5:$F$72)</f>
        <v>0</v>
      </c>
      <c r="E31" s="67">
        <f>COUNTIFS('MP F'!$D$5:$D$72,CLUBS!$B31,'MP F'!$G$5:$G$72,"&gt;0")+COUNTIFS('MP H'!$D$5:$D$72,CLUBS!$B31,'MP H'!$G$5:$G$72,"&gt;0")+COUNTIFS('PO F'!$D$5:$D$72,CLUBS!$B31,'PO F'!$G$5:$G$72,"&gt;0")+COUNTIFS('PO H'!$D$5:$D$72,CLUBS!$B31,'PO H'!$G$5:$G$72,"&gt;0")+COUNTIFS('PU F'!$D$5:$D$72,CLUBS!$B31,'PU F'!$G$5:$G$72,"&gt;0")+COUNTIFS('PU H'!$D$5:$D$72,CLUBS!$B31,'PU H'!$G$5:$G$72,"&gt;0")+COUNTIFS('BE F'!$D$5:$D$72,CLUBS!$B31,'BE F'!$G$5:$G$72,"&gt;0")+COUNTIFS('BE H'!$D$5:$D$72,CLUBS!$B31,'BE H'!$G$5:$G$72,"&gt;0")+COUNTIFS('MI F'!$D$5:$D$72,CLUBS!$B31,'MI F'!$G$5:$G$72,"&gt;0")+COUNTIFS('MI H'!$D$5:$D$72,CLUBS!$B31,'MI H'!$G$5:$G$72,"&gt;0")+COUNTIFS('CA F'!$D$5:$D$72,CLUBS!$B31,'CA F'!$G$5:$G$72,"&gt;0")+COUNTIFS('CA H'!$D$5:$D$72,CLUBS!$B31,'CA H'!$G$5:$G$72,"&gt;0")+COUNTIFS('JU F'!$D$5:$D$72,CLUBS!$B31,'JU F'!$G$5:$G$72,"&gt;0")+COUNTIFS('JU H'!$D$5:$D$72,CLUBS!$B31,'JU H'!$G$5:$G$72,"&gt;0")</f>
        <v>0</v>
      </c>
      <c r="F31" s="68">
        <f>SUMIF('MP F'!$D$5:$D$72,CLUBS!$B31,'MP F'!$H$5:$H$72)+SUMIF('MP H'!$D$5:$D$72,CLUBS!$B31,'MP H'!$H$5:$H$72)+SUMIF('PO F'!$D$5:$D$72,CLUBS!$B31,'PO F'!$H$5:$H$72)+SUMIF('PO H'!$D$5:$D$72,CLUBS!$B31,'PO H'!$H$5:$H$72)+SUMIF('PU F'!$D$5:$D$72,CLUBS!$B31,'PU F'!$H$5:$H$72)+SUMIF('PU H'!$D$5:$D$72,CLUBS!$B31,'PU H'!$H$5:$H$72)+SUMIF('BE F'!$D$5:$D$72,CLUBS!$B31,'BE F'!$H$5:$H$72)+SUMIF('BE H'!$D$5:$D$72,CLUBS!$B31,'BE H'!$H$5:$H$72)+SUMIF('MI F'!$D$5:$D$72,CLUBS!$B31,'MI F'!$H$5:$H$72)+SUMIF('MI H'!$D$5:$D$72,CLUBS!$B31,'MI H'!$H$5:$H$72)+SUMIF('CA F'!$D$5:$D$72,CLUBS!$B31,'CA F'!$H$5:$H$72)+SUMIF('CA H'!$D$5:$D$72,CLUBS!$B31,'CA H'!$H$5:$H$72)+SUMIF('JU F'!$D$5:$D$72,CLUBS!$B31,'JU F'!$H$5:$H$72)+SUMIF('JU H'!$D$5:$D$72,CLUBS!$B31,'JU H'!$H$5:$H$72)</f>
        <v>0</v>
      </c>
      <c r="G31" s="14">
        <f>COUNTIFS('MP F'!$D$5:$D$72,CLUBS!$B31,'MP F'!$I$5:$I$72,"&gt;0")+COUNTIFS('MP H'!$D$5:$D$72,CLUBS!$B31,'MP H'!$I$5:$I$72,"&gt;0")+COUNTIFS('PO F'!$D$5:$D$72,CLUBS!$B31,'PO F'!$I$5:$I$72,"&gt;0")+COUNTIFS('PO H'!$D$5:$D$72,CLUBS!$B31,'PO H'!$I$5:$I$72,"&gt;0")+COUNTIFS('PU F'!$D$5:$D$72,CLUBS!$B31,'PU F'!$I$5:$I$72,"&gt;0")+COUNTIFS('PU H'!$D$5:$D$72,CLUBS!$B31,'PU H'!$I$5:$I$72,"&gt;0")+COUNTIFS('BE F'!$D$5:$D$72,CLUBS!$B31,'BE F'!$I$5:$I$72,"&gt;0")+COUNTIFS('BE H'!$D$5:$D$72,CLUBS!$B31,'BE H'!$I$5:$I$72,"&gt;0")+COUNTIFS('MI F'!$D$5:$D$72,CLUBS!$B31,'MI F'!$I$5:$I$72,"&gt;0")+COUNTIFS('MI H'!$D$5:$D$72,CLUBS!$B31,'MI H'!$I$5:$I$72,"&gt;0")+COUNTIFS('CA F'!$D$5:$D$72,CLUBS!$B31,'CA F'!$I$5:$I$72,"&gt;0")+COUNTIFS('CA H'!$D$5:$D$72,CLUBS!$B31,'CA H'!$I$5:$I$72,"&gt;0")+COUNTIFS('JU F'!$D$5:$D$72,CLUBS!$B31,'JU F'!$I$5:$I$72,"&gt;0")+COUNTIFS('JU H'!$D$5:$D$72,CLUBS!$B31,'JU H'!$I$5:$I$72,"&gt;0")</f>
        <v>0</v>
      </c>
      <c r="H31" s="26">
        <f>SUMIF('MP F'!$D$5:$D$72,CLUBS!$B31,'MP F'!$J$5:$J$72)+SUMIF('MP H'!$D$5:$D$72,CLUBS!$B31,'MP H'!$J$5:$J$72)+SUMIF('PO F'!$D$5:$D$72,CLUBS!$B31,'PO F'!$J$5:$J$72)+SUMIF('PO H'!$D$5:$D$72,CLUBS!$B31,'PO H'!$J$5:$J$72)+SUMIF('PU F'!$D$5:$D$72,CLUBS!$B31,'PU F'!$J$5:$J$72)+SUMIF('PU H'!$D$5:$D$72,CLUBS!$B31,'PU H'!$J$5:$J$72)+SUMIF('BE F'!$D$5:$D$72,CLUBS!$B31,'BE F'!$J$5:$J$72)+SUMIF('BE H'!$D$5:$D$72,CLUBS!$B31,'BE H'!$J$5:$J$72)+SUMIF('MI F'!$D$5:$D$72,CLUBS!$B31,'MI F'!$J$5:$J$72)+SUMIF('MI H'!$D$5:$D$72,CLUBS!$B31,'MI H'!$J$5:$J$72)+SUMIF('CA F'!$D$5:$D$72,CLUBS!$B31,'CA F'!$J$5:$J$72)+SUMIF('CA H'!$D$5:$D$72,CLUBS!$B31,'CA H'!$J$5:$J$72)+SUMIF('JU F'!$D$5:$D$72,CLUBS!$B31,'JU F'!$J$5:$J$72)+SUMIF('JU H'!$D$5:$D$72,CLUBS!$B31,'JU H'!$J$5:$J$72)</f>
        <v>0</v>
      </c>
      <c r="I31" s="67">
        <f>COUNTIFS('MP F'!$D$5:$D$72,CLUBS!$B31,'MP F'!$K$5:$K$72,"&gt;0")+COUNTIFS('MP H'!$D$5:$D$72,CLUBS!$B31,'MP H'!$K$5:$K$72,"&gt;0")+COUNTIFS('PO F'!$D$5:$D$72,CLUBS!$B31,'PO F'!$K$5:$K$72,"&gt;0")+COUNTIFS('PO H'!$D$5:$D$72,CLUBS!$B31,'PO H'!$K$5:$K$72,"&gt;0")+COUNTIFS('PU F'!$D$5:$D$72,CLUBS!$B31,'PU F'!$K$5:$K$72,"&gt;0")+COUNTIFS('PU H'!$D$5:$D$72,CLUBS!$B31,'PU H'!$K$5:$K$72,"&gt;0")+COUNTIFS('BE F'!$D$5:$D$72,CLUBS!$B31,'BE F'!$K$5:$K$72,"&gt;0")+COUNTIFS('BE H'!$D$5:$D$72,CLUBS!$B31,'BE H'!$K$5:$K$72,"&gt;0")+COUNTIFS('MI F'!$D$5:$D$72,CLUBS!$B31,'MI F'!$K$5:$K$72,"&gt;0")+COUNTIFS('MI H'!$D$5:$D$72,CLUBS!$B31,'MI H'!$K$5:$K$72,"&gt;0")+COUNTIFS('CA F'!$D$5:$D$72,CLUBS!$B31,'CA F'!$K$5:$K$72,"&gt;0")+COUNTIFS('CA H'!$D$5:$D$72,CLUBS!$B31,'CA H'!$K$5:$K$72,"&gt;0")+COUNTIFS('JU F'!$D$5:$D$72,CLUBS!$B31,'JU F'!$K$5:$K$72,"&gt;0")+COUNTIFS('JU H'!$D$5:$D$72,CLUBS!$B31,'JU H'!$K$5:$K$72,"&gt;0")</f>
        <v>0</v>
      </c>
      <c r="J31" s="67">
        <f>SUMIF('MP F'!$D$5:$D$72,CLUBS!$B31,'MP F'!$L$5:$L$72)+SUMIF('MP H'!$D$5:$D$72,CLUBS!$B31,'MP H'!$L$5:$L$72)+SUMIF('PO F'!$D$5:$D$72,CLUBS!$B31,'PO F'!$L$5:$L$72)+SUMIF('PO H'!$D$5:$D$72,CLUBS!$B31,'PO H'!$L$5:$L$72)+SUMIF('PU F'!$D$5:$D$72,CLUBS!$B31,'PU F'!$L$5:$L$72)+SUMIF('PU H'!$D$5:$D$72,CLUBS!$B31,'PU H'!$L$5:$L$72)+SUMIF('BE F'!$D$5:$D$72,CLUBS!$B31,'BE F'!$L$5:$L$72)+SUMIF('BE H'!$D$5:$D$72,CLUBS!$B31,'BE H'!$L$5:$L$72)+SUMIF('MI F'!$D$5:$D$72,CLUBS!$B31,'MI F'!$L$5:$L$72)+SUMIF('MI H'!$D$5:$D$72,CLUBS!$B31,'MI H'!$L$5:$L$72)+SUMIF('CA F'!$D$5:$D$72,CLUBS!$B31,'CA F'!$L$5:$L$72)+SUMIF('CA H'!$D$5:$D$72,CLUBS!$B31,'CA H'!$L$5:$L$72)+SUMIF('JU F'!$D$5:$D$72,CLUBS!$B31,'JU F'!$L$5:$L$72)+SUMIF('JU H'!$D$5:$D$72,CLUBS!$B31,'JU H'!$L$5:$L$72)</f>
        <v>0</v>
      </c>
      <c r="K31" s="26">
        <f>COUNTIFS('MP F'!$D$5:$D$72,CLUBS!$B31,'MP F'!$M$5:$M$72,"&gt;0")+COUNTIFS('MP H'!$D$5:$D$72,CLUBS!$B31,'MP H'!$M$5:$M$72,"&gt;0")+COUNTIFS('PO F'!$D$5:$D$72,CLUBS!$B31,'PO F'!$M$5:$M$72,"&gt;0")+COUNTIFS('PO H'!$D$5:$D$72,CLUBS!$B31,'PO H'!$M$5:$M$72,"&gt;0")+COUNTIFS('PU F'!$D$5:$D$72,CLUBS!$B31,'PU F'!$M$5:$M$72,"&gt;0")+COUNTIFS('PU H'!$D$5:$D$72,CLUBS!$B31,'PU H'!$M$5:$M$72,"&gt;0")+COUNTIFS('BE F'!$D$5:$D$72,CLUBS!$B31,'BE F'!$M$5:$M$72,"&gt;0")+COUNTIFS('BE H'!$D$5:$D$72,CLUBS!$B31,'BE H'!$M$5:$M$72,"&gt;0")+COUNTIFS('MI F'!$D$5:$D$72,CLUBS!$B31,'MI F'!$M$5:$M$72,"&gt;0")+COUNTIFS('MI H'!$D$5:$D$72,CLUBS!$B31,'MI H'!$M$5:$M$72,"&gt;0")+COUNTIFS('CA F'!$D$5:$D$72,CLUBS!$B31,'CA F'!$M$5:$M$72,"&gt;0")+COUNTIFS('CA H'!$D$5:$D$72,CLUBS!$B31,'CA H'!$M$5:$M$72,"&gt;0")+COUNTIFS('JU F'!$D$5:$D$72,CLUBS!$B31,'JU F'!$M$5:$M$72,"&gt;0")+COUNTIFS('JU H'!$D$5:$D$72,CLUBS!$B31,'JU H'!$M$5:$M$72,"&gt;0")</f>
        <v>0</v>
      </c>
      <c r="L31" s="26">
        <f>SUMIF('MP F'!$D$5:$D$72,CLUBS!$B31,'MP F'!$N$5:$N$72)+SUMIF('MP H'!$D$5:$D$72,CLUBS!$B31,'MP H'!$N$5:$N$72)+SUMIF('PO F'!$D$5:$D$72,CLUBS!$B31,'PO F'!$N$5:$N$72)+SUMIF('PO H'!$D$5:$D$72,CLUBS!$B31,'PO H'!$N$5:$N$72)+SUMIF('PU F'!$D$5:$D$72,CLUBS!$B31,'PU F'!$N$5:$N$72)+SUMIF('PU H'!$D$5:$D$72,CLUBS!$B31,'PU H'!$N$5:$N$72)+SUMIF('BE F'!$D$5:$D$72,CLUBS!$B31,'BE F'!$N$5:$N$72)+SUMIF('BE H'!$D$5:$D$72,CLUBS!$B31,'BE H'!$N$5:$N$72)+SUMIF('MI F'!$D$5:$D$72,CLUBS!$B31,'MI F'!$N$5:$N$72)+SUMIF('MI H'!$D$5:$D$72,CLUBS!$B31,'MI H'!$N$5:$N$72)+SUMIF('CA F'!$D$5:$D$72,CLUBS!$B31,'CA F'!$N$5:$N$72)+SUMIF('CA H'!$D$5:$D$72,CLUBS!$B31,'CA H'!$N$5:$N$72)+SUMIF('JU F'!$D$5:$D$72,CLUBS!$B31,'JU F'!$N$5:$N$72)+SUMIF('JU H'!$D$5:$D$72,CLUBS!$B31,'JU H'!$N$5:$N$72)</f>
        <v>0</v>
      </c>
      <c r="M31" s="67">
        <f>COUNTIFS('MP F'!$D$5:$D$72,CLUBS!$B31,'MP F'!$O$5:$O$72,"&gt;0")+COUNTIFS('MP H'!$D$5:$D$72,CLUBS!$B31,'MP H'!$O$5:$O$72,"&gt;0")+COUNTIFS('PO F'!$D$5:$D$72,CLUBS!$B31,'PO F'!$O$5:$O$72,"&gt;0")+COUNTIFS('PO H'!$D$5:$D$72,CLUBS!$B31,'PO H'!$O$5:$O$72,"&gt;0")+COUNTIFS('PU F'!$D$5:$D$72,CLUBS!$B31,'PU F'!$O$5:$O$72,"&gt;0")+COUNTIFS('PU H'!$D$5:$D$72,CLUBS!$B31,'PU H'!$O$5:$O$72,"&gt;0")+COUNTIFS('BE F'!$D$5:$D$72,CLUBS!$B31,'BE F'!$O$5:$O$72,"&gt;0")+COUNTIFS('BE H'!$D$5:$D$72,CLUBS!$B31,'BE H'!$O$5:$O$72,"&gt;0")+COUNTIFS('MI F'!$D$5:$D$72,CLUBS!$B31,'MI F'!$O$5:$O$72,"&gt;0")+COUNTIFS('MI H'!$D$5:$D$72,CLUBS!$B31,'MI H'!$O$5:$O$72,"&gt;0")+COUNTIFS('CA F'!$D$5:$D$72,CLUBS!$B31,'CA F'!$O$5:$O$72,"&gt;0")+COUNTIFS('CA H'!$D$5:$D$72,CLUBS!$B31,'CA H'!$O$5:$O$72,"&gt;0")+COUNTIFS('JU F'!$D$5:$D$72,CLUBS!$B31,'JU F'!$O$5:$O$72,"&gt;0")+COUNTIFS('JU H'!$D$5:$D$72,CLUBS!$B31,'JU H'!$O$5:$O$72,"&gt;0")</f>
        <v>0</v>
      </c>
      <c r="N31" s="67">
        <f>SUMIF('MP F'!$D$5:$D$72,CLUBS!$B31,'MP F'!$P$5:$P$72)+SUMIF('MP H'!$D$5:$D$72,CLUBS!$B31,'MP H'!$P$5:$P$72)+SUMIF('PO F'!$D$5:$D$72,CLUBS!$B31,'PO F'!$P$5:$P$72)+SUMIF('PO H'!$D$5:$D$72,CLUBS!$B31,'PO H'!$P$5:$P$72)+SUMIF('PU F'!$D$5:$D$72,CLUBS!$B31,'PU F'!$P$5:$P$72)+SUMIF('PU H'!$D$5:$D$72,CLUBS!$B31,'PU H'!$P$5:$P$72)+SUMIF('BE F'!$D$5:$D$72,CLUBS!$B31,'BE F'!$P$5:$P$72)+SUMIF('BE H'!$D$5:$D$72,CLUBS!$B31,'BE H'!$P$5:$P$72)+SUMIF('MI F'!$D$5:$D$72,CLUBS!$B31,'MI F'!$P$5:$P$72)+SUMIF('MI H'!$D$5:$D$72,CLUBS!$B31,'MI H'!$P$5:$P$72)+SUMIF('CA F'!$D$5:$D$72,CLUBS!$B31,'CA F'!$P$5:$P$72)+SUMIF('CA H'!$D$5:$D$72,CLUBS!$B31,'CA H'!$P$5:$P$72)+SUMIF('JU F'!$D$5:$D$72,CLUBS!$B31,'JU F'!$P$5:$P$72)+SUMIF('JU H'!$D$5:$D$72,CLUBS!$B31,'JU H'!$P$5:$P$72)</f>
        <v>0</v>
      </c>
      <c r="O31" s="26">
        <f>COUNTIFS('MP F'!$D$5:$D$72,CLUBS!$B31,'MP F'!$Q$5:$Q$72,"&gt;0")+COUNTIFS('MP H'!$D$5:$D$72,CLUBS!$B31,'MP H'!$Q$5:$Q$72,"&gt;0")+COUNTIFS('PO F'!$D$5:$D$72,CLUBS!$B31,'PO F'!$Q$5:$Q$72,"&gt;0")+COUNTIFS('PO H'!$D$5:$D$72,CLUBS!$B31,'PO H'!$Q$5:$Q$72,"&gt;0")+COUNTIFS('PU F'!$D$5:$D$72,CLUBS!$B31,'PU F'!$Q$5:$Q$72,"&gt;0")+COUNTIFS('PU H'!$D$5:$D$72,CLUBS!$B31,'PU H'!$Q$5:$Q$72,"&gt;0")+COUNTIFS('BE F'!$D$5:$D$72,CLUBS!$B31,'BE F'!$Q$5:$Q$72,"&gt;0")+COUNTIFS('BE H'!$D$5:$D$72,CLUBS!$B31,'BE H'!$Q$5:$Q$72,"&gt;0")+COUNTIFS('MI F'!$D$5:$D$72,CLUBS!$B31,'MI F'!$Q$5:$Q$72,"&gt;0")+COUNTIFS('MI H'!$D$5:$D$72,CLUBS!$B31,'MI H'!$Q$5:$Q$72,"&gt;0")+COUNTIFS('CA F'!$D$5:$D$72,CLUBS!$B31,'CA F'!$Q$5:$Q$72,"&gt;0")+COUNTIFS('CA H'!$D$5:$D$72,CLUBS!$B31,'CA H'!$Q$5:$Q$72,"&gt;0")+COUNTIFS('JU F'!$D$5:$D$72,CLUBS!$B31,'JU F'!$Q$5:$Q$72,"&gt;0")+COUNTIFS('JU H'!$D$5:$D$72,CLUBS!$B31,'JU H'!$Q$5:$Q$72,"&gt;0")</f>
        <v>0</v>
      </c>
      <c r="P31" s="26">
        <f>SUMIF('MP F'!$D$5:$D$72,CLUBS!$B31,'MP F'!$R$5:$R$72)+SUMIF('MP H'!$D$5:$D$72,CLUBS!$B31,'MP H'!$R$5:$R$72)+SUMIF('PO F'!$D$5:$D$72,CLUBS!$B31,'PO F'!$R$5:$R$72)+SUMIF('PO H'!$D$5:$D$72,CLUBS!$B31,'PO H'!$R$5:$R$72)+SUMIF('PU F'!$D$5:$D$72,CLUBS!$B31,'PU F'!$R$5:$R$72)+SUMIF('PU H'!$D$5:$D$72,CLUBS!$B31,'PU H'!$R$5:$R$72)+SUMIF('BE F'!$D$5:$D$72,CLUBS!$B31,'BE F'!$R$5:$R$72)+SUMIF('BE H'!$D$5:$D$72,CLUBS!$B31,'BE H'!$R$5:$R$72)+SUMIF('MI F'!$D$5:$D$72,CLUBS!$B31,'MI F'!$R$5:$R$72)+SUMIF('MI H'!$D$5:$D$72,CLUBS!$B31,'MI H'!$R$5:$R$72)+SUMIF('CA F'!$D$5:$D$72,CLUBS!$B31,'CA F'!$R$5:$R$72)+SUMIF('CA H'!$D$5:$D$72,CLUBS!$B31,'CA H'!$R$5:$R$72)+SUMIF('JU F'!$D$5:$D$72,CLUBS!$B31,'JU F'!$R$5:$R$72)+SUMIF('JU H'!$D$5:$D$72,CLUBS!$B31,'JU H'!$R$5:$R$72)</f>
        <v>0</v>
      </c>
      <c r="Q31" s="67">
        <f>COUNTIFS('MP F'!$D$5:$D$72,CLUBS!$B31,'MP F'!$S$5:$S$72,"&gt;0")+COUNTIFS('MP H'!$D$5:$D$72,CLUBS!$B31,'MP H'!$S$5:$S$72,"&gt;0")+COUNTIFS('PO F'!$D$5:$D$72,CLUBS!$B31,'PO F'!$S$5:$S$72,"&gt;0")+COUNTIFS('PO H'!$D$5:$D$72,CLUBS!$B31,'PO H'!$S$5:$S$72,"&gt;0")+COUNTIFS('PU F'!$D$5:$D$72,CLUBS!$B31,'PU F'!$S$5:$S$72,"&gt;0")+COUNTIFS('PU H'!$D$5:$D$72,CLUBS!$B31,'PU H'!$S$5:$S$72,"&gt;0")+COUNTIFS('BE F'!$D$5:$D$72,CLUBS!$B31,'BE F'!$S$5:$S$72,"&gt;0")+COUNTIFS('BE H'!$D$5:$D$72,CLUBS!$B31,'BE H'!$S$5:$S$72,"&gt;0")+COUNTIFS('MI F'!$D$5:$D$72,CLUBS!$B31,'MI F'!$S$5:$S$72,"&gt;0")+COUNTIFS('MI H'!$D$5:$D$72,CLUBS!$B31,'MI H'!$S$5:$S$72,"&gt;0")+COUNTIFS('CA F'!$D$5:$D$72,CLUBS!$B31,'CA F'!$S$5:$S$72,"&gt;0")+COUNTIFS('CA H'!$D$5:$D$72,CLUBS!$B31,'CA H'!$S$5:$S$72,"&gt;0")+COUNTIFS('JU F'!$D$5:$D$72,CLUBS!$B31,'JU F'!$S$5:$S$72,"&gt;0")+COUNTIFS('JU H'!$D$5:$D$72,CLUBS!$B31,'JU H'!$S$5:$S$72,"&gt;0")</f>
        <v>0</v>
      </c>
      <c r="R31" s="67">
        <f>SUMIF('MP F'!$D$5:$D$72,CLUBS!$B31,'MP F'!$T$5:$T$72)+SUMIF('MP H'!$D$5:$D$72,CLUBS!$B31,'MP H'!$T$5:$T$72)+SUMIF('PO F'!$D$5:$D$72,CLUBS!$B31,'PO F'!$T$5:$T$72)+SUMIF('PO H'!$D$5:$D$72,CLUBS!$B31,'PO H'!$T$5:$T$72)+SUMIF('PU F'!$D$5:$D$72,CLUBS!$B31,'PU F'!$T$5:$T$72)+SUMIF('PU H'!$D$5:$D$72,CLUBS!$B31,'PU H'!$T$5:$T$72)+SUMIF('BE F'!$D$5:$D$72,CLUBS!$B31,'BE F'!$T$5:$T$72)+SUMIF('BE H'!$D$5:$D$72,CLUBS!$B31,'BE H'!$T$5:$T$72)+SUMIF('MI F'!$D$5:$D$72,CLUBS!$B31,'MI F'!$T$5:$T$72)+SUMIF('MI H'!$D$5:$D$72,CLUBS!$B31,'MI H'!$T$5:$T$72)+SUMIF('CA F'!$D$5:$D$72,CLUBS!$B31,'CA F'!$T$5:$T$72)+SUMIF('CA H'!$D$5:$D$72,CLUBS!$B31,'CA H'!$T$5:$T$72)+SUMIF('JU F'!$D$5:$D$72,CLUBS!$B31,'JU F'!$T$5:$T$72)+SUMIF('JU H'!$D$5:$D$72,CLUBS!$B31,'JU H'!$T$5:$T$72)</f>
        <v>0</v>
      </c>
      <c r="S31" s="26">
        <f>COUNTIFS('MP F'!$D$5:$D$72,CLUBS!$B31,'MP F'!$U$5:$U$72,"&gt;0")+COUNTIFS('MP H'!$D$5:$D$72,CLUBS!$B31,'MP H'!$U$5:$U$72,"&gt;0")+COUNTIFS('PO F'!$D$5:$D$72,CLUBS!$B31,'PO F'!$U$5:$U$72,"&gt;0")+COUNTIFS('PO H'!$D$5:$D$72,CLUBS!$B31,'PO H'!$U$5:$U$72,"&gt;0")+COUNTIFS('PU F'!$D$5:$D$72,CLUBS!$B31,'PU F'!$U$5:$U$72,"&gt;0")+COUNTIFS('PU H'!$D$5:$D$72,CLUBS!$B31,'PU H'!$U$5:$U$72,"&gt;0")+COUNTIFS('BE F'!$D$5:$D$72,CLUBS!$B31,'BE F'!$U$5:$U$72,"&gt;0")+COUNTIFS('BE H'!$D$5:$D$72,CLUBS!$B31,'BE H'!$U$5:$U$72,"&gt;0")+COUNTIFS('MI F'!$D$5:$D$72,CLUBS!$B31,'MI F'!$U$5:$U$72,"&gt;0")+COUNTIFS('MI H'!$D$5:$D$72,CLUBS!$B31,'MI H'!$U$5:$U$72,"&gt;0")+COUNTIFS('CA F'!$D$5:$D$72,CLUBS!$B31,'CA F'!$U$5:$U$72,"&gt;0")+COUNTIFS('CA H'!$D$5:$D$72,CLUBS!$B31,'CA H'!$U$5:$U$72,"&gt;0")+COUNTIFS('JU F'!$D$5:$D$72,CLUBS!$B31,'JU F'!$U$5:$U$72,"&gt;0")+COUNTIFS('JU H'!$D$5:$D$72,CLUBS!$B31,'JU H'!$U$5:$U$72,"&gt;0")</f>
        <v>0</v>
      </c>
      <c r="T31" s="26">
        <f>SUMIF('MP F'!$D$5:$D$72,CLUBS!$B31,'MP F'!$V$5:$V$72)+SUMIF('MP H'!$D$5:$D$72,CLUBS!$B31,'MP H'!$V$5:$V$72)+SUMIF('PO F'!$D$5:$D$72,CLUBS!$B31,'PO F'!$V$5:$V$72)+SUMIF('PO H'!$D$5:$D$72,CLUBS!$B31,'PO H'!$V$5:$V$72)+SUMIF('PU F'!$D$5:$D$72,CLUBS!$B31,'PU F'!$V$5:$V$72)+SUMIF('PU H'!$D$5:$D$72,CLUBS!$B31,'PU H'!$V$5:$V$72)+SUMIF('BE F'!$D$5:$D$72,CLUBS!$B31,'BE F'!$V$5:$V$72)+SUMIF('BE H'!$D$5:$D$72,CLUBS!$B31,'BE H'!$V$5:$V$72)+SUMIF('MI F'!$D$5:$D$72,CLUBS!$B31,'MI F'!$V$5:$V$72)+SUMIF('MI H'!$D$5:$D$72,CLUBS!$B31,'MI H'!$V$5:$V$72)+SUMIF('CA F'!$D$5:$D$72,CLUBS!$B31,'CA F'!$V$5:$V$72)+SUMIF('CA H'!$D$5:$D$72,CLUBS!$B31,'CA H'!$V$5:$V$72)+SUMIF('JU F'!$D$5:$D$72,CLUBS!$B31,'JU F'!$V$5:$V$72)+SUMIF('JU H'!$D$5:$D$72,CLUBS!$B31,'JU H'!$V$5:$V$72)</f>
        <v>0</v>
      </c>
      <c r="U31" s="67">
        <f>COUNTIFS('MP F'!$D$5:$D$72,CLUBS!$B31,'MP F'!$W$5:$W$72,"&gt;0")+COUNTIFS('MP H'!$D$5:$D$72,CLUBS!$B31,'MP H'!$W$5:$W$72,"&gt;0")+COUNTIFS('PO F'!$D$5:$D$72,CLUBS!$B31,'PO F'!$W$5:$W$72,"&gt;0")+COUNTIFS('PO H'!$D$5:$D$72,CLUBS!$B31,'PO H'!$W$5:$W$72,"&gt;0")+COUNTIFS('PU F'!$D$5:$D$72,CLUBS!$B31,'PU F'!$W$5:$W$72,"&gt;0")+COUNTIFS('PU H'!$D$5:$D$72,CLUBS!$B31,'PU H'!$W$5:$W$72,"&gt;0")+COUNTIFS('BE F'!$D$5:$D$72,CLUBS!$B31,'BE F'!$W$5:$W$72,"&gt;0")+COUNTIFS('BE H'!$D$5:$D$72,CLUBS!$B31,'BE H'!$W$5:$W$72,"&gt;0")+COUNTIFS('MI F'!$D$5:$D$72,CLUBS!$B31,'MI F'!$W$5:$W$72,"&gt;0")+COUNTIFS('MI H'!$D$5:$D$72,CLUBS!$B31,'MI H'!$W$5:$W$72,"&gt;0")+COUNTIFS('CA F'!$D$5:$D$72,CLUBS!$B31,'CA F'!$W$5:$W$72,"&gt;0")+COUNTIFS('CA H'!$D$5:$D$72,CLUBS!$B31,'CA H'!$W$5:$W$72,"&gt;0")+COUNTIFS('JU F'!$D$5:$D$72,CLUBS!$B31,'JU F'!$W$5:$W$72,"&gt;0")+COUNTIFS('JU H'!$D$5:$D$72,CLUBS!$B31,'JU H'!$W$5:$W$72,"&gt;0")</f>
        <v>0</v>
      </c>
      <c r="V31" s="67">
        <f>SUMIF('MP F'!$D$5:$D$72,CLUBS!$B31,'MP F'!$X$5:$X$72)+SUMIF('MP H'!$D$5:$D$72,CLUBS!$B31,'MP H'!$X$5:$X$72)+SUMIF('PO F'!$D$5:$D$72,CLUBS!$B31,'PO F'!$X$5:$X$72)+SUMIF('PO H'!$D$5:$D$72,CLUBS!$B31,'PO H'!$X$5:$X$72)+SUMIF('PU F'!$D$5:$D$72,CLUBS!$B31,'PU F'!$X$5:$X$72)+SUMIF('PU H'!$D$5:$D$72,CLUBS!$B31,'PU H'!$X$5:$X$72)+SUMIF('BE F'!$D$5:$D$72,CLUBS!$B31,'BE F'!$X$5:$X$72)+SUMIF('BE H'!$D$5:$D$72,CLUBS!$B31,'BE H'!$X$5:$X$72)+SUMIF('MI F'!$D$5:$D$72,CLUBS!$B31,'MI F'!$X$5:$X$72)+SUMIF('MI H'!$D$5:$D$72,CLUBS!$B31,'MI H'!$X$5:$X$72)+SUMIF('CA F'!$D$5:$D$72,CLUBS!$B31,'CA F'!$X$5:$X$72)+SUMIF('CA H'!$D$5:$D$72,CLUBS!$B31,'CA H'!$X$5:$X$72)+SUMIF('JU F'!$D$5:$D$72,CLUBS!$B31,'JU F'!$X$5:$X$72)+SUMIF('JU H'!$D$5:$D$72,CLUBS!$B31,'JU H'!$X$5:$X$72)</f>
        <v>0</v>
      </c>
      <c r="W31" s="26">
        <f>COUNTIFS('MP F'!$D$5:$D$72,CLUBS!$B31,'MP F'!$Y$5:$Y$72,"&gt;0")+COUNTIFS('MP H'!$D$5:$D$72,CLUBS!$B31,'MP H'!$Y$5:$Y$72,"&gt;0")+COUNTIFS('PO F'!$D$5:$D$72,CLUBS!$B31,'PO F'!$Y$5:$Y$72,"&gt;0")+COUNTIFS('PO H'!$D$5:$D$72,CLUBS!$B31,'PO H'!$Y$5:$Y$72,"&gt;0")+COUNTIFS('PU F'!$D$5:$D$72,CLUBS!$B31,'PU F'!$Y$5:$Y$72,"&gt;0")+COUNTIFS('PU H'!$D$5:$D$72,CLUBS!$B31,'PU H'!$Y$5:$Y$72,"&gt;0")+COUNTIFS('BE F'!$D$5:$D$72,CLUBS!$B31,'BE F'!$Y$5:$Y$72,"&gt;0")+COUNTIFS('BE H'!$D$5:$D$72,CLUBS!$B31,'BE H'!$Y$5:$Y$72,"&gt;0")+COUNTIFS('MI F'!$D$5:$D$72,CLUBS!$B31,'MI F'!$Y$5:$Y$72,"&gt;0")+COUNTIFS('MI H'!$D$5:$D$72,CLUBS!$B31,'MI H'!$Y$5:$Y$72,"&gt;0")+COUNTIFS('CA F'!$D$5:$D$72,CLUBS!$B31,'CA F'!$Y$5:$Y$72,"&gt;0")+COUNTIFS('CA H'!$D$5:$D$72,CLUBS!$B31,'CA H'!$Y$5:$Y$72,"&gt;0")+COUNTIFS('JU F'!$D$5:$D$72,CLUBS!$B31,'JU F'!$Y$5:$Y$72,"&gt;0")+COUNTIFS('JU H'!$D$5:$D$72,CLUBS!$B31,'JU H'!$Y$5:$Y$72,"&gt;0")</f>
        <v>0</v>
      </c>
      <c r="X31" s="26">
        <f>SUMIF('MP F'!$D$5:$D$72,CLUBS!$B31,'MP F'!$Z$5:$Z$72)+SUMIF('MP H'!$D$5:$D$72,CLUBS!$B31,'MP H'!$Z$5:$Z$72)+SUMIF('PO F'!$D$5:$D$72,CLUBS!$B31,'PO F'!$Z$5:$Z$72)+SUMIF('PO H'!$D$5:$D$72,CLUBS!$B31,'PO H'!$Z$5:$Z$72)+SUMIF('PU F'!$D$5:$D$72,CLUBS!$B31,'PU F'!$Z$5:$Z$72)+SUMIF('PU H'!$D$5:$D$72,CLUBS!$B31,'PU H'!$Z$5:$Z$72)+SUMIF('BE F'!$D$5:$D$72,CLUBS!$B31,'BE F'!$Z$5:$Z$72)+SUMIF('BE H'!$D$5:$D$72,CLUBS!$B31,'BE H'!$Z$5:$Z$72)+SUMIF('MI F'!$D$5:$D$72,CLUBS!$B31,'MI F'!$Z$5:$Z$72)+SUMIF('MI H'!$D$5:$D$72,CLUBS!$B31,'MI H'!$Z$5:$Z$72)+SUMIF('CA F'!$D$5:$D$72,CLUBS!$B31,'CA F'!$Z$5:$Z$72)+SUMIF('CA H'!$D$5:$D$72,CLUBS!$B31,'CA H'!$Z$5:$Z$72)+SUMIF('JU F'!$D$5:$D$72,CLUBS!$B31,'JU F'!$Z$5:$Z$72)+SUMIF('JU H'!$D$5:$D$72,CLUBS!$B31,'JU H'!$Z$5:$Z$72)</f>
        <v>0</v>
      </c>
      <c r="Y31" s="26">
        <f>COUNTIFS('MP F'!$D$5:$D$72,CLUBS!$B31,'MP F'!$AA$5:$AA$72,"&gt;0")+COUNTIFS('MP H'!$D$5:$D$72,CLUBS!$B31,'MP H'!$AA$5:$AA$72,"&gt;0")+COUNTIFS('PO F'!$D$5:$D$72,CLUBS!$B31,'PO F'!$AA$5:$AA$72,"&gt;0")+COUNTIFS('PO H'!$D$5:$D$72,CLUBS!$B31,'PO H'!$AA$5:$AA$72,"&gt;0")+COUNTIFS('PU F'!$D$5:$D$72,CLUBS!$B31,'PU F'!$AA$5:$AA$72,"&gt;0")+COUNTIFS('PU H'!$D$5:$D$72,CLUBS!$B31,'PU H'!$AA$5:$AA$72,"&gt;0")+COUNTIFS('BE F'!$D$5:$D$72,CLUBS!$B31,'BE F'!$AA$5:$AA$72,"&gt;0")+COUNTIFS('BE H'!$D$5:$D$72,CLUBS!$B31,'BE H'!$AA$5:$AA$72,"&gt;0")+COUNTIFS('MI F'!$D$5:$D$72,CLUBS!$B31,'MI F'!$AA$5:$AA$72,"&gt;0")+COUNTIFS('MI H'!$D$5:$D$72,CLUBS!$B31,'MI H'!$AA$5:$AA$72,"&gt;0")+COUNTIFS('CA F'!$D$5:$D$72,CLUBS!$B31,'CA F'!$AA$5:$AA$72,"&gt;0")+COUNTIFS('CA H'!$D$5:$D$72,CLUBS!$B31,'CA H'!$AA$5:$AA$72,"&gt;0")+COUNTIFS('JU F'!$D$5:$D$72,CLUBS!$B31,'JU F'!$AA$5:$AA$72,"&gt;0")+COUNTIFS('JU H'!$D$5:$D$72,CLUBS!$B31,'JU H'!$AA$5:$AA$72,"&gt;0")</f>
        <v>0</v>
      </c>
      <c r="Z31" s="26">
        <f>SUMIF('MP F'!$D$5:$D$72,CLUBS!$B31,'MP F'!$AB$5:$AB$72)+SUMIF('MP H'!$D$5:$D$72,CLUBS!$B31,'MP H'!$AB$5:$AB$72)+SUMIF('PO F'!$D$5:$D$72,CLUBS!$B31,'PO F'!$AB$5:$AB$72)+SUMIF('PO H'!$D$5:$D$72,CLUBS!$B31,'PO H'!$AB$5:$AB$72)+SUMIF('PU F'!$D$5:$D$72,CLUBS!$B31,'PU F'!$AB$5:$AB$72)+SUMIF('PU H'!$D$5:$D$72,CLUBS!$B31,'PU H'!$AB$5:$AB$72)+SUMIF('BE F'!$D$5:$D$72,CLUBS!$B31,'BE F'!$AB$5:$AB$72)+SUMIF('BE H'!$D$5:$D$72,CLUBS!$B31,'BE H'!$AB$5:$AB$72)+SUMIF('MI F'!$D$5:$D$72,CLUBS!$B31,'MI F'!$AB$5:$AB$72)+SUMIF('MI H'!$D$5:$D$72,CLUBS!$B31,'MI H'!$AB$5:$AB$72)+SUMIF('CA F'!$D$5:$D$72,CLUBS!$B31,'CA F'!$AB$5:$AB$72)+SUMIF('CA H'!$D$5:$D$72,CLUBS!$B31,'CA H'!$AB$5:$AB$72)+SUMIF('JU F'!$D$5:$D$72,CLUBS!$B31,'JU F'!$AB$5:$AB$72)+SUMIF('JU H'!$D$5:$D$72,CLUBS!$B31,'JU H'!$AB$5:$AB$72)</f>
        <v>0</v>
      </c>
      <c r="AA31" s="26">
        <f>COUNTIFS('MP F'!$D$5:$D$72,CLUBS!$B31,'MP F'!$AC$5:$AC$72,"&gt;0")+COUNTIFS('MP H'!$D$5:$D$72,CLUBS!$B31,'MP H'!$AC$5:$AC$72,"&gt;0")+COUNTIFS('PO F'!$D$5:$D$72,CLUBS!$B31,'PO F'!$AC$5:$AC$72,"&gt;0")+COUNTIFS('PO H'!$D$5:$D$72,CLUBS!$B31,'PO H'!$AC$5:$AC$72,"&gt;0")+COUNTIFS('PU F'!$D$5:$D$72,CLUBS!$B31,'PU F'!$AC$5:$AC$72,"&gt;0")+COUNTIFS('PU H'!$D$5:$D$72,CLUBS!$B31,'PU H'!$AC$5:$AC$72,"&gt;0")+COUNTIFS('BE F'!$D$5:$D$72,CLUBS!$B31,'BE F'!$AC$5:$AC$72,"&gt;0")+COUNTIFS('BE H'!$D$5:$D$72,CLUBS!$B31,'BE H'!$AC$5:$AC$72,"&gt;0")+COUNTIFS('MI F'!$D$5:$D$72,CLUBS!$B31,'MI F'!$AC$5:$AC$72,"&gt;0")+COUNTIFS('MI H'!$D$5:$D$72,CLUBS!$B31,'MI H'!$AC$5:$AC$72,"&gt;0")+COUNTIFS('CA F'!$D$5:$D$72,CLUBS!$B31,'CA F'!$AC$5:$AC$72,"&gt;0")+COUNTIFS('CA H'!$D$5:$D$72,CLUBS!$B31,'CA H'!$AC$5:$AC$72,"&gt;0")+COUNTIFS('JU F'!$D$5:$D$72,CLUBS!$B31,'JU F'!$AC$5:$AC$72,"&gt;0")+COUNTIFS('JU H'!$D$5:$D$72,CLUBS!$B31,'JU H'!$AC$5:$AC$72,"&gt;0")</f>
        <v>0</v>
      </c>
      <c r="AB31" s="26">
        <f>SUMIF('MP F'!$D$5:$D$72,CLUBS!$B31,'MP F'!$AD$5:$AD$72)+SUMIF('MP H'!$D$5:$D$72,CLUBS!$B31,'MP H'!$AD$5:$AD$72)+SUMIF('PO F'!$D$5:$D$72,CLUBS!$B31,'PO F'!$AD$5:$AD$72)+SUMIF('PO H'!$D$5:$D$72,CLUBS!$B31,'PO H'!$AD$5:$AD$72)+SUMIF('PU F'!$D$5:$D$72,CLUBS!$B31,'PU F'!$AD$5:$AD$72)+SUMIF('PU H'!$D$5:$D$72,CLUBS!$B31,'PU H'!$AD$5:$AD$72)+SUMIF('BE F'!$D$5:$D$72,CLUBS!$B31,'BE F'!$AD$5:$AD$72)+SUMIF('BE H'!$D$5:$D$72,CLUBS!$B31,'BE H'!$AD$5:$AD$72)+SUMIF('MI F'!$D$5:$D$72,CLUBS!$B31,'MI F'!$AD$5:$AD$72)+SUMIF('MI H'!$D$5:$D$72,CLUBS!$B31,'MI H'!$AD$5:$AD$72)+SUMIF('CA F'!$D$5:$D$72,CLUBS!$B31,'CA F'!$AD$5:$AD$72)+SUMIF('CA H'!$D$5:$D$72,CLUBS!$B31,'CA H'!$AD$5:$AD$72)+SUMIF('JU F'!$D$5:$D$72,CLUBS!$B31,'JU F'!$AD$5:$AD$72)+SUMIF('JU H'!$D$5:$D$72,CLUBS!$B31,'JU H'!$AD$5:$AD$72)</f>
        <v>0</v>
      </c>
      <c r="AC31" s="26">
        <f>COUNTIFS('MP F'!$D$5:$D$72,CLUBS!$B31,'MP F'!$AE$5:$AE$72,"&gt;0")+COUNTIFS('MP H'!$D$5:$D$72,CLUBS!$B31,'MP H'!$AE$5:$AE$72,"&gt;0")+COUNTIFS('PO F'!$D$5:$D$72,CLUBS!$B31,'PO F'!$AE$5:$AE$72,"&gt;0")+COUNTIFS('PO H'!$D$5:$D$72,CLUBS!$B31,'PO H'!$AE$5:$AE$72,"&gt;0")+COUNTIFS('PU F'!$D$5:$D$72,CLUBS!$B31,'PU F'!$AE$5:$AE$72,"&gt;0")+COUNTIFS('PU H'!$D$5:$D$72,CLUBS!$B31,'PU H'!$AE$5:$AE$72,"&gt;0")+COUNTIFS('BE F'!$D$5:$D$72,CLUBS!$B31,'BE F'!$AE$5:$AE$72,"&gt;0")+COUNTIFS('BE H'!$D$5:$D$72,CLUBS!$B31,'BE H'!$AE$5:$AE$72,"&gt;0")+COUNTIFS('MI F'!$D$5:$D$72,CLUBS!$B31,'MI F'!$AE$5:$AE$72,"&gt;0")+COUNTIFS('MI H'!$D$5:$D$72,CLUBS!$B31,'MI H'!$AE$5:$AE$72,"&gt;0")+COUNTIFS('CA F'!$D$5:$D$72,CLUBS!$B31,'CA F'!$AE$5:$AE$72,"&gt;0")+COUNTIFS('CA H'!$D$5:$D$72,CLUBS!$B31,'CA H'!$AE$5:$AE$72,"&gt;0")+COUNTIFS('JU F'!$D$5:$D$72,CLUBS!$B31,'JU F'!$AE$5:$AE$72,"&gt;0")+COUNTIFS('JU H'!$D$5:$D$72,CLUBS!$B31,'JU H'!$AE$5:$AE$72,"&gt;0")</f>
        <v>0</v>
      </c>
      <c r="AD31" s="26">
        <f>SUMIF('MP F'!$D$5:$D$72,CLUBS!$B31,'MP F'!$AF$5:$AF$72)+SUMIF('MP H'!$D$5:$D$72,CLUBS!$B31,'MP H'!$AF$5:$AF$72)+SUMIF('PO F'!$D$5:$D$72,CLUBS!$B31,'PO F'!$AF$5:$AF$72)+SUMIF('PO H'!$D$5:$D$72,CLUBS!$B31,'PO H'!$AF$5:$AF$72)+SUMIF('PU F'!$D$5:$D$72,CLUBS!$B31,'PU F'!$AF$5:$AF$72)+SUMIF('PU H'!$D$5:$D$72,CLUBS!$B31,'PU H'!$AF$5:$AF$72)+SUMIF('BE F'!$D$5:$D$72,CLUBS!$B31,'BE F'!$AF$5:$AF$72)+SUMIF('BE H'!$D$5:$D$72,CLUBS!$B31,'BE H'!$AF$5:$AF$72)+SUMIF('MI F'!$D$5:$D$72,CLUBS!$B31,'MI F'!$AF$5:$AF$72)+SUMIF('MI H'!$D$5:$D$72,CLUBS!$B31,'MI H'!$AF$5:$AF$72)+SUMIF('CA F'!$D$5:$D$72,CLUBS!$B31,'CA F'!$AF$5:$AF$72)+SUMIF('CA H'!$D$5:$D$72,CLUBS!$B31,'CA H'!$AF$5:$AF$72)+SUMIF('JU F'!$D$5:$D$72,CLUBS!$B31,'JU F'!$AF$5:$AF$72)+SUMIF('JU H'!$D$5:$D$72,CLUBS!$B31,'JU H'!$AF$5:$AF$72)</f>
        <v>0</v>
      </c>
      <c r="AE31" s="26">
        <f>COUNTIFS('MP F'!$D$5:$D$72,CLUBS!$B31,'MP F'!$AG$5:$AG$72,"&gt;0")+COUNTIFS('MP H'!$D$5:$D$72,CLUBS!$B31,'MP H'!$AG$5:$AG$72,"&gt;0")+COUNTIFS('PO F'!$D$5:$D$72,CLUBS!$B31,'PO F'!$AG$5:$AG$72,"&gt;0")+COUNTIFS('PO H'!$D$5:$D$72,CLUBS!$B31,'PO H'!$AG$5:$AG$72,"&gt;0")+COUNTIFS('PU F'!$D$5:$D$72,CLUBS!$B31,'PU F'!$AG$5:$AG$72,"&gt;0")+COUNTIFS('PU H'!$D$5:$D$72,CLUBS!$B31,'PU H'!$AG$5:$AG$72,"&gt;0")+COUNTIFS('BE F'!$D$5:$D$72,CLUBS!$B31,'BE F'!$AG$5:$AG$72,"&gt;0")+COUNTIFS('BE H'!$D$5:$D$72,CLUBS!$B31,'BE H'!$AG$5:$AG$72,"&gt;0")+COUNTIFS('MI F'!$D$5:$D$72,CLUBS!$B31,'MI F'!$AG$5:$AG$72,"&gt;0")+COUNTIFS('MI H'!$D$5:$D$72,CLUBS!$B31,'MI H'!$AG$5:$AG$72,"&gt;0")+COUNTIFS('CA F'!$D$5:$D$72,CLUBS!$B31,'CA F'!$AG$5:$AG$72,"&gt;0")+COUNTIFS('CA H'!$D$5:$D$72,CLUBS!$B31,'CA H'!$AG$5:$AG$72,"&gt;0")+COUNTIFS('JU F'!$D$5:$D$72,CLUBS!$B31,'JU F'!$AG$5:$AG$72,"&gt;0")+COUNTIFS('JU H'!$D$5:$D$72,CLUBS!$B31,'JU H'!$AG$5:$AG$72,"&gt;0")</f>
        <v>0</v>
      </c>
      <c r="AF31" s="26">
        <f>SUMIF('MP F'!$D$5:$D$72,CLUBS!$B31,'MP F'!$AH$5:$AH$72)+SUMIF('MP H'!$D$5:$D$72,CLUBS!$B31,'MP H'!$AH$5:$AH$72)+SUMIF('PO F'!$D$5:$D$72,CLUBS!$B31,'PO F'!$AH$5:$AH$72)+SUMIF('PO H'!$D$5:$D$72,CLUBS!$B31,'PO H'!$AH$5:$AH$72)+SUMIF('PU F'!$D$5:$D$72,CLUBS!$B31,'PU F'!$AH$5:$AH$72)+SUMIF('PU H'!$D$5:$D$72,CLUBS!$B31,'PU H'!$AH$5:$AH$72)+SUMIF('BE F'!$D$5:$D$72,CLUBS!$B31,'BE F'!$AH$5:$AH$72)+SUMIF('BE H'!$D$5:$D$72,CLUBS!$B31,'BE H'!$AH$5:$AH$72)+SUMIF('MI F'!$D$5:$D$72,CLUBS!$B31,'MI F'!$AH$5:$AH$72)+SUMIF('MI H'!$D$5:$D$72,CLUBS!$B31,'MI H'!$AH$5:$AH$72)+SUMIF('CA F'!$D$5:$D$72,CLUBS!$B31,'CA F'!$AH$5:$AH$72)+SUMIF('CA H'!$D$5:$D$72,CLUBS!$B31,'CA H'!$AH$5:$AH$72)+SUMIF('JU F'!$D$5:$D$72,CLUBS!$B31,'JU F'!$AH$5:$AH$72)+SUMIF('JU H'!$D$5:$D$72,CLUBS!$B31,'JU H'!$AH$5:$AH$72)</f>
        <v>0</v>
      </c>
      <c r="AG31" s="16">
        <f t="shared" si="2"/>
        <v>0</v>
      </c>
      <c r="AH31" s="28">
        <f t="shared" si="3"/>
        <v>0</v>
      </c>
      <c r="AI31" s="29">
        <f t="shared" si="4"/>
        <v>0</v>
      </c>
      <c r="AJ31" s="14">
        <f>COUNTIF('Licenciés Jeunes 2023'!F:F,CLUBS!B31)</f>
        <v>0</v>
      </c>
      <c r="AK31" s="27">
        <f t="shared" si="5"/>
        <v>0</v>
      </c>
      <c r="AL31" s="22"/>
    </row>
    <row r="32" spans="1:38" ht="13.5">
      <c r="A32" s="34">
        <f t="shared" si="0"/>
        <v>16</v>
      </c>
      <c r="B32" s="62" t="s">
        <v>1154</v>
      </c>
      <c r="C32" s="14">
        <f>COUNTIFS('MP F'!$D$5:$D$72,CLUBS!$B32,'MP F'!$E$5:$E$72,"&gt;0")+COUNTIFS('MP H'!$D$5:$D$72,CLUBS!$B32,'MP H'!$E$5:$E$72,"&gt;0")+COUNTIFS('PO F'!$D$5:$D$72,CLUBS!$B32,'PO F'!$E$5:$E$72,"&gt;0")+COUNTIFS('PO H'!$D$5:$D$72,CLUBS!$B32,'PO H'!$E$5:$E$72,"&gt;0")+COUNTIFS('PU F'!$D$5:$D$72,CLUBS!$B32,'PU F'!$E$5:$E$72,"&gt;0")+COUNTIFS('PU H'!$D$5:$D$72,CLUBS!$B32,'PU H'!$E$5:$E$72,"&gt;0")+COUNTIFS('BE F'!$D$5:$D$72,CLUBS!$B32,'BE F'!$E$5:$E$72,"&gt;0")+COUNTIFS('BE H'!$D$5:$D$72,CLUBS!$B32,'BE H'!$E$5:$E$72,"&gt;0")+COUNTIFS('MI F'!$D$5:$D$72,CLUBS!$B32,'MI F'!$E$5:$E$72,"&gt;0")+COUNTIFS('MI H'!$D$5:$D$72,CLUBS!$B32,'MI H'!$E$5:$E$72,"&gt;0")+COUNTIFS('CA F'!$D$5:$D$72,CLUBS!$B32,'CA F'!$E$5:$E$72,"&gt;0")+COUNTIFS('CA H'!$D$5:$D$72,CLUBS!$B32,'CA H'!$E$5:$E$72,"&gt;0")+COUNTIFS('JU F'!$D$5:$D$72,CLUBS!$B32,'JU F'!$E$5:$E$72,"&gt;0")+COUNTIFS('JU H'!$D$5:$D$72,CLUBS!$B32,'JU H'!$E$5:$E$72,"&gt;0")</f>
        <v>0</v>
      </c>
      <c r="D32" s="27">
        <f>SUMIF('MP F'!$D$5:$D$72,CLUBS!$B32,'MP F'!$F$5:$F$72)+SUMIF('MP H'!$D$5:$D$72,CLUBS!$B32,'MP H'!$F$5:$F$72)+SUMIF('PO F'!$D$5:$D$72,CLUBS!$B32,'PO F'!$F$5:$F$72)+SUMIF('PO H'!$D$5:$D$72,CLUBS!$B32,'PO H'!$F$5:$F$72)+SUMIF('PU F'!$D$5:$D$72,CLUBS!$B32,'PU F'!$F$5:$F$72)+SUMIF('PU H'!$D$5:$D$72,CLUBS!$B32,'PU H'!$F$5:$F$72)+SUMIF('BE F'!$D$5:$D$72,CLUBS!$B32,'BE F'!$F$5:$F$72)+SUMIF('BE H'!$D$5:$D$72,CLUBS!$B32,'BE H'!$F$5:$F$72)+SUMIF('MI F'!$D$5:$D$72,CLUBS!$B32,'MI F'!$F$5:$F$72)+SUMIF('MI H'!$D$5:$D$72,CLUBS!$B32,'MI H'!$F$5:$F$72)+SUMIF('CA F'!$D$5:$D$72,CLUBS!$B32,'CA F'!$F$5:$F$72)+SUMIF('CA H'!$D$5:$D$72,CLUBS!$B32,'CA H'!$F$5:$F$72)+SUMIF('JU F'!$D$5:$D$72,CLUBS!$B32,'JU F'!$F$5:$F$72)+SUMIF('JU H'!$D$5:$D$72,CLUBS!$B32,'JU H'!$F$5:$F$72)</f>
        <v>0</v>
      </c>
      <c r="E32" s="67">
        <f>COUNTIFS('MP F'!$D$5:$D$72,CLUBS!$B32,'MP F'!$G$5:$G$72,"&gt;0")+COUNTIFS('MP H'!$D$5:$D$72,CLUBS!$B32,'MP H'!$G$5:$G$72,"&gt;0")+COUNTIFS('PO F'!$D$5:$D$72,CLUBS!$B32,'PO F'!$G$5:$G$72,"&gt;0")+COUNTIFS('PO H'!$D$5:$D$72,CLUBS!$B32,'PO H'!$G$5:$G$72,"&gt;0")+COUNTIFS('PU F'!$D$5:$D$72,CLUBS!$B32,'PU F'!$G$5:$G$72,"&gt;0")+COUNTIFS('PU H'!$D$5:$D$72,CLUBS!$B32,'PU H'!$G$5:$G$72,"&gt;0")+COUNTIFS('BE F'!$D$5:$D$72,CLUBS!$B32,'BE F'!$G$5:$G$72,"&gt;0")+COUNTIFS('BE H'!$D$5:$D$72,CLUBS!$B32,'BE H'!$G$5:$G$72,"&gt;0")+COUNTIFS('MI F'!$D$5:$D$72,CLUBS!$B32,'MI F'!$G$5:$G$72,"&gt;0")+COUNTIFS('MI H'!$D$5:$D$72,CLUBS!$B32,'MI H'!$G$5:$G$72,"&gt;0")+COUNTIFS('CA F'!$D$5:$D$72,CLUBS!$B32,'CA F'!$G$5:$G$72,"&gt;0")+COUNTIFS('CA H'!$D$5:$D$72,CLUBS!$B32,'CA H'!$G$5:$G$72,"&gt;0")+COUNTIFS('JU F'!$D$5:$D$72,CLUBS!$B32,'JU F'!$G$5:$G$72,"&gt;0")+COUNTIFS('JU H'!$D$5:$D$72,CLUBS!$B32,'JU H'!$G$5:$G$72,"&gt;0")</f>
        <v>0</v>
      </c>
      <c r="F32" s="68">
        <f>SUMIF('MP F'!$D$5:$D$72,CLUBS!$B32,'MP F'!$H$5:$H$72)+SUMIF('MP H'!$D$5:$D$72,CLUBS!$B32,'MP H'!$H$5:$H$72)+SUMIF('PO F'!$D$5:$D$72,CLUBS!$B32,'PO F'!$H$5:$H$72)+SUMIF('PO H'!$D$5:$D$72,CLUBS!$B32,'PO H'!$H$5:$H$72)+SUMIF('PU F'!$D$5:$D$72,CLUBS!$B32,'PU F'!$H$5:$H$72)+SUMIF('PU H'!$D$5:$D$72,CLUBS!$B32,'PU H'!$H$5:$H$72)+SUMIF('BE F'!$D$5:$D$72,CLUBS!$B32,'BE F'!$H$5:$H$72)+SUMIF('BE H'!$D$5:$D$72,CLUBS!$B32,'BE H'!$H$5:$H$72)+SUMIF('MI F'!$D$5:$D$72,CLUBS!$B32,'MI F'!$H$5:$H$72)+SUMIF('MI H'!$D$5:$D$72,CLUBS!$B32,'MI H'!$H$5:$H$72)+SUMIF('CA F'!$D$5:$D$72,CLUBS!$B32,'CA F'!$H$5:$H$72)+SUMIF('CA H'!$D$5:$D$72,CLUBS!$B32,'CA H'!$H$5:$H$72)+SUMIF('JU F'!$D$5:$D$72,CLUBS!$B32,'JU F'!$H$5:$H$72)+SUMIF('JU H'!$D$5:$D$72,CLUBS!$B32,'JU H'!$H$5:$H$72)</f>
        <v>0</v>
      </c>
      <c r="G32" s="14">
        <f>COUNTIFS('MP F'!$D$5:$D$72,CLUBS!$B32,'MP F'!$I$5:$I$72,"&gt;0")+COUNTIFS('MP H'!$D$5:$D$72,CLUBS!$B32,'MP H'!$I$5:$I$72,"&gt;0")+COUNTIFS('PO F'!$D$5:$D$72,CLUBS!$B32,'PO F'!$I$5:$I$72,"&gt;0")+COUNTIFS('PO H'!$D$5:$D$72,CLUBS!$B32,'PO H'!$I$5:$I$72,"&gt;0")+COUNTIFS('PU F'!$D$5:$D$72,CLUBS!$B32,'PU F'!$I$5:$I$72,"&gt;0")+COUNTIFS('PU H'!$D$5:$D$72,CLUBS!$B32,'PU H'!$I$5:$I$72,"&gt;0")+COUNTIFS('BE F'!$D$5:$D$72,CLUBS!$B32,'BE F'!$I$5:$I$72,"&gt;0")+COUNTIFS('BE H'!$D$5:$D$72,CLUBS!$B32,'BE H'!$I$5:$I$72,"&gt;0")+COUNTIFS('MI F'!$D$5:$D$72,CLUBS!$B32,'MI F'!$I$5:$I$72,"&gt;0")+COUNTIFS('MI H'!$D$5:$D$72,CLUBS!$B32,'MI H'!$I$5:$I$72,"&gt;0")+COUNTIFS('CA F'!$D$5:$D$72,CLUBS!$B32,'CA F'!$I$5:$I$72,"&gt;0")+COUNTIFS('CA H'!$D$5:$D$72,CLUBS!$B32,'CA H'!$I$5:$I$72,"&gt;0")+COUNTIFS('JU F'!$D$5:$D$72,CLUBS!$B32,'JU F'!$I$5:$I$72,"&gt;0")+COUNTIFS('JU H'!$D$5:$D$72,CLUBS!$B32,'JU H'!$I$5:$I$72,"&gt;0")</f>
        <v>0</v>
      </c>
      <c r="H32" s="26">
        <f>SUMIF('MP F'!$D$5:$D$72,CLUBS!$B32,'MP F'!$J$5:$J$72)+SUMIF('MP H'!$D$5:$D$72,CLUBS!$B32,'MP H'!$J$5:$J$72)+SUMIF('PO F'!$D$5:$D$72,CLUBS!$B32,'PO F'!$J$5:$J$72)+SUMIF('PO H'!$D$5:$D$72,CLUBS!$B32,'PO H'!$J$5:$J$72)+SUMIF('PU F'!$D$5:$D$72,CLUBS!$B32,'PU F'!$J$5:$J$72)+SUMIF('PU H'!$D$5:$D$72,CLUBS!$B32,'PU H'!$J$5:$J$72)+SUMIF('BE F'!$D$5:$D$72,CLUBS!$B32,'BE F'!$J$5:$J$72)+SUMIF('BE H'!$D$5:$D$72,CLUBS!$B32,'BE H'!$J$5:$J$72)+SUMIF('MI F'!$D$5:$D$72,CLUBS!$B32,'MI F'!$J$5:$J$72)+SUMIF('MI H'!$D$5:$D$72,CLUBS!$B32,'MI H'!$J$5:$J$72)+SUMIF('CA F'!$D$5:$D$72,CLUBS!$B32,'CA F'!$J$5:$J$72)+SUMIF('CA H'!$D$5:$D$72,CLUBS!$B32,'CA H'!$J$5:$J$72)+SUMIF('JU F'!$D$5:$D$72,CLUBS!$B32,'JU F'!$J$5:$J$72)+SUMIF('JU H'!$D$5:$D$72,CLUBS!$B32,'JU H'!$J$5:$J$72)</f>
        <v>0</v>
      </c>
      <c r="I32" s="67">
        <f>COUNTIFS('MP F'!$D$5:$D$72,CLUBS!$B32,'MP F'!$K$5:$K$72,"&gt;0")+COUNTIFS('MP H'!$D$5:$D$72,CLUBS!$B32,'MP H'!$K$5:$K$72,"&gt;0")+COUNTIFS('PO F'!$D$5:$D$72,CLUBS!$B32,'PO F'!$K$5:$K$72,"&gt;0")+COUNTIFS('PO H'!$D$5:$D$72,CLUBS!$B32,'PO H'!$K$5:$K$72,"&gt;0")+COUNTIFS('PU F'!$D$5:$D$72,CLUBS!$B32,'PU F'!$K$5:$K$72,"&gt;0")+COUNTIFS('PU H'!$D$5:$D$72,CLUBS!$B32,'PU H'!$K$5:$K$72,"&gt;0")+COUNTIFS('BE F'!$D$5:$D$72,CLUBS!$B32,'BE F'!$K$5:$K$72,"&gt;0")+COUNTIFS('BE H'!$D$5:$D$72,CLUBS!$B32,'BE H'!$K$5:$K$72,"&gt;0")+COUNTIFS('MI F'!$D$5:$D$72,CLUBS!$B32,'MI F'!$K$5:$K$72,"&gt;0")+COUNTIFS('MI H'!$D$5:$D$72,CLUBS!$B32,'MI H'!$K$5:$K$72,"&gt;0")+COUNTIFS('CA F'!$D$5:$D$72,CLUBS!$B32,'CA F'!$K$5:$K$72,"&gt;0")+COUNTIFS('CA H'!$D$5:$D$72,CLUBS!$B32,'CA H'!$K$5:$K$72,"&gt;0")+COUNTIFS('JU F'!$D$5:$D$72,CLUBS!$B32,'JU F'!$K$5:$K$72,"&gt;0")+COUNTIFS('JU H'!$D$5:$D$72,CLUBS!$B32,'JU H'!$K$5:$K$72,"&gt;0")</f>
        <v>0</v>
      </c>
      <c r="J32" s="67">
        <f>SUMIF('MP F'!$D$5:$D$72,CLUBS!$B32,'MP F'!$L$5:$L$72)+SUMIF('MP H'!$D$5:$D$72,CLUBS!$B32,'MP H'!$L$5:$L$72)+SUMIF('PO F'!$D$5:$D$72,CLUBS!$B32,'PO F'!$L$5:$L$72)+SUMIF('PO H'!$D$5:$D$72,CLUBS!$B32,'PO H'!$L$5:$L$72)+SUMIF('PU F'!$D$5:$D$72,CLUBS!$B32,'PU F'!$L$5:$L$72)+SUMIF('PU H'!$D$5:$D$72,CLUBS!$B32,'PU H'!$L$5:$L$72)+SUMIF('BE F'!$D$5:$D$72,CLUBS!$B32,'BE F'!$L$5:$L$72)+SUMIF('BE H'!$D$5:$D$72,CLUBS!$B32,'BE H'!$L$5:$L$72)+SUMIF('MI F'!$D$5:$D$72,CLUBS!$B32,'MI F'!$L$5:$L$72)+SUMIF('MI H'!$D$5:$D$72,CLUBS!$B32,'MI H'!$L$5:$L$72)+SUMIF('CA F'!$D$5:$D$72,CLUBS!$B32,'CA F'!$L$5:$L$72)+SUMIF('CA H'!$D$5:$D$72,CLUBS!$B32,'CA H'!$L$5:$L$72)+SUMIF('JU F'!$D$5:$D$72,CLUBS!$B32,'JU F'!$L$5:$L$72)+SUMIF('JU H'!$D$5:$D$72,CLUBS!$B32,'JU H'!$L$5:$L$72)</f>
        <v>0</v>
      </c>
      <c r="K32" s="26">
        <f>COUNTIFS('MP F'!$D$5:$D$72,CLUBS!$B32,'MP F'!$M$5:$M$72,"&gt;0")+COUNTIFS('MP H'!$D$5:$D$72,CLUBS!$B32,'MP H'!$M$5:$M$72,"&gt;0")+COUNTIFS('PO F'!$D$5:$D$72,CLUBS!$B32,'PO F'!$M$5:$M$72,"&gt;0")+COUNTIFS('PO H'!$D$5:$D$72,CLUBS!$B32,'PO H'!$M$5:$M$72,"&gt;0")+COUNTIFS('PU F'!$D$5:$D$72,CLUBS!$B32,'PU F'!$M$5:$M$72,"&gt;0")+COUNTIFS('PU H'!$D$5:$D$72,CLUBS!$B32,'PU H'!$M$5:$M$72,"&gt;0")+COUNTIFS('BE F'!$D$5:$D$72,CLUBS!$B32,'BE F'!$M$5:$M$72,"&gt;0")+COUNTIFS('BE H'!$D$5:$D$72,CLUBS!$B32,'BE H'!$M$5:$M$72,"&gt;0")+COUNTIFS('MI F'!$D$5:$D$72,CLUBS!$B32,'MI F'!$M$5:$M$72,"&gt;0")+COUNTIFS('MI H'!$D$5:$D$72,CLUBS!$B32,'MI H'!$M$5:$M$72,"&gt;0")+COUNTIFS('CA F'!$D$5:$D$72,CLUBS!$B32,'CA F'!$M$5:$M$72,"&gt;0")+COUNTIFS('CA H'!$D$5:$D$72,CLUBS!$B32,'CA H'!$M$5:$M$72,"&gt;0")+COUNTIFS('JU F'!$D$5:$D$72,CLUBS!$B32,'JU F'!$M$5:$M$72,"&gt;0")+COUNTIFS('JU H'!$D$5:$D$72,CLUBS!$B32,'JU H'!$M$5:$M$72,"&gt;0")</f>
        <v>0</v>
      </c>
      <c r="L32" s="26">
        <f>SUMIF('MP F'!$D$5:$D$72,CLUBS!$B32,'MP F'!$N$5:$N$72)+SUMIF('MP H'!$D$5:$D$72,CLUBS!$B32,'MP H'!$N$5:$N$72)+SUMIF('PO F'!$D$5:$D$72,CLUBS!$B32,'PO F'!$N$5:$N$72)+SUMIF('PO H'!$D$5:$D$72,CLUBS!$B32,'PO H'!$N$5:$N$72)+SUMIF('PU F'!$D$5:$D$72,CLUBS!$B32,'PU F'!$N$5:$N$72)+SUMIF('PU H'!$D$5:$D$72,CLUBS!$B32,'PU H'!$N$5:$N$72)+SUMIF('BE F'!$D$5:$D$72,CLUBS!$B32,'BE F'!$N$5:$N$72)+SUMIF('BE H'!$D$5:$D$72,CLUBS!$B32,'BE H'!$N$5:$N$72)+SUMIF('MI F'!$D$5:$D$72,CLUBS!$B32,'MI F'!$N$5:$N$72)+SUMIF('MI H'!$D$5:$D$72,CLUBS!$B32,'MI H'!$N$5:$N$72)+SUMIF('CA F'!$D$5:$D$72,CLUBS!$B32,'CA F'!$N$5:$N$72)+SUMIF('CA H'!$D$5:$D$72,CLUBS!$B32,'CA H'!$N$5:$N$72)+SUMIF('JU F'!$D$5:$D$72,CLUBS!$B32,'JU F'!$N$5:$N$72)+SUMIF('JU H'!$D$5:$D$72,CLUBS!$B32,'JU H'!$N$5:$N$72)</f>
        <v>0</v>
      </c>
      <c r="M32" s="67">
        <f>COUNTIFS('MP F'!$D$5:$D$72,CLUBS!$B32,'MP F'!$O$5:$O$72,"&gt;0")+COUNTIFS('MP H'!$D$5:$D$72,CLUBS!$B32,'MP H'!$O$5:$O$72,"&gt;0")+COUNTIFS('PO F'!$D$5:$D$72,CLUBS!$B32,'PO F'!$O$5:$O$72,"&gt;0")+COUNTIFS('PO H'!$D$5:$D$72,CLUBS!$B32,'PO H'!$O$5:$O$72,"&gt;0")+COUNTIFS('PU F'!$D$5:$D$72,CLUBS!$B32,'PU F'!$O$5:$O$72,"&gt;0")+COUNTIFS('PU H'!$D$5:$D$72,CLUBS!$B32,'PU H'!$O$5:$O$72,"&gt;0")+COUNTIFS('BE F'!$D$5:$D$72,CLUBS!$B32,'BE F'!$O$5:$O$72,"&gt;0")+COUNTIFS('BE H'!$D$5:$D$72,CLUBS!$B32,'BE H'!$O$5:$O$72,"&gt;0")+COUNTIFS('MI F'!$D$5:$D$72,CLUBS!$B32,'MI F'!$O$5:$O$72,"&gt;0")+COUNTIFS('MI H'!$D$5:$D$72,CLUBS!$B32,'MI H'!$O$5:$O$72,"&gt;0")+COUNTIFS('CA F'!$D$5:$D$72,CLUBS!$B32,'CA F'!$O$5:$O$72,"&gt;0")+COUNTIFS('CA H'!$D$5:$D$72,CLUBS!$B32,'CA H'!$O$5:$O$72,"&gt;0")+COUNTIFS('JU F'!$D$5:$D$72,CLUBS!$B32,'JU F'!$O$5:$O$72,"&gt;0")+COUNTIFS('JU H'!$D$5:$D$72,CLUBS!$B32,'JU H'!$O$5:$O$72,"&gt;0")</f>
        <v>0</v>
      </c>
      <c r="N32" s="67">
        <f>SUMIF('MP F'!$D$5:$D$72,CLUBS!$B32,'MP F'!$P$5:$P$72)+SUMIF('MP H'!$D$5:$D$72,CLUBS!$B32,'MP H'!$P$5:$P$72)+SUMIF('PO F'!$D$5:$D$72,CLUBS!$B32,'PO F'!$P$5:$P$72)+SUMIF('PO H'!$D$5:$D$72,CLUBS!$B32,'PO H'!$P$5:$P$72)+SUMIF('PU F'!$D$5:$D$72,CLUBS!$B32,'PU F'!$P$5:$P$72)+SUMIF('PU H'!$D$5:$D$72,CLUBS!$B32,'PU H'!$P$5:$P$72)+SUMIF('BE F'!$D$5:$D$72,CLUBS!$B32,'BE F'!$P$5:$P$72)+SUMIF('BE H'!$D$5:$D$72,CLUBS!$B32,'BE H'!$P$5:$P$72)+SUMIF('MI F'!$D$5:$D$72,CLUBS!$B32,'MI F'!$P$5:$P$72)+SUMIF('MI H'!$D$5:$D$72,CLUBS!$B32,'MI H'!$P$5:$P$72)+SUMIF('CA F'!$D$5:$D$72,CLUBS!$B32,'CA F'!$P$5:$P$72)+SUMIF('CA H'!$D$5:$D$72,CLUBS!$B32,'CA H'!$P$5:$P$72)+SUMIF('JU F'!$D$5:$D$72,CLUBS!$B32,'JU F'!$P$5:$P$72)+SUMIF('JU H'!$D$5:$D$72,CLUBS!$B32,'JU H'!$P$5:$P$72)</f>
        <v>0</v>
      </c>
      <c r="O32" s="26">
        <f>COUNTIFS('MP F'!$D$5:$D$72,CLUBS!$B32,'MP F'!$Q$5:$Q$72,"&gt;0")+COUNTIFS('MP H'!$D$5:$D$72,CLUBS!$B32,'MP H'!$Q$5:$Q$72,"&gt;0")+COUNTIFS('PO F'!$D$5:$D$72,CLUBS!$B32,'PO F'!$Q$5:$Q$72,"&gt;0")+COUNTIFS('PO H'!$D$5:$D$72,CLUBS!$B32,'PO H'!$Q$5:$Q$72,"&gt;0")+COUNTIFS('PU F'!$D$5:$D$72,CLUBS!$B32,'PU F'!$Q$5:$Q$72,"&gt;0")+COUNTIFS('PU H'!$D$5:$D$72,CLUBS!$B32,'PU H'!$Q$5:$Q$72,"&gt;0")+COUNTIFS('BE F'!$D$5:$D$72,CLUBS!$B32,'BE F'!$Q$5:$Q$72,"&gt;0")+COUNTIFS('BE H'!$D$5:$D$72,CLUBS!$B32,'BE H'!$Q$5:$Q$72,"&gt;0")+COUNTIFS('MI F'!$D$5:$D$72,CLUBS!$B32,'MI F'!$Q$5:$Q$72,"&gt;0")+COUNTIFS('MI H'!$D$5:$D$72,CLUBS!$B32,'MI H'!$Q$5:$Q$72,"&gt;0")+COUNTIFS('CA F'!$D$5:$D$72,CLUBS!$B32,'CA F'!$Q$5:$Q$72,"&gt;0")+COUNTIFS('CA H'!$D$5:$D$72,CLUBS!$B32,'CA H'!$Q$5:$Q$72,"&gt;0")+COUNTIFS('JU F'!$D$5:$D$72,CLUBS!$B32,'JU F'!$Q$5:$Q$72,"&gt;0")+COUNTIFS('JU H'!$D$5:$D$72,CLUBS!$B32,'JU H'!$Q$5:$Q$72,"&gt;0")</f>
        <v>0</v>
      </c>
      <c r="P32" s="26">
        <f>SUMIF('MP F'!$D$5:$D$72,CLUBS!$B32,'MP F'!$R$5:$R$72)+SUMIF('MP H'!$D$5:$D$72,CLUBS!$B32,'MP H'!$R$5:$R$72)+SUMIF('PO F'!$D$5:$D$72,CLUBS!$B32,'PO F'!$R$5:$R$72)+SUMIF('PO H'!$D$5:$D$72,CLUBS!$B32,'PO H'!$R$5:$R$72)+SUMIF('PU F'!$D$5:$D$72,CLUBS!$B32,'PU F'!$R$5:$R$72)+SUMIF('PU H'!$D$5:$D$72,CLUBS!$B32,'PU H'!$R$5:$R$72)+SUMIF('BE F'!$D$5:$D$72,CLUBS!$B32,'BE F'!$R$5:$R$72)+SUMIF('BE H'!$D$5:$D$72,CLUBS!$B32,'BE H'!$R$5:$R$72)+SUMIF('MI F'!$D$5:$D$72,CLUBS!$B32,'MI F'!$R$5:$R$72)+SUMIF('MI H'!$D$5:$D$72,CLUBS!$B32,'MI H'!$R$5:$R$72)+SUMIF('CA F'!$D$5:$D$72,CLUBS!$B32,'CA F'!$R$5:$R$72)+SUMIF('CA H'!$D$5:$D$72,CLUBS!$B32,'CA H'!$R$5:$R$72)+SUMIF('JU F'!$D$5:$D$72,CLUBS!$B32,'JU F'!$R$5:$R$72)+SUMIF('JU H'!$D$5:$D$72,CLUBS!$B32,'JU H'!$R$5:$R$72)</f>
        <v>0</v>
      </c>
      <c r="Q32" s="67">
        <f>COUNTIFS('MP F'!$D$5:$D$72,CLUBS!$B32,'MP F'!$S$5:$S$72,"&gt;0")+COUNTIFS('MP H'!$D$5:$D$72,CLUBS!$B32,'MP H'!$S$5:$S$72,"&gt;0")+COUNTIFS('PO F'!$D$5:$D$72,CLUBS!$B32,'PO F'!$S$5:$S$72,"&gt;0")+COUNTIFS('PO H'!$D$5:$D$72,CLUBS!$B32,'PO H'!$S$5:$S$72,"&gt;0")+COUNTIFS('PU F'!$D$5:$D$72,CLUBS!$B32,'PU F'!$S$5:$S$72,"&gt;0")+COUNTIFS('PU H'!$D$5:$D$72,CLUBS!$B32,'PU H'!$S$5:$S$72,"&gt;0")+COUNTIFS('BE F'!$D$5:$D$72,CLUBS!$B32,'BE F'!$S$5:$S$72,"&gt;0")+COUNTIFS('BE H'!$D$5:$D$72,CLUBS!$B32,'BE H'!$S$5:$S$72,"&gt;0")+COUNTIFS('MI F'!$D$5:$D$72,CLUBS!$B32,'MI F'!$S$5:$S$72,"&gt;0")+COUNTIFS('MI H'!$D$5:$D$72,CLUBS!$B32,'MI H'!$S$5:$S$72,"&gt;0")+COUNTIFS('CA F'!$D$5:$D$72,CLUBS!$B32,'CA F'!$S$5:$S$72,"&gt;0")+COUNTIFS('CA H'!$D$5:$D$72,CLUBS!$B32,'CA H'!$S$5:$S$72,"&gt;0")+COUNTIFS('JU F'!$D$5:$D$72,CLUBS!$B32,'JU F'!$S$5:$S$72,"&gt;0")+COUNTIFS('JU H'!$D$5:$D$72,CLUBS!$B32,'JU H'!$S$5:$S$72,"&gt;0")</f>
        <v>0</v>
      </c>
      <c r="R32" s="67">
        <f>SUMIF('MP F'!$D$5:$D$72,CLUBS!$B32,'MP F'!$T$5:$T$72)+SUMIF('MP H'!$D$5:$D$72,CLUBS!$B32,'MP H'!$T$5:$T$72)+SUMIF('PO F'!$D$5:$D$72,CLUBS!$B32,'PO F'!$T$5:$T$72)+SUMIF('PO H'!$D$5:$D$72,CLUBS!$B32,'PO H'!$T$5:$T$72)+SUMIF('PU F'!$D$5:$D$72,CLUBS!$B32,'PU F'!$T$5:$T$72)+SUMIF('PU H'!$D$5:$D$72,CLUBS!$B32,'PU H'!$T$5:$T$72)+SUMIF('BE F'!$D$5:$D$72,CLUBS!$B32,'BE F'!$T$5:$T$72)+SUMIF('BE H'!$D$5:$D$72,CLUBS!$B32,'BE H'!$T$5:$T$72)+SUMIF('MI F'!$D$5:$D$72,CLUBS!$B32,'MI F'!$T$5:$T$72)+SUMIF('MI H'!$D$5:$D$72,CLUBS!$B32,'MI H'!$T$5:$T$72)+SUMIF('CA F'!$D$5:$D$72,CLUBS!$B32,'CA F'!$T$5:$T$72)+SUMIF('CA H'!$D$5:$D$72,CLUBS!$B32,'CA H'!$T$5:$T$72)+SUMIF('JU F'!$D$5:$D$72,CLUBS!$B32,'JU F'!$T$5:$T$72)+SUMIF('JU H'!$D$5:$D$72,CLUBS!$B32,'JU H'!$T$5:$T$72)</f>
        <v>0</v>
      </c>
      <c r="S32" s="26">
        <f>COUNTIFS('MP F'!$D$5:$D$72,CLUBS!$B32,'MP F'!$U$5:$U$72,"&gt;0")+COUNTIFS('MP H'!$D$5:$D$72,CLUBS!$B32,'MP H'!$U$5:$U$72,"&gt;0")+COUNTIFS('PO F'!$D$5:$D$72,CLUBS!$B32,'PO F'!$U$5:$U$72,"&gt;0")+COUNTIFS('PO H'!$D$5:$D$72,CLUBS!$B32,'PO H'!$U$5:$U$72,"&gt;0")+COUNTIFS('PU F'!$D$5:$D$72,CLUBS!$B32,'PU F'!$U$5:$U$72,"&gt;0")+COUNTIFS('PU H'!$D$5:$D$72,CLUBS!$B32,'PU H'!$U$5:$U$72,"&gt;0")+COUNTIFS('BE F'!$D$5:$D$72,CLUBS!$B32,'BE F'!$U$5:$U$72,"&gt;0")+COUNTIFS('BE H'!$D$5:$D$72,CLUBS!$B32,'BE H'!$U$5:$U$72,"&gt;0")+COUNTIFS('MI F'!$D$5:$D$72,CLUBS!$B32,'MI F'!$U$5:$U$72,"&gt;0")+COUNTIFS('MI H'!$D$5:$D$72,CLUBS!$B32,'MI H'!$U$5:$U$72,"&gt;0")+COUNTIFS('CA F'!$D$5:$D$72,CLUBS!$B32,'CA F'!$U$5:$U$72,"&gt;0")+COUNTIFS('CA H'!$D$5:$D$72,CLUBS!$B32,'CA H'!$U$5:$U$72,"&gt;0")+COUNTIFS('JU F'!$D$5:$D$72,CLUBS!$B32,'JU F'!$U$5:$U$72,"&gt;0")+COUNTIFS('JU H'!$D$5:$D$72,CLUBS!$B32,'JU H'!$U$5:$U$72,"&gt;0")</f>
        <v>0</v>
      </c>
      <c r="T32" s="26">
        <f>SUMIF('MP F'!$D$5:$D$72,CLUBS!$B32,'MP F'!$V$5:$V$72)+SUMIF('MP H'!$D$5:$D$72,CLUBS!$B32,'MP H'!$V$5:$V$72)+SUMIF('PO F'!$D$5:$D$72,CLUBS!$B32,'PO F'!$V$5:$V$72)+SUMIF('PO H'!$D$5:$D$72,CLUBS!$B32,'PO H'!$V$5:$V$72)+SUMIF('PU F'!$D$5:$D$72,CLUBS!$B32,'PU F'!$V$5:$V$72)+SUMIF('PU H'!$D$5:$D$72,CLUBS!$B32,'PU H'!$V$5:$V$72)+SUMIF('BE F'!$D$5:$D$72,CLUBS!$B32,'BE F'!$V$5:$V$72)+SUMIF('BE H'!$D$5:$D$72,CLUBS!$B32,'BE H'!$V$5:$V$72)+SUMIF('MI F'!$D$5:$D$72,CLUBS!$B32,'MI F'!$V$5:$V$72)+SUMIF('MI H'!$D$5:$D$72,CLUBS!$B32,'MI H'!$V$5:$V$72)+SUMIF('CA F'!$D$5:$D$72,CLUBS!$B32,'CA F'!$V$5:$V$72)+SUMIF('CA H'!$D$5:$D$72,CLUBS!$B32,'CA H'!$V$5:$V$72)+SUMIF('JU F'!$D$5:$D$72,CLUBS!$B32,'JU F'!$V$5:$V$72)+SUMIF('JU H'!$D$5:$D$72,CLUBS!$B32,'JU H'!$V$5:$V$72)</f>
        <v>0</v>
      </c>
      <c r="U32" s="67">
        <f>COUNTIFS('MP F'!$D$5:$D$72,CLUBS!$B32,'MP F'!$W$5:$W$72,"&gt;0")+COUNTIFS('MP H'!$D$5:$D$72,CLUBS!$B32,'MP H'!$W$5:$W$72,"&gt;0")+COUNTIFS('PO F'!$D$5:$D$72,CLUBS!$B32,'PO F'!$W$5:$W$72,"&gt;0")+COUNTIFS('PO H'!$D$5:$D$72,CLUBS!$B32,'PO H'!$W$5:$W$72,"&gt;0")+COUNTIFS('PU F'!$D$5:$D$72,CLUBS!$B32,'PU F'!$W$5:$W$72,"&gt;0")+COUNTIFS('PU H'!$D$5:$D$72,CLUBS!$B32,'PU H'!$W$5:$W$72,"&gt;0")+COUNTIFS('BE F'!$D$5:$D$72,CLUBS!$B32,'BE F'!$W$5:$W$72,"&gt;0")+COUNTIFS('BE H'!$D$5:$D$72,CLUBS!$B32,'BE H'!$W$5:$W$72,"&gt;0")+COUNTIFS('MI F'!$D$5:$D$72,CLUBS!$B32,'MI F'!$W$5:$W$72,"&gt;0")+COUNTIFS('MI H'!$D$5:$D$72,CLUBS!$B32,'MI H'!$W$5:$W$72,"&gt;0")+COUNTIFS('CA F'!$D$5:$D$72,CLUBS!$B32,'CA F'!$W$5:$W$72,"&gt;0")+COUNTIFS('CA H'!$D$5:$D$72,CLUBS!$B32,'CA H'!$W$5:$W$72,"&gt;0")+COUNTIFS('JU F'!$D$5:$D$72,CLUBS!$B32,'JU F'!$W$5:$W$72,"&gt;0")+COUNTIFS('JU H'!$D$5:$D$72,CLUBS!$B32,'JU H'!$W$5:$W$72,"&gt;0")</f>
        <v>0</v>
      </c>
      <c r="V32" s="67">
        <f>SUMIF('MP F'!$D$5:$D$72,CLUBS!$B32,'MP F'!$X$5:$X$72)+SUMIF('MP H'!$D$5:$D$72,CLUBS!$B32,'MP H'!$X$5:$X$72)+SUMIF('PO F'!$D$5:$D$72,CLUBS!$B32,'PO F'!$X$5:$X$72)+SUMIF('PO H'!$D$5:$D$72,CLUBS!$B32,'PO H'!$X$5:$X$72)+SUMIF('PU F'!$D$5:$D$72,CLUBS!$B32,'PU F'!$X$5:$X$72)+SUMIF('PU H'!$D$5:$D$72,CLUBS!$B32,'PU H'!$X$5:$X$72)+SUMIF('BE F'!$D$5:$D$72,CLUBS!$B32,'BE F'!$X$5:$X$72)+SUMIF('BE H'!$D$5:$D$72,CLUBS!$B32,'BE H'!$X$5:$X$72)+SUMIF('MI F'!$D$5:$D$72,CLUBS!$B32,'MI F'!$X$5:$X$72)+SUMIF('MI H'!$D$5:$D$72,CLUBS!$B32,'MI H'!$X$5:$X$72)+SUMIF('CA F'!$D$5:$D$72,CLUBS!$B32,'CA F'!$X$5:$X$72)+SUMIF('CA H'!$D$5:$D$72,CLUBS!$B32,'CA H'!$X$5:$X$72)+SUMIF('JU F'!$D$5:$D$72,CLUBS!$B32,'JU F'!$X$5:$X$72)+SUMIF('JU H'!$D$5:$D$72,CLUBS!$B32,'JU H'!$X$5:$X$72)</f>
        <v>0</v>
      </c>
      <c r="W32" s="26">
        <f>COUNTIFS('MP F'!$D$5:$D$72,CLUBS!$B32,'MP F'!$Y$5:$Y$72,"&gt;0")+COUNTIFS('MP H'!$D$5:$D$72,CLUBS!$B32,'MP H'!$Y$5:$Y$72,"&gt;0")+COUNTIFS('PO F'!$D$5:$D$72,CLUBS!$B32,'PO F'!$Y$5:$Y$72,"&gt;0")+COUNTIFS('PO H'!$D$5:$D$72,CLUBS!$B32,'PO H'!$Y$5:$Y$72,"&gt;0")+COUNTIFS('PU F'!$D$5:$D$72,CLUBS!$B32,'PU F'!$Y$5:$Y$72,"&gt;0")+COUNTIFS('PU H'!$D$5:$D$72,CLUBS!$B32,'PU H'!$Y$5:$Y$72,"&gt;0")+COUNTIFS('BE F'!$D$5:$D$72,CLUBS!$B32,'BE F'!$Y$5:$Y$72,"&gt;0")+COUNTIFS('BE H'!$D$5:$D$72,CLUBS!$B32,'BE H'!$Y$5:$Y$72,"&gt;0")+COUNTIFS('MI F'!$D$5:$D$72,CLUBS!$B32,'MI F'!$Y$5:$Y$72,"&gt;0")+COUNTIFS('MI H'!$D$5:$D$72,CLUBS!$B32,'MI H'!$Y$5:$Y$72,"&gt;0")+COUNTIFS('CA F'!$D$5:$D$72,CLUBS!$B32,'CA F'!$Y$5:$Y$72,"&gt;0")+COUNTIFS('CA H'!$D$5:$D$72,CLUBS!$B32,'CA H'!$Y$5:$Y$72,"&gt;0")+COUNTIFS('JU F'!$D$5:$D$72,CLUBS!$B32,'JU F'!$Y$5:$Y$72,"&gt;0")+COUNTIFS('JU H'!$D$5:$D$72,CLUBS!$B32,'JU H'!$Y$5:$Y$72,"&gt;0")</f>
        <v>0</v>
      </c>
      <c r="X32" s="26">
        <f>SUMIF('MP F'!$D$5:$D$72,CLUBS!$B32,'MP F'!$Z$5:$Z$72)+SUMIF('MP H'!$D$5:$D$72,CLUBS!$B32,'MP H'!$Z$5:$Z$72)+SUMIF('PO F'!$D$5:$D$72,CLUBS!$B32,'PO F'!$Z$5:$Z$72)+SUMIF('PO H'!$D$5:$D$72,CLUBS!$B32,'PO H'!$Z$5:$Z$72)+SUMIF('PU F'!$D$5:$D$72,CLUBS!$B32,'PU F'!$Z$5:$Z$72)+SUMIF('PU H'!$D$5:$D$72,CLUBS!$B32,'PU H'!$Z$5:$Z$72)+SUMIF('BE F'!$D$5:$D$72,CLUBS!$B32,'BE F'!$Z$5:$Z$72)+SUMIF('BE H'!$D$5:$D$72,CLUBS!$B32,'BE H'!$Z$5:$Z$72)+SUMIF('MI F'!$D$5:$D$72,CLUBS!$B32,'MI F'!$Z$5:$Z$72)+SUMIF('MI H'!$D$5:$D$72,CLUBS!$B32,'MI H'!$Z$5:$Z$72)+SUMIF('CA F'!$D$5:$D$72,CLUBS!$B32,'CA F'!$Z$5:$Z$72)+SUMIF('CA H'!$D$5:$D$72,CLUBS!$B32,'CA H'!$Z$5:$Z$72)+SUMIF('JU F'!$D$5:$D$72,CLUBS!$B32,'JU F'!$Z$5:$Z$72)+SUMIF('JU H'!$D$5:$D$72,CLUBS!$B32,'JU H'!$Z$5:$Z$72)</f>
        <v>0</v>
      </c>
      <c r="Y32" s="26">
        <f>COUNTIFS('MP F'!$D$5:$D$72,CLUBS!$B32,'MP F'!$AA$5:$AA$72,"&gt;0")+COUNTIFS('MP H'!$D$5:$D$72,CLUBS!$B32,'MP H'!$AA$5:$AA$72,"&gt;0")+COUNTIFS('PO F'!$D$5:$D$72,CLUBS!$B32,'PO F'!$AA$5:$AA$72,"&gt;0")+COUNTIFS('PO H'!$D$5:$D$72,CLUBS!$B32,'PO H'!$AA$5:$AA$72,"&gt;0")+COUNTIFS('PU F'!$D$5:$D$72,CLUBS!$B32,'PU F'!$AA$5:$AA$72,"&gt;0")+COUNTIFS('PU H'!$D$5:$D$72,CLUBS!$B32,'PU H'!$AA$5:$AA$72,"&gt;0")+COUNTIFS('BE F'!$D$5:$D$72,CLUBS!$B32,'BE F'!$AA$5:$AA$72,"&gt;0")+COUNTIFS('BE H'!$D$5:$D$72,CLUBS!$B32,'BE H'!$AA$5:$AA$72,"&gt;0")+COUNTIFS('MI F'!$D$5:$D$72,CLUBS!$B32,'MI F'!$AA$5:$AA$72,"&gt;0")+COUNTIFS('MI H'!$D$5:$D$72,CLUBS!$B32,'MI H'!$AA$5:$AA$72,"&gt;0")+COUNTIFS('CA F'!$D$5:$D$72,CLUBS!$B32,'CA F'!$AA$5:$AA$72,"&gt;0")+COUNTIFS('CA H'!$D$5:$D$72,CLUBS!$B32,'CA H'!$AA$5:$AA$72,"&gt;0")+COUNTIFS('JU F'!$D$5:$D$72,CLUBS!$B32,'JU F'!$AA$5:$AA$72,"&gt;0")+COUNTIFS('JU H'!$D$5:$D$72,CLUBS!$B32,'JU H'!$AA$5:$AA$72,"&gt;0")</f>
        <v>0</v>
      </c>
      <c r="Z32" s="26">
        <f>SUMIF('MP F'!$D$5:$D$72,CLUBS!$B32,'MP F'!$AB$5:$AB$72)+SUMIF('MP H'!$D$5:$D$72,CLUBS!$B32,'MP H'!$AB$5:$AB$72)+SUMIF('PO F'!$D$5:$D$72,CLUBS!$B32,'PO F'!$AB$5:$AB$72)+SUMIF('PO H'!$D$5:$D$72,CLUBS!$B32,'PO H'!$AB$5:$AB$72)+SUMIF('PU F'!$D$5:$D$72,CLUBS!$B32,'PU F'!$AB$5:$AB$72)+SUMIF('PU H'!$D$5:$D$72,CLUBS!$B32,'PU H'!$AB$5:$AB$72)+SUMIF('BE F'!$D$5:$D$72,CLUBS!$B32,'BE F'!$AB$5:$AB$72)+SUMIF('BE H'!$D$5:$D$72,CLUBS!$B32,'BE H'!$AB$5:$AB$72)+SUMIF('MI F'!$D$5:$D$72,CLUBS!$B32,'MI F'!$AB$5:$AB$72)+SUMIF('MI H'!$D$5:$D$72,CLUBS!$B32,'MI H'!$AB$5:$AB$72)+SUMIF('CA F'!$D$5:$D$72,CLUBS!$B32,'CA F'!$AB$5:$AB$72)+SUMIF('CA H'!$D$5:$D$72,CLUBS!$B32,'CA H'!$AB$5:$AB$72)+SUMIF('JU F'!$D$5:$D$72,CLUBS!$B32,'JU F'!$AB$5:$AB$72)+SUMIF('JU H'!$D$5:$D$72,CLUBS!$B32,'JU H'!$AB$5:$AB$72)</f>
        <v>0</v>
      </c>
      <c r="AA32" s="26">
        <f>COUNTIFS('MP F'!$D$5:$D$72,CLUBS!$B32,'MP F'!$AC$5:$AC$72,"&gt;0")+COUNTIFS('MP H'!$D$5:$D$72,CLUBS!$B32,'MP H'!$AC$5:$AC$72,"&gt;0")+COUNTIFS('PO F'!$D$5:$D$72,CLUBS!$B32,'PO F'!$AC$5:$AC$72,"&gt;0")+COUNTIFS('PO H'!$D$5:$D$72,CLUBS!$B32,'PO H'!$AC$5:$AC$72,"&gt;0")+COUNTIFS('PU F'!$D$5:$D$72,CLUBS!$B32,'PU F'!$AC$5:$AC$72,"&gt;0")+COUNTIFS('PU H'!$D$5:$D$72,CLUBS!$B32,'PU H'!$AC$5:$AC$72,"&gt;0")+COUNTIFS('BE F'!$D$5:$D$72,CLUBS!$B32,'BE F'!$AC$5:$AC$72,"&gt;0")+COUNTIFS('BE H'!$D$5:$D$72,CLUBS!$B32,'BE H'!$AC$5:$AC$72,"&gt;0")+COUNTIFS('MI F'!$D$5:$D$72,CLUBS!$B32,'MI F'!$AC$5:$AC$72,"&gt;0")+COUNTIFS('MI H'!$D$5:$D$72,CLUBS!$B32,'MI H'!$AC$5:$AC$72,"&gt;0")+COUNTIFS('CA F'!$D$5:$D$72,CLUBS!$B32,'CA F'!$AC$5:$AC$72,"&gt;0")+COUNTIFS('CA H'!$D$5:$D$72,CLUBS!$B32,'CA H'!$AC$5:$AC$72,"&gt;0")+COUNTIFS('JU F'!$D$5:$D$72,CLUBS!$B32,'JU F'!$AC$5:$AC$72,"&gt;0")+COUNTIFS('JU H'!$D$5:$D$72,CLUBS!$B32,'JU H'!$AC$5:$AC$72,"&gt;0")</f>
        <v>0</v>
      </c>
      <c r="AB32" s="26">
        <f>SUMIF('MP F'!$D$5:$D$72,CLUBS!$B32,'MP F'!$AD$5:$AD$72)+SUMIF('MP H'!$D$5:$D$72,CLUBS!$B32,'MP H'!$AD$5:$AD$72)+SUMIF('PO F'!$D$5:$D$72,CLUBS!$B32,'PO F'!$AD$5:$AD$72)+SUMIF('PO H'!$D$5:$D$72,CLUBS!$B32,'PO H'!$AD$5:$AD$72)+SUMIF('PU F'!$D$5:$D$72,CLUBS!$B32,'PU F'!$AD$5:$AD$72)+SUMIF('PU H'!$D$5:$D$72,CLUBS!$B32,'PU H'!$AD$5:$AD$72)+SUMIF('BE F'!$D$5:$D$72,CLUBS!$B32,'BE F'!$AD$5:$AD$72)+SUMIF('BE H'!$D$5:$D$72,CLUBS!$B32,'BE H'!$AD$5:$AD$72)+SUMIF('MI F'!$D$5:$D$72,CLUBS!$B32,'MI F'!$AD$5:$AD$72)+SUMIF('MI H'!$D$5:$D$72,CLUBS!$B32,'MI H'!$AD$5:$AD$72)+SUMIF('CA F'!$D$5:$D$72,CLUBS!$B32,'CA F'!$AD$5:$AD$72)+SUMIF('CA H'!$D$5:$D$72,CLUBS!$B32,'CA H'!$AD$5:$AD$72)+SUMIF('JU F'!$D$5:$D$72,CLUBS!$B32,'JU F'!$AD$5:$AD$72)+SUMIF('JU H'!$D$5:$D$72,CLUBS!$B32,'JU H'!$AD$5:$AD$72)</f>
        <v>0</v>
      </c>
      <c r="AC32" s="26">
        <f>COUNTIFS('MP F'!$D$5:$D$72,CLUBS!$B32,'MP F'!$AE$5:$AE$72,"&gt;0")+COUNTIFS('MP H'!$D$5:$D$72,CLUBS!$B32,'MP H'!$AE$5:$AE$72,"&gt;0")+COUNTIFS('PO F'!$D$5:$D$72,CLUBS!$B32,'PO F'!$AE$5:$AE$72,"&gt;0")+COUNTIFS('PO H'!$D$5:$D$72,CLUBS!$B32,'PO H'!$AE$5:$AE$72,"&gt;0")+COUNTIFS('PU F'!$D$5:$D$72,CLUBS!$B32,'PU F'!$AE$5:$AE$72,"&gt;0")+COUNTIFS('PU H'!$D$5:$D$72,CLUBS!$B32,'PU H'!$AE$5:$AE$72,"&gt;0")+COUNTIFS('BE F'!$D$5:$D$72,CLUBS!$B32,'BE F'!$AE$5:$AE$72,"&gt;0")+COUNTIFS('BE H'!$D$5:$D$72,CLUBS!$B32,'BE H'!$AE$5:$AE$72,"&gt;0")+COUNTIFS('MI F'!$D$5:$D$72,CLUBS!$B32,'MI F'!$AE$5:$AE$72,"&gt;0")+COUNTIFS('MI H'!$D$5:$D$72,CLUBS!$B32,'MI H'!$AE$5:$AE$72,"&gt;0")+COUNTIFS('CA F'!$D$5:$D$72,CLUBS!$B32,'CA F'!$AE$5:$AE$72,"&gt;0")+COUNTIFS('CA H'!$D$5:$D$72,CLUBS!$B32,'CA H'!$AE$5:$AE$72,"&gt;0")+COUNTIFS('JU F'!$D$5:$D$72,CLUBS!$B32,'JU F'!$AE$5:$AE$72,"&gt;0")+COUNTIFS('JU H'!$D$5:$D$72,CLUBS!$B32,'JU H'!$AE$5:$AE$72,"&gt;0")</f>
        <v>0</v>
      </c>
      <c r="AD32" s="26">
        <f>SUMIF('MP F'!$D$5:$D$72,CLUBS!$B32,'MP F'!$AF$5:$AF$72)+SUMIF('MP H'!$D$5:$D$72,CLUBS!$B32,'MP H'!$AF$5:$AF$72)+SUMIF('PO F'!$D$5:$D$72,CLUBS!$B32,'PO F'!$AF$5:$AF$72)+SUMIF('PO H'!$D$5:$D$72,CLUBS!$B32,'PO H'!$AF$5:$AF$72)+SUMIF('PU F'!$D$5:$D$72,CLUBS!$B32,'PU F'!$AF$5:$AF$72)+SUMIF('PU H'!$D$5:$D$72,CLUBS!$B32,'PU H'!$AF$5:$AF$72)+SUMIF('BE F'!$D$5:$D$72,CLUBS!$B32,'BE F'!$AF$5:$AF$72)+SUMIF('BE H'!$D$5:$D$72,CLUBS!$B32,'BE H'!$AF$5:$AF$72)+SUMIF('MI F'!$D$5:$D$72,CLUBS!$B32,'MI F'!$AF$5:$AF$72)+SUMIF('MI H'!$D$5:$D$72,CLUBS!$B32,'MI H'!$AF$5:$AF$72)+SUMIF('CA F'!$D$5:$D$72,CLUBS!$B32,'CA F'!$AF$5:$AF$72)+SUMIF('CA H'!$D$5:$D$72,CLUBS!$B32,'CA H'!$AF$5:$AF$72)+SUMIF('JU F'!$D$5:$D$72,CLUBS!$B32,'JU F'!$AF$5:$AF$72)+SUMIF('JU H'!$D$5:$D$72,CLUBS!$B32,'JU H'!$AF$5:$AF$72)</f>
        <v>0</v>
      </c>
      <c r="AE32" s="26">
        <f>COUNTIFS('MP F'!$D$5:$D$72,CLUBS!$B32,'MP F'!$AG$5:$AG$72,"&gt;0")+COUNTIFS('MP H'!$D$5:$D$72,CLUBS!$B32,'MP H'!$AG$5:$AG$72,"&gt;0")+COUNTIFS('PO F'!$D$5:$D$72,CLUBS!$B32,'PO F'!$AG$5:$AG$72,"&gt;0")+COUNTIFS('PO H'!$D$5:$D$72,CLUBS!$B32,'PO H'!$AG$5:$AG$72,"&gt;0")+COUNTIFS('PU F'!$D$5:$D$72,CLUBS!$B32,'PU F'!$AG$5:$AG$72,"&gt;0")+COUNTIFS('PU H'!$D$5:$D$72,CLUBS!$B32,'PU H'!$AG$5:$AG$72,"&gt;0")+COUNTIFS('BE F'!$D$5:$D$72,CLUBS!$B32,'BE F'!$AG$5:$AG$72,"&gt;0")+COUNTIFS('BE H'!$D$5:$D$72,CLUBS!$B32,'BE H'!$AG$5:$AG$72,"&gt;0")+COUNTIFS('MI F'!$D$5:$D$72,CLUBS!$B32,'MI F'!$AG$5:$AG$72,"&gt;0")+COUNTIFS('MI H'!$D$5:$D$72,CLUBS!$B32,'MI H'!$AG$5:$AG$72,"&gt;0")+COUNTIFS('CA F'!$D$5:$D$72,CLUBS!$B32,'CA F'!$AG$5:$AG$72,"&gt;0")+COUNTIFS('CA H'!$D$5:$D$72,CLUBS!$B32,'CA H'!$AG$5:$AG$72,"&gt;0")+COUNTIFS('JU F'!$D$5:$D$72,CLUBS!$B32,'JU F'!$AG$5:$AG$72,"&gt;0")+COUNTIFS('JU H'!$D$5:$D$72,CLUBS!$B32,'JU H'!$AG$5:$AG$72,"&gt;0")</f>
        <v>0</v>
      </c>
      <c r="AF32" s="26">
        <f>SUMIF('MP F'!$D$5:$D$72,CLUBS!$B32,'MP F'!$AH$5:$AH$72)+SUMIF('MP H'!$D$5:$D$72,CLUBS!$B32,'MP H'!$AH$5:$AH$72)+SUMIF('PO F'!$D$5:$D$72,CLUBS!$B32,'PO F'!$AH$5:$AH$72)+SUMIF('PO H'!$D$5:$D$72,CLUBS!$B32,'PO H'!$AH$5:$AH$72)+SUMIF('PU F'!$D$5:$D$72,CLUBS!$B32,'PU F'!$AH$5:$AH$72)+SUMIF('PU H'!$D$5:$D$72,CLUBS!$B32,'PU H'!$AH$5:$AH$72)+SUMIF('BE F'!$D$5:$D$72,CLUBS!$B32,'BE F'!$AH$5:$AH$72)+SUMIF('BE H'!$D$5:$D$72,CLUBS!$B32,'BE H'!$AH$5:$AH$72)+SUMIF('MI F'!$D$5:$D$72,CLUBS!$B32,'MI F'!$AH$5:$AH$72)+SUMIF('MI H'!$D$5:$D$72,CLUBS!$B32,'MI H'!$AH$5:$AH$72)+SUMIF('CA F'!$D$5:$D$72,CLUBS!$B32,'CA F'!$AH$5:$AH$72)+SUMIF('CA H'!$D$5:$D$72,CLUBS!$B32,'CA H'!$AH$5:$AH$72)+SUMIF('JU F'!$D$5:$D$72,CLUBS!$B32,'JU F'!$AH$5:$AH$72)+SUMIF('JU H'!$D$5:$D$72,CLUBS!$B32,'JU H'!$AH$5:$AH$72)</f>
        <v>0</v>
      </c>
      <c r="AG32" s="16">
        <f t="shared" si="2"/>
        <v>0</v>
      </c>
      <c r="AH32" s="28">
        <f t="shared" si="3"/>
        <v>0</v>
      </c>
      <c r="AI32" s="29">
        <f t="shared" si="4"/>
        <v>0</v>
      </c>
      <c r="AJ32" s="14">
        <f>COUNTIF('Licenciés Jeunes 2023'!F:F,CLUBS!B32)</f>
        <v>0</v>
      </c>
      <c r="AK32" s="27">
        <f t="shared" si="5"/>
        <v>0</v>
      </c>
      <c r="AL32" s="22"/>
    </row>
    <row r="33" spans="1:42" ht="13.5">
      <c r="A33" s="34">
        <f t="shared" si="0"/>
        <v>16</v>
      </c>
      <c r="B33" s="62" t="s">
        <v>1155</v>
      </c>
      <c r="C33" s="14">
        <f>COUNTIFS('MP F'!$D$5:$D$72,CLUBS!$B33,'MP F'!$E$5:$E$72,"&gt;0")+COUNTIFS('MP H'!$D$5:$D$72,CLUBS!$B33,'MP H'!$E$5:$E$72,"&gt;0")+COUNTIFS('PO F'!$D$5:$D$72,CLUBS!$B33,'PO F'!$E$5:$E$72,"&gt;0")+COUNTIFS('PO H'!$D$5:$D$72,CLUBS!$B33,'PO H'!$E$5:$E$72,"&gt;0")+COUNTIFS('PU F'!$D$5:$D$72,CLUBS!$B33,'PU F'!$E$5:$E$72,"&gt;0")+COUNTIFS('PU H'!$D$5:$D$72,CLUBS!$B33,'PU H'!$E$5:$E$72,"&gt;0")+COUNTIFS('BE F'!$D$5:$D$72,CLUBS!$B33,'BE F'!$E$5:$E$72,"&gt;0")+COUNTIFS('BE H'!$D$5:$D$72,CLUBS!$B33,'BE H'!$E$5:$E$72,"&gt;0")+COUNTIFS('MI F'!$D$5:$D$72,CLUBS!$B33,'MI F'!$E$5:$E$72,"&gt;0")+COUNTIFS('MI H'!$D$5:$D$72,CLUBS!$B33,'MI H'!$E$5:$E$72,"&gt;0")+COUNTIFS('CA F'!$D$5:$D$72,CLUBS!$B33,'CA F'!$E$5:$E$72,"&gt;0")+COUNTIFS('CA H'!$D$5:$D$72,CLUBS!$B33,'CA H'!$E$5:$E$72,"&gt;0")+COUNTIFS('JU F'!$D$5:$D$72,CLUBS!$B33,'JU F'!$E$5:$E$72,"&gt;0")+COUNTIFS('JU H'!$D$5:$D$72,CLUBS!$B33,'JU H'!$E$5:$E$72,"&gt;0")</f>
        <v>0</v>
      </c>
      <c r="D33" s="27">
        <f>SUMIF('MP F'!$D$5:$D$72,CLUBS!$B33,'MP F'!$F$5:$F$72)+SUMIF('MP H'!$D$5:$D$72,CLUBS!$B33,'MP H'!$F$5:$F$72)+SUMIF('PO F'!$D$5:$D$72,CLUBS!$B33,'PO F'!$F$5:$F$72)+SUMIF('PO H'!$D$5:$D$72,CLUBS!$B33,'PO H'!$F$5:$F$72)+SUMIF('PU F'!$D$5:$D$72,CLUBS!$B33,'PU F'!$F$5:$F$72)+SUMIF('PU H'!$D$5:$D$72,CLUBS!$B33,'PU H'!$F$5:$F$72)+SUMIF('BE F'!$D$5:$D$72,CLUBS!$B33,'BE F'!$F$5:$F$72)+SUMIF('BE H'!$D$5:$D$72,CLUBS!$B33,'BE H'!$F$5:$F$72)+SUMIF('MI F'!$D$5:$D$72,CLUBS!$B33,'MI F'!$F$5:$F$72)+SUMIF('MI H'!$D$5:$D$72,CLUBS!$B33,'MI H'!$F$5:$F$72)+SUMIF('CA F'!$D$5:$D$72,CLUBS!$B33,'CA F'!$F$5:$F$72)+SUMIF('CA H'!$D$5:$D$72,CLUBS!$B33,'CA H'!$F$5:$F$72)+SUMIF('JU F'!$D$5:$D$72,CLUBS!$B33,'JU F'!$F$5:$F$72)+SUMIF('JU H'!$D$5:$D$72,CLUBS!$B33,'JU H'!$F$5:$F$72)</f>
        <v>0</v>
      </c>
      <c r="E33" s="67">
        <f>COUNTIFS('MP F'!$D$5:$D$72,CLUBS!$B33,'MP F'!$G$5:$G$72,"&gt;0")+COUNTIFS('MP H'!$D$5:$D$72,CLUBS!$B33,'MP H'!$G$5:$G$72,"&gt;0")+COUNTIFS('PO F'!$D$5:$D$72,CLUBS!$B33,'PO F'!$G$5:$G$72,"&gt;0")+COUNTIFS('PO H'!$D$5:$D$72,CLUBS!$B33,'PO H'!$G$5:$G$72,"&gt;0")+COUNTIFS('PU F'!$D$5:$D$72,CLUBS!$B33,'PU F'!$G$5:$G$72,"&gt;0")+COUNTIFS('PU H'!$D$5:$D$72,CLUBS!$B33,'PU H'!$G$5:$G$72,"&gt;0")+COUNTIFS('BE F'!$D$5:$D$72,CLUBS!$B33,'BE F'!$G$5:$G$72,"&gt;0")+COUNTIFS('BE H'!$D$5:$D$72,CLUBS!$B33,'BE H'!$G$5:$G$72,"&gt;0")+COUNTIFS('MI F'!$D$5:$D$72,CLUBS!$B33,'MI F'!$G$5:$G$72,"&gt;0")+COUNTIFS('MI H'!$D$5:$D$72,CLUBS!$B33,'MI H'!$G$5:$G$72,"&gt;0")+COUNTIFS('CA F'!$D$5:$D$72,CLUBS!$B33,'CA F'!$G$5:$G$72,"&gt;0")+COUNTIFS('CA H'!$D$5:$D$72,CLUBS!$B33,'CA H'!$G$5:$G$72,"&gt;0")+COUNTIFS('JU F'!$D$5:$D$72,CLUBS!$B33,'JU F'!$G$5:$G$72,"&gt;0")+COUNTIFS('JU H'!$D$5:$D$72,CLUBS!$B33,'JU H'!$G$5:$G$72,"&gt;0")</f>
        <v>0</v>
      </c>
      <c r="F33" s="68">
        <f>SUMIF('MP F'!$D$5:$D$72,CLUBS!$B33,'MP F'!$H$5:$H$72)+SUMIF('MP H'!$D$5:$D$72,CLUBS!$B33,'MP H'!$H$5:$H$72)+SUMIF('PO F'!$D$5:$D$72,CLUBS!$B33,'PO F'!$H$5:$H$72)+SUMIF('PO H'!$D$5:$D$72,CLUBS!$B33,'PO H'!$H$5:$H$72)+SUMIF('PU F'!$D$5:$D$72,CLUBS!$B33,'PU F'!$H$5:$H$72)+SUMIF('PU H'!$D$5:$D$72,CLUBS!$B33,'PU H'!$H$5:$H$72)+SUMIF('BE F'!$D$5:$D$72,CLUBS!$B33,'BE F'!$H$5:$H$72)+SUMIF('BE H'!$D$5:$D$72,CLUBS!$B33,'BE H'!$H$5:$H$72)+SUMIF('MI F'!$D$5:$D$72,CLUBS!$B33,'MI F'!$H$5:$H$72)+SUMIF('MI H'!$D$5:$D$72,CLUBS!$B33,'MI H'!$H$5:$H$72)+SUMIF('CA F'!$D$5:$D$72,CLUBS!$B33,'CA F'!$H$5:$H$72)+SUMIF('CA H'!$D$5:$D$72,CLUBS!$B33,'CA H'!$H$5:$H$72)+SUMIF('JU F'!$D$5:$D$72,CLUBS!$B33,'JU F'!$H$5:$H$72)+SUMIF('JU H'!$D$5:$D$72,CLUBS!$B33,'JU H'!$H$5:$H$72)</f>
        <v>0</v>
      </c>
      <c r="G33" s="14">
        <f>COUNTIFS('MP F'!$D$5:$D$72,CLUBS!$B33,'MP F'!$I$5:$I$72,"&gt;0")+COUNTIFS('MP H'!$D$5:$D$72,CLUBS!$B33,'MP H'!$I$5:$I$72,"&gt;0")+COUNTIFS('PO F'!$D$5:$D$72,CLUBS!$B33,'PO F'!$I$5:$I$72,"&gt;0")+COUNTIFS('PO H'!$D$5:$D$72,CLUBS!$B33,'PO H'!$I$5:$I$72,"&gt;0")+COUNTIFS('PU F'!$D$5:$D$72,CLUBS!$B33,'PU F'!$I$5:$I$72,"&gt;0")+COUNTIFS('PU H'!$D$5:$D$72,CLUBS!$B33,'PU H'!$I$5:$I$72,"&gt;0")+COUNTIFS('BE F'!$D$5:$D$72,CLUBS!$B33,'BE F'!$I$5:$I$72,"&gt;0")+COUNTIFS('BE H'!$D$5:$D$72,CLUBS!$B33,'BE H'!$I$5:$I$72,"&gt;0")+COUNTIFS('MI F'!$D$5:$D$72,CLUBS!$B33,'MI F'!$I$5:$I$72,"&gt;0")+COUNTIFS('MI H'!$D$5:$D$72,CLUBS!$B33,'MI H'!$I$5:$I$72,"&gt;0")+COUNTIFS('CA F'!$D$5:$D$72,CLUBS!$B33,'CA F'!$I$5:$I$72,"&gt;0")+COUNTIFS('CA H'!$D$5:$D$72,CLUBS!$B33,'CA H'!$I$5:$I$72,"&gt;0")+COUNTIFS('JU F'!$D$5:$D$72,CLUBS!$B33,'JU F'!$I$5:$I$72,"&gt;0")+COUNTIFS('JU H'!$D$5:$D$72,CLUBS!$B33,'JU H'!$I$5:$I$72,"&gt;0")</f>
        <v>0</v>
      </c>
      <c r="H33" s="26">
        <f>SUMIF('MP F'!$D$5:$D$72,CLUBS!$B33,'MP F'!$J$5:$J$72)+SUMIF('MP H'!$D$5:$D$72,CLUBS!$B33,'MP H'!$J$5:$J$72)+SUMIF('PO F'!$D$5:$D$72,CLUBS!$B33,'PO F'!$J$5:$J$72)+SUMIF('PO H'!$D$5:$D$72,CLUBS!$B33,'PO H'!$J$5:$J$72)+SUMIF('PU F'!$D$5:$D$72,CLUBS!$B33,'PU F'!$J$5:$J$72)+SUMIF('PU H'!$D$5:$D$72,CLUBS!$B33,'PU H'!$J$5:$J$72)+SUMIF('BE F'!$D$5:$D$72,CLUBS!$B33,'BE F'!$J$5:$J$72)+SUMIF('BE H'!$D$5:$D$72,CLUBS!$B33,'BE H'!$J$5:$J$72)+SUMIF('MI F'!$D$5:$D$72,CLUBS!$B33,'MI F'!$J$5:$J$72)+SUMIF('MI H'!$D$5:$D$72,CLUBS!$B33,'MI H'!$J$5:$J$72)+SUMIF('CA F'!$D$5:$D$72,CLUBS!$B33,'CA F'!$J$5:$J$72)+SUMIF('CA H'!$D$5:$D$72,CLUBS!$B33,'CA H'!$J$5:$J$72)+SUMIF('JU F'!$D$5:$D$72,CLUBS!$B33,'JU F'!$J$5:$J$72)+SUMIF('JU H'!$D$5:$D$72,CLUBS!$B33,'JU H'!$J$5:$J$72)</f>
        <v>0</v>
      </c>
      <c r="I33" s="67">
        <f>COUNTIFS('MP F'!$D$5:$D$72,CLUBS!$B33,'MP F'!$K$5:$K$72,"&gt;0")+COUNTIFS('MP H'!$D$5:$D$72,CLUBS!$B33,'MP H'!$K$5:$K$72,"&gt;0")+COUNTIFS('PO F'!$D$5:$D$72,CLUBS!$B33,'PO F'!$K$5:$K$72,"&gt;0")+COUNTIFS('PO H'!$D$5:$D$72,CLUBS!$B33,'PO H'!$K$5:$K$72,"&gt;0")+COUNTIFS('PU F'!$D$5:$D$72,CLUBS!$B33,'PU F'!$K$5:$K$72,"&gt;0")+COUNTIFS('PU H'!$D$5:$D$72,CLUBS!$B33,'PU H'!$K$5:$K$72,"&gt;0")+COUNTIFS('BE F'!$D$5:$D$72,CLUBS!$B33,'BE F'!$K$5:$K$72,"&gt;0")+COUNTIFS('BE H'!$D$5:$D$72,CLUBS!$B33,'BE H'!$K$5:$K$72,"&gt;0")+COUNTIFS('MI F'!$D$5:$D$72,CLUBS!$B33,'MI F'!$K$5:$K$72,"&gt;0")+COUNTIFS('MI H'!$D$5:$D$72,CLUBS!$B33,'MI H'!$K$5:$K$72,"&gt;0")+COUNTIFS('CA F'!$D$5:$D$72,CLUBS!$B33,'CA F'!$K$5:$K$72,"&gt;0")+COUNTIFS('CA H'!$D$5:$D$72,CLUBS!$B33,'CA H'!$K$5:$K$72,"&gt;0")+COUNTIFS('JU F'!$D$5:$D$72,CLUBS!$B33,'JU F'!$K$5:$K$72,"&gt;0")+COUNTIFS('JU H'!$D$5:$D$72,CLUBS!$B33,'JU H'!$K$5:$K$72,"&gt;0")</f>
        <v>0</v>
      </c>
      <c r="J33" s="67">
        <f>SUMIF('MP F'!$D$5:$D$72,CLUBS!$B33,'MP F'!$L$5:$L$72)+SUMIF('MP H'!$D$5:$D$72,CLUBS!$B33,'MP H'!$L$5:$L$72)+SUMIF('PO F'!$D$5:$D$72,CLUBS!$B33,'PO F'!$L$5:$L$72)+SUMIF('PO H'!$D$5:$D$72,CLUBS!$B33,'PO H'!$L$5:$L$72)+SUMIF('PU F'!$D$5:$D$72,CLUBS!$B33,'PU F'!$L$5:$L$72)+SUMIF('PU H'!$D$5:$D$72,CLUBS!$B33,'PU H'!$L$5:$L$72)+SUMIF('BE F'!$D$5:$D$72,CLUBS!$B33,'BE F'!$L$5:$L$72)+SUMIF('BE H'!$D$5:$D$72,CLUBS!$B33,'BE H'!$L$5:$L$72)+SUMIF('MI F'!$D$5:$D$72,CLUBS!$B33,'MI F'!$L$5:$L$72)+SUMIF('MI H'!$D$5:$D$72,CLUBS!$B33,'MI H'!$L$5:$L$72)+SUMIF('CA F'!$D$5:$D$72,CLUBS!$B33,'CA F'!$L$5:$L$72)+SUMIF('CA H'!$D$5:$D$72,CLUBS!$B33,'CA H'!$L$5:$L$72)+SUMIF('JU F'!$D$5:$D$72,CLUBS!$B33,'JU F'!$L$5:$L$72)+SUMIF('JU H'!$D$5:$D$72,CLUBS!$B33,'JU H'!$L$5:$L$72)</f>
        <v>0</v>
      </c>
      <c r="K33" s="26">
        <f>COUNTIFS('MP F'!$D$5:$D$72,CLUBS!$B33,'MP F'!$M$5:$M$72,"&gt;0")+COUNTIFS('MP H'!$D$5:$D$72,CLUBS!$B33,'MP H'!$M$5:$M$72,"&gt;0")+COUNTIFS('PO F'!$D$5:$D$72,CLUBS!$B33,'PO F'!$M$5:$M$72,"&gt;0")+COUNTIFS('PO H'!$D$5:$D$72,CLUBS!$B33,'PO H'!$M$5:$M$72,"&gt;0")+COUNTIFS('PU F'!$D$5:$D$72,CLUBS!$B33,'PU F'!$M$5:$M$72,"&gt;0")+COUNTIFS('PU H'!$D$5:$D$72,CLUBS!$B33,'PU H'!$M$5:$M$72,"&gt;0")+COUNTIFS('BE F'!$D$5:$D$72,CLUBS!$B33,'BE F'!$M$5:$M$72,"&gt;0")+COUNTIFS('BE H'!$D$5:$D$72,CLUBS!$B33,'BE H'!$M$5:$M$72,"&gt;0")+COUNTIFS('MI F'!$D$5:$D$72,CLUBS!$B33,'MI F'!$M$5:$M$72,"&gt;0")+COUNTIFS('MI H'!$D$5:$D$72,CLUBS!$B33,'MI H'!$M$5:$M$72,"&gt;0")+COUNTIFS('CA F'!$D$5:$D$72,CLUBS!$B33,'CA F'!$M$5:$M$72,"&gt;0")+COUNTIFS('CA H'!$D$5:$D$72,CLUBS!$B33,'CA H'!$M$5:$M$72,"&gt;0")+COUNTIFS('JU F'!$D$5:$D$72,CLUBS!$B33,'JU F'!$M$5:$M$72,"&gt;0")+COUNTIFS('JU H'!$D$5:$D$72,CLUBS!$B33,'JU H'!$M$5:$M$72,"&gt;0")</f>
        <v>0</v>
      </c>
      <c r="L33" s="26">
        <f>SUMIF('MP F'!$D$5:$D$72,CLUBS!$B33,'MP F'!$N$5:$N$72)+SUMIF('MP H'!$D$5:$D$72,CLUBS!$B33,'MP H'!$N$5:$N$72)+SUMIF('PO F'!$D$5:$D$72,CLUBS!$B33,'PO F'!$N$5:$N$72)+SUMIF('PO H'!$D$5:$D$72,CLUBS!$B33,'PO H'!$N$5:$N$72)+SUMIF('PU F'!$D$5:$D$72,CLUBS!$B33,'PU F'!$N$5:$N$72)+SUMIF('PU H'!$D$5:$D$72,CLUBS!$B33,'PU H'!$N$5:$N$72)+SUMIF('BE F'!$D$5:$D$72,CLUBS!$B33,'BE F'!$N$5:$N$72)+SUMIF('BE H'!$D$5:$D$72,CLUBS!$B33,'BE H'!$N$5:$N$72)+SUMIF('MI F'!$D$5:$D$72,CLUBS!$B33,'MI F'!$N$5:$N$72)+SUMIF('MI H'!$D$5:$D$72,CLUBS!$B33,'MI H'!$N$5:$N$72)+SUMIF('CA F'!$D$5:$D$72,CLUBS!$B33,'CA F'!$N$5:$N$72)+SUMIF('CA H'!$D$5:$D$72,CLUBS!$B33,'CA H'!$N$5:$N$72)+SUMIF('JU F'!$D$5:$D$72,CLUBS!$B33,'JU F'!$N$5:$N$72)+SUMIF('JU H'!$D$5:$D$72,CLUBS!$B33,'JU H'!$N$5:$N$72)</f>
        <v>0</v>
      </c>
      <c r="M33" s="67">
        <f>COUNTIFS('MP F'!$D$5:$D$72,CLUBS!$B33,'MP F'!$O$5:$O$72,"&gt;0")+COUNTIFS('MP H'!$D$5:$D$72,CLUBS!$B33,'MP H'!$O$5:$O$72,"&gt;0")+COUNTIFS('PO F'!$D$5:$D$72,CLUBS!$B33,'PO F'!$O$5:$O$72,"&gt;0")+COUNTIFS('PO H'!$D$5:$D$72,CLUBS!$B33,'PO H'!$O$5:$O$72,"&gt;0")+COUNTIFS('PU F'!$D$5:$D$72,CLUBS!$B33,'PU F'!$O$5:$O$72,"&gt;0")+COUNTIFS('PU H'!$D$5:$D$72,CLUBS!$B33,'PU H'!$O$5:$O$72,"&gt;0")+COUNTIFS('BE F'!$D$5:$D$72,CLUBS!$B33,'BE F'!$O$5:$O$72,"&gt;0")+COUNTIFS('BE H'!$D$5:$D$72,CLUBS!$B33,'BE H'!$O$5:$O$72,"&gt;0")+COUNTIFS('MI F'!$D$5:$D$72,CLUBS!$B33,'MI F'!$O$5:$O$72,"&gt;0")+COUNTIFS('MI H'!$D$5:$D$72,CLUBS!$B33,'MI H'!$O$5:$O$72,"&gt;0")+COUNTIFS('CA F'!$D$5:$D$72,CLUBS!$B33,'CA F'!$O$5:$O$72,"&gt;0")+COUNTIFS('CA H'!$D$5:$D$72,CLUBS!$B33,'CA H'!$O$5:$O$72,"&gt;0")+COUNTIFS('JU F'!$D$5:$D$72,CLUBS!$B33,'JU F'!$O$5:$O$72,"&gt;0")+COUNTIFS('JU H'!$D$5:$D$72,CLUBS!$B33,'JU H'!$O$5:$O$72,"&gt;0")</f>
        <v>0</v>
      </c>
      <c r="N33" s="67">
        <f>SUMIF('MP F'!$D$5:$D$72,CLUBS!$B33,'MP F'!$P$5:$P$72)+SUMIF('MP H'!$D$5:$D$72,CLUBS!$B33,'MP H'!$P$5:$P$72)+SUMIF('PO F'!$D$5:$D$72,CLUBS!$B33,'PO F'!$P$5:$P$72)+SUMIF('PO H'!$D$5:$D$72,CLUBS!$B33,'PO H'!$P$5:$P$72)+SUMIF('PU F'!$D$5:$D$72,CLUBS!$B33,'PU F'!$P$5:$P$72)+SUMIF('PU H'!$D$5:$D$72,CLUBS!$B33,'PU H'!$P$5:$P$72)+SUMIF('BE F'!$D$5:$D$72,CLUBS!$B33,'BE F'!$P$5:$P$72)+SUMIF('BE H'!$D$5:$D$72,CLUBS!$B33,'BE H'!$P$5:$P$72)+SUMIF('MI F'!$D$5:$D$72,CLUBS!$B33,'MI F'!$P$5:$P$72)+SUMIF('MI H'!$D$5:$D$72,CLUBS!$B33,'MI H'!$P$5:$P$72)+SUMIF('CA F'!$D$5:$D$72,CLUBS!$B33,'CA F'!$P$5:$P$72)+SUMIF('CA H'!$D$5:$D$72,CLUBS!$B33,'CA H'!$P$5:$P$72)+SUMIF('JU F'!$D$5:$D$72,CLUBS!$B33,'JU F'!$P$5:$P$72)+SUMIF('JU H'!$D$5:$D$72,CLUBS!$B33,'JU H'!$P$5:$P$72)</f>
        <v>0</v>
      </c>
      <c r="O33" s="26">
        <f>COUNTIFS('MP F'!$D$5:$D$72,CLUBS!$B33,'MP F'!$Q$5:$Q$72,"&gt;0")+COUNTIFS('MP H'!$D$5:$D$72,CLUBS!$B33,'MP H'!$Q$5:$Q$72,"&gt;0")+COUNTIFS('PO F'!$D$5:$D$72,CLUBS!$B33,'PO F'!$Q$5:$Q$72,"&gt;0")+COUNTIFS('PO H'!$D$5:$D$72,CLUBS!$B33,'PO H'!$Q$5:$Q$72,"&gt;0")+COUNTIFS('PU F'!$D$5:$D$72,CLUBS!$B33,'PU F'!$Q$5:$Q$72,"&gt;0")+COUNTIFS('PU H'!$D$5:$D$72,CLUBS!$B33,'PU H'!$Q$5:$Q$72,"&gt;0")+COUNTIFS('BE F'!$D$5:$D$72,CLUBS!$B33,'BE F'!$Q$5:$Q$72,"&gt;0")+COUNTIFS('BE H'!$D$5:$D$72,CLUBS!$B33,'BE H'!$Q$5:$Q$72,"&gt;0")+COUNTIFS('MI F'!$D$5:$D$72,CLUBS!$B33,'MI F'!$Q$5:$Q$72,"&gt;0")+COUNTIFS('MI H'!$D$5:$D$72,CLUBS!$B33,'MI H'!$Q$5:$Q$72,"&gt;0")+COUNTIFS('CA F'!$D$5:$D$72,CLUBS!$B33,'CA F'!$Q$5:$Q$72,"&gt;0")+COUNTIFS('CA H'!$D$5:$D$72,CLUBS!$B33,'CA H'!$Q$5:$Q$72,"&gt;0")+COUNTIFS('JU F'!$D$5:$D$72,CLUBS!$B33,'JU F'!$Q$5:$Q$72,"&gt;0")+COUNTIFS('JU H'!$D$5:$D$72,CLUBS!$B33,'JU H'!$Q$5:$Q$72,"&gt;0")</f>
        <v>0</v>
      </c>
      <c r="P33" s="26">
        <f>SUMIF('MP F'!$D$5:$D$72,CLUBS!$B33,'MP F'!$R$5:$R$72)+SUMIF('MP H'!$D$5:$D$72,CLUBS!$B33,'MP H'!$R$5:$R$72)+SUMIF('PO F'!$D$5:$D$72,CLUBS!$B33,'PO F'!$R$5:$R$72)+SUMIF('PO H'!$D$5:$D$72,CLUBS!$B33,'PO H'!$R$5:$R$72)+SUMIF('PU F'!$D$5:$D$72,CLUBS!$B33,'PU F'!$R$5:$R$72)+SUMIF('PU H'!$D$5:$D$72,CLUBS!$B33,'PU H'!$R$5:$R$72)+SUMIF('BE F'!$D$5:$D$72,CLUBS!$B33,'BE F'!$R$5:$R$72)+SUMIF('BE H'!$D$5:$D$72,CLUBS!$B33,'BE H'!$R$5:$R$72)+SUMIF('MI F'!$D$5:$D$72,CLUBS!$B33,'MI F'!$R$5:$R$72)+SUMIF('MI H'!$D$5:$D$72,CLUBS!$B33,'MI H'!$R$5:$R$72)+SUMIF('CA F'!$D$5:$D$72,CLUBS!$B33,'CA F'!$R$5:$R$72)+SUMIF('CA H'!$D$5:$D$72,CLUBS!$B33,'CA H'!$R$5:$R$72)+SUMIF('JU F'!$D$5:$D$72,CLUBS!$B33,'JU F'!$R$5:$R$72)+SUMIF('JU H'!$D$5:$D$72,CLUBS!$B33,'JU H'!$R$5:$R$72)</f>
        <v>0</v>
      </c>
      <c r="Q33" s="67">
        <f>COUNTIFS('MP F'!$D$5:$D$72,CLUBS!$B33,'MP F'!$S$5:$S$72,"&gt;0")+COUNTIFS('MP H'!$D$5:$D$72,CLUBS!$B33,'MP H'!$S$5:$S$72,"&gt;0")+COUNTIFS('PO F'!$D$5:$D$72,CLUBS!$B33,'PO F'!$S$5:$S$72,"&gt;0")+COUNTIFS('PO H'!$D$5:$D$72,CLUBS!$B33,'PO H'!$S$5:$S$72,"&gt;0")+COUNTIFS('PU F'!$D$5:$D$72,CLUBS!$B33,'PU F'!$S$5:$S$72,"&gt;0")+COUNTIFS('PU H'!$D$5:$D$72,CLUBS!$B33,'PU H'!$S$5:$S$72,"&gt;0")+COUNTIFS('BE F'!$D$5:$D$72,CLUBS!$B33,'BE F'!$S$5:$S$72,"&gt;0")+COUNTIFS('BE H'!$D$5:$D$72,CLUBS!$B33,'BE H'!$S$5:$S$72,"&gt;0")+COUNTIFS('MI F'!$D$5:$D$72,CLUBS!$B33,'MI F'!$S$5:$S$72,"&gt;0")+COUNTIFS('MI H'!$D$5:$D$72,CLUBS!$B33,'MI H'!$S$5:$S$72,"&gt;0")+COUNTIFS('CA F'!$D$5:$D$72,CLUBS!$B33,'CA F'!$S$5:$S$72,"&gt;0")+COUNTIFS('CA H'!$D$5:$D$72,CLUBS!$B33,'CA H'!$S$5:$S$72,"&gt;0")+COUNTIFS('JU F'!$D$5:$D$72,CLUBS!$B33,'JU F'!$S$5:$S$72,"&gt;0")+COUNTIFS('JU H'!$D$5:$D$72,CLUBS!$B33,'JU H'!$S$5:$S$72,"&gt;0")</f>
        <v>0</v>
      </c>
      <c r="R33" s="67">
        <f>SUMIF('MP F'!$D$5:$D$72,CLUBS!$B33,'MP F'!$T$5:$T$72)+SUMIF('MP H'!$D$5:$D$72,CLUBS!$B33,'MP H'!$T$5:$T$72)+SUMIF('PO F'!$D$5:$D$72,CLUBS!$B33,'PO F'!$T$5:$T$72)+SUMIF('PO H'!$D$5:$D$72,CLUBS!$B33,'PO H'!$T$5:$T$72)+SUMIF('PU F'!$D$5:$D$72,CLUBS!$B33,'PU F'!$T$5:$T$72)+SUMIF('PU H'!$D$5:$D$72,CLUBS!$B33,'PU H'!$T$5:$T$72)+SUMIF('BE F'!$D$5:$D$72,CLUBS!$B33,'BE F'!$T$5:$T$72)+SUMIF('BE H'!$D$5:$D$72,CLUBS!$B33,'BE H'!$T$5:$T$72)+SUMIF('MI F'!$D$5:$D$72,CLUBS!$B33,'MI F'!$T$5:$T$72)+SUMIF('MI H'!$D$5:$D$72,CLUBS!$B33,'MI H'!$T$5:$T$72)+SUMIF('CA F'!$D$5:$D$72,CLUBS!$B33,'CA F'!$T$5:$T$72)+SUMIF('CA H'!$D$5:$D$72,CLUBS!$B33,'CA H'!$T$5:$T$72)+SUMIF('JU F'!$D$5:$D$72,CLUBS!$B33,'JU F'!$T$5:$T$72)+SUMIF('JU H'!$D$5:$D$72,CLUBS!$B33,'JU H'!$T$5:$T$72)</f>
        <v>0</v>
      </c>
      <c r="S33" s="26">
        <f>COUNTIFS('MP F'!$D$5:$D$72,CLUBS!$B33,'MP F'!$U$5:$U$72,"&gt;0")+COUNTIFS('MP H'!$D$5:$D$72,CLUBS!$B33,'MP H'!$U$5:$U$72,"&gt;0")+COUNTIFS('PO F'!$D$5:$D$72,CLUBS!$B33,'PO F'!$U$5:$U$72,"&gt;0")+COUNTIFS('PO H'!$D$5:$D$72,CLUBS!$B33,'PO H'!$U$5:$U$72,"&gt;0")+COUNTIFS('PU F'!$D$5:$D$72,CLUBS!$B33,'PU F'!$U$5:$U$72,"&gt;0")+COUNTIFS('PU H'!$D$5:$D$72,CLUBS!$B33,'PU H'!$U$5:$U$72,"&gt;0")+COUNTIFS('BE F'!$D$5:$D$72,CLUBS!$B33,'BE F'!$U$5:$U$72,"&gt;0")+COUNTIFS('BE H'!$D$5:$D$72,CLUBS!$B33,'BE H'!$U$5:$U$72,"&gt;0")+COUNTIFS('MI F'!$D$5:$D$72,CLUBS!$B33,'MI F'!$U$5:$U$72,"&gt;0")+COUNTIFS('MI H'!$D$5:$D$72,CLUBS!$B33,'MI H'!$U$5:$U$72,"&gt;0")+COUNTIFS('CA F'!$D$5:$D$72,CLUBS!$B33,'CA F'!$U$5:$U$72,"&gt;0")+COUNTIFS('CA H'!$D$5:$D$72,CLUBS!$B33,'CA H'!$U$5:$U$72,"&gt;0")+COUNTIFS('JU F'!$D$5:$D$72,CLUBS!$B33,'JU F'!$U$5:$U$72,"&gt;0")+COUNTIFS('JU H'!$D$5:$D$72,CLUBS!$B33,'JU H'!$U$5:$U$72,"&gt;0")</f>
        <v>0</v>
      </c>
      <c r="T33" s="26">
        <f>SUMIF('MP F'!$D$5:$D$72,CLUBS!$B33,'MP F'!$V$5:$V$72)+SUMIF('MP H'!$D$5:$D$72,CLUBS!$B33,'MP H'!$V$5:$V$72)+SUMIF('PO F'!$D$5:$D$72,CLUBS!$B33,'PO F'!$V$5:$V$72)+SUMIF('PO H'!$D$5:$D$72,CLUBS!$B33,'PO H'!$V$5:$V$72)+SUMIF('PU F'!$D$5:$D$72,CLUBS!$B33,'PU F'!$V$5:$V$72)+SUMIF('PU H'!$D$5:$D$72,CLUBS!$B33,'PU H'!$V$5:$V$72)+SUMIF('BE F'!$D$5:$D$72,CLUBS!$B33,'BE F'!$V$5:$V$72)+SUMIF('BE H'!$D$5:$D$72,CLUBS!$B33,'BE H'!$V$5:$V$72)+SUMIF('MI F'!$D$5:$D$72,CLUBS!$B33,'MI F'!$V$5:$V$72)+SUMIF('MI H'!$D$5:$D$72,CLUBS!$B33,'MI H'!$V$5:$V$72)+SUMIF('CA F'!$D$5:$D$72,CLUBS!$B33,'CA F'!$V$5:$V$72)+SUMIF('CA H'!$D$5:$D$72,CLUBS!$B33,'CA H'!$V$5:$V$72)+SUMIF('JU F'!$D$5:$D$72,CLUBS!$B33,'JU F'!$V$5:$V$72)+SUMIF('JU H'!$D$5:$D$72,CLUBS!$B33,'JU H'!$V$5:$V$72)</f>
        <v>0</v>
      </c>
      <c r="U33" s="67">
        <f>COUNTIFS('MP F'!$D$5:$D$72,CLUBS!$B33,'MP F'!$W$5:$W$72,"&gt;0")+COUNTIFS('MP H'!$D$5:$D$72,CLUBS!$B33,'MP H'!$W$5:$W$72,"&gt;0")+COUNTIFS('PO F'!$D$5:$D$72,CLUBS!$B33,'PO F'!$W$5:$W$72,"&gt;0")+COUNTIFS('PO H'!$D$5:$D$72,CLUBS!$B33,'PO H'!$W$5:$W$72,"&gt;0")+COUNTIFS('PU F'!$D$5:$D$72,CLUBS!$B33,'PU F'!$W$5:$W$72,"&gt;0")+COUNTIFS('PU H'!$D$5:$D$72,CLUBS!$B33,'PU H'!$W$5:$W$72,"&gt;0")+COUNTIFS('BE F'!$D$5:$D$72,CLUBS!$B33,'BE F'!$W$5:$W$72,"&gt;0")+COUNTIFS('BE H'!$D$5:$D$72,CLUBS!$B33,'BE H'!$W$5:$W$72,"&gt;0")+COUNTIFS('MI F'!$D$5:$D$72,CLUBS!$B33,'MI F'!$W$5:$W$72,"&gt;0")+COUNTIFS('MI H'!$D$5:$D$72,CLUBS!$B33,'MI H'!$W$5:$W$72,"&gt;0")+COUNTIFS('CA F'!$D$5:$D$72,CLUBS!$B33,'CA F'!$W$5:$W$72,"&gt;0")+COUNTIFS('CA H'!$D$5:$D$72,CLUBS!$B33,'CA H'!$W$5:$W$72,"&gt;0")+COUNTIFS('JU F'!$D$5:$D$72,CLUBS!$B33,'JU F'!$W$5:$W$72,"&gt;0")+COUNTIFS('JU H'!$D$5:$D$72,CLUBS!$B33,'JU H'!$W$5:$W$72,"&gt;0")</f>
        <v>0</v>
      </c>
      <c r="V33" s="67">
        <f>SUMIF('MP F'!$D$5:$D$72,CLUBS!$B33,'MP F'!$X$5:$X$72)+SUMIF('MP H'!$D$5:$D$72,CLUBS!$B33,'MP H'!$X$5:$X$72)+SUMIF('PO F'!$D$5:$D$72,CLUBS!$B33,'PO F'!$X$5:$X$72)+SUMIF('PO H'!$D$5:$D$72,CLUBS!$B33,'PO H'!$X$5:$X$72)+SUMIF('PU F'!$D$5:$D$72,CLUBS!$B33,'PU F'!$X$5:$X$72)+SUMIF('PU H'!$D$5:$D$72,CLUBS!$B33,'PU H'!$X$5:$X$72)+SUMIF('BE F'!$D$5:$D$72,CLUBS!$B33,'BE F'!$X$5:$X$72)+SUMIF('BE H'!$D$5:$D$72,CLUBS!$B33,'BE H'!$X$5:$X$72)+SUMIF('MI F'!$D$5:$D$72,CLUBS!$B33,'MI F'!$X$5:$X$72)+SUMIF('MI H'!$D$5:$D$72,CLUBS!$B33,'MI H'!$X$5:$X$72)+SUMIF('CA F'!$D$5:$D$72,CLUBS!$B33,'CA F'!$X$5:$X$72)+SUMIF('CA H'!$D$5:$D$72,CLUBS!$B33,'CA H'!$X$5:$X$72)+SUMIF('JU F'!$D$5:$D$72,CLUBS!$B33,'JU F'!$X$5:$X$72)+SUMIF('JU H'!$D$5:$D$72,CLUBS!$B33,'JU H'!$X$5:$X$72)</f>
        <v>0</v>
      </c>
      <c r="W33" s="26">
        <f>COUNTIFS('MP F'!$D$5:$D$72,CLUBS!$B33,'MP F'!$Y$5:$Y$72,"&gt;0")+COUNTIFS('MP H'!$D$5:$D$72,CLUBS!$B33,'MP H'!$Y$5:$Y$72,"&gt;0")+COUNTIFS('PO F'!$D$5:$D$72,CLUBS!$B33,'PO F'!$Y$5:$Y$72,"&gt;0")+COUNTIFS('PO H'!$D$5:$D$72,CLUBS!$B33,'PO H'!$Y$5:$Y$72,"&gt;0")+COUNTIFS('PU F'!$D$5:$D$72,CLUBS!$B33,'PU F'!$Y$5:$Y$72,"&gt;0")+COUNTIFS('PU H'!$D$5:$D$72,CLUBS!$B33,'PU H'!$Y$5:$Y$72,"&gt;0")+COUNTIFS('BE F'!$D$5:$D$72,CLUBS!$B33,'BE F'!$Y$5:$Y$72,"&gt;0")+COUNTIFS('BE H'!$D$5:$D$72,CLUBS!$B33,'BE H'!$Y$5:$Y$72,"&gt;0")+COUNTIFS('MI F'!$D$5:$D$72,CLUBS!$B33,'MI F'!$Y$5:$Y$72,"&gt;0")+COUNTIFS('MI H'!$D$5:$D$72,CLUBS!$B33,'MI H'!$Y$5:$Y$72,"&gt;0")+COUNTIFS('CA F'!$D$5:$D$72,CLUBS!$B33,'CA F'!$Y$5:$Y$72,"&gt;0")+COUNTIFS('CA H'!$D$5:$D$72,CLUBS!$B33,'CA H'!$Y$5:$Y$72,"&gt;0")+COUNTIFS('JU F'!$D$5:$D$72,CLUBS!$B33,'JU F'!$Y$5:$Y$72,"&gt;0")+COUNTIFS('JU H'!$D$5:$D$72,CLUBS!$B33,'JU H'!$Y$5:$Y$72,"&gt;0")</f>
        <v>0</v>
      </c>
      <c r="X33" s="26">
        <f>SUMIF('MP F'!$D$5:$D$72,CLUBS!$B33,'MP F'!$Z$5:$Z$72)+SUMIF('MP H'!$D$5:$D$72,CLUBS!$B33,'MP H'!$Z$5:$Z$72)+SUMIF('PO F'!$D$5:$D$72,CLUBS!$B33,'PO F'!$Z$5:$Z$72)+SUMIF('PO H'!$D$5:$D$72,CLUBS!$B33,'PO H'!$Z$5:$Z$72)+SUMIF('PU F'!$D$5:$D$72,CLUBS!$B33,'PU F'!$Z$5:$Z$72)+SUMIF('PU H'!$D$5:$D$72,CLUBS!$B33,'PU H'!$Z$5:$Z$72)+SUMIF('BE F'!$D$5:$D$72,CLUBS!$B33,'BE F'!$Z$5:$Z$72)+SUMIF('BE H'!$D$5:$D$72,CLUBS!$B33,'BE H'!$Z$5:$Z$72)+SUMIF('MI F'!$D$5:$D$72,CLUBS!$B33,'MI F'!$Z$5:$Z$72)+SUMIF('MI H'!$D$5:$D$72,CLUBS!$B33,'MI H'!$Z$5:$Z$72)+SUMIF('CA F'!$D$5:$D$72,CLUBS!$B33,'CA F'!$Z$5:$Z$72)+SUMIF('CA H'!$D$5:$D$72,CLUBS!$B33,'CA H'!$Z$5:$Z$72)+SUMIF('JU F'!$D$5:$D$72,CLUBS!$B33,'JU F'!$Z$5:$Z$72)+SUMIF('JU H'!$D$5:$D$72,CLUBS!$B33,'JU H'!$Z$5:$Z$72)</f>
        <v>0</v>
      </c>
      <c r="Y33" s="26">
        <f>COUNTIFS('MP F'!$D$5:$D$72,CLUBS!$B33,'MP F'!$AA$5:$AA$72,"&gt;0")+COUNTIFS('MP H'!$D$5:$D$72,CLUBS!$B33,'MP H'!$AA$5:$AA$72,"&gt;0")+COUNTIFS('PO F'!$D$5:$D$72,CLUBS!$B33,'PO F'!$AA$5:$AA$72,"&gt;0")+COUNTIFS('PO H'!$D$5:$D$72,CLUBS!$B33,'PO H'!$AA$5:$AA$72,"&gt;0")+COUNTIFS('PU F'!$D$5:$D$72,CLUBS!$B33,'PU F'!$AA$5:$AA$72,"&gt;0")+COUNTIFS('PU H'!$D$5:$D$72,CLUBS!$B33,'PU H'!$AA$5:$AA$72,"&gt;0")+COUNTIFS('BE F'!$D$5:$D$72,CLUBS!$B33,'BE F'!$AA$5:$AA$72,"&gt;0")+COUNTIFS('BE H'!$D$5:$D$72,CLUBS!$B33,'BE H'!$AA$5:$AA$72,"&gt;0")+COUNTIFS('MI F'!$D$5:$D$72,CLUBS!$B33,'MI F'!$AA$5:$AA$72,"&gt;0")+COUNTIFS('MI H'!$D$5:$D$72,CLUBS!$B33,'MI H'!$AA$5:$AA$72,"&gt;0")+COUNTIFS('CA F'!$D$5:$D$72,CLUBS!$B33,'CA F'!$AA$5:$AA$72,"&gt;0")+COUNTIFS('CA H'!$D$5:$D$72,CLUBS!$B33,'CA H'!$AA$5:$AA$72,"&gt;0")+COUNTIFS('JU F'!$D$5:$D$72,CLUBS!$B33,'JU F'!$AA$5:$AA$72,"&gt;0")+COUNTIFS('JU H'!$D$5:$D$72,CLUBS!$B33,'JU H'!$AA$5:$AA$72,"&gt;0")</f>
        <v>0</v>
      </c>
      <c r="Z33" s="26">
        <f>SUMIF('MP F'!$D$5:$D$72,CLUBS!$B33,'MP F'!$AB$5:$AB$72)+SUMIF('MP H'!$D$5:$D$72,CLUBS!$B33,'MP H'!$AB$5:$AB$72)+SUMIF('PO F'!$D$5:$D$72,CLUBS!$B33,'PO F'!$AB$5:$AB$72)+SUMIF('PO H'!$D$5:$D$72,CLUBS!$B33,'PO H'!$AB$5:$AB$72)+SUMIF('PU F'!$D$5:$D$72,CLUBS!$B33,'PU F'!$AB$5:$AB$72)+SUMIF('PU H'!$D$5:$D$72,CLUBS!$B33,'PU H'!$AB$5:$AB$72)+SUMIF('BE F'!$D$5:$D$72,CLUBS!$B33,'BE F'!$AB$5:$AB$72)+SUMIF('BE H'!$D$5:$D$72,CLUBS!$B33,'BE H'!$AB$5:$AB$72)+SUMIF('MI F'!$D$5:$D$72,CLUBS!$B33,'MI F'!$AB$5:$AB$72)+SUMIF('MI H'!$D$5:$D$72,CLUBS!$B33,'MI H'!$AB$5:$AB$72)+SUMIF('CA F'!$D$5:$D$72,CLUBS!$B33,'CA F'!$AB$5:$AB$72)+SUMIF('CA H'!$D$5:$D$72,CLUBS!$B33,'CA H'!$AB$5:$AB$72)+SUMIF('JU F'!$D$5:$D$72,CLUBS!$B33,'JU F'!$AB$5:$AB$72)+SUMIF('JU H'!$D$5:$D$72,CLUBS!$B33,'JU H'!$AB$5:$AB$72)</f>
        <v>0</v>
      </c>
      <c r="AA33" s="26">
        <f>COUNTIFS('MP F'!$D$5:$D$72,CLUBS!$B33,'MP F'!$AC$5:$AC$72,"&gt;0")+COUNTIFS('MP H'!$D$5:$D$72,CLUBS!$B33,'MP H'!$AC$5:$AC$72,"&gt;0")+COUNTIFS('PO F'!$D$5:$D$72,CLUBS!$B33,'PO F'!$AC$5:$AC$72,"&gt;0")+COUNTIFS('PO H'!$D$5:$D$72,CLUBS!$B33,'PO H'!$AC$5:$AC$72,"&gt;0")+COUNTIFS('PU F'!$D$5:$D$72,CLUBS!$B33,'PU F'!$AC$5:$AC$72,"&gt;0")+COUNTIFS('PU H'!$D$5:$D$72,CLUBS!$B33,'PU H'!$AC$5:$AC$72,"&gt;0")+COUNTIFS('BE F'!$D$5:$D$72,CLUBS!$B33,'BE F'!$AC$5:$AC$72,"&gt;0")+COUNTIFS('BE H'!$D$5:$D$72,CLUBS!$B33,'BE H'!$AC$5:$AC$72,"&gt;0")+COUNTIFS('MI F'!$D$5:$D$72,CLUBS!$B33,'MI F'!$AC$5:$AC$72,"&gt;0")+COUNTIFS('MI H'!$D$5:$D$72,CLUBS!$B33,'MI H'!$AC$5:$AC$72,"&gt;0")+COUNTIFS('CA F'!$D$5:$D$72,CLUBS!$B33,'CA F'!$AC$5:$AC$72,"&gt;0")+COUNTIFS('CA H'!$D$5:$D$72,CLUBS!$B33,'CA H'!$AC$5:$AC$72,"&gt;0")+COUNTIFS('JU F'!$D$5:$D$72,CLUBS!$B33,'JU F'!$AC$5:$AC$72,"&gt;0")+COUNTIFS('JU H'!$D$5:$D$72,CLUBS!$B33,'JU H'!$AC$5:$AC$72,"&gt;0")</f>
        <v>0</v>
      </c>
      <c r="AB33" s="26">
        <f>SUMIF('MP F'!$D$5:$D$72,CLUBS!$B33,'MP F'!$AD$5:$AD$72)+SUMIF('MP H'!$D$5:$D$72,CLUBS!$B33,'MP H'!$AD$5:$AD$72)+SUMIF('PO F'!$D$5:$D$72,CLUBS!$B33,'PO F'!$AD$5:$AD$72)+SUMIF('PO H'!$D$5:$D$72,CLUBS!$B33,'PO H'!$AD$5:$AD$72)+SUMIF('PU F'!$D$5:$D$72,CLUBS!$B33,'PU F'!$AD$5:$AD$72)+SUMIF('PU H'!$D$5:$D$72,CLUBS!$B33,'PU H'!$AD$5:$AD$72)+SUMIF('BE F'!$D$5:$D$72,CLUBS!$B33,'BE F'!$AD$5:$AD$72)+SUMIF('BE H'!$D$5:$D$72,CLUBS!$B33,'BE H'!$AD$5:$AD$72)+SUMIF('MI F'!$D$5:$D$72,CLUBS!$B33,'MI F'!$AD$5:$AD$72)+SUMIF('MI H'!$D$5:$D$72,CLUBS!$B33,'MI H'!$AD$5:$AD$72)+SUMIF('CA F'!$D$5:$D$72,CLUBS!$B33,'CA F'!$AD$5:$AD$72)+SUMIF('CA H'!$D$5:$D$72,CLUBS!$B33,'CA H'!$AD$5:$AD$72)+SUMIF('JU F'!$D$5:$D$72,CLUBS!$B33,'JU F'!$AD$5:$AD$72)+SUMIF('JU H'!$D$5:$D$72,CLUBS!$B33,'JU H'!$AD$5:$AD$72)</f>
        <v>0</v>
      </c>
      <c r="AC33" s="26">
        <f>COUNTIFS('MP F'!$D$5:$D$72,CLUBS!$B33,'MP F'!$AE$5:$AE$72,"&gt;0")+COUNTIFS('MP H'!$D$5:$D$72,CLUBS!$B33,'MP H'!$AE$5:$AE$72,"&gt;0")+COUNTIFS('PO F'!$D$5:$D$72,CLUBS!$B33,'PO F'!$AE$5:$AE$72,"&gt;0")+COUNTIFS('PO H'!$D$5:$D$72,CLUBS!$B33,'PO H'!$AE$5:$AE$72,"&gt;0")+COUNTIFS('PU F'!$D$5:$D$72,CLUBS!$B33,'PU F'!$AE$5:$AE$72,"&gt;0")+COUNTIFS('PU H'!$D$5:$D$72,CLUBS!$B33,'PU H'!$AE$5:$AE$72,"&gt;0")+COUNTIFS('BE F'!$D$5:$D$72,CLUBS!$B33,'BE F'!$AE$5:$AE$72,"&gt;0")+COUNTIFS('BE H'!$D$5:$D$72,CLUBS!$B33,'BE H'!$AE$5:$AE$72,"&gt;0")+COUNTIFS('MI F'!$D$5:$D$72,CLUBS!$B33,'MI F'!$AE$5:$AE$72,"&gt;0")+COUNTIFS('MI H'!$D$5:$D$72,CLUBS!$B33,'MI H'!$AE$5:$AE$72,"&gt;0")+COUNTIFS('CA F'!$D$5:$D$72,CLUBS!$B33,'CA F'!$AE$5:$AE$72,"&gt;0")+COUNTIFS('CA H'!$D$5:$D$72,CLUBS!$B33,'CA H'!$AE$5:$AE$72,"&gt;0")+COUNTIFS('JU F'!$D$5:$D$72,CLUBS!$B33,'JU F'!$AE$5:$AE$72,"&gt;0")+COUNTIFS('JU H'!$D$5:$D$72,CLUBS!$B33,'JU H'!$AE$5:$AE$72,"&gt;0")</f>
        <v>0</v>
      </c>
      <c r="AD33" s="26">
        <f>SUMIF('MP F'!$D$5:$D$72,CLUBS!$B33,'MP F'!$AF$5:$AF$72)+SUMIF('MP H'!$D$5:$D$72,CLUBS!$B33,'MP H'!$AF$5:$AF$72)+SUMIF('PO F'!$D$5:$D$72,CLUBS!$B33,'PO F'!$AF$5:$AF$72)+SUMIF('PO H'!$D$5:$D$72,CLUBS!$B33,'PO H'!$AF$5:$AF$72)+SUMIF('PU F'!$D$5:$D$72,CLUBS!$B33,'PU F'!$AF$5:$AF$72)+SUMIF('PU H'!$D$5:$D$72,CLUBS!$B33,'PU H'!$AF$5:$AF$72)+SUMIF('BE F'!$D$5:$D$72,CLUBS!$B33,'BE F'!$AF$5:$AF$72)+SUMIF('BE H'!$D$5:$D$72,CLUBS!$B33,'BE H'!$AF$5:$AF$72)+SUMIF('MI F'!$D$5:$D$72,CLUBS!$B33,'MI F'!$AF$5:$AF$72)+SUMIF('MI H'!$D$5:$D$72,CLUBS!$B33,'MI H'!$AF$5:$AF$72)+SUMIF('CA F'!$D$5:$D$72,CLUBS!$B33,'CA F'!$AF$5:$AF$72)+SUMIF('CA H'!$D$5:$D$72,CLUBS!$B33,'CA H'!$AF$5:$AF$72)+SUMIF('JU F'!$D$5:$D$72,CLUBS!$B33,'JU F'!$AF$5:$AF$72)+SUMIF('JU H'!$D$5:$D$72,CLUBS!$B33,'JU H'!$AF$5:$AF$72)</f>
        <v>0</v>
      </c>
      <c r="AE33" s="26">
        <f>COUNTIFS('MP F'!$D$5:$D$72,CLUBS!$B33,'MP F'!$AG$5:$AG$72,"&gt;0")+COUNTIFS('MP H'!$D$5:$D$72,CLUBS!$B33,'MP H'!$AG$5:$AG$72,"&gt;0")+COUNTIFS('PO F'!$D$5:$D$72,CLUBS!$B33,'PO F'!$AG$5:$AG$72,"&gt;0")+COUNTIFS('PO H'!$D$5:$D$72,CLUBS!$B33,'PO H'!$AG$5:$AG$72,"&gt;0")+COUNTIFS('PU F'!$D$5:$D$72,CLUBS!$B33,'PU F'!$AG$5:$AG$72,"&gt;0")+COUNTIFS('PU H'!$D$5:$D$72,CLUBS!$B33,'PU H'!$AG$5:$AG$72,"&gt;0")+COUNTIFS('BE F'!$D$5:$D$72,CLUBS!$B33,'BE F'!$AG$5:$AG$72,"&gt;0")+COUNTIFS('BE H'!$D$5:$D$72,CLUBS!$B33,'BE H'!$AG$5:$AG$72,"&gt;0")+COUNTIFS('MI F'!$D$5:$D$72,CLUBS!$B33,'MI F'!$AG$5:$AG$72,"&gt;0")+COUNTIFS('MI H'!$D$5:$D$72,CLUBS!$B33,'MI H'!$AG$5:$AG$72,"&gt;0")+COUNTIFS('CA F'!$D$5:$D$72,CLUBS!$B33,'CA F'!$AG$5:$AG$72,"&gt;0")+COUNTIFS('CA H'!$D$5:$D$72,CLUBS!$B33,'CA H'!$AG$5:$AG$72,"&gt;0")+COUNTIFS('JU F'!$D$5:$D$72,CLUBS!$B33,'JU F'!$AG$5:$AG$72,"&gt;0")+COUNTIFS('JU H'!$D$5:$D$72,CLUBS!$B33,'JU H'!$AG$5:$AG$72,"&gt;0")</f>
        <v>0</v>
      </c>
      <c r="AF33" s="26">
        <f>SUMIF('MP F'!$D$5:$D$72,CLUBS!$B33,'MP F'!$AH$5:$AH$72)+SUMIF('MP H'!$D$5:$D$72,CLUBS!$B33,'MP H'!$AH$5:$AH$72)+SUMIF('PO F'!$D$5:$D$72,CLUBS!$B33,'PO F'!$AH$5:$AH$72)+SUMIF('PO H'!$D$5:$D$72,CLUBS!$B33,'PO H'!$AH$5:$AH$72)+SUMIF('PU F'!$D$5:$D$72,CLUBS!$B33,'PU F'!$AH$5:$AH$72)+SUMIF('PU H'!$D$5:$D$72,CLUBS!$B33,'PU H'!$AH$5:$AH$72)+SUMIF('BE F'!$D$5:$D$72,CLUBS!$B33,'BE F'!$AH$5:$AH$72)+SUMIF('BE H'!$D$5:$D$72,CLUBS!$B33,'BE H'!$AH$5:$AH$72)+SUMIF('MI F'!$D$5:$D$72,CLUBS!$B33,'MI F'!$AH$5:$AH$72)+SUMIF('MI H'!$D$5:$D$72,CLUBS!$B33,'MI H'!$AH$5:$AH$72)+SUMIF('CA F'!$D$5:$D$72,CLUBS!$B33,'CA F'!$AH$5:$AH$72)+SUMIF('CA H'!$D$5:$D$72,CLUBS!$B33,'CA H'!$AH$5:$AH$72)+SUMIF('JU F'!$D$5:$D$72,CLUBS!$B33,'JU F'!$AH$5:$AH$72)+SUMIF('JU H'!$D$5:$D$72,CLUBS!$B33,'JU H'!$AH$5:$AH$72)</f>
        <v>0</v>
      </c>
      <c r="AG33" s="16">
        <f t="shared" si="2"/>
        <v>0</v>
      </c>
      <c r="AH33" s="28">
        <f t="shared" si="3"/>
        <v>0</v>
      </c>
      <c r="AI33" s="29">
        <f t="shared" si="4"/>
        <v>0</v>
      </c>
      <c r="AJ33" s="14">
        <f>COUNTIF('Licenciés Jeunes 2023'!F:F,CLUBS!B33)</f>
        <v>0</v>
      </c>
      <c r="AK33" s="27">
        <f t="shared" si="5"/>
        <v>0</v>
      </c>
      <c r="AL33" s="22"/>
    </row>
    <row r="34" spans="1:42" ht="13.5">
      <c r="A34" s="34">
        <f t="shared" si="0"/>
        <v>16</v>
      </c>
      <c r="B34" s="62" t="s">
        <v>1156</v>
      </c>
      <c r="C34" s="14">
        <f>COUNTIFS('MP F'!$D$5:$D$72,CLUBS!$B34,'MP F'!$E$5:$E$72,"&gt;0")+COUNTIFS('MP H'!$D$5:$D$72,CLUBS!$B34,'MP H'!$E$5:$E$72,"&gt;0")+COUNTIFS('PO F'!$D$5:$D$72,CLUBS!$B34,'PO F'!$E$5:$E$72,"&gt;0")+COUNTIFS('PO H'!$D$5:$D$72,CLUBS!$B34,'PO H'!$E$5:$E$72,"&gt;0")+COUNTIFS('PU F'!$D$5:$D$72,CLUBS!$B34,'PU F'!$E$5:$E$72,"&gt;0")+COUNTIFS('PU H'!$D$5:$D$72,CLUBS!$B34,'PU H'!$E$5:$E$72,"&gt;0")+COUNTIFS('BE F'!$D$5:$D$72,CLUBS!$B34,'BE F'!$E$5:$E$72,"&gt;0")+COUNTIFS('BE H'!$D$5:$D$72,CLUBS!$B34,'BE H'!$E$5:$E$72,"&gt;0")+COUNTIFS('MI F'!$D$5:$D$72,CLUBS!$B34,'MI F'!$E$5:$E$72,"&gt;0")+COUNTIFS('MI H'!$D$5:$D$72,CLUBS!$B34,'MI H'!$E$5:$E$72,"&gt;0")+COUNTIFS('CA F'!$D$5:$D$72,CLUBS!$B34,'CA F'!$E$5:$E$72,"&gt;0")+COUNTIFS('CA H'!$D$5:$D$72,CLUBS!$B34,'CA H'!$E$5:$E$72,"&gt;0")+COUNTIFS('JU F'!$D$5:$D$72,CLUBS!$B34,'JU F'!$E$5:$E$72,"&gt;0")+COUNTIFS('JU H'!$D$5:$D$72,CLUBS!$B34,'JU H'!$E$5:$E$72,"&gt;0")</f>
        <v>0</v>
      </c>
      <c r="D34" s="27">
        <f>SUMIF('MP F'!$D$5:$D$72,CLUBS!$B34,'MP F'!$F$5:$F$72)+SUMIF('MP H'!$D$5:$D$72,CLUBS!$B34,'MP H'!$F$5:$F$72)+SUMIF('PO F'!$D$5:$D$72,CLUBS!$B34,'PO F'!$F$5:$F$72)+SUMIF('PO H'!$D$5:$D$72,CLUBS!$B34,'PO H'!$F$5:$F$72)+SUMIF('PU F'!$D$5:$D$72,CLUBS!$B34,'PU F'!$F$5:$F$72)+SUMIF('PU H'!$D$5:$D$72,CLUBS!$B34,'PU H'!$F$5:$F$72)+SUMIF('BE F'!$D$5:$D$72,CLUBS!$B34,'BE F'!$F$5:$F$72)+SUMIF('BE H'!$D$5:$D$72,CLUBS!$B34,'BE H'!$F$5:$F$72)+SUMIF('MI F'!$D$5:$D$72,CLUBS!$B34,'MI F'!$F$5:$F$72)+SUMIF('MI H'!$D$5:$D$72,CLUBS!$B34,'MI H'!$F$5:$F$72)+SUMIF('CA F'!$D$5:$D$72,CLUBS!$B34,'CA F'!$F$5:$F$72)+SUMIF('CA H'!$D$5:$D$72,CLUBS!$B34,'CA H'!$F$5:$F$72)+SUMIF('JU F'!$D$5:$D$72,CLUBS!$B34,'JU F'!$F$5:$F$72)+SUMIF('JU H'!$D$5:$D$72,CLUBS!$B34,'JU H'!$F$5:$F$72)</f>
        <v>0</v>
      </c>
      <c r="E34" s="67">
        <f>COUNTIFS('MP F'!$D$5:$D$72,CLUBS!$B34,'MP F'!$G$5:$G$72,"&gt;0")+COUNTIFS('MP H'!$D$5:$D$72,CLUBS!$B34,'MP H'!$G$5:$G$72,"&gt;0")+COUNTIFS('PO F'!$D$5:$D$72,CLUBS!$B34,'PO F'!$G$5:$G$72,"&gt;0")+COUNTIFS('PO H'!$D$5:$D$72,CLUBS!$B34,'PO H'!$G$5:$G$72,"&gt;0")+COUNTIFS('PU F'!$D$5:$D$72,CLUBS!$B34,'PU F'!$G$5:$G$72,"&gt;0")+COUNTIFS('PU H'!$D$5:$D$72,CLUBS!$B34,'PU H'!$G$5:$G$72,"&gt;0")+COUNTIFS('BE F'!$D$5:$D$72,CLUBS!$B34,'BE F'!$G$5:$G$72,"&gt;0")+COUNTIFS('BE H'!$D$5:$D$72,CLUBS!$B34,'BE H'!$G$5:$G$72,"&gt;0")+COUNTIFS('MI F'!$D$5:$D$72,CLUBS!$B34,'MI F'!$G$5:$G$72,"&gt;0")+COUNTIFS('MI H'!$D$5:$D$72,CLUBS!$B34,'MI H'!$G$5:$G$72,"&gt;0")+COUNTIFS('CA F'!$D$5:$D$72,CLUBS!$B34,'CA F'!$G$5:$G$72,"&gt;0")+COUNTIFS('CA H'!$D$5:$D$72,CLUBS!$B34,'CA H'!$G$5:$G$72,"&gt;0")+COUNTIFS('JU F'!$D$5:$D$72,CLUBS!$B34,'JU F'!$G$5:$G$72,"&gt;0")+COUNTIFS('JU H'!$D$5:$D$72,CLUBS!$B34,'JU H'!$G$5:$G$72,"&gt;0")</f>
        <v>0</v>
      </c>
      <c r="F34" s="68">
        <f>SUMIF('MP F'!$D$5:$D$72,CLUBS!$B34,'MP F'!$H$5:$H$72)+SUMIF('MP H'!$D$5:$D$72,CLUBS!$B34,'MP H'!$H$5:$H$72)+SUMIF('PO F'!$D$5:$D$72,CLUBS!$B34,'PO F'!$H$5:$H$72)+SUMIF('PO H'!$D$5:$D$72,CLUBS!$B34,'PO H'!$H$5:$H$72)+SUMIF('PU F'!$D$5:$D$72,CLUBS!$B34,'PU F'!$H$5:$H$72)+SUMIF('PU H'!$D$5:$D$72,CLUBS!$B34,'PU H'!$H$5:$H$72)+SUMIF('BE F'!$D$5:$D$72,CLUBS!$B34,'BE F'!$H$5:$H$72)+SUMIF('BE H'!$D$5:$D$72,CLUBS!$B34,'BE H'!$H$5:$H$72)+SUMIF('MI F'!$D$5:$D$72,CLUBS!$B34,'MI F'!$H$5:$H$72)+SUMIF('MI H'!$D$5:$D$72,CLUBS!$B34,'MI H'!$H$5:$H$72)+SUMIF('CA F'!$D$5:$D$72,CLUBS!$B34,'CA F'!$H$5:$H$72)+SUMIF('CA H'!$D$5:$D$72,CLUBS!$B34,'CA H'!$H$5:$H$72)+SUMIF('JU F'!$D$5:$D$72,CLUBS!$B34,'JU F'!$H$5:$H$72)+SUMIF('JU H'!$D$5:$D$72,CLUBS!$B34,'JU H'!$H$5:$H$72)</f>
        <v>0</v>
      </c>
      <c r="G34" s="14">
        <f>COUNTIFS('MP F'!$D$5:$D$72,CLUBS!$B34,'MP F'!$I$5:$I$72,"&gt;0")+COUNTIFS('MP H'!$D$5:$D$72,CLUBS!$B34,'MP H'!$I$5:$I$72,"&gt;0")+COUNTIFS('PO F'!$D$5:$D$72,CLUBS!$B34,'PO F'!$I$5:$I$72,"&gt;0")+COUNTIFS('PO H'!$D$5:$D$72,CLUBS!$B34,'PO H'!$I$5:$I$72,"&gt;0")+COUNTIFS('PU F'!$D$5:$D$72,CLUBS!$B34,'PU F'!$I$5:$I$72,"&gt;0")+COUNTIFS('PU H'!$D$5:$D$72,CLUBS!$B34,'PU H'!$I$5:$I$72,"&gt;0")+COUNTIFS('BE F'!$D$5:$D$72,CLUBS!$B34,'BE F'!$I$5:$I$72,"&gt;0")+COUNTIFS('BE H'!$D$5:$D$72,CLUBS!$B34,'BE H'!$I$5:$I$72,"&gt;0")+COUNTIFS('MI F'!$D$5:$D$72,CLUBS!$B34,'MI F'!$I$5:$I$72,"&gt;0")+COUNTIFS('MI H'!$D$5:$D$72,CLUBS!$B34,'MI H'!$I$5:$I$72,"&gt;0")+COUNTIFS('CA F'!$D$5:$D$72,CLUBS!$B34,'CA F'!$I$5:$I$72,"&gt;0")+COUNTIFS('CA H'!$D$5:$D$72,CLUBS!$B34,'CA H'!$I$5:$I$72,"&gt;0")+COUNTIFS('JU F'!$D$5:$D$72,CLUBS!$B34,'JU F'!$I$5:$I$72,"&gt;0")+COUNTIFS('JU H'!$D$5:$D$72,CLUBS!$B34,'JU H'!$I$5:$I$72,"&gt;0")</f>
        <v>0</v>
      </c>
      <c r="H34" s="26">
        <f>SUMIF('MP F'!$D$5:$D$72,CLUBS!$B34,'MP F'!$J$5:$J$72)+SUMIF('MP H'!$D$5:$D$72,CLUBS!$B34,'MP H'!$J$5:$J$72)+SUMIF('PO F'!$D$5:$D$72,CLUBS!$B34,'PO F'!$J$5:$J$72)+SUMIF('PO H'!$D$5:$D$72,CLUBS!$B34,'PO H'!$J$5:$J$72)+SUMIF('PU F'!$D$5:$D$72,CLUBS!$B34,'PU F'!$J$5:$J$72)+SUMIF('PU H'!$D$5:$D$72,CLUBS!$B34,'PU H'!$J$5:$J$72)+SUMIF('BE F'!$D$5:$D$72,CLUBS!$B34,'BE F'!$J$5:$J$72)+SUMIF('BE H'!$D$5:$D$72,CLUBS!$B34,'BE H'!$J$5:$J$72)+SUMIF('MI F'!$D$5:$D$72,CLUBS!$B34,'MI F'!$J$5:$J$72)+SUMIF('MI H'!$D$5:$D$72,CLUBS!$B34,'MI H'!$J$5:$J$72)+SUMIF('CA F'!$D$5:$D$72,CLUBS!$B34,'CA F'!$J$5:$J$72)+SUMIF('CA H'!$D$5:$D$72,CLUBS!$B34,'CA H'!$J$5:$J$72)+SUMIF('JU F'!$D$5:$D$72,CLUBS!$B34,'JU F'!$J$5:$J$72)+SUMIF('JU H'!$D$5:$D$72,CLUBS!$B34,'JU H'!$J$5:$J$72)</f>
        <v>0</v>
      </c>
      <c r="I34" s="67">
        <f>COUNTIFS('MP F'!$D$5:$D$72,CLUBS!$B34,'MP F'!$K$5:$K$72,"&gt;0")+COUNTIFS('MP H'!$D$5:$D$72,CLUBS!$B34,'MP H'!$K$5:$K$72,"&gt;0")+COUNTIFS('PO F'!$D$5:$D$72,CLUBS!$B34,'PO F'!$K$5:$K$72,"&gt;0")+COUNTIFS('PO H'!$D$5:$D$72,CLUBS!$B34,'PO H'!$K$5:$K$72,"&gt;0")+COUNTIFS('PU F'!$D$5:$D$72,CLUBS!$B34,'PU F'!$K$5:$K$72,"&gt;0")+COUNTIFS('PU H'!$D$5:$D$72,CLUBS!$B34,'PU H'!$K$5:$K$72,"&gt;0")+COUNTIFS('BE F'!$D$5:$D$72,CLUBS!$B34,'BE F'!$K$5:$K$72,"&gt;0")+COUNTIFS('BE H'!$D$5:$D$72,CLUBS!$B34,'BE H'!$K$5:$K$72,"&gt;0")+COUNTIFS('MI F'!$D$5:$D$72,CLUBS!$B34,'MI F'!$K$5:$K$72,"&gt;0")+COUNTIFS('MI H'!$D$5:$D$72,CLUBS!$B34,'MI H'!$K$5:$K$72,"&gt;0")+COUNTIFS('CA F'!$D$5:$D$72,CLUBS!$B34,'CA F'!$K$5:$K$72,"&gt;0")+COUNTIFS('CA H'!$D$5:$D$72,CLUBS!$B34,'CA H'!$K$5:$K$72,"&gt;0")+COUNTIFS('JU F'!$D$5:$D$72,CLUBS!$B34,'JU F'!$K$5:$K$72,"&gt;0")+COUNTIFS('JU H'!$D$5:$D$72,CLUBS!$B34,'JU H'!$K$5:$K$72,"&gt;0")</f>
        <v>0</v>
      </c>
      <c r="J34" s="67">
        <f>SUMIF('MP F'!$D$5:$D$72,CLUBS!$B34,'MP F'!$L$5:$L$72)+SUMIF('MP H'!$D$5:$D$72,CLUBS!$B34,'MP H'!$L$5:$L$72)+SUMIF('PO F'!$D$5:$D$72,CLUBS!$B34,'PO F'!$L$5:$L$72)+SUMIF('PO H'!$D$5:$D$72,CLUBS!$B34,'PO H'!$L$5:$L$72)+SUMIF('PU F'!$D$5:$D$72,CLUBS!$B34,'PU F'!$L$5:$L$72)+SUMIF('PU H'!$D$5:$D$72,CLUBS!$B34,'PU H'!$L$5:$L$72)+SUMIF('BE F'!$D$5:$D$72,CLUBS!$B34,'BE F'!$L$5:$L$72)+SUMIF('BE H'!$D$5:$D$72,CLUBS!$B34,'BE H'!$L$5:$L$72)+SUMIF('MI F'!$D$5:$D$72,CLUBS!$B34,'MI F'!$L$5:$L$72)+SUMIF('MI H'!$D$5:$D$72,CLUBS!$B34,'MI H'!$L$5:$L$72)+SUMIF('CA F'!$D$5:$D$72,CLUBS!$B34,'CA F'!$L$5:$L$72)+SUMIF('CA H'!$D$5:$D$72,CLUBS!$B34,'CA H'!$L$5:$L$72)+SUMIF('JU F'!$D$5:$D$72,CLUBS!$B34,'JU F'!$L$5:$L$72)+SUMIF('JU H'!$D$5:$D$72,CLUBS!$B34,'JU H'!$L$5:$L$72)</f>
        <v>0</v>
      </c>
      <c r="K34" s="26">
        <f>COUNTIFS('MP F'!$D$5:$D$72,CLUBS!$B34,'MP F'!$M$5:$M$72,"&gt;0")+COUNTIFS('MP H'!$D$5:$D$72,CLUBS!$B34,'MP H'!$M$5:$M$72,"&gt;0")+COUNTIFS('PO F'!$D$5:$D$72,CLUBS!$B34,'PO F'!$M$5:$M$72,"&gt;0")+COUNTIFS('PO H'!$D$5:$D$72,CLUBS!$B34,'PO H'!$M$5:$M$72,"&gt;0")+COUNTIFS('PU F'!$D$5:$D$72,CLUBS!$B34,'PU F'!$M$5:$M$72,"&gt;0")+COUNTIFS('PU H'!$D$5:$D$72,CLUBS!$B34,'PU H'!$M$5:$M$72,"&gt;0")+COUNTIFS('BE F'!$D$5:$D$72,CLUBS!$B34,'BE F'!$M$5:$M$72,"&gt;0")+COUNTIFS('BE H'!$D$5:$D$72,CLUBS!$B34,'BE H'!$M$5:$M$72,"&gt;0")+COUNTIFS('MI F'!$D$5:$D$72,CLUBS!$B34,'MI F'!$M$5:$M$72,"&gt;0")+COUNTIFS('MI H'!$D$5:$D$72,CLUBS!$B34,'MI H'!$M$5:$M$72,"&gt;0")+COUNTIFS('CA F'!$D$5:$D$72,CLUBS!$B34,'CA F'!$M$5:$M$72,"&gt;0")+COUNTIFS('CA H'!$D$5:$D$72,CLUBS!$B34,'CA H'!$M$5:$M$72,"&gt;0")+COUNTIFS('JU F'!$D$5:$D$72,CLUBS!$B34,'JU F'!$M$5:$M$72,"&gt;0")+COUNTIFS('JU H'!$D$5:$D$72,CLUBS!$B34,'JU H'!$M$5:$M$72,"&gt;0")</f>
        <v>0</v>
      </c>
      <c r="L34" s="26">
        <f>SUMIF('MP F'!$D$5:$D$72,CLUBS!$B34,'MP F'!$N$5:$N$72)+SUMIF('MP H'!$D$5:$D$72,CLUBS!$B34,'MP H'!$N$5:$N$72)+SUMIF('PO F'!$D$5:$D$72,CLUBS!$B34,'PO F'!$N$5:$N$72)+SUMIF('PO H'!$D$5:$D$72,CLUBS!$B34,'PO H'!$N$5:$N$72)+SUMIF('PU F'!$D$5:$D$72,CLUBS!$B34,'PU F'!$N$5:$N$72)+SUMIF('PU H'!$D$5:$D$72,CLUBS!$B34,'PU H'!$N$5:$N$72)+SUMIF('BE F'!$D$5:$D$72,CLUBS!$B34,'BE F'!$N$5:$N$72)+SUMIF('BE H'!$D$5:$D$72,CLUBS!$B34,'BE H'!$N$5:$N$72)+SUMIF('MI F'!$D$5:$D$72,CLUBS!$B34,'MI F'!$N$5:$N$72)+SUMIF('MI H'!$D$5:$D$72,CLUBS!$B34,'MI H'!$N$5:$N$72)+SUMIF('CA F'!$D$5:$D$72,CLUBS!$B34,'CA F'!$N$5:$N$72)+SUMIF('CA H'!$D$5:$D$72,CLUBS!$B34,'CA H'!$N$5:$N$72)+SUMIF('JU F'!$D$5:$D$72,CLUBS!$B34,'JU F'!$N$5:$N$72)+SUMIF('JU H'!$D$5:$D$72,CLUBS!$B34,'JU H'!$N$5:$N$72)</f>
        <v>0</v>
      </c>
      <c r="M34" s="67">
        <f>COUNTIFS('MP F'!$D$5:$D$72,CLUBS!$B34,'MP F'!$O$5:$O$72,"&gt;0")+COUNTIFS('MP H'!$D$5:$D$72,CLUBS!$B34,'MP H'!$O$5:$O$72,"&gt;0")+COUNTIFS('PO F'!$D$5:$D$72,CLUBS!$B34,'PO F'!$O$5:$O$72,"&gt;0")+COUNTIFS('PO H'!$D$5:$D$72,CLUBS!$B34,'PO H'!$O$5:$O$72,"&gt;0")+COUNTIFS('PU F'!$D$5:$D$72,CLUBS!$B34,'PU F'!$O$5:$O$72,"&gt;0")+COUNTIFS('PU H'!$D$5:$D$72,CLUBS!$B34,'PU H'!$O$5:$O$72,"&gt;0")+COUNTIFS('BE F'!$D$5:$D$72,CLUBS!$B34,'BE F'!$O$5:$O$72,"&gt;0")+COUNTIFS('BE H'!$D$5:$D$72,CLUBS!$B34,'BE H'!$O$5:$O$72,"&gt;0")+COUNTIFS('MI F'!$D$5:$D$72,CLUBS!$B34,'MI F'!$O$5:$O$72,"&gt;0")+COUNTIFS('MI H'!$D$5:$D$72,CLUBS!$B34,'MI H'!$O$5:$O$72,"&gt;0")+COUNTIFS('CA F'!$D$5:$D$72,CLUBS!$B34,'CA F'!$O$5:$O$72,"&gt;0")+COUNTIFS('CA H'!$D$5:$D$72,CLUBS!$B34,'CA H'!$O$5:$O$72,"&gt;0")+COUNTIFS('JU F'!$D$5:$D$72,CLUBS!$B34,'JU F'!$O$5:$O$72,"&gt;0")+COUNTIFS('JU H'!$D$5:$D$72,CLUBS!$B34,'JU H'!$O$5:$O$72,"&gt;0")</f>
        <v>0</v>
      </c>
      <c r="N34" s="67">
        <f>SUMIF('MP F'!$D$5:$D$72,CLUBS!$B34,'MP F'!$P$5:$P$72)+SUMIF('MP H'!$D$5:$D$72,CLUBS!$B34,'MP H'!$P$5:$P$72)+SUMIF('PO F'!$D$5:$D$72,CLUBS!$B34,'PO F'!$P$5:$P$72)+SUMIF('PO H'!$D$5:$D$72,CLUBS!$B34,'PO H'!$P$5:$P$72)+SUMIF('PU F'!$D$5:$D$72,CLUBS!$B34,'PU F'!$P$5:$P$72)+SUMIF('PU H'!$D$5:$D$72,CLUBS!$B34,'PU H'!$P$5:$P$72)+SUMIF('BE F'!$D$5:$D$72,CLUBS!$B34,'BE F'!$P$5:$P$72)+SUMIF('BE H'!$D$5:$D$72,CLUBS!$B34,'BE H'!$P$5:$P$72)+SUMIF('MI F'!$D$5:$D$72,CLUBS!$B34,'MI F'!$P$5:$P$72)+SUMIF('MI H'!$D$5:$D$72,CLUBS!$B34,'MI H'!$P$5:$P$72)+SUMIF('CA F'!$D$5:$D$72,CLUBS!$B34,'CA F'!$P$5:$P$72)+SUMIF('CA H'!$D$5:$D$72,CLUBS!$B34,'CA H'!$P$5:$P$72)+SUMIF('JU F'!$D$5:$D$72,CLUBS!$B34,'JU F'!$P$5:$P$72)+SUMIF('JU H'!$D$5:$D$72,CLUBS!$B34,'JU H'!$P$5:$P$72)</f>
        <v>0</v>
      </c>
      <c r="O34" s="26">
        <f>COUNTIFS('MP F'!$D$5:$D$72,CLUBS!$B34,'MP F'!$Q$5:$Q$72,"&gt;0")+COUNTIFS('MP H'!$D$5:$D$72,CLUBS!$B34,'MP H'!$Q$5:$Q$72,"&gt;0")+COUNTIFS('PO F'!$D$5:$D$72,CLUBS!$B34,'PO F'!$Q$5:$Q$72,"&gt;0")+COUNTIFS('PO H'!$D$5:$D$72,CLUBS!$B34,'PO H'!$Q$5:$Q$72,"&gt;0")+COUNTIFS('PU F'!$D$5:$D$72,CLUBS!$B34,'PU F'!$Q$5:$Q$72,"&gt;0")+COUNTIFS('PU H'!$D$5:$D$72,CLUBS!$B34,'PU H'!$Q$5:$Q$72,"&gt;0")+COUNTIFS('BE F'!$D$5:$D$72,CLUBS!$B34,'BE F'!$Q$5:$Q$72,"&gt;0")+COUNTIFS('BE H'!$D$5:$D$72,CLUBS!$B34,'BE H'!$Q$5:$Q$72,"&gt;0")+COUNTIFS('MI F'!$D$5:$D$72,CLUBS!$B34,'MI F'!$Q$5:$Q$72,"&gt;0")+COUNTIFS('MI H'!$D$5:$D$72,CLUBS!$B34,'MI H'!$Q$5:$Q$72,"&gt;0")+COUNTIFS('CA F'!$D$5:$D$72,CLUBS!$B34,'CA F'!$Q$5:$Q$72,"&gt;0")+COUNTIFS('CA H'!$D$5:$D$72,CLUBS!$B34,'CA H'!$Q$5:$Q$72,"&gt;0")+COUNTIFS('JU F'!$D$5:$D$72,CLUBS!$B34,'JU F'!$Q$5:$Q$72,"&gt;0")+COUNTIFS('JU H'!$D$5:$D$72,CLUBS!$B34,'JU H'!$Q$5:$Q$72,"&gt;0")</f>
        <v>0</v>
      </c>
      <c r="P34" s="26">
        <f>SUMIF('MP F'!$D$5:$D$72,CLUBS!$B34,'MP F'!$R$5:$R$72)+SUMIF('MP H'!$D$5:$D$72,CLUBS!$B34,'MP H'!$R$5:$R$72)+SUMIF('PO F'!$D$5:$D$72,CLUBS!$B34,'PO F'!$R$5:$R$72)+SUMIF('PO H'!$D$5:$D$72,CLUBS!$B34,'PO H'!$R$5:$R$72)+SUMIF('PU F'!$D$5:$D$72,CLUBS!$B34,'PU F'!$R$5:$R$72)+SUMIF('PU H'!$D$5:$D$72,CLUBS!$B34,'PU H'!$R$5:$R$72)+SUMIF('BE F'!$D$5:$D$72,CLUBS!$B34,'BE F'!$R$5:$R$72)+SUMIF('BE H'!$D$5:$D$72,CLUBS!$B34,'BE H'!$R$5:$R$72)+SUMIF('MI F'!$D$5:$D$72,CLUBS!$B34,'MI F'!$R$5:$R$72)+SUMIF('MI H'!$D$5:$D$72,CLUBS!$B34,'MI H'!$R$5:$R$72)+SUMIF('CA F'!$D$5:$D$72,CLUBS!$B34,'CA F'!$R$5:$R$72)+SUMIF('CA H'!$D$5:$D$72,CLUBS!$B34,'CA H'!$R$5:$R$72)+SUMIF('JU F'!$D$5:$D$72,CLUBS!$B34,'JU F'!$R$5:$R$72)+SUMIF('JU H'!$D$5:$D$72,CLUBS!$B34,'JU H'!$R$5:$R$72)</f>
        <v>0</v>
      </c>
      <c r="Q34" s="67">
        <f>COUNTIFS('MP F'!$D$5:$D$72,CLUBS!$B34,'MP F'!$S$5:$S$72,"&gt;0")+COUNTIFS('MP H'!$D$5:$D$72,CLUBS!$B34,'MP H'!$S$5:$S$72,"&gt;0")+COUNTIFS('PO F'!$D$5:$D$72,CLUBS!$B34,'PO F'!$S$5:$S$72,"&gt;0")+COUNTIFS('PO H'!$D$5:$D$72,CLUBS!$B34,'PO H'!$S$5:$S$72,"&gt;0")+COUNTIFS('PU F'!$D$5:$D$72,CLUBS!$B34,'PU F'!$S$5:$S$72,"&gt;0")+COUNTIFS('PU H'!$D$5:$D$72,CLUBS!$B34,'PU H'!$S$5:$S$72,"&gt;0")+COUNTIFS('BE F'!$D$5:$D$72,CLUBS!$B34,'BE F'!$S$5:$S$72,"&gt;0")+COUNTIFS('BE H'!$D$5:$D$72,CLUBS!$B34,'BE H'!$S$5:$S$72,"&gt;0")+COUNTIFS('MI F'!$D$5:$D$72,CLUBS!$B34,'MI F'!$S$5:$S$72,"&gt;0")+COUNTIFS('MI H'!$D$5:$D$72,CLUBS!$B34,'MI H'!$S$5:$S$72,"&gt;0")+COUNTIFS('CA F'!$D$5:$D$72,CLUBS!$B34,'CA F'!$S$5:$S$72,"&gt;0")+COUNTIFS('CA H'!$D$5:$D$72,CLUBS!$B34,'CA H'!$S$5:$S$72,"&gt;0")+COUNTIFS('JU F'!$D$5:$D$72,CLUBS!$B34,'JU F'!$S$5:$S$72,"&gt;0")+COUNTIFS('JU H'!$D$5:$D$72,CLUBS!$B34,'JU H'!$S$5:$S$72,"&gt;0")</f>
        <v>0</v>
      </c>
      <c r="R34" s="67">
        <f>SUMIF('MP F'!$D$5:$D$72,CLUBS!$B34,'MP F'!$T$5:$T$72)+SUMIF('MP H'!$D$5:$D$72,CLUBS!$B34,'MP H'!$T$5:$T$72)+SUMIF('PO F'!$D$5:$D$72,CLUBS!$B34,'PO F'!$T$5:$T$72)+SUMIF('PO H'!$D$5:$D$72,CLUBS!$B34,'PO H'!$T$5:$T$72)+SUMIF('PU F'!$D$5:$D$72,CLUBS!$B34,'PU F'!$T$5:$T$72)+SUMIF('PU H'!$D$5:$D$72,CLUBS!$B34,'PU H'!$T$5:$T$72)+SUMIF('BE F'!$D$5:$D$72,CLUBS!$B34,'BE F'!$T$5:$T$72)+SUMIF('BE H'!$D$5:$D$72,CLUBS!$B34,'BE H'!$T$5:$T$72)+SUMIF('MI F'!$D$5:$D$72,CLUBS!$B34,'MI F'!$T$5:$T$72)+SUMIF('MI H'!$D$5:$D$72,CLUBS!$B34,'MI H'!$T$5:$T$72)+SUMIF('CA F'!$D$5:$D$72,CLUBS!$B34,'CA F'!$T$5:$T$72)+SUMIF('CA H'!$D$5:$D$72,CLUBS!$B34,'CA H'!$T$5:$T$72)+SUMIF('JU F'!$D$5:$D$72,CLUBS!$B34,'JU F'!$T$5:$T$72)+SUMIF('JU H'!$D$5:$D$72,CLUBS!$B34,'JU H'!$T$5:$T$72)</f>
        <v>0</v>
      </c>
      <c r="S34" s="26">
        <f>COUNTIFS('MP F'!$D$5:$D$72,CLUBS!$B34,'MP F'!$U$5:$U$72,"&gt;0")+COUNTIFS('MP H'!$D$5:$D$72,CLUBS!$B34,'MP H'!$U$5:$U$72,"&gt;0")+COUNTIFS('PO F'!$D$5:$D$72,CLUBS!$B34,'PO F'!$U$5:$U$72,"&gt;0")+COUNTIFS('PO H'!$D$5:$D$72,CLUBS!$B34,'PO H'!$U$5:$U$72,"&gt;0")+COUNTIFS('PU F'!$D$5:$D$72,CLUBS!$B34,'PU F'!$U$5:$U$72,"&gt;0")+COUNTIFS('PU H'!$D$5:$D$72,CLUBS!$B34,'PU H'!$U$5:$U$72,"&gt;0")+COUNTIFS('BE F'!$D$5:$D$72,CLUBS!$B34,'BE F'!$U$5:$U$72,"&gt;0")+COUNTIFS('BE H'!$D$5:$D$72,CLUBS!$B34,'BE H'!$U$5:$U$72,"&gt;0")+COUNTIFS('MI F'!$D$5:$D$72,CLUBS!$B34,'MI F'!$U$5:$U$72,"&gt;0")+COUNTIFS('MI H'!$D$5:$D$72,CLUBS!$B34,'MI H'!$U$5:$U$72,"&gt;0")+COUNTIFS('CA F'!$D$5:$D$72,CLUBS!$B34,'CA F'!$U$5:$U$72,"&gt;0")+COUNTIFS('CA H'!$D$5:$D$72,CLUBS!$B34,'CA H'!$U$5:$U$72,"&gt;0")+COUNTIFS('JU F'!$D$5:$D$72,CLUBS!$B34,'JU F'!$U$5:$U$72,"&gt;0")+COUNTIFS('JU H'!$D$5:$D$72,CLUBS!$B34,'JU H'!$U$5:$U$72,"&gt;0")</f>
        <v>0</v>
      </c>
      <c r="T34" s="26">
        <f>SUMIF('MP F'!$D$5:$D$72,CLUBS!$B34,'MP F'!$V$5:$V$72)+SUMIF('MP H'!$D$5:$D$72,CLUBS!$B34,'MP H'!$V$5:$V$72)+SUMIF('PO F'!$D$5:$D$72,CLUBS!$B34,'PO F'!$V$5:$V$72)+SUMIF('PO H'!$D$5:$D$72,CLUBS!$B34,'PO H'!$V$5:$V$72)+SUMIF('PU F'!$D$5:$D$72,CLUBS!$B34,'PU F'!$V$5:$V$72)+SUMIF('PU H'!$D$5:$D$72,CLUBS!$B34,'PU H'!$V$5:$V$72)+SUMIF('BE F'!$D$5:$D$72,CLUBS!$B34,'BE F'!$V$5:$V$72)+SUMIF('BE H'!$D$5:$D$72,CLUBS!$B34,'BE H'!$V$5:$V$72)+SUMIF('MI F'!$D$5:$D$72,CLUBS!$B34,'MI F'!$V$5:$V$72)+SUMIF('MI H'!$D$5:$D$72,CLUBS!$B34,'MI H'!$V$5:$V$72)+SUMIF('CA F'!$D$5:$D$72,CLUBS!$B34,'CA F'!$V$5:$V$72)+SUMIF('CA H'!$D$5:$D$72,CLUBS!$B34,'CA H'!$V$5:$V$72)+SUMIF('JU F'!$D$5:$D$72,CLUBS!$B34,'JU F'!$V$5:$V$72)+SUMIF('JU H'!$D$5:$D$72,CLUBS!$B34,'JU H'!$V$5:$V$72)</f>
        <v>0</v>
      </c>
      <c r="U34" s="67">
        <f>COUNTIFS('MP F'!$D$5:$D$72,CLUBS!$B34,'MP F'!$W$5:$W$72,"&gt;0")+COUNTIFS('MP H'!$D$5:$D$72,CLUBS!$B34,'MP H'!$W$5:$W$72,"&gt;0")+COUNTIFS('PO F'!$D$5:$D$72,CLUBS!$B34,'PO F'!$W$5:$W$72,"&gt;0")+COUNTIFS('PO H'!$D$5:$D$72,CLUBS!$B34,'PO H'!$W$5:$W$72,"&gt;0")+COUNTIFS('PU F'!$D$5:$D$72,CLUBS!$B34,'PU F'!$W$5:$W$72,"&gt;0")+COUNTIFS('PU H'!$D$5:$D$72,CLUBS!$B34,'PU H'!$W$5:$W$72,"&gt;0")+COUNTIFS('BE F'!$D$5:$D$72,CLUBS!$B34,'BE F'!$W$5:$W$72,"&gt;0")+COUNTIFS('BE H'!$D$5:$D$72,CLUBS!$B34,'BE H'!$W$5:$W$72,"&gt;0")+COUNTIFS('MI F'!$D$5:$D$72,CLUBS!$B34,'MI F'!$W$5:$W$72,"&gt;0")+COUNTIFS('MI H'!$D$5:$D$72,CLUBS!$B34,'MI H'!$W$5:$W$72,"&gt;0")+COUNTIFS('CA F'!$D$5:$D$72,CLUBS!$B34,'CA F'!$W$5:$W$72,"&gt;0")+COUNTIFS('CA H'!$D$5:$D$72,CLUBS!$B34,'CA H'!$W$5:$W$72,"&gt;0")+COUNTIFS('JU F'!$D$5:$D$72,CLUBS!$B34,'JU F'!$W$5:$W$72,"&gt;0")+COUNTIFS('JU H'!$D$5:$D$72,CLUBS!$B34,'JU H'!$W$5:$W$72,"&gt;0")</f>
        <v>0</v>
      </c>
      <c r="V34" s="67">
        <f>SUMIF('MP F'!$D$5:$D$72,CLUBS!$B34,'MP F'!$X$5:$X$72)+SUMIF('MP H'!$D$5:$D$72,CLUBS!$B34,'MP H'!$X$5:$X$72)+SUMIF('PO F'!$D$5:$D$72,CLUBS!$B34,'PO F'!$X$5:$X$72)+SUMIF('PO H'!$D$5:$D$72,CLUBS!$B34,'PO H'!$X$5:$X$72)+SUMIF('PU F'!$D$5:$D$72,CLUBS!$B34,'PU F'!$X$5:$X$72)+SUMIF('PU H'!$D$5:$D$72,CLUBS!$B34,'PU H'!$X$5:$X$72)+SUMIF('BE F'!$D$5:$D$72,CLUBS!$B34,'BE F'!$X$5:$X$72)+SUMIF('BE H'!$D$5:$D$72,CLUBS!$B34,'BE H'!$X$5:$X$72)+SUMIF('MI F'!$D$5:$D$72,CLUBS!$B34,'MI F'!$X$5:$X$72)+SUMIF('MI H'!$D$5:$D$72,CLUBS!$B34,'MI H'!$X$5:$X$72)+SUMIF('CA F'!$D$5:$D$72,CLUBS!$B34,'CA F'!$X$5:$X$72)+SUMIF('CA H'!$D$5:$D$72,CLUBS!$B34,'CA H'!$X$5:$X$72)+SUMIF('JU F'!$D$5:$D$72,CLUBS!$B34,'JU F'!$X$5:$X$72)+SUMIF('JU H'!$D$5:$D$72,CLUBS!$B34,'JU H'!$X$5:$X$72)</f>
        <v>0</v>
      </c>
      <c r="W34" s="26">
        <f>COUNTIFS('MP F'!$D$5:$D$72,CLUBS!$B34,'MP F'!$Y$5:$Y$72,"&gt;0")+COUNTIFS('MP H'!$D$5:$D$72,CLUBS!$B34,'MP H'!$Y$5:$Y$72,"&gt;0")+COUNTIFS('PO F'!$D$5:$D$72,CLUBS!$B34,'PO F'!$Y$5:$Y$72,"&gt;0")+COUNTIFS('PO H'!$D$5:$D$72,CLUBS!$B34,'PO H'!$Y$5:$Y$72,"&gt;0")+COUNTIFS('PU F'!$D$5:$D$72,CLUBS!$B34,'PU F'!$Y$5:$Y$72,"&gt;0")+COUNTIFS('PU H'!$D$5:$D$72,CLUBS!$B34,'PU H'!$Y$5:$Y$72,"&gt;0")+COUNTIFS('BE F'!$D$5:$D$72,CLUBS!$B34,'BE F'!$Y$5:$Y$72,"&gt;0")+COUNTIFS('BE H'!$D$5:$D$72,CLUBS!$B34,'BE H'!$Y$5:$Y$72,"&gt;0")+COUNTIFS('MI F'!$D$5:$D$72,CLUBS!$B34,'MI F'!$Y$5:$Y$72,"&gt;0")+COUNTIFS('MI H'!$D$5:$D$72,CLUBS!$B34,'MI H'!$Y$5:$Y$72,"&gt;0")+COUNTIFS('CA F'!$D$5:$D$72,CLUBS!$B34,'CA F'!$Y$5:$Y$72,"&gt;0")+COUNTIFS('CA H'!$D$5:$D$72,CLUBS!$B34,'CA H'!$Y$5:$Y$72,"&gt;0")+COUNTIFS('JU F'!$D$5:$D$72,CLUBS!$B34,'JU F'!$Y$5:$Y$72,"&gt;0")+COUNTIFS('JU H'!$D$5:$D$72,CLUBS!$B34,'JU H'!$Y$5:$Y$72,"&gt;0")</f>
        <v>0</v>
      </c>
      <c r="X34" s="26">
        <f>SUMIF('MP F'!$D$5:$D$72,CLUBS!$B34,'MP F'!$Z$5:$Z$72)+SUMIF('MP H'!$D$5:$D$72,CLUBS!$B34,'MP H'!$Z$5:$Z$72)+SUMIF('PO F'!$D$5:$D$72,CLUBS!$B34,'PO F'!$Z$5:$Z$72)+SUMIF('PO H'!$D$5:$D$72,CLUBS!$B34,'PO H'!$Z$5:$Z$72)+SUMIF('PU F'!$D$5:$D$72,CLUBS!$B34,'PU F'!$Z$5:$Z$72)+SUMIF('PU H'!$D$5:$D$72,CLUBS!$B34,'PU H'!$Z$5:$Z$72)+SUMIF('BE F'!$D$5:$D$72,CLUBS!$B34,'BE F'!$Z$5:$Z$72)+SUMIF('BE H'!$D$5:$D$72,CLUBS!$B34,'BE H'!$Z$5:$Z$72)+SUMIF('MI F'!$D$5:$D$72,CLUBS!$B34,'MI F'!$Z$5:$Z$72)+SUMIF('MI H'!$D$5:$D$72,CLUBS!$B34,'MI H'!$Z$5:$Z$72)+SUMIF('CA F'!$D$5:$D$72,CLUBS!$B34,'CA F'!$Z$5:$Z$72)+SUMIF('CA H'!$D$5:$D$72,CLUBS!$B34,'CA H'!$Z$5:$Z$72)+SUMIF('JU F'!$D$5:$D$72,CLUBS!$B34,'JU F'!$Z$5:$Z$72)+SUMIF('JU H'!$D$5:$D$72,CLUBS!$B34,'JU H'!$Z$5:$Z$72)</f>
        <v>0</v>
      </c>
      <c r="Y34" s="26">
        <f>COUNTIFS('MP F'!$D$5:$D$72,CLUBS!$B34,'MP F'!$AA$5:$AA$72,"&gt;0")+COUNTIFS('MP H'!$D$5:$D$72,CLUBS!$B34,'MP H'!$AA$5:$AA$72,"&gt;0")+COUNTIFS('PO F'!$D$5:$D$72,CLUBS!$B34,'PO F'!$AA$5:$AA$72,"&gt;0")+COUNTIFS('PO H'!$D$5:$D$72,CLUBS!$B34,'PO H'!$AA$5:$AA$72,"&gt;0")+COUNTIFS('PU F'!$D$5:$D$72,CLUBS!$B34,'PU F'!$AA$5:$AA$72,"&gt;0")+COUNTIFS('PU H'!$D$5:$D$72,CLUBS!$B34,'PU H'!$AA$5:$AA$72,"&gt;0")+COUNTIFS('BE F'!$D$5:$D$72,CLUBS!$B34,'BE F'!$AA$5:$AA$72,"&gt;0")+COUNTIFS('BE H'!$D$5:$D$72,CLUBS!$B34,'BE H'!$AA$5:$AA$72,"&gt;0")+COUNTIFS('MI F'!$D$5:$D$72,CLUBS!$B34,'MI F'!$AA$5:$AA$72,"&gt;0")+COUNTIFS('MI H'!$D$5:$D$72,CLUBS!$B34,'MI H'!$AA$5:$AA$72,"&gt;0")+COUNTIFS('CA F'!$D$5:$D$72,CLUBS!$B34,'CA F'!$AA$5:$AA$72,"&gt;0")+COUNTIFS('CA H'!$D$5:$D$72,CLUBS!$B34,'CA H'!$AA$5:$AA$72,"&gt;0")+COUNTIFS('JU F'!$D$5:$D$72,CLUBS!$B34,'JU F'!$AA$5:$AA$72,"&gt;0")+COUNTIFS('JU H'!$D$5:$D$72,CLUBS!$B34,'JU H'!$AA$5:$AA$72,"&gt;0")</f>
        <v>0</v>
      </c>
      <c r="Z34" s="26">
        <f>SUMIF('MP F'!$D$5:$D$72,CLUBS!$B34,'MP F'!$AB$5:$AB$72)+SUMIF('MP H'!$D$5:$D$72,CLUBS!$B34,'MP H'!$AB$5:$AB$72)+SUMIF('PO F'!$D$5:$D$72,CLUBS!$B34,'PO F'!$AB$5:$AB$72)+SUMIF('PO H'!$D$5:$D$72,CLUBS!$B34,'PO H'!$AB$5:$AB$72)+SUMIF('PU F'!$D$5:$D$72,CLUBS!$B34,'PU F'!$AB$5:$AB$72)+SUMIF('PU H'!$D$5:$D$72,CLUBS!$B34,'PU H'!$AB$5:$AB$72)+SUMIF('BE F'!$D$5:$D$72,CLUBS!$B34,'BE F'!$AB$5:$AB$72)+SUMIF('BE H'!$D$5:$D$72,CLUBS!$B34,'BE H'!$AB$5:$AB$72)+SUMIF('MI F'!$D$5:$D$72,CLUBS!$B34,'MI F'!$AB$5:$AB$72)+SUMIF('MI H'!$D$5:$D$72,CLUBS!$B34,'MI H'!$AB$5:$AB$72)+SUMIF('CA F'!$D$5:$D$72,CLUBS!$B34,'CA F'!$AB$5:$AB$72)+SUMIF('CA H'!$D$5:$D$72,CLUBS!$B34,'CA H'!$AB$5:$AB$72)+SUMIF('JU F'!$D$5:$D$72,CLUBS!$B34,'JU F'!$AB$5:$AB$72)+SUMIF('JU H'!$D$5:$D$72,CLUBS!$B34,'JU H'!$AB$5:$AB$72)</f>
        <v>0</v>
      </c>
      <c r="AA34" s="26">
        <f>COUNTIFS('MP F'!$D$5:$D$72,CLUBS!$B34,'MP F'!$AC$5:$AC$72,"&gt;0")+COUNTIFS('MP H'!$D$5:$D$72,CLUBS!$B34,'MP H'!$AC$5:$AC$72,"&gt;0")+COUNTIFS('PO F'!$D$5:$D$72,CLUBS!$B34,'PO F'!$AC$5:$AC$72,"&gt;0")+COUNTIFS('PO H'!$D$5:$D$72,CLUBS!$B34,'PO H'!$AC$5:$AC$72,"&gt;0")+COUNTIFS('PU F'!$D$5:$D$72,CLUBS!$B34,'PU F'!$AC$5:$AC$72,"&gt;0")+COUNTIFS('PU H'!$D$5:$D$72,CLUBS!$B34,'PU H'!$AC$5:$AC$72,"&gt;0")+COUNTIFS('BE F'!$D$5:$D$72,CLUBS!$B34,'BE F'!$AC$5:$AC$72,"&gt;0")+COUNTIFS('BE H'!$D$5:$D$72,CLUBS!$B34,'BE H'!$AC$5:$AC$72,"&gt;0")+COUNTIFS('MI F'!$D$5:$D$72,CLUBS!$B34,'MI F'!$AC$5:$AC$72,"&gt;0")+COUNTIFS('MI H'!$D$5:$D$72,CLUBS!$B34,'MI H'!$AC$5:$AC$72,"&gt;0")+COUNTIFS('CA F'!$D$5:$D$72,CLUBS!$B34,'CA F'!$AC$5:$AC$72,"&gt;0")+COUNTIFS('CA H'!$D$5:$D$72,CLUBS!$B34,'CA H'!$AC$5:$AC$72,"&gt;0")+COUNTIFS('JU F'!$D$5:$D$72,CLUBS!$B34,'JU F'!$AC$5:$AC$72,"&gt;0")+COUNTIFS('JU H'!$D$5:$D$72,CLUBS!$B34,'JU H'!$AC$5:$AC$72,"&gt;0")</f>
        <v>0</v>
      </c>
      <c r="AB34" s="26">
        <f>SUMIF('MP F'!$D$5:$D$72,CLUBS!$B34,'MP F'!$AD$5:$AD$72)+SUMIF('MP H'!$D$5:$D$72,CLUBS!$B34,'MP H'!$AD$5:$AD$72)+SUMIF('PO F'!$D$5:$D$72,CLUBS!$B34,'PO F'!$AD$5:$AD$72)+SUMIF('PO H'!$D$5:$D$72,CLUBS!$B34,'PO H'!$AD$5:$AD$72)+SUMIF('PU F'!$D$5:$D$72,CLUBS!$B34,'PU F'!$AD$5:$AD$72)+SUMIF('PU H'!$D$5:$D$72,CLUBS!$B34,'PU H'!$AD$5:$AD$72)+SUMIF('BE F'!$D$5:$D$72,CLUBS!$B34,'BE F'!$AD$5:$AD$72)+SUMIF('BE H'!$D$5:$D$72,CLUBS!$B34,'BE H'!$AD$5:$AD$72)+SUMIF('MI F'!$D$5:$D$72,CLUBS!$B34,'MI F'!$AD$5:$AD$72)+SUMIF('MI H'!$D$5:$D$72,CLUBS!$B34,'MI H'!$AD$5:$AD$72)+SUMIF('CA F'!$D$5:$D$72,CLUBS!$B34,'CA F'!$AD$5:$AD$72)+SUMIF('CA H'!$D$5:$D$72,CLUBS!$B34,'CA H'!$AD$5:$AD$72)+SUMIF('JU F'!$D$5:$D$72,CLUBS!$B34,'JU F'!$AD$5:$AD$72)+SUMIF('JU H'!$D$5:$D$72,CLUBS!$B34,'JU H'!$AD$5:$AD$72)</f>
        <v>0</v>
      </c>
      <c r="AC34" s="26">
        <f>COUNTIFS('MP F'!$D$5:$D$72,CLUBS!$B34,'MP F'!$AE$5:$AE$72,"&gt;0")+COUNTIFS('MP H'!$D$5:$D$72,CLUBS!$B34,'MP H'!$AE$5:$AE$72,"&gt;0")+COUNTIFS('PO F'!$D$5:$D$72,CLUBS!$B34,'PO F'!$AE$5:$AE$72,"&gt;0")+COUNTIFS('PO H'!$D$5:$D$72,CLUBS!$B34,'PO H'!$AE$5:$AE$72,"&gt;0")+COUNTIFS('PU F'!$D$5:$D$72,CLUBS!$B34,'PU F'!$AE$5:$AE$72,"&gt;0")+COUNTIFS('PU H'!$D$5:$D$72,CLUBS!$B34,'PU H'!$AE$5:$AE$72,"&gt;0")+COUNTIFS('BE F'!$D$5:$D$72,CLUBS!$B34,'BE F'!$AE$5:$AE$72,"&gt;0")+COUNTIFS('BE H'!$D$5:$D$72,CLUBS!$B34,'BE H'!$AE$5:$AE$72,"&gt;0")+COUNTIFS('MI F'!$D$5:$D$72,CLUBS!$B34,'MI F'!$AE$5:$AE$72,"&gt;0")+COUNTIFS('MI H'!$D$5:$D$72,CLUBS!$B34,'MI H'!$AE$5:$AE$72,"&gt;0")+COUNTIFS('CA F'!$D$5:$D$72,CLUBS!$B34,'CA F'!$AE$5:$AE$72,"&gt;0")+COUNTIFS('CA H'!$D$5:$D$72,CLUBS!$B34,'CA H'!$AE$5:$AE$72,"&gt;0")+COUNTIFS('JU F'!$D$5:$D$72,CLUBS!$B34,'JU F'!$AE$5:$AE$72,"&gt;0")+COUNTIFS('JU H'!$D$5:$D$72,CLUBS!$B34,'JU H'!$AE$5:$AE$72,"&gt;0")</f>
        <v>0</v>
      </c>
      <c r="AD34" s="26">
        <f>SUMIF('MP F'!$D$5:$D$72,CLUBS!$B34,'MP F'!$AF$5:$AF$72)+SUMIF('MP H'!$D$5:$D$72,CLUBS!$B34,'MP H'!$AF$5:$AF$72)+SUMIF('PO F'!$D$5:$D$72,CLUBS!$B34,'PO F'!$AF$5:$AF$72)+SUMIF('PO H'!$D$5:$D$72,CLUBS!$B34,'PO H'!$AF$5:$AF$72)+SUMIF('PU F'!$D$5:$D$72,CLUBS!$B34,'PU F'!$AF$5:$AF$72)+SUMIF('PU H'!$D$5:$D$72,CLUBS!$B34,'PU H'!$AF$5:$AF$72)+SUMIF('BE F'!$D$5:$D$72,CLUBS!$B34,'BE F'!$AF$5:$AF$72)+SUMIF('BE H'!$D$5:$D$72,CLUBS!$B34,'BE H'!$AF$5:$AF$72)+SUMIF('MI F'!$D$5:$D$72,CLUBS!$B34,'MI F'!$AF$5:$AF$72)+SUMIF('MI H'!$D$5:$D$72,CLUBS!$B34,'MI H'!$AF$5:$AF$72)+SUMIF('CA F'!$D$5:$D$72,CLUBS!$B34,'CA F'!$AF$5:$AF$72)+SUMIF('CA H'!$D$5:$D$72,CLUBS!$B34,'CA H'!$AF$5:$AF$72)+SUMIF('JU F'!$D$5:$D$72,CLUBS!$B34,'JU F'!$AF$5:$AF$72)+SUMIF('JU H'!$D$5:$D$72,CLUBS!$B34,'JU H'!$AF$5:$AF$72)</f>
        <v>0</v>
      </c>
      <c r="AE34" s="26">
        <f>COUNTIFS('MP F'!$D$5:$D$72,CLUBS!$B34,'MP F'!$AG$5:$AG$72,"&gt;0")+COUNTIFS('MP H'!$D$5:$D$72,CLUBS!$B34,'MP H'!$AG$5:$AG$72,"&gt;0")+COUNTIFS('PO F'!$D$5:$D$72,CLUBS!$B34,'PO F'!$AG$5:$AG$72,"&gt;0")+COUNTIFS('PO H'!$D$5:$D$72,CLUBS!$B34,'PO H'!$AG$5:$AG$72,"&gt;0")+COUNTIFS('PU F'!$D$5:$D$72,CLUBS!$B34,'PU F'!$AG$5:$AG$72,"&gt;0")+COUNTIFS('PU H'!$D$5:$D$72,CLUBS!$B34,'PU H'!$AG$5:$AG$72,"&gt;0")+COUNTIFS('BE F'!$D$5:$D$72,CLUBS!$B34,'BE F'!$AG$5:$AG$72,"&gt;0")+COUNTIFS('BE H'!$D$5:$D$72,CLUBS!$B34,'BE H'!$AG$5:$AG$72,"&gt;0")+COUNTIFS('MI F'!$D$5:$D$72,CLUBS!$B34,'MI F'!$AG$5:$AG$72,"&gt;0")+COUNTIFS('MI H'!$D$5:$D$72,CLUBS!$B34,'MI H'!$AG$5:$AG$72,"&gt;0")+COUNTIFS('CA F'!$D$5:$D$72,CLUBS!$B34,'CA F'!$AG$5:$AG$72,"&gt;0")+COUNTIFS('CA H'!$D$5:$D$72,CLUBS!$B34,'CA H'!$AG$5:$AG$72,"&gt;0")+COUNTIFS('JU F'!$D$5:$D$72,CLUBS!$B34,'JU F'!$AG$5:$AG$72,"&gt;0")+COUNTIFS('JU H'!$D$5:$D$72,CLUBS!$B34,'JU H'!$AG$5:$AG$72,"&gt;0")</f>
        <v>0</v>
      </c>
      <c r="AF34" s="26">
        <f>SUMIF('MP F'!$D$5:$D$72,CLUBS!$B34,'MP F'!$AH$5:$AH$72)+SUMIF('MP H'!$D$5:$D$72,CLUBS!$B34,'MP H'!$AH$5:$AH$72)+SUMIF('PO F'!$D$5:$D$72,CLUBS!$B34,'PO F'!$AH$5:$AH$72)+SUMIF('PO H'!$D$5:$D$72,CLUBS!$B34,'PO H'!$AH$5:$AH$72)+SUMIF('PU F'!$D$5:$D$72,CLUBS!$B34,'PU F'!$AH$5:$AH$72)+SUMIF('PU H'!$D$5:$D$72,CLUBS!$B34,'PU H'!$AH$5:$AH$72)+SUMIF('BE F'!$D$5:$D$72,CLUBS!$B34,'BE F'!$AH$5:$AH$72)+SUMIF('BE H'!$D$5:$D$72,CLUBS!$B34,'BE H'!$AH$5:$AH$72)+SUMIF('MI F'!$D$5:$D$72,CLUBS!$B34,'MI F'!$AH$5:$AH$72)+SUMIF('MI H'!$D$5:$D$72,CLUBS!$B34,'MI H'!$AH$5:$AH$72)+SUMIF('CA F'!$D$5:$D$72,CLUBS!$B34,'CA F'!$AH$5:$AH$72)+SUMIF('CA H'!$D$5:$D$72,CLUBS!$B34,'CA H'!$AH$5:$AH$72)+SUMIF('JU F'!$D$5:$D$72,CLUBS!$B34,'JU F'!$AH$5:$AH$72)+SUMIF('JU H'!$D$5:$D$72,CLUBS!$B34,'JU H'!$AH$5:$AH$72)</f>
        <v>0</v>
      </c>
      <c r="AG34" s="16">
        <f t="shared" si="2"/>
        <v>0</v>
      </c>
      <c r="AH34" s="28">
        <f t="shared" si="3"/>
        <v>0</v>
      </c>
      <c r="AI34" s="29">
        <f t="shared" si="4"/>
        <v>0</v>
      </c>
      <c r="AJ34" s="14">
        <f>COUNTIF('Licenciés Jeunes 2023'!F:F,CLUBS!B34)</f>
        <v>0</v>
      </c>
      <c r="AK34" s="27">
        <f t="shared" si="5"/>
        <v>0</v>
      </c>
      <c r="AL34" s="22"/>
    </row>
    <row r="35" spans="1:42" ht="13.5">
      <c r="A35" s="34">
        <f t="shared" si="0"/>
        <v>16</v>
      </c>
      <c r="B35" s="62" t="s">
        <v>1157</v>
      </c>
      <c r="C35" s="14">
        <f>COUNTIFS('MP F'!$D$5:$D$72,CLUBS!$B35,'MP F'!$E$5:$E$72,"&gt;0")+COUNTIFS('MP H'!$D$5:$D$72,CLUBS!$B35,'MP H'!$E$5:$E$72,"&gt;0")+COUNTIFS('PO F'!$D$5:$D$72,CLUBS!$B35,'PO F'!$E$5:$E$72,"&gt;0")+COUNTIFS('PO H'!$D$5:$D$72,CLUBS!$B35,'PO H'!$E$5:$E$72,"&gt;0")+COUNTIFS('PU F'!$D$5:$D$72,CLUBS!$B35,'PU F'!$E$5:$E$72,"&gt;0")+COUNTIFS('PU H'!$D$5:$D$72,CLUBS!$B35,'PU H'!$E$5:$E$72,"&gt;0")+COUNTIFS('BE F'!$D$5:$D$72,CLUBS!$B35,'BE F'!$E$5:$E$72,"&gt;0")+COUNTIFS('BE H'!$D$5:$D$72,CLUBS!$B35,'BE H'!$E$5:$E$72,"&gt;0")+COUNTIFS('MI F'!$D$5:$D$72,CLUBS!$B35,'MI F'!$E$5:$E$72,"&gt;0")+COUNTIFS('MI H'!$D$5:$D$72,CLUBS!$B35,'MI H'!$E$5:$E$72,"&gt;0")+COUNTIFS('CA F'!$D$5:$D$72,CLUBS!$B35,'CA F'!$E$5:$E$72,"&gt;0")+COUNTIFS('CA H'!$D$5:$D$72,CLUBS!$B35,'CA H'!$E$5:$E$72,"&gt;0")+COUNTIFS('JU F'!$D$5:$D$72,CLUBS!$B35,'JU F'!$E$5:$E$72,"&gt;0")+COUNTIFS('JU H'!$D$5:$D$72,CLUBS!$B35,'JU H'!$E$5:$E$72,"&gt;0")</f>
        <v>0</v>
      </c>
      <c r="D35" s="27">
        <f>SUMIF('MP F'!$D$5:$D$72,CLUBS!$B35,'MP F'!$F$5:$F$72)+SUMIF('MP H'!$D$5:$D$72,CLUBS!$B35,'MP H'!$F$5:$F$72)+SUMIF('PO F'!$D$5:$D$72,CLUBS!$B35,'PO F'!$F$5:$F$72)+SUMIF('PO H'!$D$5:$D$72,CLUBS!$B35,'PO H'!$F$5:$F$72)+SUMIF('PU F'!$D$5:$D$72,CLUBS!$B35,'PU F'!$F$5:$F$72)+SUMIF('PU H'!$D$5:$D$72,CLUBS!$B35,'PU H'!$F$5:$F$72)+SUMIF('BE F'!$D$5:$D$72,CLUBS!$B35,'BE F'!$F$5:$F$72)+SUMIF('BE H'!$D$5:$D$72,CLUBS!$B35,'BE H'!$F$5:$F$72)+SUMIF('MI F'!$D$5:$D$72,CLUBS!$B35,'MI F'!$F$5:$F$72)+SUMIF('MI H'!$D$5:$D$72,CLUBS!$B35,'MI H'!$F$5:$F$72)+SUMIF('CA F'!$D$5:$D$72,CLUBS!$B35,'CA F'!$F$5:$F$72)+SUMIF('CA H'!$D$5:$D$72,CLUBS!$B35,'CA H'!$F$5:$F$72)+SUMIF('JU F'!$D$5:$D$72,CLUBS!$B35,'JU F'!$F$5:$F$72)+SUMIF('JU H'!$D$5:$D$72,CLUBS!$B35,'JU H'!$F$5:$F$72)</f>
        <v>0</v>
      </c>
      <c r="E35" s="67">
        <f>COUNTIFS('MP F'!$D$5:$D$72,CLUBS!$B35,'MP F'!$G$5:$G$72,"&gt;0")+COUNTIFS('MP H'!$D$5:$D$72,CLUBS!$B35,'MP H'!$G$5:$G$72,"&gt;0")+COUNTIFS('PO F'!$D$5:$D$72,CLUBS!$B35,'PO F'!$G$5:$G$72,"&gt;0")+COUNTIFS('PO H'!$D$5:$D$72,CLUBS!$B35,'PO H'!$G$5:$G$72,"&gt;0")+COUNTIFS('PU F'!$D$5:$D$72,CLUBS!$B35,'PU F'!$G$5:$G$72,"&gt;0")+COUNTIFS('PU H'!$D$5:$D$72,CLUBS!$B35,'PU H'!$G$5:$G$72,"&gt;0")+COUNTIFS('BE F'!$D$5:$D$72,CLUBS!$B35,'BE F'!$G$5:$G$72,"&gt;0")+COUNTIFS('BE H'!$D$5:$D$72,CLUBS!$B35,'BE H'!$G$5:$G$72,"&gt;0")+COUNTIFS('MI F'!$D$5:$D$72,CLUBS!$B35,'MI F'!$G$5:$G$72,"&gt;0")+COUNTIFS('MI H'!$D$5:$D$72,CLUBS!$B35,'MI H'!$G$5:$G$72,"&gt;0")+COUNTIFS('CA F'!$D$5:$D$72,CLUBS!$B35,'CA F'!$G$5:$G$72,"&gt;0")+COUNTIFS('CA H'!$D$5:$D$72,CLUBS!$B35,'CA H'!$G$5:$G$72,"&gt;0")+COUNTIFS('JU F'!$D$5:$D$72,CLUBS!$B35,'JU F'!$G$5:$G$72,"&gt;0")+COUNTIFS('JU H'!$D$5:$D$72,CLUBS!$B35,'JU H'!$G$5:$G$72,"&gt;0")</f>
        <v>0</v>
      </c>
      <c r="F35" s="68">
        <f>SUMIF('MP F'!$D$5:$D$72,CLUBS!$B35,'MP F'!$H$5:$H$72)+SUMIF('MP H'!$D$5:$D$72,CLUBS!$B35,'MP H'!$H$5:$H$72)+SUMIF('PO F'!$D$5:$D$72,CLUBS!$B35,'PO F'!$H$5:$H$72)+SUMIF('PO H'!$D$5:$D$72,CLUBS!$B35,'PO H'!$H$5:$H$72)+SUMIF('PU F'!$D$5:$D$72,CLUBS!$B35,'PU F'!$H$5:$H$72)+SUMIF('PU H'!$D$5:$D$72,CLUBS!$B35,'PU H'!$H$5:$H$72)+SUMIF('BE F'!$D$5:$D$72,CLUBS!$B35,'BE F'!$H$5:$H$72)+SUMIF('BE H'!$D$5:$D$72,CLUBS!$B35,'BE H'!$H$5:$H$72)+SUMIF('MI F'!$D$5:$D$72,CLUBS!$B35,'MI F'!$H$5:$H$72)+SUMIF('MI H'!$D$5:$D$72,CLUBS!$B35,'MI H'!$H$5:$H$72)+SUMIF('CA F'!$D$5:$D$72,CLUBS!$B35,'CA F'!$H$5:$H$72)+SUMIF('CA H'!$D$5:$D$72,CLUBS!$B35,'CA H'!$H$5:$H$72)+SUMIF('JU F'!$D$5:$D$72,CLUBS!$B35,'JU F'!$H$5:$H$72)+SUMIF('JU H'!$D$5:$D$72,CLUBS!$B35,'JU H'!$H$5:$H$72)</f>
        <v>0</v>
      </c>
      <c r="G35" s="14">
        <f>COUNTIFS('MP F'!$D$5:$D$72,CLUBS!$B35,'MP F'!$I$5:$I$72,"&gt;0")+COUNTIFS('MP H'!$D$5:$D$72,CLUBS!$B35,'MP H'!$I$5:$I$72,"&gt;0")+COUNTIFS('PO F'!$D$5:$D$72,CLUBS!$B35,'PO F'!$I$5:$I$72,"&gt;0")+COUNTIFS('PO H'!$D$5:$D$72,CLUBS!$B35,'PO H'!$I$5:$I$72,"&gt;0")+COUNTIFS('PU F'!$D$5:$D$72,CLUBS!$B35,'PU F'!$I$5:$I$72,"&gt;0")+COUNTIFS('PU H'!$D$5:$D$72,CLUBS!$B35,'PU H'!$I$5:$I$72,"&gt;0")+COUNTIFS('BE F'!$D$5:$D$72,CLUBS!$B35,'BE F'!$I$5:$I$72,"&gt;0")+COUNTIFS('BE H'!$D$5:$D$72,CLUBS!$B35,'BE H'!$I$5:$I$72,"&gt;0")+COUNTIFS('MI F'!$D$5:$D$72,CLUBS!$B35,'MI F'!$I$5:$I$72,"&gt;0")+COUNTIFS('MI H'!$D$5:$D$72,CLUBS!$B35,'MI H'!$I$5:$I$72,"&gt;0")+COUNTIFS('CA F'!$D$5:$D$72,CLUBS!$B35,'CA F'!$I$5:$I$72,"&gt;0")+COUNTIFS('CA H'!$D$5:$D$72,CLUBS!$B35,'CA H'!$I$5:$I$72,"&gt;0")+COUNTIFS('JU F'!$D$5:$D$72,CLUBS!$B35,'JU F'!$I$5:$I$72,"&gt;0")+COUNTIFS('JU H'!$D$5:$D$72,CLUBS!$B35,'JU H'!$I$5:$I$72,"&gt;0")</f>
        <v>0</v>
      </c>
      <c r="H35" s="26">
        <f>SUMIF('MP F'!$D$5:$D$72,CLUBS!$B35,'MP F'!$J$5:$J$72)+SUMIF('MP H'!$D$5:$D$72,CLUBS!$B35,'MP H'!$J$5:$J$72)+SUMIF('PO F'!$D$5:$D$72,CLUBS!$B35,'PO F'!$J$5:$J$72)+SUMIF('PO H'!$D$5:$D$72,CLUBS!$B35,'PO H'!$J$5:$J$72)+SUMIF('PU F'!$D$5:$D$72,CLUBS!$B35,'PU F'!$J$5:$J$72)+SUMIF('PU H'!$D$5:$D$72,CLUBS!$B35,'PU H'!$J$5:$J$72)+SUMIF('BE F'!$D$5:$D$72,CLUBS!$B35,'BE F'!$J$5:$J$72)+SUMIF('BE H'!$D$5:$D$72,CLUBS!$B35,'BE H'!$J$5:$J$72)+SUMIF('MI F'!$D$5:$D$72,CLUBS!$B35,'MI F'!$J$5:$J$72)+SUMIF('MI H'!$D$5:$D$72,CLUBS!$B35,'MI H'!$J$5:$J$72)+SUMIF('CA F'!$D$5:$D$72,CLUBS!$B35,'CA F'!$J$5:$J$72)+SUMIF('CA H'!$D$5:$D$72,CLUBS!$B35,'CA H'!$J$5:$J$72)+SUMIF('JU F'!$D$5:$D$72,CLUBS!$B35,'JU F'!$J$5:$J$72)+SUMIF('JU H'!$D$5:$D$72,CLUBS!$B35,'JU H'!$J$5:$J$72)</f>
        <v>0</v>
      </c>
      <c r="I35" s="67">
        <f>COUNTIFS('MP F'!$D$5:$D$72,CLUBS!$B35,'MP F'!$K$5:$K$72,"&gt;0")+COUNTIFS('MP H'!$D$5:$D$72,CLUBS!$B35,'MP H'!$K$5:$K$72,"&gt;0")+COUNTIFS('PO F'!$D$5:$D$72,CLUBS!$B35,'PO F'!$K$5:$K$72,"&gt;0")+COUNTIFS('PO H'!$D$5:$D$72,CLUBS!$B35,'PO H'!$K$5:$K$72,"&gt;0")+COUNTIFS('PU F'!$D$5:$D$72,CLUBS!$B35,'PU F'!$K$5:$K$72,"&gt;0")+COUNTIFS('PU H'!$D$5:$D$72,CLUBS!$B35,'PU H'!$K$5:$K$72,"&gt;0")+COUNTIFS('BE F'!$D$5:$D$72,CLUBS!$B35,'BE F'!$K$5:$K$72,"&gt;0")+COUNTIFS('BE H'!$D$5:$D$72,CLUBS!$B35,'BE H'!$K$5:$K$72,"&gt;0")+COUNTIFS('MI F'!$D$5:$D$72,CLUBS!$B35,'MI F'!$K$5:$K$72,"&gt;0")+COUNTIFS('MI H'!$D$5:$D$72,CLUBS!$B35,'MI H'!$K$5:$K$72,"&gt;0")+COUNTIFS('CA F'!$D$5:$D$72,CLUBS!$B35,'CA F'!$K$5:$K$72,"&gt;0")+COUNTIFS('CA H'!$D$5:$D$72,CLUBS!$B35,'CA H'!$K$5:$K$72,"&gt;0")+COUNTIFS('JU F'!$D$5:$D$72,CLUBS!$B35,'JU F'!$K$5:$K$72,"&gt;0")+COUNTIFS('JU H'!$D$5:$D$72,CLUBS!$B35,'JU H'!$K$5:$K$72,"&gt;0")</f>
        <v>0</v>
      </c>
      <c r="J35" s="67">
        <f>SUMIF('MP F'!$D$5:$D$72,CLUBS!$B35,'MP F'!$L$5:$L$72)+SUMIF('MP H'!$D$5:$D$72,CLUBS!$B35,'MP H'!$L$5:$L$72)+SUMIF('PO F'!$D$5:$D$72,CLUBS!$B35,'PO F'!$L$5:$L$72)+SUMIF('PO H'!$D$5:$D$72,CLUBS!$B35,'PO H'!$L$5:$L$72)+SUMIF('PU F'!$D$5:$D$72,CLUBS!$B35,'PU F'!$L$5:$L$72)+SUMIF('PU H'!$D$5:$D$72,CLUBS!$B35,'PU H'!$L$5:$L$72)+SUMIF('BE F'!$D$5:$D$72,CLUBS!$B35,'BE F'!$L$5:$L$72)+SUMIF('BE H'!$D$5:$D$72,CLUBS!$B35,'BE H'!$L$5:$L$72)+SUMIF('MI F'!$D$5:$D$72,CLUBS!$B35,'MI F'!$L$5:$L$72)+SUMIF('MI H'!$D$5:$D$72,CLUBS!$B35,'MI H'!$L$5:$L$72)+SUMIF('CA F'!$D$5:$D$72,CLUBS!$B35,'CA F'!$L$5:$L$72)+SUMIF('CA H'!$D$5:$D$72,CLUBS!$B35,'CA H'!$L$5:$L$72)+SUMIF('JU F'!$D$5:$D$72,CLUBS!$B35,'JU F'!$L$5:$L$72)+SUMIF('JU H'!$D$5:$D$72,CLUBS!$B35,'JU H'!$L$5:$L$72)</f>
        <v>0</v>
      </c>
      <c r="K35" s="26">
        <f>COUNTIFS('MP F'!$D$5:$D$72,CLUBS!$B35,'MP F'!$M$5:$M$72,"&gt;0")+COUNTIFS('MP H'!$D$5:$D$72,CLUBS!$B35,'MP H'!$M$5:$M$72,"&gt;0")+COUNTIFS('PO F'!$D$5:$D$72,CLUBS!$B35,'PO F'!$M$5:$M$72,"&gt;0")+COUNTIFS('PO H'!$D$5:$D$72,CLUBS!$B35,'PO H'!$M$5:$M$72,"&gt;0")+COUNTIFS('PU F'!$D$5:$D$72,CLUBS!$B35,'PU F'!$M$5:$M$72,"&gt;0")+COUNTIFS('PU H'!$D$5:$D$72,CLUBS!$B35,'PU H'!$M$5:$M$72,"&gt;0")+COUNTIFS('BE F'!$D$5:$D$72,CLUBS!$B35,'BE F'!$M$5:$M$72,"&gt;0")+COUNTIFS('BE H'!$D$5:$D$72,CLUBS!$B35,'BE H'!$M$5:$M$72,"&gt;0")+COUNTIFS('MI F'!$D$5:$D$72,CLUBS!$B35,'MI F'!$M$5:$M$72,"&gt;0")+COUNTIFS('MI H'!$D$5:$D$72,CLUBS!$B35,'MI H'!$M$5:$M$72,"&gt;0")+COUNTIFS('CA F'!$D$5:$D$72,CLUBS!$B35,'CA F'!$M$5:$M$72,"&gt;0")+COUNTIFS('CA H'!$D$5:$D$72,CLUBS!$B35,'CA H'!$M$5:$M$72,"&gt;0")+COUNTIFS('JU F'!$D$5:$D$72,CLUBS!$B35,'JU F'!$M$5:$M$72,"&gt;0")+COUNTIFS('JU H'!$D$5:$D$72,CLUBS!$B35,'JU H'!$M$5:$M$72,"&gt;0")</f>
        <v>0</v>
      </c>
      <c r="L35" s="26">
        <f>SUMIF('MP F'!$D$5:$D$72,CLUBS!$B35,'MP F'!$N$5:$N$72)+SUMIF('MP H'!$D$5:$D$72,CLUBS!$B35,'MP H'!$N$5:$N$72)+SUMIF('PO F'!$D$5:$D$72,CLUBS!$B35,'PO F'!$N$5:$N$72)+SUMIF('PO H'!$D$5:$D$72,CLUBS!$B35,'PO H'!$N$5:$N$72)+SUMIF('PU F'!$D$5:$D$72,CLUBS!$B35,'PU F'!$N$5:$N$72)+SUMIF('PU H'!$D$5:$D$72,CLUBS!$B35,'PU H'!$N$5:$N$72)+SUMIF('BE F'!$D$5:$D$72,CLUBS!$B35,'BE F'!$N$5:$N$72)+SUMIF('BE H'!$D$5:$D$72,CLUBS!$B35,'BE H'!$N$5:$N$72)+SUMIF('MI F'!$D$5:$D$72,CLUBS!$B35,'MI F'!$N$5:$N$72)+SUMIF('MI H'!$D$5:$D$72,CLUBS!$B35,'MI H'!$N$5:$N$72)+SUMIF('CA F'!$D$5:$D$72,CLUBS!$B35,'CA F'!$N$5:$N$72)+SUMIF('CA H'!$D$5:$D$72,CLUBS!$B35,'CA H'!$N$5:$N$72)+SUMIF('JU F'!$D$5:$D$72,CLUBS!$B35,'JU F'!$N$5:$N$72)+SUMIF('JU H'!$D$5:$D$72,CLUBS!$B35,'JU H'!$N$5:$N$72)</f>
        <v>0</v>
      </c>
      <c r="M35" s="67">
        <f>COUNTIFS('MP F'!$D$5:$D$72,CLUBS!$B35,'MP F'!$O$5:$O$72,"&gt;0")+COUNTIFS('MP H'!$D$5:$D$72,CLUBS!$B35,'MP H'!$O$5:$O$72,"&gt;0")+COUNTIFS('PO F'!$D$5:$D$72,CLUBS!$B35,'PO F'!$O$5:$O$72,"&gt;0")+COUNTIFS('PO H'!$D$5:$D$72,CLUBS!$B35,'PO H'!$O$5:$O$72,"&gt;0")+COUNTIFS('PU F'!$D$5:$D$72,CLUBS!$B35,'PU F'!$O$5:$O$72,"&gt;0")+COUNTIFS('PU H'!$D$5:$D$72,CLUBS!$B35,'PU H'!$O$5:$O$72,"&gt;0")+COUNTIFS('BE F'!$D$5:$D$72,CLUBS!$B35,'BE F'!$O$5:$O$72,"&gt;0")+COUNTIFS('BE H'!$D$5:$D$72,CLUBS!$B35,'BE H'!$O$5:$O$72,"&gt;0")+COUNTIFS('MI F'!$D$5:$D$72,CLUBS!$B35,'MI F'!$O$5:$O$72,"&gt;0")+COUNTIFS('MI H'!$D$5:$D$72,CLUBS!$B35,'MI H'!$O$5:$O$72,"&gt;0")+COUNTIFS('CA F'!$D$5:$D$72,CLUBS!$B35,'CA F'!$O$5:$O$72,"&gt;0")+COUNTIFS('CA H'!$D$5:$D$72,CLUBS!$B35,'CA H'!$O$5:$O$72,"&gt;0")+COUNTIFS('JU F'!$D$5:$D$72,CLUBS!$B35,'JU F'!$O$5:$O$72,"&gt;0")+COUNTIFS('JU H'!$D$5:$D$72,CLUBS!$B35,'JU H'!$O$5:$O$72,"&gt;0")</f>
        <v>0</v>
      </c>
      <c r="N35" s="67">
        <f>SUMIF('MP F'!$D$5:$D$72,CLUBS!$B35,'MP F'!$P$5:$P$72)+SUMIF('MP H'!$D$5:$D$72,CLUBS!$B35,'MP H'!$P$5:$P$72)+SUMIF('PO F'!$D$5:$D$72,CLUBS!$B35,'PO F'!$P$5:$P$72)+SUMIF('PO H'!$D$5:$D$72,CLUBS!$B35,'PO H'!$P$5:$P$72)+SUMIF('PU F'!$D$5:$D$72,CLUBS!$B35,'PU F'!$P$5:$P$72)+SUMIF('PU H'!$D$5:$D$72,CLUBS!$B35,'PU H'!$P$5:$P$72)+SUMIF('BE F'!$D$5:$D$72,CLUBS!$B35,'BE F'!$P$5:$P$72)+SUMIF('BE H'!$D$5:$D$72,CLUBS!$B35,'BE H'!$P$5:$P$72)+SUMIF('MI F'!$D$5:$D$72,CLUBS!$B35,'MI F'!$P$5:$P$72)+SUMIF('MI H'!$D$5:$D$72,CLUBS!$B35,'MI H'!$P$5:$P$72)+SUMIF('CA F'!$D$5:$D$72,CLUBS!$B35,'CA F'!$P$5:$P$72)+SUMIF('CA H'!$D$5:$D$72,CLUBS!$B35,'CA H'!$P$5:$P$72)+SUMIF('JU F'!$D$5:$D$72,CLUBS!$B35,'JU F'!$P$5:$P$72)+SUMIF('JU H'!$D$5:$D$72,CLUBS!$B35,'JU H'!$P$5:$P$72)</f>
        <v>0</v>
      </c>
      <c r="O35" s="26">
        <f>COUNTIFS('MP F'!$D$5:$D$72,CLUBS!$B35,'MP F'!$Q$5:$Q$72,"&gt;0")+COUNTIFS('MP H'!$D$5:$D$72,CLUBS!$B35,'MP H'!$Q$5:$Q$72,"&gt;0")+COUNTIFS('PO F'!$D$5:$D$72,CLUBS!$B35,'PO F'!$Q$5:$Q$72,"&gt;0")+COUNTIFS('PO H'!$D$5:$D$72,CLUBS!$B35,'PO H'!$Q$5:$Q$72,"&gt;0")+COUNTIFS('PU F'!$D$5:$D$72,CLUBS!$B35,'PU F'!$Q$5:$Q$72,"&gt;0")+COUNTIFS('PU H'!$D$5:$D$72,CLUBS!$B35,'PU H'!$Q$5:$Q$72,"&gt;0")+COUNTIFS('BE F'!$D$5:$D$72,CLUBS!$B35,'BE F'!$Q$5:$Q$72,"&gt;0")+COUNTIFS('BE H'!$D$5:$D$72,CLUBS!$B35,'BE H'!$Q$5:$Q$72,"&gt;0")+COUNTIFS('MI F'!$D$5:$D$72,CLUBS!$B35,'MI F'!$Q$5:$Q$72,"&gt;0")+COUNTIFS('MI H'!$D$5:$D$72,CLUBS!$B35,'MI H'!$Q$5:$Q$72,"&gt;0")+COUNTIFS('CA F'!$D$5:$D$72,CLUBS!$B35,'CA F'!$Q$5:$Q$72,"&gt;0")+COUNTIFS('CA H'!$D$5:$D$72,CLUBS!$B35,'CA H'!$Q$5:$Q$72,"&gt;0")+COUNTIFS('JU F'!$D$5:$D$72,CLUBS!$B35,'JU F'!$Q$5:$Q$72,"&gt;0")+COUNTIFS('JU H'!$D$5:$D$72,CLUBS!$B35,'JU H'!$Q$5:$Q$72,"&gt;0")</f>
        <v>0</v>
      </c>
      <c r="P35" s="26">
        <f>SUMIF('MP F'!$D$5:$D$72,CLUBS!$B35,'MP F'!$R$5:$R$72)+SUMIF('MP H'!$D$5:$D$72,CLUBS!$B35,'MP H'!$R$5:$R$72)+SUMIF('PO F'!$D$5:$D$72,CLUBS!$B35,'PO F'!$R$5:$R$72)+SUMIF('PO H'!$D$5:$D$72,CLUBS!$B35,'PO H'!$R$5:$R$72)+SUMIF('PU F'!$D$5:$D$72,CLUBS!$B35,'PU F'!$R$5:$R$72)+SUMIF('PU H'!$D$5:$D$72,CLUBS!$B35,'PU H'!$R$5:$R$72)+SUMIF('BE F'!$D$5:$D$72,CLUBS!$B35,'BE F'!$R$5:$R$72)+SUMIF('BE H'!$D$5:$D$72,CLUBS!$B35,'BE H'!$R$5:$R$72)+SUMIF('MI F'!$D$5:$D$72,CLUBS!$B35,'MI F'!$R$5:$R$72)+SUMIF('MI H'!$D$5:$D$72,CLUBS!$B35,'MI H'!$R$5:$R$72)+SUMIF('CA F'!$D$5:$D$72,CLUBS!$B35,'CA F'!$R$5:$R$72)+SUMIF('CA H'!$D$5:$D$72,CLUBS!$B35,'CA H'!$R$5:$R$72)+SUMIF('JU F'!$D$5:$D$72,CLUBS!$B35,'JU F'!$R$5:$R$72)+SUMIF('JU H'!$D$5:$D$72,CLUBS!$B35,'JU H'!$R$5:$R$72)</f>
        <v>0</v>
      </c>
      <c r="Q35" s="67">
        <f>COUNTIFS('MP F'!$D$5:$D$72,CLUBS!$B35,'MP F'!$S$5:$S$72,"&gt;0")+COUNTIFS('MP H'!$D$5:$D$72,CLUBS!$B35,'MP H'!$S$5:$S$72,"&gt;0")+COUNTIFS('PO F'!$D$5:$D$72,CLUBS!$B35,'PO F'!$S$5:$S$72,"&gt;0")+COUNTIFS('PO H'!$D$5:$D$72,CLUBS!$B35,'PO H'!$S$5:$S$72,"&gt;0")+COUNTIFS('PU F'!$D$5:$D$72,CLUBS!$B35,'PU F'!$S$5:$S$72,"&gt;0")+COUNTIFS('PU H'!$D$5:$D$72,CLUBS!$B35,'PU H'!$S$5:$S$72,"&gt;0")+COUNTIFS('BE F'!$D$5:$D$72,CLUBS!$B35,'BE F'!$S$5:$S$72,"&gt;0")+COUNTIFS('BE H'!$D$5:$D$72,CLUBS!$B35,'BE H'!$S$5:$S$72,"&gt;0")+COUNTIFS('MI F'!$D$5:$D$72,CLUBS!$B35,'MI F'!$S$5:$S$72,"&gt;0")+COUNTIFS('MI H'!$D$5:$D$72,CLUBS!$B35,'MI H'!$S$5:$S$72,"&gt;0")+COUNTIFS('CA F'!$D$5:$D$72,CLUBS!$B35,'CA F'!$S$5:$S$72,"&gt;0")+COUNTIFS('CA H'!$D$5:$D$72,CLUBS!$B35,'CA H'!$S$5:$S$72,"&gt;0")+COUNTIFS('JU F'!$D$5:$D$72,CLUBS!$B35,'JU F'!$S$5:$S$72,"&gt;0")+COUNTIFS('JU H'!$D$5:$D$72,CLUBS!$B35,'JU H'!$S$5:$S$72,"&gt;0")</f>
        <v>0</v>
      </c>
      <c r="R35" s="67">
        <f>SUMIF('MP F'!$D$5:$D$72,CLUBS!$B35,'MP F'!$T$5:$T$72)+SUMIF('MP H'!$D$5:$D$72,CLUBS!$B35,'MP H'!$T$5:$T$72)+SUMIF('PO F'!$D$5:$D$72,CLUBS!$B35,'PO F'!$T$5:$T$72)+SUMIF('PO H'!$D$5:$D$72,CLUBS!$B35,'PO H'!$T$5:$T$72)+SUMIF('PU F'!$D$5:$D$72,CLUBS!$B35,'PU F'!$T$5:$T$72)+SUMIF('PU H'!$D$5:$D$72,CLUBS!$B35,'PU H'!$T$5:$T$72)+SUMIF('BE F'!$D$5:$D$72,CLUBS!$B35,'BE F'!$T$5:$T$72)+SUMIF('BE H'!$D$5:$D$72,CLUBS!$B35,'BE H'!$T$5:$T$72)+SUMIF('MI F'!$D$5:$D$72,CLUBS!$B35,'MI F'!$T$5:$T$72)+SUMIF('MI H'!$D$5:$D$72,CLUBS!$B35,'MI H'!$T$5:$T$72)+SUMIF('CA F'!$D$5:$D$72,CLUBS!$B35,'CA F'!$T$5:$T$72)+SUMIF('CA H'!$D$5:$D$72,CLUBS!$B35,'CA H'!$T$5:$T$72)+SUMIF('JU F'!$D$5:$D$72,CLUBS!$B35,'JU F'!$T$5:$T$72)+SUMIF('JU H'!$D$5:$D$72,CLUBS!$B35,'JU H'!$T$5:$T$72)</f>
        <v>0</v>
      </c>
      <c r="S35" s="26">
        <f>COUNTIFS('MP F'!$D$5:$D$72,CLUBS!$B35,'MP F'!$U$5:$U$72,"&gt;0")+COUNTIFS('MP H'!$D$5:$D$72,CLUBS!$B35,'MP H'!$U$5:$U$72,"&gt;0")+COUNTIFS('PO F'!$D$5:$D$72,CLUBS!$B35,'PO F'!$U$5:$U$72,"&gt;0")+COUNTIFS('PO H'!$D$5:$D$72,CLUBS!$B35,'PO H'!$U$5:$U$72,"&gt;0")+COUNTIFS('PU F'!$D$5:$D$72,CLUBS!$B35,'PU F'!$U$5:$U$72,"&gt;0")+COUNTIFS('PU H'!$D$5:$D$72,CLUBS!$B35,'PU H'!$U$5:$U$72,"&gt;0")+COUNTIFS('BE F'!$D$5:$D$72,CLUBS!$B35,'BE F'!$U$5:$U$72,"&gt;0")+COUNTIFS('BE H'!$D$5:$D$72,CLUBS!$B35,'BE H'!$U$5:$U$72,"&gt;0")+COUNTIFS('MI F'!$D$5:$D$72,CLUBS!$B35,'MI F'!$U$5:$U$72,"&gt;0")+COUNTIFS('MI H'!$D$5:$D$72,CLUBS!$B35,'MI H'!$U$5:$U$72,"&gt;0")+COUNTIFS('CA F'!$D$5:$D$72,CLUBS!$B35,'CA F'!$U$5:$U$72,"&gt;0")+COUNTIFS('CA H'!$D$5:$D$72,CLUBS!$B35,'CA H'!$U$5:$U$72,"&gt;0")+COUNTIFS('JU F'!$D$5:$D$72,CLUBS!$B35,'JU F'!$U$5:$U$72,"&gt;0")+COUNTIFS('JU H'!$D$5:$D$72,CLUBS!$B35,'JU H'!$U$5:$U$72,"&gt;0")</f>
        <v>0</v>
      </c>
      <c r="T35" s="26">
        <f>SUMIF('MP F'!$D$5:$D$72,CLUBS!$B35,'MP F'!$V$5:$V$72)+SUMIF('MP H'!$D$5:$D$72,CLUBS!$B35,'MP H'!$V$5:$V$72)+SUMIF('PO F'!$D$5:$D$72,CLUBS!$B35,'PO F'!$V$5:$V$72)+SUMIF('PO H'!$D$5:$D$72,CLUBS!$B35,'PO H'!$V$5:$V$72)+SUMIF('PU F'!$D$5:$D$72,CLUBS!$B35,'PU F'!$V$5:$V$72)+SUMIF('PU H'!$D$5:$D$72,CLUBS!$B35,'PU H'!$V$5:$V$72)+SUMIF('BE F'!$D$5:$D$72,CLUBS!$B35,'BE F'!$V$5:$V$72)+SUMIF('BE H'!$D$5:$D$72,CLUBS!$B35,'BE H'!$V$5:$V$72)+SUMIF('MI F'!$D$5:$D$72,CLUBS!$B35,'MI F'!$V$5:$V$72)+SUMIF('MI H'!$D$5:$D$72,CLUBS!$B35,'MI H'!$V$5:$V$72)+SUMIF('CA F'!$D$5:$D$72,CLUBS!$B35,'CA F'!$V$5:$V$72)+SUMIF('CA H'!$D$5:$D$72,CLUBS!$B35,'CA H'!$V$5:$V$72)+SUMIF('JU F'!$D$5:$D$72,CLUBS!$B35,'JU F'!$V$5:$V$72)+SUMIF('JU H'!$D$5:$D$72,CLUBS!$B35,'JU H'!$V$5:$V$72)</f>
        <v>0</v>
      </c>
      <c r="U35" s="67">
        <f>COUNTIFS('MP F'!$D$5:$D$72,CLUBS!$B35,'MP F'!$W$5:$W$72,"&gt;0")+COUNTIFS('MP H'!$D$5:$D$72,CLUBS!$B35,'MP H'!$W$5:$W$72,"&gt;0")+COUNTIFS('PO F'!$D$5:$D$72,CLUBS!$B35,'PO F'!$W$5:$W$72,"&gt;0")+COUNTIFS('PO H'!$D$5:$D$72,CLUBS!$B35,'PO H'!$W$5:$W$72,"&gt;0")+COUNTIFS('PU F'!$D$5:$D$72,CLUBS!$B35,'PU F'!$W$5:$W$72,"&gt;0")+COUNTIFS('PU H'!$D$5:$D$72,CLUBS!$B35,'PU H'!$W$5:$W$72,"&gt;0")+COUNTIFS('BE F'!$D$5:$D$72,CLUBS!$B35,'BE F'!$W$5:$W$72,"&gt;0")+COUNTIFS('BE H'!$D$5:$D$72,CLUBS!$B35,'BE H'!$W$5:$W$72,"&gt;0")+COUNTIFS('MI F'!$D$5:$D$72,CLUBS!$B35,'MI F'!$W$5:$W$72,"&gt;0")+COUNTIFS('MI H'!$D$5:$D$72,CLUBS!$B35,'MI H'!$W$5:$W$72,"&gt;0")+COUNTIFS('CA F'!$D$5:$D$72,CLUBS!$B35,'CA F'!$W$5:$W$72,"&gt;0")+COUNTIFS('CA H'!$D$5:$D$72,CLUBS!$B35,'CA H'!$W$5:$W$72,"&gt;0")+COUNTIFS('JU F'!$D$5:$D$72,CLUBS!$B35,'JU F'!$W$5:$W$72,"&gt;0")+COUNTIFS('JU H'!$D$5:$D$72,CLUBS!$B35,'JU H'!$W$5:$W$72,"&gt;0")</f>
        <v>0</v>
      </c>
      <c r="V35" s="67">
        <f>SUMIF('MP F'!$D$5:$D$72,CLUBS!$B35,'MP F'!$X$5:$X$72)+SUMIF('MP H'!$D$5:$D$72,CLUBS!$B35,'MP H'!$X$5:$X$72)+SUMIF('PO F'!$D$5:$D$72,CLUBS!$B35,'PO F'!$X$5:$X$72)+SUMIF('PO H'!$D$5:$D$72,CLUBS!$B35,'PO H'!$X$5:$X$72)+SUMIF('PU F'!$D$5:$D$72,CLUBS!$B35,'PU F'!$X$5:$X$72)+SUMIF('PU H'!$D$5:$D$72,CLUBS!$B35,'PU H'!$X$5:$X$72)+SUMIF('BE F'!$D$5:$D$72,CLUBS!$B35,'BE F'!$X$5:$X$72)+SUMIF('BE H'!$D$5:$D$72,CLUBS!$B35,'BE H'!$X$5:$X$72)+SUMIF('MI F'!$D$5:$D$72,CLUBS!$B35,'MI F'!$X$5:$X$72)+SUMIF('MI H'!$D$5:$D$72,CLUBS!$B35,'MI H'!$X$5:$X$72)+SUMIF('CA F'!$D$5:$D$72,CLUBS!$B35,'CA F'!$X$5:$X$72)+SUMIF('CA H'!$D$5:$D$72,CLUBS!$B35,'CA H'!$X$5:$X$72)+SUMIF('JU F'!$D$5:$D$72,CLUBS!$B35,'JU F'!$X$5:$X$72)+SUMIF('JU H'!$D$5:$D$72,CLUBS!$B35,'JU H'!$X$5:$X$72)</f>
        <v>0</v>
      </c>
      <c r="W35" s="26">
        <f>COUNTIFS('MP F'!$D$5:$D$72,CLUBS!$B35,'MP F'!$Y$5:$Y$72,"&gt;0")+COUNTIFS('MP H'!$D$5:$D$72,CLUBS!$B35,'MP H'!$Y$5:$Y$72,"&gt;0")+COUNTIFS('PO F'!$D$5:$D$72,CLUBS!$B35,'PO F'!$Y$5:$Y$72,"&gt;0")+COUNTIFS('PO H'!$D$5:$D$72,CLUBS!$B35,'PO H'!$Y$5:$Y$72,"&gt;0")+COUNTIFS('PU F'!$D$5:$D$72,CLUBS!$B35,'PU F'!$Y$5:$Y$72,"&gt;0")+COUNTIFS('PU H'!$D$5:$D$72,CLUBS!$B35,'PU H'!$Y$5:$Y$72,"&gt;0")+COUNTIFS('BE F'!$D$5:$D$72,CLUBS!$B35,'BE F'!$Y$5:$Y$72,"&gt;0")+COUNTIFS('BE H'!$D$5:$D$72,CLUBS!$B35,'BE H'!$Y$5:$Y$72,"&gt;0")+COUNTIFS('MI F'!$D$5:$D$72,CLUBS!$B35,'MI F'!$Y$5:$Y$72,"&gt;0")+COUNTIFS('MI H'!$D$5:$D$72,CLUBS!$B35,'MI H'!$Y$5:$Y$72,"&gt;0")+COUNTIFS('CA F'!$D$5:$D$72,CLUBS!$B35,'CA F'!$Y$5:$Y$72,"&gt;0")+COUNTIFS('CA H'!$D$5:$D$72,CLUBS!$B35,'CA H'!$Y$5:$Y$72,"&gt;0")+COUNTIFS('JU F'!$D$5:$D$72,CLUBS!$B35,'JU F'!$Y$5:$Y$72,"&gt;0")+COUNTIFS('JU H'!$D$5:$D$72,CLUBS!$B35,'JU H'!$Y$5:$Y$72,"&gt;0")</f>
        <v>0</v>
      </c>
      <c r="X35" s="26">
        <f>SUMIF('MP F'!$D$5:$D$72,CLUBS!$B35,'MP F'!$Z$5:$Z$72)+SUMIF('MP H'!$D$5:$D$72,CLUBS!$B35,'MP H'!$Z$5:$Z$72)+SUMIF('PO F'!$D$5:$D$72,CLUBS!$B35,'PO F'!$Z$5:$Z$72)+SUMIF('PO H'!$D$5:$D$72,CLUBS!$B35,'PO H'!$Z$5:$Z$72)+SUMIF('PU F'!$D$5:$D$72,CLUBS!$B35,'PU F'!$Z$5:$Z$72)+SUMIF('PU H'!$D$5:$D$72,CLUBS!$B35,'PU H'!$Z$5:$Z$72)+SUMIF('BE F'!$D$5:$D$72,CLUBS!$B35,'BE F'!$Z$5:$Z$72)+SUMIF('BE H'!$D$5:$D$72,CLUBS!$B35,'BE H'!$Z$5:$Z$72)+SUMIF('MI F'!$D$5:$D$72,CLUBS!$B35,'MI F'!$Z$5:$Z$72)+SUMIF('MI H'!$D$5:$D$72,CLUBS!$B35,'MI H'!$Z$5:$Z$72)+SUMIF('CA F'!$D$5:$D$72,CLUBS!$B35,'CA F'!$Z$5:$Z$72)+SUMIF('CA H'!$D$5:$D$72,CLUBS!$B35,'CA H'!$Z$5:$Z$72)+SUMIF('JU F'!$D$5:$D$72,CLUBS!$B35,'JU F'!$Z$5:$Z$72)+SUMIF('JU H'!$D$5:$D$72,CLUBS!$B35,'JU H'!$Z$5:$Z$72)</f>
        <v>0</v>
      </c>
      <c r="Y35" s="26">
        <f>COUNTIFS('MP F'!$D$5:$D$72,CLUBS!$B35,'MP F'!$AA$5:$AA$72,"&gt;0")+COUNTIFS('MP H'!$D$5:$D$72,CLUBS!$B35,'MP H'!$AA$5:$AA$72,"&gt;0")+COUNTIFS('PO F'!$D$5:$D$72,CLUBS!$B35,'PO F'!$AA$5:$AA$72,"&gt;0")+COUNTIFS('PO H'!$D$5:$D$72,CLUBS!$B35,'PO H'!$AA$5:$AA$72,"&gt;0")+COUNTIFS('PU F'!$D$5:$D$72,CLUBS!$B35,'PU F'!$AA$5:$AA$72,"&gt;0")+COUNTIFS('PU H'!$D$5:$D$72,CLUBS!$B35,'PU H'!$AA$5:$AA$72,"&gt;0")+COUNTIFS('BE F'!$D$5:$D$72,CLUBS!$B35,'BE F'!$AA$5:$AA$72,"&gt;0")+COUNTIFS('BE H'!$D$5:$D$72,CLUBS!$B35,'BE H'!$AA$5:$AA$72,"&gt;0")+COUNTIFS('MI F'!$D$5:$D$72,CLUBS!$B35,'MI F'!$AA$5:$AA$72,"&gt;0")+COUNTIFS('MI H'!$D$5:$D$72,CLUBS!$B35,'MI H'!$AA$5:$AA$72,"&gt;0")+COUNTIFS('CA F'!$D$5:$D$72,CLUBS!$B35,'CA F'!$AA$5:$AA$72,"&gt;0")+COUNTIFS('CA H'!$D$5:$D$72,CLUBS!$B35,'CA H'!$AA$5:$AA$72,"&gt;0")+COUNTIFS('JU F'!$D$5:$D$72,CLUBS!$B35,'JU F'!$AA$5:$AA$72,"&gt;0")+COUNTIFS('JU H'!$D$5:$D$72,CLUBS!$B35,'JU H'!$AA$5:$AA$72,"&gt;0")</f>
        <v>0</v>
      </c>
      <c r="Z35" s="26">
        <f>SUMIF('MP F'!$D$5:$D$72,CLUBS!$B35,'MP F'!$AB$5:$AB$72)+SUMIF('MP H'!$D$5:$D$72,CLUBS!$B35,'MP H'!$AB$5:$AB$72)+SUMIF('PO F'!$D$5:$D$72,CLUBS!$B35,'PO F'!$AB$5:$AB$72)+SUMIF('PO H'!$D$5:$D$72,CLUBS!$B35,'PO H'!$AB$5:$AB$72)+SUMIF('PU F'!$D$5:$D$72,CLUBS!$B35,'PU F'!$AB$5:$AB$72)+SUMIF('PU H'!$D$5:$D$72,CLUBS!$B35,'PU H'!$AB$5:$AB$72)+SUMIF('BE F'!$D$5:$D$72,CLUBS!$B35,'BE F'!$AB$5:$AB$72)+SUMIF('BE H'!$D$5:$D$72,CLUBS!$B35,'BE H'!$AB$5:$AB$72)+SUMIF('MI F'!$D$5:$D$72,CLUBS!$B35,'MI F'!$AB$5:$AB$72)+SUMIF('MI H'!$D$5:$D$72,CLUBS!$B35,'MI H'!$AB$5:$AB$72)+SUMIF('CA F'!$D$5:$D$72,CLUBS!$B35,'CA F'!$AB$5:$AB$72)+SUMIF('CA H'!$D$5:$D$72,CLUBS!$B35,'CA H'!$AB$5:$AB$72)+SUMIF('JU F'!$D$5:$D$72,CLUBS!$B35,'JU F'!$AB$5:$AB$72)+SUMIF('JU H'!$D$5:$D$72,CLUBS!$B35,'JU H'!$AB$5:$AB$72)</f>
        <v>0</v>
      </c>
      <c r="AA35" s="26">
        <f>COUNTIFS('MP F'!$D$5:$D$72,CLUBS!$B35,'MP F'!$AC$5:$AC$72,"&gt;0")+COUNTIFS('MP H'!$D$5:$D$72,CLUBS!$B35,'MP H'!$AC$5:$AC$72,"&gt;0")+COUNTIFS('PO F'!$D$5:$D$72,CLUBS!$B35,'PO F'!$AC$5:$AC$72,"&gt;0")+COUNTIFS('PO H'!$D$5:$D$72,CLUBS!$B35,'PO H'!$AC$5:$AC$72,"&gt;0")+COUNTIFS('PU F'!$D$5:$D$72,CLUBS!$B35,'PU F'!$AC$5:$AC$72,"&gt;0")+COUNTIFS('PU H'!$D$5:$D$72,CLUBS!$B35,'PU H'!$AC$5:$AC$72,"&gt;0")+COUNTIFS('BE F'!$D$5:$D$72,CLUBS!$B35,'BE F'!$AC$5:$AC$72,"&gt;0")+COUNTIFS('BE H'!$D$5:$D$72,CLUBS!$B35,'BE H'!$AC$5:$AC$72,"&gt;0")+COUNTIFS('MI F'!$D$5:$D$72,CLUBS!$B35,'MI F'!$AC$5:$AC$72,"&gt;0")+COUNTIFS('MI H'!$D$5:$D$72,CLUBS!$B35,'MI H'!$AC$5:$AC$72,"&gt;0")+COUNTIFS('CA F'!$D$5:$D$72,CLUBS!$B35,'CA F'!$AC$5:$AC$72,"&gt;0")+COUNTIFS('CA H'!$D$5:$D$72,CLUBS!$B35,'CA H'!$AC$5:$AC$72,"&gt;0")+COUNTIFS('JU F'!$D$5:$D$72,CLUBS!$B35,'JU F'!$AC$5:$AC$72,"&gt;0")+COUNTIFS('JU H'!$D$5:$D$72,CLUBS!$B35,'JU H'!$AC$5:$AC$72,"&gt;0")</f>
        <v>0</v>
      </c>
      <c r="AB35" s="26">
        <f>SUMIF('MP F'!$D$5:$D$72,CLUBS!$B35,'MP F'!$AD$5:$AD$72)+SUMIF('MP H'!$D$5:$D$72,CLUBS!$B35,'MP H'!$AD$5:$AD$72)+SUMIF('PO F'!$D$5:$D$72,CLUBS!$B35,'PO F'!$AD$5:$AD$72)+SUMIF('PO H'!$D$5:$D$72,CLUBS!$B35,'PO H'!$AD$5:$AD$72)+SUMIF('PU F'!$D$5:$D$72,CLUBS!$B35,'PU F'!$AD$5:$AD$72)+SUMIF('PU H'!$D$5:$D$72,CLUBS!$B35,'PU H'!$AD$5:$AD$72)+SUMIF('BE F'!$D$5:$D$72,CLUBS!$B35,'BE F'!$AD$5:$AD$72)+SUMIF('BE H'!$D$5:$D$72,CLUBS!$B35,'BE H'!$AD$5:$AD$72)+SUMIF('MI F'!$D$5:$D$72,CLUBS!$B35,'MI F'!$AD$5:$AD$72)+SUMIF('MI H'!$D$5:$D$72,CLUBS!$B35,'MI H'!$AD$5:$AD$72)+SUMIF('CA F'!$D$5:$D$72,CLUBS!$B35,'CA F'!$AD$5:$AD$72)+SUMIF('CA H'!$D$5:$D$72,CLUBS!$B35,'CA H'!$AD$5:$AD$72)+SUMIF('JU F'!$D$5:$D$72,CLUBS!$B35,'JU F'!$AD$5:$AD$72)+SUMIF('JU H'!$D$5:$D$72,CLUBS!$B35,'JU H'!$AD$5:$AD$72)</f>
        <v>0</v>
      </c>
      <c r="AC35" s="26">
        <f>COUNTIFS('MP F'!$D$5:$D$72,CLUBS!$B35,'MP F'!$AE$5:$AE$72,"&gt;0")+COUNTIFS('MP H'!$D$5:$D$72,CLUBS!$B35,'MP H'!$AE$5:$AE$72,"&gt;0")+COUNTIFS('PO F'!$D$5:$D$72,CLUBS!$B35,'PO F'!$AE$5:$AE$72,"&gt;0")+COUNTIFS('PO H'!$D$5:$D$72,CLUBS!$B35,'PO H'!$AE$5:$AE$72,"&gt;0")+COUNTIFS('PU F'!$D$5:$D$72,CLUBS!$B35,'PU F'!$AE$5:$AE$72,"&gt;0")+COUNTIFS('PU H'!$D$5:$D$72,CLUBS!$B35,'PU H'!$AE$5:$AE$72,"&gt;0")+COUNTIFS('BE F'!$D$5:$D$72,CLUBS!$B35,'BE F'!$AE$5:$AE$72,"&gt;0")+COUNTIFS('BE H'!$D$5:$D$72,CLUBS!$B35,'BE H'!$AE$5:$AE$72,"&gt;0")+COUNTIFS('MI F'!$D$5:$D$72,CLUBS!$B35,'MI F'!$AE$5:$AE$72,"&gt;0")+COUNTIFS('MI H'!$D$5:$D$72,CLUBS!$B35,'MI H'!$AE$5:$AE$72,"&gt;0")+COUNTIFS('CA F'!$D$5:$D$72,CLUBS!$B35,'CA F'!$AE$5:$AE$72,"&gt;0")+COUNTIFS('CA H'!$D$5:$D$72,CLUBS!$B35,'CA H'!$AE$5:$AE$72,"&gt;0")+COUNTIFS('JU F'!$D$5:$D$72,CLUBS!$B35,'JU F'!$AE$5:$AE$72,"&gt;0")+COUNTIFS('JU H'!$D$5:$D$72,CLUBS!$B35,'JU H'!$AE$5:$AE$72,"&gt;0")</f>
        <v>0</v>
      </c>
      <c r="AD35" s="26">
        <f>SUMIF('MP F'!$D$5:$D$72,CLUBS!$B35,'MP F'!$AF$5:$AF$72)+SUMIF('MP H'!$D$5:$D$72,CLUBS!$B35,'MP H'!$AF$5:$AF$72)+SUMIF('PO F'!$D$5:$D$72,CLUBS!$B35,'PO F'!$AF$5:$AF$72)+SUMIF('PO H'!$D$5:$D$72,CLUBS!$B35,'PO H'!$AF$5:$AF$72)+SUMIF('PU F'!$D$5:$D$72,CLUBS!$B35,'PU F'!$AF$5:$AF$72)+SUMIF('PU H'!$D$5:$D$72,CLUBS!$B35,'PU H'!$AF$5:$AF$72)+SUMIF('BE F'!$D$5:$D$72,CLUBS!$B35,'BE F'!$AF$5:$AF$72)+SUMIF('BE H'!$D$5:$D$72,CLUBS!$B35,'BE H'!$AF$5:$AF$72)+SUMIF('MI F'!$D$5:$D$72,CLUBS!$B35,'MI F'!$AF$5:$AF$72)+SUMIF('MI H'!$D$5:$D$72,CLUBS!$B35,'MI H'!$AF$5:$AF$72)+SUMIF('CA F'!$D$5:$D$72,CLUBS!$B35,'CA F'!$AF$5:$AF$72)+SUMIF('CA H'!$D$5:$D$72,CLUBS!$B35,'CA H'!$AF$5:$AF$72)+SUMIF('JU F'!$D$5:$D$72,CLUBS!$B35,'JU F'!$AF$5:$AF$72)+SUMIF('JU H'!$D$5:$D$72,CLUBS!$B35,'JU H'!$AF$5:$AF$72)</f>
        <v>0</v>
      </c>
      <c r="AE35" s="26">
        <f>COUNTIFS('MP F'!$D$5:$D$72,CLUBS!$B35,'MP F'!$AG$5:$AG$72,"&gt;0")+COUNTIFS('MP H'!$D$5:$D$72,CLUBS!$B35,'MP H'!$AG$5:$AG$72,"&gt;0")+COUNTIFS('PO F'!$D$5:$D$72,CLUBS!$B35,'PO F'!$AG$5:$AG$72,"&gt;0")+COUNTIFS('PO H'!$D$5:$D$72,CLUBS!$B35,'PO H'!$AG$5:$AG$72,"&gt;0")+COUNTIFS('PU F'!$D$5:$D$72,CLUBS!$B35,'PU F'!$AG$5:$AG$72,"&gt;0")+COUNTIFS('PU H'!$D$5:$D$72,CLUBS!$B35,'PU H'!$AG$5:$AG$72,"&gt;0")+COUNTIFS('BE F'!$D$5:$D$72,CLUBS!$B35,'BE F'!$AG$5:$AG$72,"&gt;0")+COUNTIFS('BE H'!$D$5:$D$72,CLUBS!$B35,'BE H'!$AG$5:$AG$72,"&gt;0")+COUNTIFS('MI F'!$D$5:$D$72,CLUBS!$B35,'MI F'!$AG$5:$AG$72,"&gt;0")+COUNTIFS('MI H'!$D$5:$D$72,CLUBS!$B35,'MI H'!$AG$5:$AG$72,"&gt;0")+COUNTIFS('CA F'!$D$5:$D$72,CLUBS!$B35,'CA F'!$AG$5:$AG$72,"&gt;0")+COUNTIFS('CA H'!$D$5:$D$72,CLUBS!$B35,'CA H'!$AG$5:$AG$72,"&gt;0")+COUNTIFS('JU F'!$D$5:$D$72,CLUBS!$B35,'JU F'!$AG$5:$AG$72,"&gt;0")+COUNTIFS('JU H'!$D$5:$D$72,CLUBS!$B35,'JU H'!$AG$5:$AG$72,"&gt;0")</f>
        <v>0</v>
      </c>
      <c r="AF35" s="26">
        <f>SUMIF('MP F'!$D$5:$D$72,CLUBS!$B35,'MP F'!$AH$5:$AH$72)+SUMIF('MP H'!$D$5:$D$72,CLUBS!$B35,'MP H'!$AH$5:$AH$72)+SUMIF('PO F'!$D$5:$D$72,CLUBS!$B35,'PO F'!$AH$5:$AH$72)+SUMIF('PO H'!$D$5:$D$72,CLUBS!$B35,'PO H'!$AH$5:$AH$72)+SUMIF('PU F'!$D$5:$D$72,CLUBS!$B35,'PU F'!$AH$5:$AH$72)+SUMIF('PU H'!$D$5:$D$72,CLUBS!$B35,'PU H'!$AH$5:$AH$72)+SUMIF('BE F'!$D$5:$D$72,CLUBS!$B35,'BE F'!$AH$5:$AH$72)+SUMIF('BE H'!$D$5:$D$72,CLUBS!$B35,'BE H'!$AH$5:$AH$72)+SUMIF('MI F'!$D$5:$D$72,CLUBS!$B35,'MI F'!$AH$5:$AH$72)+SUMIF('MI H'!$D$5:$D$72,CLUBS!$B35,'MI H'!$AH$5:$AH$72)+SUMIF('CA F'!$D$5:$D$72,CLUBS!$B35,'CA F'!$AH$5:$AH$72)+SUMIF('CA H'!$D$5:$D$72,CLUBS!$B35,'CA H'!$AH$5:$AH$72)+SUMIF('JU F'!$D$5:$D$72,CLUBS!$B35,'JU F'!$AH$5:$AH$72)+SUMIF('JU H'!$D$5:$D$72,CLUBS!$B35,'JU H'!$AH$5:$AH$72)</f>
        <v>0</v>
      </c>
      <c r="AG35" s="16">
        <f t="shared" si="2"/>
        <v>0</v>
      </c>
      <c r="AH35" s="28">
        <f t="shared" si="3"/>
        <v>0</v>
      </c>
      <c r="AI35" s="29">
        <f t="shared" si="4"/>
        <v>0</v>
      </c>
      <c r="AJ35" s="14">
        <f>COUNTIF('Licenciés Jeunes 2023'!F:F,CLUBS!B35)</f>
        <v>0</v>
      </c>
      <c r="AK35" s="27">
        <f t="shared" si="5"/>
        <v>0</v>
      </c>
      <c r="AL35" s="22"/>
      <c r="AP35" t="s">
        <v>370</v>
      </c>
    </row>
    <row r="36" spans="1:42" ht="13.5">
      <c r="A36" s="34">
        <f t="shared" si="0"/>
        <v>16</v>
      </c>
      <c r="B36" s="62" t="s">
        <v>837</v>
      </c>
      <c r="C36" s="14">
        <f>COUNTIFS('MP F'!$D$5:$D$72,CLUBS!$B36,'MP F'!$E$5:$E$72,"&gt;0")+COUNTIFS('MP H'!$D$5:$D$72,CLUBS!$B36,'MP H'!$E$5:$E$72,"&gt;0")+COUNTIFS('PO F'!$D$5:$D$72,CLUBS!$B36,'PO F'!$E$5:$E$72,"&gt;0")+COUNTIFS('PO H'!$D$5:$D$72,CLUBS!$B36,'PO H'!$E$5:$E$72,"&gt;0")+COUNTIFS('PU F'!$D$5:$D$72,CLUBS!$B36,'PU F'!$E$5:$E$72,"&gt;0")+COUNTIFS('PU H'!$D$5:$D$72,CLUBS!$B36,'PU H'!$E$5:$E$72,"&gt;0")+COUNTIFS('BE F'!$D$5:$D$72,CLUBS!$B36,'BE F'!$E$5:$E$72,"&gt;0")+COUNTIFS('BE H'!$D$5:$D$72,CLUBS!$B36,'BE H'!$E$5:$E$72,"&gt;0")+COUNTIFS('MI F'!$D$5:$D$72,CLUBS!$B36,'MI F'!$E$5:$E$72,"&gt;0")+COUNTIFS('MI H'!$D$5:$D$72,CLUBS!$B36,'MI H'!$E$5:$E$72,"&gt;0")+COUNTIFS('CA F'!$D$5:$D$72,CLUBS!$B36,'CA F'!$E$5:$E$72,"&gt;0")+COUNTIFS('CA H'!$D$5:$D$72,CLUBS!$B36,'CA H'!$E$5:$E$72,"&gt;0")+COUNTIFS('JU F'!$D$5:$D$72,CLUBS!$B36,'JU F'!$E$5:$E$72,"&gt;0")+COUNTIFS('JU H'!$D$5:$D$72,CLUBS!$B36,'JU H'!$E$5:$E$72,"&gt;0")</f>
        <v>0</v>
      </c>
      <c r="D36" s="27">
        <f>SUMIF('MP F'!$D$5:$D$72,CLUBS!$B36,'MP F'!$F$5:$F$72)+SUMIF('MP H'!$D$5:$D$72,CLUBS!$B36,'MP H'!$F$5:$F$72)+SUMIF('PO F'!$D$5:$D$72,CLUBS!$B36,'PO F'!$F$5:$F$72)+SUMIF('PO H'!$D$5:$D$72,CLUBS!$B36,'PO H'!$F$5:$F$72)+SUMIF('PU F'!$D$5:$D$72,CLUBS!$B36,'PU F'!$F$5:$F$72)+SUMIF('PU H'!$D$5:$D$72,CLUBS!$B36,'PU H'!$F$5:$F$72)+SUMIF('BE F'!$D$5:$D$72,CLUBS!$B36,'BE F'!$F$5:$F$72)+SUMIF('BE H'!$D$5:$D$72,CLUBS!$B36,'BE H'!$F$5:$F$72)+SUMIF('MI F'!$D$5:$D$72,CLUBS!$B36,'MI F'!$F$5:$F$72)+SUMIF('MI H'!$D$5:$D$72,CLUBS!$B36,'MI H'!$F$5:$F$72)+SUMIF('CA F'!$D$5:$D$72,CLUBS!$B36,'CA F'!$F$5:$F$72)+SUMIF('CA H'!$D$5:$D$72,CLUBS!$B36,'CA H'!$F$5:$F$72)+SUMIF('JU F'!$D$5:$D$72,CLUBS!$B36,'JU F'!$F$5:$F$72)+SUMIF('JU H'!$D$5:$D$72,CLUBS!$B36,'JU H'!$F$5:$F$72)</f>
        <v>0</v>
      </c>
      <c r="E36" s="67">
        <f>COUNTIFS('MP F'!$D$5:$D$72,CLUBS!$B36,'MP F'!$G$5:$G$72,"&gt;0")+COUNTIFS('MP H'!$D$5:$D$72,CLUBS!$B36,'MP H'!$G$5:$G$72,"&gt;0")+COUNTIFS('PO F'!$D$5:$D$72,CLUBS!$B36,'PO F'!$G$5:$G$72,"&gt;0")+COUNTIFS('PO H'!$D$5:$D$72,CLUBS!$B36,'PO H'!$G$5:$G$72,"&gt;0")+COUNTIFS('PU F'!$D$5:$D$72,CLUBS!$B36,'PU F'!$G$5:$G$72,"&gt;0")+COUNTIFS('PU H'!$D$5:$D$72,CLUBS!$B36,'PU H'!$G$5:$G$72,"&gt;0")+COUNTIFS('BE F'!$D$5:$D$72,CLUBS!$B36,'BE F'!$G$5:$G$72,"&gt;0")+COUNTIFS('BE H'!$D$5:$D$72,CLUBS!$B36,'BE H'!$G$5:$G$72,"&gt;0")+COUNTIFS('MI F'!$D$5:$D$72,CLUBS!$B36,'MI F'!$G$5:$G$72,"&gt;0")+COUNTIFS('MI H'!$D$5:$D$72,CLUBS!$B36,'MI H'!$G$5:$G$72,"&gt;0")+COUNTIFS('CA F'!$D$5:$D$72,CLUBS!$B36,'CA F'!$G$5:$G$72,"&gt;0")+COUNTIFS('CA H'!$D$5:$D$72,CLUBS!$B36,'CA H'!$G$5:$G$72,"&gt;0")+COUNTIFS('JU F'!$D$5:$D$72,CLUBS!$B36,'JU F'!$G$5:$G$72,"&gt;0")+COUNTIFS('JU H'!$D$5:$D$72,CLUBS!$B36,'JU H'!$G$5:$G$72,"&gt;0")</f>
        <v>0</v>
      </c>
      <c r="F36" s="68">
        <f>SUMIF('MP F'!$D$5:$D$72,CLUBS!$B36,'MP F'!$H$5:$H$72)+SUMIF('MP H'!$D$5:$D$72,CLUBS!$B36,'MP H'!$H$5:$H$72)+SUMIF('PO F'!$D$5:$D$72,CLUBS!$B36,'PO F'!$H$5:$H$72)+SUMIF('PO H'!$D$5:$D$72,CLUBS!$B36,'PO H'!$H$5:$H$72)+SUMIF('PU F'!$D$5:$D$72,CLUBS!$B36,'PU F'!$H$5:$H$72)+SUMIF('PU H'!$D$5:$D$72,CLUBS!$B36,'PU H'!$H$5:$H$72)+SUMIF('BE F'!$D$5:$D$72,CLUBS!$B36,'BE F'!$H$5:$H$72)+SUMIF('BE H'!$D$5:$D$72,CLUBS!$B36,'BE H'!$H$5:$H$72)+SUMIF('MI F'!$D$5:$D$72,CLUBS!$B36,'MI F'!$H$5:$H$72)+SUMIF('MI H'!$D$5:$D$72,CLUBS!$B36,'MI H'!$H$5:$H$72)+SUMIF('CA F'!$D$5:$D$72,CLUBS!$B36,'CA F'!$H$5:$H$72)+SUMIF('CA H'!$D$5:$D$72,CLUBS!$B36,'CA H'!$H$5:$H$72)+SUMIF('JU F'!$D$5:$D$72,CLUBS!$B36,'JU F'!$H$5:$H$72)+SUMIF('JU H'!$D$5:$D$72,CLUBS!$B36,'JU H'!$H$5:$H$72)</f>
        <v>0</v>
      </c>
      <c r="G36" s="14">
        <f>COUNTIFS('MP F'!$D$5:$D$72,CLUBS!$B36,'MP F'!$I$5:$I$72,"&gt;0")+COUNTIFS('MP H'!$D$5:$D$72,CLUBS!$B36,'MP H'!$I$5:$I$72,"&gt;0")+COUNTIFS('PO F'!$D$5:$D$72,CLUBS!$B36,'PO F'!$I$5:$I$72,"&gt;0")+COUNTIFS('PO H'!$D$5:$D$72,CLUBS!$B36,'PO H'!$I$5:$I$72,"&gt;0")+COUNTIFS('PU F'!$D$5:$D$72,CLUBS!$B36,'PU F'!$I$5:$I$72,"&gt;0")+COUNTIFS('PU H'!$D$5:$D$72,CLUBS!$B36,'PU H'!$I$5:$I$72,"&gt;0")+COUNTIFS('BE F'!$D$5:$D$72,CLUBS!$B36,'BE F'!$I$5:$I$72,"&gt;0")+COUNTIFS('BE H'!$D$5:$D$72,CLUBS!$B36,'BE H'!$I$5:$I$72,"&gt;0")+COUNTIFS('MI F'!$D$5:$D$72,CLUBS!$B36,'MI F'!$I$5:$I$72,"&gt;0")+COUNTIFS('MI H'!$D$5:$D$72,CLUBS!$B36,'MI H'!$I$5:$I$72,"&gt;0")+COUNTIFS('CA F'!$D$5:$D$72,CLUBS!$B36,'CA F'!$I$5:$I$72,"&gt;0")+COUNTIFS('CA H'!$D$5:$D$72,CLUBS!$B36,'CA H'!$I$5:$I$72,"&gt;0")+COUNTIFS('JU F'!$D$5:$D$72,CLUBS!$B36,'JU F'!$I$5:$I$72,"&gt;0")+COUNTIFS('JU H'!$D$5:$D$72,CLUBS!$B36,'JU H'!$I$5:$I$72,"&gt;0")</f>
        <v>0</v>
      </c>
      <c r="H36" s="26">
        <f>SUMIF('MP F'!$D$5:$D$72,CLUBS!$B36,'MP F'!$J$5:$J$72)+SUMIF('MP H'!$D$5:$D$72,CLUBS!$B36,'MP H'!$J$5:$J$72)+SUMIF('PO F'!$D$5:$D$72,CLUBS!$B36,'PO F'!$J$5:$J$72)+SUMIF('PO H'!$D$5:$D$72,CLUBS!$B36,'PO H'!$J$5:$J$72)+SUMIF('PU F'!$D$5:$D$72,CLUBS!$B36,'PU F'!$J$5:$J$72)+SUMIF('PU H'!$D$5:$D$72,CLUBS!$B36,'PU H'!$J$5:$J$72)+SUMIF('BE F'!$D$5:$D$72,CLUBS!$B36,'BE F'!$J$5:$J$72)+SUMIF('BE H'!$D$5:$D$72,CLUBS!$B36,'BE H'!$J$5:$J$72)+SUMIF('MI F'!$D$5:$D$72,CLUBS!$B36,'MI F'!$J$5:$J$72)+SUMIF('MI H'!$D$5:$D$72,CLUBS!$B36,'MI H'!$J$5:$J$72)+SUMIF('CA F'!$D$5:$D$72,CLUBS!$B36,'CA F'!$J$5:$J$72)+SUMIF('CA H'!$D$5:$D$72,CLUBS!$B36,'CA H'!$J$5:$J$72)+SUMIF('JU F'!$D$5:$D$72,CLUBS!$B36,'JU F'!$J$5:$J$72)+SUMIF('JU H'!$D$5:$D$72,CLUBS!$B36,'JU H'!$J$5:$J$72)</f>
        <v>0</v>
      </c>
      <c r="I36" s="67">
        <f>COUNTIFS('MP F'!$D$5:$D$72,CLUBS!$B36,'MP F'!$K$5:$K$72,"&gt;0")+COUNTIFS('MP H'!$D$5:$D$72,CLUBS!$B36,'MP H'!$K$5:$K$72,"&gt;0")+COUNTIFS('PO F'!$D$5:$D$72,CLUBS!$B36,'PO F'!$K$5:$K$72,"&gt;0")+COUNTIFS('PO H'!$D$5:$D$72,CLUBS!$B36,'PO H'!$K$5:$K$72,"&gt;0")+COUNTIFS('PU F'!$D$5:$D$72,CLUBS!$B36,'PU F'!$K$5:$K$72,"&gt;0")+COUNTIFS('PU H'!$D$5:$D$72,CLUBS!$B36,'PU H'!$K$5:$K$72,"&gt;0")+COUNTIFS('BE F'!$D$5:$D$72,CLUBS!$B36,'BE F'!$K$5:$K$72,"&gt;0")+COUNTIFS('BE H'!$D$5:$D$72,CLUBS!$B36,'BE H'!$K$5:$K$72,"&gt;0")+COUNTIFS('MI F'!$D$5:$D$72,CLUBS!$B36,'MI F'!$K$5:$K$72,"&gt;0")+COUNTIFS('MI H'!$D$5:$D$72,CLUBS!$B36,'MI H'!$K$5:$K$72,"&gt;0")+COUNTIFS('CA F'!$D$5:$D$72,CLUBS!$B36,'CA F'!$K$5:$K$72,"&gt;0")+COUNTIFS('CA H'!$D$5:$D$72,CLUBS!$B36,'CA H'!$K$5:$K$72,"&gt;0")+COUNTIFS('JU F'!$D$5:$D$72,CLUBS!$B36,'JU F'!$K$5:$K$72,"&gt;0")+COUNTIFS('JU H'!$D$5:$D$72,CLUBS!$B36,'JU H'!$K$5:$K$72,"&gt;0")</f>
        <v>0</v>
      </c>
      <c r="J36" s="67">
        <f>SUMIF('MP F'!$D$5:$D$72,CLUBS!$B36,'MP F'!$L$5:$L$72)+SUMIF('MP H'!$D$5:$D$72,CLUBS!$B36,'MP H'!$L$5:$L$72)+SUMIF('PO F'!$D$5:$D$72,CLUBS!$B36,'PO F'!$L$5:$L$72)+SUMIF('PO H'!$D$5:$D$72,CLUBS!$B36,'PO H'!$L$5:$L$72)+SUMIF('PU F'!$D$5:$D$72,CLUBS!$B36,'PU F'!$L$5:$L$72)+SUMIF('PU H'!$D$5:$D$72,CLUBS!$B36,'PU H'!$L$5:$L$72)+SUMIF('BE F'!$D$5:$D$72,CLUBS!$B36,'BE F'!$L$5:$L$72)+SUMIF('BE H'!$D$5:$D$72,CLUBS!$B36,'BE H'!$L$5:$L$72)+SUMIF('MI F'!$D$5:$D$72,CLUBS!$B36,'MI F'!$L$5:$L$72)+SUMIF('MI H'!$D$5:$D$72,CLUBS!$B36,'MI H'!$L$5:$L$72)+SUMIF('CA F'!$D$5:$D$72,CLUBS!$B36,'CA F'!$L$5:$L$72)+SUMIF('CA H'!$D$5:$D$72,CLUBS!$B36,'CA H'!$L$5:$L$72)+SUMIF('JU F'!$D$5:$D$72,CLUBS!$B36,'JU F'!$L$5:$L$72)+SUMIF('JU H'!$D$5:$D$72,CLUBS!$B36,'JU H'!$L$5:$L$72)</f>
        <v>0</v>
      </c>
      <c r="K36" s="26">
        <f>COUNTIFS('MP F'!$D$5:$D$72,CLUBS!$B36,'MP F'!$M$5:$M$72,"&gt;0")+COUNTIFS('MP H'!$D$5:$D$72,CLUBS!$B36,'MP H'!$M$5:$M$72,"&gt;0")+COUNTIFS('PO F'!$D$5:$D$72,CLUBS!$B36,'PO F'!$M$5:$M$72,"&gt;0")+COUNTIFS('PO H'!$D$5:$D$72,CLUBS!$B36,'PO H'!$M$5:$M$72,"&gt;0")+COUNTIFS('PU F'!$D$5:$D$72,CLUBS!$B36,'PU F'!$M$5:$M$72,"&gt;0")+COUNTIFS('PU H'!$D$5:$D$72,CLUBS!$B36,'PU H'!$M$5:$M$72,"&gt;0")+COUNTIFS('BE F'!$D$5:$D$72,CLUBS!$B36,'BE F'!$M$5:$M$72,"&gt;0")+COUNTIFS('BE H'!$D$5:$D$72,CLUBS!$B36,'BE H'!$M$5:$M$72,"&gt;0")+COUNTIFS('MI F'!$D$5:$D$72,CLUBS!$B36,'MI F'!$M$5:$M$72,"&gt;0")+COUNTIFS('MI H'!$D$5:$D$72,CLUBS!$B36,'MI H'!$M$5:$M$72,"&gt;0")+COUNTIFS('CA F'!$D$5:$D$72,CLUBS!$B36,'CA F'!$M$5:$M$72,"&gt;0")+COUNTIFS('CA H'!$D$5:$D$72,CLUBS!$B36,'CA H'!$M$5:$M$72,"&gt;0")+COUNTIFS('JU F'!$D$5:$D$72,CLUBS!$B36,'JU F'!$M$5:$M$72,"&gt;0")+COUNTIFS('JU H'!$D$5:$D$72,CLUBS!$B36,'JU H'!$M$5:$M$72,"&gt;0")</f>
        <v>0</v>
      </c>
      <c r="L36" s="26">
        <f>SUMIF('MP F'!$D$5:$D$72,CLUBS!$B36,'MP F'!$N$5:$N$72)+SUMIF('MP H'!$D$5:$D$72,CLUBS!$B36,'MP H'!$N$5:$N$72)+SUMIF('PO F'!$D$5:$D$72,CLUBS!$B36,'PO F'!$N$5:$N$72)+SUMIF('PO H'!$D$5:$D$72,CLUBS!$B36,'PO H'!$N$5:$N$72)+SUMIF('PU F'!$D$5:$D$72,CLUBS!$B36,'PU F'!$N$5:$N$72)+SUMIF('PU H'!$D$5:$D$72,CLUBS!$B36,'PU H'!$N$5:$N$72)+SUMIF('BE F'!$D$5:$D$72,CLUBS!$B36,'BE F'!$N$5:$N$72)+SUMIF('BE H'!$D$5:$D$72,CLUBS!$B36,'BE H'!$N$5:$N$72)+SUMIF('MI F'!$D$5:$D$72,CLUBS!$B36,'MI F'!$N$5:$N$72)+SUMIF('MI H'!$D$5:$D$72,CLUBS!$B36,'MI H'!$N$5:$N$72)+SUMIF('CA F'!$D$5:$D$72,CLUBS!$B36,'CA F'!$N$5:$N$72)+SUMIF('CA H'!$D$5:$D$72,CLUBS!$B36,'CA H'!$N$5:$N$72)+SUMIF('JU F'!$D$5:$D$72,CLUBS!$B36,'JU F'!$N$5:$N$72)+SUMIF('JU H'!$D$5:$D$72,CLUBS!$B36,'JU H'!$N$5:$N$72)</f>
        <v>0</v>
      </c>
      <c r="M36" s="67">
        <f>COUNTIFS('MP F'!$D$5:$D$72,CLUBS!$B36,'MP F'!$O$5:$O$72,"&gt;0")+COUNTIFS('MP H'!$D$5:$D$72,CLUBS!$B36,'MP H'!$O$5:$O$72,"&gt;0")+COUNTIFS('PO F'!$D$5:$D$72,CLUBS!$B36,'PO F'!$O$5:$O$72,"&gt;0")+COUNTIFS('PO H'!$D$5:$D$72,CLUBS!$B36,'PO H'!$O$5:$O$72,"&gt;0")+COUNTIFS('PU F'!$D$5:$D$72,CLUBS!$B36,'PU F'!$O$5:$O$72,"&gt;0")+COUNTIFS('PU H'!$D$5:$D$72,CLUBS!$B36,'PU H'!$O$5:$O$72,"&gt;0")+COUNTIFS('BE F'!$D$5:$D$72,CLUBS!$B36,'BE F'!$O$5:$O$72,"&gt;0")+COUNTIFS('BE H'!$D$5:$D$72,CLUBS!$B36,'BE H'!$O$5:$O$72,"&gt;0")+COUNTIFS('MI F'!$D$5:$D$72,CLUBS!$B36,'MI F'!$O$5:$O$72,"&gt;0")+COUNTIFS('MI H'!$D$5:$D$72,CLUBS!$B36,'MI H'!$O$5:$O$72,"&gt;0")+COUNTIFS('CA F'!$D$5:$D$72,CLUBS!$B36,'CA F'!$O$5:$O$72,"&gt;0")+COUNTIFS('CA H'!$D$5:$D$72,CLUBS!$B36,'CA H'!$O$5:$O$72,"&gt;0")+COUNTIFS('JU F'!$D$5:$D$72,CLUBS!$B36,'JU F'!$O$5:$O$72,"&gt;0")+COUNTIFS('JU H'!$D$5:$D$72,CLUBS!$B36,'JU H'!$O$5:$O$72,"&gt;0")</f>
        <v>0</v>
      </c>
      <c r="N36" s="67">
        <f>SUMIF('MP F'!$D$5:$D$72,CLUBS!$B36,'MP F'!$P$5:$P$72)+SUMIF('MP H'!$D$5:$D$72,CLUBS!$B36,'MP H'!$P$5:$P$72)+SUMIF('PO F'!$D$5:$D$72,CLUBS!$B36,'PO F'!$P$5:$P$72)+SUMIF('PO H'!$D$5:$D$72,CLUBS!$B36,'PO H'!$P$5:$P$72)+SUMIF('PU F'!$D$5:$D$72,CLUBS!$B36,'PU F'!$P$5:$P$72)+SUMIF('PU H'!$D$5:$D$72,CLUBS!$B36,'PU H'!$P$5:$P$72)+SUMIF('BE F'!$D$5:$D$72,CLUBS!$B36,'BE F'!$P$5:$P$72)+SUMIF('BE H'!$D$5:$D$72,CLUBS!$B36,'BE H'!$P$5:$P$72)+SUMIF('MI F'!$D$5:$D$72,CLUBS!$B36,'MI F'!$P$5:$P$72)+SUMIF('MI H'!$D$5:$D$72,CLUBS!$B36,'MI H'!$P$5:$P$72)+SUMIF('CA F'!$D$5:$D$72,CLUBS!$B36,'CA F'!$P$5:$P$72)+SUMIF('CA H'!$D$5:$D$72,CLUBS!$B36,'CA H'!$P$5:$P$72)+SUMIF('JU F'!$D$5:$D$72,CLUBS!$B36,'JU F'!$P$5:$P$72)+SUMIF('JU H'!$D$5:$D$72,CLUBS!$B36,'JU H'!$P$5:$P$72)</f>
        <v>0</v>
      </c>
      <c r="O36" s="26">
        <f>COUNTIFS('MP F'!$D$5:$D$72,CLUBS!$B36,'MP F'!$Q$5:$Q$72,"&gt;0")+COUNTIFS('MP H'!$D$5:$D$72,CLUBS!$B36,'MP H'!$Q$5:$Q$72,"&gt;0")+COUNTIFS('PO F'!$D$5:$D$72,CLUBS!$B36,'PO F'!$Q$5:$Q$72,"&gt;0")+COUNTIFS('PO H'!$D$5:$D$72,CLUBS!$B36,'PO H'!$Q$5:$Q$72,"&gt;0")+COUNTIFS('PU F'!$D$5:$D$72,CLUBS!$B36,'PU F'!$Q$5:$Q$72,"&gt;0")+COUNTIFS('PU H'!$D$5:$D$72,CLUBS!$B36,'PU H'!$Q$5:$Q$72,"&gt;0")+COUNTIFS('BE F'!$D$5:$D$72,CLUBS!$B36,'BE F'!$Q$5:$Q$72,"&gt;0")+COUNTIFS('BE H'!$D$5:$D$72,CLUBS!$B36,'BE H'!$Q$5:$Q$72,"&gt;0")+COUNTIFS('MI F'!$D$5:$D$72,CLUBS!$B36,'MI F'!$Q$5:$Q$72,"&gt;0")+COUNTIFS('MI H'!$D$5:$D$72,CLUBS!$B36,'MI H'!$Q$5:$Q$72,"&gt;0")+COUNTIFS('CA F'!$D$5:$D$72,CLUBS!$B36,'CA F'!$Q$5:$Q$72,"&gt;0")+COUNTIFS('CA H'!$D$5:$D$72,CLUBS!$B36,'CA H'!$Q$5:$Q$72,"&gt;0")+COUNTIFS('JU F'!$D$5:$D$72,CLUBS!$B36,'JU F'!$Q$5:$Q$72,"&gt;0")+COUNTIFS('JU H'!$D$5:$D$72,CLUBS!$B36,'JU H'!$Q$5:$Q$72,"&gt;0")</f>
        <v>0</v>
      </c>
      <c r="P36" s="26">
        <f>SUMIF('MP F'!$D$5:$D$72,CLUBS!$B36,'MP F'!$R$5:$R$72)+SUMIF('MP H'!$D$5:$D$72,CLUBS!$B36,'MP H'!$R$5:$R$72)+SUMIF('PO F'!$D$5:$D$72,CLUBS!$B36,'PO F'!$R$5:$R$72)+SUMIF('PO H'!$D$5:$D$72,CLUBS!$B36,'PO H'!$R$5:$R$72)+SUMIF('PU F'!$D$5:$D$72,CLUBS!$B36,'PU F'!$R$5:$R$72)+SUMIF('PU H'!$D$5:$D$72,CLUBS!$B36,'PU H'!$R$5:$R$72)+SUMIF('BE F'!$D$5:$D$72,CLUBS!$B36,'BE F'!$R$5:$R$72)+SUMIF('BE H'!$D$5:$D$72,CLUBS!$B36,'BE H'!$R$5:$R$72)+SUMIF('MI F'!$D$5:$D$72,CLUBS!$B36,'MI F'!$R$5:$R$72)+SUMIF('MI H'!$D$5:$D$72,CLUBS!$B36,'MI H'!$R$5:$R$72)+SUMIF('CA F'!$D$5:$D$72,CLUBS!$B36,'CA F'!$R$5:$R$72)+SUMIF('CA H'!$D$5:$D$72,CLUBS!$B36,'CA H'!$R$5:$R$72)+SUMIF('JU F'!$D$5:$D$72,CLUBS!$B36,'JU F'!$R$5:$R$72)+SUMIF('JU H'!$D$5:$D$72,CLUBS!$B36,'JU H'!$R$5:$R$72)</f>
        <v>0</v>
      </c>
      <c r="Q36" s="67">
        <f>COUNTIFS('MP F'!$D$5:$D$72,CLUBS!$B36,'MP F'!$S$5:$S$72,"&gt;0")+COUNTIFS('MP H'!$D$5:$D$72,CLUBS!$B36,'MP H'!$S$5:$S$72,"&gt;0")+COUNTIFS('PO F'!$D$5:$D$72,CLUBS!$B36,'PO F'!$S$5:$S$72,"&gt;0")+COUNTIFS('PO H'!$D$5:$D$72,CLUBS!$B36,'PO H'!$S$5:$S$72,"&gt;0")+COUNTIFS('PU F'!$D$5:$D$72,CLUBS!$B36,'PU F'!$S$5:$S$72,"&gt;0")+COUNTIFS('PU H'!$D$5:$D$72,CLUBS!$B36,'PU H'!$S$5:$S$72,"&gt;0")+COUNTIFS('BE F'!$D$5:$D$72,CLUBS!$B36,'BE F'!$S$5:$S$72,"&gt;0")+COUNTIFS('BE H'!$D$5:$D$72,CLUBS!$B36,'BE H'!$S$5:$S$72,"&gt;0")+COUNTIFS('MI F'!$D$5:$D$72,CLUBS!$B36,'MI F'!$S$5:$S$72,"&gt;0")+COUNTIFS('MI H'!$D$5:$D$72,CLUBS!$B36,'MI H'!$S$5:$S$72,"&gt;0")+COUNTIFS('CA F'!$D$5:$D$72,CLUBS!$B36,'CA F'!$S$5:$S$72,"&gt;0")+COUNTIFS('CA H'!$D$5:$D$72,CLUBS!$B36,'CA H'!$S$5:$S$72,"&gt;0")+COUNTIFS('JU F'!$D$5:$D$72,CLUBS!$B36,'JU F'!$S$5:$S$72,"&gt;0")+COUNTIFS('JU H'!$D$5:$D$72,CLUBS!$B36,'JU H'!$S$5:$S$72,"&gt;0")</f>
        <v>0</v>
      </c>
      <c r="R36" s="67">
        <f>SUMIF('MP F'!$D$5:$D$72,CLUBS!$B36,'MP F'!$T$5:$T$72)+SUMIF('MP H'!$D$5:$D$72,CLUBS!$B36,'MP H'!$T$5:$T$72)+SUMIF('PO F'!$D$5:$D$72,CLUBS!$B36,'PO F'!$T$5:$T$72)+SUMIF('PO H'!$D$5:$D$72,CLUBS!$B36,'PO H'!$T$5:$T$72)+SUMIF('PU F'!$D$5:$D$72,CLUBS!$B36,'PU F'!$T$5:$T$72)+SUMIF('PU H'!$D$5:$D$72,CLUBS!$B36,'PU H'!$T$5:$T$72)+SUMIF('BE F'!$D$5:$D$72,CLUBS!$B36,'BE F'!$T$5:$T$72)+SUMIF('BE H'!$D$5:$D$72,CLUBS!$B36,'BE H'!$T$5:$T$72)+SUMIF('MI F'!$D$5:$D$72,CLUBS!$B36,'MI F'!$T$5:$T$72)+SUMIF('MI H'!$D$5:$D$72,CLUBS!$B36,'MI H'!$T$5:$T$72)+SUMIF('CA F'!$D$5:$D$72,CLUBS!$B36,'CA F'!$T$5:$T$72)+SUMIF('CA H'!$D$5:$D$72,CLUBS!$B36,'CA H'!$T$5:$T$72)+SUMIF('JU F'!$D$5:$D$72,CLUBS!$B36,'JU F'!$T$5:$T$72)+SUMIF('JU H'!$D$5:$D$72,CLUBS!$B36,'JU H'!$T$5:$T$72)</f>
        <v>0</v>
      </c>
      <c r="S36" s="26">
        <f>COUNTIFS('MP F'!$D$5:$D$72,CLUBS!$B36,'MP F'!$U$5:$U$72,"&gt;0")+COUNTIFS('MP H'!$D$5:$D$72,CLUBS!$B36,'MP H'!$U$5:$U$72,"&gt;0")+COUNTIFS('PO F'!$D$5:$D$72,CLUBS!$B36,'PO F'!$U$5:$U$72,"&gt;0")+COUNTIFS('PO H'!$D$5:$D$72,CLUBS!$B36,'PO H'!$U$5:$U$72,"&gt;0")+COUNTIFS('PU F'!$D$5:$D$72,CLUBS!$B36,'PU F'!$U$5:$U$72,"&gt;0")+COUNTIFS('PU H'!$D$5:$D$72,CLUBS!$B36,'PU H'!$U$5:$U$72,"&gt;0")+COUNTIFS('BE F'!$D$5:$D$72,CLUBS!$B36,'BE F'!$U$5:$U$72,"&gt;0")+COUNTIFS('BE H'!$D$5:$D$72,CLUBS!$B36,'BE H'!$U$5:$U$72,"&gt;0")+COUNTIFS('MI F'!$D$5:$D$72,CLUBS!$B36,'MI F'!$U$5:$U$72,"&gt;0")+COUNTIFS('MI H'!$D$5:$D$72,CLUBS!$B36,'MI H'!$U$5:$U$72,"&gt;0")+COUNTIFS('CA F'!$D$5:$D$72,CLUBS!$B36,'CA F'!$U$5:$U$72,"&gt;0")+COUNTIFS('CA H'!$D$5:$D$72,CLUBS!$B36,'CA H'!$U$5:$U$72,"&gt;0")+COUNTIFS('JU F'!$D$5:$D$72,CLUBS!$B36,'JU F'!$U$5:$U$72,"&gt;0")+COUNTIFS('JU H'!$D$5:$D$72,CLUBS!$B36,'JU H'!$U$5:$U$72,"&gt;0")</f>
        <v>0</v>
      </c>
      <c r="T36" s="26">
        <f>SUMIF('MP F'!$D$5:$D$72,CLUBS!$B36,'MP F'!$V$5:$V$72)+SUMIF('MP H'!$D$5:$D$72,CLUBS!$B36,'MP H'!$V$5:$V$72)+SUMIF('PO F'!$D$5:$D$72,CLUBS!$B36,'PO F'!$V$5:$V$72)+SUMIF('PO H'!$D$5:$D$72,CLUBS!$B36,'PO H'!$V$5:$V$72)+SUMIF('PU F'!$D$5:$D$72,CLUBS!$B36,'PU F'!$V$5:$V$72)+SUMIF('PU H'!$D$5:$D$72,CLUBS!$B36,'PU H'!$V$5:$V$72)+SUMIF('BE F'!$D$5:$D$72,CLUBS!$B36,'BE F'!$V$5:$V$72)+SUMIF('BE H'!$D$5:$D$72,CLUBS!$B36,'BE H'!$V$5:$V$72)+SUMIF('MI F'!$D$5:$D$72,CLUBS!$B36,'MI F'!$V$5:$V$72)+SUMIF('MI H'!$D$5:$D$72,CLUBS!$B36,'MI H'!$V$5:$V$72)+SUMIF('CA F'!$D$5:$D$72,CLUBS!$B36,'CA F'!$V$5:$V$72)+SUMIF('CA H'!$D$5:$D$72,CLUBS!$B36,'CA H'!$V$5:$V$72)+SUMIF('JU F'!$D$5:$D$72,CLUBS!$B36,'JU F'!$V$5:$V$72)+SUMIF('JU H'!$D$5:$D$72,CLUBS!$B36,'JU H'!$V$5:$V$72)</f>
        <v>0</v>
      </c>
      <c r="U36" s="67">
        <f>COUNTIFS('MP F'!$D$5:$D$72,CLUBS!$B36,'MP F'!$W$5:$W$72,"&gt;0")+COUNTIFS('MP H'!$D$5:$D$72,CLUBS!$B36,'MP H'!$W$5:$W$72,"&gt;0")+COUNTIFS('PO F'!$D$5:$D$72,CLUBS!$B36,'PO F'!$W$5:$W$72,"&gt;0")+COUNTIFS('PO H'!$D$5:$D$72,CLUBS!$B36,'PO H'!$W$5:$W$72,"&gt;0")+COUNTIFS('PU F'!$D$5:$D$72,CLUBS!$B36,'PU F'!$W$5:$W$72,"&gt;0")+COUNTIFS('PU H'!$D$5:$D$72,CLUBS!$B36,'PU H'!$W$5:$W$72,"&gt;0")+COUNTIFS('BE F'!$D$5:$D$72,CLUBS!$B36,'BE F'!$W$5:$W$72,"&gt;0")+COUNTIFS('BE H'!$D$5:$D$72,CLUBS!$B36,'BE H'!$W$5:$W$72,"&gt;0")+COUNTIFS('MI F'!$D$5:$D$72,CLUBS!$B36,'MI F'!$W$5:$W$72,"&gt;0")+COUNTIFS('MI H'!$D$5:$D$72,CLUBS!$B36,'MI H'!$W$5:$W$72,"&gt;0")+COUNTIFS('CA F'!$D$5:$D$72,CLUBS!$B36,'CA F'!$W$5:$W$72,"&gt;0")+COUNTIFS('CA H'!$D$5:$D$72,CLUBS!$B36,'CA H'!$W$5:$W$72,"&gt;0")+COUNTIFS('JU F'!$D$5:$D$72,CLUBS!$B36,'JU F'!$W$5:$W$72,"&gt;0")+COUNTIFS('JU H'!$D$5:$D$72,CLUBS!$B36,'JU H'!$W$5:$W$72,"&gt;0")</f>
        <v>0</v>
      </c>
      <c r="V36" s="67">
        <f>SUMIF('MP F'!$D$5:$D$72,CLUBS!$B36,'MP F'!$X$5:$X$72)+SUMIF('MP H'!$D$5:$D$72,CLUBS!$B36,'MP H'!$X$5:$X$72)+SUMIF('PO F'!$D$5:$D$72,CLUBS!$B36,'PO F'!$X$5:$X$72)+SUMIF('PO H'!$D$5:$D$72,CLUBS!$B36,'PO H'!$X$5:$X$72)+SUMIF('PU F'!$D$5:$D$72,CLUBS!$B36,'PU F'!$X$5:$X$72)+SUMIF('PU H'!$D$5:$D$72,CLUBS!$B36,'PU H'!$X$5:$X$72)+SUMIF('BE F'!$D$5:$D$72,CLUBS!$B36,'BE F'!$X$5:$X$72)+SUMIF('BE H'!$D$5:$D$72,CLUBS!$B36,'BE H'!$X$5:$X$72)+SUMIF('MI F'!$D$5:$D$72,CLUBS!$B36,'MI F'!$X$5:$X$72)+SUMIF('MI H'!$D$5:$D$72,CLUBS!$B36,'MI H'!$X$5:$X$72)+SUMIF('CA F'!$D$5:$D$72,CLUBS!$B36,'CA F'!$X$5:$X$72)+SUMIF('CA H'!$D$5:$D$72,CLUBS!$B36,'CA H'!$X$5:$X$72)+SUMIF('JU F'!$D$5:$D$72,CLUBS!$B36,'JU F'!$X$5:$X$72)+SUMIF('JU H'!$D$5:$D$72,CLUBS!$B36,'JU H'!$X$5:$X$72)</f>
        <v>0</v>
      </c>
      <c r="W36" s="26">
        <f>COUNTIFS('MP F'!$D$5:$D$72,CLUBS!$B36,'MP F'!$Y$5:$Y$72,"&gt;0")+COUNTIFS('MP H'!$D$5:$D$72,CLUBS!$B36,'MP H'!$Y$5:$Y$72,"&gt;0")+COUNTIFS('PO F'!$D$5:$D$72,CLUBS!$B36,'PO F'!$Y$5:$Y$72,"&gt;0")+COUNTIFS('PO H'!$D$5:$D$72,CLUBS!$B36,'PO H'!$Y$5:$Y$72,"&gt;0")+COUNTIFS('PU F'!$D$5:$D$72,CLUBS!$B36,'PU F'!$Y$5:$Y$72,"&gt;0")+COUNTIFS('PU H'!$D$5:$D$72,CLUBS!$B36,'PU H'!$Y$5:$Y$72,"&gt;0")+COUNTIFS('BE F'!$D$5:$D$72,CLUBS!$B36,'BE F'!$Y$5:$Y$72,"&gt;0")+COUNTIFS('BE H'!$D$5:$D$72,CLUBS!$B36,'BE H'!$Y$5:$Y$72,"&gt;0")+COUNTIFS('MI F'!$D$5:$D$72,CLUBS!$B36,'MI F'!$Y$5:$Y$72,"&gt;0")+COUNTIFS('MI H'!$D$5:$D$72,CLUBS!$B36,'MI H'!$Y$5:$Y$72,"&gt;0")+COUNTIFS('CA F'!$D$5:$D$72,CLUBS!$B36,'CA F'!$Y$5:$Y$72,"&gt;0")+COUNTIFS('CA H'!$D$5:$D$72,CLUBS!$B36,'CA H'!$Y$5:$Y$72,"&gt;0")+COUNTIFS('JU F'!$D$5:$D$72,CLUBS!$B36,'JU F'!$Y$5:$Y$72,"&gt;0")+COUNTIFS('JU H'!$D$5:$D$72,CLUBS!$B36,'JU H'!$Y$5:$Y$72,"&gt;0")</f>
        <v>0</v>
      </c>
      <c r="X36" s="26">
        <f>SUMIF('MP F'!$D$5:$D$72,CLUBS!$B36,'MP F'!$Z$5:$Z$72)+SUMIF('MP H'!$D$5:$D$72,CLUBS!$B36,'MP H'!$Z$5:$Z$72)+SUMIF('PO F'!$D$5:$D$72,CLUBS!$B36,'PO F'!$Z$5:$Z$72)+SUMIF('PO H'!$D$5:$D$72,CLUBS!$B36,'PO H'!$Z$5:$Z$72)+SUMIF('PU F'!$D$5:$D$72,CLUBS!$B36,'PU F'!$Z$5:$Z$72)+SUMIF('PU H'!$D$5:$D$72,CLUBS!$B36,'PU H'!$Z$5:$Z$72)+SUMIF('BE F'!$D$5:$D$72,CLUBS!$B36,'BE F'!$Z$5:$Z$72)+SUMIF('BE H'!$D$5:$D$72,CLUBS!$B36,'BE H'!$Z$5:$Z$72)+SUMIF('MI F'!$D$5:$D$72,CLUBS!$B36,'MI F'!$Z$5:$Z$72)+SUMIF('MI H'!$D$5:$D$72,CLUBS!$B36,'MI H'!$Z$5:$Z$72)+SUMIF('CA F'!$D$5:$D$72,CLUBS!$B36,'CA F'!$Z$5:$Z$72)+SUMIF('CA H'!$D$5:$D$72,CLUBS!$B36,'CA H'!$Z$5:$Z$72)+SUMIF('JU F'!$D$5:$D$72,CLUBS!$B36,'JU F'!$Z$5:$Z$72)+SUMIF('JU H'!$D$5:$D$72,CLUBS!$B36,'JU H'!$Z$5:$Z$72)</f>
        <v>0</v>
      </c>
      <c r="Y36" s="26">
        <f>COUNTIFS('MP F'!$D$5:$D$72,CLUBS!$B36,'MP F'!$AA$5:$AA$72,"&gt;0")+COUNTIFS('MP H'!$D$5:$D$72,CLUBS!$B36,'MP H'!$AA$5:$AA$72,"&gt;0")+COUNTIFS('PO F'!$D$5:$D$72,CLUBS!$B36,'PO F'!$AA$5:$AA$72,"&gt;0")+COUNTIFS('PO H'!$D$5:$D$72,CLUBS!$B36,'PO H'!$AA$5:$AA$72,"&gt;0")+COUNTIFS('PU F'!$D$5:$D$72,CLUBS!$B36,'PU F'!$AA$5:$AA$72,"&gt;0")+COUNTIFS('PU H'!$D$5:$D$72,CLUBS!$B36,'PU H'!$AA$5:$AA$72,"&gt;0")+COUNTIFS('BE F'!$D$5:$D$72,CLUBS!$B36,'BE F'!$AA$5:$AA$72,"&gt;0")+COUNTIFS('BE H'!$D$5:$D$72,CLUBS!$B36,'BE H'!$AA$5:$AA$72,"&gt;0")+COUNTIFS('MI F'!$D$5:$D$72,CLUBS!$B36,'MI F'!$AA$5:$AA$72,"&gt;0")+COUNTIFS('MI H'!$D$5:$D$72,CLUBS!$B36,'MI H'!$AA$5:$AA$72,"&gt;0")+COUNTIFS('CA F'!$D$5:$D$72,CLUBS!$B36,'CA F'!$AA$5:$AA$72,"&gt;0")+COUNTIFS('CA H'!$D$5:$D$72,CLUBS!$B36,'CA H'!$AA$5:$AA$72,"&gt;0")+COUNTIFS('JU F'!$D$5:$D$72,CLUBS!$B36,'JU F'!$AA$5:$AA$72,"&gt;0")+COUNTIFS('JU H'!$D$5:$D$72,CLUBS!$B36,'JU H'!$AA$5:$AA$72,"&gt;0")</f>
        <v>0</v>
      </c>
      <c r="Z36" s="26">
        <f>SUMIF('MP F'!$D$5:$D$72,CLUBS!$B36,'MP F'!$AB$5:$AB$72)+SUMIF('MP H'!$D$5:$D$72,CLUBS!$B36,'MP H'!$AB$5:$AB$72)+SUMIF('PO F'!$D$5:$D$72,CLUBS!$B36,'PO F'!$AB$5:$AB$72)+SUMIF('PO H'!$D$5:$D$72,CLUBS!$B36,'PO H'!$AB$5:$AB$72)+SUMIF('PU F'!$D$5:$D$72,CLUBS!$B36,'PU F'!$AB$5:$AB$72)+SUMIF('PU H'!$D$5:$D$72,CLUBS!$B36,'PU H'!$AB$5:$AB$72)+SUMIF('BE F'!$D$5:$D$72,CLUBS!$B36,'BE F'!$AB$5:$AB$72)+SUMIF('BE H'!$D$5:$D$72,CLUBS!$B36,'BE H'!$AB$5:$AB$72)+SUMIF('MI F'!$D$5:$D$72,CLUBS!$B36,'MI F'!$AB$5:$AB$72)+SUMIF('MI H'!$D$5:$D$72,CLUBS!$B36,'MI H'!$AB$5:$AB$72)+SUMIF('CA F'!$D$5:$D$72,CLUBS!$B36,'CA F'!$AB$5:$AB$72)+SUMIF('CA H'!$D$5:$D$72,CLUBS!$B36,'CA H'!$AB$5:$AB$72)+SUMIF('JU F'!$D$5:$D$72,CLUBS!$B36,'JU F'!$AB$5:$AB$72)+SUMIF('JU H'!$D$5:$D$72,CLUBS!$B36,'JU H'!$AB$5:$AB$72)</f>
        <v>0</v>
      </c>
      <c r="AA36" s="26">
        <f>COUNTIFS('MP F'!$D$5:$D$72,CLUBS!$B36,'MP F'!$AC$5:$AC$72,"&gt;0")+COUNTIFS('MP H'!$D$5:$D$72,CLUBS!$B36,'MP H'!$AC$5:$AC$72,"&gt;0")+COUNTIFS('PO F'!$D$5:$D$72,CLUBS!$B36,'PO F'!$AC$5:$AC$72,"&gt;0")+COUNTIFS('PO H'!$D$5:$D$72,CLUBS!$B36,'PO H'!$AC$5:$AC$72,"&gt;0")+COUNTIFS('PU F'!$D$5:$D$72,CLUBS!$B36,'PU F'!$AC$5:$AC$72,"&gt;0")+COUNTIFS('PU H'!$D$5:$D$72,CLUBS!$B36,'PU H'!$AC$5:$AC$72,"&gt;0")+COUNTIFS('BE F'!$D$5:$D$72,CLUBS!$B36,'BE F'!$AC$5:$AC$72,"&gt;0")+COUNTIFS('BE H'!$D$5:$D$72,CLUBS!$B36,'BE H'!$AC$5:$AC$72,"&gt;0")+COUNTIFS('MI F'!$D$5:$D$72,CLUBS!$B36,'MI F'!$AC$5:$AC$72,"&gt;0")+COUNTIFS('MI H'!$D$5:$D$72,CLUBS!$B36,'MI H'!$AC$5:$AC$72,"&gt;0")+COUNTIFS('CA F'!$D$5:$D$72,CLUBS!$B36,'CA F'!$AC$5:$AC$72,"&gt;0")+COUNTIFS('CA H'!$D$5:$D$72,CLUBS!$B36,'CA H'!$AC$5:$AC$72,"&gt;0")+COUNTIFS('JU F'!$D$5:$D$72,CLUBS!$B36,'JU F'!$AC$5:$AC$72,"&gt;0")+COUNTIFS('JU H'!$D$5:$D$72,CLUBS!$B36,'JU H'!$AC$5:$AC$72,"&gt;0")</f>
        <v>0</v>
      </c>
      <c r="AB36" s="26">
        <f>SUMIF('MP F'!$D$5:$D$72,CLUBS!$B36,'MP F'!$AD$5:$AD$72)+SUMIF('MP H'!$D$5:$D$72,CLUBS!$B36,'MP H'!$AD$5:$AD$72)+SUMIF('PO F'!$D$5:$D$72,CLUBS!$B36,'PO F'!$AD$5:$AD$72)+SUMIF('PO H'!$D$5:$D$72,CLUBS!$B36,'PO H'!$AD$5:$AD$72)+SUMIF('PU F'!$D$5:$D$72,CLUBS!$B36,'PU F'!$AD$5:$AD$72)+SUMIF('PU H'!$D$5:$D$72,CLUBS!$B36,'PU H'!$AD$5:$AD$72)+SUMIF('BE F'!$D$5:$D$72,CLUBS!$B36,'BE F'!$AD$5:$AD$72)+SUMIF('BE H'!$D$5:$D$72,CLUBS!$B36,'BE H'!$AD$5:$AD$72)+SUMIF('MI F'!$D$5:$D$72,CLUBS!$B36,'MI F'!$AD$5:$AD$72)+SUMIF('MI H'!$D$5:$D$72,CLUBS!$B36,'MI H'!$AD$5:$AD$72)+SUMIF('CA F'!$D$5:$D$72,CLUBS!$B36,'CA F'!$AD$5:$AD$72)+SUMIF('CA H'!$D$5:$D$72,CLUBS!$B36,'CA H'!$AD$5:$AD$72)+SUMIF('JU F'!$D$5:$D$72,CLUBS!$B36,'JU F'!$AD$5:$AD$72)+SUMIF('JU H'!$D$5:$D$72,CLUBS!$B36,'JU H'!$AD$5:$AD$72)</f>
        <v>0</v>
      </c>
      <c r="AC36" s="26">
        <f>COUNTIFS('MP F'!$D$5:$D$72,CLUBS!$B36,'MP F'!$AE$5:$AE$72,"&gt;0")+COUNTIFS('MP H'!$D$5:$D$72,CLUBS!$B36,'MP H'!$AE$5:$AE$72,"&gt;0")+COUNTIFS('PO F'!$D$5:$D$72,CLUBS!$B36,'PO F'!$AE$5:$AE$72,"&gt;0")+COUNTIFS('PO H'!$D$5:$D$72,CLUBS!$B36,'PO H'!$AE$5:$AE$72,"&gt;0")+COUNTIFS('PU F'!$D$5:$D$72,CLUBS!$B36,'PU F'!$AE$5:$AE$72,"&gt;0")+COUNTIFS('PU H'!$D$5:$D$72,CLUBS!$B36,'PU H'!$AE$5:$AE$72,"&gt;0")+COUNTIFS('BE F'!$D$5:$D$72,CLUBS!$B36,'BE F'!$AE$5:$AE$72,"&gt;0")+COUNTIFS('BE H'!$D$5:$D$72,CLUBS!$B36,'BE H'!$AE$5:$AE$72,"&gt;0")+COUNTIFS('MI F'!$D$5:$D$72,CLUBS!$B36,'MI F'!$AE$5:$AE$72,"&gt;0")+COUNTIFS('MI H'!$D$5:$D$72,CLUBS!$B36,'MI H'!$AE$5:$AE$72,"&gt;0")+COUNTIFS('CA F'!$D$5:$D$72,CLUBS!$B36,'CA F'!$AE$5:$AE$72,"&gt;0")+COUNTIFS('CA H'!$D$5:$D$72,CLUBS!$B36,'CA H'!$AE$5:$AE$72,"&gt;0")+COUNTIFS('JU F'!$D$5:$D$72,CLUBS!$B36,'JU F'!$AE$5:$AE$72,"&gt;0")+COUNTIFS('JU H'!$D$5:$D$72,CLUBS!$B36,'JU H'!$AE$5:$AE$72,"&gt;0")</f>
        <v>0</v>
      </c>
      <c r="AD36" s="26">
        <f>SUMIF('MP F'!$D$5:$D$72,CLUBS!$B36,'MP F'!$AF$5:$AF$72)+SUMIF('MP H'!$D$5:$D$72,CLUBS!$B36,'MP H'!$AF$5:$AF$72)+SUMIF('PO F'!$D$5:$D$72,CLUBS!$B36,'PO F'!$AF$5:$AF$72)+SUMIF('PO H'!$D$5:$D$72,CLUBS!$B36,'PO H'!$AF$5:$AF$72)+SUMIF('PU F'!$D$5:$D$72,CLUBS!$B36,'PU F'!$AF$5:$AF$72)+SUMIF('PU H'!$D$5:$D$72,CLUBS!$B36,'PU H'!$AF$5:$AF$72)+SUMIF('BE F'!$D$5:$D$72,CLUBS!$B36,'BE F'!$AF$5:$AF$72)+SUMIF('BE H'!$D$5:$D$72,CLUBS!$B36,'BE H'!$AF$5:$AF$72)+SUMIF('MI F'!$D$5:$D$72,CLUBS!$B36,'MI F'!$AF$5:$AF$72)+SUMIF('MI H'!$D$5:$D$72,CLUBS!$B36,'MI H'!$AF$5:$AF$72)+SUMIF('CA F'!$D$5:$D$72,CLUBS!$B36,'CA F'!$AF$5:$AF$72)+SUMIF('CA H'!$D$5:$D$72,CLUBS!$B36,'CA H'!$AF$5:$AF$72)+SUMIF('JU F'!$D$5:$D$72,CLUBS!$B36,'JU F'!$AF$5:$AF$72)+SUMIF('JU H'!$D$5:$D$72,CLUBS!$B36,'JU H'!$AF$5:$AF$72)</f>
        <v>0</v>
      </c>
      <c r="AE36" s="26">
        <f>COUNTIFS('MP F'!$D$5:$D$72,CLUBS!$B36,'MP F'!$AG$5:$AG$72,"&gt;0")+COUNTIFS('MP H'!$D$5:$D$72,CLUBS!$B36,'MP H'!$AG$5:$AG$72,"&gt;0")+COUNTIFS('PO F'!$D$5:$D$72,CLUBS!$B36,'PO F'!$AG$5:$AG$72,"&gt;0")+COUNTIFS('PO H'!$D$5:$D$72,CLUBS!$B36,'PO H'!$AG$5:$AG$72,"&gt;0")+COUNTIFS('PU F'!$D$5:$D$72,CLUBS!$B36,'PU F'!$AG$5:$AG$72,"&gt;0")+COUNTIFS('PU H'!$D$5:$D$72,CLUBS!$B36,'PU H'!$AG$5:$AG$72,"&gt;0")+COUNTIFS('BE F'!$D$5:$D$72,CLUBS!$B36,'BE F'!$AG$5:$AG$72,"&gt;0")+COUNTIFS('BE H'!$D$5:$D$72,CLUBS!$B36,'BE H'!$AG$5:$AG$72,"&gt;0")+COUNTIFS('MI F'!$D$5:$D$72,CLUBS!$B36,'MI F'!$AG$5:$AG$72,"&gt;0")+COUNTIFS('MI H'!$D$5:$D$72,CLUBS!$B36,'MI H'!$AG$5:$AG$72,"&gt;0")+COUNTIFS('CA F'!$D$5:$D$72,CLUBS!$B36,'CA F'!$AG$5:$AG$72,"&gt;0")+COUNTIFS('CA H'!$D$5:$D$72,CLUBS!$B36,'CA H'!$AG$5:$AG$72,"&gt;0")+COUNTIFS('JU F'!$D$5:$D$72,CLUBS!$B36,'JU F'!$AG$5:$AG$72,"&gt;0")+COUNTIFS('JU H'!$D$5:$D$72,CLUBS!$B36,'JU H'!$AG$5:$AG$72,"&gt;0")</f>
        <v>0</v>
      </c>
      <c r="AF36" s="26">
        <f>SUMIF('MP F'!$D$5:$D$72,CLUBS!$B36,'MP F'!$AH$5:$AH$72)+SUMIF('MP H'!$D$5:$D$72,CLUBS!$B36,'MP H'!$AH$5:$AH$72)+SUMIF('PO F'!$D$5:$D$72,CLUBS!$B36,'PO F'!$AH$5:$AH$72)+SUMIF('PO H'!$D$5:$D$72,CLUBS!$B36,'PO H'!$AH$5:$AH$72)+SUMIF('PU F'!$D$5:$D$72,CLUBS!$B36,'PU F'!$AH$5:$AH$72)+SUMIF('PU H'!$D$5:$D$72,CLUBS!$B36,'PU H'!$AH$5:$AH$72)+SUMIF('BE F'!$D$5:$D$72,CLUBS!$B36,'BE F'!$AH$5:$AH$72)+SUMIF('BE H'!$D$5:$D$72,CLUBS!$B36,'BE H'!$AH$5:$AH$72)+SUMIF('MI F'!$D$5:$D$72,CLUBS!$B36,'MI F'!$AH$5:$AH$72)+SUMIF('MI H'!$D$5:$D$72,CLUBS!$B36,'MI H'!$AH$5:$AH$72)+SUMIF('CA F'!$D$5:$D$72,CLUBS!$B36,'CA F'!$AH$5:$AH$72)+SUMIF('CA H'!$D$5:$D$72,CLUBS!$B36,'CA H'!$AH$5:$AH$72)+SUMIF('JU F'!$D$5:$D$72,CLUBS!$B36,'JU F'!$AH$5:$AH$72)+SUMIF('JU H'!$D$5:$D$72,CLUBS!$B36,'JU H'!$AH$5:$AH$72)</f>
        <v>0</v>
      </c>
      <c r="AG36" s="16">
        <f t="shared" si="2"/>
        <v>0</v>
      </c>
      <c r="AH36" s="28">
        <f t="shared" si="3"/>
        <v>0</v>
      </c>
      <c r="AI36" s="29">
        <f t="shared" si="4"/>
        <v>0</v>
      </c>
      <c r="AJ36" s="14">
        <f>COUNTIF('Licenciés Jeunes 2023'!F:F,CLUBS!B36)</f>
        <v>0</v>
      </c>
      <c r="AK36" s="27">
        <f t="shared" si="5"/>
        <v>0</v>
      </c>
      <c r="AL36" s="22"/>
    </row>
    <row r="37" spans="1:42" ht="13.5">
      <c r="A37" s="30"/>
      <c r="B37" s="16" t="s">
        <v>7</v>
      </c>
      <c r="C37" s="14">
        <f>COUNTIFS('MP F'!$D$5:$D$72,CLUBS!$B37,'MP F'!$E$5:$E$72,"&gt;0")+COUNTIFS('MP H'!$D$5:$D$72,CLUBS!$B37,'MP H'!$E$5:$E$72,"&gt;0")+COUNTIFS('PO F'!$D$5:$D$72,CLUBS!$B37,'PO F'!$E$5:$E$72,"&gt;0")+COUNTIFS('PO H'!$D$5:$D$72,CLUBS!$B37,'PO H'!$E$5:$E$72,"&gt;0")+COUNTIFS('PU F'!$D$5:$D$72,CLUBS!$B37,'PU F'!$E$5:$E$72,"&gt;0")+COUNTIFS('PU H'!$D$5:$D$72,CLUBS!$B37,'PU H'!$E$5:$E$72,"&gt;0")+COUNTIFS('BE F'!$D$5:$D$72,CLUBS!$B37,'BE F'!$E$5:$E$72,"&gt;0")+COUNTIFS('BE H'!$D$5:$D$72,CLUBS!$B37,'BE H'!$E$5:$E$72,"&gt;0")+COUNTIFS('MI F'!$D$5:$D$72,CLUBS!$B37,'MI F'!$E$5:$E$72,"&gt;0")+COUNTIFS('MI H'!$D$5:$D$72,CLUBS!$B37,'MI H'!$E$5:$E$72,"&gt;0")+COUNTIFS('CA F'!$D$5:$D$72,CLUBS!$B37,'CA F'!$E$5:$E$72,"&gt;0")+COUNTIFS('CA H'!$D$5:$D$72,CLUBS!$B37,'CA H'!$E$5:$E$72,"&gt;0")+COUNTIFS('JU F'!$D$5:$D$72,CLUBS!$B37,'JU F'!$E$5:$E$72,"&gt;0")+COUNTIFS('JU H'!$D$5:$D$72,CLUBS!$B37,'JU H'!$E$5:$E$72,"&gt;0")</f>
        <v>0</v>
      </c>
      <c r="D37" s="27">
        <f>SUMIF('MP F'!$D$5:$D$72,CLUBS!$B37,'MP F'!$F$5:$F$72)+SUMIF('MP H'!$D$5:$D$72,CLUBS!$B37,'MP H'!$F$5:$F$72)+SUMIF('PO F'!$D$5:$D$72,CLUBS!$B37,'PO F'!$F$5:$F$72)+SUMIF('PO H'!$D$5:$D$72,CLUBS!$B37,'PO H'!$F$5:$F$72)+SUMIF('PU F'!$D$5:$D$72,CLUBS!$B37,'PU F'!$F$5:$F$72)+SUMIF('PU H'!$D$5:$D$72,CLUBS!$B37,'PU H'!$F$5:$F$72)+SUMIF('BE F'!$D$5:$D$72,CLUBS!$B37,'BE F'!$F$5:$F$72)+SUMIF('BE H'!$D$5:$D$72,CLUBS!$B37,'BE H'!$F$5:$F$72)+SUMIF('MI F'!$D$5:$D$72,CLUBS!$B37,'MI F'!$F$5:$F$72)+SUMIF('MI H'!$D$5:$D$72,CLUBS!$B37,'MI H'!$F$5:$F$72)+SUMIF('CA F'!$D$5:$D$72,CLUBS!$B37,'CA F'!$F$5:$F$72)+SUMIF('CA H'!$D$5:$D$72,CLUBS!$B37,'CA H'!$F$5:$F$72)+SUMIF('JU F'!$D$5:$D$72,CLUBS!$B37,'JU F'!$F$5:$F$72)+SUMIF('JU H'!$D$5:$D$72,CLUBS!$B37,'JU H'!$F$5:$F$72)</f>
        <v>0</v>
      </c>
      <c r="E37" s="67">
        <f>COUNTIFS('MP F'!$D$5:$D$72,CLUBS!$B37,'MP F'!$G$5:$G$72,"&gt;0")+COUNTIFS('MP H'!$D$5:$D$72,CLUBS!$B37,'MP H'!$G$5:$G$72,"&gt;0")+COUNTIFS('PO F'!$D$5:$D$72,CLUBS!$B37,'PO F'!$G$5:$G$72,"&gt;0")+COUNTIFS('PO H'!$D$5:$D$72,CLUBS!$B37,'PO H'!$G$5:$G$72,"&gt;0")+COUNTIFS('PU F'!$D$5:$D$72,CLUBS!$B37,'PU F'!$G$5:$G$72,"&gt;0")+COUNTIFS('PU H'!$D$5:$D$72,CLUBS!$B37,'PU H'!$G$5:$G$72,"&gt;0")+COUNTIFS('BE F'!$D$5:$D$72,CLUBS!$B37,'BE F'!$G$5:$G$72,"&gt;0")+COUNTIFS('BE H'!$D$5:$D$72,CLUBS!$B37,'BE H'!$G$5:$G$72,"&gt;0")+COUNTIFS('MI F'!$D$5:$D$72,CLUBS!$B37,'MI F'!$G$5:$G$72,"&gt;0")+COUNTIFS('MI H'!$D$5:$D$72,CLUBS!$B37,'MI H'!$G$5:$G$72,"&gt;0")+COUNTIFS('CA F'!$D$5:$D$72,CLUBS!$B37,'CA F'!$G$5:$G$72,"&gt;0")+COUNTIFS('CA H'!$D$5:$D$72,CLUBS!$B37,'CA H'!$G$5:$G$72,"&gt;0")+COUNTIFS('JU F'!$D$5:$D$72,CLUBS!$B37,'JU F'!$G$5:$G$72,"&gt;0")+COUNTIFS('JU H'!$D$5:$D$72,CLUBS!$B37,'JU H'!$G$5:$G$72,"&gt;0")</f>
        <v>0</v>
      </c>
      <c r="F37" s="68">
        <f>SUMIF('MP F'!$D$5:$D$72,CLUBS!$B37,'MP F'!$H$5:$H$72)+SUMIF('MP H'!$D$5:$D$72,CLUBS!$B37,'MP H'!$H$5:$H$72)+SUMIF('PO F'!$D$5:$D$72,CLUBS!$B37,'PO F'!$H$5:$H$72)+SUMIF('PO H'!$D$5:$D$72,CLUBS!$B37,'PO H'!$H$5:$H$72)+SUMIF('PU F'!$D$5:$D$72,CLUBS!$B37,'PU F'!$H$5:$H$72)+SUMIF('PU H'!$D$5:$D$72,CLUBS!$B37,'PU H'!$H$5:$H$72)+SUMIF('BE F'!$D$5:$D$72,CLUBS!$B37,'BE F'!$H$5:$H$72)+SUMIF('BE H'!$D$5:$D$72,CLUBS!$B37,'BE H'!$H$5:$H$72)+SUMIF('MI F'!$D$5:$D$72,CLUBS!$B37,'MI F'!$H$5:$H$72)+SUMIF('MI H'!$D$5:$D$72,CLUBS!$B37,'MI H'!$H$5:$H$72)+SUMIF('CA F'!$D$5:$D$72,CLUBS!$B37,'CA F'!$H$5:$H$72)+SUMIF('CA H'!$D$5:$D$72,CLUBS!$B37,'CA H'!$H$5:$H$72)+SUMIF('JU F'!$D$5:$D$72,CLUBS!$B37,'JU F'!$H$5:$H$72)+SUMIF('JU H'!$D$5:$D$72,CLUBS!$B37,'JU H'!$H$5:$H$72)</f>
        <v>0</v>
      </c>
      <c r="G37" s="14">
        <f>COUNTIFS('MP F'!$D$5:$D$72,CLUBS!$B37,'MP F'!$I$5:$I$72,"&gt;0")+COUNTIFS('MP H'!$D$5:$D$72,CLUBS!$B37,'MP H'!$I$5:$I$72,"&gt;0")+COUNTIFS('PO F'!$D$5:$D$72,CLUBS!$B37,'PO F'!$I$5:$I$72,"&gt;0")+COUNTIFS('PO H'!$D$5:$D$72,CLUBS!$B37,'PO H'!$I$5:$I$72,"&gt;0")+COUNTIFS('PU F'!$D$5:$D$72,CLUBS!$B37,'PU F'!$I$5:$I$72,"&gt;0")+COUNTIFS('PU H'!$D$5:$D$72,CLUBS!$B37,'PU H'!$I$5:$I$72,"&gt;0")+COUNTIFS('BE F'!$D$5:$D$72,CLUBS!$B37,'BE F'!$I$5:$I$72,"&gt;0")+COUNTIFS('BE H'!$D$5:$D$72,CLUBS!$B37,'BE H'!$I$5:$I$72,"&gt;0")+COUNTIFS('MI F'!$D$5:$D$72,CLUBS!$B37,'MI F'!$I$5:$I$72,"&gt;0")+COUNTIFS('MI H'!$D$5:$D$72,CLUBS!$B37,'MI H'!$I$5:$I$72,"&gt;0")+COUNTIFS('CA F'!$D$5:$D$72,CLUBS!$B37,'CA F'!$I$5:$I$72,"&gt;0")+COUNTIFS('CA H'!$D$5:$D$72,CLUBS!$B37,'CA H'!$I$5:$I$72,"&gt;0")+COUNTIFS('JU F'!$D$5:$D$72,CLUBS!$B37,'JU F'!$I$5:$I$72,"&gt;0")+COUNTIFS('JU H'!$D$5:$D$72,CLUBS!$B37,'JU H'!$I$5:$I$72,"&gt;0")</f>
        <v>0</v>
      </c>
      <c r="H37" s="26">
        <f>SUMIF('MP F'!$D$5:$D$72,CLUBS!$B37,'MP F'!$J$5:$J$72)+SUMIF('MP H'!$D$5:$D$72,CLUBS!$B37,'MP H'!$J$5:$J$72)+SUMIF('PO F'!$D$5:$D$72,CLUBS!$B37,'PO F'!$J$5:$J$72)+SUMIF('PO H'!$D$5:$D$72,CLUBS!$B37,'PO H'!$J$5:$J$72)+SUMIF('PU F'!$D$5:$D$72,CLUBS!$B37,'PU F'!$J$5:$J$72)+SUMIF('PU H'!$D$5:$D$72,CLUBS!$B37,'PU H'!$J$5:$J$72)+SUMIF('BE F'!$D$5:$D$72,CLUBS!$B37,'BE F'!$J$5:$J$72)+SUMIF('BE H'!$D$5:$D$72,CLUBS!$B37,'BE H'!$J$5:$J$72)+SUMIF('MI F'!$D$5:$D$72,CLUBS!$B37,'MI F'!$J$5:$J$72)+SUMIF('MI H'!$D$5:$D$72,CLUBS!$B37,'MI H'!$J$5:$J$72)+SUMIF('CA F'!$D$5:$D$72,CLUBS!$B37,'CA F'!$J$5:$J$72)+SUMIF('CA H'!$D$5:$D$72,CLUBS!$B37,'CA H'!$J$5:$J$72)+SUMIF('JU F'!$D$5:$D$72,CLUBS!$B37,'JU F'!$J$5:$J$72)+SUMIF('JU H'!$D$5:$D$72,CLUBS!$B37,'JU H'!$J$5:$J$72)</f>
        <v>0</v>
      </c>
      <c r="I37" s="67">
        <f>COUNTIFS('MP F'!$D$5:$D$72,CLUBS!$B37,'MP F'!$K$5:$K$72,"&gt;0")+COUNTIFS('MP H'!$D$5:$D$72,CLUBS!$B37,'MP H'!$K$5:$K$72,"&gt;0")+COUNTIFS('PO F'!$D$5:$D$72,CLUBS!$B37,'PO F'!$K$5:$K$72,"&gt;0")+COUNTIFS('PO H'!$D$5:$D$72,CLUBS!$B37,'PO H'!$K$5:$K$72,"&gt;0")+COUNTIFS('PU F'!$D$5:$D$72,CLUBS!$B37,'PU F'!$K$5:$K$72,"&gt;0")+COUNTIFS('PU H'!$D$5:$D$72,CLUBS!$B37,'PU H'!$K$5:$K$72,"&gt;0")+COUNTIFS('BE F'!$D$5:$D$72,CLUBS!$B37,'BE F'!$K$5:$K$72,"&gt;0")+COUNTIFS('BE H'!$D$5:$D$72,CLUBS!$B37,'BE H'!$K$5:$K$72,"&gt;0")+COUNTIFS('MI F'!$D$5:$D$72,CLUBS!$B37,'MI F'!$K$5:$K$72,"&gt;0")+COUNTIFS('MI H'!$D$5:$D$72,CLUBS!$B37,'MI H'!$K$5:$K$72,"&gt;0")+COUNTIFS('CA F'!$D$5:$D$72,CLUBS!$B37,'CA F'!$K$5:$K$72,"&gt;0")+COUNTIFS('CA H'!$D$5:$D$72,CLUBS!$B37,'CA H'!$K$5:$K$72,"&gt;0")+COUNTIFS('JU F'!$D$5:$D$72,CLUBS!$B37,'JU F'!$K$5:$K$72,"&gt;0")+COUNTIFS('JU H'!$D$5:$D$72,CLUBS!$B37,'JU H'!$K$5:$K$72,"&gt;0")</f>
        <v>0</v>
      </c>
      <c r="J37" s="67">
        <f>SUMIF('MP F'!$D$5:$D$72,CLUBS!$B37,'MP F'!$L$5:$L$72)+SUMIF('MP H'!$D$5:$D$72,CLUBS!$B37,'MP H'!$L$5:$L$72)+SUMIF('PO F'!$D$5:$D$72,CLUBS!$B37,'PO F'!$L$5:$L$72)+SUMIF('PO H'!$D$5:$D$72,CLUBS!$B37,'PO H'!$L$5:$L$72)+SUMIF('PU F'!$D$5:$D$72,CLUBS!$B37,'PU F'!$L$5:$L$72)+SUMIF('PU H'!$D$5:$D$72,CLUBS!$B37,'PU H'!$L$5:$L$72)+SUMIF('BE F'!$D$5:$D$72,CLUBS!$B37,'BE F'!$L$5:$L$72)+SUMIF('BE H'!$D$5:$D$72,CLUBS!$B37,'BE H'!$L$5:$L$72)+SUMIF('MI F'!$D$5:$D$72,CLUBS!$B37,'MI F'!$L$5:$L$72)+SUMIF('MI H'!$D$5:$D$72,CLUBS!$B37,'MI H'!$L$5:$L$72)+SUMIF('CA F'!$D$5:$D$72,CLUBS!$B37,'CA F'!$L$5:$L$72)+SUMIF('CA H'!$D$5:$D$72,CLUBS!$B37,'CA H'!$L$5:$L$72)+SUMIF('JU F'!$D$5:$D$72,CLUBS!$B37,'JU F'!$L$5:$L$72)+SUMIF('JU H'!$D$5:$D$72,CLUBS!$B37,'JU H'!$L$5:$L$72)</f>
        <v>0</v>
      </c>
      <c r="K37" s="26">
        <f>COUNTIFS('MP F'!$D$5:$D$72,CLUBS!$B37,'MP F'!$M$5:$M$72,"&gt;0")+COUNTIFS('MP H'!$D$5:$D$72,CLUBS!$B37,'MP H'!$M$5:$M$72,"&gt;0")+COUNTIFS('PO F'!$D$5:$D$72,CLUBS!$B37,'PO F'!$M$5:$M$72,"&gt;0")+COUNTIFS('PO H'!$D$5:$D$72,CLUBS!$B37,'PO H'!$M$5:$M$72,"&gt;0")+COUNTIFS('PU F'!$D$5:$D$72,CLUBS!$B37,'PU F'!$M$5:$M$72,"&gt;0")+COUNTIFS('PU H'!$D$5:$D$72,CLUBS!$B37,'PU H'!$M$5:$M$72,"&gt;0")+COUNTIFS('BE F'!$D$5:$D$72,CLUBS!$B37,'BE F'!$M$5:$M$72,"&gt;0")+COUNTIFS('BE H'!$D$5:$D$72,CLUBS!$B37,'BE H'!$M$5:$M$72,"&gt;0")+COUNTIFS('MI F'!$D$5:$D$72,CLUBS!$B37,'MI F'!$M$5:$M$72,"&gt;0")+COUNTIFS('MI H'!$D$5:$D$72,CLUBS!$B37,'MI H'!$M$5:$M$72,"&gt;0")+COUNTIFS('CA F'!$D$5:$D$72,CLUBS!$B37,'CA F'!$M$5:$M$72,"&gt;0")+COUNTIFS('CA H'!$D$5:$D$72,CLUBS!$B37,'CA H'!$M$5:$M$72,"&gt;0")+COUNTIFS('JU F'!$D$5:$D$72,CLUBS!$B37,'JU F'!$M$5:$M$72,"&gt;0")+COUNTIFS('JU H'!$D$5:$D$72,CLUBS!$B37,'JU H'!$M$5:$M$72,"&gt;0")</f>
        <v>0</v>
      </c>
      <c r="L37" s="26">
        <f>SUMIF('MP F'!$D$5:$D$72,CLUBS!$B37,'MP F'!$N$5:$N$72)+SUMIF('MP H'!$D$5:$D$72,CLUBS!$B37,'MP H'!$N$5:$N$72)+SUMIF('PO F'!$D$5:$D$72,CLUBS!$B37,'PO F'!$N$5:$N$72)+SUMIF('PO H'!$D$5:$D$72,CLUBS!$B37,'PO H'!$N$5:$N$72)+SUMIF('PU F'!$D$5:$D$72,CLUBS!$B37,'PU F'!$N$5:$N$72)+SUMIF('PU H'!$D$5:$D$72,CLUBS!$B37,'PU H'!$N$5:$N$72)+SUMIF('BE F'!$D$5:$D$72,CLUBS!$B37,'BE F'!$N$5:$N$72)+SUMIF('BE H'!$D$5:$D$72,CLUBS!$B37,'BE H'!$N$5:$N$72)+SUMIF('MI F'!$D$5:$D$72,CLUBS!$B37,'MI F'!$N$5:$N$72)+SUMIF('MI H'!$D$5:$D$72,CLUBS!$B37,'MI H'!$N$5:$N$72)+SUMIF('CA F'!$D$5:$D$72,CLUBS!$B37,'CA F'!$N$5:$N$72)+SUMIF('CA H'!$D$5:$D$72,CLUBS!$B37,'CA H'!$N$5:$N$72)+SUMIF('JU F'!$D$5:$D$72,CLUBS!$B37,'JU F'!$N$5:$N$72)+SUMIF('JU H'!$D$5:$D$72,CLUBS!$B37,'JU H'!$N$5:$N$72)</f>
        <v>0</v>
      </c>
      <c r="M37" s="67">
        <f>COUNTIFS('MP F'!$D$5:$D$72,CLUBS!$B37,'MP F'!$O$5:$O$72,"&gt;0")+COUNTIFS('MP H'!$D$5:$D$72,CLUBS!$B37,'MP H'!$O$5:$O$72,"&gt;0")+COUNTIFS('PO F'!$D$5:$D$72,CLUBS!$B37,'PO F'!$O$5:$O$72,"&gt;0")+COUNTIFS('PO H'!$D$5:$D$72,CLUBS!$B37,'PO H'!$O$5:$O$72,"&gt;0")+COUNTIFS('PU F'!$D$5:$D$72,CLUBS!$B37,'PU F'!$O$5:$O$72,"&gt;0")+COUNTIFS('PU H'!$D$5:$D$72,CLUBS!$B37,'PU H'!$O$5:$O$72,"&gt;0")+COUNTIFS('BE F'!$D$5:$D$72,CLUBS!$B37,'BE F'!$O$5:$O$72,"&gt;0")+COUNTIFS('BE H'!$D$5:$D$72,CLUBS!$B37,'BE H'!$O$5:$O$72,"&gt;0")+COUNTIFS('MI F'!$D$5:$D$72,CLUBS!$B37,'MI F'!$O$5:$O$72,"&gt;0")+COUNTIFS('MI H'!$D$5:$D$72,CLUBS!$B37,'MI H'!$O$5:$O$72,"&gt;0")+COUNTIFS('CA F'!$D$5:$D$72,CLUBS!$B37,'CA F'!$O$5:$O$72,"&gt;0")+COUNTIFS('CA H'!$D$5:$D$72,CLUBS!$B37,'CA H'!$O$5:$O$72,"&gt;0")+COUNTIFS('JU F'!$D$5:$D$72,CLUBS!$B37,'JU F'!$O$5:$O$72,"&gt;0")+COUNTIFS('JU H'!$D$5:$D$72,CLUBS!$B37,'JU H'!$O$5:$O$72,"&gt;0")</f>
        <v>0</v>
      </c>
      <c r="N37" s="67">
        <f>SUMIF('MP F'!$D$5:$D$72,CLUBS!$B37,'MP F'!$P$5:$P$72)+SUMIF('MP H'!$D$5:$D$72,CLUBS!$B37,'MP H'!$P$5:$P$72)+SUMIF('PO F'!$D$5:$D$72,CLUBS!$B37,'PO F'!$P$5:$P$72)+SUMIF('PO H'!$D$5:$D$72,CLUBS!$B37,'PO H'!$P$5:$P$72)+SUMIF('PU F'!$D$5:$D$72,CLUBS!$B37,'PU F'!$P$5:$P$72)+SUMIF('PU H'!$D$5:$D$72,CLUBS!$B37,'PU H'!$P$5:$P$72)+SUMIF('BE F'!$D$5:$D$72,CLUBS!$B37,'BE F'!$P$5:$P$72)+SUMIF('BE H'!$D$5:$D$72,CLUBS!$B37,'BE H'!$P$5:$P$72)+SUMIF('MI F'!$D$5:$D$72,CLUBS!$B37,'MI F'!$P$5:$P$72)+SUMIF('MI H'!$D$5:$D$72,CLUBS!$B37,'MI H'!$P$5:$P$72)+SUMIF('CA F'!$D$5:$D$72,CLUBS!$B37,'CA F'!$P$5:$P$72)+SUMIF('CA H'!$D$5:$D$72,CLUBS!$B37,'CA H'!$P$5:$P$72)+SUMIF('JU F'!$D$5:$D$72,CLUBS!$B37,'JU F'!$P$5:$P$72)+SUMIF('JU H'!$D$5:$D$72,CLUBS!$B37,'JU H'!$P$5:$P$72)</f>
        <v>0</v>
      </c>
      <c r="O37" s="26">
        <f>COUNTIFS('MP F'!$D$5:$D$72,CLUBS!$B37,'MP F'!$Q$5:$Q$72,"&gt;0")+COUNTIFS('MP H'!$D$5:$D$72,CLUBS!$B37,'MP H'!$Q$5:$Q$72,"&gt;0")+COUNTIFS('PO F'!$D$5:$D$72,CLUBS!$B37,'PO F'!$Q$5:$Q$72,"&gt;0")+COUNTIFS('PO H'!$D$5:$D$72,CLUBS!$B37,'PO H'!$Q$5:$Q$72,"&gt;0")+COUNTIFS('PU F'!$D$5:$D$72,CLUBS!$B37,'PU F'!$Q$5:$Q$72,"&gt;0")+COUNTIFS('PU H'!$D$5:$D$72,CLUBS!$B37,'PU H'!$Q$5:$Q$72,"&gt;0")+COUNTIFS('BE F'!$D$5:$D$72,CLUBS!$B37,'BE F'!$Q$5:$Q$72,"&gt;0")+COUNTIFS('BE H'!$D$5:$D$72,CLUBS!$B37,'BE H'!$Q$5:$Q$72,"&gt;0")+COUNTIFS('MI F'!$D$5:$D$72,CLUBS!$B37,'MI F'!$Q$5:$Q$72,"&gt;0")+COUNTIFS('MI H'!$D$5:$D$72,CLUBS!$B37,'MI H'!$Q$5:$Q$72,"&gt;0")+COUNTIFS('CA F'!$D$5:$D$72,CLUBS!$B37,'CA F'!$Q$5:$Q$72,"&gt;0")+COUNTIFS('CA H'!$D$5:$D$72,CLUBS!$B37,'CA H'!$Q$5:$Q$72,"&gt;0")+COUNTIFS('JU F'!$D$5:$D$72,CLUBS!$B37,'JU F'!$Q$5:$Q$72,"&gt;0")+COUNTIFS('JU H'!$D$5:$D$72,CLUBS!$B37,'JU H'!$Q$5:$Q$72,"&gt;0")</f>
        <v>0</v>
      </c>
      <c r="P37" s="26">
        <f>SUMIF('MP F'!$D$5:$D$72,CLUBS!$B37,'MP F'!$R$5:$R$72)+SUMIF('MP H'!$D$5:$D$72,CLUBS!$B37,'MP H'!$R$5:$R$72)+SUMIF('PO F'!$D$5:$D$72,CLUBS!$B37,'PO F'!$R$5:$R$72)+SUMIF('PO H'!$D$5:$D$72,CLUBS!$B37,'PO H'!$R$5:$R$72)+SUMIF('PU F'!$D$5:$D$72,CLUBS!$B37,'PU F'!$R$5:$R$72)+SUMIF('PU H'!$D$5:$D$72,CLUBS!$B37,'PU H'!$R$5:$R$72)+SUMIF('BE F'!$D$5:$D$72,CLUBS!$B37,'BE F'!$R$5:$R$72)+SUMIF('BE H'!$D$5:$D$72,CLUBS!$B37,'BE H'!$R$5:$R$72)+SUMIF('MI F'!$D$5:$D$72,CLUBS!$B37,'MI F'!$R$5:$R$72)+SUMIF('MI H'!$D$5:$D$72,CLUBS!$B37,'MI H'!$R$5:$R$72)+SUMIF('CA F'!$D$5:$D$72,CLUBS!$B37,'CA F'!$R$5:$R$72)+SUMIF('CA H'!$D$5:$D$72,CLUBS!$B37,'CA H'!$R$5:$R$72)+SUMIF('JU F'!$D$5:$D$72,CLUBS!$B37,'JU F'!$R$5:$R$72)+SUMIF('JU H'!$D$5:$D$72,CLUBS!$B37,'JU H'!$R$5:$R$72)</f>
        <v>0</v>
      </c>
      <c r="Q37" s="67">
        <f>COUNTIFS('MP F'!$D$5:$D$72,CLUBS!$B37,'MP F'!$S$5:$S$72,"&gt;0")+COUNTIFS('MP H'!$D$5:$D$72,CLUBS!$B37,'MP H'!$S$5:$S$72,"&gt;0")+COUNTIFS('PO F'!$D$5:$D$72,CLUBS!$B37,'PO F'!$S$5:$S$72,"&gt;0")+COUNTIFS('PO H'!$D$5:$D$72,CLUBS!$B37,'PO H'!$S$5:$S$72,"&gt;0")+COUNTIFS('PU F'!$D$5:$D$72,CLUBS!$B37,'PU F'!$S$5:$S$72,"&gt;0")+COUNTIFS('PU H'!$D$5:$D$72,CLUBS!$B37,'PU H'!$S$5:$S$72,"&gt;0")+COUNTIFS('BE F'!$D$5:$D$72,CLUBS!$B37,'BE F'!$S$5:$S$72,"&gt;0")+COUNTIFS('BE H'!$D$5:$D$72,CLUBS!$B37,'BE H'!$S$5:$S$72,"&gt;0")+COUNTIFS('MI F'!$D$5:$D$72,CLUBS!$B37,'MI F'!$S$5:$S$72,"&gt;0")+COUNTIFS('MI H'!$D$5:$D$72,CLUBS!$B37,'MI H'!$S$5:$S$72,"&gt;0")+COUNTIFS('CA F'!$D$5:$D$72,CLUBS!$B37,'CA F'!$S$5:$S$72,"&gt;0")+COUNTIFS('CA H'!$D$5:$D$72,CLUBS!$B37,'CA H'!$S$5:$S$72,"&gt;0")+COUNTIFS('JU F'!$D$5:$D$72,CLUBS!$B37,'JU F'!$S$5:$S$72,"&gt;0")+COUNTIFS('JU H'!$D$5:$D$72,CLUBS!$B37,'JU H'!$S$5:$S$72,"&gt;0")</f>
        <v>0</v>
      </c>
      <c r="R37" s="67">
        <f>SUMIF('MP F'!$D$5:$D$72,CLUBS!$B37,'MP F'!$T$5:$T$72)+SUMIF('MP H'!$D$5:$D$72,CLUBS!$B37,'MP H'!$T$5:$T$72)+SUMIF('PO F'!$D$5:$D$72,CLUBS!$B37,'PO F'!$T$5:$T$72)+SUMIF('PO H'!$D$5:$D$72,CLUBS!$B37,'PO H'!$T$5:$T$72)+SUMIF('PU F'!$D$5:$D$72,CLUBS!$B37,'PU F'!$T$5:$T$72)+SUMIF('PU H'!$D$5:$D$72,CLUBS!$B37,'PU H'!$T$5:$T$72)+SUMIF('BE F'!$D$5:$D$72,CLUBS!$B37,'BE F'!$T$5:$T$72)+SUMIF('BE H'!$D$5:$D$72,CLUBS!$B37,'BE H'!$T$5:$T$72)+SUMIF('MI F'!$D$5:$D$72,CLUBS!$B37,'MI F'!$T$5:$T$72)+SUMIF('MI H'!$D$5:$D$72,CLUBS!$B37,'MI H'!$T$5:$T$72)+SUMIF('CA F'!$D$5:$D$72,CLUBS!$B37,'CA F'!$T$5:$T$72)+SUMIF('CA H'!$D$5:$D$72,CLUBS!$B37,'CA H'!$T$5:$T$72)+SUMIF('JU F'!$D$5:$D$72,CLUBS!$B37,'JU F'!$T$5:$T$72)+SUMIF('JU H'!$D$5:$D$72,CLUBS!$B37,'JU H'!$T$5:$T$72)</f>
        <v>0</v>
      </c>
      <c r="S37" s="26">
        <f>COUNTIFS('MP F'!$D$5:$D$72,CLUBS!$B37,'MP F'!$U$5:$U$72,"&gt;0")+COUNTIFS('MP H'!$D$5:$D$72,CLUBS!$B37,'MP H'!$U$5:$U$72,"&gt;0")+COUNTIFS('PO F'!$D$5:$D$72,CLUBS!$B37,'PO F'!$U$5:$U$72,"&gt;0")+COUNTIFS('PO H'!$D$5:$D$72,CLUBS!$B37,'PO H'!$U$5:$U$72,"&gt;0")+COUNTIFS('PU F'!$D$5:$D$72,CLUBS!$B37,'PU F'!$U$5:$U$72,"&gt;0")+COUNTIFS('PU H'!$D$5:$D$72,CLUBS!$B37,'PU H'!$U$5:$U$72,"&gt;0")+COUNTIFS('BE F'!$D$5:$D$72,CLUBS!$B37,'BE F'!$U$5:$U$72,"&gt;0")+COUNTIFS('BE H'!$D$5:$D$72,CLUBS!$B37,'BE H'!$U$5:$U$72,"&gt;0")+COUNTIFS('MI F'!$D$5:$D$72,CLUBS!$B37,'MI F'!$U$5:$U$72,"&gt;0")+COUNTIFS('MI H'!$D$5:$D$72,CLUBS!$B37,'MI H'!$U$5:$U$72,"&gt;0")+COUNTIFS('CA F'!$D$5:$D$72,CLUBS!$B37,'CA F'!$U$5:$U$72,"&gt;0")+COUNTIFS('CA H'!$D$5:$D$72,CLUBS!$B37,'CA H'!$U$5:$U$72,"&gt;0")+COUNTIFS('JU F'!$D$5:$D$72,CLUBS!$B37,'JU F'!$U$5:$U$72,"&gt;0")+COUNTIFS('JU H'!$D$5:$D$72,CLUBS!$B37,'JU H'!$U$5:$U$72,"&gt;0")</f>
        <v>0</v>
      </c>
      <c r="T37" s="26">
        <f>SUMIF('MP F'!$D$5:$D$72,CLUBS!$B37,'MP F'!$V$5:$V$72)+SUMIF('MP H'!$D$5:$D$72,CLUBS!$B37,'MP H'!$V$5:$V$72)+SUMIF('PO F'!$D$5:$D$72,CLUBS!$B37,'PO F'!$V$5:$V$72)+SUMIF('PO H'!$D$5:$D$72,CLUBS!$B37,'PO H'!$V$5:$V$72)+SUMIF('PU F'!$D$5:$D$72,CLUBS!$B37,'PU F'!$V$5:$V$72)+SUMIF('PU H'!$D$5:$D$72,CLUBS!$B37,'PU H'!$V$5:$V$72)+SUMIF('BE F'!$D$5:$D$72,CLUBS!$B37,'BE F'!$V$5:$V$72)+SUMIF('BE H'!$D$5:$D$72,CLUBS!$B37,'BE H'!$V$5:$V$72)+SUMIF('MI F'!$D$5:$D$72,CLUBS!$B37,'MI F'!$V$5:$V$72)+SUMIF('MI H'!$D$5:$D$72,CLUBS!$B37,'MI H'!$V$5:$V$72)+SUMIF('CA F'!$D$5:$D$72,CLUBS!$B37,'CA F'!$V$5:$V$72)+SUMIF('CA H'!$D$5:$D$72,CLUBS!$B37,'CA H'!$V$5:$V$72)+SUMIF('JU F'!$D$5:$D$72,CLUBS!$B37,'JU F'!$V$5:$V$72)+SUMIF('JU H'!$D$5:$D$72,CLUBS!$B37,'JU H'!$V$5:$V$72)</f>
        <v>0</v>
      </c>
      <c r="U37" s="67">
        <f>COUNTIFS('MP F'!$D$5:$D$72,CLUBS!$B37,'MP F'!$W$5:$W$72,"&gt;0")+COUNTIFS('MP H'!$D$5:$D$72,CLUBS!$B37,'MP H'!$W$5:$W$72,"&gt;0")+COUNTIFS('PO F'!$D$5:$D$72,CLUBS!$B37,'PO F'!$W$5:$W$72,"&gt;0")+COUNTIFS('PO H'!$D$5:$D$72,CLUBS!$B37,'PO H'!$W$5:$W$72,"&gt;0")+COUNTIFS('PU F'!$D$5:$D$72,CLUBS!$B37,'PU F'!$W$5:$W$72,"&gt;0")+COUNTIFS('PU H'!$D$5:$D$72,CLUBS!$B37,'PU H'!$W$5:$W$72,"&gt;0")+COUNTIFS('BE F'!$D$5:$D$72,CLUBS!$B37,'BE F'!$W$5:$W$72,"&gt;0")+COUNTIFS('BE H'!$D$5:$D$72,CLUBS!$B37,'BE H'!$W$5:$W$72,"&gt;0")+COUNTIFS('MI F'!$D$5:$D$72,CLUBS!$B37,'MI F'!$W$5:$W$72,"&gt;0")+COUNTIFS('MI H'!$D$5:$D$72,CLUBS!$B37,'MI H'!$W$5:$W$72,"&gt;0")+COUNTIFS('CA F'!$D$5:$D$72,CLUBS!$B37,'CA F'!$W$5:$W$72,"&gt;0")+COUNTIFS('CA H'!$D$5:$D$72,CLUBS!$B37,'CA H'!$W$5:$W$72,"&gt;0")+COUNTIFS('JU F'!$D$5:$D$72,CLUBS!$B37,'JU F'!$W$5:$W$72,"&gt;0")+COUNTIFS('JU H'!$D$5:$D$72,CLUBS!$B37,'JU H'!$W$5:$W$72,"&gt;0")</f>
        <v>0</v>
      </c>
      <c r="V37" s="67">
        <f>SUMIF('MP F'!$D$5:$D$72,CLUBS!$B37,'MP F'!$X$5:$X$72)+SUMIF('MP H'!$D$5:$D$72,CLUBS!$B37,'MP H'!$X$5:$X$72)+SUMIF('PO F'!$D$5:$D$72,CLUBS!$B37,'PO F'!$X$5:$X$72)+SUMIF('PO H'!$D$5:$D$72,CLUBS!$B37,'PO H'!$X$5:$X$72)+SUMIF('PU F'!$D$5:$D$72,CLUBS!$B37,'PU F'!$X$5:$X$72)+SUMIF('PU H'!$D$5:$D$72,CLUBS!$B37,'PU H'!$X$5:$X$72)+SUMIF('BE F'!$D$5:$D$72,CLUBS!$B37,'BE F'!$X$5:$X$72)+SUMIF('BE H'!$D$5:$D$72,CLUBS!$B37,'BE H'!$X$5:$X$72)+SUMIF('MI F'!$D$5:$D$72,CLUBS!$B37,'MI F'!$X$5:$X$72)+SUMIF('MI H'!$D$5:$D$72,CLUBS!$B37,'MI H'!$X$5:$X$72)+SUMIF('CA F'!$D$5:$D$72,CLUBS!$B37,'CA F'!$X$5:$X$72)+SUMIF('CA H'!$D$5:$D$72,CLUBS!$B37,'CA H'!$X$5:$X$72)+SUMIF('JU F'!$D$5:$D$72,CLUBS!$B37,'JU F'!$X$5:$X$72)+SUMIF('JU H'!$D$5:$D$72,CLUBS!$B37,'JU H'!$X$5:$X$72)</f>
        <v>0</v>
      </c>
      <c r="W37" s="26">
        <f>COUNTIFS('MP F'!$D$5:$D$72,CLUBS!$B37,'MP F'!$Y$5:$Y$72,"&gt;0")+COUNTIFS('MP H'!$D$5:$D$72,CLUBS!$B37,'MP H'!$Y$5:$Y$72,"&gt;0")+COUNTIFS('PO F'!$D$5:$D$72,CLUBS!$B37,'PO F'!$Y$5:$Y$72,"&gt;0")+COUNTIFS('PO H'!$D$5:$D$72,CLUBS!$B37,'PO H'!$Y$5:$Y$72,"&gt;0")+COUNTIFS('PU F'!$D$5:$D$72,CLUBS!$B37,'PU F'!$Y$5:$Y$72,"&gt;0")+COUNTIFS('PU H'!$D$5:$D$72,CLUBS!$B37,'PU H'!$Y$5:$Y$72,"&gt;0")+COUNTIFS('BE F'!$D$5:$D$72,CLUBS!$B37,'BE F'!$Y$5:$Y$72,"&gt;0")+COUNTIFS('BE H'!$D$5:$D$72,CLUBS!$B37,'BE H'!$Y$5:$Y$72,"&gt;0")+COUNTIFS('MI F'!$D$5:$D$72,CLUBS!$B37,'MI F'!$Y$5:$Y$72,"&gt;0")+COUNTIFS('MI H'!$D$5:$D$72,CLUBS!$B37,'MI H'!$Y$5:$Y$72,"&gt;0")+COUNTIFS('CA F'!$D$5:$D$72,CLUBS!$B37,'CA F'!$Y$5:$Y$72,"&gt;0")+COUNTIFS('CA H'!$D$5:$D$72,CLUBS!$B37,'CA H'!$Y$5:$Y$72,"&gt;0")+COUNTIFS('JU F'!$D$5:$D$72,CLUBS!$B37,'JU F'!$Y$5:$Y$72,"&gt;0")+COUNTIFS('JU H'!$D$5:$D$72,CLUBS!$B37,'JU H'!$Y$5:$Y$72,"&gt;0")</f>
        <v>0</v>
      </c>
      <c r="X37" s="26">
        <f>SUMIF('MP F'!$D$5:$D$72,CLUBS!$B37,'MP F'!$Z$5:$Z$72)+SUMIF('MP H'!$D$5:$D$72,CLUBS!$B37,'MP H'!$Z$5:$Z$72)+SUMIF('PO F'!$D$5:$D$72,CLUBS!$B37,'PO F'!$Z$5:$Z$72)+SUMIF('PO H'!$D$5:$D$72,CLUBS!$B37,'PO H'!$Z$5:$Z$72)+SUMIF('PU F'!$D$5:$D$72,CLUBS!$B37,'PU F'!$Z$5:$Z$72)+SUMIF('PU H'!$D$5:$D$72,CLUBS!$B37,'PU H'!$Z$5:$Z$72)+SUMIF('BE F'!$D$5:$D$72,CLUBS!$B37,'BE F'!$Z$5:$Z$72)+SUMIF('BE H'!$D$5:$D$72,CLUBS!$B37,'BE H'!$Z$5:$Z$72)+SUMIF('MI F'!$D$5:$D$72,CLUBS!$B37,'MI F'!$Z$5:$Z$72)+SUMIF('MI H'!$D$5:$D$72,CLUBS!$B37,'MI H'!$Z$5:$Z$72)+SUMIF('CA F'!$D$5:$D$72,CLUBS!$B37,'CA F'!$Z$5:$Z$72)+SUMIF('CA H'!$D$5:$D$72,CLUBS!$B37,'CA H'!$Z$5:$Z$72)+SUMIF('JU F'!$D$5:$D$72,CLUBS!$B37,'JU F'!$Z$5:$Z$72)+SUMIF('JU H'!$D$5:$D$72,CLUBS!$B37,'JU H'!$Z$5:$Z$72)</f>
        <v>0</v>
      </c>
      <c r="Y37" s="26">
        <f>COUNTIFS('MP F'!$D$5:$D$72,CLUBS!$B37,'MP F'!$AA$5:$AA$72,"&gt;0")+COUNTIFS('MP H'!$D$5:$D$72,CLUBS!$B37,'MP H'!$AA$5:$AA$72,"&gt;0")+COUNTIFS('PO F'!$D$5:$D$72,CLUBS!$B37,'PO F'!$AA$5:$AA$72,"&gt;0")+COUNTIFS('PO H'!$D$5:$D$72,CLUBS!$B37,'PO H'!$AA$5:$AA$72,"&gt;0")+COUNTIFS('PU F'!$D$5:$D$72,CLUBS!$B37,'PU F'!$AA$5:$AA$72,"&gt;0")+COUNTIFS('PU H'!$D$5:$D$72,CLUBS!$B37,'PU H'!$AA$5:$AA$72,"&gt;0")+COUNTIFS('BE F'!$D$5:$D$72,CLUBS!$B37,'BE F'!$AA$5:$AA$72,"&gt;0")+COUNTIFS('BE H'!$D$5:$D$72,CLUBS!$B37,'BE H'!$AA$5:$AA$72,"&gt;0")+COUNTIFS('MI F'!$D$5:$D$72,CLUBS!$B37,'MI F'!$AA$5:$AA$72,"&gt;0")+COUNTIFS('MI H'!$D$5:$D$72,CLUBS!$B37,'MI H'!$AA$5:$AA$72,"&gt;0")+COUNTIFS('CA F'!$D$5:$D$72,CLUBS!$B37,'CA F'!$AA$5:$AA$72,"&gt;0")+COUNTIFS('CA H'!$D$5:$D$72,CLUBS!$B37,'CA H'!$AA$5:$AA$72,"&gt;0")+COUNTIFS('JU F'!$D$5:$D$72,CLUBS!$B37,'JU F'!$AA$5:$AA$72,"&gt;0")+COUNTIFS('JU H'!$D$5:$D$72,CLUBS!$B37,'JU H'!$AA$5:$AA$72,"&gt;0")</f>
        <v>0</v>
      </c>
      <c r="Z37" s="26">
        <f>SUMIF('MP F'!$D$5:$D$72,CLUBS!$B37,'MP F'!$AB$5:$AB$72)+SUMIF('MP H'!$D$5:$D$72,CLUBS!$B37,'MP H'!$AB$5:$AB$72)+SUMIF('PO F'!$D$5:$D$72,CLUBS!$B37,'PO F'!$AB$5:$AB$72)+SUMIF('PO H'!$D$5:$D$72,CLUBS!$B37,'PO H'!$AB$5:$AB$72)+SUMIF('PU F'!$D$5:$D$72,CLUBS!$B37,'PU F'!$AB$5:$AB$72)+SUMIF('PU H'!$D$5:$D$72,CLUBS!$B37,'PU H'!$AB$5:$AB$72)+SUMIF('BE F'!$D$5:$D$72,CLUBS!$B37,'BE F'!$AB$5:$AB$72)+SUMIF('BE H'!$D$5:$D$72,CLUBS!$B37,'BE H'!$AB$5:$AB$72)+SUMIF('MI F'!$D$5:$D$72,CLUBS!$B37,'MI F'!$AB$5:$AB$72)+SUMIF('MI H'!$D$5:$D$72,CLUBS!$B37,'MI H'!$AB$5:$AB$72)+SUMIF('CA F'!$D$5:$D$72,CLUBS!$B37,'CA F'!$AB$5:$AB$72)+SUMIF('CA H'!$D$5:$D$72,CLUBS!$B37,'CA H'!$AB$5:$AB$72)+SUMIF('JU F'!$D$5:$D$72,CLUBS!$B37,'JU F'!$AB$5:$AB$72)+SUMIF('JU H'!$D$5:$D$72,CLUBS!$B37,'JU H'!$AB$5:$AB$72)</f>
        <v>0</v>
      </c>
      <c r="AA37" s="26">
        <f>COUNTIFS('MP F'!$D$5:$D$72,CLUBS!$B37,'MP F'!$AC$5:$AC$72,"&gt;0")+COUNTIFS('MP H'!$D$5:$D$72,CLUBS!$B37,'MP H'!$AC$5:$AC$72,"&gt;0")+COUNTIFS('PO F'!$D$5:$D$72,CLUBS!$B37,'PO F'!$AC$5:$AC$72,"&gt;0")+COUNTIFS('PO H'!$D$5:$D$72,CLUBS!$B37,'PO H'!$AC$5:$AC$72,"&gt;0")+COUNTIFS('PU F'!$D$5:$D$72,CLUBS!$B37,'PU F'!$AC$5:$AC$72,"&gt;0")+COUNTIFS('PU H'!$D$5:$D$72,CLUBS!$B37,'PU H'!$AC$5:$AC$72,"&gt;0")+COUNTIFS('BE F'!$D$5:$D$72,CLUBS!$B37,'BE F'!$AC$5:$AC$72,"&gt;0")+COUNTIFS('BE H'!$D$5:$D$72,CLUBS!$B37,'BE H'!$AC$5:$AC$72,"&gt;0")+COUNTIFS('MI F'!$D$5:$D$72,CLUBS!$B37,'MI F'!$AC$5:$AC$72,"&gt;0")+COUNTIFS('MI H'!$D$5:$D$72,CLUBS!$B37,'MI H'!$AC$5:$AC$72,"&gt;0")+COUNTIFS('CA F'!$D$5:$D$72,CLUBS!$B37,'CA F'!$AC$5:$AC$72,"&gt;0")+COUNTIFS('CA H'!$D$5:$D$72,CLUBS!$B37,'CA H'!$AC$5:$AC$72,"&gt;0")+COUNTIFS('JU F'!$D$5:$D$72,CLUBS!$B37,'JU F'!$AC$5:$AC$72,"&gt;0")+COUNTIFS('JU H'!$D$5:$D$72,CLUBS!$B37,'JU H'!$AC$5:$AC$72,"&gt;0")</f>
        <v>0</v>
      </c>
      <c r="AB37" s="26">
        <f>SUMIF('MP F'!$D$5:$D$72,CLUBS!$B37,'MP F'!$AD$5:$AD$72)+SUMIF('MP H'!$D$5:$D$72,CLUBS!$B37,'MP H'!$AD$5:$AD$72)+SUMIF('PO F'!$D$5:$D$72,CLUBS!$B37,'PO F'!$AD$5:$AD$72)+SUMIF('PO H'!$D$5:$D$72,CLUBS!$B37,'PO H'!$AD$5:$AD$72)+SUMIF('PU F'!$D$5:$D$72,CLUBS!$B37,'PU F'!$AD$5:$AD$72)+SUMIF('PU H'!$D$5:$D$72,CLUBS!$B37,'PU H'!$AD$5:$AD$72)+SUMIF('BE F'!$D$5:$D$72,CLUBS!$B37,'BE F'!$AD$5:$AD$72)+SUMIF('BE H'!$D$5:$D$72,CLUBS!$B37,'BE H'!$AD$5:$AD$72)+SUMIF('MI F'!$D$5:$D$72,CLUBS!$B37,'MI F'!$AD$5:$AD$72)+SUMIF('MI H'!$D$5:$D$72,CLUBS!$B37,'MI H'!$AD$5:$AD$72)+SUMIF('CA F'!$D$5:$D$72,CLUBS!$B37,'CA F'!$AD$5:$AD$72)+SUMIF('CA H'!$D$5:$D$72,CLUBS!$B37,'CA H'!$AD$5:$AD$72)+SUMIF('JU F'!$D$5:$D$72,CLUBS!$B37,'JU F'!$AD$5:$AD$72)+SUMIF('JU H'!$D$5:$D$72,CLUBS!$B37,'JU H'!$AD$5:$AD$72)</f>
        <v>0</v>
      </c>
      <c r="AC37" s="26">
        <f>COUNTIFS('MP F'!$D$5:$D$72,CLUBS!$B37,'MP F'!$AE$5:$AE$72,"&gt;0")+COUNTIFS('MP H'!$D$5:$D$72,CLUBS!$B37,'MP H'!$AE$5:$AE$72,"&gt;0")+COUNTIFS('PO F'!$D$5:$D$72,CLUBS!$B37,'PO F'!$AE$5:$AE$72,"&gt;0")+COUNTIFS('PO H'!$D$5:$D$72,CLUBS!$B37,'PO H'!$AE$5:$AE$72,"&gt;0")+COUNTIFS('PU F'!$D$5:$D$72,CLUBS!$B37,'PU F'!$AE$5:$AE$72,"&gt;0")+COUNTIFS('PU H'!$D$5:$D$72,CLUBS!$B37,'PU H'!$AE$5:$AE$72,"&gt;0")+COUNTIFS('BE F'!$D$5:$D$72,CLUBS!$B37,'BE F'!$AE$5:$AE$72,"&gt;0")+COUNTIFS('BE H'!$D$5:$D$72,CLUBS!$B37,'BE H'!$AE$5:$AE$72,"&gt;0")+COUNTIFS('MI F'!$D$5:$D$72,CLUBS!$B37,'MI F'!$AE$5:$AE$72,"&gt;0")+COUNTIFS('MI H'!$D$5:$D$72,CLUBS!$B37,'MI H'!$AE$5:$AE$72,"&gt;0")+COUNTIFS('CA F'!$D$5:$D$72,CLUBS!$B37,'CA F'!$AE$5:$AE$72,"&gt;0")+COUNTIFS('CA H'!$D$5:$D$72,CLUBS!$B37,'CA H'!$AE$5:$AE$72,"&gt;0")+COUNTIFS('JU F'!$D$5:$D$72,CLUBS!$B37,'JU F'!$AE$5:$AE$72,"&gt;0")+COUNTIFS('JU H'!$D$5:$D$72,CLUBS!$B37,'JU H'!$AE$5:$AE$72,"&gt;0")</f>
        <v>0</v>
      </c>
      <c r="AD37" s="26">
        <f>SUMIF('MP F'!$D$5:$D$72,CLUBS!$B37,'MP F'!$AF$5:$AF$72)+SUMIF('MP H'!$D$5:$D$72,CLUBS!$B37,'MP H'!$AF$5:$AF$72)+SUMIF('PO F'!$D$5:$D$72,CLUBS!$B37,'PO F'!$AF$5:$AF$72)+SUMIF('PO H'!$D$5:$D$72,CLUBS!$B37,'PO H'!$AF$5:$AF$72)+SUMIF('PU F'!$D$5:$D$72,CLUBS!$B37,'PU F'!$AF$5:$AF$72)+SUMIF('PU H'!$D$5:$D$72,CLUBS!$B37,'PU H'!$AF$5:$AF$72)+SUMIF('BE F'!$D$5:$D$72,CLUBS!$B37,'BE F'!$AF$5:$AF$72)+SUMIF('BE H'!$D$5:$D$72,CLUBS!$B37,'BE H'!$AF$5:$AF$72)+SUMIF('MI F'!$D$5:$D$72,CLUBS!$B37,'MI F'!$AF$5:$AF$72)+SUMIF('MI H'!$D$5:$D$72,CLUBS!$B37,'MI H'!$AF$5:$AF$72)+SUMIF('CA F'!$D$5:$D$72,CLUBS!$B37,'CA F'!$AF$5:$AF$72)+SUMIF('CA H'!$D$5:$D$72,CLUBS!$B37,'CA H'!$AF$5:$AF$72)+SUMIF('JU F'!$D$5:$D$72,CLUBS!$B37,'JU F'!$AF$5:$AF$72)+SUMIF('JU H'!$D$5:$D$72,CLUBS!$B37,'JU H'!$AF$5:$AF$72)</f>
        <v>0</v>
      </c>
      <c r="AE37" s="26">
        <f>COUNTIFS('MP F'!$D$5:$D$72,CLUBS!$B37,'MP F'!$AG$5:$AG$72,"&gt;0")+COUNTIFS('MP H'!$D$5:$D$72,CLUBS!$B37,'MP H'!$AG$5:$AG$72,"&gt;0")+COUNTIFS('PO F'!$D$5:$D$72,CLUBS!$B37,'PO F'!$AG$5:$AG$72,"&gt;0")+COUNTIFS('PO H'!$D$5:$D$72,CLUBS!$B37,'PO H'!$AG$5:$AG$72,"&gt;0")+COUNTIFS('PU F'!$D$5:$D$72,CLUBS!$B37,'PU F'!$AG$5:$AG$72,"&gt;0")+COUNTIFS('PU H'!$D$5:$D$72,CLUBS!$B37,'PU H'!$AG$5:$AG$72,"&gt;0")+COUNTIFS('BE F'!$D$5:$D$72,CLUBS!$B37,'BE F'!$AG$5:$AG$72,"&gt;0")+COUNTIFS('BE H'!$D$5:$D$72,CLUBS!$B37,'BE H'!$AG$5:$AG$72,"&gt;0")+COUNTIFS('MI F'!$D$5:$D$72,CLUBS!$B37,'MI F'!$AG$5:$AG$72,"&gt;0")+COUNTIFS('MI H'!$D$5:$D$72,CLUBS!$B37,'MI H'!$AG$5:$AG$72,"&gt;0")+COUNTIFS('CA F'!$D$5:$D$72,CLUBS!$B37,'CA F'!$AG$5:$AG$72,"&gt;0")+COUNTIFS('CA H'!$D$5:$D$72,CLUBS!$B37,'CA H'!$AG$5:$AG$72,"&gt;0")+COUNTIFS('JU F'!$D$5:$D$72,CLUBS!$B37,'JU F'!$AG$5:$AG$72,"&gt;0")+COUNTIFS('JU H'!$D$5:$D$72,CLUBS!$B37,'JU H'!$AG$5:$AG$72,"&gt;0")</f>
        <v>0</v>
      </c>
      <c r="AF37" s="26">
        <f>SUMIF('MP F'!$D$5:$D$72,CLUBS!$B37,'MP F'!$AH$5:$AH$72)+SUMIF('MP H'!$D$5:$D$72,CLUBS!$B37,'MP H'!$AH$5:$AH$72)+SUMIF('PO F'!$D$5:$D$72,CLUBS!$B37,'PO F'!$AH$5:$AH$72)+SUMIF('PO H'!$D$5:$D$72,CLUBS!$B37,'PO H'!$AH$5:$AH$72)+SUMIF('PU F'!$D$5:$D$72,CLUBS!$B37,'PU F'!$AH$5:$AH$72)+SUMIF('PU H'!$D$5:$D$72,CLUBS!$B37,'PU H'!$AH$5:$AH$72)+SUMIF('BE F'!$D$5:$D$72,CLUBS!$B37,'BE F'!$AH$5:$AH$72)+SUMIF('BE H'!$D$5:$D$72,CLUBS!$B37,'BE H'!$AH$5:$AH$72)+SUMIF('MI F'!$D$5:$D$72,CLUBS!$B37,'MI F'!$AH$5:$AH$72)+SUMIF('MI H'!$D$5:$D$72,CLUBS!$B37,'MI H'!$AH$5:$AH$72)+SUMIF('CA F'!$D$5:$D$72,CLUBS!$B37,'CA F'!$AH$5:$AH$72)+SUMIF('CA H'!$D$5:$D$72,CLUBS!$B37,'CA H'!$AH$5:$AH$72)+SUMIF('JU F'!$D$5:$D$72,CLUBS!$B37,'JU F'!$AH$5:$AH$72)+SUMIF('JU H'!$D$5:$D$72,CLUBS!$B37,'JU H'!$AH$5:$AH$72)</f>
        <v>0</v>
      </c>
      <c r="AG37" s="16">
        <f t="shared" si="2"/>
        <v>0</v>
      </c>
      <c r="AH37" s="28">
        <f t="shared" si="3"/>
        <v>0</v>
      </c>
      <c r="AI37" s="29">
        <f t="shared" si="4"/>
        <v>0</v>
      </c>
      <c r="AJ37" s="14">
        <f>COUNTIF('Licenciés Jeunes 2023'!F:F,CLUBS!B37)</f>
        <v>0</v>
      </c>
      <c r="AK37" s="27">
        <f t="shared" si="5"/>
        <v>0</v>
      </c>
    </row>
    <row r="38" spans="1:42" ht="13.5">
      <c r="A38" s="16"/>
      <c r="B38" s="17" t="s">
        <v>24</v>
      </c>
      <c r="C38" s="14">
        <f>COUNTIFS('MP F'!$D$5:$D$72,CLUBS!$B38,'MP F'!$E$5:$E$72,"&gt;0")+COUNTIFS('MP H'!$D$5:$D$72,CLUBS!$B38,'MP H'!$E$5:$E$72,"&gt;0")+COUNTIFS('PO F'!$D$5:$D$72,CLUBS!$B38,'PO F'!$E$5:$E$72,"&gt;0")+COUNTIFS('PO H'!$D$5:$D$72,CLUBS!$B38,'PO H'!$E$5:$E$72,"&gt;0")+COUNTIFS('PU F'!$D$5:$D$72,CLUBS!$B38,'PU F'!$E$5:$E$72,"&gt;0")+COUNTIFS('PU H'!$D$5:$D$72,CLUBS!$B38,'PU H'!$E$5:$E$72,"&gt;0")+COUNTIFS('BE F'!$D$5:$D$72,CLUBS!$B38,'BE F'!$E$5:$E$72,"&gt;0")+COUNTIFS('BE H'!$D$5:$D$72,CLUBS!$B38,'BE H'!$E$5:$E$72,"&gt;0")+COUNTIFS('MI F'!$D$5:$D$72,CLUBS!$B38,'MI F'!$E$5:$E$72,"&gt;0")+COUNTIFS('MI H'!$D$5:$D$72,CLUBS!$B38,'MI H'!$E$5:$E$72,"&gt;0")+COUNTIFS('CA F'!$D$5:$D$72,CLUBS!$B38,'CA F'!$E$5:$E$72,"&gt;0")+COUNTIFS('CA H'!$D$5:$D$72,CLUBS!$B38,'CA H'!$E$5:$E$72,"&gt;0")+COUNTIFS('JU F'!$D$5:$D$72,CLUBS!$B38,'JU F'!$E$5:$E$72,"&gt;0")+COUNTIFS('JU H'!$D$5:$D$72,CLUBS!$B38,'JU H'!$E$5:$E$72,"&gt;0")</f>
        <v>0</v>
      </c>
      <c r="D38" s="27">
        <f>SUMIF('MP F'!$D$5:$D$72,CLUBS!$B38,'MP F'!$F$5:$F$72)+SUMIF('MP H'!$D$5:$D$72,CLUBS!$B38,'MP H'!$F$5:$F$72)+SUMIF('PO F'!$D$5:$D$72,CLUBS!$B38,'PO F'!$F$5:$F$72)+SUMIF('PO H'!$D$5:$D$72,CLUBS!$B38,'PO H'!$F$5:$F$72)+SUMIF('PU F'!$D$5:$D$72,CLUBS!$B38,'PU F'!$F$5:$F$72)+SUMIF('PU H'!$D$5:$D$72,CLUBS!$B38,'PU H'!$F$5:$F$72)+SUMIF('BE F'!$D$5:$D$72,CLUBS!$B38,'BE F'!$F$5:$F$72)+SUMIF('BE H'!$D$5:$D$72,CLUBS!$B38,'BE H'!$F$5:$F$72)+SUMIF('MI F'!$D$5:$D$72,CLUBS!$B38,'MI F'!$F$5:$F$72)+SUMIF('MI H'!$D$5:$D$72,CLUBS!$B38,'MI H'!$F$5:$F$72)+SUMIF('CA F'!$D$5:$D$72,CLUBS!$B38,'CA F'!$F$5:$F$72)+SUMIF('CA H'!$D$5:$D$72,CLUBS!$B38,'CA H'!$F$5:$F$72)+SUMIF('JU F'!$D$5:$D$72,CLUBS!$B38,'JU F'!$F$5:$F$72)+SUMIF('JU H'!$D$5:$D$72,CLUBS!$B38,'JU H'!$F$5:$F$72)</f>
        <v>0</v>
      </c>
      <c r="E38" s="67">
        <f>COUNTIFS('MP F'!$D$5:$D$72,CLUBS!$B38,'MP F'!$G$5:$G$72,"&gt;0")+COUNTIFS('MP H'!$D$5:$D$72,CLUBS!$B38,'MP H'!$G$5:$G$72,"&gt;0")+COUNTIFS('PO F'!$D$5:$D$72,CLUBS!$B38,'PO F'!$G$5:$G$72,"&gt;0")+COUNTIFS('PO H'!$D$5:$D$72,CLUBS!$B38,'PO H'!$G$5:$G$72,"&gt;0")+COUNTIFS('PU F'!$D$5:$D$72,CLUBS!$B38,'PU F'!$G$5:$G$72,"&gt;0")+COUNTIFS('PU H'!$D$5:$D$72,CLUBS!$B38,'PU H'!$G$5:$G$72,"&gt;0")+COUNTIFS('BE F'!$D$5:$D$72,CLUBS!$B38,'BE F'!$G$5:$G$72,"&gt;0")+COUNTIFS('BE H'!$D$5:$D$72,CLUBS!$B38,'BE H'!$G$5:$G$72,"&gt;0")+COUNTIFS('MI F'!$D$5:$D$72,CLUBS!$B38,'MI F'!$G$5:$G$72,"&gt;0")+COUNTIFS('MI H'!$D$5:$D$72,CLUBS!$B38,'MI H'!$G$5:$G$72,"&gt;0")+COUNTIFS('CA F'!$D$5:$D$72,CLUBS!$B38,'CA F'!$G$5:$G$72,"&gt;0")+COUNTIFS('CA H'!$D$5:$D$72,CLUBS!$B38,'CA H'!$G$5:$G$72,"&gt;0")+COUNTIFS('JU F'!$D$5:$D$72,CLUBS!$B38,'JU F'!$G$5:$G$72,"&gt;0")+COUNTIFS('JU H'!$D$5:$D$72,CLUBS!$B38,'JU H'!$G$5:$G$72,"&gt;0")</f>
        <v>0</v>
      </c>
      <c r="F38" s="68">
        <f>SUMIF('MP F'!$D$5:$D$72,CLUBS!$B38,'MP F'!$H$5:$H$72)+SUMIF('MP H'!$D$5:$D$72,CLUBS!$B38,'MP H'!$H$5:$H$72)+SUMIF('PO F'!$D$5:$D$72,CLUBS!$B38,'PO F'!$H$5:$H$72)+SUMIF('PO H'!$D$5:$D$72,CLUBS!$B38,'PO H'!$H$5:$H$72)+SUMIF('PU F'!$D$5:$D$72,CLUBS!$B38,'PU F'!$H$5:$H$72)+SUMIF('PU H'!$D$5:$D$72,CLUBS!$B38,'PU H'!$H$5:$H$72)+SUMIF('BE F'!$D$5:$D$72,CLUBS!$B38,'BE F'!$H$5:$H$72)+SUMIF('BE H'!$D$5:$D$72,CLUBS!$B38,'BE H'!$H$5:$H$72)+SUMIF('MI F'!$D$5:$D$72,CLUBS!$B38,'MI F'!$H$5:$H$72)+SUMIF('MI H'!$D$5:$D$72,CLUBS!$B38,'MI H'!$H$5:$H$72)+SUMIF('CA F'!$D$5:$D$72,CLUBS!$B38,'CA F'!$H$5:$H$72)+SUMIF('CA H'!$D$5:$D$72,CLUBS!$B38,'CA H'!$H$5:$H$72)+SUMIF('JU F'!$D$5:$D$72,CLUBS!$B38,'JU F'!$H$5:$H$72)+SUMIF('JU H'!$D$5:$D$72,CLUBS!$B38,'JU H'!$H$5:$H$72)</f>
        <v>0</v>
      </c>
      <c r="G38" s="14">
        <f>COUNTIFS('MP F'!$D$5:$D$72,CLUBS!$B38,'MP F'!$I$5:$I$72,"&gt;0")+COUNTIFS('MP H'!$D$5:$D$72,CLUBS!$B38,'MP H'!$I$5:$I$72,"&gt;0")+COUNTIFS('PO F'!$D$5:$D$72,CLUBS!$B38,'PO F'!$I$5:$I$72,"&gt;0")+COUNTIFS('PO H'!$D$5:$D$72,CLUBS!$B38,'PO H'!$I$5:$I$72,"&gt;0")+COUNTIFS('PU F'!$D$5:$D$72,CLUBS!$B38,'PU F'!$I$5:$I$72,"&gt;0")+COUNTIFS('PU H'!$D$5:$D$72,CLUBS!$B38,'PU H'!$I$5:$I$72,"&gt;0")+COUNTIFS('BE F'!$D$5:$D$72,CLUBS!$B38,'BE F'!$I$5:$I$72,"&gt;0")+COUNTIFS('BE H'!$D$5:$D$72,CLUBS!$B38,'BE H'!$I$5:$I$72,"&gt;0")+COUNTIFS('MI F'!$D$5:$D$72,CLUBS!$B38,'MI F'!$I$5:$I$72,"&gt;0")+COUNTIFS('MI H'!$D$5:$D$72,CLUBS!$B38,'MI H'!$I$5:$I$72,"&gt;0")+COUNTIFS('CA F'!$D$5:$D$72,CLUBS!$B38,'CA F'!$I$5:$I$72,"&gt;0")+COUNTIFS('CA H'!$D$5:$D$72,CLUBS!$B38,'CA H'!$I$5:$I$72,"&gt;0")+COUNTIFS('JU F'!$D$5:$D$72,CLUBS!$B38,'JU F'!$I$5:$I$72,"&gt;0")+COUNTIFS('JU H'!$D$5:$D$72,CLUBS!$B38,'JU H'!$I$5:$I$72,"&gt;0")</f>
        <v>0</v>
      </c>
      <c r="H38" s="26">
        <f>SUMIF('MP F'!$D$5:$D$72,CLUBS!$B38,'MP F'!$J$5:$J$72)+SUMIF('MP H'!$D$5:$D$72,CLUBS!$B38,'MP H'!$J$5:$J$72)+SUMIF('PO F'!$D$5:$D$72,CLUBS!$B38,'PO F'!$J$5:$J$72)+SUMIF('PO H'!$D$5:$D$72,CLUBS!$B38,'PO H'!$J$5:$J$72)+SUMIF('PU F'!$D$5:$D$72,CLUBS!$B38,'PU F'!$J$5:$J$72)+SUMIF('PU H'!$D$5:$D$72,CLUBS!$B38,'PU H'!$J$5:$J$72)+SUMIF('BE F'!$D$5:$D$72,CLUBS!$B38,'BE F'!$J$5:$J$72)+SUMIF('BE H'!$D$5:$D$72,CLUBS!$B38,'BE H'!$J$5:$J$72)+SUMIF('MI F'!$D$5:$D$72,CLUBS!$B38,'MI F'!$J$5:$J$72)+SUMIF('MI H'!$D$5:$D$72,CLUBS!$B38,'MI H'!$J$5:$J$72)+SUMIF('CA F'!$D$5:$D$72,CLUBS!$B38,'CA F'!$J$5:$J$72)+SUMIF('CA H'!$D$5:$D$72,CLUBS!$B38,'CA H'!$J$5:$J$72)+SUMIF('JU F'!$D$5:$D$72,CLUBS!$B38,'JU F'!$J$5:$J$72)+SUMIF('JU H'!$D$5:$D$72,CLUBS!$B38,'JU H'!$J$5:$J$72)</f>
        <v>0</v>
      </c>
      <c r="I38" s="67">
        <f>COUNTIFS('MP F'!$D$5:$D$72,CLUBS!$B38,'MP F'!$K$5:$K$72,"&gt;0")+COUNTIFS('MP H'!$D$5:$D$72,CLUBS!$B38,'MP H'!$K$5:$K$72,"&gt;0")+COUNTIFS('PO F'!$D$5:$D$72,CLUBS!$B38,'PO F'!$K$5:$K$72,"&gt;0")+COUNTIFS('PO H'!$D$5:$D$72,CLUBS!$B38,'PO H'!$K$5:$K$72,"&gt;0")+COUNTIFS('PU F'!$D$5:$D$72,CLUBS!$B38,'PU F'!$K$5:$K$72,"&gt;0")+COUNTIFS('PU H'!$D$5:$D$72,CLUBS!$B38,'PU H'!$K$5:$K$72,"&gt;0")+COUNTIFS('BE F'!$D$5:$D$72,CLUBS!$B38,'BE F'!$K$5:$K$72,"&gt;0")+COUNTIFS('BE H'!$D$5:$D$72,CLUBS!$B38,'BE H'!$K$5:$K$72,"&gt;0")+COUNTIFS('MI F'!$D$5:$D$72,CLUBS!$B38,'MI F'!$K$5:$K$72,"&gt;0")+COUNTIFS('MI H'!$D$5:$D$72,CLUBS!$B38,'MI H'!$K$5:$K$72,"&gt;0")+COUNTIFS('CA F'!$D$5:$D$72,CLUBS!$B38,'CA F'!$K$5:$K$72,"&gt;0")+COUNTIFS('CA H'!$D$5:$D$72,CLUBS!$B38,'CA H'!$K$5:$K$72,"&gt;0")+COUNTIFS('JU F'!$D$5:$D$72,CLUBS!$B38,'JU F'!$K$5:$K$72,"&gt;0")+COUNTIFS('JU H'!$D$5:$D$72,CLUBS!$B38,'JU H'!$K$5:$K$72,"&gt;0")</f>
        <v>0</v>
      </c>
      <c r="J38" s="67">
        <f>SUMIF('MP F'!$D$5:$D$72,CLUBS!$B38,'MP F'!$L$5:$L$72)+SUMIF('MP H'!$D$5:$D$72,CLUBS!$B38,'MP H'!$L$5:$L$72)+SUMIF('PO F'!$D$5:$D$72,CLUBS!$B38,'PO F'!$L$5:$L$72)+SUMIF('PO H'!$D$5:$D$72,CLUBS!$B38,'PO H'!$L$5:$L$72)+SUMIF('PU F'!$D$5:$D$72,CLUBS!$B38,'PU F'!$L$5:$L$72)+SUMIF('PU H'!$D$5:$D$72,CLUBS!$B38,'PU H'!$L$5:$L$72)+SUMIF('BE F'!$D$5:$D$72,CLUBS!$B38,'BE F'!$L$5:$L$72)+SUMIF('BE H'!$D$5:$D$72,CLUBS!$B38,'BE H'!$L$5:$L$72)+SUMIF('MI F'!$D$5:$D$72,CLUBS!$B38,'MI F'!$L$5:$L$72)+SUMIF('MI H'!$D$5:$D$72,CLUBS!$B38,'MI H'!$L$5:$L$72)+SUMIF('CA F'!$D$5:$D$72,CLUBS!$B38,'CA F'!$L$5:$L$72)+SUMIF('CA H'!$D$5:$D$72,CLUBS!$B38,'CA H'!$L$5:$L$72)+SUMIF('JU F'!$D$5:$D$72,CLUBS!$B38,'JU F'!$L$5:$L$72)+SUMIF('JU H'!$D$5:$D$72,CLUBS!$B38,'JU H'!$L$5:$L$72)</f>
        <v>0</v>
      </c>
      <c r="K38" s="26">
        <f>COUNTIFS('MP F'!$D$5:$D$72,CLUBS!$B38,'MP F'!$M$5:$M$72,"&gt;0")+COUNTIFS('MP H'!$D$5:$D$72,CLUBS!$B38,'MP H'!$M$5:$M$72,"&gt;0")+COUNTIFS('PO F'!$D$5:$D$72,CLUBS!$B38,'PO F'!$M$5:$M$72,"&gt;0")+COUNTIFS('PO H'!$D$5:$D$72,CLUBS!$B38,'PO H'!$M$5:$M$72,"&gt;0")+COUNTIFS('PU F'!$D$5:$D$72,CLUBS!$B38,'PU F'!$M$5:$M$72,"&gt;0")+COUNTIFS('PU H'!$D$5:$D$72,CLUBS!$B38,'PU H'!$M$5:$M$72,"&gt;0")+COUNTIFS('BE F'!$D$5:$D$72,CLUBS!$B38,'BE F'!$M$5:$M$72,"&gt;0")+COUNTIFS('BE H'!$D$5:$D$72,CLUBS!$B38,'BE H'!$M$5:$M$72,"&gt;0")+COUNTIFS('MI F'!$D$5:$D$72,CLUBS!$B38,'MI F'!$M$5:$M$72,"&gt;0")+COUNTIFS('MI H'!$D$5:$D$72,CLUBS!$B38,'MI H'!$M$5:$M$72,"&gt;0")+COUNTIFS('CA F'!$D$5:$D$72,CLUBS!$B38,'CA F'!$M$5:$M$72,"&gt;0")+COUNTIFS('CA H'!$D$5:$D$72,CLUBS!$B38,'CA H'!$M$5:$M$72,"&gt;0")+COUNTIFS('JU F'!$D$5:$D$72,CLUBS!$B38,'JU F'!$M$5:$M$72,"&gt;0")+COUNTIFS('JU H'!$D$5:$D$72,CLUBS!$B38,'JU H'!$M$5:$M$72,"&gt;0")</f>
        <v>0</v>
      </c>
      <c r="L38" s="26">
        <f>SUMIF('MP F'!$D$5:$D$72,CLUBS!$B38,'MP F'!$N$5:$N$72)+SUMIF('MP H'!$D$5:$D$72,CLUBS!$B38,'MP H'!$N$5:$N$72)+SUMIF('PO F'!$D$5:$D$72,CLUBS!$B38,'PO F'!$N$5:$N$72)+SUMIF('PO H'!$D$5:$D$72,CLUBS!$B38,'PO H'!$N$5:$N$72)+SUMIF('PU F'!$D$5:$D$72,CLUBS!$B38,'PU F'!$N$5:$N$72)+SUMIF('PU H'!$D$5:$D$72,CLUBS!$B38,'PU H'!$N$5:$N$72)+SUMIF('BE F'!$D$5:$D$72,CLUBS!$B38,'BE F'!$N$5:$N$72)+SUMIF('BE H'!$D$5:$D$72,CLUBS!$B38,'BE H'!$N$5:$N$72)+SUMIF('MI F'!$D$5:$D$72,CLUBS!$B38,'MI F'!$N$5:$N$72)+SUMIF('MI H'!$D$5:$D$72,CLUBS!$B38,'MI H'!$N$5:$N$72)+SUMIF('CA F'!$D$5:$D$72,CLUBS!$B38,'CA F'!$N$5:$N$72)+SUMIF('CA H'!$D$5:$D$72,CLUBS!$B38,'CA H'!$N$5:$N$72)+SUMIF('JU F'!$D$5:$D$72,CLUBS!$B38,'JU F'!$N$5:$N$72)+SUMIF('JU H'!$D$5:$D$72,CLUBS!$B38,'JU H'!$N$5:$N$72)</f>
        <v>0</v>
      </c>
      <c r="M38" s="67">
        <f>COUNTIFS('MP F'!$D$5:$D$72,CLUBS!$B38,'MP F'!$O$5:$O$72,"&gt;0")+COUNTIFS('MP H'!$D$5:$D$72,CLUBS!$B38,'MP H'!$O$5:$O$72,"&gt;0")+COUNTIFS('PO F'!$D$5:$D$72,CLUBS!$B38,'PO F'!$O$5:$O$72,"&gt;0")+COUNTIFS('PO H'!$D$5:$D$72,CLUBS!$B38,'PO H'!$O$5:$O$72,"&gt;0")+COUNTIFS('PU F'!$D$5:$D$72,CLUBS!$B38,'PU F'!$O$5:$O$72,"&gt;0")+COUNTIFS('PU H'!$D$5:$D$72,CLUBS!$B38,'PU H'!$O$5:$O$72,"&gt;0")+COUNTIFS('BE F'!$D$5:$D$72,CLUBS!$B38,'BE F'!$O$5:$O$72,"&gt;0")+COUNTIFS('BE H'!$D$5:$D$72,CLUBS!$B38,'BE H'!$O$5:$O$72,"&gt;0")+COUNTIFS('MI F'!$D$5:$D$72,CLUBS!$B38,'MI F'!$O$5:$O$72,"&gt;0")+COUNTIFS('MI H'!$D$5:$D$72,CLUBS!$B38,'MI H'!$O$5:$O$72,"&gt;0")+COUNTIFS('CA F'!$D$5:$D$72,CLUBS!$B38,'CA F'!$O$5:$O$72,"&gt;0")+COUNTIFS('CA H'!$D$5:$D$72,CLUBS!$B38,'CA H'!$O$5:$O$72,"&gt;0")+COUNTIFS('JU F'!$D$5:$D$72,CLUBS!$B38,'JU F'!$O$5:$O$72,"&gt;0")+COUNTIFS('JU H'!$D$5:$D$72,CLUBS!$B38,'JU H'!$O$5:$O$72,"&gt;0")</f>
        <v>0</v>
      </c>
      <c r="N38" s="67">
        <f>SUMIF('MP F'!$D$5:$D$72,CLUBS!$B38,'MP F'!$P$5:$P$72)+SUMIF('MP H'!$D$5:$D$72,CLUBS!$B38,'MP H'!$P$5:$P$72)+SUMIF('PO F'!$D$5:$D$72,CLUBS!$B38,'PO F'!$P$5:$P$72)+SUMIF('PO H'!$D$5:$D$72,CLUBS!$B38,'PO H'!$P$5:$P$72)+SUMIF('PU F'!$D$5:$D$72,CLUBS!$B38,'PU F'!$P$5:$P$72)+SUMIF('PU H'!$D$5:$D$72,CLUBS!$B38,'PU H'!$P$5:$P$72)+SUMIF('BE F'!$D$5:$D$72,CLUBS!$B38,'BE F'!$P$5:$P$72)+SUMIF('BE H'!$D$5:$D$72,CLUBS!$B38,'BE H'!$P$5:$P$72)+SUMIF('MI F'!$D$5:$D$72,CLUBS!$B38,'MI F'!$P$5:$P$72)+SUMIF('MI H'!$D$5:$D$72,CLUBS!$B38,'MI H'!$P$5:$P$72)+SUMIF('CA F'!$D$5:$D$72,CLUBS!$B38,'CA F'!$P$5:$P$72)+SUMIF('CA H'!$D$5:$D$72,CLUBS!$B38,'CA H'!$P$5:$P$72)+SUMIF('JU F'!$D$5:$D$72,CLUBS!$B38,'JU F'!$P$5:$P$72)+SUMIF('JU H'!$D$5:$D$72,CLUBS!$B38,'JU H'!$P$5:$P$72)</f>
        <v>0</v>
      </c>
      <c r="O38" s="26">
        <f>COUNTIFS('MP F'!$D$5:$D$72,CLUBS!$B38,'MP F'!$Q$5:$Q$72,"&gt;0")+COUNTIFS('MP H'!$D$5:$D$72,CLUBS!$B38,'MP H'!$Q$5:$Q$72,"&gt;0")+COUNTIFS('PO F'!$D$5:$D$72,CLUBS!$B38,'PO F'!$Q$5:$Q$72,"&gt;0")+COUNTIFS('PO H'!$D$5:$D$72,CLUBS!$B38,'PO H'!$Q$5:$Q$72,"&gt;0")+COUNTIFS('PU F'!$D$5:$D$72,CLUBS!$B38,'PU F'!$Q$5:$Q$72,"&gt;0")+COUNTIFS('PU H'!$D$5:$D$72,CLUBS!$B38,'PU H'!$Q$5:$Q$72,"&gt;0")+COUNTIFS('BE F'!$D$5:$D$72,CLUBS!$B38,'BE F'!$Q$5:$Q$72,"&gt;0")+COUNTIFS('BE H'!$D$5:$D$72,CLUBS!$B38,'BE H'!$Q$5:$Q$72,"&gt;0")+COUNTIFS('MI F'!$D$5:$D$72,CLUBS!$B38,'MI F'!$Q$5:$Q$72,"&gt;0")+COUNTIFS('MI H'!$D$5:$D$72,CLUBS!$B38,'MI H'!$Q$5:$Q$72,"&gt;0")+COUNTIFS('CA F'!$D$5:$D$72,CLUBS!$B38,'CA F'!$Q$5:$Q$72,"&gt;0")+COUNTIFS('CA H'!$D$5:$D$72,CLUBS!$B38,'CA H'!$Q$5:$Q$72,"&gt;0")+COUNTIFS('JU F'!$D$5:$D$72,CLUBS!$B38,'JU F'!$Q$5:$Q$72,"&gt;0")+COUNTIFS('JU H'!$D$5:$D$72,CLUBS!$B38,'JU H'!$Q$5:$Q$72,"&gt;0")</f>
        <v>0</v>
      </c>
      <c r="P38" s="26">
        <f>SUMIF('MP F'!$D$5:$D$72,CLUBS!$B38,'MP F'!$R$5:$R$72)+SUMIF('MP H'!$D$5:$D$72,CLUBS!$B38,'MP H'!$R$5:$R$72)+SUMIF('PO F'!$D$5:$D$72,CLUBS!$B38,'PO F'!$R$5:$R$72)+SUMIF('PO H'!$D$5:$D$72,CLUBS!$B38,'PO H'!$R$5:$R$72)+SUMIF('PU F'!$D$5:$D$72,CLUBS!$B38,'PU F'!$R$5:$R$72)+SUMIF('PU H'!$D$5:$D$72,CLUBS!$B38,'PU H'!$R$5:$R$72)+SUMIF('BE F'!$D$5:$D$72,CLUBS!$B38,'BE F'!$R$5:$R$72)+SUMIF('BE H'!$D$5:$D$72,CLUBS!$B38,'BE H'!$R$5:$R$72)+SUMIF('MI F'!$D$5:$D$72,CLUBS!$B38,'MI F'!$R$5:$R$72)+SUMIF('MI H'!$D$5:$D$72,CLUBS!$B38,'MI H'!$R$5:$R$72)+SUMIF('CA F'!$D$5:$D$72,CLUBS!$B38,'CA F'!$R$5:$R$72)+SUMIF('CA H'!$D$5:$D$72,CLUBS!$B38,'CA H'!$R$5:$R$72)+SUMIF('JU F'!$D$5:$D$72,CLUBS!$B38,'JU F'!$R$5:$R$72)+SUMIF('JU H'!$D$5:$D$72,CLUBS!$B38,'JU H'!$R$5:$R$72)</f>
        <v>0</v>
      </c>
      <c r="Q38" s="67">
        <f>COUNTIFS('MP F'!$D$5:$D$72,CLUBS!$B38,'MP F'!$S$5:$S$72,"&gt;0")+COUNTIFS('MP H'!$D$5:$D$72,CLUBS!$B38,'MP H'!$S$5:$S$72,"&gt;0")+COUNTIFS('PO F'!$D$5:$D$72,CLUBS!$B38,'PO F'!$S$5:$S$72,"&gt;0")+COUNTIFS('PO H'!$D$5:$D$72,CLUBS!$B38,'PO H'!$S$5:$S$72,"&gt;0")+COUNTIFS('PU F'!$D$5:$D$72,CLUBS!$B38,'PU F'!$S$5:$S$72,"&gt;0")+COUNTIFS('PU H'!$D$5:$D$72,CLUBS!$B38,'PU H'!$S$5:$S$72,"&gt;0")+COUNTIFS('BE F'!$D$5:$D$72,CLUBS!$B38,'BE F'!$S$5:$S$72,"&gt;0")+COUNTIFS('BE H'!$D$5:$D$72,CLUBS!$B38,'BE H'!$S$5:$S$72,"&gt;0")+COUNTIFS('MI F'!$D$5:$D$72,CLUBS!$B38,'MI F'!$S$5:$S$72,"&gt;0")+COUNTIFS('MI H'!$D$5:$D$72,CLUBS!$B38,'MI H'!$S$5:$S$72,"&gt;0")+COUNTIFS('CA F'!$D$5:$D$72,CLUBS!$B38,'CA F'!$S$5:$S$72,"&gt;0")+COUNTIFS('CA H'!$D$5:$D$72,CLUBS!$B38,'CA H'!$S$5:$S$72,"&gt;0")+COUNTIFS('JU F'!$D$5:$D$72,CLUBS!$B38,'JU F'!$S$5:$S$72,"&gt;0")+COUNTIFS('JU H'!$D$5:$D$72,CLUBS!$B38,'JU H'!$S$5:$S$72,"&gt;0")</f>
        <v>0</v>
      </c>
      <c r="R38" s="67">
        <f>SUMIF('MP F'!$D$5:$D$72,CLUBS!$B38,'MP F'!$T$5:$T$72)+SUMIF('MP H'!$D$5:$D$72,CLUBS!$B38,'MP H'!$T$5:$T$72)+SUMIF('PO F'!$D$5:$D$72,CLUBS!$B38,'PO F'!$T$5:$T$72)+SUMIF('PO H'!$D$5:$D$72,CLUBS!$B38,'PO H'!$T$5:$T$72)+SUMIF('PU F'!$D$5:$D$72,CLUBS!$B38,'PU F'!$T$5:$T$72)+SUMIF('PU H'!$D$5:$D$72,CLUBS!$B38,'PU H'!$T$5:$T$72)+SUMIF('BE F'!$D$5:$D$72,CLUBS!$B38,'BE F'!$T$5:$T$72)+SUMIF('BE H'!$D$5:$D$72,CLUBS!$B38,'BE H'!$T$5:$T$72)+SUMIF('MI F'!$D$5:$D$72,CLUBS!$B38,'MI F'!$T$5:$T$72)+SUMIF('MI H'!$D$5:$D$72,CLUBS!$B38,'MI H'!$T$5:$T$72)+SUMIF('CA F'!$D$5:$D$72,CLUBS!$B38,'CA F'!$T$5:$T$72)+SUMIF('CA H'!$D$5:$D$72,CLUBS!$B38,'CA H'!$T$5:$T$72)+SUMIF('JU F'!$D$5:$D$72,CLUBS!$B38,'JU F'!$T$5:$T$72)+SUMIF('JU H'!$D$5:$D$72,CLUBS!$B38,'JU H'!$T$5:$T$72)</f>
        <v>0</v>
      </c>
      <c r="S38" s="26">
        <f>COUNTIFS('MP F'!$D$5:$D$72,CLUBS!$B38,'MP F'!$U$5:$U$72,"&gt;0")+COUNTIFS('MP H'!$D$5:$D$72,CLUBS!$B38,'MP H'!$U$5:$U$72,"&gt;0")+COUNTIFS('PO F'!$D$5:$D$72,CLUBS!$B38,'PO F'!$U$5:$U$72,"&gt;0")+COUNTIFS('PO H'!$D$5:$D$72,CLUBS!$B38,'PO H'!$U$5:$U$72,"&gt;0")+COUNTIFS('PU F'!$D$5:$D$72,CLUBS!$B38,'PU F'!$U$5:$U$72,"&gt;0")+COUNTIFS('PU H'!$D$5:$D$72,CLUBS!$B38,'PU H'!$U$5:$U$72,"&gt;0")+COUNTIFS('BE F'!$D$5:$D$72,CLUBS!$B38,'BE F'!$U$5:$U$72,"&gt;0")+COUNTIFS('BE H'!$D$5:$D$72,CLUBS!$B38,'BE H'!$U$5:$U$72,"&gt;0")+COUNTIFS('MI F'!$D$5:$D$72,CLUBS!$B38,'MI F'!$U$5:$U$72,"&gt;0")+COUNTIFS('MI H'!$D$5:$D$72,CLUBS!$B38,'MI H'!$U$5:$U$72,"&gt;0")+COUNTIFS('CA F'!$D$5:$D$72,CLUBS!$B38,'CA F'!$U$5:$U$72,"&gt;0")+COUNTIFS('CA H'!$D$5:$D$72,CLUBS!$B38,'CA H'!$U$5:$U$72,"&gt;0")+COUNTIFS('JU F'!$D$5:$D$72,CLUBS!$B38,'JU F'!$U$5:$U$72,"&gt;0")+COUNTIFS('JU H'!$D$5:$D$72,CLUBS!$B38,'JU H'!$U$5:$U$72,"&gt;0")</f>
        <v>0</v>
      </c>
      <c r="T38" s="26">
        <f>SUMIF('MP F'!$D$5:$D$72,CLUBS!$B38,'MP F'!$V$5:$V$72)+SUMIF('MP H'!$D$5:$D$72,CLUBS!$B38,'MP H'!$V$5:$V$72)+SUMIF('PO F'!$D$5:$D$72,CLUBS!$B38,'PO F'!$V$5:$V$72)+SUMIF('PO H'!$D$5:$D$72,CLUBS!$B38,'PO H'!$V$5:$V$72)+SUMIF('PU F'!$D$5:$D$72,CLUBS!$B38,'PU F'!$V$5:$V$72)+SUMIF('PU H'!$D$5:$D$72,CLUBS!$B38,'PU H'!$V$5:$V$72)+SUMIF('BE F'!$D$5:$D$72,CLUBS!$B38,'BE F'!$V$5:$V$72)+SUMIF('BE H'!$D$5:$D$72,CLUBS!$B38,'BE H'!$V$5:$V$72)+SUMIF('MI F'!$D$5:$D$72,CLUBS!$B38,'MI F'!$V$5:$V$72)+SUMIF('MI H'!$D$5:$D$72,CLUBS!$B38,'MI H'!$V$5:$V$72)+SUMIF('CA F'!$D$5:$D$72,CLUBS!$B38,'CA F'!$V$5:$V$72)+SUMIF('CA H'!$D$5:$D$72,CLUBS!$B38,'CA H'!$V$5:$V$72)+SUMIF('JU F'!$D$5:$D$72,CLUBS!$B38,'JU F'!$V$5:$V$72)+SUMIF('JU H'!$D$5:$D$72,CLUBS!$B38,'JU H'!$V$5:$V$72)</f>
        <v>0</v>
      </c>
      <c r="U38" s="67">
        <f>COUNTIFS('MP F'!$D$5:$D$72,CLUBS!$B38,'MP F'!$W$5:$W$72,"&gt;0")+COUNTIFS('MP H'!$D$5:$D$72,CLUBS!$B38,'MP H'!$W$5:$W$72,"&gt;0")+COUNTIFS('PO F'!$D$5:$D$72,CLUBS!$B38,'PO F'!$W$5:$W$72,"&gt;0")+COUNTIFS('PO H'!$D$5:$D$72,CLUBS!$B38,'PO H'!$W$5:$W$72,"&gt;0")+COUNTIFS('PU F'!$D$5:$D$72,CLUBS!$B38,'PU F'!$W$5:$W$72,"&gt;0")+COUNTIFS('PU H'!$D$5:$D$72,CLUBS!$B38,'PU H'!$W$5:$W$72,"&gt;0")+COUNTIFS('BE F'!$D$5:$D$72,CLUBS!$B38,'BE F'!$W$5:$W$72,"&gt;0")+COUNTIFS('BE H'!$D$5:$D$72,CLUBS!$B38,'BE H'!$W$5:$W$72,"&gt;0")+COUNTIFS('MI F'!$D$5:$D$72,CLUBS!$B38,'MI F'!$W$5:$W$72,"&gt;0")+COUNTIFS('MI H'!$D$5:$D$72,CLUBS!$B38,'MI H'!$W$5:$W$72,"&gt;0")+COUNTIFS('CA F'!$D$5:$D$72,CLUBS!$B38,'CA F'!$W$5:$W$72,"&gt;0")+COUNTIFS('CA H'!$D$5:$D$72,CLUBS!$B38,'CA H'!$W$5:$W$72,"&gt;0")+COUNTIFS('JU F'!$D$5:$D$72,CLUBS!$B38,'JU F'!$W$5:$W$72,"&gt;0")+COUNTIFS('JU H'!$D$5:$D$72,CLUBS!$B38,'JU H'!$W$5:$W$72,"&gt;0")</f>
        <v>0</v>
      </c>
      <c r="V38" s="67">
        <f>SUMIF('MP F'!$D$5:$D$72,CLUBS!$B38,'MP F'!$X$5:$X$72)+SUMIF('MP H'!$D$5:$D$72,CLUBS!$B38,'MP H'!$X$5:$X$72)+SUMIF('PO F'!$D$5:$D$72,CLUBS!$B38,'PO F'!$X$5:$X$72)+SUMIF('PO H'!$D$5:$D$72,CLUBS!$B38,'PO H'!$X$5:$X$72)+SUMIF('PU F'!$D$5:$D$72,CLUBS!$B38,'PU F'!$X$5:$X$72)+SUMIF('PU H'!$D$5:$D$72,CLUBS!$B38,'PU H'!$X$5:$X$72)+SUMIF('BE F'!$D$5:$D$72,CLUBS!$B38,'BE F'!$X$5:$X$72)+SUMIF('BE H'!$D$5:$D$72,CLUBS!$B38,'BE H'!$X$5:$X$72)+SUMIF('MI F'!$D$5:$D$72,CLUBS!$B38,'MI F'!$X$5:$X$72)+SUMIF('MI H'!$D$5:$D$72,CLUBS!$B38,'MI H'!$X$5:$X$72)+SUMIF('CA F'!$D$5:$D$72,CLUBS!$B38,'CA F'!$X$5:$X$72)+SUMIF('CA H'!$D$5:$D$72,CLUBS!$B38,'CA H'!$X$5:$X$72)+SUMIF('JU F'!$D$5:$D$72,CLUBS!$B38,'JU F'!$X$5:$X$72)+SUMIF('JU H'!$D$5:$D$72,CLUBS!$B38,'JU H'!$X$5:$X$72)</f>
        <v>0</v>
      </c>
      <c r="W38" s="26">
        <f>COUNTIFS('MP F'!$D$5:$D$72,CLUBS!$B38,'MP F'!$Y$5:$Y$72,"&gt;0")+COUNTIFS('MP H'!$D$5:$D$72,CLUBS!$B38,'MP H'!$Y$5:$Y$72,"&gt;0")+COUNTIFS('PO F'!$D$5:$D$72,CLUBS!$B38,'PO F'!$Y$5:$Y$72,"&gt;0")+COUNTIFS('PO H'!$D$5:$D$72,CLUBS!$B38,'PO H'!$Y$5:$Y$72,"&gt;0")+COUNTIFS('PU F'!$D$5:$D$72,CLUBS!$B38,'PU F'!$Y$5:$Y$72,"&gt;0")+COUNTIFS('PU H'!$D$5:$D$72,CLUBS!$B38,'PU H'!$Y$5:$Y$72,"&gt;0")+COUNTIFS('BE F'!$D$5:$D$72,CLUBS!$B38,'BE F'!$Y$5:$Y$72,"&gt;0")+COUNTIFS('BE H'!$D$5:$D$72,CLUBS!$B38,'BE H'!$Y$5:$Y$72,"&gt;0")+COUNTIFS('MI F'!$D$5:$D$72,CLUBS!$B38,'MI F'!$Y$5:$Y$72,"&gt;0")+COUNTIFS('MI H'!$D$5:$D$72,CLUBS!$B38,'MI H'!$Y$5:$Y$72,"&gt;0")+COUNTIFS('CA F'!$D$5:$D$72,CLUBS!$B38,'CA F'!$Y$5:$Y$72,"&gt;0")+COUNTIFS('CA H'!$D$5:$D$72,CLUBS!$B38,'CA H'!$Y$5:$Y$72,"&gt;0")+COUNTIFS('JU F'!$D$5:$D$72,CLUBS!$B38,'JU F'!$Y$5:$Y$72,"&gt;0")+COUNTIFS('JU H'!$D$5:$D$72,CLUBS!$B38,'JU H'!$Y$5:$Y$72,"&gt;0")</f>
        <v>0</v>
      </c>
      <c r="X38" s="26">
        <f>SUMIF('MP F'!$D$5:$D$72,CLUBS!$B38,'MP F'!$Z$5:$Z$72)+SUMIF('MP H'!$D$5:$D$72,CLUBS!$B38,'MP H'!$Z$5:$Z$72)+SUMIF('PO F'!$D$5:$D$72,CLUBS!$B38,'PO F'!$Z$5:$Z$72)+SUMIF('PO H'!$D$5:$D$72,CLUBS!$B38,'PO H'!$Z$5:$Z$72)+SUMIF('PU F'!$D$5:$D$72,CLUBS!$B38,'PU F'!$Z$5:$Z$72)+SUMIF('PU H'!$D$5:$D$72,CLUBS!$B38,'PU H'!$Z$5:$Z$72)+SUMIF('BE F'!$D$5:$D$72,CLUBS!$B38,'BE F'!$Z$5:$Z$72)+SUMIF('BE H'!$D$5:$D$72,CLUBS!$B38,'BE H'!$Z$5:$Z$72)+SUMIF('MI F'!$D$5:$D$72,CLUBS!$B38,'MI F'!$Z$5:$Z$72)+SUMIF('MI H'!$D$5:$D$72,CLUBS!$B38,'MI H'!$Z$5:$Z$72)+SUMIF('CA F'!$D$5:$D$72,CLUBS!$B38,'CA F'!$Z$5:$Z$72)+SUMIF('CA H'!$D$5:$D$72,CLUBS!$B38,'CA H'!$Z$5:$Z$72)+SUMIF('JU F'!$D$5:$D$72,CLUBS!$B38,'JU F'!$Z$5:$Z$72)+SUMIF('JU H'!$D$5:$D$72,CLUBS!$B38,'JU H'!$Z$5:$Z$72)</f>
        <v>0</v>
      </c>
      <c r="Y38" s="26">
        <f>COUNTIFS('MP F'!$D$5:$D$72,CLUBS!$B38,'MP F'!$AA$5:$AA$72,"&gt;0")+COUNTIFS('MP H'!$D$5:$D$72,CLUBS!$B38,'MP H'!$AA$5:$AA$72,"&gt;0")+COUNTIFS('PO F'!$D$5:$D$72,CLUBS!$B38,'PO F'!$AA$5:$AA$72,"&gt;0")+COUNTIFS('PO H'!$D$5:$D$72,CLUBS!$B38,'PO H'!$AA$5:$AA$72,"&gt;0")+COUNTIFS('PU F'!$D$5:$D$72,CLUBS!$B38,'PU F'!$AA$5:$AA$72,"&gt;0")+COUNTIFS('PU H'!$D$5:$D$72,CLUBS!$B38,'PU H'!$AA$5:$AA$72,"&gt;0")+COUNTIFS('BE F'!$D$5:$D$72,CLUBS!$B38,'BE F'!$AA$5:$AA$72,"&gt;0")+COUNTIFS('BE H'!$D$5:$D$72,CLUBS!$B38,'BE H'!$AA$5:$AA$72,"&gt;0")+COUNTIFS('MI F'!$D$5:$D$72,CLUBS!$B38,'MI F'!$AA$5:$AA$72,"&gt;0")+COUNTIFS('MI H'!$D$5:$D$72,CLUBS!$B38,'MI H'!$AA$5:$AA$72,"&gt;0")+COUNTIFS('CA F'!$D$5:$D$72,CLUBS!$B38,'CA F'!$AA$5:$AA$72,"&gt;0")+COUNTIFS('CA H'!$D$5:$D$72,CLUBS!$B38,'CA H'!$AA$5:$AA$72,"&gt;0")+COUNTIFS('JU F'!$D$5:$D$72,CLUBS!$B38,'JU F'!$AA$5:$AA$72,"&gt;0")+COUNTIFS('JU H'!$D$5:$D$72,CLUBS!$B38,'JU H'!$AA$5:$AA$72,"&gt;0")</f>
        <v>0</v>
      </c>
      <c r="Z38" s="26">
        <f>SUMIF('MP F'!$D$5:$D$72,CLUBS!$B38,'MP F'!$AB$5:$AB$72)+SUMIF('MP H'!$D$5:$D$72,CLUBS!$B38,'MP H'!$AB$5:$AB$72)+SUMIF('PO F'!$D$5:$D$72,CLUBS!$B38,'PO F'!$AB$5:$AB$72)+SUMIF('PO H'!$D$5:$D$72,CLUBS!$B38,'PO H'!$AB$5:$AB$72)+SUMIF('PU F'!$D$5:$D$72,CLUBS!$B38,'PU F'!$AB$5:$AB$72)+SUMIF('PU H'!$D$5:$D$72,CLUBS!$B38,'PU H'!$AB$5:$AB$72)+SUMIF('BE F'!$D$5:$D$72,CLUBS!$B38,'BE F'!$AB$5:$AB$72)+SUMIF('BE H'!$D$5:$D$72,CLUBS!$B38,'BE H'!$AB$5:$AB$72)+SUMIF('MI F'!$D$5:$D$72,CLUBS!$B38,'MI F'!$AB$5:$AB$72)+SUMIF('MI H'!$D$5:$D$72,CLUBS!$B38,'MI H'!$AB$5:$AB$72)+SUMIF('CA F'!$D$5:$D$72,CLUBS!$B38,'CA F'!$AB$5:$AB$72)+SUMIF('CA H'!$D$5:$D$72,CLUBS!$B38,'CA H'!$AB$5:$AB$72)+SUMIF('JU F'!$D$5:$D$72,CLUBS!$B38,'JU F'!$AB$5:$AB$72)+SUMIF('JU H'!$D$5:$D$72,CLUBS!$B38,'JU H'!$AB$5:$AB$72)</f>
        <v>0</v>
      </c>
      <c r="AA38" s="26">
        <f>COUNTIFS('MP F'!$D$5:$D$72,CLUBS!$B38,'MP F'!$AC$5:$AC$72,"&gt;0")+COUNTIFS('MP H'!$D$5:$D$72,CLUBS!$B38,'MP H'!$AC$5:$AC$72,"&gt;0")+COUNTIFS('PO F'!$D$5:$D$72,CLUBS!$B38,'PO F'!$AC$5:$AC$72,"&gt;0")+COUNTIFS('PO H'!$D$5:$D$72,CLUBS!$B38,'PO H'!$AC$5:$AC$72,"&gt;0")+COUNTIFS('PU F'!$D$5:$D$72,CLUBS!$B38,'PU F'!$AC$5:$AC$72,"&gt;0")+COUNTIFS('PU H'!$D$5:$D$72,CLUBS!$B38,'PU H'!$AC$5:$AC$72,"&gt;0")+COUNTIFS('BE F'!$D$5:$D$72,CLUBS!$B38,'BE F'!$AC$5:$AC$72,"&gt;0")+COUNTIFS('BE H'!$D$5:$D$72,CLUBS!$B38,'BE H'!$AC$5:$AC$72,"&gt;0")+COUNTIFS('MI F'!$D$5:$D$72,CLUBS!$B38,'MI F'!$AC$5:$AC$72,"&gt;0")+COUNTIFS('MI H'!$D$5:$D$72,CLUBS!$B38,'MI H'!$AC$5:$AC$72,"&gt;0")+COUNTIFS('CA F'!$D$5:$D$72,CLUBS!$B38,'CA F'!$AC$5:$AC$72,"&gt;0")+COUNTIFS('CA H'!$D$5:$D$72,CLUBS!$B38,'CA H'!$AC$5:$AC$72,"&gt;0")+COUNTIFS('JU F'!$D$5:$D$72,CLUBS!$B38,'JU F'!$AC$5:$AC$72,"&gt;0")+COUNTIFS('JU H'!$D$5:$D$72,CLUBS!$B38,'JU H'!$AC$5:$AC$72,"&gt;0")</f>
        <v>0</v>
      </c>
      <c r="AB38" s="26">
        <f>SUMIF('MP F'!$D$5:$D$72,CLUBS!$B38,'MP F'!$AD$5:$AD$72)+SUMIF('MP H'!$D$5:$D$72,CLUBS!$B38,'MP H'!$AD$5:$AD$72)+SUMIF('PO F'!$D$5:$D$72,CLUBS!$B38,'PO F'!$AD$5:$AD$72)+SUMIF('PO H'!$D$5:$D$72,CLUBS!$B38,'PO H'!$AD$5:$AD$72)+SUMIF('PU F'!$D$5:$D$72,CLUBS!$B38,'PU F'!$AD$5:$AD$72)+SUMIF('PU H'!$D$5:$D$72,CLUBS!$B38,'PU H'!$AD$5:$AD$72)+SUMIF('BE F'!$D$5:$D$72,CLUBS!$B38,'BE F'!$AD$5:$AD$72)+SUMIF('BE H'!$D$5:$D$72,CLUBS!$B38,'BE H'!$AD$5:$AD$72)+SUMIF('MI F'!$D$5:$D$72,CLUBS!$B38,'MI F'!$AD$5:$AD$72)+SUMIF('MI H'!$D$5:$D$72,CLUBS!$B38,'MI H'!$AD$5:$AD$72)+SUMIF('CA F'!$D$5:$D$72,CLUBS!$B38,'CA F'!$AD$5:$AD$72)+SUMIF('CA H'!$D$5:$D$72,CLUBS!$B38,'CA H'!$AD$5:$AD$72)+SUMIF('JU F'!$D$5:$D$72,CLUBS!$B38,'JU F'!$AD$5:$AD$72)+SUMIF('JU H'!$D$5:$D$72,CLUBS!$B38,'JU H'!$AD$5:$AD$72)</f>
        <v>0</v>
      </c>
      <c r="AC38" s="26">
        <f>COUNTIFS('MP F'!$D$5:$D$72,CLUBS!$B38,'MP F'!$AE$5:$AE$72,"&gt;0")+COUNTIFS('MP H'!$D$5:$D$72,CLUBS!$B38,'MP H'!$AE$5:$AE$72,"&gt;0")+COUNTIFS('PO F'!$D$5:$D$72,CLUBS!$B38,'PO F'!$AE$5:$AE$72,"&gt;0")+COUNTIFS('PO H'!$D$5:$D$72,CLUBS!$B38,'PO H'!$AE$5:$AE$72,"&gt;0")+COUNTIFS('PU F'!$D$5:$D$72,CLUBS!$B38,'PU F'!$AE$5:$AE$72,"&gt;0")+COUNTIFS('PU H'!$D$5:$D$72,CLUBS!$B38,'PU H'!$AE$5:$AE$72,"&gt;0")+COUNTIFS('BE F'!$D$5:$D$72,CLUBS!$B38,'BE F'!$AE$5:$AE$72,"&gt;0")+COUNTIFS('BE H'!$D$5:$D$72,CLUBS!$B38,'BE H'!$AE$5:$AE$72,"&gt;0")+COUNTIFS('MI F'!$D$5:$D$72,CLUBS!$B38,'MI F'!$AE$5:$AE$72,"&gt;0")+COUNTIFS('MI H'!$D$5:$D$72,CLUBS!$B38,'MI H'!$AE$5:$AE$72,"&gt;0")+COUNTIFS('CA F'!$D$5:$D$72,CLUBS!$B38,'CA F'!$AE$5:$AE$72,"&gt;0")+COUNTIFS('CA H'!$D$5:$D$72,CLUBS!$B38,'CA H'!$AE$5:$AE$72,"&gt;0")+COUNTIFS('JU F'!$D$5:$D$72,CLUBS!$B38,'JU F'!$AE$5:$AE$72,"&gt;0")+COUNTIFS('JU H'!$D$5:$D$72,CLUBS!$B38,'JU H'!$AE$5:$AE$72,"&gt;0")</f>
        <v>0</v>
      </c>
      <c r="AD38" s="26">
        <f>SUMIF('MP F'!$D$5:$D$72,CLUBS!$B38,'MP F'!$AF$5:$AF$72)+SUMIF('MP H'!$D$5:$D$72,CLUBS!$B38,'MP H'!$AF$5:$AF$72)+SUMIF('PO F'!$D$5:$D$72,CLUBS!$B38,'PO F'!$AF$5:$AF$72)+SUMIF('PO H'!$D$5:$D$72,CLUBS!$B38,'PO H'!$AF$5:$AF$72)+SUMIF('PU F'!$D$5:$D$72,CLUBS!$B38,'PU F'!$AF$5:$AF$72)+SUMIF('PU H'!$D$5:$D$72,CLUBS!$B38,'PU H'!$AF$5:$AF$72)+SUMIF('BE F'!$D$5:$D$72,CLUBS!$B38,'BE F'!$AF$5:$AF$72)+SUMIF('BE H'!$D$5:$D$72,CLUBS!$B38,'BE H'!$AF$5:$AF$72)+SUMIF('MI F'!$D$5:$D$72,CLUBS!$B38,'MI F'!$AF$5:$AF$72)+SUMIF('MI H'!$D$5:$D$72,CLUBS!$B38,'MI H'!$AF$5:$AF$72)+SUMIF('CA F'!$D$5:$D$72,CLUBS!$B38,'CA F'!$AF$5:$AF$72)+SUMIF('CA H'!$D$5:$D$72,CLUBS!$B38,'CA H'!$AF$5:$AF$72)+SUMIF('JU F'!$D$5:$D$72,CLUBS!$B38,'JU F'!$AF$5:$AF$72)+SUMIF('JU H'!$D$5:$D$72,CLUBS!$B38,'JU H'!$AF$5:$AF$72)</f>
        <v>0</v>
      </c>
      <c r="AE38" s="26">
        <f>COUNTIFS('MP F'!$D$5:$D$72,CLUBS!$B38,'MP F'!$AG$5:$AG$72,"&gt;0")+COUNTIFS('MP H'!$D$5:$D$72,CLUBS!$B38,'MP H'!$AG$5:$AG$72,"&gt;0")+COUNTIFS('PO F'!$D$5:$D$72,CLUBS!$B38,'PO F'!$AG$5:$AG$72,"&gt;0")+COUNTIFS('PO H'!$D$5:$D$72,CLUBS!$B38,'PO H'!$AG$5:$AG$72,"&gt;0")+COUNTIFS('PU F'!$D$5:$D$72,CLUBS!$B38,'PU F'!$AG$5:$AG$72,"&gt;0")+COUNTIFS('PU H'!$D$5:$D$72,CLUBS!$B38,'PU H'!$AG$5:$AG$72,"&gt;0")+COUNTIFS('BE F'!$D$5:$D$72,CLUBS!$B38,'BE F'!$AG$5:$AG$72,"&gt;0")+COUNTIFS('BE H'!$D$5:$D$72,CLUBS!$B38,'BE H'!$AG$5:$AG$72,"&gt;0")+COUNTIFS('MI F'!$D$5:$D$72,CLUBS!$B38,'MI F'!$AG$5:$AG$72,"&gt;0")+COUNTIFS('MI H'!$D$5:$D$72,CLUBS!$B38,'MI H'!$AG$5:$AG$72,"&gt;0")+COUNTIFS('CA F'!$D$5:$D$72,CLUBS!$B38,'CA F'!$AG$5:$AG$72,"&gt;0")+COUNTIFS('CA H'!$D$5:$D$72,CLUBS!$B38,'CA H'!$AG$5:$AG$72,"&gt;0")+COUNTIFS('JU F'!$D$5:$D$72,CLUBS!$B38,'JU F'!$AG$5:$AG$72,"&gt;0")+COUNTIFS('JU H'!$D$5:$D$72,CLUBS!$B38,'JU H'!$AG$5:$AG$72,"&gt;0")</f>
        <v>0</v>
      </c>
      <c r="AF38" s="26">
        <f>SUMIF('MP F'!$D$5:$D$72,CLUBS!$B38,'MP F'!$AH$5:$AH$72)+SUMIF('MP H'!$D$5:$D$72,CLUBS!$B38,'MP H'!$AH$5:$AH$72)+SUMIF('PO F'!$D$5:$D$72,CLUBS!$B38,'PO F'!$AH$5:$AH$72)+SUMIF('PO H'!$D$5:$D$72,CLUBS!$B38,'PO H'!$AH$5:$AH$72)+SUMIF('PU F'!$D$5:$D$72,CLUBS!$B38,'PU F'!$AH$5:$AH$72)+SUMIF('PU H'!$D$5:$D$72,CLUBS!$B38,'PU H'!$AH$5:$AH$72)+SUMIF('BE F'!$D$5:$D$72,CLUBS!$B38,'BE F'!$AH$5:$AH$72)+SUMIF('BE H'!$D$5:$D$72,CLUBS!$B38,'BE H'!$AH$5:$AH$72)+SUMIF('MI F'!$D$5:$D$72,CLUBS!$B38,'MI F'!$AH$5:$AH$72)+SUMIF('MI H'!$D$5:$D$72,CLUBS!$B38,'MI H'!$AH$5:$AH$72)+SUMIF('CA F'!$D$5:$D$72,CLUBS!$B38,'CA F'!$AH$5:$AH$72)+SUMIF('CA H'!$D$5:$D$72,CLUBS!$B38,'CA H'!$AH$5:$AH$72)+SUMIF('JU F'!$D$5:$D$72,CLUBS!$B38,'JU F'!$AH$5:$AH$72)+SUMIF('JU H'!$D$5:$D$72,CLUBS!$B38,'JU H'!$AH$5:$AH$72)</f>
        <v>0</v>
      </c>
      <c r="AG38" s="16">
        <f t="shared" si="2"/>
        <v>0</v>
      </c>
      <c r="AH38" s="28">
        <f t="shared" si="3"/>
        <v>0</v>
      </c>
      <c r="AI38" s="29">
        <f t="shared" si="4"/>
        <v>0</v>
      </c>
      <c r="AJ38" s="14">
        <f>COUNTIF('Licenciés Jeunes 2023'!F:F,CLUBS!B38)</f>
        <v>0</v>
      </c>
      <c r="AK38" s="27">
        <f t="shared" si="5"/>
        <v>0</v>
      </c>
    </row>
    <row r="39" spans="1:42">
      <c r="B39" s="39" t="s">
        <v>18</v>
      </c>
      <c r="C39" s="39">
        <f t="shared" ref="C39:AH39" si="6">SUM(C2:C38)</f>
        <v>168</v>
      </c>
      <c r="D39" s="71">
        <f t="shared" si="6"/>
        <v>17520</v>
      </c>
      <c r="E39" s="39">
        <f t="shared" si="6"/>
        <v>143</v>
      </c>
      <c r="F39" s="39">
        <f t="shared" si="6"/>
        <v>9234</v>
      </c>
      <c r="G39" s="39">
        <f t="shared" si="6"/>
        <v>0</v>
      </c>
      <c r="H39" s="39">
        <f t="shared" si="6"/>
        <v>0</v>
      </c>
      <c r="I39" s="39">
        <f t="shared" si="6"/>
        <v>0</v>
      </c>
      <c r="J39" s="39">
        <f t="shared" si="6"/>
        <v>0</v>
      </c>
      <c r="K39" s="39">
        <f t="shared" si="6"/>
        <v>0</v>
      </c>
      <c r="L39" s="39">
        <f t="shared" si="6"/>
        <v>0</v>
      </c>
      <c r="M39" s="39"/>
      <c r="N39" s="39"/>
      <c r="O39" s="39"/>
      <c r="P39" s="39"/>
      <c r="Q39" s="39"/>
      <c r="R39" s="39"/>
      <c r="S39" s="39"/>
      <c r="T39" s="39"/>
      <c r="U39" s="39"/>
      <c r="V39" s="39"/>
      <c r="W39" s="39"/>
      <c r="X39" s="39"/>
      <c r="Y39" s="39"/>
      <c r="Z39" s="39"/>
      <c r="AA39" s="39"/>
      <c r="AB39" s="39"/>
      <c r="AC39" s="39"/>
      <c r="AD39" s="39"/>
      <c r="AE39" s="39"/>
      <c r="AF39" s="39"/>
      <c r="AG39" s="39">
        <f t="shared" si="6"/>
        <v>311</v>
      </c>
      <c r="AH39" s="71">
        <f t="shared" si="6"/>
        <v>26754</v>
      </c>
      <c r="AI39" s="29">
        <f t="shared" si="1"/>
        <v>86.025723472668815</v>
      </c>
      <c r="AJ39" s="37">
        <v>491</v>
      </c>
      <c r="AK39" s="27">
        <v>10.156057118427642</v>
      </c>
    </row>
    <row r="40" spans="1:42">
      <c r="B40" t="s">
        <v>25</v>
      </c>
    </row>
    <row r="41" spans="1:42">
      <c r="B41" t="s">
        <v>26</v>
      </c>
      <c r="C41" s="13"/>
      <c r="E41" s="70"/>
      <c r="G41" s="13"/>
      <c r="I41" s="70"/>
      <c r="K41" s="13"/>
    </row>
    <row r="45" spans="1:42">
      <c r="B45" s="7"/>
    </row>
  </sheetData>
  <sheetProtection selectLockedCells="1" selectUnlockedCells="1"/>
  <pageMargins left="0.78749999999999998" right="0.78749999999999998" top="1.0249999999999999" bottom="1.0249999999999999" header="0.78749999999999998" footer="0.78749999999999998"/>
  <pageSetup paperSize="9" orientation="portrait" horizontalDpi="300" verticalDpi="300" r:id="rId1"/>
  <headerFooter alignWithMargins="0">
    <oddHeader>&amp;C&amp;A</oddHeader>
    <oddFooter>&amp;C&amp;"Calibri"&amp;11&amp;K000000Page &amp;P_x000D_&amp;1#&amp;"Calibri"&amp;10&amp;K0078D7C1 - Interne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 codeName="Feuil1"/>
  <dimension ref="A1:AK39"/>
  <sheetViews>
    <sheetView workbookViewId="0">
      <selection activeCell="L39" sqref="L39"/>
    </sheetView>
  </sheetViews>
  <sheetFormatPr baseColWidth="10" defaultRowHeight="12.5"/>
  <cols>
    <col min="1" max="1" width="21.453125" customWidth="1"/>
    <col min="2" max="2" width="42.1796875" bestFit="1" customWidth="1"/>
    <col min="4" max="4" width="6.36328125" customWidth="1"/>
    <col min="8" max="8" width="9" customWidth="1"/>
    <col min="12" max="32" width="7.6328125" customWidth="1"/>
    <col min="35" max="35" width="8.81640625" customWidth="1"/>
  </cols>
  <sheetData>
    <row r="1" spans="1:37" ht="157.5" customHeight="1">
      <c r="A1" s="23" t="s">
        <v>52</v>
      </c>
      <c r="B1" s="8"/>
      <c r="C1" s="9" t="str">
        <f>IF(Paramètres!H3&lt;&gt;"","Engagés "&amp;Paramètres!I3&amp;" - "&amp;Paramètres!J3,"")</f>
        <v>Engagés Class Triathlon - Joué-les-Tours (37)</v>
      </c>
      <c r="D1" s="10" t="str">
        <f>IF(Paramètres!H3&lt;&gt;"","Points Etape n°"&amp;Paramètres!G3,"")</f>
        <v>Points Etape n°1</v>
      </c>
      <c r="E1" s="9" t="str">
        <f>IF(Paramètres!H4&lt;&gt;"","Engagés "&amp;Paramètres!I4&amp;" - "&amp;Paramètres!J4,"")</f>
        <v>Engagés Duathlon - Saint-Cyr-sur-Loire (37)</v>
      </c>
      <c r="F1" s="10" t="str">
        <f>IF(Paramètres!H4&lt;&gt;"","Points Etape n°"&amp;Paramètres!G4,"")</f>
        <v>Points Etape n°2</v>
      </c>
      <c r="G1" s="9" t="str">
        <f>IF(Paramètres!H5&lt;&gt;"","Engagés "&amp;Paramètres!I5&amp;" - "&amp;Paramètres!J5,"")</f>
        <v>Engagés Triathlon - St Grégoire (35)</v>
      </c>
      <c r="H1" s="10" t="str">
        <f>IF(Paramètres!H5&lt;&gt;"","Points Etape n°"&amp;Paramètres!G5,"")</f>
        <v>Points Etape n°3</v>
      </c>
      <c r="I1" s="9" t="str">
        <f>IF(Paramètres!H6&lt;&gt;"","Engagés "&amp;Paramètres!I6&amp;" - "&amp;Paramètres!J6,"")</f>
        <v>Engagés Aquathlon - St Nazaire (44)</v>
      </c>
      <c r="J1" s="10" t="str">
        <f>IF(Paramètres!H6&lt;&gt;"","Points Etape n°"&amp;Paramètres!G6,"")</f>
        <v>Points Etape n°4</v>
      </c>
      <c r="K1" s="9" t="str">
        <f>IF(Paramètres!H7&lt;&gt;"","Engagés "&amp;Paramètres!I7&amp;" - "&amp;Paramètres!J7,"")</f>
        <v>Engagés Aquathlon - St Laurent Nouan (41)</v>
      </c>
      <c r="L1" s="10" t="str">
        <f>IF(Paramètres!H7&lt;&gt;"","Points Etape n°"&amp;Paramètres!G7,"")</f>
        <v>Points Etape n°5</v>
      </c>
      <c r="M1" s="9" t="str">
        <f>IF(Paramètres!H8&lt;&gt;"","Engagés "&amp;Paramètres!I8&amp;" - "&amp;Paramètres!J8,"")</f>
        <v/>
      </c>
      <c r="N1" s="10" t="str">
        <f>IF(Paramètres!H8&lt;&gt;"","Points Etape n°"&amp;Paramètres!G8,"")</f>
        <v/>
      </c>
      <c r="O1" s="9" t="str">
        <f>IF(Paramètres!H9&lt;&gt;"","Engagés "&amp;Paramètres!I9&amp;" - "&amp;Paramètres!J9,"")</f>
        <v/>
      </c>
      <c r="P1" s="10" t="str">
        <f>IF(Paramètres!H9&lt;&gt;"","Points Etape n°"&amp;Paramètres!G9,"")</f>
        <v/>
      </c>
      <c r="Q1" s="9" t="str">
        <f>IF(Paramètres!H10&lt;&gt;"","Engagés "&amp;Paramètres!I10&amp;" - "&amp;Paramètres!J10,"")</f>
        <v/>
      </c>
      <c r="R1" s="10" t="str">
        <f>IF(Paramètres!H10&lt;&gt;"","Points Etape n°"&amp;Paramètres!G10,"")</f>
        <v/>
      </c>
      <c r="S1" s="9" t="str">
        <f>IF(Paramètres!H11&lt;&gt;"","Engagés "&amp;Paramètres!I11&amp;" - "&amp;Paramètres!J11,"")</f>
        <v/>
      </c>
      <c r="T1" s="10" t="str">
        <f>IF(Paramètres!H11&lt;&gt;"","Points Etape n°"&amp;Paramètres!G11,"")</f>
        <v/>
      </c>
      <c r="U1" s="9" t="str">
        <f>IF(Paramètres!H12&lt;&gt;"","Engagés "&amp;Paramètres!I12&amp;" - "&amp;Paramètres!J12,"")</f>
        <v/>
      </c>
      <c r="V1" s="10" t="str">
        <f>IF(Paramètres!H12&lt;&gt;"","Points Etape n°"&amp;Paramètres!G12,"")</f>
        <v/>
      </c>
      <c r="W1" s="9" t="str">
        <f>IF(Paramètres!H13&lt;&gt;"","Engagés "&amp;Paramètres!I13&amp;" - "&amp;Paramètres!J13,"")</f>
        <v/>
      </c>
      <c r="X1" s="10" t="str">
        <f>IF(Paramètres!H13&lt;&gt;"","Points Etape n°"&amp;Paramètres!G13,"")</f>
        <v/>
      </c>
      <c r="Y1" s="9" t="str">
        <f>IF(Paramètres!H14&lt;&gt;"","Engagés "&amp;Paramètres!I14&amp;" - "&amp;Paramètres!J14,"")</f>
        <v/>
      </c>
      <c r="Z1" s="10" t="str">
        <f>IF(Paramètres!H14&lt;&gt;"","Points Etape n°"&amp;Paramètres!G14,"")</f>
        <v/>
      </c>
      <c r="AA1" s="9" t="str">
        <f>IF(Paramètres!H15&lt;&gt;"","Engagés "&amp;Paramètres!I15&amp;" - "&amp;Paramètres!J15,"")</f>
        <v/>
      </c>
      <c r="AB1" s="10" t="str">
        <f>IF(Paramètres!H15&lt;&gt;"","Points Etape n°"&amp;Paramètres!G15,"")</f>
        <v/>
      </c>
      <c r="AC1" s="9" t="str">
        <f>IF(Paramètres!H16&lt;&gt;"","Engagés "&amp;Paramètres!I16&amp;" - "&amp;Paramètres!J16,"")</f>
        <v/>
      </c>
      <c r="AD1" s="10" t="str">
        <f>IF(Paramètres!H16&lt;&gt;"","Points Etape n°"&amp;Paramètres!G16,"")</f>
        <v/>
      </c>
      <c r="AE1" s="9" t="str">
        <f>IF(Paramètres!H17&lt;&gt;"","Engagés "&amp;Paramètres!I17&amp;" - "&amp;Paramètres!J17,"")</f>
        <v/>
      </c>
      <c r="AF1" s="10" t="str">
        <f>IF(Paramètres!H17&lt;&gt;"","Points Etape n°"&amp;Paramètres!G17,"")</f>
        <v/>
      </c>
      <c r="AG1" s="10" t="s">
        <v>13</v>
      </c>
      <c r="AH1" s="11" t="s">
        <v>14</v>
      </c>
      <c r="AI1" s="12" t="s">
        <v>15</v>
      </c>
      <c r="AJ1" s="10" t="s">
        <v>16</v>
      </c>
      <c r="AK1" s="10" t="s">
        <v>17</v>
      </c>
    </row>
    <row r="2" spans="1:37" ht="13.5">
      <c r="A2" s="34">
        <f t="shared" ref="A2:A36" si="0">RANK(AH2,$AH$2:$AH$36)</f>
        <v>16</v>
      </c>
      <c r="B2" s="62" t="s">
        <v>42</v>
      </c>
      <c r="C2" s="14">
        <f>COUNTIFS('MP F'!$D$5:$D$72,CLUBS!$B18,'MP F'!$E$5:$E$72,"&gt;0")+COUNTIFS('MP H'!$D$5:$D$72,CLUBS!$B18,'MP H'!$E$5:$E$72,"&gt;0")+COUNTIFS('PO F'!$D$5:$D$72,CLUBS!$B18,'PO F'!$E$5:$E$72,"&gt;0")+COUNTIFS('PO H'!$D$5:$D$72,CLUBS!$B18,'PO H'!$E$5:$E$72,"&gt;0")+COUNTIFS('PU F'!$D$5:$D$72,CLUBS!$B18,'PU F'!$E$5:$E$72,"&gt;0")+COUNTIFS('PU H'!$D$5:$D$72,CLUBS!$B18,'PU H'!$E$5:$E$72,"&gt;0")+COUNTIFS('BE F'!$D$5:$D$72,CLUBS!$B18,'BE F'!$E$5:$E$72,"&gt;0")+COUNTIFS('BE H'!$D$5:$D$72,CLUBS!$B18,'BE H'!$E$5:$E$72,"&gt;0")+COUNTIFS('MI F'!$D$5:$D$72,CLUBS!$B18,'MI F'!$E$5:$E$72,"&gt;0")+COUNTIFS('MI H'!$D$5:$D$72,CLUBS!$B18,'MI H'!$E$5:$E$72,"&gt;0")+COUNTIFS('CA F'!$D$5:$D$72,CLUBS!$B18,'CA F'!$E$5:$E$72,"&gt;0")+COUNTIFS('CA H'!$D$5:$D$72,CLUBS!$B18,'CA H'!$E$5:$E$72,"&gt;0")+COUNTIFS('JU F'!$D$5:$D$72,CLUBS!$B18,'JU F'!$E$5:$E$72,"&gt;0")+COUNTIFS('JU H'!$D$5:$D$72,CLUBS!$B18,'JU H'!$E$5:$E$72,"&gt;0")</f>
        <v>0</v>
      </c>
      <c r="D2" s="27">
        <f>SUMIF('MP F'!$D$5:$D$72,CLUBS!$B18,'MP F'!$F$5:$F$72)+SUMIF('MP H'!$D$5:$D$72,CLUBS!$B18,'MP H'!$F$5:$F$72)+SUMIF('PO F'!$D$5:$D$72,CLUBS!$B18,'PO F'!$F$5:$F$72)+SUMIF('PO H'!$D$5:$D$72,CLUBS!$B18,'PO H'!$F$5:$F$72)+SUMIF('PU F'!$D$5:$D$72,CLUBS!$B18,'PU F'!$F$5:$F$72)+SUMIF('PU H'!$D$5:$D$72,CLUBS!$B18,'PU H'!$F$5:$F$72)+SUMIF('BE F'!$D$5:$D$72,CLUBS!$B18,'BE F'!$F$5:$F$72)+SUMIF('BE H'!$D$5:$D$72,CLUBS!$B18,'BE H'!$F$5:$F$72)+SUMIF('MI F'!$D$5:$D$72,CLUBS!$B18,'MI F'!$F$5:$F$72)+SUMIF('MI H'!$D$5:$D$72,CLUBS!$B18,'MI H'!$F$5:$F$72)+SUMIF('CA F'!$D$5:$D$72,CLUBS!$B18,'CA F'!$F$5:$F$72)+SUMIF('CA H'!$D$5:$D$72,CLUBS!$B18,'CA H'!$F$5:$F$72)+SUMIF('JU F'!$D$5:$D$72,CLUBS!$B18,'JU F'!$F$5:$F$72)+SUMIF('JU H'!$D$5:$D$72,CLUBS!$B18,'JU H'!$F$5:$F$72)</f>
        <v>0</v>
      </c>
      <c r="E2" s="38">
        <f>COUNTIFS('MP F'!$D$5:$D$72,CLUBS!$B18,'MP F'!$G$5:$G$72,"&gt;0")+COUNTIFS('MP H'!$D$5:$D$72,CLUBS!$B18,'MP H'!$G$5:$G$72,"&gt;0")+COUNTIFS('PO F'!$D$5:$D$72,CLUBS!$B18,'PO F'!$G$5:$G$72,"&gt;0")+COUNTIFS('PO H'!$D$5:$D$72,CLUBS!$B18,'PO H'!$G$5:$G$72,"&gt;0")+COUNTIFS('PU F'!$D$5:$D$72,CLUBS!$B18,'PU F'!$G$5:$G$72,"&gt;0")+COUNTIFS('PU H'!$D$5:$D$72,CLUBS!$B18,'PU H'!$G$5:$G$72,"&gt;0")+COUNTIFS('BE F'!$D$5:$D$72,CLUBS!$B18,'BE F'!$G$5:$G$72,"&gt;0")+COUNTIFS('BE H'!$D$5:$D$72,CLUBS!$B18,'BE H'!$G$5:$G$72,"&gt;0")+COUNTIFS('MI F'!$D$5:$D$72,CLUBS!$B18,'MI F'!$G$5:$G$72,"&gt;0")+COUNTIFS('MI H'!$D$5:$D$72,CLUBS!$B18,'MI H'!$G$5:$G$72,"&gt;0")+COUNTIFS('CA F'!$D$5:$D$72,CLUBS!$B18,'CA F'!$G$5:$G$72,"&gt;0")+COUNTIFS('CA H'!$D$5:$D$72,CLUBS!$B18,'CA H'!$G$5:$G$72,"&gt;0")+COUNTIFS('JU F'!$D$5:$D$72,CLUBS!$B18,'JU F'!$G$5:$G$72,"&gt;0")+COUNTIFS('JU H'!$D$5:$D$72,CLUBS!$B18,'JU H'!$G$5:$G$72,"&gt;0")</f>
        <v>0</v>
      </c>
      <c r="F2" s="58">
        <f>SUMIF('MP F'!$D$5:$D$72,CLUBS!$B18,'MP F'!$H$5:$H$72)+SUMIF('MP H'!$D$5:$D$72,CLUBS!$B18,'MP H'!$H$5:$H$72)+SUMIF('PO F'!$D$5:$D$72,CLUBS!$B18,'PO F'!$H$5:$H$72)+SUMIF('PO H'!$D$5:$D$72,CLUBS!$B18,'PO H'!$H$5:$H$72)+SUMIF('PU F'!$D$5:$D$72,CLUBS!$B18,'PU F'!$H$5:$H$72)+SUMIF('PU H'!$D$5:$D$72,CLUBS!$B18,'PU H'!$H$5:$H$72)+SUMIF('BE F'!$D$5:$D$72,CLUBS!$B18,'BE F'!$H$5:$H$72)+SUMIF('BE H'!$D$5:$D$72,CLUBS!$B18,'BE H'!$H$5:$H$72)+SUMIF('MI F'!$D$5:$D$72,CLUBS!$B18,'MI F'!$H$5:$H$72)+SUMIF('MI H'!$D$5:$D$72,CLUBS!$B18,'MI H'!$H$5:$H$72)+SUMIF('CA F'!$D$5:$D$72,CLUBS!$B18,'CA F'!$H$5:$H$72)+SUMIF('CA H'!$D$5:$D$72,CLUBS!$B18,'CA H'!$H$5:$H$72)+SUMIF('JU F'!$D$5:$D$72,CLUBS!$B18,'JU F'!$H$5:$H$72)+SUMIF('JU H'!$D$5:$D$72,CLUBS!$B18,'JU H'!$H$5:$H$72)</f>
        <v>0</v>
      </c>
      <c r="G2" s="14">
        <f>COUNTIFS('MP F'!$D$5:$D$72,CLUBS!$B18,'MP F'!$I$5:$I$72,"&gt;0")+COUNTIFS('MP H'!$D$5:$D$72,CLUBS!$B18,'MP H'!$I$5:$I$72,"&gt;0")+COUNTIFS('PO F'!$D$5:$D$72,CLUBS!$B18,'PO F'!$I$5:$I$72,"&gt;0")+COUNTIFS('PO H'!$D$5:$D$72,CLUBS!$B18,'PO H'!$I$5:$I$72,"&gt;0")+COUNTIFS('PU F'!$D$5:$D$72,CLUBS!$B18,'PU F'!$I$5:$I$72,"&gt;0")+COUNTIFS('PU H'!$D$5:$D$72,CLUBS!$B18,'PU H'!$I$5:$I$72,"&gt;0")+COUNTIFS('BE F'!$D$5:$D$72,CLUBS!$B18,'BE F'!$I$5:$I$72,"&gt;0")+COUNTIFS('BE H'!$D$5:$D$72,CLUBS!$B18,'BE H'!$I$5:$I$72,"&gt;0")+COUNTIFS('MI F'!$D$5:$D$72,CLUBS!$B18,'MI F'!$I$5:$I$72,"&gt;0")+COUNTIFS('MI H'!$D$5:$D$72,CLUBS!$B18,'MI H'!$I$5:$I$72,"&gt;0")+COUNTIFS('CA F'!$D$5:$D$72,CLUBS!$B18,'CA F'!$I$5:$I$72,"&gt;0")+COUNTIFS('CA H'!$D$5:$D$72,CLUBS!$B18,'CA H'!$I$5:$I$72,"&gt;0")+COUNTIFS('JU F'!$D$5:$D$72,CLUBS!$B18,'JU F'!$I$5:$I$72,"&gt;0")+COUNTIFS('JU H'!$D$5:$D$72,CLUBS!$B18,'JU H'!$I$5:$I$72,"&gt;0")</f>
        <v>0</v>
      </c>
      <c r="H2" s="26">
        <f>SUMIF('MP F'!$D$5:$D$72,CLUBS!$B18,'MP F'!$J$5:$J$72)+SUMIF('MP H'!$D$5:$D$72,CLUBS!$B18,'MP H'!$J$5:$J$72)+SUMIF('PO F'!$D$5:$D$72,CLUBS!$B18,'PO F'!$J$5:$J$72)+SUMIF('PO H'!$D$5:$D$72,CLUBS!$B18,'PO H'!$J$5:$J$72)+SUMIF('PU F'!$D$5:$D$72,CLUBS!$B18,'PU F'!$J$5:$J$72)+SUMIF('PU H'!$D$5:$D$72,CLUBS!$B18,'PU H'!$J$5:$J$72)+SUMIF('BE F'!$D$5:$D$72,CLUBS!$B18,'BE F'!$J$5:$J$72)+SUMIF('BE H'!$D$5:$D$72,CLUBS!$B18,'BE H'!$J$5:$J$72)+SUMIF('MI F'!$D$5:$D$72,CLUBS!$B18,'MI F'!$J$5:$J$72)+SUMIF('MI H'!$D$5:$D$72,CLUBS!$B18,'MI H'!$J$5:$J$72)+SUMIF('CA F'!$D$5:$D$72,CLUBS!$B18,'CA F'!$J$5:$J$72)+SUMIF('CA H'!$D$5:$D$72,CLUBS!$B18,'CA H'!$J$5:$J$72)+SUMIF('JU F'!$D$5:$D$72,CLUBS!$B18,'JU F'!$J$5:$J$72)+SUMIF('JU H'!$D$5:$D$72,CLUBS!$B18,'JU H'!$J$5:$J$72)</f>
        <v>0</v>
      </c>
      <c r="I2" s="38">
        <f>COUNTIFS('MP F'!$D$5:$D$72,CLUBS!$B18,'MP F'!$K$5:$K$72,"&gt;0")+COUNTIFS('MP H'!$D$5:$D$72,CLUBS!$B18,'MP H'!$K$5:$K$72,"&gt;0")+COUNTIFS('PO F'!$D$5:$D$72,CLUBS!$B18,'PO F'!$K$5:$K$72,"&gt;0")+COUNTIFS('PO H'!$D$5:$D$72,CLUBS!$B18,'PO H'!$K$5:$K$72,"&gt;0")+COUNTIFS('PU F'!$D$5:$D$72,CLUBS!$B18,'PU F'!$K$5:$K$72,"&gt;0")+COUNTIFS('PU H'!$D$5:$D$72,CLUBS!$B18,'PU H'!$K$5:$K$72,"&gt;0")+COUNTIFS('BE F'!$D$5:$D$72,CLUBS!$B18,'BE F'!$K$5:$K$72,"&gt;0")+COUNTIFS('BE H'!$D$5:$D$72,CLUBS!$B18,'BE H'!$K$5:$K$72,"&gt;0")+COUNTIFS('MI F'!$D$5:$D$72,CLUBS!$B18,'MI F'!$K$5:$K$72,"&gt;0")+COUNTIFS('MI H'!$D$5:$D$72,CLUBS!$B18,'MI H'!$K$5:$K$72,"&gt;0")+COUNTIFS('CA F'!$D$5:$D$72,CLUBS!$B18,'CA F'!$K$5:$K$72,"&gt;0")+COUNTIFS('CA H'!$D$5:$D$72,CLUBS!$B18,'CA H'!$K$5:$K$72,"&gt;0")+COUNTIFS('JU F'!$D$5:$D$72,CLUBS!$B18,'JU F'!$K$5:$K$72,"&gt;0")+COUNTIFS('JU H'!$D$5:$D$72,CLUBS!$B18,'JU H'!$K$5:$K$72,"&gt;0")</f>
        <v>0</v>
      </c>
      <c r="J2" s="38">
        <f>SUMIF('MP F'!$D$5:$D$72,CLUBS!$B18,'MP F'!$L$5:$L$72)+SUMIF('MP H'!$D$5:$D$72,CLUBS!$B18,'MP H'!$L$5:$L$72)+SUMIF('PO F'!$D$5:$D$72,CLUBS!$B18,'PO F'!$L$5:$L$72)+SUMIF('PO H'!$D$5:$D$72,CLUBS!$B18,'PO H'!$L$5:$L$72)+SUMIF('PU F'!$D$5:$D$72,CLUBS!$B18,'PU F'!$L$5:$L$72)+SUMIF('PU H'!$D$5:$D$72,CLUBS!$B18,'PU H'!$L$5:$L$72)+SUMIF('BE F'!$D$5:$D$72,CLUBS!$B18,'BE F'!$L$5:$L$72)+SUMIF('BE H'!$D$5:$D$72,CLUBS!$B18,'BE H'!$L$5:$L$72)+SUMIF('MI F'!$D$5:$D$72,CLUBS!$B18,'MI F'!$L$5:$L$72)+SUMIF('MI H'!$D$5:$D$72,CLUBS!$B18,'MI H'!$L$5:$L$72)+SUMIF('CA F'!$D$5:$D$72,CLUBS!$B18,'CA F'!$L$5:$L$72)+SUMIF('CA H'!$D$5:$D$72,CLUBS!$B18,'CA H'!$L$5:$L$72)+SUMIF('JU F'!$D$5:$D$72,CLUBS!$B18,'JU F'!$L$5:$L$72)+SUMIF('JU H'!$D$5:$D$72,CLUBS!$B18,'JU H'!$L$5:$L$72)</f>
        <v>0</v>
      </c>
      <c r="K2" s="26">
        <f>COUNTIFS('MP F'!$D$5:$D$72,CLUBS!$B18,'MP F'!$M$5:$M$72,"&gt;0")+COUNTIFS('MP H'!$D$5:$D$72,CLUBS!$B18,'MP H'!$M$5:$M$72,"&gt;0")+COUNTIFS('PO F'!$D$5:$D$72,CLUBS!$B18,'PO F'!$M$5:$M$72,"&gt;0")+COUNTIFS('PO H'!$D$5:$D$72,CLUBS!$B18,'PO H'!$M$5:$M$72,"&gt;0")+COUNTIFS('PU F'!$D$5:$D$72,CLUBS!$B18,'PU F'!$M$5:$M$72,"&gt;0")+COUNTIFS('PU H'!$D$5:$D$72,CLUBS!$B18,'PU H'!$M$5:$M$72,"&gt;0")+COUNTIFS('BE F'!$D$5:$D$72,CLUBS!$B18,'BE F'!$M$5:$M$72,"&gt;0")+COUNTIFS('BE H'!$D$5:$D$72,CLUBS!$B18,'BE H'!$M$5:$M$72,"&gt;0")+COUNTIFS('MI F'!$D$5:$D$72,CLUBS!$B18,'MI F'!$M$5:$M$72,"&gt;0")+COUNTIFS('MI H'!$D$5:$D$72,CLUBS!$B18,'MI H'!$M$5:$M$72,"&gt;0")+COUNTIFS('CA F'!$D$5:$D$72,CLUBS!$B18,'CA F'!$M$5:$M$72,"&gt;0")+COUNTIFS('CA H'!$D$5:$D$72,CLUBS!$B18,'CA H'!$M$5:$M$72,"&gt;0")+COUNTIFS('JU F'!$D$5:$D$72,CLUBS!$B18,'JU F'!$M$5:$M$72,"&gt;0")+COUNTIFS('JU H'!$D$5:$D$72,CLUBS!$B18,'JU H'!$M$5:$M$72,"&gt;0")</f>
        <v>0</v>
      </c>
      <c r="L2" s="26">
        <f>SUMIF('MP F'!$D$5:$D$72,CLUBS!$B18,'MP F'!$N$5:$N$72)+SUMIF('MP H'!$D$5:$D$72,CLUBS!$B18,'MP H'!$N$5:$N$72)+SUMIF('PO F'!$D$5:$D$72,CLUBS!$B18,'PO F'!$N$5:$N$72)+SUMIF('PO H'!$D$5:$D$72,CLUBS!$B18,'PO H'!$N$5:$N$72)+SUMIF('PU F'!$D$5:$D$72,CLUBS!$B18,'PU F'!$N$5:$N$72)+SUMIF('PU H'!$D$5:$D$72,CLUBS!$B18,'PU H'!$N$5:$N$72)+SUMIF('BE F'!$D$5:$D$72,CLUBS!$B18,'BE F'!$N$5:$N$72)+SUMIF('BE H'!$D$5:$D$72,CLUBS!$B18,'BE H'!$N$5:$N$72)+SUMIF('MI F'!$D$5:$D$72,CLUBS!$B18,'MI F'!$N$5:$N$72)+SUMIF('MI H'!$D$5:$D$72,CLUBS!$B18,'MI H'!$N$5:$N$72)+SUMIF('CA F'!$D$5:$D$72,CLUBS!$B18,'CA F'!$N$5:$N$72)+SUMIF('CA H'!$D$5:$D$72,CLUBS!$B18,'CA H'!$N$5:$N$72)+SUMIF('JU F'!$D$5:$D$72,CLUBS!$B18,'JU F'!$N$5:$N$72)+SUMIF('JU H'!$D$5:$D$72,CLUBS!$B18,'JU H'!$N$5:$N$72)</f>
        <v>0</v>
      </c>
      <c r="M2" s="26">
        <f>COUNTIFS('MP F'!$D$5:$D$72,CLUBS!$B18,'MP F'!$O$5:$O$72,"&gt;0")+COUNTIFS('MP H'!$D$5:$D$72,CLUBS!$B18,'MP H'!$O$5:$O$72,"&gt;0")+COUNTIFS('PO F'!$D$5:$D$72,CLUBS!$B18,'PO F'!$O$5:$O$72,"&gt;0")+COUNTIFS('PO H'!$D$5:$D$72,CLUBS!$B18,'PO H'!$O$5:$O$72,"&gt;0")+COUNTIFS('PU F'!$D$5:$D$72,CLUBS!$B18,'PU F'!$O$5:$O$72,"&gt;0")+COUNTIFS('PU H'!$D$5:$D$72,CLUBS!$B18,'PU H'!$O$5:$O$72,"&gt;0")+COUNTIFS('BE F'!$D$5:$D$72,CLUBS!$B18,'BE F'!$O$5:$O$72,"&gt;0")+COUNTIFS('BE H'!$D$5:$D$72,CLUBS!$B18,'BE H'!$O$5:$O$72,"&gt;0")+COUNTIFS('MI F'!$D$5:$D$72,CLUBS!$B18,'MI F'!$O$5:$O$72,"&gt;0")+COUNTIFS('MI H'!$D$5:$D$72,CLUBS!$B18,'MI H'!$O$5:$O$72,"&gt;0")+COUNTIFS('CA F'!$D$5:$D$72,CLUBS!$B18,'CA F'!$O$5:$O$72,"&gt;0")+COUNTIFS('CA H'!$D$5:$D$72,CLUBS!$B18,'CA H'!$O$5:$O$72,"&gt;0")+COUNTIFS('JU F'!$D$5:$D$72,CLUBS!$B18,'JU F'!$O$5:$O$72,"&gt;0")+COUNTIFS('JU H'!$D$5:$D$72,CLUBS!$B18,'JU H'!$O$5:$O$72,"&gt;0")</f>
        <v>0</v>
      </c>
      <c r="N2" s="26">
        <f>SUMIF('MP F'!$D$5:$D$72,CLUBS!$B18,'MP F'!$P$5:$P$72)+SUMIF('MP H'!$D$5:$D$72,CLUBS!$B18,'MP H'!$P$5:$P$72)+SUMIF('PO F'!$D$5:$D$72,CLUBS!$B18,'PO F'!$P$5:$P$72)+SUMIF('PO H'!$D$5:$D$72,CLUBS!$B18,'PO H'!$P$5:$P$72)+SUMIF('PU F'!$D$5:$D$72,CLUBS!$B18,'PU F'!$P$5:$P$72)+SUMIF('PU H'!$D$5:$D$72,CLUBS!$B18,'PU H'!$P$5:$P$72)+SUMIF('BE F'!$D$5:$D$72,CLUBS!$B18,'BE F'!$P$5:$P$72)+SUMIF('BE H'!$D$5:$D$72,CLUBS!$B18,'BE H'!$P$5:$P$72)+SUMIF('MI F'!$D$5:$D$72,CLUBS!$B18,'MI F'!$P$5:$P$72)+SUMIF('MI H'!$D$5:$D$72,CLUBS!$B18,'MI H'!$P$5:$P$72)+SUMIF('CA F'!$D$5:$D$72,CLUBS!$B18,'CA F'!$P$5:$P$72)+SUMIF('CA H'!$D$5:$D$72,CLUBS!$B18,'CA H'!$P$5:$P$72)+SUMIF('JU F'!$D$5:$D$72,CLUBS!$B18,'JU F'!$P$5:$P$72)+SUMIF('JU H'!$D$5:$D$72,CLUBS!$B18,'JU H'!$P$5:$P$72)</f>
        <v>0</v>
      </c>
      <c r="O2" s="26">
        <f>COUNTIFS('MP F'!$D$5:$D$72,CLUBS!$B18,'MP F'!$Q$5:$Q$72,"&gt;0")+COUNTIFS('MP H'!$D$5:$D$72,CLUBS!$B18,'MP H'!$Q$5:$Q$72,"&gt;0")+COUNTIFS('PO F'!$D$5:$D$72,CLUBS!$B18,'PO F'!$Q$5:$Q$72,"&gt;0")+COUNTIFS('PO H'!$D$5:$D$72,CLUBS!$B18,'PO H'!$Q$5:$Q$72,"&gt;0")+COUNTIFS('PU F'!$D$5:$D$72,CLUBS!$B18,'PU F'!$Q$5:$Q$72,"&gt;0")+COUNTIFS('PU H'!$D$5:$D$72,CLUBS!$B18,'PU H'!$Q$5:$Q$72,"&gt;0")+COUNTIFS('BE F'!$D$5:$D$72,CLUBS!$B18,'BE F'!$Q$5:$Q$72,"&gt;0")+COUNTIFS('BE H'!$D$5:$D$72,CLUBS!$B18,'BE H'!$Q$5:$Q$72,"&gt;0")+COUNTIFS('MI F'!$D$5:$D$72,CLUBS!$B18,'MI F'!$Q$5:$Q$72,"&gt;0")+COUNTIFS('MI H'!$D$5:$D$72,CLUBS!$B18,'MI H'!$Q$5:$Q$72,"&gt;0")+COUNTIFS('CA F'!$D$5:$D$72,CLUBS!$B18,'CA F'!$Q$5:$Q$72,"&gt;0")+COUNTIFS('CA H'!$D$5:$D$72,CLUBS!$B18,'CA H'!$Q$5:$Q$72,"&gt;0")+COUNTIFS('JU F'!$D$5:$D$72,CLUBS!$B18,'JU F'!$Q$5:$Q$72,"&gt;0")+COUNTIFS('JU H'!$D$5:$D$72,CLUBS!$B18,'JU H'!$Q$5:$Q$72,"&gt;0")</f>
        <v>0</v>
      </c>
      <c r="P2" s="26">
        <f>SUMIF('MP F'!$D$5:$D$72,CLUBS!$B18,'MP F'!$R$5:$R$72)+SUMIF('MP H'!$D$5:$D$72,CLUBS!$B18,'MP H'!$R$5:$R$72)+SUMIF('PO F'!$D$5:$D$72,CLUBS!$B18,'PO F'!$R$5:$R$72)+SUMIF('PO H'!$D$5:$D$72,CLUBS!$B18,'PO H'!$R$5:$R$72)+SUMIF('PU F'!$D$5:$D$72,CLUBS!$B18,'PU F'!$R$5:$R$72)+SUMIF('PU H'!$D$5:$D$72,CLUBS!$B18,'PU H'!$R$5:$R$72)+SUMIF('BE F'!$D$5:$D$72,CLUBS!$B18,'BE F'!$R$5:$R$72)+SUMIF('BE H'!$D$5:$D$72,CLUBS!$B18,'BE H'!$R$5:$R$72)+SUMIF('MI F'!$D$5:$D$72,CLUBS!$B18,'MI F'!$R$5:$R$72)+SUMIF('MI H'!$D$5:$D$72,CLUBS!$B18,'MI H'!$R$5:$R$72)+SUMIF('CA F'!$D$5:$D$72,CLUBS!$B18,'CA F'!$R$5:$R$72)+SUMIF('CA H'!$D$5:$D$72,CLUBS!$B18,'CA H'!$R$5:$R$72)+SUMIF('JU F'!$D$5:$D$72,CLUBS!$B18,'JU F'!$R$5:$R$72)+SUMIF('JU H'!$D$5:$D$72,CLUBS!$B18,'JU H'!$R$5:$R$72)</f>
        <v>0</v>
      </c>
      <c r="Q2" s="26">
        <f>COUNTIFS('MP F'!$D$5:$D$72,CLUBS!$B18,'MP F'!$S$5:$S$72,"&gt;0")+COUNTIFS('MP H'!$D$5:$D$72,CLUBS!$B18,'MP H'!$S$5:$S$72,"&gt;0")+COUNTIFS('PO F'!$D$5:$D$72,CLUBS!$B18,'PO F'!$S$5:$S$72,"&gt;0")+COUNTIFS('PO H'!$D$5:$D$72,CLUBS!$B18,'PO H'!$S$5:$S$72,"&gt;0")+COUNTIFS('PU F'!$D$5:$D$72,CLUBS!$B18,'PU F'!$S$5:$S$72,"&gt;0")+COUNTIFS('PU H'!$D$5:$D$72,CLUBS!$B18,'PU H'!$S$5:$S$72,"&gt;0")+COUNTIFS('BE F'!$D$5:$D$72,CLUBS!$B18,'BE F'!$S$5:$S$72,"&gt;0")+COUNTIFS('BE H'!$D$5:$D$72,CLUBS!$B18,'BE H'!$S$5:$S$72,"&gt;0")+COUNTIFS('MI F'!$D$5:$D$72,CLUBS!$B18,'MI F'!$S$5:$S$72,"&gt;0")+COUNTIFS('MI H'!$D$5:$D$72,CLUBS!$B18,'MI H'!$S$5:$S$72,"&gt;0")+COUNTIFS('CA F'!$D$5:$D$72,CLUBS!$B18,'CA F'!$S$5:$S$72,"&gt;0")+COUNTIFS('CA H'!$D$5:$D$72,CLUBS!$B18,'CA H'!$S$5:$S$72,"&gt;0")+COUNTIFS('JU F'!$D$5:$D$72,CLUBS!$B18,'JU F'!$S$5:$S$72,"&gt;0")+COUNTIFS('JU H'!$D$5:$D$72,CLUBS!$B18,'JU H'!$S$5:$S$72,"&gt;0")</f>
        <v>0</v>
      </c>
      <c r="R2" s="26">
        <f>SUMIF('MP F'!$D$5:$D$72,CLUBS!$B18,'MP F'!$T$5:$T$72)+SUMIF('MP H'!$D$5:$D$72,CLUBS!$B18,'MP H'!$T$5:$T$72)+SUMIF('PO F'!$D$5:$D$72,CLUBS!$B18,'PO F'!$T$5:$T$72)+SUMIF('PO H'!$D$5:$D$72,CLUBS!$B18,'PO H'!$T$5:$T$72)+SUMIF('PU F'!$D$5:$D$72,CLUBS!$B18,'PU F'!$T$5:$T$72)+SUMIF('PU H'!$D$5:$D$72,CLUBS!$B18,'PU H'!$T$5:$T$72)+SUMIF('BE F'!$D$5:$D$72,CLUBS!$B18,'BE F'!$T$5:$T$72)+SUMIF('BE H'!$D$5:$D$72,CLUBS!$B18,'BE H'!$T$5:$T$72)+SUMIF('MI F'!$D$5:$D$72,CLUBS!$B18,'MI F'!$T$5:$T$72)+SUMIF('MI H'!$D$5:$D$72,CLUBS!$B18,'MI H'!$T$5:$T$72)+SUMIF('CA F'!$D$5:$D$72,CLUBS!$B18,'CA F'!$T$5:$T$72)+SUMIF('CA H'!$D$5:$D$72,CLUBS!$B18,'CA H'!$T$5:$T$72)+SUMIF('JU F'!$D$5:$D$72,CLUBS!$B18,'JU F'!$T$5:$T$72)+SUMIF('JU H'!$D$5:$D$72,CLUBS!$B18,'JU H'!$T$5:$T$72)</f>
        <v>0</v>
      </c>
      <c r="S2" s="26">
        <f>COUNTIFS('MP F'!$D$5:$D$72,CLUBS!$B18,'MP F'!$U$5:$U$72,"&gt;0")+COUNTIFS('MP H'!$D$5:$D$72,CLUBS!$B18,'MP H'!$U$5:$U$72,"&gt;0")+COUNTIFS('PO F'!$D$5:$D$72,CLUBS!$B18,'PO F'!$U$5:$U$72,"&gt;0")+COUNTIFS('PO H'!$D$5:$D$72,CLUBS!$B18,'PO H'!$U$5:$U$72,"&gt;0")+COUNTIFS('PU F'!$D$5:$D$72,CLUBS!$B18,'PU F'!$U$5:$U$72,"&gt;0")+COUNTIFS('PU H'!$D$5:$D$72,CLUBS!$B18,'PU H'!$U$5:$U$72,"&gt;0")+COUNTIFS('BE F'!$D$5:$D$72,CLUBS!$B18,'BE F'!$U$5:$U$72,"&gt;0")+COUNTIFS('BE H'!$D$5:$D$72,CLUBS!$B18,'BE H'!$U$5:$U$72,"&gt;0")+COUNTIFS('MI F'!$D$5:$D$72,CLUBS!$B18,'MI F'!$U$5:$U$72,"&gt;0")+COUNTIFS('MI H'!$D$5:$D$72,CLUBS!$B18,'MI H'!$U$5:$U$72,"&gt;0")+COUNTIFS('CA F'!$D$5:$D$72,CLUBS!$B18,'CA F'!$U$5:$U$72,"&gt;0")+COUNTIFS('CA H'!$D$5:$D$72,CLUBS!$B18,'CA H'!$U$5:$U$72,"&gt;0")+COUNTIFS('JU F'!$D$5:$D$72,CLUBS!$B18,'JU F'!$U$5:$U$72,"&gt;0")+COUNTIFS('JU H'!$D$5:$D$72,CLUBS!$B18,'JU H'!$U$5:$U$72,"&gt;0")</f>
        <v>0</v>
      </c>
      <c r="T2" s="26">
        <f>SUMIF('MP F'!$D$5:$D$72,CLUBS!$B18,'MP F'!$V$5:$V$72)+SUMIF('MP H'!$D$5:$D$72,CLUBS!$B18,'MP H'!$V$5:$V$72)+SUMIF('PO F'!$D$5:$D$72,CLUBS!$B18,'PO F'!$V$5:$V$72)+SUMIF('PO H'!$D$5:$D$72,CLUBS!$B18,'PO H'!$V$5:$V$72)+SUMIF('PU F'!$D$5:$D$72,CLUBS!$B18,'PU F'!$V$5:$V$72)+SUMIF('PU H'!$D$5:$D$72,CLUBS!$B18,'PU H'!$V$5:$V$72)+SUMIF('BE F'!$D$5:$D$72,CLUBS!$B18,'BE F'!$V$5:$V$72)+SUMIF('BE H'!$D$5:$D$72,CLUBS!$B18,'BE H'!$V$5:$V$72)+SUMIF('MI F'!$D$5:$D$72,CLUBS!$B18,'MI F'!$V$5:$V$72)+SUMIF('MI H'!$D$5:$D$72,CLUBS!$B18,'MI H'!$V$5:$V$72)+SUMIF('CA F'!$D$5:$D$72,CLUBS!$B18,'CA F'!$V$5:$V$72)+SUMIF('CA H'!$D$5:$D$72,CLUBS!$B18,'CA H'!$V$5:$V$72)+SUMIF('JU F'!$D$5:$D$72,CLUBS!$B18,'JU F'!$V$5:$V$72)+SUMIF('JU H'!$D$5:$D$72,CLUBS!$B18,'JU H'!$V$5:$V$72)</f>
        <v>0</v>
      </c>
      <c r="U2" s="26">
        <f>COUNTIFS('MP F'!$D$5:$D$72,CLUBS!$B18,'MP F'!$W$5:$W$72,"&gt;0")+COUNTIFS('MP H'!$D$5:$D$72,CLUBS!$B18,'MP H'!$W$5:$W$72,"&gt;0")+COUNTIFS('PO F'!$D$5:$D$72,CLUBS!$B18,'PO F'!$W$5:$W$72,"&gt;0")+COUNTIFS('PO H'!$D$5:$D$72,CLUBS!$B18,'PO H'!$W$5:$W$72,"&gt;0")+COUNTIFS('PU F'!$D$5:$D$72,CLUBS!$B18,'PU F'!$W$5:$W$72,"&gt;0")+COUNTIFS('PU H'!$D$5:$D$72,CLUBS!$B18,'PU H'!$W$5:$W$72,"&gt;0")+COUNTIFS('BE F'!$D$5:$D$72,CLUBS!$B18,'BE F'!$W$5:$W$72,"&gt;0")+COUNTIFS('BE H'!$D$5:$D$72,CLUBS!$B18,'BE H'!$W$5:$W$72,"&gt;0")+COUNTIFS('MI F'!$D$5:$D$72,CLUBS!$B18,'MI F'!$W$5:$W$72,"&gt;0")+COUNTIFS('MI H'!$D$5:$D$72,CLUBS!$B18,'MI H'!$W$5:$W$72,"&gt;0")+COUNTIFS('CA F'!$D$5:$D$72,CLUBS!$B18,'CA F'!$W$5:$W$72,"&gt;0")+COUNTIFS('CA H'!$D$5:$D$72,CLUBS!$B18,'CA H'!$W$5:$W$72,"&gt;0")+COUNTIFS('JU F'!$D$5:$D$72,CLUBS!$B18,'JU F'!$W$5:$W$72,"&gt;0")+COUNTIFS('JU H'!$D$5:$D$72,CLUBS!$B18,'JU H'!$W$5:$W$72,"&gt;0")</f>
        <v>0</v>
      </c>
      <c r="V2" s="26">
        <f>SUMIF('MP F'!$D$5:$D$72,CLUBS!$B18,'MP F'!$X$5:$X$72)+SUMIF('MP H'!$D$5:$D$72,CLUBS!$B18,'MP H'!$X$5:$X$72)+SUMIF('PO F'!$D$5:$D$72,CLUBS!$B18,'PO F'!$X$5:$X$72)+SUMIF('PO H'!$D$5:$D$72,CLUBS!$B18,'PO H'!$X$5:$X$72)+SUMIF('PU F'!$D$5:$D$72,CLUBS!$B18,'PU F'!$X$5:$X$72)+SUMIF('PU H'!$D$5:$D$72,CLUBS!$B18,'PU H'!$X$5:$X$72)+SUMIF('BE F'!$D$5:$D$72,CLUBS!$B18,'BE F'!$X$5:$X$72)+SUMIF('BE H'!$D$5:$D$72,CLUBS!$B18,'BE H'!$X$5:$X$72)+SUMIF('MI F'!$D$5:$D$72,CLUBS!$B18,'MI F'!$X$5:$X$72)+SUMIF('MI H'!$D$5:$D$72,CLUBS!$B18,'MI H'!$X$5:$X$72)+SUMIF('CA F'!$D$5:$D$72,CLUBS!$B18,'CA F'!$X$5:$X$72)+SUMIF('CA H'!$D$5:$D$72,CLUBS!$B18,'CA H'!$X$5:$X$72)+SUMIF('JU F'!$D$5:$D$72,CLUBS!$B18,'JU F'!$X$5:$X$72)+SUMIF('JU H'!$D$5:$D$72,CLUBS!$B18,'JU H'!$X$5:$X$72)</f>
        <v>0</v>
      </c>
      <c r="W2" s="26">
        <f>COUNTIFS('MP F'!$D$5:$D$72,CLUBS!$B18,'MP F'!$Y$5:$Y$72,"&gt;0")+COUNTIFS('MP H'!$D$5:$D$72,CLUBS!$B18,'MP H'!$Y$5:$Y$72,"&gt;0")+COUNTIFS('PO F'!$D$5:$D$72,CLUBS!$B18,'PO F'!$Y$5:$Y$72,"&gt;0")+COUNTIFS('PO H'!$D$5:$D$72,CLUBS!$B18,'PO H'!$Y$5:$Y$72,"&gt;0")+COUNTIFS('PU F'!$D$5:$D$72,CLUBS!$B18,'PU F'!$Y$5:$Y$72,"&gt;0")+COUNTIFS('PU H'!$D$5:$D$72,CLUBS!$B18,'PU H'!$Y$5:$Y$72,"&gt;0")+COUNTIFS('BE F'!$D$5:$D$72,CLUBS!$B18,'BE F'!$Y$5:$Y$72,"&gt;0")+COUNTIFS('BE H'!$D$5:$D$72,CLUBS!$B18,'BE H'!$Y$5:$Y$72,"&gt;0")+COUNTIFS('MI F'!$D$5:$D$72,CLUBS!$B18,'MI F'!$Y$5:$Y$72,"&gt;0")+COUNTIFS('MI H'!$D$5:$D$72,CLUBS!$B18,'MI H'!$Y$5:$Y$72,"&gt;0")+COUNTIFS('CA F'!$D$5:$D$72,CLUBS!$B18,'CA F'!$Y$5:$Y$72,"&gt;0")+COUNTIFS('CA H'!$D$5:$D$72,CLUBS!$B18,'CA H'!$Y$5:$Y$72,"&gt;0")+COUNTIFS('JU F'!$D$5:$D$72,CLUBS!$B18,'JU F'!$Y$5:$Y$72,"&gt;0")+COUNTIFS('JU H'!$D$5:$D$72,CLUBS!$B18,'JU H'!$Y$5:$Y$72,"&gt;0")</f>
        <v>0</v>
      </c>
      <c r="X2" s="26">
        <f>SUMIF('MP F'!$D$5:$D$72,CLUBS!$B18,'MP F'!$Z$5:$Z$72)+SUMIF('MP H'!$D$5:$D$72,CLUBS!$B18,'MP H'!$Z$5:$Z$72)+SUMIF('PO F'!$D$5:$D$72,CLUBS!$B18,'PO F'!$Z$5:$Z$72)+SUMIF('PO H'!$D$5:$D$72,CLUBS!$B18,'PO H'!$Z$5:$Z$72)+SUMIF('PU F'!$D$5:$D$72,CLUBS!$B18,'PU F'!$Z$5:$Z$72)+SUMIF('PU H'!$D$5:$D$72,CLUBS!$B18,'PU H'!$Z$5:$Z$72)+SUMIF('BE F'!$D$5:$D$72,CLUBS!$B18,'BE F'!$Z$5:$Z$72)+SUMIF('BE H'!$D$5:$D$72,CLUBS!$B18,'BE H'!$Z$5:$Z$72)+SUMIF('MI F'!$D$5:$D$72,CLUBS!$B18,'MI F'!$Z$5:$Z$72)+SUMIF('MI H'!$D$5:$D$72,CLUBS!$B18,'MI H'!$Z$5:$Z$72)+SUMIF('CA F'!$D$5:$D$72,CLUBS!$B18,'CA F'!$Z$5:$Z$72)+SUMIF('CA H'!$D$5:$D$72,CLUBS!$B18,'CA H'!$Z$5:$Z$72)+SUMIF('JU F'!$D$5:$D$72,CLUBS!$B18,'JU F'!$Z$5:$Z$72)+SUMIF('JU H'!$D$5:$D$72,CLUBS!$B18,'JU H'!$Z$5:$Z$72)</f>
        <v>0</v>
      </c>
      <c r="Y2" s="26">
        <f>COUNTIFS('MP F'!$D$5:$D$72,CLUBS!$B18,'MP F'!$AA$5:$AA$72,"&gt;0")+COUNTIFS('MP H'!$D$5:$D$72,CLUBS!$B18,'MP H'!$AA$5:$AA$72,"&gt;0")+COUNTIFS('PO F'!$D$5:$D$72,CLUBS!$B18,'PO F'!$AA$5:$AA$72,"&gt;0")+COUNTIFS('PO H'!$D$5:$D$72,CLUBS!$B18,'PO H'!$AA$5:$AA$72,"&gt;0")+COUNTIFS('PU F'!$D$5:$D$72,CLUBS!$B18,'PU F'!$AA$5:$AA$72,"&gt;0")+COUNTIFS('PU H'!$D$5:$D$72,CLUBS!$B18,'PU H'!$AA$5:$AA$72,"&gt;0")+COUNTIFS('BE F'!$D$5:$D$72,CLUBS!$B18,'BE F'!$AA$5:$AA$72,"&gt;0")+COUNTIFS('BE H'!$D$5:$D$72,CLUBS!$B18,'BE H'!$AA$5:$AA$72,"&gt;0")+COUNTIFS('MI F'!$D$5:$D$72,CLUBS!$B18,'MI F'!$AA$5:$AA$72,"&gt;0")+COUNTIFS('MI H'!$D$5:$D$72,CLUBS!$B18,'MI H'!$AA$5:$AA$72,"&gt;0")+COUNTIFS('CA F'!$D$5:$D$72,CLUBS!$B18,'CA F'!$AA$5:$AA$72,"&gt;0")+COUNTIFS('CA H'!$D$5:$D$72,CLUBS!$B18,'CA H'!$AA$5:$AA$72,"&gt;0")+COUNTIFS('JU F'!$D$5:$D$72,CLUBS!$B18,'JU F'!$AA$5:$AA$72,"&gt;0")+COUNTIFS('JU H'!$D$5:$D$72,CLUBS!$B18,'JU H'!$AA$5:$AA$72,"&gt;0")</f>
        <v>0</v>
      </c>
      <c r="Z2" s="26">
        <f>SUMIF('MP F'!$D$5:$D$72,CLUBS!$B18,'MP F'!$AB$5:$AB$72)+SUMIF('MP H'!$D$5:$D$72,CLUBS!$B18,'MP H'!$AB$5:$AB$72)+SUMIF('PO F'!$D$5:$D$72,CLUBS!$B18,'PO F'!$AB$5:$AB$72)+SUMIF('PO H'!$D$5:$D$72,CLUBS!$B18,'PO H'!$AB$5:$AB$72)+SUMIF('PU F'!$D$5:$D$72,CLUBS!$B18,'PU F'!$AB$5:$AB$72)+SUMIF('PU H'!$D$5:$D$72,CLUBS!$B18,'PU H'!$AB$5:$AB$72)+SUMIF('BE F'!$D$5:$D$72,CLUBS!$B18,'BE F'!$AB$5:$AB$72)+SUMIF('BE H'!$D$5:$D$72,CLUBS!$B18,'BE H'!$AB$5:$AB$72)+SUMIF('MI F'!$D$5:$D$72,CLUBS!$B18,'MI F'!$AB$5:$AB$72)+SUMIF('MI H'!$D$5:$D$72,CLUBS!$B18,'MI H'!$AB$5:$AB$72)+SUMIF('CA F'!$D$5:$D$72,CLUBS!$B18,'CA F'!$AB$5:$AB$72)+SUMIF('CA H'!$D$5:$D$72,CLUBS!$B18,'CA H'!$AB$5:$AB$72)+SUMIF('JU F'!$D$5:$D$72,CLUBS!$B18,'JU F'!$AB$5:$AB$72)+SUMIF('JU H'!$D$5:$D$72,CLUBS!$B18,'JU H'!$AB$5:$AB$72)</f>
        <v>0</v>
      </c>
      <c r="AA2" s="26">
        <f>COUNTIFS('MP F'!$D$5:$D$72,CLUBS!$B18,'MP F'!$AC$5:$AC$72,"&gt;0")+COUNTIFS('MP H'!$D$5:$D$72,CLUBS!$B18,'MP H'!$AC$5:$AC$72,"&gt;0")+COUNTIFS('PO F'!$D$5:$D$72,CLUBS!$B18,'PO F'!$AC$5:$AC$72,"&gt;0")+COUNTIFS('PO H'!$D$5:$D$72,CLUBS!$B18,'PO H'!$AC$5:$AC$72,"&gt;0")+COUNTIFS('PU F'!$D$5:$D$72,CLUBS!$B18,'PU F'!$AC$5:$AC$72,"&gt;0")+COUNTIFS('PU H'!$D$5:$D$72,CLUBS!$B18,'PU H'!$AC$5:$AC$72,"&gt;0")+COUNTIFS('BE F'!$D$5:$D$72,CLUBS!$B18,'BE F'!$AC$5:$AC$72,"&gt;0")+COUNTIFS('BE H'!$D$5:$D$72,CLUBS!$B18,'BE H'!$AC$5:$AC$72,"&gt;0")+COUNTIFS('MI F'!$D$5:$D$72,CLUBS!$B18,'MI F'!$AC$5:$AC$72,"&gt;0")+COUNTIFS('MI H'!$D$5:$D$72,CLUBS!$B18,'MI H'!$AC$5:$AC$72,"&gt;0")+COUNTIFS('CA F'!$D$5:$D$72,CLUBS!$B18,'CA F'!$AC$5:$AC$72,"&gt;0")+COUNTIFS('CA H'!$D$5:$D$72,CLUBS!$B18,'CA H'!$AC$5:$AC$72,"&gt;0")+COUNTIFS('JU F'!$D$5:$D$72,CLUBS!$B18,'JU F'!$AC$5:$AC$72,"&gt;0")+COUNTIFS('JU H'!$D$5:$D$72,CLUBS!$B18,'JU H'!$AC$5:$AC$72,"&gt;0")</f>
        <v>0</v>
      </c>
      <c r="AB2" s="26">
        <f>SUMIF('MP F'!$D$5:$D$72,CLUBS!$B18,'MP F'!$AD$5:$AD$72)+SUMIF('MP H'!$D$5:$D$72,CLUBS!$B18,'MP H'!$AD$5:$AD$72)+SUMIF('PO F'!$D$5:$D$72,CLUBS!$B18,'PO F'!$AD$5:$AD$72)+SUMIF('PO H'!$D$5:$D$72,CLUBS!$B18,'PO H'!$AD$5:$AD$72)+SUMIF('PU F'!$D$5:$D$72,CLUBS!$B18,'PU F'!$AD$5:$AD$72)+SUMIF('PU H'!$D$5:$D$72,CLUBS!$B18,'PU H'!$AD$5:$AD$72)+SUMIF('BE F'!$D$5:$D$72,CLUBS!$B18,'BE F'!$AD$5:$AD$72)+SUMIF('BE H'!$D$5:$D$72,CLUBS!$B18,'BE H'!$AD$5:$AD$72)+SUMIF('MI F'!$D$5:$D$72,CLUBS!$B18,'MI F'!$AD$5:$AD$72)+SUMIF('MI H'!$D$5:$D$72,CLUBS!$B18,'MI H'!$AD$5:$AD$72)+SUMIF('CA F'!$D$5:$D$72,CLUBS!$B18,'CA F'!$AD$5:$AD$72)+SUMIF('CA H'!$D$5:$D$72,CLUBS!$B18,'CA H'!$AD$5:$AD$72)+SUMIF('JU F'!$D$5:$D$72,CLUBS!$B18,'JU F'!$AD$5:$AD$72)+SUMIF('JU H'!$D$5:$D$72,CLUBS!$B18,'JU H'!$AD$5:$AD$72)</f>
        <v>0</v>
      </c>
      <c r="AC2" s="26">
        <f>COUNTIFS('MP F'!$D$5:$D$72,CLUBS!$B18,'MP F'!$AE$5:$AE$72,"&gt;0")+COUNTIFS('MP H'!$D$5:$D$72,CLUBS!$B18,'MP H'!$AE$5:$AE$72,"&gt;0")+COUNTIFS('PO F'!$D$5:$D$72,CLUBS!$B18,'PO F'!$AE$5:$AE$72,"&gt;0")+COUNTIFS('PO H'!$D$5:$D$72,CLUBS!$B18,'PO H'!$AE$5:$AE$72,"&gt;0")+COUNTIFS('PU F'!$D$5:$D$72,CLUBS!$B18,'PU F'!$AE$5:$AE$72,"&gt;0")+COUNTIFS('PU H'!$D$5:$D$72,CLUBS!$B18,'PU H'!$AE$5:$AE$72,"&gt;0")+COUNTIFS('BE F'!$D$5:$D$72,CLUBS!$B18,'BE F'!$AE$5:$AE$72,"&gt;0")+COUNTIFS('BE H'!$D$5:$D$72,CLUBS!$B18,'BE H'!$AE$5:$AE$72,"&gt;0")+COUNTIFS('MI F'!$D$5:$D$72,CLUBS!$B18,'MI F'!$AE$5:$AE$72,"&gt;0")+COUNTIFS('MI H'!$D$5:$D$72,CLUBS!$B18,'MI H'!$AE$5:$AE$72,"&gt;0")+COUNTIFS('CA F'!$D$5:$D$72,CLUBS!$B18,'CA F'!$AE$5:$AE$72,"&gt;0")+COUNTIFS('CA H'!$D$5:$D$72,CLUBS!$B18,'CA H'!$AE$5:$AE$72,"&gt;0")+COUNTIFS('JU F'!$D$5:$D$72,CLUBS!$B18,'JU F'!$AE$5:$AE$72,"&gt;0")+COUNTIFS('JU H'!$D$5:$D$72,CLUBS!$B18,'JU H'!$AE$5:$AE$72,"&gt;0")</f>
        <v>0</v>
      </c>
      <c r="AD2" s="26">
        <f>SUMIF('MP F'!$D$5:$D$72,CLUBS!$B18,'MP F'!$AF$5:$AF$72)+SUMIF('MP H'!$D$5:$D$72,CLUBS!$B18,'MP H'!$AF$5:$AF$72)+SUMIF('PO F'!$D$5:$D$72,CLUBS!$B18,'PO F'!$AF$5:$AF$72)+SUMIF('PO H'!$D$5:$D$72,CLUBS!$B18,'PO H'!$AF$5:$AF$72)+SUMIF('PU F'!$D$5:$D$72,CLUBS!$B18,'PU F'!$AF$5:$AF$72)+SUMIF('PU H'!$D$5:$D$72,CLUBS!$B18,'PU H'!$AF$5:$AF$72)+SUMIF('BE F'!$D$5:$D$72,CLUBS!$B18,'BE F'!$AF$5:$AF$72)+SUMIF('BE H'!$D$5:$D$72,CLUBS!$B18,'BE H'!$AF$5:$AF$72)+SUMIF('MI F'!$D$5:$D$72,CLUBS!$B18,'MI F'!$AF$5:$AF$72)+SUMIF('MI H'!$D$5:$D$72,CLUBS!$B18,'MI H'!$AF$5:$AF$72)+SUMIF('CA F'!$D$5:$D$72,CLUBS!$B18,'CA F'!$AF$5:$AF$72)+SUMIF('CA H'!$D$5:$D$72,CLUBS!$B18,'CA H'!$AF$5:$AF$72)+SUMIF('JU F'!$D$5:$D$72,CLUBS!$B18,'JU F'!$AF$5:$AF$72)+SUMIF('JU H'!$D$5:$D$72,CLUBS!$B18,'JU H'!$AF$5:$AF$72)</f>
        <v>0</v>
      </c>
      <c r="AE2" s="26">
        <f>COUNTIFS('MP F'!$D$5:$D$72,CLUBS!$B18,'MP F'!$AG$5:$AG$72,"&gt;0")+COUNTIFS('MP H'!$D$5:$D$72,CLUBS!$B18,'MP H'!$AG$5:$AG$72,"&gt;0")+COUNTIFS('PO F'!$D$5:$D$72,CLUBS!$B18,'PO F'!$AG$5:$AG$72,"&gt;0")+COUNTIFS('PO H'!$D$5:$D$72,CLUBS!$B18,'PO H'!$AG$5:$AG$72,"&gt;0")+COUNTIFS('PU F'!$D$5:$D$72,CLUBS!$B18,'PU F'!$AG$5:$AG$72,"&gt;0")+COUNTIFS('PU H'!$D$5:$D$72,CLUBS!$B18,'PU H'!$AG$5:$AG$72,"&gt;0")+COUNTIFS('BE F'!$D$5:$D$72,CLUBS!$B18,'BE F'!$AG$5:$AG$72,"&gt;0")+COUNTIFS('BE H'!$D$5:$D$72,CLUBS!$B18,'BE H'!$AG$5:$AG$72,"&gt;0")+COUNTIFS('MI F'!$D$5:$D$72,CLUBS!$B18,'MI F'!$AG$5:$AG$72,"&gt;0")+COUNTIFS('MI H'!$D$5:$D$72,CLUBS!$B18,'MI H'!$AG$5:$AG$72,"&gt;0")+COUNTIFS('CA F'!$D$5:$D$72,CLUBS!$B18,'CA F'!$AG$5:$AG$72,"&gt;0")+COUNTIFS('CA H'!$D$5:$D$72,CLUBS!$B18,'CA H'!$AG$5:$AG$72,"&gt;0")+COUNTIFS('JU F'!$D$5:$D$72,CLUBS!$B18,'JU F'!$AG$5:$AG$72,"&gt;0")+COUNTIFS('JU H'!$D$5:$D$72,CLUBS!$B18,'JU H'!$AG$5:$AG$72,"&gt;0")</f>
        <v>0</v>
      </c>
      <c r="AF2" s="26">
        <f>SUMIF('MP F'!$D$5:$D$72,CLUBS!$B18,'MP F'!$AH$5:$AH$72)+SUMIF('MP H'!$D$5:$D$72,CLUBS!$B18,'MP H'!$AH$5:$AH$72)+SUMIF('PO F'!$D$5:$D$72,CLUBS!$B18,'PO F'!$AH$5:$AH$72)+SUMIF('PO H'!$D$5:$D$72,CLUBS!$B18,'PO H'!$AH$5:$AH$72)+SUMIF('PU F'!$D$5:$D$72,CLUBS!$B18,'PU F'!$AH$5:$AH$72)+SUMIF('PU H'!$D$5:$D$72,CLUBS!$B18,'PU H'!$AH$5:$AH$72)+SUMIF('BE F'!$D$5:$D$72,CLUBS!$B18,'BE F'!$AH$5:$AH$72)+SUMIF('BE H'!$D$5:$D$72,CLUBS!$B18,'BE H'!$AH$5:$AH$72)+SUMIF('MI F'!$D$5:$D$72,CLUBS!$B18,'MI F'!$AH$5:$AH$72)+SUMIF('MI H'!$D$5:$D$72,CLUBS!$B18,'MI H'!$AH$5:$AH$72)+SUMIF('CA F'!$D$5:$D$72,CLUBS!$B18,'CA F'!$AH$5:$AH$72)+SUMIF('CA H'!$D$5:$D$72,CLUBS!$B18,'CA H'!$AH$5:$AH$72)+SUMIF('JU F'!$D$5:$D$72,CLUBS!$B18,'JU F'!$AH$5:$AH$72)+SUMIF('JU H'!$D$5:$D$72,CLUBS!$B18,'JU H'!$AH$5:$AH$72)</f>
        <v>0</v>
      </c>
      <c r="AG2" s="16">
        <f t="shared" ref="AG2:AG38" si="1">C2+E2+G2+I2+K2+M2+O2+Q2+S2+U2+W2+Y2+AA2+AC2+AE2</f>
        <v>0</v>
      </c>
      <c r="AH2" s="28">
        <f t="shared" ref="AH2:AH38" si="2">SUM(L2,J2,H2,F2,D2,N2,P2,R2,T2,V2,X2,Z2,AB2,AD2,AF2)</f>
        <v>0</v>
      </c>
      <c r="AI2" s="29">
        <f t="shared" ref="AI2:AI39" si="3">IF(AG2=0,0,PRODUCT(AH2,1/AG2))</f>
        <v>0</v>
      </c>
      <c r="AJ2" s="14">
        <f>COUNTIF('Licenciés Jeunes 2023'!F:F,CLUBS!B18)</f>
        <v>0</v>
      </c>
      <c r="AK2" s="27">
        <f t="shared" ref="AK2:AK38" si="4">IF(AJ2=0,0,AH2/AJ2)</f>
        <v>0</v>
      </c>
    </row>
    <row r="3" spans="1:37" ht="13.5">
      <c r="A3" s="34">
        <f t="shared" si="0"/>
        <v>16</v>
      </c>
      <c r="B3" s="62" t="s">
        <v>21</v>
      </c>
      <c r="C3" s="14">
        <f>COUNTIFS('MP F'!$D$5:$D$72,CLUBS!$B22,'MP F'!$E$5:$E$72,"&gt;0")+COUNTIFS('MP H'!$D$5:$D$72,CLUBS!$B22,'MP H'!$E$5:$E$72,"&gt;0")+COUNTIFS('PO F'!$D$5:$D$72,CLUBS!$B22,'PO F'!$E$5:$E$72,"&gt;0")+COUNTIFS('PO H'!$D$5:$D$72,CLUBS!$B22,'PO H'!$E$5:$E$72,"&gt;0")+COUNTIFS('PU F'!$D$5:$D$72,CLUBS!$B22,'PU F'!$E$5:$E$72,"&gt;0")+COUNTIFS('PU H'!$D$5:$D$72,CLUBS!$B22,'PU H'!$E$5:$E$72,"&gt;0")+COUNTIFS('BE F'!$D$5:$D$72,CLUBS!$B22,'BE F'!$E$5:$E$72,"&gt;0")+COUNTIFS('BE H'!$D$5:$D$72,CLUBS!$B22,'BE H'!$E$5:$E$72,"&gt;0")+COUNTIFS('MI F'!$D$5:$D$72,CLUBS!$B22,'MI F'!$E$5:$E$72,"&gt;0")+COUNTIFS('MI H'!$D$5:$D$72,CLUBS!$B22,'MI H'!$E$5:$E$72,"&gt;0")+COUNTIFS('CA F'!$D$5:$D$72,CLUBS!$B22,'CA F'!$E$5:$E$72,"&gt;0")+COUNTIFS('CA H'!$D$5:$D$72,CLUBS!$B22,'CA H'!$E$5:$E$72,"&gt;0")+COUNTIFS('JU F'!$D$5:$D$72,CLUBS!$B22,'JU F'!$E$5:$E$72,"&gt;0")+COUNTIFS('JU H'!$D$5:$D$72,CLUBS!$B22,'JU H'!$E$5:$E$72,"&gt;0")</f>
        <v>0</v>
      </c>
      <c r="D3" s="27">
        <f>SUMIF('MP F'!$D$5:$D$72,CLUBS!$B22,'MP F'!$F$5:$F$72)+SUMIF('MP H'!$D$5:$D$72,CLUBS!$B22,'MP H'!$F$5:$F$72)+SUMIF('PO F'!$D$5:$D$72,CLUBS!$B22,'PO F'!$F$5:$F$72)+SUMIF('PO H'!$D$5:$D$72,CLUBS!$B22,'PO H'!$F$5:$F$72)+SUMIF('PU F'!$D$5:$D$72,CLUBS!$B22,'PU F'!$F$5:$F$72)+SUMIF('PU H'!$D$5:$D$72,CLUBS!$B22,'PU H'!$F$5:$F$72)+SUMIF('BE F'!$D$5:$D$72,CLUBS!$B22,'BE F'!$F$5:$F$72)+SUMIF('BE H'!$D$5:$D$72,CLUBS!$B22,'BE H'!$F$5:$F$72)+SUMIF('MI F'!$D$5:$D$72,CLUBS!$B22,'MI F'!$F$5:$F$72)+SUMIF('MI H'!$D$5:$D$72,CLUBS!$B22,'MI H'!$F$5:$F$72)+SUMIF('CA F'!$D$5:$D$72,CLUBS!$B22,'CA F'!$F$5:$F$72)+SUMIF('CA H'!$D$5:$D$72,CLUBS!$B22,'CA H'!$F$5:$F$72)+SUMIF('JU F'!$D$5:$D$72,CLUBS!$B22,'JU F'!$F$5:$F$72)+SUMIF('JU H'!$D$5:$D$72,CLUBS!$B22,'JU H'!$F$5:$F$72)</f>
        <v>0</v>
      </c>
      <c r="E3" s="38">
        <f>COUNTIFS('MP F'!$D$5:$D$72,CLUBS!$B22,'MP F'!$G$5:$G$72,"&gt;0")+COUNTIFS('MP H'!$D$5:$D$72,CLUBS!$B22,'MP H'!$G$5:$G$72,"&gt;0")+COUNTIFS('PO F'!$D$5:$D$72,CLUBS!$B22,'PO F'!$G$5:$G$72,"&gt;0")+COUNTIFS('PO H'!$D$5:$D$72,CLUBS!$B22,'PO H'!$G$5:$G$72,"&gt;0")+COUNTIFS('PU F'!$D$5:$D$72,CLUBS!$B22,'PU F'!$G$5:$G$72,"&gt;0")+COUNTIFS('PU H'!$D$5:$D$72,CLUBS!$B22,'PU H'!$G$5:$G$72,"&gt;0")+COUNTIFS('BE F'!$D$5:$D$72,CLUBS!$B22,'BE F'!$G$5:$G$72,"&gt;0")+COUNTIFS('BE H'!$D$5:$D$72,CLUBS!$B22,'BE H'!$G$5:$G$72,"&gt;0")+COUNTIFS('MI F'!$D$5:$D$72,CLUBS!$B22,'MI F'!$G$5:$G$72,"&gt;0")+COUNTIFS('MI H'!$D$5:$D$72,CLUBS!$B22,'MI H'!$G$5:$G$72,"&gt;0")+COUNTIFS('CA F'!$D$5:$D$72,CLUBS!$B22,'CA F'!$G$5:$G$72,"&gt;0")+COUNTIFS('CA H'!$D$5:$D$72,CLUBS!$B22,'CA H'!$G$5:$G$72,"&gt;0")+COUNTIFS('JU F'!$D$5:$D$72,CLUBS!$B22,'JU F'!$G$5:$G$72,"&gt;0")+COUNTIFS('JU H'!$D$5:$D$72,CLUBS!$B22,'JU H'!$G$5:$G$72,"&gt;0")</f>
        <v>0</v>
      </c>
      <c r="F3" s="58">
        <f>SUMIF('MP F'!$D$5:$D$72,CLUBS!$B22,'MP F'!$H$5:$H$72)+SUMIF('MP H'!$D$5:$D$72,CLUBS!$B22,'MP H'!$H$5:$H$72)+SUMIF('PO F'!$D$5:$D$72,CLUBS!$B22,'PO F'!$H$5:$H$72)+SUMIF('PO H'!$D$5:$D$72,CLUBS!$B22,'PO H'!$H$5:$H$72)+SUMIF('PU F'!$D$5:$D$72,CLUBS!$B22,'PU F'!$H$5:$H$72)+SUMIF('PU H'!$D$5:$D$72,CLUBS!$B22,'PU H'!$H$5:$H$72)+SUMIF('BE F'!$D$5:$D$72,CLUBS!$B22,'BE F'!$H$5:$H$72)+SUMIF('BE H'!$D$5:$D$72,CLUBS!$B22,'BE H'!$H$5:$H$72)+SUMIF('MI F'!$D$5:$D$72,CLUBS!$B22,'MI F'!$H$5:$H$72)+SUMIF('MI H'!$D$5:$D$72,CLUBS!$B22,'MI H'!$H$5:$H$72)+SUMIF('CA F'!$D$5:$D$72,CLUBS!$B22,'CA F'!$H$5:$H$72)+SUMIF('CA H'!$D$5:$D$72,CLUBS!$B22,'CA H'!$H$5:$H$72)+SUMIF('JU F'!$D$5:$D$72,CLUBS!$B22,'JU F'!$H$5:$H$72)+SUMIF('JU H'!$D$5:$D$72,CLUBS!$B22,'JU H'!$H$5:$H$72)</f>
        <v>0</v>
      </c>
      <c r="G3" s="14">
        <f>COUNTIFS('MP F'!$D$5:$D$72,CLUBS!$B22,'MP F'!$I$5:$I$72,"&gt;0")+COUNTIFS('MP H'!$D$5:$D$72,CLUBS!$B22,'MP H'!$I$5:$I$72,"&gt;0")+COUNTIFS('PO F'!$D$5:$D$72,CLUBS!$B22,'PO F'!$I$5:$I$72,"&gt;0")+COUNTIFS('PO H'!$D$5:$D$72,CLUBS!$B22,'PO H'!$I$5:$I$72,"&gt;0")+COUNTIFS('PU F'!$D$5:$D$72,CLUBS!$B22,'PU F'!$I$5:$I$72,"&gt;0")+COUNTIFS('PU H'!$D$5:$D$72,CLUBS!$B22,'PU H'!$I$5:$I$72,"&gt;0")+COUNTIFS('BE F'!$D$5:$D$72,CLUBS!$B22,'BE F'!$I$5:$I$72,"&gt;0")+COUNTIFS('BE H'!$D$5:$D$72,CLUBS!$B22,'BE H'!$I$5:$I$72,"&gt;0")+COUNTIFS('MI F'!$D$5:$D$72,CLUBS!$B22,'MI F'!$I$5:$I$72,"&gt;0")+COUNTIFS('MI H'!$D$5:$D$72,CLUBS!$B22,'MI H'!$I$5:$I$72,"&gt;0")+COUNTIFS('CA F'!$D$5:$D$72,CLUBS!$B22,'CA F'!$I$5:$I$72,"&gt;0")+COUNTIFS('CA H'!$D$5:$D$72,CLUBS!$B22,'CA H'!$I$5:$I$72,"&gt;0")+COUNTIFS('JU F'!$D$5:$D$72,CLUBS!$B22,'JU F'!$I$5:$I$72,"&gt;0")+COUNTIFS('JU H'!$D$5:$D$72,CLUBS!$B22,'JU H'!$I$5:$I$72,"&gt;0")</f>
        <v>0</v>
      </c>
      <c r="H3" s="26">
        <f>SUMIF('MP F'!$D$5:$D$72,CLUBS!$B22,'MP F'!$J$5:$J$72)+SUMIF('MP H'!$D$5:$D$72,CLUBS!$B22,'MP H'!$J$5:$J$72)+SUMIF('PO F'!$D$5:$D$72,CLUBS!$B22,'PO F'!$J$5:$J$72)+SUMIF('PO H'!$D$5:$D$72,CLUBS!$B22,'PO H'!$J$5:$J$72)+SUMIF('PU F'!$D$5:$D$72,CLUBS!$B22,'PU F'!$J$5:$J$72)+SUMIF('PU H'!$D$5:$D$72,CLUBS!$B22,'PU H'!$J$5:$J$72)+SUMIF('BE F'!$D$5:$D$72,CLUBS!$B22,'BE F'!$J$5:$J$72)+SUMIF('BE H'!$D$5:$D$72,CLUBS!$B22,'BE H'!$J$5:$J$72)+SUMIF('MI F'!$D$5:$D$72,CLUBS!$B22,'MI F'!$J$5:$J$72)+SUMIF('MI H'!$D$5:$D$72,CLUBS!$B22,'MI H'!$J$5:$J$72)+SUMIF('CA F'!$D$5:$D$72,CLUBS!$B22,'CA F'!$J$5:$J$72)+SUMIF('CA H'!$D$5:$D$72,CLUBS!$B22,'CA H'!$J$5:$J$72)+SUMIF('JU F'!$D$5:$D$72,CLUBS!$B22,'JU F'!$J$5:$J$72)+SUMIF('JU H'!$D$5:$D$72,CLUBS!$B22,'JU H'!$J$5:$J$72)</f>
        <v>0</v>
      </c>
      <c r="I3" s="38">
        <f>COUNTIFS('MP F'!$D$5:$D$72,CLUBS!$B22,'MP F'!$K$5:$K$72,"&gt;0")+COUNTIFS('MP H'!$D$5:$D$72,CLUBS!$B22,'MP H'!$K$5:$K$72,"&gt;0")+COUNTIFS('PO F'!$D$5:$D$72,CLUBS!$B22,'PO F'!$K$5:$K$72,"&gt;0")+COUNTIFS('PO H'!$D$5:$D$72,CLUBS!$B22,'PO H'!$K$5:$K$72,"&gt;0")+COUNTIFS('PU F'!$D$5:$D$72,CLUBS!$B22,'PU F'!$K$5:$K$72,"&gt;0")+COUNTIFS('PU H'!$D$5:$D$72,CLUBS!$B22,'PU H'!$K$5:$K$72,"&gt;0")+COUNTIFS('BE F'!$D$5:$D$72,CLUBS!$B22,'BE F'!$K$5:$K$72,"&gt;0")+COUNTIFS('BE H'!$D$5:$D$72,CLUBS!$B22,'BE H'!$K$5:$K$72,"&gt;0")+COUNTIFS('MI F'!$D$5:$D$72,CLUBS!$B22,'MI F'!$K$5:$K$72,"&gt;0")+COUNTIFS('MI H'!$D$5:$D$72,CLUBS!$B22,'MI H'!$K$5:$K$72,"&gt;0")+COUNTIFS('CA F'!$D$5:$D$72,CLUBS!$B22,'CA F'!$K$5:$K$72,"&gt;0")+COUNTIFS('CA H'!$D$5:$D$72,CLUBS!$B22,'CA H'!$K$5:$K$72,"&gt;0")+COUNTIFS('JU F'!$D$5:$D$72,CLUBS!$B22,'JU F'!$K$5:$K$72,"&gt;0")+COUNTIFS('JU H'!$D$5:$D$72,CLUBS!$B22,'JU H'!$K$5:$K$72,"&gt;0")</f>
        <v>0</v>
      </c>
      <c r="J3" s="38">
        <f>SUMIF('MP F'!$D$5:$D$72,CLUBS!$B22,'MP F'!$L$5:$L$72)+SUMIF('MP H'!$D$5:$D$72,CLUBS!$B22,'MP H'!$L$5:$L$72)+SUMIF('PO F'!$D$5:$D$72,CLUBS!$B22,'PO F'!$L$5:$L$72)+SUMIF('PO H'!$D$5:$D$72,CLUBS!$B22,'PO H'!$L$5:$L$72)+SUMIF('PU F'!$D$5:$D$72,CLUBS!$B22,'PU F'!$L$5:$L$72)+SUMIF('PU H'!$D$5:$D$72,CLUBS!$B22,'PU H'!$L$5:$L$72)+SUMIF('BE F'!$D$5:$D$72,CLUBS!$B22,'BE F'!$L$5:$L$72)+SUMIF('BE H'!$D$5:$D$72,CLUBS!$B22,'BE H'!$L$5:$L$72)+SUMIF('MI F'!$D$5:$D$72,CLUBS!$B22,'MI F'!$L$5:$L$72)+SUMIF('MI H'!$D$5:$D$72,CLUBS!$B22,'MI H'!$L$5:$L$72)+SUMIF('CA F'!$D$5:$D$72,CLUBS!$B22,'CA F'!$L$5:$L$72)+SUMIF('CA H'!$D$5:$D$72,CLUBS!$B22,'CA H'!$L$5:$L$72)+SUMIF('JU F'!$D$5:$D$72,CLUBS!$B22,'JU F'!$L$5:$L$72)+SUMIF('JU H'!$D$5:$D$72,CLUBS!$B22,'JU H'!$L$5:$L$72)</f>
        <v>0</v>
      </c>
      <c r="K3" s="26">
        <f>COUNTIFS('MP F'!$D$5:$D$72,CLUBS!$B22,'MP F'!$M$5:$M$72,"&gt;0")+COUNTIFS('MP H'!$D$5:$D$72,CLUBS!$B22,'MP H'!$M$5:$M$72,"&gt;0")+COUNTIFS('PO F'!$D$5:$D$72,CLUBS!$B22,'PO F'!$M$5:$M$72,"&gt;0")+COUNTIFS('PO H'!$D$5:$D$72,CLUBS!$B22,'PO H'!$M$5:$M$72,"&gt;0")+COUNTIFS('PU F'!$D$5:$D$72,CLUBS!$B22,'PU F'!$M$5:$M$72,"&gt;0")+COUNTIFS('PU H'!$D$5:$D$72,CLUBS!$B22,'PU H'!$M$5:$M$72,"&gt;0")+COUNTIFS('BE F'!$D$5:$D$72,CLUBS!$B22,'BE F'!$M$5:$M$72,"&gt;0")+COUNTIFS('BE H'!$D$5:$D$72,CLUBS!$B22,'BE H'!$M$5:$M$72,"&gt;0")+COUNTIFS('MI F'!$D$5:$D$72,CLUBS!$B22,'MI F'!$M$5:$M$72,"&gt;0")+COUNTIFS('MI H'!$D$5:$D$72,CLUBS!$B22,'MI H'!$M$5:$M$72,"&gt;0")+COUNTIFS('CA F'!$D$5:$D$72,CLUBS!$B22,'CA F'!$M$5:$M$72,"&gt;0")+COUNTIFS('CA H'!$D$5:$D$72,CLUBS!$B22,'CA H'!$M$5:$M$72,"&gt;0")+COUNTIFS('JU F'!$D$5:$D$72,CLUBS!$B22,'JU F'!$M$5:$M$72,"&gt;0")+COUNTIFS('JU H'!$D$5:$D$72,CLUBS!$B22,'JU H'!$M$5:$M$72,"&gt;0")</f>
        <v>0</v>
      </c>
      <c r="L3" s="26">
        <f>SUMIF('MP F'!$D$5:$D$72,CLUBS!$B22,'MP F'!$N$5:$N$72)+SUMIF('MP H'!$D$5:$D$72,CLUBS!$B22,'MP H'!$N$5:$N$72)+SUMIF('PO F'!$D$5:$D$72,CLUBS!$B22,'PO F'!$N$5:$N$72)+SUMIF('PO H'!$D$5:$D$72,CLUBS!$B22,'PO H'!$N$5:$N$72)+SUMIF('PU F'!$D$5:$D$72,CLUBS!$B22,'PU F'!$N$5:$N$72)+SUMIF('PU H'!$D$5:$D$72,CLUBS!$B22,'PU H'!$N$5:$N$72)+SUMIF('BE F'!$D$5:$D$72,CLUBS!$B22,'BE F'!$N$5:$N$72)+SUMIF('BE H'!$D$5:$D$72,CLUBS!$B22,'BE H'!$N$5:$N$72)+SUMIF('MI F'!$D$5:$D$72,CLUBS!$B22,'MI F'!$N$5:$N$72)+SUMIF('MI H'!$D$5:$D$72,CLUBS!$B22,'MI H'!$N$5:$N$72)+SUMIF('CA F'!$D$5:$D$72,CLUBS!$B22,'CA F'!$N$5:$N$72)+SUMIF('CA H'!$D$5:$D$72,CLUBS!$B22,'CA H'!$N$5:$N$72)+SUMIF('JU F'!$D$5:$D$72,CLUBS!$B22,'JU F'!$N$5:$N$72)+SUMIF('JU H'!$D$5:$D$72,CLUBS!$B22,'JU H'!$N$5:$N$72)</f>
        <v>0</v>
      </c>
      <c r="M3" s="26">
        <f>COUNTIFS('MP F'!$D$5:$D$72,CLUBS!$B22,'MP F'!$O$5:$O$72,"&gt;0")+COUNTIFS('MP H'!$D$5:$D$72,CLUBS!$B22,'MP H'!$O$5:$O$72,"&gt;0")+COUNTIFS('PO F'!$D$5:$D$72,CLUBS!$B22,'PO F'!$O$5:$O$72,"&gt;0")+COUNTIFS('PO H'!$D$5:$D$72,CLUBS!$B22,'PO H'!$O$5:$O$72,"&gt;0")+COUNTIFS('PU F'!$D$5:$D$72,CLUBS!$B22,'PU F'!$O$5:$O$72,"&gt;0")+COUNTIFS('PU H'!$D$5:$D$72,CLUBS!$B22,'PU H'!$O$5:$O$72,"&gt;0")+COUNTIFS('BE F'!$D$5:$D$72,CLUBS!$B22,'BE F'!$O$5:$O$72,"&gt;0")+COUNTIFS('BE H'!$D$5:$D$72,CLUBS!$B22,'BE H'!$O$5:$O$72,"&gt;0")+COUNTIFS('MI F'!$D$5:$D$72,CLUBS!$B22,'MI F'!$O$5:$O$72,"&gt;0")+COUNTIFS('MI H'!$D$5:$D$72,CLUBS!$B22,'MI H'!$O$5:$O$72,"&gt;0")+COUNTIFS('CA F'!$D$5:$D$72,CLUBS!$B22,'CA F'!$O$5:$O$72,"&gt;0")+COUNTIFS('CA H'!$D$5:$D$72,CLUBS!$B22,'CA H'!$O$5:$O$72,"&gt;0")+COUNTIFS('JU F'!$D$5:$D$72,CLUBS!$B22,'JU F'!$O$5:$O$72,"&gt;0")+COUNTIFS('JU H'!$D$5:$D$72,CLUBS!$B22,'JU H'!$O$5:$O$72,"&gt;0")</f>
        <v>0</v>
      </c>
      <c r="N3" s="26">
        <f>SUMIF('MP F'!$D$5:$D$72,CLUBS!$B22,'MP F'!$P$5:$P$72)+SUMIF('MP H'!$D$5:$D$72,CLUBS!$B22,'MP H'!$P$5:$P$72)+SUMIF('PO F'!$D$5:$D$72,CLUBS!$B22,'PO F'!$P$5:$P$72)+SUMIF('PO H'!$D$5:$D$72,CLUBS!$B22,'PO H'!$P$5:$P$72)+SUMIF('PU F'!$D$5:$D$72,CLUBS!$B22,'PU F'!$P$5:$P$72)+SUMIF('PU H'!$D$5:$D$72,CLUBS!$B22,'PU H'!$P$5:$P$72)+SUMIF('BE F'!$D$5:$D$72,CLUBS!$B22,'BE F'!$P$5:$P$72)+SUMIF('BE H'!$D$5:$D$72,CLUBS!$B22,'BE H'!$P$5:$P$72)+SUMIF('MI F'!$D$5:$D$72,CLUBS!$B22,'MI F'!$P$5:$P$72)+SUMIF('MI H'!$D$5:$D$72,CLUBS!$B22,'MI H'!$P$5:$P$72)+SUMIF('CA F'!$D$5:$D$72,CLUBS!$B22,'CA F'!$P$5:$P$72)+SUMIF('CA H'!$D$5:$D$72,CLUBS!$B22,'CA H'!$P$5:$P$72)+SUMIF('JU F'!$D$5:$D$72,CLUBS!$B22,'JU F'!$P$5:$P$72)+SUMIF('JU H'!$D$5:$D$72,CLUBS!$B22,'JU H'!$P$5:$P$72)</f>
        <v>0</v>
      </c>
      <c r="O3" s="26">
        <f>COUNTIFS('MP F'!$D$5:$D$72,CLUBS!$B22,'MP F'!$Q$5:$Q$72,"&gt;0")+COUNTIFS('MP H'!$D$5:$D$72,CLUBS!$B22,'MP H'!$Q$5:$Q$72,"&gt;0")+COUNTIFS('PO F'!$D$5:$D$72,CLUBS!$B22,'PO F'!$Q$5:$Q$72,"&gt;0")+COUNTIFS('PO H'!$D$5:$D$72,CLUBS!$B22,'PO H'!$Q$5:$Q$72,"&gt;0")+COUNTIFS('PU F'!$D$5:$D$72,CLUBS!$B22,'PU F'!$Q$5:$Q$72,"&gt;0")+COUNTIFS('PU H'!$D$5:$D$72,CLUBS!$B22,'PU H'!$Q$5:$Q$72,"&gt;0")+COUNTIFS('BE F'!$D$5:$D$72,CLUBS!$B22,'BE F'!$Q$5:$Q$72,"&gt;0")+COUNTIFS('BE H'!$D$5:$D$72,CLUBS!$B22,'BE H'!$Q$5:$Q$72,"&gt;0")+COUNTIFS('MI F'!$D$5:$D$72,CLUBS!$B22,'MI F'!$Q$5:$Q$72,"&gt;0")+COUNTIFS('MI H'!$D$5:$D$72,CLUBS!$B22,'MI H'!$Q$5:$Q$72,"&gt;0")+COUNTIFS('CA F'!$D$5:$D$72,CLUBS!$B22,'CA F'!$Q$5:$Q$72,"&gt;0")+COUNTIFS('CA H'!$D$5:$D$72,CLUBS!$B22,'CA H'!$Q$5:$Q$72,"&gt;0")+COUNTIFS('JU F'!$D$5:$D$72,CLUBS!$B22,'JU F'!$Q$5:$Q$72,"&gt;0")+COUNTIFS('JU H'!$D$5:$D$72,CLUBS!$B22,'JU H'!$Q$5:$Q$72,"&gt;0")</f>
        <v>0</v>
      </c>
      <c r="P3" s="26">
        <f>SUMIF('MP F'!$D$5:$D$72,CLUBS!$B22,'MP F'!$R$5:$R$72)+SUMIF('MP H'!$D$5:$D$72,CLUBS!$B22,'MP H'!$R$5:$R$72)+SUMIF('PO F'!$D$5:$D$72,CLUBS!$B22,'PO F'!$R$5:$R$72)+SUMIF('PO H'!$D$5:$D$72,CLUBS!$B22,'PO H'!$R$5:$R$72)+SUMIF('PU F'!$D$5:$D$72,CLUBS!$B22,'PU F'!$R$5:$R$72)+SUMIF('PU H'!$D$5:$D$72,CLUBS!$B22,'PU H'!$R$5:$R$72)+SUMIF('BE F'!$D$5:$D$72,CLUBS!$B22,'BE F'!$R$5:$R$72)+SUMIF('BE H'!$D$5:$D$72,CLUBS!$B22,'BE H'!$R$5:$R$72)+SUMIF('MI F'!$D$5:$D$72,CLUBS!$B22,'MI F'!$R$5:$R$72)+SUMIF('MI H'!$D$5:$D$72,CLUBS!$B22,'MI H'!$R$5:$R$72)+SUMIF('CA F'!$D$5:$D$72,CLUBS!$B22,'CA F'!$R$5:$R$72)+SUMIF('CA H'!$D$5:$D$72,CLUBS!$B22,'CA H'!$R$5:$R$72)+SUMIF('JU F'!$D$5:$D$72,CLUBS!$B22,'JU F'!$R$5:$R$72)+SUMIF('JU H'!$D$5:$D$72,CLUBS!$B22,'JU H'!$R$5:$R$72)</f>
        <v>0</v>
      </c>
      <c r="Q3" s="26">
        <f>COUNTIFS('MP F'!$D$5:$D$72,CLUBS!$B22,'MP F'!$S$5:$S$72,"&gt;0")+COUNTIFS('MP H'!$D$5:$D$72,CLUBS!$B22,'MP H'!$S$5:$S$72,"&gt;0")+COUNTIFS('PO F'!$D$5:$D$72,CLUBS!$B22,'PO F'!$S$5:$S$72,"&gt;0")+COUNTIFS('PO H'!$D$5:$D$72,CLUBS!$B22,'PO H'!$S$5:$S$72,"&gt;0")+COUNTIFS('PU F'!$D$5:$D$72,CLUBS!$B22,'PU F'!$S$5:$S$72,"&gt;0")+COUNTIFS('PU H'!$D$5:$D$72,CLUBS!$B22,'PU H'!$S$5:$S$72,"&gt;0")+COUNTIFS('BE F'!$D$5:$D$72,CLUBS!$B22,'BE F'!$S$5:$S$72,"&gt;0")+COUNTIFS('BE H'!$D$5:$D$72,CLUBS!$B22,'BE H'!$S$5:$S$72,"&gt;0")+COUNTIFS('MI F'!$D$5:$D$72,CLUBS!$B22,'MI F'!$S$5:$S$72,"&gt;0")+COUNTIFS('MI H'!$D$5:$D$72,CLUBS!$B22,'MI H'!$S$5:$S$72,"&gt;0")+COUNTIFS('CA F'!$D$5:$D$72,CLUBS!$B22,'CA F'!$S$5:$S$72,"&gt;0")+COUNTIFS('CA H'!$D$5:$D$72,CLUBS!$B22,'CA H'!$S$5:$S$72,"&gt;0")+COUNTIFS('JU F'!$D$5:$D$72,CLUBS!$B22,'JU F'!$S$5:$S$72,"&gt;0")+COUNTIFS('JU H'!$D$5:$D$72,CLUBS!$B22,'JU H'!$S$5:$S$72,"&gt;0")</f>
        <v>0</v>
      </c>
      <c r="R3" s="26">
        <f>SUMIF('MP F'!$D$5:$D$72,CLUBS!$B22,'MP F'!$T$5:$T$72)+SUMIF('MP H'!$D$5:$D$72,CLUBS!$B22,'MP H'!$T$5:$T$72)+SUMIF('PO F'!$D$5:$D$72,CLUBS!$B22,'PO F'!$T$5:$T$72)+SUMIF('PO H'!$D$5:$D$72,CLUBS!$B22,'PO H'!$T$5:$T$72)+SUMIF('PU F'!$D$5:$D$72,CLUBS!$B22,'PU F'!$T$5:$T$72)+SUMIF('PU H'!$D$5:$D$72,CLUBS!$B22,'PU H'!$T$5:$T$72)+SUMIF('BE F'!$D$5:$D$72,CLUBS!$B22,'BE F'!$T$5:$T$72)+SUMIF('BE H'!$D$5:$D$72,CLUBS!$B22,'BE H'!$T$5:$T$72)+SUMIF('MI F'!$D$5:$D$72,CLUBS!$B22,'MI F'!$T$5:$T$72)+SUMIF('MI H'!$D$5:$D$72,CLUBS!$B22,'MI H'!$T$5:$T$72)+SUMIF('CA F'!$D$5:$D$72,CLUBS!$B22,'CA F'!$T$5:$T$72)+SUMIF('CA H'!$D$5:$D$72,CLUBS!$B22,'CA H'!$T$5:$T$72)+SUMIF('JU F'!$D$5:$D$72,CLUBS!$B22,'JU F'!$T$5:$T$72)+SUMIF('JU H'!$D$5:$D$72,CLUBS!$B22,'JU H'!$T$5:$T$72)</f>
        <v>0</v>
      </c>
      <c r="S3" s="26">
        <f>COUNTIFS('MP F'!$D$5:$D$72,CLUBS!$B22,'MP F'!$U$5:$U$72,"&gt;0")+COUNTIFS('MP H'!$D$5:$D$72,CLUBS!$B22,'MP H'!$U$5:$U$72,"&gt;0")+COUNTIFS('PO F'!$D$5:$D$72,CLUBS!$B22,'PO F'!$U$5:$U$72,"&gt;0")+COUNTIFS('PO H'!$D$5:$D$72,CLUBS!$B22,'PO H'!$U$5:$U$72,"&gt;0")+COUNTIFS('PU F'!$D$5:$D$72,CLUBS!$B22,'PU F'!$U$5:$U$72,"&gt;0")+COUNTIFS('PU H'!$D$5:$D$72,CLUBS!$B22,'PU H'!$U$5:$U$72,"&gt;0")+COUNTIFS('BE F'!$D$5:$D$72,CLUBS!$B22,'BE F'!$U$5:$U$72,"&gt;0")+COUNTIFS('BE H'!$D$5:$D$72,CLUBS!$B22,'BE H'!$U$5:$U$72,"&gt;0")+COUNTIFS('MI F'!$D$5:$D$72,CLUBS!$B22,'MI F'!$U$5:$U$72,"&gt;0")+COUNTIFS('MI H'!$D$5:$D$72,CLUBS!$B22,'MI H'!$U$5:$U$72,"&gt;0")+COUNTIFS('CA F'!$D$5:$D$72,CLUBS!$B22,'CA F'!$U$5:$U$72,"&gt;0")+COUNTIFS('CA H'!$D$5:$D$72,CLUBS!$B22,'CA H'!$U$5:$U$72,"&gt;0")+COUNTIFS('JU F'!$D$5:$D$72,CLUBS!$B22,'JU F'!$U$5:$U$72,"&gt;0")+COUNTIFS('JU H'!$D$5:$D$72,CLUBS!$B22,'JU H'!$U$5:$U$72,"&gt;0")</f>
        <v>0</v>
      </c>
      <c r="T3" s="26">
        <f>SUMIF('MP F'!$D$5:$D$72,CLUBS!$B22,'MP F'!$V$5:$V$72)+SUMIF('MP H'!$D$5:$D$72,CLUBS!$B22,'MP H'!$V$5:$V$72)+SUMIF('PO F'!$D$5:$D$72,CLUBS!$B22,'PO F'!$V$5:$V$72)+SUMIF('PO H'!$D$5:$D$72,CLUBS!$B22,'PO H'!$V$5:$V$72)+SUMIF('PU F'!$D$5:$D$72,CLUBS!$B22,'PU F'!$V$5:$V$72)+SUMIF('PU H'!$D$5:$D$72,CLUBS!$B22,'PU H'!$V$5:$V$72)+SUMIF('BE F'!$D$5:$D$72,CLUBS!$B22,'BE F'!$V$5:$V$72)+SUMIF('BE H'!$D$5:$D$72,CLUBS!$B22,'BE H'!$V$5:$V$72)+SUMIF('MI F'!$D$5:$D$72,CLUBS!$B22,'MI F'!$V$5:$V$72)+SUMIF('MI H'!$D$5:$D$72,CLUBS!$B22,'MI H'!$V$5:$V$72)+SUMIF('CA F'!$D$5:$D$72,CLUBS!$B22,'CA F'!$V$5:$V$72)+SUMIF('CA H'!$D$5:$D$72,CLUBS!$B22,'CA H'!$V$5:$V$72)+SUMIF('JU F'!$D$5:$D$72,CLUBS!$B22,'JU F'!$V$5:$V$72)+SUMIF('JU H'!$D$5:$D$72,CLUBS!$B22,'JU H'!$V$5:$V$72)</f>
        <v>0</v>
      </c>
      <c r="U3" s="26">
        <f>COUNTIFS('MP F'!$D$5:$D$72,CLUBS!$B22,'MP F'!$W$5:$W$72,"&gt;0")+COUNTIFS('MP H'!$D$5:$D$72,CLUBS!$B22,'MP H'!$W$5:$W$72,"&gt;0")+COUNTIFS('PO F'!$D$5:$D$72,CLUBS!$B22,'PO F'!$W$5:$W$72,"&gt;0")+COUNTIFS('PO H'!$D$5:$D$72,CLUBS!$B22,'PO H'!$W$5:$W$72,"&gt;0")+COUNTIFS('PU F'!$D$5:$D$72,CLUBS!$B22,'PU F'!$W$5:$W$72,"&gt;0")+COUNTIFS('PU H'!$D$5:$D$72,CLUBS!$B22,'PU H'!$W$5:$W$72,"&gt;0")+COUNTIFS('BE F'!$D$5:$D$72,CLUBS!$B22,'BE F'!$W$5:$W$72,"&gt;0")+COUNTIFS('BE H'!$D$5:$D$72,CLUBS!$B22,'BE H'!$W$5:$W$72,"&gt;0")+COUNTIFS('MI F'!$D$5:$D$72,CLUBS!$B22,'MI F'!$W$5:$W$72,"&gt;0")+COUNTIFS('MI H'!$D$5:$D$72,CLUBS!$B22,'MI H'!$W$5:$W$72,"&gt;0")+COUNTIFS('CA F'!$D$5:$D$72,CLUBS!$B22,'CA F'!$W$5:$W$72,"&gt;0")+COUNTIFS('CA H'!$D$5:$D$72,CLUBS!$B22,'CA H'!$W$5:$W$72,"&gt;0")+COUNTIFS('JU F'!$D$5:$D$72,CLUBS!$B22,'JU F'!$W$5:$W$72,"&gt;0")+COUNTIFS('JU H'!$D$5:$D$72,CLUBS!$B22,'JU H'!$W$5:$W$72,"&gt;0")</f>
        <v>0</v>
      </c>
      <c r="V3" s="26">
        <f>SUMIF('MP F'!$D$5:$D$72,CLUBS!$B22,'MP F'!$X$5:$X$72)+SUMIF('MP H'!$D$5:$D$72,CLUBS!$B22,'MP H'!$X$5:$X$72)+SUMIF('PO F'!$D$5:$D$72,CLUBS!$B22,'PO F'!$X$5:$X$72)+SUMIF('PO H'!$D$5:$D$72,CLUBS!$B22,'PO H'!$X$5:$X$72)+SUMIF('PU F'!$D$5:$D$72,CLUBS!$B22,'PU F'!$X$5:$X$72)+SUMIF('PU H'!$D$5:$D$72,CLUBS!$B22,'PU H'!$X$5:$X$72)+SUMIF('BE F'!$D$5:$D$72,CLUBS!$B22,'BE F'!$X$5:$X$72)+SUMIF('BE H'!$D$5:$D$72,CLUBS!$B22,'BE H'!$X$5:$X$72)+SUMIF('MI F'!$D$5:$D$72,CLUBS!$B22,'MI F'!$X$5:$X$72)+SUMIF('MI H'!$D$5:$D$72,CLUBS!$B22,'MI H'!$X$5:$X$72)+SUMIF('CA F'!$D$5:$D$72,CLUBS!$B22,'CA F'!$X$5:$X$72)+SUMIF('CA H'!$D$5:$D$72,CLUBS!$B22,'CA H'!$X$5:$X$72)+SUMIF('JU F'!$D$5:$D$72,CLUBS!$B22,'JU F'!$X$5:$X$72)+SUMIF('JU H'!$D$5:$D$72,CLUBS!$B22,'JU H'!$X$5:$X$72)</f>
        <v>0</v>
      </c>
      <c r="W3" s="26">
        <f>COUNTIFS('MP F'!$D$5:$D$72,CLUBS!$B22,'MP F'!$Y$5:$Y$72,"&gt;0")+COUNTIFS('MP H'!$D$5:$D$72,CLUBS!$B22,'MP H'!$Y$5:$Y$72,"&gt;0")+COUNTIFS('PO F'!$D$5:$D$72,CLUBS!$B22,'PO F'!$Y$5:$Y$72,"&gt;0")+COUNTIFS('PO H'!$D$5:$D$72,CLUBS!$B22,'PO H'!$Y$5:$Y$72,"&gt;0")+COUNTIFS('PU F'!$D$5:$D$72,CLUBS!$B22,'PU F'!$Y$5:$Y$72,"&gt;0")+COUNTIFS('PU H'!$D$5:$D$72,CLUBS!$B22,'PU H'!$Y$5:$Y$72,"&gt;0")+COUNTIFS('BE F'!$D$5:$D$72,CLUBS!$B22,'BE F'!$Y$5:$Y$72,"&gt;0")+COUNTIFS('BE H'!$D$5:$D$72,CLUBS!$B22,'BE H'!$Y$5:$Y$72,"&gt;0")+COUNTIFS('MI F'!$D$5:$D$72,CLUBS!$B22,'MI F'!$Y$5:$Y$72,"&gt;0")+COUNTIFS('MI H'!$D$5:$D$72,CLUBS!$B22,'MI H'!$Y$5:$Y$72,"&gt;0")+COUNTIFS('CA F'!$D$5:$D$72,CLUBS!$B22,'CA F'!$Y$5:$Y$72,"&gt;0")+COUNTIFS('CA H'!$D$5:$D$72,CLUBS!$B22,'CA H'!$Y$5:$Y$72,"&gt;0")+COUNTIFS('JU F'!$D$5:$D$72,CLUBS!$B22,'JU F'!$Y$5:$Y$72,"&gt;0")+COUNTIFS('JU H'!$D$5:$D$72,CLUBS!$B22,'JU H'!$Y$5:$Y$72,"&gt;0")</f>
        <v>0</v>
      </c>
      <c r="X3" s="26">
        <f>SUMIF('MP F'!$D$5:$D$72,CLUBS!$B22,'MP F'!$Z$5:$Z$72)+SUMIF('MP H'!$D$5:$D$72,CLUBS!$B22,'MP H'!$Z$5:$Z$72)+SUMIF('PO F'!$D$5:$D$72,CLUBS!$B22,'PO F'!$Z$5:$Z$72)+SUMIF('PO H'!$D$5:$D$72,CLUBS!$B22,'PO H'!$Z$5:$Z$72)+SUMIF('PU F'!$D$5:$D$72,CLUBS!$B22,'PU F'!$Z$5:$Z$72)+SUMIF('PU H'!$D$5:$D$72,CLUBS!$B22,'PU H'!$Z$5:$Z$72)+SUMIF('BE F'!$D$5:$D$72,CLUBS!$B22,'BE F'!$Z$5:$Z$72)+SUMIF('BE H'!$D$5:$D$72,CLUBS!$B22,'BE H'!$Z$5:$Z$72)+SUMIF('MI F'!$D$5:$D$72,CLUBS!$B22,'MI F'!$Z$5:$Z$72)+SUMIF('MI H'!$D$5:$D$72,CLUBS!$B22,'MI H'!$Z$5:$Z$72)+SUMIF('CA F'!$D$5:$D$72,CLUBS!$B22,'CA F'!$Z$5:$Z$72)+SUMIF('CA H'!$D$5:$D$72,CLUBS!$B22,'CA H'!$Z$5:$Z$72)+SUMIF('JU F'!$D$5:$D$72,CLUBS!$B22,'JU F'!$Z$5:$Z$72)+SUMIF('JU H'!$D$5:$D$72,CLUBS!$B22,'JU H'!$Z$5:$Z$72)</f>
        <v>0</v>
      </c>
      <c r="Y3" s="26">
        <f>COUNTIFS('MP F'!$D$5:$D$72,CLUBS!$B22,'MP F'!$AA$5:$AA$72,"&gt;0")+COUNTIFS('MP H'!$D$5:$D$72,CLUBS!$B22,'MP H'!$AA$5:$AA$72,"&gt;0")+COUNTIFS('PO F'!$D$5:$D$72,CLUBS!$B22,'PO F'!$AA$5:$AA$72,"&gt;0")+COUNTIFS('PO H'!$D$5:$D$72,CLUBS!$B22,'PO H'!$AA$5:$AA$72,"&gt;0")+COUNTIFS('PU F'!$D$5:$D$72,CLUBS!$B22,'PU F'!$AA$5:$AA$72,"&gt;0")+COUNTIFS('PU H'!$D$5:$D$72,CLUBS!$B22,'PU H'!$AA$5:$AA$72,"&gt;0")+COUNTIFS('BE F'!$D$5:$D$72,CLUBS!$B22,'BE F'!$AA$5:$AA$72,"&gt;0")+COUNTIFS('BE H'!$D$5:$D$72,CLUBS!$B22,'BE H'!$AA$5:$AA$72,"&gt;0")+COUNTIFS('MI F'!$D$5:$D$72,CLUBS!$B22,'MI F'!$AA$5:$AA$72,"&gt;0")+COUNTIFS('MI H'!$D$5:$D$72,CLUBS!$B22,'MI H'!$AA$5:$AA$72,"&gt;0")+COUNTIFS('CA F'!$D$5:$D$72,CLUBS!$B22,'CA F'!$AA$5:$AA$72,"&gt;0")+COUNTIFS('CA H'!$D$5:$D$72,CLUBS!$B22,'CA H'!$AA$5:$AA$72,"&gt;0")+COUNTIFS('JU F'!$D$5:$D$72,CLUBS!$B22,'JU F'!$AA$5:$AA$72,"&gt;0")+COUNTIFS('JU H'!$D$5:$D$72,CLUBS!$B22,'JU H'!$AA$5:$AA$72,"&gt;0")</f>
        <v>0</v>
      </c>
      <c r="Z3" s="26">
        <f>SUMIF('MP F'!$D$5:$D$72,CLUBS!$B22,'MP F'!$AB$5:$AB$72)+SUMIF('MP H'!$D$5:$D$72,CLUBS!$B22,'MP H'!$AB$5:$AB$72)+SUMIF('PO F'!$D$5:$D$72,CLUBS!$B22,'PO F'!$AB$5:$AB$72)+SUMIF('PO H'!$D$5:$D$72,CLUBS!$B22,'PO H'!$AB$5:$AB$72)+SUMIF('PU F'!$D$5:$D$72,CLUBS!$B22,'PU F'!$AB$5:$AB$72)+SUMIF('PU H'!$D$5:$D$72,CLUBS!$B22,'PU H'!$AB$5:$AB$72)+SUMIF('BE F'!$D$5:$D$72,CLUBS!$B22,'BE F'!$AB$5:$AB$72)+SUMIF('BE H'!$D$5:$D$72,CLUBS!$B22,'BE H'!$AB$5:$AB$72)+SUMIF('MI F'!$D$5:$D$72,CLUBS!$B22,'MI F'!$AB$5:$AB$72)+SUMIF('MI H'!$D$5:$D$72,CLUBS!$B22,'MI H'!$AB$5:$AB$72)+SUMIF('CA F'!$D$5:$D$72,CLUBS!$B22,'CA F'!$AB$5:$AB$72)+SUMIF('CA H'!$D$5:$D$72,CLUBS!$B22,'CA H'!$AB$5:$AB$72)+SUMIF('JU F'!$D$5:$D$72,CLUBS!$B22,'JU F'!$AB$5:$AB$72)+SUMIF('JU H'!$D$5:$D$72,CLUBS!$B22,'JU H'!$AB$5:$AB$72)</f>
        <v>0</v>
      </c>
      <c r="AA3" s="26">
        <f>COUNTIFS('MP F'!$D$5:$D$72,CLUBS!$B22,'MP F'!$AC$5:$AC$72,"&gt;0")+COUNTIFS('MP H'!$D$5:$D$72,CLUBS!$B22,'MP H'!$AC$5:$AC$72,"&gt;0")+COUNTIFS('PO F'!$D$5:$D$72,CLUBS!$B22,'PO F'!$AC$5:$AC$72,"&gt;0")+COUNTIFS('PO H'!$D$5:$D$72,CLUBS!$B22,'PO H'!$AC$5:$AC$72,"&gt;0")+COUNTIFS('PU F'!$D$5:$D$72,CLUBS!$B22,'PU F'!$AC$5:$AC$72,"&gt;0")+COUNTIFS('PU H'!$D$5:$D$72,CLUBS!$B22,'PU H'!$AC$5:$AC$72,"&gt;0")+COUNTIFS('BE F'!$D$5:$D$72,CLUBS!$B22,'BE F'!$AC$5:$AC$72,"&gt;0")+COUNTIFS('BE H'!$D$5:$D$72,CLUBS!$B22,'BE H'!$AC$5:$AC$72,"&gt;0")+COUNTIFS('MI F'!$D$5:$D$72,CLUBS!$B22,'MI F'!$AC$5:$AC$72,"&gt;0")+COUNTIFS('MI H'!$D$5:$D$72,CLUBS!$B22,'MI H'!$AC$5:$AC$72,"&gt;0")+COUNTIFS('CA F'!$D$5:$D$72,CLUBS!$B22,'CA F'!$AC$5:$AC$72,"&gt;0")+COUNTIFS('CA H'!$D$5:$D$72,CLUBS!$B22,'CA H'!$AC$5:$AC$72,"&gt;0")+COUNTIFS('JU F'!$D$5:$D$72,CLUBS!$B22,'JU F'!$AC$5:$AC$72,"&gt;0")+COUNTIFS('JU H'!$D$5:$D$72,CLUBS!$B22,'JU H'!$AC$5:$AC$72,"&gt;0")</f>
        <v>0</v>
      </c>
      <c r="AB3" s="26">
        <f>SUMIF('MP F'!$D$5:$D$72,CLUBS!$B22,'MP F'!$AD$5:$AD$72)+SUMIF('MP H'!$D$5:$D$72,CLUBS!$B22,'MP H'!$AD$5:$AD$72)+SUMIF('PO F'!$D$5:$D$72,CLUBS!$B22,'PO F'!$AD$5:$AD$72)+SUMIF('PO H'!$D$5:$D$72,CLUBS!$B22,'PO H'!$AD$5:$AD$72)+SUMIF('PU F'!$D$5:$D$72,CLUBS!$B22,'PU F'!$AD$5:$AD$72)+SUMIF('PU H'!$D$5:$D$72,CLUBS!$B22,'PU H'!$AD$5:$AD$72)+SUMIF('BE F'!$D$5:$D$72,CLUBS!$B22,'BE F'!$AD$5:$AD$72)+SUMIF('BE H'!$D$5:$D$72,CLUBS!$B22,'BE H'!$AD$5:$AD$72)+SUMIF('MI F'!$D$5:$D$72,CLUBS!$B22,'MI F'!$AD$5:$AD$72)+SUMIF('MI H'!$D$5:$D$72,CLUBS!$B22,'MI H'!$AD$5:$AD$72)+SUMIF('CA F'!$D$5:$D$72,CLUBS!$B22,'CA F'!$AD$5:$AD$72)+SUMIF('CA H'!$D$5:$D$72,CLUBS!$B22,'CA H'!$AD$5:$AD$72)+SUMIF('JU F'!$D$5:$D$72,CLUBS!$B22,'JU F'!$AD$5:$AD$72)+SUMIF('JU H'!$D$5:$D$72,CLUBS!$B22,'JU H'!$AD$5:$AD$72)</f>
        <v>0</v>
      </c>
      <c r="AC3" s="26">
        <f>COUNTIFS('MP F'!$D$5:$D$72,CLUBS!$B22,'MP F'!$AE$5:$AE$72,"&gt;0")+COUNTIFS('MP H'!$D$5:$D$72,CLUBS!$B22,'MP H'!$AE$5:$AE$72,"&gt;0")+COUNTIFS('PO F'!$D$5:$D$72,CLUBS!$B22,'PO F'!$AE$5:$AE$72,"&gt;0")+COUNTIFS('PO H'!$D$5:$D$72,CLUBS!$B22,'PO H'!$AE$5:$AE$72,"&gt;0")+COUNTIFS('PU F'!$D$5:$D$72,CLUBS!$B22,'PU F'!$AE$5:$AE$72,"&gt;0")+COUNTIFS('PU H'!$D$5:$D$72,CLUBS!$B22,'PU H'!$AE$5:$AE$72,"&gt;0")+COUNTIFS('BE F'!$D$5:$D$72,CLUBS!$B22,'BE F'!$AE$5:$AE$72,"&gt;0")+COUNTIFS('BE H'!$D$5:$D$72,CLUBS!$B22,'BE H'!$AE$5:$AE$72,"&gt;0")+COUNTIFS('MI F'!$D$5:$D$72,CLUBS!$B22,'MI F'!$AE$5:$AE$72,"&gt;0")+COUNTIFS('MI H'!$D$5:$D$72,CLUBS!$B22,'MI H'!$AE$5:$AE$72,"&gt;0")+COUNTIFS('CA F'!$D$5:$D$72,CLUBS!$B22,'CA F'!$AE$5:$AE$72,"&gt;0")+COUNTIFS('CA H'!$D$5:$D$72,CLUBS!$B22,'CA H'!$AE$5:$AE$72,"&gt;0")+COUNTIFS('JU F'!$D$5:$D$72,CLUBS!$B22,'JU F'!$AE$5:$AE$72,"&gt;0")+COUNTIFS('JU H'!$D$5:$D$72,CLUBS!$B22,'JU H'!$AE$5:$AE$72,"&gt;0")</f>
        <v>0</v>
      </c>
      <c r="AD3" s="26">
        <f>SUMIF('MP F'!$D$5:$D$72,CLUBS!$B22,'MP F'!$AF$5:$AF$72)+SUMIF('MP H'!$D$5:$D$72,CLUBS!$B22,'MP H'!$AF$5:$AF$72)+SUMIF('PO F'!$D$5:$D$72,CLUBS!$B22,'PO F'!$AF$5:$AF$72)+SUMIF('PO H'!$D$5:$D$72,CLUBS!$B22,'PO H'!$AF$5:$AF$72)+SUMIF('PU F'!$D$5:$D$72,CLUBS!$B22,'PU F'!$AF$5:$AF$72)+SUMIF('PU H'!$D$5:$D$72,CLUBS!$B22,'PU H'!$AF$5:$AF$72)+SUMIF('BE F'!$D$5:$D$72,CLUBS!$B22,'BE F'!$AF$5:$AF$72)+SUMIF('BE H'!$D$5:$D$72,CLUBS!$B22,'BE H'!$AF$5:$AF$72)+SUMIF('MI F'!$D$5:$D$72,CLUBS!$B22,'MI F'!$AF$5:$AF$72)+SUMIF('MI H'!$D$5:$D$72,CLUBS!$B22,'MI H'!$AF$5:$AF$72)+SUMIF('CA F'!$D$5:$D$72,CLUBS!$B22,'CA F'!$AF$5:$AF$72)+SUMIF('CA H'!$D$5:$D$72,CLUBS!$B22,'CA H'!$AF$5:$AF$72)+SUMIF('JU F'!$D$5:$D$72,CLUBS!$B22,'JU F'!$AF$5:$AF$72)+SUMIF('JU H'!$D$5:$D$72,CLUBS!$B22,'JU H'!$AF$5:$AF$72)</f>
        <v>0</v>
      </c>
      <c r="AE3" s="26">
        <f>COUNTIFS('MP F'!$D$5:$D$72,CLUBS!$B22,'MP F'!$AG$5:$AG$72,"&gt;0")+COUNTIFS('MP H'!$D$5:$D$72,CLUBS!$B22,'MP H'!$AG$5:$AG$72,"&gt;0")+COUNTIFS('PO F'!$D$5:$D$72,CLUBS!$B22,'PO F'!$AG$5:$AG$72,"&gt;0")+COUNTIFS('PO H'!$D$5:$D$72,CLUBS!$B22,'PO H'!$AG$5:$AG$72,"&gt;0")+COUNTIFS('PU F'!$D$5:$D$72,CLUBS!$B22,'PU F'!$AG$5:$AG$72,"&gt;0")+COUNTIFS('PU H'!$D$5:$D$72,CLUBS!$B22,'PU H'!$AG$5:$AG$72,"&gt;0")+COUNTIFS('BE F'!$D$5:$D$72,CLUBS!$B22,'BE F'!$AG$5:$AG$72,"&gt;0")+COUNTIFS('BE H'!$D$5:$D$72,CLUBS!$B22,'BE H'!$AG$5:$AG$72,"&gt;0")+COUNTIFS('MI F'!$D$5:$D$72,CLUBS!$B22,'MI F'!$AG$5:$AG$72,"&gt;0")+COUNTIFS('MI H'!$D$5:$D$72,CLUBS!$B22,'MI H'!$AG$5:$AG$72,"&gt;0")+COUNTIFS('CA F'!$D$5:$D$72,CLUBS!$B22,'CA F'!$AG$5:$AG$72,"&gt;0")+COUNTIFS('CA H'!$D$5:$D$72,CLUBS!$B22,'CA H'!$AG$5:$AG$72,"&gt;0")+COUNTIFS('JU F'!$D$5:$D$72,CLUBS!$B22,'JU F'!$AG$5:$AG$72,"&gt;0")+COUNTIFS('JU H'!$D$5:$D$72,CLUBS!$B22,'JU H'!$AG$5:$AG$72,"&gt;0")</f>
        <v>0</v>
      </c>
      <c r="AF3" s="26">
        <f>SUMIF('MP F'!$D$5:$D$72,CLUBS!$B22,'MP F'!$AH$5:$AH$72)+SUMIF('MP H'!$D$5:$D$72,CLUBS!$B22,'MP H'!$AH$5:$AH$72)+SUMIF('PO F'!$D$5:$D$72,CLUBS!$B22,'PO F'!$AH$5:$AH$72)+SUMIF('PO H'!$D$5:$D$72,CLUBS!$B22,'PO H'!$AH$5:$AH$72)+SUMIF('PU F'!$D$5:$D$72,CLUBS!$B22,'PU F'!$AH$5:$AH$72)+SUMIF('PU H'!$D$5:$D$72,CLUBS!$B22,'PU H'!$AH$5:$AH$72)+SUMIF('BE F'!$D$5:$D$72,CLUBS!$B22,'BE F'!$AH$5:$AH$72)+SUMIF('BE H'!$D$5:$D$72,CLUBS!$B22,'BE H'!$AH$5:$AH$72)+SUMIF('MI F'!$D$5:$D$72,CLUBS!$B22,'MI F'!$AH$5:$AH$72)+SUMIF('MI H'!$D$5:$D$72,CLUBS!$B22,'MI H'!$AH$5:$AH$72)+SUMIF('CA F'!$D$5:$D$72,CLUBS!$B22,'CA F'!$AH$5:$AH$72)+SUMIF('CA H'!$D$5:$D$72,CLUBS!$B22,'CA H'!$AH$5:$AH$72)+SUMIF('JU F'!$D$5:$D$72,CLUBS!$B22,'JU F'!$AH$5:$AH$72)+SUMIF('JU H'!$D$5:$D$72,CLUBS!$B22,'JU H'!$AH$5:$AH$72)</f>
        <v>0</v>
      </c>
      <c r="AG3" s="16">
        <f t="shared" si="1"/>
        <v>0</v>
      </c>
      <c r="AH3" s="28">
        <f t="shared" si="2"/>
        <v>0</v>
      </c>
      <c r="AI3" s="29">
        <f t="shared" si="3"/>
        <v>0</v>
      </c>
      <c r="AJ3" s="14">
        <f>COUNTIF('Licenciés Jeunes 2023'!F:F,CLUBS!B22)</f>
        <v>0</v>
      </c>
      <c r="AK3" s="27">
        <f t="shared" si="4"/>
        <v>0</v>
      </c>
    </row>
    <row r="4" spans="1:37" ht="13.5">
      <c r="A4" s="34">
        <f t="shared" si="0"/>
        <v>15</v>
      </c>
      <c r="B4" s="62" t="s">
        <v>19</v>
      </c>
      <c r="C4" s="14">
        <f>COUNTIFS('MP F'!$D$5:$D$72,CLUBS!$B20,'MP F'!$E$5:$E$72,"&gt;0")+COUNTIFS('MP H'!$D$5:$D$72,CLUBS!$B20,'MP H'!$E$5:$E$72,"&gt;0")+COUNTIFS('PO F'!$D$5:$D$72,CLUBS!$B20,'PO F'!$E$5:$E$72,"&gt;0")+COUNTIFS('PO H'!$D$5:$D$72,CLUBS!$B20,'PO H'!$E$5:$E$72,"&gt;0")+COUNTIFS('PU F'!$D$5:$D$72,CLUBS!$B20,'PU F'!$E$5:$E$72,"&gt;0")+COUNTIFS('PU H'!$D$5:$D$72,CLUBS!$B20,'PU H'!$E$5:$E$72,"&gt;0")+COUNTIFS('BE F'!$D$5:$D$72,CLUBS!$B20,'BE F'!$E$5:$E$72,"&gt;0")+COUNTIFS('BE H'!$D$5:$D$72,CLUBS!$B20,'BE H'!$E$5:$E$72,"&gt;0")+COUNTIFS('MI F'!$D$5:$D$72,CLUBS!$B20,'MI F'!$E$5:$E$72,"&gt;0")+COUNTIFS('MI H'!$D$5:$D$72,CLUBS!$B20,'MI H'!$E$5:$E$72,"&gt;0")+COUNTIFS('CA F'!$D$5:$D$72,CLUBS!$B20,'CA F'!$E$5:$E$72,"&gt;0")+COUNTIFS('CA H'!$D$5:$D$72,CLUBS!$B20,'CA H'!$E$5:$E$72,"&gt;0")+COUNTIFS('JU F'!$D$5:$D$72,CLUBS!$B20,'JU F'!$E$5:$E$72,"&gt;0")+COUNTIFS('JU H'!$D$5:$D$72,CLUBS!$B20,'JU H'!$E$5:$E$72,"&gt;0")</f>
        <v>1</v>
      </c>
      <c r="D4" s="27">
        <f>SUMIF('MP F'!$D$5:$D$72,CLUBS!$B20,'MP F'!$F$5:$F$72)+SUMIF('MP H'!$D$5:$D$72,CLUBS!$B20,'MP H'!$F$5:$F$72)+SUMIF('PO F'!$D$5:$D$72,CLUBS!$B20,'PO F'!$F$5:$F$72)+SUMIF('PO H'!$D$5:$D$72,CLUBS!$B20,'PO H'!$F$5:$F$72)+SUMIF('PU F'!$D$5:$D$72,CLUBS!$B20,'PU F'!$F$5:$F$72)+SUMIF('PU H'!$D$5:$D$72,CLUBS!$B20,'PU H'!$F$5:$F$72)+SUMIF('BE F'!$D$5:$D$72,CLUBS!$B20,'BE F'!$F$5:$F$72)+SUMIF('BE H'!$D$5:$D$72,CLUBS!$B20,'BE H'!$F$5:$F$72)+SUMIF('MI F'!$D$5:$D$72,CLUBS!$B20,'MI F'!$F$5:$F$72)+SUMIF('MI H'!$D$5:$D$72,CLUBS!$B20,'MI H'!$F$5:$F$72)+SUMIF('CA F'!$D$5:$D$72,CLUBS!$B20,'CA F'!$F$5:$F$72)+SUMIF('CA H'!$D$5:$D$72,CLUBS!$B20,'CA H'!$F$5:$F$72)+SUMIF('JU F'!$D$5:$D$72,CLUBS!$B20,'JU F'!$F$5:$F$72)+SUMIF('JU H'!$D$5:$D$72,CLUBS!$B20,'JU H'!$F$5:$F$72)</f>
        <v>51</v>
      </c>
      <c r="E4" s="38">
        <f>COUNTIFS('MP F'!$D$5:$D$72,CLUBS!$B20,'MP F'!$G$5:$G$72,"&gt;0")+COUNTIFS('MP H'!$D$5:$D$72,CLUBS!$B20,'MP H'!$G$5:$G$72,"&gt;0")+COUNTIFS('PO F'!$D$5:$D$72,CLUBS!$B20,'PO F'!$G$5:$G$72,"&gt;0")+COUNTIFS('PO H'!$D$5:$D$72,CLUBS!$B20,'PO H'!$G$5:$G$72,"&gt;0")+COUNTIFS('PU F'!$D$5:$D$72,CLUBS!$B20,'PU F'!$G$5:$G$72,"&gt;0")+COUNTIFS('PU H'!$D$5:$D$72,CLUBS!$B20,'PU H'!$G$5:$G$72,"&gt;0")+COUNTIFS('BE F'!$D$5:$D$72,CLUBS!$B20,'BE F'!$G$5:$G$72,"&gt;0")+COUNTIFS('BE H'!$D$5:$D$72,CLUBS!$B20,'BE H'!$G$5:$G$72,"&gt;0")+COUNTIFS('MI F'!$D$5:$D$72,CLUBS!$B20,'MI F'!$G$5:$G$72,"&gt;0")+COUNTIFS('MI H'!$D$5:$D$72,CLUBS!$B20,'MI H'!$G$5:$G$72,"&gt;0")+COUNTIFS('CA F'!$D$5:$D$72,CLUBS!$B20,'CA F'!$G$5:$G$72,"&gt;0")+COUNTIFS('CA H'!$D$5:$D$72,CLUBS!$B20,'CA H'!$G$5:$G$72,"&gt;0")+COUNTIFS('JU F'!$D$5:$D$72,CLUBS!$B20,'JU F'!$G$5:$G$72,"&gt;0")+COUNTIFS('JU H'!$D$5:$D$72,CLUBS!$B20,'JU H'!$G$5:$G$72,"&gt;0")</f>
        <v>0</v>
      </c>
      <c r="F4" s="58">
        <f>SUMIF('MP F'!$D$5:$D$72,CLUBS!$B20,'MP F'!$H$5:$H$72)+SUMIF('MP H'!$D$5:$D$72,CLUBS!$B20,'MP H'!$H$5:$H$72)+SUMIF('PO F'!$D$5:$D$72,CLUBS!$B20,'PO F'!$H$5:$H$72)+SUMIF('PO H'!$D$5:$D$72,CLUBS!$B20,'PO H'!$H$5:$H$72)+SUMIF('PU F'!$D$5:$D$72,CLUBS!$B20,'PU F'!$H$5:$H$72)+SUMIF('PU H'!$D$5:$D$72,CLUBS!$B20,'PU H'!$H$5:$H$72)+SUMIF('BE F'!$D$5:$D$72,CLUBS!$B20,'BE F'!$H$5:$H$72)+SUMIF('BE H'!$D$5:$D$72,CLUBS!$B20,'BE H'!$H$5:$H$72)+SUMIF('MI F'!$D$5:$D$72,CLUBS!$B20,'MI F'!$H$5:$H$72)+SUMIF('MI H'!$D$5:$D$72,CLUBS!$B20,'MI H'!$H$5:$H$72)+SUMIF('CA F'!$D$5:$D$72,CLUBS!$B20,'CA F'!$H$5:$H$72)+SUMIF('CA H'!$D$5:$D$72,CLUBS!$B20,'CA H'!$H$5:$H$72)+SUMIF('JU F'!$D$5:$D$72,CLUBS!$B20,'JU F'!$H$5:$H$72)+SUMIF('JU H'!$D$5:$D$72,CLUBS!$B20,'JU H'!$H$5:$H$72)</f>
        <v>0</v>
      </c>
      <c r="G4" s="14">
        <f>COUNTIFS('MP F'!$D$5:$D$72,CLUBS!$B20,'MP F'!$I$5:$I$72,"&gt;0")+COUNTIFS('MP H'!$D$5:$D$72,CLUBS!$B20,'MP H'!$I$5:$I$72,"&gt;0")+COUNTIFS('PO F'!$D$5:$D$72,CLUBS!$B20,'PO F'!$I$5:$I$72,"&gt;0")+COUNTIFS('PO H'!$D$5:$D$72,CLUBS!$B20,'PO H'!$I$5:$I$72,"&gt;0")+COUNTIFS('PU F'!$D$5:$D$72,CLUBS!$B20,'PU F'!$I$5:$I$72,"&gt;0")+COUNTIFS('PU H'!$D$5:$D$72,CLUBS!$B20,'PU H'!$I$5:$I$72,"&gt;0")+COUNTIFS('BE F'!$D$5:$D$72,CLUBS!$B20,'BE F'!$I$5:$I$72,"&gt;0")+COUNTIFS('BE H'!$D$5:$D$72,CLUBS!$B20,'BE H'!$I$5:$I$72,"&gt;0")+COUNTIFS('MI F'!$D$5:$D$72,CLUBS!$B20,'MI F'!$I$5:$I$72,"&gt;0")+COUNTIFS('MI H'!$D$5:$D$72,CLUBS!$B20,'MI H'!$I$5:$I$72,"&gt;0")+COUNTIFS('CA F'!$D$5:$D$72,CLUBS!$B20,'CA F'!$I$5:$I$72,"&gt;0")+COUNTIFS('CA H'!$D$5:$D$72,CLUBS!$B20,'CA H'!$I$5:$I$72,"&gt;0")+COUNTIFS('JU F'!$D$5:$D$72,CLUBS!$B20,'JU F'!$I$5:$I$72,"&gt;0")+COUNTIFS('JU H'!$D$5:$D$72,CLUBS!$B20,'JU H'!$I$5:$I$72,"&gt;0")</f>
        <v>0</v>
      </c>
      <c r="H4" s="26">
        <f>SUMIF('MP F'!$D$5:$D$72,CLUBS!$B20,'MP F'!$J$5:$J$72)+SUMIF('MP H'!$D$5:$D$72,CLUBS!$B20,'MP H'!$J$5:$J$72)+SUMIF('PO F'!$D$5:$D$72,CLUBS!$B20,'PO F'!$J$5:$J$72)+SUMIF('PO H'!$D$5:$D$72,CLUBS!$B20,'PO H'!$J$5:$J$72)+SUMIF('PU F'!$D$5:$D$72,CLUBS!$B20,'PU F'!$J$5:$J$72)+SUMIF('PU H'!$D$5:$D$72,CLUBS!$B20,'PU H'!$J$5:$J$72)+SUMIF('BE F'!$D$5:$D$72,CLUBS!$B20,'BE F'!$J$5:$J$72)+SUMIF('BE H'!$D$5:$D$72,CLUBS!$B20,'BE H'!$J$5:$J$72)+SUMIF('MI F'!$D$5:$D$72,CLUBS!$B20,'MI F'!$J$5:$J$72)+SUMIF('MI H'!$D$5:$D$72,CLUBS!$B20,'MI H'!$J$5:$J$72)+SUMIF('CA F'!$D$5:$D$72,CLUBS!$B20,'CA F'!$J$5:$J$72)+SUMIF('CA H'!$D$5:$D$72,CLUBS!$B20,'CA H'!$J$5:$J$72)+SUMIF('JU F'!$D$5:$D$72,CLUBS!$B20,'JU F'!$J$5:$J$72)+SUMIF('JU H'!$D$5:$D$72,CLUBS!$B20,'JU H'!$J$5:$J$72)</f>
        <v>0</v>
      </c>
      <c r="I4" s="38">
        <f>COUNTIFS('MP F'!$D$5:$D$72,CLUBS!$B20,'MP F'!$K$5:$K$72,"&gt;0")+COUNTIFS('MP H'!$D$5:$D$72,CLUBS!$B20,'MP H'!$K$5:$K$72,"&gt;0")+COUNTIFS('PO F'!$D$5:$D$72,CLUBS!$B20,'PO F'!$K$5:$K$72,"&gt;0")+COUNTIFS('PO H'!$D$5:$D$72,CLUBS!$B20,'PO H'!$K$5:$K$72,"&gt;0")+COUNTIFS('PU F'!$D$5:$D$72,CLUBS!$B20,'PU F'!$K$5:$K$72,"&gt;0")+COUNTIFS('PU H'!$D$5:$D$72,CLUBS!$B20,'PU H'!$K$5:$K$72,"&gt;0")+COUNTIFS('BE F'!$D$5:$D$72,CLUBS!$B20,'BE F'!$K$5:$K$72,"&gt;0")+COUNTIFS('BE H'!$D$5:$D$72,CLUBS!$B20,'BE H'!$K$5:$K$72,"&gt;0")+COUNTIFS('MI F'!$D$5:$D$72,CLUBS!$B20,'MI F'!$K$5:$K$72,"&gt;0")+COUNTIFS('MI H'!$D$5:$D$72,CLUBS!$B20,'MI H'!$K$5:$K$72,"&gt;0")+COUNTIFS('CA F'!$D$5:$D$72,CLUBS!$B20,'CA F'!$K$5:$K$72,"&gt;0")+COUNTIFS('CA H'!$D$5:$D$72,CLUBS!$B20,'CA H'!$K$5:$K$72,"&gt;0")+COUNTIFS('JU F'!$D$5:$D$72,CLUBS!$B20,'JU F'!$K$5:$K$72,"&gt;0")+COUNTIFS('JU H'!$D$5:$D$72,CLUBS!$B20,'JU H'!$K$5:$K$72,"&gt;0")</f>
        <v>0</v>
      </c>
      <c r="J4" s="38">
        <f>SUMIF('MP F'!$D$5:$D$72,CLUBS!$B20,'MP F'!$L$5:$L$72)+SUMIF('MP H'!$D$5:$D$72,CLUBS!$B20,'MP H'!$L$5:$L$72)+SUMIF('PO F'!$D$5:$D$72,CLUBS!$B20,'PO F'!$L$5:$L$72)+SUMIF('PO H'!$D$5:$D$72,CLUBS!$B20,'PO H'!$L$5:$L$72)+SUMIF('PU F'!$D$5:$D$72,CLUBS!$B20,'PU F'!$L$5:$L$72)+SUMIF('PU H'!$D$5:$D$72,CLUBS!$B20,'PU H'!$L$5:$L$72)+SUMIF('BE F'!$D$5:$D$72,CLUBS!$B20,'BE F'!$L$5:$L$72)+SUMIF('BE H'!$D$5:$D$72,CLUBS!$B20,'BE H'!$L$5:$L$72)+SUMIF('MI F'!$D$5:$D$72,CLUBS!$B20,'MI F'!$L$5:$L$72)+SUMIF('MI H'!$D$5:$D$72,CLUBS!$B20,'MI H'!$L$5:$L$72)+SUMIF('CA F'!$D$5:$D$72,CLUBS!$B20,'CA F'!$L$5:$L$72)+SUMIF('CA H'!$D$5:$D$72,CLUBS!$B20,'CA H'!$L$5:$L$72)+SUMIF('JU F'!$D$5:$D$72,CLUBS!$B20,'JU F'!$L$5:$L$72)+SUMIF('JU H'!$D$5:$D$72,CLUBS!$B20,'JU H'!$L$5:$L$72)</f>
        <v>0</v>
      </c>
      <c r="K4" s="26">
        <f>COUNTIFS('MP F'!$D$5:$D$72,CLUBS!$B20,'MP F'!$M$5:$M$72,"&gt;0")+COUNTIFS('MP H'!$D$5:$D$72,CLUBS!$B20,'MP H'!$M$5:$M$72,"&gt;0")+COUNTIFS('PO F'!$D$5:$D$72,CLUBS!$B20,'PO F'!$M$5:$M$72,"&gt;0")+COUNTIFS('PO H'!$D$5:$D$72,CLUBS!$B20,'PO H'!$M$5:$M$72,"&gt;0")+COUNTIFS('PU F'!$D$5:$D$72,CLUBS!$B20,'PU F'!$M$5:$M$72,"&gt;0")+COUNTIFS('PU H'!$D$5:$D$72,CLUBS!$B20,'PU H'!$M$5:$M$72,"&gt;0")+COUNTIFS('BE F'!$D$5:$D$72,CLUBS!$B20,'BE F'!$M$5:$M$72,"&gt;0")+COUNTIFS('BE H'!$D$5:$D$72,CLUBS!$B20,'BE H'!$M$5:$M$72,"&gt;0")+COUNTIFS('MI F'!$D$5:$D$72,CLUBS!$B20,'MI F'!$M$5:$M$72,"&gt;0")+COUNTIFS('MI H'!$D$5:$D$72,CLUBS!$B20,'MI H'!$M$5:$M$72,"&gt;0")+COUNTIFS('CA F'!$D$5:$D$72,CLUBS!$B20,'CA F'!$M$5:$M$72,"&gt;0")+COUNTIFS('CA H'!$D$5:$D$72,CLUBS!$B20,'CA H'!$M$5:$M$72,"&gt;0")+COUNTIFS('JU F'!$D$5:$D$72,CLUBS!$B20,'JU F'!$M$5:$M$72,"&gt;0")+COUNTIFS('JU H'!$D$5:$D$72,CLUBS!$B20,'JU H'!$M$5:$M$72,"&gt;0")</f>
        <v>0</v>
      </c>
      <c r="L4" s="26">
        <f>SUMIF('MP F'!$D$5:$D$72,CLUBS!$B20,'MP F'!$N$5:$N$72)+SUMIF('MP H'!$D$5:$D$72,CLUBS!$B20,'MP H'!$N$5:$N$72)+SUMIF('PO F'!$D$5:$D$72,CLUBS!$B20,'PO F'!$N$5:$N$72)+SUMIF('PO H'!$D$5:$D$72,CLUBS!$B20,'PO H'!$N$5:$N$72)+SUMIF('PU F'!$D$5:$D$72,CLUBS!$B20,'PU F'!$N$5:$N$72)+SUMIF('PU H'!$D$5:$D$72,CLUBS!$B20,'PU H'!$N$5:$N$72)+SUMIF('BE F'!$D$5:$D$72,CLUBS!$B20,'BE F'!$N$5:$N$72)+SUMIF('BE H'!$D$5:$D$72,CLUBS!$B20,'BE H'!$N$5:$N$72)+SUMIF('MI F'!$D$5:$D$72,CLUBS!$B20,'MI F'!$N$5:$N$72)+SUMIF('MI H'!$D$5:$D$72,CLUBS!$B20,'MI H'!$N$5:$N$72)+SUMIF('CA F'!$D$5:$D$72,CLUBS!$B20,'CA F'!$N$5:$N$72)+SUMIF('CA H'!$D$5:$D$72,CLUBS!$B20,'CA H'!$N$5:$N$72)+SUMIF('JU F'!$D$5:$D$72,CLUBS!$B20,'JU F'!$N$5:$N$72)+SUMIF('JU H'!$D$5:$D$72,CLUBS!$B20,'JU H'!$N$5:$N$72)</f>
        <v>0</v>
      </c>
      <c r="M4" s="26">
        <f>COUNTIFS('MP F'!$D$5:$D$72,CLUBS!$B20,'MP F'!$O$5:$O$72,"&gt;0")+COUNTIFS('MP H'!$D$5:$D$72,CLUBS!$B20,'MP H'!$O$5:$O$72,"&gt;0")+COUNTIFS('PO F'!$D$5:$D$72,CLUBS!$B20,'PO F'!$O$5:$O$72,"&gt;0")+COUNTIFS('PO H'!$D$5:$D$72,CLUBS!$B20,'PO H'!$O$5:$O$72,"&gt;0")+COUNTIFS('PU F'!$D$5:$D$72,CLUBS!$B20,'PU F'!$O$5:$O$72,"&gt;0")+COUNTIFS('PU H'!$D$5:$D$72,CLUBS!$B20,'PU H'!$O$5:$O$72,"&gt;0")+COUNTIFS('BE F'!$D$5:$D$72,CLUBS!$B20,'BE F'!$O$5:$O$72,"&gt;0")+COUNTIFS('BE H'!$D$5:$D$72,CLUBS!$B20,'BE H'!$O$5:$O$72,"&gt;0")+COUNTIFS('MI F'!$D$5:$D$72,CLUBS!$B20,'MI F'!$O$5:$O$72,"&gt;0")+COUNTIFS('MI H'!$D$5:$D$72,CLUBS!$B20,'MI H'!$O$5:$O$72,"&gt;0")+COUNTIFS('CA F'!$D$5:$D$72,CLUBS!$B20,'CA F'!$O$5:$O$72,"&gt;0")+COUNTIFS('CA H'!$D$5:$D$72,CLUBS!$B20,'CA H'!$O$5:$O$72,"&gt;0")+COUNTIFS('JU F'!$D$5:$D$72,CLUBS!$B20,'JU F'!$O$5:$O$72,"&gt;0")+COUNTIFS('JU H'!$D$5:$D$72,CLUBS!$B20,'JU H'!$O$5:$O$72,"&gt;0")</f>
        <v>0</v>
      </c>
      <c r="N4" s="26">
        <f>SUMIF('MP F'!$D$5:$D$72,CLUBS!$B20,'MP F'!$P$5:$P$72)+SUMIF('MP H'!$D$5:$D$72,CLUBS!$B20,'MP H'!$P$5:$P$72)+SUMIF('PO F'!$D$5:$D$72,CLUBS!$B20,'PO F'!$P$5:$P$72)+SUMIF('PO H'!$D$5:$D$72,CLUBS!$B20,'PO H'!$P$5:$P$72)+SUMIF('PU F'!$D$5:$D$72,CLUBS!$B20,'PU F'!$P$5:$P$72)+SUMIF('PU H'!$D$5:$D$72,CLUBS!$B20,'PU H'!$P$5:$P$72)+SUMIF('BE F'!$D$5:$D$72,CLUBS!$B20,'BE F'!$P$5:$P$72)+SUMIF('BE H'!$D$5:$D$72,CLUBS!$B20,'BE H'!$P$5:$P$72)+SUMIF('MI F'!$D$5:$D$72,CLUBS!$B20,'MI F'!$P$5:$P$72)+SUMIF('MI H'!$D$5:$D$72,CLUBS!$B20,'MI H'!$P$5:$P$72)+SUMIF('CA F'!$D$5:$D$72,CLUBS!$B20,'CA F'!$P$5:$P$72)+SUMIF('CA H'!$D$5:$D$72,CLUBS!$B20,'CA H'!$P$5:$P$72)+SUMIF('JU F'!$D$5:$D$72,CLUBS!$B20,'JU F'!$P$5:$P$72)+SUMIF('JU H'!$D$5:$D$72,CLUBS!$B20,'JU H'!$P$5:$P$72)</f>
        <v>0</v>
      </c>
      <c r="O4" s="26">
        <f>COUNTIFS('MP F'!$D$5:$D$72,CLUBS!$B20,'MP F'!$Q$5:$Q$72,"&gt;0")+COUNTIFS('MP H'!$D$5:$D$72,CLUBS!$B20,'MP H'!$Q$5:$Q$72,"&gt;0")+COUNTIFS('PO F'!$D$5:$D$72,CLUBS!$B20,'PO F'!$Q$5:$Q$72,"&gt;0")+COUNTIFS('PO H'!$D$5:$D$72,CLUBS!$B20,'PO H'!$Q$5:$Q$72,"&gt;0")+COUNTIFS('PU F'!$D$5:$D$72,CLUBS!$B20,'PU F'!$Q$5:$Q$72,"&gt;0")+COUNTIFS('PU H'!$D$5:$D$72,CLUBS!$B20,'PU H'!$Q$5:$Q$72,"&gt;0")+COUNTIFS('BE F'!$D$5:$D$72,CLUBS!$B20,'BE F'!$Q$5:$Q$72,"&gt;0")+COUNTIFS('BE H'!$D$5:$D$72,CLUBS!$B20,'BE H'!$Q$5:$Q$72,"&gt;0")+COUNTIFS('MI F'!$D$5:$D$72,CLUBS!$B20,'MI F'!$Q$5:$Q$72,"&gt;0")+COUNTIFS('MI H'!$D$5:$D$72,CLUBS!$B20,'MI H'!$Q$5:$Q$72,"&gt;0")+COUNTIFS('CA F'!$D$5:$D$72,CLUBS!$B20,'CA F'!$Q$5:$Q$72,"&gt;0")+COUNTIFS('CA H'!$D$5:$D$72,CLUBS!$B20,'CA H'!$Q$5:$Q$72,"&gt;0")+COUNTIFS('JU F'!$D$5:$D$72,CLUBS!$B20,'JU F'!$Q$5:$Q$72,"&gt;0")+COUNTIFS('JU H'!$D$5:$D$72,CLUBS!$B20,'JU H'!$Q$5:$Q$72,"&gt;0")</f>
        <v>0</v>
      </c>
      <c r="P4" s="26">
        <f>SUMIF('MP F'!$D$5:$D$72,CLUBS!$B20,'MP F'!$R$5:$R$72)+SUMIF('MP H'!$D$5:$D$72,CLUBS!$B20,'MP H'!$R$5:$R$72)+SUMIF('PO F'!$D$5:$D$72,CLUBS!$B20,'PO F'!$R$5:$R$72)+SUMIF('PO H'!$D$5:$D$72,CLUBS!$B20,'PO H'!$R$5:$R$72)+SUMIF('PU F'!$D$5:$D$72,CLUBS!$B20,'PU F'!$R$5:$R$72)+SUMIF('PU H'!$D$5:$D$72,CLUBS!$B20,'PU H'!$R$5:$R$72)+SUMIF('BE F'!$D$5:$D$72,CLUBS!$B20,'BE F'!$R$5:$R$72)+SUMIF('BE H'!$D$5:$D$72,CLUBS!$B20,'BE H'!$R$5:$R$72)+SUMIF('MI F'!$D$5:$D$72,CLUBS!$B20,'MI F'!$R$5:$R$72)+SUMIF('MI H'!$D$5:$D$72,CLUBS!$B20,'MI H'!$R$5:$R$72)+SUMIF('CA F'!$D$5:$D$72,CLUBS!$B20,'CA F'!$R$5:$R$72)+SUMIF('CA H'!$D$5:$D$72,CLUBS!$B20,'CA H'!$R$5:$R$72)+SUMIF('JU F'!$D$5:$D$72,CLUBS!$B20,'JU F'!$R$5:$R$72)+SUMIF('JU H'!$D$5:$D$72,CLUBS!$B20,'JU H'!$R$5:$R$72)</f>
        <v>0</v>
      </c>
      <c r="Q4" s="26">
        <f>COUNTIFS('MP F'!$D$5:$D$72,CLUBS!$B20,'MP F'!$S$5:$S$72,"&gt;0")+COUNTIFS('MP H'!$D$5:$D$72,CLUBS!$B20,'MP H'!$S$5:$S$72,"&gt;0")+COUNTIFS('PO F'!$D$5:$D$72,CLUBS!$B20,'PO F'!$S$5:$S$72,"&gt;0")+COUNTIFS('PO H'!$D$5:$D$72,CLUBS!$B20,'PO H'!$S$5:$S$72,"&gt;0")+COUNTIFS('PU F'!$D$5:$D$72,CLUBS!$B20,'PU F'!$S$5:$S$72,"&gt;0")+COUNTIFS('PU H'!$D$5:$D$72,CLUBS!$B20,'PU H'!$S$5:$S$72,"&gt;0")+COUNTIFS('BE F'!$D$5:$D$72,CLUBS!$B20,'BE F'!$S$5:$S$72,"&gt;0")+COUNTIFS('BE H'!$D$5:$D$72,CLUBS!$B20,'BE H'!$S$5:$S$72,"&gt;0")+COUNTIFS('MI F'!$D$5:$D$72,CLUBS!$B20,'MI F'!$S$5:$S$72,"&gt;0")+COUNTIFS('MI H'!$D$5:$D$72,CLUBS!$B20,'MI H'!$S$5:$S$72,"&gt;0")+COUNTIFS('CA F'!$D$5:$D$72,CLUBS!$B20,'CA F'!$S$5:$S$72,"&gt;0")+COUNTIFS('CA H'!$D$5:$D$72,CLUBS!$B20,'CA H'!$S$5:$S$72,"&gt;0")+COUNTIFS('JU F'!$D$5:$D$72,CLUBS!$B20,'JU F'!$S$5:$S$72,"&gt;0")+COUNTIFS('JU H'!$D$5:$D$72,CLUBS!$B20,'JU H'!$S$5:$S$72,"&gt;0")</f>
        <v>0</v>
      </c>
      <c r="R4" s="26">
        <f>SUMIF('MP F'!$D$5:$D$72,CLUBS!$B20,'MP F'!$T$5:$T$72)+SUMIF('MP H'!$D$5:$D$72,CLUBS!$B20,'MP H'!$T$5:$T$72)+SUMIF('PO F'!$D$5:$D$72,CLUBS!$B20,'PO F'!$T$5:$T$72)+SUMIF('PO H'!$D$5:$D$72,CLUBS!$B20,'PO H'!$T$5:$T$72)+SUMIF('PU F'!$D$5:$D$72,CLUBS!$B20,'PU F'!$T$5:$T$72)+SUMIF('PU H'!$D$5:$D$72,CLUBS!$B20,'PU H'!$T$5:$T$72)+SUMIF('BE F'!$D$5:$D$72,CLUBS!$B20,'BE F'!$T$5:$T$72)+SUMIF('BE H'!$D$5:$D$72,CLUBS!$B20,'BE H'!$T$5:$T$72)+SUMIF('MI F'!$D$5:$D$72,CLUBS!$B20,'MI F'!$T$5:$T$72)+SUMIF('MI H'!$D$5:$D$72,CLUBS!$B20,'MI H'!$T$5:$T$72)+SUMIF('CA F'!$D$5:$D$72,CLUBS!$B20,'CA F'!$T$5:$T$72)+SUMIF('CA H'!$D$5:$D$72,CLUBS!$B20,'CA H'!$T$5:$T$72)+SUMIF('JU F'!$D$5:$D$72,CLUBS!$B20,'JU F'!$T$5:$T$72)+SUMIF('JU H'!$D$5:$D$72,CLUBS!$B20,'JU H'!$T$5:$T$72)</f>
        <v>0</v>
      </c>
      <c r="S4" s="26">
        <f>COUNTIFS('MP F'!$D$5:$D$72,CLUBS!$B20,'MP F'!$U$5:$U$72,"&gt;0")+COUNTIFS('MP H'!$D$5:$D$72,CLUBS!$B20,'MP H'!$U$5:$U$72,"&gt;0")+COUNTIFS('PO F'!$D$5:$D$72,CLUBS!$B20,'PO F'!$U$5:$U$72,"&gt;0")+COUNTIFS('PO H'!$D$5:$D$72,CLUBS!$B20,'PO H'!$U$5:$U$72,"&gt;0")+COUNTIFS('PU F'!$D$5:$D$72,CLUBS!$B20,'PU F'!$U$5:$U$72,"&gt;0")+COUNTIFS('PU H'!$D$5:$D$72,CLUBS!$B20,'PU H'!$U$5:$U$72,"&gt;0")+COUNTIFS('BE F'!$D$5:$D$72,CLUBS!$B20,'BE F'!$U$5:$U$72,"&gt;0")+COUNTIFS('BE H'!$D$5:$D$72,CLUBS!$B20,'BE H'!$U$5:$U$72,"&gt;0")+COUNTIFS('MI F'!$D$5:$D$72,CLUBS!$B20,'MI F'!$U$5:$U$72,"&gt;0")+COUNTIFS('MI H'!$D$5:$D$72,CLUBS!$B20,'MI H'!$U$5:$U$72,"&gt;0")+COUNTIFS('CA F'!$D$5:$D$72,CLUBS!$B20,'CA F'!$U$5:$U$72,"&gt;0")+COUNTIFS('CA H'!$D$5:$D$72,CLUBS!$B20,'CA H'!$U$5:$U$72,"&gt;0")+COUNTIFS('JU F'!$D$5:$D$72,CLUBS!$B20,'JU F'!$U$5:$U$72,"&gt;0")+COUNTIFS('JU H'!$D$5:$D$72,CLUBS!$B20,'JU H'!$U$5:$U$72,"&gt;0")</f>
        <v>0</v>
      </c>
      <c r="T4" s="26">
        <f>SUMIF('MP F'!$D$5:$D$72,CLUBS!$B20,'MP F'!$V$5:$V$72)+SUMIF('MP H'!$D$5:$D$72,CLUBS!$B20,'MP H'!$V$5:$V$72)+SUMIF('PO F'!$D$5:$D$72,CLUBS!$B20,'PO F'!$V$5:$V$72)+SUMIF('PO H'!$D$5:$D$72,CLUBS!$B20,'PO H'!$V$5:$V$72)+SUMIF('PU F'!$D$5:$D$72,CLUBS!$B20,'PU F'!$V$5:$V$72)+SUMIF('PU H'!$D$5:$D$72,CLUBS!$B20,'PU H'!$V$5:$V$72)+SUMIF('BE F'!$D$5:$D$72,CLUBS!$B20,'BE F'!$V$5:$V$72)+SUMIF('BE H'!$D$5:$D$72,CLUBS!$B20,'BE H'!$V$5:$V$72)+SUMIF('MI F'!$D$5:$D$72,CLUBS!$B20,'MI F'!$V$5:$V$72)+SUMIF('MI H'!$D$5:$D$72,CLUBS!$B20,'MI H'!$V$5:$V$72)+SUMIF('CA F'!$D$5:$D$72,CLUBS!$B20,'CA F'!$V$5:$V$72)+SUMIF('CA H'!$D$5:$D$72,CLUBS!$B20,'CA H'!$V$5:$V$72)+SUMIF('JU F'!$D$5:$D$72,CLUBS!$B20,'JU F'!$V$5:$V$72)+SUMIF('JU H'!$D$5:$D$72,CLUBS!$B20,'JU H'!$V$5:$V$72)</f>
        <v>0</v>
      </c>
      <c r="U4" s="26">
        <f>COUNTIFS('MP F'!$D$5:$D$72,CLUBS!$B20,'MP F'!$W$5:$W$72,"&gt;0")+COUNTIFS('MP H'!$D$5:$D$72,CLUBS!$B20,'MP H'!$W$5:$W$72,"&gt;0")+COUNTIFS('PO F'!$D$5:$D$72,CLUBS!$B20,'PO F'!$W$5:$W$72,"&gt;0")+COUNTIFS('PO H'!$D$5:$D$72,CLUBS!$B20,'PO H'!$W$5:$W$72,"&gt;0")+COUNTIFS('PU F'!$D$5:$D$72,CLUBS!$B20,'PU F'!$W$5:$W$72,"&gt;0")+COUNTIFS('PU H'!$D$5:$D$72,CLUBS!$B20,'PU H'!$W$5:$W$72,"&gt;0")+COUNTIFS('BE F'!$D$5:$D$72,CLUBS!$B20,'BE F'!$W$5:$W$72,"&gt;0")+COUNTIFS('BE H'!$D$5:$D$72,CLUBS!$B20,'BE H'!$W$5:$W$72,"&gt;0")+COUNTIFS('MI F'!$D$5:$D$72,CLUBS!$B20,'MI F'!$W$5:$W$72,"&gt;0")+COUNTIFS('MI H'!$D$5:$D$72,CLUBS!$B20,'MI H'!$W$5:$W$72,"&gt;0")+COUNTIFS('CA F'!$D$5:$D$72,CLUBS!$B20,'CA F'!$W$5:$W$72,"&gt;0")+COUNTIFS('CA H'!$D$5:$D$72,CLUBS!$B20,'CA H'!$W$5:$W$72,"&gt;0")+COUNTIFS('JU F'!$D$5:$D$72,CLUBS!$B20,'JU F'!$W$5:$W$72,"&gt;0")+COUNTIFS('JU H'!$D$5:$D$72,CLUBS!$B20,'JU H'!$W$5:$W$72,"&gt;0")</f>
        <v>0</v>
      </c>
      <c r="V4" s="26">
        <f>SUMIF('MP F'!$D$5:$D$72,CLUBS!$B20,'MP F'!$X$5:$X$72)+SUMIF('MP H'!$D$5:$D$72,CLUBS!$B20,'MP H'!$X$5:$X$72)+SUMIF('PO F'!$D$5:$D$72,CLUBS!$B20,'PO F'!$X$5:$X$72)+SUMIF('PO H'!$D$5:$D$72,CLUBS!$B20,'PO H'!$X$5:$X$72)+SUMIF('PU F'!$D$5:$D$72,CLUBS!$B20,'PU F'!$X$5:$X$72)+SUMIF('PU H'!$D$5:$D$72,CLUBS!$B20,'PU H'!$X$5:$X$72)+SUMIF('BE F'!$D$5:$D$72,CLUBS!$B20,'BE F'!$X$5:$X$72)+SUMIF('BE H'!$D$5:$D$72,CLUBS!$B20,'BE H'!$X$5:$X$72)+SUMIF('MI F'!$D$5:$D$72,CLUBS!$B20,'MI F'!$X$5:$X$72)+SUMIF('MI H'!$D$5:$D$72,CLUBS!$B20,'MI H'!$X$5:$X$72)+SUMIF('CA F'!$D$5:$D$72,CLUBS!$B20,'CA F'!$X$5:$X$72)+SUMIF('CA H'!$D$5:$D$72,CLUBS!$B20,'CA H'!$X$5:$X$72)+SUMIF('JU F'!$D$5:$D$72,CLUBS!$B20,'JU F'!$X$5:$X$72)+SUMIF('JU H'!$D$5:$D$72,CLUBS!$B20,'JU H'!$X$5:$X$72)</f>
        <v>0</v>
      </c>
      <c r="W4" s="26">
        <f>COUNTIFS('MP F'!$D$5:$D$72,CLUBS!$B20,'MP F'!$Y$5:$Y$72,"&gt;0")+COUNTIFS('MP H'!$D$5:$D$72,CLUBS!$B20,'MP H'!$Y$5:$Y$72,"&gt;0")+COUNTIFS('PO F'!$D$5:$D$72,CLUBS!$B20,'PO F'!$Y$5:$Y$72,"&gt;0")+COUNTIFS('PO H'!$D$5:$D$72,CLUBS!$B20,'PO H'!$Y$5:$Y$72,"&gt;0")+COUNTIFS('PU F'!$D$5:$D$72,CLUBS!$B20,'PU F'!$Y$5:$Y$72,"&gt;0")+COUNTIFS('PU H'!$D$5:$D$72,CLUBS!$B20,'PU H'!$Y$5:$Y$72,"&gt;0")+COUNTIFS('BE F'!$D$5:$D$72,CLUBS!$B20,'BE F'!$Y$5:$Y$72,"&gt;0")+COUNTIFS('BE H'!$D$5:$D$72,CLUBS!$B20,'BE H'!$Y$5:$Y$72,"&gt;0")+COUNTIFS('MI F'!$D$5:$D$72,CLUBS!$B20,'MI F'!$Y$5:$Y$72,"&gt;0")+COUNTIFS('MI H'!$D$5:$D$72,CLUBS!$B20,'MI H'!$Y$5:$Y$72,"&gt;0")+COUNTIFS('CA F'!$D$5:$D$72,CLUBS!$B20,'CA F'!$Y$5:$Y$72,"&gt;0")+COUNTIFS('CA H'!$D$5:$D$72,CLUBS!$B20,'CA H'!$Y$5:$Y$72,"&gt;0")+COUNTIFS('JU F'!$D$5:$D$72,CLUBS!$B20,'JU F'!$Y$5:$Y$72,"&gt;0")+COUNTIFS('JU H'!$D$5:$D$72,CLUBS!$B20,'JU H'!$Y$5:$Y$72,"&gt;0")</f>
        <v>0</v>
      </c>
      <c r="X4" s="26">
        <f>SUMIF('MP F'!$D$5:$D$72,CLUBS!$B20,'MP F'!$Z$5:$Z$72)+SUMIF('MP H'!$D$5:$D$72,CLUBS!$B20,'MP H'!$Z$5:$Z$72)+SUMIF('PO F'!$D$5:$D$72,CLUBS!$B20,'PO F'!$Z$5:$Z$72)+SUMIF('PO H'!$D$5:$D$72,CLUBS!$B20,'PO H'!$Z$5:$Z$72)+SUMIF('PU F'!$D$5:$D$72,CLUBS!$B20,'PU F'!$Z$5:$Z$72)+SUMIF('PU H'!$D$5:$D$72,CLUBS!$B20,'PU H'!$Z$5:$Z$72)+SUMIF('BE F'!$D$5:$D$72,CLUBS!$B20,'BE F'!$Z$5:$Z$72)+SUMIF('BE H'!$D$5:$D$72,CLUBS!$B20,'BE H'!$Z$5:$Z$72)+SUMIF('MI F'!$D$5:$D$72,CLUBS!$B20,'MI F'!$Z$5:$Z$72)+SUMIF('MI H'!$D$5:$D$72,CLUBS!$B20,'MI H'!$Z$5:$Z$72)+SUMIF('CA F'!$D$5:$D$72,CLUBS!$B20,'CA F'!$Z$5:$Z$72)+SUMIF('CA H'!$D$5:$D$72,CLUBS!$B20,'CA H'!$Z$5:$Z$72)+SUMIF('JU F'!$D$5:$D$72,CLUBS!$B20,'JU F'!$Z$5:$Z$72)+SUMIF('JU H'!$D$5:$D$72,CLUBS!$B20,'JU H'!$Z$5:$Z$72)</f>
        <v>0</v>
      </c>
      <c r="Y4" s="26">
        <f>COUNTIFS('MP F'!$D$5:$D$72,CLUBS!$B20,'MP F'!$AA$5:$AA$72,"&gt;0")+COUNTIFS('MP H'!$D$5:$D$72,CLUBS!$B20,'MP H'!$AA$5:$AA$72,"&gt;0")+COUNTIFS('PO F'!$D$5:$D$72,CLUBS!$B20,'PO F'!$AA$5:$AA$72,"&gt;0")+COUNTIFS('PO H'!$D$5:$D$72,CLUBS!$B20,'PO H'!$AA$5:$AA$72,"&gt;0")+COUNTIFS('PU F'!$D$5:$D$72,CLUBS!$B20,'PU F'!$AA$5:$AA$72,"&gt;0")+COUNTIFS('PU H'!$D$5:$D$72,CLUBS!$B20,'PU H'!$AA$5:$AA$72,"&gt;0")+COUNTIFS('BE F'!$D$5:$D$72,CLUBS!$B20,'BE F'!$AA$5:$AA$72,"&gt;0")+COUNTIFS('BE H'!$D$5:$D$72,CLUBS!$B20,'BE H'!$AA$5:$AA$72,"&gt;0")+COUNTIFS('MI F'!$D$5:$D$72,CLUBS!$B20,'MI F'!$AA$5:$AA$72,"&gt;0")+COUNTIFS('MI H'!$D$5:$D$72,CLUBS!$B20,'MI H'!$AA$5:$AA$72,"&gt;0")+COUNTIFS('CA F'!$D$5:$D$72,CLUBS!$B20,'CA F'!$AA$5:$AA$72,"&gt;0")+COUNTIFS('CA H'!$D$5:$D$72,CLUBS!$B20,'CA H'!$AA$5:$AA$72,"&gt;0")+COUNTIFS('JU F'!$D$5:$D$72,CLUBS!$B20,'JU F'!$AA$5:$AA$72,"&gt;0")+COUNTIFS('JU H'!$D$5:$D$72,CLUBS!$B20,'JU H'!$AA$5:$AA$72,"&gt;0")</f>
        <v>0</v>
      </c>
      <c r="Z4" s="26">
        <f>SUMIF('MP F'!$D$5:$D$72,CLUBS!$B20,'MP F'!$AB$5:$AB$72)+SUMIF('MP H'!$D$5:$D$72,CLUBS!$B20,'MP H'!$AB$5:$AB$72)+SUMIF('PO F'!$D$5:$D$72,CLUBS!$B20,'PO F'!$AB$5:$AB$72)+SUMIF('PO H'!$D$5:$D$72,CLUBS!$B20,'PO H'!$AB$5:$AB$72)+SUMIF('PU F'!$D$5:$D$72,CLUBS!$B20,'PU F'!$AB$5:$AB$72)+SUMIF('PU H'!$D$5:$D$72,CLUBS!$B20,'PU H'!$AB$5:$AB$72)+SUMIF('BE F'!$D$5:$D$72,CLUBS!$B20,'BE F'!$AB$5:$AB$72)+SUMIF('BE H'!$D$5:$D$72,CLUBS!$B20,'BE H'!$AB$5:$AB$72)+SUMIF('MI F'!$D$5:$D$72,CLUBS!$B20,'MI F'!$AB$5:$AB$72)+SUMIF('MI H'!$D$5:$D$72,CLUBS!$B20,'MI H'!$AB$5:$AB$72)+SUMIF('CA F'!$D$5:$D$72,CLUBS!$B20,'CA F'!$AB$5:$AB$72)+SUMIF('CA H'!$D$5:$D$72,CLUBS!$B20,'CA H'!$AB$5:$AB$72)+SUMIF('JU F'!$D$5:$D$72,CLUBS!$B20,'JU F'!$AB$5:$AB$72)+SUMIF('JU H'!$D$5:$D$72,CLUBS!$B20,'JU H'!$AB$5:$AB$72)</f>
        <v>0</v>
      </c>
      <c r="AA4" s="26">
        <f>COUNTIFS('MP F'!$D$5:$D$72,CLUBS!$B20,'MP F'!$AC$5:$AC$72,"&gt;0")+COUNTIFS('MP H'!$D$5:$D$72,CLUBS!$B20,'MP H'!$AC$5:$AC$72,"&gt;0")+COUNTIFS('PO F'!$D$5:$D$72,CLUBS!$B20,'PO F'!$AC$5:$AC$72,"&gt;0")+COUNTIFS('PO H'!$D$5:$D$72,CLUBS!$B20,'PO H'!$AC$5:$AC$72,"&gt;0")+COUNTIFS('PU F'!$D$5:$D$72,CLUBS!$B20,'PU F'!$AC$5:$AC$72,"&gt;0")+COUNTIFS('PU H'!$D$5:$D$72,CLUBS!$B20,'PU H'!$AC$5:$AC$72,"&gt;0")+COUNTIFS('BE F'!$D$5:$D$72,CLUBS!$B20,'BE F'!$AC$5:$AC$72,"&gt;0")+COUNTIFS('BE H'!$D$5:$D$72,CLUBS!$B20,'BE H'!$AC$5:$AC$72,"&gt;0")+COUNTIFS('MI F'!$D$5:$D$72,CLUBS!$B20,'MI F'!$AC$5:$AC$72,"&gt;0")+COUNTIFS('MI H'!$D$5:$D$72,CLUBS!$B20,'MI H'!$AC$5:$AC$72,"&gt;0")+COUNTIFS('CA F'!$D$5:$D$72,CLUBS!$B20,'CA F'!$AC$5:$AC$72,"&gt;0")+COUNTIFS('CA H'!$D$5:$D$72,CLUBS!$B20,'CA H'!$AC$5:$AC$72,"&gt;0")+COUNTIFS('JU F'!$D$5:$D$72,CLUBS!$B20,'JU F'!$AC$5:$AC$72,"&gt;0")+COUNTIFS('JU H'!$D$5:$D$72,CLUBS!$B20,'JU H'!$AC$5:$AC$72,"&gt;0")</f>
        <v>0</v>
      </c>
      <c r="AB4" s="26">
        <f>SUMIF('MP F'!$D$5:$D$72,CLUBS!$B20,'MP F'!$AD$5:$AD$72)+SUMIF('MP H'!$D$5:$D$72,CLUBS!$B20,'MP H'!$AD$5:$AD$72)+SUMIF('PO F'!$D$5:$D$72,CLUBS!$B20,'PO F'!$AD$5:$AD$72)+SUMIF('PO H'!$D$5:$D$72,CLUBS!$B20,'PO H'!$AD$5:$AD$72)+SUMIF('PU F'!$D$5:$D$72,CLUBS!$B20,'PU F'!$AD$5:$AD$72)+SUMIF('PU H'!$D$5:$D$72,CLUBS!$B20,'PU H'!$AD$5:$AD$72)+SUMIF('BE F'!$D$5:$D$72,CLUBS!$B20,'BE F'!$AD$5:$AD$72)+SUMIF('BE H'!$D$5:$D$72,CLUBS!$B20,'BE H'!$AD$5:$AD$72)+SUMIF('MI F'!$D$5:$D$72,CLUBS!$B20,'MI F'!$AD$5:$AD$72)+SUMIF('MI H'!$D$5:$D$72,CLUBS!$B20,'MI H'!$AD$5:$AD$72)+SUMIF('CA F'!$D$5:$D$72,CLUBS!$B20,'CA F'!$AD$5:$AD$72)+SUMIF('CA H'!$D$5:$D$72,CLUBS!$B20,'CA H'!$AD$5:$AD$72)+SUMIF('JU F'!$D$5:$D$72,CLUBS!$B20,'JU F'!$AD$5:$AD$72)+SUMIF('JU H'!$D$5:$D$72,CLUBS!$B20,'JU H'!$AD$5:$AD$72)</f>
        <v>0</v>
      </c>
      <c r="AC4" s="26">
        <f>COUNTIFS('MP F'!$D$5:$D$72,CLUBS!$B20,'MP F'!$AE$5:$AE$72,"&gt;0")+COUNTIFS('MP H'!$D$5:$D$72,CLUBS!$B20,'MP H'!$AE$5:$AE$72,"&gt;0")+COUNTIFS('PO F'!$D$5:$D$72,CLUBS!$B20,'PO F'!$AE$5:$AE$72,"&gt;0")+COUNTIFS('PO H'!$D$5:$D$72,CLUBS!$B20,'PO H'!$AE$5:$AE$72,"&gt;0")+COUNTIFS('PU F'!$D$5:$D$72,CLUBS!$B20,'PU F'!$AE$5:$AE$72,"&gt;0")+COUNTIFS('PU H'!$D$5:$D$72,CLUBS!$B20,'PU H'!$AE$5:$AE$72,"&gt;0")+COUNTIFS('BE F'!$D$5:$D$72,CLUBS!$B20,'BE F'!$AE$5:$AE$72,"&gt;0")+COUNTIFS('BE H'!$D$5:$D$72,CLUBS!$B20,'BE H'!$AE$5:$AE$72,"&gt;0")+COUNTIFS('MI F'!$D$5:$D$72,CLUBS!$B20,'MI F'!$AE$5:$AE$72,"&gt;0")+COUNTIFS('MI H'!$D$5:$D$72,CLUBS!$B20,'MI H'!$AE$5:$AE$72,"&gt;0")+COUNTIFS('CA F'!$D$5:$D$72,CLUBS!$B20,'CA F'!$AE$5:$AE$72,"&gt;0")+COUNTIFS('CA H'!$D$5:$D$72,CLUBS!$B20,'CA H'!$AE$5:$AE$72,"&gt;0")+COUNTIFS('JU F'!$D$5:$D$72,CLUBS!$B20,'JU F'!$AE$5:$AE$72,"&gt;0")+COUNTIFS('JU H'!$D$5:$D$72,CLUBS!$B20,'JU H'!$AE$5:$AE$72,"&gt;0")</f>
        <v>0</v>
      </c>
      <c r="AD4" s="26">
        <f>SUMIF('MP F'!$D$5:$D$72,CLUBS!$B20,'MP F'!$AF$5:$AF$72)+SUMIF('MP H'!$D$5:$D$72,CLUBS!$B20,'MP H'!$AF$5:$AF$72)+SUMIF('PO F'!$D$5:$D$72,CLUBS!$B20,'PO F'!$AF$5:$AF$72)+SUMIF('PO H'!$D$5:$D$72,CLUBS!$B20,'PO H'!$AF$5:$AF$72)+SUMIF('PU F'!$D$5:$D$72,CLUBS!$B20,'PU F'!$AF$5:$AF$72)+SUMIF('PU H'!$D$5:$D$72,CLUBS!$B20,'PU H'!$AF$5:$AF$72)+SUMIF('BE F'!$D$5:$D$72,CLUBS!$B20,'BE F'!$AF$5:$AF$72)+SUMIF('BE H'!$D$5:$D$72,CLUBS!$B20,'BE H'!$AF$5:$AF$72)+SUMIF('MI F'!$D$5:$D$72,CLUBS!$B20,'MI F'!$AF$5:$AF$72)+SUMIF('MI H'!$D$5:$D$72,CLUBS!$B20,'MI H'!$AF$5:$AF$72)+SUMIF('CA F'!$D$5:$D$72,CLUBS!$B20,'CA F'!$AF$5:$AF$72)+SUMIF('CA H'!$D$5:$D$72,CLUBS!$B20,'CA H'!$AF$5:$AF$72)+SUMIF('JU F'!$D$5:$D$72,CLUBS!$B20,'JU F'!$AF$5:$AF$72)+SUMIF('JU H'!$D$5:$D$72,CLUBS!$B20,'JU H'!$AF$5:$AF$72)</f>
        <v>0</v>
      </c>
      <c r="AE4" s="26">
        <f>COUNTIFS('MP F'!$D$5:$D$72,CLUBS!$B20,'MP F'!$AG$5:$AG$72,"&gt;0")+COUNTIFS('MP H'!$D$5:$D$72,CLUBS!$B20,'MP H'!$AG$5:$AG$72,"&gt;0")+COUNTIFS('PO F'!$D$5:$D$72,CLUBS!$B20,'PO F'!$AG$5:$AG$72,"&gt;0")+COUNTIFS('PO H'!$D$5:$D$72,CLUBS!$B20,'PO H'!$AG$5:$AG$72,"&gt;0")+COUNTIFS('PU F'!$D$5:$D$72,CLUBS!$B20,'PU F'!$AG$5:$AG$72,"&gt;0")+COUNTIFS('PU H'!$D$5:$D$72,CLUBS!$B20,'PU H'!$AG$5:$AG$72,"&gt;0")+COUNTIFS('BE F'!$D$5:$D$72,CLUBS!$B20,'BE F'!$AG$5:$AG$72,"&gt;0")+COUNTIFS('BE H'!$D$5:$D$72,CLUBS!$B20,'BE H'!$AG$5:$AG$72,"&gt;0")+COUNTIFS('MI F'!$D$5:$D$72,CLUBS!$B20,'MI F'!$AG$5:$AG$72,"&gt;0")+COUNTIFS('MI H'!$D$5:$D$72,CLUBS!$B20,'MI H'!$AG$5:$AG$72,"&gt;0")+COUNTIFS('CA F'!$D$5:$D$72,CLUBS!$B20,'CA F'!$AG$5:$AG$72,"&gt;0")+COUNTIFS('CA H'!$D$5:$D$72,CLUBS!$B20,'CA H'!$AG$5:$AG$72,"&gt;0")+COUNTIFS('JU F'!$D$5:$D$72,CLUBS!$B20,'JU F'!$AG$5:$AG$72,"&gt;0")+COUNTIFS('JU H'!$D$5:$D$72,CLUBS!$B20,'JU H'!$AG$5:$AG$72,"&gt;0")</f>
        <v>0</v>
      </c>
      <c r="AF4" s="26">
        <f>SUMIF('MP F'!$D$5:$D$72,CLUBS!$B20,'MP F'!$AH$5:$AH$72)+SUMIF('MP H'!$D$5:$D$72,CLUBS!$B20,'MP H'!$AH$5:$AH$72)+SUMIF('PO F'!$D$5:$D$72,CLUBS!$B20,'PO F'!$AH$5:$AH$72)+SUMIF('PO H'!$D$5:$D$72,CLUBS!$B20,'PO H'!$AH$5:$AH$72)+SUMIF('PU F'!$D$5:$D$72,CLUBS!$B20,'PU F'!$AH$5:$AH$72)+SUMIF('PU H'!$D$5:$D$72,CLUBS!$B20,'PU H'!$AH$5:$AH$72)+SUMIF('BE F'!$D$5:$D$72,CLUBS!$B20,'BE F'!$AH$5:$AH$72)+SUMIF('BE H'!$D$5:$D$72,CLUBS!$B20,'BE H'!$AH$5:$AH$72)+SUMIF('MI F'!$D$5:$D$72,CLUBS!$B20,'MI F'!$AH$5:$AH$72)+SUMIF('MI H'!$D$5:$D$72,CLUBS!$B20,'MI H'!$AH$5:$AH$72)+SUMIF('CA F'!$D$5:$D$72,CLUBS!$B20,'CA F'!$AH$5:$AH$72)+SUMIF('CA H'!$D$5:$D$72,CLUBS!$B20,'CA H'!$AH$5:$AH$72)+SUMIF('JU F'!$D$5:$D$72,CLUBS!$B20,'JU F'!$AH$5:$AH$72)+SUMIF('JU H'!$D$5:$D$72,CLUBS!$B20,'JU H'!$AH$5:$AH$72)</f>
        <v>0</v>
      </c>
      <c r="AG4" s="16">
        <f t="shared" si="1"/>
        <v>1</v>
      </c>
      <c r="AH4" s="28">
        <f t="shared" si="2"/>
        <v>51</v>
      </c>
      <c r="AI4" s="29">
        <f t="shared" si="3"/>
        <v>51</v>
      </c>
      <c r="AJ4" s="14">
        <f>COUNTIF('Licenciés Jeunes 2023'!F:F,CLUBS!B20)</f>
        <v>1</v>
      </c>
      <c r="AK4" s="27">
        <f t="shared" si="4"/>
        <v>51</v>
      </c>
    </row>
    <row r="5" spans="1:37" ht="13.5">
      <c r="A5" s="34">
        <f t="shared" si="0"/>
        <v>4</v>
      </c>
      <c r="B5" s="62" t="s">
        <v>59</v>
      </c>
      <c r="C5" s="14">
        <f>COUNTIFS('MP F'!$D$5:$D$72,CLUBS!$B14,'MP F'!$E$5:$E$72,"&gt;0")+COUNTIFS('MP H'!$D$5:$D$72,CLUBS!$B14,'MP H'!$E$5:$E$72,"&gt;0")+COUNTIFS('PO F'!$D$5:$D$72,CLUBS!$B14,'PO F'!$E$5:$E$72,"&gt;0")+COUNTIFS('PO H'!$D$5:$D$72,CLUBS!$B14,'PO H'!$E$5:$E$72,"&gt;0")+COUNTIFS('PU F'!$D$5:$D$72,CLUBS!$B14,'PU F'!$E$5:$E$72,"&gt;0")+COUNTIFS('PU H'!$D$5:$D$72,CLUBS!$B14,'PU H'!$E$5:$E$72,"&gt;0")+COUNTIFS('BE F'!$D$5:$D$72,CLUBS!$B14,'BE F'!$E$5:$E$72,"&gt;0")+COUNTIFS('BE H'!$D$5:$D$72,CLUBS!$B14,'BE H'!$E$5:$E$72,"&gt;0")+COUNTIFS('MI F'!$D$5:$D$72,CLUBS!$B14,'MI F'!$E$5:$E$72,"&gt;0")+COUNTIFS('MI H'!$D$5:$D$72,CLUBS!$B14,'MI H'!$E$5:$E$72,"&gt;0")+COUNTIFS('CA F'!$D$5:$D$72,CLUBS!$B14,'CA F'!$E$5:$E$72,"&gt;0")+COUNTIFS('CA H'!$D$5:$D$72,CLUBS!$B14,'CA H'!$E$5:$E$72,"&gt;0")+COUNTIFS('JU F'!$D$5:$D$72,CLUBS!$B14,'JU F'!$E$5:$E$72,"&gt;0")+COUNTIFS('JU H'!$D$5:$D$72,CLUBS!$B14,'JU H'!$E$5:$E$72,"&gt;0")</f>
        <v>28</v>
      </c>
      <c r="D5" s="27">
        <f>SUMIF('MP F'!$D$5:$D$72,CLUBS!$B14,'MP F'!$F$5:$F$72)+SUMIF('MP H'!$D$5:$D$72,CLUBS!$B14,'MP H'!$F$5:$F$72)+SUMIF('PO F'!$D$5:$D$72,CLUBS!$B14,'PO F'!$F$5:$F$72)+SUMIF('PO H'!$D$5:$D$72,CLUBS!$B14,'PO H'!$F$5:$F$72)+SUMIF('PU F'!$D$5:$D$72,CLUBS!$B14,'PU F'!$F$5:$F$72)+SUMIF('PU H'!$D$5:$D$72,CLUBS!$B14,'PU H'!$F$5:$F$72)+SUMIF('BE F'!$D$5:$D$72,CLUBS!$B14,'BE F'!$F$5:$F$72)+SUMIF('BE H'!$D$5:$D$72,CLUBS!$B14,'BE H'!$F$5:$F$72)+SUMIF('MI F'!$D$5:$D$72,CLUBS!$B14,'MI F'!$F$5:$F$72)+SUMIF('MI H'!$D$5:$D$72,CLUBS!$B14,'MI H'!$F$5:$F$72)+SUMIF('CA F'!$D$5:$D$72,CLUBS!$B14,'CA F'!$F$5:$F$72)+SUMIF('CA H'!$D$5:$D$72,CLUBS!$B14,'CA H'!$F$5:$F$72)+SUMIF('JU F'!$D$5:$D$72,CLUBS!$B14,'JU F'!$F$5:$F$72)+SUMIF('JU H'!$D$5:$D$72,CLUBS!$B14,'JU H'!$F$5:$F$72)</f>
        <v>2801</v>
      </c>
      <c r="E5" s="38">
        <f>COUNTIFS('MP F'!$D$5:$D$72,CLUBS!$B14,'MP F'!$G$5:$G$72,"&gt;0")+COUNTIFS('MP H'!$D$5:$D$72,CLUBS!$B14,'MP H'!$G$5:$G$72,"&gt;0")+COUNTIFS('PO F'!$D$5:$D$72,CLUBS!$B14,'PO F'!$G$5:$G$72,"&gt;0")+COUNTIFS('PO H'!$D$5:$D$72,CLUBS!$B14,'PO H'!$G$5:$G$72,"&gt;0")+COUNTIFS('PU F'!$D$5:$D$72,CLUBS!$B14,'PU F'!$G$5:$G$72,"&gt;0")+COUNTIFS('PU H'!$D$5:$D$72,CLUBS!$B14,'PU H'!$G$5:$G$72,"&gt;0")+COUNTIFS('BE F'!$D$5:$D$72,CLUBS!$B14,'BE F'!$G$5:$G$72,"&gt;0")+COUNTIFS('BE H'!$D$5:$D$72,CLUBS!$B14,'BE H'!$G$5:$G$72,"&gt;0")+COUNTIFS('MI F'!$D$5:$D$72,CLUBS!$B14,'MI F'!$G$5:$G$72,"&gt;0")+COUNTIFS('MI H'!$D$5:$D$72,CLUBS!$B14,'MI H'!$G$5:$G$72,"&gt;0")+COUNTIFS('CA F'!$D$5:$D$72,CLUBS!$B14,'CA F'!$G$5:$G$72,"&gt;0")+COUNTIFS('CA H'!$D$5:$D$72,CLUBS!$B14,'CA H'!$G$5:$G$72,"&gt;0")+COUNTIFS('JU F'!$D$5:$D$72,CLUBS!$B14,'JU F'!$G$5:$G$72,"&gt;0")+COUNTIFS('JU H'!$D$5:$D$72,CLUBS!$B14,'JU H'!$G$5:$G$72,"&gt;0")</f>
        <v>24</v>
      </c>
      <c r="F5" s="58">
        <f>SUMIF('MP F'!$D$5:$D$72,CLUBS!$B14,'MP F'!$H$5:$H$72)+SUMIF('MP H'!$D$5:$D$72,CLUBS!$B14,'MP H'!$H$5:$H$72)+SUMIF('PO F'!$D$5:$D$72,CLUBS!$B14,'PO F'!$H$5:$H$72)+SUMIF('PO H'!$D$5:$D$72,CLUBS!$B14,'PO H'!$H$5:$H$72)+SUMIF('PU F'!$D$5:$D$72,CLUBS!$B14,'PU F'!$H$5:$H$72)+SUMIF('PU H'!$D$5:$D$72,CLUBS!$B14,'PU H'!$H$5:$H$72)+SUMIF('BE F'!$D$5:$D$72,CLUBS!$B14,'BE F'!$H$5:$H$72)+SUMIF('BE H'!$D$5:$D$72,CLUBS!$B14,'BE H'!$H$5:$H$72)+SUMIF('MI F'!$D$5:$D$72,CLUBS!$B14,'MI F'!$H$5:$H$72)+SUMIF('MI H'!$D$5:$D$72,CLUBS!$B14,'MI H'!$H$5:$H$72)+SUMIF('CA F'!$D$5:$D$72,CLUBS!$B14,'CA F'!$H$5:$H$72)+SUMIF('CA H'!$D$5:$D$72,CLUBS!$B14,'CA H'!$H$5:$H$72)+SUMIF('JU F'!$D$5:$D$72,CLUBS!$B14,'JU F'!$H$5:$H$72)+SUMIF('JU H'!$D$5:$D$72,CLUBS!$B14,'JU H'!$H$5:$H$72)</f>
        <v>1417.5</v>
      </c>
      <c r="G5" s="14">
        <f>COUNTIFS('MP F'!$D$5:$D$72,CLUBS!$B14,'MP F'!$I$5:$I$72,"&gt;0")+COUNTIFS('MP H'!$D$5:$D$72,CLUBS!$B14,'MP H'!$I$5:$I$72,"&gt;0")+COUNTIFS('PO F'!$D$5:$D$72,CLUBS!$B14,'PO F'!$I$5:$I$72,"&gt;0")+COUNTIFS('PO H'!$D$5:$D$72,CLUBS!$B14,'PO H'!$I$5:$I$72,"&gt;0")+COUNTIFS('PU F'!$D$5:$D$72,CLUBS!$B14,'PU F'!$I$5:$I$72,"&gt;0")+COUNTIFS('PU H'!$D$5:$D$72,CLUBS!$B14,'PU H'!$I$5:$I$72,"&gt;0")+COUNTIFS('BE F'!$D$5:$D$72,CLUBS!$B14,'BE F'!$I$5:$I$72,"&gt;0")+COUNTIFS('BE H'!$D$5:$D$72,CLUBS!$B14,'BE H'!$I$5:$I$72,"&gt;0")+COUNTIFS('MI F'!$D$5:$D$72,CLUBS!$B14,'MI F'!$I$5:$I$72,"&gt;0")+COUNTIFS('MI H'!$D$5:$D$72,CLUBS!$B14,'MI H'!$I$5:$I$72,"&gt;0")+COUNTIFS('CA F'!$D$5:$D$72,CLUBS!$B14,'CA F'!$I$5:$I$72,"&gt;0")+COUNTIFS('CA H'!$D$5:$D$72,CLUBS!$B14,'CA H'!$I$5:$I$72,"&gt;0")+COUNTIFS('JU F'!$D$5:$D$72,CLUBS!$B14,'JU F'!$I$5:$I$72,"&gt;0")+COUNTIFS('JU H'!$D$5:$D$72,CLUBS!$B14,'JU H'!$I$5:$I$72,"&gt;0")</f>
        <v>0</v>
      </c>
      <c r="H5" s="26">
        <f>SUMIF('MP F'!$D$5:$D$72,CLUBS!$B14,'MP F'!$J$5:$J$72)+SUMIF('MP H'!$D$5:$D$72,CLUBS!$B14,'MP H'!$J$5:$J$72)+SUMIF('PO F'!$D$5:$D$72,CLUBS!$B14,'PO F'!$J$5:$J$72)+SUMIF('PO H'!$D$5:$D$72,CLUBS!$B14,'PO H'!$J$5:$J$72)+SUMIF('PU F'!$D$5:$D$72,CLUBS!$B14,'PU F'!$J$5:$J$72)+SUMIF('PU H'!$D$5:$D$72,CLUBS!$B14,'PU H'!$J$5:$J$72)+SUMIF('BE F'!$D$5:$D$72,CLUBS!$B14,'BE F'!$J$5:$J$72)+SUMIF('BE H'!$D$5:$D$72,CLUBS!$B14,'BE H'!$J$5:$J$72)+SUMIF('MI F'!$D$5:$D$72,CLUBS!$B14,'MI F'!$J$5:$J$72)+SUMIF('MI H'!$D$5:$D$72,CLUBS!$B14,'MI H'!$J$5:$J$72)+SUMIF('CA F'!$D$5:$D$72,CLUBS!$B14,'CA F'!$J$5:$J$72)+SUMIF('CA H'!$D$5:$D$72,CLUBS!$B14,'CA H'!$J$5:$J$72)+SUMIF('JU F'!$D$5:$D$72,CLUBS!$B14,'JU F'!$J$5:$J$72)+SUMIF('JU H'!$D$5:$D$72,CLUBS!$B14,'JU H'!$J$5:$J$72)</f>
        <v>0</v>
      </c>
      <c r="I5" s="38">
        <f>COUNTIFS('MP F'!$D$5:$D$72,CLUBS!$B14,'MP F'!$K$5:$K$72,"&gt;0")+COUNTIFS('MP H'!$D$5:$D$72,CLUBS!$B14,'MP H'!$K$5:$K$72,"&gt;0")+COUNTIFS('PO F'!$D$5:$D$72,CLUBS!$B14,'PO F'!$K$5:$K$72,"&gt;0")+COUNTIFS('PO H'!$D$5:$D$72,CLUBS!$B14,'PO H'!$K$5:$K$72,"&gt;0")+COUNTIFS('PU F'!$D$5:$D$72,CLUBS!$B14,'PU F'!$K$5:$K$72,"&gt;0")+COUNTIFS('PU H'!$D$5:$D$72,CLUBS!$B14,'PU H'!$K$5:$K$72,"&gt;0")+COUNTIFS('BE F'!$D$5:$D$72,CLUBS!$B14,'BE F'!$K$5:$K$72,"&gt;0")+COUNTIFS('BE H'!$D$5:$D$72,CLUBS!$B14,'BE H'!$K$5:$K$72,"&gt;0")+COUNTIFS('MI F'!$D$5:$D$72,CLUBS!$B14,'MI F'!$K$5:$K$72,"&gt;0")+COUNTIFS('MI H'!$D$5:$D$72,CLUBS!$B14,'MI H'!$K$5:$K$72,"&gt;0")+COUNTIFS('CA F'!$D$5:$D$72,CLUBS!$B14,'CA F'!$K$5:$K$72,"&gt;0")+COUNTIFS('CA H'!$D$5:$D$72,CLUBS!$B14,'CA H'!$K$5:$K$72,"&gt;0")+COUNTIFS('JU F'!$D$5:$D$72,CLUBS!$B14,'JU F'!$K$5:$K$72,"&gt;0")+COUNTIFS('JU H'!$D$5:$D$72,CLUBS!$B14,'JU H'!$K$5:$K$72,"&gt;0")</f>
        <v>0</v>
      </c>
      <c r="J5" s="38">
        <f>SUMIF('MP F'!$D$5:$D$72,CLUBS!$B14,'MP F'!$L$5:$L$72)+SUMIF('MP H'!$D$5:$D$72,CLUBS!$B14,'MP H'!$L$5:$L$72)+SUMIF('PO F'!$D$5:$D$72,CLUBS!$B14,'PO F'!$L$5:$L$72)+SUMIF('PO H'!$D$5:$D$72,CLUBS!$B14,'PO H'!$L$5:$L$72)+SUMIF('PU F'!$D$5:$D$72,CLUBS!$B14,'PU F'!$L$5:$L$72)+SUMIF('PU H'!$D$5:$D$72,CLUBS!$B14,'PU H'!$L$5:$L$72)+SUMIF('BE F'!$D$5:$D$72,CLUBS!$B14,'BE F'!$L$5:$L$72)+SUMIF('BE H'!$D$5:$D$72,CLUBS!$B14,'BE H'!$L$5:$L$72)+SUMIF('MI F'!$D$5:$D$72,CLUBS!$B14,'MI F'!$L$5:$L$72)+SUMIF('MI H'!$D$5:$D$72,CLUBS!$B14,'MI H'!$L$5:$L$72)+SUMIF('CA F'!$D$5:$D$72,CLUBS!$B14,'CA F'!$L$5:$L$72)+SUMIF('CA H'!$D$5:$D$72,CLUBS!$B14,'CA H'!$L$5:$L$72)+SUMIF('JU F'!$D$5:$D$72,CLUBS!$B14,'JU F'!$L$5:$L$72)+SUMIF('JU H'!$D$5:$D$72,CLUBS!$B14,'JU H'!$L$5:$L$72)</f>
        <v>0</v>
      </c>
      <c r="K5" s="26">
        <f>COUNTIFS('MP F'!$D$5:$D$72,CLUBS!$B14,'MP F'!$M$5:$M$72,"&gt;0")+COUNTIFS('MP H'!$D$5:$D$72,CLUBS!$B14,'MP H'!$M$5:$M$72,"&gt;0")+COUNTIFS('PO F'!$D$5:$D$72,CLUBS!$B14,'PO F'!$M$5:$M$72,"&gt;0")+COUNTIFS('PO H'!$D$5:$D$72,CLUBS!$B14,'PO H'!$M$5:$M$72,"&gt;0")+COUNTIFS('PU F'!$D$5:$D$72,CLUBS!$B14,'PU F'!$M$5:$M$72,"&gt;0")+COUNTIFS('PU H'!$D$5:$D$72,CLUBS!$B14,'PU H'!$M$5:$M$72,"&gt;0")+COUNTIFS('BE F'!$D$5:$D$72,CLUBS!$B14,'BE F'!$M$5:$M$72,"&gt;0")+COUNTIFS('BE H'!$D$5:$D$72,CLUBS!$B14,'BE H'!$M$5:$M$72,"&gt;0")+COUNTIFS('MI F'!$D$5:$D$72,CLUBS!$B14,'MI F'!$M$5:$M$72,"&gt;0")+COUNTIFS('MI H'!$D$5:$D$72,CLUBS!$B14,'MI H'!$M$5:$M$72,"&gt;0")+COUNTIFS('CA F'!$D$5:$D$72,CLUBS!$B14,'CA F'!$M$5:$M$72,"&gt;0")+COUNTIFS('CA H'!$D$5:$D$72,CLUBS!$B14,'CA H'!$M$5:$M$72,"&gt;0")+COUNTIFS('JU F'!$D$5:$D$72,CLUBS!$B14,'JU F'!$M$5:$M$72,"&gt;0")+COUNTIFS('JU H'!$D$5:$D$72,CLUBS!$B14,'JU H'!$M$5:$M$72,"&gt;0")</f>
        <v>0</v>
      </c>
      <c r="L5" s="26">
        <f>SUMIF('MP F'!$D$5:$D$72,CLUBS!$B14,'MP F'!$N$5:$N$72)+SUMIF('MP H'!$D$5:$D$72,CLUBS!$B14,'MP H'!$N$5:$N$72)+SUMIF('PO F'!$D$5:$D$72,CLUBS!$B14,'PO F'!$N$5:$N$72)+SUMIF('PO H'!$D$5:$D$72,CLUBS!$B14,'PO H'!$N$5:$N$72)+SUMIF('PU F'!$D$5:$D$72,CLUBS!$B14,'PU F'!$N$5:$N$72)+SUMIF('PU H'!$D$5:$D$72,CLUBS!$B14,'PU H'!$N$5:$N$72)+SUMIF('BE F'!$D$5:$D$72,CLUBS!$B14,'BE F'!$N$5:$N$72)+SUMIF('BE H'!$D$5:$D$72,CLUBS!$B14,'BE H'!$N$5:$N$72)+SUMIF('MI F'!$D$5:$D$72,CLUBS!$B14,'MI F'!$N$5:$N$72)+SUMIF('MI H'!$D$5:$D$72,CLUBS!$B14,'MI H'!$N$5:$N$72)+SUMIF('CA F'!$D$5:$D$72,CLUBS!$B14,'CA F'!$N$5:$N$72)+SUMIF('CA H'!$D$5:$D$72,CLUBS!$B14,'CA H'!$N$5:$N$72)+SUMIF('JU F'!$D$5:$D$72,CLUBS!$B14,'JU F'!$N$5:$N$72)+SUMIF('JU H'!$D$5:$D$72,CLUBS!$B14,'JU H'!$N$5:$N$72)</f>
        <v>0</v>
      </c>
      <c r="M5" s="26">
        <f>COUNTIFS('MP F'!$D$5:$D$72,CLUBS!$B14,'MP F'!$O$5:$O$72,"&gt;0")+COUNTIFS('MP H'!$D$5:$D$72,CLUBS!$B14,'MP H'!$O$5:$O$72,"&gt;0")+COUNTIFS('PO F'!$D$5:$D$72,CLUBS!$B14,'PO F'!$O$5:$O$72,"&gt;0")+COUNTIFS('PO H'!$D$5:$D$72,CLUBS!$B14,'PO H'!$O$5:$O$72,"&gt;0")+COUNTIFS('PU F'!$D$5:$D$72,CLUBS!$B14,'PU F'!$O$5:$O$72,"&gt;0")+COUNTIFS('PU H'!$D$5:$D$72,CLUBS!$B14,'PU H'!$O$5:$O$72,"&gt;0")+COUNTIFS('BE F'!$D$5:$D$72,CLUBS!$B14,'BE F'!$O$5:$O$72,"&gt;0")+COUNTIFS('BE H'!$D$5:$D$72,CLUBS!$B14,'BE H'!$O$5:$O$72,"&gt;0")+COUNTIFS('MI F'!$D$5:$D$72,CLUBS!$B14,'MI F'!$O$5:$O$72,"&gt;0")+COUNTIFS('MI H'!$D$5:$D$72,CLUBS!$B14,'MI H'!$O$5:$O$72,"&gt;0")+COUNTIFS('CA F'!$D$5:$D$72,CLUBS!$B14,'CA F'!$O$5:$O$72,"&gt;0")+COUNTIFS('CA H'!$D$5:$D$72,CLUBS!$B14,'CA H'!$O$5:$O$72,"&gt;0")+COUNTIFS('JU F'!$D$5:$D$72,CLUBS!$B14,'JU F'!$O$5:$O$72,"&gt;0")+COUNTIFS('JU H'!$D$5:$D$72,CLUBS!$B14,'JU H'!$O$5:$O$72,"&gt;0")</f>
        <v>0</v>
      </c>
      <c r="N5" s="26">
        <f>SUMIF('MP F'!$D$5:$D$72,CLUBS!$B14,'MP F'!$P$5:$P$72)+SUMIF('MP H'!$D$5:$D$72,CLUBS!$B14,'MP H'!$P$5:$P$72)+SUMIF('PO F'!$D$5:$D$72,CLUBS!$B14,'PO F'!$P$5:$P$72)+SUMIF('PO H'!$D$5:$D$72,CLUBS!$B14,'PO H'!$P$5:$P$72)+SUMIF('PU F'!$D$5:$D$72,CLUBS!$B14,'PU F'!$P$5:$P$72)+SUMIF('PU H'!$D$5:$D$72,CLUBS!$B14,'PU H'!$P$5:$P$72)+SUMIF('BE F'!$D$5:$D$72,CLUBS!$B14,'BE F'!$P$5:$P$72)+SUMIF('BE H'!$D$5:$D$72,CLUBS!$B14,'BE H'!$P$5:$P$72)+SUMIF('MI F'!$D$5:$D$72,CLUBS!$B14,'MI F'!$P$5:$P$72)+SUMIF('MI H'!$D$5:$D$72,CLUBS!$B14,'MI H'!$P$5:$P$72)+SUMIF('CA F'!$D$5:$D$72,CLUBS!$B14,'CA F'!$P$5:$P$72)+SUMIF('CA H'!$D$5:$D$72,CLUBS!$B14,'CA H'!$P$5:$P$72)+SUMIF('JU F'!$D$5:$D$72,CLUBS!$B14,'JU F'!$P$5:$P$72)+SUMIF('JU H'!$D$5:$D$72,CLUBS!$B14,'JU H'!$P$5:$P$72)</f>
        <v>0</v>
      </c>
      <c r="O5" s="26">
        <f>COUNTIFS('MP F'!$D$5:$D$72,CLUBS!$B14,'MP F'!$Q$5:$Q$72,"&gt;0")+COUNTIFS('MP H'!$D$5:$D$72,CLUBS!$B14,'MP H'!$Q$5:$Q$72,"&gt;0")+COUNTIFS('PO F'!$D$5:$D$72,CLUBS!$B14,'PO F'!$Q$5:$Q$72,"&gt;0")+COUNTIFS('PO H'!$D$5:$D$72,CLUBS!$B14,'PO H'!$Q$5:$Q$72,"&gt;0")+COUNTIFS('PU F'!$D$5:$D$72,CLUBS!$B14,'PU F'!$Q$5:$Q$72,"&gt;0")+COUNTIFS('PU H'!$D$5:$D$72,CLUBS!$B14,'PU H'!$Q$5:$Q$72,"&gt;0")+COUNTIFS('BE F'!$D$5:$D$72,CLUBS!$B14,'BE F'!$Q$5:$Q$72,"&gt;0")+COUNTIFS('BE H'!$D$5:$D$72,CLUBS!$B14,'BE H'!$Q$5:$Q$72,"&gt;0")+COUNTIFS('MI F'!$D$5:$D$72,CLUBS!$B14,'MI F'!$Q$5:$Q$72,"&gt;0")+COUNTIFS('MI H'!$D$5:$D$72,CLUBS!$B14,'MI H'!$Q$5:$Q$72,"&gt;0")+COUNTIFS('CA F'!$D$5:$D$72,CLUBS!$B14,'CA F'!$Q$5:$Q$72,"&gt;0")+COUNTIFS('CA H'!$D$5:$D$72,CLUBS!$B14,'CA H'!$Q$5:$Q$72,"&gt;0")+COUNTIFS('JU F'!$D$5:$D$72,CLUBS!$B14,'JU F'!$Q$5:$Q$72,"&gt;0")+COUNTIFS('JU H'!$D$5:$D$72,CLUBS!$B14,'JU H'!$Q$5:$Q$72,"&gt;0")</f>
        <v>0</v>
      </c>
      <c r="P5" s="26">
        <f>SUMIF('MP F'!$D$5:$D$72,CLUBS!$B14,'MP F'!$R$5:$R$72)+SUMIF('MP H'!$D$5:$D$72,CLUBS!$B14,'MP H'!$R$5:$R$72)+SUMIF('PO F'!$D$5:$D$72,CLUBS!$B14,'PO F'!$R$5:$R$72)+SUMIF('PO H'!$D$5:$D$72,CLUBS!$B14,'PO H'!$R$5:$R$72)+SUMIF('PU F'!$D$5:$D$72,CLUBS!$B14,'PU F'!$R$5:$R$72)+SUMIF('PU H'!$D$5:$D$72,CLUBS!$B14,'PU H'!$R$5:$R$72)+SUMIF('BE F'!$D$5:$D$72,CLUBS!$B14,'BE F'!$R$5:$R$72)+SUMIF('BE H'!$D$5:$D$72,CLUBS!$B14,'BE H'!$R$5:$R$72)+SUMIF('MI F'!$D$5:$D$72,CLUBS!$B14,'MI F'!$R$5:$R$72)+SUMIF('MI H'!$D$5:$D$72,CLUBS!$B14,'MI H'!$R$5:$R$72)+SUMIF('CA F'!$D$5:$D$72,CLUBS!$B14,'CA F'!$R$5:$R$72)+SUMIF('CA H'!$D$5:$D$72,CLUBS!$B14,'CA H'!$R$5:$R$72)+SUMIF('JU F'!$D$5:$D$72,CLUBS!$B14,'JU F'!$R$5:$R$72)+SUMIF('JU H'!$D$5:$D$72,CLUBS!$B14,'JU H'!$R$5:$R$72)</f>
        <v>0</v>
      </c>
      <c r="Q5" s="26">
        <f>COUNTIFS('MP F'!$D$5:$D$72,CLUBS!$B14,'MP F'!$S$5:$S$72,"&gt;0")+COUNTIFS('MP H'!$D$5:$D$72,CLUBS!$B14,'MP H'!$S$5:$S$72,"&gt;0")+COUNTIFS('PO F'!$D$5:$D$72,CLUBS!$B14,'PO F'!$S$5:$S$72,"&gt;0")+COUNTIFS('PO H'!$D$5:$D$72,CLUBS!$B14,'PO H'!$S$5:$S$72,"&gt;0")+COUNTIFS('PU F'!$D$5:$D$72,CLUBS!$B14,'PU F'!$S$5:$S$72,"&gt;0")+COUNTIFS('PU H'!$D$5:$D$72,CLUBS!$B14,'PU H'!$S$5:$S$72,"&gt;0")+COUNTIFS('BE F'!$D$5:$D$72,CLUBS!$B14,'BE F'!$S$5:$S$72,"&gt;0")+COUNTIFS('BE H'!$D$5:$D$72,CLUBS!$B14,'BE H'!$S$5:$S$72,"&gt;0")+COUNTIFS('MI F'!$D$5:$D$72,CLUBS!$B14,'MI F'!$S$5:$S$72,"&gt;0")+COUNTIFS('MI H'!$D$5:$D$72,CLUBS!$B14,'MI H'!$S$5:$S$72,"&gt;0")+COUNTIFS('CA F'!$D$5:$D$72,CLUBS!$B14,'CA F'!$S$5:$S$72,"&gt;0")+COUNTIFS('CA H'!$D$5:$D$72,CLUBS!$B14,'CA H'!$S$5:$S$72,"&gt;0")+COUNTIFS('JU F'!$D$5:$D$72,CLUBS!$B14,'JU F'!$S$5:$S$72,"&gt;0")+COUNTIFS('JU H'!$D$5:$D$72,CLUBS!$B14,'JU H'!$S$5:$S$72,"&gt;0")</f>
        <v>0</v>
      </c>
      <c r="R5" s="26">
        <f>SUMIF('MP F'!$D$5:$D$72,CLUBS!$B14,'MP F'!$T$5:$T$72)+SUMIF('MP H'!$D$5:$D$72,CLUBS!$B14,'MP H'!$T$5:$T$72)+SUMIF('PO F'!$D$5:$D$72,CLUBS!$B14,'PO F'!$T$5:$T$72)+SUMIF('PO H'!$D$5:$D$72,CLUBS!$B14,'PO H'!$T$5:$T$72)+SUMIF('PU F'!$D$5:$D$72,CLUBS!$B14,'PU F'!$T$5:$T$72)+SUMIF('PU H'!$D$5:$D$72,CLUBS!$B14,'PU H'!$T$5:$T$72)+SUMIF('BE F'!$D$5:$D$72,CLUBS!$B14,'BE F'!$T$5:$T$72)+SUMIF('BE H'!$D$5:$D$72,CLUBS!$B14,'BE H'!$T$5:$T$72)+SUMIF('MI F'!$D$5:$D$72,CLUBS!$B14,'MI F'!$T$5:$T$72)+SUMIF('MI H'!$D$5:$D$72,CLUBS!$B14,'MI H'!$T$5:$T$72)+SUMIF('CA F'!$D$5:$D$72,CLUBS!$B14,'CA F'!$T$5:$T$72)+SUMIF('CA H'!$D$5:$D$72,CLUBS!$B14,'CA H'!$T$5:$T$72)+SUMIF('JU F'!$D$5:$D$72,CLUBS!$B14,'JU F'!$T$5:$T$72)+SUMIF('JU H'!$D$5:$D$72,CLUBS!$B14,'JU H'!$T$5:$T$72)</f>
        <v>0</v>
      </c>
      <c r="S5" s="26">
        <f>COUNTIFS('MP F'!$D$5:$D$72,CLUBS!$B14,'MP F'!$U$5:$U$72,"&gt;0")+COUNTIFS('MP H'!$D$5:$D$72,CLUBS!$B14,'MP H'!$U$5:$U$72,"&gt;0")+COUNTIFS('PO F'!$D$5:$D$72,CLUBS!$B14,'PO F'!$U$5:$U$72,"&gt;0")+COUNTIFS('PO H'!$D$5:$D$72,CLUBS!$B14,'PO H'!$U$5:$U$72,"&gt;0")+COUNTIFS('PU F'!$D$5:$D$72,CLUBS!$B14,'PU F'!$U$5:$U$72,"&gt;0")+COUNTIFS('PU H'!$D$5:$D$72,CLUBS!$B14,'PU H'!$U$5:$U$72,"&gt;0")+COUNTIFS('BE F'!$D$5:$D$72,CLUBS!$B14,'BE F'!$U$5:$U$72,"&gt;0")+COUNTIFS('BE H'!$D$5:$D$72,CLUBS!$B14,'BE H'!$U$5:$U$72,"&gt;0")+COUNTIFS('MI F'!$D$5:$D$72,CLUBS!$B14,'MI F'!$U$5:$U$72,"&gt;0")+COUNTIFS('MI H'!$D$5:$D$72,CLUBS!$B14,'MI H'!$U$5:$U$72,"&gt;0")+COUNTIFS('CA F'!$D$5:$D$72,CLUBS!$B14,'CA F'!$U$5:$U$72,"&gt;0")+COUNTIFS('CA H'!$D$5:$D$72,CLUBS!$B14,'CA H'!$U$5:$U$72,"&gt;0")+COUNTIFS('JU F'!$D$5:$D$72,CLUBS!$B14,'JU F'!$U$5:$U$72,"&gt;0")+COUNTIFS('JU H'!$D$5:$D$72,CLUBS!$B14,'JU H'!$U$5:$U$72,"&gt;0")</f>
        <v>0</v>
      </c>
      <c r="T5" s="26">
        <f>SUMIF('MP F'!$D$5:$D$72,CLUBS!$B14,'MP F'!$V$5:$V$72)+SUMIF('MP H'!$D$5:$D$72,CLUBS!$B14,'MP H'!$V$5:$V$72)+SUMIF('PO F'!$D$5:$D$72,CLUBS!$B14,'PO F'!$V$5:$V$72)+SUMIF('PO H'!$D$5:$D$72,CLUBS!$B14,'PO H'!$V$5:$V$72)+SUMIF('PU F'!$D$5:$D$72,CLUBS!$B14,'PU F'!$V$5:$V$72)+SUMIF('PU H'!$D$5:$D$72,CLUBS!$B14,'PU H'!$V$5:$V$72)+SUMIF('BE F'!$D$5:$D$72,CLUBS!$B14,'BE F'!$V$5:$V$72)+SUMIF('BE H'!$D$5:$D$72,CLUBS!$B14,'BE H'!$V$5:$V$72)+SUMIF('MI F'!$D$5:$D$72,CLUBS!$B14,'MI F'!$V$5:$V$72)+SUMIF('MI H'!$D$5:$D$72,CLUBS!$B14,'MI H'!$V$5:$V$72)+SUMIF('CA F'!$D$5:$D$72,CLUBS!$B14,'CA F'!$V$5:$V$72)+SUMIF('CA H'!$D$5:$D$72,CLUBS!$B14,'CA H'!$V$5:$V$72)+SUMIF('JU F'!$D$5:$D$72,CLUBS!$B14,'JU F'!$V$5:$V$72)+SUMIF('JU H'!$D$5:$D$72,CLUBS!$B14,'JU H'!$V$5:$V$72)</f>
        <v>0</v>
      </c>
      <c r="U5" s="26">
        <f>COUNTIFS('MP F'!$D$5:$D$72,CLUBS!$B14,'MP F'!$W$5:$W$72,"&gt;0")+COUNTIFS('MP H'!$D$5:$D$72,CLUBS!$B14,'MP H'!$W$5:$W$72,"&gt;0")+COUNTIFS('PO F'!$D$5:$D$72,CLUBS!$B14,'PO F'!$W$5:$W$72,"&gt;0")+COUNTIFS('PO H'!$D$5:$D$72,CLUBS!$B14,'PO H'!$W$5:$W$72,"&gt;0")+COUNTIFS('PU F'!$D$5:$D$72,CLUBS!$B14,'PU F'!$W$5:$W$72,"&gt;0")+COUNTIFS('PU H'!$D$5:$D$72,CLUBS!$B14,'PU H'!$W$5:$W$72,"&gt;0")+COUNTIFS('BE F'!$D$5:$D$72,CLUBS!$B14,'BE F'!$W$5:$W$72,"&gt;0")+COUNTIFS('BE H'!$D$5:$D$72,CLUBS!$B14,'BE H'!$W$5:$W$72,"&gt;0")+COUNTIFS('MI F'!$D$5:$D$72,CLUBS!$B14,'MI F'!$W$5:$W$72,"&gt;0")+COUNTIFS('MI H'!$D$5:$D$72,CLUBS!$B14,'MI H'!$W$5:$W$72,"&gt;0")+COUNTIFS('CA F'!$D$5:$D$72,CLUBS!$B14,'CA F'!$W$5:$W$72,"&gt;0")+COUNTIFS('CA H'!$D$5:$D$72,CLUBS!$B14,'CA H'!$W$5:$W$72,"&gt;0")+COUNTIFS('JU F'!$D$5:$D$72,CLUBS!$B14,'JU F'!$W$5:$W$72,"&gt;0")+COUNTIFS('JU H'!$D$5:$D$72,CLUBS!$B14,'JU H'!$W$5:$W$72,"&gt;0")</f>
        <v>0</v>
      </c>
      <c r="V5" s="26">
        <f>SUMIF('MP F'!$D$5:$D$72,CLUBS!$B14,'MP F'!$X$5:$X$72)+SUMIF('MP H'!$D$5:$D$72,CLUBS!$B14,'MP H'!$X$5:$X$72)+SUMIF('PO F'!$D$5:$D$72,CLUBS!$B14,'PO F'!$X$5:$X$72)+SUMIF('PO H'!$D$5:$D$72,CLUBS!$B14,'PO H'!$X$5:$X$72)+SUMIF('PU F'!$D$5:$D$72,CLUBS!$B14,'PU F'!$X$5:$X$72)+SUMIF('PU H'!$D$5:$D$72,CLUBS!$B14,'PU H'!$X$5:$X$72)+SUMIF('BE F'!$D$5:$D$72,CLUBS!$B14,'BE F'!$X$5:$X$72)+SUMIF('BE H'!$D$5:$D$72,CLUBS!$B14,'BE H'!$X$5:$X$72)+SUMIF('MI F'!$D$5:$D$72,CLUBS!$B14,'MI F'!$X$5:$X$72)+SUMIF('MI H'!$D$5:$D$72,CLUBS!$B14,'MI H'!$X$5:$X$72)+SUMIF('CA F'!$D$5:$D$72,CLUBS!$B14,'CA F'!$X$5:$X$72)+SUMIF('CA H'!$D$5:$D$72,CLUBS!$B14,'CA H'!$X$5:$X$72)+SUMIF('JU F'!$D$5:$D$72,CLUBS!$B14,'JU F'!$X$5:$X$72)+SUMIF('JU H'!$D$5:$D$72,CLUBS!$B14,'JU H'!$X$5:$X$72)</f>
        <v>0</v>
      </c>
      <c r="W5" s="26">
        <f>COUNTIFS('MP F'!$D$5:$D$72,CLUBS!$B14,'MP F'!$Y$5:$Y$72,"&gt;0")+COUNTIFS('MP H'!$D$5:$D$72,CLUBS!$B14,'MP H'!$Y$5:$Y$72,"&gt;0")+COUNTIFS('PO F'!$D$5:$D$72,CLUBS!$B14,'PO F'!$Y$5:$Y$72,"&gt;0")+COUNTIFS('PO H'!$D$5:$D$72,CLUBS!$B14,'PO H'!$Y$5:$Y$72,"&gt;0")+COUNTIFS('PU F'!$D$5:$D$72,CLUBS!$B14,'PU F'!$Y$5:$Y$72,"&gt;0")+COUNTIFS('PU H'!$D$5:$D$72,CLUBS!$B14,'PU H'!$Y$5:$Y$72,"&gt;0")+COUNTIFS('BE F'!$D$5:$D$72,CLUBS!$B14,'BE F'!$Y$5:$Y$72,"&gt;0")+COUNTIFS('BE H'!$D$5:$D$72,CLUBS!$B14,'BE H'!$Y$5:$Y$72,"&gt;0")+COUNTIFS('MI F'!$D$5:$D$72,CLUBS!$B14,'MI F'!$Y$5:$Y$72,"&gt;0")+COUNTIFS('MI H'!$D$5:$D$72,CLUBS!$B14,'MI H'!$Y$5:$Y$72,"&gt;0")+COUNTIFS('CA F'!$D$5:$D$72,CLUBS!$B14,'CA F'!$Y$5:$Y$72,"&gt;0")+COUNTIFS('CA H'!$D$5:$D$72,CLUBS!$B14,'CA H'!$Y$5:$Y$72,"&gt;0")+COUNTIFS('JU F'!$D$5:$D$72,CLUBS!$B14,'JU F'!$Y$5:$Y$72,"&gt;0")+COUNTIFS('JU H'!$D$5:$D$72,CLUBS!$B14,'JU H'!$Y$5:$Y$72,"&gt;0")</f>
        <v>0</v>
      </c>
      <c r="X5" s="26">
        <f>SUMIF('MP F'!$D$5:$D$72,CLUBS!$B14,'MP F'!$Z$5:$Z$72)+SUMIF('MP H'!$D$5:$D$72,CLUBS!$B14,'MP H'!$Z$5:$Z$72)+SUMIF('PO F'!$D$5:$D$72,CLUBS!$B14,'PO F'!$Z$5:$Z$72)+SUMIF('PO H'!$D$5:$D$72,CLUBS!$B14,'PO H'!$Z$5:$Z$72)+SUMIF('PU F'!$D$5:$D$72,CLUBS!$B14,'PU F'!$Z$5:$Z$72)+SUMIF('PU H'!$D$5:$D$72,CLUBS!$B14,'PU H'!$Z$5:$Z$72)+SUMIF('BE F'!$D$5:$D$72,CLUBS!$B14,'BE F'!$Z$5:$Z$72)+SUMIF('BE H'!$D$5:$D$72,CLUBS!$B14,'BE H'!$Z$5:$Z$72)+SUMIF('MI F'!$D$5:$D$72,CLUBS!$B14,'MI F'!$Z$5:$Z$72)+SUMIF('MI H'!$D$5:$D$72,CLUBS!$B14,'MI H'!$Z$5:$Z$72)+SUMIF('CA F'!$D$5:$D$72,CLUBS!$B14,'CA F'!$Z$5:$Z$72)+SUMIF('CA H'!$D$5:$D$72,CLUBS!$B14,'CA H'!$Z$5:$Z$72)+SUMIF('JU F'!$D$5:$D$72,CLUBS!$B14,'JU F'!$Z$5:$Z$72)+SUMIF('JU H'!$D$5:$D$72,CLUBS!$B14,'JU H'!$Z$5:$Z$72)</f>
        <v>0</v>
      </c>
      <c r="Y5" s="26">
        <f>COUNTIFS('MP F'!$D$5:$D$72,CLUBS!$B14,'MP F'!$AA$5:$AA$72,"&gt;0")+COUNTIFS('MP H'!$D$5:$D$72,CLUBS!$B14,'MP H'!$AA$5:$AA$72,"&gt;0")+COUNTIFS('PO F'!$D$5:$D$72,CLUBS!$B14,'PO F'!$AA$5:$AA$72,"&gt;0")+COUNTIFS('PO H'!$D$5:$D$72,CLUBS!$B14,'PO H'!$AA$5:$AA$72,"&gt;0")+COUNTIFS('PU F'!$D$5:$D$72,CLUBS!$B14,'PU F'!$AA$5:$AA$72,"&gt;0")+COUNTIFS('PU H'!$D$5:$D$72,CLUBS!$B14,'PU H'!$AA$5:$AA$72,"&gt;0")+COUNTIFS('BE F'!$D$5:$D$72,CLUBS!$B14,'BE F'!$AA$5:$AA$72,"&gt;0")+COUNTIFS('BE H'!$D$5:$D$72,CLUBS!$B14,'BE H'!$AA$5:$AA$72,"&gt;0")+COUNTIFS('MI F'!$D$5:$D$72,CLUBS!$B14,'MI F'!$AA$5:$AA$72,"&gt;0")+COUNTIFS('MI H'!$D$5:$D$72,CLUBS!$B14,'MI H'!$AA$5:$AA$72,"&gt;0")+COUNTIFS('CA F'!$D$5:$D$72,CLUBS!$B14,'CA F'!$AA$5:$AA$72,"&gt;0")+COUNTIFS('CA H'!$D$5:$D$72,CLUBS!$B14,'CA H'!$AA$5:$AA$72,"&gt;0")+COUNTIFS('JU F'!$D$5:$D$72,CLUBS!$B14,'JU F'!$AA$5:$AA$72,"&gt;0")+COUNTIFS('JU H'!$D$5:$D$72,CLUBS!$B14,'JU H'!$AA$5:$AA$72,"&gt;0")</f>
        <v>0</v>
      </c>
      <c r="Z5" s="26">
        <f>SUMIF('MP F'!$D$5:$D$72,CLUBS!$B14,'MP F'!$AB$5:$AB$72)+SUMIF('MP H'!$D$5:$D$72,CLUBS!$B14,'MP H'!$AB$5:$AB$72)+SUMIF('PO F'!$D$5:$D$72,CLUBS!$B14,'PO F'!$AB$5:$AB$72)+SUMIF('PO H'!$D$5:$D$72,CLUBS!$B14,'PO H'!$AB$5:$AB$72)+SUMIF('PU F'!$D$5:$D$72,CLUBS!$B14,'PU F'!$AB$5:$AB$72)+SUMIF('PU H'!$D$5:$D$72,CLUBS!$B14,'PU H'!$AB$5:$AB$72)+SUMIF('BE F'!$D$5:$D$72,CLUBS!$B14,'BE F'!$AB$5:$AB$72)+SUMIF('BE H'!$D$5:$D$72,CLUBS!$B14,'BE H'!$AB$5:$AB$72)+SUMIF('MI F'!$D$5:$D$72,CLUBS!$B14,'MI F'!$AB$5:$AB$72)+SUMIF('MI H'!$D$5:$D$72,CLUBS!$B14,'MI H'!$AB$5:$AB$72)+SUMIF('CA F'!$D$5:$D$72,CLUBS!$B14,'CA F'!$AB$5:$AB$72)+SUMIF('CA H'!$D$5:$D$72,CLUBS!$B14,'CA H'!$AB$5:$AB$72)+SUMIF('JU F'!$D$5:$D$72,CLUBS!$B14,'JU F'!$AB$5:$AB$72)+SUMIF('JU H'!$D$5:$D$72,CLUBS!$B14,'JU H'!$AB$5:$AB$72)</f>
        <v>0</v>
      </c>
      <c r="AA5" s="26">
        <f>COUNTIFS('MP F'!$D$5:$D$72,CLUBS!$B14,'MP F'!$AC$5:$AC$72,"&gt;0")+COUNTIFS('MP H'!$D$5:$D$72,CLUBS!$B14,'MP H'!$AC$5:$AC$72,"&gt;0")+COUNTIFS('PO F'!$D$5:$D$72,CLUBS!$B14,'PO F'!$AC$5:$AC$72,"&gt;0")+COUNTIFS('PO H'!$D$5:$D$72,CLUBS!$B14,'PO H'!$AC$5:$AC$72,"&gt;0")+COUNTIFS('PU F'!$D$5:$D$72,CLUBS!$B14,'PU F'!$AC$5:$AC$72,"&gt;0")+COUNTIFS('PU H'!$D$5:$D$72,CLUBS!$B14,'PU H'!$AC$5:$AC$72,"&gt;0")+COUNTIFS('BE F'!$D$5:$D$72,CLUBS!$B14,'BE F'!$AC$5:$AC$72,"&gt;0")+COUNTIFS('BE H'!$D$5:$D$72,CLUBS!$B14,'BE H'!$AC$5:$AC$72,"&gt;0")+COUNTIFS('MI F'!$D$5:$D$72,CLUBS!$B14,'MI F'!$AC$5:$AC$72,"&gt;0")+COUNTIFS('MI H'!$D$5:$D$72,CLUBS!$B14,'MI H'!$AC$5:$AC$72,"&gt;0")+COUNTIFS('CA F'!$D$5:$D$72,CLUBS!$B14,'CA F'!$AC$5:$AC$72,"&gt;0")+COUNTIFS('CA H'!$D$5:$D$72,CLUBS!$B14,'CA H'!$AC$5:$AC$72,"&gt;0")+COUNTIFS('JU F'!$D$5:$D$72,CLUBS!$B14,'JU F'!$AC$5:$AC$72,"&gt;0")+COUNTIFS('JU H'!$D$5:$D$72,CLUBS!$B14,'JU H'!$AC$5:$AC$72,"&gt;0")</f>
        <v>0</v>
      </c>
      <c r="AB5" s="26">
        <f>SUMIF('MP F'!$D$5:$D$72,CLUBS!$B14,'MP F'!$AD$5:$AD$72)+SUMIF('MP H'!$D$5:$D$72,CLUBS!$B14,'MP H'!$AD$5:$AD$72)+SUMIF('PO F'!$D$5:$D$72,CLUBS!$B14,'PO F'!$AD$5:$AD$72)+SUMIF('PO H'!$D$5:$D$72,CLUBS!$B14,'PO H'!$AD$5:$AD$72)+SUMIF('PU F'!$D$5:$D$72,CLUBS!$B14,'PU F'!$AD$5:$AD$72)+SUMIF('PU H'!$D$5:$D$72,CLUBS!$B14,'PU H'!$AD$5:$AD$72)+SUMIF('BE F'!$D$5:$D$72,CLUBS!$B14,'BE F'!$AD$5:$AD$72)+SUMIF('BE H'!$D$5:$D$72,CLUBS!$B14,'BE H'!$AD$5:$AD$72)+SUMIF('MI F'!$D$5:$D$72,CLUBS!$B14,'MI F'!$AD$5:$AD$72)+SUMIF('MI H'!$D$5:$D$72,CLUBS!$B14,'MI H'!$AD$5:$AD$72)+SUMIF('CA F'!$D$5:$D$72,CLUBS!$B14,'CA F'!$AD$5:$AD$72)+SUMIF('CA H'!$D$5:$D$72,CLUBS!$B14,'CA H'!$AD$5:$AD$72)+SUMIF('JU F'!$D$5:$D$72,CLUBS!$B14,'JU F'!$AD$5:$AD$72)+SUMIF('JU H'!$D$5:$D$72,CLUBS!$B14,'JU H'!$AD$5:$AD$72)</f>
        <v>0</v>
      </c>
      <c r="AC5" s="26">
        <f>COUNTIFS('MP F'!$D$5:$D$72,CLUBS!$B14,'MP F'!$AE$5:$AE$72,"&gt;0")+COUNTIFS('MP H'!$D$5:$D$72,CLUBS!$B14,'MP H'!$AE$5:$AE$72,"&gt;0")+COUNTIFS('PO F'!$D$5:$D$72,CLUBS!$B14,'PO F'!$AE$5:$AE$72,"&gt;0")+COUNTIFS('PO H'!$D$5:$D$72,CLUBS!$B14,'PO H'!$AE$5:$AE$72,"&gt;0")+COUNTIFS('PU F'!$D$5:$D$72,CLUBS!$B14,'PU F'!$AE$5:$AE$72,"&gt;0")+COUNTIFS('PU H'!$D$5:$D$72,CLUBS!$B14,'PU H'!$AE$5:$AE$72,"&gt;0")+COUNTIFS('BE F'!$D$5:$D$72,CLUBS!$B14,'BE F'!$AE$5:$AE$72,"&gt;0")+COUNTIFS('BE H'!$D$5:$D$72,CLUBS!$B14,'BE H'!$AE$5:$AE$72,"&gt;0")+COUNTIFS('MI F'!$D$5:$D$72,CLUBS!$B14,'MI F'!$AE$5:$AE$72,"&gt;0")+COUNTIFS('MI H'!$D$5:$D$72,CLUBS!$B14,'MI H'!$AE$5:$AE$72,"&gt;0")+COUNTIFS('CA F'!$D$5:$D$72,CLUBS!$B14,'CA F'!$AE$5:$AE$72,"&gt;0")+COUNTIFS('CA H'!$D$5:$D$72,CLUBS!$B14,'CA H'!$AE$5:$AE$72,"&gt;0")+COUNTIFS('JU F'!$D$5:$D$72,CLUBS!$B14,'JU F'!$AE$5:$AE$72,"&gt;0")+COUNTIFS('JU H'!$D$5:$D$72,CLUBS!$B14,'JU H'!$AE$5:$AE$72,"&gt;0")</f>
        <v>0</v>
      </c>
      <c r="AD5" s="26">
        <f>SUMIF('MP F'!$D$5:$D$72,CLUBS!$B14,'MP F'!$AF$5:$AF$72)+SUMIF('MP H'!$D$5:$D$72,CLUBS!$B14,'MP H'!$AF$5:$AF$72)+SUMIF('PO F'!$D$5:$D$72,CLUBS!$B14,'PO F'!$AF$5:$AF$72)+SUMIF('PO H'!$D$5:$D$72,CLUBS!$B14,'PO H'!$AF$5:$AF$72)+SUMIF('PU F'!$D$5:$D$72,CLUBS!$B14,'PU F'!$AF$5:$AF$72)+SUMIF('PU H'!$D$5:$D$72,CLUBS!$B14,'PU H'!$AF$5:$AF$72)+SUMIF('BE F'!$D$5:$D$72,CLUBS!$B14,'BE F'!$AF$5:$AF$72)+SUMIF('BE H'!$D$5:$D$72,CLUBS!$B14,'BE H'!$AF$5:$AF$72)+SUMIF('MI F'!$D$5:$D$72,CLUBS!$B14,'MI F'!$AF$5:$AF$72)+SUMIF('MI H'!$D$5:$D$72,CLUBS!$B14,'MI H'!$AF$5:$AF$72)+SUMIF('CA F'!$D$5:$D$72,CLUBS!$B14,'CA F'!$AF$5:$AF$72)+SUMIF('CA H'!$D$5:$D$72,CLUBS!$B14,'CA H'!$AF$5:$AF$72)+SUMIF('JU F'!$D$5:$D$72,CLUBS!$B14,'JU F'!$AF$5:$AF$72)+SUMIF('JU H'!$D$5:$D$72,CLUBS!$B14,'JU H'!$AF$5:$AF$72)</f>
        <v>0</v>
      </c>
      <c r="AE5" s="26">
        <f>COUNTIFS('MP F'!$D$5:$D$72,CLUBS!$B14,'MP F'!$AG$5:$AG$72,"&gt;0")+COUNTIFS('MP H'!$D$5:$D$72,CLUBS!$B14,'MP H'!$AG$5:$AG$72,"&gt;0")+COUNTIFS('PO F'!$D$5:$D$72,CLUBS!$B14,'PO F'!$AG$5:$AG$72,"&gt;0")+COUNTIFS('PO H'!$D$5:$D$72,CLUBS!$B14,'PO H'!$AG$5:$AG$72,"&gt;0")+COUNTIFS('PU F'!$D$5:$D$72,CLUBS!$B14,'PU F'!$AG$5:$AG$72,"&gt;0")+COUNTIFS('PU H'!$D$5:$D$72,CLUBS!$B14,'PU H'!$AG$5:$AG$72,"&gt;0")+COUNTIFS('BE F'!$D$5:$D$72,CLUBS!$B14,'BE F'!$AG$5:$AG$72,"&gt;0")+COUNTIFS('BE H'!$D$5:$D$72,CLUBS!$B14,'BE H'!$AG$5:$AG$72,"&gt;0")+COUNTIFS('MI F'!$D$5:$D$72,CLUBS!$B14,'MI F'!$AG$5:$AG$72,"&gt;0")+COUNTIFS('MI H'!$D$5:$D$72,CLUBS!$B14,'MI H'!$AG$5:$AG$72,"&gt;0")+COUNTIFS('CA F'!$D$5:$D$72,CLUBS!$B14,'CA F'!$AG$5:$AG$72,"&gt;0")+COUNTIFS('CA H'!$D$5:$D$72,CLUBS!$B14,'CA H'!$AG$5:$AG$72,"&gt;0")+COUNTIFS('JU F'!$D$5:$D$72,CLUBS!$B14,'JU F'!$AG$5:$AG$72,"&gt;0")+COUNTIFS('JU H'!$D$5:$D$72,CLUBS!$B14,'JU H'!$AG$5:$AG$72,"&gt;0")</f>
        <v>0</v>
      </c>
      <c r="AF5" s="26">
        <f>SUMIF('MP F'!$D$5:$D$72,CLUBS!$B14,'MP F'!$AH$5:$AH$72)+SUMIF('MP H'!$D$5:$D$72,CLUBS!$B14,'MP H'!$AH$5:$AH$72)+SUMIF('PO F'!$D$5:$D$72,CLUBS!$B14,'PO F'!$AH$5:$AH$72)+SUMIF('PO H'!$D$5:$D$72,CLUBS!$B14,'PO H'!$AH$5:$AH$72)+SUMIF('PU F'!$D$5:$D$72,CLUBS!$B14,'PU F'!$AH$5:$AH$72)+SUMIF('PU H'!$D$5:$D$72,CLUBS!$B14,'PU H'!$AH$5:$AH$72)+SUMIF('BE F'!$D$5:$D$72,CLUBS!$B14,'BE F'!$AH$5:$AH$72)+SUMIF('BE H'!$D$5:$D$72,CLUBS!$B14,'BE H'!$AH$5:$AH$72)+SUMIF('MI F'!$D$5:$D$72,CLUBS!$B14,'MI F'!$AH$5:$AH$72)+SUMIF('MI H'!$D$5:$D$72,CLUBS!$B14,'MI H'!$AH$5:$AH$72)+SUMIF('CA F'!$D$5:$D$72,CLUBS!$B14,'CA F'!$AH$5:$AH$72)+SUMIF('CA H'!$D$5:$D$72,CLUBS!$B14,'CA H'!$AH$5:$AH$72)+SUMIF('JU F'!$D$5:$D$72,CLUBS!$B14,'JU F'!$AH$5:$AH$72)+SUMIF('JU H'!$D$5:$D$72,CLUBS!$B14,'JU H'!$AH$5:$AH$72)</f>
        <v>0</v>
      </c>
      <c r="AG5" s="16">
        <f t="shared" si="1"/>
        <v>52</v>
      </c>
      <c r="AH5" s="28">
        <f t="shared" si="2"/>
        <v>4218.5</v>
      </c>
      <c r="AI5" s="29">
        <f t="shared" si="3"/>
        <v>81.125</v>
      </c>
      <c r="AJ5" s="14">
        <f>COUNTIF('Licenciés Jeunes 2023'!F:F,CLUBS!B14)</f>
        <v>43</v>
      </c>
      <c r="AK5" s="27">
        <f t="shared" si="4"/>
        <v>98.104651162790702</v>
      </c>
    </row>
    <row r="6" spans="1:37" ht="13.5">
      <c r="A6" s="34">
        <f t="shared" si="0"/>
        <v>16</v>
      </c>
      <c r="B6" s="62" t="s">
        <v>61</v>
      </c>
      <c r="C6" s="14">
        <f>COUNTIFS('MP F'!$D$5:$D$72,CLUBS!$B19,'MP F'!$E$5:$E$72,"&gt;0")+COUNTIFS('MP H'!$D$5:$D$72,CLUBS!$B19,'MP H'!$E$5:$E$72,"&gt;0")+COUNTIFS('PO F'!$D$5:$D$72,CLUBS!$B19,'PO F'!$E$5:$E$72,"&gt;0")+COUNTIFS('PO H'!$D$5:$D$72,CLUBS!$B19,'PO H'!$E$5:$E$72,"&gt;0")+COUNTIFS('PU F'!$D$5:$D$72,CLUBS!$B19,'PU F'!$E$5:$E$72,"&gt;0")+COUNTIFS('PU H'!$D$5:$D$72,CLUBS!$B19,'PU H'!$E$5:$E$72,"&gt;0")+COUNTIFS('BE F'!$D$5:$D$72,CLUBS!$B19,'BE F'!$E$5:$E$72,"&gt;0")+COUNTIFS('BE H'!$D$5:$D$72,CLUBS!$B19,'BE H'!$E$5:$E$72,"&gt;0")+COUNTIFS('MI F'!$D$5:$D$72,CLUBS!$B19,'MI F'!$E$5:$E$72,"&gt;0")+COUNTIFS('MI H'!$D$5:$D$72,CLUBS!$B19,'MI H'!$E$5:$E$72,"&gt;0")+COUNTIFS('CA F'!$D$5:$D$72,CLUBS!$B19,'CA F'!$E$5:$E$72,"&gt;0")+COUNTIFS('CA H'!$D$5:$D$72,CLUBS!$B19,'CA H'!$E$5:$E$72,"&gt;0")+COUNTIFS('JU F'!$D$5:$D$72,CLUBS!$B19,'JU F'!$E$5:$E$72,"&gt;0")+COUNTIFS('JU H'!$D$5:$D$72,CLUBS!$B19,'JU H'!$E$5:$E$72,"&gt;0")</f>
        <v>0</v>
      </c>
      <c r="D6" s="27">
        <f>SUMIF('MP F'!$D$5:$D$72,CLUBS!$B19,'MP F'!$F$5:$F$72)+SUMIF('MP H'!$D$5:$D$72,CLUBS!$B19,'MP H'!$F$5:$F$72)+SUMIF('PO F'!$D$5:$D$72,CLUBS!$B19,'PO F'!$F$5:$F$72)+SUMIF('PO H'!$D$5:$D$72,CLUBS!$B19,'PO H'!$F$5:$F$72)+SUMIF('PU F'!$D$5:$D$72,CLUBS!$B19,'PU F'!$F$5:$F$72)+SUMIF('PU H'!$D$5:$D$72,CLUBS!$B19,'PU H'!$F$5:$F$72)+SUMIF('BE F'!$D$5:$D$72,CLUBS!$B19,'BE F'!$F$5:$F$72)+SUMIF('BE H'!$D$5:$D$72,CLUBS!$B19,'BE H'!$F$5:$F$72)+SUMIF('MI F'!$D$5:$D$72,CLUBS!$B19,'MI F'!$F$5:$F$72)+SUMIF('MI H'!$D$5:$D$72,CLUBS!$B19,'MI H'!$F$5:$F$72)+SUMIF('CA F'!$D$5:$D$72,CLUBS!$B19,'CA F'!$F$5:$F$72)+SUMIF('CA H'!$D$5:$D$72,CLUBS!$B19,'CA H'!$F$5:$F$72)+SUMIF('JU F'!$D$5:$D$72,CLUBS!$B19,'JU F'!$F$5:$F$72)+SUMIF('JU H'!$D$5:$D$72,CLUBS!$B19,'JU H'!$F$5:$F$72)</f>
        <v>0</v>
      </c>
      <c r="E6" s="38">
        <f>COUNTIFS('MP F'!$D$5:$D$72,CLUBS!$B19,'MP F'!$G$5:$G$72,"&gt;0")+COUNTIFS('MP H'!$D$5:$D$72,CLUBS!$B19,'MP H'!$G$5:$G$72,"&gt;0")+COUNTIFS('PO F'!$D$5:$D$72,CLUBS!$B19,'PO F'!$G$5:$G$72,"&gt;0")+COUNTIFS('PO H'!$D$5:$D$72,CLUBS!$B19,'PO H'!$G$5:$G$72,"&gt;0")+COUNTIFS('PU F'!$D$5:$D$72,CLUBS!$B19,'PU F'!$G$5:$G$72,"&gt;0")+COUNTIFS('PU H'!$D$5:$D$72,CLUBS!$B19,'PU H'!$G$5:$G$72,"&gt;0")+COUNTIFS('BE F'!$D$5:$D$72,CLUBS!$B19,'BE F'!$G$5:$G$72,"&gt;0")+COUNTIFS('BE H'!$D$5:$D$72,CLUBS!$B19,'BE H'!$G$5:$G$72,"&gt;0")+COUNTIFS('MI F'!$D$5:$D$72,CLUBS!$B19,'MI F'!$G$5:$G$72,"&gt;0")+COUNTIFS('MI H'!$D$5:$D$72,CLUBS!$B19,'MI H'!$G$5:$G$72,"&gt;0")+COUNTIFS('CA F'!$D$5:$D$72,CLUBS!$B19,'CA F'!$G$5:$G$72,"&gt;0")+COUNTIFS('CA H'!$D$5:$D$72,CLUBS!$B19,'CA H'!$G$5:$G$72,"&gt;0")+COUNTIFS('JU F'!$D$5:$D$72,CLUBS!$B19,'JU F'!$G$5:$G$72,"&gt;0")+COUNTIFS('JU H'!$D$5:$D$72,CLUBS!$B19,'JU H'!$G$5:$G$72,"&gt;0")</f>
        <v>0</v>
      </c>
      <c r="F6" s="58">
        <f>SUMIF('MP F'!$D$5:$D$72,CLUBS!$B19,'MP F'!$H$5:$H$72)+SUMIF('MP H'!$D$5:$D$72,CLUBS!$B19,'MP H'!$H$5:$H$72)+SUMIF('PO F'!$D$5:$D$72,CLUBS!$B19,'PO F'!$H$5:$H$72)+SUMIF('PO H'!$D$5:$D$72,CLUBS!$B19,'PO H'!$H$5:$H$72)+SUMIF('PU F'!$D$5:$D$72,CLUBS!$B19,'PU F'!$H$5:$H$72)+SUMIF('PU H'!$D$5:$D$72,CLUBS!$B19,'PU H'!$H$5:$H$72)+SUMIF('BE F'!$D$5:$D$72,CLUBS!$B19,'BE F'!$H$5:$H$72)+SUMIF('BE H'!$D$5:$D$72,CLUBS!$B19,'BE H'!$H$5:$H$72)+SUMIF('MI F'!$D$5:$D$72,CLUBS!$B19,'MI F'!$H$5:$H$72)+SUMIF('MI H'!$D$5:$D$72,CLUBS!$B19,'MI H'!$H$5:$H$72)+SUMIF('CA F'!$D$5:$D$72,CLUBS!$B19,'CA F'!$H$5:$H$72)+SUMIF('CA H'!$D$5:$D$72,CLUBS!$B19,'CA H'!$H$5:$H$72)+SUMIF('JU F'!$D$5:$D$72,CLUBS!$B19,'JU F'!$H$5:$H$72)+SUMIF('JU H'!$D$5:$D$72,CLUBS!$B19,'JU H'!$H$5:$H$72)</f>
        <v>0</v>
      </c>
      <c r="G6" s="14">
        <f>COUNTIFS('MP F'!$D$5:$D$72,CLUBS!$B19,'MP F'!$I$5:$I$72,"&gt;0")+COUNTIFS('MP H'!$D$5:$D$72,CLUBS!$B19,'MP H'!$I$5:$I$72,"&gt;0")+COUNTIFS('PO F'!$D$5:$D$72,CLUBS!$B19,'PO F'!$I$5:$I$72,"&gt;0")+COUNTIFS('PO H'!$D$5:$D$72,CLUBS!$B19,'PO H'!$I$5:$I$72,"&gt;0")+COUNTIFS('PU F'!$D$5:$D$72,CLUBS!$B19,'PU F'!$I$5:$I$72,"&gt;0")+COUNTIFS('PU H'!$D$5:$D$72,CLUBS!$B19,'PU H'!$I$5:$I$72,"&gt;0")+COUNTIFS('BE F'!$D$5:$D$72,CLUBS!$B19,'BE F'!$I$5:$I$72,"&gt;0")+COUNTIFS('BE H'!$D$5:$D$72,CLUBS!$B19,'BE H'!$I$5:$I$72,"&gt;0")+COUNTIFS('MI F'!$D$5:$D$72,CLUBS!$B19,'MI F'!$I$5:$I$72,"&gt;0")+COUNTIFS('MI H'!$D$5:$D$72,CLUBS!$B19,'MI H'!$I$5:$I$72,"&gt;0")+COUNTIFS('CA F'!$D$5:$D$72,CLUBS!$B19,'CA F'!$I$5:$I$72,"&gt;0")+COUNTIFS('CA H'!$D$5:$D$72,CLUBS!$B19,'CA H'!$I$5:$I$72,"&gt;0")+COUNTIFS('JU F'!$D$5:$D$72,CLUBS!$B19,'JU F'!$I$5:$I$72,"&gt;0")+COUNTIFS('JU H'!$D$5:$D$72,CLUBS!$B19,'JU H'!$I$5:$I$72,"&gt;0")</f>
        <v>0</v>
      </c>
      <c r="H6" s="26">
        <f>SUMIF('MP F'!$D$5:$D$72,CLUBS!$B19,'MP F'!$J$5:$J$72)+SUMIF('MP H'!$D$5:$D$72,CLUBS!$B19,'MP H'!$J$5:$J$72)+SUMIF('PO F'!$D$5:$D$72,CLUBS!$B19,'PO F'!$J$5:$J$72)+SUMIF('PO H'!$D$5:$D$72,CLUBS!$B19,'PO H'!$J$5:$J$72)+SUMIF('PU F'!$D$5:$D$72,CLUBS!$B19,'PU F'!$J$5:$J$72)+SUMIF('PU H'!$D$5:$D$72,CLUBS!$B19,'PU H'!$J$5:$J$72)+SUMIF('BE F'!$D$5:$D$72,CLUBS!$B19,'BE F'!$J$5:$J$72)+SUMIF('BE H'!$D$5:$D$72,CLUBS!$B19,'BE H'!$J$5:$J$72)+SUMIF('MI F'!$D$5:$D$72,CLUBS!$B19,'MI F'!$J$5:$J$72)+SUMIF('MI H'!$D$5:$D$72,CLUBS!$B19,'MI H'!$J$5:$J$72)+SUMIF('CA F'!$D$5:$D$72,CLUBS!$B19,'CA F'!$J$5:$J$72)+SUMIF('CA H'!$D$5:$D$72,CLUBS!$B19,'CA H'!$J$5:$J$72)+SUMIF('JU F'!$D$5:$D$72,CLUBS!$B19,'JU F'!$J$5:$J$72)+SUMIF('JU H'!$D$5:$D$72,CLUBS!$B19,'JU H'!$J$5:$J$72)</f>
        <v>0</v>
      </c>
      <c r="I6" s="38">
        <f>COUNTIFS('MP F'!$D$5:$D$72,CLUBS!$B19,'MP F'!$K$5:$K$72,"&gt;0")+COUNTIFS('MP H'!$D$5:$D$72,CLUBS!$B19,'MP H'!$K$5:$K$72,"&gt;0")+COUNTIFS('PO F'!$D$5:$D$72,CLUBS!$B19,'PO F'!$K$5:$K$72,"&gt;0")+COUNTIFS('PO H'!$D$5:$D$72,CLUBS!$B19,'PO H'!$K$5:$K$72,"&gt;0")+COUNTIFS('PU F'!$D$5:$D$72,CLUBS!$B19,'PU F'!$K$5:$K$72,"&gt;0")+COUNTIFS('PU H'!$D$5:$D$72,CLUBS!$B19,'PU H'!$K$5:$K$72,"&gt;0")+COUNTIFS('BE F'!$D$5:$D$72,CLUBS!$B19,'BE F'!$K$5:$K$72,"&gt;0")+COUNTIFS('BE H'!$D$5:$D$72,CLUBS!$B19,'BE H'!$K$5:$K$72,"&gt;0")+COUNTIFS('MI F'!$D$5:$D$72,CLUBS!$B19,'MI F'!$K$5:$K$72,"&gt;0")+COUNTIFS('MI H'!$D$5:$D$72,CLUBS!$B19,'MI H'!$K$5:$K$72,"&gt;0")+COUNTIFS('CA F'!$D$5:$D$72,CLUBS!$B19,'CA F'!$K$5:$K$72,"&gt;0")+COUNTIFS('CA H'!$D$5:$D$72,CLUBS!$B19,'CA H'!$K$5:$K$72,"&gt;0")+COUNTIFS('JU F'!$D$5:$D$72,CLUBS!$B19,'JU F'!$K$5:$K$72,"&gt;0")+COUNTIFS('JU H'!$D$5:$D$72,CLUBS!$B19,'JU H'!$K$5:$K$72,"&gt;0")</f>
        <v>0</v>
      </c>
      <c r="J6" s="38">
        <f>SUMIF('MP F'!$D$5:$D$72,CLUBS!$B19,'MP F'!$L$5:$L$72)+SUMIF('MP H'!$D$5:$D$72,CLUBS!$B19,'MP H'!$L$5:$L$72)+SUMIF('PO F'!$D$5:$D$72,CLUBS!$B19,'PO F'!$L$5:$L$72)+SUMIF('PO H'!$D$5:$D$72,CLUBS!$B19,'PO H'!$L$5:$L$72)+SUMIF('PU F'!$D$5:$D$72,CLUBS!$B19,'PU F'!$L$5:$L$72)+SUMIF('PU H'!$D$5:$D$72,CLUBS!$B19,'PU H'!$L$5:$L$72)+SUMIF('BE F'!$D$5:$D$72,CLUBS!$B19,'BE F'!$L$5:$L$72)+SUMIF('BE H'!$D$5:$D$72,CLUBS!$B19,'BE H'!$L$5:$L$72)+SUMIF('MI F'!$D$5:$D$72,CLUBS!$B19,'MI F'!$L$5:$L$72)+SUMIF('MI H'!$D$5:$D$72,CLUBS!$B19,'MI H'!$L$5:$L$72)+SUMIF('CA F'!$D$5:$D$72,CLUBS!$B19,'CA F'!$L$5:$L$72)+SUMIF('CA H'!$D$5:$D$72,CLUBS!$B19,'CA H'!$L$5:$L$72)+SUMIF('JU F'!$D$5:$D$72,CLUBS!$B19,'JU F'!$L$5:$L$72)+SUMIF('JU H'!$D$5:$D$72,CLUBS!$B19,'JU H'!$L$5:$L$72)</f>
        <v>0</v>
      </c>
      <c r="K6" s="26">
        <f>COUNTIFS('MP F'!$D$5:$D$72,CLUBS!$B19,'MP F'!$M$5:$M$72,"&gt;0")+COUNTIFS('MP H'!$D$5:$D$72,CLUBS!$B19,'MP H'!$M$5:$M$72,"&gt;0")+COUNTIFS('PO F'!$D$5:$D$72,CLUBS!$B19,'PO F'!$M$5:$M$72,"&gt;0")+COUNTIFS('PO H'!$D$5:$D$72,CLUBS!$B19,'PO H'!$M$5:$M$72,"&gt;0")+COUNTIFS('PU F'!$D$5:$D$72,CLUBS!$B19,'PU F'!$M$5:$M$72,"&gt;0")+COUNTIFS('PU H'!$D$5:$D$72,CLUBS!$B19,'PU H'!$M$5:$M$72,"&gt;0")+COUNTIFS('BE F'!$D$5:$D$72,CLUBS!$B19,'BE F'!$M$5:$M$72,"&gt;0")+COUNTIFS('BE H'!$D$5:$D$72,CLUBS!$B19,'BE H'!$M$5:$M$72,"&gt;0")+COUNTIFS('MI F'!$D$5:$D$72,CLUBS!$B19,'MI F'!$M$5:$M$72,"&gt;0")+COUNTIFS('MI H'!$D$5:$D$72,CLUBS!$B19,'MI H'!$M$5:$M$72,"&gt;0")+COUNTIFS('CA F'!$D$5:$D$72,CLUBS!$B19,'CA F'!$M$5:$M$72,"&gt;0")+COUNTIFS('CA H'!$D$5:$D$72,CLUBS!$B19,'CA H'!$M$5:$M$72,"&gt;0")+COUNTIFS('JU F'!$D$5:$D$72,CLUBS!$B19,'JU F'!$M$5:$M$72,"&gt;0")+COUNTIFS('JU H'!$D$5:$D$72,CLUBS!$B19,'JU H'!$M$5:$M$72,"&gt;0")</f>
        <v>0</v>
      </c>
      <c r="L6" s="26">
        <f>SUMIF('MP F'!$D$5:$D$72,CLUBS!$B19,'MP F'!$N$5:$N$72)+SUMIF('MP H'!$D$5:$D$72,CLUBS!$B19,'MP H'!$N$5:$N$72)+SUMIF('PO F'!$D$5:$D$72,CLUBS!$B19,'PO F'!$N$5:$N$72)+SUMIF('PO H'!$D$5:$D$72,CLUBS!$B19,'PO H'!$N$5:$N$72)+SUMIF('PU F'!$D$5:$D$72,CLUBS!$B19,'PU F'!$N$5:$N$72)+SUMIF('PU H'!$D$5:$D$72,CLUBS!$B19,'PU H'!$N$5:$N$72)+SUMIF('BE F'!$D$5:$D$72,CLUBS!$B19,'BE F'!$N$5:$N$72)+SUMIF('BE H'!$D$5:$D$72,CLUBS!$B19,'BE H'!$N$5:$N$72)+SUMIF('MI F'!$D$5:$D$72,CLUBS!$B19,'MI F'!$N$5:$N$72)+SUMIF('MI H'!$D$5:$D$72,CLUBS!$B19,'MI H'!$N$5:$N$72)+SUMIF('CA F'!$D$5:$D$72,CLUBS!$B19,'CA F'!$N$5:$N$72)+SUMIF('CA H'!$D$5:$D$72,CLUBS!$B19,'CA H'!$N$5:$N$72)+SUMIF('JU F'!$D$5:$D$72,CLUBS!$B19,'JU F'!$N$5:$N$72)+SUMIF('JU H'!$D$5:$D$72,CLUBS!$B19,'JU H'!$N$5:$N$72)</f>
        <v>0</v>
      </c>
      <c r="M6" s="26">
        <f>COUNTIFS('MP F'!$D$5:$D$72,CLUBS!$B19,'MP F'!$O$5:$O$72,"&gt;0")+COUNTIFS('MP H'!$D$5:$D$72,CLUBS!$B19,'MP H'!$O$5:$O$72,"&gt;0")+COUNTIFS('PO F'!$D$5:$D$72,CLUBS!$B19,'PO F'!$O$5:$O$72,"&gt;0")+COUNTIFS('PO H'!$D$5:$D$72,CLUBS!$B19,'PO H'!$O$5:$O$72,"&gt;0")+COUNTIFS('PU F'!$D$5:$D$72,CLUBS!$B19,'PU F'!$O$5:$O$72,"&gt;0")+COUNTIFS('PU H'!$D$5:$D$72,CLUBS!$B19,'PU H'!$O$5:$O$72,"&gt;0")+COUNTIFS('BE F'!$D$5:$D$72,CLUBS!$B19,'BE F'!$O$5:$O$72,"&gt;0")+COUNTIFS('BE H'!$D$5:$D$72,CLUBS!$B19,'BE H'!$O$5:$O$72,"&gt;0")+COUNTIFS('MI F'!$D$5:$D$72,CLUBS!$B19,'MI F'!$O$5:$O$72,"&gt;0")+COUNTIFS('MI H'!$D$5:$D$72,CLUBS!$B19,'MI H'!$O$5:$O$72,"&gt;0")+COUNTIFS('CA F'!$D$5:$D$72,CLUBS!$B19,'CA F'!$O$5:$O$72,"&gt;0")+COUNTIFS('CA H'!$D$5:$D$72,CLUBS!$B19,'CA H'!$O$5:$O$72,"&gt;0")+COUNTIFS('JU F'!$D$5:$D$72,CLUBS!$B19,'JU F'!$O$5:$O$72,"&gt;0")+COUNTIFS('JU H'!$D$5:$D$72,CLUBS!$B19,'JU H'!$O$5:$O$72,"&gt;0")</f>
        <v>0</v>
      </c>
      <c r="N6" s="26">
        <f>SUMIF('MP F'!$D$5:$D$72,CLUBS!$B19,'MP F'!$P$5:$P$72)+SUMIF('MP H'!$D$5:$D$72,CLUBS!$B19,'MP H'!$P$5:$P$72)+SUMIF('PO F'!$D$5:$D$72,CLUBS!$B19,'PO F'!$P$5:$P$72)+SUMIF('PO H'!$D$5:$D$72,CLUBS!$B19,'PO H'!$P$5:$P$72)+SUMIF('PU F'!$D$5:$D$72,CLUBS!$B19,'PU F'!$P$5:$P$72)+SUMIF('PU H'!$D$5:$D$72,CLUBS!$B19,'PU H'!$P$5:$P$72)+SUMIF('BE F'!$D$5:$D$72,CLUBS!$B19,'BE F'!$P$5:$P$72)+SUMIF('BE H'!$D$5:$D$72,CLUBS!$B19,'BE H'!$P$5:$P$72)+SUMIF('MI F'!$D$5:$D$72,CLUBS!$B19,'MI F'!$P$5:$P$72)+SUMIF('MI H'!$D$5:$D$72,CLUBS!$B19,'MI H'!$P$5:$P$72)+SUMIF('CA F'!$D$5:$D$72,CLUBS!$B19,'CA F'!$P$5:$P$72)+SUMIF('CA H'!$D$5:$D$72,CLUBS!$B19,'CA H'!$P$5:$P$72)+SUMIF('JU F'!$D$5:$D$72,CLUBS!$B19,'JU F'!$P$5:$P$72)+SUMIF('JU H'!$D$5:$D$72,CLUBS!$B19,'JU H'!$P$5:$P$72)</f>
        <v>0</v>
      </c>
      <c r="O6" s="26">
        <f>COUNTIFS('MP F'!$D$5:$D$72,CLUBS!$B19,'MP F'!$Q$5:$Q$72,"&gt;0")+COUNTIFS('MP H'!$D$5:$D$72,CLUBS!$B19,'MP H'!$Q$5:$Q$72,"&gt;0")+COUNTIFS('PO F'!$D$5:$D$72,CLUBS!$B19,'PO F'!$Q$5:$Q$72,"&gt;0")+COUNTIFS('PO H'!$D$5:$D$72,CLUBS!$B19,'PO H'!$Q$5:$Q$72,"&gt;0")+COUNTIFS('PU F'!$D$5:$D$72,CLUBS!$B19,'PU F'!$Q$5:$Q$72,"&gt;0")+COUNTIFS('PU H'!$D$5:$D$72,CLUBS!$B19,'PU H'!$Q$5:$Q$72,"&gt;0")+COUNTIFS('BE F'!$D$5:$D$72,CLUBS!$B19,'BE F'!$Q$5:$Q$72,"&gt;0")+COUNTIFS('BE H'!$D$5:$D$72,CLUBS!$B19,'BE H'!$Q$5:$Q$72,"&gt;0")+COUNTIFS('MI F'!$D$5:$D$72,CLUBS!$B19,'MI F'!$Q$5:$Q$72,"&gt;0")+COUNTIFS('MI H'!$D$5:$D$72,CLUBS!$B19,'MI H'!$Q$5:$Q$72,"&gt;0")+COUNTIFS('CA F'!$D$5:$D$72,CLUBS!$B19,'CA F'!$Q$5:$Q$72,"&gt;0")+COUNTIFS('CA H'!$D$5:$D$72,CLUBS!$B19,'CA H'!$Q$5:$Q$72,"&gt;0")+COUNTIFS('JU F'!$D$5:$D$72,CLUBS!$B19,'JU F'!$Q$5:$Q$72,"&gt;0")+COUNTIFS('JU H'!$D$5:$D$72,CLUBS!$B19,'JU H'!$Q$5:$Q$72,"&gt;0")</f>
        <v>0</v>
      </c>
      <c r="P6" s="26">
        <f>SUMIF('MP F'!$D$5:$D$72,CLUBS!$B19,'MP F'!$R$5:$R$72)+SUMIF('MP H'!$D$5:$D$72,CLUBS!$B19,'MP H'!$R$5:$R$72)+SUMIF('PO F'!$D$5:$D$72,CLUBS!$B19,'PO F'!$R$5:$R$72)+SUMIF('PO H'!$D$5:$D$72,CLUBS!$B19,'PO H'!$R$5:$R$72)+SUMIF('PU F'!$D$5:$D$72,CLUBS!$B19,'PU F'!$R$5:$R$72)+SUMIF('PU H'!$D$5:$D$72,CLUBS!$B19,'PU H'!$R$5:$R$72)+SUMIF('BE F'!$D$5:$D$72,CLUBS!$B19,'BE F'!$R$5:$R$72)+SUMIF('BE H'!$D$5:$D$72,CLUBS!$B19,'BE H'!$R$5:$R$72)+SUMIF('MI F'!$D$5:$D$72,CLUBS!$B19,'MI F'!$R$5:$R$72)+SUMIF('MI H'!$D$5:$D$72,CLUBS!$B19,'MI H'!$R$5:$R$72)+SUMIF('CA F'!$D$5:$D$72,CLUBS!$B19,'CA F'!$R$5:$R$72)+SUMIF('CA H'!$D$5:$D$72,CLUBS!$B19,'CA H'!$R$5:$R$72)+SUMIF('JU F'!$D$5:$D$72,CLUBS!$B19,'JU F'!$R$5:$R$72)+SUMIF('JU H'!$D$5:$D$72,CLUBS!$B19,'JU H'!$R$5:$R$72)</f>
        <v>0</v>
      </c>
      <c r="Q6" s="26">
        <f>COUNTIFS('MP F'!$D$5:$D$72,CLUBS!$B19,'MP F'!$S$5:$S$72,"&gt;0")+COUNTIFS('MP H'!$D$5:$D$72,CLUBS!$B19,'MP H'!$S$5:$S$72,"&gt;0")+COUNTIFS('PO F'!$D$5:$D$72,CLUBS!$B19,'PO F'!$S$5:$S$72,"&gt;0")+COUNTIFS('PO H'!$D$5:$D$72,CLUBS!$B19,'PO H'!$S$5:$S$72,"&gt;0")+COUNTIFS('PU F'!$D$5:$D$72,CLUBS!$B19,'PU F'!$S$5:$S$72,"&gt;0")+COUNTIFS('PU H'!$D$5:$D$72,CLUBS!$B19,'PU H'!$S$5:$S$72,"&gt;0")+COUNTIFS('BE F'!$D$5:$D$72,CLUBS!$B19,'BE F'!$S$5:$S$72,"&gt;0")+COUNTIFS('BE H'!$D$5:$D$72,CLUBS!$B19,'BE H'!$S$5:$S$72,"&gt;0")+COUNTIFS('MI F'!$D$5:$D$72,CLUBS!$B19,'MI F'!$S$5:$S$72,"&gt;0")+COUNTIFS('MI H'!$D$5:$D$72,CLUBS!$B19,'MI H'!$S$5:$S$72,"&gt;0")+COUNTIFS('CA F'!$D$5:$D$72,CLUBS!$B19,'CA F'!$S$5:$S$72,"&gt;0")+COUNTIFS('CA H'!$D$5:$D$72,CLUBS!$B19,'CA H'!$S$5:$S$72,"&gt;0")+COUNTIFS('JU F'!$D$5:$D$72,CLUBS!$B19,'JU F'!$S$5:$S$72,"&gt;0")+COUNTIFS('JU H'!$D$5:$D$72,CLUBS!$B19,'JU H'!$S$5:$S$72,"&gt;0")</f>
        <v>0</v>
      </c>
      <c r="R6" s="26">
        <f>SUMIF('MP F'!$D$5:$D$72,CLUBS!$B19,'MP F'!$T$5:$T$72)+SUMIF('MP H'!$D$5:$D$72,CLUBS!$B19,'MP H'!$T$5:$T$72)+SUMIF('PO F'!$D$5:$D$72,CLUBS!$B19,'PO F'!$T$5:$T$72)+SUMIF('PO H'!$D$5:$D$72,CLUBS!$B19,'PO H'!$T$5:$T$72)+SUMIF('PU F'!$D$5:$D$72,CLUBS!$B19,'PU F'!$T$5:$T$72)+SUMIF('PU H'!$D$5:$D$72,CLUBS!$B19,'PU H'!$T$5:$T$72)+SUMIF('BE F'!$D$5:$D$72,CLUBS!$B19,'BE F'!$T$5:$T$72)+SUMIF('BE H'!$D$5:$D$72,CLUBS!$B19,'BE H'!$T$5:$T$72)+SUMIF('MI F'!$D$5:$D$72,CLUBS!$B19,'MI F'!$T$5:$T$72)+SUMIF('MI H'!$D$5:$D$72,CLUBS!$B19,'MI H'!$T$5:$T$72)+SUMIF('CA F'!$D$5:$D$72,CLUBS!$B19,'CA F'!$T$5:$T$72)+SUMIF('CA H'!$D$5:$D$72,CLUBS!$B19,'CA H'!$T$5:$T$72)+SUMIF('JU F'!$D$5:$D$72,CLUBS!$B19,'JU F'!$T$5:$T$72)+SUMIF('JU H'!$D$5:$D$72,CLUBS!$B19,'JU H'!$T$5:$T$72)</f>
        <v>0</v>
      </c>
      <c r="S6" s="26">
        <f>COUNTIFS('MP F'!$D$5:$D$72,CLUBS!$B19,'MP F'!$U$5:$U$72,"&gt;0")+COUNTIFS('MP H'!$D$5:$D$72,CLUBS!$B19,'MP H'!$U$5:$U$72,"&gt;0")+COUNTIFS('PO F'!$D$5:$D$72,CLUBS!$B19,'PO F'!$U$5:$U$72,"&gt;0")+COUNTIFS('PO H'!$D$5:$D$72,CLUBS!$B19,'PO H'!$U$5:$U$72,"&gt;0")+COUNTIFS('PU F'!$D$5:$D$72,CLUBS!$B19,'PU F'!$U$5:$U$72,"&gt;0")+COUNTIFS('PU H'!$D$5:$D$72,CLUBS!$B19,'PU H'!$U$5:$U$72,"&gt;0")+COUNTIFS('BE F'!$D$5:$D$72,CLUBS!$B19,'BE F'!$U$5:$U$72,"&gt;0")+COUNTIFS('BE H'!$D$5:$D$72,CLUBS!$B19,'BE H'!$U$5:$U$72,"&gt;0")+COUNTIFS('MI F'!$D$5:$D$72,CLUBS!$B19,'MI F'!$U$5:$U$72,"&gt;0")+COUNTIFS('MI H'!$D$5:$D$72,CLUBS!$B19,'MI H'!$U$5:$U$72,"&gt;0")+COUNTIFS('CA F'!$D$5:$D$72,CLUBS!$B19,'CA F'!$U$5:$U$72,"&gt;0")+COUNTIFS('CA H'!$D$5:$D$72,CLUBS!$B19,'CA H'!$U$5:$U$72,"&gt;0")+COUNTIFS('JU F'!$D$5:$D$72,CLUBS!$B19,'JU F'!$U$5:$U$72,"&gt;0")+COUNTIFS('JU H'!$D$5:$D$72,CLUBS!$B19,'JU H'!$U$5:$U$72,"&gt;0")</f>
        <v>0</v>
      </c>
      <c r="T6" s="26">
        <f>SUMIF('MP F'!$D$5:$D$72,CLUBS!$B19,'MP F'!$V$5:$V$72)+SUMIF('MP H'!$D$5:$D$72,CLUBS!$B19,'MP H'!$V$5:$V$72)+SUMIF('PO F'!$D$5:$D$72,CLUBS!$B19,'PO F'!$V$5:$V$72)+SUMIF('PO H'!$D$5:$D$72,CLUBS!$B19,'PO H'!$V$5:$V$72)+SUMIF('PU F'!$D$5:$D$72,CLUBS!$B19,'PU F'!$V$5:$V$72)+SUMIF('PU H'!$D$5:$D$72,CLUBS!$B19,'PU H'!$V$5:$V$72)+SUMIF('BE F'!$D$5:$D$72,CLUBS!$B19,'BE F'!$V$5:$V$72)+SUMIF('BE H'!$D$5:$D$72,CLUBS!$B19,'BE H'!$V$5:$V$72)+SUMIF('MI F'!$D$5:$D$72,CLUBS!$B19,'MI F'!$V$5:$V$72)+SUMIF('MI H'!$D$5:$D$72,CLUBS!$B19,'MI H'!$V$5:$V$72)+SUMIF('CA F'!$D$5:$D$72,CLUBS!$B19,'CA F'!$V$5:$V$72)+SUMIF('CA H'!$D$5:$D$72,CLUBS!$B19,'CA H'!$V$5:$V$72)+SUMIF('JU F'!$D$5:$D$72,CLUBS!$B19,'JU F'!$V$5:$V$72)+SUMIF('JU H'!$D$5:$D$72,CLUBS!$B19,'JU H'!$V$5:$V$72)</f>
        <v>0</v>
      </c>
      <c r="U6" s="26">
        <f>COUNTIFS('MP F'!$D$5:$D$72,CLUBS!$B19,'MP F'!$W$5:$W$72,"&gt;0")+COUNTIFS('MP H'!$D$5:$D$72,CLUBS!$B19,'MP H'!$W$5:$W$72,"&gt;0")+COUNTIFS('PO F'!$D$5:$D$72,CLUBS!$B19,'PO F'!$W$5:$W$72,"&gt;0")+COUNTIFS('PO H'!$D$5:$D$72,CLUBS!$B19,'PO H'!$W$5:$W$72,"&gt;0")+COUNTIFS('PU F'!$D$5:$D$72,CLUBS!$B19,'PU F'!$W$5:$W$72,"&gt;0")+COUNTIFS('PU H'!$D$5:$D$72,CLUBS!$B19,'PU H'!$W$5:$W$72,"&gt;0")+COUNTIFS('BE F'!$D$5:$D$72,CLUBS!$B19,'BE F'!$W$5:$W$72,"&gt;0")+COUNTIFS('BE H'!$D$5:$D$72,CLUBS!$B19,'BE H'!$W$5:$W$72,"&gt;0")+COUNTIFS('MI F'!$D$5:$D$72,CLUBS!$B19,'MI F'!$W$5:$W$72,"&gt;0")+COUNTIFS('MI H'!$D$5:$D$72,CLUBS!$B19,'MI H'!$W$5:$W$72,"&gt;0")+COUNTIFS('CA F'!$D$5:$D$72,CLUBS!$B19,'CA F'!$W$5:$W$72,"&gt;0")+COUNTIFS('CA H'!$D$5:$D$72,CLUBS!$B19,'CA H'!$W$5:$W$72,"&gt;0")+COUNTIFS('JU F'!$D$5:$D$72,CLUBS!$B19,'JU F'!$W$5:$W$72,"&gt;0")+COUNTIFS('JU H'!$D$5:$D$72,CLUBS!$B19,'JU H'!$W$5:$W$72,"&gt;0")</f>
        <v>0</v>
      </c>
      <c r="V6" s="26">
        <f>SUMIF('MP F'!$D$5:$D$72,CLUBS!$B19,'MP F'!$X$5:$X$72)+SUMIF('MP H'!$D$5:$D$72,CLUBS!$B19,'MP H'!$X$5:$X$72)+SUMIF('PO F'!$D$5:$D$72,CLUBS!$B19,'PO F'!$X$5:$X$72)+SUMIF('PO H'!$D$5:$D$72,CLUBS!$B19,'PO H'!$X$5:$X$72)+SUMIF('PU F'!$D$5:$D$72,CLUBS!$B19,'PU F'!$X$5:$X$72)+SUMIF('PU H'!$D$5:$D$72,CLUBS!$B19,'PU H'!$X$5:$X$72)+SUMIF('BE F'!$D$5:$D$72,CLUBS!$B19,'BE F'!$X$5:$X$72)+SUMIF('BE H'!$D$5:$D$72,CLUBS!$B19,'BE H'!$X$5:$X$72)+SUMIF('MI F'!$D$5:$D$72,CLUBS!$B19,'MI F'!$X$5:$X$72)+SUMIF('MI H'!$D$5:$D$72,CLUBS!$B19,'MI H'!$X$5:$X$72)+SUMIF('CA F'!$D$5:$D$72,CLUBS!$B19,'CA F'!$X$5:$X$72)+SUMIF('CA H'!$D$5:$D$72,CLUBS!$B19,'CA H'!$X$5:$X$72)+SUMIF('JU F'!$D$5:$D$72,CLUBS!$B19,'JU F'!$X$5:$X$72)+SUMIF('JU H'!$D$5:$D$72,CLUBS!$B19,'JU H'!$X$5:$X$72)</f>
        <v>0</v>
      </c>
      <c r="W6" s="26">
        <f>COUNTIFS('MP F'!$D$5:$D$72,CLUBS!$B19,'MP F'!$Y$5:$Y$72,"&gt;0")+COUNTIFS('MP H'!$D$5:$D$72,CLUBS!$B19,'MP H'!$Y$5:$Y$72,"&gt;0")+COUNTIFS('PO F'!$D$5:$D$72,CLUBS!$B19,'PO F'!$Y$5:$Y$72,"&gt;0")+COUNTIFS('PO H'!$D$5:$D$72,CLUBS!$B19,'PO H'!$Y$5:$Y$72,"&gt;0")+COUNTIFS('PU F'!$D$5:$D$72,CLUBS!$B19,'PU F'!$Y$5:$Y$72,"&gt;0")+COUNTIFS('PU H'!$D$5:$D$72,CLUBS!$B19,'PU H'!$Y$5:$Y$72,"&gt;0")+COUNTIFS('BE F'!$D$5:$D$72,CLUBS!$B19,'BE F'!$Y$5:$Y$72,"&gt;0")+COUNTIFS('BE H'!$D$5:$D$72,CLUBS!$B19,'BE H'!$Y$5:$Y$72,"&gt;0")+COUNTIFS('MI F'!$D$5:$D$72,CLUBS!$B19,'MI F'!$Y$5:$Y$72,"&gt;0")+COUNTIFS('MI H'!$D$5:$D$72,CLUBS!$B19,'MI H'!$Y$5:$Y$72,"&gt;0")+COUNTIFS('CA F'!$D$5:$D$72,CLUBS!$B19,'CA F'!$Y$5:$Y$72,"&gt;0")+COUNTIFS('CA H'!$D$5:$D$72,CLUBS!$B19,'CA H'!$Y$5:$Y$72,"&gt;0")+COUNTIFS('JU F'!$D$5:$D$72,CLUBS!$B19,'JU F'!$Y$5:$Y$72,"&gt;0")+COUNTIFS('JU H'!$D$5:$D$72,CLUBS!$B19,'JU H'!$Y$5:$Y$72,"&gt;0")</f>
        <v>0</v>
      </c>
      <c r="X6" s="26">
        <f>SUMIF('MP F'!$D$5:$D$72,CLUBS!$B19,'MP F'!$Z$5:$Z$72)+SUMIF('MP H'!$D$5:$D$72,CLUBS!$B19,'MP H'!$Z$5:$Z$72)+SUMIF('PO F'!$D$5:$D$72,CLUBS!$B19,'PO F'!$Z$5:$Z$72)+SUMIF('PO H'!$D$5:$D$72,CLUBS!$B19,'PO H'!$Z$5:$Z$72)+SUMIF('PU F'!$D$5:$D$72,CLUBS!$B19,'PU F'!$Z$5:$Z$72)+SUMIF('PU H'!$D$5:$D$72,CLUBS!$B19,'PU H'!$Z$5:$Z$72)+SUMIF('BE F'!$D$5:$D$72,CLUBS!$B19,'BE F'!$Z$5:$Z$72)+SUMIF('BE H'!$D$5:$D$72,CLUBS!$B19,'BE H'!$Z$5:$Z$72)+SUMIF('MI F'!$D$5:$D$72,CLUBS!$B19,'MI F'!$Z$5:$Z$72)+SUMIF('MI H'!$D$5:$D$72,CLUBS!$B19,'MI H'!$Z$5:$Z$72)+SUMIF('CA F'!$D$5:$D$72,CLUBS!$B19,'CA F'!$Z$5:$Z$72)+SUMIF('CA H'!$D$5:$D$72,CLUBS!$B19,'CA H'!$Z$5:$Z$72)+SUMIF('JU F'!$D$5:$D$72,CLUBS!$B19,'JU F'!$Z$5:$Z$72)+SUMIF('JU H'!$D$5:$D$72,CLUBS!$B19,'JU H'!$Z$5:$Z$72)</f>
        <v>0</v>
      </c>
      <c r="Y6" s="26">
        <f>COUNTIFS('MP F'!$D$5:$D$72,CLUBS!$B19,'MP F'!$AA$5:$AA$72,"&gt;0")+COUNTIFS('MP H'!$D$5:$D$72,CLUBS!$B19,'MP H'!$AA$5:$AA$72,"&gt;0")+COUNTIFS('PO F'!$D$5:$D$72,CLUBS!$B19,'PO F'!$AA$5:$AA$72,"&gt;0")+COUNTIFS('PO H'!$D$5:$D$72,CLUBS!$B19,'PO H'!$AA$5:$AA$72,"&gt;0")+COUNTIFS('PU F'!$D$5:$D$72,CLUBS!$B19,'PU F'!$AA$5:$AA$72,"&gt;0")+COUNTIFS('PU H'!$D$5:$D$72,CLUBS!$B19,'PU H'!$AA$5:$AA$72,"&gt;0")+COUNTIFS('BE F'!$D$5:$D$72,CLUBS!$B19,'BE F'!$AA$5:$AA$72,"&gt;0")+COUNTIFS('BE H'!$D$5:$D$72,CLUBS!$B19,'BE H'!$AA$5:$AA$72,"&gt;0")+COUNTIFS('MI F'!$D$5:$D$72,CLUBS!$B19,'MI F'!$AA$5:$AA$72,"&gt;0")+COUNTIFS('MI H'!$D$5:$D$72,CLUBS!$B19,'MI H'!$AA$5:$AA$72,"&gt;0")+COUNTIFS('CA F'!$D$5:$D$72,CLUBS!$B19,'CA F'!$AA$5:$AA$72,"&gt;0")+COUNTIFS('CA H'!$D$5:$D$72,CLUBS!$B19,'CA H'!$AA$5:$AA$72,"&gt;0")+COUNTIFS('JU F'!$D$5:$D$72,CLUBS!$B19,'JU F'!$AA$5:$AA$72,"&gt;0")+COUNTIFS('JU H'!$D$5:$D$72,CLUBS!$B19,'JU H'!$AA$5:$AA$72,"&gt;0")</f>
        <v>0</v>
      </c>
      <c r="Z6" s="26">
        <f>SUMIF('MP F'!$D$5:$D$72,CLUBS!$B19,'MP F'!$AB$5:$AB$72)+SUMIF('MP H'!$D$5:$D$72,CLUBS!$B19,'MP H'!$AB$5:$AB$72)+SUMIF('PO F'!$D$5:$D$72,CLUBS!$B19,'PO F'!$AB$5:$AB$72)+SUMIF('PO H'!$D$5:$D$72,CLUBS!$B19,'PO H'!$AB$5:$AB$72)+SUMIF('PU F'!$D$5:$D$72,CLUBS!$B19,'PU F'!$AB$5:$AB$72)+SUMIF('PU H'!$D$5:$D$72,CLUBS!$B19,'PU H'!$AB$5:$AB$72)+SUMIF('BE F'!$D$5:$D$72,CLUBS!$B19,'BE F'!$AB$5:$AB$72)+SUMIF('BE H'!$D$5:$D$72,CLUBS!$B19,'BE H'!$AB$5:$AB$72)+SUMIF('MI F'!$D$5:$D$72,CLUBS!$B19,'MI F'!$AB$5:$AB$72)+SUMIF('MI H'!$D$5:$D$72,CLUBS!$B19,'MI H'!$AB$5:$AB$72)+SUMIF('CA F'!$D$5:$D$72,CLUBS!$B19,'CA F'!$AB$5:$AB$72)+SUMIF('CA H'!$D$5:$D$72,CLUBS!$B19,'CA H'!$AB$5:$AB$72)+SUMIF('JU F'!$D$5:$D$72,CLUBS!$B19,'JU F'!$AB$5:$AB$72)+SUMIF('JU H'!$D$5:$D$72,CLUBS!$B19,'JU H'!$AB$5:$AB$72)</f>
        <v>0</v>
      </c>
      <c r="AA6" s="26">
        <f>COUNTIFS('MP F'!$D$5:$D$72,CLUBS!$B19,'MP F'!$AC$5:$AC$72,"&gt;0")+COUNTIFS('MP H'!$D$5:$D$72,CLUBS!$B19,'MP H'!$AC$5:$AC$72,"&gt;0")+COUNTIFS('PO F'!$D$5:$D$72,CLUBS!$B19,'PO F'!$AC$5:$AC$72,"&gt;0")+COUNTIFS('PO H'!$D$5:$D$72,CLUBS!$B19,'PO H'!$AC$5:$AC$72,"&gt;0")+COUNTIFS('PU F'!$D$5:$D$72,CLUBS!$B19,'PU F'!$AC$5:$AC$72,"&gt;0")+COUNTIFS('PU H'!$D$5:$D$72,CLUBS!$B19,'PU H'!$AC$5:$AC$72,"&gt;0")+COUNTIFS('BE F'!$D$5:$D$72,CLUBS!$B19,'BE F'!$AC$5:$AC$72,"&gt;0")+COUNTIFS('BE H'!$D$5:$D$72,CLUBS!$B19,'BE H'!$AC$5:$AC$72,"&gt;0")+COUNTIFS('MI F'!$D$5:$D$72,CLUBS!$B19,'MI F'!$AC$5:$AC$72,"&gt;0")+COUNTIFS('MI H'!$D$5:$D$72,CLUBS!$B19,'MI H'!$AC$5:$AC$72,"&gt;0")+COUNTIFS('CA F'!$D$5:$D$72,CLUBS!$B19,'CA F'!$AC$5:$AC$72,"&gt;0")+COUNTIFS('CA H'!$D$5:$D$72,CLUBS!$B19,'CA H'!$AC$5:$AC$72,"&gt;0")+COUNTIFS('JU F'!$D$5:$D$72,CLUBS!$B19,'JU F'!$AC$5:$AC$72,"&gt;0")+COUNTIFS('JU H'!$D$5:$D$72,CLUBS!$B19,'JU H'!$AC$5:$AC$72,"&gt;0")</f>
        <v>0</v>
      </c>
      <c r="AB6" s="26">
        <f>SUMIF('MP F'!$D$5:$D$72,CLUBS!$B19,'MP F'!$AD$5:$AD$72)+SUMIF('MP H'!$D$5:$D$72,CLUBS!$B19,'MP H'!$AD$5:$AD$72)+SUMIF('PO F'!$D$5:$D$72,CLUBS!$B19,'PO F'!$AD$5:$AD$72)+SUMIF('PO H'!$D$5:$D$72,CLUBS!$B19,'PO H'!$AD$5:$AD$72)+SUMIF('PU F'!$D$5:$D$72,CLUBS!$B19,'PU F'!$AD$5:$AD$72)+SUMIF('PU H'!$D$5:$D$72,CLUBS!$B19,'PU H'!$AD$5:$AD$72)+SUMIF('BE F'!$D$5:$D$72,CLUBS!$B19,'BE F'!$AD$5:$AD$72)+SUMIF('BE H'!$D$5:$D$72,CLUBS!$B19,'BE H'!$AD$5:$AD$72)+SUMIF('MI F'!$D$5:$D$72,CLUBS!$B19,'MI F'!$AD$5:$AD$72)+SUMIF('MI H'!$D$5:$D$72,CLUBS!$B19,'MI H'!$AD$5:$AD$72)+SUMIF('CA F'!$D$5:$D$72,CLUBS!$B19,'CA F'!$AD$5:$AD$72)+SUMIF('CA H'!$D$5:$D$72,CLUBS!$B19,'CA H'!$AD$5:$AD$72)+SUMIF('JU F'!$D$5:$D$72,CLUBS!$B19,'JU F'!$AD$5:$AD$72)+SUMIF('JU H'!$D$5:$D$72,CLUBS!$B19,'JU H'!$AD$5:$AD$72)</f>
        <v>0</v>
      </c>
      <c r="AC6" s="26">
        <f>COUNTIFS('MP F'!$D$5:$D$72,CLUBS!$B19,'MP F'!$AE$5:$AE$72,"&gt;0")+COUNTIFS('MP H'!$D$5:$D$72,CLUBS!$B19,'MP H'!$AE$5:$AE$72,"&gt;0")+COUNTIFS('PO F'!$D$5:$D$72,CLUBS!$B19,'PO F'!$AE$5:$AE$72,"&gt;0")+COUNTIFS('PO H'!$D$5:$D$72,CLUBS!$B19,'PO H'!$AE$5:$AE$72,"&gt;0")+COUNTIFS('PU F'!$D$5:$D$72,CLUBS!$B19,'PU F'!$AE$5:$AE$72,"&gt;0")+COUNTIFS('PU H'!$D$5:$D$72,CLUBS!$B19,'PU H'!$AE$5:$AE$72,"&gt;0")+COUNTIFS('BE F'!$D$5:$D$72,CLUBS!$B19,'BE F'!$AE$5:$AE$72,"&gt;0")+COUNTIFS('BE H'!$D$5:$D$72,CLUBS!$B19,'BE H'!$AE$5:$AE$72,"&gt;0")+COUNTIFS('MI F'!$D$5:$D$72,CLUBS!$B19,'MI F'!$AE$5:$AE$72,"&gt;0")+COUNTIFS('MI H'!$D$5:$D$72,CLUBS!$B19,'MI H'!$AE$5:$AE$72,"&gt;0")+COUNTIFS('CA F'!$D$5:$D$72,CLUBS!$B19,'CA F'!$AE$5:$AE$72,"&gt;0")+COUNTIFS('CA H'!$D$5:$D$72,CLUBS!$B19,'CA H'!$AE$5:$AE$72,"&gt;0")+COUNTIFS('JU F'!$D$5:$D$72,CLUBS!$B19,'JU F'!$AE$5:$AE$72,"&gt;0")+COUNTIFS('JU H'!$D$5:$D$72,CLUBS!$B19,'JU H'!$AE$5:$AE$72,"&gt;0")</f>
        <v>0</v>
      </c>
      <c r="AD6" s="26">
        <f>SUMIF('MP F'!$D$5:$D$72,CLUBS!$B19,'MP F'!$AF$5:$AF$72)+SUMIF('MP H'!$D$5:$D$72,CLUBS!$B19,'MP H'!$AF$5:$AF$72)+SUMIF('PO F'!$D$5:$D$72,CLUBS!$B19,'PO F'!$AF$5:$AF$72)+SUMIF('PO H'!$D$5:$D$72,CLUBS!$B19,'PO H'!$AF$5:$AF$72)+SUMIF('PU F'!$D$5:$D$72,CLUBS!$B19,'PU F'!$AF$5:$AF$72)+SUMIF('PU H'!$D$5:$D$72,CLUBS!$B19,'PU H'!$AF$5:$AF$72)+SUMIF('BE F'!$D$5:$D$72,CLUBS!$B19,'BE F'!$AF$5:$AF$72)+SUMIF('BE H'!$D$5:$D$72,CLUBS!$B19,'BE H'!$AF$5:$AF$72)+SUMIF('MI F'!$D$5:$D$72,CLUBS!$B19,'MI F'!$AF$5:$AF$72)+SUMIF('MI H'!$D$5:$D$72,CLUBS!$B19,'MI H'!$AF$5:$AF$72)+SUMIF('CA F'!$D$5:$D$72,CLUBS!$B19,'CA F'!$AF$5:$AF$72)+SUMIF('CA H'!$D$5:$D$72,CLUBS!$B19,'CA H'!$AF$5:$AF$72)+SUMIF('JU F'!$D$5:$D$72,CLUBS!$B19,'JU F'!$AF$5:$AF$72)+SUMIF('JU H'!$D$5:$D$72,CLUBS!$B19,'JU H'!$AF$5:$AF$72)</f>
        <v>0</v>
      </c>
      <c r="AE6" s="26">
        <f>COUNTIFS('MP F'!$D$5:$D$72,CLUBS!$B19,'MP F'!$AG$5:$AG$72,"&gt;0")+COUNTIFS('MP H'!$D$5:$D$72,CLUBS!$B19,'MP H'!$AG$5:$AG$72,"&gt;0")+COUNTIFS('PO F'!$D$5:$D$72,CLUBS!$B19,'PO F'!$AG$5:$AG$72,"&gt;0")+COUNTIFS('PO H'!$D$5:$D$72,CLUBS!$B19,'PO H'!$AG$5:$AG$72,"&gt;0")+COUNTIFS('PU F'!$D$5:$D$72,CLUBS!$B19,'PU F'!$AG$5:$AG$72,"&gt;0")+COUNTIFS('PU H'!$D$5:$D$72,CLUBS!$B19,'PU H'!$AG$5:$AG$72,"&gt;0")+COUNTIFS('BE F'!$D$5:$D$72,CLUBS!$B19,'BE F'!$AG$5:$AG$72,"&gt;0")+COUNTIFS('BE H'!$D$5:$D$72,CLUBS!$B19,'BE H'!$AG$5:$AG$72,"&gt;0")+COUNTIFS('MI F'!$D$5:$D$72,CLUBS!$B19,'MI F'!$AG$5:$AG$72,"&gt;0")+COUNTIFS('MI H'!$D$5:$D$72,CLUBS!$B19,'MI H'!$AG$5:$AG$72,"&gt;0")+COUNTIFS('CA F'!$D$5:$D$72,CLUBS!$B19,'CA F'!$AG$5:$AG$72,"&gt;0")+COUNTIFS('CA H'!$D$5:$D$72,CLUBS!$B19,'CA H'!$AG$5:$AG$72,"&gt;0")+COUNTIFS('JU F'!$D$5:$D$72,CLUBS!$B19,'JU F'!$AG$5:$AG$72,"&gt;0")+COUNTIFS('JU H'!$D$5:$D$72,CLUBS!$B19,'JU H'!$AG$5:$AG$72,"&gt;0")</f>
        <v>0</v>
      </c>
      <c r="AF6" s="26">
        <f>SUMIF('MP F'!$D$5:$D$72,CLUBS!$B19,'MP F'!$AH$5:$AH$72)+SUMIF('MP H'!$D$5:$D$72,CLUBS!$B19,'MP H'!$AH$5:$AH$72)+SUMIF('PO F'!$D$5:$D$72,CLUBS!$B19,'PO F'!$AH$5:$AH$72)+SUMIF('PO H'!$D$5:$D$72,CLUBS!$B19,'PO H'!$AH$5:$AH$72)+SUMIF('PU F'!$D$5:$D$72,CLUBS!$B19,'PU F'!$AH$5:$AH$72)+SUMIF('PU H'!$D$5:$D$72,CLUBS!$B19,'PU H'!$AH$5:$AH$72)+SUMIF('BE F'!$D$5:$D$72,CLUBS!$B19,'BE F'!$AH$5:$AH$72)+SUMIF('BE H'!$D$5:$D$72,CLUBS!$B19,'BE H'!$AH$5:$AH$72)+SUMIF('MI F'!$D$5:$D$72,CLUBS!$B19,'MI F'!$AH$5:$AH$72)+SUMIF('MI H'!$D$5:$D$72,CLUBS!$B19,'MI H'!$AH$5:$AH$72)+SUMIF('CA F'!$D$5:$D$72,CLUBS!$B19,'CA F'!$AH$5:$AH$72)+SUMIF('CA H'!$D$5:$D$72,CLUBS!$B19,'CA H'!$AH$5:$AH$72)+SUMIF('JU F'!$D$5:$D$72,CLUBS!$B19,'JU F'!$AH$5:$AH$72)+SUMIF('JU H'!$D$5:$D$72,CLUBS!$B19,'JU H'!$AH$5:$AH$72)</f>
        <v>0</v>
      </c>
      <c r="AG6" s="16">
        <f t="shared" si="1"/>
        <v>0</v>
      </c>
      <c r="AH6" s="28">
        <f t="shared" si="2"/>
        <v>0</v>
      </c>
      <c r="AI6" s="29">
        <f t="shared" si="3"/>
        <v>0</v>
      </c>
      <c r="AJ6" s="14">
        <f>COUNTIF('Licenciés Jeunes 2023'!F:F,CLUBS!B19)</f>
        <v>4</v>
      </c>
      <c r="AK6" s="27">
        <f t="shared" si="4"/>
        <v>0</v>
      </c>
    </row>
    <row r="7" spans="1:37" ht="13.5">
      <c r="A7" s="34">
        <f t="shared" si="0"/>
        <v>16</v>
      </c>
      <c r="B7" s="62" t="s">
        <v>20</v>
      </c>
      <c r="C7" s="14">
        <f>COUNTIFS('MP F'!$D$5:$D$72,CLUBS!$B23,'MP F'!$E$5:$E$72,"&gt;0")+COUNTIFS('MP H'!$D$5:$D$72,CLUBS!$B23,'MP H'!$E$5:$E$72,"&gt;0")+COUNTIFS('PO F'!$D$5:$D$72,CLUBS!$B23,'PO F'!$E$5:$E$72,"&gt;0")+COUNTIFS('PO H'!$D$5:$D$72,CLUBS!$B23,'PO H'!$E$5:$E$72,"&gt;0")+COUNTIFS('PU F'!$D$5:$D$72,CLUBS!$B23,'PU F'!$E$5:$E$72,"&gt;0")+COUNTIFS('PU H'!$D$5:$D$72,CLUBS!$B23,'PU H'!$E$5:$E$72,"&gt;0")+COUNTIFS('BE F'!$D$5:$D$72,CLUBS!$B23,'BE F'!$E$5:$E$72,"&gt;0")+COUNTIFS('BE H'!$D$5:$D$72,CLUBS!$B23,'BE H'!$E$5:$E$72,"&gt;0")+COUNTIFS('MI F'!$D$5:$D$72,CLUBS!$B23,'MI F'!$E$5:$E$72,"&gt;0")+COUNTIFS('MI H'!$D$5:$D$72,CLUBS!$B23,'MI H'!$E$5:$E$72,"&gt;0")+COUNTIFS('CA F'!$D$5:$D$72,CLUBS!$B23,'CA F'!$E$5:$E$72,"&gt;0")+COUNTIFS('CA H'!$D$5:$D$72,CLUBS!$B23,'CA H'!$E$5:$E$72,"&gt;0")+COUNTIFS('JU F'!$D$5:$D$72,CLUBS!$B23,'JU F'!$E$5:$E$72,"&gt;0")+COUNTIFS('JU H'!$D$5:$D$72,CLUBS!$B23,'JU H'!$E$5:$E$72,"&gt;0")</f>
        <v>0</v>
      </c>
      <c r="D7" s="27">
        <f>SUMIF('MP F'!$D$5:$D$72,CLUBS!$B23,'MP F'!$F$5:$F$72)+SUMIF('MP H'!$D$5:$D$72,CLUBS!$B23,'MP H'!$F$5:$F$72)+SUMIF('PO F'!$D$5:$D$72,CLUBS!$B23,'PO F'!$F$5:$F$72)+SUMIF('PO H'!$D$5:$D$72,CLUBS!$B23,'PO H'!$F$5:$F$72)+SUMIF('PU F'!$D$5:$D$72,CLUBS!$B23,'PU F'!$F$5:$F$72)+SUMIF('PU H'!$D$5:$D$72,CLUBS!$B23,'PU H'!$F$5:$F$72)+SUMIF('BE F'!$D$5:$D$72,CLUBS!$B23,'BE F'!$F$5:$F$72)+SUMIF('BE H'!$D$5:$D$72,CLUBS!$B23,'BE H'!$F$5:$F$72)+SUMIF('MI F'!$D$5:$D$72,CLUBS!$B23,'MI F'!$F$5:$F$72)+SUMIF('MI H'!$D$5:$D$72,CLUBS!$B23,'MI H'!$F$5:$F$72)+SUMIF('CA F'!$D$5:$D$72,CLUBS!$B23,'CA F'!$F$5:$F$72)+SUMIF('CA H'!$D$5:$D$72,CLUBS!$B23,'CA H'!$F$5:$F$72)+SUMIF('JU F'!$D$5:$D$72,CLUBS!$B23,'JU F'!$F$5:$F$72)+SUMIF('JU H'!$D$5:$D$72,CLUBS!$B23,'JU H'!$F$5:$F$72)</f>
        <v>0</v>
      </c>
      <c r="E7" s="38">
        <f>COUNTIFS('MP F'!$D$5:$D$72,CLUBS!$B23,'MP F'!$G$5:$G$72,"&gt;0")+COUNTIFS('MP H'!$D$5:$D$72,CLUBS!$B23,'MP H'!$G$5:$G$72,"&gt;0")+COUNTIFS('PO F'!$D$5:$D$72,CLUBS!$B23,'PO F'!$G$5:$G$72,"&gt;0")+COUNTIFS('PO H'!$D$5:$D$72,CLUBS!$B23,'PO H'!$G$5:$G$72,"&gt;0")+COUNTIFS('PU F'!$D$5:$D$72,CLUBS!$B23,'PU F'!$G$5:$G$72,"&gt;0")+COUNTIFS('PU H'!$D$5:$D$72,CLUBS!$B23,'PU H'!$G$5:$G$72,"&gt;0")+COUNTIFS('BE F'!$D$5:$D$72,CLUBS!$B23,'BE F'!$G$5:$G$72,"&gt;0")+COUNTIFS('BE H'!$D$5:$D$72,CLUBS!$B23,'BE H'!$G$5:$G$72,"&gt;0")+COUNTIFS('MI F'!$D$5:$D$72,CLUBS!$B23,'MI F'!$G$5:$G$72,"&gt;0")+COUNTIFS('MI H'!$D$5:$D$72,CLUBS!$B23,'MI H'!$G$5:$G$72,"&gt;0")+COUNTIFS('CA F'!$D$5:$D$72,CLUBS!$B23,'CA F'!$G$5:$G$72,"&gt;0")+COUNTIFS('CA H'!$D$5:$D$72,CLUBS!$B23,'CA H'!$G$5:$G$72,"&gt;0")+COUNTIFS('JU F'!$D$5:$D$72,CLUBS!$B23,'JU F'!$G$5:$G$72,"&gt;0")+COUNTIFS('JU H'!$D$5:$D$72,CLUBS!$B23,'JU H'!$G$5:$G$72,"&gt;0")</f>
        <v>0</v>
      </c>
      <c r="F7" s="58">
        <f>SUMIF('MP F'!$D$5:$D$72,CLUBS!$B23,'MP F'!$H$5:$H$72)+SUMIF('MP H'!$D$5:$D$72,CLUBS!$B23,'MP H'!$H$5:$H$72)+SUMIF('PO F'!$D$5:$D$72,CLUBS!$B23,'PO F'!$H$5:$H$72)+SUMIF('PO H'!$D$5:$D$72,CLUBS!$B23,'PO H'!$H$5:$H$72)+SUMIF('PU F'!$D$5:$D$72,CLUBS!$B23,'PU F'!$H$5:$H$72)+SUMIF('PU H'!$D$5:$D$72,CLUBS!$B23,'PU H'!$H$5:$H$72)+SUMIF('BE F'!$D$5:$D$72,CLUBS!$B23,'BE F'!$H$5:$H$72)+SUMIF('BE H'!$D$5:$D$72,CLUBS!$B23,'BE H'!$H$5:$H$72)+SUMIF('MI F'!$D$5:$D$72,CLUBS!$B23,'MI F'!$H$5:$H$72)+SUMIF('MI H'!$D$5:$D$72,CLUBS!$B23,'MI H'!$H$5:$H$72)+SUMIF('CA F'!$D$5:$D$72,CLUBS!$B23,'CA F'!$H$5:$H$72)+SUMIF('CA H'!$D$5:$D$72,CLUBS!$B23,'CA H'!$H$5:$H$72)+SUMIF('JU F'!$D$5:$D$72,CLUBS!$B23,'JU F'!$H$5:$H$72)+SUMIF('JU H'!$D$5:$D$72,CLUBS!$B23,'JU H'!$H$5:$H$72)</f>
        <v>0</v>
      </c>
      <c r="G7" s="14">
        <f>COUNTIFS('MP F'!$D$5:$D$72,CLUBS!$B23,'MP F'!$I$5:$I$72,"&gt;0")+COUNTIFS('MP H'!$D$5:$D$72,CLUBS!$B23,'MP H'!$I$5:$I$72,"&gt;0")+COUNTIFS('PO F'!$D$5:$D$72,CLUBS!$B23,'PO F'!$I$5:$I$72,"&gt;0")+COUNTIFS('PO H'!$D$5:$D$72,CLUBS!$B23,'PO H'!$I$5:$I$72,"&gt;0")+COUNTIFS('PU F'!$D$5:$D$72,CLUBS!$B23,'PU F'!$I$5:$I$72,"&gt;0")+COUNTIFS('PU H'!$D$5:$D$72,CLUBS!$B23,'PU H'!$I$5:$I$72,"&gt;0")+COUNTIFS('BE F'!$D$5:$D$72,CLUBS!$B23,'BE F'!$I$5:$I$72,"&gt;0")+COUNTIFS('BE H'!$D$5:$D$72,CLUBS!$B23,'BE H'!$I$5:$I$72,"&gt;0")+COUNTIFS('MI F'!$D$5:$D$72,CLUBS!$B23,'MI F'!$I$5:$I$72,"&gt;0")+COUNTIFS('MI H'!$D$5:$D$72,CLUBS!$B23,'MI H'!$I$5:$I$72,"&gt;0")+COUNTIFS('CA F'!$D$5:$D$72,CLUBS!$B23,'CA F'!$I$5:$I$72,"&gt;0")+COUNTIFS('CA H'!$D$5:$D$72,CLUBS!$B23,'CA H'!$I$5:$I$72,"&gt;0")+COUNTIFS('JU F'!$D$5:$D$72,CLUBS!$B23,'JU F'!$I$5:$I$72,"&gt;0")+COUNTIFS('JU H'!$D$5:$D$72,CLUBS!$B23,'JU H'!$I$5:$I$72,"&gt;0")</f>
        <v>0</v>
      </c>
      <c r="H7" s="26">
        <f>SUMIF('MP F'!$D$5:$D$72,CLUBS!$B23,'MP F'!$J$5:$J$72)+SUMIF('MP H'!$D$5:$D$72,CLUBS!$B23,'MP H'!$J$5:$J$72)+SUMIF('PO F'!$D$5:$D$72,CLUBS!$B23,'PO F'!$J$5:$J$72)+SUMIF('PO H'!$D$5:$D$72,CLUBS!$B23,'PO H'!$J$5:$J$72)+SUMIF('PU F'!$D$5:$D$72,CLUBS!$B23,'PU F'!$J$5:$J$72)+SUMIF('PU H'!$D$5:$D$72,CLUBS!$B23,'PU H'!$J$5:$J$72)+SUMIF('BE F'!$D$5:$D$72,CLUBS!$B23,'BE F'!$J$5:$J$72)+SUMIF('BE H'!$D$5:$D$72,CLUBS!$B23,'BE H'!$J$5:$J$72)+SUMIF('MI F'!$D$5:$D$72,CLUBS!$B23,'MI F'!$J$5:$J$72)+SUMIF('MI H'!$D$5:$D$72,CLUBS!$B23,'MI H'!$J$5:$J$72)+SUMIF('CA F'!$D$5:$D$72,CLUBS!$B23,'CA F'!$J$5:$J$72)+SUMIF('CA H'!$D$5:$D$72,CLUBS!$B23,'CA H'!$J$5:$J$72)+SUMIF('JU F'!$D$5:$D$72,CLUBS!$B23,'JU F'!$J$5:$J$72)+SUMIF('JU H'!$D$5:$D$72,CLUBS!$B23,'JU H'!$J$5:$J$72)</f>
        <v>0</v>
      </c>
      <c r="I7" s="38">
        <f>COUNTIFS('MP F'!$D$5:$D$72,CLUBS!$B23,'MP F'!$K$5:$K$72,"&gt;0")+COUNTIFS('MP H'!$D$5:$D$72,CLUBS!$B23,'MP H'!$K$5:$K$72,"&gt;0")+COUNTIFS('PO F'!$D$5:$D$72,CLUBS!$B23,'PO F'!$K$5:$K$72,"&gt;0")+COUNTIFS('PO H'!$D$5:$D$72,CLUBS!$B23,'PO H'!$K$5:$K$72,"&gt;0")+COUNTIFS('PU F'!$D$5:$D$72,CLUBS!$B23,'PU F'!$K$5:$K$72,"&gt;0")+COUNTIFS('PU H'!$D$5:$D$72,CLUBS!$B23,'PU H'!$K$5:$K$72,"&gt;0")+COUNTIFS('BE F'!$D$5:$D$72,CLUBS!$B23,'BE F'!$K$5:$K$72,"&gt;0")+COUNTIFS('BE H'!$D$5:$D$72,CLUBS!$B23,'BE H'!$K$5:$K$72,"&gt;0")+COUNTIFS('MI F'!$D$5:$D$72,CLUBS!$B23,'MI F'!$K$5:$K$72,"&gt;0")+COUNTIFS('MI H'!$D$5:$D$72,CLUBS!$B23,'MI H'!$K$5:$K$72,"&gt;0")+COUNTIFS('CA F'!$D$5:$D$72,CLUBS!$B23,'CA F'!$K$5:$K$72,"&gt;0")+COUNTIFS('CA H'!$D$5:$D$72,CLUBS!$B23,'CA H'!$K$5:$K$72,"&gt;0")+COUNTIFS('JU F'!$D$5:$D$72,CLUBS!$B23,'JU F'!$K$5:$K$72,"&gt;0")+COUNTIFS('JU H'!$D$5:$D$72,CLUBS!$B23,'JU H'!$K$5:$K$72,"&gt;0")</f>
        <v>0</v>
      </c>
      <c r="J7" s="38">
        <f>SUMIF('MP F'!$D$5:$D$72,CLUBS!$B23,'MP F'!$L$5:$L$72)+SUMIF('MP H'!$D$5:$D$72,CLUBS!$B23,'MP H'!$L$5:$L$72)+SUMIF('PO F'!$D$5:$D$72,CLUBS!$B23,'PO F'!$L$5:$L$72)+SUMIF('PO H'!$D$5:$D$72,CLUBS!$B23,'PO H'!$L$5:$L$72)+SUMIF('PU F'!$D$5:$D$72,CLUBS!$B23,'PU F'!$L$5:$L$72)+SUMIF('PU H'!$D$5:$D$72,CLUBS!$B23,'PU H'!$L$5:$L$72)+SUMIF('BE F'!$D$5:$D$72,CLUBS!$B23,'BE F'!$L$5:$L$72)+SUMIF('BE H'!$D$5:$D$72,CLUBS!$B23,'BE H'!$L$5:$L$72)+SUMIF('MI F'!$D$5:$D$72,CLUBS!$B23,'MI F'!$L$5:$L$72)+SUMIF('MI H'!$D$5:$D$72,CLUBS!$B23,'MI H'!$L$5:$L$72)+SUMIF('CA F'!$D$5:$D$72,CLUBS!$B23,'CA F'!$L$5:$L$72)+SUMIF('CA H'!$D$5:$D$72,CLUBS!$B23,'CA H'!$L$5:$L$72)+SUMIF('JU F'!$D$5:$D$72,CLUBS!$B23,'JU F'!$L$5:$L$72)+SUMIF('JU H'!$D$5:$D$72,CLUBS!$B23,'JU H'!$L$5:$L$72)</f>
        <v>0</v>
      </c>
      <c r="K7" s="26">
        <f>COUNTIFS('MP F'!$D$5:$D$72,CLUBS!$B23,'MP F'!$M$5:$M$72,"&gt;0")+COUNTIFS('MP H'!$D$5:$D$72,CLUBS!$B23,'MP H'!$M$5:$M$72,"&gt;0")+COUNTIFS('PO F'!$D$5:$D$72,CLUBS!$B23,'PO F'!$M$5:$M$72,"&gt;0")+COUNTIFS('PO H'!$D$5:$D$72,CLUBS!$B23,'PO H'!$M$5:$M$72,"&gt;0")+COUNTIFS('PU F'!$D$5:$D$72,CLUBS!$B23,'PU F'!$M$5:$M$72,"&gt;0")+COUNTIFS('PU H'!$D$5:$D$72,CLUBS!$B23,'PU H'!$M$5:$M$72,"&gt;0")+COUNTIFS('BE F'!$D$5:$D$72,CLUBS!$B23,'BE F'!$M$5:$M$72,"&gt;0")+COUNTIFS('BE H'!$D$5:$D$72,CLUBS!$B23,'BE H'!$M$5:$M$72,"&gt;0")+COUNTIFS('MI F'!$D$5:$D$72,CLUBS!$B23,'MI F'!$M$5:$M$72,"&gt;0")+COUNTIFS('MI H'!$D$5:$D$72,CLUBS!$B23,'MI H'!$M$5:$M$72,"&gt;0")+COUNTIFS('CA F'!$D$5:$D$72,CLUBS!$B23,'CA F'!$M$5:$M$72,"&gt;0")+COUNTIFS('CA H'!$D$5:$D$72,CLUBS!$B23,'CA H'!$M$5:$M$72,"&gt;0")+COUNTIFS('JU F'!$D$5:$D$72,CLUBS!$B23,'JU F'!$M$5:$M$72,"&gt;0")+COUNTIFS('JU H'!$D$5:$D$72,CLUBS!$B23,'JU H'!$M$5:$M$72,"&gt;0")</f>
        <v>0</v>
      </c>
      <c r="L7" s="26">
        <f>SUMIF('MP F'!$D$5:$D$72,CLUBS!$B23,'MP F'!$N$5:$N$72)+SUMIF('MP H'!$D$5:$D$72,CLUBS!$B23,'MP H'!$N$5:$N$72)+SUMIF('PO F'!$D$5:$D$72,CLUBS!$B23,'PO F'!$N$5:$N$72)+SUMIF('PO H'!$D$5:$D$72,CLUBS!$B23,'PO H'!$N$5:$N$72)+SUMIF('PU F'!$D$5:$D$72,CLUBS!$B23,'PU F'!$N$5:$N$72)+SUMIF('PU H'!$D$5:$D$72,CLUBS!$B23,'PU H'!$N$5:$N$72)+SUMIF('BE F'!$D$5:$D$72,CLUBS!$B23,'BE F'!$N$5:$N$72)+SUMIF('BE H'!$D$5:$D$72,CLUBS!$B23,'BE H'!$N$5:$N$72)+SUMIF('MI F'!$D$5:$D$72,CLUBS!$B23,'MI F'!$N$5:$N$72)+SUMIF('MI H'!$D$5:$D$72,CLUBS!$B23,'MI H'!$N$5:$N$72)+SUMIF('CA F'!$D$5:$D$72,CLUBS!$B23,'CA F'!$N$5:$N$72)+SUMIF('CA H'!$D$5:$D$72,CLUBS!$B23,'CA H'!$N$5:$N$72)+SUMIF('JU F'!$D$5:$D$72,CLUBS!$B23,'JU F'!$N$5:$N$72)+SUMIF('JU H'!$D$5:$D$72,CLUBS!$B23,'JU H'!$N$5:$N$72)</f>
        <v>0</v>
      </c>
      <c r="M7" s="26">
        <f>COUNTIFS('MP F'!$D$5:$D$72,CLUBS!$B23,'MP F'!$O$5:$O$72,"&gt;0")+COUNTIFS('MP H'!$D$5:$D$72,CLUBS!$B23,'MP H'!$O$5:$O$72,"&gt;0")+COUNTIFS('PO F'!$D$5:$D$72,CLUBS!$B23,'PO F'!$O$5:$O$72,"&gt;0")+COUNTIFS('PO H'!$D$5:$D$72,CLUBS!$B23,'PO H'!$O$5:$O$72,"&gt;0")+COUNTIFS('PU F'!$D$5:$D$72,CLUBS!$B23,'PU F'!$O$5:$O$72,"&gt;0")+COUNTIFS('PU H'!$D$5:$D$72,CLUBS!$B23,'PU H'!$O$5:$O$72,"&gt;0")+COUNTIFS('BE F'!$D$5:$D$72,CLUBS!$B23,'BE F'!$O$5:$O$72,"&gt;0")+COUNTIFS('BE H'!$D$5:$D$72,CLUBS!$B23,'BE H'!$O$5:$O$72,"&gt;0")+COUNTIFS('MI F'!$D$5:$D$72,CLUBS!$B23,'MI F'!$O$5:$O$72,"&gt;0")+COUNTIFS('MI H'!$D$5:$D$72,CLUBS!$B23,'MI H'!$O$5:$O$72,"&gt;0")+COUNTIFS('CA F'!$D$5:$D$72,CLUBS!$B23,'CA F'!$O$5:$O$72,"&gt;0")+COUNTIFS('CA H'!$D$5:$D$72,CLUBS!$B23,'CA H'!$O$5:$O$72,"&gt;0")+COUNTIFS('JU F'!$D$5:$D$72,CLUBS!$B23,'JU F'!$O$5:$O$72,"&gt;0")+COUNTIFS('JU H'!$D$5:$D$72,CLUBS!$B23,'JU H'!$O$5:$O$72,"&gt;0")</f>
        <v>0</v>
      </c>
      <c r="N7" s="26">
        <f>SUMIF('MP F'!$D$5:$D$72,CLUBS!$B23,'MP F'!$P$5:$P$72)+SUMIF('MP H'!$D$5:$D$72,CLUBS!$B23,'MP H'!$P$5:$P$72)+SUMIF('PO F'!$D$5:$D$72,CLUBS!$B23,'PO F'!$P$5:$P$72)+SUMIF('PO H'!$D$5:$D$72,CLUBS!$B23,'PO H'!$P$5:$P$72)+SUMIF('PU F'!$D$5:$D$72,CLUBS!$B23,'PU F'!$P$5:$P$72)+SUMIF('PU H'!$D$5:$D$72,CLUBS!$B23,'PU H'!$P$5:$P$72)+SUMIF('BE F'!$D$5:$D$72,CLUBS!$B23,'BE F'!$P$5:$P$72)+SUMIF('BE H'!$D$5:$D$72,CLUBS!$B23,'BE H'!$P$5:$P$72)+SUMIF('MI F'!$D$5:$D$72,CLUBS!$B23,'MI F'!$P$5:$P$72)+SUMIF('MI H'!$D$5:$D$72,CLUBS!$B23,'MI H'!$P$5:$P$72)+SUMIF('CA F'!$D$5:$D$72,CLUBS!$B23,'CA F'!$P$5:$P$72)+SUMIF('CA H'!$D$5:$D$72,CLUBS!$B23,'CA H'!$P$5:$P$72)+SUMIF('JU F'!$D$5:$D$72,CLUBS!$B23,'JU F'!$P$5:$P$72)+SUMIF('JU H'!$D$5:$D$72,CLUBS!$B23,'JU H'!$P$5:$P$72)</f>
        <v>0</v>
      </c>
      <c r="O7" s="26">
        <f>COUNTIFS('MP F'!$D$5:$D$72,CLUBS!$B23,'MP F'!$Q$5:$Q$72,"&gt;0")+COUNTIFS('MP H'!$D$5:$D$72,CLUBS!$B23,'MP H'!$Q$5:$Q$72,"&gt;0")+COUNTIFS('PO F'!$D$5:$D$72,CLUBS!$B23,'PO F'!$Q$5:$Q$72,"&gt;0")+COUNTIFS('PO H'!$D$5:$D$72,CLUBS!$B23,'PO H'!$Q$5:$Q$72,"&gt;0")+COUNTIFS('PU F'!$D$5:$D$72,CLUBS!$B23,'PU F'!$Q$5:$Q$72,"&gt;0")+COUNTIFS('PU H'!$D$5:$D$72,CLUBS!$B23,'PU H'!$Q$5:$Q$72,"&gt;0")+COUNTIFS('BE F'!$D$5:$D$72,CLUBS!$B23,'BE F'!$Q$5:$Q$72,"&gt;0")+COUNTIFS('BE H'!$D$5:$D$72,CLUBS!$B23,'BE H'!$Q$5:$Q$72,"&gt;0")+COUNTIFS('MI F'!$D$5:$D$72,CLUBS!$B23,'MI F'!$Q$5:$Q$72,"&gt;0")+COUNTIFS('MI H'!$D$5:$D$72,CLUBS!$B23,'MI H'!$Q$5:$Q$72,"&gt;0")+COUNTIFS('CA F'!$D$5:$D$72,CLUBS!$B23,'CA F'!$Q$5:$Q$72,"&gt;0")+COUNTIFS('CA H'!$D$5:$D$72,CLUBS!$B23,'CA H'!$Q$5:$Q$72,"&gt;0")+COUNTIFS('JU F'!$D$5:$D$72,CLUBS!$B23,'JU F'!$Q$5:$Q$72,"&gt;0")+COUNTIFS('JU H'!$D$5:$D$72,CLUBS!$B23,'JU H'!$Q$5:$Q$72,"&gt;0")</f>
        <v>0</v>
      </c>
      <c r="P7" s="26">
        <f>SUMIF('MP F'!$D$5:$D$72,CLUBS!$B23,'MP F'!$R$5:$R$72)+SUMIF('MP H'!$D$5:$D$72,CLUBS!$B23,'MP H'!$R$5:$R$72)+SUMIF('PO F'!$D$5:$D$72,CLUBS!$B23,'PO F'!$R$5:$R$72)+SUMIF('PO H'!$D$5:$D$72,CLUBS!$B23,'PO H'!$R$5:$R$72)+SUMIF('PU F'!$D$5:$D$72,CLUBS!$B23,'PU F'!$R$5:$R$72)+SUMIF('PU H'!$D$5:$D$72,CLUBS!$B23,'PU H'!$R$5:$R$72)+SUMIF('BE F'!$D$5:$D$72,CLUBS!$B23,'BE F'!$R$5:$R$72)+SUMIF('BE H'!$D$5:$D$72,CLUBS!$B23,'BE H'!$R$5:$R$72)+SUMIF('MI F'!$D$5:$D$72,CLUBS!$B23,'MI F'!$R$5:$R$72)+SUMIF('MI H'!$D$5:$D$72,CLUBS!$B23,'MI H'!$R$5:$R$72)+SUMIF('CA F'!$D$5:$D$72,CLUBS!$B23,'CA F'!$R$5:$R$72)+SUMIF('CA H'!$D$5:$D$72,CLUBS!$B23,'CA H'!$R$5:$R$72)+SUMIF('JU F'!$D$5:$D$72,CLUBS!$B23,'JU F'!$R$5:$R$72)+SUMIF('JU H'!$D$5:$D$72,CLUBS!$B23,'JU H'!$R$5:$R$72)</f>
        <v>0</v>
      </c>
      <c r="Q7" s="26">
        <f>COUNTIFS('MP F'!$D$5:$D$72,CLUBS!$B23,'MP F'!$S$5:$S$72,"&gt;0")+COUNTIFS('MP H'!$D$5:$D$72,CLUBS!$B23,'MP H'!$S$5:$S$72,"&gt;0")+COUNTIFS('PO F'!$D$5:$D$72,CLUBS!$B23,'PO F'!$S$5:$S$72,"&gt;0")+COUNTIFS('PO H'!$D$5:$D$72,CLUBS!$B23,'PO H'!$S$5:$S$72,"&gt;0")+COUNTIFS('PU F'!$D$5:$D$72,CLUBS!$B23,'PU F'!$S$5:$S$72,"&gt;0")+COUNTIFS('PU H'!$D$5:$D$72,CLUBS!$B23,'PU H'!$S$5:$S$72,"&gt;0")+COUNTIFS('BE F'!$D$5:$D$72,CLUBS!$B23,'BE F'!$S$5:$S$72,"&gt;0")+COUNTIFS('BE H'!$D$5:$D$72,CLUBS!$B23,'BE H'!$S$5:$S$72,"&gt;0")+COUNTIFS('MI F'!$D$5:$D$72,CLUBS!$B23,'MI F'!$S$5:$S$72,"&gt;0")+COUNTIFS('MI H'!$D$5:$D$72,CLUBS!$B23,'MI H'!$S$5:$S$72,"&gt;0")+COUNTIFS('CA F'!$D$5:$D$72,CLUBS!$B23,'CA F'!$S$5:$S$72,"&gt;0")+COUNTIFS('CA H'!$D$5:$D$72,CLUBS!$B23,'CA H'!$S$5:$S$72,"&gt;0")+COUNTIFS('JU F'!$D$5:$D$72,CLUBS!$B23,'JU F'!$S$5:$S$72,"&gt;0")+COUNTIFS('JU H'!$D$5:$D$72,CLUBS!$B23,'JU H'!$S$5:$S$72,"&gt;0")</f>
        <v>0</v>
      </c>
      <c r="R7" s="26">
        <f>SUMIF('MP F'!$D$5:$D$72,CLUBS!$B23,'MP F'!$T$5:$T$72)+SUMIF('MP H'!$D$5:$D$72,CLUBS!$B23,'MP H'!$T$5:$T$72)+SUMIF('PO F'!$D$5:$D$72,CLUBS!$B23,'PO F'!$T$5:$T$72)+SUMIF('PO H'!$D$5:$D$72,CLUBS!$B23,'PO H'!$T$5:$T$72)+SUMIF('PU F'!$D$5:$D$72,CLUBS!$B23,'PU F'!$T$5:$T$72)+SUMIF('PU H'!$D$5:$D$72,CLUBS!$B23,'PU H'!$T$5:$T$72)+SUMIF('BE F'!$D$5:$D$72,CLUBS!$B23,'BE F'!$T$5:$T$72)+SUMIF('BE H'!$D$5:$D$72,CLUBS!$B23,'BE H'!$T$5:$T$72)+SUMIF('MI F'!$D$5:$D$72,CLUBS!$B23,'MI F'!$T$5:$T$72)+SUMIF('MI H'!$D$5:$D$72,CLUBS!$B23,'MI H'!$T$5:$T$72)+SUMIF('CA F'!$D$5:$D$72,CLUBS!$B23,'CA F'!$T$5:$T$72)+SUMIF('CA H'!$D$5:$D$72,CLUBS!$B23,'CA H'!$T$5:$T$72)+SUMIF('JU F'!$D$5:$D$72,CLUBS!$B23,'JU F'!$T$5:$T$72)+SUMIF('JU H'!$D$5:$D$72,CLUBS!$B23,'JU H'!$T$5:$T$72)</f>
        <v>0</v>
      </c>
      <c r="S7" s="26">
        <f>COUNTIFS('MP F'!$D$5:$D$72,CLUBS!$B23,'MP F'!$U$5:$U$72,"&gt;0")+COUNTIFS('MP H'!$D$5:$D$72,CLUBS!$B23,'MP H'!$U$5:$U$72,"&gt;0")+COUNTIFS('PO F'!$D$5:$D$72,CLUBS!$B23,'PO F'!$U$5:$U$72,"&gt;0")+COUNTIFS('PO H'!$D$5:$D$72,CLUBS!$B23,'PO H'!$U$5:$U$72,"&gt;0")+COUNTIFS('PU F'!$D$5:$D$72,CLUBS!$B23,'PU F'!$U$5:$U$72,"&gt;0")+COUNTIFS('PU H'!$D$5:$D$72,CLUBS!$B23,'PU H'!$U$5:$U$72,"&gt;0")+COUNTIFS('BE F'!$D$5:$D$72,CLUBS!$B23,'BE F'!$U$5:$U$72,"&gt;0")+COUNTIFS('BE H'!$D$5:$D$72,CLUBS!$B23,'BE H'!$U$5:$U$72,"&gt;0")+COUNTIFS('MI F'!$D$5:$D$72,CLUBS!$B23,'MI F'!$U$5:$U$72,"&gt;0")+COUNTIFS('MI H'!$D$5:$D$72,CLUBS!$B23,'MI H'!$U$5:$U$72,"&gt;0")+COUNTIFS('CA F'!$D$5:$D$72,CLUBS!$B23,'CA F'!$U$5:$U$72,"&gt;0")+COUNTIFS('CA H'!$D$5:$D$72,CLUBS!$B23,'CA H'!$U$5:$U$72,"&gt;0")+COUNTIFS('JU F'!$D$5:$D$72,CLUBS!$B23,'JU F'!$U$5:$U$72,"&gt;0")+COUNTIFS('JU H'!$D$5:$D$72,CLUBS!$B23,'JU H'!$U$5:$U$72,"&gt;0")</f>
        <v>0</v>
      </c>
      <c r="T7" s="26">
        <f>SUMIF('MP F'!$D$5:$D$72,CLUBS!$B23,'MP F'!$V$5:$V$72)+SUMIF('MP H'!$D$5:$D$72,CLUBS!$B23,'MP H'!$V$5:$V$72)+SUMIF('PO F'!$D$5:$D$72,CLUBS!$B23,'PO F'!$V$5:$V$72)+SUMIF('PO H'!$D$5:$D$72,CLUBS!$B23,'PO H'!$V$5:$V$72)+SUMIF('PU F'!$D$5:$D$72,CLUBS!$B23,'PU F'!$V$5:$V$72)+SUMIF('PU H'!$D$5:$D$72,CLUBS!$B23,'PU H'!$V$5:$V$72)+SUMIF('BE F'!$D$5:$D$72,CLUBS!$B23,'BE F'!$V$5:$V$72)+SUMIF('BE H'!$D$5:$D$72,CLUBS!$B23,'BE H'!$V$5:$V$72)+SUMIF('MI F'!$D$5:$D$72,CLUBS!$B23,'MI F'!$V$5:$V$72)+SUMIF('MI H'!$D$5:$D$72,CLUBS!$B23,'MI H'!$V$5:$V$72)+SUMIF('CA F'!$D$5:$D$72,CLUBS!$B23,'CA F'!$V$5:$V$72)+SUMIF('CA H'!$D$5:$D$72,CLUBS!$B23,'CA H'!$V$5:$V$72)+SUMIF('JU F'!$D$5:$D$72,CLUBS!$B23,'JU F'!$V$5:$V$72)+SUMIF('JU H'!$D$5:$D$72,CLUBS!$B23,'JU H'!$V$5:$V$72)</f>
        <v>0</v>
      </c>
      <c r="U7" s="26">
        <f>COUNTIFS('MP F'!$D$5:$D$72,CLUBS!$B23,'MP F'!$W$5:$W$72,"&gt;0")+COUNTIFS('MP H'!$D$5:$D$72,CLUBS!$B23,'MP H'!$W$5:$W$72,"&gt;0")+COUNTIFS('PO F'!$D$5:$D$72,CLUBS!$B23,'PO F'!$W$5:$W$72,"&gt;0")+COUNTIFS('PO H'!$D$5:$D$72,CLUBS!$B23,'PO H'!$W$5:$W$72,"&gt;0")+COUNTIFS('PU F'!$D$5:$D$72,CLUBS!$B23,'PU F'!$W$5:$W$72,"&gt;0")+COUNTIFS('PU H'!$D$5:$D$72,CLUBS!$B23,'PU H'!$W$5:$W$72,"&gt;0")+COUNTIFS('BE F'!$D$5:$D$72,CLUBS!$B23,'BE F'!$W$5:$W$72,"&gt;0")+COUNTIFS('BE H'!$D$5:$D$72,CLUBS!$B23,'BE H'!$W$5:$W$72,"&gt;0")+COUNTIFS('MI F'!$D$5:$D$72,CLUBS!$B23,'MI F'!$W$5:$W$72,"&gt;0")+COUNTIFS('MI H'!$D$5:$D$72,CLUBS!$B23,'MI H'!$W$5:$W$72,"&gt;0")+COUNTIFS('CA F'!$D$5:$D$72,CLUBS!$B23,'CA F'!$W$5:$W$72,"&gt;0")+COUNTIFS('CA H'!$D$5:$D$72,CLUBS!$B23,'CA H'!$W$5:$W$72,"&gt;0")+COUNTIFS('JU F'!$D$5:$D$72,CLUBS!$B23,'JU F'!$W$5:$W$72,"&gt;0")+COUNTIFS('JU H'!$D$5:$D$72,CLUBS!$B23,'JU H'!$W$5:$W$72,"&gt;0")</f>
        <v>0</v>
      </c>
      <c r="V7" s="26">
        <f>SUMIF('MP F'!$D$5:$D$72,CLUBS!$B23,'MP F'!$X$5:$X$72)+SUMIF('MP H'!$D$5:$D$72,CLUBS!$B23,'MP H'!$X$5:$X$72)+SUMIF('PO F'!$D$5:$D$72,CLUBS!$B23,'PO F'!$X$5:$X$72)+SUMIF('PO H'!$D$5:$D$72,CLUBS!$B23,'PO H'!$X$5:$X$72)+SUMIF('PU F'!$D$5:$D$72,CLUBS!$B23,'PU F'!$X$5:$X$72)+SUMIF('PU H'!$D$5:$D$72,CLUBS!$B23,'PU H'!$X$5:$X$72)+SUMIF('BE F'!$D$5:$D$72,CLUBS!$B23,'BE F'!$X$5:$X$72)+SUMIF('BE H'!$D$5:$D$72,CLUBS!$B23,'BE H'!$X$5:$X$72)+SUMIF('MI F'!$D$5:$D$72,CLUBS!$B23,'MI F'!$X$5:$X$72)+SUMIF('MI H'!$D$5:$D$72,CLUBS!$B23,'MI H'!$X$5:$X$72)+SUMIF('CA F'!$D$5:$D$72,CLUBS!$B23,'CA F'!$X$5:$X$72)+SUMIF('CA H'!$D$5:$D$72,CLUBS!$B23,'CA H'!$X$5:$X$72)+SUMIF('JU F'!$D$5:$D$72,CLUBS!$B23,'JU F'!$X$5:$X$72)+SUMIF('JU H'!$D$5:$D$72,CLUBS!$B23,'JU H'!$X$5:$X$72)</f>
        <v>0</v>
      </c>
      <c r="W7" s="26">
        <f>COUNTIFS('MP F'!$D$5:$D$72,CLUBS!$B23,'MP F'!$Y$5:$Y$72,"&gt;0")+COUNTIFS('MP H'!$D$5:$D$72,CLUBS!$B23,'MP H'!$Y$5:$Y$72,"&gt;0")+COUNTIFS('PO F'!$D$5:$D$72,CLUBS!$B23,'PO F'!$Y$5:$Y$72,"&gt;0")+COUNTIFS('PO H'!$D$5:$D$72,CLUBS!$B23,'PO H'!$Y$5:$Y$72,"&gt;0")+COUNTIFS('PU F'!$D$5:$D$72,CLUBS!$B23,'PU F'!$Y$5:$Y$72,"&gt;0")+COUNTIFS('PU H'!$D$5:$D$72,CLUBS!$B23,'PU H'!$Y$5:$Y$72,"&gt;0")+COUNTIFS('BE F'!$D$5:$D$72,CLUBS!$B23,'BE F'!$Y$5:$Y$72,"&gt;0")+COUNTIFS('BE H'!$D$5:$D$72,CLUBS!$B23,'BE H'!$Y$5:$Y$72,"&gt;0")+COUNTIFS('MI F'!$D$5:$D$72,CLUBS!$B23,'MI F'!$Y$5:$Y$72,"&gt;0")+COUNTIFS('MI H'!$D$5:$D$72,CLUBS!$B23,'MI H'!$Y$5:$Y$72,"&gt;0")+COUNTIFS('CA F'!$D$5:$D$72,CLUBS!$B23,'CA F'!$Y$5:$Y$72,"&gt;0")+COUNTIFS('CA H'!$D$5:$D$72,CLUBS!$B23,'CA H'!$Y$5:$Y$72,"&gt;0")+COUNTIFS('JU F'!$D$5:$D$72,CLUBS!$B23,'JU F'!$Y$5:$Y$72,"&gt;0")+COUNTIFS('JU H'!$D$5:$D$72,CLUBS!$B23,'JU H'!$Y$5:$Y$72,"&gt;0")</f>
        <v>0</v>
      </c>
      <c r="X7" s="26">
        <f>SUMIF('MP F'!$D$5:$D$72,CLUBS!$B23,'MP F'!$Z$5:$Z$72)+SUMIF('MP H'!$D$5:$D$72,CLUBS!$B23,'MP H'!$Z$5:$Z$72)+SUMIF('PO F'!$D$5:$D$72,CLUBS!$B23,'PO F'!$Z$5:$Z$72)+SUMIF('PO H'!$D$5:$D$72,CLUBS!$B23,'PO H'!$Z$5:$Z$72)+SUMIF('PU F'!$D$5:$D$72,CLUBS!$B23,'PU F'!$Z$5:$Z$72)+SUMIF('PU H'!$D$5:$D$72,CLUBS!$B23,'PU H'!$Z$5:$Z$72)+SUMIF('BE F'!$D$5:$D$72,CLUBS!$B23,'BE F'!$Z$5:$Z$72)+SUMIF('BE H'!$D$5:$D$72,CLUBS!$B23,'BE H'!$Z$5:$Z$72)+SUMIF('MI F'!$D$5:$D$72,CLUBS!$B23,'MI F'!$Z$5:$Z$72)+SUMIF('MI H'!$D$5:$D$72,CLUBS!$B23,'MI H'!$Z$5:$Z$72)+SUMIF('CA F'!$D$5:$D$72,CLUBS!$B23,'CA F'!$Z$5:$Z$72)+SUMIF('CA H'!$D$5:$D$72,CLUBS!$B23,'CA H'!$Z$5:$Z$72)+SUMIF('JU F'!$D$5:$D$72,CLUBS!$B23,'JU F'!$Z$5:$Z$72)+SUMIF('JU H'!$D$5:$D$72,CLUBS!$B23,'JU H'!$Z$5:$Z$72)</f>
        <v>0</v>
      </c>
      <c r="Y7" s="26">
        <f>COUNTIFS('MP F'!$D$5:$D$72,CLUBS!$B23,'MP F'!$AA$5:$AA$72,"&gt;0")+COUNTIFS('MP H'!$D$5:$D$72,CLUBS!$B23,'MP H'!$AA$5:$AA$72,"&gt;0")+COUNTIFS('PO F'!$D$5:$D$72,CLUBS!$B23,'PO F'!$AA$5:$AA$72,"&gt;0")+COUNTIFS('PO H'!$D$5:$D$72,CLUBS!$B23,'PO H'!$AA$5:$AA$72,"&gt;0")+COUNTIFS('PU F'!$D$5:$D$72,CLUBS!$B23,'PU F'!$AA$5:$AA$72,"&gt;0")+COUNTIFS('PU H'!$D$5:$D$72,CLUBS!$B23,'PU H'!$AA$5:$AA$72,"&gt;0")+COUNTIFS('BE F'!$D$5:$D$72,CLUBS!$B23,'BE F'!$AA$5:$AA$72,"&gt;0")+COUNTIFS('BE H'!$D$5:$D$72,CLUBS!$B23,'BE H'!$AA$5:$AA$72,"&gt;0")+COUNTIFS('MI F'!$D$5:$D$72,CLUBS!$B23,'MI F'!$AA$5:$AA$72,"&gt;0")+COUNTIFS('MI H'!$D$5:$D$72,CLUBS!$B23,'MI H'!$AA$5:$AA$72,"&gt;0")+COUNTIFS('CA F'!$D$5:$D$72,CLUBS!$B23,'CA F'!$AA$5:$AA$72,"&gt;0")+COUNTIFS('CA H'!$D$5:$D$72,CLUBS!$B23,'CA H'!$AA$5:$AA$72,"&gt;0")+COUNTIFS('JU F'!$D$5:$D$72,CLUBS!$B23,'JU F'!$AA$5:$AA$72,"&gt;0")+COUNTIFS('JU H'!$D$5:$D$72,CLUBS!$B23,'JU H'!$AA$5:$AA$72,"&gt;0")</f>
        <v>0</v>
      </c>
      <c r="Z7" s="26">
        <f>SUMIF('MP F'!$D$5:$D$72,CLUBS!$B23,'MP F'!$AB$5:$AB$72)+SUMIF('MP H'!$D$5:$D$72,CLUBS!$B23,'MP H'!$AB$5:$AB$72)+SUMIF('PO F'!$D$5:$D$72,CLUBS!$B23,'PO F'!$AB$5:$AB$72)+SUMIF('PO H'!$D$5:$D$72,CLUBS!$B23,'PO H'!$AB$5:$AB$72)+SUMIF('PU F'!$D$5:$D$72,CLUBS!$B23,'PU F'!$AB$5:$AB$72)+SUMIF('PU H'!$D$5:$D$72,CLUBS!$B23,'PU H'!$AB$5:$AB$72)+SUMIF('BE F'!$D$5:$D$72,CLUBS!$B23,'BE F'!$AB$5:$AB$72)+SUMIF('BE H'!$D$5:$D$72,CLUBS!$B23,'BE H'!$AB$5:$AB$72)+SUMIF('MI F'!$D$5:$D$72,CLUBS!$B23,'MI F'!$AB$5:$AB$72)+SUMIF('MI H'!$D$5:$D$72,CLUBS!$B23,'MI H'!$AB$5:$AB$72)+SUMIF('CA F'!$D$5:$D$72,CLUBS!$B23,'CA F'!$AB$5:$AB$72)+SUMIF('CA H'!$D$5:$D$72,CLUBS!$B23,'CA H'!$AB$5:$AB$72)+SUMIF('JU F'!$D$5:$D$72,CLUBS!$B23,'JU F'!$AB$5:$AB$72)+SUMIF('JU H'!$D$5:$D$72,CLUBS!$B23,'JU H'!$AB$5:$AB$72)</f>
        <v>0</v>
      </c>
      <c r="AA7" s="26">
        <f>COUNTIFS('MP F'!$D$5:$D$72,CLUBS!$B23,'MP F'!$AC$5:$AC$72,"&gt;0")+COUNTIFS('MP H'!$D$5:$D$72,CLUBS!$B23,'MP H'!$AC$5:$AC$72,"&gt;0")+COUNTIFS('PO F'!$D$5:$D$72,CLUBS!$B23,'PO F'!$AC$5:$AC$72,"&gt;0")+COUNTIFS('PO H'!$D$5:$D$72,CLUBS!$B23,'PO H'!$AC$5:$AC$72,"&gt;0")+COUNTIFS('PU F'!$D$5:$D$72,CLUBS!$B23,'PU F'!$AC$5:$AC$72,"&gt;0")+COUNTIFS('PU H'!$D$5:$D$72,CLUBS!$B23,'PU H'!$AC$5:$AC$72,"&gt;0")+COUNTIFS('BE F'!$D$5:$D$72,CLUBS!$B23,'BE F'!$AC$5:$AC$72,"&gt;0")+COUNTIFS('BE H'!$D$5:$D$72,CLUBS!$B23,'BE H'!$AC$5:$AC$72,"&gt;0")+COUNTIFS('MI F'!$D$5:$D$72,CLUBS!$B23,'MI F'!$AC$5:$AC$72,"&gt;0")+COUNTIFS('MI H'!$D$5:$D$72,CLUBS!$B23,'MI H'!$AC$5:$AC$72,"&gt;0")+COUNTIFS('CA F'!$D$5:$D$72,CLUBS!$B23,'CA F'!$AC$5:$AC$72,"&gt;0")+COUNTIFS('CA H'!$D$5:$D$72,CLUBS!$B23,'CA H'!$AC$5:$AC$72,"&gt;0")+COUNTIFS('JU F'!$D$5:$D$72,CLUBS!$B23,'JU F'!$AC$5:$AC$72,"&gt;0")+COUNTIFS('JU H'!$D$5:$D$72,CLUBS!$B23,'JU H'!$AC$5:$AC$72,"&gt;0")</f>
        <v>0</v>
      </c>
      <c r="AB7" s="26">
        <f>SUMIF('MP F'!$D$5:$D$72,CLUBS!$B23,'MP F'!$AD$5:$AD$72)+SUMIF('MP H'!$D$5:$D$72,CLUBS!$B23,'MP H'!$AD$5:$AD$72)+SUMIF('PO F'!$D$5:$D$72,CLUBS!$B23,'PO F'!$AD$5:$AD$72)+SUMIF('PO H'!$D$5:$D$72,CLUBS!$B23,'PO H'!$AD$5:$AD$72)+SUMIF('PU F'!$D$5:$D$72,CLUBS!$B23,'PU F'!$AD$5:$AD$72)+SUMIF('PU H'!$D$5:$D$72,CLUBS!$B23,'PU H'!$AD$5:$AD$72)+SUMIF('BE F'!$D$5:$D$72,CLUBS!$B23,'BE F'!$AD$5:$AD$72)+SUMIF('BE H'!$D$5:$D$72,CLUBS!$B23,'BE H'!$AD$5:$AD$72)+SUMIF('MI F'!$D$5:$D$72,CLUBS!$B23,'MI F'!$AD$5:$AD$72)+SUMIF('MI H'!$D$5:$D$72,CLUBS!$B23,'MI H'!$AD$5:$AD$72)+SUMIF('CA F'!$D$5:$D$72,CLUBS!$B23,'CA F'!$AD$5:$AD$72)+SUMIF('CA H'!$D$5:$D$72,CLUBS!$B23,'CA H'!$AD$5:$AD$72)+SUMIF('JU F'!$D$5:$D$72,CLUBS!$B23,'JU F'!$AD$5:$AD$72)+SUMIF('JU H'!$D$5:$D$72,CLUBS!$B23,'JU H'!$AD$5:$AD$72)</f>
        <v>0</v>
      </c>
      <c r="AC7" s="26">
        <f>COUNTIFS('MP F'!$D$5:$D$72,CLUBS!$B23,'MP F'!$AE$5:$AE$72,"&gt;0")+COUNTIFS('MP H'!$D$5:$D$72,CLUBS!$B23,'MP H'!$AE$5:$AE$72,"&gt;0")+COUNTIFS('PO F'!$D$5:$D$72,CLUBS!$B23,'PO F'!$AE$5:$AE$72,"&gt;0")+COUNTIFS('PO H'!$D$5:$D$72,CLUBS!$B23,'PO H'!$AE$5:$AE$72,"&gt;0")+COUNTIFS('PU F'!$D$5:$D$72,CLUBS!$B23,'PU F'!$AE$5:$AE$72,"&gt;0")+COUNTIFS('PU H'!$D$5:$D$72,CLUBS!$B23,'PU H'!$AE$5:$AE$72,"&gt;0")+COUNTIFS('BE F'!$D$5:$D$72,CLUBS!$B23,'BE F'!$AE$5:$AE$72,"&gt;0")+COUNTIFS('BE H'!$D$5:$D$72,CLUBS!$B23,'BE H'!$AE$5:$AE$72,"&gt;0")+COUNTIFS('MI F'!$D$5:$D$72,CLUBS!$B23,'MI F'!$AE$5:$AE$72,"&gt;0")+COUNTIFS('MI H'!$D$5:$D$72,CLUBS!$B23,'MI H'!$AE$5:$AE$72,"&gt;0")+COUNTIFS('CA F'!$D$5:$D$72,CLUBS!$B23,'CA F'!$AE$5:$AE$72,"&gt;0")+COUNTIFS('CA H'!$D$5:$D$72,CLUBS!$B23,'CA H'!$AE$5:$AE$72,"&gt;0")+COUNTIFS('JU F'!$D$5:$D$72,CLUBS!$B23,'JU F'!$AE$5:$AE$72,"&gt;0")+COUNTIFS('JU H'!$D$5:$D$72,CLUBS!$B23,'JU H'!$AE$5:$AE$72,"&gt;0")</f>
        <v>0</v>
      </c>
      <c r="AD7" s="26">
        <f>SUMIF('MP F'!$D$5:$D$72,CLUBS!$B23,'MP F'!$AF$5:$AF$72)+SUMIF('MP H'!$D$5:$D$72,CLUBS!$B23,'MP H'!$AF$5:$AF$72)+SUMIF('PO F'!$D$5:$D$72,CLUBS!$B23,'PO F'!$AF$5:$AF$72)+SUMIF('PO H'!$D$5:$D$72,CLUBS!$B23,'PO H'!$AF$5:$AF$72)+SUMIF('PU F'!$D$5:$D$72,CLUBS!$B23,'PU F'!$AF$5:$AF$72)+SUMIF('PU H'!$D$5:$D$72,CLUBS!$B23,'PU H'!$AF$5:$AF$72)+SUMIF('BE F'!$D$5:$D$72,CLUBS!$B23,'BE F'!$AF$5:$AF$72)+SUMIF('BE H'!$D$5:$D$72,CLUBS!$B23,'BE H'!$AF$5:$AF$72)+SUMIF('MI F'!$D$5:$D$72,CLUBS!$B23,'MI F'!$AF$5:$AF$72)+SUMIF('MI H'!$D$5:$D$72,CLUBS!$B23,'MI H'!$AF$5:$AF$72)+SUMIF('CA F'!$D$5:$D$72,CLUBS!$B23,'CA F'!$AF$5:$AF$72)+SUMIF('CA H'!$D$5:$D$72,CLUBS!$B23,'CA H'!$AF$5:$AF$72)+SUMIF('JU F'!$D$5:$D$72,CLUBS!$B23,'JU F'!$AF$5:$AF$72)+SUMIF('JU H'!$D$5:$D$72,CLUBS!$B23,'JU H'!$AF$5:$AF$72)</f>
        <v>0</v>
      </c>
      <c r="AE7" s="26">
        <f>COUNTIFS('MP F'!$D$5:$D$72,CLUBS!$B23,'MP F'!$AG$5:$AG$72,"&gt;0")+COUNTIFS('MP H'!$D$5:$D$72,CLUBS!$B23,'MP H'!$AG$5:$AG$72,"&gt;0")+COUNTIFS('PO F'!$D$5:$D$72,CLUBS!$B23,'PO F'!$AG$5:$AG$72,"&gt;0")+COUNTIFS('PO H'!$D$5:$D$72,CLUBS!$B23,'PO H'!$AG$5:$AG$72,"&gt;0")+COUNTIFS('PU F'!$D$5:$D$72,CLUBS!$B23,'PU F'!$AG$5:$AG$72,"&gt;0")+COUNTIFS('PU H'!$D$5:$D$72,CLUBS!$B23,'PU H'!$AG$5:$AG$72,"&gt;0")+COUNTIFS('BE F'!$D$5:$D$72,CLUBS!$B23,'BE F'!$AG$5:$AG$72,"&gt;0")+COUNTIFS('BE H'!$D$5:$D$72,CLUBS!$B23,'BE H'!$AG$5:$AG$72,"&gt;0")+COUNTIFS('MI F'!$D$5:$D$72,CLUBS!$B23,'MI F'!$AG$5:$AG$72,"&gt;0")+COUNTIFS('MI H'!$D$5:$D$72,CLUBS!$B23,'MI H'!$AG$5:$AG$72,"&gt;0")+COUNTIFS('CA F'!$D$5:$D$72,CLUBS!$B23,'CA F'!$AG$5:$AG$72,"&gt;0")+COUNTIFS('CA H'!$D$5:$D$72,CLUBS!$B23,'CA H'!$AG$5:$AG$72,"&gt;0")+COUNTIFS('JU F'!$D$5:$D$72,CLUBS!$B23,'JU F'!$AG$5:$AG$72,"&gt;0")+COUNTIFS('JU H'!$D$5:$D$72,CLUBS!$B23,'JU H'!$AG$5:$AG$72,"&gt;0")</f>
        <v>0</v>
      </c>
      <c r="AF7" s="26">
        <f>SUMIF('MP F'!$D$5:$D$72,CLUBS!$B23,'MP F'!$AH$5:$AH$72)+SUMIF('MP H'!$D$5:$D$72,CLUBS!$B23,'MP H'!$AH$5:$AH$72)+SUMIF('PO F'!$D$5:$D$72,CLUBS!$B23,'PO F'!$AH$5:$AH$72)+SUMIF('PO H'!$D$5:$D$72,CLUBS!$B23,'PO H'!$AH$5:$AH$72)+SUMIF('PU F'!$D$5:$D$72,CLUBS!$B23,'PU F'!$AH$5:$AH$72)+SUMIF('PU H'!$D$5:$D$72,CLUBS!$B23,'PU H'!$AH$5:$AH$72)+SUMIF('BE F'!$D$5:$D$72,CLUBS!$B23,'BE F'!$AH$5:$AH$72)+SUMIF('BE H'!$D$5:$D$72,CLUBS!$B23,'BE H'!$AH$5:$AH$72)+SUMIF('MI F'!$D$5:$D$72,CLUBS!$B23,'MI F'!$AH$5:$AH$72)+SUMIF('MI H'!$D$5:$D$72,CLUBS!$B23,'MI H'!$AH$5:$AH$72)+SUMIF('CA F'!$D$5:$D$72,CLUBS!$B23,'CA F'!$AH$5:$AH$72)+SUMIF('CA H'!$D$5:$D$72,CLUBS!$B23,'CA H'!$AH$5:$AH$72)+SUMIF('JU F'!$D$5:$D$72,CLUBS!$B23,'JU F'!$AH$5:$AH$72)+SUMIF('JU H'!$D$5:$D$72,CLUBS!$B23,'JU H'!$AH$5:$AH$72)</f>
        <v>0</v>
      </c>
      <c r="AG7" s="16">
        <f t="shared" si="1"/>
        <v>0</v>
      </c>
      <c r="AH7" s="28">
        <f t="shared" si="2"/>
        <v>0</v>
      </c>
      <c r="AI7" s="29">
        <f t="shared" si="3"/>
        <v>0</v>
      </c>
      <c r="AJ7" s="14">
        <f>COUNTIF('Licenciés Jeunes 2023'!F:F,CLUBS!B23)</f>
        <v>0</v>
      </c>
      <c r="AK7" s="27">
        <f t="shared" si="4"/>
        <v>0</v>
      </c>
    </row>
    <row r="8" spans="1:37" ht="13.5">
      <c r="A8" s="34">
        <f t="shared" si="0"/>
        <v>14</v>
      </c>
      <c r="B8" s="62" t="s">
        <v>22</v>
      </c>
      <c r="C8" s="14">
        <f>COUNTIFS('MP F'!$D$5:$D$72,CLUBS!$B8,'MP F'!$E$5:$E$72,"&gt;0")+COUNTIFS('MP H'!$D$5:$D$72,CLUBS!$B8,'MP H'!$E$5:$E$72,"&gt;0")+COUNTIFS('PO F'!$D$5:$D$72,CLUBS!$B8,'PO F'!$E$5:$E$72,"&gt;0")+COUNTIFS('PO H'!$D$5:$D$72,CLUBS!$B8,'PO H'!$E$5:$E$72,"&gt;0")+COUNTIFS('PU F'!$D$5:$D$72,CLUBS!$B8,'PU F'!$E$5:$E$72,"&gt;0")+COUNTIFS('PU H'!$D$5:$D$72,CLUBS!$B8,'PU H'!$E$5:$E$72,"&gt;0")+COUNTIFS('BE F'!$D$5:$D$72,CLUBS!$B8,'BE F'!$E$5:$E$72,"&gt;0")+COUNTIFS('BE H'!$D$5:$D$72,CLUBS!$B8,'BE H'!$E$5:$E$72,"&gt;0")+COUNTIFS('MI F'!$D$5:$D$72,CLUBS!$B8,'MI F'!$E$5:$E$72,"&gt;0")+COUNTIFS('MI H'!$D$5:$D$72,CLUBS!$B8,'MI H'!$E$5:$E$72,"&gt;0")+COUNTIFS('CA F'!$D$5:$D$72,CLUBS!$B8,'CA F'!$E$5:$E$72,"&gt;0")+COUNTIFS('CA H'!$D$5:$D$72,CLUBS!$B8,'CA H'!$E$5:$E$72,"&gt;0")+COUNTIFS('JU F'!$D$5:$D$72,CLUBS!$B8,'JU F'!$E$5:$E$72,"&gt;0")+COUNTIFS('JU H'!$D$5:$D$72,CLUBS!$B8,'JU H'!$E$5:$E$72,"&gt;0")</f>
        <v>0</v>
      </c>
      <c r="D8" s="27">
        <f>SUMIF('MP F'!$D$5:$D$72,CLUBS!$B8,'MP F'!$F$5:$F$72)+SUMIF('MP H'!$D$5:$D$72,CLUBS!$B8,'MP H'!$F$5:$F$72)+SUMIF('PO F'!$D$5:$D$72,CLUBS!$B8,'PO F'!$F$5:$F$72)+SUMIF('PO H'!$D$5:$D$72,CLUBS!$B8,'PO H'!$F$5:$F$72)+SUMIF('PU F'!$D$5:$D$72,CLUBS!$B8,'PU F'!$F$5:$F$72)+SUMIF('PU H'!$D$5:$D$72,CLUBS!$B8,'PU H'!$F$5:$F$72)+SUMIF('BE F'!$D$5:$D$72,CLUBS!$B8,'BE F'!$F$5:$F$72)+SUMIF('BE H'!$D$5:$D$72,CLUBS!$B8,'BE H'!$F$5:$F$72)+SUMIF('MI F'!$D$5:$D$72,CLUBS!$B8,'MI F'!$F$5:$F$72)+SUMIF('MI H'!$D$5:$D$72,CLUBS!$B8,'MI H'!$F$5:$F$72)+SUMIF('CA F'!$D$5:$D$72,CLUBS!$B8,'CA F'!$F$5:$F$72)+SUMIF('CA H'!$D$5:$D$72,CLUBS!$B8,'CA H'!$F$5:$F$72)+SUMIF('JU F'!$D$5:$D$72,CLUBS!$B8,'JU F'!$F$5:$F$72)+SUMIF('JU H'!$D$5:$D$72,CLUBS!$B8,'JU H'!$F$5:$F$72)</f>
        <v>0</v>
      </c>
      <c r="E8" s="38">
        <f>COUNTIFS('MP F'!$D$5:$D$72,CLUBS!$B8,'MP F'!$G$5:$G$72,"&gt;0")+COUNTIFS('MP H'!$D$5:$D$72,CLUBS!$B8,'MP H'!$G$5:$G$72,"&gt;0")+COUNTIFS('PO F'!$D$5:$D$72,CLUBS!$B8,'PO F'!$G$5:$G$72,"&gt;0")+COUNTIFS('PO H'!$D$5:$D$72,CLUBS!$B8,'PO H'!$G$5:$G$72,"&gt;0")+COUNTIFS('PU F'!$D$5:$D$72,CLUBS!$B8,'PU F'!$G$5:$G$72,"&gt;0")+COUNTIFS('PU H'!$D$5:$D$72,CLUBS!$B8,'PU H'!$G$5:$G$72,"&gt;0")+COUNTIFS('BE F'!$D$5:$D$72,CLUBS!$B8,'BE F'!$G$5:$G$72,"&gt;0")+COUNTIFS('BE H'!$D$5:$D$72,CLUBS!$B8,'BE H'!$G$5:$G$72,"&gt;0")+COUNTIFS('MI F'!$D$5:$D$72,CLUBS!$B8,'MI F'!$G$5:$G$72,"&gt;0")+COUNTIFS('MI H'!$D$5:$D$72,CLUBS!$B8,'MI H'!$G$5:$G$72,"&gt;0")+COUNTIFS('CA F'!$D$5:$D$72,CLUBS!$B8,'CA F'!$G$5:$G$72,"&gt;0")+COUNTIFS('CA H'!$D$5:$D$72,CLUBS!$B8,'CA H'!$G$5:$G$72,"&gt;0")+COUNTIFS('JU F'!$D$5:$D$72,CLUBS!$B8,'JU F'!$G$5:$G$72,"&gt;0")+COUNTIFS('JU H'!$D$5:$D$72,CLUBS!$B8,'JU H'!$G$5:$G$72,"&gt;0")</f>
        <v>2</v>
      </c>
      <c r="F8" s="58">
        <f>SUMIF('MP F'!$D$5:$D$72,CLUBS!$B8,'MP F'!$H$5:$H$72)+SUMIF('MP H'!$D$5:$D$72,CLUBS!$B8,'MP H'!$H$5:$H$72)+SUMIF('PO F'!$D$5:$D$72,CLUBS!$B8,'PO F'!$H$5:$H$72)+SUMIF('PO H'!$D$5:$D$72,CLUBS!$B8,'PO H'!$H$5:$H$72)+SUMIF('PU F'!$D$5:$D$72,CLUBS!$B8,'PU F'!$H$5:$H$72)+SUMIF('PU H'!$D$5:$D$72,CLUBS!$B8,'PU H'!$H$5:$H$72)+SUMIF('BE F'!$D$5:$D$72,CLUBS!$B8,'BE F'!$H$5:$H$72)+SUMIF('BE H'!$D$5:$D$72,CLUBS!$B8,'BE H'!$H$5:$H$72)+SUMIF('MI F'!$D$5:$D$72,CLUBS!$B8,'MI F'!$H$5:$H$72)+SUMIF('MI H'!$D$5:$D$72,CLUBS!$B8,'MI H'!$H$5:$H$72)+SUMIF('CA F'!$D$5:$D$72,CLUBS!$B8,'CA F'!$H$5:$H$72)+SUMIF('CA H'!$D$5:$D$72,CLUBS!$B8,'CA H'!$H$5:$H$72)+SUMIF('JU F'!$D$5:$D$72,CLUBS!$B8,'JU F'!$H$5:$H$72)+SUMIF('JU H'!$D$5:$D$72,CLUBS!$B8,'JU H'!$H$5:$H$72)</f>
        <v>67.5</v>
      </c>
      <c r="G8" s="14">
        <f>COUNTIFS('MP F'!$D$5:$D$72,CLUBS!$B8,'MP F'!$I$5:$I$72,"&gt;0")+COUNTIFS('MP H'!$D$5:$D$72,CLUBS!$B8,'MP H'!$I$5:$I$72,"&gt;0")+COUNTIFS('PO F'!$D$5:$D$72,CLUBS!$B8,'PO F'!$I$5:$I$72,"&gt;0")+COUNTIFS('PO H'!$D$5:$D$72,CLUBS!$B8,'PO H'!$I$5:$I$72,"&gt;0")+COUNTIFS('PU F'!$D$5:$D$72,CLUBS!$B8,'PU F'!$I$5:$I$72,"&gt;0")+COUNTIFS('PU H'!$D$5:$D$72,CLUBS!$B8,'PU H'!$I$5:$I$72,"&gt;0")+COUNTIFS('BE F'!$D$5:$D$72,CLUBS!$B8,'BE F'!$I$5:$I$72,"&gt;0")+COUNTIFS('BE H'!$D$5:$D$72,CLUBS!$B8,'BE H'!$I$5:$I$72,"&gt;0")+COUNTIFS('MI F'!$D$5:$D$72,CLUBS!$B8,'MI F'!$I$5:$I$72,"&gt;0")+COUNTIFS('MI H'!$D$5:$D$72,CLUBS!$B8,'MI H'!$I$5:$I$72,"&gt;0")+COUNTIFS('CA F'!$D$5:$D$72,CLUBS!$B8,'CA F'!$I$5:$I$72,"&gt;0")+COUNTIFS('CA H'!$D$5:$D$72,CLUBS!$B8,'CA H'!$I$5:$I$72,"&gt;0")+COUNTIFS('JU F'!$D$5:$D$72,CLUBS!$B8,'JU F'!$I$5:$I$72,"&gt;0")+COUNTIFS('JU H'!$D$5:$D$72,CLUBS!$B8,'JU H'!$I$5:$I$72,"&gt;0")</f>
        <v>0</v>
      </c>
      <c r="H8" s="26">
        <f>SUMIF('MP F'!$D$5:$D$72,CLUBS!$B8,'MP F'!$J$5:$J$72)+SUMIF('MP H'!$D$5:$D$72,CLUBS!$B8,'MP H'!$J$5:$J$72)+SUMIF('PO F'!$D$5:$D$72,CLUBS!$B8,'PO F'!$J$5:$J$72)+SUMIF('PO H'!$D$5:$D$72,CLUBS!$B8,'PO H'!$J$5:$J$72)+SUMIF('PU F'!$D$5:$D$72,CLUBS!$B8,'PU F'!$J$5:$J$72)+SUMIF('PU H'!$D$5:$D$72,CLUBS!$B8,'PU H'!$J$5:$J$72)+SUMIF('BE F'!$D$5:$D$72,CLUBS!$B8,'BE F'!$J$5:$J$72)+SUMIF('BE H'!$D$5:$D$72,CLUBS!$B8,'BE H'!$J$5:$J$72)+SUMIF('MI F'!$D$5:$D$72,CLUBS!$B8,'MI F'!$J$5:$J$72)+SUMIF('MI H'!$D$5:$D$72,CLUBS!$B8,'MI H'!$J$5:$J$72)+SUMIF('CA F'!$D$5:$D$72,CLUBS!$B8,'CA F'!$J$5:$J$72)+SUMIF('CA H'!$D$5:$D$72,CLUBS!$B8,'CA H'!$J$5:$J$72)+SUMIF('JU F'!$D$5:$D$72,CLUBS!$B8,'JU F'!$J$5:$J$72)+SUMIF('JU H'!$D$5:$D$72,CLUBS!$B8,'JU H'!$J$5:$J$72)</f>
        <v>0</v>
      </c>
      <c r="I8" s="38">
        <f>COUNTIFS('MP F'!$D$5:$D$72,CLUBS!$B8,'MP F'!$K$5:$K$72,"&gt;0")+COUNTIFS('MP H'!$D$5:$D$72,CLUBS!$B8,'MP H'!$K$5:$K$72,"&gt;0")+COUNTIFS('PO F'!$D$5:$D$72,CLUBS!$B8,'PO F'!$K$5:$K$72,"&gt;0")+COUNTIFS('PO H'!$D$5:$D$72,CLUBS!$B8,'PO H'!$K$5:$K$72,"&gt;0")+COUNTIFS('PU F'!$D$5:$D$72,CLUBS!$B8,'PU F'!$K$5:$K$72,"&gt;0")+COUNTIFS('PU H'!$D$5:$D$72,CLUBS!$B8,'PU H'!$K$5:$K$72,"&gt;0")+COUNTIFS('BE F'!$D$5:$D$72,CLUBS!$B8,'BE F'!$K$5:$K$72,"&gt;0")+COUNTIFS('BE H'!$D$5:$D$72,CLUBS!$B8,'BE H'!$K$5:$K$72,"&gt;0")+COUNTIFS('MI F'!$D$5:$D$72,CLUBS!$B8,'MI F'!$K$5:$K$72,"&gt;0")+COUNTIFS('MI H'!$D$5:$D$72,CLUBS!$B8,'MI H'!$K$5:$K$72,"&gt;0")+COUNTIFS('CA F'!$D$5:$D$72,CLUBS!$B8,'CA F'!$K$5:$K$72,"&gt;0")+COUNTIFS('CA H'!$D$5:$D$72,CLUBS!$B8,'CA H'!$K$5:$K$72,"&gt;0")+COUNTIFS('JU F'!$D$5:$D$72,CLUBS!$B8,'JU F'!$K$5:$K$72,"&gt;0")+COUNTIFS('JU H'!$D$5:$D$72,CLUBS!$B8,'JU H'!$K$5:$K$72,"&gt;0")</f>
        <v>0</v>
      </c>
      <c r="J8" s="38">
        <f>SUMIF('MP F'!$D$5:$D$72,CLUBS!$B8,'MP F'!$L$5:$L$72)+SUMIF('MP H'!$D$5:$D$72,CLUBS!$B8,'MP H'!$L$5:$L$72)+SUMIF('PO F'!$D$5:$D$72,CLUBS!$B8,'PO F'!$L$5:$L$72)+SUMIF('PO H'!$D$5:$D$72,CLUBS!$B8,'PO H'!$L$5:$L$72)+SUMIF('PU F'!$D$5:$D$72,CLUBS!$B8,'PU F'!$L$5:$L$72)+SUMIF('PU H'!$D$5:$D$72,CLUBS!$B8,'PU H'!$L$5:$L$72)+SUMIF('BE F'!$D$5:$D$72,CLUBS!$B8,'BE F'!$L$5:$L$72)+SUMIF('BE H'!$D$5:$D$72,CLUBS!$B8,'BE H'!$L$5:$L$72)+SUMIF('MI F'!$D$5:$D$72,CLUBS!$B8,'MI F'!$L$5:$L$72)+SUMIF('MI H'!$D$5:$D$72,CLUBS!$B8,'MI H'!$L$5:$L$72)+SUMIF('CA F'!$D$5:$D$72,CLUBS!$B8,'CA F'!$L$5:$L$72)+SUMIF('CA H'!$D$5:$D$72,CLUBS!$B8,'CA H'!$L$5:$L$72)+SUMIF('JU F'!$D$5:$D$72,CLUBS!$B8,'JU F'!$L$5:$L$72)+SUMIF('JU H'!$D$5:$D$72,CLUBS!$B8,'JU H'!$L$5:$L$72)</f>
        <v>0</v>
      </c>
      <c r="K8" s="26">
        <f>COUNTIFS('MP F'!$D$5:$D$72,CLUBS!$B8,'MP F'!$M$5:$M$72,"&gt;0")+COUNTIFS('MP H'!$D$5:$D$72,CLUBS!$B8,'MP H'!$M$5:$M$72,"&gt;0")+COUNTIFS('PO F'!$D$5:$D$72,CLUBS!$B8,'PO F'!$M$5:$M$72,"&gt;0")+COUNTIFS('PO H'!$D$5:$D$72,CLUBS!$B8,'PO H'!$M$5:$M$72,"&gt;0")+COUNTIFS('PU F'!$D$5:$D$72,CLUBS!$B8,'PU F'!$M$5:$M$72,"&gt;0")+COUNTIFS('PU H'!$D$5:$D$72,CLUBS!$B8,'PU H'!$M$5:$M$72,"&gt;0")+COUNTIFS('BE F'!$D$5:$D$72,CLUBS!$B8,'BE F'!$M$5:$M$72,"&gt;0")+COUNTIFS('BE H'!$D$5:$D$72,CLUBS!$B8,'BE H'!$M$5:$M$72,"&gt;0")+COUNTIFS('MI F'!$D$5:$D$72,CLUBS!$B8,'MI F'!$M$5:$M$72,"&gt;0")+COUNTIFS('MI H'!$D$5:$D$72,CLUBS!$B8,'MI H'!$M$5:$M$72,"&gt;0")+COUNTIFS('CA F'!$D$5:$D$72,CLUBS!$B8,'CA F'!$M$5:$M$72,"&gt;0")+COUNTIFS('CA H'!$D$5:$D$72,CLUBS!$B8,'CA H'!$M$5:$M$72,"&gt;0")+COUNTIFS('JU F'!$D$5:$D$72,CLUBS!$B8,'JU F'!$M$5:$M$72,"&gt;0")+COUNTIFS('JU H'!$D$5:$D$72,CLUBS!$B8,'JU H'!$M$5:$M$72,"&gt;0")</f>
        <v>0</v>
      </c>
      <c r="L8" s="26">
        <f>SUMIF('MP F'!$D$5:$D$72,CLUBS!$B8,'MP F'!$N$5:$N$72)+SUMIF('MP H'!$D$5:$D$72,CLUBS!$B8,'MP H'!$N$5:$N$72)+SUMIF('PO F'!$D$5:$D$72,CLUBS!$B8,'PO F'!$N$5:$N$72)+SUMIF('PO H'!$D$5:$D$72,CLUBS!$B8,'PO H'!$N$5:$N$72)+SUMIF('PU F'!$D$5:$D$72,CLUBS!$B8,'PU F'!$N$5:$N$72)+SUMIF('PU H'!$D$5:$D$72,CLUBS!$B8,'PU H'!$N$5:$N$72)+SUMIF('BE F'!$D$5:$D$72,CLUBS!$B8,'BE F'!$N$5:$N$72)+SUMIF('BE H'!$D$5:$D$72,CLUBS!$B8,'BE H'!$N$5:$N$72)+SUMIF('MI F'!$D$5:$D$72,CLUBS!$B8,'MI F'!$N$5:$N$72)+SUMIF('MI H'!$D$5:$D$72,CLUBS!$B8,'MI H'!$N$5:$N$72)+SUMIF('CA F'!$D$5:$D$72,CLUBS!$B8,'CA F'!$N$5:$N$72)+SUMIF('CA H'!$D$5:$D$72,CLUBS!$B8,'CA H'!$N$5:$N$72)+SUMIF('JU F'!$D$5:$D$72,CLUBS!$B8,'JU F'!$N$5:$N$72)+SUMIF('JU H'!$D$5:$D$72,CLUBS!$B8,'JU H'!$N$5:$N$72)</f>
        <v>0</v>
      </c>
      <c r="M8" s="26">
        <f>COUNTIFS('MP F'!$D$5:$D$72,CLUBS!$B8,'MP F'!$O$5:$O$72,"&gt;0")+COUNTIFS('MP H'!$D$5:$D$72,CLUBS!$B8,'MP H'!$O$5:$O$72,"&gt;0")+COUNTIFS('PO F'!$D$5:$D$72,CLUBS!$B8,'PO F'!$O$5:$O$72,"&gt;0")+COUNTIFS('PO H'!$D$5:$D$72,CLUBS!$B8,'PO H'!$O$5:$O$72,"&gt;0")+COUNTIFS('PU F'!$D$5:$D$72,CLUBS!$B8,'PU F'!$O$5:$O$72,"&gt;0")+COUNTIFS('PU H'!$D$5:$D$72,CLUBS!$B8,'PU H'!$O$5:$O$72,"&gt;0")+COUNTIFS('BE F'!$D$5:$D$72,CLUBS!$B8,'BE F'!$O$5:$O$72,"&gt;0")+COUNTIFS('BE H'!$D$5:$D$72,CLUBS!$B8,'BE H'!$O$5:$O$72,"&gt;0")+COUNTIFS('MI F'!$D$5:$D$72,CLUBS!$B8,'MI F'!$O$5:$O$72,"&gt;0")+COUNTIFS('MI H'!$D$5:$D$72,CLUBS!$B8,'MI H'!$O$5:$O$72,"&gt;0")+COUNTIFS('CA F'!$D$5:$D$72,CLUBS!$B8,'CA F'!$O$5:$O$72,"&gt;0")+COUNTIFS('CA H'!$D$5:$D$72,CLUBS!$B8,'CA H'!$O$5:$O$72,"&gt;0")+COUNTIFS('JU F'!$D$5:$D$72,CLUBS!$B8,'JU F'!$O$5:$O$72,"&gt;0")+COUNTIFS('JU H'!$D$5:$D$72,CLUBS!$B8,'JU H'!$O$5:$O$72,"&gt;0")</f>
        <v>0</v>
      </c>
      <c r="N8" s="26">
        <f>SUMIF('MP F'!$D$5:$D$72,CLUBS!$B8,'MP F'!$P$5:$P$72)+SUMIF('MP H'!$D$5:$D$72,CLUBS!$B8,'MP H'!$P$5:$P$72)+SUMIF('PO F'!$D$5:$D$72,CLUBS!$B8,'PO F'!$P$5:$P$72)+SUMIF('PO H'!$D$5:$D$72,CLUBS!$B8,'PO H'!$P$5:$P$72)+SUMIF('PU F'!$D$5:$D$72,CLUBS!$B8,'PU F'!$P$5:$P$72)+SUMIF('PU H'!$D$5:$D$72,CLUBS!$B8,'PU H'!$P$5:$P$72)+SUMIF('BE F'!$D$5:$D$72,CLUBS!$B8,'BE F'!$P$5:$P$72)+SUMIF('BE H'!$D$5:$D$72,CLUBS!$B8,'BE H'!$P$5:$P$72)+SUMIF('MI F'!$D$5:$D$72,CLUBS!$B8,'MI F'!$P$5:$P$72)+SUMIF('MI H'!$D$5:$D$72,CLUBS!$B8,'MI H'!$P$5:$P$72)+SUMIF('CA F'!$D$5:$D$72,CLUBS!$B8,'CA F'!$P$5:$P$72)+SUMIF('CA H'!$D$5:$D$72,CLUBS!$B8,'CA H'!$P$5:$P$72)+SUMIF('JU F'!$D$5:$D$72,CLUBS!$B8,'JU F'!$P$5:$P$72)+SUMIF('JU H'!$D$5:$D$72,CLUBS!$B8,'JU H'!$P$5:$P$72)</f>
        <v>0</v>
      </c>
      <c r="O8" s="26">
        <f>COUNTIFS('MP F'!$D$5:$D$72,CLUBS!$B8,'MP F'!$Q$5:$Q$72,"&gt;0")+COUNTIFS('MP H'!$D$5:$D$72,CLUBS!$B8,'MP H'!$Q$5:$Q$72,"&gt;0")+COUNTIFS('PO F'!$D$5:$D$72,CLUBS!$B8,'PO F'!$Q$5:$Q$72,"&gt;0")+COUNTIFS('PO H'!$D$5:$D$72,CLUBS!$B8,'PO H'!$Q$5:$Q$72,"&gt;0")+COUNTIFS('PU F'!$D$5:$D$72,CLUBS!$B8,'PU F'!$Q$5:$Q$72,"&gt;0")+COUNTIFS('PU H'!$D$5:$D$72,CLUBS!$B8,'PU H'!$Q$5:$Q$72,"&gt;0")+COUNTIFS('BE F'!$D$5:$D$72,CLUBS!$B8,'BE F'!$Q$5:$Q$72,"&gt;0")+COUNTIFS('BE H'!$D$5:$D$72,CLUBS!$B8,'BE H'!$Q$5:$Q$72,"&gt;0")+COUNTIFS('MI F'!$D$5:$D$72,CLUBS!$B8,'MI F'!$Q$5:$Q$72,"&gt;0")+COUNTIFS('MI H'!$D$5:$D$72,CLUBS!$B8,'MI H'!$Q$5:$Q$72,"&gt;0")+COUNTIFS('CA F'!$D$5:$D$72,CLUBS!$B8,'CA F'!$Q$5:$Q$72,"&gt;0")+COUNTIFS('CA H'!$D$5:$D$72,CLUBS!$B8,'CA H'!$Q$5:$Q$72,"&gt;0")+COUNTIFS('JU F'!$D$5:$D$72,CLUBS!$B8,'JU F'!$Q$5:$Q$72,"&gt;0")+COUNTIFS('JU H'!$D$5:$D$72,CLUBS!$B8,'JU H'!$Q$5:$Q$72,"&gt;0")</f>
        <v>0</v>
      </c>
      <c r="P8" s="26">
        <f>SUMIF('MP F'!$D$5:$D$72,CLUBS!$B8,'MP F'!$R$5:$R$72)+SUMIF('MP H'!$D$5:$D$72,CLUBS!$B8,'MP H'!$R$5:$R$72)+SUMIF('PO F'!$D$5:$D$72,CLUBS!$B8,'PO F'!$R$5:$R$72)+SUMIF('PO H'!$D$5:$D$72,CLUBS!$B8,'PO H'!$R$5:$R$72)+SUMIF('PU F'!$D$5:$D$72,CLUBS!$B8,'PU F'!$R$5:$R$72)+SUMIF('PU H'!$D$5:$D$72,CLUBS!$B8,'PU H'!$R$5:$R$72)+SUMIF('BE F'!$D$5:$D$72,CLUBS!$B8,'BE F'!$R$5:$R$72)+SUMIF('BE H'!$D$5:$D$72,CLUBS!$B8,'BE H'!$R$5:$R$72)+SUMIF('MI F'!$D$5:$D$72,CLUBS!$B8,'MI F'!$R$5:$R$72)+SUMIF('MI H'!$D$5:$D$72,CLUBS!$B8,'MI H'!$R$5:$R$72)+SUMIF('CA F'!$D$5:$D$72,CLUBS!$B8,'CA F'!$R$5:$R$72)+SUMIF('CA H'!$D$5:$D$72,CLUBS!$B8,'CA H'!$R$5:$R$72)+SUMIF('JU F'!$D$5:$D$72,CLUBS!$B8,'JU F'!$R$5:$R$72)+SUMIF('JU H'!$D$5:$D$72,CLUBS!$B8,'JU H'!$R$5:$R$72)</f>
        <v>0</v>
      </c>
      <c r="Q8" s="26">
        <f>COUNTIFS('MP F'!$D$5:$D$72,CLUBS!$B8,'MP F'!$S$5:$S$72,"&gt;0")+COUNTIFS('MP H'!$D$5:$D$72,CLUBS!$B8,'MP H'!$S$5:$S$72,"&gt;0")+COUNTIFS('PO F'!$D$5:$D$72,CLUBS!$B8,'PO F'!$S$5:$S$72,"&gt;0")+COUNTIFS('PO H'!$D$5:$D$72,CLUBS!$B8,'PO H'!$S$5:$S$72,"&gt;0")+COUNTIFS('PU F'!$D$5:$D$72,CLUBS!$B8,'PU F'!$S$5:$S$72,"&gt;0")+COUNTIFS('PU H'!$D$5:$D$72,CLUBS!$B8,'PU H'!$S$5:$S$72,"&gt;0")+COUNTIFS('BE F'!$D$5:$D$72,CLUBS!$B8,'BE F'!$S$5:$S$72,"&gt;0")+COUNTIFS('BE H'!$D$5:$D$72,CLUBS!$B8,'BE H'!$S$5:$S$72,"&gt;0")+COUNTIFS('MI F'!$D$5:$D$72,CLUBS!$B8,'MI F'!$S$5:$S$72,"&gt;0")+COUNTIFS('MI H'!$D$5:$D$72,CLUBS!$B8,'MI H'!$S$5:$S$72,"&gt;0")+COUNTIFS('CA F'!$D$5:$D$72,CLUBS!$B8,'CA F'!$S$5:$S$72,"&gt;0")+COUNTIFS('CA H'!$D$5:$D$72,CLUBS!$B8,'CA H'!$S$5:$S$72,"&gt;0")+COUNTIFS('JU F'!$D$5:$D$72,CLUBS!$B8,'JU F'!$S$5:$S$72,"&gt;0")+COUNTIFS('JU H'!$D$5:$D$72,CLUBS!$B8,'JU H'!$S$5:$S$72,"&gt;0")</f>
        <v>0</v>
      </c>
      <c r="R8" s="26">
        <f>SUMIF('MP F'!$D$5:$D$72,CLUBS!$B8,'MP F'!$T$5:$T$72)+SUMIF('MP H'!$D$5:$D$72,CLUBS!$B8,'MP H'!$T$5:$T$72)+SUMIF('PO F'!$D$5:$D$72,CLUBS!$B8,'PO F'!$T$5:$T$72)+SUMIF('PO H'!$D$5:$D$72,CLUBS!$B8,'PO H'!$T$5:$T$72)+SUMIF('PU F'!$D$5:$D$72,CLUBS!$B8,'PU F'!$T$5:$T$72)+SUMIF('PU H'!$D$5:$D$72,CLUBS!$B8,'PU H'!$T$5:$T$72)+SUMIF('BE F'!$D$5:$D$72,CLUBS!$B8,'BE F'!$T$5:$T$72)+SUMIF('BE H'!$D$5:$D$72,CLUBS!$B8,'BE H'!$T$5:$T$72)+SUMIF('MI F'!$D$5:$D$72,CLUBS!$B8,'MI F'!$T$5:$T$72)+SUMIF('MI H'!$D$5:$D$72,CLUBS!$B8,'MI H'!$T$5:$T$72)+SUMIF('CA F'!$D$5:$D$72,CLUBS!$B8,'CA F'!$T$5:$T$72)+SUMIF('CA H'!$D$5:$D$72,CLUBS!$B8,'CA H'!$T$5:$T$72)+SUMIF('JU F'!$D$5:$D$72,CLUBS!$B8,'JU F'!$T$5:$T$72)+SUMIF('JU H'!$D$5:$D$72,CLUBS!$B8,'JU H'!$T$5:$T$72)</f>
        <v>0</v>
      </c>
      <c r="S8" s="26">
        <f>COUNTIFS('MP F'!$D$5:$D$72,CLUBS!$B8,'MP F'!$U$5:$U$72,"&gt;0")+COUNTIFS('MP H'!$D$5:$D$72,CLUBS!$B8,'MP H'!$U$5:$U$72,"&gt;0")+COUNTIFS('PO F'!$D$5:$D$72,CLUBS!$B8,'PO F'!$U$5:$U$72,"&gt;0")+COUNTIFS('PO H'!$D$5:$D$72,CLUBS!$B8,'PO H'!$U$5:$U$72,"&gt;0")+COUNTIFS('PU F'!$D$5:$D$72,CLUBS!$B8,'PU F'!$U$5:$U$72,"&gt;0")+COUNTIFS('PU H'!$D$5:$D$72,CLUBS!$B8,'PU H'!$U$5:$U$72,"&gt;0")+COUNTIFS('BE F'!$D$5:$D$72,CLUBS!$B8,'BE F'!$U$5:$U$72,"&gt;0")+COUNTIFS('BE H'!$D$5:$D$72,CLUBS!$B8,'BE H'!$U$5:$U$72,"&gt;0")+COUNTIFS('MI F'!$D$5:$D$72,CLUBS!$B8,'MI F'!$U$5:$U$72,"&gt;0")+COUNTIFS('MI H'!$D$5:$D$72,CLUBS!$B8,'MI H'!$U$5:$U$72,"&gt;0")+COUNTIFS('CA F'!$D$5:$D$72,CLUBS!$B8,'CA F'!$U$5:$U$72,"&gt;0")+COUNTIFS('CA H'!$D$5:$D$72,CLUBS!$B8,'CA H'!$U$5:$U$72,"&gt;0")+COUNTIFS('JU F'!$D$5:$D$72,CLUBS!$B8,'JU F'!$U$5:$U$72,"&gt;0")+COUNTIFS('JU H'!$D$5:$D$72,CLUBS!$B8,'JU H'!$U$5:$U$72,"&gt;0")</f>
        <v>0</v>
      </c>
      <c r="T8" s="26">
        <f>SUMIF('MP F'!$D$5:$D$72,CLUBS!$B8,'MP F'!$V$5:$V$72)+SUMIF('MP H'!$D$5:$D$72,CLUBS!$B8,'MP H'!$V$5:$V$72)+SUMIF('PO F'!$D$5:$D$72,CLUBS!$B8,'PO F'!$V$5:$V$72)+SUMIF('PO H'!$D$5:$D$72,CLUBS!$B8,'PO H'!$V$5:$V$72)+SUMIF('PU F'!$D$5:$D$72,CLUBS!$B8,'PU F'!$V$5:$V$72)+SUMIF('PU H'!$D$5:$D$72,CLUBS!$B8,'PU H'!$V$5:$V$72)+SUMIF('BE F'!$D$5:$D$72,CLUBS!$B8,'BE F'!$V$5:$V$72)+SUMIF('BE H'!$D$5:$D$72,CLUBS!$B8,'BE H'!$V$5:$V$72)+SUMIF('MI F'!$D$5:$D$72,CLUBS!$B8,'MI F'!$V$5:$V$72)+SUMIF('MI H'!$D$5:$D$72,CLUBS!$B8,'MI H'!$V$5:$V$72)+SUMIF('CA F'!$D$5:$D$72,CLUBS!$B8,'CA F'!$V$5:$V$72)+SUMIF('CA H'!$D$5:$D$72,CLUBS!$B8,'CA H'!$V$5:$V$72)+SUMIF('JU F'!$D$5:$D$72,CLUBS!$B8,'JU F'!$V$5:$V$72)+SUMIF('JU H'!$D$5:$D$72,CLUBS!$B8,'JU H'!$V$5:$V$72)</f>
        <v>0</v>
      </c>
      <c r="U8" s="26">
        <f>COUNTIFS('MP F'!$D$5:$D$72,CLUBS!$B8,'MP F'!$W$5:$W$72,"&gt;0")+COUNTIFS('MP H'!$D$5:$D$72,CLUBS!$B8,'MP H'!$W$5:$W$72,"&gt;0")+COUNTIFS('PO F'!$D$5:$D$72,CLUBS!$B8,'PO F'!$W$5:$W$72,"&gt;0")+COUNTIFS('PO H'!$D$5:$D$72,CLUBS!$B8,'PO H'!$W$5:$W$72,"&gt;0")+COUNTIFS('PU F'!$D$5:$D$72,CLUBS!$B8,'PU F'!$W$5:$W$72,"&gt;0")+COUNTIFS('PU H'!$D$5:$D$72,CLUBS!$B8,'PU H'!$W$5:$W$72,"&gt;0")+COUNTIFS('BE F'!$D$5:$D$72,CLUBS!$B8,'BE F'!$W$5:$W$72,"&gt;0")+COUNTIFS('BE H'!$D$5:$D$72,CLUBS!$B8,'BE H'!$W$5:$W$72,"&gt;0")+COUNTIFS('MI F'!$D$5:$D$72,CLUBS!$B8,'MI F'!$W$5:$W$72,"&gt;0")+COUNTIFS('MI H'!$D$5:$D$72,CLUBS!$B8,'MI H'!$W$5:$W$72,"&gt;0")+COUNTIFS('CA F'!$D$5:$D$72,CLUBS!$B8,'CA F'!$W$5:$W$72,"&gt;0")+COUNTIFS('CA H'!$D$5:$D$72,CLUBS!$B8,'CA H'!$W$5:$W$72,"&gt;0")+COUNTIFS('JU F'!$D$5:$D$72,CLUBS!$B8,'JU F'!$W$5:$W$72,"&gt;0")+COUNTIFS('JU H'!$D$5:$D$72,CLUBS!$B8,'JU H'!$W$5:$W$72,"&gt;0")</f>
        <v>0</v>
      </c>
      <c r="V8" s="26">
        <f>SUMIF('MP F'!$D$5:$D$72,CLUBS!$B8,'MP F'!$X$5:$X$72)+SUMIF('MP H'!$D$5:$D$72,CLUBS!$B8,'MP H'!$X$5:$X$72)+SUMIF('PO F'!$D$5:$D$72,CLUBS!$B8,'PO F'!$X$5:$X$72)+SUMIF('PO H'!$D$5:$D$72,CLUBS!$B8,'PO H'!$X$5:$X$72)+SUMIF('PU F'!$D$5:$D$72,CLUBS!$B8,'PU F'!$X$5:$X$72)+SUMIF('PU H'!$D$5:$D$72,CLUBS!$B8,'PU H'!$X$5:$X$72)+SUMIF('BE F'!$D$5:$D$72,CLUBS!$B8,'BE F'!$X$5:$X$72)+SUMIF('BE H'!$D$5:$D$72,CLUBS!$B8,'BE H'!$X$5:$X$72)+SUMIF('MI F'!$D$5:$D$72,CLUBS!$B8,'MI F'!$X$5:$X$72)+SUMIF('MI H'!$D$5:$D$72,CLUBS!$B8,'MI H'!$X$5:$X$72)+SUMIF('CA F'!$D$5:$D$72,CLUBS!$B8,'CA F'!$X$5:$X$72)+SUMIF('CA H'!$D$5:$D$72,CLUBS!$B8,'CA H'!$X$5:$X$72)+SUMIF('JU F'!$D$5:$D$72,CLUBS!$B8,'JU F'!$X$5:$X$72)+SUMIF('JU H'!$D$5:$D$72,CLUBS!$B8,'JU H'!$X$5:$X$72)</f>
        <v>0</v>
      </c>
      <c r="W8" s="26">
        <f>COUNTIFS('MP F'!$D$5:$D$72,CLUBS!$B8,'MP F'!$Y$5:$Y$72,"&gt;0")+COUNTIFS('MP H'!$D$5:$D$72,CLUBS!$B8,'MP H'!$Y$5:$Y$72,"&gt;0")+COUNTIFS('PO F'!$D$5:$D$72,CLUBS!$B8,'PO F'!$Y$5:$Y$72,"&gt;0")+COUNTIFS('PO H'!$D$5:$D$72,CLUBS!$B8,'PO H'!$Y$5:$Y$72,"&gt;0")+COUNTIFS('PU F'!$D$5:$D$72,CLUBS!$B8,'PU F'!$Y$5:$Y$72,"&gt;0")+COUNTIFS('PU H'!$D$5:$D$72,CLUBS!$B8,'PU H'!$Y$5:$Y$72,"&gt;0")+COUNTIFS('BE F'!$D$5:$D$72,CLUBS!$B8,'BE F'!$Y$5:$Y$72,"&gt;0")+COUNTIFS('BE H'!$D$5:$D$72,CLUBS!$B8,'BE H'!$Y$5:$Y$72,"&gt;0")+COUNTIFS('MI F'!$D$5:$D$72,CLUBS!$B8,'MI F'!$Y$5:$Y$72,"&gt;0")+COUNTIFS('MI H'!$D$5:$D$72,CLUBS!$B8,'MI H'!$Y$5:$Y$72,"&gt;0")+COUNTIFS('CA F'!$D$5:$D$72,CLUBS!$B8,'CA F'!$Y$5:$Y$72,"&gt;0")+COUNTIFS('CA H'!$D$5:$D$72,CLUBS!$B8,'CA H'!$Y$5:$Y$72,"&gt;0")+COUNTIFS('JU F'!$D$5:$D$72,CLUBS!$B8,'JU F'!$Y$5:$Y$72,"&gt;0")+COUNTIFS('JU H'!$D$5:$D$72,CLUBS!$B8,'JU H'!$Y$5:$Y$72,"&gt;0")</f>
        <v>0</v>
      </c>
      <c r="X8" s="26">
        <f>SUMIF('MP F'!$D$5:$D$72,CLUBS!$B8,'MP F'!$Z$5:$Z$72)+SUMIF('MP H'!$D$5:$D$72,CLUBS!$B8,'MP H'!$Z$5:$Z$72)+SUMIF('PO F'!$D$5:$D$72,CLUBS!$B8,'PO F'!$Z$5:$Z$72)+SUMIF('PO H'!$D$5:$D$72,CLUBS!$B8,'PO H'!$Z$5:$Z$72)+SUMIF('PU F'!$D$5:$D$72,CLUBS!$B8,'PU F'!$Z$5:$Z$72)+SUMIF('PU H'!$D$5:$D$72,CLUBS!$B8,'PU H'!$Z$5:$Z$72)+SUMIF('BE F'!$D$5:$D$72,CLUBS!$B8,'BE F'!$Z$5:$Z$72)+SUMIF('BE H'!$D$5:$D$72,CLUBS!$B8,'BE H'!$Z$5:$Z$72)+SUMIF('MI F'!$D$5:$D$72,CLUBS!$B8,'MI F'!$Z$5:$Z$72)+SUMIF('MI H'!$D$5:$D$72,CLUBS!$B8,'MI H'!$Z$5:$Z$72)+SUMIF('CA F'!$D$5:$D$72,CLUBS!$B8,'CA F'!$Z$5:$Z$72)+SUMIF('CA H'!$D$5:$D$72,CLUBS!$B8,'CA H'!$Z$5:$Z$72)+SUMIF('JU F'!$D$5:$D$72,CLUBS!$B8,'JU F'!$Z$5:$Z$72)+SUMIF('JU H'!$D$5:$D$72,CLUBS!$B8,'JU H'!$Z$5:$Z$72)</f>
        <v>0</v>
      </c>
      <c r="Y8" s="26">
        <f>COUNTIFS('MP F'!$D$5:$D$72,CLUBS!$B8,'MP F'!$AA$5:$AA$72,"&gt;0")+COUNTIFS('MP H'!$D$5:$D$72,CLUBS!$B8,'MP H'!$AA$5:$AA$72,"&gt;0")+COUNTIFS('PO F'!$D$5:$D$72,CLUBS!$B8,'PO F'!$AA$5:$AA$72,"&gt;0")+COUNTIFS('PO H'!$D$5:$D$72,CLUBS!$B8,'PO H'!$AA$5:$AA$72,"&gt;0")+COUNTIFS('PU F'!$D$5:$D$72,CLUBS!$B8,'PU F'!$AA$5:$AA$72,"&gt;0")+COUNTIFS('PU H'!$D$5:$D$72,CLUBS!$B8,'PU H'!$AA$5:$AA$72,"&gt;0")+COUNTIFS('BE F'!$D$5:$D$72,CLUBS!$B8,'BE F'!$AA$5:$AA$72,"&gt;0")+COUNTIFS('BE H'!$D$5:$D$72,CLUBS!$B8,'BE H'!$AA$5:$AA$72,"&gt;0")+COUNTIFS('MI F'!$D$5:$D$72,CLUBS!$B8,'MI F'!$AA$5:$AA$72,"&gt;0")+COUNTIFS('MI H'!$D$5:$D$72,CLUBS!$B8,'MI H'!$AA$5:$AA$72,"&gt;0")+COUNTIFS('CA F'!$D$5:$D$72,CLUBS!$B8,'CA F'!$AA$5:$AA$72,"&gt;0")+COUNTIFS('CA H'!$D$5:$D$72,CLUBS!$B8,'CA H'!$AA$5:$AA$72,"&gt;0")+COUNTIFS('JU F'!$D$5:$D$72,CLUBS!$B8,'JU F'!$AA$5:$AA$72,"&gt;0")+COUNTIFS('JU H'!$D$5:$D$72,CLUBS!$B8,'JU H'!$AA$5:$AA$72,"&gt;0")</f>
        <v>0</v>
      </c>
      <c r="Z8" s="26">
        <f>SUMIF('MP F'!$D$5:$D$72,CLUBS!$B8,'MP F'!$AB$5:$AB$72)+SUMIF('MP H'!$D$5:$D$72,CLUBS!$B8,'MP H'!$AB$5:$AB$72)+SUMIF('PO F'!$D$5:$D$72,CLUBS!$B8,'PO F'!$AB$5:$AB$72)+SUMIF('PO H'!$D$5:$D$72,CLUBS!$B8,'PO H'!$AB$5:$AB$72)+SUMIF('PU F'!$D$5:$D$72,CLUBS!$B8,'PU F'!$AB$5:$AB$72)+SUMIF('PU H'!$D$5:$D$72,CLUBS!$B8,'PU H'!$AB$5:$AB$72)+SUMIF('BE F'!$D$5:$D$72,CLUBS!$B8,'BE F'!$AB$5:$AB$72)+SUMIF('BE H'!$D$5:$D$72,CLUBS!$B8,'BE H'!$AB$5:$AB$72)+SUMIF('MI F'!$D$5:$D$72,CLUBS!$B8,'MI F'!$AB$5:$AB$72)+SUMIF('MI H'!$D$5:$D$72,CLUBS!$B8,'MI H'!$AB$5:$AB$72)+SUMIF('CA F'!$D$5:$D$72,CLUBS!$B8,'CA F'!$AB$5:$AB$72)+SUMIF('CA H'!$D$5:$D$72,CLUBS!$B8,'CA H'!$AB$5:$AB$72)+SUMIF('JU F'!$D$5:$D$72,CLUBS!$B8,'JU F'!$AB$5:$AB$72)+SUMIF('JU H'!$D$5:$D$72,CLUBS!$B8,'JU H'!$AB$5:$AB$72)</f>
        <v>0</v>
      </c>
      <c r="AA8" s="26">
        <f>COUNTIFS('MP F'!$D$5:$D$72,CLUBS!$B8,'MP F'!$AC$5:$AC$72,"&gt;0")+COUNTIFS('MP H'!$D$5:$D$72,CLUBS!$B8,'MP H'!$AC$5:$AC$72,"&gt;0")+COUNTIFS('PO F'!$D$5:$D$72,CLUBS!$B8,'PO F'!$AC$5:$AC$72,"&gt;0")+COUNTIFS('PO H'!$D$5:$D$72,CLUBS!$B8,'PO H'!$AC$5:$AC$72,"&gt;0")+COUNTIFS('PU F'!$D$5:$D$72,CLUBS!$B8,'PU F'!$AC$5:$AC$72,"&gt;0")+COUNTIFS('PU H'!$D$5:$D$72,CLUBS!$B8,'PU H'!$AC$5:$AC$72,"&gt;0")+COUNTIFS('BE F'!$D$5:$D$72,CLUBS!$B8,'BE F'!$AC$5:$AC$72,"&gt;0")+COUNTIFS('BE H'!$D$5:$D$72,CLUBS!$B8,'BE H'!$AC$5:$AC$72,"&gt;0")+COUNTIFS('MI F'!$D$5:$D$72,CLUBS!$B8,'MI F'!$AC$5:$AC$72,"&gt;0")+COUNTIFS('MI H'!$D$5:$D$72,CLUBS!$B8,'MI H'!$AC$5:$AC$72,"&gt;0")+COUNTIFS('CA F'!$D$5:$D$72,CLUBS!$B8,'CA F'!$AC$5:$AC$72,"&gt;0")+COUNTIFS('CA H'!$D$5:$D$72,CLUBS!$B8,'CA H'!$AC$5:$AC$72,"&gt;0")+COUNTIFS('JU F'!$D$5:$D$72,CLUBS!$B8,'JU F'!$AC$5:$AC$72,"&gt;0")+COUNTIFS('JU H'!$D$5:$D$72,CLUBS!$B8,'JU H'!$AC$5:$AC$72,"&gt;0")</f>
        <v>0</v>
      </c>
      <c r="AB8" s="26">
        <f>SUMIF('MP F'!$D$5:$D$72,CLUBS!$B8,'MP F'!$AD$5:$AD$72)+SUMIF('MP H'!$D$5:$D$72,CLUBS!$B8,'MP H'!$AD$5:$AD$72)+SUMIF('PO F'!$D$5:$D$72,CLUBS!$B8,'PO F'!$AD$5:$AD$72)+SUMIF('PO H'!$D$5:$D$72,CLUBS!$B8,'PO H'!$AD$5:$AD$72)+SUMIF('PU F'!$D$5:$D$72,CLUBS!$B8,'PU F'!$AD$5:$AD$72)+SUMIF('PU H'!$D$5:$D$72,CLUBS!$B8,'PU H'!$AD$5:$AD$72)+SUMIF('BE F'!$D$5:$D$72,CLUBS!$B8,'BE F'!$AD$5:$AD$72)+SUMIF('BE H'!$D$5:$D$72,CLUBS!$B8,'BE H'!$AD$5:$AD$72)+SUMIF('MI F'!$D$5:$D$72,CLUBS!$B8,'MI F'!$AD$5:$AD$72)+SUMIF('MI H'!$D$5:$D$72,CLUBS!$B8,'MI H'!$AD$5:$AD$72)+SUMIF('CA F'!$D$5:$D$72,CLUBS!$B8,'CA F'!$AD$5:$AD$72)+SUMIF('CA H'!$D$5:$D$72,CLUBS!$B8,'CA H'!$AD$5:$AD$72)+SUMIF('JU F'!$D$5:$D$72,CLUBS!$B8,'JU F'!$AD$5:$AD$72)+SUMIF('JU H'!$D$5:$D$72,CLUBS!$B8,'JU H'!$AD$5:$AD$72)</f>
        <v>0</v>
      </c>
      <c r="AC8" s="26">
        <f>COUNTIFS('MP F'!$D$5:$D$72,CLUBS!$B8,'MP F'!$AE$5:$AE$72,"&gt;0")+COUNTIFS('MP H'!$D$5:$D$72,CLUBS!$B8,'MP H'!$AE$5:$AE$72,"&gt;0")+COUNTIFS('PO F'!$D$5:$D$72,CLUBS!$B8,'PO F'!$AE$5:$AE$72,"&gt;0")+COUNTIFS('PO H'!$D$5:$D$72,CLUBS!$B8,'PO H'!$AE$5:$AE$72,"&gt;0")+COUNTIFS('PU F'!$D$5:$D$72,CLUBS!$B8,'PU F'!$AE$5:$AE$72,"&gt;0")+COUNTIFS('PU H'!$D$5:$D$72,CLUBS!$B8,'PU H'!$AE$5:$AE$72,"&gt;0")+COUNTIFS('BE F'!$D$5:$D$72,CLUBS!$B8,'BE F'!$AE$5:$AE$72,"&gt;0")+COUNTIFS('BE H'!$D$5:$D$72,CLUBS!$B8,'BE H'!$AE$5:$AE$72,"&gt;0")+COUNTIFS('MI F'!$D$5:$D$72,CLUBS!$B8,'MI F'!$AE$5:$AE$72,"&gt;0")+COUNTIFS('MI H'!$D$5:$D$72,CLUBS!$B8,'MI H'!$AE$5:$AE$72,"&gt;0")+COUNTIFS('CA F'!$D$5:$D$72,CLUBS!$B8,'CA F'!$AE$5:$AE$72,"&gt;0")+COUNTIFS('CA H'!$D$5:$D$72,CLUBS!$B8,'CA H'!$AE$5:$AE$72,"&gt;0")+COUNTIFS('JU F'!$D$5:$D$72,CLUBS!$B8,'JU F'!$AE$5:$AE$72,"&gt;0")+COUNTIFS('JU H'!$D$5:$D$72,CLUBS!$B8,'JU H'!$AE$5:$AE$72,"&gt;0")</f>
        <v>0</v>
      </c>
      <c r="AD8" s="26">
        <f>SUMIF('MP F'!$D$5:$D$72,CLUBS!$B8,'MP F'!$AF$5:$AF$72)+SUMIF('MP H'!$D$5:$D$72,CLUBS!$B8,'MP H'!$AF$5:$AF$72)+SUMIF('PO F'!$D$5:$D$72,CLUBS!$B8,'PO F'!$AF$5:$AF$72)+SUMIF('PO H'!$D$5:$D$72,CLUBS!$B8,'PO H'!$AF$5:$AF$72)+SUMIF('PU F'!$D$5:$D$72,CLUBS!$B8,'PU F'!$AF$5:$AF$72)+SUMIF('PU H'!$D$5:$D$72,CLUBS!$B8,'PU H'!$AF$5:$AF$72)+SUMIF('BE F'!$D$5:$D$72,CLUBS!$B8,'BE F'!$AF$5:$AF$72)+SUMIF('BE H'!$D$5:$D$72,CLUBS!$B8,'BE H'!$AF$5:$AF$72)+SUMIF('MI F'!$D$5:$D$72,CLUBS!$B8,'MI F'!$AF$5:$AF$72)+SUMIF('MI H'!$D$5:$D$72,CLUBS!$B8,'MI H'!$AF$5:$AF$72)+SUMIF('CA F'!$D$5:$D$72,CLUBS!$B8,'CA F'!$AF$5:$AF$72)+SUMIF('CA H'!$D$5:$D$72,CLUBS!$B8,'CA H'!$AF$5:$AF$72)+SUMIF('JU F'!$D$5:$D$72,CLUBS!$B8,'JU F'!$AF$5:$AF$72)+SUMIF('JU H'!$D$5:$D$72,CLUBS!$B8,'JU H'!$AF$5:$AF$72)</f>
        <v>0</v>
      </c>
      <c r="AE8" s="26">
        <f>COUNTIFS('MP F'!$D$5:$D$72,CLUBS!$B8,'MP F'!$AG$5:$AG$72,"&gt;0")+COUNTIFS('MP H'!$D$5:$D$72,CLUBS!$B8,'MP H'!$AG$5:$AG$72,"&gt;0")+COUNTIFS('PO F'!$D$5:$D$72,CLUBS!$B8,'PO F'!$AG$5:$AG$72,"&gt;0")+COUNTIFS('PO H'!$D$5:$D$72,CLUBS!$B8,'PO H'!$AG$5:$AG$72,"&gt;0")+COUNTIFS('PU F'!$D$5:$D$72,CLUBS!$B8,'PU F'!$AG$5:$AG$72,"&gt;0")+COUNTIFS('PU H'!$D$5:$D$72,CLUBS!$B8,'PU H'!$AG$5:$AG$72,"&gt;0")+COUNTIFS('BE F'!$D$5:$D$72,CLUBS!$B8,'BE F'!$AG$5:$AG$72,"&gt;0")+COUNTIFS('BE H'!$D$5:$D$72,CLUBS!$B8,'BE H'!$AG$5:$AG$72,"&gt;0")+COUNTIFS('MI F'!$D$5:$D$72,CLUBS!$B8,'MI F'!$AG$5:$AG$72,"&gt;0")+COUNTIFS('MI H'!$D$5:$D$72,CLUBS!$B8,'MI H'!$AG$5:$AG$72,"&gt;0")+COUNTIFS('CA F'!$D$5:$D$72,CLUBS!$B8,'CA F'!$AG$5:$AG$72,"&gt;0")+COUNTIFS('CA H'!$D$5:$D$72,CLUBS!$B8,'CA H'!$AG$5:$AG$72,"&gt;0")+COUNTIFS('JU F'!$D$5:$D$72,CLUBS!$B8,'JU F'!$AG$5:$AG$72,"&gt;0")+COUNTIFS('JU H'!$D$5:$D$72,CLUBS!$B8,'JU H'!$AG$5:$AG$72,"&gt;0")</f>
        <v>0</v>
      </c>
      <c r="AF8" s="26">
        <f>SUMIF('MP F'!$D$5:$D$72,CLUBS!$B8,'MP F'!$AH$5:$AH$72)+SUMIF('MP H'!$D$5:$D$72,CLUBS!$B8,'MP H'!$AH$5:$AH$72)+SUMIF('PO F'!$D$5:$D$72,CLUBS!$B8,'PO F'!$AH$5:$AH$72)+SUMIF('PO H'!$D$5:$D$72,CLUBS!$B8,'PO H'!$AH$5:$AH$72)+SUMIF('PU F'!$D$5:$D$72,CLUBS!$B8,'PU F'!$AH$5:$AH$72)+SUMIF('PU H'!$D$5:$D$72,CLUBS!$B8,'PU H'!$AH$5:$AH$72)+SUMIF('BE F'!$D$5:$D$72,CLUBS!$B8,'BE F'!$AH$5:$AH$72)+SUMIF('BE H'!$D$5:$D$72,CLUBS!$B8,'BE H'!$AH$5:$AH$72)+SUMIF('MI F'!$D$5:$D$72,CLUBS!$B8,'MI F'!$AH$5:$AH$72)+SUMIF('MI H'!$D$5:$D$72,CLUBS!$B8,'MI H'!$AH$5:$AH$72)+SUMIF('CA F'!$D$5:$D$72,CLUBS!$B8,'CA F'!$AH$5:$AH$72)+SUMIF('CA H'!$D$5:$D$72,CLUBS!$B8,'CA H'!$AH$5:$AH$72)+SUMIF('JU F'!$D$5:$D$72,CLUBS!$B8,'JU F'!$AH$5:$AH$72)+SUMIF('JU H'!$D$5:$D$72,CLUBS!$B8,'JU H'!$AH$5:$AH$72)</f>
        <v>0</v>
      </c>
      <c r="AG8" s="16">
        <f t="shared" si="1"/>
        <v>2</v>
      </c>
      <c r="AH8" s="28">
        <f t="shared" si="2"/>
        <v>67.5</v>
      </c>
      <c r="AI8" s="29">
        <f t="shared" si="3"/>
        <v>33.75</v>
      </c>
      <c r="AJ8" s="14">
        <f>COUNTIF('Licenciés Jeunes 2023'!F:F,CLUBS!B8)</f>
        <v>20</v>
      </c>
      <c r="AK8" s="27">
        <f t="shared" si="4"/>
        <v>3.375</v>
      </c>
    </row>
    <row r="9" spans="1:37" ht="13.5">
      <c r="A9" s="34">
        <f t="shared" si="0"/>
        <v>16</v>
      </c>
      <c r="B9" s="62" t="s">
        <v>1146</v>
      </c>
      <c r="C9" s="14">
        <f>COUNTIFS('MP F'!$D$5:$D$72,CLUBS!$B15,'MP F'!$E$5:$E$72,"&gt;0")+COUNTIFS('MP H'!$D$5:$D$72,CLUBS!$B15,'MP H'!$E$5:$E$72,"&gt;0")+COUNTIFS('PO F'!$D$5:$D$72,CLUBS!$B15,'PO F'!$E$5:$E$72,"&gt;0")+COUNTIFS('PO H'!$D$5:$D$72,CLUBS!$B15,'PO H'!$E$5:$E$72,"&gt;0")+COUNTIFS('PU F'!$D$5:$D$72,CLUBS!$B15,'PU F'!$E$5:$E$72,"&gt;0")+COUNTIFS('PU H'!$D$5:$D$72,CLUBS!$B15,'PU H'!$E$5:$E$72,"&gt;0")+COUNTIFS('BE F'!$D$5:$D$72,CLUBS!$B15,'BE F'!$E$5:$E$72,"&gt;0")+COUNTIFS('BE H'!$D$5:$D$72,CLUBS!$B15,'BE H'!$E$5:$E$72,"&gt;0")+COUNTIFS('MI F'!$D$5:$D$72,CLUBS!$B15,'MI F'!$E$5:$E$72,"&gt;0")+COUNTIFS('MI H'!$D$5:$D$72,CLUBS!$B15,'MI H'!$E$5:$E$72,"&gt;0")+COUNTIFS('CA F'!$D$5:$D$72,CLUBS!$B15,'CA F'!$E$5:$E$72,"&gt;0")+COUNTIFS('CA H'!$D$5:$D$72,CLUBS!$B15,'CA H'!$E$5:$E$72,"&gt;0")+COUNTIFS('JU F'!$D$5:$D$72,CLUBS!$B15,'JU F'!$E$5:$E$72,"&gt;0")+COUNTIFS('JU H'!$D$5:$D$72,CLUBS!$B15,'JU H'!$E$5:$E$72,"&gt;0")</f>
        <v>0</v>
      </c>
      <c r="D9" s="27">
        <f>SUMIF('MP F'!$D$5:$D$72,CLUBS!$B15,'MP F'!$F$5:$F$72)+SUMIF('MP H'!$D$5:$D$72,CLUBS!$B15,'MP H'!$F$5:$F$72)+SUMIF('PO F'!$D$5:$D$72,CLUBS!$B15,'PO F'!$F$5:$F$72)+SUMIF('PO H'!$D$5:$D$72,CLUBS!$B15,'PO H'!$F$5:$F$72)+SUMIF('PU F'!$D$5:$D$72,CLUBS!$B15,'PU F'!$F$5:$F$72)+SUMIF('PU H'!$D$5:$D$72,CLUBS!$B15,'PU H'!$F$5:$F$72)+SUMIF('BE F'!$D$5:$D$72,CLUBS!$B15,'BE F'!$F$5:$F$72)+SUMIF('BE H'!$D$5:$D$72,CLUBS!$B15,'BE H'!$F$5:$F$72)+SUMIF('MI F'!$D$5:$D$72,CLUBS!$B15,'MI F'!$F$5:$F$72)+SUMIF('MI H'!$D$5:$D$72,CLUBS!$B15,'MI H'!$F$5:$F$72)+SUMIF('CA F'!$D$5:$D$72,CLUBS!$B15,'CA F'!$F$5:$F$72)+SUMIF('CA H'!$D$5:$D$72,CLUBS!$B15,'CA H'!$F$5:$F$72)+SUMIF('JU F'!$D$5:$D$72,CLUBS!$B15,'JU F'!$F$5:$F$72)+SUMIF('JU H'!$D$5:$D$72,CLUBS!$B15,'JU H'!$F$5:$F$72)</f>
        <v>0</v>
      </c>
      <c r="E9" s="38">
        <f>COUNTIFS('MP F'!$D$5:$D$72,CLUBS!$B15,'MP F'!$G$5:$G$72,"&gt;0")+COUNTIFS('MP H'!$D$5:$D$72,CLUBS!$B15,'MP H'!$G$5:$G$72,"&gt;0")+COUNTIFS('PO F'!$D$5:$D$72,CLUBS!$B15,'PO F'!$G$5:$G$72,"&gt;0")+COUNTIFS('PO H'!$D$5:$D$72,CLUBS!$B15,'PO H'!$G$5:$G$72,"&gt;0")+COUNTIFS('PU F'!$D$5:$D$72,CLUBS!$B15,'PU F'!$G$5:$G$72,"&gt;0")+COUNTIFS('PU H'!$D$5:$D$72,CLUBS!$B15,'PU H'!$G$5:$G$72,"&gt;0")+COUNTIFS('BE F'!$D$5:$D$72,CLUBS!$B15,'BE F'!$G$5:$G$72,"&gt;0")+COUNTIFS('BE H'!$D$5:$D$72,CLUBS!$B15,'BE H'!$G$5:$G$72,"&gt;0")+COUNTIFS('MI F'!$D$5:$D$72,CLUBS!$B15,'MI F'!$G$5:$G$72,"&gt;0")+COUNTIFS('MI H'!$D$5:$D$72,CLUBS!$B15,'MI H'!$G$5:$G$72,"&gt;0")+COUNTIFS('CA F'!$D$5:$D$72,CLUBS!$B15,'CA F'!$G$5:$G$72,"&gt;0")+COUNTIFS('CA H'!$D$5:$D$72,CLUBS!$B15,'CA H'!$G$5:$G$72,"&gt;0")+COUNTIFS('JU F'!$D$5:$D$72,CLUBS!$B15,'JU F'!$G$5:$G$72,"&gt;0")+COUNTIFS('JU H'!$D$5:$D$72,CLUBS!$B15,'JU H'!$G$5:$G$72,"&gt;0")</f>
        <v>0</v>
      </c>
      <c r="F9" s="58">
        <f>SUMIF('MP F'!$D$5:$D$72,CLUBS!$B15,'MP F'!$H$5:$H$72)+SUMIF('MP H'!$D$5:$D$72,CLUBS!$B15,'MP H'!$H$5:$H$72)+SUMIF('PO F'!$D$5:$D$72,CLUBS!$B15,'PO F'!$H$5:$H$72)+SUMIF('PO H'!$D$5:$D$72,CLUBS!$B15,'PO H'!$H$5:$H$72)+SUMIF('PU F'!$D$5:$D$72,CLUBS!$B15,'PU F'!$H$5:$H$72)+SUMIF('PU H'!$D$5:$D$72,CLUBS!$B15,'PU H'!$H$5:$H$72)+SUMIF('BE F'!$D$5:$D$72,CLUBS!$B15,'BE F'!$H$5:$H$72)+SUMIF('BE H'!$D$5:$D$72,CLUBS!$B15,'BE H'!$H$5:$H$72)+SUMIF('MI F'!$D$5:$D$72,CLUBS!$B15,'MI F'!$H$5:$H$72)+SUMIF('MI H'!$D$5:$D$72,CLUBS!$B15,'MI H'!$H$5:$H$72)+SUMIF('CA F'!$D$5:$D$72,CLUBS!$B15,'CA F'!$H$5:$H$72)+SUMIF('CA H'!$D$5:$D$72,CLUBS!$B15,'CA H'!$H$5:$H$72)+SUMIF('JU F'!$D$5:$D$72,CLUBS!$B15,'JU F'!$H$5:$H$72)+SUMIF('JU H'!$D$5:$D$72,CLUBS!$B15,'JU H'!$H$5:$H$72)</f>
        <v>0</v>
      </c>
      <c r="G9" s="14">
        <f>COUNTIFS('MP F'!$D$5:$D$72,CLUBS!$B15,'MP F'!$I$5:$I$72,"&gt;0")+COUNTIFS('MP H'!$D$5:$D$72,CLUBS!$B15,'MP H'!$I$5:$I$72,"&gt;0")+COUNTIFS('PO F'!$D$5:$D$72,CLUBS!$B15,'PO F'!$I$5:$I$72,"&gt;0")+COUNTIFS('PO H'!$D$5:$D$72,CLUBS!$B15,'PO H'!$I$5:$I$72,"&gt;0")+COUNTIFS('PU F'!$D$5:$D$72,CLUBS!$B15,'PU F'!$I$5:$I$72,"&gt;0")+COUNTIFS('PU H'!$D$5:$D$72,CLUBS!$B15,'PU H'!$I$5:$I$72,"&gt;0")+COUNTIFS('BE F'!$D$5:$D$72,CLUBS!$B15,'BE F'!$I$5:$I$72,"&gt;0")+COUNTIFS('BE H'!$D$5:$D$72,CLUBS!$B15,'BE H'!$I$5:$I$72,"&gt;0")+COUNTIFS('MI F'!$D$5:$D$72,CLUBS!$B15,'MI F'!$I$5:$I$72,"&gt;0")+COUNTIFS('MI H'!$D$5:$D$72,CLUBS!$B15,'MI H'!$I$5:$I$72,"&gt;0")+COUNTIFS('CA F'!$D$5:$D$72,CLUBS!$B15,'CA F'!$I$5:$I$72,"&gt;0")+COUNTIFS('CA H'!$D$5:$D$72,CLUBS!$B15,'CA H'!$I$5:$I$72,"&gt;0")+COUNTIFS('JU F'!$D$5:$D$72,CLUBS!$B15,'JU F'!$I$5:$I$72,"&gt;0")+COUNTIFS('JU H'!$D$5:$D$72,CLUBS!$B15,'JU H'!$I$5:$I$72,"&gt;0")</f>
        <v>0</v>
      </c>
      <c r="H9" s="26">
        <f>SUMIF('MP F'!$D$5:$D$72,CLUBS!$B15,'MP F'!$J$5:$J$72)+SUMIF('MP H'!$D$5:$D$72,CLUBS!$B15,'MP H'!$J$5:$J$72)+SUMIF('PO F'!$D$5:$D$72,CLUBS!$B15,'PO F'!$J$5:$J$72)+SUMIF('PO H'!$D$5:$D$72,CLUBS!$B15,'PO H'!$J$5:$J$72)+SUMIF('PU F'!$D$5:$D$72,CLUBS!$B15,'PU F'!$J$5:$J$72)+SUMIF('PU H'!$D$5:$D$72,CLUBS!$B15,'PU H'!$J$5:$J$72)+SUMIF('BE F'!$D$5:$D$72,CLUBS!$B15,'BE F'!$J$5:$J$72)+SUMIF('BE H'!$D$5:$D$72,CLUBS!$B15,'BE H'!$J$5:$J$72)+SUMIF('MI F'!$D$5:$D$72,CLUBS!$B15,'MI F'!$J$5:$J$72)+SUMIF('MI H'!$D$5:$D$72,CLUBS!$B15,'MI H'!$J$5:$J$72)+SUMIF('CA F'!$D$5:$D$72,CLUBS!$B15,'CA F'!$J$5:$J$72)+SUMIF('CA H'!$D$5:$D$72,CLUBS!$B15,'CA H'!$J$5:$J$72)+SUMIF('JU F'!$D$5:$D$72,CLUBS!$B15,'JU F'!$J$5:$J$72)+SUMIF('JU H'!$D$5:$D$72,CLUBS!$B15,'JU H'!$J$5:$J$72)</f>
        <v>0</v>
      </c>
      <c r="I9" s="38">
        <f>COUNTIFS('MP F'!$D$5:$D$72,CLUBS!$B15,'MP F'!$K$5:$K$72,"&gt;0")+COUNTIFS('MP H'!$D$5:$D$72,CLUBS!$B15,'MP H'!$K$5:$K$72,"&gt;0")+COUNTIFS('PO F'!$D$5:$D$72,CLUBS!$B15,'PO F'!$K$5:$K$72,"&gt;0")+COUNTIFS('PO H'!$D$5:$D$72,CLUBS!$B15,'PO H'!$K$5:$K$72,"&gt;0")+COUNTIFS('PU F'!$D$5:$D$72,CLUBS!$B15,'PU F'!$K$5:$K$72,"&gt;0")+COUNTIFS('PU H'!$D$5:$D$72,CLUBS!$B15,'PU H'!$K$5:$K$72,"&gt;0")+COUNTIFS('BE F'!$D$5:$D$72,CLUBS!$B15,'BE F'!$K$5:$K$72,"&gt;0")+COUNTIFS('BE H'!$D$5:$D$72,CLUBS!$B15,'BE H'!$K$5:$K$72,"&gt;0")+COUNTIFS('MI F'!$D$5:$D$72,CLUBS!$B15,'MI F'!$K$5:$K$72,"&gt;0")+COUNTIFS('MI H'!$D$5:$D$72,CLUBS!$B15,'MI H'!$K$5:$K$72,"&gt;0")+COUNTIFS('CA F'!$D$5:$D$72,CLUBS!$B15,'CA F'!$K$5:$K$72,"&gt;0")+COUNTIFS('CA H'!$D$5:$D$72,CLUBS!$B15,'CA H'!$K$5:$K$72,"&gt;0")+COUNTIFS('JU F'!$D$5:$D$72,CLUBS!$B15,'JU F'!$K$5:$K$72,"&gt;0")+COUNTIFS('JU H'!$D$5:$D$72,CLUBS!$B15,'JU H'!$K$5:$K$72,"&gt;0")</f>
        <v>0</v>
      </c>
      <c r="J9" s="38">
        <f>SUMIF('MP F'!$D$5:$D$72,CLUBS!$B15,'MP F'!$L$5:$L$72)+SUMIF('MP H'!$D$5:$D$72,CLUBS!$B15,'MP H'!$L$5:$L$72)+SUMIF('PO F'!$D$5:$D$72,CLUBS!$B15,'PO F'!$L$5:$L$72)+SUMIF('PO H'!$D$5:$D$72,CLUBS!$B15,'PO H'!$L$5:$L$72)+SUMIF('PU F'!$D$5:$D$72,CLUBS!$B15,'PU F'!$L$5:$L$72)+SUMIF('PU H'!$D$5:$D$72,CLUBS!$B15,'PU H'!$L$5:$L$72)+SUMIF('BE F'!$D$5:$D$72,CLUBS!$B15,'BE F'!$L$5:$L$72)+SUMIF('BE H'!$D$5:$D$72,CLUBS!$B15,'BE H'!$L$5:$L$72)+SUMIF('MI F'!$D$5:$D$72,CLUBS!$B15,'MI F'!$L$5:$L$72)+SUMIF('MI H'!$D$5:$D$72,CLUBS!$B15,'MI H'!$L$5:$L$72)+SUMIF('CA F'!$D$5:$D$72,CLUBS!$B15,'CA F'!$L$5:$L$72)+SUMIF('CA H'!$D$5:$D$72,CLUBS!$B15,'CA H'!$L$5:$L$72)+SUMIF('JU F'!$D$5:$D$72,CLUBS!$B15,'JU F'!$L$5:$L$72)+SUMIF('JU H'!$D$5:$D$72,CLUBS!$B15,'JU H'!$L$5:$L$72)</f>
        <v>0</v>
      </c>
      <c r="K9" s="26">
        <f>COUNTIFS('MP F'!$D$5:$D$72,CLUBS!$B15,'MP F'!$M$5:$M$72,"&gt;0")+COUNTIFS('MP H'!$D$5:$D$72,CLUBS!$B15,'MP H'!$M$5:$M$72,"&gt;0")+COUNTIFS('PO F'!$D$5:$D$72,CLUBS!$B15,'PO F'!$M$5:$M$72,"&gt;0")+COUNTIFS('PO H'!$D$5:$D$72,CLUBS!$B15,'PO H'!$M$5:$M$72,"&gt;0")+COUNTIFS('PU F'!$D$5:$D$72,CLUBS!$B15,'PU F'!$M$5:$M$72,"&gt;0")+COUNTIFS('PU H'!$D$5:$D$72,CLUBS!$B15,'PU H'!$M$5:$M$72,"&gt;0")+COUNTIFS('BE F'!$D$5:$D$72,CLUBS!$B15,'BE F'!$M$5:$M$72,"&gt;0")+COUNTIFS('BE H'!$D$5:$D$72,CLUBS!$B15,'BE H'!$M$5:$M$72,"&gt;0")+COUNTIFS('MI F'!$D$5:$D$72,CLUBS!$B15,'MI F'!$M$5:$M$72,"&gt;0")+COUNTIFS('MI H'!$D$5:$D$72,CLUBS!$B15,'MI H'!$M$5:$M$72,"&gt;0")+COUNTIFS('CA F'!$D$5:$D$72,CLUBS!$B15,'CA F'!$M$5:$M$72,"&gt;0")+COUNTIFS('CA H'!$D$5:$D$72,CLUBS!$B15,'CA H'!$M$5:$M$72,"&gt;0")+COUNTIFS('JU F'!$D$5:$D$72,CLUBS!$B15,'JU F'!$M$5:$M$72,"&gt;0")+COUNTIFS('JU H'!$D$5:$D$72,CLUBS!$B15,'JU H'!$M$5:$M$72,"&gt;0")</f>
        <v>0</v>
      </c>
      <c r="L9" s="26">
        <f>SUMIF('MP F'!$D$5:$D$72,CLUBS!$B15,'MP F'!$N$5:$N$72)+SUMIF('MP H'!$D$5:$D$72,CLUBS!$B15,'MP H'!$N$5:$N$72)+SUMIF('PO F'!$D$5:$D$72,CLUBS!$B15,'PO F'!$N$5:$N$72)+SUMIF('PO H'!$D$5:$D$72,CLUBS!$B15,'PO H'!$N$5:$N$72)+SUMIF('PU F'!$D$5:$D$72,CLUBS!$B15,'PU F'!$N$5:$N$72)+SUMIF('PU H'!$D$5:$D$72,CLUBS!$B15,'PU H'!$N$5:$N$72)+SUMIF('BE F'!$D$5:$D$72,CLUBS!$B15,'BE F'!$N$5:$N$72)+SUMIF('BE H'!$D$5:$D$72,CLUBS!$B15,'BE H'!$N$5:$N$72)+SUMIF('MI F'!$D$5:$D$72,CLUBS!$B15,'MI F'!$N$5:$N$72)+SUMIF('MI H'!$D$5:$D$72,CLUBS!$B15,'MI H'!$N$5:$N$72)+SUMIF('CA F'!$D$5:$D$72,CLUBS!$B15,'CA F'!$N$5:$N$72)+SUMIF('CA H'!$D$5:$D$72,CLUBS!$B15,'CA H'!$N$5:$N$72)+SUMIF('JU F'!$D$5:$D$72,CLUBS!$B15,'JU F'!$N$5:$N$72)+SUMIF('JU H'!$D$5:$D$72,CLUBS!$B15,'JU H'!$N$5:$N$72)</f>
        <v>0</v>
      </c>
      <c r="M9" s="26">
        <f>COUNTIFS('MP F'!$D$5:$D$72,CLUBS!$B15,'MP F'!$O$5:$O$72,"&gt;0")+COUNTIFS('MP H'!$D$5:$D$72,CLUBS!$B15,'MP H'!$O$5:$O$72,"&gt;0")+COUNTIFS('PO F'!$D$5:$D$72,CLUBS!$B15,'PO F'!$O$5:$O$72,"&gt;0")+COUNTIFS('PO H'!$D$5:$D$72,CLUBS!$B15,'PO H'!$O$5:$O$72,"&gt;0")+COUNTIFS('PU F'!$D$5:$D$72,CLUBS!$B15,'PU F'!$O$5:$O$72,"&gt;0")+COUNTIFS('PU H'!$D$5:$D$72,CLUBS!$B15,'PU H'!$O$5:$O$72,"&gt;0")+COUNTIFS('BE F'!$D$5:$D$72,CLUBS!$B15,'BE F'!$O$5:$O$72,"&gt;0")+COUNTIFS('BE H'!$D$5:$D$72,CLUBS!$B15,'BE H'!$O$5:$O$72,"&gt;0")+COUNTIFS('MI F'!$D$5:$D$72,CLUBS!$B15,'MI F'!$O$5:$O$72,"&gt;0")+COUNTIFS('MI H'!$D$5:$D$72,CLUBS!$B15,'MI H'!$O$5:$O$72,"&gt;0")+COUNTIFS('CA F'!$D$5:$D$72,CLUBS!$B15,'CA F'!$O$5:$O$72,"&gt;0")+COUNTIFS('CA H'!$D$5:$D$72,CLUBS!$B15,'CA H'!$O$5:$O$72,"&gt;0")+COUNTIFS('JU F'!$D$5:$D$72,CLUBS!$B15,'JU F'!$O$5:$O$72,"&gt;0")+COUNTIFS('JU H'!$D$5:$D$72,CLUBS!$B15,'JU H'!$O$5:$O$72,"&gt;0")</f>
        <v>0</v>
      </c>
      <c r="N9" s="26">
        <f>SUMIF('MP F'!$D$5:$D$72,CLUBS!$B15,'MP F'!$P$5:$P$72)+SUMIF('MP H'!$D$5:$D$72,CLUBS!$B15,'MP H'!$P$5:$P$72)+SUMIF('PO F'!$D$5:$D$72,CLUBS!$B15,'PO F'!$P$5:$P$72)+SUMIF('PO H'!$D$5:$D$72,CLUBS!$B15,'PO H'!$P$5:$P$72)+SUMIF('PU F'!$D$5:$D$72,CLUBS!$B15,'PU F'!$P$5:$P$72)+SUMIF('PU H'!$D$5:$D$72,CLUBS!$B15,'PU H'!$P$5:$P$72)+SUMIF('BE F'!$D$5:$D$72,CLUBS!$B15,'BE F'!$P$5:$P$72)+SUMIF('BE H'!$D$5:$D$72,CLUBS!$B15,'BE H'!$P$5:$P$72)+SUMIF('MI F'!$D$5:$D$72,CLUBS!$B15,'MI F'!$P$5:$P$72)+SUMIF('MI H'!$D$5:$D$72,CLUBS!$B15,'MI H'!$P$5:$P$72)+SUMIF('CA F'!$D$5:$D$72,CLUBS!$B15,'CA F'!$P$5:$P$72)+SUMIF('CA H'!$D$5:$D$72,CLUBS!$B15,'CA H'!$P$5:$P$72)+SUMIF('JU F'!$D$5:$D$72,CLUBS!$B15,'JU F'!$P$5:$P$72)+SUMIF('JU H'!$D$5:$D$72,CLUBS!$B15,'JU H'!$P$5:$P$72)</f>
        <v>0</v>
      </c>
      <c r="O9" s="26">
        <f>COUNTIFS('MP F'!$D$5:$D$72,CLUBS!$B15,'MP F'!$Q$5:$Q$72,"&gt;0")+COUNTIFS('MP H'!$D$5:$D$72,CLUBS!$B15,'MP H'!$Q$5:$Q$72,"&gt;0")+COUNTIFS('PO F'!$D$5:$D$72,CLUBS!$B15,'PO F'!$Q$5:$Q$72,"&gt;0")+COUNTIFS('PO H'!$D$5:$D$72,CLUBS!$B15,'PO H'!$Q$5:$Q$72,"&gt;0")+COUNTIFS('PU F'!$D$5:$D$72,CLUBS!$B15,'PU F'!$Q$5:$Q$72,"&gt;0")+COUNTIFS('PU H'!$D$5:$D$72,CLUBS!$B15,'PU H'!$Q$5:$Q$72,"&gt;0")+COUNTIFS('BE F'!$D$5:$D$72,CLUBS!$B15,'BE F'!$Q$5:$Q$72,"&gt;0")+COUNTIFS('BE H'!$D$5:$D$72,CLUBS!$B15,'BE H'!$Q$5:$Q$72,"&gt;0")+COUNTIFS('MI F'!$D$5:$D$72,CLUBS!$B15,'MI F'!$Q$5:$Q$72,"&gt;0")+COUNTIFS('MI H'!$D$5:$D$72,CLUBS!$B15,'MI H'!$Q$5:$Q$72,"&gt;0")+COUNTIFS('CA F'!$D$5:$D$72,CLUBS!$B15,'CA F'!$Q$5:$Q$72,"&gt;0")+COUNTIFS('CA H'!$D$5:$D$72,CLUBS!$B15,'CA H'!$Q$5:$Q$72,"&gt;0")+COUNTIFS('JU F'!$D$5:$D$72,CLUBS!$B15,'JU F'!$Q$5:$Q$72,"&gt;0")+COUNTIFS('JU H'!$D$5:$D$72,CLUBS!$B15,'JU H'!$Q$5:$Q$72,"&gt;0")</f>
        <v>0</v>
      </c>
      <c r="P9" s="26">
        <f>SUMIF('MP F'!$D$5:$D$72,CLUBS!$B15,'MP F'!$R$5:$R$72)+SUMIF('MP H'!$D$5:$D$72,CLUBS!$B15,'MP H'!$R$5:$R$72)+SUMIF('PO F'!$D$5:$D$72,CLUBS!$B15,'PO F'!$R$5:$R$72)+SUMIF('PO H'!$D$5:$D$72,CLUBS!$B15,'PO H'!$R$5:$R$72)+SUMIF('PU F'!$D$5:$D$72,CLUBS!$B15,'PU F'!$R$5:$R$72)+SUMIF('PU H'!$D$5:$D$72,CLUBS!$B15,'PU H'!$R$5:$R$72)+SUMIF('BE F'!$D$5:$D$72,CLUBS!$B15,'BE F'!$R$5:$R$72)+SUMIF('BE H'!$D$5:$D$72,CLUBS!$B15,'BE H'!$R$5:$R$72)+SUMIF('MI F'!$D$5:$D$72,CLUBS!$B15,'MI F'!$R$5:$R$72)+SUMIF('MI H'!$D$5:$D$72,CLUBS!$B15,'MI H'!$R$5:$R$72)+SUMIF('CA F'!$D$5:$D$72,CLUBS!$B15,'CA F'!$R$5:$R$72)+SUMIF('CA H'!$D$5:$D$72,CLUBS!$B15,'CA H'!$R$5:$R$72)+SUMIF('JU F'!$D$5:$D$72,CLUBS!$B15,'JU F'!$R$5:$R$72)+SUMIF('JU H'!$D$5:$D$72,CLUBS!$B15,'JU H'!$R$5:$R$72)</f>
        <v>0</v>
      </c>
      <c r="Q9" s="26">
        <f>COUNTIFS('MP F'!$D$5:$D$72,CLUBS!$B15,'MP F'!$S$5:$S$72,"&gt;0")+COUNTIFS('MP H'!$D$5:$D$72,CLUBS!$B15,'MP H'!$S$5:$S$72,"&gt;0")+COUNTIFS('PO F'!$D$5:$D$72,CLUBS!$B15,'PO F'!$S$5:$S$72,"&gt;0")+COUNTIFS('PO H'!$D$5:$D$72,CLUBS!$B15,'PO H'!$S$5:$S$72,"&gt;0")+COUNTIFS('PU F'!$D$5:$D$72,CLUBS!$B15,'PU F'!$S$5:$S$72,"&gt;0")+COUNTIFS('PU H'!$D$5:$D$72,CLUBS!$B15,'PU H'!$S$5:$S$72,"&gt;0")+COUNTIFS('BE F'!$D$5:$D$72,CLUBS!$B15,'BE F'!$S$5:$S$72,"&gt;0")+COUNTIFS('BE H'!$D$5:$D$72,CLUBS!$B15,'BE H'!$S$5:$S$72,"&gt;0")+COUNTIFS('MI F'!$D$5:$D$72,CLUBS!$B15,'MI F'!$S$5:$S$72,"&gt;0")+COUNTIFS('MI H'!$D$5:$D$72,CLUBS!$B15,'MI H'!$S$5:$S$72,"&gt;0")+COUNTIFS('CA F'!$D$5:$D$72,CLUBS!$B15,'CA F'!$S$5:$S$72,"&gt;0")+COUNTIFS('CA H'!$D$5:$D$72,CLUBS!$B15,'CA H'!$S$5:$S$72,"&gt;0")+COUNTIFS('JU F'!$D$5:$D$72,CLUBS!$B15,'JU F'!$S$5:$S$72,"&gt;0")+COUNTIFS('JU H'!$D$5:$D$72,CLUBS!$B15,'JU H'!$S$5:$S$72,"&gt;0")</f>
        <v>0</v>
      </c>
      <c r="R9" s="26">
        <f>SUMIF('MP F'!$D$5:$D$72,CLUBS!$B15,'MP F'!$T$5:$T$72)+SUMIF('MP H'!$D$5:$D$72,CLUBS!$B15,'MP H'!$T$5:$T$72)+SUMIF('PO F'!$D$5:$D$72,CLUBS!$B15,'PO F'!$T$5:$T$72)+SUMIF('PO H'!$D$5:$D$72,CLUBS!$B15,'PO H'!$T$5:$T$72)+SUMIF('PU F'!$D$5:$D$72,CLUBS!$B15,'PU F'!$T$5:$T$72)+SUMIF('PU H'!$D$5:$D$72,CLUBS!$B15,'PU H'!$T$5:$T$72)+SUMIF('BE F'!$D$5:$D$72,CLUBS!$B15,'BE F'!$T$5:$T$72)+SUMIF('BE H'!$D$5:$D$72,CLUBS!$B15,'BE H'!$T$5:$T$72)+SUMIF('MI F'!$D$5:$D$72,CLUBS!$B15,'MI F'!$T$5:$T$72)+SUMIF('MI H'!$D$5:$D$72,CLUBS!$B15,'MI H'!$T$5:$T$72)+SUMIF('CA F'!$D$5:$D$72,CLUBS!$B15,'CA F'!$T$5:$T$72)+SUMIF('CA H'!$D$5:$D$72,CLUBS!$B15,'CA H'!$T$5:$T$72)+SUMIF('JU F'!$D$5:$D$72,CLUBS!$B15,'JU F'!$T$5:$T$72)+SUMIF('JU H'!$D$5:$D$72,CLUBS!$B15,'JU H'!$T$5:$T$72)</f>
        <v>0</v>
      </c>
      <c r="S9" s="26">
        <f>COUNTIFS('MP F'!$D$5:$D$72,CLUBS!$B15,'MP F'!$U$5:$U$72,"&gt;0")+COUNTIFS('MP H'!$D$5:$D$72,CLUBS!$B15,'MP H'!$U$5:$U$72,"&gt;0")+COUNTIFS('PO F'!$D$5:$D$72,CLUBS!$B15,'PO F'!$U$5:$U$72,"&gt;0")+COUNTIFS('PO H'!$D$5:$D$72,CLUBS!$B15,'PO H'!$U$5:$U$72,"&gt;0")+COUNTIFS('PU F'!$D$5:$D$72,CLUBS!$B15,'PU F'!$U$5:$U$72,"&gt;0")+COUNTIFS('PU H'!$D$5:$D$72,CLUBS!$B15,'PU H'!$U$5:$U$72,"&gt;0")+COUNTIFS('BE F'!$D$5:$D$72,CLUBS!$B15,'BE F'!$U$5:$U$72,"&gt;0")+COUNTIFS('BE H'!$D$5:$D$72,CLUBS!$B15,'BE H'!$U$5:$U$72,"&gt;0")+COUNTIFS('MI F'!$D$5:$D$72,CLUBS!$B15,'MI F'!$U$5:$U$72,"&gt;0")+COUNTIFS('MI H'!$D$5:$D$72,CLUBS!$B15,'MI H'!$U$5:$U$72,"&gt;0")+COUNTIFS('CA F'!$D$5:$D$72,CLUBS!$B15,'CA F'!$U$5:$U$72,"&gt;0")+COUNTIFS('CA H'!$D$5:$D$72,CLUBS!$B15,'CA H'!$U$5:$U$72,"&gt;0")+COUNTIFS('JU F'!$D$5:$D$72,CLUBS!$B15,'JU F'!$U$5:$U$72,"&gt;0")+COUNTIFS('JU H'!$D$5:$D$72,CLUBS!$B15,'JU H'!$U$5:$U$72,"&gt;0")</f>
        <v>0</v>
      </c>
      <c r="T9" s="26">
        <f>SUMIF('MP F'!$D$5:$D$72,CLUBS!$B15,'MP F'!$V$5:$V$72)+SUMIF('MP H'!$D$5:$D$72,CLUBS!$B15,'MP H'!$V$5:$V$72)+SUMIF('PO F'!$D$5:$D$72,CLUBS!$B15,'PO F'!$V$5:$V$72)+SUMIF('PO H'!$D$5:$D$72,CLUBS!$B15,'PO H'!$V$5:$V$72)+SUMIF('PU F'!$D$5:$D$72,CLUBS!$B15,'PU F'!$V$5:$V$72)+SUMIF('PU H'!$D$5:$D$72,CLUBS!$B15,'PU H'!$V$5:$V$72)+SUMIF('BE F'!$D$5:$D$72,CLUBS!$B15,'BE F'!$V$5:$V$72)+SUMIF('BE H'!$D$5:$D$72,CLUBS!$B15,'BE H'!$V$5:$V$72)+SUMIF('MI F'!$D$5:$D$72,CLUBS!$B15,'MI F'!$V$5:$V$72)+SUMIF('MI H'!$D$5:$D$72,CLUBS!$B15,'MI H'!$V$5:$V$72)+SUMIF('CA F'!$D$5:$D$72,CLUBS!$B15,'CA F'!$V$5:$V$72)+SUMIF('CA H'!$D$5:$D$72,CLUBS!$B15,'CA H'!$V$5:$V$72)+SUMIF('JU F'!$D$5:$D$72,CLUBS!$B15,'JU F'!$V$5:$V$72)+SUMIF('JU H'!$D$5:$D$72,CLUBS!$B15,'JU H'!$V$5:$V$72)</f>
        <v>0</v>
      </c>
      <c r="U9" s="26">
        <f>COUNTIFS('MP F'!$D$5:$D$72,CLUBS!$B15,'MP F'!$W$5:$W$72,"&gt;0")+COUNTIFS('MP H'!$D$5:$D$72,CLUBS!$B15,'MP H'!$W$5:$W$72,"&gt;0")+COUNTIFS('PO F'!$D$5:$D$72,CLUBS!$B15,'PO F'!$W$5:$W$72,"&gt;0")+COUNTIFS('PO H'!$D$5:$D$72,CLUBS!$B15,'PO H'!$W$5:$W$72,"&gt;0")+COUNTIFS('PU F'!$D$5:$D$72,CLUBS!$B15,'PU F'!$W$5:$W$72,"&gt;0")+COUNTIFS('PU H'!$D$5:$D$72,CLUBS!$B15,'PU H'!$W$5:$W$72,"&gt;0")+COUNTIFS('BE F'!$D$5:$D$72,CLUBS!$B15,'BE F'!$W$5:$W$72,"&gt;0")+COUNTIFS('BE H'!$D$5:$D$72,CLUBS!$B15,'BE H'!$W$5:$W$72,"&gt;0")+COUNTIFS('MI F'!$D$5:$D$72,CLUBS!$B15,'MI F'!$W$5:$W$72,"&gt;0")+COUNTIFS('MI H'!$D$5:$D$72,CLUBS!$B15,'MI H'!$W$5:$W$72,"&gt;0")+COUNTIFS('CA F'!$D$5:$D$72,CLUBS!$B15,'CA F'!$W$5:$W$72,"&gt;0")+COUNTIFS('CA H'!$D$5:$D$72,CLUBS!$B15,'CA H'!$W$5:$W$72,"&gt;0")+COUNTIFS('JU F'!$D$5:$D$72,CLUBS!$B15,'JU F'!$W$5:$W$72,"&gt;0")+COUNTIFS('JU H'!$D$5:$D$72,CLUBS!$B15,'JU H'!$W$5:$W$72,"&gt;0")</f>
        <v>0</v>
      </c>
      <c r="V9" s="26">
        <f>SUMIF('MP F'!$D$5:$D$72,CLUBS!$B15,'MP F'!$X$5:$X$72)+SUMIF('MP H'!$D$5:$D$72,CLUBS!$B15,'MP H'!$X$5:$X$72)+SUMIF('PO F'!$D$5:$D$72,CLUBS!$B15,'PO F'!$X$5:$X$72)+SUMIF('PO H'!$D$5:$D$72,CLUBS!$B15,'PO H'!$X$5:$X$72)+SUMIF('PU F'!$D$5:$D$72,CLUBS!$B15,'PU F'!$X$5:$X$72)+SUMIF('PU H'!$D$5:$D$72,CLUBS!$B15,'PU H'!$X$5:$X$72)+SUMIF('BE F'!$D$5:$D$72,CLUBS!$B15,'BE F'!$X$5:$X$72)+SUMIF('BE H'!$D$5:$D$72,CLUBS!$B15,'BE H'!$X$5:$X$72)+SUMIF('MI F'!$D$5:$D$72,CLUBS!$B15,'MI F'!$X$5:$X$72)+SUMIF('MI H'!$D$5:$D$72,CLUBS!$B15,'MI H'!$X$5:$X$72)+SUMIF('CA F'!$D$5:$D$72,CLUBS!$B15,'CA F'!$X$5:$X$72)+SUMIF('CA H'!$D$5:$D$72,CLUBS!$B15,'CA H'!$X$5:$X$72)+SUMIF('JU F'!$D$5:$D$72,CLUBS!$B15,'JU F'!$X$5:$X$72)+SUMIF('JU H'!$D$5:$D$72,CLUBS!$B15,'JU H'!$X$5:$X$72)</f>
        <v>0</v>
      </c>
      <c r="W9" s="26">
        <f>COUNTIFS('MP F'!$D$5:$D$72,CLUBS!$B15,'MP F'!$Y$5:$Y$72,"&gt;0")+COUNTIFS('MP H'!$D$5:$D$72,CLUBS!$B15,'MP H'!$Y$5:$Y$72,"&gt;0")+COUNTIFS('PO F'!$D$5:$D$72,CLUBS!$B15,'PO F'!$Y$5:$Y$72,"&gt;0")+COUNTIFS('PO H'!$D$5:$D$72,CLUBS!$B15,'PO H'!$Y$5:$Y$72,"&gt;0")+COUNTIFS('PU F'!$D$5:$D$72,CLUBS!$B15,'PU F'!$Y$5:$Y$72,"&gt;0")+COUNTIFS('PU H'!$D$5:$D$72,CLUBS!$B15,'PU H'!$Y$5:$Y$72,"&gt;0")+COUNTIFS('BE F'!$D$5:$D$72,CLUBS!$B15,'BE F'!$Y$5:$Y$72,"&gt;0")+COUNTIFS('BE H'!$D$5:$D$72,CLUBS!$B15,'BE H'!$Y$5:$Y$72,"&gt;0")+COUNTIFS('MI F'!$D$5:$D$72,CLUBS!$B15,'MI F'!$Y$5:$Y$72,"&gt;0")+COUNTIFS('MI H'!$D$5:$D$72,CLUBS!$B15,'MI H'!$Y$5:$Y$72,"&gt;0")+COUNTIFS('CA F'!$D$5:$D$72,CLUBS!$B15,'CA F'!$Y$5:$Y$72,"&gt;0")+COUNTIFS('CA H'!$D$5:$D$72,CLUBS!$B15,'CA H'!$Y$5:$Y$72,"&gt;0")+COUNTIFS('JU F'!$D$5:$D$72,CLUBS!$B15,'JU F'!$Y$5:$Y$72,"&gt;0")+COUNTIFS('JU H'!$D$5:$D$72,CLUBS!$B15,'JU H'!$Y$5:$Y$72,"&gt;0")</f>
        <v>0</v>
      </c>
      <c r="X9" s="26">
        <f>SUMIF('MP F'!$D$5:$D$72,CLUBS!$B15,'MP F'!$Z$5:$Z$72)+SUMIF('MP H'!$D$5:$D$72,CLUBS!$B15,'MP H'!$Z$5:$Z$72)+SUMIF('PO F'!$D$5:$D$72,CLUBS!$B15,'PO F'!$Z$5:$Z$72)+SUMIF('PO H'!$D$5:$D$72,CLUBS!$B15,'PO H'!$Z$5:$Z$72)+SUMIF('PU F'!$D$5:$D$72,CLUBS!$B15,'PU F'!$Z$5:$Z$72)+SUMIF('PU H'!$D$5:$D$72,CLUBS!$B15,'PU H'!$Z$5:$Z$72)+SUMIF('BE F'!$D$5:$D$72,CLUBS!$B15,'BE F'!$Z$5:$Z$72)+SUMIF('BE H'!$D$5:$D$72,CLUBS!$B15,'BE H'!$Z$5:$Z$72)+SUMIF('MI F'!$D$5:$D$72,CLUBS!$B15,'MI F'!$Z$5:$Z$72)+SUMIF('MI H'!$D$5:$D$72,CLUBS!$B15,'MI H'!$Z$5:$Z$72)+SUMIF('CA F'!$D$5:$D$72,CLUBS!$B15,'CA F'!$Z$5:$Z$72)+SUMIF('CA H'!$D$5:$D$72,CLUBS!$B15,'CA H'!$Z$5:$Z$72)+SUMIF('JU F'!$D$5:$D$72,CLUBS!$B15,'JU F'!$Z$5:$Z$72)+SUMIF('JU H'!$D$5:$D$72,CLUBS!$B15,'JU H'!$Z$5:$Z$72)</f>
        <v>0</v>
      </c>
      <c r="Y9" s="26">
        <f>COUNTIFS('MP F'!$D$5:$D$72,CLUBS!$B15,'MP F'!$AA$5:$AA$72,"&gt;0")+COUNTIFS('MP H'!$D$5:$D$72,CLUBS!$B15,'MP H'!$AA$5:$AA$72,"&gt;0")+COUNTIFS('PO F'!$D$5:$D$72,CLUBS!$B15,'PO F'!$AA$5:$AA$72,"&gt;0")+COUNTIFS('PO H'!$D$5:$D$72,CLUBS!$B15,'PO H'!$AA$5:$AA$72,"&gt;0")+COUNTIFS('PU F'!$D$5:$D$72,CLUBS!$B15,'PU F'!$AA$5:$AA$72,"&gt;0")+COUNTIFS('PU H'!$D$5:$D$72,CLUBS!$B15,'PU H'!$AA$5:$AA$72,"&gt;0")+COUNTIFS('BE F'!$D$5:$D$72,CLUBS!$B15,'BE F'!$AA$5:$AA$72,"&gt;0")+COUNTIFS('BE H'!$D$5:$D$72,CLUBS!$B15,'BE H'!$AA$5:$AA$72,"&gt;0")+COUNTIFS('MI F'!$D$5:$D$72,CLUBS!$B15,'MI F'!$AA$5:$AA$72,"&gt;0")+COUNTIFS('MI H'!$D$5:$D$72,CLUBS!$B15,'MI H'!$AA$5:$AA$72,"&gt;0")+COUNTIFS('CA F'!$D$5:$D$72,CLUBS!$B15,'CA F'!$AA$5:$AA$72,"&gt;0")+COUNTIFS('CA H'!$D$5:$D$72,CLUBS!$B15,'CA H'!$AA$5:$AA$72,"&gt;0")+COUNTIFS('JU F'!$D$5:$D$72,CLUBS!$B15,'JU F'!$AA$5:$AA$72,"&gt;0")+COUNTIFS('JU H'!$D$5:$D$72,CLUBS!$B15,'JU H'!$AA$5:$AA$72,"&gt;0")</f>
        <v>0</v>
      </c>
      <c r="Z9" s="26">
        <f>SUMIF('MP F'!$D$5:$D$72,CLUBS!$B15,'MP F'!$AB$5:$AB$72)+SUMIF('MP H'!$D$5:$D$72,CLUBS!$B15,'MP H'!$AB$5:$AB$72)+SUMIF('PO F'!$D$5:$D$72,CLUBS!$B15,'PO F'!$AB$5:$AB$72)+SUMIF('PO H'!$D$5:$D$72,CLUBS!$B15,'PO H'!$AB$5:$AB$72)+SUMIF('PU F'!$D$5:$D$72,CLUBS!$B15,'PU F'!$AB$5:$AB$72)+SUMIF('PU H'!$D$5:$D$72,CLUBS!$B15,'PU H'!$AB$5:$AB$72)+SUMIF('BE F'!$D$5:$D$72,CLUBS!$B15,'BE F'!$AB$5:$AB$72)+SUMIF('BE H'!$D$5:$D$72,CLUBS!$B15,'BE H'!$AB$5:$AB$72)+SUMIF('MI F'!$D$5:$D$72,CLUBS!$B15,'MI F'!$AB$5:$AB$72)+SUMIF('MI H'!$D$5:$D$72,CLUBS!$B15,'MI H'!$AB$5:$AB$72)+SUMIF('CA F'!$D$5:$D$72,CLUBS!$B15,'CA F'!$AB$5:$AB$72)+SUMIF('CA H'!$D$5:$D$72,CLUBS!$B15,'CA H'!$AB$5:$AB$72)+SUMIF('JU F'!$D$5:$D$72,CLUBS!$B15,'JU F'!$AB$5:$AB$72)+SUMIF('JU H'!$D$5:$D$72,CLUBS!$B15,'JU H'!$AB$5:$AB$72)</f>
        <v>0</v>
      </c>
      <c r="AA9" s="26">
        <f>COUNTIFS('MP F'!$D$5:$D$72,CLUBS!$B15,'MP F'!$AC$5:$AC$72,"&gt;0")+COUNTIFS('MP H'!$D$5:$D$72,CLUBS!$B15,'MP H'!$AC$5:$AC$72,"&gt;0")+COUNTIFS('PO F'!$D$5:$D$72,CLUBS!$B15,'PO F'!$AC$5:$AC$72,"&gt;0")+COUNTIFS('PO H'!$D$5:$D$72,CLUBS!$B15,'PO H'!$AC$5:$AC$72,"&gt;0")+COUNTIFS('PU F'!$D$5:$D$72,CLUBS!$B15,'PU F'!$AC$5:$AC$72,"&gt;0")+COUNTIFS('PU H'!$D$5:$D$72,CLUBS!$B15,'PU H'!$AC$5:$AC$72,"&gt;0")+COUNTIFS('BE F'!$D$5:$D$72,CLUBS!$B15,'BE F'!$AC$5:$AC$72,"&gt;0")+COUNTIFS('BE H'!$D$5:$D$72,CLUBS!$B15,'BE H'!$AC$5:$AC$72,"&gt;0")+COUNTIFS('MI F'!$D$5:$D$72,CLUBS!$B15,'MI F'!$AC$5:$AC$72,"&gt;0")+COUNTIFS('MI H'!$D$5:$D$72,CLUBS!$B15,'MI H'!$AC$5:$AC$72,"&gt;0")+COUNTIFS('CA F'!$D$5:$D$72,CLUBS!$B15,'CA F'!$AC$5:$AC$72,"&gt;0")+COUNTIFS('CA H'!$D$5:$D$72,CLUBS!$B15,'CA H'!$AC$5:$AC$72,"&gt;0")+COUNTIFS('JU F'!$D$5:$D$72,CLUBS!$B15,'JU F'!$AC$5:$AC$72,"&gt;0")+COUNTIFS('JU H'!$D$5:$D$72,CLUBS!$B15,'JU H'!$AC$5:$AC$72,"&gt;0")</f>
        <v>0</v>
      </c>
      <c r="AB9" s="26">
        <f>SUMIF('MP F'!$D$5:$D$72,CLUBS!$B15,'MP F'!$AD$5:$AD$72)+SUMIF('MP H'!$D$5:$D$72,CLUBS!$B15,'MP H'!$AD$5:$AD$72)+SUMIF('PO F'!$D$5:$D$72,CLUBS!$B15,'PO F'!$AD$5:$AD$72)+SUMIF('PO H'!$D$5:$D$72,CLUBS!$B15,'PO H'!$AD$5:$AD$72)+SUMIF('PU F'!$D$5:$D$72,CLUBS!$B15,'PU F'!$AD$5:$AD$72)+SUMIF('PU H'!$D$5:$D$72,CLUBS!$B15,'PU H'!$AD$5:$AD$72)+SUMIF('BE F'!$D$5:$D$72,CLUBS!$B15,'BE F'!$AD$5:$AD$72)+SUMIF('BE H'!$D$5:$D$72,CLUBS!$B15,'BE H'!$AD$5:$AD$72)+SUMIF('MI F'!$D$5:$D$72,CLUBS!$B15,'MI F'!$AD$5:$AD$72)+SUMIF('MI H'!$D$5:$D$72,CLUBS!$B15,'MI H'!$AD$5:$AD$72)+SUMIF('CA F'!$D$5:$D$72,CLUBS!$B15,'CA F'!$AD$5:$AD$72)+SUMIF('CA H'!$D$5:$D$72,CLUBS!$B15,'CA H'!$AD$5:$AD$72)+SUMIF('JU F'!$D$5:$D$72,CLUBS!$B15,'JU F'!$AD$5:$AD$72)+SUMIF('JU H'!$D$5:$D$72,CLUBS!$B15,'JU H'!$AD$5:$AD$72)</f>
        <v>0</v>
      </c>
      <c r="AC9" s="26">
        <f>COUNTIFS('MP F'!$D$5:$D$72,CLUBS!$B15,'MP F'!$AE$5:$AE$72,"&gt;0")+COUNTIFS('MP H'!$D$5:$D$72,CLUBS!$B15,'MP H'!$AE$5:$AE$72,"&gt;0")+COUNTIFS('PO F'!$D$5:$D$72,CLUBS!$B15,'PO F'!$AE$5:$AE$72,"&gt;0")+COUNTIFS('PO H'!$D$5:$D$72,CLUBS!$B15,'PO H'!$AE$5:$AE$72,"&gt;0")+COUNTIFS('PU F'!$D$5:$D$72,CLUBS!$B15,'PU F'!$AE$5:$AE$72,"&gt;0")+COUNTIFS('PU H'!$D$5:$D$72,CLUBS!$B15,'PU H'!$AE$5:$AE$72,"&gt;0")+COUNTIFS('BE F'!$D$5:$D$72,CLUBS!$B15,'BE F'!$AE$5:$AE$72,"&gt;0")+COUNTIFS('BE H'!$D$5:$D$72,CLUBS!$B15,'BE H'!$AE$5:$AE$72,"&gt;0")+COUNTIFS('MI F'!$D$5:$D$72,CLUBS!$B15,'MI F'!$AE$5:$AE$72,"&gt;0")+COUNTIFS('MI H'!$D$5:$D$72,CLUBS!$B15,'MI H'!$AE$5:$AE$72,"&gt;0")+COUNTIFS('CA F'!$D$5:$D$72,CLUBS!$B15,'CA F'!$AE$5:$AE$72,"&gt;0")+COUNTIFS('CA H'!$D$5:$D$72,CLUBS!$B15,'CA H'!$AE$5:$AE$72,"&gt;0")+COUNTIFS('JU F'!$D$5:$D$72,CLUBS!$B15,'JU F'!$AE$5:$AE$72,"&gt;0")+COUNTIFS('JU H'!$D$5:$D$72,CLUBS!$B15,'JU H'!$AE$5:$AE$72,"&gt;0")</f>
        <v>0</v>
      </c>
      <c r="AD9" s="26">
        <f>SUMIF('MP F'!$D$5:$D$72,CLUBS!$B15,'MP F'!$AF$5:$AF$72)+SUMIF('MP H'!$D$5:$D$72,CLUBS!$B15,'MP H'!$AF$5:$AF$72)+SUMIF('PO F'!$D$5:$D$72,CLUBS!$B15,'PO F'!$AF$5:$AF$72)+SUMIF('PO H'!$D$5:$D$72,CLUBS!$B15,'PO H'!$AF$5:$AF$72)+SUMIF('PU F'!$D$5:$D$72,CLUBS!$B15,'PU F'!$AF$5:$AF$72)+SUMIF('PU H'!$D$5:$D$72,CLUBS!$B15,'PU H'!$AF$5:$AF$72)+SUMIF('BE F'!$D$5:$D$72,CLUBS!$B15,'BE F'!$AF$5:$AF$72)+SUMIF('BE H'!$D$5:$D$72,CLUBS!$B15,'BE H'!$AF$5:$AF$72)+SUMIF('MI F'!$D$5:$D$72,CLUBS!$B15,'MI F'!$AF$5:$AF$72)+SUMIF('MI H'!$D$5:$D$72,CLUBS!$B15,'MI H'!$AF$5:$AF$72)+SUMIF('CA F'!$D$5:$D$72,CLUBS!$B15,'CA F'!$AF$5:$AF$72)+SUMIF('CA H'!$D$5:$D$72,CLUBS!$B15,'CA H'!$AF$5:$AF$72)+SUMIF('JU F'!$D$5:$D$72,CLUBS!$B15,'JU F'!$AF$5:$AF$72)+SUMIF('JU H'!$D$5:$D$72,CLUBS!$B15,'JU H'!$AF$5:$AF$72)</f>
        <v>0</v>
      </c>
      <c r="AE9" s="26">
        <f>COUNTIFS('MP F'!$D$5:$D$72,CLUBS!$B15,'MP F'!$AG$5:$AG$72,"&gt;0")+COUNTIFS('MP H'!$D$5:$D$72,CLUBS!$B15,'MP H'!$AG$5:$AG$72,"&gt;0")+COUNTIFS('PO F'!$D$5:$D$72,CLUBS!$B15,'PO F'!$AG$5:$AG$72,"&gt;0")+COUNTIFS('PO H'!$D$5:$D$72,CLUBS!$B15,'PO H'!$AG$5:$AG$72,"&gt;0")+COUNTIFS('PU F'!$D$5:$D$72,CLUBS!$B15,'PU F'!$AG$5:$AG$72,"&gt;0")+COUNTIFS('PU H'!$D$5:$D$72,CLUBS!$B15,'PU H'!$AG$5:$AG$72,"&gt;0")+COUNTIFS('BE F'!$D$5:$D$72,CLUBS!$B15,'BE F'!$AG$5:$AG$72,"&gt;0")+COUNTIFS('BE H'!$D$5:$D$72,CLUBS!$B15,'BE H'!$AG$5:$AG$72,"&gt;0")+COUNTIFS('MI F'!$D$5:$D$72,CLUBS!$B15,'MI F'!$AG$5:$AG$72,"&gt;0")+COUNTIFS('MI H'!$D$5:$D$72,CLUBS!$B15,'MI H'!$AG$5:$AG$72,"&gt;0")+COUNTIFS('CA F'!$D$5:$D$72,CLUBS!$B15,'CA F'!$AG$5:$AG$72,"&gt;0")+COUNTIFS('CA H'!$D$5:$D$72,CLUBS!$B15,'CA H'!$AG$5:$AG$72,"&gt;0")+COUNTIFS('JU F'!$D$5:$D$72,CLUBS!$B15,'JU F'!$AG$5:$AG$72,"&gt;0")+COUNTIFS('JU H'!$D$5:$D$72,CLUBS!$B15,'JU H'!$AG$5:$AG$72,"&gt;0")</f>
        <v>0</v>
      </c>
      <c r="AF9" s="26">
        <f>SUMIF('MP F'!$D$5:$D$72,CLUBS!$B15,'MP F'!$AH$5:$AH$72)+SUMIF('MP H'!$D$5:$D$72,CLUBS!$B15,'MP H'!$AH$5:$AH$72)+SUMIF('PO F'!$D$5:$D$72,CLUBS!$B15,'PO F'!$AH$5:$AH$72)+SUMIF('PO H'!$D$5:$D$72,CLUBS!$B15,'PO H'!$AH$5:$AH$72)+SUMIF('PU F'!$D$5:$D$72,CLUBS!$B15,'PU F'!$AH$5:$AH$72)+SUMIF('PU H'!$D$5:$D$72,CLUBS!$B15,'PU H'!$AH$5:$AH$72)+SUMIF('BE F'!$D$5:$D$72,CLUBS!$B15,'BE F'!$AH$5:$AH$72)+SUMIF('BE H'!$D$5:$D$72,CLUBS!$B15,'BE H'!$AH$5:$AH$72)+SUMIF('MI F'!$D$5:$D$72,CLUBS!$B15,'MI F'!$AH$5:$AH$72)+SUMIF('MI H'!$D$5:$D$72,CLUBS!$B15,'MI H'!$AH$5:$AH$72)+SUMIF('CA F'!$D$5:$D$72,CLUBS!$B15,'CA F'!$AH$5:$AH$72)+SUMIF('CA H'!$D$5:$D$72,CLUBS!$B15,'CA H'!$AH$5:$AH$72)+SUMIF('JU F'!$D$5:$D$72,CLUBS!$B15,'JU F'!$AH$5:$AH$72)+SUMIF('JU H'!$D$5:$D$72,CLUBS!$B15,'JU H'!$AH$5:$AH$72)</f>
        <v>0</v>
      </c>
      <c r="AG9" s="16">
        <f t="shared" si="1"/>
        <v>0</v>
      </c>
      <c r="AH9" s="28">
        <f t="shared" si="2"/>
        <v>0</v>
      </c>
      <c r="AI9" s="29">
        <f t="shared" si="3"/>
        <v>0</v>
      </c>
      <c r="AJ9" s="14">
        <f>COUNTIF('Licenciés Jeunes 2023'!F:F,CLUBS!B15)</f>
        <v>0</v>
      </c>
      <c r="AK9" s="27">
        <f t="shared" si="4"/>
        <v>0</v>
      </c>
    </row>
    <row r="10" spans="1:37" ht="13.5">
      <c r="A10" s="34">
        <f t="shared" si="0"/>
        <v>11</v>
      </c>
      <c r="B10" s="62" t="s">
        <v>23</v>
      </c>
      <c r="C10" s="14">
        <f>COUNTIFS('MP F'!$D$5:$D$72,CLUBS!$B7,'MP F'!$E$5:$E$72,"&gt;0")+COUNTIFS('MP H'!$D$5:$D$72,CLUBS!$B7,'MP H'!$E$5:$E$72,"&gt;0")+COUNTIFS('PO F'!$D$5:$D$72,CLUBS!$B7,'PO F'!$E$5:$E$72,"&gt;0")+COUNTIFS('PO H'!$D$5:$D$72,CLUBS!$B7,'PO H'!$E$5:$E$72,"&gt;0")+COUNTIFS('PU F'!$D$5:$D$72,CLUBS!$B7,'PU F'!$E$5:$E$72,"&gt;0")+COUNTIFS('PU H'!$D$5:$D$72,CLUBS!$B7,'PU H'!$E$5:$E$72,"&gt;0")+COUNTIFS('BE F'!$D$5:$D$72,CLUBS!$B7,'BE F'!$E$5:$E$72,"&gt;0")+COUNTIFS('BE H'!$D$5:$D$72,CLUBS!$B7,'BE H'!$E$5:$E$72,"&gt;0")+COUNTIFS('MI F'!$D$5:$D$72,CLUBS!$B7,'MI F'!$E$5:$E$72,"&gt;0")+COUNTIFS('MI H'!$D$5:$D$72,CLUBS!$B7,'MI H'!$E$5:$E$72,"&gt;0")+COUNTIFS('CA F'!$D$5:$D$72,CLUBS!$B7,'CA F'!$E$5:$E$72,"&gt;0")+COUNTIFS('CA H'!$D$5:$D$72,CLUBS!$B7,'CA H'!$E$5:$E$72,"&gt;0")+COUNTIFS('JU F'!$D$5:$D$72,CLUBS!$B7,'JU F'!$E$5:$E$72,"&gt;0")+COUNTIFS('JU H'!$D$5:$D$72,CLUBS!$B7,'JU H'!$E$5:$E$72,"&gt;0")</f>
        <v>2</v>
      </c>
      <c r="D10" s="27">
        <f>SUMIF('MP F'!$D$5:$D$72,CLUBS!$B7,'MP F'!$F$5:$F$72)+SUMIF('MP H'!$D$5:$D$72,CLUBS!$B7,'MP H'!$F$5:$F$72)+SUMIF('PO F'!$D$5:$D$72,CLUBS!$B7,'PO F'!$F$5:$F$72)+SUMIF('PO H'!$D$5:$D$72,CLUBS!$B7,'PO H'!$F$5:$F$72)+SUMIF('PU F'!$D$5:$D$72,CLUBS!$B7,'PU F'!$F$5:$F$72)+SUMIF('PU H'!$D$5:$D$72,CLUBS!$B7,'PU H'!$F$5:$F$72)+SUMIF('BE F'!$D$5:$D$72,CLUBS!$B7,'BE F'!$F$5:$F$72)+SUMIF('BE H'!$D$5:$D$72,CLUBS!$B7,'BE H'!$F$5:$F$72)+SUMIF('MI F'!$D$5:$D$72,CLUBS!$B7,'MI F'!$F$5:$F$72)+SUMIF('MI H'!$D$5:$D$72,CLUBS!$B7,'MI H'!$F$5:$F$72)+SUMIF('CA F'!$D$5:$D$72,CLUBS!$B7,'CA F'!$F$5:$F$72)+SUMIF('CA H'!$D$5:$D$72,CLUBS!$B7,'CA H'!$F$5:$F$72)+SUMIF('JU F'!$D$5:$D$72,CLUBS!$B7,'JU F'!$F$5:$F$72)+SUMIF('JU H'!$D$5:$D$72,CLUBS!$B7,'JU H'!$F$5:$F$72)</f>
        <v>250</v>
      </c>
      <c r="E10" s="38">
        <f>COUNTIFS('MP F'!$D$5:$D$72,CLUBS!$B7,'MP F'!$G$5:$G$72,"&gt;0")+COUNTIFS('MP H'!$D$5:$D$72,CLUBS!$B7,'MP H'!$G$5:$G$72,"&gt;0")+COUNTIFS('PO F'!$D$5:$D$72,CLUBS!$B7,'PO F'!$G$5:$G$72,"&gt;0")+COUNTIFS('PO H'!$D$5:$D$72,CLUBS!$B7,'PO H'!$G$5:$G$72,"&gt;0")+COUNTIFS('PU F'!$D$5:$D$72,CLUBS!$B7,'PU F'!$G$5:$G$72,"&gt;0")+COUNTIFS('PU H'!$D$5:$D$72,CLUBS!$B7,'PU H'!$G$5:$G$72,"&gt;0")+COUNTIFS('BE F'!$D$5:$D$72,CLUBS!$B7,'BE F'!$G$5:$G$72,"&gt;0")+COUNTIFS('BE H'!$D$5:$D$72,CLUBS!$B7,'BE H'!$G$5:$G$72,"&gt;0")+COUNTIFS('MI F'!$D$5:$D$72,CLUBS!$B7,'MI F'!$G$5:$G$72,"&gt;0")+COUNTIFS('MI H'!$D$5:$D$72,CLUBS!$B7,'MI H'!$G$5:$G$72,"&gt;0")+COUNTIFS('CA F'!$D$5:$D$72,CLUBS!$B7,'CA F'!$G$5:$G$72,"&gt;0")+COUNTIFS('CA H'!$D$5:$D$72,CLUBS!$B7,'CA H'!$G$5:$G$72,"&gt;0")+COUNTIFS('JU F'!$D$5:$D$72,CLUBS!$B7,'JU F'!$G$5:$G$72,"&gt;0")+COUNTIFS('JU H'!$D$5:$D$72,CLUBS!$B7,'JU H'!$G$5:$G$72,"&gt;0")</f>
        <v>1</v>
      </c>
      <c r="F10" s="58">
        <f>SUMIF('MP F'!$D$5:$D$72,CLUBS!$B7,'MP F'!$H$5:$H$72)+SUMIF('MP H'!$D$5:$D$72,CLUBS!$B7,'MP H'!$H$5:$H$72)+SUMIF('PO F'!$D$5:$D$72,CLUBS!$B7,'PO F'!$H$5:$H$72)+SUMIF('PO H'!$D$5:$D$72,CLUBS!$B7,'PO H'!$H$5:$H$72)+SUMIF('PU F'!$D$5:$D$72,CLUBS!$B7,'PU F'!$H$5:$H$72)+SUMIF('PU H'!$D$5:$D$72,CLUBS!$B7,'PU H'!$H$5:$H$72)+SUMIF('BE F'!$D$5:$D$72,CLUBS!$B7,'BE F'!$H$5:$H$72)+SUMIF('BE H'!$D$5:$D$72,CLUBS!$B7,'BE H'!$H$5:$H$72)+SUMIF('MI F'!$D$5:$D$72,CLUBS!$B7,'MI F'!$H$5:$H$72)+SUMIF('MI H'!$D$5:$D$72,CLUBS!$B7,'MI H'!$H$5:$H$72)+SUMIF('CA F'!$D$5:$D$72,CLUBS!$B7,'CA F'!$H$5:$H$72)+SUMIF('CA H'!$D$5:$D$72,CLUBS!$B7,'CA H'!$H$5:$H$72)+SUMIF('JU F'!$D$5:$D$72,CLUBS!$B7,'JU F'!$H$5:$H$72)+SUMIF('JU H'!$D$5:$D$72,CLUBS!$B7,'JU H'!$H$5:$H$72)</f>
        <v>120</v>
      </c>
      <c r="G10" s="14">
        <f>COUNTIFS('MP F'!$D$5:$D$72,CLUBS!$B7,'MP F'!$I$5:$I$72,"&gt;0")+COUNTIFS('MP H'!$D$5:$D$72,CLUBS!$B7,'MP H'!$I$5:$I$72,"&gt;0")+COUNTIFS('PO F'!$D$5:$D$72,CLUBS!$B7,'PO F'!$I$5:$I$72,"&gt;0")+COUNTIFS('PO H'!$D$5:$D$72,CLUBS!$B7,'PO H'!$I$5:$I$72,"&gt;0")+COUNTIFS('PU F'!$D$5:$D$72,CLUBS!$B7,'PU F'!$I$5:$I$72,"&gt;0")+COUNTIFS('PU H'!$D$5:$D$72,CLUBS!$B7,'PU H'!$I$5:$I$72,"&gt;0")+COUNTIFS('BE F'!$D$5:$D$72,CLUBS!$B7,'BE F'!$I$5:$I$72,"&gt;0")+COUNTIFS('BE H'!$D$5:$D$72,CLUBS!$B7,'BE H'!$I$5:$I$72,"&gt;0")+COUNTIFS('MI F'!$D$5:$D$72,CLUBS!$B7,'MI F'!$I$5:$I$72,"&gt;0")+COUNTIFS('MI H'!$D$5:$D$72,CLUBS!$B7,'MI H'!$I$5:$I$72,"&gt;0")+COUNTIFS('CA F'!$D$5:$D$72,CLUBS!$B7,'CA F'!$I$5:$I$72,"&gt;0")+COUNTIFS('CA H'!$D$5:$D$72,CLUBS!$B7,'CA H'!$I$5:$I$72,"&gt;0")+COUNTIFS('JU F'!$D$5:$D$72,CLUBS!$B7,'JU F'!$I$5:$I$72,"&gt;0")+COUNTIFS('JU H'!$D$5:$D$72,CLUBS!$B7,'JU H'!$I$5:$I$72,"&gt;0")</f>
        <v>0</v>
      </c>
      <c r="H10" s="26">
        <f>SUMIF('MP F'!$D$5:$D$72,CLUBS!$B7,'MP F'!$J$5:$J$72)+SUMIF('MP H'!$D$5:$D$72,CLUBS!$B7,'MP H'!$J$5:$J$72)+SUMIF('PO F'!$D$5:$D$72,CLUBS!$B7,'PO F'!$J$5:$J$72)+SUMIF('PO H'!$D$5:$D$72,CLUBS!$B7,'PO H'!$J$5:$J$72)+SUMIF('PU F'!$D$5:$D$72,CLUBS!$B7,'PU F'!$J$5:$J$72)+SUMIF('PU H'!$D$5:$D$72,CLUBS!$B7,'PU H'!$J$5:$J$72)+SUMIF('BE F'!$D$5:$D$72,CLUBS!$B7,'BE F'!$J$5:$J$72)+SUMIF('BE H'!$D$5:$D$72,CLUBS!$B7,'BE H'!$J$5:$J$72)+SUMIF('MI F'!$D$5:$D$72,CLUBS!$B7,'MI F'!$J$5:$J$72)+SUMIF('MI H'!$D$5:$D$72,CLUBS!$B7,'MI H'!$J$5:$J$72)+SUMIF('CA F'!$D$5:$D$72,CLUBS!$B7,'CA F'!$J$5:$J$72)+SUMIF('CA H'!$D$5:$D$72,CLUBS!$B7,'CA H'!$J$5:$J$72)+SUMIF('JU F'!$D$5:$D$72,CLUBS!$B7,'JU F'!$J$5:$J$72)+SUMIF('JU H'!$D$5:$D$72,CLUBS!$B7,'JU H'!$J$5:$J$72)</f>
        <v>0</v>
      </c>
      <c r="I10" s="38">
        <f>COUNTIFS('MP F'!$D$5:$D$72,CLUBS!$B7,'MP F'!$K$5:$K$72,"&gt;0")+COUNTIFS('MP H'!$D$5:$D$72,CLUBS!$B7,'MP H'!$K$5:$K$72,"&gt;0")+COUNTIFS('PO F'!$D$5:$D$72,CLUBS!$B7,'PO F'!$K$5:$K$72,"&gt;0")+COUNTIFS('PO H'!$D$5:$D$72,CLUBS!$B7,'PO H'!$K$5:$K$72,"&gt;0")+COUNTIFS('PU F'!$D$5:$D$72,CLUBS!$B7,'PU F'!$K$5:$K$72,"&gt;0")+COUNTIFS('PU H'!$D$5:$D$72,CLUBS!$B7,'PU H'!$K$5:$K$72,"&gt;0")+COUNTIFS('BE F'!$D$5:$D$72,CLUBS!$B7,'BE F'!$K$5:$K$72,"&gt;0")+COUNTIFS('BE H'!$D$5:$D$72,CLUBS!$B7,'BE H'!$K$5:$K$72,"&gt;0")+COUNTIFS('MI F'!$D$5:$D$72,CLUBS!$B7,'MI F'!$K$5:$K$72,"&gt;0")+COUNTIFS('MI H'!$D$5:$D$72,CLUBS!$B7,'MI H'!$K$5:$K$72,"&gt;0")+COUNTIFS('CA F'!$D$5:$D$72,CLUBS!$B7,'CA F'!$K$5:$K$72,"&gt;0")+COUNTIFS('CA H'!$D$5:$D$72,CLUBS!$B7,'CA H'!$K$5:$K$72,"&gt;0")+COUNTIFS('JU F'!$D$5:$D$72,CLUBS!$B7,'JU F'!$K$5:$K$72,"&gt;0")+COUNTIFS('JU H'!$D$5:$D$72,CLUBS!$B7,'JU H'!$K$5:$K$72,"&gt;0")</f>
        <v>0</v>
      </c>
      <c r="J10" s="38">
        <f>SUMIF('MP F'!$D$5:$D$72,CLUBS!$B7,'MP F'!$L$5:$L$72)+SUMIF('MP H'!$D$5:$D$72,CLUBS!$B7,'MP H'!$L$5:$L$72)+SUMIF('PO F'!$D$5:$D$72,CLUBS!$B7,'PO F'!$L$5:$L$72)+SUMIF('PO H'!$D$5:$D$72,CLUBS!$B7,'PO H'!$L$5:$L$72)+SUMIF('PU F'!$D$5:$D$72,CLUBS!$B7,'PU F'!$L$5:$L$72)+SUMIF('PU H'!$D$5:$D$72,CLUBS!$B7,'PU H'!$L$5:$L$72)+SUMIF('BE F'!$D$5:$D$72,CLUBS!$B7,'BE F'!$L$5:$L$72)+SUMIF('BE H'!$D$5:$D$72,CLUBS!$B7,'BE H'!$L$5:$L$72)+SUMIF('MI F'!$D$5:$D$72,CLUBS!$B7,'MI F'!$L$5:$L$72)+SUMIF('MI H'!$D$5:$D$72,CLUBS!$B7,'MI H'!$L$5:$L$72)+SUMIF('CA F'!$D$5:$D$72,CLUBS!$B7,'CA F'!$L$5:$L$72)+SUMIF('CA H'!$D$5:$D$72,CLUBS!$B7,'CA H'!$L$5:$L$72)+SUMIF('JU F'!$D$5:$D$72,CLUBS!$B7,'JU F'!$L$5:$L$72)+SUMIF('JU H'!$D$5:$D$72,CLUBS!$B7,'JU H'!$L$5:$L$72)</f>
        <v>0</v>
      </c>
      <c r="K10" s="26">
        <f>COUNTIFS('MP F'!$D$5:$D$72,CLUBS!$B7,'MP F'!$M$5:$M$72,"&gt;0")+COUNTIFS('MP H'!$D$5:$D$72,CLUBS!$B7,'MP H'!$M$5:$M$72,"&gt;0")+COUNTIFS('PO F'!$D$5:$D$72,CLUBS!$B7,'PO F'!$M$5:$M$72,"&gt;0")+COUNTIFS('PO H'!$D$5:$D$72,CLUBS!$B7,'PO H'!$M$5:$M$72,"&gt;0")+COUNTIFS('PU F'!$D$5:$D$72,CLUBS!$B7,'PU F'!$M$5:$M$72,"&gt;0")+COUNTIFS('PU H'!$D$5:$D$72,CLUBS!$B7,'PU H'!$M$5:$M$72,"&gt;0")+COUNTIFS('BE F'!$D$5:$D$72,CLUBS!$B7,'BE F'!$M$5:$M$72,"&gt;0")+COUNTIFS('BE H'!$D$5:$D$72,CLUBS!$B7,'BE H'!$M$5:$M$72,"&gt;0")+COUNTIFS('MI F'!$D$5:$D$72,CLUBS!$B7,'MI F'!$M$5:$M$72,"&gt;0")+COUNTIFS('MI H'!$D$5:$D$72,CLUBS!$B7,'MI H'!$M$5:$M$72,"&gt;0")+COUNTIFS('CA F'!$D$5:$D$72,CLUBS!$B7,'CA F'!$M$5:$M$72,"&gt;0")+COUNTIFS('CA H'!$D$5:$D$72,CLUBS!$B7,'CA H'!$M$5:$M$72,"&gt;0")+COUNTIFS('JU F'!$D$5:$D$72,CLUBS!$B7,'JU F'!$M$5:$M$72,"&gt;0")+COUNTIFS('JU H'!$D$5:$D$72,CLUBS!$B7,'JU H'!$M$5:$M$72,"&gt;0")</f>
        <v>0</v>
      </c>
      <c r="L10" s="26">
        <f>SUMIF('MP F'!$D$5:$D$72,CLUBS!$B7,'MP F'!$N$5:$N$72)+SUMIF('MP H'!$D$5:$D$72,CLUBS!$B7,'MP H'!$N$5:$N$72)+SUMIF('PO F'!$D$5:$D$72,CLUBS!$B7,'PO F'!$N$5:$N$72)+SUMIF('PO H'!$D$5:$D$72,CLUBS!$B7,'PO H'!$N$5:$N$72)+SUMIF('PU F'!$D$5:$D$72,CLUBS!$B7,'PU F'!$N$5:$N$72)+SUMIF('PU H'!$D$5:$D$72,CLUBS!$B7,'PU H'!$N$5:$N$72)+SUMIF('BE F'!$D$5:$D$72,CLUBS!$B7,'BE F'!$N$5:$N$72)+SUMIF('BE H'!$D$5:$D$72,CLUBS!$B7,'BE H'!$N$5:$N$72)+SUMIF('MI F'!$D$5:$D$72,CLUBS!$B7,'MI F'!$N$5:$N$72)+SUMIF('MI H'!$D$5:$D$72,CLUBS!$B7,'MI H'!$N$5:$N$72)+SUMIF('CA F'!$D$5:$D$72,CLUBS!$B7,'CA F'!$N$5:$N$72)+SUMIF('CA H'!$D$5:$D$72,CLUBS!$B7,'CA H'!$N$5:$N$72)+SUMIF('JU F'!$D$5:$D$72,CLUBS!$B7,'JU F'!$N$5:$N$72)+SUMIF('JU H'!$D$5:$D$72,CLUBS!$B7,'JU H'!$N$5:$N$72)</f>
        <v>0</v>
      </c>
      <c r="M10" s="26">
        <f>COUNTIFS('MP F'!$D$5:$D$72,CLUBS!$B7,'MP F'!$O$5:$O$72,"&gt;0")+COUNTIFS('MP H'!$D$5:$D$72,CLUBS!$B7,'MP H'!$O$5:$O$72,"&gt;0")+COUNTIFS('PO F'!$D$5:$D$72,CLUBS!$B7,'PO F'!$O$5:$O$72,"&gt;0")+COUNTIFS('PO H'!$D$5:$D$72,CLUBS!$B7,'PO H'!$O$5:$O$72,"&gt;0")+COUNTIFS('PU F'!$D$5:$D$72,CLUBS!$B7,'PU F'!$O$5:$O$72,"&gt;0")+COUNTIFS('PU H'!$D$5:$D$72,CLUBS!$B7,'PU H'!$O$5:$O$72,"&gt;0")+COUNTIFS('BE F'!$D$5:$D$72,CLUBS!$B7,'BE F'!$O$5:$O$72,"&gt;0")+COUNTIFS('BE H'!$D$5:$D$72,CLUBS!$B7,'BE H'!$O$5:$O$72,"&gt;0")+COUNTIFS('MI F'!$D$5:$D$72,CLUBS!$B7,'MI F'!$O$5:$O$72,"&gt;0")+COUNTIFS('MI H'!$D$5:$D$72,CLUBS!$B7,'MI H'!$O$5:$O$72,"&gt;0")+COUNTIFS('CA F'!$D$5:$D$72,CLUBS!$B7,'CA F'!$O$5:$O$72,"&gt;0")+COUNTIFS('CA H'!$D$5:$D$72,CLUBS!$B7,'CA H'!$O$5:$O$72,"&gt;0")+COUNTIFS('JU F'!$D$5:$D$72,CLUBS!$B7,'JU F'!$O$5:$O$72,"&gt;0")+COUNTIFS('JU H'!$D$5:$D$72,CLUBS!$B7,'JU H'!$O$5:$O$72,"&gt;0")</f>
        <v>0</v>
      </c>
      <c r="N10" s="26">
        <f>SUMIF('MP F'!$D$5:$D$72,CLUBS!$B7,'MP F'!$P$5:$P$72)+SUMIF('MP H'!$D$5:$D$72,CLUBS!$B7,'MP H'!$P$5:$P$72)+SUMIF('PO F'!$D$5:$D$72,CLUBS!$B7,'PO F'!$P$5:$P$72)+SUMIF('PO H'!$D$5:$D$72,CLUBS!$B7,'PO H'!$P$5:$P$72)+SUMIF('PU F'!$D$5:$D$72,CLUBS!$B7,'PU F'!$P$5:$P$72)+SUMIF('PU H'!$D$5:$D$72,CLUBS!$B7,'PU H'!$P$5:$P$72)+SUMIF('BE F'!$D$5:$D$72,CLUBS!$B7,'BE F'!$P$5:$P$72)+SUMIF('BE H'!$D$5:$D$72,CLUBS!$B7,'BE H'!$P$5:$P$72)+SUMIF('MI F'!$D$5:$D$72,CLUBS!$B7,'MI F'!$P$5:$P$72)+SUMIF('MI H'!$D$5:$D$72,CLUBS!$B7,'MI H'!$P$5:$P$72)+SUMIF('CA F'!$D$5:$D$72,CLUBS!$B7,'CA F'!$P$5:$P$72)+SUMIF('CA H'!$D$5:$D$72,CLUBS!$B7,'CA H'!$P$5:$P$72)+SUMIF('JU F'!$D$5:$D$72,CLUBS!$B7,'JU F'!$P$5:$P$72)+SUMIF('JU H'!$D$5:$D$72,CLUBS!$B7,'JU H'!$P$5:$P$72)</f>
        <v>0</v>
      </c>
      <c r="O10" s="26">
        <f>COUNTIFS('MP F'!$D$5:$D$72,CLUBS!$B7,'MP F'!$Q$5:$Q$72,"&gt;0")+COUNTIFS('MP H'!$D$5:$D$72,CLUBS!$B7,'MP H'!$Q$5:$Q$72,"&gt;0")+COUNTIFS('PO F'!$D$5:$D$72,CLUBS!$B7,'PO F'!$Q$5:$Q$72,"&gt;0")+COUNTIFS('PO H'!$D$5:$D$72,CLUBS!$B7,'PO H'!$Q$5:$Q$72,"&gt;0")+COUNTIFS('PU F'!$D$5:$D$72,CLUBS!$B7,'PU F'!$Q$5:$Q$72,"&gt;0")+COUNTIFS('PU H'!$D$5:$D$72,CLUBS!$B7,'PU H'!$Q$5:$Q$72,"&gt;0")+COUNTIFS('BE F'!$D$5:$D$72,CLUBS!$B7,'BE F'!$Q$5:$Q$72,"&gt;0")+COUNTIFS('BE H'!$D$5:$D$72,CLUBS!$B7,'BE H'!$Q$5:$Q$72,"&gt;0")+COUNTIFS('MI F'!$D$5:$D$72,CLUBS!$B7,'MI F'!$Q$5:$Q$72,"&gt;0")+COUNTIFS('MI H'!$D$5:$D$72,CLUBS!$B7,'MI H'!$Q$5:$Q$72,"&gt;0")+COUNTIFS('CA F'!$D$5:$D$72,CLUBS!$B7,'CA F'!$Q$5:$Q$72,"&gt;0")+COUNTIFS('CA H'!$D$5:$D$72,CLUBS!$B7,'CA H'!$Q$5:$Q$72,"&gt;0")+COUNTIFS('JU F'!$D$5:$D$72,CLUBS!$B7,'JU F'!$Q$5:$Q$72,"&gt;0")+COUNTIFS('JU H'!$D$5:$D$72,CLUBS!$B7,'JU H'!$Q$5:$Q$72,"&gt;0")</f>
        <v>0</v>
      </c>
      <c r="P10" s="26">
        <f>SUMIF('MP F'!$D$5:$D$72,CLUBS!$B7,'MP F'!$R$5:$R$72)+SUMIF('MP H'!$D$5:$D$72,CLUBS!$B7,'MP H'!$R$5:$R$72)+SUMIF('PO F'!$D$5:$D$72,CLUBS!$B7,'PO F'!$R$5:$R$72)+SUMIF('PO H'!$D$5:$D$72,CLUBS!$B7,'PO H'!$R$5:$R$72)+SUMIF('PU F'!$D$5:$D$72,CLUBS!$B7,'PU F'!$R$5:$R$72)+SUMIF('PU H'!$D$5:$D$72,CLUBS!$B7,'PU H'!$R$5:$R$72)+SUMIF('BE F'!$D$5:$D$72,CLUBS!$B7,'BE F'!$R$5:$R$72)+SUMIF('BE H'!$D$5:$D$72,CLUBS!$B7,'BE H'!$R$5:$R$72)+SUMIF('MI F'!$D$5:$D$72,CLUBS!$B7,'MI F'!$R$5:$R$72)+SUMIF('MI H'!$D$5:$D$72,CLUBS!$B7,'MI H'!$R$5:$R$72)+SUMIF('CA F'!$D$5:$D$72,CLUBS!$B7,'CA F'!$R$5:$R$72)+SUMIF('CA H'!$D$5:$D$72,CLUBS!$B7,'CA H'!$R$5:$R$72)+SUMIF('JU F'!$D$5:$D$72,CLUBS!$B7,'JU F'!$R$5:$R$72)+SUMIF('JU H'!$D$5:$D$72,CLUBS!$B7,'JU H'!$R$5:$R$72)</f>
        <v>0</v>
      </c>
      <c r="Q10" s="26">
        <f>COUNTIFS('MP F'!$D$5:$D$72,CLUBS!$B7,'MP F'!$S$5:$S$72,"&gt;0")+COUNTIFS('MP H'!$D$5:$D$72,CLUBS!$B7,'MP H'!$S$5:$S$72,"&gt;0")+COUNTIFS('PO F'!$D$5:$D$72,CLUBS!$B7,'PO F'!$S$5:$S$72,"&gt;0")+COUNTIFS('PO H'!$D$5:$D$72,CLUBS!$B7,'PO H'!$S$5:$S$72,"&gt;0")+COUNTIFS('PU F'!$D$5:$D$72,CLUBS!$B7,'PU F'!$S$5:$S$72,"&gt;0")+COUNTIFS('PU H'!$D$5:$D$72,CLUBS!$B7,'PU H'!$S$5:$S$72,"&gt;0")+COUNTIFS('BE F'!$D$5:$D$72,CLUBS!$B7,'BE F'!$S$5:$S$72,"&gt;0")+COUNTIFS('BE H'!$D$5:$D$72,CLUBS!$B7,'BE H'!$S$5:$S$72,"&gt;0")+COUNTIFS('MI F'!$D$5:$D$72,CLUBS!$B7,'MI F'!$S$5:$S$72,"&gt;0")+COUNTIFS('MI H'!$D$5:$D$72,CLUBS!$B7,'MI H'!$S$5:$S$72,"&gt;0")+COUNTIFS('CA F'!$D$5:$D$72,CLUBS!$B7,'CA F'!$S$5:$S$72,"&gt;0")+COUNTIFS('CA H'!$D$5:$D$72,CLUBS!$B7,'CA H'!$S$5:$S$72,"&gt;0")+COUNTIFS('JU F'!$D$5:$D$72,CLUBS!$B7,'JU F'!$S$5:$S$72,"&gt;0")+COUNTIFS('JU H'!$D$5:$D$72,CLUBS!$B7,'JU H'!$S$5:$S$72,"&gt;0")</f>
        <v>0</v>
      </c>
      <c r="R10" s="26">
        <f>SUMIF('MP F'!$D$5:$D$72,CLUBS!$B7,'MP F'!$T$5:$T$72)+SUMIF('MP H'!$D$5:$D$72,CLUBS!$B7,'MP H'!$T$5:$T$72)+SUMIF('PO F'!$D$5:$D$72,CLUBS!$B7,'PO F'!$T$5:$T$72)+SUMIF('PO H'!$D$5:$D$72,CLUBS!$B7,'PO H'!$T$5:$T$72)+SUMIF('PU F'!$D$5:$D$72,CLUBS!$B7,'PU F'!$T$5:$T$72)+SUMIF('PU H'!$D$5:$D$72,CLUBS!$B7,'PU H'!$T$5:$T$72)+SUMIF('BE F'!$D$5:$D$72,CLUBS!$B7,'BE F'!$T$5:$T$72)+SUMIF('BE H'!$D$5:$D$72,CLUBS!$B7,'BE H'!$T$5:$T$72)+SUMIF('MI F'!$D$5:$D$72,CLUBS!$B7,'MI F'!$T$5:$T$72)+SUMIF('MI H'!$D$5:$D$72,CLUBS!$B7,'MI H'!$T$5:$T$72)+SUMIF('CA F'!$D$5:$D$72,CLUBS!$B7,'CA F'!$T$5:$T$72)+SUMIF('CA H'!$D$5:$D$72,CLUBS!$B7,'CA H'!$T$5:$T$72)+SUMIF('JU F'!$D$5:$D$72,CLUBS!$B7,'JU F'!$T$5:$T$72)+SUMIF('JU H'!$D$5:$D$72,CLUBS!$B7,'JU H'!$T$5:$T$72)</f>
        <v>0</v>
      </c>
      <c r="S10" s="26">
        <f>COUNTIFS('MP F'!$D$5:$D$72,CLUBS!$B7,'MP F'!$U$5:$U$72,"&gt;0")+COUNTIFS('MP H'!$D$5:$D$72,CLUBS!$B7,'MP H'!$U$5:$U$72,"&gt;0")+COUNTIFS('PO F'!$D$5:$D$72,CLUBS!$B7,'PO F'!$U$5:$U$72,"&gt;0")+COUNTIFS('PO H'!$D$5:$D$72,CLUBS!$B7,'PO H'!$U$5:$U$72,"&gt;0")+COUNTIFS('PU F'!$D$5:$D$72,CLUBS!$B7,'PU F'!$U$5:$U$72,"&gt;0")+COUNTIFS('PU H'!$D$5:$D$72,CLUBS!$B7,'PU H'!$U$5:$U$72,"&gt;0")+COUNTIFS('BE F'!$D$5:$D$72,CLUBS!$B7,'BE F'!$U$5:$U$72,"&gt;0")+COUNTIFS('BE H'!$D$5:$D$72,CLUBS!$B7,'BE H'!$U$5:$U$72,"&gt;0")+COUNTIFS('MI F'!$D$5:$D$72,CLUBS!$B7,'MI F'!$U$5:$U$72,"&gt;0")+COUNTIFS('MI H'!$D$5:$D$72,CLUBS!$B7,'MI H'!$U$5:$U$72,"&gt;0")+COUNTIFS('CA F'!$D$5:$D$72,CLUBS!$B7,'CA F'!$U$5:$U$72,"&gt;0")+COUNTIFS('CA H'!$D$5:$D$72,CLUBS!$B7,'CA H'!$U$5:$U$72,"&gt;0")+COUNTIFS('JU F'!$D$5:$D$72,CLUBS!$B7,'JU F'!$U$5:$U$72,"&gt;0")+COUNTIFS('JU H'!$D$5:$D$72,CLUBS!$B7,'JU H'!$U$5:$U$72,"&gt;0")</f>
        <v>0</v>
      </c>
      <c r="T10" s="26">
        <f>SUMIF('MP F'!$D$5:$D$72,CLUBS!$B7,'MP F'!$V$5:$V$72)+SUMIF('MP H'!$D$5:$D$72,CLUBS!$B7,'MP H'!$V$5:$V$72)+SUMIF('PO F'!$D$5:$D$72,CLUBS!$B7,'PO F'!$V$5:$V$72)+SUMIF('PO H'!$D$5:$D$72,CLUBS!$B7,'PO H'!$V$5:$V$72)+SUMIF('PU F'!$D$5:$D$72,CLUBS!$B7,'PU F'!$V$5:$V$72)+SUMIF('PU H'!$D$5:$D$72,CLUBS!$B7,'PU H'!$V$5:$V$72)+SUMIF('BE F'!$D$5:$D$72,CLUBS!$B7,'BE F'!$V$5:$V$72)+SUMIF('BE H'!$D$5:$D$72,CLUBS!$B7,'BE H'!$V$5:$V$72)+SUMIF('MI F'!$D$5:$D$72,CLUBS!$B7,'MI F'!$V$5:$V$72)+SUMIF('MI H'!$D$5:$D$72,CLUBS!$B7,'MI H'!$V$5:$V$72)+SUMIF('CA F'!$D$5:$D$72,CLUBS!$B7,'CA F'!$V$5:$V$72)+SUMIF('CA H'!$D$5:$D$72,CLUBS!$B7,'CA H'!$V$5:$V$72)+SUMIF('JU F'!$D$5:$D$72,CLUBS!$B7,'JU F'!$V$5:$V$72)+SUMIF('JU H'!$D$5:$D$72,CLUBS!$B7,'JU H'!$V$5:$V$72)</f>
        <v>0</v>
      </c>
      <c r="U10" s="26">
        <f>COUNTIFS('MP F'!$D$5:$D$72,CLUBS!$B7,'MP F'!$W$5:$W$72,"&gt;0")+COUNTIFS('MP H'!$D$5:$D$72,CLUBS!$B7,'MP H'!$W$5:$W$72,"&gt;0")+COUNTIFS('PO F'!$D$5:$D$72,CLUBS!$B7,'PO F'!$W$5:$W$72,"&gt;0")+COUNTIFS('PO H'!$D$5:$D$72,CLUBS!$B7,'PO H'!$W$5:$W$72,"&gt;0")+COUNTIFS('PU F'!$D$5:$D$72,CLUBS!$B7,'PU F'!$W$5:$W$72,"&gt;0")+COUNTIFS('PU H'!$D$5:$D$72,CLUBS!$B7,'PU H'!$W$5:$W$72,"&gt;0")+COUNTIFS('BE F'!$D$5:$D$72,CLUBS!$B7,'BE F'!$W$5:$W$72,"&gt;0")+COUNTIFS('BE H'!$D$5:$D$72,CLUBS!$B7,'BE H'!$W$5:$W$72,"&gt;0")+COUNTIFS('MI F'!$D$5:$D$72,CLUBS!$B7,'MI F'!$W$5:$W$72,"&gt;0")+COUNTIFS('MI H'!$D$5:$D$72,CLUBS!$B7,'MI H'!$W$5:$W$72,"&gt;0")+COUNTIFS('CA F'!$D$5:$D$72,CLUBS!$B7,'CA F'!$W$5:$W$72,"&gt;0")+COUNTIFS('CA H'!$D$5:$D$72,CLUBS!$B7,'CA H'!$W$5:$W$72,"&gt;0")+COUNTIFS('JU F'!$D$5:$D$72,CLUBS!$B7,'JU F'!$W$5:$W$72,"&gt;0")+COUNTIFS('JU H'!$D$5:$D$72,CLUBS!$B7,'JU H'!$W$5:$W$72,"&gt;0")</f>
        <v>0</v>
      </c>
      <c r="V10" s="26">
        <f>SUMIF('MP F'!$D$5:$D$72,CLUBS!$B7,'MP F'!$X$5:$X$72)+SUMIF('MP H'!$D$5:$D$72,CLUBS!$B7,'MP H'!$X$5:$X$72)+SUMIF('PO F'!$D$5:$D$72,CLUBS!$B7,'PO F'!$X$5:$X$72)+SUMIF('PO H'!$D$5:$D$72,CLUBS!$B7,'PO H'!$X$5:$X$72)+SUMIF('PU F'!$D$5:$D$72,CLUBS!$B7,'PU F'!$X$5:$X$72)+SUMIF('PU H'!$D$5:$D$72,CLUBS!$B7,'PU H'!$X$5:$X$72)+SUMIF('BE F'!$D$5:$D$72,CLUBS!$B7,'BE F'!$X$5:$X$72)+SUMIF('BE H'!$D$5:$D$72,CLUBS!$B7,'BE H'!$X$5:$X$72)+SUMIF('MI F'!$D$5:$D$72,CLUBS!$B7,'MI F'!$X$5:$X$72)+SUMIF('MI H'!$D$5:$D$72,CLUBS!$B7,'MI H'!$X$5:$X$72)+SUMIF('CA F'!$D$5:$D$72,CLUBS!$B7,'CA F'!$X$5:$X$72)+SUMIF('CA H'!$D$5:$D$72,CLUBS!$B7,'CA H'!$X$5:$X$72)+SUMIF('JU F'!$D$5:$D$72,CLUBS!$B7,'JU F'!$X$5:$X$72)+SUMIF('JU H'!$D$5:$D$72,CLUBS!$B7,'JU H'!$X$5:$X$72)</f>
        <v>0</v>
      </c>
      <c r="W10" s="26">
        <f>COUNTIFS('MP F'!$D$5:$D$72,CLUBS!$B7,'MP F'!$Y$5:$Y$72,"&gt;0")+COUNTIFS('MP H'!$D$5:$D$72,CLUBS!$B7,'MP H'!$Y$5:$Y$72,"&gt;0")+COUNTIFS('PO F'!$D$5:$D$72,CLUBS!$B7,'PO F'!$Y$5:$Y$72,"&gt;0")+COUNTIFS('PO H'!$D$5:$D$72,CLUBS!$B7,'PO H'!$Y$5:$Y$72,"&gt;0")+COUNTIFS('PU F'!$D$5:$D$72,CLUBS!$B7,'PU F'!$Y$5:$Y$72,"&gt;0")+COUNTIFS('PU H'!$D$5:$D$72,CLUBS!$B7,'PU H'!$Y$5:$Y$72,"&gt;0")+COUNTIFS('BE F'!$D$5:$D$72,CLUBS!$B7,'BE F'!$Y$5:$Y$72,"&gt;0")+COUNTIFS('BE H'!$D$5:$D$72,CLUBS!$B7,'BE H'!$Y$5:$Y$72,"&gt;0")+COUNTIFS('MI F'!$D$5:$D$72,CLUBS!$B7,'MI F'!$Y$5:$Y$72,"&gt;0")+COUNTIFS('MI H'!$D$5:$D$72,CLUBS!$B7,'MI H'!$Y$5:$Y$72,"&gt;0")+COUNTIFS('CA F'!$D$5:$D$72,CLUBS!$B7,'CA F'!$Y$5:$Y$72,"&gt;0")+COUNTIFS('CA H'!$D$5:$D$72,CLUBS!$B7,'CA H'!$Y$5:$Y$72,"&gt;0")+COUNTIFS('JU F'!$D$5:$D$72,CLUBS!$B7,'JU F'!$Y$5:$Y$72,"&gt;0")+COUNTIFS('JU H'!$D$5:$D$72,CLUBS!$B7,'JU H'!$Y$5:$Y$72,"&gt;0")</f>
        <v>0</v>
      </c>
      <c r="X10" s="26">
        <f>SUMIF('MP F'!$D$5:$D$72,CLUBS!$B7,'MP F'!$Z$5:$Z$72)+SUMIF('MP H'!$D$5:$D$72,CLUBS!$B7,'MP H'!$Z$5:$Z$72)+SUMIF('PO F'!$D$5:$D$72,CLUBS!$B7,'PO F'!$Z$5:$Z$72)+SUMIF('PO H'!$D$5:$D$72,CLUBS!$B7,'PO H'!$Z$5:$Z$72)+SUMIF('PU F'!$D$5:$D$72,CLUBS!$B7,'PU F'!$Z$5:$Z$72)+SUMIF('PU H'!$D$5:$D$72,CLUBS!$B7,'PU H'!$Z$5:$Z$72)+SUMIF('BE F'!$D$5:$D$72,CLUBS!$B7,'BE F'!$Z$5:$Z$72)+SUMIF('BE H'!$D$5:$D$72,CLUBS!$B7,'BE H'!$Z$5:$Z$72)+SUMIF('MI F'!$D$5:$D$72,CLUBS!$B7,'MI F'!$Z$5:$Z$72)+SUMIF('MI H'!$D$5:$D$72,CLUBS!$B7,'MI H'!$Z$5:$Z$72)+SUMIF('CA F'!$D$5:$D$72,CLUBS!$B7,'CA F'!$Z$5:$Z$72)+SUMIF('CA H'!$D$5:$D$72,CLUBS!$B7,'CA H'!$Z$5:$Z$72)+SUMIF('JU F'!$D$5:$D$72,CLUBS!$B7,'JU F'!$Z$5:$Z$72)+SUMIF('JU H'!$D$5:$D$72,CLUBS!$B7,'JU H'!$Z$5:$Z$72)</f>
        <v>0</v>
      </c>
      <c r="Y10" s="26">
        <f>COUNTIFS('MP F'!$D$5:$D$72,CLUBS!$B7,'MP F'!$AA$5:$AA$72,"&gt;0")+COUNTIFS('MP H'!$D$5:$D$72,CLUBS!$B7,'MP H'!$AA$5:$AA$72,"&gt;0")+COUNTIFS('PO F'!$D$5:$D$72,CLUBS!$B7,'PO F'!$AA$5:$AA$72,"&gt;0")+COUNTIFS('PO H'!$D$5:$D$72,CLUBS!$B7,'PO H'!$AA$5:$AA$72,"&gt;0")+COUNTIFS('PU F'!$D$5:$D$72,CLUBS!$B7,'PU F'!$AA$5:$AA$72,"&gt;0")+COUNTIFS('PU H'!$D$5:$D$72,CLUBS!$B7,'PU H'!$AA$5:$AA$72,"&gt;0")+COUNTIFS('BE F'!$D$5:$D$72,CLUBS!$B7,'BE F'!$AA$5:$AA$72,"&gt;0")+COUNTIFS('BE H'!$D$5:$D$72,CLUBS!$B7,'BE H'!$AA$5:$AA$72,"&gt;0")+COUNTIFS('MI F'!$D$5:$D$72,CLUBS!$B7,'MI F'!$AA$5:$AA$72,"&gt;0")+COUNTIFS('MI H'!$D$5:$D$72,CLUBS!$B7,'MI H'!$AA$5:$AA$72,"&gt;0")+COUNTIFS('CA F'!$D$5:$D$72,CLUBS!$B7,'CA F'!$AA$5:$AA$72,"&gt;0")+COUNTIFS('CA H'!$D$5:$D$72,CLUBS!$B7,'CA H'!$AA$5:$AA$72,"&gt;0")+COUNTIFS('JU F'!$D$5:$D$72,CLUBS!$B7,'JU F'!$AA$5:$AA$72,"&gt;0")+COUNTIFS('JU H'!$D$5:$D$72,CLUBS!$B7,'JU H'!$AA$5:$AA$72,"&gt;0")</f>
        <v>0</v>
      </c>
      <c r="Z10" s="26">
        <f>SUMIF('MP F'!$D$5:$D$72,CLUBS!$B7,'MP F'!$AB$5:$AB$72)+SUMIF('MP H'!$D$5:$D$72,CLUBS!$B7,'MP H'!$AB$5:$AB$72)+SUMIF('PO F'!$D$5:$D$72,CLUBS!$B7,'PO F'!$AB$5:$AB$72)+SUMIF('PO H'!$D$5:$D$72,CLUBS!$B7,'PO H'!$AB$5:$AB$72)+SUMIF('PU F'!$D$5:$D$72,CLUBS!$B7,'PU F'!$AB$5:$AB$72)+SUMIF('PU H'!$D$5:$D$72,CLUBS!$B7,'PU H'!$AB$5:$AB$72)+SUMIF('BE F'!$D$5:$D$72,CLUBS!$B7,'BE F'!$AB$5:$AB$72)+SUMIF('BE H'!$D$5:$D$72,CLUBS!$B7,'BE H'!$AB$5:$AB$72)+SUMIF('MI F'!$D$5:$D$72,CLUBS!$B7,'MI F'!$AB$5:$AB$72)+SUMIF('MI H'!$D$5:$D$72,CLUBS!$B7,'MI H'!$AB$5:$AB$72)+SUMIF('CA F'!$D$5:$D$72,CLUBS!$B7,'CA F'!$AB$5:$AB$72)+SUMIF('CA H'!$D$5:$D$72,CLUBS!$B7,'CA H'!$AB$5:$AB$72)+SUMIF('JU F'!$D$5:$D$72,CLUBS!$B7,'JU F'!$AB$5:$AB$72)+SUMIF('JU H'!$D$5:$D$72,CLUBS!$B7,'JU H'!$AB$5:$AB$72)</f>
        <v>0</v>
      </c>
      <c r="AA10" s="26">
        <f>COUNTIFS('MP F'!$D$5:$D$72,CLUBS!$B7,'MP F'!$AC$5:$AC$72,"&gt;0")+COUNTIFS('MP H'!$D$5:$D$72,CLUBS!$B7,'MP H'!$AC$5:$AC$72,"&gt;0")+COUNTIFS('PO F'!$D$5:$D$72,CLUBS!$B7,'PO F'!$AC$5:$AC$72,"&gt;0")+COUNTIFS('PO H'!$D$5:$D$72,CLUBS!$B7,'PO H'!$AC$5:$AC$72,"&gt;0")+COUNTIFS('PU F'!$D$5:$D$72,CLUBS!$B7,'PU F'!$AC$5:$AC$72,"&gt;0")+COUNTIFS('PU H'!$D$5:$D$72,CLUBS!$B7,'PU H'!$AC$5:$AC$72,"&gt;0")+COUNTIFS('BE F'!$D$5:$D$72,CLUBS!$B7,'BE F'!$AC$5:$AC$72,"&gt;0")+COUNTIFS('BE H'!$D$5:$D$72,CLUBS!$B7,'BE H'!$AC$5:$AC$72,"&gt;0")+COUNTIFS('MI F'!$D$5:$D$72,CLUBS!$B7,'MI F'!$AC$5:$AC$72,"&gt;0")+COUNTIFS('MI H'!$D$5:$D$72,CLUBS!$B7,'MI H'!$AC$5:$AC$72,"&gt;0")+COUNTIFS('CA F'!$D$5:$D$72,CLUBS!$B7,'CA F'!$AC$5:$AC$72,"&gt;0")+COUNTIFS('CA H'!$D$5:$D$72,CLUBS!$B7,'CA H'!$AC$5:$AC$72,"&gt;0")+COUNTIFS('JU F'!$D$5:$D$72,CLUBS!$B7,'JU F'!$AC$5:$AC$72,"&gt;0")+COUNTIFS('JU H'!$D$5:$D$72,CLUBS!$B7,'JU H'!$AC$5:$AC$72,"&gt;0")</f>
        <v>0</v>
      </c>
      <c r="AB10" s="26">
        <f>SUMIF('MP F'!$D$5:$D$72,CLUBS!$B7,'MP F'!$AD$5:$AD$72)+SUMIF('MP H'!$D$5:$D$72,CLUBS!$B7,'MP H'!$AD$5:$AD$72)+SUMIF('PO F'!$D$5:$D$72,CLUBS!$B7,'PO F'!$AD$5:$AD$72)+SUMIF('PO H'!$D$5:$D$72,CLUBS!$B7,'PO H'!$AD$5:$AD$72)+SUMIF('PU F'!$D$5:$D$72,CLUBS!$B7,'PU F'!$AD$5:$AD$72)+SUMIF('PU H'!$D$5:$D$72,CLUBS!$B7,'PU H'!$AD$5:$AD$72)+SUMIF('BE F'!$D$5:$D$72,CLUBS!$B7,'BE F'!$AD$5:$AD$72)+SUMIF('BE H'!$D$5:$D$72,CLUBS!$B7,'BE H'!$AD$5:$AD$72)+SUMIF('MI F'!$D$5:$D$72,CLUBS!$B7,'MI F'!$AD$5:$AD$72)+SUMIF('MI H'!$D$5:$D$72,CLUBS!$B7,'MI H'!$AD$5:$AD$72)+SUMIF('CA F'!$D$5:$D$72,CLUBS!$B7,'CA F'!$AD$5:$AD$72)+SUMIF('CA H'!$D$5:$D$72,CLUBS!$B7,'CA H'!$AD$5:$AD$72)+SUMIF('JU F'!$D$5:$D$72,CLUBS!$B7,'JU F'!$AD$5:$AD$72)+SUMIF('JU H'!$D$5:$D$72,CLUBS!$B7,'JU H'!$AD$5:$AD$72)</f>
        <v>0</v>
      </c>
      <c r="AC10" s="26">
        <f>COUNTIFS('MP F'!$D$5:$D$72,CLUBS!$B7,'MP F'!$AE$5:$AE$72,"&gt;0")+COUNTIFS('MP H'!$D$5:$D$72,CLUBS!$B7,'MP H'!$AE$5:$AE$72,"&gt;0")+COUNTIFS('PO F'!$D$5:$D$72,CLUBS!$B7,'PO F'!$AE$5:$AE$72,"&gt;0")+COUNTIFS('PO H'!$D$5:$D$72,CLUBS!$B7,'PO H'!$AE$5:$AE$72,"&gt;0")+COUNTIFS('PU F'!$D$5:$D$72,CLUBS!$B7,'PU F'!$AE$5:$AE$72,"&gt;0")+COUNTIFS('PU H'!$D$5:$D$72,CLUBS!$B7,'PU H'!$AE$5:$AE$72,"&gt;0")+COUNTIFS('BE F'!$D$5:$D$72,CLUBS!$B7,'BE F'!$AE$5:$AE$72,"&gt;0")+COUNTIFS('BE H'!$D$5:$D$72,CLUBS!$B7,'BE H'!$AE$5:$AE$72,"&gt;0")+COUNTIFS('MI F'!$D$5:$D$72,CLUBS!$B7,'MI F'!$AE$5:$AE$72,"&gt;0")+COUNTIFS('MI H'!$D$5:$D$72,CLUBS!$B7,'MI H'!$AE$5:$AE$72,"&gt;0")+COUNTIFS('CA F'!$D$5:$D$72,CLUBS!$B7,'CA F'!$AE$5:$AE$72,"&gt;0")+COUNTIFS('CA H'!$D$5:$D$72,CLUBS!$B7,'CA H'!$AE$5:$AE$72,"&gt;0")+COUNTIFS('JU F'!$D$5:$D$72,CLUBS!$B7,'JU F'!$AE$5:$AE$72,"&gt;0")+COUNTIFS('JU H'!$D$5:$D$72,CLUBS!$B7,'JU H'!$AE$5:$AE$72,"&gt;0")</f>
        <v>0</v>
      </c>
      <c r="AD10" s="26">
        <f>SUMIF('MP F'!$D$5:$D$72,CLUBS!$B7,'MP F'!$AF$5:$AF$72)+SUMIF('MP H'!$D$5:$D$72,CLUBS!$B7,'MP H'!$AF$5:$AF$72)+SUMIF('PO F'!$D$5:$D$72,CLUBS!$B7,'PO F'!$AF$5:$AF$72)+SUMIF('PO H'!$D$5:$D$72,CLUBS!$B7,'PO H'!$AF$5:$AF$72)+SUMIF('PU F'!$D$5:$D$72,CLUBS!$B7,'PU F'!$AF$5:$AF$72)+SUMIF('PU H'!$D$5:$D$72,CLUBS!$B7,'PU H'!$AF$5:$AF$72)+SUMIF('BE F'!$D$5:$D$72,CLUBS!$B7,'BE F'!$AF$5:$AF$72)+SUMIF('BE H'!$D$5:$D$72,CLUBS!$B7,'BE H'!$AF$5:$AF$72)+SUMIF('MI F'!$D$5:$D$72,CLUBS!$B7,'MI F'!$AF$5:$AF$72)+SUMIF('MI H'!$D$5:$D$72,CLUBS!$B7,'MI H'!$AF$5:$AF$72)+SUMIF('CA F'!$D$5:$D$72,CLUBS!$B7,'CA F'!$AF$5:$AF$72)+SUMIF('CA H'!$D$5:$D$72,CLUBS!$B7,'CA H'!$AF$5:$AF$72)+SUMIF('JU F'!$D$5:$D$72,CLUBS!$B7,'JU F'!$AF$5:$AF$72)+SUMIF('JU H'!$D$5:$D$72,CLUBS!$B7,'JU H'!$AF$5:$AF$72)</f>
        <v>0</v>
      </c>
      <c r="AE10" s="26">
        <f>COUNTIFS('MP F'!$D$5:$D$72,CLUBS!$B7,'MP F'!$AG$5:$AG$72,"&gt;0")+COUNTIFS('MP H'!$D$5:$D$72,CLUBS!$B7,'MP H'!$AG$5:$AG$72,"&gt;0")+COUNTIFS('PO F'!$D$5:$D$72,CLUBS!$B7,'PO F'!$AG$5:$AG$72,"&gt;0")+COUNTIFS('PO H'!$D$5:$D$72,CLUBS!$B7,'PO H'!$AG$5:$AG$72,"&gt;0")+COUNTIFS('PU F'!$D$5:$D$72,CLUBS!$B7,'PU F'!$AG$5:$AG$72,"&gt;0")+COUNTIFS('PU H'!$D$5:$D$72,CLUBS!$B7,'PU H'!$AG$5:$AG$72,"&gt;0")+COUNTIFS('BE F'!$D$5:$D$72,CLUBS!$B7,'BE F'!$AG$5:$AG$72,"&gt;0")+COUNTIFS('BE H'!$D$5:$D$72,CLUBS!$B7,'BE H'!$AG$5:$AG$72,"&gt;0")+COUNTIFS('MI F'!$D$5:$D$72,CLUBS!$B7,'MI F'!$AG$5:$AG$72,"&gt;0")+COUNTIFS('MI H'!$D$5:$D$72,CLUBS!$B7,'MI H'!$AG$5:$AG$72,"&gt;0")+COUNTIFS('CA F'!$D$5:$D$72,CLUBS!$B7,'CA F'!$AG$5:$AG$72,"&gt;0")+COUNTIFS('CA H'!$D$5:$D$72,CLUBS!$B7,'CA H'!$AG$5:$AG$72,"&gt;0")+COUNTIFS('JU F'!$D$5:$D$72,CLUBS!$B7,'JU F'!$AG$5:$AG$72,"&gt;0")+COUNTIFS('JU H'!$D$5:$D$72,CLUBS!$B7,'JU H'!$AG$5:$AG$72,"&gt;0")</f>
        <v>0</v>
      </c>
      <c r="AF10" s="26">
        <f>SUMIF('MP F'!$D$5:$D$72,CLUBS!$B7,'MP F'!$AH$5:$AH$72)+SUMIF('MP H'!$D$5:$D$72,CLUBS!$B7,'MP H'!$AH$5:$AH$72)+SUMIF('PO F'!$D$5:$D$72,CLUBS!$B7,'PO F'!$AH$5:$AH$72)+SUMIF('PO H'!$D$5:$D$72,CLUBS!$B7,'PO H'!$AH$5:$AH$72)+SUMIF('PU F'!$D$5:$D$72,CLUBS!$B7,'PU F'!$AH$5:$AH$72)+SUMIF('PU H'!$D$5:$D$72,CLUBS!$B7,'PU H'!$AH$5:$AH$72)+SUMIF('BE F'!$D$5:$D$72,CLUBS!$B7,'BE F'!$AH$5:$AH$72)+SUMIF('BE H'!$D$5:$D$72,CLUBS!$B7,'BE H'!$AH$5:$AH$72)+SUMIF('MI F'!$D$5:$D$72,CLUBS!$B7,'MI F'!$AH$5:$AH$72)+SUMIF('MI H'!$D$5:$D$72,CLUBS!$B7,'MI H'!$AH$5:$AH$72)+SUMIF('CA F'!$D$5:$D$72,CLUBS!$B7,'CA F'!$AH$5:$AH$72)+SUMIF('CA H'!$D$5:$D$72,CLUBS!$B7,'CA H'!$AH$5:$AH$72)+SUMIF('JU F'!$D$5:$D$72,CLUBS!$B7,'JU F'!$AH$5:$AH$72)+SUMIF('JU H'!$D$5:$D$72,CLUBS!$B7,'JU H'!$AH$5:$AH$72)</f>
        <v>0</v>
      </c>
      <c r="AG10" s="16">
        <f t="shared" si="1"/>
        <v>3</v>
      </c>
      <c r="AH10" s="28">
        <f t="shared" si="2"/>
        <v>370</v>
      </c>
      <c r="AI10" s="29">
        <f t="shared" si="3"/>
        <v>123.33333333333333</v>
      </c>
      <c r="AJ10" s="14">
        <f>COUNTIF('Licenciés Jeunes 2023'!F:F,CLUBS!B7)</f>
        <v>12</v>
      </c>
      <c r="AK10" s="27">
        <f t="shared" si="4"/>
        <v>30.833333333333332</v>
      </c>
    </row>
    <row r="11" spans="1:37" ht="13.5">
      <c r="A11" s="34">
        <f t="shared" si="0"/>
        <v>3</v>
      </c>
      <c r="B11" s="62" t="s">
        <v>10</v>
      </c>
      <c r="C11" s="14">
        <f>COUNTIFS('MP F'!$D$5:$D$72,CLUBS!$B2,'MP F'!$E$5:$E$72,"&gt;0")+COUNTIFS('MP H'!$D$5:$D$72,CLUBS!$B2,'MP H'!$E$5:$E$72,"&gt;0")+COUNTIFS('PO F'!$D$5:$D$72,CLUBS!$B2,'PO F'!$E$5:$E$72,"&gt;0")+COUNTIFS('PO H'!$D$5:$D$72,CLUBS!$B2,'PO H'!$E$5:$E$72,"&gt;0")+COUNTIFS('PU F'!$D$5:$D$72,CLUBS!$B2,'PU F'!$E$5:$E$72,"&gt;0")+COUNTIFS('PU H'!$D$5:$D$72,CLUBS!$B2,'PU H'!$E$5:$E$72,"&gt;0")+COUNTIFS('BE F'!$D$5:$D$72,CLUBS!$B2,'BE F'!$E$5:$E$72,"&gt;0")+COUNTIFS('BE H'!$D$5:$D$72,CLUBS!$B2,'BE H'!$E$5:$E$72,"&gt;0")+COUNTIFS('MI F'!$D$5:$D$72,CLUBS!$B2,'MI F'!$E$5:$E$72,"&gt;0")+COUNTIFS('MI H'!$D$5:$D$72,CLUBS!$B2,'MI H'!$E$5:$E$72,"&gt;0")+COUNTIFS('CA F'!$D$5:$D$72,CLUBS!$B2,'CA F'!$E$5:$E$72,"&gt;0")+COUNTIFS('CA H'!$D$5:$D$72,CLUBS!$B2,'CA H'!$E$5:$E$72,"&gt;0")+COUNTIFS('JU F'!$D$5:$D$72,CLUBS!$B2,'JU F'!$E$5:$E$72,"&gt;0")+COUNTIFS('JU H'!$D$5:$D$72,CLUBS!$B2,'JU H'!$E$5:$E$72,"&gt;0")</f>
        <v>27</v>
      </c>
      <c r="D11" s="27">
        <f>SUMIF('MP F'!$D$5:$D$72,CLUBS!$B2,'MP F'!$F$5:$F$72)+SUMIF('MP H'!$D$5:$D$72,CLUBS!$B2,'MP H'!$F$5:$F$72)+SUMIF('PO F'!$D$5:$D$72,CLUBS!$B2,'PO F'!$F$5:$F$72)+SUMIF('PO H'!$D$5:$D$72,CLUBS!$B2,'PO H'!$F$5:$F$72)+SUMIF('PU F'!$D$5:$D$72,CLUBS!$B2,'PU F'!$F$5:$F$72)+SUMIF('PU H'!$D$5:$D$72,CLUBS!$B2,'PU H'!$F$5:$F$72)+SUMIF('BE F'!$D$5:$D$72,CLUBS!$B2,'BE F'!$F$5:$F$72)+SUMIF('BE H'!$D$5:$D$72,CLUBS!$B2,'BE H'!$F$5:$F$72)+SUMIF('MI F'!$D$5:$D$72,CLUBS!$B2,'MI F'!$F$5:$F$72)+SUMIF('MI H'!$D$5:$D$72,CLUBS!$B2,'MI H'!$F$5:$F$72)+SUMIF('CA F'!$D$5:$D$72,CLUBS!$B2,'CA F'!$F$5:$F$72)+SUMIF('CA H'!$D$5:$D$72,CLUBS!$B2,'CA H'!$F$5:$F$72)+SUMIF('JU F'!$D$5:$D$72,CLUBS!$B2,'JU F'!$F$5:$F$72)+SUMIF('JU H'!$D$5:$D$72,CLUBS!$B2,'JU H'!$F$5:$F$72)</f>
        <v>2879</v>
      </c>
      <c r="E11" s="38">
        <f>COUNTIFS('MP F'!$D$5:$D$72,CLUBS!$B2,'MP F'!$G$5:$G$72,"&gt;0")+COUNTIFS('MP H'!$D$5:$D$72,CLUBS!$B2,'MP H'!$G$5:$G$72,"&gt;0")+COUNTIFS('PO F'!$D$5:$D$72,CLUBS!$B2,'PO F'!$G$5:$G$72,"&gt;0")+COUNTIFS('PO H'!$D$5:$D$72,CLUBS!$B2,'PO H'!$G$5:$G$72,"&gt;0")+COUNTIFS('PU F'!$D$5:$D$72,CLUBS!$B2,'PU F'!$G$5:$G$72,"&gt;0")+COUNTIFS('PU H'!$D$5:$D$72,CLUBS!$B2,'PU H'!$G$5:$G$72,"&gt;0")+COUNTIFS('BE F'!$D$5:$D$72,CLUBS!$B2,'BE F'!$G$5:$G$72,"&gt;0")+COUNTIFS('BE H'!$D$5:$D$72,CLUBS!$B2,'BE H'!$G$5:$G$72,"&gt;0")+COUNTIFS('MI F'!$D$5:$D$72,CLUBS!$B2,'MI F'!$G$5:$G$72,"&gt;0")+COUNTIFS('MI H'!$D$5:$D$72,CLUBS!$B2,'MI H'!$G$5:$G$72,"&gt;0")+COUNTIFS('CA F'!$D$5:$D$72,CLUBS!$B2,'CA F'!$G$5:$G$72,"&gt;0")+COUNTIFS('CA H'!$D$5:$D$72,CLUBS!$B2,'CA H'!$G$5:$G$72,"&gt;0")+COUNTIFS('JU F'!$D$5:$D$72,CLUBS!$B2,'JU F'!$G$5:$G$72,"&gt;0")+COUNTIFS('JU H'!$D$5:$D$72,CLUBS!$B2,'JU H'!$G$5:$G$72,"&gt;0")</f>
        <v>20</v>
      </c>
      <c r="F11" s="58">
        <f>SUMIF('MP F'!$D$5:$D$72,CLUBS!$B2,'MP F'!$H$5:$H$72)+SUMIF('MP H'!$D$5:$D$72,CLUBS!$B2,'MP H'!$H$5:$H$72)+SUMIF('PO F'!$D$5:$D$72,CLUBS!$B2,'PO F'!$H$5:$H$72)+SUMIF('PO H'!$D$5:$D$72,CLUBS!$B2,'PO H'!$H$5:$H$72)+SUMIF('PU F'!$D$5:$D$72,CLUBS!$B2,'PU F'!$H$5:$H$72)+SUMIF('PU H'!$D$5:$D$72,CLUBS!$B2,'PU H'!$H$5:$H$72)+SUMIF('BE F'!$D$5:$D$72,CLUBS!$B2,'BE F'!$H$5:$H$72)+SUMIF('BE H'!$D$5:$D$72,CLUBS!$B2,'BE H'!$H$5:$H$72)+SUMIF('MI F'!$D$5:$D$72,CLUBS!$B2,'MI F'!$H$5:$H$72)+SUMIF('MI H'!$D$5:$D$72,CLUBS!$B2,'MI H'!$H$5:$H$72)+SUMIF('CA F'!$D$5:$D$72,CLUBS!$B2,'CA F'!$H$5:$H$72)+SUMIF('CA H'!$D$5:$D$72,CLUBS!$B2,'CA H'!$H$5:$H$72)+SUMIF('JU F'!$D$5:$D$72,CLUBS!$B2,'JU F'!$H$5:$H$72)+SUMIF('JU H'!$D$5:$D$72,CLUBS!$B2,'JU H'!$H$5:$H$72)</f>
        <v>1464</v>
      </c>
      <c r="G11" s="14">
        <f>COUNTIFS('MP F'!$D$5:$D$72,CLUBS!$B2,'MP F'!$I$5:$I$72,"&gt;0")+COUNTIFS('MP H'!$D$5:$D$72,CLUBS!$B2,'MP H'!$I$5:$I$72,"&gt;0")+COUNTIFS('PO F'!$D$5:$D$72,CLUBS!$B2,'PO F'!$I$5:$I$72,"&gt;0")+COUNTIFS('PO H'!$D$5:$D$72,CLUBS!$B2,'PO H'!$I$5:$I$72,"&gt;0")+COUNTIFS('PU F'!$D$5:$D$72,CLUBS!$B2,'PU F'!$I$5:$I$72,"&gt;0")+COUNTIFS('PU H'!$D$5:$D$72,CLUBS!$B2,'PU H'!$I$5:$I$72,"&gt;0")+COUNTIFS('BE F'!$D$5:$D$72,CLUBS!$B2,'BE F'!$I$5:$I$72,"&gt;0")+COUNTIFS('BE H'!$D$5:$D$72,CLUBS!$B2,'BE H'!$I$5:$I$72,"&gt;0")+COUNTIFS('MI F'!$D$5:$D$72,CLUBS!$B2,'MI F'!$I$5:$I$72,"&gt;0")+COUNTIFS('MI H'!$D$5:$D$72,CLUBS!$B2,'MI H'!$I$5:$I$72,"&gt;0")+COUNTIFS('CA F'!$D$5:$D$72,CLUBS!$B2,'CA F'!$I$5:$I$72,"&gt;0")+COUNTIFS('CA H'!$D$5:$D$72,CLUBS!$B2,'CA H'!$I$5:$I$72,"&gt;0")+COUNTIFS('JU F'!$D$5:$D$72,CLUBS!$B2,'JU F'!$I$5:$I$72,"&gt;0")+COUNTIFS('JU H'!$D$5:$D$72,CLUBS!$B2,'JU H'!$I$5:$I$72,"&gt;0")</f>
        <v>0</v>
      </c>
      <c r="H11" s="26">
        <f>SUMIF('MP F'!$D$5:$D$72,CLUBS!$B2,'MP F'!$J$5:$J$72)+SUMIF('MP H'!$D$5:$D$72,CLUBS!$B2,'MP H'!$J$5:$J$72)+SUMIF('PO F'!$D$5:$D$72,CLUBS!$B2,'PO F'!$J$5:$J$72)+SUMIF('PO H'!$D$5:$D$72,CLUBS!$B2,'PO H'!$J$5:$J$72)+SUMIF('PU F'!$D$5:$D$72,CLUBS!$B2,'PU F'!$J$5:$J$72)+SUMIF('PU H'!$D$5:$D$72,CLUBS!$B2,'PU H'!$J$5:$J$72)+SUMIF('BE F'!$D$5:$D$72,CLUBS!$B2,'BE F'!$J$5:$J$72)+SUMIF('BE H'!$D$5:$D$72,CLUBS!$B2,'BE H'!$J$5:$J$72)+SUMIF('MI F'!$D$5:$D$72,CLUBS!$B2,'MI F'!$J$5:$J$72)+SUMIF('MI H'!$D$5:$D$72,CLUBS!$B2,'MI H'!$J$5:$J$72)+SUMIF('CA F'!$D$5:$D$72,CLUBS!$B2,'CA F'!$J$5:$J$72)+SUMIF('CA H'!$D$5:$D$72,CLUBS!$B2,'CA H'!$J$5:$J$72)+SUMIF('JU F'!$D$5:$D$72,CLUBS!$B2,'JU F'!$J$5:$J$72)+SUMIF('JU H'!$D$5:$D$72,CLUBS!$B2,'JU H'!$J$5:$J$72)</f>
        <v>0</v>
      </c>
      <c r="I11" s="38">
        <f>COUNTIFS('MP F'!$D$5:$D$72,CLUBS!$B2,'MP F'!$K$5:$K$72,"&gt;0")+COUNTIFS('MP H'!$D$5:$D$72,CLUBS!$B2,'MP H'!$K$5:$K$72,"&gt;0")+COUNTIFS('PO F'!$D$5:$D$72,CLUBS!$B2,'PO F'!$K$5:$K$72,"&gt;0")+COUNTIFS('PO H'!$D$5:$D$72,CLUBS!$B2,'PO H'!$K$5:$K$72,"&gt;0")+COUNTIFS('PU F'!$D$5:$D$72,CLUBS!$B2,'PU F'!$K$5:$K$72,"&gt;0")+COUNTIFS('PU H'!$D$5:$D$72,CLUBS!$B2,'PU H'!$K$5:$K$72,"&gt;0")+COUNTIFS('BE F'!$D$5:$D$72,CLUBS!$B2,'BE F'!$K$5:$K$72,"&gt;0")+COUNTIFS('BE H'!$D$5:$D$72,CLUBS!$B2,'BE H'!$K$5:$K$72,"&gt;0")+COUNTIFS('MI F'!$D$5:$D$72,CLUBS!$B2,'MI F'!$K$5:$K$72,"&gt;0")+COUNTIFS('MI H'!$D$5:$D$72,CLUBS!$B2,'MI H'!$K$5:$K$72,"&gt;0")+COUNTIFS('CA F'!$D$5:$D$72,CLUBS!$B2,'CA F'!$K$5:$K$72,"&gt;0")+COUNTIFS('CA H'!$D$5:$D$72,CLUBS!$B2,'CA H'!$K$5:$K$72,"&gt;0")+COUNTIFS('JU F'!$D$5:$D$72,CLUBS!$B2,'JU F'!$K$5:$K$72,"&gt;0")+COUNTIFS('JU H'!$D$5:$D$72,CLUBS!$B2,'JU H'!$K$5:$K$72,"&gt;0")</f>
        <v>0</v>
      </c>
      <c r="J11" s="38">
        <f>SUMIF('MP F'!$D$5:$D$72,CLUBS!$B2,'MP F'!$L$5:$L$72)+SUMIF('MP H'!$D$5:$D$72,CLUBS!$B2,'MP H'!$L$5:$L$72)+SUMIF('PO F'!$D$5:$D$72,CLUBS!$B2,'PO F'!$L$5:$L$72)+SUMIF('PO H'!$D$5:$D$72,CLUBS!$B2,'PO H'!$L$5:$L$72)+SUMIF('PU F'!$D$5:$D$72,CLUBS!$B2,'PU F'!$L$5:$L$72)+SUMIF('PU H'!$D$5:$D$72,CLUBS!$B2,'PU H'!$L$5:$L$72)+SUMIF('BE F'!$D$5:$D$72,CLUBS!$B2,'BE F'!$L$5:$L$72)+SUMIF('BE H'!$D$5:$D$72,CLUBS!$B2,'BE H'!$L$5:$L$72)+SUMIF('MI F'!$D$5:$D$72,CLUBS!$B2,'MI F'!$L$5:$L$72)+SUMIF('MI H'!$D$5:$D$72,CLUBS!$B2,'MI H'!$L$5:$L$72)+SUMIF('CA F'!$D$5:$D$72,CLUBS!$B2,'CA F'!$L$5:$L$72)+SUMIF('CA H'!$D$5:$D$72,CLUBS!$B2,'CA H'!$L$5:$L$72)+SUMIF('JU F'!$D$5:$D$72,CLUBS!$B2,'JU F'!$L$5:$L$72)+SUMIF('JU H'!$D$5:$D$72,CLUBS!$B2,'JU H'!$L$5:$L$72)</f>
        <v>0</v>
      </c>
      <c r="K11" s="26">
        <f>COUNTIFS('MP F'!$D$5:$D$72,CLUBS!$B2,'MP F'!$M$5:$M$72,"&gt;0")+COUNTIFS('MP H'!$D$5:$D$72,CLUBS!$B2,'MP H'!$M$5:$M$72,"&gt;0")+COUNTIFS('PO F'!$D$5:$D$72,CLUBS!$B2,'PO F'!$M$5:$M$72,"&gt;0")+COUNTIFS('PO H'!$D$5:$D$72,CLUBS!$B2,'PO H'!$M$5:$M$72,"&gt;0")+COUNTIFS('PU F'!$D$5:$D$72,CLUBS!$B2,'PU F'!$M$5:$M$72,"&gt;0")+COUNTIFS('PU H'!$D$5:$D$72,CLUBS!$B2,'PU H'!$M$5:$M$72,"&gt;0")+COUNTIFS('BE F'!$D$5:$D$72,CLUBS!$B2,'BE F'!$M$5:$M$72,"&gt;0")+COUNTIFS('BE H'!$D$5:$D$72,CLUBS!$B2,'BE H'!$M$5:$M$72,"&gt;0")+COUNTIFS('MI F'!$D$5:$D$72,CLUBS!$B2,'MI F'!$M$5:$M$72,"&gt;0")+COUNTIFS('MI H'!$D$5:$D$72,CLUBS!$B2,'MI H'!$M$5:$M$72,"&gt;0")+COUNTIFS('CA F'!$D$5:$D$72,CLUBS!$B2,'CA F'!$M$5:$M$72,"&gt;0")+COUNTIFS('CA H'!$D$5:$D$72,CLUBS!$B2,'CA H'!$M$5:$M$72,"&gt;0")+COUNTIFS('JU F'!$D$5:$D$72,CLUBS!$B2,'JU F'!$M$5:$M$72,"&gt;0")+COUNTIFS('JU H'!$D$5:$D$72,CLUBS!$B2,'JU H'!$M$5:$M$72,"&gt;0")</f>
        <v>0</v>
      </c>
      <c r="L11" s="26">
        <f>SUMIF('MP F'!$D$5:$D$72,CLUBS!$B2,'MP F'!$N$5:$N$72)+SUMIF('MP H'!$D$5:$D$72,CLUBS!$B2,'MP H'!$N$5:$N$72)+SUMIF('PO F'!$D$5:$D$72,CLUBS!$B2,'PO F'!$N$5:$N$72)+SUMIF('PO H'!$D$5:$D$72,CLUBS!$B2,'PO H'!$N$5:$N$72)+SUMIF('PU F'!$D$5:$D$72,CLUBS!$B2,'PU F'!$N$5:$N$72)+SUMIF('PU H'!$D$5:$D$72,CLUBS!$B2,'PU H'!$N$5:$N$72)+SUMIF('BE F'!$D$5:$D$72,CLUBS!$B2,'BE F'!$N$5:$N$72)+SUMIF('BE H'!$D$5:$D$72,CLUBS!$B2,'BE H'!$N$5:$N$72)+SUMIF('MI F'!$D$5:$D$72,CLUBS!$B2,'MI F'!$N$5:$N$72)+SUMIF('MI H'!$D$5:$D$72,CLUBS!$B2,'MI H'!$N$5:$N$72)+SUMIF('CA F'!$D$5:$D$72,CLUBS!$B2,'CA F'!$N$5:$N$72)+SUMIF('CA H'!$D$5:$D$72,CLUBS!$B2,'CA H'!$N$5:$N$72)+SUMIF('JU F'!$D$5:$D$72,CLUBS!$B2,'JU F'!$N$5:$N$72)+SUMIF('JU H'!$D$5:$D$72,CLUBS!$B2,'JU H'!$N$5:$N$72)</f>
        <v>0</v>
      </c>
      <c r="M11" s="26">
        <f>COUNTIFS('MP F'!$D$5:$D$72,CLUBS!$B2,'MP F'!$O$5:$O$72,"&gt;0")+COUNTIFS('MP H'!$D$5:$D$72,CLUBS!$B2,'MP H'!$O$5:$O$72,"&gt;0")+COUNTIFS('PO F'!$D$5:$D$72,CLUBS!$B2,'PO F'!$O$5:$O$72,"&gt;0")+COUNTIFS('PO H'!$D$5:$D$72,CLUBS!$B2,'PO H'!$O$5:$O$72,"&gt;0")+COUNTIFS('PU F'!$D$5:$D$72,CLUBS!$B2,'PU F'!$O$5:$O$72,"&gt;0")+COUNTIFS('PU H'!$D$5:$D$72,CLUBS!$B2,'PU H'!$O$5:$O$72,"&gt;0")+COUNTIFS('BE F'!$D$5:$D$72,CLUBS!$B2,'BE F'!$O$5:$O$72,"&gt;0")+COUNTIFS('BE H'!$D$5:$D$72,CLUBS!$B2,'BE H'!$O$5:$O$72,"&gt;0")+COUNTIFS('MI F'!$D$5:$D$72,CLUBS!$B2,'MI F'!$O$5:$O$72,"&gt;0")+COUNTIFS('MI H'!$D$5:$D$72,CLUBS!$B2,'MI H'!$O$5:$O$72,"&gt;0")+COUNTIFS('CA F'!$D$5:$D$72,CLUBS!$B2,'CA F'!$O$5:$O$72,"&gt;0")+COUNTIFS('CA H'!$D$5:$D$72,CLUBS!$B2,'CA H'!$O$5:$O$72,"&gt;0")+COUNTIFS('JU F'!$D$5:$D$72,CLUBS!$B2,'JU F'!$O$5:$O$72,"&gt;0")+COUNTIFS('JU H'!$D$5:$D$72,CLUBS!$B2,'JU H'!$O$5:$O$72,"&gt;0")</f>
        <v>0</v>
      </c>
      <c r="N11" s="26">
        <f>SUMIF('MP F'!$D$5:$D$72,CLUBS!$B2,'MP F'!$P$5:$P$72)+SUMIF('MP H'!$D$5:$D$72,CLUBS!$B2,'MP H'!$P$5:$P$72)+SUMIF('PO F'!$D$5:$D$72,CLUBS!$B2,'PO F'!$P$5:$P$72)+SUMIF('PO H'!$D$5:$D$72,CLUBS!$B2,'PO H'!$P$5:$P$72)+SUMIF('PU F'!$D$5:$D$72,CLUBS!$B2,'PU F'!$P$5:$P$72)+SUMIF('PU H'!$D$5:$D$72,CLUBS!$B2,'PU H'!$P$5:$P$72)+SUMIF('BE F'!$D$5:$D$72,CLUBS!$B2,'BE F'!$P$5:$P$72)+SUMIF('BE H'!$D$5:$D$72,CLUBS!$B2,'BE H'!$P$5:$P$72)+SUMIF('MI F'!$D$5:$D$72,CLUBS!$B2,'MI F'!$P$5:$P$72)+SUMIF('MI H'!$D$5:$D$72,CLUBS!$B2,'MI H'!$P$5:$P$72)+SUMIF('CA F'!$D$5:$D$72,CLUBS!$B2,'CA F'!$P$5:$P$72)+SUMIF('CA H'!$D$5:$D$72,CLUBS!$B2,'CA H'!$P$5:$P$72)+SUMIF('JU F'!$D$5:$D$72,CLUBS!$B2,'JU F'!$P$5:$P$72)+SUMIF('JU H'!$D$5:$D$72,CLUBS!$B2,'JU H'!$P$5:$P$72)</f>
        <v>0</v>
      </c>
      <c r="O11" s="26">
        <f>COUNTIFS('MP F'!$D$5:$D$72,CLUBS!$B2,'MP F'!$Q$5:$Q$72,"&gt;0")+COUNTIFS('MP H'!$D$5:$D$72,CLUBS!$B2,'MP H'!$Q$5:$Q$72,"&gt;0")+COUNTIFS('PO F'!$D$5:$D$72,CLUBS!$B2,'PO F'!$Q$5:$Q$72,"&gt;0")+COUNTIFS('PO H'!$D$5:$D$72,CLUBS!$B2,'PO H'!$Q$5:$Q$72,"&gt;0")+COUNTIFS('PU F'!$D$5:$D$72,CLUBS!$B2,'PU F'!$Q$5:$Q$72,"&gt;0")+COUNTIFS('PU H'!$D$5:$D$72,CLUBS!$B2,'PU H'!$Q$5:$Q$72,"&gt;0")+COUNTIFS('BE F'!$D$5:$D$72,CLUBS!$B2,'BE F'!$Q$5:$Q$72,"&gt;0")+COUNTIFS('BE H'!$D$5:$D$72,CLUBS!$B2,'BE H'!$Q$5:$Q$72,"&gt;0")+COUNTIFS('MI F'!$D$5:$D$72,CLUBS!$B2,'MI F'!$Q$5:$Q$72,"&gt;0")+COUNTIFS('MI H'!$D$5:$D$72,CLUBS!$B2,'MI H'!$Q$5:$Q$72,"&gt;0")+COUNTIFS('CA F'!$D$5:$D$72,CLUBS!$B2,'CA F'!$Q$5:$Q$72,"&gt;0")+COUNTIFS('CA H'!$D$5:$D$72,CLUBS!$B2,'CA H'!$Q$5:$Q$72,"&gt;0")+COUNTIFS('JU F'!$D$5:$D$72,CLUBS!$B2,'JU F'!$Q$5:$Q$72,"&gt;0")+COUNTIFS('JU H'!$D$5:$D$72,CLUBS!$B2,'JU H'!$Q$5:$Q$72,"&gt;0")</f>
        <v>0</v>
      </c>
      <c r="P11" s="26">
        <f>SUMIF('MP F'!$D$5:$D$72,CLUBS!$B2,'MP F'!$R$5:$R$72)+SUMIF('MP H'!$D$5:$D$72,CLUBS!$B2,'MP H'!$R$5:$R$72)+SUMIF('PO F'!$D$5:$D$72,CLUBS!$B2,'PO F'!$R$5:$R$72)+SUMIF('PO H'!$D$5:$D$72,CLUBS!$B2,'PO H'!$R$5:$R$72)+SUMIF('PU F'!$D$5:$D$72,CLUBS!$B2,'PU F'!$R$5:$R$72)+SUMIF('PU H'!$D$5:$D$72,CLUBS!$B2,'PU H'!$R$5:$R$72)+SUMIF('BE F'!$D$5:$D$72,CLUBS!$B2,'BE F'!$R$5:$R$72)+SUMIF('BE H'!$D$5:$D$72,CLUBS!$B2,'BE H'!$R$5:$R$72)+SUMIF('MI F'!$D$5:$D$72,CLUBS!$B2,'MI F'!$R$5:$R$72)+SUMIF('MI H'!$D$5:$D$72,CLUBS!$B2,'MI H'!$R$5:$R$72)+SUMIF('CA F'!$D$5:$D$72,CLUBS!$B2,'CA F'!$R$5:$R$72)+SUMIF('CA H'!$D$5:$D$72,CLUBS!$B2,'CA H'!$R$5:$R$72)+SUMIF('JU F'!$D$5:$D$72,CLUBS!$B2,'JU F'!$R$5:$R$72)+SUMIF('JU H'!$D$5:$D$72,CLUBS!$B2,'JU H'!$R$5:$R$72)</f>
        <v>0</v>
      </c>
      <c r="Q11" s="26">
        <f>COUNTIFS('MP F'!$D$5:$D$72,CLUBS!$B2,'MP F'!$S$5:$S$72,"&gt;0")+COUNTIFS('MP H'!$D$5:$D$72,CLUBS!$B2,'MP H'!$S$5:$S$72,"&gt;0")+COUNTIFS('PO F'!$D$5:$D$72,CLUBS!$B2,'PO F'!$S$5:$S$72,"&gt;0")+COUNTIFS('PO H'!$D$5:$D$72,CLUBS!$B2,'PO H'!$S$5:$S$72,"&gt;0")+COUNTIFS('PU F'!$D$5:$D$72,CLUBS!$B2,'PU F'!$S$5:$S$72,"&gt;0")+COUNTIFS('PU H'!$D$5:$D$72,CLUBS!$B2,'PU H'!$S$5:$S$72,"&gt;0")+COUNTIFS('BE F'!$D$5:$D$72,CLUBS!$B2,'BE F'!$S$5:$S$72,"&gt;0")+COUNTIFS('BE H'!$D$5:$D$72,CLUBS!$B2,'BE H'!$S$5:$S$72,"&gt;0")+COUNTIFS('MI F'!$D$5:$D$72,CLUBS!$B2,'MI F'!$S$5:$S$72,"&gt;0")+COUNTIFS('MI H'!$D$5:$D$72,CLUBS!$B2,'MI H'!$S$5:$S$72,"&gt;0")+COUNTIFS('CA F'!$D$5:$D$72,CLUBS!$B2,'CA F'!$S$5:$S$72,"&gt;0")+COUNTIFS('CA H'!$D$5:$D$72,CLUBS!$B2,'CA H'!$S$5:$S$72,"&gt;0")+COUNTIFS('JU F'!$D$5:$D$72,CLUBS!$B2,'JU F'!$S$5:$S$72,"&gt;0")+COUNTIFS('JU H'!$D$5:$D$72,CLUBS!$B2,'JU H'!$S$5:$S$72,"&gt;0")</f>
        <v>0</v>
      </c>
      <c r="R11" s="26">
        <f>SUMIF('MP F'!$D$5:$D$72,CLUBS!$B2,'MP F'!$T$5:$T$72)+SUMIF('MP H'!$D$5:$D$72,CLUBS!$B2,'MP H'!$T$5:$T$72)+SUMIF('PO F'!$D$5:$D$72,CLUBS!$B2,'PO F'!$T$5:$T$72)+SUMIF('PO H'!$D$5:$D$72,CLUBS!$B2,'PO H'!$T$5:$T$72)+SUMIF('PU F'!$D$5:$D$72,CLUBS!$B2,'PU F'!$T$5:$T$72)+SUMIF('PU H'!$D$5:$D$72,CLUBS!$B2,'PU H'!$T$5:$T$72)+SUMIF('BE F'!$D$5:$D$72,CLUBS!$B2,'BE F'!$T$5:$T$72)+SUMIF('BE H'!$D$5:$D$72,CLUBS!$B2,'BE H'!$T$5:$T$72)+SUMIF('MI F'!$D$5:$D$72,CLUBS!$B2,'MI F'!$T$5:$T$72)+SUMIF('MI H'!$D$5:$D$72,CLUBS!$B2,'MI H'!$T$5:$T$72)+SUMIF('CA F'!$D$5:$D$72,CLUBS!$B2,'CA F'!$T$5:$T$72)+SUMIF('CA H'!$D$5:$D$72,CLUBS!$B2,'CA H'!$T$5:$T$72)+SUMIF('JU F'!$D$5:$D$72,CLUBS!$B2,'JU F'!$T$5:$T$72)+SUMIF('JU H'!$D$5:$D$72,CLUBS!$B2,'JU H'!$T$5:$T$72)</f>
        <v>0</v>
      </c>
      <c r="S11" s="26">
        <f>COUNTIFS('MP F'!$D$5:$D$72,CLUBS!$B2,'MP F'!$U$5:$U$72,"&gt;0")+COUNTIFS('MP H'!$D$5:$D$72,CLUBS!$B2,'MP H'!$U$5:$U$72,"&gt;0")+COUNTIFS('PO F'!$D$5:$D$72,CLUBS!$B2,'PO F'!$U$5:$U$72,"&gt;0")+COUNTIFS('PO H'!$D$5:$D$72,CLUBS!$B2,'PO H'!$U$5:$U$72,"&gt;0")+COUNTIFS('PU F'!$D$5:$D$72,CLUBS!$B2,'PU F'!$U$5:$U$72,"&gt;0")+COUNTIFS('PU H'!$D$5:$D$72,CLUBS!$B2,'PU H'!$U$5:$U$72,"&gt;0")+COUNTIFS('BE F'!$D$5:$D$72,CLUBS!$B2,'BE F'!$U$5:$U$72,"&gt;0")+COUNTIFS('BE H'!$D$5:$D$72,CLUBS!$B2,'BE H'!$U$5:$U$72,"&gt;0")+COUNTIFS('MI F'!$D$5:$D$72,CLUBS!$B2,'MI F'!$U$5:$U$72,"&gt;0")+COUNTIFS('MI H'!$D$5:$D$72,CLUBS!$B2,'MI H'!$U$5:$U$72,"&gt;0")+COUNTIFS('CA F'!$D$5:$D$72,CLUBS!$B2,'CA F'!$U$5:$U$72,"&gt;0")+COUNTIFS('CA H'!$D$5:$D$72,CLUBS!$B2,'CA H'!$U$5:$U$72,"&gt;0")+COUNTIFS('JU F'!$D$5:$D$72,CLUBS!$B2,'JU F'!$U$5:$U$72,"&gt;0")+COUNTIFS('JU H'!$D$5:$D$72,CLUBS!$B2,'JU H'!$U$5:$U$72,"&gt;0")</f>
        <v>0</v>
      </c>
      <c r="T11" s="26">
        <f>SUMIF('MP F'!$D$5:$D$72,CLUBS!$B2,'MP F'!$V$5:$V$72)+SUMIF('MP H'!$D$5:$D$72,CLUBS!$B2,'MP H'!$V$5:$V$72)+SUMIF('PO F'!$D$5:$D$72,CLUBS!$B2,'PO F'!$V$5:$V$72)+SUMIF('PO H'!$D$5:$D$72,CLUBS!$B2,'PO H'!$V$5:$V$72)+SUMIF('PU F'!$D$5:$D$72,CLUBS!$B2,'PU F'!$V$5:$V$72)+SUMIF('PU H'!$D$5:$D$72,CLUBS!$B2,'PU H'!$V$5:$V$72)+SUMIF('BE F'!$D$5:$D$72,CLUBS!$B2,'BE F'!$V$5:$V$72)+SUMIF('BE H'!$D$5:$D$72,CLUBS!$B2,'BE H'!$V$5:$V$72)+SUMIF('MI F'!$D$5:$D$72,CLUBS!$B2,'MI F'!$V$5:$V$72)+SUMIF('MI H'!$D$5:$D$72,CLUBS!$B2,'MI H'!$V$5:$V$72)+SUMIF('CA F'!$D$5:$D$72,CLUBS!$B2,'CA F'!$V$5:$V$72)+SUMIF('CA H'!$D$5:$D$72,CLUBS!$B2,'CA H'!$V$5:$V$72)+SUMIF('JU F'!$D$5:$D$72,CLUBS!$B2,'JU F'!$V$5:$V$72)+SUMIF('JU H'!$D$5:$D$72,CLUBS!$B2,'JU H'!$V$5:$V$72)</f>
        <v>0</v>
      </c>
      <c r="U11" s="26">
        <f>COUNTIFS('MP F'!$D$5:$D$72,CLUBS!$B2,'MP F'!$W$5:$W$72,"&gt;0")+COUNTIFS('MP H'!$D$5:$D$72,CLUBS!$B2,'MP H'!$W$5:$W$72,"&gt;0")+COUNTIFS('PO F'!$D$5:$D$72,CLUBS!$B2,'PO F'!$W$5:$W$72,"&gt;0")+COUNTIFS('PO H'!$D$5:$D$72,CLUBS!$B2,'PO H'!$W$5:$W$72,"&gt;0")+COUNTIFS('PU F'!$D$5:$D$72,CLUBS!$B2,'PU F'!$W$5:$W$72,"&gt;0")+COUNTIFS('PU H'!$D$5:$D$72,CLUBS!$B2,'PU H'!$W$5:$W$72,"&gt;0")+COUNTIFS('BE F'!$D$5:$D$72,CLUBS!$B2,'BE F'!$W$5:$W$72,"&gt;0")+COUNTIFS('BE H'!$D$5:$D$72,CLUBS!$B2,'BE H'!$W$5:$W$72,"&gt;0")+COUNTIFS('MI F'!$D$5:$D$72,CLUBS!$B2,'MI F'!$W$5:$W$72,"&gt;0")+COUNTIFS('MI H'!$D$5:$D$72,CLUBS!$B2,'MI H'!$W$5:$W$72,"&gt;0")+COUNTIFS('CA F'!$D$5:$D$72,CLUBS!$B2,'CA F'!$W$5:$W$72,"&gt;0")+COUNTIFS('CA H'!$D$5:$D$72,CLUBS!$B2,'CA H'!$W$5:$W$72,"&gt;0")+COUNTIFS('JU F'!$D$5:$D$72,CLUBS!$B2,'JU F'!$W$5:$W$72,"&gt;0")+COUNTIFS('JU H'!$D$5:$D$72,CLUBS!$B2,'JU H'!$W$5:$W$72,"&gt;0")</f>
        <v>0</v>
      </c>
      <c r="V11" s="26">
        <f>SUMIF('MP F'!$D$5:$D$72,CLUBS!$B2,'MP F'!$X$5:$X$72)+SUMIF('MP H'!$D$5:$D$72,CLUBS!$B2,'MP H'!$X$5:$X$72)+SUMIF('PO F'!$D$5:$D$72,CLUBS!$B2,'PO F'!$X$5:$X$72)+SUMIF('PO H'!$D$5:$D$72,CLUBS!$B2,'PO H'!$X$5:$X$72)+SUMIF('PU F'!$D$5:$D$72,CLUBS!$B2,'PU F'!$X$5:$X$72)+SUMIF('PU H'!$D$5:$D$72,CLUBS!$B2,'PU H'!$X$5:$X$72)+SUMIF('BE F'!$D$5:$D$72,CLUBS!$B2,'BE F'!$X$5:$X$72)+SUMIF('BE H'!$D$5:$D$72,CLUBS!$B2,'BE H'!$X$5:$X$72)+SUMIF('MI F'!$D$5:$D$72,CLUBS!$B2,'MI F'!$X$5:$X$72)+SUMIF('MI H'!$D$5:$D$72,CLUBS!$B2,'MI H'!$X$5:$X$72)+SUMIF('CA F'!$D$5:$D$72,CLUBS!$B2,'CA F'!$X$5:$X$72)+SUMIF('CA H'!$D$5:$D$72,CLUBS!$B2,'CA H'!$X$5:$X$72)+SUMIF('JU F'!$D$5:$D$72,CLUBS!$B2,'JU F'!$X$5:$X$72)+SUMIF('JU H'!$D$5:$D$72,CLUBS!$B2,'JU H'!$X$5:$X$72)</f>
        <v>0</v>
      </c>
      <c r="W11" s="26">
        <f>COUNTIFS('MP F'!$D$5:$D$72,CLUBS!$B2,'MP F'!$Y$5:$Y$72,"&gt;0")+COUNTIFS('MP H'!$D$5:$D$72,CLUBS!$B2,'MP H'!$Y$5:$Y$72,"&gt;0")+COUNTIFS('PO F'!$D$5:$D$72,CLUBS!$B2,'PO F'!$Y$5:$Y$72,"&gt;0")+COUNTIFS('PO H'!$D$5:$D$72,CLUBS!$B2,'PO H'!$Y$5:$Y$72,"&gt;0")+COUNTIFS('PU F'!$D$5:$D$72,CLUBS!$B2,'PU F'!$Y$5:$Y$72,"&gt;0")+COUNTIFS('PU H'!$D$5:$D$72,CLUBS!$B2,'PU H'!$Y$5:$Y$72,"&gt;0")+COUNTIFS('BE F'!$D$5:$D$72,CLUBS!$B2,'BE F'!$Y$5:$Y$72,"&gt;0")+COUNTIFS('BE H'!$D$5:$D$72,CLUBS!$B2,'BE H'!$Y$5:$Y$72,"&gt;0")+COUNTIFS('MI F'!$D$5:$D$72,CLUBS!$B2,'MI F'!$Y$5:$Y$72,"&gt;0")+COUNTIFS('MI H'!$D$5:$D$72,CLUBS!$B2,'MI H'!$Y$5:$Y$72,"&gt;0")+COUNTIFS('CA F'!$D$5:$D$72,CLUBS!$B2,'CA F'!$Y$5:$Y$72,"&gt;0")+COUNTIFS('CA H'!$D$5:$D$72,CLUBS!$B2,'CA H'!$Y$5:$Y$72,"&gt;0")+COUNTIFS('JU F'!$D$5:$D$72,CLUBS!$B2,'JU F'!$Y$5:$Y$72,"&gt;0")+COUNTIFS('JU H'!$D$5:$D$72,CLUBS!$B2,'JU H'!$Y$5:$Y$72,"&gt;0")</f>
        <v>0</v>
      </c>
      <c r="X11" s="26">
        <f>SUMIF('MP F'!$D$5:$D$72,CLUBS!$B2,'MP F'!$Z$5:$Z$72)+SUMIF('MP H'!$D$5:$D$72,CLUBS!$B2,'MP H'!$Z$5:$Z$72)+SUMIF('PO F'!$D$5:$D$72,CLUBS!$B2,'PO F'!$Z$5:$Z$72)+SUMIF('PO H'!$D$5:$D$72,CLUBS!$B2,'PO H'!$Z$5:$Z$72)+SUMIF('PU F'!$D$5:$D$72,CLUBS!$B2,'PU F'!$Z$5:$Z$72)+SUMIF('PU H'!$D$5:$D$72,CLUBS!$B2,'PU H'!$Z$5:$Z$72)+SUMIF('BE F'!$D$5:$D$72,CLUBS!$B2,'BE F'!$Z$5:$Z$72)+SUMIF('BE H'!$D$5:$D$72,CLUBS!$B2,'BE H'!$Z$5:$Z$72)+SUMIF('MI F'!$D$5:$D$72,CLUBS!$B2,'MI F'!$Z$5:$Z$72)+SUMIF('MI H'!$D$5:$D$72,CLUBS!$B2,'MI H'!$Z$5:$Z$72)+SUMIF('CA F'!$D$5:$D$72,CLUBS!$B2,'CA F'!$Z$5:$Z$72)+SUMIF('CA H'!$D$5:$D$72,CLUBS!$B2,'CA H'!$Z$5:$Z$72)+SUMIF('JU F'!$D$5:$D$72,CLUBS!$B2,'JU F'!$Z$5:$Z$72)+SUMIF('JU H'!$D$5:$D$72,CLUBS!$B2,'JU H'!$Z$5:$Z$72)</f>
        <v>0</v>
      </c>
      <c r="Y11" s="26">
        <f>COUNTIFS('MP F'!$D$5:$D$72,CLUBS!$B2,'MP F'!$AA$5:$AA$72,"&gt;0")+COUNTIFS('MP H'!$D$5:$D$72,CLUBS!$B2,'MP H'!$AA$5:$AA$72,"&gt;0")+COUNTIFS('PO F'!$D$5:$D$72,CLUBS!$B2,'PO F'!$AA$5:$AA$72,"&gt;0")+COUNTIFS('PO H'!$D$5:$D$72,CLUBS!$B2,'PO H'!$AA$5:$AA$72,"&gt;0")+COUNTIFS('PU F'!$D$5:$D$72,CLUBS!$B2,'PU F'!$AA$5:$AA$72,"&gt;0")+COUNTIFS('PU H'!$D$5:$D$72,CLUBS!$B2,'PU H'!$AA$5:$AA$72,"&gt;0")+COUNTIFS('BE F'!$D$5:$D$72,CLUBS!$B2,'BE F'!$AA$5:$AA$72,"&gt;0")+COUNTIFS('BE H'!$D$5:$D$72,CLUBS!$B2,'BE H'!$AA$5:$AA$72,"&gt;0")+COUNTIFS('MI F'!$D$5:$D$72,CLUBS!$B2,'MI F'!$AA$5:$AA$72,"&gt;0")+COUNTIFS('MI H'!$D$5:$D$72,CLUBS!$B2,'MI H'!$AA$5:$AA$72,"&gt;0")+COUNTIFS('CA F'!$D$5:$D$72,CLUBS!$B2,'CA F'!$AA$5:$AA$72,"&gt;0")+COUNTIFS('CA H'!$D$5:$D$72,CLUBS!$B2,'CA H'!$AA$5:$AA$72,"&gt;0")+COUNTIFS('JU F'!$D$5:$D$72,CLUBS!$B2,'JU F'!$AA$5:$AA$72,"&gt;0")+COUNTIFS('JU H'!$D$5:$D$72,CLUBS!$B2,'JU H'!$AA$5:$AA$72,"&gt;0")</f>
        <v>0</v>
      </c>
      <c r="Z11" s="26">
        <f>SUMIF('MP F'!$D$5:$D$72,CLUBS!$B2,'MP F'!$AB$5:$AB$72)+SUMIF('MP H'!$D$5:$D$72,CLUBS!$B2,'MP H'!$AB$5:$AB$72)+SUMIF('PO F'!$D$5:$D$72,CLUBS!$B2,'PO F'!$AB$5:$AB$72)+SUMIF('PO H'!$D$5:$D$72,CLUBS!$B2,'PO H'!$AB$5:$AB$72)+SUMIF('PU F'!$D$5:$D$72,CLUBS!$B2,'PU F'!$AB$5:$AB$72)+SUMIF('PU H'!$D$5:$D$72,CLUBS!$B2,'PU H'!$AB$5:$AB$72)+SUMIF('BE F'!$D$5:$D$72,CLUBS!$B2,'BE F'!$AB$5:$AB$72)+SUMIF('BE H'!$D$5:$D$72,CLUBS!$B2,'BE H'!$AB$5:$AB$72)+SUMIF('MI F'!$D$5:$D$72,CLUBS!$B2,'MI F'!$AB$5:$AB$72)+SUMIF('MI H'!$D$5:$D$72,CLUBS!$B2,'MI H'!$AB$5:$AB$72)+SUMIF('CA F'!$D$5:$D$72,CLUBS!$B2,'CA F'!$AB$5:$AB$72)+SUMIF('CA H'!$D$5:$D$72,CLUBS!$B2,'CA H'!$AB$5:$AB$72)+SUMIF('JU F'!$D$5:$D$72,CLUBS!$B2,'JU F'!$AB$5:$AB$72)+SUMIF('JU H'!$D$5:$D$72,CLUBS!$B2,'JU H'!$AB$5:$AB$72)</f>
        <v>0</v>
      </c>
      <c r="AA11" s="26">
        <f>COUNTIFS('MP F'!$D$5:$D$72,CLUBS!$B2,'MP F'!$AC$5:$AC$72,"&gt;0")+COUNTIFS('MP H'!$D$5:$D$72,CLUBS!$B2,'MP H'!$AC$5:$AC$72,"&gt;0")+COUNTIFS('PO F'!$D$5:$D$72,CLUBS!$B2,'PO F'!$AC$5:$AC$72,"&gt;0")+COUNTIFS('PO H'!$D$5:$D$72,CLUBS!$B2,'PO H'!$AC$5:$AC$72,"&gt;0")+COUNTIFS('PU F'!$D$5:$D$72,CLUBS!$B2,'PU F'!$AC$5:$AC$72,"&gt;0")+COUNTIFS('PU H'!$D$5:$D$72,CLUBS!$B2,'PU H'!$AC$5:$AC$72,"&gt;0")+COUNTIFS('BE F'!$D$5:$D$72,CLUBS!$B2,'BE F'!$AC$5:$AC$72,"&gt;0")+COUNTIFS('BE H'!$D$5:$D$72,CLUBS!$B2,'BE H'!$AC$5:$AC$72,"&gt;0")+COUNTIFS('MI F'!$D$5:$D$72,CLUBS!$B2,'MI F'!$AC$5:$AC$72,"&gt;0")+COUNTIFS('MI H'!$D$5:$D$72,CLUBS!$B2,'MI H'!$AC$5:$AC$72,"&gt;0")+COUNTIFS('CA F'!$D$5:$D$72,CLUBS!$B2,'CA F'!$AC$5:$AC$72,"&gt;0")+COUNTIFS('CA H'!$D$5:$D$72,CLUBS!$B2,'CA H'!$AC$5:$AC$72,"&gt;0")+COUNTIFS('JU F'!$D$5:$D$72,CLUBS!$B2,'JU F'!$AC$5:$AC$72,"&gt;0")+COUNTIFS('JU H'!$D$5:$D$72,CLUBS!$B2,'JU H'!$AC$5:$AC$72,"&gt;0")</f>
        <v>0</v>
      </c>
      <c r="AB11" s="26">
        <f>SUMIF('MP F'!$D$5:$D$72,CLUBS!$B2,'MP F'!$AD$5:$AD$72)+SUMIF('MP H'!$D$5:$D$72,CLUBS!$B2,'MP H'!$AD$5:$AD$72)+SUMIF('PO F'!$D$5:$D$72,CLUBS!$B2,'PO F'!$AD$5:$AD$72)+SUMIF('PO H'!$D$5:$D$72,CLUBS!$B2,'PO H'!$AD$5:$AD$72)+SUMIF('PU F'!$D$5:$D$72,CLUBS!$B2,'PU F'!$AD$5:$AD$72)+SUMIF('PU H'!$D$5:$D$72,CLUBS!$B2,'PU H'!$AD$5:$AD$72)+SUMIF('BE F'!$D$5:$D$72,CLUBS!$B2,'BE F'!$AD$5:$AD$72)+SUMIF('BE H'!$D$5:$D$72,CLUBS!$B2,'BE H'!$AD$5:$AD$72)+SUMIF('MI F'!$D$5:$D$72,CLUBS!$B2,'MI F'!$AD$5:$AD$72)+SUMIF('MI H'!$D$5:$D$72,CLUBS!$B2,'MI H'!$AD$5:$AD$72)+SUMIF('CA F'!$D$5:$D$72,CLUBS!$B2,'CA F'!$AD$5:$AD$72)+SUMIF('CA H'!$D$5:$D$72,CLUBS!$B2,'CA H'!$AD$5:$AD$72)+SUMIF('JU F'!$D$5:$D$72,CLUBS!$B2,'JU F'!$AD$5:$AD$72)+SUMIF('JU H'!$D$5:$D$72,CLUBS!$B2,'JU H'!$AD$5:$AD$72)</f>
        <v>0</v>
      </c>
      <c r="AC11" s="26">
        <f>COUNTIFS('MP F'!$D$5:$D$72,CLUBS!$B2,'MP F'!$AE$5:$AE$72,"&gt;0")+COUNTIFS('MP H'!$D$5:$D$72,CLUBS!$B2,'MP H'!$AE$5:$AE$72,"&gt;0")+COUNTIFS('PO F'!$D$5:$D$72,CLUBS!$B2,'PO F'!$AE$5:$AE$72,"&gt;0")+COUNTIFS('PO H'!$D$5:$D$72,CLUBS!$B2,'PO H'!$AE$5:$AE$72,"&gt;0")+COUNTIFS('PU F'!$D$5:$D$72,CLUBS!$B2,'PU F'!$AE$5:$AE$72,"&gt;0")+COUNTIFS('PU H'!$D$5:$D$72,CLUBS!$B2,'PU H'!$AE$5:$AE$72,"&gt;0")+COUNTIFS('BE F'!$D$5:$D$72,CLUBS!$B2,'BE F'!$AE$5:$AE$72,"&gt;0")+COUNTIFS('BE H'!$D$5:$D$72,CLUBS!$B2,'BE H'!$AE$5:$AE$72,"&gt;0")+COUNTIFS('MI F'!$D$5:$D$72,CLUBS!$B2,'MI F'!$AE$5:$AE$72,"&gt;0")+COUNTIFS('MI H'!$D$5:$D$72,CLUBS!$B2,'MI H'!$AE$5:$AE$72,"&gt;0")+COUNTIFS('CA F'!$D$5:$D$72,CLUBS!$B2,'CA F'!$AE$5:$AE$72,"&gt;0")+COUNTIFS('CA H'!$D$5:$D$72,CLUBS!$B2,'CA H'!$AE$5:$AE$72,"&gt;0")+COUNTIFS('JU F'!$D$5:$D$72,CLUBS!$B2,'JU F'!$AE$5:$AE$72,"&gt;0")+COUNTIFS('JU H'!$D$5:$D$72,CLUBS!$B2,'JU H'!$AE$5:$AE$72,"&gt;0")</f>
        <v>0</v>
      </c>
      <c r="AD11" s="26">
        <f>SUMIF('MP F'!$D$5:$D$72,CLUBS!$B2,'MP F'!$AF$5:$AF$72)+SUMIF('MP H'!$D$5:$D$72,CLUBS!$B2,'MP H'!$AF$5:$AF$72)+SUMIF('PO F'!$D$5:$D$72,CLUBS!$B2,'PO F'!$AF$5:$AF$72)+SUMIF('PO H'!$D$5:$D$72,CLUBS!$B2,'PO H'!$AF$5:$AF$72)+SUMIF('PU F'!$D$5:$D$72,CLUBS!$B2,'PU F'!$AF$5:$AF$72)+SUMIF('PU H'!$D$5:$D$72,CLUBS!$B2,'PU H'!$AF$5:$AF$72)+SUMIF('BE F'!$D$5:$D$72,CLUBS!$B2,'BE F'!$AF$5:$AF$72)+SUMIF('BE H'!$D$5:$D$72,CLUBS!$B2,'BE H'!$AF$5:$AF$72)+SUMIF('MI F'!$D$5:$D$72,CLUBS!$B2,'MI F'!$AF$5:$AF$72)+SUMIF('MI H'!$D$5:$D$72,CLUBS!$B2,'MI H'!$AF$5:$AF$72)+SUMIF('CA F'!$D$5:$D$72,CLUBS!$B2,'CA F'!$AF$5:$AF$72)+SUMIF('CA H'!$D$5:$D$72,CLUBS!$B2,'CA H'!$AF$5:$AF$72)+SUMIF('JU F'!$D$5:$D$72,CLUBS!$B2,'JU F'!$AF$5:$AF$72)+SUMIF('JU H'!$D$5:$D$72,CLUBS!$B2,'JU H'!$AF$5:$AF$72)</f>
        <v>0</v>
      </c>
      <c r="AE11" s="26">
        <f>COUNTIFS('MP F'!$D$5:$D$72,CLUBS!$B2,'MP F'!$AG$5:$AG$72,"&gt;0")+COUNTIFS('MP H'!$D$5:$D$72,CLUBS!$B2,'MP H'!$AG$5:$AG$72,"&gt;0")+COUNTIFS('PO F'!$D$5:$D$72,CLUBS!$B2,'PO F'!$AG$5:$AG$72,"&gt;0")+COUNTIFS('PO H'!$D$5:$D$72,CLUBS!$B2,'PO H'!$AG$5:$AG$72,"&gt;0")+COUNTIFS('PU F'!$D$5:$D$72,CLUBS!$B2,'PU F'!$AG$5:$AG$72,"&gt;0")+COUNTIFS('PU H'!$D$5:$D$72,CLUBS!$B2,'PU H'!$AG$5:$AG$72,"&gt;0")+COUNTIFS('BE F'!$D$5:$D$72,CLUBS!$B2,'BE F'!$AG$5:$AG$72,"&gt;0")+COUNTIFS('BE H'!$D$5:$D$72,CLUBS!$B2,'BE H'!$AG$5:$AG$72,"&gt;0")+COUNTIFS('MI F'!$D$5:$D$72,CLUBS!$B2,'MI F'!$AG$5:$AG$72,"&gt;0")+COUNTIFS('MI H'!$D$5:$D$72,CLUBS!$B2,'MI H'!$AG$5:$AG$72,"&gt;0")+COUNTIFS('CA F'!$D$5:$D$72,CLUBS!$B2,'CA F'!$AG$5:$AG$72,"&gt;0")+COUNTIFS('CA H'!$D$5:$D$72,CLUBS!$B2,'CA H'!$AG$5:$AG$72,"&gt;0")+COUNTIFS('JU F'!$D$5:$D$72,CLUBS!$B2,'JU F'!$AG$5:$AG$72,"&gt;0")+COUNTIFS('JU H'!$D$5:$D$72,CLUBS!$B2,'JU H'!$AG$5:$AG$72,"&gt;0")</f>
        <v>0</v>
      </c>
      <c r="AF11" s="26">
        <f>SUMIF('MP F'!$D$5:$D$72,CLUBS!$B2,'MP F'!$AH$5:$AH$72)+SUMIF('MP H'!$D$5:$D$72,CLUBS!$B2,'MP H'!$AH$5:$AH$72)+SUMIF('PO F'!$D$5:$D$72,CLUBS!$B2,'PO F'!$AH$5:$AH$72)+SUMIF('PO H'!$D$5:$D$72,CLUBS!$B2,'PO H'!$AH$5:$AH$72)+SUMIF('PU F'!$D$5:$D$72,CLUBS!$B2,'PU F'!$AH$5:$AH$72)+SUMIF('PU H'!$D$5:$D$72,CLUBS!$B2,'PU H'!$AH$5:$AH$72)+SUMIF('BE F'!$D$5:$D$72,CLUBS!$B2,'BE F'!$AH$5:$AH$72)+SUMIF('BE H'!$D$5:$D$72,CLUBS!$B2,'BE H'!$AH$5:$AH$72)+SUMIF('MI F'!$D$5:$D$72,CLUBS!$B2,'MI F'!$AH$5:$AH$72)+SUMIF('MI H'!$D$5:$D$72,CLUBS!$B2,'MI H'!$AH$5:$AH$72)+SUMIF('CA F'!$D$5:$D$72,CLUBS!$B2,'CA F'!$AH$5:$AH$72)+SUMIF('CA H'!$D$5:$D$72,CLUBS!$B2,'CA H'!$AH$5:$AH$72)+SUMIF('JU F'!$D$5:$D$72,CLUBS!$B2,'JU F'!$AH$5:$AH$72)+SUMIF('JU H'!$D$5:$D$72,CLUBS!$B2,'JU H'!$AH$5:$AH$72)</f>
        <v>0</v>
      </c>
      <c r="AG11" s="16">
        <f t="shared" si="1"/>
        <v>47</v>
      </c>
      <c r="AH11" s="28">
        <f t="shared" si="2"/>
        <v>4343</v>
      </c>
      <c r="AI11" s="29">
        <f t="shared" si="3"/>
        <v>92.40425531914893</v>
      </c>
      <c r="AJ11" s="14">
        <f>COUNTIF('Licenciés Jeunes 2023'!F:F,CLUBS!B2)</f>
        <v>47</v>
      </c>
      <c r="AK11" s="27">
        <f t="shared" si="4"/>
        <v>92.40425531914893</v>
      </c>
    </row>
    <row r="12" spans="1:37" ht="13.5">
      <c r="A12" s="34">
        <f t="shared" si="0"/>
        <v>6</v>
      </c>
      <c r="B12" s="62" t="s">
        <v>1147</v>
      </c>
      <c r="C12" s="14">
        <f>COUNTIFS('MP F'!$D$5:$D$72,CLUBS!$B17,'MP F'!$E$5:$E$72,"&gt;0")+COUNTIFS('MP H'!$D$5:$D$72,CLUBS!$B17,'MP H'!$E$5:$E$72,"&gt;0")+COUNTIFS('PO F'!$D$5:$D$72,CLUBS!$B17,'PO F'!$E$5:$E$72,"&gt;0")+COUNTIFS('PO H'!$D$5:$D$72,CLUBS!$B17,'PO H'!$E$5:$E$72,"&gt;0")+COUNTIFS('PU F'!$D$5:$D$72,CLUBS!$B17,'PU F'!$E$5:$E$72,"&gt;0")+COUNTIFS('PU H'!$D$5:$D$72,CLUBS!$B17,'PU H'!$E$5:$E$72,"&gt;0")+COUNTIFS('BE F'!$D$5:$D$72,CLUBS!$B17,'BE F'!$E$5:$E$72,"&gt;0")+COUNTIFS('BE H'!$D$5:$D$72,CLUBS!$B17,'BE H'!$E$5:$E$72,"&gt;0")+COUNTIFS('MI F'!$D$5:$D$72,CLUBS!$B17,'MI F'!$E$5:$E$72,"&gt;0")+COUNTIFS('MI H'!$D$5:$D$72,CLUBS!$B17,'MI H'!$E$5:$E$72,"&gt;0")+COUNTIFS('CA F'!$D$5:$D$72,CLUBS!$B17,'CA F'!$E$5:$E$72,"&gt;0")+COUNTIFS('CA H'!$D$5:$D$72,CLUBS!$B17,'CA H'!$E$5:$E$72,"&gt;0")+COUNTIFS('JU F'!$D$5:$D$72,CLUBS!$B17,'JU F'!$E$5:$E$72,"&gt;0")+COUNTIFS('JU H'!$D$5:$D$72,CLUBS!$B17,'JU H'!$E$5:$E$72,"&gt;0")</f>
        <v>11</v>
      </c>
      <c r="D12" s="27">
        <f>SUMIF('MP F'!$D$5:$D$72,CLUBS!$B17,'MP F'!$F$5:$F$72)+SUMIF('MP H'!$D$5:$D$72,CLUBS!$B17,'MP H'!$F$5:$F$72)+SUMIF('PO F'!$D$5:$D$72,CLUBS!$B17,'PO F'!$F$5:$F$72)+SUMIF('PO H'!$D$5:$D$72,CLUBS!$B17,'PO H'!$F$5:$F$72)+SUMIF('PU F'!$D$5:$D$72,CLUBS!$B17,'PU F'!$F$5:$F$72)+SUMIF('PU H'!$D$5:$D$72,CLUBS!$B17,'PU H'!$F$5:$F$72)+SUMIF('BE F'!$D$5:$D$72,CLUBS!$B17,'BE F'!$F$5:$F$72)+SUMIF('BE H'!$D$5:$D$72,CLUBS!$B17,'BE H'!$F$5:$F$72)+SUMIF('MI F'!$D$5:$D$72,CLUBS!$B17,'MI F'!$F$5:$F$72)+SUMIF('MI H'!$D$5:$D$72,CLUBS!$B17,'MI H'!$F$5:$F$72)+SUMIF('CA F'!$D$5:$D$72,CLUBS!$B17,'CA F'!$F$5:$F$72)+SUMIF('CA H'!$D$5:$D$72,CLUBS!$B17,'CA H'!$F$5:$F$72)+SUMIF('JU F'!$D$5:$D$72,CLUBS!$B17,'JU F'!$F$5:$F$72)+SUMIF('JU H'!$D$5:$D$72,CLUBS!$B17,'JU H'!$F$5:$F$72)</f>
        <v>1218</v>
      </c>
      <c r="E12" s="38">
        <f>COUNTIFS('MP F'!$D$5:$D$72,CLUBS!$B17,'MP F'!$G$5:$G$72,"&gt;0")+COUNTIFS('MP H'!$D$5:$D$72,CLUBS!$B17,'MP H'!$G$5:$G$72,"&gt;0")+COUNTIFS('PO F'!$D$5:$D$72,CLUBS!$B17,'PO F'!$G$5:$G$72,"&gt;0")+COUNTIFS('PO H'!$D$5:$D$72,CLUBS!$B17,'PO H'!$G$5:$G$72,"&gt;0")+COUNTIFS('PU F'!$D$5:$D$72,CLUBS!$B17,'PU F'!$G$5:$G$72,"&gt;0")+COUNTIFS('PU H'!$D$5:$D$72,CLUBS!$B17,'PU H'!$G$5:$G$72,"&gt;0")+COUNTIFS('BE F'!$D$5:$D$72,CLUBS!$B17,'BE F'!$G$5:$G$72,"&gt;0")+COUNTIFS('BE H'!$D$5:$D$72,CLUBS!$B17,'BE H'!$G$5:$G$72,"&gt;0")+COUNTIFS('MI F'!$D$5:$D$72,CLUBS!$B17,'MI F'!$G$5:$G$72,"&gt;0")+COUNTIFS('MI H'!$D$5:$D$72,CLUBS!$B17,'MI H'!$G$5:$G$72,"&gt;0")+COUNTIFS('CA F'!$D$5:$D$72,CLUBS!$B17,'CA F'!$G$5:$G$72,"&gt;0")+COUNTIFS('CA H'!$D$5:$D$72,CLUBS!$B17,'CA H'!$G$5:$G$72,"&gt;0")+COUNTIFS('JU F'!$D$5:$D$72,CLUBS!$B17,'JU F'!$G$5:$G$72,"&gt;0")+COUNTIFS('JU H'!$D$5:$D$72,CLUBS!$B17,'JU H'!$G$5:$G$72,"&gt;0")</f>
        <v>7</v>
      </c>
      <c r="F12" s="58">
        <f>SUMIF('MP F'!$D$5:$D$72,CLUBS!$B17,'MP F'!$H$5:$H$72)+SUMIF('MP H'!$D$5:$D$72,CLUBS!$B17,'MP H'!$H$5:$H$72)+SUMIF('PO F'!$D$5:$D$72,CLUBS!$B17,'PO F'!$H$5:$H$72)+SUMIF('PO H'!$D$5:$D$72,CLUBS!$B17,'PO H'!$H$5:$H$72)+SUMIF('PU F'!$D$5:$D$72,CLUBS!$B17,'PU F'!$H$5:$H$72)+SUMIF('PU H'!$D$5:$D$72,CLUBS!$B17,'PU H'!$H$5:$H$72)+SUMIF('BE F'!$D$5:$D$72,CLUBS!$B17,'BE F'!$H$5:$H$72)+SUMIF('BE H'!$D$5:$D$72,CLUBS!$B17,'BE H'!$H$5:$H$72)+SUMIF('MI F'!$D$5:$D$72,CLUBS!$B17,'MI F'!$H$5:$H$72)+SUMIF('MI H'!$D$5:$D$72,CLUBS!$B17,'MI H'!$H$5:$H$72)+SUMIF('CA F'!$D$5:$D$72,CLUBS!$B17,'CA F'!$H$5:$H$72)+SUMIF('CA H'!$D$5:$D$72,CLUBS!$B17,'CA H'!$H$5:$H$72)+SUMIF('JU F'!$D$5:$D$72,CLUBS!$B17,'JU F'!$H$5:$H$72)+SUMIF('JU H'!$D$5:$D$72,CLUBS!$B17,'JU H'!$H$5:$H$72)</f>
        <v>378</v>
      </c>
      <c r="G12" s="14">
        <f>COUNTIFS('MP F'!$D$5:$D$72,CLUBS!$B17,'MP F'!$I$5:$I$72,"&gt;0")+COUNTIFS('MP H'!$D$5:$D$72,CLUBS!$B17,'MP H'!$I$5:$I$72,"&gt;0")+COUNTIFS('PO F'!$D$5:$D$72,CLUBS!$B17,'PO F'!$I$5:$I$72,"&gt;0")+COUNTIFS('PO H'!$D$5:$D$72,CLUBS!$B17,'PO H'!$I$5:$I$72,"&gt;0")+COUNTIFS('PU F'!$D$5:$D$72,CLUBS!$B17,'PU F'!$I$5:$I$72,"&gt;0")+COUNTIFS('PU H'!$D$5:$D$72,CLUBS!$B17,'PU H'!$I$5:$I$72,"&gt;0")+COUNTIFS('BE F'!$D$5:$D$72,CLUBS!$B17,'BE F'!$I$5:$I$72,"&gt;0")+COUNTIFS('BE H'!$D$5:$D$72,CLUBS!$B17,'BE H'!$I$5:$I$72,"&gt;0")+COUNTIFS('MI F'!$D$5:$D$72,CLUBS!$B17,'MI F'!$I$5:$I$72,"&gt;0")+COUNTIFS('MI H'!$D$5:$D$72,CLUBS!$B17,'MI H'!$I$5:$I$72,"&gt;0")+COUNTIFS('CA F'!$D$5:$D$72,CLUBS!$B17,'CA F'!$I$5:$I$72,"&gt;0")+COUNTIFS('CA H'!$D$5:$D$72,CLUBS!$B17,'CA H'!$I$5:$I$72,"&gt;0")+COUNTIFS('JU F'!$D$5:$D$72,CLUBS!$B17,'JU F'!$I$5:$I$72,"&gt;0")+COUNTIFS('JU H'!$D$5:$D$72,CLUBS!$B17,'JU H'!$I$5:$I$72,"&gt;0")</f>
        <v>0</v>
      </c>
      <c r="H12" s="26">
        <f>SUMIF('MP F'!$D$5:$D$72,CLUBS!$B17,'MP F'!$J$5:$J$72)+SUMIF('MP H'!$D$5:$D$72,CLUBS!$B17,'MP H'!$J$5:$J$72)+SUMIF('PO F'!$D$5:$D$72,CLUBS!$B17,'PO F'!$J$5:$J$72)+SUMIF('PO H'!$D$5:$D$72,CLUBS!$B17,'PO H'!$J$5:$J$72)+SUMIF('PU F'!$D$5:$D$72,CLUBS!$B17,'PU F'!$J$5:$J$72)+SUMIF('PU H'!$D$5:$D$72,CLUBS!$B17,'PU H'!$J$5:$J$72)+SUMIF('BE F'!$D$5:$D$72,CLUBS!$B17,'BE F'!$J$5:$J$72)+SUMIF('BE H'!$D$5:$D$72,CLUBS!$B17,'BE H'!$J$5:$J$72)+SUMIF('MI F'!$D$5:$D$72,CLUBS!$B17,'MI F'!$J$5:$J$72)+SUMIF('MI H'!$D$5:$D$72,CLUBS!$B17,'MI H'!$J$5:$J$72)+SUMIF('CA F'!$D$5:$D$72,CLUBS!$B17,'CA F'!$J$5:$J$72)+SUMIF('CA H'!$D$5:$D$72,CLUBS!$B17,'CA H'!$J$5:$J$72)+SUMIF('JU F'!$D$5:$D$72,CLUBS!$B17,'JU F'!$J$5:$J$72)+SUMIF('JU H'!$D$5:$D$72,CLUBS!$B17,'JU H'!$J$5:$J$72)</f>
        <v>0</v>
      </c>
      <c r="I12" s="38">
        <f>COUNTIFS('MP F'!$D$5:$D$72,CLUBS!$B17,'MP F'!$K$5:$K$72,"&gt;0")+COUNTIFS('MP H'!$D$5:$D$72,CLUBS!$B17,'MP H'!$K$5:$K$72,"&gt;0")+COUNTIFS('PO F'!$D$5:$D$72,CLUBS!$B17,'PO F'!$K$5:$K$72,"&gt;0")+COUNTIFS('PO H'!$D$5:$D$72,CLUBS!$B17,'PO H'!$K$5:$K$72,"&gt;0")+COUNTIFS('PU F'!$D$5:$D$72,CLUBS!$B17,'PU F'!$K$5:$K$72,"&gt;0")+COUNTIFS('PU H'!$D$5:$D$72,CLUBS!$B17,'PU H'!$K$5:$K$72,"&gt;0")+COUNTIFS('BE F'!$D$5:$D$72,CLUBS!$B17,'BE F'!$K$5:$K$72,"&gt;0")+COUNTIFS('BE H'!$D$5:$D$72,CLUBS!$B17,'BE H'!$K$5:$K$72,"&gt;0")+COUNTIFS('MI F'!$D$5:$D$72,CLUBS!$B17,'MI F'!$K$5:$K$72,"&gt;0")+COUNTIFS('MI H'!$D$5:$D$72,CLUBS!$B17,'MI H'!$K$5:$K$72,"&gt;0")+COUNTIFS('CA F'!$D$5:$D$72,CLUBS!$B17,'CA F'!$K$5:$K$72,"&gt;0")+COUNTIFS('CA H'!$D$5:$D$72,CLUBS!$B17,'CA H'!$K$5:$K$72,"&gt;0")+COUNTIFS('JU F'!$D$5:$D$72,CLUBS!$B17,'JU F'!$K$5:$K$72,"&gt;0")+COUNTIFS('JU H'!$D$5:$D$72,CLUBS!$B17,'JU H'!$K$5:$K$72,"&gt;0")</f>
        <v>0</v>
      </c>
      <c r="J12" s="38">
        <f>SUMIF('MP F'!$D$5:$D$72,CLUBS!$B17,'MP F'!$L$5:$L$72)+SUMIF('MP H'!$D$5:$D$72,CLUBS!$B17,'MP H'!$L$5:$L$72)+SUMIF('PO F'!$D$5:$D$72,CLUBS!$B17,'PO F'!$L$5:$L$72)+SUMIF('PO H'!$D$5:$D$72,CLUBS!$B17,'PO H'!$L$5:$L$72)+SUMIF('PU F'!$D$5:$D$72,CLUBS!$B17,'PU F'!$L$5:$L$72)+SUMIF('PU H'!$D$5:$D$72,CLUBS!$B17,'PU H'!$L$5:$L$72)+SUMIF('BE F'!$D$5:$D$72,CLUBS!$B17,'BE F'!$L$5:$L$72)+SUMIF('BE H'!$D$5:$D$72,CLUBS!$B17,'BE H'!$L$5:$L$72)+SUMIF('MI F'!$D$5:$D$72,CLUBS!$B17,'MI F'!$L$5:$L$72)+SUMIF('MI H'!$D$5:$D$72,CLUBS!$B17,'MI H'!$L$5:$L$72)+SUMIF('CA F'!$D$5:$D$72,CLUBS!$B17,'CA F'!$L$5:$L$72)+SUMIF('CA H'!$D$5:$D$72,CLUBS!$B17,'CA H'!$L$5:$L$72)+SUMIF('JU F'!$D$5:$D$72,CLUBS!$B17,'JU F'!$L$5:$L$72)+SUMIF('JU H'!$D$5:$D$72,CLUBS!$B17,'JU H'!$L$5:$L$72)</f>
        <v>0</v>
      </c>
      <c r="K12" s="26">
        <f>COUNTIFS('MP F'!$D$5:$D$72,CLUBS!$B17,'MP F'!$M$5:$M$72,"&gt;0")+COUNTIFS('MP H'!$D$5:$D$72,CLUBS!$B17,'MP H'!$M$5:$M$72,"&gt;0")+COUNTIFS('PO F'!$D$5:$D$72,CLUBS!$B17,'PO F'!$M$5:$M$72,"&gt;0")+COUNTIFS('PO H'!$D$5:$D$72,CLUBS!$B17,'PO H'!$M$5:$M$72,"&gt;0")+COUNTIFS('PU F'!$D$5:$D$72,CLUBS!$B17,'PU F'!$M$5:$M$72,"&gt;0")+COUNTIFS('PU H'!$D$5:$D$72,CLUBS!$B17,'PU H'!$M$5:$M$72,"&gt;0")+COUNTIFS('BE F'!$D$5:$D$72,CLUBS!$B17,'BE F'!$M$5:$M$72,"&gt;0")+COUNTIFS('BE H'!$D$5:$D$72,CLUBS!$B17,'BE H'!$M$5:$M$72,"&gt;0")+COUNTIFS('MI F'!$D$5:$D$72,CLUBS!$B17,'MI F'!$M$5:$M$72,"&gt;0")+COUNTIFS('MI H'!$D$5:$D$72,CLUBS!$B17,'MI H'!$M$5:$M$72,"&gt;0")+COUNTIFS('CA F'!$D$5:$D$72,CLUBS!$B17,'CA F'!$M$5:$M$72,"&gt;0")+COUNTIFS('CA H'!$D$5:$D$72,CLUBS!$B17,'CA H'!$M$5:$M$72,"&gt;0")+COUNTIFS('JU F'!$D$5:$D$72,CLUBS!$B17,'JU F'!$M$5:$M$72,"&gt;0")+COUNTIFS('JU H'!$D$5:$D$72,CLUBS!$B17,'JU H'!$M$5:$M$72,"&gt;0")</f>
        <v>0</v>
      </c>
      <c r="L12" s="26">
        <f>SUMIF('MP F'!$D$5:$D$72,CLUBS!$B17,'MP F'!$N$5:$N$72)+SUMIF('MP H'!$D$5:$D$72,CLUBS!$B17,'MP H'!$N$5:$N$72)+SUMIF('PO F'!$D$5:$D$72,CLUBS!$B17,'PO F'!$N$5:$N$72)+SUMIF('PO H'!$D$5:$D$72,CLUBS!$B17,'PO H'!$N$5:$N$72)+SUMIF('PU F'!$D$5:$D$72,CLUBS!$B17,'PU F'!$N$5:$N$72)+SUMIF('PU H'!$D$5:$D$72,CLUBS!$B17,'PU H'!$N$5:$N$72)+SUMIF('BE F'!$D$5:$D$72,CLUBS!$B17,'BE F'!$N$5:$N$72)+SUMIF('BE H'!$D$5:$D$72,CLUBS!$B17,'BE H'!$N$5:$N$72)+SUMIF('MI F'!$D$5:$D$72,CLUBS!$B17,'MI F'!$N$5:$N$72)+SUMIF('MI H'!$D$5:$D$72,CLUBS!$B17,'MI H'!$N$5:$N$72)+SUMIF('CA F'!$D$5:$D$72,CLUBS!$B17,'CA F'!$N$5:$N$72)+SUMIF('CA H'!$D$5:$D$72,CLUBS!$B17,'CA H'!$N$5:$N$72)+SUMIF('JU F'!$D$5:$D$72,CLUBS!$B17,'JU F'!$N$5:$N$72)+SUMIF('JU H'!$D$5:$D$72,CLUBS!$B17,'JU H'!$N$5:$N$72)</f>
        <v>0</v>
      </c>
      <c r="M12" s="26">
        <f>COUNTIFS('MP F'!$D$5:$D$72,CLUBS!$B17,'MP F'!$O$5:$O$72,"&gt;0")+COUNTIFS('MP H'!$D$5:$D$72,CLUBS!$B17,'MP H'!$O$5:$O$72,"&gt;0")+COUNTIFS('PO F'!$D$5:$D$72,CLUBS!$B17,'PO F'!$O$5:$O$72,"&gt;0")+COUNTIFS('PO H'!$D$5:$D$72,CLUBS!$B17,'PO H'!$O$5:$O$72,"&gt;0")+COUNTIFS('PU F'!$D$5:$D$72,CLUBS!$B17,'PU F'!$O$5:$O$72,"&gt;0")+COUNTIFS('PU H'!$D$5:$D$72,CLUBS!$B17,'PU H'!$O$5:$O$72,"&gt;0")+COUNTIFS('BE F'!$D$5:$D$72,CLUBS!$B17,'BE F'!$O$5:$O$72,"&gt;0")+COUNTIFS('BE H'!$D$5:$D$72,CLUBS!$B17,'BE H'!$O$5:$O$72,"&gt;0")+COUNTIFS('MI F'!$D$5:$D$72,CLUBS!$B17,'MI F'!$O$5:$O$72,"&gt;0")+COUNTIFS('MI H'!$D$5:$D$72,CLUBS!$B17,'MI H'!$O$5:$O$72,"&gt;0")+COUNTIFS('CA F'!$D$5:$D$72,CLUBS!$B17,'CA F'!$O$5:$O$72,"&gt;0")+COUNTIFS('CA H'!$D$5:$D$72,CLUBS!$B17,'CA H'!$O$5:$O$72,"&gt;0")+COUNTIFS('JU F'!$D$5:$D$72,CLUBS!$B17,'JU F'!$O$5:$O$72,"&gt;0")+COUNTIFS('JU H'!$D$5:$D$72,CLUBS!$B17,'JU H'!$O$5:$O$72,"&gt;0")</f>
        <v>0</v>
      </c>
      <c r="N12" s="26">
        <f>SUMIF('MP F'!$D$5:$D$72,CLUBS!$B17,'MP F'!$P$5:$P$72)+SUMIF('MP H'!$D$5:$D$72,CLUBS!$B17,'MP H'!$P$5:$P$72)+SUMIF('PO F'!$D$5:$D$72,CLUBS!$B17,'PO F'!$P$5:$P$72)+SUMIF('PO H'!$D$5:$D$72,CLUBS!$B17,'PO H'!$P$5:$P$72)+SUMIF('PU F'!$D$5:$D$72,CLUBS!$B17,'PU F'!$P$5:$P$72)+SUMIF('PU H'!$D$5:$D$72,CLUBS!$B17,'PU H'!$P$5:$P$72)+SUMIF('BE F'!$D$5:$D$72,CLUBS!$B17,'BE F'!$P$5:$P$72)+SUMIF('BE H'!$D$5:$D$72,CLUBS!$B17,'BE H'!$P$5:$P$72)+SUMIF('MI F'!$D$5:$D$72,CLUBS!$B17,'MI F'!$P$5:$P$72)+SUMIF('MI H'!$D$5:$D$72,CLUBS!$B17,'MI H'!$P$5:$P$72)+SUMIF('CA F'!$D$5:$D$72,CLUBS!$B17,'CA F'!$P$5:$P$72)+SUMIF('CA H'!$D$5:$D$72,CLUBS!$B17,'CA H'!$P$5:$P$72)+SUMIF('JU F'!$D$5:$D$72,CLUBS!$B17,'JU F'!$P$5:$P$72)+SUMIF('JU H'!$D$5:$D$72,CLUBS!$B17,'JU H'!$P$5:$P$72)</f>
        <v>0</v>
      </c>
      <c r="O12" s="26">
        <f>COUNTIFS('MP F'!$D$5:$D$72,CLUBS!$B17,'MP F'!$Q$5:$Q$72,"&gt;0")+COUNTIFS('MP H'!$D$5:$D$72,CLUBS!$B17,'MP H'!$Q$5:$Q$72,"&gt;0")+COUNTIFS('PO F'!$D$5:$D$72,CLUBS!$B17,'PO F'!$Q$5:$Q$72,"&gt;0")+COUNTIFS('PO H'!$D$5:$D$72,CLUBS!$B17,'PO H'!$Q$5:$Q$72,"&gt;0")+COUNTIFS('PU F'!$D$5:$D$72,CLUBS!$B17,'PU F'!$Q$5:$Q$72,"&gt;0")+COUNTIFS('PU H'!$D$5:$D$72,CLUBS!$B17,'PU H'!$Q$5:$Q$72,"&gt;0")+COUNTIFS('BE F'!$D$5:$D$72,CLUBS!$B17,'BE F'!$Q$5:$Q$72,"&gt;0")+COUNTIFS('BE H'!$D$5:$D$72,CLUBS!$B17,'BE H'!$Q$5:$Q$72,"&gt;0")+COUNTIFS('MI F'!$D$5:$D$72,CLUBS!$B17,'MI F'!$Q$5:$Q$72,"&gt;0")+COUNTIFS('MI H'!$D$5:$D$72,CLUBS!$B17,'MI H'!$Q$5:$Q$72,"&gt;0")+COUNTIFS('CA F'!$D$5:$D$72,CLUBS!$B17,'CA F'!$Q$5:$Q$72,"&gt;0")+COUNTIFS('CA H'!$D$5:$D$72,CLUBS!$B17,'CA H'!$Q$5:$Q$72,"&gt;0")+COUNTIFS('JU F'!$D$5:$D$72,CLUBS!$B17,'JU F'!$Q$5:$Q$72,"&gt;0")+COUNTIFS('JU H'!$D$5:$D$72,CLUBS!$B17,'JU H'!$Q$5:$Q$72,"&gt;0")</f>
        <v>0</v>
      </c>
      <c r="P12" s="26">
        <f>SUMIF('MP F'!$D$5:$D$72,CLUBS!$B17,'MP F'!$R$5:$R$72)+SUMIF('MP H'!$D$5:$D$72,CLUBS!$B17,'MP H'!$R$5:$R$72)+SUMIF('PO F'!$D$5:$D$72,CLUBS!$B17,'PO F'!$R$5:$R$72)+SUMIF('PO H'!$D$5:$D$72,CLUBS!$B17,'PO H'!$R$5:$R$72)+SUMIF('PU F'!$D$5:$D$72,CLUBS!$B17,'PU F'!$R$5:$R$72)+SUMIF('PU H'!$D$5:$D$72,CLUBS!$B17,'PU H'!$R$5:$R$72)+SUMIF('BE F'!$D$5:$D$72,CLUBS!$B17,'BE F'!$R$5:$R$72)+SUMIF('BE H'!$D$5:$D$72,CLUBS!$B17,'BE H'!$R$5:$R$72)+SUMIF('MI F'!$D$5:$D$72,CLUBS!$B17,'MI F'!$R$5:$R$72)+SUMIF('MI H'!$D$5:$D$72,CLUBS!$B17,'MI H'!$R$5:$R$72)+SUMIF('CA F'!$D$5:$D$72,CLUBS!$B17,'CA F'!$R$5:$R$72)+SUMIF('CA H'!$D$5:$D$72,CLUBS!$B17,'CA H'!$R$5:$R$72)+SUMIF('JU F'!$D$5:$D$72,CLUBS!$B17,'JU F'!$R$5:$R$72)+SUMIF('JU H'!$D$5:$D$72,CLUBS!$B17,'JU H'!$R$5:$R$72)</f>
        <v>0</v>
      </c>
      <c r="Q12" s="26">
        <f>COUNTIFS('MP F'!$D$5:$D$72,CLUBS!$B17,'MP F'!$S$5:$S$72,"&gt;0")+COUNTIFS('MP H'!$D$5:$D$72,CLUBS!$B17,'MP H'!$S$5:$S$72,"&gt;0")+COUNTIFS('PO F'!$D$5:$D$72,CLUBS!$B17,'PO F'!$S$5:$S$72,"&gt;0")+COUNTIFS('PO H'!$D$5:$D$72,CLUBS!$B17,'PO H'!$S$5:$S$72,"&gt;0")+COUNTIFS('PU F'!$D$5:$D$72,CLUBS!$B17,'PU F'!$S$5:$S$72,"&gt;0")+COUNTIFS('PU H'!$D$5:$D$72,CLUBS!$B17,'PU H'!$S$5:$S$72,"&gt;0")+COUNTIFS('BE F'!$D$5:$D$72,CLUBS!$B17,'BE F'!$S$5:$S$72,"&gt;0")+COUNTIFS('BE H'!$D$5:$D$72,CLUBS!$B17,'BE H'!$S$5:$S$72,"&gt;0")+COUNTIFS('MI F'!$D$5:$D$72,CLUBS!$B17,'MI F'!$S$5:$S$72,"&gt;0")+COUNTIFS('MI H'!$D$5:$D$72,CLUBS!$B17,'MI H'!$S$5:$S$72,"&gt;0")+COUNTIFS('CA F'!$D$5:$D$72,CLUBS!$B17,'CA F'!$S$5:$S$72,"&gt;0")+COUNTIFS('CA H'!$D$5:$D$72,CLUBS!$B17,'CA H'!$S$5:$S$72,"&gt;0")+COUNTIFS('JU F'!$D$5:$D$72,CLUBS!$B17,'JU F'!$S$5:$S$72,"&gt;0")+COUNTIFS('JU H'!$D$5:$D$72,CLUBS!$B17,'JU H'!$S$5:$S$72,"&gt;0")</f>
        <v>0</v>
      </c>
      <c r="R12" s="26">
        <f>SUMIF('MP F'!$D$5:$D$72,CLUBS!$B17,'MP F'!$T$5:$T$72)+SUMIF('MP H'!$D$5:$D$72,CLUBS!$B17,'MP H'!$T$5:$T$72)+SUMIF('PO F'!$D$5:$D$72,CLUBS!$B17,'PO F'!$T$5:$T$72)+SUMIF('PO H'!$D$5:$D$72,CLUBS!$B17,'PO H'!$T$5:$T$72)+SUMIF('PU F'!$D$5:$D$72,CLUBS!$B17,'PU F'!$T$5:$T$72)+SUMIF('PU H'!$D$5:$D$72,CLUBS!$B17,'PU H'!$T$5:$T$72)+SUMIF('BE F'!$D$5:$D$72,CLUBS!$B17,'BE F'!$T$5:$T$72)+SUMIF('BE H'!$D$5:$D$72,CLUBS!$B17,'BE H'!$T$5:$T$72)+SUMIF('MI F'!$D$5:$D$72,CLUBS!$B17,'MI F'!$T$5:$T$72)+SUMIF('MI H'!$D$5:$D$72,CLUBS!$B17,'MI H'!$T$5:$T$72)+SUMIF('CA F'!$D$5:$D$72,CLUBS!$B17,'CA F'!$T$5:$T$72)+SUMIF('CA H'!$D$5:$D$72,CLUBS!$B17,'CA H'!$T$5:$T$72)+SUMIF('JU F'!$D$5:$D$72,CLUBS!$B17,'JU F'!$T$5:$T$72)+SUMIF('JU H'!$D$5:$D$72,CLUBS!$B17,'JU H'!$T$5:$T$72)</f>
        <v>0</v>
      </c>
      <c r="S12" s="26">
        <f>COUNTIFS('MP F'!$D$5:$D$72,CLUBS!$B17,'MP F'!$U$5:$U$72,"&gt;0")+COUNTIFS('MP H'!$D$5:$D$72,CLUBS!$B17,'MP H'!$U$5:$U$72,"&gt;0")+COUNTIFS('PO F'!$D$5:$D$72,CLUBS!$B17,'PO F'!$U$5:$U$72,"&gt;0")+COUNTIFS('PO H'!$D$5:$D$72,CLUBS!$B17,'PO H'!$U$5:$U$72,"&gt;0")+COUNTIFS('PU F'!$D$5:$D$72,CLUBS!$B17,'PU F'!$U$5:$U$72,"&gt;0")+COUNTIFS('PU H'!$D$5:$D$72,CLUBS!$B17,'PU H'!$U$5:$U$72,"&gt;0")+COUNTIFS('BE F'!$D$5:$D$72,CLUBS!$B17,'BE F'!$U$5:$U$72,"&gt;0")+COUNTIFS('BE H'!$D$5:$D$72,CLUBS!$B17,'BE H'!$U$5:$U$72,"&gt;0")+COUNTIFS('MI F'!$D$5:$D$72,CLUBS!$B17,'MI F'!$U$5:$U$72,"&gt;0")+COUNTIFS('MI H'!$D$5:$D$72,CLUBS!$B17,'MI H'!$U$5:$U$72,"&gt;0")+COUNTIFS('CA F'!$D$5:$D$72,CLUBS!$B17,'CA F'!$U$5:$U$72,"&gt;0")+COUNTIFS('CA H'!$D$5:$D$72,CLUBS!$B17,'CA H'!$U$5:$U$72,"&gt;0")+COUNTIFS('JU F'!$D$5:$D$72,CLUBS!$B17,'JU F'!$U$5:$U$72,"&gt;0")+COUNTIFS('JU H'!$D$5:$D$72,CLUBS!$B17,'JU H'!$U$5:$U$72,"&gt;0")</f>
        <v>0</v>
      </c>
      <c r="T12" s="26">
        <f>SUMIF('MP F'!$D$5:$D$72,CLUBS!$B17,'MP F'!$V$5:$V$72)+SUMIF('MP H'!$D$5:$D$72,CLUBS!$B17,'MP H'!$V$5:$V$72)+SUMIF('PO F'!$D$5:$D$72,CLUBS!$B17,'PO F'!$V$5:$V$72)+SUMIF('PO H'!$D$5:$D$72,CLUBS!$B17,'PO H'!$V$5:$V$72)+SUMIF('PU F'!$D$5:$D$72,CLUBS!$B17,'PU F'!$V$5:$V$72)+SUMIF('PU H'!$D$5:$D$72,CLUBS!$B17,'PU H'!$V$5:$V$72)+SUMIF('BE F'!$D$5:$D$72,CLUBS!$B17,'BE F'!$V$5:$V$72)+SUMIF('BE H'!$D$5:$D$72,CLUBS!$B17,'BE H'!$V$5:$V$72)+SUMIF('MI F'!$D$5:$D$72,CLUBS!$B17,'MI F'!$V$5:$V$72)+SUMIF('MI H'!$D$5:$D$72,CLUBS!$B17,'MI H'!$V$5:$V$72)+SUMIF('CA F'!$D$5:$D$72,CLUBS!$B17,'CA F'!$V$5:$V$72)+SUMIF('CA H'!$D$5:$D$72,CLUBS!$B17,'CA H'!$V$5:$V$72)+SUMIF('JU F'!$D$5:$D$72,CLUBS!$B17,'JU F'!$V$5:$V$72)+SUMIF('JU H'!$D$5:$D$72,CLUBS!$B17,'JU H'!$V$5:$V$72)</f>
        <v>0</v>
      </c>
      <c r="U12" s="26">
        <f>COUNTIFS('MP F'!$D$5:$D$72,CLUBS!$B17,'MP F'!$W$5:$W$72,"&gt;0")+COUNTIFS('MP H'!$D$5:$D$72,CLUBS!$B17,'MP H'!$W$5:$W$72,"&gt;0")+COUNTIFS('PO F'!$D$5:$D$72,CLUBS!$B17,'PO F'!$W$5:$W$72,"&gt;0")+COUNTIFS('PO H'!$D$5:$D$72,CLUBS!$B17,'PO H'!$W$5:$W$72,"&gt;0")+COUNTIFS('PU F'!$D$5:$D$72,CLUBS!$B17,'PU F'!$W$5:$W$72,"&gt;0")+COUNTIFS('PU H'!$D$5:$D$72,CLUBS!$B17,'PU H'!$W$5:$W$72,"&gt;0")+COUNTIFS('BE F'!$D$5:$D$72,CLUBS!$B17,'BE F'!$W$5:$W$72,"&gt;0")+COUNTIFS('BE H'!$D$5:$D$72,CLUBS!$B17,'BE H'!$W$5:$W$72,"&gt;0")+COUNTIFS('MI F'!$D$5:$D$72,CLUBS!$B17,'MI F'!$W$5:$W$72,"&gt;0")+COUNTIFS('MI H'!$D$5:$D$72,CLUBS!$B17,'MI H'!$W$5:$W$72,"&gt;0")+COUNTIFS('CA F'!$D$5:$D$72,CLUBS!$B17,'CA F'!$W$5:$W$72,"&gt;0")+COUNTIFS('CA H'!$D$5:$D$72,CLUBS!$B17,'CA H'!$W$5:$W$72,"&gt;0")+COUNTIFS('JU F'!$D$5:$D$72,CLUBS!$B17,'JU F'!$W$5:$W$72,"&gt;0")+COUNTIFS('JU H'!$D$5:$D$72,CLUBS!$B17,'JU H'!$W$5:$W$72,"&gt;0")</f>
        <v>0</v>
      </c>
      <c r="V12" s="26">
        <f>SUMIF('MP F'!$D$5:$D$72,CLUBS!$B17,'MP F'!$X$5:$X$72)+SUMIF('MP H'!$D$5:$D$72,CLUBS!$B17,'MP H'!$X$5:$X$72)+SUMIF('PO F'!$D$5:$D$72,CLUBS!$B17,'PO F'!$X$5:$X$72)+SUMIF('PO H'!$D$5:$D$72,CLUBS!$B17,'PO H'!$X$5:$X$72)+SUMIF('PU F'!$D$5:$D$72,CLUBS!$B17,'PU F'!$X$5:$X$72)+SUMIF('PU H'!$D$5:$D$72,CLUBS!$B17,'PU H'!$X$5:$X$72)+SUMIF('BE F'!$D$5:$D$72,CLUBS!$B17,'BE F'!$X$5:$X$72)+SUMIF('BE H'!$D$5:$D$72,CLUBS!$B17,'BE H'!$X$5:$X$72)+SUMIF('MI F'!$D$5:$D$72,CLUBS!$B17,'MI F'!$X$5:$X$72)+SUMIF('MI H'!$D$5:$D$72,CLUBS!$B17,'MI H'!$X$5:$X$72)+SUMIF('CA F'!$D$5:$D$72,CLUBS!$B17,'CA F'!$X$5:$X$72)+SUMIF('CA H'!$D$5:$D$72,CLUBS!$B17,'CA H'!$X$5:$X$72)+SUMIF('JU F'!$D$5:$D$72,CLUBS!$B17,'JU F'!$X$5:$X$72)+SUMIF('JU H'!$D$5:$D$72,CLUBS!$B17,'JU H'!$X$5:$X$72)</f>
        <v>0</v>
      </c>
      <c r="W12" s="26">
        <f>COUNTIFS('MP F'!$D$5:$D$72,CLUBS!$B17,'MP F'!$Y$5:$Y$72,"&gt;0")+COUNTIFS('MP H'!$D$5:$D$72,CLUBS!$B17,'MP H'!$Y$5:$Y$72,"&gt;0")+COUNTIFS('PO F'!$D$5:$D$72,CLUBS!$B17,'PO F'!$Y$5:$Y$72,"&gt;0")+COUNTIFS('PO H'!$D$5:$D$72,CLUBS!$B17,'PO H'!$Y$5:$Y$72,"&gt;0")+COUNTIFS('PU F'!$D$5:$D$72,CLUBS!$B17,'PU F'!$Y$5:$Y$72,"&gt;0")+COUNTIFS('PU H'!$D$5:$D$72,CLUBS!$B17,'PU H'!$Y$5:$Y$72,"&gt;0")+COUNTIFS('BE F'!$D$5:$D$72,CLUBS!$B17,'BE F'!$Y$5:$Y$72,"&gt;0")+COUNTIFS('BE H'!$D$5:$D$72,CLUBS!$B17,'BE H'!$Y$5:$Y$72,"&gt;0")+COUNTIFS('MI F'!$D$5:$D$72,CLUBS!$B17,'MI F'!$Y$5:$Y$72,"&gt;0")+COUNTIFS('MI H'!$D$5:$D$72,CLUBS!$B17,'MI H'!$Y$5:$Y$72,"&gt;0")+COUNTIFS('CA F'!$D$5:$D$72,CLUBS!$B17,'CA F'!$Y$5:$Y$72,"&gt;0")+COUNTIFS('CA H'!$D$5:$D$72,CLUBS!$B17,'CA H'!$Y$5:$Y$72,"&gt;0")+COUNTIFS('JU F'!$D$5:$D$72,CLUBS!$B17,'JU F'!$Y$5:$Y$72,"&gt;0")+COUNTIFS('JU H'!$D$5:$D$72,CLUBS!$B17,'JU H'!$Y$5:$Y$72,"&gt;0")</f>
        <v>0</v>
      </c>
      <c r="X12" s="26">
        <f>SUMIF('MP F'!$D$5:$D$72,CLUBS!$B17,'MP F'!$Z$5:$Z$72)+SUMIF('MP H'!$D$5:$D$72,CLUBS!$B17,'MP H'!$Z$5:$Z$72)+SUMIF('PO F'!$D$5:$D$72,CLUBS!$B17,'PO F'!$Z$5:$Z$72)+SUMIF('PO H'!$D$5:$D$72,CLUBS!$B17,'PO H'!$Z$5:$Z$72)+SUMIF('PU F'!$D$5:$D$72,CLUBS!$B17,'PU F'!$Z$5:$Z$72)+SUMIF('PU H'!$D$5:$D$72,CLUBS!$B17,'PU H'!$Z$5:$Z$72)+SUMIF('BE F'!$D$5:$D$72,CLUBS!$B17,'BE F'!$Z$5:$Z$72)+SUMIF('BE H'!$D$5:$D$72,CLUBS!$B17,'BE H'!$Z$5:$Z$72)+SUMIF('MI F'!$D$5:$D$72,CLUBS!$B17,'MI F'!$Z$5:$Z$72)+SUMIF('MI H'!$D$5:$D$72,CLUBS!$B17,'MI H'!$Z$5:$Z$72)+SUMIF('CA F'!$D$5:$D$72,CLUBS!$B17,'CA F'!$Z$5:$Z$72)+SUMIF('CA H'!$D$5:$D$72,CLUBS!$B17,'CA H'!$Z$5:$Z$72)+SUMIF('JU F'!$D$5:$D$72,CLUBS!$B17,'JU F'!$Z$5:$Z$72)+SUMIF('JU H'!$D$5:$D$72,CLUBS!$B17,'JU H'!$Z$5:$Z$72)</f>
        <v>0</v>
      </c>
      <c r="Y12" s="26">
        <f>COUNTIFS('MP F'!$D$5:$D$72,CLUBS!$B17,'MP F'!$AA$5:$AA$72,"&gt;0")+COUNTIFS('MP H'!$D$5:$D$72,CLUBS!$B17,'MP H'!$AA$5:$AA$72,"&gt;0")+COUNTIFS('PO F'!$D$5:$D$72,CLUBS!$B17,'PO F'!$AA$5:$AA$72,"&gt;0")+COUNTIFS('PO H'!$D$5:$D$72,CLUBS!$B17,'PO H'!$AA$5:$AA$72,"&gt;0")+COUNTIFS('PU F'!$D$5:$D$72,CLUBS!$B17,'PU F'!$AA$5:$AA$72,"&gt;0")+COUNTIFS('PU H'!$D$5:$D$72,CLUBS!$B17,'PU H'!$AA$5:$AA$72,"&gt;0")+COUNTIFS('BE F'!$D$5:$D$72,CLUBS!$B17,'BE F'!$AA$5:$AA$72,"&gt;0")+COUNTIFS('BE H'!$D$5:$D$72,CLUBS!$B17,'BE H'!$AA$5:$AA$72,"&gt;0")+COUNTIFS('MI F'!$D$5:$D$72,CLUBS!$B17,'MI F'!$AA$5:$AA$72,"&gt;0")+COUNTIFS('MI H'!$D$5:$D$72,CLUBS!$B17,'MI H'!$AA$5:$AA$72,"&gt;0")+COUNTIFS('CA F'!$D$5:$D$72,CLUBS!$B17,'CA F'!$AA$5:$AA$72,"&gt;0")+COUNTIFS('CA H'!$D$5:$D$72,CLUBS!$B17,'CA H'!$AA$5:$AA$72,"&gt;0")+COUNTIFS('JU F'!$D$5:$D$72,CLUBS!$B17,'JU F'!$AA$5:$AA$72,"&gt;0")+COUNTIFS('JU H'!$D$5:$D$72,CLUBS!$B17,'JU H'!$AA$5:$AA$72,"&gt;0")</f>
        <v>0</v>
      </c>
      <c r="Z12" s="26">
        <f>SUMIF('MP F'!$D$5:$D$72,CLUBS!$B17,'MP F'!$AB$5:$AB$72)+SUMIF('MP H'!$D$5:$D$72,CLUBS!$B17,'MP H'!$AB$5:$AB$72)+SUMIF('PO F'!$D$5:$D$72,CLUBS!$B17,'PO F'!$AB$5:$AB$72)+SUMIF('PO H'!$D$5:$D$72,CLUBS!$B17,'PO H'!$AB$5:$AB$72)+SUMIF('PU F'!$D$5:$D$72,CLUBS!$B17,'PU F'!$AB$5:$AB$72)+SUMIF('PU H'!$D$5:$D$72,CLUBS!$B17,'PU H'!$AB$5:$AB$72)+SUMIF('BE F'!$D$5:$D$72,CLUBS!$B17,'BE F'!$AB$5:$AB$72)+SUMIF('BE H'!$D$5:$D$72,CLUBS!$B17,'BE H'!$AB$5:$AB$72)+SUMIF('MI F'!$D$5:$D$72,CLUBS!$B17,'MI F'!$AB$5:$AB$72)+SUMIF('MI H'!$D$5:$D$72,CLUBS!$B17,'MI H'!$AB$5:$AB$72)+SUMIF('CA F'!$D$5:$D$72,CLUBS!$B17,'CA F'!$AB$5:$AB$72)+SUMIF('CA H'!$D$5:$D$72,CLUBS!$B17,'CA H'!$AB$5:$AB$72)+SUMIF('JU F'!$D$5:$D$72,CLUBS!$B17,'JU F'!$AB$5:$AB$72)+SUMIF('JU H'!$D$5:$D$72,CLUBS!$B17,'JU H'!$AB$5:$AB$72)</f>
        <v>0</v>
      </c>
      <c r="AA12" s="26">
        <f>COUNTIFS('MP F'!$D$5:$D$72,CLUBS!$B17,'MP F'!$AC$5:$AC$72,"&gt;0")+COUNTIFS('MP H'!$D$5:$D$72,CLUBS!$B17,'MP H'!$AC$5:$AC$72,"&gt;0")+COUNTIFS('PO F'!$D$5:$D$72,CLUBS!$B17,'PO F'!$AC$5:$AC$72,"&gt;0")+COUNTIFS('PO H'!$D$5:$D$72,CLUBS!$B17,'PO H'!$AC$5:$AC$72,"&gt;0")+COUNTIFS('PU F'!$D$5:$D$72,CLUBS!$B17,'PU F'!$AC$5:$AC$72,"&gt;0")+COUNTIFS('PU H'!$D$5:$D$72,CLUBS!$B17,'PU H'!$AC$5:$AC$72,"&gt;0")+COUNTIFS('BE F'!$D$5:$D$72,CLUBS!$B17,'BE F'!$AC$5:$AC$72,"&gt;0")+COUNTIFS('BE H'!$D$5:$D$72,CLUBS!$B17,'BE H'!$AC$5:$AC$72,"&gt;0")+COUNTIFS('MI F'!$D$5:$D$72,CLUBS!$B17,'MI F'!$AC$5:$AC$72,"&gt;0")+COUNTIFS('MI H'!$D$5:$D$72,CLUBS!$B17,'MI H'!$AC$5:$AC$72,"&gt;0")+COUNTIFS('CA F'!$D$5:$D$72,CLUBS!$B17,'CA F'!$AC$5:$AC$72,"&gt;0")+COUNTIFS('CA H'!$D$5:$D$72,CLUBS!$B17,'CA H'!$AC$5:$AC$72,"&gt;0")+COUNTIFS('JU F'!$D$5:$D$72,CLUBS!$B17,'JU F'!$AC$5:$AC$72,"&gt;0")+COUNTIFS('JU H'!$D$5:$D$72,CLUBS!$B17,'JU H'!$AC$5:$AC$72,"&gt;0")</f>
        <v>0</v>
      </c>
      <c r="AB12" s="26">
        <f>SUMIF('MP F'!$D$5:$D$72,CLUBS!$B17,'MP F'!$AD$5:$AD$72)+SUMIF('MP H'!$D$5:$D$72,CLUBS!$B17,'MP H'!$AD$5:$AD$72)+SUMIF('PO F'!$D$5:$D$72,CLUBS!$B17,'PO F'!$AD$5:$AD$72)+SUMIF('PO H'!$D$5:$D$72,CLUBS!$B17,'PO H'!$AD$5:$AD$72)+SUMIF('PU F'!$D$5:$D$72,CLUBS!$B17,'PU F'!$AD$5:$AD$72)+SUMIF('PU H'!$D$5:$D$72,CLUBS!$B17,'PU H'!$AD$5:$AD$72)+SUMIF('BE F'!$D$5:$D$72,CLUBS!$B17,'BE F'!$AD$5:$AD$72)+SUMIF('BE H'!$D$5:$D$72,CLUBS!$B17,'BE H'!$AD$5:$AD$72)+SUMIF('MI F'!$D$5:$D$72,CLUBS!$B17,'MI F'!$AD$5:$AD$72)+SUMIF('MI H'!$D$5:$D$72,CLUBS!$B17,'MI H'!$AD$5:$AD$72)+SUMIF('CA F'!$D$5:$D$72,CLUBS!$B17,'CA F'!$AD$5:$AD$72)+SUMIF('CA H'!$D$5:$D$72,CLUBS!$B17,'CA H'!$AD$5:$AD$72)+SUMIF('JU F'!$D$5:$D$72,CLUBS!$B17,'JU F'!$AD$5:$AD$72)+SUMIF('JU H'!$D$5:$D$72,CLUBS!$B17,'JU H'!$AD$5:$AD$72)</f>
        <v>0</v>
      </c>
      <c r="AC12" s="26">
        <f>COUNTIFS('MP F'!$D$5:$D$72,CLUBS!$B17,'MP F'!$AE$5:$AE$72,"&gt;0")+COUNTIFS('MP H'!$D$5:$D$72,CLUBS!$B17,'MP H'!$AE$5:$AE$72,"&gt;0")+COUNTIFS('PO F'!$D$5:$D$72,CLUBS!$B17,'PO F'!$AE$5:$AE$72,"&gt;0")+COUNTIFS('PO H'!$D$5:$D$72,CLUBS!$B17,'PO H'!$AE$5:$AE$72,"&gt;0")+COUNTIFS('PU F'!$D$5:$D$72,CLUBS!$B17,'PU F'!$AE$5:$AE$72,"&gt;0")+COUNTIFS('PU H'!$D$5:$D$72,CLUBS!$B17,'PU H'!$AE$5:$AE$72,"&gt;0")+COUNTIFS('BE F'!$D$5:$D$72,CLUBS!$B17,'BE F'!$AE$5:$AE$72,"&gt;0")+COUNTIFS('BE H'!$D$5:$D$72,CLUBS!$B17,'BE H'!$AE$5:$AE$72,"&gt;0")+COUNTIFS('MI F'!$D$5:$D$72,CLUBS!$B17,'MI F'!$AE$5:$AE$72,"&gt;0")+COUNTIFS('MI H'!$D$5:$D$72,CLUBS!$B17,'MI H'!$AE$5:$AE$72,"&gt;0")+COUNTIFS('CA F'!$D$5:$D$72,CLUBS!$B17,'CA F'!$AE$5:$AE$72,"&gt;0")+COUNTIFS('CA H'!$D$5:$D$72,CLUBS!$B17,'CA H'!$AE$5:$AE$72,"&gt;0")+COUNTIFS('JU F'!$D$5:$D$72,CLUBS!$B17,'JU F'!$AE$5:$AE$72,"&gt;0")+COUNTIFS('JU H'!$D$5:$D$72,CLUBS!$B17,'JU H'!$AE$5:$AE$72,"&gt;0")</f>
        <v>0</v>
      </c>
      <c r="AD12" s="26">
        <f>SUMIF('MP F'!$D$5:$D$72,CLUBS!$B17,'MP F'!$AF$5:$AF$72)+SUMIF('MP H'!$D$5:$D$72,CLUBS!$B17,'MP H'!$AF$5:$AF$72)+SUMIF('PO F'!$D$5:$D$72,CLUBS!$B17,'PO F'!$AF$5:$AF$72)+SUMIF('PO H'!$D$5:$D$72,CLUBS!$B17,'PO H'!$AF$5:$AF$72)+SUMIF('PU F'!$D$5:$D$72,CLUBS!$B17,'PU F'!$AF$5:$AF$72)+SUMIF('PU H'!$D$5:$D$72,CLUBS!$B17,'PU H'!$AF$5:$AF$72)+SUMIF('BE F'!$D$5:$D$72,CLUBS!$B17,'BE F'!$AF$5:$AF$72)+SUMIF('BE H'!$D$5:$D$72,CLUBS!$B17,'BE H'!$AF$5:$AF$72)+SUMIF('MI F'!$D$5:$D$72,CLUBS!$B17,'MI F'!$AF$5:$AF$72)+SUMIF('MI H'!$D$5:$D$72,CLUBS!$B17,'MI H'!$AF$5:$AF$72)+SUMIF('CA F'!$D$5:$D$72,CLUBS!$B17,'CA F'!$AF$5:$AF$72)+SUMIF('CA H'!$D$5:$D$72,CLUBS!$B17,'CA H'!$AF$5:$AF$72)+SUMIF('JU F'!$D$5:$D$72,CLUBS!$B17,'JU F'!$AF$5:$AF$72)+SUMIF('JU H'!$D$5:$D$72,CLUBS!$B17,'JU H'!$AF$5:$AF$72)</f>
        <v>0</v>
      </c>
      <c r="AE12" s="26">
        <f>COUNTIFS('MP F'!$D$5:$D$72,CLUBS!$B17,'MP F'!$AG$5:$AG$72,"&gt;0")+COUNTIFS('MP H'!$D$5:$D$72,CLUBS!$B17,'MP H'!$AG$5:$AG$72,"&gt;0")+COUNTIFS('PO F'!$D$5:$D$72,CLUBS!$B17,'PO F'!$AG$5:$AG$72,"&gt;0")+COUNTIFS('PO H'!$D$5:$D$72,CLUBS!$B17,'PO H'!$AG$5:$AG$72,"&gt;0")+COUNTIFS('PU F'!$D$5:$D$72,CLUBS!$B17,'PU F'!$AG$5:$AG$72,"&gt;0")+COUNTIFS('PU H'!$D$5:$D$72,CLUBS!$B17,'PU H'!$AG$5:$AG$72,"&gt;0")+COUNTIFS('BE F'!$D$5:$D$72,CLUBS!$B17,'BE F'!$AG$5:$AG$72,"&gt;0")+COUNTIFS('BE H'!$D$5:$D$72,CLUBS!$B17,'BE H'!$AG$5:$AG$72,"&gt;0")+COUNTIFS('MI F'!$D$5:$D$72,CLUBS!$B17,'MI F'!$AG$5:$AG$72,"&gt;0")+COUNTIFS('MI H'!$D$5:$D$72,CLUBS!$B17,'MI H'!$AG$5:$AG$72,"&gt;0")+COUNTIFS('CA F'!$D$5:$D$72,CLUBS!$B17,'CA F'!$AG$5:$AG$72,"&gt;0")+COUNTIFS('CA H'!$D$5:$D$72,CLUBS!$B17,'CA H'!$AG$5:$AG$72,"&gt;0")+COUNTIFS('JU F'!$D$5:$D$72,CLUBS!$B17,'JU F'!$AG$5:$AG$72,"&gt;0")+COUNTIFS('JU H'!$D$5:$D$72,CLUBS!$B17,'JU H'!$AG$5:$AG$72,"&gt;0")</f>
        <v>0</v>
      </c>
      <c r="AF12" s="26">
        <f>SUMIF('MP F'!$D$5:$D$72,CLUBS!$B17,'MP F'!$AH$5:$AH$72)+SUMIF('MP H'!$D$5:$D$72,CLUBS!$B17,'MP H'!$AH$5:$AH$72)+SUMIF('PO F'!$D$5:$D$72,CLUBS!$B17,'PO F'!$AH$5:$AH$72)+SUMIF('PO H'!$D$5:$D$72,CLUBS!$B17,'PO H'!$AH$5:$AH$72)+SUMIF('PU F'!$D$5:$D$72,CLUBS!$B17,'PU F'!$AH$5:$AH$72)+SUMIF('PU H'!$D$5:$D$72,CLUBS!$B17,'PU H'!$AH$5:$AH$72)+SUMIF('BE F'!$D$5:$D$72,CLUBS!$B17,'BE F'!$AH$5:$AH$72)+SUMIF('BE H'!$D$5:$D$72,CLUBS!$B17,'BE H'!$AH$5:$AH$72)+SUMIF('MI F'!$D$5:$D$72,CLUBS!$B17,'MI F'!$AH$5:$AH$72)+SUMIF('MI H'!$D$5:$D$72,CLUBS!$B17,'MI H'!$AH$5:$AH$72)+SUMIF('CA F'!$D$5:$D$72,CLUBS!$B17,'CA F'!$AH$5:$AH$72)+SUMIF('CA H'!$D$5:$D$72,CLUBS!$B17,'CA H'!$AH$5:$AH$72)+SUMIF('JU F'!$D$5:$D$72,CLUBS!$B17,'JU F'!$AH$5:$AH$72)+SUMIF('JU H'!$D$5:$D$72,CLUBS!$B17,'JU H'!$AH$5:$AH$72)</f>
        <v>0</v>
      </c>
      <c r="AG12" s="16">
        <f t="shared" si="1"/>
        <v>18</v>
      </c>
      <c r="AH12" s="28">
        <f t="shared" si="2"/>
        <v>1596</v>
      </c>
      <c r="AI12" s="29">
        <f t="shared" si="3"/>
        <v>88.666666666666657</v>
      </c>
      <c r="AJ12" s="14">
        <f>COUNTIF('Licenciés Jeunes 2023'!F:F,CLUBS!B17)</f>
        <v>26</v>
      </c>
      <c r="AK12" s="27">
        <f t="shared" si="4"/>
        <v>61.384615384615387</v>
      </c>
    </row>
    <row r="13" spans="1:37" ht="13.5">
      <c r="A13" s="34">
        <f t="shared" si="0"/>
        <v>7</v>
      </c>
      <c r="B13" s="62" t="s">
        <v>315</v>
      </c>
      <c r="C13" s="14">
        <f>COUNTIFS('MP F'!$D$5:$D$72,CLUBS!$B3,'MP F'!$E$5:$E$72,"&gt;0")+COUNTIFS('MP H'!$D$5:$D$72,CLUBS!$B3,'MP H'!$E$5:$E$72,"&gt;0")+COUNTIFS('PO F'!$D$5:$D$72,CLUBS!$B3,'PO F'!$E$5:$E$72,"&gt;0")+COUNTIFS('PO H'!$D$5:$D$72,CLUBS!$B3,'PO H'!$E$5:$E$72,"&gt;0")+COUNTIFS('PU F'!$D$5:$D$72,CLUBS!$B3,'PU F'!$E$5:$E$72,"&gt;0")+COUNTIFS('PU H'!$D$5:$D$72,CLUBS!$B3,'PU H'!$E$5:$E$72,"&gt;0")+COUNTIFS('BE F'!$D$5:$D$72,CLUBS!$B3,'BE F'!$E$5:$E$72,"&gt;0")+COUNTIFS('BE H'!$D$5:$D$72,CLUBS!$B3,'BE H'!$E$5:$E$72,"&gt;0")+COUNTIFS('MI F'!$D$5:$D$72,CLUBS!$B3,'MI F'!$E$5:$E$72,"&gt;0")+COUNTIFS('MI H'!$D$5:$D$72,CLUBS!$B3,'MI H'!$E$5:$E$72,"&gt;0")+COUNTIFS('CA F'!$D$5:$D$72,CLUBS!$B3,'CA F'!$E$5:$E$72,"&gt;0")+COUNTIFS('CA H'!$D$5:$D$72,CLUBS!$B3,'CA H'!$E$5:$E$72,"&gt;0")+COUNTIFS('JU F'!$D$5:$D$72,CLUBS!$B3,'JU F'!$E$5:$E$72,"&gt;0")+COUNTIFS('JU H'!$D$5:$D$72,CLUBS!$B3,'JU H'!$E$5:$E$72,"&gt;0")</f>
        <v>9</v>
      </c>
      <c r="D13" s="27">
        <f>SUMIF('MP F'!$D$5:$D$72,CLUBS!$B3,'MP F'!$F$5:$F$72)+SUMIF('MP H'!$D$5:$D$72,CLUBS!$B3,'MP H'!$F$5:$F$72)+SUMIF('PO F'!$D$5:$D$72,CLUBS!$B3,'PO F'!$F$5:$F$72)+SUMIF('PO H'!$D$5:$D$72,CLUBS!$B3,'PO H'!$F$5:$F$72)+SUMIF('PU F'!$D$5:$D$72,CLUBS!$B3,'PU F'!$F$5:$F$72)+SUMIF('PU H'!$D$5:$D$72,CLUBS!$B3,'PU H'!$F$5:$F$72)+SUMIF('BE F'!$D$5:$D$72,CLUBS!$B3,'BE F'!$F$5:$F$72)+SUMIF('BE H'!$D$5:$D$72,CLUBS!$B3,'BE H'!$F$5:$F$72)+SUMIF('MI F'!$D$5:$D$72,CLUBS!$B3,'MI F'!$F$5:$F$72)+SUMIF('MI H'!$D$5:$D$72,CLUBS!$B3,'MI H'!$F$5:$F$72)+SUMIF('CA F'!$D$5:$D$72,CLUBS!$B3,'CA F'!$F$5:$F$72)+SUMIF('CA H'!$D$5:$D$72,CLUBS!$B3,'CA H'!$F$5:$F$72)+SUMIF('JU F'!$D$5:$D$72,CLUBS!$B3,'JU F'!$F$5:$F$72)+SUMIF('JU H'!$D$5:$D$72,CLUBS!$B3,'JU H'!$F$5:$F$72)</f>
        <v>892</v>
      </c>
      <c r="E13" s="38">
        <f>COUNTIFS('MP F'!$D$5:$D$72,CLUBS!$B3,'MP F'!$G$5:$G$72,"&gt;0")+COUNTIFS('MP H'!$D$5:$D$72,CLUBS!$B3,'MP H'!$G$5:$G$72,"&gt;0")+COUNTIFS('PO F'!$D$5:$D$72,CLUBS!$B3,'PO F'!$G$5:$G$72,"&gt;0")+COUNTIFS('PO H'!$D$5:$D$72,CLUBS!$B3,'PO H'!$G$5:$G$72,"&gt;0")+COUNTIFS('PU F'!$D$5:$D$72,CLUBS!$B3,'PU F'!$G$5:$G$72,"&gt;0")+COUNTIFS('PU H'!$D$5:$D$72,CLUBS!$B3,'PU H'!$G$5:$G$72,"&gt;0")+COUNTIFS('BE F'!$D$5:$D$72,CLUBS!$B3,'BE F'!$G$5:$G$72,"&gt;0")+COUNTIFS('BE H'!$D$5:$D$72,CLUBS!$B3,'BE H'!$G$5:$G$72,"&gt;0")+COUNTIFS('MI F'!$D$5:$D$72,CLUBS!$B3,'MI F'!$G$5:$G$72,"&gt;0")+COUNTIFS('MI H'!$D$5:$D$72,CLUBS!$B3,'MI H'!$G$5:$G$72,"&gt;0")+COUNTIFS('CA F'!$D$5:$D$72,CLUBS!$B3,'CA F'!$G$5:$G$72,"&gt;0")+COUNTIFS('CA H'!$D$5:$D$72,CLUBS!$B3,'CA H'!$G$5:$G$72,"&gt;0")+COUNTIFS('JU F'!$D$5:$D$72,CLUBS!$B3,'JU F'!$G$5:$G$72,"&gt;0")+COUNTIFS('JU H'!$D$5:$D$72,CLUBS!$B3,'JU H'!$G$5:$G$72,"&gt;0")</f>
        <v>8</v>
      </c>
      <c r="F13" s="58">
        <f>SUMIF('MP F'!$D$5:$D$72,CLUBS!$B3,'MP F'!$H$5:$H$72)+SUMIF('MP H'!$D$5:$D$72,CLUBS!$B3,'MP H'!$H$5:$H$72)+SUMIF('PO F'!$D$5:$D$72,CLUBS!$B3,'PO F'!$H$5:$H$72)+SUMIF('PO H'!$D$5:$D$72,CLUBS!$B3,'PO H'!$H$5:$H$72)+SUMIF('PU F'!$D$5:$D$72,CLUBS!$B3,'PU F'!$H$5:$H$72)+SUMIF('PU H'!$D$5:$D$72,CLUBS!$B3,'PU H'!$H$5:$H$72)+SUMIF('BE F'!$D$5:$D$72,CLUBS!$B3,'BE F'!$H$5:$H$72)+SUMIF('BE H'!$D$5:$D$72,CLUBS!$B3,'BE H'!$H$5:$H$72)+SUMIF('MI F'!$D$5:$D$72,CLUBS!$B3,'MI F'!$H$5:$H$72)+SUMIF('MI H'!$D$5:$D$72,CLUBS!$B3,'MI H'!$H$5:$H$72)+SUMIF('CA F'!$D$5:$D$72,CLUBS!$B3,'CA F'!$H$5:$H$72)+SUMIF('CA H'!$D$5:$D$72,CLUBS!$B3,'CA H'!$H$5:$H$72)+SUMIF('JU F'!$D$5:$D$72,CLUBS!$B3,'JU F'!$H$5:$H$72)+SUMIF('JU H'!$D$5:$D$72,CLUBS!$B3,'JU H'!$H$5:$H$72)</f>
        <v>457.5</v>
      </c>
      <c r="G13" s="14">
        <f>COUNTIFS('MP F'!$D$5:$D$72,CLUBS!$B3,'MP F'!$I$5:$I$72,"&gt;0")+COUNTIFS('MP H'!$D$5:$D$72,CLUBS!$B3,'MP H'!$I$5:$I$72,"&gt;0")+COUNTIFS('PO F'!$D$5:$D$72,CLUBS!$B3,'PO F'!$I$5:$I$72,"&gt;0")+COUNTIFS('PO H'!$D$5:$D$72,CLUBS!$B3,'PO H'!$I$5:$I$72,"&gt;0")+COUNTIFS('PU F'!$D$5:$D$72,CLUBS!$B3,'PU F'!$I$5:$I$72,"&gt;0")+COUNTIFS('PU H'!$D$5:$D$72,CLUBS!$B3,'PU H'!$I$5:$I$72,"&gt;0")+COUNTIFS('BE F'!$D$5:$D$72,CLUBS!$B3,'BE F'!$I$5:$I$72,"&gt;0")+COUNTIFS('BE H'!$D$5:$D$72,CLUBS!$B3,'BE H'!$I$5:$I$72,"&gt;0")+COUNTIFS('MI F'!$D$5:$D$72,CLUBS!$B3,'MI F'!$I$5:$I$72,"&gt;0")+COUNTIFS('MI H'!$D$5:$D$72,CLUBS!$B3,'MI H'!$I$5:$I$72,"&gt;0")+COUNTIFS('CA F'!$D$5:$D$72,CLUBS!$B3,'CA F'!$I$5:$I$72,"&gt;0")+COUNTIFS('CA H'!$D$5:$D$72,CLUBS!$B3,'CA H'!$I$5:$I$72,"&gt;0")+COUNTIFS('JU F'!$D$5:$D$72,CLUBS!$B3,'JU F'!$I$5:$I$72,"&gt;0")+COUNTIFS('JU H'!$D$5:$D$72,CLUBS!$B3,'JU H'!$I$5:$I$72,"&gt;0")</f>
        <v>0</v>
      </c>
      <c r="H13" s="26">
        <f>SUMIF('MP F'!$D$5:$D$72,CLUBS!$B3,'MP F'!$J$5:$J$72)+SUMIF('MP H'!$D$5:$D$72,CLUBS!$B3,'MP H'!$J$5:$J$72)+SUMIF('PO F'!$D$5:$D$72,CLUBS!$B3,'PO F'!$J$5:$J$72)+SUMIF('PO H'!$D$5:$D$72,CLUBS!$B3,'PO H'!$J$5:$J$72)+SUMIF('PU F'!$D$5:$D$72,CLUBS!$B3,'PU F'!$J$5:$J$72)+SUMIF('PU H'!$D$5:$D$72,CLUBS!$B3,'PU H'!$J$5:$J$72)+SUMIF('BE F'!$D$5:$D$72,CLUBS!$B3,'BE F'!$J$5:$J$72)+SUMIF('BE H'!$D$5:$D$72,CLUBS!$B3,'BE H'!$J$5:$J$72)+SUMIF('MI F'!$D$5:$D$72,CLUBS!$B3,'MI F'!$J$5:$J$72)+SUMIF('MI H'!$D$5:$D$72,CLUBS!$B3,'MI H'!$J$5:$J$72)+SUMIF('CA F'!$D$5:$D$72,CLUBS!$B3,'CA F'!$J$5:$J$72)+SUMIF('CA H'!$D$5:$D$72,CLUBS!$B3,'CA H'!$J$5:$J$72)+SUMIF('JU F'!$D$5:$D$72,CLUBS!$B3,'JU F'!$J$5:$J$72)+SUMIF('JU H'!$D$5:$D$72,CLUBS!$B3,'JU H'!$J$5:$J$72)</f>
        <v>0</v>
      </c>
      <c r="I13" s="38">
        <f>COUNTIFS('MP F'!$D$5:$D$72,CLUBS!$B3,'MP F'!$K$5:$K$72,"&gt;0")+COUNTIFS('MP H'!$D$5:$D$72,CLUBS!$B3,'MP H'!$K$5:$K$72,"&gt;0")+COUNTIFS('PO F'!$D$5:$D$72,CLUBS!$B3,'PO F'!$K$5:$K$72,"&gt;0")+COUNTIFS('PO H'!$D$5:$D$72,CLUBS!$B3,'PO H'!$K$5:$K$72,"&gt;0")+COUNTIFS('PU F'!$D$5:$D$72,CLUBS!$B3,'PU F'!$K$5:$K$72,"&gt;0")+COUNTIFS('PU H'!$D$5:$D$72,CLUBS!$B3,'PU H'!$K$5:$K$72,"&gt;0")+COUNTIFS('BE F'!$D$5:$D$72,CLUBS!$B3,'BE F'!$K$5:$K$72,"&gt;0")+COUNTIFS('BE H'!$D$5:$D$72,CLUBS!$B3,'BE H'!$K$5:$K$72,"&gt;0")+COUNTIFS('MI F'!$D$5:$D$72,CLUBS!$B3,'MI F'!$K$5:$K$72,"&gt;0")+COUNTIFS('MI H'!$D$5:$D$72,CLUBS!$B3,'MI H'!$K$5:$K$72,"&gt;0")+COUNTIFS('CA F'!$D$5:$D$72,CLUBS!$B3,'CA F'!$K$5:$K$72,"&gt;0")+COUNTIFS('CA H'!$D$5:$D$72,CLUBS!$B3,'CA H'!$K$5:$K$72,"&gt;0")+COUNTIFS('JU F'!$D$5:$D$72,CLUBS!$B3,'JU F'!$K$5:$K$72,"&gt;0")+COUNTIFS('JU H'!$D$5:$D$72,CLUBS!$B3,'JU H'!$K$5:$K$72,"&gt;0")</f>
        <v>0</v>
      </c>
      <c r="J13" s="38">
        <f>SUMIF('MP F'!$D$5:$D$72,CLUBS!$B3,'MP F'!$L$5:$L$72)+SUMIF('MP H'!$D$5:$D$72,CLUBS!$B3,'MP H'!$L$5:$L$72)+SUMIF('PO F'!$D$5:$D$72,CLUBS!$B3,'PO F'!$L$5:$L$72)+SUMIF('PO H'!$D$5:$D$72,CLUBS!$B3,'PO H'!$L$5:$L$72)+SUMIF('PU F'!$D$5:$D$72,CLUBS!$B3,'PU F'!$L$5:$L$72)+SUMIF('PU H'!$D$5:$D$72,CLUBS!$B3,'PU H'!$L$5:$L$72)+SUMIF('BE F'!$D$5:$D$72,CLUBS!$B3,'BE F'!$L$5:$L$72)+SUMIF('BE H'!$D$5:$D$72,CLUBS!$B3,'BE H'!$L$5:$L$72)+SUMIF('MI F'!$D$5:$D$72,CLUBS!$B3,'MI F'!$L$5:$L$72)+SUMIF('MI H'!$D$5:$D$72,CLUBS!$B3,'MI H'!$L$5:$L$72)+SUMIF('CA F'!$D$5:$D$72,CLUBS!$B3,'CA F'!$L$5:$L$72)+SUMIF('CA H'!$D$5:$D$72,CLUBS!$B3,'CA H'!$L$5:$L$72)+SUMIF('JU F'!$D$5:$D$72,CLUBS!$B3,'JU F'!$L$5:$L$72)+SUMIF('JU H'!$D$5:$D$72,CLUBS!$B3,'JU H'!$L$5:$L$72)</f>
        <v>0</v>
      </c>
      <c r="K13" s="26">
        <f>COUNTIFS('MP F'!$D$5:$D$72,CLUBS!$B3,'MP F'!$M$5:$M$72,"&gt;0")+COUNTIFS('MP H'!$D$5:$D$72,CLUBS!$B3,'MP H'!$M$5:$M$72,"&gt;0")+COUNTIFS('PO F'!$D$5:$D$72,CLUBS!$B3,'PO F'!$M$5:$M$72,"&gt;0")+COUNTIFS('PO H'!$D$5:$D$72,CLUBS!$B3,'PO H'!$M$5:$M$72,"&gt;0")+COUNTIFS('PU F'!$D$5:$D$72,CLUBS!$B3,'PU F'!$M$5:$M$72,"&gt;0")+COUNTIFS('PU H'!$D$5:$D$72,CLUBS!$B3,'PU H'!$M$5:$M$72,"&gt;0")+COUNTIFS('BE F'!$D$5:$D$72,CLUBS!$B3,'BE F'!$M$5:$M$72,"&gt;0")+COUNTIFS('BE H'!$D$5:$D$72,CLUBS!$B3,'BE H'!$M$5:$M$72,"&gt;0")+COUNTIFS('MI F'!$D$5:$D$72,CLUBS!$B3,'MI F'!$M$5:$M$72,"&gt;0")+COUNTIFS('MI H'!$D$5:$D$72,CLUBS!$B3,'MI H'!$M$5:$M$72,"&gt;0")+COUNTIFS('CA F'!$D$5:$D$72,CLUBS!$B3,'CA F'!$M$5:$M$72,"&gt;0")+COUNTIFS('CA H'!$D$5:$D$72,CLUBS!$B3,'CA H'!$M$5:$M$72,"&gt;0")+COUNTIFS('JU F'!$D$5:$D$72,CLUBS!$B3,'JU F'!$M$5:$M$72,"&gt;0")+COUNTIFS('JU H'!$D$5:$D$72,CLUBS!$B3,'JU H'!$M$5:$M$72,"&gt;0")</f>
        <v>0</v>
      </c>
      <c r="L13" s="26">
        <f>SUMIF('MP F'!$D$5:$D$72,CLUBS!$B3,'MP F'!$N$5:$N$72)+SUMIF('MP H'!$D$5:$D$72,CLUBS!$B3,'MP H'!$N$5:$N$72)+SUMIF('PO F'!$D$5:$D$72,CLUBS!$B3,'PO F'!$N$5:$N$72)+SUMIF('PO H'!$D$5:$D$72,CLUBS!$B3,'PO H'!$N$5:$N$72)+SUMIF('PU F'!$D$5:$D$72,CLUBS!$B3,'PU F'!$N$5:$N$72)+SUMIF('PU H'!$D$5:$D$72,CLUBS!$B3,'PU H'!$N$5:$N$72)+SUMIF('BE F'!$D$5:$D$72,CLUBS!$B3,'BE F'!$N$5:$N$72)+SUMIF('BE H'!$D$5:$D$72,CLUBS!$B3,'BE H'!$N$5:$N$72)+SUMIF('MI F'!$D$5:$D$72,CLUBS!$B3,'MI F'!$N$5:$N$72)+SUMIF('MI H'!$D$5:$D$72,CLUBS!$B3,'MI H'!$N$5:$N$72)+SUMIF('CA F'!$D$5:$D$72,CLUBS!$B3,'CA F'!$N$5:$N$72)+SUMIF('CA H'!$D$5:$D$72,CLUBS!$B3,'CA H'!$N$5:$N$72)+SUMIF('JU F'!$D$5:$D$72,CLUBS!$B3,'JU F'!$N$5:$N$72)+SUMIF('JU H'!$D$5:$D$72,CLUBS!$B3,'JU H'!$N$5:$N$72)</f>
        <v>0</v>
      </c>
      <c r="M13" s="26">
        <f>COUNTIFS('MP F'!$D$5:$D$72,CLUBS!$B3,'MP F'!$O$5:$O$72,"&gt;0")+COUNTIFS('MP H'!$D$5:$D$72,CLUBS!$B3,'MP H'!$O$5:$O$72,"&gt;0")+COUNTIFS('PO F'!$D$5:$D$72,CLUBS!$B3,'PO F'!$O$5:$O$72,"&gt;0")+COUNTIFS('PO H'!$D$5:$D$72,CLUBS!$B3,'PO H'!$O$5:$O$72,"&gt;0")+COUNTIFS('PU F'!$D$5:$D$72,CLUBS!$B3,'PU F'!$O$5:$O$72,"&gt;0")+COUNTIFS('PU H'!$D$5:$D$72,CLUBS!$B3,'PU H'!$O$5:$O$72,"&gt;0")+COUNTIFS('BE F'!$D$5:$D$72,CLUBS!$B3,'BE F'!$O$5:$O$72,"&gt;0")+COUNTIFS('BE H'!$D$5:$D$72,CLUBS!$B3,'BE H'!$O$5:$O$72,"&gt;0")+COUNTIFS('MI F'!$D$5:$D$72,CLUBS!$B3,'MI F'!$O$5:$O$72,"&gt;0")+COUNTIFS('MI H'!$D$5:$D$72,CLUBS!$B3,'MI H'!$O$5:$O$72,"&gt;0")+COUNTIFS('CA F'!$D$5:$D$72,CLUBS!$B3,'CA F'!$O$5:$O$72,"&gt;0")+COUNTIFS('CA H'!$D$5:$D$72,CLUBS!$B3,'CA H'!$O$5:$O$72,"&gt;0")+COUNTIFS('JU F'!$D$5:$D$72,CLUBS!$B3,'JU F'!$O$5:$O$72,"&gt;0")+COUNTIFS('JU H'!$D$5:$D$72,CLUBS!$B3,'JU H'!$O$5:$O$72,"&gt;0")</f>
        <v>0</v>
      </c>
      <c r="N13" s="26">
        <f>SUMIF('MP F'!$D$5:$D$72,CLUBS!$B3,'MP F'!$P$5:$P$72)+SUMIF('MP H'!$D$5:$D$72,CLUBS!$B3,'MP H'!$P$5:$P$72)+SUMIF('PO F'!$D$5:$D$72,CLUBS!$B3,'PO F'!$P$5:$P$72)+SUMIF('PO H'!$D$5:$D$72,CLUBS!$B3,'PO H'!$P$5:$P$72)+SUMIF('PU F'!$D$5:$D$72,CLUBS!$B3,'PU F'!$P$5:$P$72)+SUMIF('PU H'!$D$5:$D$72,CLUBS!$B3,'PU H'!$P$5:$P$72)+SUMIF('BE F'!$D$5:$D$72,CLUBS!$B3,'BE F'!$P$5:$P$72)+SUMIF('BE H'!$D$5:$D$72,CLUBS!$B3,'BE H'!$P$5:$P$72)+SUMIF('MI F'!$D$5:$D$72,CLUBS!$B3,'MI F'!$P$5:$P$72)+SUMIF('MI H'!$D$5:$D$72,CLUBS!$B3,'MI H'!$P$5:$P$72)+SUMIF('CA F'!$D$5:$D$72,CLUBS!$B3,'CA F'!$P$5:$P$72)+SUMIF('CA H'!$D$5:$D$72,CLUBS!$B3,'CA H'!$P$5:$P$72)+SUMIF('JU F'!$D$5:$D$72,CLUBS!$B3,'JU F'!$P$5:$P$72)+SUMIF('JU H'!$D$5:$D$72,CLUBS!$B3,'JU H'!$P$5:$P$72)</f>
        <v>0</v>
      </c>
      <c r="O13" s="26">
        <f>COUNTIFS('MP F'!$D$5:$D$72,CLUBS!$B3,'MP F'!$Q$5:$Q$72,"&gt;0")+COUNTIFS('MP H'!$D$5:$D$72,CLUBS!$B3,'MP H'!$Q$5:$Q$72,"&gt;0")+COUNTIFS('PO F'!$D$5:$D$72,CLUBS!$B3,'PO F'!$Q$5:$Q$72,"&gt;0")+COUNTIFS('PO H'!$D$5:$D$72,CLUBS!$B3,'PO H'!$Q$5:$Q$72,"&gt;0")+COUNTIFS('PU F'!$D$5:$D$72,CLUBS!$B3,'PU F'!$Q$5:$Q$72,"&gt;0")+COUNTIFS('PU H'!$D$5:$D$72,CLUBS!$B3,'PU H'!$Q$5:$Q$72,"&gt;0")+COUNTIFS('BE F'!$D$5:$D$72,CLUBS!$B3,'BE F'!$Q$5:$Q$72,"&gt;0")+COUNTIFS('BE H'!$D$5:$D$72,CLUBS!$B3,'BE H'!$Q$5:$Q$72,"&gt;0")+COUNTIFS('MI F'!$D$5:$D$72,CLUBS!$B3,'MI F'!$Q$5:$Q$72,"&gt;0")+COUNTIFS('MI H'!$D$5:$D$72,CLUBS!$B3,'MI H'!$Q$5:$Q$72,"&gt;0")+COUNTIFS('CA F'!$D$5:$D$72,CLUBS!$B3,'CA F'!$Q$5:$Q$72,"&gt;0")+COUNTIFS('CA H'!$D$5:$D$72,CLUBS!$B3,'CA H'!$Q$5:$Q$72,"&gt;0")+COUNTIFS('JU F'!$D$5:$D$72,CLUBS!$B3,'JU F'!$Q$5:$Q$72,"&gt;0")+COUNTIFS('JU H'!$D$5:$D$72,CLUBS!$B3,'JU H'!$Q$5:$Q$72,"&gt;0")</f>
        <v>0</v>
      </c>
      <c r="P13" s="26">
        <f>SUMIF('MP F'!$D$5:$D$72,CLUBS!$B3,'MP F'!$R$5:$R$72)+SUMIF('MP H'!$D$5:$D$72,CLUBS!$B3,'MP H'!$R$5:$R$72)+SUMIF('PO F'!$D$5:$D$72,CLUBS!$B3,'PO F'!$R$5:$R$72)+SUMIF('PO H'!$D$5:$D$72,CLUBS!$B3,'PO H'!$R$5:$R$72)+SUMIF('PU F'!$D$5:$D$72,CLUBS!$B3,'PU F'!$R$5:$R$72)+SUMIF('PU H'!$D$5:$D$72,CLUBS!$B3,'PU H'!$R$5:$R$72)+SUMIF('BE F'!$D$5:$D$72,CLUBS!$B3,'BE F'!$R$5:$R$72)+SUMIF('BE H'!$D$5:$D$72,CLUBS!$B3,'BE H'!$R$5:$R$72)+SUMIF('MI F'!$D$5:$D$72,CLUBS!$B3,'MI F'!$R$5:$R$72)+SUMIF('MI H'!$D$5:$D$72,CLUBS!$B3,'MI H'!$R$5:$R$72)+SUMIF('CA F'!$D$5:$D$72,CLUBS!$B3,'CA F'!$R$5:$R$72)+SUMIF('CA H'!$D$5:$D$72,CLUBS!$B3,'CA H'!$R$5:$R$72)+SUMIF('JU F'!$D$5:$D$72,CLUBS!$B3,'JU F'!$R$5:$R$72)+SUMIF('JU H'!$D$5:$D$72,CLUBS!$B3,'JU H'!$R$5:$R$72)</f>
        <v>0</v>
      </c>
      <c r="Q13" s="26">
        <f>COUNTIFS('MP F'!$D$5:$D$72,CLUBS!$B3,'MP F'!$S$5:$S$72,"&gt;0")+COUNTIFS('MP H'!$D$5:$D$72,CLUBS!$B3,'MP H'!$S$5:$S$72,"&gt;0")+COUNTIFS('PO F'!$D$5:$D$72,CLUBS!$B3,'PO F'!$S$5:$S$72,"&gt;0")+COUNTIFS('PO H'!$D$5:$D$72,CLUBS!$B3,'PO H'!$S$5:$S$72,"&gt;0")+COUNTIFS('PU F'!$D$5:$D$72,CLUBS!$B3,'PU F'!$S$5:$S$72,"&gt;0")+COUNTIFS('PU H'!$D$5:$D$72,CLUBS!$B3,'PU H'!$S$5:$S$72,"&gt;0")+COUNTIFS('BE F'!$D$5:$D$72,CLUBS!$B3,'BE F'!$S$5:$S$72,"&gt;0")+COUNTIFS('BE H'!$D$5:$D$72,CLUBS!$B3,'BE H'!$S$5:$S$72,"&gt;0")+COUNTIFS('MI F'!$D$5:$D$72,CLUBS!$B3,'MI F'!$S$5:$S$72,"&gt;0")+COUNTIFS('MI H'!$D$5:$D$72,CLUBS!$B3,'MI H'!$S$5:$S$72,"&gt;0")+COUNTIFS('CA F'!$D$5:$D$72,CLUBS!$B3,'CA F'!$S$5:$S$72,"&gt;0")+COUNTIFS('CA H'!$D$5:$D$72,CLUBS!$B3,'CA H'!$S$5:$S$72,"&gt;0")+COUNTIFS('JU F'!$D$5:$D$72,CLUBS!$B3,'JU F'!$S$5:$S$72,"&gt;0")+COUNTIFS('JU H'!$D$5:$D$72,CLUBS!$B3,'JU H'!$S$5:$S$72,"&gt;0")</f>
        <v>0</v>
      </c>
      <c r="R13" s="26">
        <f>SUMIF('MP F'!$D$5:$D$72,CLUBS!$B3,'MP F'!$T$5:$T$72)+SUMIF('MP H'!$D$5:$D$72,CLUBS!$B3,'MP H'!$T$5:$T$72)+SUMIF('PO F'!$D$5:$D$72,CLUBS!$B3,'PO F'!$T$5:$T$72)+SUMIF('PO H'!$D$5:$D$72,CLUBS!$B3,'PO H'!$T$5:$T$72)+SUMIF('PU F'!$D$5:$D$72,CLUBS!$B3,'PU F'!$T$5:$T$72)+SUMIF('PU H'!$D$5:$D$72,CLUBS!$B3,'PU H'!$T$5:$T$72)+SUMIF('BE F'!$D$5:$D$72,CLUBS!$B3,'BE F'!$T$5:$T$72)+SUMIF('BE H'!$D$5:$D$72,CLUBS!$B3,'BE H'!$T$5:$T$72)+SUMIF('MI F'!$D$5:$D$72,CLUBS!$B3,'MI F'!$T$5:$T$72)+SUMIF('MI H'!$D$5:$D$72,CLUBS!$B3,'MI H'!$T$5:$T$72)+SUMIF('CA F'!$D$5:$D$72,CLUBS!$B3,'CA F'!$T$5:$T$72)+SUMIF('CA H'!$D$5:$D$72,CLUBS!$B3,'CA H'!$T$5:$T$72)+SUMIF('JU F'!$D$5:$D$72,CLUBS!$B3,'JU F'!$T$5:$T$72)+SUMIF('JU H'!$D$5:$D$72,CLUBS!$B3,'JU H'!$T$5:$T$72)</f>
        <v>0</v>
      </c>
      <c r="S13" s="26">
        <f>COUNTIFS('MP F'!$D$5:$D$72,CLUBS!$B3,'MP F'!$U$5:$U$72,"&gt;0")+COUNTIFS('MP H'!$D$5:$D$72,CLUBS!$B3,'MP H'!$U$5:$U$72,"&gt;0")+COUNTIFS('PO F'!$D$5:$D$72,CLUBS!$B3,'PO F'!$U$5:$U$72,"&gt;0")+COUNTIFS('PO H'!$D$5:$D$72,CLUBS!$B3,'PO H'!$U$5:$U$72,"&gt;0")+COUNTIFS('PU F'!$D$5:$D$72,CLUBS!$B3,'PU F'!$U$5:$U$72,"&gt;0")+COUNTIFS('PU H'!$D$5:$D$72,CLUBS!$B3,'PU H'!$U$5:$U$72,"&gt;0")+COUNTIFS('BE F'!$D$5:$D$72,CLUBS!$B3,'BE F'!$U$5:$U$72,"&gt;0")+COUNTIFS('BE H'!$D$5:$D$72,CLUBS!$B3,'BE H'!$U$5:$U$72,"&gt;0")+COUNTIFS('MI F'!$D$5:$D$72,CLUBS!$B3,'MI F'!$U$5:$U$72,"&gt;0")+COUNTIFS('MI H'!$D$5:$D$72,CLUBS!$B3,'MI H'!$U$5:$U$72,"&gt;0")+COUNTIFS('CA F'!$D$5:$D$72,CLUBS!$B3,'CA F'!$U$5:$U$72,"&gt;0")+COUNTIFS('CA H'!$D$5:$D$72,CLUBS!$B3,'CA H'!$U$5:$U$72,"&gt;0")+COUNTIFS('JU F'!$D$5:$D$72,CLUBS!$B3,'JU F'!$U$5:$U$72,"&gt;0")+COUNTIFS('JU H'!$D$5:$D$72,CLUBS!$B3,'JU H'!$U$5:$U$72,"&gt;0")</f>
        <v>0</v>
      </c>
      <c r="T13" s="26">
        <f>SUMIF('MP F'!$D$5:$D$72,CLUBS!$B3,'MP F'!$V$5:$V$72)+SUMIF('MP H'!$D$5:$D$72,CLUBS!$B3,'MP H'!$V$5:$V$72)+SUMIF('PO F'!$D$5:$D$72,CLUBS!$B3,'PO F'!$V$5:$V$72)+SUMIF('PO H'!$D$5:$D$72,CLUBS!$B3,'PO H'!$V$5:$V$72)+SUMIF('PU F'!$D$5:$D$72,CLUBS!$B3,'PU F'!$V$5:$V$72)+SUMIF('PU H'!$D$5:$D$72,CLUBS!$B3,'PU H'!$V$5:$V$72)+SUMIF('BE F'!$D$5:$D$72,CLUBS!$B3,'BE F'!$V$5:$V$72)+SUMIF('BE H'!$D$5:$D$72,CLUBS!$B3,'BE H'!$V$5:$V$72)+SUMIF('MI F'!$D$5:$D$72,CLUBS!$B3,'MI F'!$V$5:$V$72)+SUMIF('MI H'!$D$5:$D$72,CLUBS!$B3,'MI H'!$V$5:$V$72)+SUMIF('CA F'!$D$5:$D$72,CLUBS!$B3,'CA F'!$V$5:$V$72)+SUMIF('CA H'!$D$5:$D$72,CLUBS!$B3,'CA H'!$V$5:$V$72)+SUMIF('JU F'!$D$5:$D$72,CLUBS!$B3,'JU F'!$V$5:$V$72)+SUMIF('JU H'!$D$5:$D$72,CLUBS!$B3,'JU H'!$V$5:$V$72)</f>
        <v>0</v>
      </c>
      <c r="U13" s="26">
        <f>COUNTIFS('MP F'!$D$5:$D$72,CLUBS!$B3,'MP F'!$W$5:$W$72,"&gt;0")+COUNTIFS('MP H'!$D$5:$D$72,CLUBS!$B3,'MP H'!$W$5:$W$72,"&gt;0")+COUNTIFS('PO F'!$D$5:$D$72,CLUBS!$B3,'PO F'!$W$5:$W$72,"&gt;0")+COUNTIFS('PO H'!$D$5:$D$72,CLUBS!$B3,'PO H'!$W$5:$W$72,"&gt;0")+COUNTIFS('PU F'!$D$5:$D$72,CLUBS!$B3,'PU F'!$W$5:$W$72,"&gt;0")+COUNTIFS('PU H'!$D$5:$D$72,CLUBS!$B3,'PU H'!$W$5:$W$72,"&gt;0")+COUNTIFS('BE F'!$D$5:$D$72,CLUBS!$B3,'BE F'!$W$5:$W$72,"&gt;0")+COUNTIFS('BE H'!$D$5:$D$72,CLUBS!$B3,'BE H'!$W$5:$W$72,"&gt;0")+COUNTIFS('MI F'!$D$5:$D$72,CLUBS!$B3,'MI F'!$W$5:$W$72,"&gt;0")+COUNTIFS('MI H'!$D$5:$D$72,CLUBS!$B3,'MI H'!$W$5:$W$72,"&gt;0")+COUNTIFS('CA F'!$D$5:$D$72,CLUBS!$B3,'CA F'!$W$5:$W$72,"&gt;0")+COUNTIFS('CA H'!$D$5:$D$72,CLUBS!$B3,'CA H'!$W$5:$W$72,"&gt;0")+COUNTIFS('JU F'!$D$5:$D$72,CLUBS!$B3,'JU F'!$W$5:$W$72,"&gt;0")+COUNTIFS('JU H'!$D$5:$D$72,CLUBS!$B3,'JU H'!$W$5:$W$72,"&gt;0")</f>
        <v>0</v>
      </c>
      <c r="V13" s="26">
        <f>SUMIF('MP F'!$D$5:$D$72,CLUBS!$B3,'MP F'!$X$5:$X$72)+SUMIF('MP H'!$D$5:$D$72,CLUBS!$B3,'MP H'!$X$5:$X$72)+SUMIF('PO F'!$D$5:$D$72,CLUBS!$B3,'PO F'!$X$5:$X$72)+SUMIF('PO H'!$D$5:$D$72,CLUBS!$B3,'PO H'!$X$5:$X$72)+SUMIF('PU F'!$D$5:$D$72,CLUBS!$B3,'PU F'!$X$5:$X$72)+SUMIF('PU H'!$D$5:$D$72,CLUBS!$B3,'PU H'!$X$5:$X$72)+SUMIF('BE F'!$D$5:$D$72,CLUBS!$B3,'BE F'!$X$5:$X$72)+SUMIF('BE H'!$D$5:$D$72,CLUBS!$B3,'BE H'!$X$5:$X$72)+SUMIF('MI F'!$D$5:$D$72,CLUBS!$B3,'MI F'!$X$5:$X$72)+SUMIF('MI H'!$D$5:$D$72,CLUBS!$B3,'MI H'!$X$5:$X$72)+SUMIF('CA F'!$D$5:$D$72,CLUBS!$B3,'CA F'!$X$5:$X$72)+SUMIF('CA H'!$D$5:$D$72,CLUBS!$B3,'CA H'!$X$5:$X$72)+SUMIF('JU F'!$D$5:$D$72,CLUBS!$B3,'JU F'!$X$5:$X$72)+SUMIF('JU H'!$D$5:$D$72,CLUBS!$B3,'JU H'!$X$5:$X$72)</f>
        <v>0</v>
      </c>
      <c r="W13" s="26">
        <f>COUNTIFS('MP F'!$D$5:$D$72,CLUBS!$B3,'MP F'!$Y$5:$Y$72,"&gt;0")+COUNTIFS('MP H'!$D$5:$D$72,CLUBS!$B3,'MP H'!$Y$5:$Y$72,"&gt;0")+COUNTIFS('PO F'!$D$5:$D$72,CLUBS!$B3,'PO F'!$Y$5:$Y$72,"&gt;0")+COUNTIFS('PO H'!$D$5:$D$72,CLUBS!$B3,'PO H'!$Y$5:$Y$72,"&gt;0")+COUNTIFS('PU F'!$D$5:$D$72,CLUBS!$B3,'PU F'!$Y$5:$Y$72,"&gt;0")+COUNTIFS('PU H'!$D$5:$D$72,CLUBS!$B3,'PU H'!$Y$5:$Y$72,"&gt;0")+COUNTIFS('BE F'!$D$5:$D$72,CLUBS!$B3,'BE F'!$Y$5:$Y$72,"&gt;0")+COUNTIFS('BE H'!$D$5:$D$72,CLUBS!$B3,'BE H'!$Y$5:$Y$72,"&gt;0")+COUNTIFS('MI F'!$D$5:$D$72,CLUBS!$B3,'MI F'!$Y$5:$Y$72,"&gt;0")+COUNTIFS('MI H'!$D$5:$D$72,CLUBS!$B3,'MI H'!$Y$5:$Y$72,"&gt;0")+COUNTIFS('CA F'!$D$5:$D$72,CLUBS!$B3,'CA F'!$Y$5:$Y$72,"&gt;0")+COUNTIFS('CA H'!$D$5:$D$72,CLUBS!$B3,'CA H'!$Y$5:$Y$72,"&gt;0")+COUNTIFS('JU F'!$D$5:$D$72,CLUBS!$B3,'JU F'!$Y$5:$Y$72,"&gt;0")+COUNTIFS('JU H'!$D$5:$D$72,CLUBS!$B3,'JU H'!$Y$5:$Y$72,"&gt;0")</f>
        <v>0</v>
      </c>
      <c r="X13" s="26">
        <f>SUMIF('MP F'!$D$5:$D$72,CLUBS!$B3,'MP F'!$Z$5:$Z$72)+SUMIF('MP H'!$D$5:$D$72,CLUBS!$B3,'MP H'!$Z$5:$Z$72)+SUMIF('PO F'!$D$5:$D$72,CLUBS!$B3,'PO F'!$Z$5:$Z$72)+SUMIF('PO H'!$D$5:$D$72,CLUBS!$B3,'PO H'!$Z$5:$Z$72)+SUMIF('PU F'!$D$5:$D$72,CLUBS!$B3,'PU F'!$Z$5:$Z$72)+SUMIF('PU H'!$D$5:$D$72,CLUBS!$B3,'PU H'!$Z$5:$Z$72)+SUMIF('BE F'!$D$5:$D$72,CLUBS!$B3,'BE F'!$Z$5:$Z$72)+SUMIF('BE H'!$D$5:$D$72,CLUBS!$B3,'BE H'!$Z$5:$Z$72)+SUMIF('MI F'!$D$5:$D$72,CLUBS!$B3,'MI F'!$Z$5:$Z$72)+SUMIF('MI H'!$D$5:$D$72,CLUBS!$B3,'MI H'!$Z$5:$Z$72)+SUMIF('CA F'!$D$5:$D$72,CLUBS!$B3,'CA F'!$Z$5:$Z$72)+SUMIF('CA H'!$D$5:$D$72,CLUBS!$B3,'CA H'!$Z$5:$Z$72)+SUMIF('JU F'!$D$5:$D$72,CLUBS!$B3,'JU F'!$Z$5:$Z$72)+SUMIF('JU H'!$D$5:$D$72,CLUBS!$B3,'JU H'!$Z$5:$Z$72)</f>
        <v>0</v>
      </c>
      <c r="Y13" s="26">
        <f>COUNTIFS('MP F'!$D$5:$D$72,CLUBS!$B3,'MP F'!$AA$5:$AA$72,"&gt;0")+COUNTIFS('MP H'!$D$5:$D$72,CLUBS!$B3,'MP H'!$AA$5:$AA$72,"&gt;0")+COUNTIFS('PO F'!$D$5:$D$72,CLUBS!$B3,'PO F'!$AA$5:$AA$72,"&gt;0")+COUNTIFS('PO H'!$D$5:$D$72,CLUBS!$B3,'PO H'!$AA$5:$AA$72,"&gt;0")+COUNTIFS('PU F'!$D$5:$D$72,CLUBS!$B3,'PU F'!$AA$5:$AA$72,"&gt;0")+COUNTIFS('PU H'!$D$5:$D$72,CLUBS!$B3,'PU H'!$AA$5:$AA$72,"&gt;0")+COUNTIFS('BE F'!$D$5:$D$72,CLUBS!$B3,'BE F'!$AA$5:$AA$72,"&gt;0")+COUNTIFS('BE H'!$D$5:$D$72,CLUBS!$B3,'BE H'!$AA$5:$AA$72,"&gt;0")+COUNTIFS('MI F'!$D$5:$D$72,CLUBS!$B3,'MI F'!$AA$5:$AA$72,"&gt;0")+COUNTIFS('MI H'!$D$5:$D$72,CLUBS!$B3,'MI H'!$AA$5:$AA$72,"&gt;0")+COUNTIFS('CA F'!$D$5:$D$72,CLUBS!$B3,'CA F'!$AA$5:$AA$72,"&gt;0")+COUNTIFS('CA H'!$D$5:$D$72,CLUBS!$B3,'CA H'!$AA$5:$AA$72,"&gt;0")+COUNTIFS('JU F'!$D$5:$D$72,CLUBS!$B3,'JU F'!$AA$5:$AA$72,"&gt;0")+COUNTIFS('JU H'!$D$5:$D$72,CLUBS!$B3,'JU H'!$AA$5:$AA$72,"&gt;0")</f>
        <v>0</v>
      </c>
      <c r="Z13" s="26">
        <f>SUMIF('MP F'!$D$5:$D$72,CLUBS!$B3,'MP F'!$AB$5:$AB$72)+SUMIF('MP H'!$D$5:$D$72,CLUBS!$B3,'MP H'!$AB$5:$AB$72)+SUMIF('PO F'!$D$5:$D$72,CLUBS!$B3,'PO F'!$AB$5:$AB$72)+SUMIF('PO H'!$D$5:$D$72,CLUBS!$B3,'PO H'!$AB$5:$AB$72)+SUMIF('PU F'!$D$5:$D$72,CLUBS!$B3,'PU F'!$AB$5:$AB$72)+SUMIF('PU H'!$D$5:$D$72,CLUBS!$B3,'PU H'!$AB$5:$AB$72)+SUMIF('BE F'!$D$5:$D$72,CLUBS!$B3,'BE F'!$AB$5:$AB$72)+SUMIF('BE H'!$D$5:$D$72,CLUBS!$B3,'BE H'!$AB$5:$AB$72)+SUMIF('MI F'!$D$5:$D$72,CLUBS!$B3,'MI F'!$AB$5:$AB$72)+SUMIF('MI H'!$D$5:$D$72,CLUBS!$B3,'MI H'!$AB$5:$AB$72)+SUMIF('CA F'!$D$5:$D$72,CLUBS!$B3,'CA F'!$AB$5:$AB$72)+SUMIF('CA H'!$D$5:$D$72,CLUBS!$B3,'CA H'!$AB$5:$AB$72)+SUMIF('JU F'!$D$5:$D$72,CLUBS!$B3,'JU F'!$AB$5:$AB$72)+SUMIF('JU H'!$D$5:$D$72,CLUBS!$B3,'JU H'!$AB$5:$AB$72)</f>
        <v>0</v>
      </c>
      <c r="AA13" s="26">
        <f>COUNTIFS('MP F'!$D$5:$D$72,CLUBS!$B3,'MP F'!$AC$5:$AC$72,"&gt;0")+COUNTIFS('MP H'!$D$5:$D$72,CLUBS!$B3,'MP H'!$AC$5:$AC$72,"&gt;0")+COUNTIFS('PO F'!$D$5:$D$72,CLUBS!$B3,'PO F'!$AC$5:$AC$72,"&gt;0")+COUNTIFS('PO H'!$D$5:$D$72,CLUBS!$B3,'PO H'!$AC$5:$AC$72,"&gt;0")+COUNTIFS('PU F'!$D$5:$D$72,CLUBS!$B3,'PU F'!$AC$5:$AC$72,"&gt;0")+COUNTIFS('PU H'!$D$5:$D$72,CLUBS!$B3,'PU H'!$AC$5:$AC$72,"&gt;0")+COUNTIFS('BE F'!$D$5:$D$72,CLUBS!$B3,'BE F'!$AC$5:$AC$72,"&gt;0")+COUNTIFS('BE H'!$D$5:$D$72,CLUBS!$B3,'BE H'!$AC$5:$AC$72,"&gt;0")+COUNTIFS('MI F'!$D$5:$D$72,CLUBS!$B3,'MI F'!$AC$5:$AC$72,"&gt;0")+COUNTIFS('MI H'!$D$5:$D$72,CLUBS!$B3,'MI H'!$AC$5:$AC$72,"&gt;0")+COUNTIFS('CA F'!$D$5:$D$72,CLUBS!$B3,'CA F'!$AC$5:$AC$72,"&gt;0")+COUNTIFS('CA H'!$D$5:$D$72,CLUBS!$B3,'CA H'!$AC$5:$AC$72,"&gt;0")+COUNTIFS('JU F'!$D$5:$D$72,CLUBS!$B3,'JU F'!$AC$5:$AC$72,"&gt;0")+COUNTIFS('JU H'!$D$5:$D$72,CLUBS!$B3,'JU H'!$AC$5:$AC$72,"&gt;0")</f>
        <v>0</v>
      </c>
      <c r="AB13" s="26">
        <f>SUMIF('MP F'!$D$5:$D$72,CLUBS!$B3,'MP F'!$AD$5:$AD$72)+SUMIF('MP H'!$D$5:$D$72,CLUBS!$B3,'MP H'!$AD$5:$AD$72)+SUMIF('PO F'!$D$5:$D$72,CLUBS!$B3,'PO F'!$AD$5:$AD$72)+SUMIF('PO H'!$D$5:$D$72,CLUBS!$B3,'PO H'!$AD$5:$AD$72)+SUMIF('PU F'!$D$5:$D$72,CLUBS!$B3,'PU F'!$AD$5:$AD$72)+SUMIF('PU H'!$D$5:$D$72,CLUBS!$B3,'PU H'!$AD$5:$AD$72)+SUMIF('BE F'!$D$5:$D$72,CLUBS!$B3,'BE F'!$AD$5:$AD$72)+SUMIF('BE H'!$D$5:$D$72,CLUBS!$B3,'BE H'!$AD$5:$AD$72)+SUMIF('MI F'!$D$5:$D$72,CLUBS!$B3,'MI F'!$AD$5:$AD$72)+SUMIF('MI H'!$D$5:$D$72,CLUBS!$B3,'MI H'!$AD$5:$AD$72)+SUMIF('CA F'!$D$5:$D$72,CLUBS!$B3,'CA F'!$AD$5:$AD$72)+SUMIF('CA H'!$D$5:$D$72,CLUBS!$B3,'CA H'!$AD$5:$AD$72)+SUMIF('JU F'!$D$5:$D$72,CLUBS!$B3,'JU F'!$AD$5:$AD$72)+SUMIF('JU H'!$D$5:$D$72,CLUBS!$B3,'JU H'!$AD$5:$AD$72)</f>
        <v>0</v>
      </c>
      <c r="AC13" s="26">
        <f>COUNTIFS('MP F'!$D$5:$D$72,CLUBS!$B3,'MP F'!$AE$5:$AE$72,"&gt;0")+COUNTIFS('MP H'!$D$5:$D$72,CLUBS!$B3,'MP H'!$AE$5:$AE$72,"&gt;0")+COUNTIFS('PO F'!$D$5:$D$72,CLUBS!$B3,'PO F'!$AE$5:$AE$72,"&gt;0")+COUNTIFS('PO H'!$D$5:$D$72,CLUBS!$B3,'PO H'!$AE$5:$AE$72,"&gt;0")+COUNTIFS('PU F'!$D$5:$D$72,CLUBS!$B3,'PU F'!$AE$5:$AE$72,"&gt;0")+COUNTIFS('PU H'!$D$5:$D$72,CLUBS!$B3,'PU H'!$AE$5:$AE$72,"&gt;0")+COUNTIFS('BE F'!$D$5:$D$72,CLUBS!$B3,'BE F'!$AE$5:$AE$72,"&gt;0")+COUNTIFS('BE H'!$D$5:$D$72,CLUBS!$B3,'BE H'!$AE$5:$AE$72,"&gt;0")+COUNTIFS('MI F'!$D$5:$D$72,CLUBS!$B3,'MI F'!$AE$5:$AE$72,"&gt;0")+COUNTIFS('MI H'!$D$5:$D$72,CLUBS!$B3,'MI H'!$AE$5:$AE$72,"&gt;0")+COUNTIFS('CA F'!$D$5:$D$72,CLUBS!$B3,'CA F'!$AE$5:$AE$72,"&gt;0")+COUNTIFS('CA H'!$D$5:$D$72,CLUBS!$B3,'CA H'!$AE$5:$AE$72,"&gt;0")+COUNTIFS('JU F'!$D$5:$D$72,CLUBS!$B3,'JU F'!$AE$5:$AE$72,"&gt;0")+COUNTIFS('JU H'!$D$5:$D$72,CLUBS!$B3,'JU H'!$AE$5:$AE$72,"&gt;0")</f>
        <v>0</v>
      </c>
      <c r="AD13" s="26">
        <f>SUMIF('MP F'!$D$5:$D$72,CLUBS!$B3,'MP F'!$AF$5:$AF$72)+SUMIF('MP H'!$D$5:$D$72,CLUBS!$B3,'MP H'!$AF$5:$AF$72)+SUMIF('PO F'!$D$5:$D$72,CLUBS!$B3,'PO F'!$AF$5:$AF$72)+SUMIF('PO H'!$D$5:$D$72,CLUBS!$B3,'PO H'!$AF$5:$AF$72)+SUMIF('PU F'!$D$5:$D$72,CLUBS!$B3,'PU F'!$AF$5:$AF$72)+SUMIF('PU H'!$D$5:$D$72,CLUBS!$B3,'PU H'!$AF$5:$AF$72)+SUMIF('BE F'!$D$5:$D$72,CLUBS!$B3,'BE F'!$AF$5:$AF$72)+SUMIF('BE H'!$D$5:$D$72,CLUBS!$B3,'BE H'!$AF$5:$AF$72)+SUMIF('MI F'!$D$5:$D$72,CLUBS!$B3,'MI F'!$AF$5:$AF$72)+SUMIF('MI H'!$D$5:$D$72,CLUBS!$B3,'MI H'!$AF$5:$AF$72)+SUMIF('CA F'!$D$5:$D$72,CLUBS!$B3,'CA F'!$AF$5:$AF$72)+SUMIF('CA H'!$D$5:$D$72,CLUBS!$B3,'CA H'!$AF$5:$AF$72)+SUMIF('JU F'!$D$5:$D$72,CLUBS!$B3,'JU F'!$AF$5:$AF$72)+SUMIF('JU H'!$D$5:$D$72,CLUBS!$B3,'JU H'!$AF$5:$AF$72)</f>
        <v>0</v>
      </c>
      <c r="AE13" s="26">
        <f>COUNTIFS('MP F'!$D$5:$D$72,CLUBS!$B3,'MP F'!$AG$5:$AG$72,"&gt;0")+COUNTIFS('MP H'!$D$5:$D$72,CLUBS!$B3,'MP H'!$AG$5:$AG$72,"&gt;0")+COUNTIFS('PO F'!$D$5:$D$72,CLUBS!$B3,'PO F'!$AG$5:$AG$72,"&gt;0")+COUNTIFS('PO H'!$D$5:$D$72,CLUBS!$B3,'PO H'!$AG$5:$AG$72,"&gt;0")+COUNTIFS('PU F'!$D$5:$D$72,CLUBS!$B3,'PU F'!$AG$5:$AG$72,"&gt;0")+COUNTIFS('PU H'!$D$5:$D$72,CLUBS!$B3,'PU H'!$AG$5:$AG$72,"&gt;0")+COUNTIFS('BE F'!$D$5:$D$72,CLUBS!$B3,'BE F'!$AG$5:$AG$72,"&gt;0")+COUNTIFS('BE H'!$D$5:$D$72,CLUBS!$B3,'BE H'!$AG$5:$AG$72,"&gt;0")+COUNTIFS('MI F'!$D$5:$D$72,CLUBS!$B3,'MI F'!$AG$5:$AG$72,"&gt;0")+COUNTIFS('MI H'!$D$5:$D$72,CLUBS!$B3,'MI H'!$AG$5:$AG$72,"&gt;0")+COUNTIFS('CA F'!$D$5:$D$72,CLUBS!$B3,'CA F'!$AG$5:$AG$72,"&gt;0")+COUNTIFS('CA H'!$D$5:$D$72,CLUBS!$B3,'CA H'!$AG$5:$AG$72,"&gt;0")+COUNTIFS('JU F'!$D$5:$D$72,CLUBS!$B3,'JU F'!$AG$5:$AG$72,"&gt;0")+COUNTIFS('JU H'!$D$5:$D$72,CLUBS!$B3,'JU H'!$AG$5:$AG$72,"&gt;0")</f>
        <v>0</v>
      </c>
      <c r="AF13" s="26">
        <f>SUMIF('MP F'!$D$5:$D$72,CLUBS!$B3,'MP F'!$AH$5:$AH$72)+SUMIF('MP H'!$D$5:$D$72,CLUBS!$B3,'MP H'!$AH$5:$AH$72)+SUMIF('PO F'!$D$5:$D$72,CLUBS!$B3,'PO F'!$AH$5:$AH$72)+SUMIF('PO H'!$D$5:$D$72,CLUBS!$B3,'PO H'!$AH$5:$AH$72)+SUMIF('PU F'!$D$5:$D$72,CLUBS!$B3,'PU F'!$AH$5:$AH$72)+SUMIF('PU H'!$D$5:$D$72,CLUBS!$B3,'PU H'!$AH$5:$AH$72)+SUMIF('BE F'!$D$5:$D$72,CLUBS!$B3,'BE F'!$AH$5:$AH$72)+SUMIF('BE H'!$D$5:$D$72,CLUBS!$B3,'BE H'!$AH$5:$AH$72)+SUMIF('MI F'!$D$5:$D$72,CLUBS!$B3,'MI F'!$AH$5:$AH$72)+SUMIF('MI H'!$D$5:$D$72,CLUBS!$B3,'MI H'!$AH$5:$AH$72)+SUMIF('CA F'!$D$5:$D$72,CLUBS!$B3,'CA F'!$AH$5:$AH$72)+SUMIF('CA H'!$D$5:$D$72,CLUBS!$B3,'CA H'!$AH$5:$AH$72)+SUMIF('JU F'!$D$5:$D$72,CLUBS!$B3,'JU F'!$AH$5:$AH$72)+SUMIF('JU H'!$D$5:$D$72,CLUBS!$B3,'JU H'!$AH$5:$AH$72)</f>
        <v>0</v>
      </c>
      <c r="AG13" s="16">
        <f t="shared" si="1"/>
        <v>17</v>
      </c>
      <c r="AH13" s="28">
        <f t="shared" si="2"/>
        <v>1349.5</v>
      </c>
      <c r="AI13" s="29">
        <f t="shared" si="3"/>
        <v>79.382352941176464</v>
      </c>
      <c r="AJ13" s="14">
        <f>COUNTIF('Licenciés Jeunes 2023'!F:F,CLUBS!B3)</f>
        <v>18</v>
      </c>
      <c r="AK13" s="27">
        <f t="shared" si="4"/>
        <v>74.972222222222229</v>
      </c>
    </row>
    <row r="14" spans="1:37" ht="13.5">
      <c r="A14" s="34">
        <f t="shared" si="0"/>
        <v>1</v>
      </c>
      <c r="B14" s="62" t="s">
        <v>63</v>
      </c>
      <c r="C14" s="14">
        <f>COUNTIFS('MP F'!$D$5:$D$72,CLUBS!$B4,'MP F'!$E$5:$E$72,"&gt;0")+COUNTIFS('MP H'!$D$5:$D$72,CLUBS!$B4,'MP H'!$E$5:$E$72,"&gt;0")+COUNTIFS('PO F'!$D$5:$D$72,CLUBS!$B4,'PO F'!$E$5:$E$72,"&gt;0")+COUNTIFS('PO H'!$D$5:$D$72,CLUBS!$B4,'PO H'!$E$5:$E$72,"&gt;0")+COUNTIFS('PU F'!$D$5:$D$72,CLUBS!$B4,'PU F'!$E$5:$E$72,"&gt;0")+COUNTIFS('PU H'!$D$5:$D$72,CLUBS!$B4,'PU H'!$E$5:$E$72,"&gt;0")+COUNTIFS('BE F'!$D$5:$D$72,CLUBS!$B4,'BE F'!$E$5:$E$72,"&gt;0")+COUNTIFS('BE H'!$D$5:$D$72,CLUBS!$B4,'BE H'!$E$5:$E$72,"&gt;0")+COUNTIFS('MI F'!$D$5:$D$72,CLUBS!$B4,'MI F'!$E$5:$E$72,"&gt;0")+COUNTIFS('MI H'!$D$5:$D$72,CLUBS!$B4,'MI H'!$E$5:$E$72,"&gt;0")+COUNTIFS('CA F'!$D$5:$D$72,CLUBS!$B4,'CA F'!$E$5:$E$72,"&gt;0")+COUNTIFS('CA H'!$D$5:$D$72,CLUBS!$B4,'CA H'!$E$5:$E$72,"&gt;0")+COUNTIFS('JU F'!$D$5:$D$72,CLUBS!$B4,'JU F'!$E$5:$E$72,"&gt;0")+COUNTIFS('JU H'!$D$5:$D$72,CLUBS!$B4,'JU H'!$E$5:$E$72,"&gt;0")</f>
        <v>28</v>
      </c>
      <c r="D14" s="27">
        <f>SUMIF('MP F'!$D$5:$D$72,CLUBS!$B4,'MP F'!$F$5:$F$72)+SUMIF('MP H'!$D$5:$D$72,CLUBS!$B4,'MP H'!$F$5:$F$72)+SUMIF('PO F'!$D$5:$D$72,CLUBS!$B4,'PO F'!$F$5:$F$72)+SUMIF('PO H'!$D$5:$D$72,CLUBS!$B4,'PO H'!$F$5:$F$72)+SUMIF('PU F'!$D$5:$D$72,CLUBS!$B4,'PU F'!$F$5:$F$72)+SUMIF('PU H'!$D$5:$D$72,CLUBS!$B4,'PU H'!$F$5:$F$72)+SUMIF('BE F'!$D$5:$D$72,CLUBS!$B4,'BE F'!$F$5:$F$72)+SUMIF('BE H'!$D$5:$D$72,CLUBS!$B4,'BE H'!$F$5:$F$72)+SUMIF('MI F'!$D$5:$D$72,CLUBS!$B4,'MI F'!$F$5:$F$72)+SUMIF('MI H'!$D$5:$D$72,CLUBS!$B4,'MI H'!$F$5:$F$72)+SUMIF('CA F'!$D$5:$D$72,CLUBS!$B4,'CA F'!$F$5:$F$72)+SUMIF('CA H'!$D$5:$D$72,CLUBS!$B4,'CA H'!$F$5:$F$72)+SUMIF('JU F'!$D$5:$D$72,CLUBS!$B4,'JU F'!$F$5:$F$72)+SUMIF('JU H'!$D$5:$D$72,CLUBS!$B4,'JU H'!$F$5:$F$72)</f>
        <v>3176</v>
      </c>
      <c r="E14" s="38">
        <f>COUNTIFS('MP F'!$D$5:$D$72,CLUBS!$B4,'MP F'!$G$5:$G$72,"&gt;0")+COUNTIFS('MP H'!$D$5:$D$72,CLUBS!$B4,'MP H'!$G$5:$G$72,"&gt;0")+COUNTIFS('PO F'!$D$5:$D$72,CLUBS!$B4,'PO F'!$G$5:$G$72,"&gt;0")+COUNTIFS('PO H'!$D$5:$D$72,CLUBS!$B4,'PO H'!$G$5:$G$72,"&gt;0")+COUNTIFS('PU F'!$D$5:$D$72,CLUBS!$B4,'PU F'!$G$5:$G$72,"&gt;0")+COUNTIFS('PU H'!$D$5:$D$72,CLUBS!$B4,'PU H'!$G$5:$G$72,"&gt;0")+COUNTIFS('BE F'!$D$5:$D$72,CLUBS!$B4,'BE F'!$G$5:$G$72,"&gt;0")+COUNTIFS('BE H'!$D$5:$D$72,CLUBS!$B4,'BE H'!$G$5:$G$72,"&gt;0")+COUNTIFS('MI F'!$D$5:$D$72,CLUBS!$B4,'MI F'!$G$5:$G$72,"&gt;0")+COUNTIFS('MI H'!$D$5:$D$72,CLUBS!$B4,'MI H'!$G$5:$G$72,"&gt;0")+COUNTIFS('CA F'!$D$5:$D$72,CLUBS!$B4,'CA F'!$G$5:$G$72,"&gt;0")+COUNTIFS('CA H'!$D$5:$D$72,CLUBS!$B4,'CA H'!$G$5:$G$72,"&gt;0")+COUNTIFS('JU F'!$D$5:$D$72,CLUBS!$B4,'JU F'!$G$5:$G$72,"&gt;0")+COUNTIFS('JU H'!$D$5:$D$72,CLUBS!$B4,'JU H'!$G$5:$G$72,"&gt;0")</f>
        <v>24</v>
      </c>
      <c r="F14" s="58">
        <f>SUMIF('MP F'!$D$5:$D$72,CLUBS!$B4,'MP F'!$H$5:$H$72)+SUMIF('MP H'!$D$5:$D$72,CLUBS!$B4,'MP H'!$H$5:$H$72)+SUMIF('PO F'!$D$5:$D$72,CLUBS!$B4,'PO F'!$H$5:$H$72)+SUMIF('PO H'!$D$5:$D$72,CLUBS!$B4,'PO H'!$H$5:$H$72)+SUMIF('PU F'!$D$5:$D$72,CLUBS!$B4,'PU F'!$H$5:$H$72)+SUMIF('PU H'!$D$5:$D$72,CLUBS!$B4,'PU H'!$H$5:$H$72)+SUMIF('BE F'!$D$5:$D$72,CLUBS!$B4,'BE F'!$H$5:$H$72)+SUMIF('BE H'!$D$5:$D$72,CLUBS!$B4,'BE H'!$H$5:$H$72)+SUMIF('MI F'!$D$5:$D$72,CLUBS!$B4,'MI F'!$H$5:$H$72)+SUMIF('MI H'!$D$5:$D$72,CLUBS!$B4,'MI H'!$H$5:$H$72)+SUMIF('CA F'!$D$5:$D$72,CLUBS!$B4,'CA F'!$H$5:$H$72)+SUMIF('CA H'!$D$5:$D$72,CLUBS!$B4,'CA H'!$H$5:$H$72)+SUMIF('JU F'!$D$5:$D$72,CLUBS!$B4,'JU F'!$H$5:$H$72)+SUMIF('JU H'!$D$5:$D$72,CLUBS!$B4,'JU H'!$H$5:$H$72)</f>
        <v>1530</v>
      </c>
      <c r="G14" s="14">
        <f>COUNTIFS('MP F'!$D$5:$D$72,CLUBS!$B4,'MP F'!$I$5:$I$72,"&gt;0")+COUNTIFS('MP H'!$D$5:$D$72,CLUBS!$B4,'MP H'!$I$5:$I$72,"&gt;0")+COUNTIFS('PO F'!$D$5:$D$72,CLUBS!$B4,'PO F'!$I$5:$I$72,"&gt;0")+COUNTIFS('PO H'!$D$5:$D$72,CLUBS!$B4,'PO H'!$I$5:$I$72,"&gt;0")+COUNTIFS('PU F'!$D$5:$D$72,CLUBS!$B4,'PU F'!$I$5:$I$72,"&gt;0")+COUNTIFS('PU H'!$D$5:$D$72,CLUBS!$B4,'PU H'!$I$5:$I$72,"&gt;0")+COUNTIFS('BE F'!$D$5:$D$72,CLUBS!$B4,'BE F'!$I$5:$I$72,"&gt;0")+COUNTIFS('BE H'!$D$5:$D$72,CLUBS!$B4,'BE H'!$I$5:$I$72,"&gt;0")+COUNTIFS('MI F'!$D$5:$D$72,CLUBS!$B4,'MI F'!$I$5:$I$72,"&gt;0")+COUNTIFS('MI H'!$D$5:$D$72,CLUBS!$B4,'MI H'!$I$5:$I$72,"&gt;0")+COUNTIFS('CA F'!$D$5:$D$72,CLUBS!$B4,'CA F'!$I$5:$I$72,"&gt;0")+COUNTIFS('CA H'!$D$5:$D$72,CLUBS!$B4,'CA H'!$I$5:$I$72,"&gt;0")+COUNTIFS('JU F'!$D$5:$D$72,CLUBS!$B4,'JU F'!$I$5:$I$72,"&gt;0")+COUNTIFS('JU H'!$D$5:$D$72,CLUBS!$B4,'JU H'!$I$5:$I$72,"&gt;0")</f>
        <v>0</v>
      </c>
      <c r="H14" s="26">
        <f>SUMIF('MP F'!$D$5:$D$72,CLUBS!$B4,'MP F'!$J$5:$J$72)+SUMIF('MP H'!$D$5:$D$72,CLUBS!$B4,'MP H'!$J$5:$J$72)+SUMIF('PO F'!$D$5:$D$72,CLUBS!$B4,'PO F'!$J$5:$J$72)+SUMIF('PO H'!$D$5:$D$72,CLUBS!$B4,'PO H'!$J$5:$J$72)+SUMIF('PU F'!$D$5:$D$72,CLUBS!$B4,'PU F'!$J$5:$J$72)+SUMIF('PU H'!$D$5:$D$72,CLUBS!$B4,'PU H'!$J$5:$J$72)+SUMIF('BE F'!$D$5:$D$72,CLUBS!$B4,'BE F'!$J$5:$J$72)+SUMIF('BE H'!$D$5:$D$72,CLUBS!$B4,'BE H'!$J$5:$J$72)+SUMIF('MI F'!$D$5:$D$72,CLUBS!$B4,'MI F'!$J$5:$J$72)+SUMIF('MI H'!$D$5:$D$72,CLUBS!$B4,'MI H'!$J$5:$J$72)+SUMIF('CA F'!$D$5:$D$72,CLUBS!$B4,'CA F'!$J$5:$J$72)+SUMIF('CA H'!$D$5:$D$72,CLUBS!$B4,'CA H'!$J$5:$J$72)+SUMIF('JU F'!$D$5:$D$72,CLUBS!$B4,'JU F'!$J$5:$J$72)+SUMIF('JU H'!$D$5:$D$72,CLUBS!$B4,'JU H'!$J$5:$J$72)</f>
        <v>0</v>
      </c>
      <c r="I14" s="38">
        <f>COUNTIFS('MP F'!$D$5:$D$72,CLUBS!$B4,'MP F'!$K$5:$K$72,"&gt;0")+COUNTIFS('MP H'!$D$5:$D$72,CLUBS!$B4,'MP H'!$K$5:$K$72,"&gt;0")+COUNTIFS('PO F'!$D$5:$D$72,CLUBS!$B4,'PO F'!$K$5:$K$72,"&gt;0")+COUNTIFS('PO H'!$D$5:$D$72,CLUBS!$B4,'PO H'!$K$5:$K$72,"&gt;0")+COUNTIFS('PU F'!$D$5:$D$72,CLUBS!$B4,'PU F'!$K$5:$K$72,"&gt;0")+COUNTIFS('PU H'!$D$5:$D$72,CLUBS!$B4,'PU H'!$K$5:$K$72,"&gt;0")+COUNTIFS('BE F'!$D$5:$D$72,CLUBS!$B4,'BE F'!$K$5:$K$72,"&gt;0")+COUNTIFS('BE H'!$D$5:$D$72,CLUBS!$B4,'BE H'!$K$5:$K$72,"&gt;0")+COUNTIFS('MI F'!$D$5:$D$72,CLUBS!$B4,'MI F'!$K$5:$K$72,"&gt;0")+COUNTIFS('MI H'!$D$5:$D$72,CLUBS!$B4,'MI H'!$K$5:$K$72,"&gt;0")+COUNTIFS('CA F'!$D$5:$D$72,CLUBS!$B4,'CA F'!$K$5:$K$72,"&gt;0")+COUNTIFS('CA H'!$D$5:$D$72,CLUBS!$B4,'CA H'!$K$5:$K$72,"&gt;0")+COUNTIFS('JU F'!$D$5:$D$72,CLUBS!$B4,'JU F'!$K$5:$K$72,"&gt;0")+COUNTIFS('JU H'!$D$5:$D$72,CLUBS!$B4,'JU H'!$K$5:$K$72,"&gt;0")</f>
        <v>0</v>
      </c>
      <c r="J14" s="38">
        <f>SUMIF('MP F'!$D$5:$D$72,CLUBS!$B4,'MP F'!$L$5:$L$72)+SUMIF('MP H'!$D$5:$D$72,CLUBS!$B4,'MP H'!$L$5:$L$72)+SUMIF('PO F'!$D$5:$D$72,CLUBS!$B4,'PO F'!$L$5:$L$72)+SUMIF('PO H'!$D$5:$D$72,CLUBS!$B4,'PO H'!$L$5:$L$72)+SUMIF('PU F'!$D$5:$D$72,CLUBS!$B4,'PU F'!$L$5:$L$72)+SUMIF('PU H'!$D$5:$D$72,CLUBS!$B4,'PU H'!$L$5:$L$72)+SUMIF('BE F'!$D$5:$D$72,CLUBS!$B4,'BE F'!$L$5:$L$72)+SUMIF('BE H'!$D$5:$D$72,CLUBS!$B4,'BE H'!$L$5:$L$72)+SUMIF('MI F'!$D$5:$D$72,CLUBS!$B4,'MI F'!$L$5:$L$72)+SUMIF('MI H'!$D$5:$D$72,CLUBS!$B4,'MI H'!$L$5:$L$72)+SUMIF('CA F'!$D$5:$D$72,CLUBS!$B4,'CA F'!$L$5:$L$72)+SUMIF('CA H'!$D$5:$D$72,CLUBS!$B4,'CA H'!$L$5:$L$72)+SUMIF('JU F'!$D$5:$D$72,CLUBS!$B4,'JU F'!$L$5:$L$72)+SUMIF('JU H'!$D$5:$D$72,CLUBS!$B4,'JU H'!$L$5:$L$72)</f>
        <v>0</v>
      </c>
      <c r="K14" s="26">
        <f>COUNTIFS('MP F'!$D$5:$D$72,CLUBS!$B4,'MP F'!$M$5:$M$72,"&gt;0")+COUNTIFS('MP H'!$D$5:$D$72,CLUBS!$B4,'MP H'!$M$5:$M$72,"&gt;0")+COUNTIFS('PO F'!$D$5:$D$72,CLUBS!$B4,'PO F'!$M$5:$M$72,"&gt;0")+COUNTIFS('PO H'!$D$5:$D$72,CLUBS!$B4,'PO H'!$M$5:$M$72,"&gt;0")+COUNTIFS('PU F'!$D$5:$D$72,CLUBS!$B4,'PU F'!$M$5:$M$72,"&gt;0")+COUNTIFS('PU H'!$D$5:$D$72,CLUBS!$B4,'PU H'!$M$5:$M$72,"&gt;0")+COUNTIFS('BE F'!$D$5:$D$72,CLUBS!$B4,'BE F'!$M$5:$M$72,"&gt;0")+COUNTIFS('BE H'!$D$5:$D$72,CLUBS!$B4,'BE H'!$M$5:$M$72,"&gt;0")+COUNTIFS('MI F'!$D$5:$D$72,CLUBS!$B4,'MI F'!$M$5:$M$72,"&gt;0")+COUNTIFS('MI H'!$D$5:$D$72,CLUBS!$B4,'MI H'!$M$5:$M$72,"&gt;0")+COUNTIFS('CA F'!$D$5:$D$72,CLUBS!$B4,'CA F'!$M$5:$M$72,"&gt;0")+COUNTIFS('CA H'!$D$5:$D$72,CLUBS!$B4,'CA H'!$M$5:$M$72,"&gt;0")+COUNTIFS('JU F'!$D$5:$D$72,CLUBS!$B4,'JU F'!$M$5:$M$72,"&gt;0")+COUNTIFS('JU H'!$D$5:$D$72,CLUBS!$B4,'JU H'!$M$5:$M$72,"&gt;0")</f>
        <v>0</v>
      </c>
      <c r="L14" s="26">
        <f>SUMIF('MP F'!$D$5:$D$72,CLUBS!$B4,'MP F'!$N$5:$N$72)+SUMIF('MP H'!$D$5:$D$72,CLUBS!$B4,'MP H'!$N$5:$N$72)+SUMIF('PO F'!$D$5:$D$72,CLUBS!$B4,'PO F'!$N$5:$N$72)+SUMIF('PO H'!$D$5:$D$72,CLUBS!$B4,'PO H'!$N$5:$N$72)+SUMIF('PU F'!$D$5:$D$72,CLUBS!$B4,'PU F'!$N$5:$N$72)+SUMIF('PU H'!$D$5:$D$72,CLUBS!$B4,'PU H'!$N$5:$N$72)+SUMIF('BE F'!$D$5:$D$72,CLUBS!$B4,'BE F'!$N$5:$N$72)+SUMIF('BE H'!$D$5:$D$72,CLUBS!$B4,'BE H'!$N$5:$N$72)+SUMIF('MI F'!$D$5:$D$72,CLUBS!$B4,'MI F'!$N$5:$N$72)+SUMIF('MI H'!$D$5:$D$72,CLUBS!$B4,'MI H'!$N$5:$N$72)+SUMIF('CA F'!$D$5:$D$72,CLUBS!$B4,'CA F'!$N$5:$N$72)+SUMIF('CA H'!$D$5:$D$72,CLUBS!$B4,'CA H'!$N$5:$N$72)+SUMIF('JU F'!$D$5:$D$72,CLUBS!$B4,'JU F'!$N$5:$N$72)+SUMIF('JU H'!$D$5:$D$72,CLUBS!$B4,'JU H'!$N$5:$N$72)</f>
        <v>0</v>
      </c>
      <c r="M14" s="26">
        <f>COUNTIFS('MP F'!$D$5:$D$72,CLUBS!$B4,'MP F'!$O$5:$O$72,"&gt;0")+COUNTIFS('MP H'!$D$5:$D$72,CLUBS!$B4,'MP H'!$O$5:$O$72,"&gt;0")+COUNTIFS('PO F'!$D$5:$D$72,CLUBS!$B4,'PO F'!$O$5:$O$72,"&gt;0")+COUNTIFS('PO H'!$D$5:$D$72,CLUBS!$B4,'PO H'!$O$5:$O$72,"&gt;0")+COUNTIFS('PU F'!$D$5:$D$72,CLUBS!$B4,'PU F'!$O$5:$O$72,"&gt;0")+COUNTIFS('PU H'!$D$5:$D$72,CLUBS!$B4,'PU H'!$O$5:$O$72,"&gt;0")+COUNTIFS('BE F'!$D$5:$D$72,CLUBS!$B4,'BE F'!$O$5:$O$72,"&gt;0")+COUNTIFS('BE H'!$D$5:$D$72,CLUBS!$B4,'BE H'!$O$5:$O$72,"&gt;0")+COUNTIFS('MI F'!$D$5:$D$72,CLUBS!$B4,'MI F'!$O$5:$O$72,"&gt;0")+COUNTIFS('MI H'!$D$5:$D$72,CLUBS!$B4,'MI H'!$O$5:$O$72,"&gt;0")+COUNTIFS('CA F'!$D$5:$D$72,CLUBS!$B4,'CA F'!$O$5:$O$72,"&gt;0")+COUNTIFS('CA H'!$D$5:$D$72,CLUBS!$B4,'CA H'!$O$5:$O$72,"&gt;0")+COUNTIFS('JU F'!$D$5:$D$72,CLUBS!$B4,'JU F'!$O$5:$O$72,"&gt;0")+COUNTIFS('JU H'!$D$5:$D$72,CLUBS!$B4,'JU H'!$O$5:$O$72,"&gt;0")</f>
        <v>0</v>
      </c>
      <c r="N14" s="26">
        <f>SUMIF('MP F'!$D$5:$D$72,CLUBS!$B4,'MP F'!$P$5:$P$72)+SUMIF('MP H'!$D$5:$D$72,CLUBS!$B4,'MP H'!$P$5:$P$72)+SUMIF('PO F'!$D$5:$D$72,CLUBS!$B4,'PO F'!$P$5:$P$72)+SUMIF('PO H'!$D$5:$D$72,CLUBS!$B4,'PO H'!$P$5:$P$72)+SUMIF('PU F'!$D$5:$D$72,CLUBS!$B4,'PU F'!$P$5:$P$72)+SUMIF('PU H'!$D$5:$D$72,CLUBS!$B4,'PU H'!$P$5:$P$72)+SUMIF('BE F'!$D$5:$D$72,CLUBS!$B4,'BE F'!$P$5:$P$72)+SUMIF('BE H'!$D$5:$D$72,CLUBS!$B4,'BE H'!$P$5:$P$72)+SUMIF('MI F'!$D$5:$D$72,CLUBS!$B4,'MI F'!$P$5:$P$72)+SUMIF('MI H'!$D$5:$D$72,CLUBS!$B4,'MI H'!$P$5:$P$72)+SUMIF('CA F'!$D$5:$D$72,CLUBS!$B4,'CA F'!$P$5:$P$72)+SUMIF('CA H'!$D$5:$D$72,CLUBS!$B4,'CA H'!$P$5:$P$72)+SUMIF('JU F'!$D$5:$D$72,CLUBS!$B4,'JU F'!$P$5:$P$72)+SUMIF('JU H'!$D$5:$D$72,CLUBS!$B4,'JU H'!$P$5:$P$72)</f>
        <v>0</v>
      </c>
      <c r="O14" s="26">
        <f>COUNTIFS('MP F'!$D$5:$D$72,CLUBS!$B4,'MP F'!$Q$5:$Q$72,"&gt;0")+COUNTIFS('MP H'!$D$5:$D$72,CLUBS!$B4,'MP H'!$Q$5:$Q$72,"&gt;0")+COUNTIFS('PO F'!$D$5:$D$72,CLUBS!$B4,'PO F'!$Q$5:$Q$72,"&gt;0")+COUNTIFS('PO H'!$D$5:$D$72,CLUBS!$B4,'PO H'!$Q$5:$Q$72,"&gt;0")+COUNTIFS('PU F'!$D$5:$D$72,CLUBS!$B4,'PU F'!$Q$5:$Q$72,"&gt;0")+COUNTIFS('PU H'!$D$5:$D$72,CLUBS!$B4,'PU H'!$Q$5:$Q$72,"&gt;0")+COUNTIFS('BE F'!$D$5:$D$72,CLUBS!$B4,'BE F'!$Q$5:$Q$72,"&gt;0")+COUNTIFS('BE H'!$D$5:$D$72,CLUBS!$B4,'BE H'!$Q$5:$Q$72,"&gt;0")+COUNTIFS('MI F'!$D$5:$D$72,CLUBS!$B4,'MI F'!$Q$5:$Q$72,"&gt;0")+COUNTIFS('MI H'!$D$5:$D$72,CLUBS!$B4,'MI H'!$Q$5:$Q$72,"&gt;0")+COUNTIFS('CA F'!$D$5:$D$72,CLUBS!$B4,'CA F'!$Q$5:$Q$72,"&gt;0")+COUNTIFS('CA H'!$D$5:$D$72,CLUBS!$B4,'CA H'!$Q$5:$Q$72,"&gt;0")+COUNTIFS('JU F'!$D$5:$D$72,CLUBS!$B4,'JU F'!$Q$5:$Q$72,"&gt;0")+COUNTIFS('JU H'!$D$5:$D$72,CLUBS!$B4,'JU H'!$Q$5:$Q$72,"&gt;0")</f>
        <v>0</v>
      </c>
      <c r="P14" s="26">
        <f>SUMIF('MP F'!$D$5:$D$72,CLUBS!$B4,'MP F'!$R$5:$R$72)+SUMIF('MP H'!$D$5:$D$72,CLUBS!$B4,'MP H'!$R$5:$R$72)+SUMIF('PO F'!$D$5:$D$72,CLUBS!$B4,'PO F'!$R$5:$R$72)+SUMIF('PO H'!$D$5:$D$72,CLUBS!$B4,'PO H'!$R$5:$R$72)+SUMIF('PU F'!$D$5:$D$72,CLUBS!$B4,'PU F'!$R$5:$R$72)+SUMIF('PU H'!$D$5:$D$72,CLUBS!$B4,'PU H'!$R$5:$R$72)+SUMIF('BE F'!$D$5:$D$72,CLUBS!$B4,'BE F'!$R$5:$R$72)+SUMIF('BE H'!$D$5:$D$72,CLUBS!$B4,'BE H'!$R$5:$R$72)+SUMIF('MI F'!$D$5:$D$72,CLUBS!$B4,'MI F'!$R$5:$R$72)+SUMIF('MI H'!$D$5:$D$72,CLUBS!$B4,'MI H'!$R$5:$R$72)+SUMIF('CA F'!$D$5:$D$72,CLUBS!$B4,'CA F'!$R$5:$R$72)+SUMIF('CA H'!$D$5:$D$72,CLUBS!$B4,'CA H'!$R$5:$R$72)+SUMIF('JU F'!$D$5:$D$72,CLUBS!$B4,'JU F'!$R$5:$R$72)+SUMIF('JU H'!$D$5:$D$72,CLUBS!$B4,'JU H'!$R$5:$R$72)</f>
        <v>0</v>
      </c>
      <c r="Q14" s="26">
        <f>COUNTIFS('MP F'!$D$5:$D$72,CLUBS!$B4,'MP F'!$S$5:$S$72,"&gt;0")+COUNTIFS('MP H'!$D$5:$D$72,CLUBS!$B4,'MP H'!$S$5:$S$72,"&gt;0")+COUNTIFS('PO F'!$D$5:$D$72,CLUBS!$B4,'PO F'!$S$5:$S$72,"&gt;0")+COUNTIFS('PO H'!$D$5:$D$72,CLUBS!$B4,'PO H'!$S$5:$S$72,"&gt;0")+COUNTIFS('PU F'!$D$5:$D$72,CLUBS!$B4,'PU F'!$S$5:$S$72,"&gt;0")+COUNTIFS('PU H'!$D$5:$D$72,CLUBS!$B4,'PU H'!$S$5:$S$72,"&gt;0")+COUNTIFS('BE F'!$D$5:$D$72,CLUBS!$B4,'BE F'!$S$5:$S$72,"&gt;0")+COUNTIFS('BE H'!$D$5:$D$72,CLUBS!$B4,'BE H'!$S$5:$S$72,"&gt;0")+COUNTIFS('MI F'!$D$5:$D$72,CLUBS!$B4,'MI F'!$S$5:$S$72,"&gt;0")+COUNTIFS('MI H'!$D$5:$D$72,CLUBS!$B4,'MI H'!$S$5:$S$72,"&gt;0")+COUNTIFS('CA F'!$D$5:$D$72,CLUBS!$B4,'CA F'!$S$5:$S$72,"&gt;0")+COUNTIFS('CA H'!$D$5:$D$72,CLUBS!$B4,'CA H'!$S$5:$S$72,"&gt;0")+COUNTIFS('JU F'!$D$5:$D$72,CLUBS!$B4,'JU F'!$S$5:$S$72,"&gt;0")+COUNTIFS('JU H'!$D$5:$D$72,CLUBS!$B4,'JU H'!$S$5:$S$72,"&gt;0")</f>
        <v>0</v>
      </c>
      <c r="R14" s="26">
        <f>SUMIF('MP F'!$D$5:$D$72,CLUBS!$B4,'MP F'!$T$5:$T$72)+SUMIF('MP H'!$D$5:$D$72,CLUBS!$B4,'MP H'!$T$5:$T$72)+SUMIF('PO F'!$D$5:$D$72,CLUBS!$B4,'PO F'!$T$5:$T$72)+SUMIF('PO H'!$D$5:$D$72,CLUBS!$B4,'PO H'!$T$5:$T$72)+SUMIF('PU F'!$D$5:$D$72,CLUBS!$B4,'PU F'!$T$5:$T$72)+SUMIF('PU H'!$D$5:$D$72,CLUBS!$B4,'PU H'!$T$5:$T$72)+SUMIF('BE F'!$D$5:$D$72,CLUBS!$B4,'BE F'!$T$5:$T$72)+SUMIF('BE H'!$D$5:$D$72,CLUBS!$B4,'BE H'!$T$5:$T$72)+SUMIF('MI F'!$D$5:$D$72,CLUBS!$B4,'MI F'!$T$5:$T$72)+SUMIF('MI H'!$D$5:$D$72,CLUBS!$B4,'MI H'!$T$5:$T$72)+SUMIF('CA F'!$D$5:$D$72,CLUBS!$B4,'CA F'!$T$5:$T$72)+SUMIF('CA H'!$D$5:$D$72,CLUBS!$B4,'CA H'!$T$5:$T$72)+SUMIF('JU F'!$D$5:$D$72,CLUBS!$B4,'JU F'!$T$5:$T$72)+SUMIF('JU H'!$D$5:$D$72,CLUBS!$B4,'JU H'!$T$5:$T$72)</f>
        <v>0</v>
      </c>
      <c r="S14" s="26">
        <f>COUNTIFS('MP F'!$D$5:$D$72,CLUBS!$B4,'MP F'!$U$5:$U$72,"&gt;0")+COUNTIFS('MP H'!$D$5:$D$72,CLUBS!$B4,'MP H'!$U$5:$U$72,"&gt;0")+COUNTIFS('PO F'!$D$5:$D$72,CLUBS!$B4,'PO F'!$U$5:$U$72,"&gt;0")+COUNTIFS('PO H'!$D$5:$D$72,CLUBS!$B4,'PO H'!$U$5:$U$72,"&gt;0")+COUNTIFS('PU F'!$D$5:$D$72,CLUBS!$B4,'PU F'!$U$5:$U$72,"&gt;0")+COUNTIFS('PU H'!$D$5:$D$72,CLUBS!$B4,'PU H'!$U$5:$U$72,"&gt;0")+COUNTIFS('BE F'!$D$5:$D$72,CLUBS!$B4,'BE F'!$U$5:$U$72,"&gt;0")+COUNTIFS('BE H'!$D$5:$D$72,CLUBS!$B4,'BE H'!$U$5:$U$72,"&gt;0")+COUNTIFS('MI F'!$D$5:$D$72,CLUBS!$B4,'MI F'!$U$5:$U$72,"&gt;0")+COUNTIFS('MI H'!$D$5:$D$72,CLUBS!$B4,'MI H'!$U$5:$U$72,"&gt;0")+COUNTIFS('CA F'!$D$5:$D$72,CLUBS!$B4,'CA F'!$U$5:$U$72,"&gt;0")+COUNTIFS('CA H'!$D$5:$D$72,CLUBS!$B4,'CA H'!$U$5:$U$72,"&gt;0")+COUNTIFS('JU F'!$D$5:$D$72,CLUBS!$B4,'JU F'!$U$5:$U$72,"&gt;0")+COUNTIFS('JU H'!$D$5:$D$72,CLUBS!$B4,'JU H'!$U$5:$U$72,"&gt;0")</f>
        <v>0</v>
      </c>
      <c r="T14" s="26">
        <f>SUMIF('MP F'!$D$5:$D$72,CLUBS!$B4,'MP F'!$V$5:$V$72)+SUMIF('MP H'!$D$5:$D$72,CLUBS!$B4,'MP H'!$V$5:$V$72)+SUMIF('PO F'!$D$5:$D$72,CLUBS!$B4,'PO F'!$V$5:$V$72)+SUMIF('PO H'!$D$5:$D$72,CLUBS!$B4,'PO H'!$V$5:$V$72)+SUMIF('PU F'!$D$5:$D$72,CLUBS!$B4,'PU F'!$V$5:$V$72)+SUMIF('PU H'!$D$5:$D$72,CLUBS!$B4,'PU H'!$V$5:$V$72)+SUMIF('BE F'!$D$5:$D$72,CLUBS!$B4,'BE F'!$V$5:$V$72)+SUMIF('BE H'!$D$5:$D$72,CLUBS!$B4,'BE H'!$V$5:$V$72)+SUMIF('MI F'!$D$5:$D$72,CLUBS!$B4,'MI F'!$V$5:$V$72)+SUMIF('MI H'!$D$5:$D$72,CLUBS!$B4,'MI H'!$V$5:$V$72)+SUMIF('CA F'!$D$5:$D$72,CLUBS!$B4,'CA F'!$V$5:$V$72)+SUMIF('CA H'!$D$5:$D$72,CLUBS!$B4,'CA H'!$V$5:$V$72)+SUMIF('JU F'!$D$5:$D$72,CLUBS!$B4,'JU F'!$V$5:$V$72)+SUMIF('JU H'!$D$5:$D$72,CLUBS!$B4,'JU H'!$V$5:$V$72)</f>
        <v>0</v>
      </c>
      <c r="U14" s="26">
        <f>COUNTIFS('MP F'!$D$5:$D$72,CLUBS!$B4,'MP F'!$W$5:$W$72,"&gt;0")+COUNTIFS('MP H'!$D$5:$D$72,CLUBS!$B4,'MP H'!$W$5:$W$72,"&gt;0")+COUNTIFS('PO F'!$D$5:$D$72,CLUBS!$B4,'PO F'!$W$5:$W$72,"&gt;0")+COUNTIFS('PO H'!$D$5:$D$72,CLUBS!$B4,'PO H'!$W$5:$W$72,"&gt;0")+COUNTIFS('PU F'!$D$5:$D$72,CLUBS!$B4,'PU F'!$W$5:$W$72,"&gt;0")+COUNTIFS('PU H'!$D$5:$D$72,CLUBS!$B4,'PU H'!$W$5:$W$72,"&gt;0")+COUNTIFS('BE F'!$D$5:$D$72,CLUBS!$B4,'BE F'!$W$5:$W$72,"&gt;0")+COUNTIFS('BE H'!$D$5:$D$72,CLUBS!$B4,'BE H'!$W$5:$W$72,"&gt;0")+COUNTIFS('MI F'!$D$5:$D$72,CLUBS!$B4,'MI F'!$W$5:$W$72,"&gt;0")+COUNTIFS('MI H'!$D$5:$D$72,CLUBS!$B4,'MI H'!$W$5:$W$72,"&gt;0")+COUNTIFS('CA F'!$D$5:$D$72,CLUBS!$B4,'CA F'!$W$5:$W$72,"&gt;0")+COUNTIFS('CA H'!$D$5:$D$72,CLUBS!$B4,'CA H'!$W$5:$W$72,"&gt;0")+COUNTIFS('JU F'!$D$5:$D$72,CLUBS!$B4,'JU F'!$W$5:$W$72,"&gt;0")+COUNTIFS('JU H'!$D$5:$D$72,CLUBS!$B4,'JU H'!$W$5:$W$72,"&gt;0")</f>
        <v>0</v>
      </c>
      <c r="V14" s="26">
        <f>SUMIF('MP F'!$D$5:$D$72,CLUBS!$B4,'MP F'!$X$5:$X$72)+SUMIF('MP H'!$D$5:$D$72,CLUBS!$B4,'MP H'!$X$5:$X$72)+SUMIF('PO F'!$D$5:$D$72,CLUBS!$B4,'PO F'!$X$5:$X$72)+SUMIF('PO H'!$D$5:$D$72,CLUBS!$B4,'PO H'!$X$5:$X$72)+SUMIF('PU F'!$D$5:$D$72,CLUBS!$B4,'PU F'!$X$5:$X$72)+SUMIF('PU H'!$D$5:$D$72,CLUBS!$B4,'PU H'!$X$5:$X$72)+SUMIF('BE F'!$D$5:$D$72,CLUBS!$B4,'BE F'!$X$5:$X$72)+SUMIF('BE H'!$D$5:$D$72,CLUBS!$B4,'BE H'!$X$5:$X$72)+SUMIF('MI F'!$D$5:$D$72,CLUBS!$B4,'MI F'!$X$5:$X$72)+SUMIF('MI H'!$D$5:$D$72,CLUBS!$B4,'MI H'!$X$5:$X$72)+SUMIF('CA F'!$D$5:$D$72,CLUBS!$B4,'CA F'!$X$5:$X$72)+SUMIF('CA H'!$D$5:$D$72,CLUBS!$B4,'CA H'!$X$5:$X$72)+SUMIF('JU F'!$D$5:$D$72,CLUBS!$B4,'JU F'!$X$5:$X$72)+SUMIF('JU H'!$D$5:$D$72,CLUBS!$B4,'JU H'!$X$5:$X$72)</f>
        <v>0</v>
      </c>
      <c r="W14" s="26">
        <f>COUNTIFS('MP F'!$D$5:$D$72,CLUBS!$B4,'MP F'!$Y$5:$Y$72,"&gt;0")+COUNTIFS('MP H'!$D$5:$D$72,CLUBS!$B4,'MP H'!$Y$5:$Y$72,"&gt;0")+COUNTIFS('PO F'!$D$5:$D$72,CLUBS!$B4,'PO F'!$Y$5:$Y$72,"&gt;0")+COUNTIFS('PO H'!$D$5:$D$72,CLUBS!$B4,'PO H'!$Y$5:$Y$72,"&gt;0")+COUNTIFS('PU F'!$D$5:$D$72,CLUBS!$B4,'PU F'!$Y$5:$Y$72,"&gt;0")+COUNTIFS('PU H'!$D$5:$D$72,CLUBS!$B4,'PU H'!$Y$5:$Y$72,"&gt;0")+COUNTIFS('BE F'!$D$5:$D$72,CLUBS!$B4,'BE F'!$Y$5:$Y$72,"&gt;0")+COUNTIFS('BE H'!$D$5:$D$72,CLUBS!$B4,'BE H'!$Y$5:$Y$72,"&gt;0")+COUNTIFS('MI F'!$D$5:$D$72,CLUBS!$B4,'MI F'!$Y$5:$Y$72,"&gt;0")+COUNTIFS('MI H'!$D$5:$D$72,CLUBS!$B4,'MI H'!$Y$5:$Y$72,"&gt;0")+COUNTIFS('CA F'!$D$5:$D$72,CLUBS!$B4,'CA F'!$Y$5:$Y$72,"&gt;0")+COUNTIFS('CA H'!$D$5:$D$72,CLUBS!$B4,'CA H'!$Y$5:$Y$72,"&gt;0")+COUNTIFS('JU F'!$D$5:$D$72,CLUBS!$B4,'JU F'!$Y$5:$Y$72,"&gt;0")+COUNTIFS('JU H'!$D$5:$D$72,CLUBS!$B4,'JU H'!$Y$5:$Y$72,"&gt;0")</f>
        <v>0</v>
      </c>
      <c r="X14" s="26">
        <f>SUMIF('MP F'!$D$5:$D$72,CLUBS!$B4,'MP F'!$Z$5:$Z$72)+SUMIF('MP H'!$D$5:$D$72,CLUBS!$B4,'MP H'!$Z$5:$Z$72)+SUMIF('PO F'!$D$5:$D$72,CLUBS!$B4,'PO F'!$Z$5:$Z$72)+SUMIF('PO H'!$D$5:$D$72,CLUBS!$B4,'PO H'!$Z$5:$Z$72)+SUMIF('PU F'!$D$5:$D$72,CLUBS!$B4,'PU F'!$Z$5:$Z$72)+SUMIF('PU H'!$D$5:$D$72,CLUBS!$B4,'PU H'!$Z$5:$Z$72)+SUMIF('BE F'!$D$5:$D$72,CLUBS!$B4,'BE F'!$Z$5:$Z$72)+SUMIF('BE H'!$D$5:$D$72,CLUBS!$B4,'BE H'!$Z$5:$Z$72)+SUMIF('MI F'!$D$5:$D$72,CLUBS!$B4,'MI F'!$Z$5:$Z$72)+SUMIF('MI H'!$D$5:$D$72,CLUBS!$B4,'MI H'!$Z$5:$Z$72)+SUMIF('CA F'!$D$5:$D$72,CLUBS!$B4,'CA F'!$Z$5:$Z$72)+SUMIF('CA H'!$D$5:$D$72,CLUBS!$B4,'CA H'!$Z$5:$Z$72)+SUMIF('JU F'!$D$5:$D$72,CLUBS!$B4,'JU F'!$Z$5:$Z$72)+SUMIF('JU H'!$D$5:$D$72,CLUBS!$B4,'JU H'!$Z$5:$Z$72)</f>
        <v>0</v>
      </c>
      <c r="Y14" s="26">
        <f>COUNTIFS('MP F'!$D$5:$D$72,CLUBS!$B4,'MP F'!$AA$5:$AA$72,"&gt;0")+COUNTIFS('MP H'!$D$5:$D$72,CLUBS!$B4,'MP H'!$AA$5:$AA$72,"&gt;0")+COUNTIFS('PO F'!$D$5:$D$72,CLUBS!$B4,'PO F'!$AA$5:$AA$72,"&gt;0")+COUNTIFS('PO H'!$D$5:$D$72,CLUBS!$B4,'PO H'!$AA$5:$AA$72,"&gt;0")+COUNTIFS('PU F'!$D$5:$D$72,CLUBS!$B4,'PU F'!$AA$5:$AA$72,"&gt;0")+COUNTIFS('PU H'!$D$5:$D$72,CLUBS!$B4,'PU H'!$AA$5:$AA$72,"&gt;0")+COUNTIFS('BE F'!$D$5:$D$72,CLUBS!$B4,'BE F'!$AA$5:$AA$72,"&gt;0")+COUNTIFS('BE H'!$D$5:$D$72,CLUBS!$B4,'BE H'!$AA$5:$AA$72,"&gt;0")+COUNTIFS('MI F'!$D$5:$D$72,CLUBS!$B4,'MI F'!$AA$5:$AA$72,"&gt;0")+COUNTIFS('MI H'!$D$5:$D$72,CLUBS!$B4,'MI H'!$AA$5:$AA$72,"&gt;0")+COUNTIFS('CA F'!$D$5:$D$72,CLUBS!$B4,'CA F'!$AA$5:$AA$72,"&gt;0")+COUNTIFS('CA H'!$D$5:$D$72,CLUBS!$B4,'CA H'!$AA$5:$AA$72,"&gt;0")+COUNTIFS('JU F'!$D$5:$D$72,CLUBS!$B4,'JU F'!$AA$5:$AA$72,"&gt;0")+COUNTIFS('JU H'!$D$5:$D$72,CLUBS!$B4,'JU H'!$AA$5:$AA$72,"&gt;0")</f>
        <v>0</v>
      </c>
      <c r="Z14" s="26">
        <f>SUMIF('MP F'!$D$5:$D$72,CLUBS!$B4,'MP F'!$AB$5:$AB$72)+SUMIF('MP H'!$D$5:$D$72,CLUBS!$B4,'MP H'!$AB$5:$AB$72)+SUMIF('PO F'!$D$5:$D$72,CLUBS!$B4,'PO F'!$AB$5:$AB$72)+SUMIF('PO H'!$D$5:$D$72,CLUBS!$B4,'PO H'!$AB$5:$AB$72)+SUMIF('PU F'!$D$5:$D$72,CLUBS!$B4,'PU F'!$AB$5:$AB$72)+SUMIF('PU H'!$D$5:$D$72,CLUBS!$B4,'PU H'!$AB$5:$AB$72)+SUMIF('BE F'!$D$5:$D$72,CLUBS!$B4,'BE F'!$AB$5:$AB$72)+SUMIF('BE H'!$D$5:$D$72,CLUBS!$B4,'BE H'!$AB$5:$AB$72)+SUMIF('MI F'!$D$5:$D$72,CLUBS!$B4,'MI F'!$AB$5:$AB$72)+SUMIF('MI H'!$D$5:$D$72,CLUBS!$B4,'MI H'!$AB$5:$AB$72)+SUMIF('CA F'!$D$5:$D$72,CLUBS!$B4,'CA F'!$AB$5:$AB$72)+SUMIF('CA H'!$D$5:$D$72,CLUBS!$B4,'CA H'!$AB$5:$AB$72)+SUMIF('JU F'!$D$5:$D$72,CLUBS!$B4,'JU F'!$AB$5:$AB$72)+SUMIF('JU H'!$D$5:$D$72,CLUBS!$B4,'JU H'!$AB$5:$AB$72)</f>
        <v>0</v>
      </c>
      <c r="AA14" s="26">
        <f>COUNTIFS('MP F'!$D$5:$D$72,CLUBS!$B4,'MP F'!$AC$5:$AC$72,"&gt;0")+COUNTIFS('MP H'!$D$5:$D$72,CLUBS!$B4,'MP H'!$AC$5:$AC$72,"&gt;0")+COUNTIFS('PO F'!$D$5:$D$72,CLUBS!$B4,'PO F'!$AC$5:$AC$72,"&gt;0")+COUNTIFS('PO H'!$D$5:$D$72,CLUBS!$B4,'PO H'!$AC$5:$AC$72,"&gt;0")+COUNTIFS('PU F'!$D$5:$D$72,CLUBS!$B4,'PU F'!$AC$5:$AC$72,"&gt;0")+COUNTIFS('PU H'!$D$5:$D$72,CLUBS!$B4,'PU H'!$AC$5:$AC$72,"&gt;0")+COUNTIFS('BE F'!$D$5:$D$72,CLUBS!$B4,'BE F'!$AC$5:$AC$72,"&gt;0")+COUNTIFS('BE H'!$D$5:$D$72,CLUBS!$B4,'BE H'!$AC$5:$AC$72,"&gt;0")+COUNTIFS('MI F'!$D$5:$D$72,CLUBS!$B4,'MI F'!$AC$5:$AC$72,"&gt;0")+COUNTIFS('MI H'!$D$5:$D$72,CLUBS!$B4,'MI H'!$AC$5:$AC$72,"&gt;0")+COUNTIFS('CA F'!$D$5:$D$72,CLUBS!$B4,'CA F'!$AC$5:$AC$72,"&gt;0")+COUNTIFS('CA H'!$D$5:$D$72,CLUBS!$B4,'CA H'!$AC$5:$AC$72,"&gt;0")+COUNTIFS('JU F'!$D$5:$D$72,CLUBS!$B4,'JU F'!$AC$5:$AC$72,"&gt;0")+COUNTIFS('JU H'!$D$5:$D$72,CLUBS!$B4,'JU H'!$AC$5:$AC$72,"&gt;0")</f>
        <v>0</v>
      </c>
      <c r="AB14" s="26">
        <f>SUMIF('MP F'!$D$5:$D$72,CLUBS!$B4,'MP F'!$AD$5:$AD$72)+SUMIF('MP H'!$D$5:$D$72,CLUBS!$B4,'MP H'!$AD$5:$AD$72)+SUMIF('PO F'!$D$5:$D$72,CLUBS!$B4,'PO F'!$AD$5:$AD$72)+SUMIF('PO H'!$D$5:$D$72,CLUBS!$B4,'PO H'!$AD$5:$AD$72)+SUMIF('PU F'!$D$5:$D$72,CLUBS!$B4,'PU F'!$AD$5:$AD$72)+SUMIF('PU H'!$D$5:$D$72,CLUBS!$B4,'PU H'!$AD$5:$AD$72)+SUMIF('BE F'!$D$5:$D$72,CLUBS!$B4,'BE F'!$AD$5:$AD$72)+SUMIF('BE H'!$D$5:$D$72,CLUBS!$B4,'BE H'!$AD$5:$AD$72)+SUMIF('MI F'!$D$5:$D$72,CLUBS!$B4,'MI F'!$AD$5:$AD$72)+SUMIF('MI H'!$D$5:$D$72,CLUBS!$B4,'MI H'!$AD$5:$AD$72)+SUMIF('CA F'!$D$5:$D$72,CLUBS!$B4,'CA F'!$AD$5:$AD$72)+SUMIF('CA H'!$D$5:$D$72,CLUBS!$B4,'CA H'!$AD$5:$AD$72)+SUMIF('JU F'!$D$5:$D$72,CLUBS!$B4,'JU F'!$AD$5:$AD$72)+SUMIF('JU H'!$D$5:$D$72,CLUBS!$B4,'JU H'!$AD$5:$AD$72)</f>
        <v>0</v>
      </c>
      <c r="AC14" s="26">
        <f>COUNTIFS('MP F'!$D$5:$D$72,CLUBS!$B4,'MP F'!$AE$5:$AE$72,"&gt;0")+COUNTIFS('MP H'!$D$5:$D$72,CLUBS!$B4,'MP H'!$AE$5:$AE$72,"&gt;0")+COUNTIFS('PO F'!$D$5:$D$72,CLUBS!$B4,'PO F'!$AE$5:$AE$72,"&gt;0")+COUNTIFS('PO H'!$D$5:$D$72,CLUBS!$B4,'PO H'!$AE$5:$AE$72,"&gt;0")+COUNTIFS('PU F'!$D$5:$D$72,CLUBS!$B4,'PU F'!$AE$5:$AE$72,"&gt;0")+COUNTIFS('PU H'!$D$5:$D$72,CLUBS!$B4,'PU H'!$AE$5:$AE$72,"&gt;0")+COUNTIFS('BE F'!$D$5:$D$72,CLUBS!$B4,'BE F'!$AE$5:$AE$72,"&gt;0")+COUNTIFS('BE H'!$D$5:$D$72,CLUBS!$B4,'BE H'!$AE$5:$AE$72,"&gt;0")+COUNTIFS('MI F'!$D$5:$D$72,CLUBS!$B4,'MI F'!$AE$5:$AE$72,"&gt;0")+COUNTIFS('MI H'!$D$5:$D$72,CLUBS!$B4,'MI H'!$AE$5:$AE$72,"&gt;0")+COUNTIFS('CA F'!$D$5:$D$72,CLUBS!$B4,'CA F'!$AE$5:$AE$72,"&gt;0")+COUNTIFS('CA H'!$D$5:$D$72,CLUBS!$B4,'CA H'!$AE$5:$AE$72,"&gt;0")+COUNTIFS('JU F'!$D$5:$D$72,CLUBS!$B4,'JU F'!$AE$5:$AE$72,"&gt;0")+COUNTIFS('JU H'!$D$5:$D$72,CLUBS!$B4,'JU H'!$AE$5:$AE$72,"&gt;0")</f>
        <v>0</v>
      </c>
      <c r="AD14" s="26">
        <f>SUMIF('MP F'!$D$5:$D$72,CLUBS!$B4,'MP F'!$AF$5:$AF$72)+SUMIF('MP H'!$D$5:$D$72,CLUBS!$B4,'MP H'!$AF$5:$AF$72)+SUMIF('PO F'!$D$5:$D$72,CLUBS!$B4,'PO F'!$AF$5:$AF$72)+SUMIF('PO H'!$D$5:$D$72,CLUBS!$B4,'PO H'!$AF$5:$AF$72)+SUMIF('PU F'!$D$5:$D$72,CLUBS!$B4,'PU F'!$AF$5:$AF$72)+SUMIF('PU H'!$D$5:$D$72,CLUBS!$B4,'PU H'!$AF$5:$AF$72)+SUMIF('BE F'!$D$5:$D$72,CLUBS!$B4,'BE F'!$AF$5:$AF$72)+SUMIF('BE H'!$D$5:$D$72,CLUBS!$B4,'BE H'!$AF$5:$AF$72)+SUMIF('MI F'!$D$5:$D$72,CLUBS!$B4,'MI F'!$AF$5:$AF$72)+SUMIF('MI H'!$D$5:$D$72,CLUBS!$B4,'MI H'!$AF$5:$AF$72)+SUMIF('CA F'!$D$5:$D$72,CLUBS!$B4,'CA F'!$AF$5:$AF$72)+SUMIF('CA H'!$D$5:$D$72,CLUBS!$B4,'CA H'!$AF$5:$AF$72)+SUMIF('JU F'!$D$5:$D$72,CLUBS!$B4,'JU F'!$AF$5:$AF$72)+SUMIF('JU H'!$D$5:$D$72,CLUBS!$B4,'JU H'!$AF$5:$AF$72)</f>
        <v>0</v>
      </c>
      <c r="AE14" s="26">
        <f>COUNTIFS('MP F'!$D$5:$D$72,CLUBS!$B4,'MP F'!$AG$5:$AG$72,"&gt;0")+COUNTIFS('MP H'!$D$5:$D$72,CLUBS!$B4,'MP H'!$AG$5:$AG$72,"&gt;0")+COUNTIFS('PO F'!$D$5:$D$72,CLUBS!$B4,'PO F'!$AG$5:$AG$72,"&gt;0")+COUNTIFS('PO H'!$D$5:$D$72,CLUBS!$B4,'PO H'!$AG$5:$AG$72,"&gt;0")+COUNTIFS('PU F'!$D$5:$D$72,CLUBS!$B4,'PU F'!$AG$5:$AG$72,"&gt;0")+COUNTIFS('PU H'!$D$5:$D$72,CLUBS!$B4,'PU H'!$AG$5:$AG$72,"&gt;0")+COUNTIFS('BE F'!$D$5:$D$72,CLUBS!$B4,'BE F'!$AG$5:$AG$72,"&gt;0")+COUNTIFS('BE H'!$D$5:$D$72,CLUBS!$B4,'BE H'!$AG$5:$AG$72,"&gt;0")+COUNTIFS('MI F'!$D$5:$D$72,CLUBS!$B4,'MI F'!$AG$5:$AG$72,"&gt;0")+COUNTIFS('MI H'!$D$5:$D$72,CLUBS!$B4,'MI H'!$AG$5:$AG$72,"&gt;0")+COUNTIFS('CA F'!$D$5:$D$72,CLUBS!$B4,'CA F'!$AG$5:$AG$72,"&gt;0")+COUNTIFS('CA H'!$D$5:$D$72,CLUBS!$B4,'CA H'!$AG$5:$AG$72,"&gt;0")+COUNTIFS('JU F'!$D$5:$D$72,CLUBS!$B4,'JU F'!$AG$5:$AG$72,"&gt;0")+COUNTIFS('JU H'!$D$5:$D$72,CLUBS!$B4,'JU H'!$AG$5:$AG$72,"&gt;0")</f>
        <v>0</v>
      </c>
      <c r="AF14" s="26">
        <f>SUMIF('MP F'!$D$5:$D$72,CLUBS!$B4,'MP F'!$AH$5:$AH$72)+SUMIF('MP H'!$D$5:$D$72,CLUBS!$B4,'MP H'!$AH$5:$AH$72)+SUMIF('PO F'!$D$5:$D$72,CLUBS!$B4,'PO F'!$AH$5:$AH$72)+SUMIF('PO H'!$D$5:$D$72,CLUBS!$B4,'PO H'!$AH$5:$AH$72)+SUMIF('PU F'!$D$5:$D$72,CLUBS!$B4,'PU F'!$AH$5:$AH$72)+SUMIF('PU H'!$D$5:$D$72,CLUBS!$B4,'PU H'!$AH$5:$AH$72)+SUMIF('BE F'!$D$5:$D$72,CLUBS!$B4,'BE F'!$AH$5:$AH$72)+SUMIF('BE H'!$D$5:$D$72,CLUBS!$B4,'BE H'!$AH$5:$AH$72)+SUMIF('MI F'!$D$5:$D$72,CLUBS!$B4,'MI F'!$AH$5:$AH$72)+SUMIF('MI H'!$D$5:$D$72,CLUBS!$B4,'MI H'!$AH$5:$AH$72)+SUMIF('CA F'!$D$5:$D$72,CLUBS!$B4,'CA F'!$AH$5:$AH$72)+SUMIF('CA H'!$D$5:$D$72,CLUBS!$B4,'CA H'!$AH$5:$AH$72)+SUMIF('JU F'!$D$5:$D$72,CLUBS!$B4,'JU F'!$AH$5:$AH$72)+SUMIF('JU H'!$D$5:$D$72,CLUBS!$B4,'JU H'!$AH$5:$AH$72)</f>
        <v>0</v>
      </c>
      <c r="AG14" s="16">
        <f t="shared" si="1"/>
        <v>52</v>
      </c>
      <c r="AH14" s="28">
        <f t="shared" si="2"/>
        <v>4706</v>
      </c>
      <c r="AI14" s="29">
        <f t="shared" si="3"/>
        <v>90.5</v>
      </c>
      <c r="AJ14" s="14">
        <f>COUNTIF('Licenciés Jeunes 2023'!F:F,CLUBS!B4)</f>
        <v>43</v>
      </c>
      <c r="AK14" s="27">
        <f t="shared" si="4"/>
        <v>109.44186046511628</v>
      </c>
    </row>
    <row r="15" spans="1:37" ht="13.5">
      <c r="A15" s="34">
        <f t="shared" si="0"/>
        <v>9</v>
      </c>
      <c r="B15" s="62" t="s">
        <v>1148</v>
      </c>
      <c r="C15" s="14">
        <f>COUNTIFS('MP F'!$D$5:$D$72,CLUBS!$B5,'MP F'!$E$5:$E$72,"&gt;0")+COUNTIFS('MP H'!$D$5:$D$72,CLUBS!$B5,'MP H'!$E$5:$E$72,"&gt;0")+COUNTIFS('PO F'!$D$5:$D$72,CLUBS!$B5,'PO F'!$E$5:$E$72,"&gt;0")+COUNTIFS('PO H'!$D$5:$D$72,CLUBS!$B5,'PO H'!$E$5:$E$72,"&gt;0")+COUNTIFS('PU F'!$D$5:$D$72,CLUBS!$B5,'PU F'!$E$5:$E$72,"&gt;0")+COUNTIFS('PU H'!$D$5:$D$72,CLUBS!$B5,'PU H'!$E$5:$E$72,"&gt;0")+COUNTIFS('BE F'!$D$5:$D$72,CLUBS!$B5,'BE F'!$E$5:$E$72,"&gt;0")+COUNTIFS('BE H'!$D$5:$D$72,CLUBS!$B5,'BE H'!$E$5:$E$72,"&gt;0")+COUNTIFS('MI F'!$D$5:$D$72,CLUBS!$B5,'MI F'!$E$5:$E$72,"&gt;0")+COUNTIFS('MI H'!$D$5:$D$72,CLUBS!$B5,'MI H'!$E$5:$E$72,"&gt;0")+COUNTIFS('CA F'!$D$5:$D$72,CLUBS!$B5,'CA F'!$E$5:$E$72,"&gt;0")+COUNTIFS('CA H'!$D$5:$D$72,CLUBS!$B5,'CA H'!$E$5:$E$72,"&gt;0")+COUNTIFS('JU F'!$D$5:$D$72,CLUBS!$B5,'JU F'!$E$5:$E$72,"&gt;0")+COUNTIFS('JU H'!$D$5:$D$72,CLUBS!$B5,'JU H'!$E$5:$E$72,"&gt;0")</f>
        <v>6</v>
      </c>
      <c r="D15" s="27">
        <f>SUMIF('MP F'!$D$5:$D$72,CLUBS!$B5,'MP F'!$F$5:$F$72)+SUMIF('MP H'!$D$5:$D$72,CLUBS!$B5,'MP H'!$F$5:$F$72)+SUMIF('PO F'!$D$5:$D$72,CLUBS!$B5,'PO F'!$F$5:$F$72)+SUMIF('PO H'!$D$5:$D$72,CLUBS!$B5,'PO H'!$F$5:$F$72)+SUMIF('PU F'!$D$5:$D$72,CLUBS!$B5,'PU F'!$F$5:$F$72)+SUMIF('PU H'!$D$5:$D$72,CLUBS!$B5,'PU H'!$F$5:$F$72)+SUMIF('BE F'!$D$5:$D$72,CLUBS!$B5,'BE F'!$F$5:$F$72)+SUMIF('BE H'!$D$5:$D$72,CLUBS!$B5,'BE H'!$F$5:$F$72)+SUMIF('MI F'!$D$5:$D$72,CLUBS!$B5,'MI F'!$F$5:$F$72)+SUMIF('MI H'!$D$5:$D$72,CLUBS!$B5,'MI H'!$F$5:$F$72)+SUMIF('CA F'!$D$5:$D$72,CLUBS!$B5,'CA F'!$F$5:$F$72)+SUMIF('CA H'!$D$5:$D$72,CLUBS!$B5,'CA H'!$F$5:$F$72)+SUMIF('JU F'!$D$5:$D$72,CLUBS!$B5,'JU F'!$F$5:$F$72)+SUMIF('JU H'!$D$5:$D$72,CLUBS!$B5,'JU H'!$F$5:$F$72)</f>
        <v>486</v>
      </c>
      <c r="E15" s="38">
        <f>COUNTIFS('MP F'!$D$5:$D$72,CLUBS!$B5,'MP F'!$G$5:$G$72,"&gt;0")+COUNTIFS('MP H'!$D$5:$D$72,CLUBS!$B5,'MP H'!$G$5:$G$72,"&gt;0")+COUNTIFS('PO F'!$D$5:$D$72,CLUBS!$B5,'PO F'!$G$5:$G$72,"&gt;0")+COUNTIFS('PO H'!$D$5:$D$72,CLUBS!$B5,'PO H'!$G$5:$G$72,"&gt;0")+COUNTIFS('PU F'!$D$5:$D$72,CLUBS!$B5,'PU F'!$G$5:$G$72,"&gt;0")+COUNTIFS('PU H'!$D$5:$D$72,CLUBS!$B5,'PU H'!$G$5:$G$72,"&gt;0")+COUNTIFS('BE F'!$D$5:$D$72,CLUBS!$B5,'BE F'!$G$5:$G$72,"&gt;0")+COUNTIFS('BE H'!$D$5:$D$72,CLUBS!$B5,'BE H'!$G$5:$G$72,"&gt;0")+COUNTIFS('MI F'!$D$5:$D$72,CLUBS!$B5,'MI F'!$G$5:$G$72,"&gt;0")+COUNTIFS('MI H'!$D$5:$D$72,CLUBS!$B5,'MI H'!$G$5:$G$72,"&gt;0")+COUNTIFS('CA F'!$D$5:$D$72,CLUBS!$B5,'CA F'!$G$5:$G$72,"&gt;0")+COUNTIFS('CA H'!$D$5:$D$72,CLUBS!$B5,'CA H'!$G$5:$G$72,"&gt;0")+COUNTIFS('JU F'!$D$5:$D$72,CLUBS!$B5,'JU F'!$G$5:$G$72,"&gt;0")+COUNTIFS('JU H'!$D$5:$D$72,CLUBS!$B5,'JU H'!$G$5:$G$72,"&gt;0")</f>
        <v>4</v>
      </c>
      <c r="F15" s="58">
        <f>SUMIF('MP F'!$D$5:$D$72,CLUBS!$B5,'MP F'!$H$5:$H$72)+SUMIF('MP H'!$D$5:$D$72,CLUBS!$B5,'MP H'!$H$5:$H$72)+SUMIF('PO F'!$D$5:$D$72,CLUBS!$B5,'PO F'!$H$5:$H$72)+SUMIF('PO H'!$D$5:$D$72,CLUBS!$B5,'PO H'!$H$5:$H$72)+SUMIF('PU F'!$D$5:$D$72,CLUBS!$B5,'PU F'!$H$5:$H$72)+SUMIF('PU H'!$D$5:$D$72,CLUBS!$B5,'PU H'!$H$5:$H$72)+SUMIF('BE F'!$D$5:$D$72,CLUBS!$B5,'BE F'!$H$5:$H$72)+SUMIF('BE H'!$D$5:$D$72,CLUBS!$B5,'BE H'!$H$5:$H$72)+SUMIF('MI F'!$D$5:$D$72,CLUBS!$B5,'MI F'!$H$5:$H$72)+SUMIF('MI H'!$D$5:$D$72,CLUBS!$B5,'MI H'!$H$5:$H$72)+SUMIF('CA F'!$D$5:$D$72,CLUBS!$B5,'CA F'!$H$5:$H$72)+SUMIF('CA H'!$D$5:$D$72,CLUBS!$B5,'CA H'!$H$5:$H$72)+SUMIF('JU F'!$D$5:$D$72,CLUBS!$B5,'JU F'!$H$5:$H$72)+SUMIF('JU H'!$D$5:$D$72,CLUBS!$B5,'JU H'!$H$5:$H$72)</f>
        <v>226.5</v>
      </c>
      <c r="G15" s="14">
        <f>COUNTIFS('MP F'!$D$5:$D$72,CLUBS!$B5,'MP F'!$I$5:$I$72,"&gt;0")+COUNTIFS('MP H'!$D$5:$D$72,CLUBS!$B5,'MP H'!$I$5:$I$72,"&gt;0")+COUNTIFS('PO F'!$D$5:$D$72,CLUBS!$B5,'PO F'!$I$5:$I$72,"&gt;0")+COUNTIFS('PO H'!$D$5:$D$72,CLUBS!$B5,'PO H'!$I$5:$I$72,"&gt;0")+COUNTIFS('PU F'!$D$5:$D$72,CLUBS!$B5,'PU F'!$I$5:$I$72,"&gt;0")+COUNTIFS('PU H'!$D$5:$D$72,CLUBS!$B5,'PU H'!$I$5:$I$72,"&gt;0")+COUNTIFS('BE F'!$D$5:$D$72,CLUBS!$B5,'BE F'!$I$5:$I$72,"&gt;0")+COUNTIFS('BE H'!$D$5:$D$72,CLUBS!$B5,'BE H'!$I$5:$I$72,"&gt;0")+COUNTIFS('MI F'!$D$5:$D$72,CLUBS!$B5,'MI F'!$I$5:$I$72,"&gt;0")+COUNTIFS('MI H'!$D$5:$D$72,CLUBS!$B5,'MI H'!$I$5:$I$72,"&gt;0")+COUNTIFS('CA F'!$D$5:$D$72,CLUBS!$B5,'CA F'!$I$5:$I$72,"&gt;0")+COUNTIFS('CA H'!$D$5:$D$72,CLUBS!$B5,'CA H'!$I$5:$I$72,"&gt;0")+COUNTIFS('JU F'!$D$5:$D$72,CLUBS!$B5,'JU F'!$I$5:$I$72,"&gt;0")+COUNTIFS('JU H'!$D$5:$D$72,CLUBS!$B5,'JU H'!$I$5:$I$72,"&gt;0")</f>
        <v>0</v>
      </c>
      <c r="H15" s="26">
        <f>SUMIF('MP F'!$D$5:$D$72,CLUBS!$B5,'MP F'!$J$5:$J$72)+SUMIF('MP H'!$D$5:$D$72,CLUBS!$B5,'MP H'!$J$5:$J$72)+SUMIF('PO F'!$D$5:$D$72,CLUBS!$B5,'PO F'!$J$5:$J$72)+SUMIF('PO H'!$D$5:$D$72,CLUBS!$B5,'PO H'!$J$5:$J$72)+SUMIF('PU F'!$D$5:$D$72,CLUBS!$B5,'PU F'!$J$5:$J$72)+SUMIF('PU H'!$D$5:$D$72,CLUBS!$B5,'PU H'!$J$5:$J$72)+SUMIF('BE F'!$D$5:$D$72,CLUBS!$B5,'BE F'!$J$5:$J$72)+SUMIF('BE H'!$D$5:$D$72,CLUBS!$B5,'BE H'!$J$5:$J$72)+SUMIF('MI F'!$D$5:$D$72,CLUBS!$B5,'MI F'!$J$5:$J$72)+SUMIF('MI H'!$D$5:$D$72,CLUBS!$B5,'MI H'!$J$5:$J$72)+SUMIF('CA F'!$D$5:$D$72,CLUBS!$B5,'CA F'!$J$5:$J$72)+SUMIF('CA H'!$D$5:$D$72,CLUBS!$B5,'CA H'!$J$5:$J$72)+SUMIF('JU F'!$D$5:$D$72,CLUBS!$B5,'JU F'!$J$5:$J$72)+SUMIF('JU H'!$D$5:$D$72,CLUBS!$B5,'JU H'!$J$5:$J$72)</f>
        <v>0</v>
      </c>
      <c r="I15" s="38">
        <f>COUNTIFS('MP F'!$D$5:$D$72,CLUBS!$B5,'MP F'!$K$5:$K$72,"&gt;0")+COUNTIFS('MP H'!$D$5:$D$72,CLUBS!$B5,'MP H'!$K$5:$K$72,"&gt;0")+COUNTIFS('PO F'!$D$5:$D$72,CLUBS!$B5,'PO F'!$K$5:$K$72,"&gt;0")+COUNTIFS('PO H'!$D$5:$D$72,CLUBS!$B5,'PO H'!$K$5:$K$72,"&gt;0")+COUNTIFS('PU F'!$D$5:$D$72,CLUBS!$B5,'PU F'!$K$5:$K$72,"&gt;0")+COUNTIFS('PU H'!$D$5:$D$72,CLUBS!$B5,'PU H'!$K$5:$K$72,"&gt;0")+COUNTIFS('BE F'!$D$5:$D$72,CLUBS!$B5,'BE F'!$K$5:$K$72,"&gt;0")+COUNTIFS('BE H'!$D$5:$D$72,CLUBS!$B5,'BE H'!$K$5:$K$72,"&gt;0")+COUNTIFS('MI F'!$D$5:$D$72,CLUBS!$B5,'MI F'!$K$5:$K$72,"&gt;0")+COUNTIFS('MI H'!$D$5:$D$72,CLUBS!$B5,'MI H'!$K$5:$K$72,"&gt;0")+COUNTIFS('CA F'!$D$5:$D$72,CLUBS!$B5,'CA F'!$K$5:$K$72,"&gt;0")+COUNTIFS('CA H'!$D$5:$D$72,CLUBS!$B5,'CA H'!$K$5:$K$72,"&gt;0")+COUNTIFS('JU F'!$D$5:$D$72,CLUBS!$B5,'JU F'!$K$5:$K$72,"&gt;0")+COUNTIFS('JU H'!$D$5:$D$72,CLUBS!$B5,'JU H'!$K$5:$K$72,"&gt;0")</f>
        <v>0</v>
      </c>
      <c r="J15" s="38">
        <f>SUMIF('MP F'!$D$5:$D$72,CLUBS!$B5,'MP F'!$L$5:$L$72)+SUMIF('MP H'!$D$5:$D$72,CLUBS!$B5,'MP H'!$L$5:$L$72)+SUMIF('PO F'!$D$5:$D$72,CLUBS!$B5,'PO F'!$L$5:$L$72)+SUMIF('PO H'!$D$5:$D$72,CLUBS!$B5,'PO H'!$L$5:$L$72)+SUMIF('PU F'!$D$5:$D$72,CLUBS!$B5,'PU F'!$L$5:$L$72)+SUMIF('PU H'!$D$5:$D$72,CLUBS!$B5,'PU H'!$L$5:$L$72)+SUMIF('BE F'!$D$5:$D$72,CLUBS!$B5,'BE F'!$L$5:$L$72)+SUMIF('BE H'!$D$5:$D$72,CLUBS!$B5,'BE H'!$L$5:$L$72)+SUMIF('MI F'!$D$5:$D$72,CLUBS!$B5,'MI F'!$L$5:$L$72)+SUMIF('MI H'!$D$5:$D$72,CLUBS!$B5,'MI H'!$L$5:$L$72)+SUMIF('CA F'!$D$5:$D$72,CLUBS!$B5,'CA F'!$L$5:$L$72)+SUMIF('CA H'!$D$5:$D$72,CLUBS!$B5,'CA H'!$L$5:$L$72)+SUMIF('JU F'!$D$5:$D$72,CLUBS!$B5,'JU F'!$L$5:$L$72)+SUMIF('JU H'!$D$5:$D$72,CLUBS!$B5,'JU H'!$L$5:$L$72)</f>
        <v>0</v>
      </c>
      <c r="K15" s="26">
        <f>COUNTIFS('MP F'!$D$5:$D$72,CLUBS!$B5,'MP F'!$M$5:$M$72,"&gt;0")+COUNTIFS('MP H'!$D$5:$D$72,CLUBS!$B5,'MP H'!$M$5:$M$72,"&gt;0")+COUNTIFS('PO F'!$D$5:$D$72,CLUBS!$B5,'PO F'!$M$5:$M$72,"&gt;0")+COUNTIFS('PO H'!$D$5:$D$72,CLUBS!$B5,'PO H'!$M$5:$M$72,"&gt;0")+COUNTIFS('PU F'!$D$5:$D$72,CLUBS!$B5,'PU F'!$M$5:$M$72,"&gt;0")+COUNTIFS('PU H'!$D$5:$D$72,CLUBS!$B5,'PU H'!$M$5:$M$72,"&gt;0")+COUNTIFS('BE F'!$D$5:$D$72,CLUBS!$B5,'BE F'!$M$5:$M$72,"&gt;0")+COUNTIFS('BE H'!$D$5:$D$72,CLUBS!$B5,'BE H'!$M$5:$M$72,"&gt;0")+COUNTIFS('MI F'!$D$5:$D$72,CLUBS!$B5,'MI F'!$M$5:$M$72,"&gt;0")+COUNTIFS('MI H'!$D$5:$D$72,CLUBS!$B5,'MI H'!$M$5:$M$72,"&gt;0")+COUNTIFS('CA F'!$D$5:$D$72,CLUBS!$B5,'CA F'!$M$5:$M$72,"&gt;0")+COUNTIFS('CA H'!$D$5:$D$72,CLUBS!$B5,'CA H'!$M$5:$M$72,"&gt;0")+COUNTIFS('JU F'!$D$5:$D$72,CLUBS!$B5,'JU F'!$M$5:$M$72,"&gt;0")+COUNTIFS('JU H'!$D$5:$D$72,CLUBS!$B5,'JU H'!$M$5:$M$72,"&gt;0")</f>
        <v>0</v>
      </c>
      <c r="L15" s="26">
        <f>SUMIF('MP F'!$D$5:$D$72,CLUBS!$B5,'MP F'!$N$5:$N$72)+SUMIF('MP H'!$D$5:$D$72,CLUBS!$B5,'MP H'!$N$5:$N$72)+SUMIF('PO F'!$D$5:$D$72,CLUBS!$B5,'PO F'!$N$5:$N$72)+SUMIF('PO H'!$D$5:$D$72,CLUBS!$B5,'PO H'!$N$5:$N$72)+SUMIF('PU F'!$D$5:$D$72,CLUBS!$B5,'PU F'!$N$5:$N$72)+SUMIF('PU H'!$D$5:$D$72,CLUBS!$B5,'PU H'!$N$5:$N$72)+SUMIF('BE F'!$D$5:$D$72,CLUBS!$B5,'BE F'!$N$5:$N$72)+SUMIF('BE H'!$D$5:$D$72,CLUBS!$B5,'BE H'!$N$5:$N$72)+SUMIF('MI F'!$D$5:$D$72,CLUBS!$B5,'MI F'!$N$5:$N$72)+SUMIF('MI H'!$D$5:$D$72,CLUBS!$B5,'MI H'!$N$5:$N$72)+SUMIF('CA F'!$D$5:$D$72,CLUBS!$B5,'CA F'!$N$5:$N$72)+SUMIF('CA H'!$D$5:$D$72,CLUBS!$B5,'CA H'!$N$5:$N$72)+SUMIF('JU F'!$D$5:$D$72,CLUBS!$B5,'JU F'!$N$5:$N$72)+SUMIF('JU H'!$D$5:$D$72,CLUBS!$B5,'JU H'!$N$5:$N$72)</f>
        <v>0</v>
      </c>
      <c r="M15" s="26">
        <f>COUNTIFS('MP F'!$D$5:$D$72,CLUBS!$B5,'MP F'!$O$5:$O$72,"&gt;0")+COUNTIFS('MP H'!$D$5:$D$72,CLUBS!$B5,'MP H'!$O$5:$O$72,"&gt;0")+COUNTIFS('PO F'!$D$5:$D$72,CLUBS!$B5,'PO F'!$O$5:$O$72,"&gt;0")+COUNTIFS('PO H'!$D$5:$D$72,CLUBS!$B5,'PO H'!$O$5:$O$72,"&gt;0")+COUNTIFS('PU F'!$D$5:$D$72,CLUBS!$B5,'PU F'!$O$5:$O$72,"&gt;0")+COUNTIFS('PU H'!$D$5:$D$72,CLUBS!$B5,'PU H'!$O$5:$O$72,"&gt;0")+COUNTIFS('BE F'!$D$5:$D$72,CLUBS!$B5,'BE F'!$O$5:$O$72,"&gt;0")+COUNTIFS('BE H'!$D$5:$D$72,CLUBS!$B5,'BE H'!$O$5:$O$72,"&gt;0")+COUNTIFS('MI F'!$D$5:$D$72,CLUBS!$B5,'MI F'!$O$5:$O$72,"&gt;0")+COUNTIFS('MI H'!$D$5:$D$72,CLUBS!$B5,'MI H'!$O$5:$O$72,"&gt;0")+COUNTIFS('CA F'!$D$5:$D$72,CLUBS!$B5,'CA F'!$O$5:$O$72,"&gt;0")+COUNTIFS('CA H'!$D$5:$D$72,CLUBS!$B5,'CA H'!$O$5:$O$72,"&gt;0")+COUNTIFS('JU F'!$D$5:$D$72,CLUBS!$B5,'JU F'!$O$5:$O$72,"&gt;0")+COUNTIFS('JU H'!$D$5:$D$72,CLUBS!$B5,'JU H'!$O$5:$O$72,"&gt;0")</f>
        <v>0</v>
      </c>
      <c r="N15" s="26">
        <f>SUMIF('MP F'!$D$5:$D$72,CLUBS!$B5,'MP F'!$P$5:$P$72)+SUMIF('MP H'!$D$5:$D$72,CLUBS!$B5,'MP H'!$P$5:$P$72)+SUMIF('PO F'!$D$5:$D$72,CLUBS!$B5,'PO F'!$P$5:$P$72)+SUMIF('PO H'!$D$5:$D$72,CLUBS!$B5,'PO H'!$P$5:$P$72)+SUMIF('PU F'!$D$5:$D$72,CLUBS!$B5,'PU F'!$P$5:$P$72)+SUMIF('PU H'!$D$5:$D$72,CLUBS!$B5,'PU H'!$P$5:$P$72)+SUMIF('BE F'!$D$5:$D$72,CLUBS!$B5,'BE F'!$P$5:$P$72)+SUMIF('BE H'!$D$5:$D$72,CLUBS!$B5,'BE H'!$P$5:$P$72)+SUMIF('MI F'!$D$5:$D$72,CLUBS!$B5,'MI F'!$P$5:$P$72)+SUMIF('MI H'!$D$5:$D$72,CLUBS!$B5,'MI H'!$P$5:$P$72)+SUMIF('CA F'!$D$5:$D$72,CLUBS!$B5,'CA F'!$P$5:$P$72)+SUMIF('CA H'!$D$5:$D$72,CLUBS!$B5,'CA H'!$P$5:$P$72)+SUMIF('JU F'!$D$5:$D$72,CLUBS!$B5,'JU F'!$P$5:$P$72)+SUMIF('JU H'!$D$5:$D$72,CLUBS!$B5,'JU H'!$P$5:$P$72)</f>
        <v>0</v>
      </c>
      <c r="O15" s="26">
        <f>COUNTIFS('MP F'!$D$5:$D$72,CLUBS!$B5,'MP F'!$Q$5:$Q$72,"&gt;0")+COUNTIFS('MP H'!$D$5:$D$72,CLUBS!$B5,'MP H'!$Q$5:$Q$72,"&gt;0")+COUNTIFS('PO F'!$D$5:$D$72,CLUBS!$B5,'PO F'!$Q$5:$Q$72,"&gt;0")+COUNTIFS('PO H'!$D$5:$D$72,CLUBS!$B5,'PO H'!$Q$5:$Q$72,"&gt;0")+COUNTIFS('PU F'!$D$5:$D$72,CLUBS!$B5,'PU F'!$Q$5:$Q$72,"&gt;0")+COUNTIFS('PU H'!$D$5:$D$72,CLUBS!$B5,'PU H'!$Q$5:$Q$72,"&gt;0")+COUNTIFS('BE F'!$D$5:$D$72,CLUBS!$B5,'BE F'!$Q$5:$Q$72,"&gt;0")+COUNTIFS('BE H'!$D$5:$D$72,CLUBS!$B5,'BE H'!$Q$5:$Q$72,"&gt;0")+COUNTIFS('MI F'!$D$5:$D$72,CLUBS!$B5,'MI F'!$Q$5:$Q$72,"&gt;0")+COUNTIFS('MI H'!$D$5:$D$72,CLUBS!$B5,'MI H'!$Q$5:$Q$72,"&gt;0")+COUNTIFS('CA F'!$D$5:$D$72,CLUBS!$B5,'CA F'!$Q$5:$Q$72,"&gt;0")+COUNTIFS('CA H'!$D$5:$D$72,CLUBS!$B5,'CA H'!$Q$5:$Q$72,"&gt;0")+COUNTIFS('JU F'!$D$5:$D$72,CLUBS!$B5,'JU F'!$Q$5:$Q$72,"&gt;0")+COUNTIFS('JU H'!$D$5:$D$72,CLUBS!$B5,'JU H'!$Q$5:$Q$72,"&gt;0")</f>
        <v>0</v>
      </c>
      <c r="P15" s="26">
        <f>SUMIF('MP F'!$D$5:$D$72,CLUBS!$B5,'MP F'!$R$5:$R$72)+SUMIF('MP H'!$D$5:$D$72,CLUBS!$B5,'MP H'!$R$5:$R$72)+SUMIF('PO F'!$D$5:$D$72,CLUBS!$B5,'PO F'!$R$5:$R$72)+SUMIF('PO H'!$D$5:$D$72,CLUBS!$B5,'PO H'!$R$5:$R$72)+SUMIF('PU F'!$D$5:$D$72,CLUBS!$B5,'PU F'!$R$5:$R$72)+SUMIF('PU H'!$D$5:$D$72,CLUBS!$B5,'PU H'!$R$5:$R$72)+SUMIF('BE F'!$D$5:$D$72,CLUBS!$B5,'BE F'!$R$5:$R$72)+SUMIF('BE H'!$D$5:$D$72,CLUBS!$B5,'BE H'!$R$5:$R$72)+SUMIF('MI F'!$D$5:$D$72,CLUBS!$B5,'MI F'!$R$5:$R$72)+SUMIF('MI H'!$D$5:$D$72,CLUBS!$B5,'MI H'!$R$5:$R$72)+SUMIF('CA F'!$D$5:$D$72,CLUBS!$B5,'CA F'!$R$5:$R$72)+SUMIF('CA H'!$D$5:$D$72,CLUBS!$B5,'CA H'!$R$5:$R$72)+SUMIF('JU F'!$D$5:$D$72,CLUBS!$B5,'JU F'!$R$5:$R$72)+SUMIF('JU H'!$D$5:$D$72,CLUBS!$B5,'JU H'!$R$5:$R$72)</f>
        <v>0</v>
      </c>
      <c r="Q15" s="26">
        <f>COUNTIFS('MP F'!$D$5:$D$72,CLUBS!$B5,'MP F'!$S$5:$S$72,"&gt;0")+COUNTIFS('MP H'!$D$5:$D$72,CLUBS!$B5,'MP H'!$S$5:$S$72,"&gt;0")+COUNTIFS('PO F'!$D$5:$D$72,CLUBS!$B5,'PO F'!$S$5:$S$72,"&gt;0")+COUNTIFS('PO H'!$D$5:$D$72,CLUBS!$B5,'PO H'!$S$5:$S$72,"&gt;0")+COUNTIFS('PU F'!$D$5:$D$72,CLUBS!$B5,'PU F'!$S$5:$S$72,"&gt;0")+COUNTIFS('PU H'!$D$5:$D$72,CLUBS!$B5,'PU H'!$S$5:$S$72,"&gt;0")+COUNTIFS('BE F'!$D$5:$D$72,CLUBS!$B5,'BE F'!$S$5:$S$72,"&gt;0")+COUNTIFS('BE H'!$D$5:$D$72,CLUBS!$B5,'BE H'!$S$5:$S$72,"&gt;0")+COUNTIFS('MI F'!$D$5:$D$72,CLUBS!$B5,'MI F'!$S$5:$S$72,"&gt;0")+COUNTIFS('MI H'!$D$5:$D$72,CLUBS!$B5,'MI H'!$S$5:$S$72,"&gt;0")+COUNTIFS('CA F'!$D$5:$D$72,CLUBS!$B5,'CA F'!$S$5:$S$72,"&gt;0")+COUNTIFS('CA H'!$D$5:$D$72,CLUBS!$B5,'CA H'!$S$5:$S$72,"&gt;0")+COUNTIFS('JU F'!$D$5:$D$72,CLUBS!$B5,'JU F'!$S$5:$S$72,"&gt;0")+COUNTIFS('JU H'!$D$5:$D$72,CLUBS!$B5,'JU H'!$S$5:$S$72,"&gt;0")</f>
        <v>0</v>
      </c>
      <c r="R15" s="26">
        <f>SUMIF('MP F'!$D$5:$D$72,CLUBS!$B5,'MP F'!$T$5:$T$72)+SUMIF('MP H'!$D$5:$D$72,CLUBS!$B5,'MP H'!$T$5:$T$72)+SUMIF('PO F'!$D$5:$D$72,CLUBS!$B5,'PO F'!$T$5:$T$72)+SUMIF('PO H'!$D$5:$D$72,CLUBS!$B5,'PO H'!$T$5:$T$72)+SUMIF('PU F'!$D$5:$D$72,CLUBS!$B5,'PU F'!$T$5:$T$72)+SUMIF('PU H'!$D$5:$D$72,CLUBS!$B5,'PU H'!$T$5:$T$72)+SUMIF('BE F'!$D$5:$D$72,CLUBS!$B5,'BE F'!$T$5:$T$72)+SUMIF('BE H'!$D$5:$D$72,CLUBS!$B5,'BE H'!$T$5:$T$72)+SUMIF('MI F'!$D$5:$D$72,CLUBS!$B5,'MI F'!$T$5:$T$72)+SUMIF('MI H'!$D$5:$D$72,CLUBS!$B5,'MI H'!$T$5:$T$72)+SUMIF('CA F'!$D$5:$D$72,CLUBS!$B5,'CA F'!$T$5:$T$72)+SUMIF('CA H'!$D$5:$D$72,CLUBS!$B5,'CA H'!$T$5:$T$72)+SUMIF('JU F'!$D$5:$D$72,CLUBS!$B5,'JU F'!$T$5:$T$72)+SUMIF('JU H'!$D$5:$D$72,CLUBS!$B5,'JU H'!$T$5:$T$72)</f>
        <v>0</v>
      </c>
      <c r="S15" s="26">
        <f>COUNTIFS('MP F'!$D$5:$D$72,CLUBS!$B5,'MP F'!$U$5:$U$72,"&gt;0")+COUNTIFS('MP H'!$D$5:$D$72,CLUBS!$B5,'MP H'!$U$5:$U$72,"&gt;0")+COUNTIFS('PO F'!$D$5:$D$72,CLUBS!$B5,'PO F'!$U$5:$U$72,"&gt;0")+COUNTIFS('PO H'!$D$5:$D$72,CLUBS!$B5,'PO H'!$U$5:$U$72,"&gt;0")+COUNTIFS('PU F'!$D$5:$D$72,CLUBS!$B5,'PU F'!$U$5:$U$72,"&gt;0")+COUNTIFS('PU H'!$D$5:$D$72,CLUBS!$B5,'PU H'!$U$5:$U$72,"&gt;0")+COUNTIFS('BE F'!$D$5:$D$72,CLUBS!$B5,'BE F'!$U$5:$U$72,"&gt;0")+COUNTIFS('BE H'!$D$5:$D$72,CLUBS!$B5,'BE H'!$U$5:$U$72,"&gt;0")+COUNTIFS('MI F'!$D$5:$D$72,CLUBS!$B5,'MI F'!$U$5:$U$72,"&gt;0")+COUNTIFS('MI H'!$D$5:$D$72,CLUBS!$B5,'MI H'!$U$5:$U$72,"&gt;0")+COUNTIFS('CA F'!$D$5:$D$72,CLUBS!$B5,'CA F'!$U$5:$U$72,"&gt;0")+COUNTIFS('CA H'!$D$5:$D$72,CLUBS!$B5,'CA H'!$U$5:$U$72,"&gt;0")+COUNTIFS('JU F'!$D$5:$D$72,CLUBS!$B5,'JU F'!$U$5:$U$72,"&gt;0")+COUNTIFS('JU H'!$D$5:$D$72,CLUBS!$B5,'JU H'!$U$5:$U$72,"&gt;0")</f>
        <v>0</v>
      </c>
      <c r="T15" s="26">
        <f>SUMIF('MP F'!$D$5:$D$72,CLUBS!$B5,'MP F'!$V$5:$V$72)+SUMIF('MP H'!$D$5:$D$72,CLUBS!$B5,'MP H'!$V$5:$V$72)+SUMIF('PO F'!$D$5:$D$72,CLUBS!$B5,'PO F'!$V$5:$V$72)+SUMIF('PO H'!$D$5:$D$72,CLUBS!$B5,'PO H'!$V$5:$V$72)+SUMIF('PU F'!$D$5:$D$72,CLUBS!$B5,'PU F'!$V$5:$V$72)+SUMIF('PU H'!$D$5:$D$72,CLUBS!$B5,'PU H'!$V$5:$V$72)+SUMIF('BE F'!$D$5:$D$72,CLUBS!$B5,'BE F'!$V$5:$V$72)+SUMIF('BE H'!$D$5:$D$72,CLUBS!$B5,'BE H'!$V$5:$V$72)+SUMIF('MI F'!$D$5:$D$72,CLUBS!$B5,'MI F'!$V$5:$V$72)+SUMIF('MI H'!$D$5:$D$72,CLUBS!$B5,'MI H'!$V$5:$V$72)+SUMIF('CA F'!$D$5:$D$72,CLUBS!$B5,'CA F'!$V$5:$V$72)+SUMIF('CA H'!$D$5:$D$72,CLUBS!$B5,'CA H'!$V$5:$V$72)+SUMIF('JU F'!$D$5:$D$72,CLUBS!$B5,'JU F'!$V$5:$V$72)+SUMIF('JU H'!$D$5:$D$72,CLUBS!$B5,'JU H'!$V$5:$V$72)</f>
        <v>0</v>
      </c>
      <c r="U15" s="26">
        <f>COUNTIFS('MP F'!$D$5:$D$72,CLUBS!$B5,'MP F'!$W$5:$W$72,"&gt;0")+COUNTIFS('MP H'!$D$5:$D$72,CLUBS!$B5,'MP H'!$W$5:$W$72,"&gt;0")+COUNTIFS('PO F'!$D$5:$D$72,CLUBS!$B5,'PO F'!$W$5:$W$72,"&gt;0")+COUNTIFS('PO H'!$D$5:$D$72,CLUBS!$B5,'PO H'!$W$5:$W$72,"&gt;0")+COUNTIFS('PU F'!$D$5:$D$72,CLUBS!$B5,'PU F'!$W$5:$W$72,"&gt;0")+COUNTIFS('PU H'!$D$5:$D$72,CLUBS!$B5,'PU H'!$W$5:$W$72,"&gt;0")+COUNTIFS('BE F'!$D$5:$D$72,CLUBS!$B5,'BE F'!$W$5:$W$72,"&gt;0")+COUNTIFS('BE H'!$D$5:$D$72,CLUBS!$B5,'BE H'!$W$5:$W$72,"&gt;0")+COUNTIFS('MI F'!$D$5:$D$72,CLUBS!$B5,'MI F'!$W$5:$W$72,"&gt;0")+COUNTIFS('MI H'!$D$5:$D$72,CLUBS!$B5,'MI H'!$W$5:$W$72,"&gt;0")+COUNTIFS('CA F'!$D$5:$D$72,CLUBS!$B5,'CA F'!$W$5:$W$72,"&gt;0")+COUNTIFS('CA H'!$D$5:$D$72,CLUBS!$B5,'CA H'!$W$5:$W$72,"&gt;0")+COUNTIFS('JU F'!$D$5:$D$72,CLUBS!$B5,'JU F'!$W$5:$W$72,"&gt;0")+COUNTIFS('JU H'!$D$5:$D$72,CLUBS!$B5,'JU H'!$W$5:$W$72,"&gt;0")</f>
        <v>0</v>
      </c>
      <c r="V15" s="26">
        <f>SUMIF('MP F'!$D$5:$D$72,CLUBS!$B5,'MP F'!$X$5:$X$72)+SUMIF('MP H'!$D$5:$D$72,CLUBS!$B5,'MP H'!$X$5:$X$72)+SUMIF('PO F'!$D$5:$D$72,CLUBS!$B5,'PO F'!$X$5:$X$72)+SUMIF('PO H'!$D$5:$D$72,CLUBS!$B5,'PO H'!$X$5:$X$72)+SUMIF('PU F'!$D$5:$D$72,CLUBS!$B5,'PU F'!$X$5:$X$72)+SUMIF('PU H'!$D$5:$D$72,CLUBS!$B5,'PU H'!$X$5:$X$72)+SUMIF('BE F'!$D$5:$D$72,CLUBS!$B5,'BE F'!$X$5:$X$72)+SUMIF('BE H'!$D$5:$D$72,CLUBS!$B5,'BE H'!$X$5:$X$72)+SUMIF('MI F'!$D$5:$D$72,CLUBS!$B5,'MI F'!$X$5:$X$72)+SUMIF('MI H'!$D$5:$D$72,CLUBS!$B5,'MI H'!$X$5:$X$72)+SUMIF('CA F'!$D$5:$D$72,CLUBS!$B5,'CA F'!$X$5:$X$72)+SUMIF('CA H'!$D$5:$D$72,CLUBS!$B5,'CA H'!$X$5:$X$72)+SUMIF('JU F'!$D$5:$D$72,CLUBS!$B5,'JU F'!$X$5:$X$72)+SUMIF('JU H'!$D$5:$D$72,CLUBS!$B5,'JU H'!$X$5:$X$72)</f>
        <v>0</v>
      </c>
      <c r="W15" s="26">
        <f>COUNTIFS('MP F'!$D$5:$D$72,CLUBS!$B5,'MP F'!$Y$5:$Y$72,"&gt;0")+COUNTIFS('MP H'!$D$5:$D$72,CLUBS!$B5,'MP H'!$Y$5:$Y$72,"&gt;0")+COUNTIFS('PO F'!$D$5:$D$72,CLUBS!$B5,'PO F'!$Y$5:$Y$72,"&gt;0")+COUNTIFS('PO H'!$D$5:$D$72,CLUBS!$B5,'PO H'!$Y$5:$Y$72,"&gt;0")+COUNTIFS('PU F'!$D$5:$D$72,CLUBS!$B5,'PU F'!$Y$5:$Y$72,"&gt;0")+COUNTIFS('PU H'!$D$5:$D$72,CLUBS!$B5,'PU H'!$Y$5:$Y$72,"&gt;0")+COUNTIFS('BE F'!$D$5:$D$72,CLUBS!$B5,'BE F'!$Y$5:$Y$72,"&gt;0")+COUNTIFS('BE H'!$D$5:$D$72,CLUBS!$B5,'BE H'!$Y$5:$Y$72,"&gt;0")+COUNTIFS('MI F'!$D$5:$D$72,CLUBS!$B5,'MI F'!$Y$5:$Y$72,"&gt;0")+COUNTIFS('MI H'!$D$5:$D$72,CLUBS!$B5,'MI H'!$Y$5:$Y$72,"&gt;0")+COUNTIFS('CA F'!$D$5:$D$72,CLUBS!$B5,'CA F'!$Y$5:$Y$72,"&gt;0")+COUNTIFS('CA H'!$D$5:$D$72,CLUBS!$B5,'CA H'!$Y$5:$Y$72,"&gt;0")+COUNTIFS('JU F'!$D$5:$D$72,CLUBS!$B5,'JU F'!$Y$5:$Y$72,"&gt;0")+COUNTIFS('JU H'!$D$5:$D$72,CLUBS!$B5,'JU H'!$Y$5:$Y$72,"&gt;0")</f>
        <v>0</v>
      </c>
      <c r="X15" s="26">
        <f>SUMIF('MP F'!$D$5:$D$72,CLUBS!$B5,'MP F'!$Z$5:$Z$72)+SUMIF('MP H'!$D$5:$D$72,CLUBS!$B5,'MP H'!$Z$5:$Z$72)+SUMIF('PO F'!$D$5:$D$72,CLUBS!$B5,'PO F'!$Z$5:$Z$72)+SUMIF('PO H'!$D$5:$D$72,CLUBS!$B5,'PO H'!$Z$5:$Z$72)+SUMIF('PU F'!$D$5:$D$72,CLUBS!$B5,'PU F'!$Z$5:$Z$72)+SUMIF('PU H'!$D$5:$D$72,CLUBS!$B5,'PU H'!$Z$5:$Z$72)+SUMIF('BE F'!$D$5:$D$72,CLUBS!$B5,'BE F'!$Z$5:$Z$72)+SUMIF('BE H'!$D$5:$D$72,CLUBS!$B5,'BE H'!$Z$5:$Z$72)+SUMIF('MI F'!$D$5:$D$72,CLUBS!$B5,'MI F'!$Z$5:$Z$72)+SUMIF('MI H'!$D$5:$D$72,CLUBS!$B5,'MI H'!$Z$5:$Z$72)+SUMIF('CA F'!$D$5:$D$72,CLUBS!$B5,'CA F'!$Z$5:$Z$72)+SUMIF('CA H'!$D$5:$D$72,CLUBS!$B5,'CA H'!$Z$5:$Z$72)+SUMIF('JU F'!$D$5:$D$72,CLUBS!$B5,'JU F'!$Z$5:$Z$72)+SUMIF('JU H'!$D$5:$D$72,CLUBS!$B5,'JU H'!$Z$5:$Z$72)</f>
        <v>0</v>
      </c>
      <c r="Y15" s="26">
        <f>COUNTIFS('MP F'!$D$5:$D$72,CLUBS!$B5,'MP F'!$AA$5:$AA$72,"&gt;0")+COUNTIFS('MP H'!$D$5:$D$72,CLUBS!$B5,'MP H'!$AA$5:$AA$72,"&gt;0")+COUNTIFS('PO F'!$D$5:$D$72,CLUBS!$B5,'PO F'!$AA$5:$AA$72,"&gt;0")+COUNTIFS('PO H'!$D$5:$D$72,CLUBS!$B5,'PO H'!$AA$5:$AA$72,"&gt;0")+COUNTIFS('PU F'!$D$5:$D$72,CLUBS!$B5,'PU F'!$AA$5:$AA$72,"&gt;0")+COUNTIFS('PU H'!$D$5:$D$72,CLUBS!$B5,'PU H'!$AA$5:$AA$72,"&gt;0")+COUNTIFS('BE F'!$D$5:$D$72,CLUBS!$B5,'BE F'!$AA$5:$AA$72,"&gt;0")+COUNTIFS('BE H'!$D$5:$D$72,CLUBS!$B5,'BE H'!$AA$5:$AA$72,"&gt;0")+COUNTIFS('MI F'!$D$5:$D$72,CLUBS!$B5,'MI F'!$AA$5:$AA$72,"&gt;0")+COUNTIFS('MI H'!$D$5:$D$72,CLUBS!$B5,'MI H'!$AA$5:$AA$72,"&gt;0")+COUNTIFS('CA F'!$D$5:$D$72,CLUBS!$B5,'CA F'!$AA$5:$AA$72,"&gt;0")+COUNTIFS('CA H'!$D$5:$D$72,CLUBS!$B5,'CA H'!$AA$5:$AA$72,"&gt;0")+COUNTIFS('JU F'!$D$5:$D$72,CLUBS!$B5,'JU F'!$AA$5:$AA$72,"&gt;0")+COUNTIFS('JU H'!$D$5:$D$72,CLUBS!$B5,'JU H'!$AA$5:$AA$72,"&gt;0")</f>
        <v>0</v>
      </c>
      <c r="Z15" s="26">
        <f>SUMIF('MP F'!$D$5:$D$72,CLUBS!$B5,'MP F'!$AB$5:$AB$72)+SUMIF('MP H'!$D$5:$D$72,CLUBS!$B5,'MP H'!$AB$5:$AB$72)+SUMIF('PO F'!$D$5:$D$72,CLUBS!$B5,'PO F'!$AB$5:$AB$72)+SUMIF('PO H'!$D$5:$D$72,CLUBS!$B5,'PO H'!$AB$5:$AB$72)+SUMIF('PU F'!$D$5:$D$72,CLUBS!$B5,'PU F'!$AB$5:$AB$72)+SUMIF('PU H'!$D$5:$D$72,CLUBS!$B5,'PU H'!$AB$5:$AB$72)+SUMIF('BE F'!$D$5:$D$72,CLUBS!$B5,'BE F'!$AB$5:$AB$72)+SUMIF('BE H'!$D$5:$D$72,CLUBS!$B5,'BE H'!$AB$5:$AB$72)+SUMIF('MI F'!$D$5:$D$72,CLUBS!$B5,'MI F'!$AB$5:$AB$72)+SUMIF('MI H'!$D$5:$D$72,CLUBS!$B5,'MI H'!$AB$5:$AB$72)+SUMIF('CA F'!$D$5:$D$72,CLUBS!$B5,'CA F'!$AB$5:$AB$72)+SUMIF('CA H'!$D$5:$D$72,CLUBS!$B5,'CA H'!$AB$5:$AB$72)+SUMIF('JU F'!$D$5:$D$72,CLUBS!$B5,'JU F'!$AB$5:$AB$72)+SUMIF('JU H'!$D$5:$D$72,CLUBS!$B5,'JU H'!$AB$5:$AB$72)</f>
        <v>0</v>
      </c>
      <c r="AA15" s="26">
        <f>COUNTIFS('MP F'!$D$5:$D$72,CLUBS!$B5,'MP F'!$AC$5:$AC$72,"&gt;0")+COUNTIFS('MP H'!$D$5:$D$72,CLUBS!$B5,'MP H'!$AC$5:$AC$72,"&gt;0")+COUNTIFS('PO F'!$D$5:$D$72,CLUBS!$B5,'PO F'!$AC$5:$AC$72,"&gt;0")+COUNTIFS('PO H'!$D$5:$D$72,CLUBS!$B5,'PO H'!$AC$5:$AC$72,"&gt;0")+COUNTIFS('PU F'!$D$5:$D$72,CLUBS!$B5,'PU F'!$AC$5:$AC$72,"&gt;0")+COUNTIFS('PU H'!$D$5:$D$72,CLUBS!$B5,'PU H'!$AC$5:$AC$72,"&gt;0")+COUNTIFS('BE F'!$D$5:$D$72,CLUBS!$B5,'BE F'!$AC$5:$AC$72,"&gt;0")+COUNTIFS('BE H'!$D$5:$D$72,CLUBS!$B5,'BE H'!$AC$5:$AC$72,"&gt;0")+COUNTIFS('MI F'!$D$5:$D$72,CLUBS!$B5,'MI F'!$AC$5:$AC$72,"&gt;0")+COUNTIFS('MI H'!$D$5:$D$72,CLUBS!$B5,'MI H'!$AC$5:$AC$72,"&gt;0")+COUNTIFS('CA F'!$D$5:$D$72,CLUBS!$B5,'CA F'!$AC$5:$AC$72,"&gt;0")+COUNTIFS('CA H'!$D$5:$D$72,CLUBS!$B5,'CA H'!$AC$5:$AC$72,"&gt;0")+COUNTIFS('JU F'!$D$5:$D$72,CLUBS!$B5,'JU F'!$AC$5:$AC$72,"&gt;0")+COUNTIFS('JU H'!$D$5:$D$72,CLUBS!$B5,'JU H'!$AC$5:$AC$72,"&gt;0")</f>
        <v>0</v>
      </c>
      <c r="AB15" s="26">
        <f>SUMIF('MP F'!$D$5:$D$72,CLUBS!$B5,'MP F'!$AD$5:$AD$72)+SUMIF('MP H'!$D$5:$D$72,CLUBS!$B5,'MP H'!$AD$5:$AD$72)+SUMIF('PO F'!$D$5:$D$72,CLUBS!$B5,'PO F'!$AD$5:$AD$72)+SUMIF('PO H'!$D$5:$D$72,CLUBS!$B5,'PO H'!$AD$5:$AD$72)+SUMIF('PU F'!$D$5:$D$72,CLUBS!$B5,'PU F'!$AD$5:$AD$72)+SUMIF('PU H'!$D$5:$D$72,CLUBS!$B5,'PU H'!$AD$5:$AD$72)+SUMIF('BE F'!$D$5:$D$72,CLUBS!$B5,'BE F'!$AD$5:$AD$72)+SUMIF('BE H'!$D$5:$D$72,CLUBS!$B5,'BE H'!$AD$5:$AD$72)+SUMIF('MI F'!$D$5:$D$72,CLUBS!$B5,'MI F'!$AD$5:$AD$72)+SUMIF('MI H'!$D$5:$D$72,CLUBS!$B5,'MI H'!$AD$5:$AD$72)+SUMIF('CA F'!$D$5:$D$72,CLUBS!$B5,'CA F'!$AD$5:$AD$72)+SUMIF('CA H'!$D$5:$D$72,CLUBS!$B5,'CA H'!$AD$5:$AD$72)+SUMIF('JU F'!$D$5:$D$72,CLUBS!$B5,'JU F'!$AD$5:$AD$72)+SUMIF('JU H'!$D$5:$D$72,CLUBS!$B5,'JU H'!$AD$5:$AD$72)</f>
        <v>0</v>
      </c>
      <c r="AC15" s="26">
        <f>COUNTIFS('MP F'!$D$5:$D$72,CLUBS!$B5,'MP F'!$AE$5:$AE$72,"&gt;0")+COUNTIFS('MP H'!$D$5:$D$72,CLUBS!$B5,'MP H'!$AE$5:$AE$72,"&gt;0")+COUNTIFS('PO F'!$D$5:$D$72,CLUBS!$B5,'PO F'!$AE$5:$AE$72,"&gt;0")+COUNTIFS('PO H'!$D$5:$D$72,CLUBS!$B5,'PO H'!$AE$5:$AE$72,"&gt;0")+COUNTIFS('PU F'!$D$5:$D$72,CLUBS!$B5,'PU F'!$AE$5:$AE$72,"&gt;0")+COUNTIFS('PU H'!$D$5:$D$72,CLUBS!$B5,'PU H'!$AE$5:$AE$72,"&gt;0")+COUNTIFS('BE F'!$D$5:$D$72,CLUBS!$B5,'BE F'!$AE$5:$AE$72,"&gt;0")+COUNTIFS('BE H'!$D$5:$D$72,CLUBS!$B5,'BE H'!$AE$5:$AE$72,"&gt;0")+COUNTIFS('MI F'!$D$5:$D$72,CLUBS!$B5,'MI F'!$AE$5:$AE$72,"&gt;0")+COUNTIFS('MI H'!$D$5:$D$72,CLUBS!$B5,'MI H'!$AE$5:$AE$72,"&gt;0")+COUNTIFS('CA F'!$D$5:$D$72,CLUBS!$B5,'CA F'!$AE$5:$AE$72,"&gt;0")+COUNTIFS('CA H'!$D$5:$D$72,CLUBS!$B5,'CA H'!$AE$5:$AE$72,"&gt;0")+COUNTIFS('JU F'!$D$5:$D$72,CLUBS!$B5,'JU F'!$AE$5:$AE$72,"&gt;0")+COUNTIFS('JU H'!$D$5:$D$72,CLUBS!$B5,'JU H'!$AE$5:$AE$72,"&gt;0")</f>
        <v>0</v>
      </c>
      <c r="AD15" s="26">
        <f>SUMIF('MP F'!$D$5:$D$72,CLUBS!$B5,'MP F'!$AF$5:$AF$72)+SUMIF('MP H'!$D$5:$D$72,CLUBS!$B5,'MP H'!$AF$5:$AF$72)+SUMIF('PO F'!$D$5:$D$72,CLUBS!$B5,'PO F'!$AF$5:$AF$72)+SUMIF('PO H'!$D$5:$D$72,CLUBS!$B5,'PO H'!$AF$5:$AF$72)+SUMIF('PU F'!$D$5:$D$72,CLUBS!$B5,'PU F'!$AF$5:$AF$72)+SUMIF('PU H'!$D$5:$D$72,CLUBS!$B5,'PU H'!$AF$5:$AF$72)+SUMIF('BE F'!$D$5:$D$72,CLUBS!$B5,'BE F'!$AF$5:$AF$72)+SUMIF('BE H'!$D$5:$D$72,CLUBS!$B5,'BE H'!$AF$5:$AF$72)+SUMIF('MI F'!$D$5:$D$72,CLUBS!$B5,'MI F'!$AF$5:$AF$72)+SUMIF('MI H'!$D$5:$D$72,CLUBS!$B5,'MI H'!$AF$5:$AF$72)+SUMIF('CA F'!$D$5:$D$72,CLUBS!$B5,'CA F'!$AF$5:$AF$72)+SUMIF('CA H'!$D$5:$D$72,CLUBS!$B5,'CA H'!$AF$5:$AF$72)+SUMIF('JU F'!$D$5:$D$72,CLUBS!$B5,'JU F'!$AF$5:$AF$72)+SUMIF('JU H'!$D$5:$D$72,CLUBS!$B5,'JU H'!$AF$5:$AF$72)</f>
        <v>0</v>
      </c>
      <c r="AE15" s="26">
        <f>COUNTIFS('MP F'!$D$5:$D$72,CLUBS!$B5,'MP F'!$AG$5:$AG$72,"&gt;0")+COUNTIFS('MP H'!$D$5:$D$72,CLUBS!$B5,'MP H'!$AG$5:$AG$72,"&gt;0")+COUNTIFS('PO F'!$D$5:$D$72,CLUBS!$B5,'PO F'!$AG$5:$AG$72,"&gt;0")+COUNTIFS('PO H'!$D$5:$D$72,CLUBS!$B5,'PO H'!$AG$5:$AG$72,"&gt;0")+COUNTIFS('PU F'!$D$5:$D$72,CLUBS!$B5,'PU F'!$AG$5:$AG$72,"&gt;0")+COUNTIFS('PU H'!$D$5:$D$72,CLUBS!$B5,'PU H'!$AG$5:$AG$72,"&gt;0")+COUNTIFS('BE F'!$D$5:$D$72,CLUBS!$B5,'BE F'!$AG$5:$AG$72,"&gt;0")+COUNTIFS('BE H'!$D$5:$D$72,CLUBS!$B5,'BE H'!$AG$5:$AG$72,"&gt;0")+COUNTIFS('MI F'!$D$5:$D$72,CLUBS!$B5,'MI F'!$AG$5:$AG$72,"&gt;0")+COUNTIFS('MI H'!$D$5:$D$72,CLUBS!$B5,'MI H'!$AG$5:$AG$72,"&gt;0")+COUNTIFS('CA F'!$D$5:$D$72,CLUBS!$B5,'CA F'!$AG$5:$AG$72,"&gt;0")+COUNTIFS('CA H'!$D$5:$D$72,CLUBS!$B5,'CA H'!$AG$5:$AG$72,"&gt;0")+COUNTIFS('JU F'!$D$5:$D$72,CLUBS!$B5,'JU F'!$AG$5:$AG$72,"&gt;0")+COUNTIFS('JU H'!$D$5:$D$72,CLUBS!$B5,'JU H'!$AG$5:$AG$72,"&gt;0")</f>
        <v>0</v>
      </c>
      <c r="AF15" s="26">
        <f>SUMIF('MP F'!$D$5:$D$72,CLUBS!$B5,'MP F'!$AH$5:$AH$72)+SUMIF('MP H'!$D$5:$D$72,CLUBS!$B5,'MP H'!$AH$5:$AH$72)+SUMIF('PO F'!$D$5:$D$72,CLUBS!$B5,'PO F'!$AH$5:$AH$72)+SUMIF('PO H'!$D$5:$D$72,CLUBS!$B5,'PO H'!$AH$5:$AH$72)+SUMIF('PU F'!$D$5:$D$72,CLUBS!$B5,'PU F'!$AH$5:$AH$72)+SUMIF('PU H'!$D$5:$D$72,CLUBS!$B5,'PU H'!$AH$5:$AH$72)+SUMIF('BE F'!$D$5:$D$72,CLUBS!$B5,'BE F'!$AH$5:$AH$72)+SUMIF('BE H'!$D$5:$D$72,CLUBS!$B5,'BE H'!$AH$5:$AH$72)+SUMIF('MI F'!$D$5:$D$72,CLUBS!$B5,'MI F'!$AH$5:$AH$72)+SUMIF('MI H'!$D$5:$D$72,CLUBS!$B5,'MI H'!$AH$5:$AH$72)+SUMIF('CA F'!$D$5:$D$72,CLUBS!$B5,'CA F'!$AH$5:$AH$72)+SUMIF('CA H'!$D$5:$D$72,CLUBS!$B5,'CA H'!$AH$5:$AH$72)+SUMIF('JU F'!$D$5:$D$72,CLUBS!$B5,'JU F'!$AH$5:$AH$72)+SUMIF('JU H'!$D$5:$D$72,CLUBS!$B5,'JU H'!$AH$5:$AH$72)</f>
        <v>0</v>
      </c>
      <c r="AG15" s="16">
        <f t="shared" si="1"/>
        <v>10</v>
      </c>
      <c r="AH15" s="28">
        <f t="shared" si="2"/>
        <v>712.5</v>
      </c>
      <c r="AI15" s="29">
        <f t="shared" si="3"/>
        <v>71.25</v>
      </c>
      <c r="AJ15" s="14">
        <f>COUNTIF('Licenciés Jeunes 2023'!F:F,CLUBS!B5)</f>
        <v>14</v>
      </c>
      <c r="AK15" s="27">
        <f t="shared" si="4"/>
        <v>50.892857142857146</v>
      </c>
    </row>
    <row r="16" spans="1:37" ht="13.5">
      <c r="A16" s="34">
        <f t="shared" si="0"/>
        <v>2</v>
      </c>
      <c r="B16" s="62" t="s">
        <v>44</v>
      </c>
      <c r="C16" s="14">
        <f>COUNTIFS('MP F'!$D$5:$D$72,CLUBS!$B6,'MP F'!$E$5:$E$72,"&gt;0")+COUNTIFS('MP H'!$D$5:$D$72,CLUBS!$B6,'MP H'!$E$5:$E$72,"&gt;0")+COUNTIFS('PO F'!$D$5:$D$72,CLUBS!$B6,'PO F'!$E$5:$E$72,"&gt;0")+COUNTIFS('PO H'!$D$5:$D$72,CLUBS!$B6,'PO H'!$E$5:$E$72,"&gt;0")+COUNTIFS('PU F'!$D$5:$D$72,CLUBS!$B6,'PU F'!$E$5:$E$72,"&gt;0")+COUNTIFS('PU H'!$D$5:$D$72,CLUBS!$B6,'PU H'!$E$5:$E$72,"&gt;0")+COUNTIFS('BE F'!$D$5:$D$72,CLUBS!$B6,'BE F'!$E$5:$E$72,"&gt;0")+COUNTIFS('BE H'!$D$5:$D$72,CLUBS!$B6,'BE H'!$E$5:$E$72,"&gt;0")+COUNTIFS('MI F'!$D$5:$D$72,CLUBS!$B6,'MI F'!$E$5:$E$72,"&gt;0")+COUNTIFS('MI H'!$D$5:$D$72,CLUBS!$B6,'MI H'!$E$5:$E$72,"&gt;0")+COUNTIFS('CA F'!$D$5:$D$72,CLUBS!$B6,'CA F'!$E$5:$E$72,"&gt;0")+COUNTIFS('CA H'!$D$5:$D$72,CLUBS!$B6,'CA H'!$E$5:$E$72,"&gt;0")+COUNTIFS('JU F'!$D$5:$D$72,CLUBS!$B6,'JU F'!$E$5:$E$72,"&gt;0")+COUNTIFS('JU H'!$D$5:$D$72,CLUBS!$B6,'JU H'!$E$5:$E$72,"&gt;0")</f>
        <v>27</v>
      </c>
      <c r="D16" s="27">
        <f>SUMIF('MP F'!$D$5:$D$72,CLUBS!$B6,'MP F'!$F$5:$F$72)+SUMIF('MP H'!$D$5:$D$72,CLUBS!$B6,'MP H'!$F$5:$F$72)+SUMIF('PO F'!$D$5:$D$72,CLUBS!$B6,'PO F'!$F$5:$F$72)+SUMIF('PO H'!$D$5:$D$72,CLUBS!$B6,'PO H'!$F$5:$F$72)+SUMIF('PU F'!$D$5:$D$72,CLUBS!$B6,'PU F'!$F$5:$F$72)+SUMIF('PU H'!$D$5:$D$72,CLUBS!$B6,'PU H'!$F$5:$F$72)+SUMIF('BE F'!$D$5:$D$72,CLUBS!$B6,'BE F'!$F$5:$F$72)+SUMIF('BE H'!$D$5:$D$72,CLUBS!$B6,'BE H'!$F$5:$F$72)+SUMIF('MI F'!$D$5:$D$72,CLUBS!$B6,'MI F'!$F$5:$F$72)+SUMIF('MI H'!$D$5:$D$72,CLUBS!$B6,'MI H'!$F$5:$F$72)+SUMIF('CA F'!$D$5:$D$72,CLUBS!$B6,'CA F'!$F$5:$F$72)+SUMIF('CA H'!$D$5:$D$72,CLUBS!$B6,'CA H'!$F$5:$F$72)+SUMIF('JU F'!$D$5:$D$72,CLUBS!$B6,'JU F'!$F$5:$F$72)+SUMIF('JU H'!$D$5:$D$72,CLUBS!$B6,'JU H'!$F$5:$F$72)</f>
        <v>2816</v>
      </c>
      <c r="E16" s="38">
        <f>COUNTIFS('MP F'!$D$5:$D$72,CLUBS!$B6,'MP F'!$G$5:$G$72,"&gt;0")+COUNTIFS('MP H'!$D$5:$D$72,CLUBS!$B6,'MP H'!$G$5:$G$72,"&gt;0")+COUNTIFS('PO F'!$D$5:$D$72,CLUBS!$B6,'PO F'!$G$5:$G$72,"&gt;0")+COUNTIFS('PO H'!$D$5:$D$72,CLUBS!$B6,'PO H'!$G$5:$G$72,"&gt;0")+COUNTIFS('PU F'!$D$5:$D$72,CLUBS!$B6,'PU F'!$G$5:$G$72,"&gt;0")+COUNTIFS('PU H'!$D$5:$D$72,CLUBS!$B6,'PU H'!$G$5:$G$72,"&gt;0")+COUNTIFS('BE F'!$D$5:$D$72,CLUBS!$B6,'BE F'!$G$5:$G$72,"&gt;0")+COUNTIFS('BE H'!$D$5:$D$72,CLUBS!$B6,'BE H'!$G$5:$G$72,"&gt;0")+COUNTIFS('MI F'!$D$5:$D$72,CLUBS!$B6,'MI F'!$G$5:$G$72,"&gt;0")+COUNTIFS('MI H'!$D$5:$D$72,CLUBS!$B6,'MI H'!$G$5:$G$72,"&gt;0")+COUNTIFS('CA F'!$D$5:$D$72,CLUBS!$B6,'CA F'!$G$5:$G$72,"&gt;0")+COUNTIFS('CA H'!$D$5:$D$72,CLUBS!$B6,'CA H'!$G$5:$G$72,"&gt;0")+COUNTIFS('JU F'!$D$5:$D$72,CLUBS!$B6,'JU F'!$G$5:$G$72,"&gt;0")+COUNTIFS('JU H'!$D$5:$D$72,CLUBS!$B6,'JU H'!$G$5:$G$72,"&gt;0")</f>
        <v>30</v>
      </c>
      <c r="F16" s="58">
        <f>SUMIF('MP F'!$D$5:$D$72,CLUBS!$B6,'MP F'!$H$5:$H$72)+SUMIF('MP H'!$D$5:$D$72,CLUBS!$B6,'MP H'!$H$5:$H$72)+SUMIF('PO F'!$D$5:$D$72,CLUBS!$B6,'PO F'!$H$5:$H$72)+SUMIF('PO H'!$D$5:$D$72,CLUBS!$B6,'PO H'!$H$5:$H$72)+SUMIF('PU F'!$D$5:$D$72,CLUBS!$B6,'PU F'!$H$5:$H$72)+SUMIF('PU H'!$D$5:$D$72,CLUBS!$B6,'PU H'!$H$5:$H$72)+SUMIF('BE F'!$D$5:$D$72,CLUBS!$B6,'BE F'!$H$5:$H$72)+SUMIF('BE H'!$D$5:$D$72,CLUBS!$B6,'BE H'!$H$5:$H$72)+SUMIF('MI F'!$D$5:$D$72,CLUBS!$B6,'MI F'!$H$5:$H$72)+SUMIF('MI H'!$D$5:$D$72,CLUBS!$B6,'MI H'!$H$5:$H$72)+SUMIF('CA F'!$D$5:$D$72,CLUBS!$B6,'CA F'!$H$5:$H$72)+SUMIF('CA H'!$D$5:$D$72,CLUBS!$B6,'CA H'!$H$5:$H$72)+SUMIF('JU F'!$D$5:$D$72,CLUBS!$B6,'JU F'!$H$5:$H$72)+SUMIF('JU H'!$D$5:$D$72,CLUBS!$B6,'JU H'!$H$5:$H$72)</f>
        <v>1759.5</v>
      </c>
      <c r="G16" s="14">
        <f>COUNTIFS('MP F'!$D$5:$D$72,CLUBS!$B6,'MP F'!$I$5:$I$72,"&gt;0")+COUNTIFS('MP H'!$D$5:$D$72,CLUBS!$B6,'MP H'!$I$5:$I$72,"&gt;0")+COUNTIFS('PO F'!$D$5:$D$72,CLUBS!$B6,'PO F'!$I$5:$I$72,"&gt;0")+COUNTIFS('PO H'!$D$5:$D$72,CLUBS!$B6,'PO H'!$I$5:$I$72,"&gt;0")+COUNTIFS('PU F'!$D$5:$D$72,CLUBS!$B6,'PU F'!$I$5:$I$72,"&gt;0")+COUNTIFS('PU H'!$D$5:$D$72,CLUBS!$B6,'PU H'!$I$5:$I$72,"&gt;0")+COUNTIFS('BE F'!$D$5:$D$72,CLUBS!$B6,'BE F'!$I$5:$I$72,"&gt;0")+COUNTIFS('BE H'!$D$5:$D$72,CLUBS!$B6,'BE H'!$I$5:$I$72,"&gt;0")+COUNTIFS('MI F'!$D$5:$D$72,CLUBS!$B6,'MI F'!$I$5:$I$72,"&gt;0")+COUNTIFS('MI H'!$D$5:$D$72,CLUBS!$B6,'MI H'!$I$5:$I$72,"&gt;0")+COUNTIFS('CA F'!$D$5:$D$72,CLUBS!$B6,'CA F'!$I$5:$I$72,"&gt;0")+COUNTIFS('CA H'!$D$5:$D$72,CLUBS!$B6,'CA H'!$I$5:$I$72,"&gt;0")+COUNTIFS('JU F'!$D$5:$D$72,CLUBS!$B6,'JU F'!$I$5:$I$72,"&gt;0")+COUNTIFS('JU H'!$D$5:$D$72,CLUBS!$B6,'JU H'!$I$5:$I$72,"&gt;0")</f>
        <v>0</v>
      </c>
      <c r="H16" s="26">
        <f>SUMIF('MP F'!$D$5:$D$72,CLUBS!$B6,'MP F'!$J$5:$J$72)+SUMIF('MP H'!$D$5:$D$72,CLUBS!$B6,'MP H'!$J$5:$J$72)+SUMIF('PO F'!$D$5:$D$72,CLUBS!$B6,'PO F'!$J$5:$J$72)+SUMIF('PO H'!$D$5:$D$72,CLUBS!$B6,'PO H'!$J$5:$J$72)+SUMIF('PU F'!$D$5:$D$72,CLUBS!$B6,'PU F'!$J$5:$J$72)+SUMIF('PU H'!$D$5:$D$72,CLUBS!$B6,'PU H'!$J$5:$J$72)+SUMIF('BE F'!$D$5:$D$72,CLUBS!$B6,'BE F'!$J$5:$J$72)+SUMIF('BE H'!$D$5:$D$72,CLUBS!$B6,'BE H'!$J$5:$J$72)+SUMIF('MI F'!$D$5:$D$72,CLUBS!$B6,'MI F'!$J$5:$J$72)+SUMIF('MI H'!$D$5:$D$72,CLUBS!$B6,'MI H'!$J$5:$J$72)+SUMIF('CA F'!$D$5:$D$72,CLUBS!$B6,'CA F'!$J$5:$J$72)+SUMIF('CA H'!$D$5:$D$72,CLUBS!$B6,'CA H'!$J$5:$J$72)+SUMIF('JU F'!$D$5:$D$72,CLUBS!$B6,'JU F'!$J$5:$J$72)+SUMIF('JU H'!$D$5:$D$72,CLUBS!$B6,'JU H'!$J$5:$J$72)</f>
        <v>0</v>
      </c>
      <c r="I16" s="38">
        <f>COUNTIFS('MP F'!$D$5:$D$72,CLUBS!$B6,'MP F'!$K$5:$K$72,"&gt;0")+COUNTIFS('MP H'!$D$5:$D$72,CLUBS!$B6,'MP H'!$K$5:$K$72,"&gt;0")+COUNTIFS('PO F'!$D$5:$D$72,CLUBS!$B6,'PO F'!$K$5:$K$72,"&gt;0")+COUNTIFS('PO H'!$D$5:$D$72,CLUBS!$B6,'PO H'!$K$5:$K$72,"&gt;0")+COUNTIFS('PU F'!$D$5:$D$72,CLUBS!$B6,'PU F'!$K$5:$K$72,"&gt;0")+COUNTIFS('PU H'!$D$5:$D$72,CLUBS!$B6,'PU H'!$K$5:$K$72,"&gt;0")+COUNTIFS('BE F'!$D$5:$D$72,CLUBS!$B6,'BE F'!$K$5:$K$72,"&gt;0")+COUNTIFS('BE H'!$D$5:$D$72,CLUBS!$B6,'BE H'!$K$5:$K$72,"&gt;0")+COUNTIFS('MI F'!$D$5:$D$72,CLUBS!$B6,'MI F'!$K$5:$K$72,"&gt;0")+COUNTIFS('MI H'!$D$5:$D$72,CLUBS!$B6,'MI H'!$K$5:$K$72,"&gt;0")+COUNTIFS('CA F'!$D$5:$D$72,CLUBS!$B6,'CA F'!$K$5:$K$72,"&gt;0")+COUNTIFS('CA H'!$D$5:$D$72,CLUBS!$B6,'CA H'!$K$5:$K$72,"&gt;0")+COUNTIFS('JU F'!$D$5:$D$72,CLUBS!$B6,'JU F'!$K$5:$K$72,"&gt;0")+COUNTIFS('JU H'!$D$5:$D$72,CLUBS!$B6,'JU H'!$K$5:$K$72,"&gt;0")</f>
        <v>0</v>
      </c>
      <c r="J16" s="38">
        <f>SUMIF('MP F'!$D$5:$D$72,CLUBS!$B6,'MP F'!$L$5:$L$72)+SUMIF('MP H'!$D$5:$D$72,CLUBS!$B6,'MP H'!$L$5:$L$72)+SUMIF('PO F'!$D$5:$D$72,CLUBS!$B6,'PO F'!$L$5:$L$72)+SUMIF('PO H'!$D$5:$D$72,CLUBS!$B6,'PO H'!$L$5:$L$72)+SUMIF('PU F'!$D$5:$D$72,CLUBS!$B6,'PU F'!$L$5:$L$72)+SUMIF('PU H'!$D$5:$D$72,CLUBS!$B6,'PU H'!$L$5:$L$72)+SUMIF('BE F'!$D$5:$D$72,CLUBS!$B6,'BE F'!$L$5:$L$72)+SUMIF('BE H'!$D$5:$D$72,CLUBS!$B6,'BE H'!$L$5:$L$72)+SUMIF('MI F'!$D$5:$D$72,CLUBS!$B6,'MI F'!$L$5:$L$72)+SUMIF('MI H'!$D$5:$D$72,CLUBS!$B6,'MI H'!$L$5:$L$72)+SUMIF('CA F'!$D$5:$D$72,CLUBS!$B6,'CA F'!$L$5:$L$72)+SUMIF('CA H'!$D$5:$D$72,CLUBS!$B6,'CA H'!$L$5:$L$72)+SUMIF('JU F'!$D$5:$D$72,CLUBS!$B6,'JU F'!$L$5:$L$72)+SUMIF('JU H'!$D$5:$D$72,CLUBS!$B6,'JU H'!$L$5:$L$72)</f>
        <v>0</v>
      </c>
      <c r="K16" s="26">
        <f>COUNTIFS('MP F'!$D$5:$D$72,CLUBS!$B6,'MP F'!$M$5:$M$72,"&gt;0")+COUNTIFS('MP H'!$D$5:$D$72,CLUBS!$B6,'MP H'!$M$5:$M$72,"&gt;0")+COUNTIFS('PO F'!$D$5:$D$72,CLUBS!$B6,'PO F'!$M$5:$M$72,"&gt;0")+COUNTIFS('PO H'!$D$5:$D$72,CLUBS!$B6,'PO H'!$M$5:$M$72,"&gt;0")+COUNTIFS('PU F'!$D$5:$D$72,CLUBS!$B6,'PU F'!$M$5:$M$72,"&gt;0")+COUNTIFS('PU H'!$D$5:$D$72,CLUBS!$B6,'PU H'!$M$5:$M$72,"&gt;0")+COUNTIFS('BE F'!$D$5:$D$72,CLUBS!$B6,'BE F'!$M$5:$M$72,"&gt;0")+COUNTIFS('BE H'!$D$5:$D$72,CLUBS!$B6,'BE H'!$M$5:$M$72,"&gt;0")+COUNTIFS('MI F'!$D$5:$D$72,CLUBS!$B6,'MI F'!$M$5:$M$72,"&gt;0")+COUNTIFS('MI H'!$D$5:$D$72,CLUBS!$B6,'MI H'!$M$5:$M$72,"&gt;0")+COUNTIFS('CA F'!$D$5:$D$72,CLUBS!$B6,'CA F'!$M$5:$M$72,"&gt;0")+COUNTIFS('CA H'!$D$5:$D$72,CLUBS!$B6,'CA H'!$M$5:$M$72,"&gt;0")+COUNTIFS('JU F'!$D$5:$D$72,CLUBS!$B6,'JU F'!$M$5:$M$72,"&gt;0")+COUNTIFS('JU H'!$D$5:$D$72,CLUBS!$B6,'JU H'!$M$5:$M$72,"&gt;0")</f>
        <v>0</v>
      </c>
      <c r="L16" s="26">
        <f>SUMIF('MP F'!$D$5:$D$72,CLUBS!$B6,'MP F'!$N$5:$N$72)+SUMIF('MP H'!$D$5:$D$72,CLUBS!$B6,'MP H'!$N$5:$N$72)+SUMIF('PO F'!$D$5:$D$72,CLUBS!$B6,'PO F'!$N$5:$N$72)+SUMIF('PO H'!$D$5:$D$72,CLUBS!$B6,'PO H'!$N$5:$N$72)+SUMIF('PU F'!$D$5:$D$72,CLUBS!$B6,'PU F'!$N$5:$N$72)+SUMIF('PU H'!$D$5:$D$72,CLUBS!$B6,'PU H'!$N$5:$N$72)+SUMIF('BE F'!$D$5:$D$72,CLUBS!$B6,'BE F'!$N$5:$N$72)+SUMIF('BE H'!$D$5:$D$72,CLUBS!$B6,'BE H'!$N$5:$N$72)+SUMIF('MI F'!$D$5:$D$72,CLUBS!$B6,'MI F'!$N$5:$N$72)+SUMIF('MI H'!$D$5:$D$72,CLUBS!$B6,'MI H'!$N$5:$N$72)+SUMIF('CA F'!$D$5:$D$72,CLUBS!$B6,'CA F'!$N$5:$N$72)+SUMIF('CA H'!$D$5:$D$72,CLUBS!$B6,'CA H'!$N$5:$N$72)+SUMIF('JU F'!$D$5:$D$72,CLUBS!$B6,'JU F'!$N$5:$N$72)+SUMIF('JU H'!$D$5:$D$72,CLUBS!$B6,'JU H'!$N$5:$N$72)</f>
        <v>0</v>
      </c>
      <c r="M16" s="26">
        <f>COUNTIFS('MP F'!$D$5:$D$72,CLUBS!$B6,'MP F'!$O$5:$O$72,"&gt;0")+COUNTIFS('MP H'!$D$5:$D$72,CLUBS!$B6,'MP H'!$O$5:$O$72,"&gt;0")+COUNTIFS('PO F'!$D$5:$D$72,CLUBS!$B6,'PO F'!$O$5:$O$72,"&gt;0")+COUNTIFS('PO H'!$D$5:$D$72,CLUBS!$B6,'PO H'!$O$5:$O$72,"&gt;0")+COUNTIFS('PU F'!$D$5:$D$72,CLUBS!$B6,'PU F'!$O$5:$O$72,"&gt;0")+COUNTIFS('PU H'!$D$5:$D$72,CLUBS!$B6,'PU H'!$O$5:$O$72,"&gt;0")+COUNTIFS('BE F'!$D$5:$D$72,CLUBS!$B6,'BE F'!$O$5:$O$72,"&gt;0")+COUNTIFS('BE H'!$D$5:$D$72,CLUBS!$B6,'BE H'!$O$5:$O$72,"&gt;0")+COUNTIFS('MI F'!$D$5:$D$72,CLUBS!$B6,'MI F'!$O$5:$O$72,"&gt;0")+COUNTIFS('MI H'!$D$5:$D$72,CLUBS!$B6,'MI H'!$O$5:$O$72,"&gt;0")+COUNTIFS('CA F'!$D$5:$D$72,CLUBS!$B6,'CA F'!$O$5:$O$72,"&gt;0")+COUNTIFS('CA H'!$D$5:$D$72,CLUBS!$B6,'CA H'!$O$5:$O$72,"&gt;0")+COUNTIFS('JU F'!$D$5:$D$72,CLUBS!$B6,'JU F'!$O$5:$O$72,"&gt;0")+COUNTIFS('JU H'!$D$5:$D$72,CLUBS!$B6,'JU H'!$O$5:$O$72,"&gt;0")</f>
        <v>0</v>
      </c>
      <c r="N16" s="26">
        <f>SUMIF('MP F'!$D$5:$D$72,CLUBS!$B6,'MP F'!$P$5:$P$72)+SUMIF('MP H'!$D$5:$D$72,CLUBS!$B6,'MP H'!$P$5:$P$72)+SUMIF('PO F'!$D$5:$D$72,CLUBS!$B6,'PO F'!$P$5:$P$72)+SUMIF('PO H'!$D$5:$D$72,CLUBS!$B6,'PO H'!$P$5:$P$72)+SUMIF('PU F'!$D$5:$D$72,CLUBS!$B6,'PU F'!$P$5:$P$72)+SUMIF('PU H'!$D$5:$D$72,CLUBS!$B6,'PU H'!$P$5:$P$72)+SUMIF('BE F'!$D$5:$D$72,CLUBS!$B6,'BE F'!$P$5:$P$72)+SUMIF('BE H'!$D$5:$D$72,CLUBS!$B6,'BE H'!$P$5:$P$72)+SUMIF('MI F'!$D$5:$D$72,CLUBS!$B6,'MI F'!$P$5:$P$72)+SUMIF('MI H'!$D$5:$D$72,CLUBS!$B6,'MI H'!$P$5:$P$72)+SUMIF('CA F'!$D$5:$D$72,CLUBS!$B6,'CA F'!$P$5:$P$72)+SUMIF('CA H'!$D$5:$D$72,CLUBS!$B6,'CA H'!$P$5:$P$72)+SUMIF('JU F'!$D$5:$D$72,CLUBS!$B6,'JU F'!$P$5:$P$72)+SUMIF('JU H'!$D$5:$D$72,CLUBS!$B6,'JU H'!$P$5:$P$72)</f>
        <v>0</v>
      </c>
      <c r="O16" s="26">
        <f>COUNTIFS('MP F'!$D$5:$D$72,CLUBS!$B6,'MP F'!$Q$5:$Q$72,"&gt;0")+COUNTIFS('MP H'!$D$5:$D$72,CLUBS!$B6,'MP H'!$Q$5:$Q$72,"&gt;0")+COUNTIFS('PO F'!$D$5:$D$72,CLUBS!$B6,'PO F'!$Q$5:$Q$72,"&gt;0")+COUNTIFS('PO H'!$D$5:$D$72,CLUBS!$B6,'PO H'!$Q$5:$Q$72,"&gt;0")+COUNTIFS('PU F'!$D$5:$D$72,CLUBS!$B6,'PU F'!$Q$5:$Q$72,"&gt;0")+COUNTIFS('PU H'!$D$5:$D$72,CLUBS!$B6,'PU H'!$Q$5:$Q$72,"&gt;0")+COUNTIFS('BE F'!$D$5:$D$72,CLUBS!$B6,'BE F'!$Q$5:$Q$72,"&gt;0")+COUNTIFS('BE H'!$D$5:$D$72,CLUBS!$B6,'BE H'!$Q$5:$Q$72,"&gt;0")+COUNTIFS('MI F'!$D$5:$D$72,CLUBS!$B6,'MI F'!$Q$5:$Q$72,"&gt;0")+COUNTIFS('MI H'!$D$5:$D$72,CLUBS!$B6,'MI H'!$Q$5:$Q$72,"&gt;0")+COUNTIFS('CA F'!$D$5:$D$72,CLUBS!$B6,'CA F'!$Q$5:$Q$72,"&gt;0")+COUNTIFS('CA H'!$D$5:$D$72,CLUBS!$B6,'CA H'!$Q$5:$Q$72,"&gt;0")+COUNTIFS('JU F'!$D$5:$D$72,CLUBS!$B6,'JU F'!$Q$5:$Q$72,"&gt;0")+COUNTIFS('JU H'!$D$5:$D$72,CLUBS!$B6,'JU H'!$Q$5:$Q$72,"&gt;0")</f>
        <v>0</v>
      </c>
      <c r="P16" s="26">
        <f>SUMIF('MP F'!$D$5:$D$72,CLUBS!$B6,'MP F'!$R$5:$R$72)+SUMIF('MP H'!$D$5:$D$72,CLUBS!$B6,'MP H'!$R$5:$R$72)+SUMIF('PO F'!$D$5:$D$72,CLUBS!$B6,'PO F'!$R$5:$R$72)+SUMIF('PO H'!$D$5:$D$72,CLUBS!$B6,'PO H'!$R$5:$R$72)+SUMIF('PU F'!$D$5:$D$72,CLUBS!$B6,'PU F'!$R$5:$R$72)+SUMIF('PU H'!$D$5:$D$72,CLUBS!$B6,'PU H'!$R$5:$R$72)+SUMIF('BE F'!$D$5:$D$72,CLUBS!$B6,'BE F'!$R$5:$R$72)+SUMIF('BE H'!$D$5:$D$72,CLUBS!$B6,'BE H'!$R$5:$R$72)+SUMIF('MI F'!$D$5:$D$72,CLUBS!$B6,'MI F'!$R$5:$R$72)+SUMIF('MI H'!$D$5:$D$72,CLUBS!$B6,'MI H'!$R$5:$R$72)+SUMIF('CA F'!$D$5:$D$72,CLUBS!$B6,'CA F'!$R$5:$R$72)+SUMIF('CA H'!$D$5:$D$72,CLUBS!$B6,'CA H'!$R$5:$R$72)+SUMIF('JU F'!$D$5:$D$72,CLUBS!$B6,'JU F'!$R$5:$R$72)+SUMIF('JU H'!$D$5:$D$72,CLUBS!$B6,'JU H'!$R$5:$R$72)</f>
        <v>0</v>
      </c>
      <c r="Q16" s="26">
        <f>COUNTIFS('MP F'!$D$5:$D$72,CLUBS!$B6,'MP F'!$S$5:$S$72,"&gt;0")+COUNTIFS('MP H'!$D$5:$D$72,CLUBS!$B6,'MP H'!$S$5:$S$72,"&gt;0")+COUNTIFS('PO F'!$D$5:$D$72,CLUBS!$B6,'PO F'!$S$5:$S$72,"&gt;0")+COUNTIFS('PO H'!$D$5:$D$72,CLUBS!$B6,'PO H'!$S$5:$S$72,"&gt;0")+COUNTIFS('PU F'!$D$5:$D$72,CLUBS!$B6,'PU F'!$S$5:$S$72,"&gt;0")+COUNTIFS('PU H'!$D$5:$D$72,CLUBS!$B6,'PU H'!$S$5:$S$72,"&gt;0")+COUNTIFS('BE F'!$D$5:$D$72,CLUBS!$B6,'BE F'!$S$5:$S$72,"&gt;0")+COUNTIFS('BE H'!$D$5:$D$72,CLUBS!$B6,'BE H'!$S$5:$S$72,"&gt;0")+COUNTIFS('MI F'!$D$5:$D$72,CLUBS!$B6,'MI F'!$S$5:$S$72,"&gt;0")+COUNTIFS('MI H'!$D$5:$D$72,CLUBS!$B6,'MI H'!$S$5:$S$72,"&gt;0")+COUNTIFS('CA F'!$D$5:$D$72,CLUBS!$B6,'CA F'!$S$5:$S$72,"&gt;0")+COUNTIFS('CA H'!$D$5:$D$72,CLUBS!$B6,'CA H'!$S$5:$S$72,"&gt;0")+COUNTIFS('JU F'!$D$5:$D$72,CLUBS!$B6,'JU F'!$S$5:$S$72,"&gt;0")+COUNTIFS('JU H'!$D$5:$D$72,CLUBS!$B6,'JU H'!$S$5:$S$72,"&gt;0")</f>
        <v>0</v>
      </c>
      <c r="R16" s="26">
        <f>SUMIF('MP F'!$D$5:$D$72,CLUBS!$B6,'MP F'!$T$5:$T$72)+SUMIF('MP H'!$D$5:$D$72,CLUBS!$B6,'MP H'!$T$5:$T$72)+SUMIF('PO F'!$D$5:$D$72,CLUBS!$B6,'PO F'!$T$5:$T$72)+SUMIF('PO H'!$D$5:$D$72,CLUBS!$B6,'PO H'!$T$5:$T$72)+SUMIF('PU F'!$D$5:$D$72,CLUBS!$B6,'PU F'!$T$5:$T$72)+SUMIF('PU H'!$D$5:$D$72,CLUBS!$B6,'PU H'!$T$5:$T$72)+SUMIF('BE F'!$D$5:$D$72,CLUBS!$B6,'BE F'!$T$5:$T$72)+SUMIF('BE H'!$D$5:$D$72,CLUBS!$B6,'BE H'!$T$5:$T$72)+SUMIF('MI F'!$D$5:$D$72,CLUBS!$B6,'MI F'!$T$5:$T$72)+SUMIF('MI H'!$D$5:$D$72,CLUBS!$B6,'MI H'!$T$5:$T$72)+SUMIF('CA F'!$D$5:$D$72,CLUBS!$B6,'CA F'!$T$5:$T$72)+SUMIF('CA H'!$D$5:$D$72,CLUBS!$B6,'CA H'!$T$5:$T$72)+SUMIF('JU F'!$D$5:$D$72,CLUBS!$B6,'JU F'!$T$5:$T$72)+SUMIF('JU H'!$D$5:$D$72,CLUBS!$B6,'JU H'!$T$5:$T$72)</f>
        <v>0</v>
      </c>
      <c r="S16" s="26">
        <f>COUNTIFS('MP F'!$D$5:$D$72,CLUBS!$B6,'MP F'!$U$5:$U$72,"&gt;0")+COUNTIFS('MP H'!$D$5:$D$72,CLUBS!$B6,'MP H'!$U$5:$U$72,"&gt;0")+COUNTIFS('PO F'!$D$5:$D$72,CLUBS!$B6,'PO F'!$U$5:$U$72,"&gt;0")+COUNTIFS('PO H'!$D$5:$D$72,CLUBS!$B6,'PO H'!$U$5:$U$72,"&gt;0")+COUNTIFS('PU F'!$D$5:$D$72,CLUBS!$B6,'PU F'!$U$5:$U$72,"&gt;0")+COUNTIFS('PU H'!$D$5:$D$72,CLUBS!$B6,'PU H'!$U$5:$U$72,"&gt;0")+COUNTIFS('BE F'!$D$5:$D$72,CLUBS!$B6,'BE F'!$U$5:$U$72,"&gt;0")+COUNTIFS('BE H'!$D$5:$D$72,CLUBS!$B6,'BE H'!$U$5:$U$72,"&gt;0")+COUNTIFS('MI F'!$D$5:$D$72,CLUBS!$B6,'MI F'!$U$5:$U$72,"&gt;0")+COUNTIFS('MI H'!$D$5:$D$72,CLUBS!$B6,'MI H'!$U$5:$U$72,"&gt;0")+COUNTIFS('CA F'!$D$5:$D$72,CLUBS!$B6,'CA F'!$U$5:$U$72,"&gt;0")+COUNTIFS('CA H'!$D$5:$D$72,CLUBS!$B6,'CA H'!$U$5:$U$72,"&gt;0")+COUNTIFS('JU F'!$D$5:$D$72,CLUBS!$B6,'JU F'!$U$5:$U$72,"&gt;0")+COUNTIFS('JU H'!$D$5:$D$72,CLUBS!$B6,'JU H'!$U$5:$U$72,"&gt;0")</f>
        <v>0</v>
      </c>
      <c r="T16" s="26">
        <f>SUMIF('MP F'!$D$5:$D$72,CLUBS!$B6,'MP F'!$V$5:$V$72)+SUMIF('MP H'!$D$5:$D$72,CLUBS!$B6,'MP H'!$V$5:$V$72)+SUMIF('PO F'!$D$5:$D$72,CLUBS!$B6,'PO F'!$V$5:$V$72)+SUMIF('PO H'!$D$5:$D$72,CLUBS!$B6,'PO H'!$V$5:$V$72)+SUMIF('PU F'!$D$5:$D$72,CLUBS!$B6,'PU F'!$V$5:$V$72)+SUMIF('PU H'!$D$5:$D$72,CLUBS!$B6,'PU H'!$V$5:$V$72)+SUMIF('BE F'!$D$5:$D$72,CLUBS!$B6,'BE F'!$V$5:$V$72)+SUMIF('BE H'!$D$5:$D$72,CLUBS!$B6,'BE H'!$V$5:$V$72)+SUMIF('MI F'!$D$5:$D$72,CLUBS!$B6,'MI F'!$V$5:$V$72)+SUMIF('MI H'!$D$5:$D$72,CLUBS!$B6,'MI H'!$V$5:$V$72)+SUMIF('CA F'!$D$5:$D$72,CLUBS!$B6,'CA F'!$V$5:$V$72)+SUMIF('CA H'!$D$5:$D$72,CLUBS!$B6,'CA H'!$V$5:$V$72)+SUMIF('JU F'!$D$5:$D$72,CLUBS!$B6,'JU F'!$V$5:$V$72)+SUMIF('JU H'!$D$5:$D$72,CLUBS!$B6,'JU H'!$V$5:$V$72)</f>
        <v>0</v>
      </c>
      <c r="U16" s="26">
        <f>COUNTIFS('MP F'!$D$5:$D$72,CLUBS!$B6,'MP F'!$W$5:$W$72,"&gt;0")+COUNTIFS('MP H'!$D$5:$D$72,CLUBS!$B6,'MP H'!$W$5:$W$72,"&gt;0")+COUNTIFS('PO F'!$D$5:$D$72,CLUBS!$B6,'PO F'!$W$5:$W$72,"&gt;0")+COUNTIFS('PO H'!$D$5:$D$72,CLUBS!$B6,'PO H'!$W$5:$W$72,"&gt;0")+COUNTIFS('PU F'!$D$5:$D$72,CLUBS!$B6,'PU F'!$W$5:$W$72,"&gt;0")+COUNTIFS('PU H'!$D$5:$D$72,CLUBS!$B6,'PU H'!$W$5:$W$72,"&gt;0")+COUNTIFS('BE F'!$D$5:$D$72,CLUBS!$B6,'BE F'!$W$5:$W$72,"&gt;0")+COUNTIFS('BE H'!$D$5:$D$72,CLUBS!$B6,'BE H'!$W$5:$W$72,"&gt;0")+COUNTIFS('MI F'!$D$5:$D$72,CLUBS!$B6,'MI F'!$W$5:$W$72,"&gt;0")+COUNTIFS('MI H'!$D$5:$D$72,CLUBS!$B6,'MI H'!$W$5:$W$72,"&gt;0")+COUNTIFS('CA F'!$D$5:$D$72,CLUBS!$B6,'CA F'!$W$5:$W$72,"&gt;0")+COUNTIFS('CA H'!$D$5:$D$72,CLUBS!$B6,'CA H'!$W$5:$W$72,"&gt;0")+COUNTIFS('JU F'!$D$5:$D$72,CLUBS!$B6,'JU F'!$W$5:$W$72,"&gt;0")+COUNTIFS('JU H'!$D$5:$D$72,CLUBS!$B6,'JU H'!$W$5:$W$72,"&gt;0")</f>
        <v>0</v>
      </c>
      <c r="V16" s="26">
        <f>SUMIF('MP F'!$D$5:$D$72,CLUBS!$B6,'MP F'!$X$5:$X$72)+SUMIF('MP H'!$D$5:$D$72,CLUBS!$B6,'MP H'!$X$5:$X$72)+SUMIF('PO F'!$D$5:$D$72,CLUBS!$B6,'PO F'!$X$5:$X$72)+SUMIF('PO H'!$D$5:$D$72,CLUBS!$B6,'PO H'!$X$5:$X$72)+SUMIF('PU F'!$D$5:$D$72,CLUBS!$B6,'PU F'!$X$5:$X$72)+SUMIF('PU H'!$D$5:$D$72,CLUBS!$B6,'PU H'!$X$5:$X$72)+SUMIF('BE F'!$D$5:$D$72,CLUBS!$B6,'BE F'!$X$5:$X$72)+SUMIF('BE H'!$D$5:$D$72,CLUBS!$B6,'BE H'!$X$5:$X$72)+SUMIF('MI F'!$D$5:$D$72,CLUBS!$B6,'MI F'!$X$5:$X$72)+SUMIF('MI H'!$D$5:$D$72,CLUBS!$B6,'MI H'!$X$5:$X$72)+SUMIF('CA F'!$D$5:$D$72,CLUBS!$B6,'CA F'!$X$5:$X$72)+SUMIF('CA H'!$D$5:$D$72,CLUBS!$B6,'CA H'!$X$5:$X$72)+SUMIF('JU F'!$D$5:$D$72,CLUBS!$B6,'JU F'!$X$5:$X$72)+SUMIF('JU H'!$D$5:$D$72,CLUBS!$B6,'JU H'!$X$5:$X$72)</f>
        <v>0</v>
      </c>
      <c r="W16" s="26">
        <f>COUNTIFS('MP F'!$D$5:$D$72,CLUBS!$B6,'MP F'!$Y$5:$Y$72,"&gt;0")+COUNTIFS('MP H'!$D$5:$D$72,CLUBS!$B6,'MP H'!$Y$5:$Y$72,"&gt;0")+COUNTIFS('PO F'!$D$5:$D$72,CLUBS!$B6,'PO F'!$Y$5:$Y$72,"&gt;0")+COUNTIFS('PO H'!$D$5:$D$72,CLUBS!$B6,'PO H'!$Y$5:$Y$72,"&gt;0")+COUNTIFS('PU F'!$D$5:$D$72,CLUBS!$B6,'PU F'!$Y$5:$Y$72,"&gt;0")+COUNTIFS('PU H'!$D$5:$D$72,CLUBS!$B6,'PU H'!$Y$5:$Y$72,"&gt;0")+COUNTIFS('BE F'!$D$5:$D$72,CLUBS!$B6,'BE F'!$Y$5:$Y$72,"&gt;0")+COUNTIFS('BE H'!$D$5:$D$72,CLUBS!$B6,'BE H'!$Y$5:$Y$72,"&gt;0")+COUNTIFS('MI F'!$D$5:$D$72,CLUBS!$B6,'MI F'!$Y$5:$Y$72,"&gt;0")+COUNTIFS('MI H'!$D$5:$D$72,CLUBS!$B6,'MI H'!$Y$5:$Y$72,"&gt;0")+COUNTIFS('CA F'!$D$5:$D$72,CLUBS!$B6,'CA F'!$Y$5:$Y$72,"&gt;0")+COUNTIFS('CA H'!$D$5:$D$72,CLUBS!$B6,'CA H'!$Y$5:$Y$72,"&gt;0")+COUNTIFS('JU F'!$D$5:$D$72,CLUBS!$B6,'JU F'!$Y$5:$Y$72,"&gt;0")+COUNTIFS('JU H'!$D$5:$D$72,CLUBS!$B6,'JU H'!$Y$5:$Y$72,"&gt;0")</f>
        <v>0</v>
      </c>
      <c r="X16" s="26">
        <f>SUMIF('MP F'!$D$5:$D$72,CLUBS!$B6,'MP F'!$Z$5:$Z$72)+SUMIF('MP H'!$D$5:$D$72,CLUBS!$B6,'MP H'!$Z$5:$Z$72)+SUMIF('PO F'!$D$5:$D$72,CLUBS!$B6,'PO F'!$Z$5:$Z$72)+SUMIF('PO H'!$D$5:$D$72,CLUBS!$B6,'PO H'!$Z$5:$Z$72)+SUMIF('PU F'!$D$5:$D$72,CLUBS!$B6,'PU F'!$Z$5:$Z$72)+SUMIF('PU H'!$D$5:$D$72,CLUBS!$B6,'PU H'!$Z$5:$Z$72)+SUMIF('BE F'!$D$5:$D$72,CLUBS!$B6,'BE F'!$Z$5:$Z$72)+SUMIF('BE H'!$D$5:$D$72,CLUBS!$B6,'BE H'!$Z$5:$Z$72)+SUMIF('MI F'!$D$5:$D$72,CLUBS!$B6,'MI F'!$Z$5:$Z$72)+SUMIF('MI H'!$D$5:$D$72,CLUBS!$B6,'MI H'!$Z$5:$Z$72)+SUMIF('CA F'!$D$5:$D$72,CLUBS!$B6,'CA F'!$Z$5:$Z$72)+SUMIF('CA H'!$D$5:$D$72,CLUBS!$B6,'CA H'!$Z$5:$Z$72)+SUMIF('JU F'!$D$5:$D$72,CLUBS!$B6,'JU F'!$Z$5:$Z$72)+SUMIF('JU H'!$D$5:$D$72,CLUBS!$B6,'JU H'!$Z$5:$Z$72)</f>
        <v>0</v>
      </c>
      <c r="Y16" s="26">
        <f>COUNTIFS('MP F'!$D$5:$D$72,CLUBS!$B6,'MP F'!$AA$5:$AA$72,"&gt;0")+COUNTIFS('MP H'!$D$5:$D$72,CLUBS!$B6,'MP H'!$AA$5:$AA$72,"&gt;0")+COUNTIFS('PO F'!$D$5:$D$72,CLUBS!$B6,'PO F'!$AA$5:$AA$72,"&gt;0")+COUNTIFS('PO H'!$D$5:$D$72,CLUBS!$B6,'PO H'!$AA$5:$AA$72,"&gt;0")+COUNTIFS('PU F'!$D$5:$D$72,CLUBS!$B6,'PU F'!$AA$5:$AA$72,"&gt;0")+COUNTIFS('PU H'!$D$5:$D$72,CLUBS!$B6,'PU H'!$AA$5:$AA$72,"&gt;0")+COUNTIFS('BE F'!$D$5:$D$72,CLUBS!$B6,'BE F'!$AA$5:$AA$72,"&gt;0")+COUNTIFS('BE H'!$D$5:$D$72,CLUBS!$B6,'BE H'!$AA$5:$AA$72,"&gt;0")+COUNTIFS('MI F'!$D$5:$D$72,CLUBS!$B6,'MI F'!$AA$5:$AA$72,"&gt;0")+COUNTIFS('MI H'!$D$5:$D$72,CLUBS!$B6,'MI H'!$AA$5:$AA$72,"&gt;0")+COUNTIFS('CA F'!$D$5:$D$72,CLUBS!$B6,'CA F'!$AA$5:$AA$72,"&gt;0")+COUNTIFS('CA H'!$D$5:$D$72,CLUBS!$B6,'CA H'!$AA$5:$AA$72,"&gt;0")+COUNTIFS('JU F'!$D$5:$D$72,CLUBS!$B6,'JU F'!$AA$5:$AA$72,"&gt;0")+COUNTIFS('JU H'!$D$5:$D$72,CLUBS!$B6,'JU H'!$AA$5:$AA$72,"&gt;0")</f>
        <v>0</v>
      </c>
      <c r="Z16" s="26">
        <f>SUMIF('MP F'!$D$5:$D$72,CLUBS!$B6,'MP F'!$AB$5:$AB$72)+SUMIF('MP H'!$D$5:$D$72,CLUBS!$B6,'MP H'!$AB$5:$AB$72)+SUMIF('PO F'!$D$5:$D$72,CLUBS!$B6,'PO F'!$AB$5:$AB$72)+SUMIF('PO H'!$D$5:$D$72,CLUBS!$B6,'PO H'!$AB$5:$AB$72)+SUMIF('PU F'!$D$5:$D$72,CLUBS!$B6,'PU F'!$AB$5:$AB$72)+SUMIF('PU H'!$D$5:$D$72,CLUBS!$B6,'PU H'!$AB$5:$AB$72)+SUMIF('BE F'!$D$5:$D$72,CLUBS!$B6,'BE F'!$AB$5:$AB$72)+SUMIF('BE H'!$D$5:$D$72,CLUBS!$B6,'BE H'!$AB$5:$AB$72)+SUMIF('MI F'!$D$5:$D$72,CLUBS!$B6,'MI F'!$AB$5:$AB$72)+SUMIF('MI H'!$D$5:$D$72,CLUBS!$B6,'MI H'!$AB$5:$AB$72)+SUMIF('CA F'!$D$5:$D$72,CLUBS!$B6,'CA F'!$AB$5:$AB$72)+SUMIF('CA H'!$D$5:$D$72,CLUBS!$B6,'CA H'!$AB$5:$AB$72)+SUMIF('JU F'!$D$5:$D$72,CLUBS!$B6,'JU F'!$AB$5:$AB$72)+SUMIF('JU H'!$D$5:$D$72,CLUBS!$B6,'JU H'!$AB$5:$AB$72)</f>
        <v>0</v>
      </c>
      <c r="AA16" s="26">
        <f>COUNTIFS('MP F'!$D$5:$D$72,CLUBS!$B6,'MP F'!$AC$5:$AC$72,"&gt;0")+COUNTIFS('MP H'!$D$5:$D$72,CLUBS!$B6,'MP H'!$AC$5:$AC$72,"&gt;0")+COUNTIFS('PO F'!$D$5:$D$72,CLUBS!$B6,'PO F'!$AC$5:$AC$72,"&gt;0")+COUNTIFS('PO H'!$D$5:$D$72,CLUBS!$B6,'PO H'!$AC$5:$AC$72,"&gt;0")+COUNTIFS('PU F'!$D$5:$D$72,CLUBS!$B6,'PU F'!$AC$5:$AC$72,"&gt;0")+COUNTIFS('PU H'!$D$5:$D$72,CLUBS!$B6,'PU H'!$AC$5:$AC$72,"&gt;0")+COUNTIFS('BE F'!$D$5:$D$72,CLUBS!$B6,'BE F'!$AC$5:$AC$72,"&gt;0")+COUNTIFS('BE H'!$D$5:$D$72,CLUBS!$B6,'BE H'!$AC$5:$AC$72,"&gt;0")+COUNTIFS('MI F'!$D$5:$D$72,CLUBS!$B6,'MI F'!$AC$5:$AC$72,"&gt;0")+COUNTIFS('MI H'!$D$5:$D$72,CLUBS!$B6,'MI H'!$AC$5:$AC$72,"&gt;0")+COUNTIFS('CA F'!$D$5:$D$72,CLUBS!$B6,'CA F'!$AC$5:$AC$72,"&gt;0")+COUNTIFS('CA H'!$D$5:$D$72,CLUBS!$B6,'CA H'!$AC$5:$AC$72,"&gt;0")+COUNTIFS('JU F'!$D$5:$D$72,CLUBS!$B6,'JU F'!$AC$5:$AC$72,"&gt;0")+COUNTIFS('JU H'!$D$5:$D$72,CLUBS!$B6,'JU H'!$AC$5:$AC$72,"&gt;0")</f>
        <v>0</v>
      </c>
      <c r="AB16" s="26">
        <f>SUMIF('MP F'!$D$5:$D$72,CLUBS!$B6,'MP F'!$AD$5:$AD$72)+SUMIF('MP H'!$D$5:$D$72,CLUBS!$B6,'MP H'!$AD$5:$AD$72)+SUMIF('PO F'!$D$5:$D$72,CLUBS!$B6,'PO F'!$AD$5:$AD$72)+SUMIF('PO H'!$D$5:$D$72,CLUBS!$B6,'PO H'!$AD$5:$AD$72)+SUMIF('PU F'!$D$5:$D$72,CLUBS!$B6,'PU F'!$AD$5:$AD$72)+SUMIF('PU H'!$D$5:$D$72,CLUBS!$B6,'PU H'!$AD$5:$AD$72)+SUMIF('BE F'!$D$5:$D$72,CLUBS!$B6,'BE F'!$AD$5:$AD$72)+SUMIF('BE H'!$D$5:$D$72,CLUBS!$B6,'BE H'!$AD$5:$AD$72)+SUMIF('MI F'!$D$5:$D$72,CLUBS!$B6,'MI F'!$AD$5:$AD$72)+SUMIF('MI H'!$D$5:$D$72,CLUBS!$B6,'MI H'!$AD$5:$AD$72)+SUMIF('CA F'!$D$5:$D$72,CLUBS!$B6,'CA F'!$AD$5:$AD$72)+SUMIF('CA H'!$D$5:$D$72,CLUBS!$B6,'CA H'!$AD$5:$AD$72)+SUMIF('JU F'!$D$5:$D$72,CLUBS!$B6,'JU F'!$AD$5:$AD$72)+SUMIF('JU H'!$D$5:$D$72,CLUBS!$B6,'JU H'!$AD$5:$AD$72)</f>
        <v>0</v>
      </c>
      <c r="AC16" s="26">
        <f>COUNTIFS('MP F'!$D$5:$D$72,CLUBS!$B6,'MP F'!$AE$5:$AE$72,"&gt;0")+COUNTIFS('MP H'!$D$5:$D$72,CLUBS!$B6,'MP H'!$AE$5:$AE$72,"&gt;0")+COUNTIFS('PO F'!$D$5:$D$72,CLUBS!$B6,'PO F'!$AE$5:$AE$72,"&gt;0")+COUNTIFS('PO H'!$D$5:$D$72,CLUBS!$B6,'PO H'!$AE$5:$AE$72,"&gt;0")+COUNTIFS('PU F'!$D$5:$D$72,CLUBS!$B6,'PU F'!$AE$5:$AE$72,"&gt;0")+COUNTIFS('PU H'!$D$5:$D$72,CLUBS!$B6,'PU H'!$AE$5:$AE$72,"&gt;0")+COUNTIFS('BE F'!$D$5:$D$72,CLUBS!$B6,'BE F'!$AE$5:$AE$72,"&gt;0")+COUNTIFS('BE H'!$D$5:$D$72,CLUBS!$B6,'BE H'!$AE$5:$AE$72,"&gt;0")+COUNTIFS('MI F'!$D$5:$D$72,CLUBS!$B6,'MI F'!$AE$5:$AE$72,"&gt;0")+COUNTIFS('MI H'!$D$5:$D$72,CLUBS!$B6,'MI H'!$AE$5:$AE$72,"&gt;0")+COUNTIFS('CA F'!$D$5:$D$72,CLUBS!$B6,'CA F'!$AE$5:$AE$72,"&gt;0")+COUNTIFS('CA H'!$D$5:$D$72,CLUBS!$B6,'CA H'!$AE$5:$AE$72,"&gt;0")+COUNTIFS('JU F'!$D$5:$D$72,CLUBS!$B6,'JU F'!$AE$5:$AE$72,"&gt;0")+COUNTIFS('JU H'!$D$5:$D$72,CLUBS!$B6,'JU H'!$AE$5:$AE$72,"&gt;0")</f>
        <v>0</v>
      </c>
      <c r="AD16" s="26">
        <f>SUMIF('MP F'!$D$5:$D$72,CLUBS!$B6,'MP F'!$AF$5:$AF$72)+SUMIF('MP H'!$D$5:$D$72,CLUBS!$B6,'MP H'!$AF$5:$AF$72)+SUMIF('PO F'!$D$5:$D$72,CLUBS!$B6,'PO F'!$AF$5:$AF$72)+SUMIF('PO H'!$D$5:$D$72,CLUBS!$B6,'PO H'!$AF$5:$AF$72)+SUMIF('PU F'!$D$5:$D$72,CLUBS!$B6,'PU F'!$AF$5:$AF$72)+SUMIF('PU H'!$D$5:$D$72,CLUBS!$B6,'PU H'!$AF$5:$AF$72)+SUMIF('BE F'!$D$5:$D$72,CLUBS!$B6,'BE F'!$AF$5:$AF$72)+SUMIF('BE H'!$D$5:$D$72,CLUBS!$B6,'BE H'!$AF$5:$AF$72)+SUMIF('MI F'!$D$5:$D$72,CLUBS!$B6,'MI F'!$AF$5:$AF$72)+SUMIF('MI H'!$D$5:$D$72,CLUBS!$B6,'MI H'!$AF$5:$AF$72)+SUMIF('CA F'!$D$5:$D$72,CLUBS!$B6,'CA F'!$AF$5:$AF$72)+SUMIF('CA H'!$D$5:$D$72,CLUBS!$B6,'CA H'!$AF$5:$AF$72)+SUMIF('JU F'!$D$5:$D$72,CLUBS!$B6,'JU F'!$AF$5:$AF$72)+SUMIF('JU H'!$D$5:$D$72,CLUBS!$B6,'JU H'!$AF$5:$AF$72)</f>
        <v>0</v>
      </c>
      <c r="AE16" s="26">
        <f>COUNTIFS('MP F'!$D$5:$D$72,CLUBS!$B6,'MP F'!$AG$5:$AG$72,"&gt;0")+COUNTIFS('MP H'!$D$5:$D$72,CLUBS!$B6,'MP H'!$AG$5:$AG$72,"&gt;0")+COUNTIFS('PO F'!$D$5:$D$72,CLUBS!$B6,'PO F'!$AG$5:$AG$72,"&gt;0")+COUNTIFS('PO H'!$D$5:$D$72,CLUBS!$B6,'PO H'!$AG$5:$AG$72,"&gt;0")+COUNTIFS('PU F'!$D$5:$D$72,CLUBS!$B6,'PU F'!$AG$5:$AG$72,"&gt;0")+COUNTIFS('PU H'!$D$5:$D$72,CLUBS!$B6,'PU H'!$AG$5:$AG$72,"&gt;0")+COUNTIFS('BE F'!$D$5:$D$72,CLUBS!$B6,'BE F'!$AG$5:$AG$72,"&gt;0")+COUNTIFS('BE H'!$D$5:$D$72,CLUBS!$B6,'BE H'!$AG$5:$AG$72,"&gt;0")+COUNTIFS('MI F'!$D$5:$D$72,CLUBS!$B6,'MI F'!$AG$5:$AG$72,"&gt;0")+COUNTIFS('MI H'!$D$5:$D$72,CLUBS!$B6,'MI H'!$AG$5:$AG$72,"&gt;0")+COUNTIFS('CA F'!$D$5:$D$72,CLUBS!$B6,'CA F'!$AG$5:$AG$72,"&gt;0")+COUNTIFS('CA H'!$D$5:$D$72,CLUBS!$B6,'CA H'!$AG$5:$AG$72,"&gt;0")+COUNTIFS('JU F'!$D$5:$D$72,CLUBS!$B6,'JU F'!$AG$5:$AG$72,"&gt;0")+COUNTIFS('JU H'!$D$5:$D$72,CLUBS!$B6,'JU H'!$AG$5:$AG$72,"&gt;0")</f>
        <v>0</v>
      </c>
      <c r="AF16" s="26">
        <f>SUMIF('MP F'!$D$5:$D$72,CLUBS!$B6,'MP F'!$AH$5:$AH$72)+SUMIF('MP H'!$D$5:$D$72,CLUBS!$B6,'MP H'!$AH$5:$AH$72)+SUMIF('PO F'!$D$5:$D$72,CLUBS!$B6,'PO F'!$AH$5:$AH$72)+SUMIF('PO H'!$D$5:$D$72,CLUBS!$B6,'PO H'!$AH$5:$AH$72)+SUMIF('PU F'!$D$5:$D$72,CLUBS!$B6,'PU F'!$AH$5:$AH$72)+SUMIF('PU H'!$D$5:$D$72,CLUBS!$B6,'PU H'!$AH$5:$AH$72)+SUMIF('BE F'!$D$5:$D$72,CLUBS!$B6,'BE F'!$AH$5:$AH$72)+SUMIF('BE H'!$D$5:$D$72,CLUBS!$B6,'BE H'!$AH$5:$AH$72)+SUMIF('MI F'!$D$5:$D$72,CLUBS!$B6,'MI F'!$AH$5:$AH$72)+SUMIF('MI H'!$D$5:$D$72,CLUBS!$B6,'MI H'!$AH$5:$AH$72)+SUMIF('CA F'!$D$5:$D$72,CLUBS!$B6,'CA F'!$AH$5:$AH$72)+SUMIF('CA H'!$D$5:$D$72,CLUBS!$B6,'CA H'!$AH$5:$AH$72)+SUMIF('JU F'!$D$5:$D$72,CLUBS!$B6,'JU F'!$AH$5:$AH$72)+SUMIF('JU H'!$D$5:$D$72,CLUBS!$B6,'JU H'!$AH$5:$AH$72)</f>
        <v>0</v>
      </c>
      <c r="AG16" s="16">
        <f t="shared" si="1"/>
        <v>57</v>
      </c>
      <c r="AH16" s="28">
        <f t="shared" si="2"/>
        <v>4575.5</v>
      </c>
      <c r="AI16" s="29">
        <f t="shared" si="3"/>
        <v>80.271929824561397</v>
      </c>
      <c r="AJ16" s="14">
        <f>COUNTIF('Licenciés Jeunes 2023'!F:F,CLUBS!B6)</f>
        <v>43</v>
      </c>
      <c r="AK16" s="27">
        <f t="shared" si="4"/>
        <v>106.40697674418605</v>
      </c>
    </row>
    <row r="17" spans="1:37" ht="13.5">
      <c r="A17" s="34">
        <f t="shared" si="0"/>
        <v>13</v>
      </c>
      <c r="B17" s="62" t="s">
        <v>64</v>
      </c>
      <c r="C17" s="14">
        <f>COUNTIFS('MP F'!$D$5:$D$72,CLUBS!$B9,'MP F'!$E$5:$E$72,"&gt;0")+COUNTIFS('MP H'!$D$5:$D$72,CLUBS!$B9,'MP H'!$E$5:$E$72,"&gt;0")+COUNTIFS('PO F'!$D$5:$D$72,CLUBS!$B9,'PO F'!$E$5:$E$72,"&gt;0")+COUNTIFS('PO H'!$D$5:$D$72,CLUBS!$B9,'PO H'!$E$5:$E$72,"&gt;0")+COUNTIFS('PU F'!$D$5:$D$72,CLUBS!$B9,'PU F'!$E$5:$E$72,"&gt;0")+COUNTIFS('PU H'!$D$5:$D$72,CLUBS!$B9,'PU H'!$E$5:$E$72,"&gt;0")+COUNTIFS('BE F'!$D$5:$D$72,CLUBS!$B9,'BE F'!$E$5:$E$72,"&gt;0")+COUNTIFS('BE H'!$D$5:$D$72,CLUBS!$B9,'BE H'!$E$5:$E$72,"&gt;0")+COUNTIFS('MI F'!$D$5:$D$72,CLUBS!$B9,'MI F'!$E$5:$E$72,"&gt;0")+COUNTIFS('MI H'!$D$5:$D$72,CLUBS!$B9,'MI H'!$E$5:$E$72,"&gt;0")+COUNTIFS('CA F'!$D$5:$D$72,CLUBS!$B9,'CA F'!$E$5:$E$72,"&gt;0")+COUNTIFS('CA H'!$D$5:$D$72,CLUBS!$B9,'CA H'!$E$5:$E$72,"&gt;0")+COUNTIFS('JU F'!$D$5:$D$72,CLUBS!$B9,'JU F'!$E$5:$E$72,"&gt;0")+COUNTIFS('JU H'!$D$5:$D$72,CLUBS!$B9,'JU H'!$E$5:$E$72,"&gt;0")</f>
        <v>0</v>
      </c>
      <c r="D17" s="27">
        <f>SUMIF('MP F'!$D$5:$D$72,CLUBS!$B9,'MP F'!$F$5:$F$72)+SUMIF('MP H'!$D$5:$D$72,CLUBS!$B9,'MP H'!$F$5:$F$72)+SUMIF('PO F'!$D$5:$D$72,CLUBS!$B9,'PO F'!$F$5:$F$72)+SUMIF('PO H'!$D$5:$D$72,CLUBS!$B9,'PO H'!$F$5:$F$72)+SUMIF('PU F'!$D$5:$D$72,CLUBS!$B9,'PU F'!$F$5:$F$72)+SUMIF('PU H'!$D$5:$D$72,CLUBS!$B9,'PU H'!$F$5:$F$72)+SUMIF('BE F'!$D$5:$D$72,CLUBS!$B9,'BE F'!$F$5:$F$72)+SUMIF('BE H'!$D$5:$D$72,CLUBS!$B9,'BE H'!$F$5:$F$72)+SUMIF('MI F'!$D$5:$D$72,CLUBS!$B9,'MI F'!$F$5:$F$72)+SUMIF('MI H'!$D$5:$D$72,CLUBS!$B9,'MI H'!$F$5:$F$72)+SUMIF('CA F'!$D$5:$D$72,CLUBS!$B9,'CA F'!$F$5:$F$72)+SUMIF('CA H'!$D$5:$D$72,CLUBS!$B9,'CA H'!$F$5:$F$72)+SUMIF('JU F'!$D$5:$D$72,CLUBS!$B9,'JU F'!$F$5:$F$72)+SUMIF('JU H'!$D$5:$D$72,CLUBS!$B9,'JU H'!$F$5:$F$72)</f>
        <v>0</v>
      </c>
      <c r="E17" s="38">
        <f>COUNTIFS('MP F'!$D$5:$D$72,CLUBS!$B9,'MP F'!$G$5:$G$72,"&gt;0")+COUNTIFS('MP H'!$D$5:$D$72,CLUBS!$B9,'MP H'!$G$5:$G$72,"&gt;0")+COUNTIFS('PO F'!$D$5:$D$72,CLUBS!$B9,'PO F'!$G$5:$G$72,"&gt;0")+COUNTIFS('PO H'!$D$5:$D$72,CLUBS!$B9,'PO H'!$G$5:$G$72,"&gt;0")+COUNTIFS('PU F'!$D$5:$D$72,CLUBS!$B9,'PU F'!$G$5:$G$72,"&gt;0")+COUNTIFS('PU H'!$D$5:$D$72,CLUBS!$B9,'PU H'!$G$5:$G$72,"&gt;0")+COUNTIFS('BE F'!$D$5:$D$72,CLUBS!$B9,'BE F'!$G$5:$G$72,"&gt;0")+COUNTIFS('BE H'!$D$5:$D$72,CLUBS!$B9,'BE H'!$G$5:$G$72,"&gt;0")+COUNTIFS('MI F'!$D$5:$D$72,CLUBS!$B9,'MI F'!$G$5:$G$72,"&gt;0")+COUNTIFS('MI H'!$D$5:$D$72,CLUBS!$B9,'MI H'!$G$5:$G$72,"&gt;0")+COUNTIFS('CA F'!$D$5:$D$72,CLUBS!$B9,'CA F'!$G$5:$G$72,"&gt;0")+COUNTIFS('CA H'!$D$5:$D$72,CLUBS!$B9,'CA H'!$G$5:$G$72,"&gt;0")+COUNTIFS('JU F'!$D$5:$D$72,CLUBS!$B9,'JU F'!$G$5:$G$72,"&gt;0")+COUNTIFS('JU H'!$D$5:$D$72,CLUBS!$B9,'JU H'!$G$5:$G$72,"&gt;0")</f>
        <v>1</v>
      </c>
      <c r="F17" s="58">
        <f>SUMIF('MP F'!$D$5:$D$72,CLUBS!$B9,'MP F'!$H$5:$H$72)+SUMIF('MP H'!$D$5:$D$72,CLUBS!$B9,'MP H'!$H$5:$H$72)+SUMIF('PO F'!$D$5:$D$72,CLUBS!$B9,'PO F'!$H$5:$H$72)+SUMIF('PO H'!$D$5:$D$72,CLUBS!$B9,'PO H'!$H$5:$H$72)+SUMIF('PU F'!$D$5:$D$72,CLUBS!$B9,'PU F'!$H$5:$H$72)+SUMIF('PU H'!$D$5:$D$72,CLUBS!$B9,'PU H'!$H$5:$H$72)+SUMIF('BE F'!$D$5:$D$72,CLUBS!$B9,'BE F'!$H$5:$H$72)+SUMIF('BE H'!$D$5:$D$72,CLUBS!$B9,'BE H'!$H$5:$H$72)+SUMIF('MI F'!$D$5:$D$72,CLUBS!$B9,'MI F'!$H$5:$H$72)+SUMIF('MI H'!$D$5:$D$72,CLUBS!$B9,'MI H'!$H$5:$H$72)+SUMIF('CA F'!$D$5:$D$72,CLUBS!$B9,'CA F'!$H$5:$H$72)+SUMIF('CA H'!$D$5:$D$72,CLUBS!$B9,'CA H'!$H$5:$H$72)+SUMIF('JU F'!$D$5:$D$72,CLUBS!$B9,'JU F'!$H$5:$H$72)+SUMIF('JU H'!$D$5:$D$72,CLUBS!$B9,'JU H'!$H$5:$H$72)</f>
        <v>69</v>
      </c>
      <c r="G17" s="14">
        <f>COUNTIFS('MP F'!$D$5:$D$72,CLUBS!$B9,'MP F'!$I$5:$I$72,"&gt;0")+COUNTIFS('MP H'!$D$5:$D$72,CLUBS!$B9,'MP H'!$I$5:$I$72,"&gt;0")+COUNTIFS('PO F'!$D$5:$D$72,CLUBS!$B9,'PO F'!$I$5:$I$72,"&gt;0")+COUNTIFS('PO H'!$D$5:$D$72,CLUBS!$B9,'PO H'!$I$5:$I$72,"&gt;0")+COUNTIFS('PU F'!$D$5:$D$72,CLUBS!$B9,'PU F'!$I$5:$I$72,"&gt;0")+COUNTIFS('PU H'!$D$5:$D$72,CLUBS!$B9,'PU H'!$I$5:$I$72,"&gt;0")+COUNTIFS('BE F'!$D$5:$D$72,CLUBS!$B9,'BE F'!$I$5:$I$72,"&gt;0")+COUNTIFS('BE H'!$D$5:$D$72,CLUBS!$B9,'BE H'!$I$5:$I$72,"&gt;0")+COUNTIFS('MI F'!$D$5:$D$72,CLUBS!$B9,'MI F'!$I$5:$I$72,"&gt;0")+COUNTIFS('MI H'!$D$5:$D$72,CLUBS!$B9,'MI H'!$I$5:$I$72,"&gt;0")+COUNTIFS('CA F'!$D$5:$D$72,CLUBS!$B9,'CA F'!$I$5:$I$72,"&gt;0")+COUNTIFS('CA H'!$D$5:$D$72,CLUBS!$B9,'CA H'!$I$5:$I$72,"&gt;0")+COUNTIFS('JU F'!$D$5:$D$72,CLUBS!$B9,'JU F'!$I$5:$I$72,"&gt;0")+COUNTIFS('JU H'!$D$5:$D$72,CLUBS!$B9,'JU H'!$I$5:$I$72,"&gt;0")</f>
        <v>0</v>
      </c>
      <c r="H17" s="26">
        <f>SUMIF('MP F'!$D$5:$D$72,CLUBS!$B9,'MP F'!$J$5:$J$72)+SUMIF('MP H'!$D$5:$D$72,CLUBS!$B9,'MP H'!$J$5:$J$72)+SUMIF('PO F'!$D$5:$D$72,CLUBS!$B9,'PO F'!$J$5:$J$72)+SUMIF('PO H'!$D$5:$D$72,CLUBS!$B9,'PO H'!$J$5:$J$72)+SUMIF('PU F'!$D$5:$D$72,CLUBS!$B9,'PU F'!$J$5:$J$72)+SUMIF('PU H'!$D$5:$D$72,CLUBS!$B9,'PU H'!$J$5:$J$72)+SUMIF('BE F'!$D$5:$D$72,CLUBS!$B9,'BE F'!$J$5:$J$72)+SUMIF('BE H'!$D$5:$D$72,CLUBS!$B9,'BE H'!$J$5:$J$72)+SUMIF('MI F'!$D$5:$D$72,CLUBS!$B9,'MI F'!$J$5:$J$72)+SUMIF('MI H'!$D$5:$D$72,CLUBS!$B9,'MI H'!$J$5:$J$72)+SUMIF('CA F'!$D$5:$D$72,CLUBS!$B9,'CA F'!$J$5:$J$72)+SUMIF('CA H'!$D$5:$D$72,CLUBS!$B9,'CA H'!$J$5:$J$72)+SUMIF('JU F'!$D$5:$D$72,CLUBS!$B9,'JU F'!$J$5:$J$72)+SUMIF('JU H'!$D$5:$D$72,CLUBS!$B9,'JU H'!$J$5:$J$72)</f>
        <v>0</v>
      </c>
      <c r="I17" s="38">
        <f>COUNTIFS('MP F'!$D$5:$D$72,CLUBS!$B9,'MP F'!$K$5:$K$72,"&gt;0")+COUNTIFS('MP H'!$D$5:$D$72,CLUBS!$B9,'MP H'!$K$5:$K$72,"&gt;0")+COUNTIFS('PO F'!$D$5:$D$72,CLUBS!$B9,'PO F'!$K$5:$K$72,"&gt;0")+COUNTIFS('PO H'!$D$5:$D$72,CLUBS!$B9,'PO H'!$K$5:$K$72,"&gt;0")+COUNTIFS('PU F'!$D$5:$D$72,CLUBS!$B9,'PU F'!$K$5:$K$72,"&gt;0")+COUNTIFS('PU H'!$D$5:$D$72,CLUBS!$B9,'PU H'!$K$5:$K$72,"&gt;0")+COUNTIFS('BE F'!$D$5:$D$72,CLUBS!$B9,'BE F'!$K$5:$K$72,"&gt;0")+COUNTIFS('BE H'!$D$5:$D$72,CLUBS!$B9,'BE H'!$K$5:$K$72,"&gt;0")+COUNTIFS('MI F'!$D$5:$D$72,CLUBS!$B9,'MI F'!$K$5:$K$72,"&gt;0")+COUNTIFS('MI H'!$D$5:$D$72,CLUBS!$B9,'MI H'!$K$5:$K$72,"&gt;0")+COUNTIFS('CA F'!$D$5:$D$72,CLUBS!$B9,'CA F'!$K$5:$K$72,"&gt;0")+COUNTIFS('CA H'!$D$5:$D$72,CLUBS!$B9,'CA H'!$K$5:$K$72,"&gt;0")+COUNTIFS('JU F'!$D$5:$D$72,CLUBS!$B9,'JU F'!$K$5:$K$72,"&gt;0")+COUNTIFS('JU H'!$D$5:$D$72,CLUBS!$B9,'JU H'!$K$5:$K$72,"&gt;0")</f>
        <v>0</v>
      </c>
      <c r="J17" s="38">
        <f>SUMIF('MP F'!$D$5:$D$72,CLUBS!$B9,'MP F'!$L$5:$L$72)+SUMIF('MP H'!$D$5:$D$72,CLUBS!$B9,'MP H'!$L$5:$L$72)+SUMIF('PO F'!$D$5:$D$72,CLUBS!$B9,'PO F'!$L$5:$L$72)+SUMIF('PO H'!$D$5:$D$72,CLUBS!$B9,'PO H'!$L$5:$L$72)+SUMIF('PU F'!$D$5:$D$72,CLUBS!$B9,'PU F'!$L$5:$L$72)+SUMIF('PU H'!$D$5:$D$72,CLUBS!$B9,'PU H'!$L$5:$L$72)+SUMIF('BE F'!$D$5:$D$72,CLUBS!$B9,'BE F'!$L$5:$L$72)+SUMIF('BE H'!$D$5:$D$72,CLUBS!$B9,'BE H'!$L$5:$L$72)+SUMIF('MI F'!$D$5:$D$72,CLUBS!$B9,'MI F'!$L$5:$L$72)+SUMIF('MI H'!$D$5:$D$72,CLUBS!$B9,'MI H'!$L$5:$L$72)+SUMIF('CA F'!$D$5:$D$72,CLUBS!$B9,'CA F'!$L$5:$L$72)+SUMIF('CA H'!$D$5:$D$72,CLUBS!$B9,'CA H'!$L$5:$L$72)+SUMIF('JU F'!$D$5:$D$72,CLUBS!$B9,'JU F'!$L$5:$L$72)+SUMIF('JU H'!$D$5:$D$72,CLUBS!$B9,'JU H'!$L$5:$L$72)</f>
        <v>0</v>
      </c>
      <c r="K17" s="26">
        <f>COUNTIFS('MP F'!$D$5:$D$72,CLUBS!$B9,'MP F'!$M$5:$M$72,"&gt;0")+COUNTIFS('MP H'!$D$5:$D$72,CLUBS!$B9,'MP H'!$M$5:$M$72,"&gt;0")+COUNTIFS('PO F'!$D$5:$D$72,CLUBS!$B9,'PO F'!$M$5:$M$72,"&gt;0")+COUNTIFS('PO H'!$D$5:$D$72,CLUBS!$B9,'PO H'!$M$5:$M$72,"&gt;0")+COUNTIFS('PU F'!$D$5:$D$72,CLUBS!$B9,'PU F'!$M$5:$M$72,"&gt;0")+COUNTIFS('PU H'!$D$5:$D$72,CLUBS!$B9,'PU H'!$M$5:$M$72,"&gt;0")+COUNTIFS('BE F'!$D$5:$D$72,CLUBS!$B9,'BE F'!$M$5:$M$72,"&gt;0")+COUNTIFS('BE H'!$D$5:$D$72,CLUBS!$B9,'BE H'!$M$5:$M$72,"&gt;0")+COUNTIFS('MI F'!$D$5:$D$72,CLUBS!$B9,'MI F'!$M$5:$M$72,"&gt;0")+COUNTIFS('MI H'!$D$5:$D$72,CLUBS!$B9,'MI H'!$M$5:$M$72,"&gt;0")+COUNTIFS('CA F'!$D$5:$D$72,CLUBS!$B9,'CA F'!$M$5:$M$72,"&gt;0")+COUNTIFS('CA H'!$D$5:$D$72,CLUBS!$B9,'CA H'!$M$5:$M$72,"&gt;0")+COUNTIFS('JU F'!$D$5:$D$72,CLUBS!$B9,'JU F'!$M$5:$M$72,"&gt;0")+COUNTIFS('JU H'!$D$5:$D$72,CLUBS!$B9,'JU H'!$M$5:$M$72,"&gt;0")</f>
        <v>0</v>
      </c>
      <c r="L17" s="26">
        <f>SUMIF('MP F'!$D$5:$D$72,CLUBS!$B9,'MP F'!$N$5:$N$72)+SUMIF('MP H'!$D$5:$D$72,CLUBS!$B9,'MP H'!$N$5:$N$72)+SUMIF('PO F'!$D$5:$D$72,CLUBS!$B9,'PO F'!$N$5:$N$72)+SUMIF('PO H'!$D$5:$D$72,CLUBS!$B9,'PO H'!$N$5:$N$72)+SUMIF('PU F'!$D$5:$D$72,CLUBS!$B9,'PU F'!$N$5:$N$72)+SUMIF('PU H'!$D$5:$D$72,CLUBS!$B9,'PU H'!$N$5:$N$72)+SUMIF('BE F'!$D$5:$D$72,CLUBS!$B9,'BE F'!$N$5:$N$72)+SUMIF('BE H'!$D$5:$D$72,CLUBS!$B9,'BE H'!$N$5:$N$72)+SUMIF('MI F'!$D$5:$D$72,CLUBS!$B9,'MI F'!$N$5:$N$72)+SUMIF('MI H'!$D$5:$D$72,CLUBS!$B9,'MI H'!$N$5:$N$72)+SUMIF('CA F'!$D$5:$D$72,CLUBS!$B9,'CA F'!$N$5:$N$72)+SUMIF('CA H'!$D$5:$D$72,CLUBS!$B9,'CA H'!$N$5:$N$72)+SUMIF('JU F'!$D$5:$D$72,CLUBS!$B9,'JU F'!$N$5:$N$72)+SUMIF('JU H'!$D$5:$D$72,CLUBS!$B9,'JU H'!$N$5:$N$72)</f>
        <v>0</v>
      </c>
      <c r="M17" s="26">
        <f>COUNTIFS('MP F'!$D$5:$D$72,CLUBS!$B9,'MP F'!$O$5:$O$72,"&gt;0")+COUNTIFS('MP H'!$D$5:$D$72,CLUBS!$B9,'MP H'!$O$5:$O$72,"&gt;0")+COUNTIFS('PO F'!$D$5:$D$72,CLUBS!$B9,'PO F'!$O$5:$O$72,"&gt;0")+COUNTIFS('PO H'!$D$5:$D$72,CLUBS!$B9,'PO H'!$O$5:$O$72,"&gt;0")+COUNTIFS('PU F'!$D$5:$D$72,CLUBS!$B9,'PU F'!$O$5:$O$72,"&gt;0")+COUNTIFS('PU H'!$D$5:$D$72,CLUBS!$B9,'PU H'!$O$5:$O$72,"&gt;0")+COUNTIFS('BE F'!$D$5:$D$72,CLUBS!$B9,'BE F'!$O$5:$O$72,"&gt;0")+COUNTIFS('BE H'!$D$5:$D$72,CLUBS!$B9,'BE H'!$O$5:$O$72,"&gt;0")+COUNTIFS('MI F'!$D$5:$D$72,CLUBS!$B9,'MI F'!$O$5:$O$72,"&gt;0")+COUNTIFS('MI H'!$D$5:$D$72,CLUBS!$B9,'MI H'!$O$5:$O$72,"&gt;0")+COUNTIFS('CA F'!$D$5:$D$72,CLUBS!$B9,'CA F'!$O$5:$O$72,"&gt;0")+COUNTIFS('CA H'!$D$5:$D$72,CLUBS!$B9,'CA H'!$O$5:$O$72,"&gt;0")+COUNTIFS('JU F'!$D$5:$D$72,CLUBS!$B9,'JU F'!$O$5:$O$72,"&gt;0")+COUNTIFS('JU H'!$D$5:$D$72,CLUBS!$B9,'JU H'!$O$5:$O$72,"&gt;0")</f>
        <v>0</v>
      </c>
      <c r="N17" s="26">
        <f>SUMIF('MP F'!$D$5:$D$72,CLUBS!$B9,'MP F'!$P$5:$P$72)+SUMIF('MP H'!$D$5:$D$72,CLUBS!$B9,'MP H'!$P$5:$P$72)+SUMIF('PO F'!$D$5:$D$72,CLUBS!$B9,'PO F'!$P$5:$P$72)+SUMIF('PO H'!$D$5:$D$72,CLUBS!$B9,'PO H'!$P$5:$P$72)+SUMIF('PU F'!$D$5:$D$72,CLUBS!$B9,'PU F'!$P$5:$P$72)+SUMIF('PU H'!$D$5:$D$72,CLUBS!$B9,'PU H'!$P$5:$P$72)+SUMIF('BE F'!$D$5:$D$72,CLUBS!$B9,'BE F'!$P$5:$P$72)+SUMIF('BE H'!$D$5:$D$72,CLUBS!$B9,'BE H'!$P$5:$P$72)+SUMIF('MI F'!$D$5:$D$72,CLUBS!$B9,'MI F'!$P$5:$P$72)+SUMIF('MI H'!$D$5:$D$72,CLUBS!$B9,'MI H'!$P$5:$P$72)+SUMIF('CA F'!$D$5:$D$72,CLUBS!$B9,'CA F'!$P$5:$P$72)+SUMIF('CA H'!$D$5:$D$72,CLUBS!$B9,'CA H'!$P$5:$P$72)+SUMIF('JU F'!$D$5:$D$72,CLUBS!$B9,'JU F'!$P$5:$P$72)+SUMIF('JU H'!$D$5:$D$72,CLUBS!$B9,'JU H'!$P$5:$P$72)</f>
        <v>0</v>
      </c>
      <c r="O17" s="26">
        <f>COUNTIFS('MP F'!$D$5:$D$72,CLUBS!$B9,'MP F'!$Q$5:$Q$72,"&gt;0")+COUNTIFS('MP H'!$D$5:$D$72,CLUBS!$B9,'MP H'!$Q$5:$Q$72,"&gt;0")+COUNTIFS('PO F'!$D$5:$D$72,CLUBS!$B9,'PO F'!$Q$5:$Q$72,"&gt;0")+COUNTIFS('PO H'!$D$5:$D$72,CLUBS!$B9,'PO H'!$Q$5:$Q$72,"&gt;0")+COUNTIFS('PU F'!$D$5:$D$72,CLUBS!$B9,'PU F'!$Q$5:$Q$72,"&gt;0")+COUNTIFS('PU H'!$D$5:$D$72,CLUBS!$B9,'PU H'!$Q$5:$Q$72,"&gt;0")+COUNTIFS('BE F'!$D$5:$D$72,CLUBS!$B9,'BE F'!$Q$5:$Q$72,"&gt;0")+COUNTIFS('BE H'!$D$5:$D$72,CLUBS!$B9,'BE H'!$Q$5:$Q$72,"&gt;0")+COUNTIFS('MI F'!$D$5:$D$72,CLUBS!$B9,'MI F'!$Q$5:$Q$72,"&gt;0")+COUNTIFS('MI H'!$D$5:$D$72,CLUBS!$B9,'MI H'!$Q$5:$Q$72,"&gt;0")+COUNTIFS('CA F'!$D$5:$D$72,CLUBS!$B9,'CA F'!$Q$5:$Q$72,"&gt;0")+COUNTIFS('CA H'!$D$5:$D$72,CLUBS!$B9,'CA H'!$Q$5:$Q$72,"&gt;0")+COUNTIFS('JU F'!$D$5:$D$72,CLUBS!$B9,'JU F'!$Q$5:$Q$72,"&gt;0")+COUNTIFS('JU H'!$D$5:$D$72,CLUBS!$B9,'JU H'!$Q$5:$Q$72,"&gt;0")</f>
        <v>0</v>
      </c>
      <c r="P17" s="26">
        <f>SUMIF('MP F'!$D$5:$D$72,CLUBS!$B9,'MP F'!$R$5:$R$72)+SUMIF('MP H'!$D$5:$D$72,CLUBS!$B9,'MP H'!$R$5:$R$72)+SUMIF('PO F'!$D$5:$D$72,CLUBS!$B9,'PO F'!$R$5:$R$72)+SUMIF('PO H'!$D$5:$D$72,CLUBS!$B9,'PO H'!$R$5:$R$72)+SUMIF('PU F'!$D$5:$D$72,CLUBS!$B9,'PU F'!$R$5:$R$72)+SUMIF('PU H'!$D$5:$D$72,CLUBS!$B9,'PU H'!$R$5:$R$72)+SUMIF('BE F'!$D$5:$D$72,CLUBS!$B9,'BE F'!$R$5:$R$72)+SUMIF('BE H'!$D$5:$D$72,CLUBS!$B9,'BE H'!$R$5:$R$72)+SUMIF('MI F'!$D$5:$D$72,CLUBS!$B9,'MI F'!$R$5:$R$72)+SUMIF('MI H'!$D$5:$D$72,CLUBS!$B9,'MI H'!$R$5:$R$72)+SUMIF('CA F'!$D$5:$D$72,CLUBS!$B9,'CA F'!$R$5:$R$72)+SUMIF('CA H'!$D$5:$D$72,CLUBS!$B9,'CA H'!$R$5:$R$72)+SUMIF('JU F'!$D$5:$D$72,CLUBS!$B9,'JU F'!$R$5:$R$72)+SUMIF('JU H'!$D$5:$D$72,CLUBS!$B9,'JU H'!$R$5:$R$72)</f>
        <v>0</v>
      </c>
      <c r="Q17" s="26">
        <f>COUNTIFS('MP F'!$D$5:$D$72,CLUBS!$B9,'MP F'!$S$5:$S$72,"&gt;0")+COUNTIFS('MP H'!$D$5:$D$72,CLUBS!$B9,'MP H'!$S$5:$S$72,"&gt;0")+COUNTIFS('PO F'!$D$5:$D$72,CLUBS!$B9,'PO F'!$S$5:$S$72,"&gt;0")+COUNTIFS('PO H'!$D$5:$D$72,CLUBS!$B9,'PO H'!$S$5:$S$72,"&gt;0")+COUNTIFS('PU F'!$D$5:$D$72,CLUBS!$B9,'PU F'!$S$5:$S$72,"&gt;0")+COUNTIFS('PU H'!$D$5:$D$72,CLUBS!$B9,'PU H'!$S$5:$S$72,"&gt;0")+COUNTIFS('BE F'!$D$5:$D$72,CLUBS!$B9,'BE F'!$S$5:$S$72,"&gt;0")+COUNTIFS('BE H'!$D$5:$D$72,CLUBS!$B9,'BE H'!$S$5:$S$72,"&gt;0")+COUNTIFS('MI F'!$D$5:$D$72,CLUBS!$B9,'MI F'!$S$5:$S$72,"&gt;0")+COUNTIFS('MI H'!$D$5:$D$72,CLUBS!$B9,'MI H'!$S$5:$S$72,"&gt;0")+COUNTIFS('CA F'!$D$5:$D$72,CLUBS!$B9,'CA F'!$S$5:$S$72,"&gt;0")+COUNTIFS('CA H'!$D$5:$D$72,CLUBS!$B9,'CA H'!$S$5:$S$72,"&gt;0")+COUNTIFS('JU F'!$D$5:$D$72,CLUBS!$B9,'JU F'!$S$5:$S$72,"&gt;0")+COUNTIFS('JU H'!$D$5:$D$72,CLUBS!$B9,'JU H'!$S$5:$S$72,"&gt;0")</f>
        <v>0</v>
      </c>
      <c r="R17" s="26">
        <f>SUMIF('MP F'!$D$5:$D$72,CLUBS!$B9,'MP F'!$T$5:$T$72)+SUMIF('MP H'!$D$5:$D$72,CLUBS!$B9,'MP H'!$T$5:$T$72)+SUMIF('PO F'!$D$5:$D$72,CLUBS!$B9,'PO F'!$T$5:$T$72)+SUMIF('PO H'!$D$5:$D$72,CLUBS!$B9,'PO H'!$T$5:$T$72)+SUMIF('PU F'!$D$5:$D$72,CLUBS!$B9,'PU F'!$T$5:$T$72)+SUMIF('PU H'!$D$5:$D$72,CLUBS!$B9,'PU H'!$T$5:$T$72)+SUMIF('BE F'!$D$5:$D$72,CLUBS!$B9,'BE F'!$T$5:$T$72)+SUMIF('BE H'!$D$5:$D$72,CLUBS!$B9,'BE H'!$T$5:$T$72)+SUMIF('MI F'!$D$5:$D$72,CLUBS!$B9,'MI F'!$T$5:$T$72)+SUMIF('MI H'!$D$5:$D$72,CLUBS!$B9,'MI H'!$T$5:$T$72)+SUMIF('CA F'!$D$5:$D$72,CLUBS!$B9,'CA F'!$T$5:$T$72)+SUMIF('CA H'!$D$5:$D$72,CLUBS!$B9,'CA H'!$T$5:$T$72)+SUMIF('JU F'!$D$5:$D$72,CLUBS!$B9,'JU F'!$T$5:$T$72)+SUMIF('JU H'!$D$5:$D$72,CLUBS!$B9,'JU H'!$T$5:$T$72)</f>
        <v>0</v>
      </c>
      <c r="S17" s="26">
        <f>COUNTIFS('MP F'!$D$5:$D$72,CLUBS!$B9,'MP F'!$U$5:$U$72,"&gt;0")+COUNTIFS('MP H'!$D$5:$D$72,CLUBS!$B9,'MP H'!$U$5:$U$72,"&gt;0")+COUNTIFS('PO F'!$D$5:$D$72,CLUBS!$B9,'PO F'!$U$5:$U$72,"&gt;0")+COUNTIFS('PO H'!$D$5:$D$72,CLUBS!$B9,'PO H'!$U$5:$U$72,"&gt;0")+COUNTIFS('PU F'!$D$5:$D$72,CLUBS!$B9,'PU F'!$U$5:$U$72,"&gt;0")+COUNTIFS('PU H'!$D$5:$D$72,CLUBS!$B9,'PU H'!$U$5:$U$72,"&gt;0")+COUNTIFS('BE F'!$D$5:$D$72,CLUBS!$B9,'BE F'!$U$5:$U$72,"&gt;0")+COUNTIFS('BE H'!$D$5:$D$72,CLUBS!$B9,'BE H'!$U$5:$U$72,"&gt;0")+COUNTIFS('MI F'!$D$5:$D$72,CLUBS!$B9,'MI F'!$U$5:$U$72,"&gt;0")+COUNTIFS('MI H'!$D$5:$D$72,CLUBS!$B9,'MI H'!$U$5:$U$72,"&gt;0")+COUNTIFS('CA F'!$D$5:$D$72,CLUBS!$B9,'CA F'!$U$5:$U$72,"&gt;0")+COUNTIFS('CA H'!$D$5:$D$72,CLUBS!$B9,'CA H'!$U$5:$U$72,"&gt;0")+COUNTIFS('JU F'!$D$5:$D$72,CLUBS!$B9,'JU F'!$U$5:$U$72,"&gt;0")+COUNTIFS('JU H'!$D$5:$D$72,CLUBS!$B9,'JU H'!$U$5:$U$72,"&gt;0")</f>
        <v>0</v>
      </c>
      <c r="T17" s="26">
        <f>SUMIF('MP F'!$D$5:$D$72,CLUBS!$B9,'MP F'!$V$5:$V$72)+SUMIF('MP H'!$D$5:$D$72,CLUBS!$B9,'MP H'!$V$5:$V$72)+SUMIF('PO F'!$D$5:$D$72,CLUBS!$B9,'PO F'!$V$5:$V$72)+SUMIF('PO H'!$D$5:$D$72,CLUBS!$B9,'PO H'!$V$5:$V$72)+SUMIF('PU F'!$D$5:$D$72,CLUBS!$B9,'PU F'!$V$5:$V$72)+SUMIF('PU H'!$D$5:$D$72,CLUBS!$B9,'PU H'!$V$5:$V$72)+SUMIF('BE F'!$D$5:$D$72,CLUBS!$B9,'BE F'!$V$5:$V$72)+SUMIF('BE H'!$D$5:$D$72,CLUBS!$B9,'BE H'!$V$5:$V$72)+SUMIF('MI F'!$D$5:$D$72,CLUBS!$B9,'MI F'!$V$5:$V$72)+SUMIF('MI H'!$D$5:$D$72,CLUBS!$B9,'MI H'!$V$5:$V$72)+SUMIF('CA F'!$D$5:$D$72,CLUBS!$B9,'CA F'!$V$5:$V$72)+SUMIF('CA H'!$D$5:$D$72,CLUBS!$B9,'CA H'!$V$5:$V$72)+SUMIF('JU F'!$D$5:$D$72,CLUBS!$B9,'JU F'!$V$5:$V$72)+SUMIF('JU H'!$D$5:$D$72,CLUBS!$B9,'JU H'!$V$5:$V$72)</f>
        <v>0</v>
      </c>
      <c r="U17" s="26">
        <f>COUNTIFS('MP F'!$D$5:$D$72,CLUBS!$B9,'MP F'!$W$5:$W$72,"&gt;0")+COUNTIFS('MP H'!$D$5:$D$72,CLUBS!$B9,'MP H'!$W$5:$W$72,"&gt;0")+COUNTIFS('PO F'!$D$5:$D$72,CLUBS!$B9,'PO F'!$W$5:$W$72,"&gt;0")+COUNTIFS('PO H'!$D$5:$D$72,CLUBS!$B9,'PO H'!$W$5:$W$72,"&gt;0")+COUNTIFS('PU F'!$D$5:$D$72,CLUBS!$B9,'PU F'!$W$5:$W$72,"&gt;0")+COUNTIFS('PU H'!$D$5:$D$72,CLUBS!$B9,'PU H'!$W$5:$W$72,"&gt;0")+COUNTIFS('BE F'!$D$5:$D$72,CLUBS!$B9,'BE F'!$W$5:$W$72,"&gt;0")+COUNTIFS('BE H'!$D$5:$D$72,CLUBS!$B9,'BE H'!$W$5:$W$72,"&gt;0")+COUNTIFS('MI F'!$D$5:$D$72,CLUBS!$B9,'MI F'!$W$5:$W$72,"&gt;0")+COUNTIFS('MI H'!$D$5:$D$72,CLUBS!$B9,'MI H'!$W$5:$W$72,"&gt;0")+COUNTIFS('CA F'!$D$5:$D$72,CLUBS!$B9,'CA F'!$W$5:$W$72,"&gt;0")+COUNTIFS('CA H'!$D$5:$D$72,CLUBS!$B9,'CA H'!$W$5:$W$72,"&gt;0")+COUNTIFS('JU F'!$D$5:$D$72,CLUBS!$B9,'JU F'!$W$5:$W$72,"&gt;0")+COUNTIFS('JU H'!$D$5:$D$72,CLUBS!$B9,'JU H'!$W$5:$W$72,"&gt;0")</f>
        <v>0</v>
      </c>
      <c r="V17" s="26">
        <f>SUMIF('MP F'!$D$5:$D$72,CLUBS!$B9,'MP F'!$X$5:$X$72)+SUMIF('MP H'!$D$5:$D$72,CLUBS!$B9,'MP H'!$X$5:$X$72)+SUMIF('PO F'!$D$5:$D$72,CLUBS!$B9,'PO F'!$X$5:$X$72)+SUMIF('PO H'!$D$5:$D$72,CLUBS!$B9,'PO H'!$X$5:$X$72)+SUMIF('PU F'!$D$5:$D$72,CLUBS!$B9,'PU F'!$X$5:$X$72)+SUMIF('PU H'!$D$5:$D$72,CLUBS!$B9,'PU H'!$X$5:$X$72)+SUMIF('BE F'!$D$5:$D$72,CLUBS!$B9,'BE F'!$X$5:$X$72)+SUMIF('BE H'!$D$5:$D$72,CLUBS!$B9,'BE H'!$X$5:$X$72)+SUMIF('MI F'!$D$5:$D$72,CLUBS!$B9,'MI F'!$X$5:$X$72)+SUMIF('MI H'!$D$5:$D$72,CLUBS!$B9,'MI H'!$X$5:$X$72)+SUMIF('CA F'!$D$5:$D$72,CLUBS!$B9,'CA F'!$X$5:$X$72)+SUMIF('CA H'!$D$5:$D$72,CLUBS!$B9,'CA H'!$X$5:$X$72)+SUMIF('JU F'!$D$5:$D$72,CLUBS!$B9,'JU F'!$X$5:$X$72)+SUMIF('JU H'!$D$5:$D$72,CLUBS!$B9,'JU H'!$X$5:$X$72)</f>
        <v>0</v>
      </c>
      <c r="W17" s="26">
        <f>COUNTIFS('MP F'!$D$5:$D$72,CLUBS!$B9,'MP F'!$Y$5:$Y$72,"&gt;0")+COUNTIFS('MP H'!$D$5:$D$72,CLUBS!$B9,'MP H'!$Y$5:$Y$72,"&gt;0")+COUNTIFS('PO F'!$D$5:$D$72,CLUBS!$B9,'PO F'!$Y$5:$Y$72,"&gt;0")+COUNTIFS('PO H'!$D$5:$D$72,CLUBS!$B9,'PO H'!$Y$5:$Y$72,"&gt;0")+COUNTIFS('PU F'!$D$5:$D$72,CLUBS!$B9,'PU F'!$Y$5:$Y$72,"&gt;0")+COUNTIFS('PU H'!$D$5:$D$72,CLUBS!$B9,'PU H'!$Y$5:$Y$72,"&gt;0")+COUNTIFS('BE F'!$D$5:$D$72,CLUBS!$B9,'BE F'!$Y$5:$Y$72,"&gt;0")+COUNTIFS('BE H'!$D$5:$D$72,CLUBS!$B9,'BE H'!$Y$5:$Y$72,"&gt;0")+COUNTIFS('MI F'!$D$5:$D$72,CLUBS!$B9,'MI F'!$Y$5:$Y$72,"&gt;0")+COUNTIFS('MI H'!$D$5:$D$72,CLUBS!$B9,'MI H'!$Y$5:$Y$72,"&gt;0")+COUNTIFS('CA F'!$D$5:$D$72,CLUBS!$B9,'CA F'!$Y$5:$Y$72,"&gt;0")+COUNTIFS('CA H'!$D$5:$D$72,CLUBS!$B9,'CA H'!$Y$5:$Y$72,"&gt;0")+COUNTIFS('JU F'!$D$5:$D$72,CLUBS!$B9,'JU F'!$Y$5:$Y$72,"&gt;0")+COUNTIFS('JU H'!$D$5:$D$72,CLUBS!$B9,'JU H'!$Y$5:$Y$72,"&gt;0")</f>
        <v>0</v>
      </c>
      <c r="X17" s="26">
        <f>SUMIF('MP F'!$D$5:$D$72,CLUBS!$B9,'MP F'!$Z$5:$Z$72)+SUMIF('MP H'!$D$5:$D$72,CLUBS!$B9,'MP H'!$Z$5:$Z$72)+SUMIF('PO F'!$D$5:$D$72,CLUBS!$B9,'PO F'!$Z$5:$Z$72)+SUMIF('PO H'!$D$5:$D$72,CLUBS!$B9,'PO H'!$Z$5:$Z$72)+SUMIF('PU F'!$D$5:$D$72,CLUBS!$B9,'PU F'!$Z$5:$Z$72)+SUMIF('PU H'!$D$5:$D$72,CLUBS!$B9,'PU H'!$Z$5:$Z$72)+SUMIF('BE F'!$D$5:$D$72,CLUBS!$B9,'BE F'!$Z$5:$Z$72)+SUMIF('BE H'!$D$5:$D$72,CLUBS!$B9,'BE H'!$Z$5:$Z$72)+SUMIF('MI F'!$D$5:$D$72,CLUBS!$B9,'MI F'!$Z$5:$Z$72)+SUMIF('MI H'!$D$5:$D$72,CLUBS!$B9,'MI H'!$Z$5:$Z$72)+SUMIF('CA F'!$D$5:$D$72,CLUBS!$B9,'CA F'!$Z$5:$Z$72)+SUMIF('CA H'!$D$5:$D$72,CLUBS!$B9,'CA H'!$Z$5:$Z$72)+SUMIF('JU F'!$D$5:$D$72,CLUBS!$B9,'JU F'!$Z$5:$Z$72)+SUMIF('JU H'!$D$5:$D$72,CLUBS!$B9,'JU H'!$Z$5:$Z$72)</f>
        <v>0</v>
      </c>
      <c r="Y17" s="26">
        <f>COUNTIFS('MP F'!$D$5:$D$72,CLUBS!$B9,'MP F'!$AA$5:$AA$72,"&gt;0")+COUNTIFS('MP H'!$D$5:$D$72,CLUBS!$B9,'MP H'!$AA$5:$AA$72,"&gt;0")+COUNTIFS('PO F'!$D$5:$D$72,CLUBS!$B9,'PO F'!$AA$5:$AA$72,"&gt;0")+COUNTIFS('PO H'!$D$5:$D$72,CLUBS!$B9,'PO H'!$AA$5:$AA$72,"&gt;0")+COUNTIFS('PU F'!$D$5:$D$72,CLUBS!$B9,'PU F'!$AA$5:$AA$72,"&gt;0")+COUNTIFS('PU H'!$D$5:$D$72,CLUBS!$B9,'PU H'!$AA$5:$AA$72,"&gt;0")+COUNTIFS('BE F'!$D$5:$D$72,CLUBS!$B9,'BE F'!$AA$5:$AA$72,"&gt;0")+COUNTIFS('BE H'!$D$5:$D$72,CLUBS!$B9,'BE H'!$AA$5:$AA$72,"&gt;0")+COUNTIFS('MI F'!$D$5:$D$72,CLUBS!$B9,'MI F'!$AA$5:$AA$72,"&gt;0")+COUNTIFS('MI H'!$D$5:$D$72,CLUBS!$B9,'MI H'!$AA$5:$AA$72,"&gt;0")+COUNTIFS('CA F'!$D$5:$D$72,CLUBS!$B9,'CA F'!$AA$5:$AA$72,"&gt;0")+COUNTIFS('CA H'!$D$5:$D$72,CLUBS!$B9,'CA H'!$AA$5:$AA$72,"&gt;0")+COUNTIFS('JU F'!$D$5:$D$72,CLUBS!$B9,'JU F'!$AA$5:$AA$72,"&gt;0")+COUNTIFS('JU H'!$D$5:$D$72,CLUBS!$B9,'JU H'!$AA$5:$AA$72,"&gt;0")</f>
        <v>0</v>
      </c>
      <c r="Z17" s="26">
        <f>SUMIF('MP F'!$D$5:$D$72,CLUBS!$B9,'MP F'!$AB$5:$AB$72)+SUMIF('MP H'!$D$5:$D$72,CLUBS!$B9,'MP H'!$AB$5:$AB$72)+SUMIF('PO F'!$D$5:$D$72,CLUBS!$B9,'PO F'!$AB$5:$AB$72)+SUMIF('PO H'!$D$5:$D$72,CLUBS!$B9,'PO H'!$AB$5:$AB$72)+SUMIF('PU F'!$D$5:$D$72,CLUBS!$B9,'PU F'!$AB$5:$AB$72)+SUMIF('PU H'!$D$5:$D$72,CLUBS!$B9,'PU H'!$AB$5:$AB$72)+SUMIF('BE F'!$D$5:$D$72,CLUBS!$B9,'BE F'!$AB$5:$AB$72)+SUMIF('BE H'!$D$5:$D$72,CLUBS!$B9,'BE H'!$AB$5:$AB$72)+SUMIF('MI F'!$D$5:$D$72,CLUBS!$B9,'MI F'!$AB$5:$AB$72)+SUMIF('MI H'!$D$5:$D$72,CLUBS!$B9,'MI H'!$AB$5:$AB$72)+SUMIF('CA F'!$D$5:$D$72,CLUBS!$B9,'CA F'!$AB$5:$AB$72)+SUMIF('CA H'!$D$5:$D$72,CLUBS!$B9,'CA H'!$AB$5:$AB$72)+SUMIF('JU F'!$D$5:$D$72,CLUBS!$B9,'JU F'!$AB$5:$AB$72)+SUMIF('JU H'!$D$5:$D$72,CLUBS!$B9,'JU H'!$AB$5:$AB$72)</f>
        <v>0</v>
      </c>
      <c r="AA17" s="26">
        <f>COUNTIFS('MP F'!$D$5:$D$72,CLUBS!$B9,'MP F'!$AC$5:$AC$72,"&gt;0")+COUNTIFS('MP H'!$D$5:$D$72,CLUBS!$B9,'MP H'!$AC$5:$AC$72,"&gt;0")+COUNTIFS('PO F'!$D$5:$D$72,CLUBS!$B9,'PO F'!$AC$5:$AC$72,"&gt;0")+COUNTIFS('PO H'!$D$5:$D$72,CLUBS!$B9,'PO H'!$AC$5:$AC$72,"&gt;0")+COUNTIFS('PU F'!$D$5:$D$72,CLUBS!$B9,'PU F'!$AC$5:$AC$72,"&gt;0")+COUNTIFS('PU H'!$D$5:$D$72,CLUBS!$B9,'PU H'!$AC$5:$AC$72,"&gt;0")+COUNTIFS('BE F'!$D$5:$D$72,CLUBS!$B9,'BE F'!$AC$5:$AC$72,"&gt;0")+COUNTIFS('BE H'!$D$5:$D$72,CLUBS!$B9,'BE H'!$AC$5:$AC$72,"&gt;0")+COUNTIFS('MI F'!$D$5:$D$72,CLUBS!$B9,'MI F'!$AC$5:$AC$72,"&gt;0")+COUNTIFS('MI H'!$D$5:$D$72,CLUBS!$B9,'MI H'!$AC$5:$AC$72,"&gt;0")+COUNTIFS('CA F'!$D$5:$D$72,CLUBS!$B9,'CA F'!$AC$5:$AC$72,"&gt;0")+COUNTIFS('CA H'!$D$5:$D$72,CLUBS!$B9,'CA H'!$AC$5:$AC$72,"&gt;0")+COUNTIFS('JU F'!$D$5:$D$72,CLUBS!$B9,'JU F'!$AC$5:$AC$72,"&gt;0")+COUNTIFS('JU H'!$D$5:$D$72,CLUBS!$B9,'JU H'!$AC$5:$AC$72,"&gt;0")</f>
        <v>0</v>
      </c>
      <c r="AB17" s="26">
        <f>SUMIF('MP F'!$D$5:$D$72,CLUBS!$B9,'MP F'!$AD$5:$AD$72)+SUMIF('MP H'!$D$5:$D$72,CLUBS!$B9,'MP H'!$AD$5:$AD$72)+SUMIF('PO F'!$D$5:$D$72,CLUBS!$B9,'PO F'!$AD$5:$AD$72)+SUMIF('PO H'!$D$5:$D$72,CLUBS!$B9,'PO H'!$AD$5:$AD$72)+SUMIF('PU F'!$D$5:$D$72,CLUBS!$B9,'PU F'!$AD$5:$AD$72)+SUMIF('PU H'!$D$5:$D$72,CLUBS!$B9,'PU H'!$AD$5:$AD$72)+SUMIF('BE F'!$D$5:$D$72,CLUBS!$B9,'BE F'!$AD$5:$AD$72)+SUMIF('BE H'!$D$5:$D$72,CLUBS!$B9,'BE H'!$AD$5:$AD$72)+SUMIF('MI F'!$D$5:$D$72,CLUBS!$B9,'MI F'!$AD$5:$AD$72)+SUMIF('MI H'!$D$5:$D$72,CLUBS!$B9,'MI H'!$AD$5:$AD$72)+SUMIF('CA F'!$D$5:$D$72,CLUBS!$B9,'CA F'!$AD$5:$AD$72)+SUMIF('CA H'!$D$5:$D$72,CLUBS!$B9,'CA H'!$AD$5:$AD$72)+SUMIF('JU F'!$D$5:$D$72,CLUBS!$B9,'JU F'!$AD$5:$AD$72)+SUMIF('JU H'!$D$5:$D$72,CLUBS!$B9,'JU H'!$AD$5:$AD$72)</f>
        <v>0</v>
      </c>
      <c r="AC17" s="26">
        <f>COUNTIFS('MP F'!$D$5:$D$72,CLUBS!$B9,'MP F'!$AE$5:$AE$72,"&gt;0")+COUNTIFS('MP H'!$D$5:$D$72,CLUBS!$B9,'MP H'!$AE$5:$AE$72,"&gt;0")+COUNTIFS('PO F'!$D$5:$D$72,CLUBS!$B9,'PO F'!$AE$5:$AE$72,"&gt;0")+COUNTIFS('PO H'!$D$5:$D$72,CLUBS!$B9,'PO H'!$AE$5:$AE$72,"&gt;0")+COUNTIFS('PU F'!$D$5:$D$72,CLUBS!$B9,'PU F'!$AE$5:$AE$72,"&gt;0")+COUNTIFS('PU H'!$D$5:$D$72,CLUBS!$B9,'PU H'!$AE$5:$AE$72,"&gt;0")+COUNTIFS('BE F'!$D$5:$D$72,CLUBS!$B9,'BE F'!$AE$5:$AE$72,"&gt;0")+COUNTIFS('BE H'!$D$5:$D$72,CLUBS!$B9,'BE H'!$AE$5:$AE$72,"&gt;0")+COUNTIFS('MI F'!$D$5:$D$72,CLUBS!$B9,'MI F'!$AE$5:$AE$72,"&gt;0")+COUNTIFS('MI H'!$D$5:$D$72,CLUBS!$B9,'MI H'!$AE$5:$AE$72,"&gt;0")+COUNTIFS('CA F'!$D$5:$D$72,CLUBS!$B9,'CA F'!$AE$5:$AE$72,"&gt;0")+COUNTIFS('CA H'!$D$5:$D$72,CLUBS!$B9,'CA H'!$AE$5:$AE$72,"&gt;0")+COUNTIFS('JU F'!$D$5:$D$72,CLUBS!$B9,'JU F'!$AE$5:$AE$72,"&gt;0")+COUNTIFS('JU H'!$D$5:$D$72,CLUBS!$B9,'JU H'!$AE$5:$AE$72,"&gt;0")</f>
        <v>0</v>
      </c>
      <c r="AD17" s="26">
        <f>SUMIF('MP F'!$D$5:$D$72,CLUBS!$B9,'MP F'!$AF$5:$AF$72)+SUMIF('MP H'!$D$5:$D$72,CLUBS!$B9,'MP H'!$AF$5:$AF$72)+SUMIF('PO F'!$D$5:$D$72,CLUBS!$B9,'PO F'!$AF$5:$AF$72)+SUMIF('PO H'!$D$5:$D$72,CLUBS!$B9,'PO H'!$AF$5:$AF$72)+SUMIF('PU F'!$D$5:$D$72,CLUBS!$B9,'PU F'!$AF$5:$AF$72)+SUMIF('PU H'!$D$5:$D$72,CLUBS!$B9,'PU H'!$AF$5:$AF$72)+SUMIF('BE F'!$D$5:$D$72,CLUBS!$B9,'BE F'!$AF$5:$AF$72)+SUMIF('BE H'!$D$5:$D$72,CLUBS!$B9,'BE H'!$AF$5:$AF$72)+SUMIF('MI F'!$D$5:$D$72,CLUBS!$B9,'MI F'!$AF$5:$AF$72)+SUMIF('MI H'!$D$5:$D$72,CLUBS!$B9,'MI H'!$AF$5:$AF$72)+SUMIF('CA F'!$D$5:$D$72,CLUBS!$B9,'CA F'!$AF$5:$AF$72)+SUMIF('CA H'!$D$5:$D$72,CLUBS!$B9,'CA H'!$AF$5:$AF$72)+SUMIF('JU F'!$D$5:$D$72,CLUBS!$B9,'JU F'!$AF$5:$AF$72)+SUMIF('JU H'!$D$5:$D$72,CLUBS!$B9,'JU H'!$AF$5:$AF$72)</f>
        <v>0</v>
      </c>
      <c r="AE17" s="26">
        <f>COUNTIFS('MP F'!$D$5:$D$72,CLUBS!$B9,'MP F'!$AG$5:$AG$72,"&gt;0")+COUNTIFS('MP H'!$D$5:$D$72,CLUBS!$B9,'MP H'!$AG$5:$AG$72,"&gt;0")+COUNTIFS('PO F'!$D$5:$D$72,CLUBS!$B9,'PO F'!$AG$5:$AG$72,"&gt;0")+COUNTIFS('PO H'!$D$5:$D$72,CLUBS!$B9,'PO H'!$AG$5:$AG$72,"&gt;0")+COUNTIFS('PU F'!$D$5:$D$72,CLUBS!$B9,'PU F'!$AG$5:$AG$72,"&gt;0")+COUNTIFS('PU H'!$D$5:$D$72,CLUBS!$B9,'PU H'!$AG$5:$AG$72,"&gt;0")+COUNTIFS('BE F'!$D$5:$D$72,CLUBS!$B9,'BE F'!$AG$5:$AG$72,"&gt;0")+COUNTIFS('BE H'!$D$5:$D$72,CLUBS!$B9,'BE H'!$AG$5:$AG$72,"&gt;0")+COUNTIFS('MI F'!$D$5:$D$72,CLUBS!$B9,'MI F'!$AG$5:$AG$72,"&gt;0")+COUNTIFS('MI H'!$D$5:$D$72,CLUBS!$B9,'MI H'!$AG$5:$AG$72,"&gt;0")+COUNTIFS('CA F'!$D$5:$D$72,CLUBS!$B9,'CA F'!$AG$5:$AG$72,"&gt;0")+COUNTIFS('CA H'!$D$5:$D$72,CLUBS!$B9,'CA H'!$AG$5:$AG$72,"&gt;0")+COUNTIFS('JU F'!$D$5:$D$72,CLUBS!$B9,'JU F'!$AG$5:$AG$72,"&gt;0")+COUNTIFS('JU H'!$D$5:$D$72,CLUBS!$B9,'JU H'!$AG$5:$AG$72,"&gt;0")</f>
        <v>0</v>
      </c>
      <c r="AF17" s="26">
        <f>SUMIF('MP F'!$D$5:$D$72,CLUBS!$B9,'MP F'!$AH$5:$AH$72)+SUMIF('MP H'!$D$5:$D$72,CLUBS!$B9,'MP H'!$AH$5:$AH$72)+SUMIF('PO F'!$D$5:$D$72,CLUBS!$B9,'PO F'!$AH$5:$AH$72)+SUMIF('PO H'!$D$5:$D$72,CLUBS!$B9,'PO H'!$AH$5:$AH$72)+SUMIF('PU F'!$D$5:$D$72,CLUBS!$B9,'PU F'!$AH$5:$AH$72)+SUMIF('PU H'!$D$5:$D$72,CLUBS!$B9,'PU H'!$AH$5:$AH$72)+SUMIF('BE F'!$D$5:$D$72,CLUBS!$B9,'BE F'!$AH$5:$AH$72)+SUMIF('BE H'!$D$5:$D$72,CLUBS!$B9,'BE H'!$AH$5:$AH$72)+SUMIF('MI F'!$D$5:$D$72,CLUBS!$B9,'MI F'!$AH$5:$AH$72)+SUMIF('MI H'!$D$5:$D$72,CLUBS!$B9,'MI H'!$AH$5:$AH$72)+SUMIF('CA F'!$D$5:$D$72,CLUBS!$B9,'CA F'!$AH$5:$AH$72)+SUMIF('CA H'!$D$5:$D$72,CLUBS!$B9,'CA H'!$AH$5:$AH$72)+SUMIF('JU F'!$D$5:$D$72,CLUBS!$B9,'JU F'!$AH$5:$AH$72)+SUMIF('JU H'!$D$5:$D$72,CLUBS!$B9,'JU H'!$AH$5:$AH$72)</f>
        <v>0</v>
      </c>
      <c r="AG17" s="16">
        <f t="shared" si="1"/>
        <v>1</v>
      </c>
      <c r="AH17" s="28">
        <f t="shared" si="2"/>
        <v>69</v>
      </c>
      <c r="AI17" s="29">
        <f t="shared" si="3"/>
        <v>69</v>
      </c>
      <c r="AJ17" s="14">
        <f>COUNTIF('Licenciés Jeunes 2023'!F:F,CLUBS!B9)</f>
        <v>0</v>
      </c>
      <c r="AK17" s="27">
        <f t="shared" si="4"/>
        <v>0</v>
      </c>
    </row>
    <row r="18" spans="1:37" ht="13.5">
      <c r="A18" s="34">
        <f t="shared" si="0"/>
        <v>5</v>
      </c>
      <c r="B18" s="62" t="s">
        <v>54</v>
      </c>
      <c r="C18" s="14">
        <f>COUNTIFS('MP F'!$D$5:$D$72,CLUBS!$B10,'MP F'!$E$5:$E$72,"&gt;0")+COUNTIFS('MP H'!$D$5:$D$72,CLUBS!$B10,'MP H'!$E$5:$E$72,"&gt;0")+COUNTIFS('PO F'!$D$5:$D$72,CLUBS!$B10,'PO F'!$E$5:$E$72,"&gt;0")+COUNTIFS('PO H'!$D$5:$D$72,CLUBS!$B10,'PO H'!$E$5:$E$72,"&gt;0")+COUNTIFS('PU F'!$D$5:$D$72,CLUBS!$B10,'PU F'!$E$5:$E$72,"&gt;0")+COUNTIFS('PU H'!$D$5:$D$72,CLUBS!$B10,'PU H'!$E$5:$E$72,"&gt;0")+COUNTIFS('BE F'!$D$5:$D$72,CLUBS!$B10,'BE F'!$E$5:$E$72,"&gt;0")+COUNTIFS('BE H'!$D$5:$D$72,CLUBS!$B10,'BE H'!$E$5:$E$72,"&gt;0")+COUNTIFS('MI F'!$D$5:$D$72,CLUBS!$B10,'MI F'!$E$5:$E$72,"&gt;0")+COUNTIFS('MI H'!$D$5:$D$72,CLUBS!$B10,'MI H'!$E$5:$E$72,"&gt;0")+COUNTIFS('CA F'!$D$5:$D$72,CLUBS!$B10,'CA F'!$E$5:$E$72,"&gt;0")+COUNTIFS('CA H'!$D$5:$D$72,CLUBS!$B10,'CA H'!$E$5:$E$72,"&gt;0")+COUNTIFS('JU F'!$D$5:$D$72,CLUBS!$B10,'JU F'!$E$5:$E$72,"&gt;0")+COUNTIFS('JU H'!$D$5:$D$72,CLUBS!$B10,'JU H'!$E$5:$E$72,"&gt;0")</f>
        <v>13</v>
      </c>
      <c r="D18" s="27">
        <f>SUMIF('MP F'!$D$5:$D$72,CLUBS!$B10,'MP F'!$F$5:$F$72)+SUMIF('MP H'!$D$5:$D$72,CLUBS!$B10,'MP H'!$F$5:$F$72)+SUMIF('PO F'!$D$5:$D$72,CLUBS!$B10,'PO F'!$F$5:$F$72)+SUMIF('PO H'!$D$5:$D$72,CLUBS!$B10,'PO H'!$F$5:$F$72)+SUMIF('PU F'!$D$5:$D$72,CLUBS!$B10,'PU F'!$F$5:$F$72)+SUMIF('PU H'!$D$5:$D$72,CLUBS!$B10,'PU H'!$F$5:$F$72)+SUMIF('BE F'!$D$5:$D$72,CLUBS!$B10,'BE F'!$F$5:$F$72)+SUMIF('BE H'!$D$5:$D$72,CLUBS!$B10,'BE H'!$F$5:$F$72)+SUMIF('MI F'!$D$5:$D$72,CLUBS!$B10,'MI F'!$F$5:$F$72)+SUMIF('MI H'!$D$5:$D$72,CLUBS!$B10,'MI H'!$F$5:$F$72)+SUMIF('CA F'!$D$5:$D$72,CLUBS!$B10,'CA F'!$F$5:$F$72)+SUMIF('CA H'!$D$5:$D$72,CLUBS!$B10,'CA H'!$F$5:$F$72)+SUMIF('JU F'!$D$5:$D$72,CLUBS!$B10,'JU F'!$F$5:$F$72)+SUMIF('JU H'!$D$5:$D$72,CLUBS!$B10,'JU H'!$F$5:$F$72)</f>
        <v>1562</v>
      </c>
      <c r="E18" s="38">
        <f>COUNTIFS('MP F'!$D$5:$D$72,CLUBS!$B10,'MP F'!$G$5:$G$72,"&gt;0")+COUNTIFS('MP H'!$D$5:$D$72,CLUBS!$B10,'MP H'!$G$5:$G$72,"&gt;0")+COUNTIFS('PO F'!$D$5:$D$72,CLUBS!$B10,'PO F'!$G$5:$G$72,"&gt;0")+COUNTIFS('PO H'!$D$5:$D$72,CLUBS!$B10,'PO H'!$G$5:$G$72,"&gt;0")+COUNTIFS('PU F'!$D$5:$D$72,CLUBS!$B10,'PU F'!$G$5:$G$72,"&gt;0")+COUNTIFS('PU H'!$D$5:$D$72,CLUBS!$B10,'PU H'!$G$5:$G$72,"&gt;0")+COUNTIFS('BE F'!$D$5:$D$72,CLUBS!$B10,'BE F'!$G$5:$G$72,"&gt;0")+COUNTIFS('BE H'!$D$5:$D$72,CLUBS!$B10,'BE H'!$G$5:$G$72,"&gt;0")+COUNTIFS('MI F'!$D$5:$D$72,CLUBS!$B10,'MI F'!$G$5:$G$72,"&gt;0")+COUNTIFS('MI H'!$D$5:$D$72,CLUBS!$B10,'MI H'!$G$5:$G$72,"&gt;0")+COUNTIFS('CA F'!$D$5:$D$72,CLUBS!$B10,'CA F'!$G$5:$G$72,"&gt;0")+COUNTIFS('CA H'!$D$5:$D$72,CLUBS!$B10,'CA H'!$G$5:$G$72,"&gt;0")+COUNTIFS('JU F'!$D$5:$D$72,CLUBS!$B10,'JU F'!$G$5:$G$72,"&gt;0")+COUNTIFS('JU H'!$D$5:$D$72,CLUBS!$B10,'JU H'!$G$5:$G$72,"&gt;0")</f>
        <v>15</v>
      </c>
      <c r="F18" s="58">
        <f>SUMIF('MP F'!$D$5:$D$72,CLUBS!$B10,'MP F'!$H$5:$H$72)+SUMIF('MP H'!$D$5:$D$72,CLUBS!$B10,'MP H'!$H$5:$H$72)+SUMIF('PO F'!$D$5:$D$72,CLUBS!$B10,'PO F'!$H$5:$H$72)+SUMIF('PO H'!$D$5:$D$72,CLUBS!$B10,'PO H'!$H$5:$H$72)+SUMIF('PU F'!$D$5:$D$72,CLUBS!$B10,'PU F'!$H$5:$H$72)+SUMIF('PU H'!$D$5:$D$72,CLUBS!$B10,'PU H'!$H$5:$H$72)+SUMIF('BE F'!$D$5:$D$72,CLUBS!$B10,'BE F'!$H$5:$H$72)+SUMIF('BE H'!$D$5:$D$72,CLUBS!$B10,'BE H'!$H$5:$H$72)+SUMIF('MI F'!$D$5:$D$72,CLUBS!$B10,'MI F'!$H$5:$H$72)+SUMIF('MI H'!$D$5:$D$72,CLUBS!$B10,'MI H'!$H$5:$H$72)+SUMIF('CA F'!$D$5:$D$72,CLUBS!$B10,'CA F'!$H$5:$H$72)+SUMIF('CA H'!$D$5:$D$72,CLUBS!$B10,'CA H'!$H$5:$H$72)+SUMIF('JU F'!$D$5:$D$72,CLUBS!$B10,'JU F'!$H$5:$H$72)+SUMIF('JU H'!$D$5:$D$72,CLUBS!$B10,'JU H'!$H$5:$H$72)</f>
        <v>1401</v>
      </c>
      <c r="G18" s="14">
        <f>COUNTIFS('MP F'!$D$5:$D$72,CLUBS!$B10,'MP F'!$I$5:$I$72,"&gt;0")+COUNTIFS('MP H'!$D$5:$D$72,CLUBS!$B10,'MP H'!$I$5:$I$72,"&gt;0")+COUNTIFS('PO F'!$D$5:$D$72,CLUBS!$B10,'PO F'!$I$5:$I$72,"&gt;0")+COUNTIFS('PO H'!$D$5:$D$72,CLUBS!$B10,'PO H'!$I$5:$I$72,"&gt;0")+COUNTIFS('PU F'!$D$5:$D$72,CLUBS!$B10,'PU F'!$I$5:$I$72,"&gt;0")+COUNTIFS('PU H'!$D$5:$D$72,CLUBS!$B10,'PU H'!$I$5:$I$72,"&gt;0")+COUNTIFS('BE F'!$D$5:$D$72,CLUBS!$B10,'BE F'!$I$5:$I$72,"&gt;0")+COUNTIFS('BE H'!$D$5:$D$72,CLUBS!$B10,'BE H'!$I$5:$I$72,"&gt;0")+COUNTIFS('MI F'!$D$5:$D$72,CLUBS!$B10,'MI F'!$I$5:$I$72,"&gt;0")+COUNTIFS('MI H'!$D$5:$D$72,CLUBS!$B10,'MI H'!$I$5:$I$72,"&gt;0")+COUNTIFS('CA F'!$D$5:$D$72,CLUBS!$B10,'CA F'!$I$5:$I$72,"&gt;0")+COUNTIFS('CA H'!$D$5:$D$72,CLUBS!$B10,'CA H'!$I$5:$I$72,"&gt;0")+COUNTIFS('JU F'!$D$5:$D$72,CLUBS!$B10,'JU F'!$I$5:$I$72,"&gt;0")+COUNTIFS('JU H'!$D$5:$D$72,CLUBS!$B10,'JU H'!$I$5:$I$72,"&gt;0")</f>
        <v>0</v>
      </c>
      <c r="H18" s="26">
        <f>SUMIF('MP F'!$D$5:$D$72,CLUBS!$B10,'MP F'!$J$5:$J$72)+SUMIF('MP H'!$D$5:$D$72,CLUBS!$B10,'MP H'!$J$5:$J$72)+SUMIF('PO F'!$D$5:$D$72,CLUBS!$B10,'PO F'!$J$5:$J$72)+SUMIF('PO H'!$D$5:$D$72,CLUBS!$B10,'PO H'!$J$5:$J$72)+SUMIF('PU F'!$D$5:$D$72,CLUBS!$B10,'PU F'!$J$5:$J$72)+SUMIF('PU H'!$D$5:$D$72,CLUBS!$B10,'PU H'!$J$5:$J$72)+SUMIF('BE F'!$D$5:$D$72,CLUBS!$B10,'BE F'!$J$5:$J$72)+SUMIF('BE H'!$D$5:$D$72,CLUBS!$B10,'BE H'!$J$5:$J$72)+SUMIF('MI F'!$D$5:$D$72,CLUBS!$B10,'MI F'!$J$5:$J$72)+SUMIF('MI H'!$D$5:$D$72,CLUBS!$B10,'MI H'!$J$5:$J$72)+SUMIF('CA F'!$D$5:$D$72,CLUBS!$B10,'CA F'!$J$5:$J$72)+SUMIF('CA H'!$D$5:$D$72,CLUBS!$B10,'CA H'!$J$5:$J$72)+SUMIF('JU F'!$D$5:$D$72,CLUBS!$B10,'JU F'!$J$5:$J$72)+SUMIF('JU H'!$D$5:$D$72,CLUBS!$B10,'JU H'!$J$5:$J$72)</f>
        <v>0</v>
      </c>
      <c r="I18" s="38">
        <f>COUNTIFS('MP F'!$D$5:$D$72,CLUBS!$B10,'MP F'!$K$5:$K$72,"&gt;0")+COUNTIFS('MP H'!$D$5:$D$72,CLUBS!$B10,'MP H'!$K$5:$K$72,"&gt;0")+COUNTIFS('PO F'!$D$5:$D$72,CLUBS!$B10,'PO F'!$K$5:$K$72,"&gt;0")+COUNTIFS('PO H'!$D$5:$D$72,CLUBS!$B10,'PO H'!$K$5:$K$72,"&gt;0")+COUNTIFS('PU F'!$D$5:$D$72,CLUBS!$B10,'PU F'!$K$5:$K$72,"&gt;0")+COUNTIFS('PU H'!$D$5:$D$72,CLUBS!$B10,'PU H'!$K$5:$K$72,"&gt;0")+COUNTIFS('BE F'!$D$5:$D$72,CLUBS!$B10,'BE F'!$K$5:$K$72,"&gt;0")+COUNTIFS('BE H'!$D$5:$D$72,CLUBS!$B10,'BE H'!$K$5:$K$72,"&gt;0")+COUNTIFS('MI F'!$D$5:$D$72,CLUBS!$B10,'MI F'!$K$5:$K$72,"&gt;0")+COUNTIFS('MI H'!$D$5:$D$72,CLUBS!$B10,'MI H'!$K$5:$K$72,"&gt;0")+COUNTIFS('CA F'!$D$5:$D$72,CLUBS!$B10,'CA F'!$K$5:$K$72,"&gt;0")+COUNTIFS('CA H'!$D$5:$D$72,CLUBS!$B10,'CA H'!$K$5:$K$72,"&gt;0")+COUNTIFS('JU F'!$D$5:$D$72,CLUBS!$B10,'JU F'!$K$5:$K$72,"&gt;0")+COUNTIFS('JU H'!$D$5:$D$72,CLUBS!$B10,'JU H'!$K$5:$K$72,"&gt;0")</f>
        <v>0</v>
      </c>
      <c r="J18" s="38">
        <f>SUMIF('MP F'!$D$5:$D$72,CLUBS!$B10,'MP F'!$L$5:$L$72)+SUMIF('MP H'!$D$5:$D$72,CLUBS!$B10,'MP H'!$L$5:$L$72)+SUMIF('PO F'!$D$5:$D$72,CLUBS!$B10,'PO F'!$L$5:$L$72)+SUMIF('PO H'!$D$5:$D$72,CLUBS!$B10,'PO H'!$L$5:$L$72)+SUMIF('PU F'!$D$5:$D$72,CLUBS!$B10,'PU F'!$L$5:$L$72)+SUMIF('PU H'!$D$5:$D$72,CLUBS!$B10,'PU H'!$L$5:$L$72)+SUMIF('BE F'!$D$5:$D$72,CLUBS!$B10,'BE F'!$L$5:$L$72)+SUMIF('BE H'!$D$5:$D$72,CLUBS!$B10,'BE H'!$L$5:$L$72)+SUMIF('MI F'!$D$5:$D$72,CLUBS!$B10,'MI F'!$L$5:$L$72)+SUMIF('MI H'!$D$5:$D$72,CLUBS!$B10,'MI H'!$L$5:$L$72)+SUMIF('CA F'!$D$5:$D$72,CLUBS!$B10,'CA F'!$L$5:$L$72)+SUMIF('CA H'!$D$5:$D$72,CLUBS!$B10,'CA H'!$L$5:$L$72)+SUMIF('JU F'!$D$5:$D$72,CLUBS!$B10,'JU F'!$L$5:$L$72)+SUMIF('JU H'!$D$5:$D$72,CLUBS!$B10,'JU H'!$L$5:$L$72)</f>
        <v>0</v>
      </c>
      <c r="K18" s="26">
        <f>COUNTIFS('MP F'!$D$5:$D$72,CLUBS!$B10,'MP F'!$M$5:$M$72,"&gt;0")+COUNTIFS('MP H'!$D$5:$D$72,CLUBS!$B10,'MP H'!$M$5:$M$72,"&gt;0")+COUNTIFS('PO F'!$D$5:$D$72,CLUBS!$B10,'PO F'!$M$5:$M$72,"&gt;0")+COUNTIFS('PO H'!$D$5:$D$72,CLUBS!$B10,'PO H'!$M$5:$M$72,"&gt;0")+COUNTIFS('PU F'!$D$5:$D$72,CLUBS!$B10,'PU F'!$M$5:$M$72,"&gt;0")+COUNTIFS('PU H'!$D$5:$D$72,CLUBS!$B10,'PU H'!$M$5:$M$72,"&gt;0")+COUNTIFS('BE F'!$D$5:$D$72,CLUBS!$B10,'BE F'!$M$5:$M$72,"&gt;0")+COUNTIFS('BE H'!$D$5:$D$72,CLUBS!$B10,'BE H'!$M$5:$M$72,"&gt;0")+COUNTIFS('MI F'!$D$5:$D$72,CLUBS!$B10,'MI F'!$M$5:$M$72,"&gt;0")+COUNTIFS('MI H'!$D$5:$D$72,CLUBS!$B10,'MI H'!$M$5:$M$72,"&gt;0")+COUNTIFS('CA F'!$D$5:$D$72,CLUBS!$B10,'CA F'!$M$5:$M$72,"&gt;0")+COUNTIFS('CA H'!$D$5:$D$72,CLUBS!$B10,'CA H'!$M$5:$M$72,"&gt;0")+COUNTIFS('JU F'!$D$5:$D$72,CLUBS!$B10,'JU F'!$M$5:$M$72,"&gt;0")+COUNTIFS('JU H'!$D$5:$D$72,CLUBS!$B10,'JU H'!$M$5:$M$72,"&gt;0")</f>
        <v>0</v>
      </c>
      <c r="L18" s="26">
        <f>SUMIF('MP F'!$D$5:$D$72,CLUBS!$B10,'MP F'!$N$5:$N$72)+SUMIF('MP H'!$D$5:$D$72,CLUBS!$B10,'MP H'!$N$5:$N$72)+SUMIF('PO F'!$D$5:$D$72,CLUBS!$B10,'PO F'!$N$5:$N$72)+SUMIF('PO H'!$D$5:$D$72,CLUBS!$B10,'PO H'!$N$5:$N$72)+SUMIF('PU F'!$D$5:$D$72,CLUBS!$B10,'PU F'!$N$5:$N$72)+SUMIF('PU H'!$D$5:$D$72,CLUBS!$B10,'PU H'!$N$5:$N$72)+SUMIF('BE F'!$D$5:$D$72,CLUBS!$B10,'BE F'!$N$5:$N$72)+SUMIF('BE H'!$D$5:$D$72,CLUBS!$B10,'BE H'!$N$5:$N$72)+SUMIF('MI F'!$D$5:$D$72,CLUBS!$B10,'MI F'!$N$5:$N$72)+SUMIF('MI H'!$D$5:$D$72,CLUBS!$B10,'MI H'!$N$5:$N$72)+SUMIF('CA F'!$D$5:$D$72,CLUBS!$B10,'CA F'!$N$5:$N$72)+SUMIF('CA H'!$D$5:$D$72,CLUBS!$B10,'CA H'!$N$5:$N$72)+SUMIF('JU F'!$D$5:$D$72,CLUBS!$B10,'JU F'!$N$5:$N$72)+SUMIF('JU H'!$D$5:$D$72,CLUBS!$B10,'JU H'!$N$5:$N$72)</f>
        <v>0</v>
      </c>
      <c r="M18" s="26">
        <f>COUNTIFS('MP F'!$D$5:$D$72,CLUBS!$B10,'MP F'!$O$5:$O$72,"&gt;0")+COUNTIFS('MP H'!$D$5:$D$72,CLUBS!$B10,'MP H'!$O$5:$O$72,"&gt;0")+COUNTIFS('PO F'!$D$5:$D$72,CLUBS!$B10,'PO F'!$O$5:$O$72,"&gt;0")+COUNTIFS('PO H'!$D$5:$D$72,CLUBS!$B10,'PO H'!$O$5:$O$72,"&gt;0")+COUNTIFS('PU F'!$D$5:$D$72,CLUBS!$B10,'PU F'!$O$5:$O$72,"&gt;0")+COUNTIFS('PU H'!$D$5:$D$72,CLUBS!$B10,'PU H'!$O$5:$O$72,"&gt;0")+COUNTIFS('BE F'!$D$5:$D$72,CLUBS!$B10,'BE F'!$O$5:$O$72,"&gt;0")+COUNTIFS('BE H'!$D$5:$D$72,CLUBS!$B10,'BE H'!$O$5:$O$72,"&gt;0")+COUNTIFS('MI F'!$D$5:$D$72,CLUBS!$B10,'MI F'!$O$5:$O$72,"&gt;0")+COUNTIFS('MI H'!$D$5:$D$72,CLUBS!$B10,'MI H'!$O$5:$O$72,"&gt;0")+COUNTIFS('CA F'!$D$5:$D$72,CLUBS!$B10,'CA F'!$O$5:$O$72,"&gt;0")+COUNTIFS('CA H'!$D$5:$D$72,CLUBS!$B10,'CA H'!$O$5:$O$72,"&gt;0")+COUNTIFS('JU F'!$D$5:$D$72,CLUBS!$B10,'JU F'!$O$5:$O$72,"&gt;0")+COUNTIFS('JU H'!$D$5:$D$72,CLUBS!$B10,'JU H'!$O$5:$O$72,"&gt;0")</f>
        <v>0</v>
      </c>
      <c r="N18" s="26">
        <f>SUMIF('MP F'!$D$5:$D$72,CLUBS!$B10,'MP F'!$P$5:$P$72)+SUMIF('MP H'!$D$5:$D$72,CLUBS!$B10,'MP H'!$P$5:$P$72)+SUMIF('PO F'!$D$5:$D$72,CLUBS!$B10,'PO F'!$P$5:$P$72)+SUMIF('PO H'!$D$5:$D$72,CLUBS!$B10,'PO H'!$P$5:$P$72)+SUMIF('PU F'!$D$5:$D$72,CLUBS!$B10,'PU F'!$P$5:$P$72)+SUMIF('PU H'!$D$5:$D$72,CLUBS!$B10,'PU H'!$P$5:$P$72)+SUMIF('BE F'!$D$5:$D$72,CLUBS!$B10,'BE F'!$P$5:$P$72)+SUMIF('BE H'!$D$5:$D$72,CLUBS!$B10,'BE H'!$P$5:$P$72)+SUMIF('MI F'!$D$5:$D$72,CLUBS!$B10,'MI F'!$P$5:$P$72)+SUMIF('MI H'!$D$5:$D$72,CLUBS!$B10,'MI H'!$P$5:$P$72)+SUMIF('CA F'!$D$5:$D$72,CLUBS!$B10,'CA F'!$P$5:$P$72)+SUMIF('CA H'!$D$5:$D$72,CLUBS!$B10,'CA H'!$P$5:$P$72)+SUMIF('JU F'!$D$5:$D$72,CLUBS!$B10,'JU F'!$P$5:$P$72)+SUMIF('JU H'!$D$5:$D$72,CLUBS!$B10,'JU H'!$P$5:$P$72)</f>
        <v>0</v>
      </c>
      <c r="O18" s="26">
        <f>COUNTIFS('MP F'!$D$5:$D$72,CLUBS!$B10,'MP F'!$Q$5:$Q$72,"&gt;0")+COUNTIFS('MP H'!$D$5:$D$72,CLUBS!$B10,'MP H'!$Q$5:$Q$72,"&gt;0")+COUNTIFS('PO F'!$D$5:$D$72,CLUBS!$B10,'PO F'!$Q$5:$Q$72,"&gt;0")+COUNTIFS('PO H'!$D$5:$D$72,CLUBS!$B10,'PO H'!$Q$5:$Q$72,"&gt;0")+COUNTIFS('PU F'!$D$5:$D$72,CLUBS!$B10,'PU F'!$Q$5:$Q$72,"&gt;0")+COUNTIFS('PU H'!$D$5:$D$72,CLUBS!$B10,'PU H'!$Q$5:$Q$72,"&gt;0")+COUNTIFS('BE F'!$D$5:$D$72,CLUBS!$B10,'BE F'!$Q$5:$Q$72,"&gt;0")+COUNTIFS('BE H'!$D$5:$D$72,CLUBS!$B10,'BE H'!$Q$5:$Q$72,"&gt;0")+COUNTIFS('MI F'!$D$5:$D$72,CLUBS!$B10,'MI F'!$Q$5:$Q$72,"&gt;0")+COUNTIFS('MI H'!$D$5:$D$72,CLUBS!$B10,'MI H'!$Q$5:$Q$72,"&gt;0")+COUNTIFS('CA F'!$D$5:$D$72,CLUBS!$B10,'CA F'!$Q$5:$Q$72,"&gt;0")+COUNTIFS('CA H'!$D$5:$D$72,CLUBS!$B10,'CA H'!$Q$5:$Q$72,"&gt;0")+COUNTIFS('JU F'!$D$5:$D$72,CLUBS!$B10,'JU F'!$Q$5:$Q$72,"&gt;0")+COUNTIFS('JU H'!$D$5:$D$72,CLUBS!$B10,'JU H'!$Q$5:$Q$72,"&gt;0")</f>
        <v>0</v>
      </c>
      <c r="P18" s="26">
        <f>SUMIF('MP F'!$D$5:$D$72,CLUBS!$B10,'MP F'!$R$5:$R$72)+SUMIF('MP H'!$D$5:$D$72,CLUBS!$B10,'MP H'!$R$5:$R$72)+SUMIF('PO F'!$D$5:$D$72,CLUBS!$B10,'PO F'!$R$5:$R$72)+SUMIF('PO H'!$D$5:$D$72,CLUBS!$B10,'PO H'!$R$5:$R$72)+SUMIF('PU F'!$D$5:$D$72,CLUBS!$B10,'PU F'!$R$5:$R$72)+SUMIF('PU H'!$D$5:$D$72,CLUBS!$B10,'PU H'!$R$5:$R$72)+SUMIF('BE F'!$D$5:$D$72,CLUBS!$B10,'BE F'!$R$5:$R$72)+SUMIF('BE H'!$D$5:$D$72,CLUBS!$B10,'BE H'!$R$5:$R$72)+SUMIF('MI F'!$D$5:$D$72,CLUBS!$B10,'MI F'!$R$5:$R$72)+SUMIF('MI H'!$D$5:$D$72,CLUBS!$B10,'MI H'!$R$5:$R$72)+SUMIF('CA F'!$D$5:$D$72,CLUBS!$B10,'CA F'!$R$5:$R$72)+SUMIF('CA H'!$D$5:$D$72,CLUBS!$B10,'CA H'!$R$5:$R$72)+SUMIF('JU F'!$D$5:$D$72,CLUBS!$B10,'JU F'!$R$5:$R$72)+SUMIF('JU H'!$D$5:$D$72,CLUBS!$B10,'JU H'!$R$5:$R$72)</f>
        <v>0</v>
      </c>
      <c r="Q18" s="26">
        <f>COUNTIFS('MP F'!$D$5:$D$72,CLUBS!$B10,'MP F'!$S$5:$S$72,"&gt;0")+COUNTIFS('MP H'!$D$5:$D$72,CLUBS!$B10,'MP H'!$S$5:$S$72,"&gt;0")+COUNTIFS('PO F'!$D$5:$D$72,CLUBS!$B10,'PO F'!$S$5:$S$72,"&gt;0")+COUNTIFS('PO H'!$D$5:$D$72,CLUBS!$B10,'PO H'!$S$5:$S$72,"&gt;0")+COUNTIFS('PU F'!$D$5:$D$72,CLUBS!$B10,'PU F'!$S$5:$S$72,"&gt;0")+COUNTIFS('PU H'!$D$5:$D$72,CLUBS!$B10,'PU H'!$S$5:$S$72,"&gt;0")+COUNTIFS('BE F'!$D$5:$D$72,CLUBS!$B10,'BE F'!$S$5:$S$72,"&gt;0")+COUNTIFS('BE H'!$D$5:$D$72,CLUBS!$B10,'BE H'!$S$5:$S$72,"&gt;0")+COUNTIFS('MI F'!$D$5:$D$72,CLUBS!$B10,'MI F'!$S$5:$S$72,"&gt;0")+COUNTIFS('MI H'!$D$5:$D$72,CLUBS!$B10,'MI H'!$S$5:$S$72,"&gt;0")+COUNTIFS('CA F'!$D$5:$D$72,CLUBS!$B10,'CA F'!$S$5:$S$72,"&gt;0")+COUNTIFS('CA H'!$D$5:$D$72,CLUBS!$B10,'CA H'!$S$5:$S$72,"&gt;0")+COUNTIFS('JU F'!$D$5:$D$72,CLUBS!$B10,'JU F'!$S$5:$S$72,"&gt;0")+COUNTIFS('JU H'!$D$5:$D$72,CLUBS!$B10,'JU H'!$S$5:$S$72,"&gt;0")</f>
        <v>0</v>
      </c>
      <c r="R18" s="26">
        <f>SUMIF('MP F'!$D$5:$D$72,CLUBS!$B10,'MP F'!$T$5:$T$72)+SUMIF('MP H'!$D$5:$D$72,CLUBS!$B10,'MP H'!$T$5:$T$72)+SUMIF('PO F'!$D$5:$D$72,CLUBS!$B10,'PO F'!$T$5:$T$72)+SUMIF('PO H'!$D$5:$D$72,CLUBS!$B10,'PO H'!$T$5:$T$72)+SUMIF('PU F'!$D$5:$D$72,CLUBS!$B10,'PU F'!$T$5:$T$72)+SUMIF('PU H'!$D$5:$D$72,CLUBS!$B10,'PU H'!$T$5:$T$72)+SUMIF('BE F'!$D$5:$D$72,CLUBS!$B10,'BE F'!$T$5:$T$72)+SUMIF('BE H'!$D$5:$D$72,CLUBS!$B10,'BE H'!$T$5:$T$72)+SUMIF('MI F'!$D$5:$D$72,CLUBS!$B10,'MI F'!$T$5:$T$72)+SUMIF('MI H'!$D$5:$D$72,CLUBS!$B10,'MI H'!$T$5:$T$72)+SUMIF('CA F'!$D$5:$D$72,CLUBS!$B10,'CA F'!$T$5:$T$72)+SUMIF('CA H'!$D$5:$D$72,CLUBS!$B10,'CA H'!$T$5:$T$72)+SUMIF('JU F'!$D$5:$D$72,CLUBS!$B10,'JU F'!$T$5:$T$72)+SUMIF('JU H'!$D$5:$D$72,CLUBS!$B10,'JU H'!$T$5:$T$72)</f>
        <v>0</v>
      </c>
      <c r="S18" s="26">
        <f>COUNTIFS('MP F'!$D$5:$D$72,CLUBS!$B10,'MP F'!$U$5:$U$72,"&gt;0")+COUNTIFS('MP H'!$D$5:$D$72,CLUBS!$B10,'MP H'!$U$5:$U$72,"&gt;0")+COUNTIFS('PO F'!$D$5:$D$72,CLUBS!$B10,'PO F'!$U$5:$U$72,"&gt;0")+COUNTIFS('PO H'!$D$5:$D$72,CLUBS!$B10,'PO H'!$U$5:$U$72,"&gt;0")+COUNTIFS('PU F'!$D$5:$D$72,CLUBS!$B10,'PU F'!$U$5:$U$72,"&gt;0")+COUNTIFS('PU H'!$D$5:$D$72,CLUBS!$B10,'PU H'!$U$5:$U$72,"&gt;0")+COUNTIFS('BE F'!$D$5:$D$72,CLUBS!$B10,'BE F'!$U$5:$U$72,"&gt;0")+COUNTIFS('BE H'!$D$5:$D$72,CLUBS!$B10,'BE H'!$U$5:$U$72,"&gt;0")+COUNTIFS('MI F'!$D$5:$D$72,CLUBS!$B10,'MI F'!$U$5:$U$72,"&gt;0")+COUNTIFS('MI H'!$D$5:$D$72,CLUBS!$B10,'MI H'!$U$5:$U$72,"&gt;0")+COUNTIFS('CA F'!$D$5:$D$72,CLUBS!$B10,'CA F'!$U$5:$U$72,"&gt;0")+COUNTIFS('CA H'!$D$5:$D$72,CLUBS!$B10,'CA H'!$U$5:$U$72,"&gt;0")+COUNTIFS('JU F'!$D$5:$D$72,CLUBS!$B10,'JU F'!$U$5:$U$72,"&gt;0")+COUNTIFS('JU H'!$D$5:$D$72,CLUBS!$B10,'JU H'!$U$5:$U$72,"&gt;0")</f>
        <v>0</v>
      </c>
      <c r="T18" s="26">
        <f>SUMIF('MP F'!$D$5:$D$72,CLUBS!$B10,'MP F'!$V$5:$V$72)+SUMIF('MP H'!$D$5:$D$72,CLUBS!$B10,'MP H'!$V$5:$V$72)+SUMIF('PO F'!$D$5:$D$72,CLUBS!$B10,'PO F'!$V$5:$V$72)+SUMIF('PO H'!$D$5:$D$72,CLUBS!$B10,'PO H'!$V$5:$V$72)+SUMIF('PU F'!$D$5:$D$72,CLUBS!$B10,'PU F'!$V$5:$V$72)+SUMIF('PU H'!$D$5:$D$72,CLUBS!$B10,'PU H'!$V$5:$V$72)+SUMIF('BE F'!$D$5:$D$72,CLUBS!$B10,'BE F'!$V$5:$V$72)+SUMIF('BE H'!$D$5:$D$72,CLUBS!$B10,'BE H'!$V$5:$V$72)+SUMIF('MI F'!$D$5:$D$72,CLUBS!$B10,'MI F'!$V$5:$V$72)+SUMIF('MI H'!$D$5:$D$72,CLUBS!$B10,'MI H'!$V$5:$V$72)+SUMIF('CA F'!$D$5:$D$72,CLUBS!$B10,'CA F'!$V$5:$V$72)+SUMIF('CA H'!$D$5:$D$72,CLUBS!$B10,'CA H'!$V$5:$V$72)+SUMIF('JU F'!$D$5:$D$72,CLUBS!$B10,'JU F'!$V$5:$V$72)+SUMIF('JU H'!$D$5:$D$72,CLUBS!$B10,'JU H'!$V$5:$V$72)</f>
        <v>0</v>
      </c>
      <c r="U18" s="26">
        <f>COUNTIFS('MP F'!$D$5:$D$72,CLUBS!$B10,'MP F'!$W$5:$W$72,"&gt;0")+COUNTIFS('MP H'!$D$5:$D$72,CLUBS!$B10,'MP H'!$W$5:$W$72,"&gt;0")+COUNTIFS('PO F'!$D$5:$D$72,CLUBS!$B10,'PO F'!$W$5:$W$72,"&gt;0")+COUNTIFS('PO H'!$D$5:$D$72,CLUBS!$B10,'PO H'!$W$5:$W$72,"&gt;0")+COUNTIFS('PU F'!$D$5:$D$72,CLUBS!$B10,'PU F'!$W$5:$W$72,"&gt;0")+COUNTIFS('PU H'!$D$5:$D$72,CLUBS!$B10,'PU H'!$W$5:$W$72,"&gt;0")+COUNTIFS('BE F'!$D$5:$D$72,CLUBS!$B10,'BE F'!$W$5:$W$72,"&gt;0")+COUNTIFS('BE H'!$D$5:$D$72,CLUBS!$B10,'BE H'!$W$5:$W$72,"&gt;0")+COUNTIFS('MI F'!$D$5:$D$72,CLUBS!$B10,'MI F'!$W$5:$W$72,"&gt;0")+COUNTIFS('MI H'!$D$5:$D$72,CLUBS!$B10,'MI H'!$W$5:$W$72,"&gt;0")+COUNTIFS('CA F'!$D$5:$D$72,CLUBS!$B10,'CA F'!$W$5:$W$72,"&gt;0")+COUNTIFS('CA H'!$D$5:$D$72,CLUBS!$B10,'CA H'!$W$5:$W$72,"&gt;0")+COUNTIFS('JU F'!$D$5:$D$72,CLUBS!$B10,'JU F'!$W$5:$W$72,"&gt;0")+COUNTIFS('JU H'!$D$5:$D$72,CLUBS!$B10,'JU H'!$W$5:$W$72,"&gt;0")</f>
        <v>0</v>
      </c>
      <c r="V18" s="26">
        <f>SUMIF('MP F'!$D$5:$D$72,CLUBS!$B10,'MP F'!$X$5:$X$72)+SUMIF('MP H'!$D$5:$D$72,CLUBS!$B10,'MP H'!$X$5:$X$72)+SUMIF('PO F'!$D$5:$D$72,CLUBS!$B10,'PO F'!$X$5:$X$72)+SUMIF('PO H'!$D$5:$D$72,CLUBS!$B10,'PO H'!$X$5:$X$72)+SUMIF('PU F'!$D$5:$D$72,CLUBS!$B10,'PU F'!$X$5:$X$72)+SUMIF('PU H'!$D$5:$D$72,CLUBS!$B10,'PU H'!$X$5:$X$72)+SUMIF('BE F'!$D$5:$D$72,CLUBS!$B10,'BE F'!$X$5:$X$72)+SUMIF('BE H'!$D$5:$D$72,CLUBS!$B10,'BE H'!$X$5:$X$72)+SUMIF('MI F'!$D$5:$D$72,CLUBS!$B10,'MI F'!$X$5:$X$72)+SUMIF('MI H'!$D$5:$D$72,CLUBS!$B10,'MI H'!$X$5:$X$72)+SUMIF('CA F'!$D$5:$D$72,CLUBS!$B10,'CA F'!$X$5:$X$72)+SUMIF('CA H'!$D$5:$D$72,CLUBS!$B10,'CA H'!$X$5:$X$72)+SUMIF('JU F'!$D$5:$D$72,CLUBS!$B10,'JU F'!$X$5:$X$72)+SUMIF('JU H'!$D$5:$D$72,CLUBS!$B10,'JU H'!$X$5:$X$72)</f>
        <v>0</v>
      </c>
      <c r="W18" s="26">
        <f>COUNTIFS('MP F'!$D$5:$D$72,CLUBS!$B10,'MP F'!$Y$5:$Y$72,"&gt;0")+COUNTIFS('MP H'!$D$5:$D$72,CLUBS!$B10,'MP H'!$Y$5:$Y$72,"&gt;0")+COUNTIFS('PO F'!$D$5:$D$72,CLUBS!$B10,'PO F'!$Y$5:$Y$72,"&gt;0")+COUNTIFS('PO H'!$D$5:$D$72,CLUBS!$B10,'PO H'!$Y$5:$Y$72,"&gt;0")+COUNTIFS('PU F'!$D$5:$D$72,CLUBS!$B10,'PU F'!$Y$5:$Y$72,"&gt;0")+COUNTIFS('PU H'!$D$5:$D$72,CLUBS!$B10,'PU H'!$Y$5:$Y$72,"&gt;0")+COUNTIFS('BE F'!$D$5:$D$72,CLUBS!$B10,'BE F'!$Y$5:$Y$72,"&gt;0")+COUNTIFS('BE H'!$D$5:$D$72,CLUBS!$B10,'BE H'!$Y$5:$Y$72,"&gt;0")+COUNTIFS('MI F'!$D$5:$D$72,CLUBS!$B10,'MI F'!$Y$5:$Y$72,"&gt;0")+COUNTIFS('MI H'!$D$5:$D$72,CLUBS!$B10,'MI H'!$Y$5:$Y$72,"&gt;0")+COUNTIFS('CA F'!$D$5:$D$72,CLUBS!$B10,'CA F'!$Y$5:$Y$72,"&gt;0")+COUNTIFS('CA H'!$D$5:$D$72,CLUBS!$B10,'CA H'!$Y$5:$Y$72,"&gt;0")+COUNTIFS('JU F'!$D$5:$D$72,CLUBS!$B10,'JU F'!$Y$5:$Y$72,"&gt;0")+COUNTIFS('JU H'!$D$5:$D$72,CLUBS!$B10,'JU H'!$Y$5:$Y$72,"&gt;0")</f>
        <v>0</v>
      </c>
      <c r="X18" s="26">
        <f>SUMIF('MP F'!$D$5:$D$72,CLUBS!$B10,'MP F'!$Z$5:$Z$72)+SUMIF('MP H'!$D$5:$D$72,CLUBS!$B10,'MP H'!$Z$5:$Z$72)+SUMIF('PO F'!$D$5:$D$72,CLUBS!$B10,'PO F'!$Z$5:$Z$72)+SUMIF('PO H'!$D$5:$D$72,CLUBS!$B10,'PO H'!$Z$5:$Z$72)+SUMIF('PU F'!$D$5:$D$72,CLUBS!$B10,'PU F'!$Z$5:$Z$72)+SUMIF('PU H'!$D$5:$D$72,CLUBS!$B10,'PU H'!$Z$5:$Z$72)+SUMIF('BE F'!$D$5:$D$72,CLUBS!$B10,'BE F'!$Z$5:$Z$72)+SUMIF('BE H'!$D$5:$D$72,CLUBS!$B10,'BE H'!$Z$5:$Z$72)+SUMIF('MI F'!$D$5:$D$72,CLUBS!$B10,'MI F'!$Z$5:$Z$72)+SUMIF('MI H'!$D$5:$D$72,CLUBS!$B10,'MI H'!$Z$5:$Z$72)+SUMIF('CA F'!$D$5:$D$72,CLUBS!$B10,'CA F'!$Z$5:$Z$72)+SUMIF('CA H'!$D$5:$D$72,CLUBS!$B10,'CA H'!$Z$5:$Z$72)+SUMIF('JU F'!$D$5:$D$72,CLUBS!$B10,'JU F'!$Z$5:$Z$72)+SUMIF('JU H'!$D$5:$D$72,CLUBS!$B10,'JU H'!$Z$5:$Z$72)</f>
        <v>0</v>
      </c>
      <c r="Y18" s="26">
        <f>COUNTIFS('MP F'!$D$5:$D$72,CLUBS!$B10,'MP F'!$AA$5:$AA$72,"&gt;0")+COUNTIFS('MP H'!$D$5:$D$72,CLUBS!$B10,'MP H'!$AA$5:$AA$72,"&gt;0")+COUNTIFS('PO F'!$D$5:$D$72,CLUBS!$B10,'PO F'!$AA$5:$AA$72,"&gt;0")+COUNTIFS('PO H'!$D$5:$D$72,CLUBS!$B10,'PO H'!$AA$5:$AA$72,"&gt;0")+COUNTIFS('PU F'!$D$5:$D$72,CLUBS!$B10,'PU F'!$AA$5:$AA$72,"&gt;0")+COUNTIFS('PU H'!$D$5:$D$72,CLUBS!$B10,'PU H'!$AA$5:$AA$72,"&gt;0")+COUNTIFS('BE F'!$D$5:$D$72,CLUBS!$B10,'BE F'!$AA$5:$AA$72,"&gt;0")+COUNTIFS('BE H'!$D$5:$D$72,CLUBS!$B10,'BE H'!$AA$5:$AA$72,"&gt;0")+COUNTIFS('MI F'!$D$5:$D$72,CLUBS!$B10,'MI F'!$AA$5:$AA$72,"&gt;0")+COUNTIFS('MI H'!$D$5:$D$72,CLUBS!$B10,'MI H'!$AA$5:$AA$72,"&gt;0")+COUNTIFS('CA F'!$D$5:$D$72,CLUBS!$B10,'CA F'!$AA$5:$AA$72,"&gt;0")+COUNTIFS('CA H'!$D$5:$D$72,CLUBS!$B10,'CA H'!$AA$5:$AA$72,"&gt;0")+COUNTIFS('JU F'!$D$5:$D$72,CLUBS!$B10,'JU F'!$AA$5:$AA$72,"&gt;0")+COUNTIFS('JU H'!$D$5:$D$72,CLUBS!$B10,'JU H'!$AA$5:$AA$72,"&gt;0")</f>
        <v>0</v>
      </c>
      <c r="Z18" s="26">
        <f>SUMIF('MP F'!$D$5:$D$72,CLUBS!$B10,'MP F'!$AB$5:$AB$72)+SUMIF('MP H'!$D$5:$D$72,CLUBS!$B10,'MP H'!$AB$5:$AB$72)+SUMIF('PO F'!$D$5:$D$72,CLUBS!$B10,'PO F'!$AB$5:$AB$72)+SUMIF('PO H'!$D$5:$D$72,CLUBS!$B10,'PO H'!$AB$5:$AB$72)+SUMIF('PU F'!$D$5:$D$72,CLUBS!$B10,'PU F'!$AB$5:$AB$72)+SUMIF('PU H'!$D$5:$D$72,CLUBS!$B10,'PU H'!$AB$5:$AB$72)+SUMIF('BE F'!$D$5:$D$72,CLUBS!$B10,'BE F'!$AB$5:$AB$72)+SUMIF('BE H'!$D$5:$D$72,CLUBS!$B10,'BE H'!$AB$5:$AB$72)+SUMIF('MI F'!$D$5:$D$72,CLUBS!$B10,'MI F'!$AB$5:$AB$72)+SUMIF('MI H'!$D$5:$D$72,CLUBS!$B10,'MI H'!$AB$5:$AB$72)+SUMIF('CA F'!$D$5:$D$72,CLUBS!$B10,'CA F'!$AB$5:$AB$72)+SUMIF('CA H'!$D$5:$D$72,CLUBS!$B10,'CA H'!$AB$5:$AB$72)+SUMIF('JU F'!$D$5:$D$72,CLUBS!$B10,'JU F'!$AB$5:$AB$72)+SUMIF('JU H'!$D$5:$D$72,CLUBS!$B10,'JU H'!$AB$5:$AB$72)</f>
        <v>0</v>
      </c>
      <c r="AA18" s="26">
        <f>COUNTIFS('MP F'!$D$5:$D$72,CLUBS!$B10,'MP F'!$AC$5:$AC$72,"&gt;0")+COUNTIFS('MP H'!$D$5:$D$72,CLUBS!$B10,'MP H'!$AC$5:$AC$72,"&gt;0")+COUNTIFS('PO F'!$D$5:$D$72,CLUBS!$B10,'PO F'!$AC$5:$AC$72,"&gt;0")+COUNTIFS('PO H'!$D$5:$D$72,CLUBS!$B10,'PO H'!$AC$5:$AC$72,"&gt;0")+COUNTIFS('PU F'!$D$5:$D$72,CLUBS!$B10,'PU F'!$AC$5:$AC$72,"&gt;0")+COUNTIFS('PU H'!$D$5:$D$72,CLUBS!$B10,'PU H'!$AC$5:$AC$72,"&gt;0")+COUNTIFS('BE F'!$D$5:$D$72,CLUBS!$B10,'BE F'!$AC$5:$AC$72,"&gt;0")+COUNTIFS('BE H'!$D$5:$D$72,CLUBS!$B10,'BE H'!$AC$5:$AC$72,"&gt;0")+COUNTIFS('MI F'!$D$5:$D$72,CLUBS!$B10,'MI F'!$AC$5:$AC$72,"&gt;0")+COUNTIFS('MI H'!$D$5:$D$72,CLUBS!$B10,'MI H'!$AC$5:$AC$72,"&gt;0")+COUNTIFS('CA F'!$D$5:$D$72,CLUBS!$B10,'CA F'!$AC$5:$AC$72,"&gt;0")+COUNTIFS('CA H'!$D$5:$D$72,CLUBS!$B10,'CA H'!$AC$5:$AC$72,"&gt;0")+COUNTIFS('JU F'!$D$5:$D$72,CLUBS!$B10,'JU F'!$AC$5:$AC$72,"&gt;0")+COUNTIFS('JU H'!$D$5:$D$72,CLUBS!$B10,'JU H'!$AC$5:$AC$72,"&gt;0")</f>
        <v>0</v>
      </c>
      <c r="AB18" s="26">
        <f>SUMIF('MP F'!$D$5:$D$72,CLUBS!$B10,'MP F'!$AD$5:$AD$72)+SUMIF('MP H'!$D$5:$D$72,CLUBS!$B10,'MP H'!$AD$5:$AD$72)+SUMIF('PO F'!$D$5:$D$72,CLUBS!$B10,'PO F'!$AD$5:$AD$72)+SUMIF('PO H'!$D$5:$D$72,CLUBS!$B10,'PO H'!$AD$5:$AD$72)+SUMIF('PU F'!$D$5:$D$72,CLUBS!$B10,'PU F'!$AD$5:$AD$72)+SUMIF('PU H'!$D$5:$D$72,CLUBS!$B10,'PU H'!$AD$5:$AD$72)+SUMIF('BE F'!$D$5:$D$72,CLUBS!$B10,'BE F'!$AD$5:$AD$72)+SUMIF('BE H'!$D$5:$D$72,CLUBS!$B10,'BE H'!$AD$5:$AD$72)+SUMIF('MI F'!$D$5:$D$72,CLUBS!$B10,'MI F'!$AD$5:$AD$72)+SUMIF('MI H'!$D$5:$D$72,CLUBS!$B10,'MI H'!$AD$5:$AD$72)+SUMIF('CA F'!$D$5:$D$72,CLUBS!$B10,'CA F'!$AD$5:$AD$72)+SUMIF('CA H'!$D$5:$D$72,CLUBS!$B10,'CA H'!$AD$5:$AD$72)+SUMIF('JU F'!$D$5:$D$72,CLUBS!$B10,'JU F'!$AD$5:$AD$72)+SUMIF('JU H'!$D$5:$D$72,CLUBS!$B10,'JU H'!$AD$5:$AD$72)</f>
        <v>0</v>
      </c>
      <c r="AC18" s="26">
        <f>COUNTIFS('MP F'!$D$5:$D$72,CLUBS!$B10,'MP F'!$AE$5:$AE$72,"&gt;0")+COUNTIFS('MP H'!$D$5:$D$72,CLUBS!$B10,'MP H'!$AE$5:$AE$72,"&gt;0")+COUNTIFS('PO F'!$D$5:$D$72,CLUBS!$B10,'PO F'!$AE$5:$AE$72,"&gt;0")+COUNTIFS('PO H'!$D$5:$D$72,CLUBS!$B10,'PO H'!$AE$5:$AE$72,"&gt;0")+COUNTIFS('PU F'!$D$5:$D$72,CLUBS!$B10,'PU F'!$AE$5:$AE$72,"&gt;0")+COUNTIFS('PU H'!$D$5:$D$72,CLUBS!$B10,'PU H'!$AE$5:$AE$72,"&gt;0")+COUNTIFS('BE F'!$D$5:$D$72,CLUBS!$B10,'BE F'!$AE$5:$AE$72,"&gt;0")+COUNTIFS('BE H'!$D$5:$D$72,CLUBS!$B10,'BE H'!$AE$5:$AE$72,"&gt;0")+COUNTIFS('MI F'!$D$5:$D$72,CLUBS!$B10,'MI F'!$AE$5:$AE$72,"&gt;0")+COUNTIFS('MI H'!$D$5:$D$72,CLUBS!$B10,'MI H'!$AE$5:$AE$72,"&gt;0")+COUNTIFS('CA F'!$D$5:$D$72,CLUBS!$B10,'CA F'!$AE$5:$AE$72,"&gt;0")+COUNTIFS('CA H'!$D$5:$D$72,CLUBS!$B10,'CA H'!$AE$5:$AE$72,"&gt;0")+COUNTIFS('JU F'!$D$5:$D$72,CLUBS!$B10,'JU F'!$AE$5:$AE$72,"&gt;0")+COUNTIFS('JU H'!$D$5:$D$72,CLUBS!$B10,'JU H'!$AE$5:$AE$72,"&gt;0")</f>
        <v>0</v>
      </c>
      <c r="AD18" s="26">
        <f>SUMIF('MP F'!$D$5:$D$72,CLUBS!$B10,'MP F'!$AF$5:$AF$72)+SUMIF('MP H'!$D$5:$D$72,CLUBS!$B10,'MP H'!$AF$5:$AF$72)+SUMIF('PO F'!$D$5:$D$72,CLUBS!$B10,'PO F'!$AF$5:$AF$72)+SUMIF('PO H'!$D$5:$D$72,CLUBS!$B10,'PO H'!$AF$5:$AF$72)+SUMIF('PU F'!$D$5:$D$72,CLUBS!$B10,'PU F'!$AF$5:$AF$72)+SUMIF('PU H'!$D$5:$D$72,CLUBS!$B10,'PU H'!$AF$5:$AF$72)+SUMIF('BE F'!$D$5:$D$72,CLUBS!$B10,'BE F'!$AF$5:$AF$72)+SUMIF('BE H'!$D$5:$D$72,CLUBS!$B10,'BE H'!$AF$5:$AF$72)+SUMIF('MI F'!$D$5:$D$72,CLUBS!$B10,'MI F'!$AF$5:$AF$72)+SUMIF('MI H'!$D$5:$D$72,CLUBS!$B10,'MI H'!$AF$5:$AF$72)+SUMIF('CA F'!$D$5:$D$72,CLUBS!$B10,'CA F'!$AF$5:$AF$72)+SUMIF('CA H'!$D$5:$D$72,CLUBS!$B10,'CA H'!$AF$5:$AF$72)+SUMIF('JU F'!$D$5:$D$72,CLUBS!$B10,'JU F'!$AF$5:$AF$72)+SUMIF('JU H'!$D$5:$D$72,CLUBS!$B10,'JU H'!$AF$5:$AF$72)</f>
        <v>0</v>
      </c>
      <c r="AE18" s="26">
        <f>COUNTIFS('MP F'!$D$5:$D$72,CLUBS!$B10,'MP F'!$AG$5:$AG$72,"&gt;0")+COUNTIFS('MP H'!$D$5:$D$72,CLUBS!$B10,'MP H'!$AG$5:$AG$72,"&gt;0")+COUNTIFS('PO F'!$D$5:$D$72,CLUBS!$B10,'PO F'!$AG$5:$AG$72,"&gt;0")+COUNTIFS('PO H'!$D$5:$D$72,CLUBS!$B10,'PO H'!$AG$5:$AG$72,"&gt;0")+COUNTIFS('PU F'!$D$5:$D$72,CLUBS!$B10,'PU F'!$AG$5:$AG$72,"&gt;0")+COUNTIFS('PU H'!$D$5:$D$72,CLUBS!$B10,'PU H'!$AG$5:$AG$72,"&gt;0")+COUNTIFS('BE F'!$D$5:$D$72,CLUBS!$B10,'BE F'!$AG$5:$AG$72,"&gt;0")+COUNTIFS('BE H'!$D$5:$D$72,CLUBS!$B10,'BE H'!$AG$5:$AG$72,"&gt;0")+COUNTIFS('MI F'!$D$5:$D$72,CLUBS!$B10,'MI F'!$AG$5:$AG$72,"&gt;0")+COUNTIFS('MI H'!$D$5:$D$72,CLUBS!$B10,'MI H'!$AG$5:$AG$72,"&gt;0")+COUNTIFS('CA F'!$D$5:$D$72,CLUBS!$B10,'CA F'!$AG$5:$AG$72,"&gt;0")+COUNTIFS('CA H'!$D$5:$D$72,CLUBS!$B10,'CA H'!$AG$5:$AG$72,"&gt;0")+COUNTIFS('JU F'!$D$5:$D$72,CLUBS!$B10,'JU F'!$AG$5:$AG$72,"&gt;0")+COUNTIFS('JU H'!$D$5:$D$72,CLUBS!$B10,'JU H'!$AG$5:$AG$72,"&gt;0")</f>
        <v>0</v>
      </c>
      <c r="AF18" s="26">
        <f>SUMIF('MP F'!$D$5:$D$72,CLUBS!$B10,'MP F'!$AH$5:$AH$72)+SUMIF('MP H'!$D$5:$D$72,CLUBS!$B10,'MP H'!$AH$5:$AH$72)+SUMIF('PO F'!$D$5:$D$72,CLUBS!$B10,'PO F'!$AH$5:$AH$72)+SUMIF('PO H'!$D$5:$D$72,CLUBS!$B10,'PO H'!$AH$5:$AH$72)+SUMIF('PU F'!$D$5:$D$72,CLUBS!$B10,'PU F'!$AH$5:$AH$72)+SUMIF('PU H'!$D$5:$D$72,CLUBS!$B10,'PU H'!$AH$5:$AH$72)+SUMIF('BE F'!$D$5:$D$72,CLUBS!$B10,'BE F'!$AH$5:$AH$72)+SUMIF('BE H'!$D$5:$D$72,CLUBS!$B10,'BE H'!$AH$5:$AH$72)+SUMIF('MI F'!$D$5:$D$72,CLUBS!$B10,'MI F'!$AH$5:$AH$72)+SUMIF('MI H'!$D$5:$D$72,CLUBS!$B10,'MI H'!$AH$5:$AH$72)+SUMIF('CA F'!$D$5:$D$72,CLUBS!$B10,'CA F'!$AH$5:$AH$72)+SUMIF('CA H'!$D$5:$D$72,CLUBS!$B10,'CA H'!$AH$5:$AH$72)+SUMIF('JU F'!$D$5:$D$72,CLUBS!$B10,'JU F'!$AH$5:$AH$72)+SUMIF('JU H'!$D$5:$D$72,CLUBS!$B10,'JU H'!$AH$5:$AH$72)</f>
        <v>0</v>
      </c>
      <c r="AG18" s="16">
        <f t="shared" si="1"/>
        <v>28</v>
      </c>
      <c r="AH18" s="28">
        <f t="shared" si="2"/>
        <v>2963</v>
      </c>
      <c r="AI18" s="29">
        <f t="shared" si="3"/>
        <v>105.82142857142857</v>
      </c>
      <c r="AJ18" s="14">
        <f>COUNTIF('Licenciés Jeunes 2023'!F:F,CLUBS!B10)</f>
        <v>27</v>
      </c>
      <c r="AK18" s="27">
        <f t="shared" si="4"/>
        <v>109.74074074074075</v>
      </c>
    </row>
    <row r="19" spans="1:37" ht="13.5">
      <c r="A19" s="34">
        <f t="shared" si="0"/>
        <v>16</v>
      </c>
      <c r="B19" s="62" t="s">
        <v>56</v>
      </c>
      <c r="C19" s="14">
        <f>COUNTIFS('MP F'!$D$5:$D$72,CLUBS!$B11,'MP F'!$E$5:$E$72,"&gt;0")+COUNTIFS('MP H'!$D$5:$D$72,CLUBS!$B11,'MP H'!$E$5:$E$72,"&gt;0")+COUNTIFS('PO F'!$D$5:$D$72,CLUBS!$B11,'PO F'!$E$5:$E$72,"&gt;0")+COUNTIFS('PO H'!$D$5:$D$72,CLUBS!$B11,'PO H'!$E$5:$E$72,"&gt;0")+COUNTIFS('PU F'!$D$5:$D$72,CLUBS!$B11,'PU F'!$E$5:$E$72,"&gt;0")+COUNTIFS('PU H'!$D$5:$D$72,CLUBS!$B11,'PU H'!$E$5:$E$72,"&gt;0")+COUNTIFS('BE F'!$D$5:$D$72,CLUBS!$B11,'BE F'!$E$5:$E$72,"&gt;0")+COUNTIFS('BE H'!$D$5:$D$72,CLUBS!$B11,'BE H'!$E$5:$E$72,"&gt;0")+COUNTIFS('MI F'!$D$5:$D$72,CLUBS!$B11,'MI F'!$E$5:$E$72,"&gt;0")+COUNTIFS('MI H'!$D$5:$D$72,CLUBS!$B11,'MI H'!$E$5:$E$72,"&gt;0")+COUNTIFS('CA F'!$D$5:$D$72,CLUBS!$B11,'CA F'!$E$5:$E$72,"&gt;0")+COUNTIFS('CA H'!$D$5:$D$72,CLUBS!$B11,'CA H'!$E$5:$E$72,"&gt;0")+COUNTIFS('JU F'!$D$5:$D$72,CLUBS!$B11,'JU F'!$E$5:$E$72,"&gt;0")+COUNTIFS('JU H'!$D$5:$D$72,CLUBS!$B11,'JU H'!$E$5:$E$72,"&gt;0")</f>
        <v>0</v>
      </c>
      <c r="D19" s="27">
        <f>SUMIF('MP F'!$D$5:$D$72,CLUBS!$B11,'MP F'!$F$5:$F$72)+SUMIF('MP H'!$D$5:$D$72,CLUBS!$B11,'MP H'!$F$5:$F$72)+SUMIF('PO F'!$D$5:$D$72,CLUBS!$B11,'PO F'!$F$5:$F$72)+SUMIF('PO H'!$D$5:$D$72,CLUBS!$B11,'PO H'!$F$5:$F$72)+SUMIF('PU F'!$D$5:$D$72,CLUBS!$B11,'PU F'!$F$5:$F$72)+SUMIF('PU H'!$D$5:$D$72,CLUBS!$B11,'PU H'!$F$5:$F$72)+SUMIF('BE F'!$D$5:$D$72,CLUBS!$B11,'BE F'!$F$5:$F$72)+SUMIF('BE H'!$D$5:$D$72,CLUBS!$B11,'BE H'!$F$5:$F$72)+SUMIF('MI F'!$D$5:$D$72,CLUBS!$B11,'MI F'!$F$5:$F$72)+SUMIF('MI H'!$D$5:$D$72,CLUBS!$B11,'MI H'!$F$5:$F$72)+SUMIF('CA F'!$D$5:$D$72,CLUBS!$B11,'CA F'!$F$5:$F$72)+SUMIF('CA H'!$D$5:$D$72,CLUBS!$B11,'CA H'!$F$5:$F$72)+SUMIF('JU F'!$D$5:$D$72,CLUBS!$B11,'JU F'!$F$5:$F$72)+SUMIF('JU H'!$D$5:$D$72,CLUBS!$B11,'JU H'!$F$5:$F$72)</f>
        <v>0</v>
      </c>
      <c r="E19" s="38">
        <f>COUNTIFS('MP F'!$D$5:$D$72,CLUBS!$B11,'MP F'!$G$5:$G$72,"&gt;0")+COUNTIFS('MP H'!$D$5:$D$72,CLUBS!$B11,'MP H'!$G$5:$G$72,"&gt;0")+COUNTIFS('PO F'!$D$5:$D$72,CLUBS!$B11,'PO F'!$G$5:$G$72,"&gt;0")+COUNTIFS('PO H'!$D$5:$D$72,CLUBS!$B11,'PO H'!$G$5:$G$72,"&gt;0")+COUNTIFS('PU F'!$D$5:$D$72,CLUBS!$B11,'PU F'!$G$5:$G$72,"&gt;0")+COUNTIFS('PU H'!$D$5:$D$72,CLUBS!$B11,'PU H'!$G$5:$G$72,"&gt;0")+COUNTIFS('BE F'!$D$5:$D$72,CLUBS!$B11,'BE F'!$G$5:$G$72,"&gt;0")+COUNTIFS('BE H'!$D$5:$D$72,CLUBS!$B11,'BE H'!$G$5:$G$72,"&gt;0")+COUNTIFS('MI F'!$D$5:$D$72,CLUBS!$B11,'MI F'!$G$5:$G$72,"&gt;0")+COUNTIFS('MI H'!$D$5:$D$72,CLUBS!$B11,'MI H'!$G$5:$G$72,"&gt;0")+COUNTIFS('CA F'!$D$5:$D$72,CLUBS!$B11,'CA F'!$G$5:$G$72,"&gt;0")+COUNTIFS('CA H'!$D$5:$D$72,CLUBS!$B11,'CA H'!$G$5:$G$72,"&gt;0")+COUNTIFS('JU F'!$D$5:$D$72,CLUBS!$B11,'JU F'!$G$5:$G$72,"&gt;0")+COUNTIFS('JU H'!$D$5:$D$72,CLUBS!$B11,'JU H'!$G$5:$G$72,"&gt;0")</f>
        <v>0</v>
      </c>
      <c r="F19" s="58">
        <f>SUMIF('MP F'!$D$5:$D$72,CLUBS!$B11,'MP F'!$H$5:$H$72)+SUMIF('MP H'!$D$5:$D$72,CLUBS!$B11,'MP H'!$H$5:$H$72)+SUMIF('PO F'!$D$5:$D$72,CLUBS!$B11,'PO F'!$H$5:$H$72)+SUMIF('PO H'!$D$5:$D$72,CLUBS!$B11,'PO H'!$H$5:$H$72)+SUMIF('PU F'!$D$5:$D$72,CLUBS!$B11,'PU F'!$H$5:$H$72)+SUMIF('PU H'!$D$5:$D$72,CLUBS!$B11,'PU H'!$H$5:$H$72)+SUMIF('BE F'!$D$5:$D$72,CLUBS!$B11,'BE F'!$H$5:$H$72)+SUMIF('BE H'!$D$5:$D$72,CLUBS!$B11,'BE H'!$H$5:$H$72)+SUMIF('MI F'!$D$5:$D$72,CLUBS!$B11,'MI F'!$H$5:$H$72)+SUMIF('MI H'!$D$5:$D$72,CLUBS!$B11,'MI H'!$H$5:$H$72)+SUMIF('CA F'!$D$5:$D$72,CLUBS!$B11,'CA F'!$H$5:$H$72)+SUMIF('CA H'!$D$5:$D$72,CLUBS!$B11,'CA H'!$H$5:$H$72)+SUMIF('JU F'!$D$5:$D$72,CLUBS!$B11,'JU F'!$H$5:$H$72)+SUMIF('JU H'!$D$5:$D$72,CLUBS!$B11,'JU H'!$H$5:$H$72)</f>
        <v>0</v>
      </c>
      <c r="G19" s="14">
        <f>COUNTIFS('MP F'!$D$5:$D$72,CLUBS!$B11,'MP F'!$I$5:$I$72,"&gt;0")+COUNTIFS('MP H'!$D$5:$D$72,CLUBS!$B11,'MP H'!$I$5:$I$72,"&gt;0")+COUNTIFS('PO F'!$D$5:$D$72,CLUBS!$B11,'PO F'!$I$5:$I$72,"&gt;0")+COUNTIFS('PO H'!$D$5:$D$72,CLUBS!$B11,'PO H'!$I$5:$I$72,"&gt;0")+COUNTIFS('PU F'!$D$5:$D$72,CLUBS!$B11,'PU F'!$I$5:$I$72,"&gt;0")+COUNTIFS('PU H'!$D$5:$D$72,CLUBS!$B11,'PU H'!$I$5:$I$72,"&gt;0")+COUNTIFS('BE F'!$D$5:$D$72,CLUBS!$B11,'BE F'!$I$5:$I$72,"&gt;0")+COUNTIFS('BE H'!$D$5:$D$72,CLUBS!$B11,'BE H'!$I$5:$I$72,"&gt;0")+COUNTIFS('MI F'!$D$5:$D$72,CLUBS!$B11,'MI F'!$I$5:$I$72,"&gt;0")+COUNTIFS('MI H'!$D$5:$D$72,CLUBS!$B11,'MI H'!$I$5:$I$72,"&gt;0")+COUNTIFS('CA F'!$D$5:$D$72,CLUBS!$B11,'CA F'!$I$5:$I$72,"&gt;0")+COUNTIFS('CA H'!$D$5:$D$72,CLUBS!$B11,'CA H'!$I$5:$I$72,"&gt;0")+COUNTIFS('JU F'!$D$5:$D$72,CLUBS!$B11,'JU F'!$I$5:$I$72,"&gt;0")+COUNTIFS('JU H'!$D$5:$D$72,CLUBS!$B11,'JU H'!$I$5:$I$72,"&gt;0")</f>
        <v>0</v>
      </c>
      <c r="H19" s="26">
        <f>SUMIF('MP F'!$D$5:$D$72,CLUBS!$B11,'MP F'!$J$5:$J$72)+SUMIF('MP H'!$D$5:$D$72,CLUBS!$B11,'MP H'!$J$5:$J$72)+SUMIF('PO F'!$D$5:$D$72,CLUBS!$B11,'PO F'!$J$5:$J$72)+SUMIF('PO H'!$D$5:$D$72,CLUBS!$B11,'PO H'!$J$5:$J$72)+SUMIF('PU F'!$D$5:$D$72,CLUBS!$B11,'PU F'!$J$5:$J$72)+SUMIF('PU H'!$D$5:$D$72,CLUBS!$B11,'PU H'!$J$5:$J$72)+SUMIF('BE F'!$D$5:$D$72,CLUBS!$B11,'BE F'!$J$5:$J$72)+SUMIF('BE H'!$D$5:$D$72,CLUBS!$B11,'BE H'!$J$5:$J$72)+SUMIF('MI F'!$D$5:$D$72,CLUBS!$B11,'MI F'!$J$5:$J$72)+SUMIF('MI H'!$D$5:$D$72,CLUBS!$B11,'MI H'!$J$5:$J$72)+SUMIF('CA F'!$D$5:$D$72,CLUBS!$B11,'CA F'!$J$5:$J$72)+SUMIF('CA H'!$D$5:$D$72,CLUBS!$B11,'CA H'!$J$5:$J$72)+SUMIF('JU F'!$D$5:$D$72,CLUBS!$B11,'JU F'!$J$5:$J$72)+SUMIF('JU H'!$D$5:$D$72,CLUBS!$B11,'JU H'!$J$5:$J$72)</f>
        <v>0</v>
      </c>
      <c r="I19" s="38">
        <f>COUNTIFS('MP F'!$D$5:$D$72,CLUBS!$B11,'MP F'!$K$5:$K$72,"&gt;0")+COUNTIFS('MP H'!$D$5:$D$72,CLUBS!$B11,'MP H'!$K$5:$K$72,"&gt;0")+COUNTIFS('PO F'!$D$5:$D$72,CLUBS!$B11,'PO F'!$K$5:$K$72,"&gt;0")+COUNTIFS('PO H'!$D$5:$D$72,CLUBS!$B11,'PO H'!$K$5:$K$72,"&gt;0")+COUNTIFS('PU F'!$D$5:$D$72,CLUBS!$B11,'PU F'!$K$5:$K$72,"&gt;0")+COUNTIFS('PU H'!$D$5:$D$72,CLUBS!$B11,'PU H'!$K$5:$K$72,"&gt;0")+COUNTIFS('BE F'!$D$5:$D$72,CLUBS!$B11,'BE F'!$K$5:$K$72,"&gt;0")+COUNTIFS('BE H'!$D$5:$D$72,CLUBS!$B11,'BE H'!$K$5:$K$72,"&gt;0")+COUNTIFS('MI F'!$D$5:$D$72,CLUBS!$B11,'MI F'!$K$5:$K$72,"&gt;0")+COUNTIFS('MI H'!$D$5:$D$72,CLUBS!$B11,'MI H'!$K$5:$K$72,"&gt;0")+COUNTIFS('CA F'!$D$5:$D$72,CLUBS!$B11,'CA F'!$K$5:$K$72,"&gt;0")+COUNTIFS('CA H'!$D$5:$D$72,CLUBS!$B11,'CA H'!$K$5:$K$72,"&gt;0")+COUNTIFS('JU F'!$D$5:$D$72,CLUBS!$B11,'JU F'!$K$5:$K$72,"&gt;0")+COUNTIFS('JU H'!$D$5:$D$72,CLUBS!$B11,'JU H'!$K$5:$K$72,"&gt;0")</f>
        <v>0</v>
      </c>
      <c r="J19" s="38">
        <f>SUMIF('MP F'!$D$5:$D$72,CLUBS!$B11,'MP F'!$L$5:$L$72)+SUMIF('MP H'!$D$5:$D$72,CLUBS!$B11,'MP H'!$L$5:$L$72)+SUMIF('PO F'!$D$5:$D$72,CLUBS!$B11,'PO F'!$L$5:$L$72)+SUMIF('PO H'!$D$5:$D$72,CLUBS!$B11,'PO H'!$L$5:$L$72)+SUMIF('PU F'!$D$5:$D$72,CLUBS!$B11,'PU F'!$L$5:$L$72)+SUMIF('PU H'!$D$5:$D$72,CLUBS!$B11,'PU H'!$L$5:$L$72)+SUMIF('BE F'!$D$5:$D$72,CLUBS!$B11,'BE F'!$L$5:$L$72)+SUMIF('BE H'!$D$5:$D$72,CLUBS!$B11,'BE H'!$L$5:$L$72)+SUMIF('MI F'!$D$5:$D$72,CLUBS!$B11,'MI F'!$L$5:$L$72)+SUMIF('MI H'!$D$5:$D$72,CLUBS!$B11,'MI H'!$L$5:$L$72)+SUMIF('CA F'!$D$5:$D$72,CLUBS!$B11,'CA F'!$L$5:$L$72)+SUMIF('CA H'!$D$5:$D$72,CLUBS!$B11,'CA H'!$L$5:$L$72)+SUMIF('JU F'!$D$5:$D$72,CLUBS!$B11,'JU F'!$L$5:$L$72)+SUMIF('JU H'!$D$5:$D$72,CLUBS!$B11,'JU H'!$L$5:$L$72)</f>
        <v>0</v>
      </c>
      <c r="K19" s="26">
        <f>COUNTIFS('MP F'!$D$5:$D$72,CLUBS!$B11,'MP F'!$M$5:$M$72,"&gt;0")+COUNTIFS('MP H'!$D$5:$D$72,CLUBS!$B11,'MP H'!$M$5:$M$72,"&gt;0")+COUNTIFS('PO F'!$D$5:$D$72,CLUBS!$B11,'PO F'!$M$5:$M$72,"&gt;0")+COUNTIFS('PO H'!$D$5:$D$72,CLUBS!$B11,'PO H'!$M$5:$M$72,"&gt;0")+COUNTIFS('PU F'!$D$5:$D$72,CLUBS!$B11,'PU F'!$M$5:$M$72,"&gt;0")+COUNTIFS('PU H'!$D$5:$D$72,CLUBS!$B11,'PU H'!$M$5:$M$72,"&gt;0")+COUNTIFS('BE F'!$D$5:$D$72,CLUBS!$B11,'BE F'!$M$5:$M$72,"&gt;0")+COUNTIFS('BE H'!$D$5:$D$72,CLUBS!$B11,'BE H'!$M$5:$M$72,"&gt;0")+COUNTIFS('MI F'!$D$5:$D$72,CLUBS!$B11,'MI F'!$M$5:$M$72,"&gt;0")+COUNTIFS('MI H'!$D$5:$D$72,CLUBS!$B11,'MI H'!$M$5:$M$72,"&gt;0")+COUNTIFS('CA F'!$D$5:$D$72,CLUBS!$B11,'CA F'!$M$5:$M$72,"&gt;0")+COUNTIFS('CA H'!$D$5:$D$72,CLUBS!$B11,'CA H'!$M$5:$M$72,"&gt;0")+COUNTIFS('JU F'!$D$5:$D$72,CLUBS!$B11,'JU F'!$M$5:$M$72,"&gt;0")+COUNTIFS('JU H'!$D$5:$D$72,CLUBS!$B11,'JU H'!$M$5:$M$72,"&gt;0")</f>
        <v>0</v>
      </c>
      <c r="L19" s="26">
        <f>SUMIF('MP F'!$D$5:$D$72,CLUBS!$B11,'MP F'!$N$5:$N$72)+SUMIF('MP H'!$D$5:$D$72,CLUBS!$B11,'MP H'!$N$5:$N$72)+SUMIF('PO F'!$D$5:$D$72,CLUBS!$B11,'PO F'!$N$5:$N$72)+SUMIF('PO H'!$D$5:$D$72,CLUBS!$B11,'PO H'!$N$5:$N$72)+SUMIF('PU F'!$D$5:$D$72,CLUBS!$B11,'PU F'!$N$5:$N$72)+SUMIF('PU H'!$D$5:$D$72,CLUBS!$B11,'PU H'!$N$5:$N$72)+SUMIF('BE F'!$D$5:$D$72,CLUBS!$B11,'BE F'!$N$5:$N$72)+SUMIF('BE H'!$D$5:$D$72,CLUBS!$B11,'BE H'!$N$5:$N$72)+SUMIF('MI F'!$D$5:$D$72,CLUBS!$B11,'MI F'!$N$5:$N$72)+SUMIF('MI H'!$D$5:$D$72,CLUBS!$B11,'MI H'!$N$5:$N$72)+SUMIF('CA F'!$D$5:$D$72,CLUBS!$B11,'CA F'!$N$5:$N$72)+SUMIF('CA H'!$D$5:$D$72,CLUBS!$B11,'CA H'!$N$5:$N$72)+SUMIF('JU F'!$D$5:$D$72,CLUBS!$B11,'JU F'!$N$5:$N$72)+SUMIF('JU H'!$D$5:$D$72,CLUBS!$B11,'JU H'!$N$5:$N$72)</f>
        <v>0</v>
      </c>
      <c r="M19" s="26">
        <f>COUNTIFS('MP F'!$D$5:$D$72,CLUBS!$B11,'MP F'!$O$5:$O$72,"&gt;0")+COUNTIFS('MP H'!$D$5:$D$72,CLUBS!$B11,'MP H'!$O$5:$O$72,"&gt;0")+COUNTIFS('PO F'!$D$5:$D$72,CLUBS!$B11,'PO F'!$O$5:$O$72,"&gt;0")+COUNTIFS('PO H'!$D$5:$D$72,CLUBS!$B11,'PO H'!$O$5:$O$72,"&gt;0")+COUNTIFS('PU F'!$D$5:$D$72,CLUBS!$B11,'PU F'!$O$5:$O$72,"&gt;0")+COUNTIFS('PU H'!$D$5:$D$72,CLUBS!$B11,'PU H'!$O$5:$O$72,"&gt;0")+COUNTIFS('BE F'!$D$5:$D$72,CLUBS!$B11,'BE F'!$O$5:$O$72,"&gt;0")+COUNTIFS('BE H'!$D$5:$D$72,CLUBS!$B11,'BE H'!$O$5:$O$72,"&gt;0")+COUNTIFS('MI F'!$D$5:$D$72,CLUBS!$B11,'MI F'!$O$5:$O$72,"&gt;0")+COUNTIFS('MI H'!$D$5:$D$72,CLUBS!$B11,'MI H'!$O$5:$O$72,"&gt;0")+COUNTIFS('CA F'!$D$5:$D$72,CLUBS!$B11,'CA F'!$O$5:$O$72,"&gt;0")+COUNTIFS('CA H'!$D$5:$D$72,CLUBS!$B11,'CA H'!$O$5:$O$72,"&gt;0")+COUNTIFS('JU F'!$D$5:$D$72,CLUBS!$B11,'JU F'!$O$5:$O$72,"&gt;0")+COUNTIFS('JU H'!$D$5:$D$72,CLUBS!$B11,'JU H'!$O$5:$O$72,"&gt;0")</f>
        <v>0</v>
      </c>
      <c r="N19" s="26">
        <f>SUMIF('MP F'!$D$5:$D$72,CLUBS!$B11,'MP F'!$P$5:$P$72)+SUMIF('MP H'!$D$5:$D$72,CLUBS!$B11,'MP H'!$P$5:$P$72)+SUMIF('PO F'!$D$5:$D$72,CLUBS!$B11,'PO F'!$P$5:$P$72)+SUMIF('PO H'!$D$5:$D$72,CLUBS!$B11,'PO H'!$P$5:$P$72)+SUMIF('PU F'!$D$5:$D$72,CLUBS!$B11,'PU F'!$P$5:$P$72)+SUMIF('PU H'!$D$5:$D$72,CLUBS!$B11,'PU H'!$P$5:$P$72)+SUMIF('BE F'!$D$5:$D$72,CLUBS!$B11,'BE F'!$P$5:$P$72)+SUMIF('BE H'!$D$5:$D$72,CLUBS!$B11,'BE H'!$P$5:$P$72)+SUMIF('MI F'!$D$5:$D$72,CLUBS!$B11,'MI F'!$P$5:$P$72)+SUMIF('MI H'!$D$5:$D$72,CLUBS!$B11,'MI H'!$P$5:$P$72)+SUMIF('CA F'!$D$5:$D$72,CLUBS!$B11,'CA F'!$P$5:$P$72)+SUMIF('CA H'!$D$5:$D$72,CLUBS!$B11,'CA H'!$P$5:$P$72)+SUMIF('JU F'!$D$5:$D$72,CLUBS!$B11,'JU F'!$P$5:$P$72)+SUMIF('JU H'!$D$5:$D$72,CLUBS!$B11,'JU H'!$P$5:$P$72)</f>
        <v>0</v>
      </c>
      <c r="O19" s="26">
        <f>COUNTIFS('MP F'!$D$5:$D$72,CLUBS!$B11,'MP F'!$Q$5:$Q$72,"&gt;0")+COUNTIFS('MP H'!$D$5:$D$72,CLUBS!$B11,'MP H'!$Q$5:$Q$72,"&gt;0")+COUNTIFS('PO F'!$D$5:$D$72,CLUBS!$B11,'PO F'!$Q$5:$Q$72,"&gt;0")+COUNTIFS('PO H'!$D$5:$D$72,CLUBS!$B11,'PO H'!$Q$5:$Q$72,"&gt;0")+COUNTIFS('PU F'!$D$5:$D$72,CLUBS!$B11,'PU F'!$Q$5:$Q$72,"&gt;0")+COUNTIFS('PU H'!$D$5:$D$72,CLUBS!$B11,'PU H'!$Q$5:$Q$72,"&gt;0")+COUNTIFS('BE F'!$D$5:$D$72,CLUBS!$B11,'BE F'!$Q$5:$Q$72,"&gt;0")+COUNTIFS('BE H'!$D$5:$D$72,CLUBS!$B11,'BE H'!$Q$5:$Q$72,"&gt;0")+COUNTIFS('MI F'!$D$5:$D$72,CLUBS!$B11,'MI F'!$Q$5:$Q$72,"&gt;0")+COUNTIFS('MI H'!$D$5:$D$72,CLUBS!$B11,'MI H'!$Q$5:$Q$72,"&gt;0")+COUNTIFS('CA F'!$D$5:$D$72,CLUBS!$B11,'CA F'!$Q$5:$Q$72,"&gt;0")+COUNTIFS('CA H'!$D$5:$D$72,CLUBS!$B11,'CA H'!$Q$5:$Q$72,"&gt;0")+COUNTIFS('JU F'!$D$5:$D$72,CLUBS!$B11,'JU F'!$Q$5:$Q$72,"&gt;0")+COUNTIFS('JU H'!$D$5:$D$72,CLUBS!$B11,'JU H'!$Q$5:$Q$72,"&gt;0")</f>
        <v>0</v>
      </c>
      <c r="P19" s="26">
        <f>SUMIF('MP F'!$D$5:$D$72,CLUBS!$B11,'MP F'!$R$5:$R$72)+SUMIF('MP H'!$D$5:$D$72,CLUBS!$B11,'MP H'!$R$5:$R$72)+SUMIF('PO F'!$D$5:$D$72,CLUBS!$B11,'PO F'!$R$5:$R$72)+SUMIF('PO H'!$D$5:$D$72,CLUBS!$B11,'PO H'!$R$5:$R$72)+SUMIF('PU F'!$D$5:$D$72,CLUBS!$B11,'PU F'!$R$5:$R$72)+SUMIF('PU H'!$D$5:$D$72,CLUBS!$B11,'PU H'!$R$5:$R$72)+SUMIF('BE F'!$D$5:$D$72,CLUBS!$B11,'BE F'!$R$5:$R$72)+SUMIF('BE H'!$D$5:$D$72,CLUBS!$B11,'BE H'!$R$5:$R$72)+SUMIF('MI F'!$D$5:$D$72,CLUBS!$B11,'MI F'!$R$5:$R$72)+SUMIF('MI H'!$D$5:$D$72,CLUBS!$B11,'MI H'!$R$5:$R$72)+SUMIF('CA F'!$D$5:$D$72,CLUBS!$B11,'CA F'!$R$5:$R$72)+SUMIF('CA H'!$D$5:$D$72,CLUBS!$B11,'CA H'!$R$5:$R$72)+SUMIF('JU F'!$D$5:$D$72,CLUBS!$B11,'JU F'!$R$5:$R$72)+SUMIF('JU H'!$D$5:$D$72,CLUBS!$B11,'JU H'!$R$5:$R$72)</f>
        <v>0</v>
      </c>
      <c r="Q19" s="26">
        <f>COUNTIFS('MP F'!$D$5:$D$72,CLUBS!$B11,'MP F'!$S$5:$S$72,"&gt;0")+COUNTIFS('MP H'!$D$5:$D$72,CLUBS!$B11,'MP H'!$S$5:$S$72,"&gt;0")+COUNTIFS('PO F'!$D$5:$D$72,CLUBS!$B11,'PO F'!$S$5:$S$72,"&gt;0")+COUNTIFS('PO H'!$D$5:$D$72,CLUBS!$B11,'PO H'!$S$5:$S$72,"&gt;0")+COUNTIFS('PU F'!$D$5:$D$72,CLUBS!$B11,'PU F'!$S$5:$S$72,"&gt;0")+COUNTIFS('PU H'!$D$5:$D$72,CLUBS!$B11,'PU H'!$S$5:$S$72,"&gt;0")+COUNTIFS('BE F'!$D$5:$D$72,CLUBS!$B11,'BE F'!$S$5:$S$72,"&gt;0")+COUNTIFS('BE H'!$D$5:$D$72,CLUBS!$B11,'BE H'!$S$5:$S$72,"&gt;0")+COUNTIFS('MI F'!$D$5:$D$72,CLUBS!$B11,'MI F'!$S$5:$S$72,"&gt;0")+COUNTIFS('MI H'!$D$5:$D$72,CLUBS!$B11,'MI H'!$S$5:$S$72,"&gt;0")+COUNTIFS('CA F'!$D$5:$D$72,CLUBS!$B11,'CA F'!$S$5:$S$72,"&gt;0")+COUNTIFS('CA H'!$D$5:$D$72,CLUBS!$B11,'CA H'!$S$5:$S$72,"&gt;0")+COUNTIFS('JU F'!$D$5:$D$72,CLUBS!$B11,'JU F'!$S$5:$S$72,"&gt;0")+COUNTIFS('JU H'!$D$5:$D$72,CLUBS!$B11,'JU H'!$S$5:$S$72,"&gt;0")</f>
        <v>0</v>
      </c>
      <c r="R19" s="26">
        <f>SUMIF('MP F'!$D$5:$D$72,CLUBS!$B11,'MP F'!$T$5:$T$72)+SUMIF('MP H'!$D$5:$D$72,CLUBS!$B11,'MP H'!$T$5:$T$72)+SUMIF('PO F'!$D$5:$D$72,CLUBS!$B11,'PO F'!$T$5:$T$72)+SUMIF('PO H'!$D$5:$D$72,CLUBS!$B11,'PO H'!$T$5:$T$72)+SUMIF('PU F'!$D$5:$D$72,CLUBS!$B11,'PU F'!$T$5:$T$72)+SUMIF('PU H'!$D$5:$D$72,CLUBS!$B11,'PU H'!$T$5:$T$72)+SUMIF('BE F'!$D$5:$D$72,CLUBS!$B11,'BE F'!$T$5:$T$72)+SUMIF('BE H'!$D$5:$D$72,CLUBS!$B11,'BE H'!$T$5:$T$72)+SUMIF('MI F'!$D$5:$D$72,CLUBS!$B11,'MI F'!$T$5:$T$72)+SUMIF('MI H'!$D$5:$D$72,CLUBS!$B11,'MI H'!$T$5:$T$72)+SUMIF('CA F'!$D$5:$D$72,CLUBS!$B11,'CA F'!$T$5:$T$72)+SUMIF('CA H'!$D$5:$D$72,CLUBS!$B11,'CA H'!$T$5:$T$72)+SUMIF('JU F'!$D$5:$D$72,CLUBS!$B11,'JU F'!$T$5:$T$72)+SUMIF('JU H'!$D$5:$D$72,CLUBS!$B11,'JU H'!$T$5:$T$72)</f>
        <v>0</v>
      </c>
      <c r="S19" s="26">
        <f>COUNTIFS('MP F'!$D$5:$D$72,CLUBS!$B11,'MP F'!$U$5:$U$72,"&gt;0")+COUNTIFS('MP H'!$D$5:$D$72,CLUBS!$B11,'MP H'!$U$5:$U$72,"&gt;0")+COUNTIFS('PO F'!$D$5:$D$72,CLUBS!$B11,'PO F'!$U$5:$U$72,"&gt;0")+COUNTIFS('PO H'!$D$5:$D$72,CLUBS!$B11,'PO H'!$U$5:$U$72,"&gt;0")+COUNTIFS('PU F'!$D$5:$D$72,CLUBS!$B11,'PU F'!$U$5:$U$72,"&gt;0")+COUNTIFS('PU H'!$D$5:$D$72,CLUBS!$B11,'PU H'!$U$5:$U$72,"&gt;0")+COUNTIFS('BE F'!$D$5:$D$72,CLUBS!$B11,'BE F'!$U$5:$U$72,"&gt;0")+COUNTIFS('BE H'!$D$5:$D$72,CLUBS!$B11,'BE H'!$U$5:$U$72,"&gt;0")+COUNTIFS('MI F'!$D$5:$D$72,CLUBS!$B11,'MI F'!$U$5:$U$72,"&gt;0")+COUNTIFS('MI H'!$D$5:$D$72,CLUBS!$B11,'MI H'!$U$5:$U$72,"&gt;0")+COUNTIFS('CA F'!$D$5:$D$72,CLUBS!$B11,'CA F'!$U$5:$U$72,"&gt;0")+COUNTIFS('CA H'!$D$5:$D$72,CLUBS!$B11,'CA H'!$U$5:$U$72,"&gt;0")+COUNTIFS('JU F'!$D$5:$D$72,CLUBS!$B11,'JU F'!$U$5:$U$72,"&gt;0")+COUNTIFS('JU H'!$D$5:$D$72,CLUBS!$B11,'JU H'!$U$5:$U$72,"&gt;0")</f>
        <v>0</v>
      </c>
      <c r="T19" s="26">
        <f>SUMIF('MP F'!$D$5:$D$72,CLUBS!$B11,'MP F'!$V$5:$V$72)+SUMIF('MP H'!$D$5:$D$72,CLUBS!$B11,'MP H'!$V$5:$V$72)+SUMIF('PO F'!$D$5:$D$72,CLUBS!$B11,'PO F'!$V$5:$V$72)+SUMIF('PO H'!$D$5:$D$72,CLUBS!$B11,'PO H'!$V$5:$V$72)+SUMIF('PU F'!$D$5:$D$72,CLUBS!$B11,'PU F'!$V$5:$V$72)+SUMIF('PU H'!$D$5:$D$72,CLUBS!$B11,'PU H'!$V$5:$V$72)+SUMIF('BE F'!$D$5:$D$72,CLUBS!$B11,'BE F'!$V$5:$V$72)+SUMIF('BE H'!$D$5:$D$72,CLUBS!$B11,'BE H'!$V$5:$V$72)+SUMIF('MI F'!$D$5:$D$72,CLUBS!$B11,'MI F'!$V$5:$V$72)+SUMIF('MI H'!$D$5:$D$72,CLUBS!$B11,'MI H'!$V$5:$V$72)+SUMIF('CA F'!$D$5:$D$72,CLUBS!$B11,'CA F'!$V$5:$V$72)+SUMIF('CA H'!$D$5:$D$72,CLUBS!$B11,'CA H'!$V$5:$V$72)+SUMIF('JU F'!$D$5:$D$72,CLUBS!$B11,'JU F'!$V$5:$V$72)+SUMIF('JU H'!$D$5:$D$72,CLUBS!$B11,'JU H'!$V$5:$V$72)</f>
        <v>0</v>
      </c>
      <c r="U19" s="26">
        <f>COUNTIFS('MP F'!$D$5:$D$72,CLUBS!$B11,'MP F'!$W$5:$W$72,"&gt;0")+COUNTIFS('MP H'!$D$5:$D$72,CLUBS!$B11,'MP H'!$W$5:$W$72,"&gt;0")+COUNTIFS('PO F'!$D$5:$D$72,CLUBS!$B11,'PO F'!$W$5:$W$72,"&gt;0")+COUNTIFS('PO H'!$D$5:$D$72,CLUBS!$B11,'PO H'!$W$5:$W$72,"&gt;0")+COUNTIFS('PU F'!$D$5:$D$72,CLUBS!$B11,'PU F'!$W$5:$W$72,"&gt;0")+COUNTIFS('PU H'!$D$5:$D$72,CLUBS!$B11,'PU H'!$W$5:$W$72,"&gt;0")+COUNTIFS('BE F'!$D$5:$D$72,CLUBS!$B11,'BE F'!$W$5:$W$72,"&gt;0")+COUNTIFS('BE H'!$D$5:$D$72,CLUBS!$B11,'BE H'!$W$5:$W$72,"&gt;0")+COUNTIFS('MI F'!$D$5:$D$72,CLUBS!$B11,'MI F'!$W$5:$W$72,"&gt;0")+COUNTIFS('MI H'!$D$5:$D$72,CLUBS!$B11,'MI H'!$W$5:$W$72,"&gt;0")+COUNTIFS('CA F'!$D$5:$D$72,CLUBS!$B11,'CA F'!$W$5:$W$72,"&gt;0")+COUNTIFS('CA H'!$D$5:$D$72,CLUBS!$B11,'CA H'!$W$5:$W$72,"&gt;0")+COUNTIFS('JU F'!$D$5:$D$72,CLUBS!$B11,'JU F'!$W$5:$W$72,"&gt;0")+COUNTIFS('JU H'!$D$5:$D$72,CLUBS!$B11,'JU H'!$W$5:$W$72,"&gt;0")</f>
        <v>0</v>
      </c>
      <c r="V19" s="26">
        <f>SUMIF('MP F'!$D$5:$D$72,CLUBS!$B11,'MP F'!$X$5:$X$72)+SUMIF('MP H'!$D$5:$D$72,CLUBS!$B11,'MP H'!$X$5:$X$72)+SUMIF('PO F'!$D$5:$D$72,CLUBS!$B11,'PO F'!$X$5:$X$72)+SUMIF('PO H'!$D$5:$D$72,CLUBS!$B11,'PO H'!$X$5:$X$72)+SUMIF('PU F'!$D$5:$D$72,CLUBS!$B11,'PU F'!$X$5:$X$72)+SUMIF('PU H'!$D$5:$D$72,CLUBS!$B11,'PU H'!$X$5:$X$72)+SUMIF('BE F'!$D$5:$D$72,CLUBS!$B11,'BE F'!$X$5:$X$72)+SUMIF('BE H'!$D$5:$D$72,CLUBS!$B11,'BE H'!$X$5:$X$72)+SUMIF('MI F'!$D$5:$D$72,CLUBS!$B11,'MI F'!$X$5:$X$72)+SUMIF('MI H'!$D$5:$D$72,CLUBS!$B11,'MI H'!$X$5:$X$72)+SUMIF('CA F'!$D$5:$D$72,CLUBS!$B11,'CA F'!$X$5:$X$72)+SUMIF('CA H'!$D$5:$D$72,CLUBS!$B11,'CA H'!$X$5:$X$72)+SUMIF('JU F'!$D$5:$D$72,CLUBS!$B11,'JU F'!$X$5:$X$72)+SUMIF('JU H'!$D$5:$D$72,CLUBS!$B11,'JU H'!$X$5:$X$72)</f>
        <v>0</v>
      </c>
      <c r="W19" s="26">
        <f>COUNTIFS('MP F'!$D$5:$D$72,CLUBS!$B11,'MP F'!$Y$5:$Y$72,"&gt;0")+COUNTIFS('MP H'!$D$5:$D$72,CLUBS!$B11,'MP H'!$Y$5:$Y$72,"&gt;0")+COUNTIFS('PO F'!$D$5:$D$72,CLUBS!$B11,'PO F'!$Y$5:$Y$72,"&gt;0")+COUNTIFS('PO H'!$D$5:$D$72,CLUBS!$B11,'PO H'!$Y$5:$Y$72,"&gt;0")+COUNTIFS('PU F'!$D$5:$D$72,CLUBS!$B11,'PU F'!$Y$5:$Y$72,"&gt;0")+COUNTIFS('PU H'!$D$5:$D$72,CLUBS!$B11,'PU H'!$Y$5:$Y$72,"&gt;0")+COUNTIFS('BE F'!$D$5:$D$72,CLUBS!$B11,'BE F'!$Y$5:$Y$72,"&gt;0")+COUNTIFS('BE H'!$D$5:$D$72,CLUBS!$B11,'BE H'!$Y$5:$Y$72,"&gt;0")+COUNTIFS('MI F'!$D$5:$D$72,CLUBS!$B11,'MI F'!$Y$5:$Y$72,"&gt;0")+COUNTIFS('MI H'!$D$5:$D$72,CLUBS!$B11,'MI H'!$Y$5:$Y$72,"&gt;0")+COUNTIFS('CA F'!$D$5:$D$72,CLUBS!$B11,'CA F'!$Y$5:$Y$72,"&gt;0")+COUNTIFS('CA H'!$D$5:$D$72,CLUBS!$B11,'CA H'!$Y$5:$Y$72,"&gt;0")+COUNTIFS('JU F'!$D$5:$D$72,CLUBS!$B11,'JU F'!$Y$5:$Y$72,"&gt;0")+COUNTIFS('JU H'!$D$5:$D$72,CLUBS!$B11,'JU H'!$Y$5:$Y$72,"&gt;0")</f>
        <v>0</v>
      </c>
      <c r="X19" s="26">
        <f>SUMIF('MP F'!$D$5:$D$72,CLUBS!$B11,'MP F'!$Z$5:$Z$72)+SUMIF('MP H'!$D$5:$D$72,CLUBS!$B11,'MP H'!$Z$5:$Z$72)+SUMIF('PO F'!$D$5:$D$72,CLUBS!$B11,'PO F'!$Z$5:$Z$72)+SUMIF('PO H'!$D$5:$D$72,CLUBS!$B11,'PO H'!$Z$5:$Z$72)+SUMIF('PU F'!$D$5:$D$72,CLUBS!$B11,'PU F'!$Z$5:$Z$72)+SUMIF('PU H'!$D$5:$D$72,CLUBS!$B11,'PU H'!$Z$5:$Z$72)+SUMIF('BE F'!$D$5:$D$72,CLUBS!$B11,'BE F'!$Z$5:$Z$72)+SUMIF('BE H'!$D$5:$D$72,CLUBS!$B11,'BE H'!$Z$5:$Z$72)+SUMIF('MI F'!$D$5:$D$72,CLUBS!$B11,'MI F'!$Z$5:$Z$72)+SUMIF('MI H'!$D$5:$D$72,CLUBS!$B11,'MI H'!$Z$5:$Z$72)+SUMIF('CA F'!$D$5:$D$72,CLUBS!$B11,'CA F'!$Z$5:$Z$72)+SUMIF('CA H'!$D$5:$D$72,CLUBS!$B11,'CA H'!$Z$5:$Z$72)+SUMIF('JU F'!$D$5:$D$72,CLUBS!$B11,'JU F'!$Z$5:$Z$72)+SUMIF('JU H'!$D$5:$D$72,CLUBS!$B11,'JU H'!$Z$5:$Z$72)</f>
        <v>0</v>
      </c>
      <c r="Y19" s="26">
        <f>COUNTIFS('MP F'!$D$5:$D$72,CLUBS!$B11,'MP F'!$AA$5:$AA$72,"&gt;0")+COUNTIFS('MP H'!$D$5:$D$72,CLUBS!$B11,'MP H'!$AA$5:$AA$72,"&gt;0")+COUNTIFS('PO F'!$D$5:$D$72,CLUBS!$B11,'PO F'!$AA$5:$AA$72,"&gt;0")+COUNTIFS('PO H'!$D$5:$D$72,CLUBS!$B11,'PO H'!$AA$5:$AA$72,"&gt;0")+COUNTIFS('PU F'!$D$5:$D$72,CLUBS!$B11,'PU F'!$AA$5:$AA$72,"&gt;0")+COUNTIFS('PU H'!$D$5:$D$72,CLUBS!$B11,'PU H'!$AA$5:$AA$72,"&gt;0")+COUNTIFS('BE F'!$D$5:$D$72,CLUBS!$B11,'BE F'!$AA$5:$AA$72,"&gt;0")+COUNTIFS('BE H'!$D$5:$D$72,CLUBS!$B11,'BE H'!$AA$5:$AA$72,"&gt;0")+COUNTIFS('MI F'!$D$5:$D$72,CLUBS!$B11,'MI F'!$AA$5:$AA$72,"&gt;0")+COUNTIFS('MI H'!$D$5:$D$72,CLUBS!$B11,'MI H'!$AA$5:$AA$72,"&gt;0")+COUNTIFS('CA F'!$D$5:$D$72,CLUBS!$B11,'CA F'!$AA$5:$AA$72,"&gt;0")+COUNTIFS('CA H'!$D$5:$D$72,CLUBS!$B11,'CA H'!$AA$5:$AA$72,"&gt;0")+COUNTIFS('JU F'!$D$5:$D$72,CLUBS!$B11,'JU F'!$AA$5:$AA$72,"&gt;0")+COUNTIFS('JU H'!$D$5:$D$72,CLUBS!$B11,'JU H'!$AA$5:$AA$72,"&gt;0")</f>
        <v>0</v>
      </c>
      <c r="Z19" s="26">
        <f>SUMIF('MP F'!$D$5:$D$72,CLUBS!$B11,'MP F'!$AB$5:$AB$72)+SUMIF('MP H'!$D$5:$D$72,CLUBS!$B11,'MP H'!$AB$5:$AB$72)+SUMIF('PO F'!$D$5:$D$72,CLUBS!$B11,'PO F'!$AB$5:$AB$72)+SUMIF('PO H'!$D$5:$D$72,CLUBS!$B11,'PO H'!$AB$5:$AB$72)+SUMIF('PU F'!$D$5:$D$72,CLUBS!$B11,'PU F'!$AB$5:$AB$72)+SUMIF('PU H'!$D$5:$D$72,CLUBS!$B11,'PU H'!$AB$5:$AB$72)+SUMIF('BE F'!$D$5:$D$72,CLUBS!$B11,'BE F'!$AB$5:$AB$72)+SUMIF('BE H'!$D$5:$D$72,CLUBS!$B11,'BE H'!$AB$5:$AB$72)+SUMIF('MI F'!$D$5:$D$72,CLUBS!$B11,'MI F'!$AB$5:$AB$72)+SUMIF('MI H'!$D$5:$D$72,CLUBS!$B11,'MI H'!$AB$5:$AB$72)+SUMIF('CA F'!$D$5:$D$72,CLUBS!$B11,'CA F'!$AB$5:$AB$72)+SUMIF('CA H'!$D$5:$D$72,CLUBS!$B11,'CA H'!$AB$5:$AB$72)+SUMIF('JU F'!$D$5:$D$72,CLUBS!$B11,'JU F'!$AB$5:$AB$72)+SUMIF('JU H'!$D$5:$D$72,CLUBS!$B11,'JU H'!$AB$5:$AB$72)</f>
        <v>0</v>
      </c>
      <c r="AA19" s="26">
        <f>COUNTIFS('MP F'!$D$5:$D$72,CLUBS!$B11,'MP F'!$AC$5:$AC$72,"&gt;0")+COUNTIFS('MP H'!$D$5:$D$72,CLUBS!$B11,'MP H'!$AC$5:$AC$72,"&gt;0")+COUNTIFS('PO F'!$D$5:$D$72,CLUBS!$B11,'PO F'!$AC$5:$AC$72,"&gt;0")+COUNTIFS('PO H'!$D$5:$D$72,CLUBS!$B11,'PO H'!$AC$5:$AC$72,"&gt;0")+COUNTIFS('PU F'!$D$5:$D$72,CLUBS!$B11,'PU F'!$AC$5:$AC$72,"&gt;0")+COUNTIFS('PU H'!$D$5:$D$72,CLUBS!$B11,'PU H'!$AC$5:$AC$72,"&gt;0")+COUNTIFS('BE F'!$D$5:$D$72,CLUBS!$B11,'BE F'!$AC$5:$AC$72,"&gt;0")+COUNTIFS('BE H'!$D$5:$D$72,CLUBS!$B11,'BE H'!$AC$5:$AC$72,"&gt;0")+COUNTIFS('MI F'!$D$5:$D$72,CLUBS!$B11,'MI F'!$AC$5:$AC$72,"&gt;0")+COUNTIFS('MI H'!$D$5:$D$72,CLUBS!$B11,'MI H'!$AC$5:$AC$72,"&gt;0")+COUNTIFS('CA F'!$D$5:$D$72,CLUBS!$B11,'CA F'!$AC$5:$AC$72,"&gt;0")+COUNTIFS('CA H'!$D$5:$D$72,CLUBS!$B11,'CA H'!$AC$5:$AC$72,"&gt;0")+COUNTIFS('JU F'!$D$5:$D$72,CLUBS!$B11,'JU F'!$AC$5:$AC$72,"&gt;0")+COUNTIFS('JU H'!$D$5:$D$72,CLUBS!$B11,'JU H'!$AC$5:$AC$72,"&gt;0")</f>
        <v>0</v>
      </c>
      <c r="AB19" s="26">
        <f>SUMIF('MP F'!$D$5:$D$72,CLUBS!$B11,'MP F'!$AD$5:$AD$72)+SUMIF('MP H'!$D$5:$D$72,CLUBS!$B11,'MP H'!$AD$5:$AD$72)+SUMIF('PO F'!$D$5:$D$72,CLUBS!$B11,'PO F'!$AD$5:$AD$72)+SUMIF('PO H'!$D$5:$D$72,CLUBS!$B11,'PO H'!$AD$5:$AD$72)+SUMIF('PU F'!$D$5:$D$72,CLUBS!$B11,'PU F'!$AD$5:$AD$72)+SUMIF('PU H'!$D$5:$D$72,CLUBS!$B11,'PU H'!$AD$5:$AD$72)+SUMIF('BE F'!$D$5:$D$72,CLUBS!$B11,'BE F'!$AD$5:$AD$72)+SUMIF('BE H'!$D$5:$D$72,CLUBS!$B11,'BE H'!$AD$5:$AD$72)+SUMIF('MI F'!$D$5:$D$72,CLUBS!$B11,'MI F'!$AD$5:$AD$72)+SUMIF('MI H'!$D$5:$D$72,CLUBS!$B11,'MI H'!$AD$5:$AD$72)+SUMIF('CA F'!$D$5:$D$72,CLUBS!$B11,'CA F'!$AD$5:$AD$72)+SUMIF('CA H'!$D$5:$D$72,CLUBS!$B11,'CA H'!$AD$5:$AD$72)+SUMIF('JU F'!$D$5:$D$72,CLUBS!$B11,'JU F'!$AD$5:$AD$72)+SUMIF('JU H'!$D$5:$D$72,CLUBS!$B11,'JU H'!$AD$5:$AD$72)</f>
        <v>0</v>
      </c>
      <c r="AC19" s="26">
        <f>COUNTIFS('MP F'!$D$5:$D$72,CLUBS!$B11,'MP F'!$AE$5:$AE$72,"&gt;0")+COUNTIFS('MP H'!$D$5:$D$72,CLUBS!$B11,'MP H'!$AE$5:$AE$72,"&gt;0")+COUNTIFS('PO F'!$D$5:$D$72,CLUBS!$B11,'PO F'!$AE$5:$AE$72,"&gt;0")+COUNTIFS('PO H'!$D$5:$D$72,CLUBS!$B11,'PO H'!$AE$5:$AE$72,"&gt;0")+COUNTIFS('PU F'!$D$5:$D$72,CLUBS!$B11,'PU F'!$AE$5:$AE$72,"&gt;0")+COUNTIFS('PU H'!$D$5:$D$72,CLUBS!$B11,'PU H'!$AE$5:$AE$72,"&gt;0")+COUNTIFS('BE F'!$D$5:$D$72,CLUBS!$B11,'BE F'!$AE$5:$AE$72,"&gt;0")+COUNTIFS('BE H'!$D$5:$D$72,CLUBS!$B11,'BE H'!$AE$5:$AE$72,"&gt;0")+COUNTIFS('MI F'!$D$5:$D$72,CLUBS!$B11,'MI F'!$AE$5:$AE$72,"&gt;0")+COUNTIFS('MI H'!$D$5:$D$72,CLUBS!$B11,'MI H'!$AE$5:$AE$72,"&gt;0")+COUNTIFS('CA F'!$D$5:$D$72,CLUBS!$B11,'CA F'!$AE$5:$AE$72,"&gt;0")+COUNTIFS('CA H'!$D$5:$D$72,CLUBS!$B11,'CA H'!$AE$5:$AE$72,"&gt;0")+COUNTIFS('JU F'!$D$5:$D$72,CLUBS!$B11,'JU F'!$AE$5:$AE$72,"&gt;0")+COUNTIFS('JU H'!$D$5:$D$72,CLUBS!$B11,'JU H'!$AE$5:$AE$72,"&gt;0")</f>
        <v>0</v>
      </c>
      <c r="AD19" s="26">
        <f>SUMIF('MP F'!$D$5:$D$72,CLUBS!$B11,'MP F'!$AF$5:$AF$72)+SUMIF('MP H'!$D$5:$D$72,CLUBS!$B11,'MP H'!$AF$5:$AF$72)+SUMIF('PO F'!$D$5:$D$72,CLUBS!$B11,'PO F'!$AF$5:$AF$72)+SUMIF('PO H'!$D$5:$D$72,CLUBS!$B11,'PO H'!$AF$5:$AF$72)+SUMIF('PU F'!$D$5:$D$72,CLUBS!$B11,'PU F'!$AF$5:$AF$72)+SUMIF('PU H'!$D$5:$D$72,CLUBS!$B11,'PU H'!$AF$5:$AF$72)+SUMIF('BE F'!$D$5:$D$72,CLUBS!$B11,'BE F'!$AF$5:$AF$72)+SUMIF('BE H'!$D$5:$D$72,CLUBS!$B11,'BE H'!$AF$5:$AF$72)+SUMIF('MI F'!$D$5:$D$72,CLUBS!$B11,'MI F'!$AF$5:$AF$72)+SUMIF('MI H'!$D$5:$D$72,CLUBS!$B11,'MI H'!$AF$5:$AF$72)+SUMIF('CA F'!$D$5:$D$72,CLUBS!$B11,'CA F'!$AF$5:$AF$72)+SUMIF('CA H'!$D$5:$D$72,CLUBS!$B11,'CA H'!$AF$5:$AF$72)+SUMIF('JU F'!$D$5:$D$72,CLUBS!$B11,'JU F'!$AF$5:$AF$72)+SUMIF('JU H'!$D$5:$D$72,CLUBS!$B11,'JU H'!$AF$5:$AF$72)</f>
        <v>0</v>
      </c>
      <c r="AE19" s="26">
        <f>COUNTIFS('MP F'!$D$5:$D$72,CLUBS!$B11,'MP F'!$AG$5:$AG$72,"&gt;0")+COUNTIFS('MP H'!$D$5:$D$72,CLUBS!$B11,'MP H'!$AG$5:$AG$72,"&gt;0")+COUNTIFS('PO F'!$D$5:$D$72,CLUBS!$B11,'PO F'!$AG$5:$AG$72,"&gt;0")+COUNTIFS('PO H'!$D$5:$D$72,CLUBS!$B11,'PO H'!$AG$5:$AG$72,"&gt;0")+COUNTIFS('PU F'!$D$5:$D$72,CLUBS!$B11,'PU F'!$AG$5:$AG$72,"&gt;0")+COUNTIFS('PU H'!$D$5:$D$72,CLUBS!$B11,'PU H'!$AG$5:$AG$72,"&gt;0")+COUNTIFS('BE F'!$D$5:$D$72,CLUBS!$B11,'BE F'!$AG$5:$AG$72,"&gt;0")+COUNTIFS('BE H'!$D$5:$D$72,CLUBS!$B11,'BE H'!$AG$5:$AG$72,"&gt;0")+COUNTIFS('MI F'!$D$5:$D$72,CLUBS!$B11,'MI F'!$AG$5:$AG$72,"&gt;0")+COUNTIFS('MI H'!$D$5:$D$72,CLUBS!$B11,'MI H'!$AG$5:$AG$72,"&gt;0")+COUNTIFS('CA F'!$D$5:$D$72,CLUBS!$B11,'CA F'!$AG$5:$AG$72,"&gt;0")+COUNTIFS('CA H'!$D$5:$D$72,CLUBS!$B11,'CA H'!$AG$5:$AG$72,"&gt;0")+COUNTIFS('JU F'!$D$5:$D$72,CLUBS!$B11,'JU F'!$AG$5:$AG$72,"&gt;0")+COUNTIFS('JU H'!$D$5:$D$72,CLUBS!$B11,'JU H'!$AG$5:$AG$72,"&gt;0")</f>
        <v>0</v>
      </c>
      <c r="AF19" s="26">
        <f>SUMIF('MP F'!$D$5:$D$72,CLUBS!$B11,'MP F'!$AH$5:$AH$72)+SUMIF('MP H'!$D$5:$D$72,CLUBS!$B11,'MP H'!$AH$5:$AH$72)+SUMIF('PO F'!$D$5:$D$72,CLUBS!$B11,'PO F'!$AH$5:$AH$72)+SUMIF('PO H'!$D$5:$D$72,CLUBS!$B11,'PO H'!$AH$5:$AH$72)+SUMIF('PU F'!$D$5:$D$72,CLUBS!$B11,'PU F'!$AH$5:$AH$72)+SUMIF('PU H'!$D$5:$D$72,CLUBS!$B11,'PU H'!$AH$5:$AH$72)+SUMIF('BE F'!$D$5:$D$72,CLUBS!$B11,'BE F'!$AH$5:$AH$72)+SUMIF('BE H'!$D$5:$D$72,CLUBS!$B11,'BE H'!$AH$5:$AH$72)+SUMIF('MI F'!$D$5:$D$72,CLUBS!$B11,'MI F'!$AH$5:$AH$72)+SUMIF('MI H'!$D$5:$D$72,CLUBS!$B11,'MI H'!$AH$5:$AH$72)+SUMIF('CA F'!$D$5:$D$72,CLUBS!$B11,'CA F'!$AH$5:$AH$72)+SUMIF('CA H'!$D$5:$D$72,CLUBS!$B11,'CA H'!$AH$5:$AH$72)+SUMIF('JU F'!$D$5:$D$72,CLUBS!$B11,'JU F'!$AH$5:$AH$72)+SUMIF('JU H'!$D$5:$D$72,CLUBS!$B11,'JU H'!$AH$5:$AH$72)</f>
        <v>0</v>
      </c>
      <c r="AG19" s="16">
        <f t="shared" si="1"/>
        <v>0</v>
      </c>
      <c r="AH19" s="28">
        <f t="shared" si="2"/>
        <v>0</v>
      </c>
      <c r="AI19" s="29">
        <f t="shared" si="3"/>
        <v>0</v>
      </c>
      <c r="AJ19" s="14">
        <f>COUNTIF('Licenciés Jeunes 2023'!F:F,CLUBS!B11)</f>
        <v>1</v>
      </c>
      <c r="AK19" s="27">
        <f t="shared" si="4"/>
        <v>0</v>
      </c>
    </row>
    <row r="20" spans="1:37" ht="13.5">
      <c r="A20" s="34">
        <f t="shared" si="0"/>
        <v>8</v>
      </c>
      <c r="B20" s="62" t="s">
        <v>58</v>
      </c>
      <c r="C20" s="14">
        <f>COUNTIFS('MP F'!$D$5:$D$72,CLUBS!$B12,'MP F'!$E$5:$E$72,"&gt;0")+COUNTIFS('MP H'!$D$5:$D$72,CLUBS!$B12,'MP H'!$E$5:$E$72,"&gt;0")+COUNTIFS('PO F'!$D$5:$D$72,CLUBS!$B12,'PO F'!$E$5:$E$72,"&gt;0")+COUNTIFS('PO H'!$D$5:$D$72,CLUBS!$B12,'PO H'!$E$5:$E$72,"&gt;0")+COUNTIFS('PU F'!$D$5:$D$72,CLUBS!$B12,'PU F'!$E$5:$E$72,"&gt;0")+COUNTIFS('PU H'!$D$5:$D$72,CLUBS!$B12,'PU H'!$E$5:$E$72,"&gt;0")+COUNTIFS('BE F'!$D$5:$D$72,CLUBS!$B12,'BE F'!$E$5:$E$72,"&gt;0")+COUNTIFS('BE H'!$D$5:$D$72,CLUBS!$B12,'BE H'!$E$5:$E$72,"&gt;0")+COUNTIFS('MI F'!$D$5:$D$72,CLUBS!$B12,'MI F'!$E$5:$E$72,"&gt;0")+COUNTIFS('MI H'!$D$5:$D$72,CLUBS!$B12,'MI H'!$E$5:$E$72,"&gt;0")+COUNTIFS('CA F'!$D$5:$D$72,CLUBS!$B12,'CA F'!$E$5:$E$72,"&gt;0")+COUNTIFS('CA H'!$D$5:$D$72,CLUBS!$B12,'CA H'!$E$5:$E$72,"&gt;0")+COUNTIFS('JU F'!$D$5:$D$72,CLUBS!$B12,'JU F'!$E$5:$E$72,"&gt;0")+COUNTIFS('JU H'!$D$5:$D$72,CLUBS!$B12,'JU H'!$E$5:$E$72,"&gt;0")</f>
        <v>5</v>
      </c>
      <c r="D20" s="27">
        <f>SUMIF('MP F'!$D$5:$D$72,CLUBS!$B12,'MP F'!$F$5:$F$72)+SUMIF('MP H'!$D$5:$D$72,CLUBS!$B12,'MP H'!$F$5:$F$72)+SUMIF('PO F'!$D$5:$D$72,CLUBS!$B12,'PO F'!$F$5:$F$72)+SUMIF('PO H'!$D$5:$D$72,CLUBS!$B12,'PO H'!$F$5:$F$72)+SUMIF('PU F'!$D$5:$D$72,CLUBS!$B12,'PU F'!$F$5:$F$72)+SUMIF('PU H'!$D$5:$D$72,CLUBS!$B12,'PU H'!$F$5:$F$72)+SUMIF('BE F'!$D$5:$D$72,CLUBS!$B12,'BE F'!$F$5:$F$72)+SUMIF('BE H'!$D$5:$D$72,CLUBS!$B12,'BE H'!$F$5:$F$72)+SUMIF('MI F'!$D$5:$D$72,CLUBS!$B12,'MI F'!$F$5:$F$72)+SUMIF('MI H'!$D$5:$D$72,CLUBS!$B12,'MI H'!$F$5:$F$72)+SUMIF('CA F'!$D$5:$D$72,CLUBS!$B12,'CA F'!$F$5:$F$72)+SUMIF('CA H'!$D$5:$D$72,CLUBS!$B12,'CA H'!$F$5:$F$72)+SUMIF('JU F'!$D$5:$D$72,CLUBS!$B12,'JU F'!$F$5:$F$72)+SUMIF('JU H'!$D$5:$D$72,CLUBS!$B12,'JU H'!$F$5:$F$72)</f>
        <v>490</v>
      </c>
      <c r="E20" s="38">
        <f>COUNTIFS('MP F'!$D$5:$D$72,CLUBS!$B12,'MP F'!$G$5:$G$72,"&gt;0")+COUNTIFS('MP H'!$D$5:$D$72,CLUBS!$B12,'MP H'!$G$5:$G$72,"&gt;0")+COUNTIFS('PO F'!$D$5:$D$72,CLUBS!$B12,'PO F'!$G$5:$G$72,"&gt;0")+COUNTIFS('PO H'!$D$5:$D$72,CLUBS!$B12,'PO H'!$G$5:$G$72,"&gt;0")+COUNTIFS('PU F'!$D$5:$D$72,CLUBS!$B12,'PU F'!$G$5:$G$72,"&gt;0")+COUNTIFS('PU H'!$D$5:$D$72,CLUBS!$B12,'PU H'!$G$5:$G$72,"&gt;0")+COUNTIFS('BE F'!$D$5:$D$72,CLUBS!$B12,'BE F'!$G$5:$G$72,"&gt;0")+COUNTIFS('BE H'!$D$5:$D$72,CLUBS!$B12,'BE H'!$G$5:$G$72,"&gt;0")+COUNTIFS('MI F'!$D$5:$D$72,CLUBS!$B12,'MI F'!$G$5:$G$72,"&gt;0")+COUNTIFS('MI H'!$D$5:$D$72,CLUBS!$B12,'MI H'!$G$5:$G$72,"&gt;0")+COUNTIFS('CA F'!$D$5:$D$72,CLUBS!$B12,'CA F'!$G$5:$G$72,"&gt;0")+COUNTIFS('CA H'!$D$5:$D$72,CLUBS!$B12,'CA H'!$G$5:$G$72,"&gt;0")+COUNTIFS('JU F'!$D$5:$D$72,CLUBS!$B12,'JU F'!$G$5:$G$72,"&gt;0")+COUNTIFS('JU H'!$D$5:$D$72,CLUBS!$B12,'JU H'!$G$5:$G$72,"&gt;0")</f>
        <v>5</v>
      </c>
      <c r="F20" s="58">
        <f>SUMIF('MP F'!$D$5:$D$72,CLUBS!$B12,'MP F'!$H$5:$H$72)+SUMIF('MP H'!$D$5:$D$72,CLUBS!$B12,'MP H'!$H$5:$H$72)+SUMIF('PO F'!$D$5:$D$72,CLUBS!$B12,'PO F'!$H$5:$H$72)+SUMIF('PO H'!$D$5:$D$72,CLUBS!$B12,'PO H'!$H$5:$H$72)+SUMIF('PU F'!$D$5:$D$72,CLUBS!$B12,'PU F'!$H$5:$H$72)+SUMIF('PU H'!$D$5:$D$72,CLUBS!$B12,'PU H'!$H$5:$H$72)+SUMIF('BE F'!$D$5:$D$72,CLUBS!$B12,'BE F'!$H$5:$H$72)+SUMIF('BE H'!$D$5:$D$72,CLUBS!$B12,'BE H'!$H$5:$H$72)+SUMIF('MI F'!$D$5:$D$72,CLUBS!$B12,'MI F'!$H$5:$H$72)+SUMIF('MI H'!$D$5:$D$72,CLUBS!$B12,'MI H'!$H$5:$H$72)+SUMIF('CA F'!$D$5:$D$72,CLUBS!$B12,'CA F'!$H$5:$H$72)+SUMIF('CA H'!$D$5:$D$72,CLUBS!$B12,'CA H'!$H$5:$H$72)+SUMIF('JU F'!$D$5:$D$72,CLUBS!$B12,'JU F'!$H$5:$H$72)+SUMIF('JU H'!$D$5:$D$72,CLUBS!$B12,'JU H'!$H$5:$H$72)</f>
        <v>240</v>
      </c>
      <c r="G20" s="14">
        <f>COUNTIFS('MP F'!$D$5:$D$72,CLUBS!$B12,'MP F'!$I$5:$I$72,"&gt;0")+COUNTIFS('MP H'!$D$5:$D$72,CLUBS!$B12,'MP H'!$I$5:$I$72,"&gt;0")+COUNTIFS('PO F'!$D$5:$D$72,CLUBS!$B12,'PO F'!$I$5:$I$72,"&gt;0")+COUNTIFS('PO H'!$D$5:$D$72,CLUBS!$B12,'PO H'!$I$5:$I$72,"&gt;0")+COUNTIFS('PU F'!$D$5:$D$72,CLUBS!$B12,'PU F'!$I$5:$I$72,"&gt;0")+COUNTIFS('PU H'!$D$5:$D$72,CLUBS!$B12,'PU H'!$I$5:$I$72,"&gt;0")+COUNTIFS('BE F'!$D$5:$D$72,CLUBS!$B12,'BE F'!$I$5:$I$72,"&gt;0")+COUNTIFS('BE H'!$D$5:$D$72,CLUBS!$B12,'BE H'!$I$5:$I$72,"&gt;0")+COUNTIFS('MI F'!$D$5:$D$72,CLUBS!$B12,'MI F'!$I$5:$I$72,"&gt;0")+COUNTIFS('MI H'!$D$5:$D$72,CLUBS!$B12,'MI H'!$I$5:$I$72,"&gt;0")+COUNTIFS('CA F'!$D$5:$D$72,CLUBS!$B12,'CA F'!$I$5:$I$72,"&gt;0")+COUNTIFS('CA H'!$D$5:$D$72,CLUBS!$B12,'CA H'!$I$5:$I$72,"&gt;0")+COUNTIFS('JU F'!$D$5:$D$72,CLUBS!$B12,'JU F'!$I$5:$I$72,"&gt;0")+COUNTIFS('JU H'!$D$5:$D$72,CLUBS!$B12,'JU H'!$I$5:$I$72,"&gt;0")</f>
        <v>0</v>
      </c>
      <c r="H20" s="26">
        <f>SUMIF('MP F'!$D$5:$D$72,CLUBS!$B12,'MP F'!$J$5:$J$72)+SUMIF('MP H'!$D$5:$D$72,CLUBS!$B12,'MP H'!$J$5:$J$72)+SUMIF('PO F'!$D$5:$D$72,CLUBS!$B12,'PO F'!$J$5:$J$72)+SUMIF('PO H'!$D$5:$D$72,CLUBS!$B12,'PO H'!$J$5:$J$72)+SUMIF('PU F'!$D$5:$D$72,CLUBS!$B12,'PU F'!$J$5:$J$72)+SUMIF('PU H'!$D$5:$D$72,CLUBS!$B12,'PU H'!$J$5:$J$72)+SUMIF('BE F'!$D$5:$D$72,CLUBS!$B12,'BE F'!$J$5:$J$72)+SUMIF('BE H'!$D$5:$D$72,CLUBS!$B12,'BE H'!$J$5:$J$72)+SUMIF('MI F'!$D$5:$D$72,CLUBS!$B12,'MI F'!$J$5:$J$72)+SUMIF('MI H'!$D$5:$D$72,CLUBS!$B12,'MI H'!$J$5:$J$72)+SUMIF('CA F'!$D$5:$D$72,CLUBS!$B12,'CA F'!$J$5:$J$72)+SUMIF('CA H'!$D$5:$D$72,CLUBS!$B12,'CA H'!$J$5:$J$72)+SUMIF('JU F'!$D$5:$D$72,CLUBS!$B12,'JU F'!$J$5:$J$72)+SUMIF('JU H'!$D$5:$D$72,CLUBS!$B12,'JU H'!$J$5:$J$72)</f>
        <v>0</v>
      </c>
      <c r="I20" s="38">
        <f>COUNTIFS('MP F'!$D$5:$D$72,CLUBS!$B12,'MP F'!$K$5:$K$72,"&gt;0")+COUNTIFS('MP H'!$D$5:$D$72,CLUBS!$B12,'MP H'!$K$5:$K$72,"&gt;0")+COUNTIFS('PO F'!$D$5:$D$72,CLUBS!$B12,'PO F'!$K$5:$K$72,"&gt;0")+COUNTIFS('PO H'!$D$5:$D$72,CLUBS!$B12,'PO H'!$K$5:$K$72,"&gt;0")+COUNTIFS('PU F'!$D$5:$D$72,CLUBS!$B12,'PU F'!$K$5:$K$72,"&gt;0")+COUNTIFS('PU H'!$D$5:$D$72,CLUBS!$B12,'PU H'!$K$5:$K$72,"&gt;0")+COUNTIFS('BE F'!$D$5:$D$72,CLUBS!$B12,'BE F'!$K$5:$K$72,"&gt;0")+COUNTIFS('BE H'!$D$5:$D$72,CLUBS!$B12,'BE H'!$K$5:$K$72,"&gt;0")+COUNTIFS('MI F'!$D$5:$D$72,CLUBS!$B12,'MI F'!$K$5:$K$72,"&gt;0")+COUNTIFS('MI H'!$D$5:$D$72,CLUBS!$B12,'MI H'!$K$5:$K$72,"&gt;0")+COUNTIFS('CA F'!$D$5:$D$72,CLUBS!$B12,'CA F'!$K$5:$K$72,"&gt;0")+COUNTIFS('CA H'!$D$5:$D$72,CLUBS!$B12,'CA H'!$K$5:$K$72,"&gt;0")+COUNTIFS('JU F'!$D$5:$D$72,CLUBS!$B12,'JU F'!$K$5:$K$72,"&gt;0")+COUNTIFS('JU H'!$D$5:$D$72,CLUBS!$B12,'JU H'!$K$5:$K$72,"&gt;0")</f>
        <v>0</v>
      </c>
      <c r="J20" s="38">
        <f>SUMIF('MP F'!$D$5:$D$72,CLUBS!$B12,'MP F'!$L$5:$L$72)+SUMIF('MP H'!$D$5:$D$72,CLUBS!$B12,'MP H'!$L$5:$L$72)+SUMIF('PO F'!$D$5:$D$72,CLUBS!$B12,'PO F'!$L$5:$L$72)+SUMIF('PO H'!$D$5:$D$72,CLUBS!$B12,'PO H'!$L$5:$L$72)+SUMIF('PU F'!$D$5:$D$72,CLUBS!$B12,'PU F'!$L$5:$L$72)+SUMIF('PU H'!$D$5:$D$72,CLUBS!$B12,'PU H'!$L$5:$L$72)+SUMIF('BE F'!$D$5:$D$72,CLUBS!$B12,'BE F'!$L$5:$L$72)+SUMIF('BE H'!$D$5:$D$72,CLUBS!$B12,'BE H'!$L$5:$L$72)+SUMIF('MI F'!$D$5:$D$72,CLUBS!$B12,'MI F'!$L$5:$L$72)+SUMIF('MI H'!$D$5:$D$72,CLUBS!$B12,'MI H'!$L$5:$L$72)+SUMIF('CA F'!$D$5:$D$72,CLUBS!$B12,'CA F'!$L$5:$L$72)+SUMIF('CA H'!$D$5:$D$72,CLUBS!$B12,'CA H'!$L$5:$L$72)+SUMIF('JU F'!$D$5:$D$72,CLUBS!$B12,'JU F'!$L$5:$L$72)+SUMIF('JU H'!$D$5:$D$72,CLUBS!$B12,'JU H'!$L$5:$L$72)</f>
        <v>0</v>
      </c>
      <c r="K20" s="26">
        <f>COUNTIFS('MP F'!$D$5:$D$72,CLUBS!$B12,'MP F'!$M$5:$M$72,"&gt;0")+COUNTIFS('MP H'!$D$5:$D$72,CLUBS!$B12,'MP H'!$M$5:$M$72,"&gt;0")+COUNTIFS('PO F'!$D$5:$D$72,CLUBS!$B12,'PO F'!$M$5:$M$72,"&gt;0")+COUNTIFS('PO H'!$D$5:$D$72,CLUBS!$B12,'PO H'!$M$5:$M$72,"&gt;0")+COUNTIFS('PU F'!$D$5:$D$72,CLUBS!$B12,'PU F'!$M$5:$M$72,"&gt;0")+COUNTIFS('PU H'!$D$5:$D$72,CLUBS!$B12,'PU H'!$M$5:$M$72,"&gt;0")+COUNTIFS('BE F'!$D$5:$D$72,CLUBS!$B12,'BE F'!$M$5:$M$72,"&gt;0")+COUNTIFS('BE H'!$D$5:$D$72,CLUBS!$B12,'BE H'!$M$5:$M$72,"&gt;0")+COUNTIFS('MI F'!$D$5:$D$72,CLUBS!$B12,'MI F'!$M$5:$M$72,"&gt;0")+COUNTIFS('MI H'!$D$5:$D$72,CLUBS!$B12,'MI H'!$M$5:$M$72,"&gt;0")+COUNTIFS('CA F'!$D$5:$D$72,CLUBS!$B12,'CA F'!$M$5:$M$72,"&gt;0")+COUNTIFS('CA H'!$D$5:$D$72,CLUBS!$B12,'CA H'!$M$5:$M$72,"&gt;0")+COUNTIFS('JU F'!$D$5:$D$72,CLUBS!$B12,'JU F'!$M$5:$M$72,"&gt;0")+COUNTIFS('JU H'!$D$5:$D$72,CLUBS!$B12,'JU H'!$M$5:$M$72,"&gt;0")</f>
        <v>0</v>
      </c>
      <c r="L20" s="26">
        <f>SUMIF('MP F'!$D$5:$D$72,CLUBS!$B12,'MP F'!$N$5:$N$72)+SUMIF('MP H'!$D$5:$D$72,CLUBS!$B12,'MP H'!$N$5:$N$72)+SUMIF('PO F'!$D$5:$D$72,CLUBS!$B12,'PO F'!$N$5:$N$72)+SUMIF('PO H'!$D$5:$D$72,CLUBS!$B12,'PO H'!$N$5:$N$72)+SUMIF('PU F'!$D$5:$D$72,CLUBS!$B12,'PU F'!$N$5:$N$72)+SUMIF('PU H'!$D$5:$D$72,CLUBS!$B12,'PU H'!$N$5:$N$72)+SUMIF('BE F'!$D$5:$D$72,CLUBS!$B12,'BE F'!$N$5:$N$72)+SUMIF('BE H'!$D$5:$D$72,CLUBS!$B12,'BE H'!$N$5:$N$72)+SUMIF('MI F'!$D$5:$D$72,CLUBS!$B12,'MI F'!$N$5:$N$72)+SUMIF('MI H'!$D$5:$D$72,CLUBS!$B12,'MI H'!$N$5:$N$72)+SUMIF('CA F'!$D$5:$D$72,CLUBS!$B12,'CA F'!$N$5:$N$72)+SUMIF('CA H'!$D$5:$D$72,CLUBS!$B12,'CA H'!$N$5:$N$72)+SUMIF('JU F'!$D$5:$D$72,CLUBS!$B12,'JU F'!$N$5:$N$72)+SUMIF('JU H'!$D$5:$D$72,CLUBS!$B12,'JU H'!$N$5:$N$72)</f>
        <v>0</v>
      </c>
      <c r="M20" s="26">
        <f>COUNTIFS('MP F'!$D$5:$D$72,CLUBS!$B12,'MP F'!$O$5:$O$72,"&gt;0")+COUNTIFS('MP H'!$D$5:$D$72,CLUBS!$B12,'MP H'!$O$5:$O$72,"&gt;0")+COUNTIFS('PO F'!$D$5:$D$72,CLUBS!$B12,'PO F'!$O$5:$O$72,"&gt;0")+COUNTIFS('PO H'!$D$5:$D$72,CLUBS!$B12,'PO H'!$O$5:$O$72,"&gt;0")+COUNTIFS('PU F'!$D$5:$D$72,CLUBS!$B12,'PU F'!$O$5:$O$72,"&gt;0")+COUNTIFS('PU H'!$D$5:$D$72,CLUBS!$B12,'PU H'!$O$5:$O$72,"&gt;0")+COUNTIFS('BE F'!$D$5:$D$72,CLUBS!$B12,'BE F'!$O$5:$O$72,"&gt;0")+COUNTIFS('BE H'!$D$5:$D$72,CLUBS!$B12,'BE H'!$O$5:$O$72,"&gt;0")+COUNTIFS('MI F'!$D$5:$D$72,CLUBS!$B12,'MI F'!$O$5:$O$72,"&gt;0")+COUNTIFS('MI H'!$D$5:$D$72,CLUBS!$B12,'MI H'!$O$5:$O$72,"&gt;0")+COUNTIFS('CA F'!$D$5:$D$72,CLUBS!$B12,'CA F'!$O$5:$O$72,"&gt;0")+COUNTIFS('CA H'!$D$5:$D$72,CLUBS!$B12,'CA H'!$O$5:$O$72,"&gt;0")+COUNTIFS('JU F'!$D$5:$D$72,CLUBS!$B12,'JU F'!$O$5:$O$72,"&gt;0")+COUNTIFS('JU H'!$D$5:$D$72,CLUBS!$B12,'JU H'!$O$5:$O$72,"&gt;0")</f>
        <v>0</v>
      </c>
      <c r="N20" s="26">
        <f>SUMIF('MP F'!$D$5:$D$72,CLUBS!$B12,'MP F'!$P$5:$P$72)+SUMIF('MP H'!$D$5:$D$72,CLUBS!$B12,'MP H'!$P$5:$P$72)+SUMIF('PO F'!$D$5:$D$72,CLUBS!$B12,'PO F'!$P$5:$P$72)+SUMIF('PO H'!$D$5:$D$72,CLUBS!$B12,'PO H'!$P$5:$P$72)+SUMIF('PU F'!$D$5:$D$72,CLUBS!$B12,'PU F'!$P$5:$P$72)+SUMIF('PU H'!$D$5:$D$72,CLUBS!$B12,'PU H'!$P$5:$P$72)+SUMIF('BE F'!$D$5:$D$72,CLUBS!$B12,'BE F'!$P$5:$P$72)+SUMIF('BE H'!$D$5:$D$72,CLUBS!$B12,'BE H'!$P$5:$P$72)+SUMIF('MI F'!$D$5:$D$72,CLUBS!$B12,'MI F'!$P$5:$P$72)+SUMIF('MI H'!$D$5:$D$72,CLUBS!$B12,'MI H'!$P$5:$P$72)+SUMIF('CA F'!$D$5:$D$72,CLUBS!$B12,'CA F'!$P$5:$P$72)+SUMIF('CA H'!$D$5:$D$72,CLUBS!$B12,'CA H'!$P$5:$P$72)+SUMIF('JU F'!$D$5:$D$72,CLUBS!$B12,'JU F'!$P$5:$P$72)+SUMIF('JU H'!$D$5:$D$72,CLUBS!$B12,'JU H'!$P$5:$P$72)</f>
        <v>0</v>
      </c>
      <c r="O20" s="26">
        <f>COUNTIFS('MP F'!$D$5:$D$72,CLUBS!$B12,'MP F'!$Q$5:$Q$72,"&gt;0")+COUNTIFS('MP H'!$D$5:$D$72,CLUBS!$B12,'MP H'!$Q$5:$Q$72,"&gt;0")+COUNTIFS('PO F'!$D$5:$D$72,CLUBS!$B12,'PO F'!$Q$5:$Q$72,"&gt;0")+COUNTIFS('PO H'!$D$5:$D$72,CLUBS!$B12,'PO H'!$Q$5:$Q$72,"&gt;0")+COUNTIFS('PU F'!$D$5:$D$72,CLUBS!$B12,'PU F'!$Q$5:$Q$72,"&gt;0")+COUNTIFS('PU H'!$D$5:$D$72,CLUBS!$B12,'PU H'!$Q$5:$Q$72,"&gt;0")+COUNTIFS('BE F'!$D$5:$D$72,CLUBS!$B12,'BE F'!$Q$5:$Q$72,"&gt;0")+COUNTIFS('BE H'!$D$5:$D$72,CLUBS!$B12,'BE H'!$Q$5:$Q$72,"&gt;0")+COUNTIFS('MI F'!$D$5:$D$72,CLUBS!$B12,'MI F'!$Q$5:$Q$72,"&gt;0")+COUNTIFS('MI H'!$D$5:$D$72,CLUBS!$B12,'MI H'!$Q$5:$Q$72,"&gt;0")+COUNTIFS('CA F'!$D$5:$D$72,CLUBS!$B12,'CA F'!$Q$5:$Q$72,"&gt;0")+COUNTIFS('CA H'!$D$5:$D$72,CLUBS!$B12,'CA H'!$Q$5:$Q$72,"&gt;0")+COUNTIFS('JU F'!$D$5:$D$72,CLUBS!$B12,'JU F'!$Q$5:$Q$72,"&gt;0")+COUNTIFS('JU H'!$D$5:$D$72,CLUBS!$B12,'JU H'!$Q$5:$Q$72,"&gt;0")</f>
        <v>0</v>
      </c>
      <c r="P20" s="26">
        <f>SUMIF('MP F'!$D$5:$D$72,CLUBS!$B12,'MP F'!$R$5:$R$72)+SUMIF('MP H'!$D$5:$D$72,CLUBS!$B12,'MP H'!$R$5:$R$72)+SUMIF('PO F'!$D$5:$D$72,CLUBS!$B12,'PO F'!$R$5:$R$72)+SUMIF('PO H'!$D$5:$D$72,CLUBS!$B12,'PO H'!$R$5:$R$72)+SUMIF('PU F'!$D$5:$D$72,CLUBS!$B12,'PU F'!$R$5:$R$72)+SUMIF('PU H'!$D$5:$D$72,CLUBS!$B12,'PU H'!$R$5:$R$72)+SUMIF('BE F'!$D$5:$D$72,CLUBS!$B12,'BE F'!$R$5:$R$72)+SUMIF('BE H'!$D$5:$D$72,CLUBS!$B12,'BE H'!$R$5:$R$72)+SUMIF('MI F'!$D$5:$D$72,CLUBS!$B12,'MI F'!$R$5:$R$72)+SUMIF('MI H'!$D$5:$D$72,CLUBS!$B12,'MI H'!$R$5:$R$72)+SUMIF('CA F'!$D$5:$D$72,CLUBS!$B12,'CA F'!$R$5:$R$72)+SUMIF('CA H'!$D$5:$D$72,CLUBS!$B12,'CA H'!$R$5:$R$72)+SUMIF('JU F'!$D$5:$D$72,CLUBS!$B12,'JU F'!$R$5:$R$72)+SUMIF('JU H'!$D$5:$D$72,CLUBS!$B12,'JU H'!$R$5:$R$72)</f>
        <v>0</v>
      </c>
      <c r="Q20" s="26">
        <f>COUNTIFS('MP F'!$D$5:$D$72,CLUBS!$B12,'MP F'!$S$5:$S$72,"&gt;0")+COUNTIFS('MP H'!$D$5:$D$72,CLUBS!$B12,'MP H'!$S$5:$S$72,"&gt;0")+COUNTIFS('PO F'!$D$5:$D$72,CLUBS!$B12,'PO F'!$S$5:$S$72,"&gt;0")+COUNTIFS('PO H'!$D$5:$D$72,CLUBS!$B12,'PO H'!$S$5:$S$72,"&gt;0")+COUNTIFS('PU F'!$D$5:$D$72,CLUBS!$B12,'PU F'!$S$5:$S$72,"&gt;0")+COUNTIFS('PU H'!$D$5:$D$72,CLUBS!$B12,'PU H'!$S$5:$S$72,"&gt;0")+COUNTIFS('BE F'!$D$5:$D$72,CLUBS!$B12,'BE F'!$S$5:$S$72,"&gt;0")+COUNTIFS('BE H'!$D$5:$D$72,CLUBS!$B12,'BE H'!$S$5:$S$72,"&gt;0")+COUNTIFS('MI F'!$D$5:$D$72,CLUBS!$B12,'MI F'!$S$5:$S$72,"&gt;0")+COUNTIFS('MI H'!$D$5:$D$72,CLUBS!$B12,'MI H'!$S$5:$S$72,"&gt;0")+COUNTIFS('CA F'!$D$5:$D$72,CLUBS!$B12,'CA F'!$S$5:$S$72,"&gt;0")+COUNTIFS('CA H'!$D$5:$D$72,CLUBS!$B12,'CA H'!$S$5:$S$72,"&gt;0")+COUNTIFS('JU F'!$D$5:$D$72,CLUBS!$B12,'JU F'!$S$5:$S$72,"&gt;0")+COUNTIFS('JU H'!$D$5:$D$72,CLUBS!$B12,'JU H'!$S$5:$S$72,"&gt;0")</f>
        <v>0</v>
      </c>
      <c r="R20" s="26">
        <f>SUMIF('MP F'!$D$5:$D$72,CLUBS!$B12,'MP F'!$T$5:$T$72)+SUMIF('MP H'!$D$5:$D$72,CLUBS!$B12,'MP H'!$T$5:$T$72)+SUMIF('PO F'!$D$5:$D$72,CLUBS!$B12,'PO F'!$T$5:$T$72)+SUMIF('PO H'!$D$5:$D$72,CLUBS!$B12,'PO H'!$T$5:$T$72)+SUMIF('PU F'!$D$5:$D$72,CLUBS!$B12,'PU F'!$T$5:$T$72)+SUMIF('PU H'!$D$5:$D$72,CLUBS!$B12,'PU H'!$T$5:$T$72)+SUMIF('BE F'!$D$5:$D$72,CLUBS!$B12,'BE F'!$T$5:$T$72)+SUMIF('BE H'!$D$5:$D$72,CLUBS!$B12,'BE H'!$T$5:$T$72)+SUMIF('MI F'!$D$5:$D$72,CLUBS!$B12,'MI F'!$T$5:$T$72)+SUMIF('MI H'!$D$5:$D$72,CLUBS!$B12,'MI H'!$T$5:$T$72)+SUMIF('CA F'!$D$5:$D$72,CLUBS!$B12,'CA F'!$T$5:$T$72)+SUMIF('CA H'!$D$5:$D$72,CLUBS!$B12,'CA H'!$T$5:$T$72)+SUMIF('JU F'!$D$5:$D$72,CLUBS!$B12,'JU F'!$T$5:$T$72)+SUMIF('JU H'!$D$5:$D$72,CLUBS!$B12,'JU H'!$T$5:$T$72)</f>
        <v>0</v>
      </c>
      <c r="S20" s="26">
        <f>COUNTIFS('MP F'!$D$5:$D$72,CLUBS!$B12,'MP F'!$U$5:$U$72,"&gt;0")+COUNTIFS('MP H'!$D$5:$D$72,CLUBS!$B12,'MP H'!$U$5:$U$72,"&gt;0")+COUNTIFS('PO F'!$D$5:$D$72,CLUBS!$B12,'PO F'!$U$5:$U$72,"&gt;0")+COUNTIFS('PO H'!$D$5:$D$72,CLUBS!$B12,'PO H'!$U$5:$U$72,"&gt;0")+COUNTIFS('PU F'!$D$5:$D$72,CLUBS!$B12,'PU F'!$U$5:$U$72,"&gt;0")+COUNTIFS('PU H'!$D$5:$D$72,CLUBS!$B12,'PU H'!$U$5:$U$72,"&gt;0")+COUNTIFS('BE F'!$D$5:$D$72,CLUBS!$B12,'BE F'!$U$5:$U$72,"&gt;0")+COUNTIFS('BE H'!$D$5:$D$72,CLUBS!$B12,'BE H'!$U$5:$U$72,"&gt;0")+COUNTIFS('MI F'!$D$5:$D$72,CLUBS!$B12,'MI F'!$U$5:$U$72,"&gt;0")+COUNTIFS('MI H'!$D$5:$D$72,CLUBS!$B12,'MI H'!$U$5:$U$72,"&gt;0")+COUNTIFS('CA F'!$D$5:$D$72,CLUBS!$B12,'CA F'!$U$5:$U$72,"&gt;0")+COUNTIFS('CA H'!$D$5:$D$72,CLUBS!$B12,'CA H'!$U$5:$U$72,"&gt;0")+COUNTIFS('JU F'!$D$5:$D$72,CLUBS!$B12,'JU F'!$U$5:$U$72,"&gt;0")+COUNTIFS('JU H'!$D$5:$D$72,CLUBS!$B12,'JU H'!$U$5:$U$72,"&gt;0")</f>
        <v>0</v>
      </c>
      <c r="T20" s="26">
        <f>SUMIF('MP F'!$D$5:$D$72,CLUBS!$B12,'MP F'!$V$5:$V$72)+SUMIF('MP H'!$D$5:$D$72,CLUBS!$B12,'MP H'!$V$5:$V$72)+SUMIF('PO F'!$D$5:$D$72,CLUBS!$B12,'PO F'!$V$5:$V$72)+SUMIF('PO H'!$D$5:$D$72,CLUBS!$B12,'PO H'!$V$5:$V$72)+SUMIF('PU F'!$D$5:$D$72,CLUBS!$B12,'PU F'!$V$5:$V$72)+SUMIF('PU H'!$D$5:$D$72,CLUBS!$B12,'PU H'!$V$5:$V$72)+SUMIF('BE F'!$D$5:$D$72,CLUBS!$B12,'BE F'!$V$5:$V$72)+SUMIF('BE H'!$D$5:$D$72,CLUBS!$B12,'BE H'!$V$5:$V$72)+SUMIF('MI F'!$D$5:$D$72,CLUBS!$B12,'MI F'!$V$5:$V$72)+SUMIF('MI H'!$D$5:$D$72,CLUBS!$B12,'MI H'!$V$5:$V$72)+SUMIF('CA F'!$D$5:$D$72,CLUBS!$B12,'CA F'!$V$5:$V$72)+SUMIF('CA H'!$D$5:$D$72,CLUBS!$B12,'CA H'!$V$5:$V$72)+SUMIF('JU F'!$D$5:$D$72,CLUBS!$B12,'JU F'!$V$5:$V$72)+SUMIF('JU H'!$D$5:$D$72,CLUBS!$B12,'JU H'!$V$5:$V$72)</f>
        <v>0</v>
      </c>
      <c r="U20" s="26">
        <f>COUNTIFS('MP F'!$D$5:$D$72,CLUBS!$B12,'MP F'!$W$5:$W$72,"&gt;0")+COUNTIFS('MP H'!$D$5:$D$72,CLUBS!$B12,'MP H'!$W$5:$W$72,"&gt;0")+COUNTIFS('PO F'!$D$5:$D$72,CLUBS!$B12,'PO F'!$W$5:$W$72,"&gt;0")+COUNTIFS('PO H'!$D$5:$D$72,CLUBS!$B12,'PO H'!$W$5:$W$72,"&gt;0")+COUNTIFS('PU F'!$D$5:$D$72,CLUBS!$B12,'PU F'!$W$5:$W$72,"&gt;0")+COUNTIFS('PU H'!$D$5:$D$72,CLUBS!$B12,'PU H'!$W$5:$W$72,"&gt;0")+COUNTIFS('BE F'!$D$5:$D$72,CLUBS!$B12,'BE F'!$W$5:$W$72,"&gt;0")+COUNTIFS('BE H'!$D$5:$D$72,CLUBS!$B12,'BE H'!$W$5:$W$72,"&gt;0")+COUNTIFS('MI F'!$D$5:$D$72,CLUBS!$B12,'MI F'!$W$5:$W$72,"&gt;0")+COUNTIFS('MI H'!$D$5:$D$72,CLUBS!$B12,'MI H'!$W$5:$W$72,"&gt;0")+COUNTIFS('CA F'!$D$5:$D$72,CLUBS!$B12,'CA F'!$W$5:$W$72,"&gt;0")+COUNTIFS('CA H'!$D$5:$D$72,CLUBS!$B12,'CA H'!$W$5:$W$72,"&gt;0")+COUNTIFS('JU F'!$D$5:$D$72,CLUBS!$B12,'JU F'!$W$5:$W$72,"&gt;0")+COUNTIFS('JU H'!$D$5:$D$72,CLUBS!$B12,'JU H'!$W$5:$W$72,"&gt;0")</f>
        <v>0</v>
      </c>
      <c r="V20" s="26">
        <f>SUMIF('MP F'!$D$5:$D$72,CLUBS!$B12,'MP F'!$X$5:$X$72)+SUMIF('MP H'!$D$5:$D$72,CLUBS!$B12,'MP H'!$X$5:$X$72)+SUMIF('PO F'!$D$5:$D$72,CLUBS!$B12,'PO F'!$X$5:$X$72)+SUMIF('PO H'!$D$5:$D$72,CLUBS!$B12,'PO H'!$X$5:$X$72)+SUMIF('PU F'!$D$5:$D$72,CLUBS!$B12,'PU F'!$X$5:$X$72)+SUMIF('PU H'!$D$5:$D$72,CLUBS!$B12,'PU H'!$X$5:$X$72)+SUMIF('BE F'!$D$5:$D$72,CLUBS!$B12,'BE F'!$X$5:$X$72)+SUMIF('BE H'!$D$5:$D$72,CLUBS!$B12,'BE H'!$X$5:$X$72)+SUMIF('MI F'!$D$5:$D$72,CLUBS!$B12,'MI F'!$X$5:$X$72)+SUMIF('MI H'!$D$5:$D$72,CLUBS!$B12,'MI H'!$X$5:$X$72)+SUMIF('CA F'!$D$5:$D$72,CLUBS!$B12,'CA F'!$X$5:$X$72)+SUMIF('CA H'!$D$5:$D$72,CLUBS!$B12,'CA H'!$X$5:$X$72)+SUMIF('JU F'!$D$5:$D$72,CLUBS!$B12,'JU F'!$X$5:$X$72)+SUMIF('JU H'!$D$5:$D$72,CLUBS!$B12,'JU H'!$X$5:$X$72)</f>
        <v>0</v>
      </c>
      <c r="W20" s="26">
        <f>COUNTIFS('MP F'!$D$5:$D$72,CLUBS!$B12,'MP F'!$Y$5:$Y$72,"&gt;0")+COUNTIFS('MP H'!$D$5:$D$72,CLUBS!$B12,'MP H'!$Y$5:$Y$72,"&gt;0")+COUNTIFS('PO F'!$D$5:$D$72,CLUBS!$B12,'PO F'!$Y$5:$Y$72,"&gt;0")+COUNTIFS('PO H'!$D$5:$D$72,CLUBS!$B12,'PO H'!$Y$5:$Y$72,"&gt;0")+COUNTIFS('PU F'!$D$5:$D$72,CLUBS!$B12,'PU F'!$Y$5:$Y$72,"&gt;0")+COUNTIFS('PU H'!$D$5:$D$72,CLUBS!$B12,'PU H'!$Y$5:$Y$72,"&gt;0")+COUNTIFS('BE F'!$D$5:$D$72,CLUBS!$B12,'BE F'!$Y$5:$Y$72,"&gt;0")+COUNTIFS('BE H'!$D$5:$D$72,CLUBS!$B12,'BE H'!$Y$5:$Y$72,"&gt;0")+COUNTIFS('MI F'!$D$5:$D$72,CLUBS!$B12,'MI F'!$Y$5:$Y$72,"&gt;0")+COUNTIFS('MI H'!$D$5:$D$72,CLUBS!$B12,'MI H'!$Y$5:$Y$72,"&gt;0")+COUNTIFS('CA F'!$D$5:$D$72,CLUBS!$B12,'CA F'!$Y$5:$Y$72,"&gt;0")+COUNTIFS('CA H'!$D$5:$D$72,CLUBS!$B12,'CA H'!$Y$5:$Y$72,"&gt;0")+COUNTIFS('JU F'!$D$5:$D$72,CLUBS!$B12,'JU F'!$Y$5:$Y$72,"&gt;0")+COUNTIFS('JU H'!$D$5:$D$72,CLUBS!$B12,'JU H'!$Y$5:$Y$72,"&gt;0")</f>
        <v>0</v>
      </c>
      <c r="X20" s="26">
        <f>SUMIF('MP F'!$D$5:$D$72,CLUBS!$B12,'MP F'!$Z$5:$Z$72)+SUMIF('MP H'!$D$5:$D$72,CLUBS!$B12,'MP H'!$Z$5:$Z$72)+SUMIF('PO F'!$D$5:$D$72,CLUBS!$B12,'PO F'!$Z$5:$Z$72)+SUMIF('PO H'!$D$5:$D$72,CLUBS!$B12,'PO H'!$Z$5:$Z$72)+SUMIF('PU F'!$D$5:$D$72,CLUBS!$B12,'PU F'!$Z$5:$Z$72)+SUMIF('PU H'!$D$5:$D$72,CLUBS!$B12,'PU H'!$Z$5:$Z$72)+SUMIF('BE F'!$D$5:$D$72,CLUBS!$B12,'BE F'!$Z$5:$Z$72)+SUMIF('BE H'!$D$5:$D$72,CLUBS!$B12,'BE H'!$Z$5:$Z$72)+SUMIF('MI F'!$D$5:$D$72,CLUBS!$B12,'MI F'!$Z$5:$Z$72)+SUMIF('MI H'!$D$5:$D$72,CLUBS!$B12,'MI H'!$Z$5:$Z$72)+SUMIF('CA F'!$D$5:$D$72,CLUBS!$B12,'CA F'!$Z$5:$Z$72)+SUMIF('CA H'!$D$5:$D$72,CLUBS!$B12,'CA H'!$Z$5:$Z$72)+SUMIF('JU F'!$D$5:$D$72,CLUBS!$B12,'JU F'!$Z$5:$Z$72)+SUMIF('JU H'!$D$5:$D$72,CLUBS!$B12,'JU H'!$Z$5:$Z$72)</f>
        <v>0</v>
      </c>
      <c r="Y20" s="26">
        <f>COUNTIFS('MP F'!$D$5:$D$72,CLUBS!$B12,'MP F'!$AA$5:$AA$72,"&gt;0")+COUNTIFS('MP H'!$D$5:$D$72,CLUBS!$B12,'MP H'!$AA$5:$AA$72,"&gt;0")+COUNTIFS('PO F'!$D$5:$D$72,CLUBS!$B12,'PO F'!$AA$5:$AA$72,"&gt;0")+COUNTIFS('PO H'!$D$5:$D$72,CLUBS!$B12,'PO H'!$AA$5:$AA$72,"&gt;0")+COUNTIFS('PU F'!$D$5:$D$72,CLUBS!$B12,'PU F'!$AA$5:$AA$72,"&gt;0")+COUNTIFS('PU H'!$D$5:$D$72,CLUBS!$B12,'PU H'!$AA$5:$AA$72,"&gt;0")+COUNTIFS('BE F'!$D$5:$D$72,CLUBS!$B12,'BE F'!$AA$5:$AA$72,"&gt;0")+COUNTIFS('BE H'!$D$5:$D$72,CLUBS!$B12,'BE H'!$AA$5:$AA$72,"&gt;0")+COUNTIFS('MI F'!$D$5:$D$72,CLUBS!$B12,'MI F'!$AA$5:$AA$72,"&gt;0")+COUNTIFS('MI H'!$D$5:$D$72,CLUBS!$B12,'MI H'!$AA$5:$AA$72,"&gt;0")+COUNTIFS('CA F'!$D$5:$D$72,CLUBS!$B12,'CA F'!$AA$5:$AA$72,"&gt;0")+COUNTIFS('CA H'!$D$5:$D$72,CLUBS!$B12,'CA H'!$AA$5:$AA$72,"&gt;0")+COUNTIFS('JU F'!$D$5:$D$72,CLUBS!$B12,'JU F'!$AA$5:$AA$72,"&gt;0")+COUNTIFS('JU H'!$D$5:$D$72,CLUBS!$B12,'JU H'!$AA$5:$AA$72,"&gt;0")</f>
        <v>0</v>
      </c>
      <c r="Z20" s="26">
        <f>SUMIF('MP F'!$D$5:$D$72,CLUBS!$B12,'MP F'!$AB$5:$AB$72)+SUMIF('MP H'!$D$5:$D$72,CLUBS!$B12,'MP H'!$AB$5:$AB$72)+SUMIF('PO F'!$D$5:$D$72,CLUBS!$B12,'PO F'!$AB$5:$AB$72)+SUMIF('PO H'!$D$5:$D$72,CLUBS!$B12,'PO H'!$AB$5:$AB$72)+SUMIF('PU F'!$D$5:$D$72,CLUBS!$B12,'PU F'!$AB$5:$AB$72)+SUMIF('PU H'!$D$5:$D$72,CLUBS!$B12,'PU H'!$AB$5:$AB$72)+SUMIF('BE F'!$D$5:$D$72,CLUBS!$B12,'BE F'!$AB$5:$AB$72)+SUMIF('BE H'!$D$5:$D$72,CLUBS!$B12,'BE H'!$AB$5:$AB$72)+SUMIF('MI F'!$D$5:$D$72,CLUBS!$B12,'MI F'!$AB$5:$AB$72)+SUMIF('MI H'!$D$5:$D$72,CLUBS!$B12,'MI H'!$AB$5:$AB$72)+SUMIF('CA F'!$D$5:$D$72,CLUBS!$B12,'CA F'!$AB$5:$AB$72)+SUMIF('CA H'!$D$5:$D$72,CLUBS!$B12,'CA H'!$AB$5:$AB$72)+SUMIF('JU F'!$D$5:$D$72,CLUBS!$B12,'JU F'!$AB$5:$AB$72)+SUMIF('JU H'!$D$5:$D$72,CLUBS!$B12,'JU H'!$AB$5:$AB$72)</f>
        <v>0</v>
      </c>
      <c r="AA20" s="26">
        <f>COUNTIFS('MP F'!$D$5:$D$72,CLUBS!$B12,'MP F'!$AC$5:$AC$72,"&gt;0")+COUNTIFS('MP H'!$D$5:$D$72,CLUBS!$B12,'MP H'!$AC$5:$AC$72,"&gt;0")+COUNTIFS('PO F'!$D$5:$D$72,CLUBS!$B12,'PO F'!$AC$5:$AC$72,"&gt;0")+COUNTIFS('PO H'!$D$5:$D$72,CLUBS!$B12,'PO H'!$AC$5:$AC$72,"&gt;0")+COUNTIFS('PU F'!$D$5:$D$72,CLUBS!$B12,'PU F'!$AC$5:$AC$72,"&gt;0")+COUNTIFS('PU H'!$D$5:$D$72,CLUBS!$B12,'PU H'!$AC$5:$AC$72,"&gt;0")+COUNTIFS('BE F'!$D$5:$D$72,CLUBS!$B12,'BE F'!$AC$5:$AC$72,"&gt;0")+COUNTIFS('BE H'!$D$5:$D$72,CLUBS!$B12,'BE H'!$AC$5:$AC$72,"&gt;0")+COUNTIFS('MI F'!$D$5:$D$72,CLUBS!$B12,'MI F'!$AC$5:$AC$72,"&gt;0")+COUNTIFS('MI H'!$D$5:$D$72,CLUBS!$B12,'MI H'!$AC$5:$AC$72,"&gt;0")+COUNTIFS('CA F'!$D$5:$D$72,CLUBS!$B12,'CA F'!$AC$5:$AC$72,"&gt;0")+COUNTIFS('CA H'!$D$5:$D$72,CLUBS!$B12,'CA H'!$AC$5:$AC$72,"&gt;0")+COUNTIFS('JU F'!$D$5:$D$72,CLUBS!$B12,'JU F'!$AC$5:$AC$72,"&gt;0")+COUNTIFS('JU H'!$D$5:$D$72,CLUBS!$B12,'JU H'!$AC$5:$AC$72,"&gt;0")</f>
        <v>0</v>
      </c>
      <c r="AB20" s="26">
        <f>SUMIF('MP F'!$D$5:$D$72,CLUBS!$B12,'MP F'!$AD$5:$AD$72)+SUMIF('MP H'!$D$5:$D$72,CLUBS!$B12,'MP H'!$AD$5:$AD$72)+SUMIF('PO F'!$D$5:$D$72,CLUBS!$B12,'PO F'!$AD$5:$AD$72)+SUMIF('PO H'!$D$5:$D$72,CLUBS!$B12,'PO H'!$AD$5:$AD$72)+SUMIF('PU F'!$D$5:$D$72,CLUBS!$B12,'PU F'!$AD$5:$AD$72)+SUMIF('PU H'!$D$5:$D$72,CLUBS!$B12,'PU H'!$AD$5:$AD$72)+SUMIF('BE F'!$D$5:$D$72,CLUBS!$B12,'BE F'!$AD$5:$AD$72)+SUMIF('BE H'!$D$5:$D$72,CLUBS!$B12,'BE H'!$AD$5:$AD$72)+SUMIF('MI F'!$D$5:$D$72,CLUBS!$B12,'MI F'!$AD$5:$AD$72)+SUMIF('MI H'!$D$5:$D$72,CLUBS!$B12,'MI H'!$AD$5:$AD$72)+SUMIF('CA F'!$D$5:$D$72,CLUBS!$B12,'CA F'!$AD$5:$AD$72)+SUMIF('CA H'!$D$5:$D$72,CLUBS!$B12,'CA H'!$AD$5:$AD$72)+SUMIF('JU F'!$D$5:$D$72,CLUBS!$B12,'JU F'!$AD$5:$AD$72)+SUMIF('JU H'!$D$5:$D$72,CLUBS!$B12,'JU H'!$AD$5:$AD$72)</f>
        <v>0</v>
      </c>
      <c r="AC20" s="26">
        <f>COUNTIFS('MP F'!$D$5:$D$72,CLUBS!$B12,'MP F'!$AE$5:$AE$72,"&gt;0")+COUNTIFS('MP H'!$D$5:$D$72,CLUBS!$B12,'MP H'!$AE$5:$AE$72,"&gt;0")+COUNTIFS('PO F'!$D$5:$D$72,CLUBS!$B12,'PO F'!$AE$5:$AE$72,"&gt;0")+COUNTIFS('PO H'!$D$5:$D$72,CLUBS!$B12,'PO H'!$AE$5:$AE$72,"&gt;0")+COUNTIFS('PU F'!$D$5:$D$72,CLUBS!$B12,'PU F'!$AE$5:$AE$72,"&gt;0")+COUNTIFS('PU H'!$D$5:$D$72,CLUBS!$B12,'PU H'!$AE$5:$AE$72,"&gt;0")+COUNTIFS('BE F'!$D$5:$D$72,CLUBS!$B12,'BE F'!$AE$5:$AE$72,"&gt;0")+COUNTIFS('BE H'!$D$5:$D$72,CLUBS!$B12,'BE H'!$AE$5:$AE$72,"&gt;0")+COUNTIFS('MI F'!$D$5:$D$72,CLUBS!$B12,'MI F'!$AE$5:$AE$72,"&gt;0")+COUNTIFS('MI H'!$D$5:$D$72,CLUBS!$B12,'MI H'!$AE$5:$AE$72,"&gt;0")+COUNTIFS('CA F'!$D$5:$D$72,CLUBS!$B12,'CA F'!$AE$5:$AE$72,"&gt;0")+COUNTIFS('CA H'!$D$5:$D$72,CLUBS!$B12,'CA H'!$AE$5:$AE$72,"&gt;0")+COUNTIFS('JU F'!$D$5:$D$72,CLUBS!$B12,'JU F'!$AE$5:$AE$72,"&gt;0")+COUNTIFS('JU H'!$D$5:$D$72,CLUBS!$B12,'JU H'!$AE$5:$AE$72,"&gt;0")</f>
        <v>0</v>
      </c>
      <c r="AD20" s="26">
        <f>SUMIF('MP F'!$D$5:$D$72,CLUBS!$B12,'MP F'!$AF$5:$AF$72)+SUMIF('MP H'!$D$5:$D$72,CLUBS!$B12,'MP H'!$AF$5:$AF$72)+SUMIF('PO F'!$D$5:$D$72,CLUBS!$B12,'PO F'!$AF$5:$AF$72)+SUMIF('PO H'!$D$5:$D$72,CLUBS!$B12,'PO H'!$AF$5:$AF$72)+SUMIF('PU F'!$D$5:$D$72,CLUBS!$B12,'PU F'!$AF$5:$AF$72)+SUMIF('PU H'!$D$5:$D$72,CLUBS!$B12,'PU H'!$AF$5:$AF$72)+SUMIF('BE F'!$D$5:$D$72,CLUBS!$B12,'BE F'!$AF$5:$AF$72)+SUMIF('BE H'!$D$5:$D$72,CLUBS!$B12,'BE H'!$AF$5:$AF$72)+SUMIF('MI F'!$D$5:$D$72,CLUBS!$B12,'MI F'!$AF$5:$AF$72)+SUMIF('MI H'!$D$5:$D$72,CLUBS!$B12,'MI H'!$AF$5:$AF$72)+SUMIF('CA F'!$D$5:$D$72,CLUBS!$B12,'CA F'!$AF$5:$AF$72)+SUMIF('CA H'!$D$5:$D$72,CLUBS!$B12,'CA H'!$AF$5:$AF$72)+SUMIF('JU F'!$D$5:$D$72,CLUBS!$B12,'JU F'!$AF$5:$AF$72)+SUMIF('JU H'!$D$5:$D$72,CLUBS!$B12,'JU H'!$AF$5:$AF$72)</f>
        <v>0</v>
      </c>
      <c r="AE20" s="26">
        <f>COUNTIFS('MP F'!$D$5:$D$72,CLUBS!$B12,'MP F'!$AG$5:$AG$72,"&gt;0")+COUNTIFS('MP H'!$D$5:$D$72,CLUBS!$B12,'MP H'!$AG$5:$AG$72,"&gt;0")+COUNTIFS('PO F'!$D$5:$D$72,CLUBS!$B12,'PO F'!$AG$5:$AG$72,"&gt;0")+COUNTIFS('PO H'!$D$5:$D$72,CLUBS!$B12,'PO H'!$AG$5:$AG$72,"&gt;0")+COUNTIFS('PU F'!$D$5:$D$72,CLUBS!$B12,'PU F'!$AG$5:$AG$72,"&gt;0")+COUNTIFS('PU H'!$D$5:$D$72,CLUBS!$B12,'PU H'!$AG$5:$AG$72,"&gt;0")+COUNTIFS('BE F'!$D$5:$D$72,CLUBS!$B12,'BE F'!$AG$5:$AG$72,"&gt;0")+COUNTIFS('BE H'!$D$5:$D$72,CLUBS!$B12,'BE H'!$AG$5:$AG$72,"&gt;0")+COUNTIFS('MI F'!$D$5:$D$72,CLUBS!$B12,'MI F'!$AG$5:$AG$72,"&gt;0")+COUNTIFS('MI H'!$D$5:$D$72,CLUBS!$B12,'MI H'!$AG$5:$AG$72,"&gt;0")+COUNTIFS('CA F'!$D$5:$D$72,CLUBS!$B12,'CA F'!$AG$5:$AG$72,"&gt;0")+COUNTIFS('CA H'!$D$5:$D$72,CLUBS!$B12,'CA H'!$AG$5:$AG$72,"&gt;0")+COUNTIFS('JU F'!$D$5:$D$72,CLUBS!$B12,'JU F'!$AG$5:$AG$72,"&gt;0")+COUNTIFS('JU H'!$D$5:$D$72,CLUBS!$B12,'JU H'!$AG$5:$AG$72,"&gt;0")</f>
        <v>0</v>
      </c>
      <c r="AF20" s="26">
        <f>SUMIF('MP F'!$D$5:$D$72,CLUBS!$B12,'MP F'!$AH$5:$AH$72)+SUMIF('MP H'!$D$5:$D$72,CLUBS!$B12,'MP H'!$AH$5:$AH$72)+SUMIF('PO F'!$D$5:$D$72,CLUBS!$B12,'PO F'!$AH$5:$AH$72)+SUMIF('PO H'!$D$5:$D$72,CLUBS!$B12,'PO H'!$AH$5:$AH$72)+SUMIF('PU F'!$D$5:$D$72,CLUBS!$B12,'PU F'!$AH$5:$AH$72)+SUMIF('PU H'!$D$5:$D$72,CLUBS!$B12,'PU H'!$AH$5:$AH$72)+SUMIF('BE F'!$D$5:$D$72,CLUBS!$B12,'BE F'!$AH$5:$AH$72)+SUMIF('BE H'!$D$5:$D$72,CLUBS!$B12,'BE H'!$AH$5:$AH$72)+SUMIF('MI F'!$D$5:$D$72,CLUBS!$B12,'MI F'!$AH$5:$AH$72)+SUMIF('MI H'!$D$5:$D$72,CLUBS!$B12,'MI H'!$AH$5:$AH$72)+SUMIF('CA F'!$D$5:$D$72,CLUBS!$B12,'CA F'!$AH$5:$AH$72)+SUMIF('CA H'!$D$5:$D$72,CLUBS!$B12,'CA H'!$AH$5:$AH$72)+SUMIF('JU F'!$D$5:$D$72,CLUBS!$B12,'JU F'!$AH$5:$AH$72)+SUMIF('JU H'!$D$5:$D$72,CLUBS!$B12,'JU H'!$AH$5:$AH$72)</f>
        <v>0</v>
      </c>
      <c r="AG20" s="16">
        <f t="shared" si="1"/>
        <v>10</v>
      </c>
      <c r="AH20" s="28">
        <f t="shared" si="2"/>
        <v>730</v>
      </c>
      <c r="AI20" s="29">
        <f t="shared" si="3"/>
        <v>73</v>
      </c>
      <c r="AJ20" s="14">
        <f>COUNTIF('Licenciés Jeunes 2023'!F:F,CLUBS!B12)</f>
        <v>11</v>
      </c>
      <c r="AK20" s="27">
        <f t="shared" si="4"/>
        <v>66.36363636363636</v>
      </c>
    </row>
    <row r="21" spans="1:37" ht="13.5">
      <c r="A21" s="34">
        <f t="shared" si="0"/>
        <v>10</v>
      </c>
      <c r="B21" s="62" t="s">
        <v>57</v>
      </c>
      <c r="C21" s="14">
        <f>COUNTIFS('MP F'!$D$5:$D$72,CLUBS!$B13,'MP F'!$E$5:$E$72,"&gt;0")+COUNTIFS('MP H'!$D$5:$D$72,CLUBS!$B13,'MP H'!$E$5:$E$72,"&gt;0")+COUNTIFS('PO F'!$D$5:$D$72,CLUBS!$B13,'PO F'!$E$5:$E$72,"&gt;0")+COUNTIFS('PO H'!$D$5:$D$72,CLUBS!$B13,'PO H'!$E$5:$E$72,"&gt;0")+COUNTIFS('PU F'!$D$5:$D$72,CLUBS!$B13,'PU F'!$E$5:$E$72,"&gt;0")+COUNTIFS('PU H'!$D$5:$D$72,CLUBS!$B13,'PU H'!$E$5:$E$72,"&gt;0")+COUNTIFS('BE F'!$D$5:$D$72,CLUBS!$B13,'BE F'!$E$5:$E$72,"&gt;0")+COUNTIFS('BE H'!$D$5:$D$72,CLUBS!$B13,'BE H'!$E$5:$E$72,"&gt;0")+COUNTIFS('MI F'!$D$5:$D$72,CLUBS!$B13,'MI F'!$E$5:$E$72,"&gt;0")+COUNTIFS('MI H'!$D$5:$D$72,CLUBS!$B13,'MI H'!$E$5:$E$72,"&gt;0")+COUNTIFS('CA F'!$D$5:$D$72,CLUBS!$B13,'CA F'!$E$5:$E$72,"&gt;0")+COUNTIFS('CA H'!$D$5:$D$72,CLUBS!$B13,'CA H'!$E$5:$E$72,"&gt;0")+COUNTIFS('JU F'!$D$5:$D$72,CLUBS!$B13,'JU F'!$E$5:$E$72,"&gt;0")+COUNTIFS('JU H'!$D$5:$D$72,CLUBS!$B13,'JU H'!$E$5:$E$72,"&gt;0")</f>
        <v>6</v>
      </c>
      <c r="D21" s="27">
        <f>SUMIF('MP F'!$D$5:$D$72,CLUBS!$B13,'MP F'!$F$5:$F$72)+SUMIF('MP H'!$D$5:$D$72,CLUBS!$B13,'MP H'!$F$5:$F$72)+SUMIF('PO F'!$D$5:$D$72,CLUBS!$B13,'PO F'!$F$5:$F$72)+SUMIF('PO H'!$D$5:$D$72,CLUBS!$B13,'PO H'!$F$5:$F$72)+SUMIF('PU F'!$D$5:$D$72,CLUBS!$B13,'PU F'!$F$5:$F$72)+SUMIF('PU H'!$D$5:$D$72,CLUBS!$B13,'PU H'!$F$5:$F$72)+SUMIF('BE F'!$D$5:$D$72,CLUBS!$B13,'BE F'!$F$5:$F$72)+SUMIF('BE H'!$D$5:$D$72,CLUBS!$B13,'BE H'!$F$5:$F$72)+SUMIF('MI F'!$D$5:$D$72,CLUBS!$B13,'MI F'!$F$5:$F$72)+SUMIF('MI H'!$D$5:$D$72,CLUBS!$B13,'MI H'!$F$5:$F$72)+SUMIF('CA F'!$D$5:$D$72,CLUBS!$B13,'CA F'!$F$5:$F$72)+SUMIF('CA H'!$D$5:$D$72,CLUBS!$B13,'CA H'!$F$5:$F$72)+SUMIF('JU F'!$D$5:$D$72,CLUBS!$B13,'JU F'!$F$5:$F$72)+SUMIF('JU H'!$D$5:$D$72,CLUBS!$B13,'JU H'!$F$5:$F$72)</f>
        <v>571</v>
      </c>
      <c r="E21" s="38">
        <f>COUNTIFS('MP F'!$D$5:$D$72,CLUBS!$B13,'MP F'!$G$5:$G$72,"&gt;0")+COUNTIFS('MP H'!$D$5:$D$72,CLUBS!$B13,'MP H'!$G$5:$G$72,"&gt;0")+COUNTIFS('PO F'!$D$5:$D$72,CLUBS!$B13,'PO F'!$G$5:$G$72,"&gt;0")+COUNTIFS('PO H'!$D$5:$D$72,CLUBS!$B13,'PO H'!$G$5:$G$72,"&gt;0")+COUNTIFS('PU F'!$D$5:$D$72,CLUBS!$B13,'PU F'!$G$5:$G$72,"&gt;0")+COUNTIFS('PU H'!$D$5:$D$72,CLUBS!$B13,'PU H'!$G$5:$G$72,"&gt;0")+COUNTIFS('BE F'!$D$5:$D$72,CLUBS!$B13,'BE F'!$G$5:$G$72,"&gt;0")+COUNTIFS('BE H'!$D$5:$D$72,CLUBS!$B13,'BE H'!$G$5:$G$72,"&gt;0")+COUNTIFS('MI F'!$D$5:$D$72,CLUBS!$B13,'MI F'!$G$5:$G$72,"&gt;0")+COUNTIFS('MI H'!$D$5:$D$72,CLUBS!$B13,'MI H'!$G$5:$G$72,"&gt;0")+COUNTIFS('CA F'!$D$5:$D$72,CLUBS!$B13,'CA F'!$G$5:$G$72,"&gt;0")+COUNTIFS('CA H'!$D$5:$D$72,CLUBS!$B13,'CA H'!$G$5:$G$72,"&gt;0")+COUNTIFS('JU F'!$D$5:$D$72,CLUBS!$B13,'JU F'!$G$5:$G$72,"&gt;0")+COUNTIFS('JU H'!$D$5:$D$72,CLUBS!$B13,'JU H'!$G$5:$G$72,"&gt;0")</f>
        <v>2</v>
      </c>
      <c r="F21" s="58">
        <f>SUMIF('MP F'!$D$5:$D$72,CLUBS!$B13,'MP F'!$H$5:$H$72)+SUMIF('MP H'!$D$5:$D$72,CLUBS!$B13,'MP H'!$H$5:$H$72)+SUMIF('PO F'!$D$5:$D$72,CLUBS!$B13,'PO F'!$H$5:$H$72)+SUMIF('PO H'!$D$5:$D$72,CLUBS!$B13,'PO H'!$H$5:$H$72)+SUMIF('PU F'!$D$5:$D$72,CLUBS!$B13,'PU F'!$H$5:$H$72)+SUMIF('PU H'!$D$5:$D$72,CLUBS!$B13,'PU H'!$H$5:$H$72)+SUMIF('BE F'!$D$5:$D$72,CLUBS!$B13,'BE F'!$H$5:$H$72)+SUMIF('BE H'!$D$5:$D$72,CLUBS!$B13,'BE H'!$H$5:$H$72)+SUMIF('MI F'!$D$5:$D$72,CLUBS!$B13,'MI F'!$H$5:$H$72)+SUMIF('MI H'!$D$5:$D$72,CLUBS!$B13,'MI H'!$H$5:$H$72)+SUMIF('CA F'!$D$5:$D$72,CLUBS!$B13,'CA F'!$H$5:$H$72)+SUMIF('CA H'!$D$5:$D$72,CLUBS!$B13,'CA H'!$H$5:$H$72)+SUMIF('JU F'!$D$5:$D$72,CLUBS!$B13,'JU F'!$H$5:$H$72)+SUMIF('JU H'!$D$5:$D$72,CLUBS!$B13,'JU H'!$H$5:$H$72)</f>
        <v>103.5</v>
      </c>
      <c r="G21" s="14">
        <f>COUNTIFS('MP F'!$D$5:$D$72,CLUBS!$B13,'MP F'!$I$5:$I$72,"&gt;0")+COUNTIFS('MP H'!$D$5:$D$72,CLUBS!$B13,'MP H'!$I$5:$I$72,"&gt;0")+COUNTIFS('PO F'!$D$5:$D$72,CLUBS!$B13,'PO F'!$I$5:$I$72,"&gt;0")+COUNTIFS('PO H'!$D$5:$D$72,CLUBS!$B13,'PO H'!$I$5:$I$72,"&gt;0")+COUNTIFS('PU F'!$D$5:$D$72,CLUBS!$B13,'PU F'!$I$5:$I$72,"&gt;0")+COUNTIFS('PU H'!$D$5:$D$72,CLUBS!$B13,'PU H'!$I$5:$I$72,"&gt;0")+COUNTIFS('BE F'!$D$5:$D$72,CLUBS!$B13,'BE F'!$I$5:$I$72,"&gt;0")+COUNTIFS('BE H'!$D$5:$D$72,CLUBS!$B13,'BE H'!$I$5:$I$72,"&gt;0")+COUNTIFS('MI F'!$D$5:$D$72,CLUBS!$B13,'MI F'!$I$5:$I$72,"&gt;0")+COUNTIFS('MI H'!$D$5:$D$72,CLUBS!$B13,'MI H'!$I$5:$I$72,"&gt;0")+COUNTIFS('CA F'!$D$5:$D$72,CLUBS!$B13,'CA F'!$I$5:$I$72,"&gt;0")+COUNTIFS('CA H'!$D$5:$D$72,CLUBS!$B13,'CA H'!$I$5:$I$72,"&gt;0")+COUNTIFS('JU F'!$D$5:$D$72,CLUBS!$B13,'JU F'!$I$5:$I$72,"&gt;0")+COUNTIFS('JU H'!$D$5:$D$72,CLUBS!$B13,'JU H'!$I$5:$I$72,"&gt;0")</f>
        <v>0</v>
      </c>
      <c r="H21" s="26">
        <f>SUMIF('MP F'!$D$5:$D$72,CLUBS!$B13,'MP F'!$J$5:$J$72)+SUMIF('MP H'!$D$5:$D$72,CLUBS!$B13,'MP H'!$J$5:$J$72)+SUMIF('PO F'!$D$5:$D$72,CLUBS!$B13,'PO F'!$J$5:$J$72)+SUMIF('PO H'!$D$5:$D$72,CLUBS!$B13,'PO H'!$J$5:$J$72)+SUMIF('PU F'!$D$5:$D$72,CLUBS!$B13,'PU F'!$J$5:$J$72)+SUMIF('PU H'!$D$5:$D$72,CLUBS!$B13,'PU H'!$J$5:$J$72)+SUMIF('BE F'!$D$5:$D$72,CLUBS!$B13,'BE F'!$J$5:$J$72)+SUMIF('BE H'!$D$5:$D$72,CLUBS!$B13,'BE H'!$J$5:$J$72)+SUMIF('MI F'!$D$5:$D$72,CLUBS!$B13,'MI F'!$J$5:$J$72)+SUMIF('MI H'!$D$5:$D$72,CLUBS!$B13,'MI H'!$J$5:$J$72)+SUMIF('CA F'!$D$5:$D$72,CLUBS!$B13,'CA F'!$J$5:$J$72)+SUMIF('CA H'!$D$5:$D$72,CLUBS!$B13,'CA H'!$J$5:$J$72)+SUMIF('JU F'!$D$5:$D$72,CLUBS!$B13,'JU F'!$J$5:$J$72)+SUMIF('JU H'!$D$5:$D$72,CLUBS!$B13,'JU H'!$J$5:$J$72)</f>
        <v>0</v>
      </c>
      <c r="I21" s="38">
        <f>COUNTIFS('MP F'!$D$5:$D$72,CLUBS!$B13,'MP F'!$K$5:$K$72,"&gt;0")+COUNTIFS('MP H'!$D$5:$D$72,CLUBS!$B13,'MP H'!$K$5:$K$72,"&gt;0")+COUNTIFS('PO F'!$D$5:$D$72,CLUBS!$B13,'PO F'!$K$5:$K$72,"&gt;0")+COUNTIFS('PO H'!$D$5:$D$72,CLUBS!$B13,'PO H'!$K$5:$K$72,"&gt;0")+COUNTIFS('PU F'!$D$5:$D$72,CLUBS!$B13,'PU F'!$K$5:$K$72,"&gt;0")+COUNTIFS('PU H'!$D$5:$D$72,CLUBS!$B13,'PU H'!$K$5:$K$72,"&gt;0")+COUNTIFS('BE F'!$D$5:$D$72,CLUBS!$B13,'BE F'!$K$5:$K$72,"&gt;0")+COUNTIFS('BE H'!$D$5:$D$72,CLUBS!$B13,'BE H'!$K$5:$K$72,"&gt;0")+COUNTIFS('MI F'!$D$5:$D$72,CLUBS!$B13,'MI F'!$K$5:$K$72,"&gt;0")+COUNTIFS('MI H'!$D$5:$D$72,CLUBS!$B13,'MI H'!$K$5:$K$72,"&gt;0")+COUNTIFS('CA F'!$D$5:$D$72,CLUBS!$B13,'CA F'!$K$5:$K$72,"&gt;0")+COUNTIFS('CA H'!$D$5:$D$72,CLUBS!$B13,'CA H'!$K$5:$K$72,"&gt;0")+COUNTIFS('JU F'!$D$5:$D$72,CLUBS!$B13,'JU F'!$K$5:$K$72,"&gt;0")+COUNTIFS('JU H'!$D$5:$D$72,CLUBS!$B13,'JU H'!$K$5:$K$72,"&gt;0")</f>
        <v>0</v>
      </c>
      <c r="J21" s="38">
        <f>SUMIF('MP F'!$D$5:$D$72,CLUBS!$B13,'MP F'!$L$5:$L$72)+SUMIF('MP H'!$D$5:$D$72,CLUBS!$B13,'MP H'!$L$5:$L$72)+SUMIF('PO F'!$D$5:$D$72,CLUBS!$B13,'PO F'!$L$5:$L$72)+SUMIF('PO H'!$D$5:$D$72,CLUBS!$B13,'PO H'!$L$5:$L$72)+SUMIF('PU F'!$D$5:$D$72,CLUBS!$B13,'PU F'!$L$5:$L$72)+SUMIF('PU H'!$D$5:$D$72,CLUBS!$B13,'PU H'!$L$5:$L$72)+SUMIF('BE F'!$D$5:$D$72,CLUBS!$B13,'BE F'!$L$5:$L$72)+SUMIF('BE H'!$D$5:$D$72,CLUBS!$B13,'BE H'!$L$5:$L$72)+SUMIF('MI F'!$D$5:$D$72,CLUBS!$B13,'MI F'!$L$5:$L$72)+SUMIF('MI H'!$D$5:$D$72,CLUBS!$B13,'MI H'!$L$5:$L$72)+SUMIF('CA F'!$D$5:$D$72,CLUBS!$B13,'CA F'!$L$5:$L$72)+SUMIF('CA H'!$D$5:$D$72,CLUBS!$B13,'CA H'!$L$5:$L$72)+SUMIF('JU F'!$D$5:$D$72,CLUBS!$B13,'JU F'!$L$5:$L$72)+SUMIF('JU H'!$D$5:$D$72,CLUBS!$B13,'JU H'!$L$5:$L$72)</f>
        <v>0</v>
      </c>
      <c r="K21" s="26">
        <f>COUNTIFS('MP F'!$D$5:$D$72,CLUBS!$B13,'MP F'!$M$5:$M$72,"&gt;0")+COUNTIFS('MP H'!$D$5:$D$72,CLUBS!$B13,'MP H'!$M$5:$M$72,"&gt;0")+COUNTIFS('PO F'!$D$5:$D$72,CLUBS!$B13,'PO F'!$M$5:$M$72,"&gt;0")+COUNTIFS('PO H'!$D$5:$D$72,CLUBS!$B13,'PO H'!$M$5:$M$72,"&gt;0")+COUNTIFS('PU F'!$D$5:$D$72,CLUBS!$B13,'PU F'!$M$5:$M$72,"&gt;0")+COUNTIFS('PU H'!$D$5:$D$72,CLUBS!$B13,'PU H'!$M$5:$M$72,"&gt;0")+COUNTIFS('BE F'!$D$5:$D$72,CLUBS!$B13,'BE F'!$M$5:$M$72,"&gt;0")+COUNTIFS('BE H'!$D$5:$D$72,CLUBS!$B13,'BE H'!$M$5:$M$72,"&gt;0")+COUNTIFS('MI F'!$D$5:$D$72,CLUBS!$B13,'MI F'!$M$5:$M$72,"&gt;0")+COUNTIFS('MI H'!$D$5:$D$72,CLUBS!$B13,'MI H'!$M$5:$M$72,"&gt;0")+COUNTIFS('CA F'!$D$5:$D$72,CLUBS!$B13,'CA F'!$M$5:$M$72,"&gt;0")+COUNTIFS('CA H'!$D$5:$D$72,CLUBS!$B13,'CA H'!$M$5:$M$72,"&gt;0")+COUNTIFS('JU F'!$D$5:$D$72,CLUBS!$B13,'JU F'!$M$5:$M$72,"&gt;0")+COUNTIFS('JU H'!$D$5:$D$72,CLUBS!$B13,'JU H'!$M$5:$M$72,"&gt;0")</f>
        <v>0</v>
      </c>
      <c r="L21" s="26">
        <f>SUMIF('MP F'!$D$5:$D$72,CLUBS!$B13,'MP F'!$N$5:$N$72)+SUMIF('MP H'!$D$5:$D$72,CLUBS!$B13,'MP H'!$N$5:$N$72)+SUMIF('PO F'!$D$5:$D$72,CLUBS!$B13,'PO F'!$N$5:$N$72)+SUMIF('PO H'!$D$5:$D$72,CLUBS!$B13,'PO H'!$N$5:$N$72)+SUMIF('PU F'!$D$5:$D$72,CLUBS!$B13,'PU F'!$N$5:$N$72)+SUMIF('PU H'!$D$5:$D$72,CLUBS!$B13,'PU H'!$N$5:$N$72)+SUMIF('BE F'!$D$5:$D$72,CLUBS!$B13,'BE F'!$N$5:$N$72)+SUMIF('BE H'!$D$5:$D$72,CLUBS!$B13,'BE H'!$N$5:$N$72)+SUMIF('MI F'!$D$5:$D$72,CLUBS!$B13,'MI F'!$N$5:$N$72)+SUMIF('MI H'!$D$5:$D$72,CLUBS!$B13,'MI H'!$N$5:$N$72)+SUMIF('CA F'!$D$5:$D$72,CLUBS!$B13,'CA F'!$N$5:$N$72)+SUMIF('CA H'!$D$5:$D$72,CLUBS!$B13,'CA H'!$N$5:$N$72)+SUMIF('JU F'!$D$5:$D$72,CLUBS!$B13,'JU F'!$N$5:$N$72)+SUMIF('JU H'!$D$5:$D$72,CLUBS!$B13,'JU H'!$N$5:$N$72)</f>
        <v>0</v>
      </c>
      <c r="M21" s="26">
        <f>COUNTIFS('MP F'!$D$5:$D$72,CLUBS!$B13,'MP F'!$O$5:$O$72,"&gt;0")+COUNTIFS('MP H'!$D$5:$D$72,CLUBS!$B13,'MP H'!$O$5:$O$72,"&gt;0")+COUNTIFS('PO F'!$D$5:$D$72,CLUBS!$B13,'PO F'!$O$5:$O$72,"&gt;0")+COUNTIFS('PO H'!$D$5:$D$72,CLUBS!$B13,'PO H'!$O$5:$O$72,"&gt;0")+COUNTIFS('PU F'!$D$5:$D$72,CLUBS!$B13,'PU F'!$O$5:$O$72,"&gt;0")+COUNTIFS('PU H'!$D$5:$D$72,CLUBS!$B13,'PU H'!$O$5:$O$72,"&gt;0")+COUNTIFS('BE F'!$D$5:$D$72,CLUBS!$B13,'BE F'!$O$5:$O$72,"&gt;0")+COUNTIFS('BE H'!$D$5:$D$72,CLUBS!$B13,'BE H'!$O$5:$O$72,"&gt;0")+COUNTIFS('MI F'!$D$5:$D$72,CLUBS!$B13,'MI F'!$O$5:$O$72,"&gt;0")+COUNTIFS('MI H'!$D$5:$D$72,CLUBS!$B13,'MI H'!$O$5:$O$72,"&gt;0")+COUNTIFS('CA F'!$D$5:$D$72,CLUBS!$B13,'CA F'!$O$5:$O$72,"&gt;0")+COUNTIFS('CA H'!$D$5:$D$72,CLUBS!$B13,'CA H'!$O$5:$O$72,"&gt;0")+COUNTIFS('JU F'!$D$5:$D$72,CLUBS!$B13,'JU F'!$O$5:$O$72,"&gt;0")+COUNTIFS('JU H'!$D$5:$D$72,CLUBS!$B13,'JU H'!$O$5:$O$72,"&gt;0")</f>
        <v>0</v>
      </c>
      <c r="N21" s="26">
        <f>SUMIF('MP F'!$D$5:$D$72,CLUBS!$B13,'MP F'!$P$5:$P$72)+SUMIF('MP H'!$D$5:$D$72,CLUBS!$B13,'MP H'!$P$5:$P$72)+SUMIF('PO F'!$D$5:$D$72,CLUBS!$B13,'PO F'!$P$5:$P$72)+SUMIF('PO H'!$D$5:$D$72,CLUBS!$B13,'PO H'!$P$5:$P$72)+SUMIF('PU F'!$D$5:$D$72,CLUBS!$B13,'PU F'!$P$5:$P$72)+SUMIF('PU H'!$D$5:$D$72,CLUBS!$B13,'PU H'!$P$5:$P$72)+SUMIF('BE F'!$D$5:$D$72,CLUBS!$B13,'BE F'!$P$5:$P$72)+SUMIF('BE H'!$D$5:$D$72,CLUBS!$B13,'BE H'!$P$5:$P$72)+SUMIF('MI F'!$D$5:$D$72,CLUBS!$B13,'MI F'!$P$5:$P$72)+SUMIF('MI H'!$D$5:$D$72,CLUBS!$B13,'MI H'!$P$5:$P$72)+SUMIF('CA F'!$D$5:$D$72,CLUBS!$B13,'CA F'!$P$5:$P$72)+SUMIF('CA H'!$D$5:$D$72,CLUBS!$B13,'CA H'!$P$5:$P$72)+SUMIF('JU F'!$D$5:$D$72,CLUBS!$B13,'JU F'!$P$5:$P$72)+SUMIF('JU H'!$D$5:$D$72,CLUBS!$B13,'JU H'!$P$5:$P$72)</f>
        <v>0</v>
      </c>
      <c r="O21" s="26">
        <f>COUNTIFS('MP F'!$D$5:$D$72,CLUBS!$B13,'MP F'!$Q$5:$Q$72,"&gt;0")+COUNTIFS('MP H'!$D$5:$D$72,CLUBS!$B13,'MP H'!$Q$5:$Q$72,"&gt;0")+COUNTIFS('PO F'!$D$5:$D$72,CLUBS!$B13,'PO F'!$Q$5:$Q$72,"&gt;0")+COUNTIFS('PO H'!$D$5:$D$72,CLUBS!$B13,'PO H'!$Q$5:$Q$72,"&gt;0")+COUNTIFS('PU F'!$D$5:$D$72,CLUBS!$B13,'PU F'!$Q$5:$Q$72,"&gt;0")+COUNTIFS('PU H'!$D$5:$D$72,CLUBS!$B13,'PU H'!$Q$5:$Q$72,"&gt;0")+COUNTIFS('BE F'!$D$5:$D$72,CLUBS!$B13,'BE F'!$Q$5:$Q$72,"&gt;0")+COUNTIFS('BE H'!$D$5:$D$72,CLUBS!$B13,'BE H'!$Q$5:$Q$72,"&gt;0")+COUNTIFS('MI F'!$D$5:$D$72,CLUBS!$B13,'MI F'!$Q$5:$Q$72,"&gt;0")+COUNTIFS('MI H'!$D$5:$D$72,CLUBS!$B13,'MI H'!$Q$5:$Q$72,"&gt;0")+COUNTIFS('CA F'!$D$5:$D$72,CLUBS!$B13,'CA F'!$Q$5:$Q$72,"&gt;0")+COUNTIFS('CA H'!$D$5:$D$72,CLUBS!$B13,'CA H'!$Q$5:$Q$72,"&gt;0")+COUNTIFS('JU F'!$D$5:$D$72,CLUBS!$B13,'JU F'!$Q$5:$Q$72,"&gt;0")+COUNTIFS('JU H'!$D$5:$D$72,CLUBS!$B13,'JU H'!$Q$5:$Q$72,"&gt;0")</f>
        <v>0</v>
      </c>
      <c r="P21" s="26">
        <f>SUMIF('MP F'!$D$5:$D$72,CLUBS!$B13,'MP F'!$R$5:$R$72)+SUMIF('MP H'!$D$5:$D$72,CLUBS!$B13,'MP H'!$R$5:$R$72)+SUMIF('PO F'!$D$5:$D$72,CLUBS!$B13,'PO F'!$R$5:$R$72)+SUMIF('PO H'!$D$5:$D$72,CLUBS!$B13,'PO H'!$R$5:$R$72)+SUMIF('PU F'!$D$5:$D$72,CLUBS!$B13,'PU F'!$R$5:$R$72)+SUMIF('PU H'!$D$5:$D$72,CLUBS!$B13,'PU H'!$R$5:$R$72)+SUMIF('BE F'!$D$5:$D$72,CLUBS!$B13,'BE F'!$R$5:$R$72)+SUMIF('BE H'!$D$5:$D$72,CLUBS!$B13,'BE H'!$R$5:$R$72)+SUMIF('MI F'!$D$5:$D$72,CLUBS!$B13,'MI F'!$R$5:$R$72)+SUMIF('MI H'!$D$5:$D$72,CLUBS!$B13,'MI H'!$R$5:$R$72)+SUMIF('CA F'!$D$5:$D$72,CLUBS!$B13,'CA F'!$R$5:$R$72)+SUMIF('CA H'!$D$5:$D$72,CLUBS!$B13,'CA H'!$R$5:$R$72)+SUMIF('JU F'!$D$5:$D$72,CLUBS!$B13,'JU F'!$R$5:$R$72)+SUMIF('JU H'!$D$5:$D$72,CLUBS!$B13,'JU H'!$R$5:$R$72)</f>
        <v>0</v>
      </c>
      <c r="Q21" s="26">
        <f>COUNTIFS('MP F'!$D$5:$D$72,CLUBS!$B13,'MP F'!$S$5:$S$72,"&gt;0")+COUNTIFS('MP H'!$D$5:$D$72,CLUBS!$B13,'MP H'!$S$5:$S$72,"&gt;0")+COUNTIFS('PO F'!$D$5:$D$72,CLUBS!$B13,'PO F'!$S$5:$S$72,"&gt;0")+COUNTIFS('PO H'!$D$5:$D$72,CLUBS!$B13,'PO H'!$S$5:$S$72,"&gt;0")+COUNTIFS('PU F'!$D$5:$D$72,CLUBS!$B13,'PU F'!$S$5:$S$72,"&gt;0")+COUNTIFS('PU H'!$D$5:$D$72,CLUBS!$B13,'PU H'!$S$5:$S$72,"&gt;0")+COUNTIFS('BE F'!$D$5:$D$72,CLUBS!$B13,'BE F'!$S$5:$S$72,"&gt;0")+COUNTIFS('BE H'!$D$5:$D$72,CLUBS!$B13,'BE H'!$S$5:$S$72,"&gt;0")+COUNTIFS('MI F'!$D$5:$D$72,CLUBS!$B13,'MI F'!$S$5:$S$72,"&gt;0")+COUNTIFS('MI H'!$D$5:$D$72,CLUBS!$B13,'MI H'!$S$5:$S$72,"&gt;0")+COUNTIFS('CA F'!$D$5:$D$72,CLUBS!$B13,'CA F'!$S$5:$S$72,"&gt;0")+COUNTIFS('CA H'!$D$5:$D$72,CLUBS!$B13,'CA H'!$S$5:$S$72,"&gt;0")+COUNTIFS('JU F'!$D$5:$D$72,CLUBS!$B13,'JU F'!$S$5:$S$72,"&gt;0")+COUNTIFS('JU H'!$D$5:$D$72,CLUBS!$B13,'JU H'!$S$5:$S$72,"&gt;0")</f>
        <v>0</v>
      </c>
      <c r="R21" s="26">
        <f>SUMIF('MP F'!$D$5:$D$72,CLUBS!$B13,'MP F'!$T$5:$T$72)+SUMIF('MP H'!$D$5:$D$72,CLUBS!$B13,'MP H'!$T$5:$T$72)+SUMIF('PO F'!$D$5:$D$72,CLUBS!$B13,'PO F'!$T$5:$T$72)+SUMIF('PO H'!$D$5:$D$72,CLUBS!$B13,'PO H'!$T$5:$T$72)+SUMIF('PU F'!$D$5:$D$72,CLUBS!$B13,'PU F'!$T$5:$T$72)+SUMIF('PU H'!$D$5:$D$72,CLUBS!$B13,'PU H'!$T$5:$T$72)+SUMIF('BE F'!$D$5:$D$72,CLUBS!$B13,'BE F'!$T$5:$T$72)+SUMIF('BE H'!$D$5:$D$72,CLUBS!$B13,'BE H'!$T$5:$T$72)+SUMIF('MI F'!$D$5:$D$72,CLUBS!$B13,'MI F'!$T$5:$T$72)+SUMIF('MI H'!$D$5:$D$72,CLUBS!$B13,'MI H'!$T$5:$T$72)+SUMIF('CA F'!$D$5:$D$72,CLUBS!$B13,'CA F'!$T$5:$T$72)+SUMIF('CA H'!$D$5:$D$72,CLUBS!$B13,'CA H'!$T$5:$T$72)+SUMIF('JU F'!$D$5:$D$72,CLUBS!$B13,'JU F'!$T$5:$T$72)+SUMIF('JU H'!$D$5:$D$72,CLUBS!$B13,'JU H'!$T$5:$T$72)</f>
        <v>0</v>
      </c>
      <c r="S21" s="26">
        <f>COUNTIFS('MP F'!$D$5:$D$72,CLUBS!$B13,'MP F'!$U$5:$U$72,"&gt;0")+COUNTIFS('MP H'!$D$5:$D$72,CLUBS!$B13,'MP H'!$U$5:$U$72,"&gt;0")+COUNTIFS('PO F'!$D$5:$D$72,CLUBS!$B13,'PO F'!$U$5:$U$72,"&gt;0")+COUNTIFS('PO H'!$D$5:$D$72,CLUBS!$B13,'PO H'!$U$5:$U$72,"&gt;0")+COUNTIFS('PU F'!$D$5:$D$72,CLUBS!$B13,'PU F'!$U$5:$U$72,"&gt;0")+COUNTIFS('PU H'!$D$5:$D$72,CLUBS!$B13,'PU H'!$U$5:$U$72,"&gt;0")+COUNTIFS('BE F'!$D$5:$D$72,CLUBS!$B13,'BE F'!$U$5:$U$72,"&gt;0")+COUNTIFS('BE H'!$D$5:$D$72,CLUBS!$B13,'BE H'!$U$5:$U$72,"&gt;0")+COUNTIFS('MI F'!$D$5:$D$72,CLUBS!$B13,'MI F'!$U$5:$U$72,"&gt;0")+COUNTIFS('MI H'!$D$5:$D$72,CLUBS!$B13,'MI H'!$U$5:$U$72,"&gt;0")+COUNTIFS('CA F'!$D$5:$D$72,CLUBS!$B13,'CA F'!$U$5:$U$72,"&gt;0")+COUNTIFS('CA H'!$D$5:$D$72,CLUBS!$B13,'CA H'!$U$5:$U$72,"&gt;0")+COUNTIFS('JU F'!$D$5:$D$72,CLUBS!$B13,'JU F'!$U$5:$U$72,"&gt;0")+COUNTIFS('JU H'!$D$5:$D$72,CLUBS!$B13,'JU H'!$U$5:$U$72,"&gt;0")</f>
        <v>0</v>
      </c>
      <c r="T21" s="26">
        <f>SUMIF('MP F'!$D$5:$D$72,CLUBS!$B13,'MP F'!$V$5:$V$72)+SUMIF('MP H'!$D$5:$D$72,CLUBS!$B13,'MP H'!$V$5:$V$72)+SUMIF('PO F'!$D$5:$D$72,CLUBS!$B13,'PO F'!$V$5:$V$72)+SUMIF('PO H'!$D$5:$D$72,CLUBS!$B13,'PO H'!$V$5:$V$72)+SUMIF('PU F'!$D$5:$D$72,CLUBS!$B13,'PU F'!$V$5:$V$72)+SUMIF('PU H'!$D$5:$D$72,CLUBS!$B13,'PU H'!$V$5:$V$72)+SUMIF('BE F'!$D$5:$D$72,CLUBS!$B13,'BE F'!$V$5:$V$72)+SUMIF('BE H'!$D$5:$D$72,CLUBS!$B13,'BE H'!$V$5:$V$72)+SUMIF('MI F'!$D$5:$D$72,CLUBS!$B13,'MI F'!$V$5:$V$72)+SUMIF('MI H'!$D$5:$D$72,CLUBS!$B13,'MI H'!$V$5:$V$72)+SUMIF('CA F'!$D$5:$D$72,CLUBS!$B13,'CA F'!$V$5:$V$72)+SUMIF('CA H'!$D$5:$D$72,CLUBS!$B13,'CA H'!$V$5:$V$72)+SUMIF('JU F'!$D$5:$D$72,CLUBS!$B13,'JU F'!$V$5:$V$72)+SUMIF('JU H'!$D$5:$D$72,CLUBS!$B13,'JU H'!$V$5:$V$72)</f>
        <v>0</v>
      </c>
      <c r="U21" s="26">
        <f>COUNTIFS('MP F'!$D$5:$D$72,CLUBS!$B13,'MP F'!$W$5:$W$72,"&gt;0")+COUNTIFS('MP H'!$D$5:$D$72,CLUBS!$B13,'MP H'!$W$5:$W$72,"&gt;0")+COUNTIFS('PO F'!$D$5:$D$72,CLUBS!$B13,'PO F'!$W$5:$W$72,"&gt;0")+COUNTIFS('PO H'!$D$5:$D$72,CLUBS!$B13,'PO H'!$W$5:$W$72,"&gt;0")+COUNTIFS('PU F'!$D$5:$D$72,CLUBS!$B13,'PU F'!$W$5:$W$72,"&gt;0")+COUNTIFS('PU H'!$D$5:$D$72,CLUBS!$B13,'PU H'!$W$5:$W$72,"&gt;0")+COUNTIFS('BE F'!$D$5:$D$72,CLUBS!$B13,'BE F'!$W$5:$W$72,"&gt;0")+COUNTIFS('BE H'!$D$5:$D$72,CLUBS!$B13,'BE H'!$W$5:$W$72,"&gt;0")+COUNTIFS('MI F'!$D$5:$D$72,CLUBS!$B13,'MI F'!$W$5:$W$72,"&gt;0")+COUNTIFS('MI H'!$D$5:$D$72,CLUBS!$B13,'MI H'!$W$5:$W$72,"&gt;0")+COUNTIFS('CA F'!$D$5:$D$72,CLUBS!$B13,'CA F'!$W$5:$W$72,"&gt;0")+COUNTIFS('CA H'!$D$5:$D$72,CLUBS!$B13,'CA H'!$W$5:$W$72,"&gt;0")+COUNTIFS('JU F'!$D$5:$D$72,CLUBS!$B13,'JU F'!$W$5:$W$72,"&gt;0")+COUNTIFS('JU H'!$D$5:$D$72,CLUBS!$B13,'JU H'!$W$5:$W$72,"&gt;0")</f>
        <v>0</v>
      </c>
      <c r="V21" s="26">
        <f>SUMIF('MP F'!$D$5:$D$72,CLUBS!$B13,'MP F'!$X$5:$X$72)+SUMIF('MP H'!$D$5:$D$72,CLUBS!$B13,'MP H'!$X$5:$X$72)+SUMIF('PO F'!$D$5:$D$72,CLUBS!$B13,'PO F'!$X$5:$X$72)+SUMIF('PO H'!$D$5:$D$72,CLUBS!$B13,'PO H'!$X$5:$X$72)+SUMIF('PU F'!$D$5:$D$72,CLUBS!$B13,'PU F'!$X$5:$X$72)+SUMIF('PU H'!$D$5:$D$72,CLUBS!$B13,'PU H'!$X$5:$X$72)+SUMIF('BE F'!$D$5:$D$72,CLUBS!$B13,'BE F'!$X$5:$X$72)+SUMIF('BE H'!$D$5:$D$72,CLUBS!$B13,'BE H'!$X$5:$X$72)+SUMIF('MI F'!$D$5:$D$72,CLUBS!$B13,'MI F'!$X$5:$X$72)+SUMIF('MI H'!$D$5:$D$72,CLUBS!$B13,'MI H'!$X$5:$X$72)+SUMIF('CA F'!$D$5:$D$72,CLUBS!$B13,'CA F'!$X$5:$X$72)+SUMIF('CA H'!$D$5:$D$72,CLUBS!$B13,'CA H'!$X$5:$X$72)+SUMIF('JU F'!$D$5:$D$72,CLUBS!$B13,'JU F'!$X$5:$X$72)+SUMIF('JU H'!$D$5:$D$72,CLUBS!$B13,'JU H'!$X$5:$X$72)</f>
        <v>0</v>
      </c>
      <c r="W21" s="26">
        <f>COUNTIFS('MP F'!$D$5:$D$72,CLUBS!$B13,'MP F'!$Y$5:$Y$72,"&gt;0")+COUNTIFS('MP H'!$D$5:$D$72,CLUBS!$B13,'MP H'!$Y$5:$Y$72,"&gt;0")+COUNTIFS('PO F'!$D$5:$D$72,CLUBS!$B13,'PO F'!$Y$5:$Y$72,"&gt;0")+COUNTIFS('PO H'!$D$5:$D$72,CLUBS!$B13,'PO H'!$Y$5:$Y$72,"&gt;0")+COUNTIFS('PU F'!$D$5:$D$72,CLUBS!$B13,'PU F'!$Y$5:$Y$72,"&gt;0")+COUNTIFS('PU H'!$D$5:$D$72,CLUBS!$B13,'PU H'!$Y$5:$Y$72,"&gt;0")+COUNTIFS('BE F'!$D$5:$D$72,CLUBS!$B13,'BE F'!$Y$5:$Y$72,"&gt;0")+COUNTIFS('BE H'!$D$5:$D$72,CLUBS!$B13,'BE H'!$Y$5:$Y$72,"&gt;0")+COUNTIFS('MI F'!$D$5:$D$72,CLUBS!$B13,'MI F'!$Y$5:$Y$72,"&gt;0")+COUNTIFS('MI H'!$D$5:$D$72,CLUBS!$B13,'MI H'!$Y$5:$Y$72,"&gt;0")+COUNTIFS('CA F'!$D$5:$D$72,CLUBS!$B13,'CA F'!$Y$5:$Y$72,"&gt;0")+COUNTIFS('CA H'!$D$5:$D$72,CLUBS!$B13,'CA H'!$Y$5:$Y$72,"&gt;0")+COUNTIFS('JU F'!$D$5:$D$72,CLUBS!$B13,'JU F'!$Y$5:$Y$72,"&gt;0")+COUNTIFS('JU H'!$D$5:$D$72,CLUBS!$B13,'JU H'!$Y$5:$Y$72,"&gt;0")</f>
        <v>0</v>
      </c>
      <c r="X21" s="26">
        <f>SUMIF('MP F'!$D$5:$D$72,CLUBS!$B13,'MP F'!$Z$5:$Z$72)+SUMIF('MP H'!$D$5:$D$72,CLUBS!$B13,'MP H'!$Z$5:$Z$72)+SUMIF('PO F'!$D$5:$D$72,CLUBS!$B13,'PO F'!$Z$5:$Z$72)+SUMIF('PO H'!$D$5:$D$72,CLUBS!$B13,'PO H'!$Z$5:$Z$72)+SUMIF('PU F'!$D$5:$D$72,CLUBS!$B13,'PU F'!$Z$5:$Z$72)+SUMIF('PU H'!$D$5:$D$72,CLUBS!$B13,'PU H'!$Z$5:$Z$72)+SUMIF('BE F'!$D$5:$D$72,CLUBS!$B13,'BE F'!$Z$5:$Z$72)+SUMIF('BE H'!$D$5:$D$72,CLUBS!$B13,'BE H'!$Z$5:$Z$72)+SUMIF('MI F'!$D$5:$D$72,CLUBS!$B13,'MI F'!$Z$5:$Z$72)+SUMIF('MI H'!$D$5:$D$72,CLUBS!$B13,'MI H'!$Z$5:$Z$72)+SUMIF('CA F'!$D$5:$D$72,CLUBS!$B13,'CA F'!$Z$5:$Z$72)+SUMIF('CA H'!$D$5:$D$72,CLUBS!$B13,'CA H'!$Z$5:$Z$72)+SUMIF('JU F'!$D$5:$D$72,CLUBS!$B13,'JU F'!$Z$5:$Z$72)+SUMIF('JU H'!$D$5:$D$72,CLUBS!$B13,'JU H'!$Z$5:$Z$72)</f>
        <v>0</v>
      </c>
      <c r="Y21" s="26">
        <f>COUNTIFS('MP F'!$D$5:$D$72,CLUBS!$B13,'MP F'!$AA$5:$AA$72,"&gt;0")+COUNTIFS('MP H'!$D$5:$D$72,CLUBS!$B13,'MP H'!$AA$5:$AA$72,"&gt;0")+COUNTIFS('PO F'!$D$5:$D$72,CLUBS!$B13,'PO F'!$AA$5:$AA$72,"&gt;0")+COUNTIFS('PO H'!$D$5:$D$72,CLUBS!$B13,'PO H'!$AA$5:$AA$72,"&gt;0")+COUNTIFS('PU F'!$D$5:$D$72,CLUBS!$B13,'PU F'!$AA$5:$AA$72,"&gt;0")+COUNTIFS('PU H'!$D$5:$D$72,CLUBS!$B13,'PU H'!$AA$5:$AA$72,"&gt;0")+COUNTIFS('BE F'!$D$5:$D$72,CLUBS!$B13,'BE F'!$AA$5:$AA$72,"&gt;0")+COUNTIFS('BE H'!$D$5:$D$72,CLUBS!$B13,'BE H'!$AA$5:$AA$72,"&gt;0")+COUNTIFS('MI F'!$D$5:$D$72,CLUBS!$B13,'MI F'!$AA$5:$AA$72,"&gt;0")+COUNTIFS('MI H'!$D$5:$D$72,CLUBS!$B13,'MI H'!$AA$5:$AA$72,"&gt;0")+COUNTIFS('CA F'!$D$5:$D$72,CLUBS!$B13,'CA F'!$AA$5:$AA$72,"&gt;0")+COUNTIFS('CA H'!$D$5:$D$72,CLUBS!$B13,'CA H'!$AA$5:$AA$72,"&gt;0")+COUNTIFS('JU F'!$D$5:$D$72,CLUBS!$B13,'JU F'!$AA$5:$AA$72,"&gt;0")+COUNTIFS('JU H'!$D$5:$D$72,CLUBS!$B13,'JU H'!$AA$5:$AA$72,"&gt;0")</f>
        <v>0</v>
      </c>
      <c r="Z21" s="26">
        <f>SUMIF('MP F'!$D$5:$D$72,CLUBS!$B13,'MP F'!$AB$5:$AB$72)+SUMIF('MP H'!$D$5:$D$72,CLUBS!$B13,'MP H'!$AB$5:$AB$72)+SUMIF('PO F'!$D$5:$D$72,CLUBS!$B13,'PO F'!$AB$5:$AB$72)+SUMIF('PO H'!$D$5:$D$72,CLUBS!$B13,'PO H'!$AB$5:$AB$72)+SUMIF('PU F'!$D$5:$D$72,CLUBS!$B13,'PU F'!$AB$5:$AB$72)+SUMIF('PU H'!$D$5:$D$72,CLUBS!$B13,'PU H'!$AB$5:$AB$72)+SUMIF('BE F'!$D$5:$D$72,CLUBS!$B13,'BE F'!$AB$5:$AB$72)+SUMIF('BE H'!$D$5:$D$72,CLUBS!$B13,'BE H'!$AB$5:$AB$72)+SUMIF('MI F'!$D$5:$D$72,CLUBS!$B13,'MI F'!$AB$5:$AB$72)+SUMIF('MI H'!$D$5:$D$72,CLUBS!$B13,'MI H'!$AB$5:$AB$72)+SUMIF('CA F'!$D$5:$D$72,CLUBS!$B13,'CA F'!$AB$5:$AB$72)+SUMIF('CA H'!$D$5:$D$72,CLUBS!$B13,'CA H'!$AB$5:$AB$72)+SUMIF('JU F'!$D$5:$D$72,CLUBS!$B13,'JU F'!$AB$5:$AB$72)+SUMIF('JU H'!$D$5:$D$72,CLUBS!$B13,'JU H'!$AB$5:$AB$72)</f>
        <v>0</v>
      </c>
      <c r="AA21" s="26">
        <f>COUNTIFS('MP F'!$D$5:$D$72,CLUBS!$B13,'MP F'!$AC$5:$AC$72,"&gt;0")+COUNTIFS('MP H'!$D$5:$D$72,CLUBS!$B13,'MP H'!$AC$5:$AC$72,"&gt;0")+COUNTIFS('PO F'!$D$5:$D$72,CLUBS!$B13,'PO F'!$AC$5:$AC$72,"&gt;0")+COUNTIFS('PO H'!$D$5:$D$72,CLUBS!$B13,'PO H'!$AC$5:$AC$72,"&gt;0")+COUNTIFS('PU F'!$D$5:$D$72,CLUBS!$B13,'PU F'!$AC$5:$AC$72,"&gt;0")+COUNTIFS('PU H'!$D$5:$D$72,CLUBS!$B13,'PU H'!$AC$5:$AC$72,"&gt;0")+COUNTIFS('BE F'!$D$5:$D$72,CLUBS!$B13,'BE F'!$AC$5:$AC$72,"&gt;0")+COUNTIFS('BE H'!$D$5:$D$72,CLUBS!$B13,'BE H'!$AC$5:$AC$72,"&gt;0")+COUNTIFS('MI F'!$D$5:$D$72,CLUBS!$B13,'MI F'!$AC$5:$AC$72,"&gt;0")+COUNTIFS('MI H'!$D$5:$D$72,CLUBS!$B13,'MI H'!$AC$5:$AC$72,"&gt;0")+COUNTIFS('CA F'!$D$5:$D$72,CLUBS!$B13,'CA F'!$AC$5:$AC$72,"&gt;0")+COUNTIFS('CA H'!$D$5:$D$72,CLUBS!$B13,'CA H'!$AC$5:$AC$72,"&gt;0")+COUNTIFS('JU F'!$D$5:$D$72,CLUBS!$B13,'JU F'!$AC$5:$AC$72,"&gt;0")+COUNTIFS('JU H'!$D$5:$D$72,CLUBS!$B13,'JU H'!$AC$5:$AC$72,"&gt;0")</f>
        <v>0</v>
      </c>
      <c r="AB21" s="26">
        <f>SUMIF('MP F'!$D$5:$D$72,CLUBS!$B13,'MP F'!$AD$5:$AD$72)+SUMIF('MP H'!$D$5:$D$72,CLUBS!$B13,'MP H'!$AD$5:$AD$72)+SUMIF('PO F'!$D$5:$D$72,CLUBS!$B13,'PO F'!$AD$5:$AD$72)+SUMIF('PO H'!$D$5:$D$72,CLUBS!$B13,'PO H'!$AD$5:$AD$72)+SUMIF('PU F'!$D$5:$D$72,CLUBS!$B13,'PU F'!$AD$5:$AD$72)+SUMIF('PU H'!$D$5:$D$72,CLUBS!$B13,'PU H'!$AD$5:$AD$72)+SUMIF('BE F'!$D$5:$D$72,CLUBS!$B13,'BE F'!$AD$5:$AD$72)+SUMIF('BE H'!$D$5:$D$72,CLUBS!$B13,'BE H'!$AD$5:$AD$72)+SUMIF('MI F'!$D$5:$D$72,CLUBS!$B13,'MI F'!$AD$5:$AD$72)+SUMIF('MI H'!$D$5:$D$72,CLUBS!$B13,'MI H'!$AD$5:$AD$72)+SUMIF('CA F'!$D$5:$D$72,CLUBS!$B13,'CA F'!$AD$5:$AD$72)+SUMIF('CA H'!$D$5:$D$72,CLUBS!$B13,'CA H'!$AD$5:$AD$72)+SUMIF('JU F'!$D$5:$D$72,CLUBS!$B13,'JU F'!$AD$5:$AD$72)+SUMIF('JU H'!$D$5:$D$72,CLUBS!$B13,'JU H'!$AD$5:$AD$72)</f>
        <v>0</v>
      </c>
      <c r="AC21" s="26">
        <f>COUNTIFS('MP F'!$D$5:$D$72,CLUBS!$B13,'MP F'!$AE$5:$AE$72,"&gt;0")+COUNTIFS('MP H'!$D$5:$D$72,CLUBS!$B13,'MP H'!$AE$5:$AE$72,"&gt;0")+COUNTIFS('PO F'!$D$5:$D$72,CLUBS!$B13,'PO F'!$AE$5:$AE$72,"&gt;0")+COUNTIFS('PO H'!$D$5:$D$72,CLUBS!$B13,'PO H'!$AE$5:$AE$72,"&gt;0")+COUNTIFS('PU F'!$D$5:$D$72,CLUBS!$B13,'PU F'!$AE$5:$AE$72,"&gt;0")+COUNTIFS('PU H'!$D$5:$D$72,CLUBS!$B13,'PU H'!$AE$5:$AE$72,"&gt;0")+COUNTIFS('BE F'!$D$5:$D$72,CLUBS!$B13,'BE F'!$AE$5:$AE$72,"&gt;0")+COUNTIFS('BE H'!$D$5:$D$72,CLUBS!$B13,'BE H'!$AE$5:$AE$72,"&gt;0")+COUNTIFS('MI F'!$D$5:$D$72,CLUBS!$B13,'MI F'!$AE$5:$AE$72,"&gt;0")+COUNTIFS('MI H'!$D$5:$D$72,CLUBS!$B13,'MI H'!$AE$5:$AE$72,"&gt;0")+COUNTIFS('CA F'!$D$5:$D$72,CLUBS!$B13,'CA F'!$AE$5:$AE$72,"&gt;0")+COUNTIFS('CA H'!$D$5:$D$72,CLUBS!$B13,'CA H'!$AE$5:$AE$72,"&gt;0")+COUNTIFS('JU F'!$D$5:$D$72,CLUBS!$B13,'JU F'!$AE$5:$AE$72,"&gt;0")+COUNTIFS('JU H'!$D$5:$D$72,CLUBS!$B13,'JU H'!$AE$5:$AE$72,"&gt;0")</f>
        <v>0</v>
      </c>
      <c r="AD21" s="26">
        <f>SUMIF('MP F'!$D$5:$D$72,CLUBS!$B13,'MP F'!$AF$5:$AF$72)+SUMIF('MP H'!$D$5:$D$72,CLUBS!$B13,'MP H'!$AF$5:$AF$72)+SUMIF('PO F'!$D$5:$D$72,CLUBS!$B13,'PO F'!$AF$5:$AF$72)+SUMIF('PO H'!$D$5:$D$72,CLUBS!$B13,'PO H'!$AF$5:$AF$72)+SUMIF('PU F'!$D$5:$D$72,CLUBS!$B13,'PU F'!$AF$5:$AF$72)+SUMIF('PU H'!$D$5:$D$72,CLUBS!$B13,'PU H'!$AF$5:$AF$72)+SUMIF('BE F'!$D$5:$D$72,CLUBS!$B13,'BE F'!$AF$5:$AF$72)+SUMIF('BE H'!$D$5:$D$72,CLUBS!$B13,'BE H'!$AF$5:$AF$72)+SUMIF('MI F'!$D$5:$D$72,CLUBS!$B13,'MI F'!$AF$5:$AF$72)+SUMIF('MI H'!$D$5:$D$72,CLUBS!$B13,'MI H'!$AF$5:$AF$72)+SUMIF('CA F'!$D$5:$D$72,CLUBS!$B13,'CA F'!$AF$5:$AF$72)+SUMIF('CA H'!$D$5:$D$72,CLUBS!$B13,'CA H'!$AF$5:$AF$72)+SUMIF('JU F'!$D$5:$D$72,CLUBS!$B13,'JU F'!$AF$5:$AF$72)+SUMIF('JU H'!$D$5:$D$72,CLUBS!$B13,'JU H'!$AF$5:$AF$72)</f>
        <v>0</v>
      </c>
      <c r="AE21" s="26">
        <f>COUNTIFS('MP F'!$D$5:$D$72,CLUBS!$B13,'MP F'!$AG$5:$AG$72,"&gt;0")+COUNTIFS('MP H'!$D$5:$D$72,CLUBS!$B13,'MP H'!$AG$5:$AG$72,"&gt;0")+COUNTIFS('PO F'!$D$5:$D$72,CLUBS!$B13,'PO F'!$AG$5:$AG$72,"&gt;0")+COUNTIFS('PO H'!$D$5:$D$72,CLUBS!$B13,'PO H'!$AG$5:$AG$72,"&gt;0")+COUNTIFS('PU F'!$D$5:$D$72,CLUBS!$B13,'PU F'!$AG$5:$AG$72,"&gt;0")+COUNTIFS('PU H'!$D$5:$D$72,CLUBS!$B13,'PU H'!$AG$5:$AG$72,"&gt;0")+COUNTIFS('BE F'!$D$5:$D$72,CLUBS!$B13,'BE F'!$AG$5:$AG$72,"&gt;0")+COUNTIFS('BE H'!$D$5:$D$72,CLUBS!$B13,'BE H'!$AG$5:$AG$72,"&gt;0")+COUNTIFS('MI F'!$D$5:$D$72,CLUBS!$B13,'MI F'!$AG$5:$AG$72,"&gt;0")+COUNTIFS('MI H'!$D$5:$D$72,CLUBS!$B13,'MI H'!$AG$5:$AG$72,"&gt;0")+COUNTIFS('CA F'!$D$5:$D$72,CLUBS!$B13,'CA F'!$AG$5:$AG$72,"&gt;0")+COUNTIFS('CA H'!$D$5:$D$72,CLUBS!$B13,'CA H'!$AG$5:$AG$72,"&gt;0")+COUNTIFS('JU F'!$D$5:$D$72,CLUBS!$B13,'JU F'!$AG$5:$AG$72,"&gt;0")+COUNTIFS('JU H'!$D$5:$D$72,CLUBS!$B13,'JU H'!$AG$5:$AG$72,"&gt;0")</f>
        <v>0</v>
      </c>
      <c r="AF21" s="26">
        <f>SUMIF('MP F'!$D$5:$D$72,CLUBS!$B13,'MP F'!$AH$5:$AH$72)+SUMIF('MP H'!$D$5:$D$72,CLUBS!$B13,'MP H'!$AH$5:$AH$72)+SUMIF('PO F'!$D$5:$D$72,CLUBS!$B13,'PO F'!$AH$5:$AH$72)+SUMIF('PO H'!$D$5:$D$72,CLUBS!$B13,'PO H'!$AH$5:$AH$72)+SUMIF('PU F'!$D$5:$D$72,CLUBS!$B13,'PU F'!$AH$5:$AH$72)+SUMIF('PU H'!$D$5:$D$72,CLUBS!$B13,'PU H'!$AH$5:$AH$72)+SUMIF('BE F'!$D$5:$D$72,CLUBS!$B13,'BE F'!$AH$5:$AH$72)+SUMIF('BE H'!$D$5:$D$72,CLUBS!$B13,'BE H'!$AH$5:$AH$72)+SUMIF('MI F'!$D$5:$D$72,CLUBS!$B13,'MI F'!$AH$5:$AH$72)+SUMIF('MI H'!$D$5:$D$72,CLUBS!$B13,'MI H'!$AH$5:$AH$72)+SUMIF('CA F'!$D$5:$D$72,CLUBS!$B13,'CA F'!$AH$5:$AH$72)+SUMIF('CA H'!$D$5:$D$72,CLUBS!$B13,'CA H'!$AH$5:$AH$72)+SUMIF('JU F'!$D$5:$D$72,CLUBS!$B13,'JU F'!$AH$5:$AH$72)+SUMIF('JU H'!$D$5:$D$72,CLUBS!$B13,'JU H'!$AH$5:$AH$72)</f>
        <v>0</v>
      </c>
      <c r="AG21" s="16">
        <f t="shared" si="1"/>
        <v>8</v>
      </c>
      <c r="AH21" s="28">
        <f t="shared" si="2"/>
        <v>674.5</v>
      </c>
      <c r="AI21" s="29">
        <f t="shared" si="3"/>
        <v>84.3125</v>
      </c>
      <c r="AJ21" s="14">
        <f>COUNTIF('Licenciés Jeunes 2023'!F:F,CLUBS!B13)</f>
        <v>7</v>
      </c>
      <c r="AK21" s="27">
        <f t="shared" si="4"/>
        <v>96.357142857142861</v>
      </c>
    </row>
    <row r="22" spans="1:37" ht="13.5">
      <c r="A22" s="34">
        <f t="shared" si="0"/>
        <v>12</v>
      </c>
      <c r="B22" s="62" t="s">
        <v>67</v>
      </c>
      <c r="C22" s="14">
        <f>COUNTIFS('MP F'!$D$5:$D$72,CLUBS!$B16,'MP F'!$E$5:$E$72,"&gt;0")+COUNTIFS('MP H'!$D$5:$D$72,CLUBS!$B16,'MP H'!$E$5:$E$72,"&gt;0")+COUNTIFS('PO F'!$D$5:$D$72,CLUBS!$B16,'PO F'!$E$5:$E$72,"&gt;0")+COUNTIFS('PO H'!$D$5:$D$72,CLUBS!$B16,'PO H'!$E$5:$E$72,"&gt;0")+COUNTIFS('PU F'!$D$5:$D$72,CLUBS!$B16,'PU F'!$E$5:$E$72,"&gt;0")+COUNTIFS('PU H'!$D$5:$D$72,CLUBS!$B16,'PU H'!$E$5:$E$72,"&gt;0")+COUNTIFS('BE F'!$D$5:$D$72,CLUBS!$B16,'BE F'!$E$5:$E$72,"&gt;0")+COUNTIFS('BE H'!$D$5:$D$72,CLUBS!$B16,'BE H'!$E$5:$E$72,"&gt;0")+COUNTIFS('MI F'!$D$5:$D$72,CLUBS!$B16,'MI F'!$E$5:$E$72,"&gt;0")+COUNTIFS('MI H'!$D$5:$D$72,CLUBS!$B16,'MI H'!$E$5:$E$72,"&gt;0")+COUNTIFS('CA F'!$D$5:$D$72,CLUBS!$B16,'CA F'!$E$5:$E$72,"&gt;0")+COUNTIFS('CA H'!$D$5:$D$72,CLUBS!$B16,'CA H'!$E$5:$E$72,"&gt;0")+COUNTIFS('JU F'!$D$5:$D$72,CLUBS!$B16,'JU F'!$E$5:$E$72,"&gt;0")+COUNTIFS('JU H'!$D$5:$D$72,CLUBS!$B16,'JU H'!$E$5:$E$72,"&gt;0")</f>
        <v>5</v>
      </c>
      <c r="D22" s="27">
        <f>SUMIF('MP F'!$D$5:$D$72,CLUBS!$B16,'MP F'!$F$5:$F$72)+SUMIF('MP H'!$D$5:$D$72,CLUBS!$B16,'MP H'!$F$5:$F$72)+SUMIF('PO F'!$D$5:$D$72,CLUBS!$B16,'PO F'!$F$5:$F$72)+SUMIF('PO H'!$D$5:$D$72,CLUBS!$B16,'PO H'!$F$5:$F$72)+SUMIF('PU F'!$D$5:$D$72,CLUBS!$B16,'PU F'!$F$5:$F$72)+SUMIF('PU H'!$D$5:$D$72,CLUBS!$B16,'PU H'!$F$5:$F$72)+SUMIF('BE F'!$D$5:$D$72,CLUBS!$B16,'BE F'!$F$5:$F$72)+SUMIF('BE H'!$D$5:$D$72,CLUBS!$B16,'BE H'!$F$5:$F$72)+SUMIF('MI F'!$D$5:$D$72,CLUBS!$B16,'MI F'!$F$5:$F$72)+SUMIF('MI H'!$D$5:$D$72,CLUBS!$B16,'MI H'!$F$5:$F$72)+SUMIF('CA F'!$D$5:$D$72,CLUBS!$B16,'CA F'!$F$5:$F$72)+SUMIF('CA H'!$D$5:$D$72,CLUBS!$B16,'CA H'!$F$5:$F$72)+SUMIF('JU F'!$D$5:$D$72,CLUBS!$B16,'JU F'!$F$5:$F$72)+SUMIF('JU H'!$D$5:$D$72,CLUBS!$B16,'JU H'!$F$5:$F$72)</f>
        <v>328</v>
      </c>
      <c r="E22" s="38">
        <f>COUNTIFS('MP F'!$D$5:$D$72,CLUBS!$B16,'MP F'!$G$5:$G$72,"&gt;0")+COUNTIFS('MP H'!$D$5:$D$72,CLUBS!$B16,'MP H'!$G$5:$G$72,"&gt;0")+COUNTIFS('PO F'!$D$5:$D$72,CLUBS!$B16,'PO F'!$G$5:$G$72,"&gt;0")+COUNTIFS('PO H'!$D$5:$D$72,CLUBS!$B16,'PO H'!$G$5:$G$72,"&gt;0")+COUNTIFS('PU F'!$D$5:$D$72,CLUBS!$B16,'PU F'!$G$5:$G$72,"&gt;0")+COUNTIFS('PU H'!$D$5:$D$72,CLUBS!$B16,'PU H'!$G$5:$G$72,"&gt;0")+COUNTIFS('BE F'!$D$5:$D$72,CLUBS!$B16,'BE F'!$G$5:$G$72,"&gt;0")+COUNTIFS('BE H'!$D$5:$D$72,CLUBS!$B16,'BE H'!$G$5:$G$72,"&gt;0")+COUNTIFS('MI F'!$D$5:$D$72,CLUBS!$B16,'MI F'!$G$5:$G$72,"&gt;0")+COUNTIFS('MI H'!$D$5:$D$72,CLUBS!$B16,'MI H'!$G$5:$G$72,"&gt;0")+COUNTIFS('CA F'!$D$5:$D$72,CLUBS!$B16,'CA F'!$G$5:$G$72,"&gt;0")+COUNTIFS('CA H'!$D$5:$D$72,CLUBS!$B16,'CA H'!$G$5:$G$72,"&gt;0")+COUNTIFS('JU F'!$D$5:$D$72,CLUBS!$B16,'JU F'!$G$5:$G$72,"&gt;0")+COUNTIFS('JU H'!$D$5:$D$72,CLUBS!$B16,'JU H'!$G$5:$G$72,"&gt;0")</f>
        <v>0</v>
      </c>
      <c r="F22" s="58">
        <f>SUMIF('MP F'!$D$5:$D$72,CLUBS!$B16,'MP F'!$H$5:$H$72)+SUMIF('MP H'!$D$5:$D$72,CLUBS!$B16,'MP H'!$H$5:$H$72)+SUMIF('PO F'!$D$5:$D$72,CLUBS!$B16,'PO F'!$H$5:$H$72)+SUMIF('PO H'!$D$5:$D$72,CLUBS!$B16,'PO H'!$H$5:$H$72)+SUMIF('PU F'!$D$5:$D$72,CLUBS!$B16,'PU F'!$H$5:$H$72)+SUMIF('PU H'!$D$5:$D$72,CLUBS!$B16,'PU H'!$H$5:$H$72)+SUMIF('BE F'!$D$5:$D$72,CLUBS!$B16,'BE F'!$H$5:$H$72)+SUMIF('BE H'!$D$5:$D$72,CLUBS!$B16,'BE H'!$H$5:$H$72)+SUMIF('MI F'!$D$5:$D$72,CLUBS!$B16,'MI F'!$H$5:$H$72)+SUMIF('MI H'!$D$5:$D$72,CLUBS!$B16,'MI H'!$H$5:$H$72)+SUMIF('CA F'!$D$5:$D$72,CLUBS!$B16,'CA F'!$H$5:$H$72)+SUMIF('CA H'!$D$5:$D$72,CLUBS!$B16,'CA H'!$H$5:$H$72)+SUMIF('JU F'!$D$5:$D$72,CLUBS!$B16,'JU F'!$H$5:$H$72)+SUMIF('JU H'!$D$5:$D$72,CLUBS!$B16,'JU H'!$H$5:$H$72)</f>
        <v>0</v>
      </c>
      <c r="G22" s="14">
        <f>COUNTIFS('MP F'!$D$5:$D$72,CLUBS!$B16,'MP F'!$I$5:$I$72,"&gt;0")+COUNTIFS('MP H'!$D$5:$D$72,CLUBS!$B16,'MP H'!$I$5:$I$72,"&gt;0")+COUNTIFS('PO F'!$D$5:$D$72,CLUBS!$B16,'PO F'!$I$5:$I$72,"&gt;0")+COUNTIFS('PO H'!$D$5:$D$72,CLUBS!$B16,'PO H'!$I$5:$I$72,"&gt;0")+COUNTIFS('PU F'!$D$5:$D$72,CLUBS!$B16,'PU F'!$I$5:$I$72,"&gt;0")+COUNTIFS('PU H'!$D$5:$D$72,CLUBS!$B16,'PU H'!$I$5:$I$72,"&gt;0")+COUNTIFS('BE F'!$D$5:$D$72,CLUBS!$B16,'BE F'!$I$5:$I$72,"&gt;0")+COUNTIFS('BE H'!$D$5:$D$72,CLUBS!$B16,'BE H'!$I$5:$I$72,"&gt;0")+COUNTIFS('MI F'!$D$5:$D$72,CLUBS!$B16,'MI F'!$I$5:$I$72,"&gt;0")+COUNTIFS('MI H'!$D$5:$D$72,CLUBS!$B16,'MI H'!$I$5:$I$72,"&gt;0")+COUNTIFS('CA F'!$D$5:$D$72,CLUBS!$B16,'CA F'!$I$5:$I$72,"&gt;0")+COUNTIFS('CA H'!$D$5:$D$72,CLUBS!$B16,'CA H'!$I$5:$I$72,"&gt;0")+COUNTIFS('JU F'!$D$5:$D$72,CLUBS!$B16,'JU F'!$I$5:$I$72,"&gt;0")+COUNTIFS('JU H'!$D$5:$D$72,CLUBS!$B16,'JU H'!$I$5:$I$72,"&gt;0")</f>
        <v>0</v>
      </c>
      <c r="H22" s="26">
        <f>SUMIF('MP F'!$D$5:$D$72,CLUBS!$B16,'MP F'!$J$5:$J$72)+SUMIF('MP H'!$D$5:$D$72,CLUBS!$B16,'MP H'!$J$5:$J$72)+SUMIF('PO F'!$D$5:$D$72,CLUBS!$B16,'PO F'!$J$5:$J$72)+SUMIF('PO H'!$D$5:$D$72,CLUBS!$B16,'PO H'!$J$5:$J$72)+SUMIF('PU F'!$D$5:$D$72,CLUBS!$B16,'PU F'!$J$5:$J$72)+SUMIF('PU H'!$D$5:$D$72,CLUBS!$B16,'PU H'!$J$5:$J$72)+SUMIF('BE F'!$D$5:$D$72,CLUBS!$B16,'BE F'!$J$5:$J$72)+SUMIF('BE H'!$D$5:$D$72,CLUBS!$B16,'BE H'!$J$5:$J$72)+SUMIF('MI F'!$D$5:$D$72,CLUBS!$B16,'MI F'!$J$5:$J$72)+SUMIF('MI H'!$D$5:$D$72,CLUBS!$B16,'MI H'!$J$5:$J$72)+SUMIF('CA F'!$D$5:$D$72,CLUBS!$B16,'CA F'!$J$5:$J$72)+SUMIF('CA H'!$D$5:$D$72,CLUBS!$B16,'CA H'!$J$5:$J$72)+SUMIF('JU F'!$D$5:$D$72,CLUBS!$B16,'JU F'!$J$5:$J$72)+SUMIF('JU H'!$D$5:$D$72,CLUBS!$B16,'JU H'!$J$5:$J$72)</f>
        <v>0</v>
      </c>
      <c r="I22" s="38">
        <f>COUNTIFS('MP F'!$D$5:$D$72,CLUBS!$B16,'MP F'!$K$5:$K$72,"&gt;0")+COUNTIFS('MP H'!$D$5:$D$72,CLUBS!$B16,'MP H'!$K$5:$K$72,"&gt;0")+COUNTIFS('PO F'!$D$5:$D$72,CLUBS!$B16,'PO F'!$K$5:$K$72,"&gt;0")+COUNTIFS('PO H'!$D$5:$D$72,CLUBS!$B16,'PO H'!$K$5:$K$72,"&gt;0")+COUNTIFS('PU F'!$D$5:$D$72,CLUBS!$B16,'PU F'!$K$5:$K$72,"&gt;0")+COUNTIFS('PU H'!$D$5:$D$72,CLUBS!$B16,'PU H'!$K$5:$K$72,"&gt;0")+COUNTIFS('BE F'!$D$5:$D$72,CLUBS!$B16,'BE F'!$K$5:$K$72,"&gt;0")+COUNTIFS('BE H'!$D$5:$D$72,CLUBS!$B16,'BE H'!$K$5:$K$72,"&gt;0")+COUNTIFS('MI F'!$D$5:$D$72,CLUBS!$B16,'MI F'!$K$5:$K$72,"&gt;0")+COUNTIFS('MI H'!$D$5:$D$72,CLUBS!$B16,'MI H'!$K$5:$K$72,"&gt;0")+COUNTIFS('CA F'!$D$5:$D$72,CLUBS!$B16,'CA F'!$K$5:$K$72,"&gt;0")+COUNTIFS('CA H'!$D$5:$D$72,CLUBS!$B16,'CA H'!$K$5:$K$72,"&gt;0")+COUNTIFS('JU F'!$D$5:$D$72,CLUBS!$B16,'JU F'!$K$5:$K$72,"&gt;0")+COUNTIFS('JU H'!$D$5:$D$72,CLUBS!$B16,'JU H'!$K$5:$K$72,"&gt;0")</f>
        <v>0</v>
      </c>
      <c r="J22" s="38">
        <f>SUMIF('MP F'!$D$5:$D$72,CLUBS!$B16,'MP F'!$L$5:$L$72)+SUMIF('MP H'!$D$5:$D$72,CLUBS!$B16,'MP H'!$L$5:$L$72)+SUMIF('PO F'!$D$5:$D$72,CLUBS!$B16,'PO F'!$L$5:$L$72)+SUMIF('PO H'!$D$5:$D$72,CLUBS!$B16,'PO H'!$L$5:$L$72)+SUMIF('PU F'!$D$5:$D$72,CLUBS!$B16,'PU F'!$L$5:$L$72)+SUMIF('PU H'!$D$5:$D$72,CLUBS!$B16,'PU H'!$L$5:$L$72)+SUMIF('BE F'!$D$5:$D$72,CLUBS!$B16,'BE F'!$L$5:$L$72)+SUMIF('BE H'!$D$5:$D$72,CLUBS!$B16,'BE H'!$L$5:$L$72)+SUMIF('MI F'!$D$5:$D$72,CLUBS!$B16,'MI F'!$L$5:$L$72)+SUMIF('MI H'!$D$5:$D$72,CLUBS!$B16,'MI H'!$L$5:$L$72)+SUMIF('CA F'!$D$5:$D$72,CLUBS!$B16,'CA F'!$L$5:$L$72)+SUMIF('CA H'!$D$5:$D$72,CLUBS!$B16,'CA H'!$L$5:$L$72)+SUMIF('JU F'!$D$5:$D$72,CLUBS!$B16,'JU F'!$L$5:$L$72)+SUMIF('JU H'!$D$5:$D$72,CLUBS!$B16,'JU H'!$L$5:$L$72)</f>
        <v>0</v>
      </c>
      <c r="K22" s="26">
        <f>COUNTIFS('MP F'!$D$5:$D$72,CLUBS!$B16,'MP F'!$M$5:$M$72,"&gt;0")+COUNTIFS('MP H'!$D$5:$D$72,CLUBS!$B16,'MP H'!$M$5:$M$72,"&gt;0")+COUNTIFS('PO F'!$D$5:$D$72,CLUBS!$B16,'PO F'!$M$5:$M$72,"&gt;0")+COUNTIFS('PO H'!$D$5:$D$72,CLUBS!$B16,'PO H'!$M$5:$M$72,"&gt;0")+COUNTIFS('PU F'!$D$5:$D$72,CLUBS!$B16,'PU F'!$M$5:$M$72,"&gt;0")+COUNTIFS('PU H'!$D$5:$D$72,CLUBS!$B16,'PU H'!$M$5:$M$72,"&gt;0")+COUNTIFS('BE F'!$D$5:$D$72,CLUBS!$B16,'BE F'!$M$5:$M$72,"&gt;0")+COUNTIFS('BE H'!$D$5:$D$72,CLUBS!$B16,'BE H'!$M$5:$M$72,"&gt;0")+COUNTIFS('MI F'!$D$5:$D$72,CLUBS!$B16,'MI F'!$M$5:$M$72,"&gt;0")+COUNTIFS('MI H'!$D$5:$D$72,CLUBS!$B16,'MI H'!$M$5:$M$72,"&gt;0")+COUNTIFS('CA F'!$D$5:$D$72,CLUBS!$B16,'CA F'!$M$5:$M$72,"&gt;0")+COUNTIFS('CA H'!$D$5:$D$72,CLUBS!$B16,'CA H'!$M$5:$M$72,"&gt;0")+COUNTIFS('JU F'!$D$5:$D$72,CLUBS!$B16,'JU F'!$M$5:$M$72,"&gt;0")+COUNTIFS('JU H'!$D$5:$D$72,CLUBS!$B16,'JU H'!$M$5:$M$72,"&gt;0")</f>
        <v>0</v>
      </c>
      <c r="L22" s="26">
        <f>SUMIF('MP F'!$D$5:$D$72,CLUBS!$B16,'MP F'!$N$5:$N$72)+SUMIF('MP H'!$D$5:$D$72,CLUBS!$B16,'MP H'!$N$5:$N$72)+SUMIF('PO F'!$D$5:$D$72,CLUBS!$B16,'PO F'!$N$5:$N$72)+SUMIF('PO H'!$D$5:$D$72,CLUBS!$B16,'PO H'!$N$5:$N$72)+SUMIF('PU F'!$D$5:$D$72,CLUBS!$B16,'PU F'!$N$5:$N$72)+SUMIF('PU H'!$D$5:$D$72,CLUBS!$B16,'PU H'!$N$5:$N$72)+SUMIF('BE F'!$D$5:$D$72,CLUBS!$B16,'BE F'!$N$5:$N$72)+SUMIF('BE H'!$D$5:$D$72,CLUBS!$B16,'BE H'!$N$5:$N$72)+SUMIF('MI F'!$D$5:$D$72,CLUBS!$B16,'MI F'!$N$5:$N$72)+SUMIF('MI H'!$D$5:$D$72,CLUBS!$B16,'MI H'!$N$5:$N$72)+SUMIF('CA F'!$D$5:$D$72,CLUBS!$B16,'CA F'!$N$5:$N$72)+SUMIF('CA H'!$D$5:$D$72,CLUBS!$B16,'CA H'!$N$5:$N$72)+SUMIF('JU F'!$D$5:$D$72,CLUBS!$B16,'JU F'!$N$5:$N$72)+SUMIF('JU H'!$D$5:$D$72,CLUBS!$B16,'JU H'!$N$5:$N$72)</f>
        <v>0</v>
      </c>
      <c r="M22" s="26">
        <f>COUNTIFS('MP F'!$D$5:$D$72,CLUBS!$B16,'MP F'!$O$5:$O$72,"&gt;0")+COUNTIFS('MP H'!$D$5:$D$72,CLUBS!$B16,'MP H'!$O$5:$O$72,"&gt;0")+COUNTIFS('PO F'!$D$5:$D$72,CLUBS!$B16,'PO F'!$O$5:$O$72,"&gt;0")+COUNTIFS('PO H'!$D$5:$D$72,CLUBS!$B16,'PO H'!$O$5:$O$72,"&gt;0")+COUNTIFS('PU F'!$D$5:$D$72,CLUBS!$B16,'PU F'!$O$5:$O$72,"&gt;0")+COUNTIFS('PU H'!$D$5:$D$72,CLUBS!$B16,'PU H'!$O$5:$O$72,"&gt;0")+COUNTIFS('BE F'!$D$5:$D$72,CLUBS!$B16,'BE F'!$O$5:$O$72,"&gt;0")+COUNTIFS('BE H'!$D$5:$D$72,CLUBS!$B16,'BE H'!$O$5:$O$72,"&gt;0")+COUNTIFS('MI F'!$D$5:$D$72,CLUBS!$B16,'MI F'!$O$5:$O$72,"&gt;0")+COUNTIFS('MI H'!$D$5:$D$72,CLUBS!$B16,'MI H'!$O$5:$O$72,"&gt;0")+COUNTIFS('CA F'!$D$5:$D$72,CLUBS!$B16,'CA F'!$O$5:$O$72,"&gt;0")+COUNTIFS('CA H'!$D$5:$D$72,CLUBS!$B16,'CA H'!$O$5:$O$72,"&gt;0")+COUNTIFS('JU F'!$D$5:$D$72,CLUBS!$B16,'JU F'!$O$5:$O$72,"&gt;0")+COUNTIFS('JU H'!$D$5:$D$72,CLUBS!$B16,'JU H'!$O$5:$O$72,"&gt;0")</f>
        <v>0</v>
      </c>
      <c r="N22" s="26">
        <f>SUMIF('MP F'!$D$5:$D$72,CLUBS!$B16,'MP F'!$P$5:$P$72)+SUMIF('MP H'!$D$5:$D$72,CLUBS!$B16,'MP H'!$P$5:$P$72)+SUMIF('PO F'!$D$5:$D$72,CLUBS!$B16,'PO F'!$P$5:$P$72)+SUMIF('PO H'!$D$5:$D$72,CLUBS!$B16,'PO H'!$P$5:$P$72)+SUMIF('PU F'!$D$5:$D$72,CLUBS!$B16,'PU F'!$P$5:$P$72)+SUMIF('PU H'!$D$5:$D$72,CLUBS!$B16,'PU H'!$P$5:$P$72)+SUMIF('BE F'!$D$5:$D$72,CLUBS!$B16,'BE F'!$P$5:$P$72)+SUMIF('BE H'!$D$5:$D$72,CLUBS!$B16,'BE H'!$P$5:$P$72)+SUMIF('MI F'!$D$5:$D$72,CLUBS!$B16,'MI F'!$P$5:$P$72)+SUMIF('MI H'!$D$5:$D$72,CLUBS!$B16,'MI H'!$P$5:$P$72)+SUMIF('CA F'!$D$5:$D$72,CLUBS!$B16,'CA F'!$P$5:$P$72)+SUMIF('CA H'!$D$5:$D$72,CLUBS!$B16,'CA H'!$P$5:$P$72)+SUMIF('JU F'!$D$5:$D$72,CLUBS!$B16,'JU F'!$P$5:$P$72)+SUMIF('JU H'!$D$5:$D$72,CLUBS!$B16,'JU H'!$P$5:$P$72)</f>
        <v>0</v>
      </c>
      <c r="O22" s="26">
        <f>COUNTIFS('MP F'!$D$5:$D$72,CLUBS!$B16,'MP F'!$Q$5:$Q$72,"&gt;0")+COUNTIFS('MP H'!$D$5:$D$72,CLUBS!$B16,'MP H'!$Q$5:$Q$72,"&gt;0")+COUNTIFS('PO F'!$D$5:$D$72,CLUBS!$B16,'PO F'!$Q$5:$Q$72,"&gt;0")+COUNTIFS('PO H'!$D$5:$D$72,CLUBS!$B16,'PO H'!$Q$5:$Q$72,"&gt;0")+COUNTIFS('PU F'!$D$5:$D$72,CLUBS!$B16,'PU F'!$Q$5:$Q$72,"&gt;0")+COUNTIFS('PU H'!$D$5:$D$72,CLUBS!$B16,'PU H'!$Q$5:$Q$72,"&gt;0")+COUNTIFS('BE F'!$D$5:$D$72,CLUBS!$B16,'BE F'!$Q$5:$Q$72,"&gt;0")+COUNTIFS('BE H'!$D$5:$D$72,CLUBS!$B16,'BE H'!$Q$5:$Q$72,"&gt;0")+COUNTIFS('MI F'!$D$5:$D$72,CLUBS!$B16,'MI F'!$Q$5:$Q$72,"&gt;0")+COUNTIFS('MI H'!$D$5:$D$72,CLUBS!$B16,'MI H'!$Q$5:$Q$72,"&gt;0")+COUNTIFS('CA F'!$D$5:$D$72,CLUBS!$B16,'CA F'!$Q$5:$Q$72,"&gt;0")+COUNTIFS('CA H'!$D$5:$D$72,CLUBS!$B16,'CA H'!$Q$5:$Q$72,"&gt;0")+COUNTIFS('JU F'!$D$5:$D$72,CLUBS!$B16,'JU F'!$Q$5:$Q$72,"&gt;0")+COUNTIFS('JU H'!$D$5:$D$72,CLUBS!$B16,'JU H'!$Q$5:$Q$72,"&gt;0")</f>
        <v>0</v>
      </c>
      <c r="P22" s="26">
        <f>SUMIF('MP F'!$D$5:$D$72,CLUBS!$B16,'MP F'!$R$5:$R$72)+SUMIF('MP H'!$D$5:$D$72,CLUBS!$B16,'MP H'!$R$5:$R$72)+SUMIF('PO F'!$D$5:$D$72,CLUBS!$B16,'PO F'!$R$5:$R$72)+SUMIF('PO H'!$D$5:$D$72,CLUBS!$B16,'PO H'!$R$5:$R$72)+SUMIF('PU F'!$D$5:$D$72,CLUBS!$B16,'PU F'!$R$5:$R$72)+SUMIF('PU H'!$D$5:$D$72,CLUBS!$B16,'PU H'!$R$5:$R$72)+SUMIF('BE F'!$D$5:$D$72,CLUBS!$B16,'BE F'!$R$5:$R$72)+SUMIF('BE H'!$D$5:$D$72,CLUBS!$B16,'BE H'!$R$5:$R$72)+SUMIF('MI F'!$D$5:$D$72,CLUBS!$B16,'MI F'!$R$5:$R$72)+SUMIF('MI H'!$D$5:$D$72,CLUBS!$B16,'MI H'!$R$5:$R$72)+SUMIF('CA F'!$D$5:$D$72,CLUBS!$B16,'CA F'!$R$5:$R$72)+SUMIF('CA H'!$D$5:$D$72,CLUBS!$B16,'CA H'!$R$5:$R$72)+SUMIF('JU F'!$D$5:$D$72,CLUBS!$B16,'JU F'!$R$5:$R$72)+SUMIF('JU H'!$D$5:$D$72,CLUBS!$B16,'JU H'!$R$5:$R$72)</f>
        <v>0</v>
      </c>
      <c r="Q22" s="26">
        <f>COUNTIFS('MP F'!$D$5:$D$72,CLUBS!$B16,'MP F'!$S$5:$S$72,"&gt;0")+COUNTIFS('MP H'!$D$5:$D$72,CLUBS!$B16,'MP H'!$S$5:$S$72,"&gt;0")+COUNTIFS('PO F'!$D$5:$D$72,CLUBS!$B16,'PO F'!$S$5:$S$72,"&gt;0")+COUNTIFS('PO H'!$D$5:$D$72,CLUBS!$B16,'PO H'!$S$5:$S$72,"&gt;0")+COUNTIFS('PU F'!$D$5:$D$72,CLUBS!$B16,'PU F'!$S$5:$S$72,"&gt;0")+COUNTIFS('PU H'!$D$5:$D$72,CLUBS!$B16,'PU H'!$S$5:$S$72,"&gt;0")+COUNTIFS('BE F'!$D$5:$D$72,CLUBS!$B16,'BE F'!$S$5:$S$72,"&gt;0")+COUNTIFS('BE H'!$D$5:$D$72,CLUBS!$B16,'BE H'!$S$5:$S$72,"&gt;0")+COUNTIFS('MI F'!$D$5:$D$72,CLUBS!$B16,'MI F'!$S$5:$S$72,"&gt;0")+COUNTIFS('MI H'!$D$5:$D$72,CLUBS!$B16,'MI H'!$S$5:$S$72,"&gt;0")+COUNTIFS('CA F'!$D$5:$D$72,CLUBS!$B16,'CA F'!$S$5:$S$72,"&gt;0")+COUNTIFS('CA H'!$D$5:$D$72,CLUBS!$B16,'CA H'!$S$5:$S$72,"&gt;0")+COUNTIFS('JU F'!$D$5:$D$72,CLUBS!$B16,'JU F'!$S$5:$S$72,"&gt;0")+COUNTIFS('JU H'!$D$5:$D$72,CLUBS!$B16,'JU H'!$S$5:$S$72,"&gt;0")</f>
        <v>0</v>
      </c>
      <c r="R22" s="26">
        <f>SUMIF('MP F'!$D$5:$D$72,CLUBS!$B16,'MP F'!$T$5:$T$72)+SUMIF('MP H'!$D$5:$D$72,CLUBS!$B16,'MP H'!$T$5:$T$72)+SUMIF('PO F'!$D$5:$D$72,CLUBS!$B16,'PO F'!$T$5:$T$72)+SUMIF('PO H'!$D$5:$D$72,CLUBS!$B16,'PO H'!$T$5:$T$72)+SUMIF('PU F'!$D$5:$D$72,CLUBS!$B16,'PU F'!$T$5:$T$72)+SUMIF('PU H'!$D$5:$D$72,CLUBS!$B16,'PU H'!$T$5:$T$72)+SUMIF('BE F'!$D$5:$D$72,CLUBS!$B16,'BE F'!$T$5:$T$72)+SUMIF('BE H'!$D$5:$D$72,CLUBS!$B16,'BE H'!$T$5:$T$72)+SUMIF('MI F'!$D$5:$D$72,CLUBS!$B16,'MI F'!$T$5:$T$72)+SUMIF('MI H'!$D$5:$D$72,CLUBS!$B16,'MI H'!$T$5:$T$72)+SUMIF('CA F'!$D$5:$D$72,CLUBS!$B16,'CA F'!$T$5:$T$72)+SUMIF('CA H'!$D$5:$D$72,CLUBS!$B16,'CA H'!$T$5:$T$72)+SUMIF('JU F'!$D$5:$D$72,CLUBS!$B16,'JU F'!$T$5:$T$72)+SUMIF('JU H'!$D$5:$D$72,CLUBS!$B16,'JU H'!$T$5:$T$72)</f>
        <v>0</v>
      </c>
      <c r="S22" s="26">
        <f>COUNTIFS('MP F'!$D$5:$D$72,CLUBS!$B16,'MP F'!$U$5:$U$72,"&gt;0")+COUNTIFS('MP H'!$D$5:$D$72,CLUBS!$B16,'MP H'!$U$5:$U$72,"&gt;0")+COUNTIFS('PO F'!$D$5:$D$72,CLUBS!$B16,'PO F'!$U$5:$U$72,"&gt;0")+COUNTIFS('PO H'!$D$5:$D$72,CLUBS!$B16,'PO H'!$U$5:$U$72,"&gt;0")+COUNTIFS('PU F'!$D$5:$D$72,CLUBS!$B16,'PU F'!$U$5:$U$72,"&gt;0")+COUNTIFS('PU H'!$D$5:$D$72,CLUBS!$B16,'PU H'!$U$5:$U$72,"&gt;0")+COUNTIFS('BE F'!$D$5:$D$72,CLUBS!$B16,'BE F'!$U$5:$U$72,"&gt;0")+COUNTIFS('BE H'!$D$5:$D$72,CLUBS!$B16,'BE H'!$U$5:$U$72,"&gt;0")+COUNTIFS('MI F'!$D$5:$D$72,CLUBS!$B16,'MI F'!$U$5:$U$72,"&gt;0")+COUNTIFS('MI H'!$D$5:$D$72,CLUBS!$B16,'MI H'!$U$5:$U$72,"&gt;0")+COUNTIFS('CA F'!$D$5:$D$72,CLUBS!$B16,'CA F'!$U$5:$U$72,"&gt;0")+COUNTIFS('CA H'!$D$5:$D$72,CLUBS!$B16,'CA H'!$U$5:$U$72,"&gt;0")+COUNTIFS('JU F'!$D$5:$D$72,CLUBS!$B16,'JU F'!$U$5:$U$72,"&gt;0")+COUNTIFS('JU H'!$D$5:$D$72,CLUBS!$B16,'JU H'!$U$5:$U$72,"&gt;0")</f>
        <v>0</v>
      </c>
      <c r="T22" s="26">
        <f>SUMIF('MP F'!$D$5:$D$72,CLUBS!$B16,'MP F'!$V$5:$V$72)+SUMIF('MP H'!$D$5:$D$72,CLUBS!$B16,'MP H'!$V$5:$V$72)+SUMIF('PO F'!$D$5:$D$72,CLUBS!$B16,'PO F'!$V$5:$V$72)+SUMIF('PO H'!$D$5:$D$72,CLUBS!$B16,'PO H'!$V$5:$V$72)+SUMIF('PU F'!$D$5:$D$72,CLUBS!$B16,'PU F'!$V$5:$V$72)+SUMIF('PU H'!$D$5:$D$72,CLUBS!$B16,'PU H'!$V$5:$V$72)+SUMIF('BE F'!$D$5:$D$72,CLUBS!$B16,'BE F'!$V$5:$V$72)+SUMIF('BE H'!$D$5:$D$72,CLUBS!$B16,'BE H'!$V$5:$V$72)+SUMIF('MI F'!$D$5:$D$72,CLUBS!$B16,'MI F'!$V$5:$V$72)+SUMIF('MI H'!$D$5:$D$72,CLUBS!$B16,'MI H'!$V$5:$V$72)+SUMIF('CA F'!$D$5:$D$72,CLUBS!$B16,'CA F'!$V$5:$V$72)+SUMIF('CA H'!$D$5:$D$72,CLUBS!$B16,'CA H'!$V$5:$V$72)+SUMIF('JU F'!$D$5:$D$72,CLUBS!$B16,'JU F'!$V$5:$V$72)+SUMIF('JU H'!$D$5:$D$72,CLUBS!$B16,'JU H'!$V$5:$V$72)</f>
        <v>0</v>
      </c>
      <c r="U22" s="26">
        <f>COUNTIFS('MP F'!$D$5:$D$72,CLUBS!$B16,'MP F'!$W$5:$W$72,"&gt;0")+COUNTIFS('MP H'!$D$5:$D$72,CLUBS!$B16,'MP H'!$W$5:$W$72,"&gt;0")+COUNTIFS('PO F'!$D$5:$D$72,CLUBS!$B16,'PO F'!$W$5:$W$72,"&gt;0")+COUNTIFS('PO H'!$D$5:$D$72,CLUBS!$B16,'PO H'!$W$5:$W$72,"&gt;0")+COUNTIFS('PU F'!$D$5:$D$72,CLUBS!$B16,'PU F'!$W$5:$W$72,"&gt;0")+COUNTIFS('PU H'!$D$5:$D$72,CLUBS!$B16,'PU H'!$W$5:$W$72,"&gt;0")+COUNTIFS('BE F'!$D$5:$D$72,CLUBS!$B16,'BE F'!$W$5:$W$72,"&gt;0")+COUNTIFS('BE H'!$D$5:$D$72,CLUBS!$B16,'BE H'!$W$5:$W$72,"&gt;0")+COUNTIFS('MI F'!$D$5:$D$72,CLUBS!$B16,'MI F'!$W$5:$W$72,"&gt;0")+COUNTIFS('MI H'!$D$5:$D$72,CLUBS!$B16,'MI H'!$W$5:$W$72,"&gt;0")+COUNTIFS('CA F'!$D$5:$D$72,CLUBS!$B16,'CA F'!$W$5:$W$72,"&gt;0")+COUNTIFS('CA H'!$D$5:$D$72,CLUBS!$B16,'CA H'!$W$5:$W$72,"&gt;0")+COUNTIFS('JU F'!$D$5:$D$72,CLUBS!$B16,'JU F'!$W$5:$W$72,"&gt;0")+COUNTIFS('JU H'!$D$5:$D$72,CLUBS!$B16,'JU H'!$W$5:$W$72,"&gt;0")</f>
        <v>0</v>
      </c>
      <c r="V22" s="26">
        <f>SUMIF('MP F'!$D$5:$D$72,CLUBS!$B16,'MP F'!$X$5:$X$72)+SUMIF('MP H'!$D$5:$D$72,CLUBS!$B16,'MP H'!$X$5:$X$72)+SUMIF('PO F'!$D$5:$D$72,CLUBS!$B16,'PO F'!$X$5:$X$72)+SUMIF('PO H'!$D$5:$D$72,CLUBS!$B16,'PO H'!$X$5:$X$72)+SUMIF('PU F'!$D$5:$D$72,CLUBS!$B16,'PU F'!$X$5:$X$72)+SUMIF('PU H'!$D$5:$D$72,CLUBS!$B16,'PU H'!$X$5:$X$72)+SUMIF('BE F'!$D$5:$D$72,CLUBS!$B16,'BE F'!$X$5:$X$72)+SUMIF('BE H'!$D$5:$D$72,CLUBS!$B16,'BE H'!$X$5:$X$72)+SUMIF('MI F'!$D$5:$D$72,CLUBS!$B16,'MI F'!$X$5:$X$72)+SUMIF('MI H'!$D$5:$D$72,CLUBS!$B16,'MI H'!$X$5:$X$72)+SUMIF('CA F'!$D$5:$D$72,CLUBS!$B16,'CA F'!$X$5:$X$72)+SUMIF('CA H'!$D$5:$D$72,CLUBS!$B16,'CA H'!$X$5:$X$72)+SUMIF('JU F'!$D$5:$D$72,CLUBS!$B16,'JU F'!$X$5:$X$72)+SUMIF('JU H'!$D$5:$D$72,CLUBS!$B16,'JU H'!$X$5:$X$72)</f>
        <v>0</v>
      </c>
      <c r="W22" s="26">
        <f>COUNTIFS('MP F'!$D$5:$D$72,CLUBS!$B16,'MP F'!$Y$5:$Y$72,"&gt;0")+COUNTIFS('MP H'!$D$5:$D$72,CLUBS!$B16,'MP H'!$Y$5:$Y$72,"&gt;0")+COUNTIFS('PO F'!$D$5:$D$72,CLUBS!$B16,'PO F'!$Y$5:$Y$72,"&gt;0")+COUNTIFS('PO H'!$D$5:$D$72,CLUBS!$B16,'PO H'!$Y$5:$Y$72,"&gt;0")+COUNTIFS('PU F'!$D$5:$D$72,CLUBS!$B16,'PU F'!$Y$5:$Y$72,"&gt;0")+COUNTIFS('PU H'!$D$5:$D$72,CLUBS!$B16,'PU H'!$Y$5:$Y$72,"&gt;0")+COUNTIFS('BE F'!$D$5:$D$72,CLUBS!$B16,'BE F'!$Y$5:$Y$72,"&gt;0")+COUNTIFS('BE H'!$D$5:$D$72,CLUBS!$B16,'BE H'!$Y$5:$Y$72,"&gt;0")+COUNTIFS('MI F'!$D$5:$D$72,CLUBS!$B16,'MI F'!$Y$5:$Y$72,"&gt;0")+COUNTIFS('MI H'!$D$5:$D$72,CLUBS!$B16,'MI H'!$Y$5:$Y$72,"&gt;0")+COUNTIFS('CA F'!$D$5:$D$72,CLUBS!$B16,'CA F'!$Y$5:$Y$72,"&gt;0")+COUNTIFS('CA H'!$D$5:$D$72,CLUBS!$B16,'CA H'!$Y$5:$Y$72,"&gt;0")+COUNTIFS('JU F'!$D$5:$D$72,CLUBS!$B16,'JU F'!$Y$5:$Y$72,"&gt;0")+COUNTIFS('JU H'!$D$5:$D$72,CLUBS!$B16,'JU H'!$Y$5:$Y$72,"&gt;0")</f>
        <v>0</v>
      </c>
      <c r="X22" s="26">
        <f>SUMIF('MP F'!$D$5:$D$72,CLUBS!$B16,'MP F'!$Z$5:$Z$72)+SUMIF('MP H'!$D$5:$D$72,CLUBS!$B16,'MP H'!$Z$5:$Z$72)+SUMIF('PO F'!$D$5:$D$72,CLUBS!$B16,'PO F'!$Z$5:$Z$72)+SUMIF('PO H'!$D$5:$D$72,CLUBS!$B16,'PO H'!$Z$5:$Z$72)+SUMIF('PU F'!$D$5:$D$72,CLUBS!$B16,'PU F'!$Z$5:$Z$72)+SUMIF('PU H'!$D$5:$D$72,CLUBS!$B16,'PU H'!$Z$5:$Z$72)+SUMIF('BE F'!$D$5:$D$72,CLUBS!$B16,'BE F'!$Z$5:$Z$72)+SUMIF('BE H'!$D$5:$D$72,CLUBS!$B16,'BE H'!$Z$5:$Z$72)+SUMIF('MI F'!$D$5:$D$72,CLUBS!$B16,'MI F'!$Z$5:$Z$72)+SUMIF('MI H'!$D$5:$D$72,CLUBS!$B16,'MI H'!$Z$5:$Z$72)+SUMIF('CA F'!$D$5:$D$72,CLUBS!$B16,'CA F'!$Z$5:$Z$72)+SUMIF('CA H'!$D$5:$D$72,CLUBS!$B16,'CA H'!$Z$5:$Z$72)+SUMIF('JU F'!$D$5:$D$72,CLUBS!$B16,'JU F'!$Z$5:$Z$72)+SUMIF('JU H'!$D$5:$D$72,CLUBS!$B16,'JU H'!$Z$5:$Z$72)</f>
        <v>0</v>
      </c>
      <c r="Y22" s="26">
        <f>COUNTIFS('MP F'!$D$5:$D$72,CLUBS!$B16,'MP F'!$AA$5:$AA$72,"&gt;0")+COUNTIFS('MP H'!$D$5:$D$72,CLUBS!$B16,'MP H'!$AA$5:$AA$72,"&gt;0")+COUNTIFS('PO F'!$D$5:$D$72,CLUBS!$B16,'PO F'!$AA$5:$AA$72,"&gt;0")+COUNTIFS('PO H'!$D$5:$D$72,CLUBS!$B16,'PO H'!$AA$5:$AA$72,"&gt;0")+COUNTIFS('PU F'!$D$5:$D$72,CLUBS!$B16,'PU F'!$AA$5:$AA$72,"&gt;0")+COUNTIFS('PU H'!$D$5:$D$72,CLUBS!$B16,'PU H'!$AA$5:$AA$72,"&gt;0")+COUNTIFS('BE F'!$D$5:$D$72,CLUBS!$B16,'BE F'!$AA$5:$AA$72,"&gt;0")+COUNTIFS('BE H'!$D$5:$D$72,CLUBS!$B16,'BE H'!$AA$5:$AA$72,"&gt;0")+COUNTIFS('MI F'!$D$5:$D$72,CLUBS!$B16,'MI F'!$AA$5:$AA$72,"&gt;0")+COUNTIFS('MI H'!$D$5:$D$72,CLUBS!$B16,'MI H'!$AA$5:$AA$72,"&gt;0")+COUNTIFS('CA F'!$D$5:$D$72,CLUBS!$B16,'CA F'!$AA$5:$AA$72,"&gt;0")+COUNTIFS('CA H'!$D$5:$D$72,CLUBS!$B16,'CA H'!$AA$5:$AA$72,"&gt;0")+COUNTIFS('JU F'!$D$5:$D$72,CLUBS!$B16,'JU F'!$AA$5:$AA$72,"&gt;0")+COUNTIFS('JU H'!$D$5:$D$72,CLUBS!$B16,'JU H'!$AA$5:$AA$72,"&gt;0")</f>
        <v>0</v>
      </c>
      <c r="Z22" s="26">
        <f>SUMIF('MP F'!$D$5:$D$72,CLUBS!$B16,'MP F'!$AB$5:$AB$72)+SUMIF('MP H'!$D$5:$D$72,CLUBS!$B16,'MP H'!$AB$5:$AB$72)+SUMIF('PO F'!$D$5:$D$72,CLUBS!$B16,'PO F'!$AB$5:$AB$72)+SUMIF('PO H'!$D$5:$D$72,CLUBS!$B16,'PO H'!$AB$5:$AB$72)+SUMIF('PU F'!$D$5:$D$72,CLUBS!$B16,'PU F'!$AB$5:$AB$72)+SUMIF('PU H'!$D$5:$D$72,CLUBS!$B16,'PU H'!$AB$5:$AB$72)+SUMIF('BE F'!$D$5:$D$72,CLUBS!$B16,'BE F'!$AB$5:$AB$72)+SUMIF('BE H'!$D$5:$D$72,CLUBS!$B16,'BE H'!$AB$5:$AB$72)+SUMIF('MI F'!$D$5:$D$72,CLUBS!$B16,'MI F'!$AB$5:$AB$72)+SUMIF('MI H'!$D$5:$D$72,CLUBS!$B16,'MI H'!$AB$5:$AB$72)+SUMIF('CA F'!$D$5:$D$72,CLUBS!$B16,'CA F'!$AB$5:$AB$72)+SUMIF('CA H'!$D$5:$D$72,CLUBS!$B16,'CA H'!$AB$5:$AB$72)+SUMIF('JU F'!$D$5:$D$72,CLUBS!$B16,'JU F'!$AB$5:$AB$72)+SUMIF('JU H'!$D$5:$D$72,CLUBS!$B16,'JU H'!$AB$5:$AB$72)</f>
        <v>0</v>
      </c>
      <c r="AA22" s="26">
        <f>COUNTIFS('MP F'!$D$5:$D$72,CLUBS!$B16,'MP F'!$AC$5:$AC$72,"&gt;0")+COUNTIFS('MP H'!$D$5:$D$72,CLUBS!$B16,'MP H'!$AC$5:$AC$72,"&gt;0")+COUNTIFS('PO F'!$D$5:$D$72,CLUBS!$B16,'PO F'!$AC$5:$AC$72,"&gt;0")+COUNTIFS('PO H'!$D$5:$D$72,CLUBS!$B16,'PO H'!$AC$5:$AC$72,"&gt;0")+COUNTIFS('PU F'!$D$5:$D$72,CLUBS!$B16,'PU F'!$AC$5:$AC$72,"&gt;0")+COUNTIFS('PU H'!$D$5:$D$72,CLUBS!$B16,'PU H'!$AC$5:$AC$72,"&gt;0")+COUNTIFS('BE F'!$D$5:$D$72,CLUBS!$B16,'BE F'!$AC$5:$AC$72,"&gt;0")+COUNTIFS('BE H'!$D$5:$D$72,CLUBS!$B16,'BE H'!$AC$5:$AC$72,"&gt;0")+COUNTIFS('MI F'!$D$5:$D$72,CLUBS!$B16,'MI F'!$AC$5:$AC$72,"&gt;0")+COUNTIFS('MI H'!$D$5:$D$72,CLUBS!$B16,'MI H'!$AC$5:$AC$72,"&gt;0")+COUNTIFS('CA F'!$D$5:$D$72,CLUBS!$B16,'CA F'!$AC$5:$AC$72,"&gt;0")+COUNTIFS('CA H'!$D$5:$D$72,CLUBS!$B16,'CA H'!$AC$5:$AC$72,"&gt;0")+COUNTIFS('JU F'!$D$5:$D$72,CLUBS!$B16,'JU F'!$AC$5:$AC$72,"&gt;0")+COUNTIFS('JU H'!$D$5:$D$72,CLUBS!$B16,'JU H'!$AC$5:$AC$72,"&gt;0")</f>
        <v>0</v>
      </c>
      <c r="AB22" s="26">
        <f>SUMIF('MP F'!$D$5:$D$72,CLUBS!$B16,'MP F'!$AD$5:$AD$72)+SUMIF('MP H'!$D$5:$D$72,CLUBS!$B16,'MP H'!$AD$5:$AD$72)+SUMIF('PO F'!$D$5:$D$72,CLUBS!$B16,'PO F'!$AD$5:$AD$72)+SUMIF('PO H'!$D$5:$D$72,CLUBS!$B16,'PO H'!$AD$5:$AD$72)+SUMIF('PU F'!$D$5:$D$72,CLUBS!$B16,'PU F'!$AD$5:$AD$72)+SUMIF('PU H'!$D$5:$D$72,CLUBS!$B16,'PU H'!$AD$5:$AD$72)+SUMIF('BE F'!$D$5:$D$72,CLUBS!$B16,'BE F'!$AD$5:$AD$72)+SUMIF('BE H'!$D$5:$D$72,CLUBS!$B16,'BE H'!$AD$5:$AD$72)+SUMIF('MI F'!$D$5:$D$72,CLUBS!$B16,'MI F'!$AD$5:$AD$72)+SUMIF('MI H'!$D$5:$D$72,CLUBS!$B16,'MI H'!$AD$5:$AD$72)+SUMIF('CA F'!$D$5:$D$72,CLUBS!$B16,'CA F'!$AD$5:$AD$72)+SUMIF('CA H'!$D$5:$D$72,CLUBS!$B16,'CA H'!$AD$5:$AD$72)+SUMIF('JU F'!$D$5:$D$72,CLUBS!$B16,'JU F'!$AD$5:$AD$72)+SUMIF('JU H'!$D$5:$D$72,CLUBS!$B16,'JU H'!$AD$5:$AD$72)</f>
        <v>0</v>
      </c>
      <c r="AC22" s="26">
        <f>COUNTIFS('MP F'!$D$5:$D$72,CLUBS!$B16,'MP F'!$AE$5:$AE$72,"&gt;0")+COUNTIFS('MP H'!$D$5:$D$72,CLUBS!$B16,'MP H'!$AE$5:$AE$72,"&gt;0")+COUNTIFS('PO F'!$D$5:$D$72,CLUBS!$B16,'PO F'!$AE$5:$AE$72,"&gt;0")+COUNTIFS('PO H'!$D$5:$D$72,CLUBS!$B16,'PO H'!$AE$5:$AE$72,"&gt;0")+COUNTIFS('PU F'!$D$5:$D$72,CLUBS!$B16,'PU F'!$AE$5:$AE$72,"&gt;0")+COUNTIFS('PU H'!$D$5:$D$72,CLUBS!$B16,'PU H'!$AE$5:$AE$72,"&gt;0")+COUNTIFS('BE F'!$D$5:$D$72,CLUBS!$B16,'BE F'!$AE$5:$AE$72,"&gt;0")+COUNTIFS('BE H'!$D$5:$D$72,CLUBS!$B16,'BE H'!$AE$5:$AE$72,"&gt;0")+COUNTIFS('MI F'!$D$5:$D$72,CLUBS!$B16,'MI F'!$AE$5:$AE$72,"&gt;0")+COUNTIFS('MI H'!$D$5:$D$72,CLUBS!$B16,'MI H'!$AE$5:$AE$72,"&gt;0")+COUNTIFS('CA F'!$D$5:$D$72,CLUBS!$B16,'CA F'!$AE$5:$AE$72,"&gt;0")+COUNTIFS('CA H'!$D$5:$D$72,CLUBS!$B16,'CA H'!$AE$5:$AE$72,"&gt;0")+COUNTIFS('JU F'!$D$5:$D$72,CLUBS!$B16,'JU F'!$AE$5:$AE$72,"&gt;0")+COUNTIFS('JU H'!$D$5:$D$72,CLUBS!$B16,'JU H'!$AE$5:$AE$72,"&gt;0")</f>
        <v>0</v>
      </c>
      <c r="AD22" s="26">
        <f>SUMIF('MP F'!$D$5:$D$72,CLUBS!$B16,'MP F'!$AF$5:$AF$72)+SUMIF('MP H'!$D$5:$D$72,CLUBS!$B16,'MP H'!$AF$5:$AF$72)+SUMIF('PO F'!$D$5:$D$72,CLUBS!$B16,'PO F'!$AF$5:$AF$72)+SUMIF('PO H'!$D$5:$D$72,CLUBS!$B16,'PO H'!$AF$5:$AF$72)+SUMIF('PU F'!$D$5:$D$72,CLUBS!$B16,'PU F'!$AF$5:$AF$72)+SUMIF('PU H'!$D$5:$D$72,CLUBS!$B16,'PU H'!$AF$5:$AF$72)+SUMIF('BE F'!$D$5:$D$72,CLUBS!$B16,'BE F'!$AF$5:$AF$72)+SUMIF('BE H'!$D$5:$D$72,CLUBS!$B16,'BE H'!$AF$5:$AF$72)+SUMIF('MI F'!$D$5:$D$72,CLUBS!$B16,'MI F'!$AF$5:$AF$72)+SUMIF('MI H'!$D$5:$D$72,CLUBS!$B16,'MI H'!$AF$5:$AF$72)+SUMIF('CA F'!$D$5:$D$72,CLUBS!$B16,'CA F'!$AF$5:$AF$72)+SUMIF('CA H'!$D$5:$D$72,CLUBS!$B16,'CA H'!$AF$5:$AF$72)+SUMIF('JU F'!$D$5:$D$72,CLUBS!$B16,'JU F'!$AF$5:$AF$72)+SUMIF('JU H'!$D$5:$D$72,CLUBS!$B16,'JU H'!$AF$5:$AF$72)</f>
        <v>0</v>
      </c>
      <c r="AE22" s="26">
        <f>COUNTIFS('MP F'!$D$5:$D$72,CLUBS!$B16,'MP F'!$AG$5:$AG$72,"&gt;0")+COUNTIFS('MP H'!$D$5:$D$72,CLUBS!$B16,'MP H'!$AG$5:$AG$72,"&gt;0")+COUNTIFS('PO F'!$D$5:$D$72,CLUBS!$B16,'PO F'!$AG$5:$AG$72,"&gt;0")+COUNTIFS('PO H'!$D$5:$D$72,CLUBS!$B16,'PO H'!$AG$5:$AG$72,"&gt;0")+COUNTIFS('PU F'!$D$5:$D$72,CLUBS!$B16,'PU F'!$AG$5:$AG$72,"&gt;0")+COUNTIFS('PU H'!$D$5:$D$72,CLUBS!$B16,'PU H'!$AG$5:$AG$72,"&gt;0")+COUNTIFS('BE F'!$D$5:$D$72,CLUBS!$B16,'BE F'!$AG$5:$AG$72,"&gt;0")+COUNTIFS('BE H'!$D$5:$D$72,CLUBS!$B16,'BE H'!$AG$5:$AG$72,"&gt;0")+COUNTIFS('MI F'!$D$5:$D$72,CLUBS!$B16,'MI F'!$AG$5:$AG$72,"&gt;0")+COUNTIFS('MI H'!$D$5:$D$72,CLUBS!$B16,'MI H'!$AG$5:$AG$72,"&gt;0")+COUNTIFS('CA F'!$D$5:$D$72,CLUBS!$B16,'CA F'!$AG$5:$AG$72,"&gt;0")+COUNTIFS('CA H'!$D$5:$D$72,CLUBS!$B16,'CA H'!$AG$5:$AG$72,"&gt;0")+COUNTIFS('JU F'!$D$5:$D$72,CLUBS!$B16,'JU F'!$AG$5:$AG$72,"&gt;0")+COUNTIFS('JU H'!$D$5:$D$72,CLUBS!$B16,'JU H'!$AG$5:$AG$72,"&gt;0")</f>
        <v>0</v>
      </c>
      <c r="AF22" s="26">
        <f>SUMIF('MP F'!$D$5:$D$72,CLUBS!$B16,'MP F'!$AH$5:$AH$72)+SUMIF('MP H'!$D$5:$D$72,CLUBS!$B16,'MP H'!$AH$5:$AH$72)+SUMIF('PO F'!$D$5:$D$72,CLUBS!$B16,'PO F'!$AH$5:$AH$72)+SUMIF('PO H'!$D$5:$D$72,CLUBS!$B16,'PO H'!$AH$5:$AH$72)+SUMIF('PU F'!$D$5:$D$72,CLUBS!$B16,'PU F'!$AH$5:$AH$72)+SUMIF('PU H'!$D$5:$D$72,CLUBS!$B16,'PU H'!$AH$5:$AH$72)+SUMIF('BE F'!$D$5:$D$72,CLUBS!$B16,'BE F'!$AH$5:$AH$72)+SUMIF('BE H'!$D$5:$D$72,CLUBS!$B16,'BE H'!$AH$5:$AH$72)+SUMIF('MI F'!$D$5:$D$72,CLUBS!$B16,'MI F'!$AH$5:$AH$72)+SUMIF('MI H'!$D$5:$D$72,CLUBS!$B16,'MI H'!$AH$5:$AH$72)+SUMIF('CA F'!$D$5:$D$72,CLUBS!$B16,'CA F'!$AH$5:$AH$72)+SUMIF('CA H'!$D$5:$D$72,CLUBS!$B16,'CA H'!$AH$5:$AH$72)+SUMIF('JU F'!$D$5:$D$72,CLUBS!$B16,'JU F'!$AH$5:$AH$72)+SUMIF('JU H'!$D$5:$D$72,CLUBS!$B16,'JU H'!$AH$5:$AH$72)</f>
        <v>0</v>
      </c>
      <c r="AG22" s="16">
        <f t="shared" si="1"/>
        <v>5</v>
      </c>
      <c r="AH22" s="28">
        <f t="shared" si="2"/>
        <v>328</v>
      </c>
      <c r="AI22" s="29">
        <f t="shared" si="3"/>
        <v>65.600000000000009</v>
      </c>
      <c r="AJ22" s="14">
        <f>COUNTIF('Licenciés Jeunes 2023'!F:F,CLUBS!B16)</f>
        <v>12</v>
      </c>
      <c r="AK22" s="27">
        <f t="shared" si="4"/>
        <v>27.333333333333332</v>
      </c>
    </row>
    <row r="23" spans="1:37" ht="13.5">
      <c r="A23" s="34">
        <f t="shared" si="0"/>
        <v>16</v>
      </c>
      <c r="B23" s="62" t="s">
        <v>66</v>
      </c>
      <c r="C23" s="14">
        <f>COUNTIFS('MP F'!$D$5:$D$72,CLUBS!$B21,'MP F'!$E$5:$E$72,"&gt;0")+COUNTIFS('MP H'!$D$5:$D$72,CLUBS!$B21,'MP H'!$E$5:$E$72,"&gt;0")+COUNTIFS('PO F'!$D$5:$D$72,CLUBS!$B21,'PO F'!$E$5:$E$72,"&gt;0")+COUNTIFS('PO H'!$D$5:$D$72,CLUBS!$B21,'PO H'!$E$5:$E$72,"&gt;0")+COUNTIFS('PU F'!$D$5:$D$72,CLUBS!$B21,'PU F'!$E$5:$E$72,"&gt;0")+COUNTIFS('PU H'!$D$5:$D$72,CLUBS!$B21,'PU H'!$E$5:$E$72,"&gt;0")+COUNTIFS('BE F'!$D$5:$D$72,CLUBS!$B21,'BE F'!$E$5:$E$72,"&gt;0")+COUNTIFS('BE H'!$D$5:$D$72,CLUBS!$B21,'BE H'!$E$5:$E$72,"&gt;0")+COUNTIFS('MI F'!$D$5:$D$72,CLUBS!$B21,'MI F'!$E$5:$E$72,"&gt;0")+COUNTIFS('MI H'!$D$5:$D$72,CLUBS!$B21,'MI H'!$E$5:$E$72,"&gt;0")+COUNTIFS('CA F'!$D$5:$D$72,CLUBS!$B21,'CA F'!$E$5:$E$72,"&gt;0")+COUNTIFS('CA H'!$D$5:$D$72,CLUBS!$B21,'CA H'!$E$5:$E$72,"&gt;0")+COUNTIFS('JU F'!$D$5:$D$72,CLUBS!$B21,'JU F'!$E$5:$E$72,"&gt;0")+COUNTIFS('JU H'!$D$5:$D$72,CLUBS!$B21,'JU H'!$E$5:$E$72,"&gt;0")</f>
        <v>0</v>
      </c>
      <c r="D23" s="27">
        <f>SUMIF('MP F'!$D$5:$D$72,CLUBS!$B21,'MP F'!$F$5:$F$72)+SUMIF('MP H'!$D$5:$D$72,CLUBS!$B21,'MP H'!$F$5:$F$72)+SUMIF('PO F'!$D$5:$D$72,CLUBS!$B21,'PO F'!$F$5:$F$72)+SUMIF('PO H'!$D$5:$D$72,CLUBS!$B21,'PO H'!$F$5:$F$72)+SUMIF('PU F'!$D$5:$D$72,CLUBS!$B21,'PU F'!$F$5:$F$72)+SUMIF('PU H'!$D$5:$D$72,CLUBS!$B21,'PU H'!$F$5:$F$72)+SUMIF('BE F'!$D$5:$D$72,CLUBS!$B21,'BE F'!$F$5:$F$72)+SUMIF('BE H'!$D$5:$D$72,CLUBS!$B21,'BE H'!$F$5:$F$72)+SUMIF('MI F'!$D$5:$D$72,CLUBS!$B21,'MI F'!$F$5:$F$72)+SUMIF('MI H'!$D$5:$D$72,CLUBS!$B21,'MI H'!$F$5:$F$72)+SUMIF('CA F'!$D$5:$D$72,CLUBS!$B21,'CA F'!$F$5:$F$72)+SUMIF('CA H'!$D$5:$D$72,CLUBS!$B21,'CA H'!$F$5:$F$72)+SUMIF('JU F'!$D$5:$D$72,CLUBS!$B21,'JU F'!$F$5:$F$72)+SUMIF('JU H'!$D$5:$D$72,CLUBS!$B21,'JU H'!$F$5:$F$72)</f>
        <v>0</v>
      </c>
      <c r="E23" s="38">
        <f>COUNTIFS('MP F'!$D$5:$D$72,CLUBS!$B21,'MP F'!$G$5:$G$72,"&gt;0")+COUNTIFS('MP H'!$D$5:$D$72,CLUBS!$B21,'MP H'!$G$5:$G$72,"&gt;0")+COUNTIFS('PO F'!$D$5:$D$72,CLUBS!$B21,'PO F'!$G$5:$G$72,"&gt;0")+COUNTIFS('PO H'!$D$5:$D$72,CLUBS!$B21,'PO H'!$G$5:$G$72,"&gt;0")+COUNTIFS('PU F'!$D$5:$D$72,CLUBS!$B21,'PU F'!$G$5:$G$72,"&gt;0")+COUNTIFS('PU H'!$D$5:$D$72,CLUBS!$B21,'PU H'!$G$5:$G$72,"&gt;0")+COUNTIFS('BE F'!$D$5:$D$72,CLUBS!$B21,'BE F'!$G$5:$G$72,"&gt;0")+COUNTIFS('BE H'!$D$5:$D$72,CLUBS!$B21,'BE H'!$G$5:$G$72,"&gt;0")+COUNTIFS('MI F'!$D$5:$D$72,CLUBS!$B21,'MI F'!$G$5:$G$72,"&gt;0")+COUNTIFS('MI H'!$D$5:$D$72,CLUBS!$B21,'MI H'!$G$5:$G$72,"&gt;0")+COUNTIFS('CA F'!$D$5:$D$72,CLUBS!$B21,'CA F'!$G$5:$G$72,"&gt;0")+COUNTIFS('CA H'!$D$5:$D$72,CLUBS!$B21,'CA H'!$G$5:$G$72,"&gt;0")+COUNTIFS('JU F'!$D$5:$D$72,CLUBS!$B21,'JU F'!$G$5:$G$72,"&gt;0")+COUNTIFS('JU H'!$D$5:$D$72,CLUBS!$B21,'JU H'!$G$5:$G$72,"&gt;0")</f>
        <v>0</v>
      </c>
      <c r="F23" s="58">
        <f>SUMIF('MP F'!$D$5:$D$72,CLUBS!$B21,'MP F'!$H$5:$H$72)+SUMIF('MP H'!$D$5:$D$72,CLUBS!$B21,'MP H'!$H$5:$H$72)+SUMIF('PO F'!$D$5:$D$72,CLUBS!$B21,'PO F'!$H$5:$H$72)+SUMIF('PO H'!$D$5:$D$72,CLUBS!$B21,'PO H'!$H$5:$H$72)+SUMIF('PU F'!$D$5:$D$72,CLUBS!$B21,'PU F'!$H$5:$H$72)+SUMIF('PU H'!$D$5:$D$72,CLUBS!$B21,'PU H'!$H$5:$H$72)+SUMIF('BE F'!$D$5:$D$72,CLUBS!$B21,'BE F'!$H$5:$H$72)+SUMIF('BE H'!$D$5:$D$72,CLUBS!$B21,'BE H'!$H$5:$H$72)+SUMIF('MI F'!$D$5:$D$72,CLUBS!$B21,'MI F'!$H$5:$H$72)+SUMIF('MI H'!$D$5:$D$72,CLUBS!$B21,'MI H'!$H$5:$H$72)+SUMIF('CA F'!$D$5:$D$72,CLUBS!$B21,'CA F'!$H$5:$H$72)+SUMIF('CA H'!$D$5:$D$72,CLUBS!$B21,'CA H'!$H$5:$H$72)+SUMIF('JU F'!$D$5:$D$72,CLUBS!$B21,'JU F'!$H$5:$H$72)+SUMIF('JU H'!$D$5:$D$72,CLUBS!$B21,'JU H'!$H$5:$H$72)</f>
        <v>0</v>
      </c>
      <c r="G23" s="14">
        <f>COUNTIFS('MP F'!$D$5:$D$72,CLUBS!$B21,'MP F'!$I$5:$I$72,"&gt;0")+COUNTIFS('MP H'!$D$5:$D$72,CLUBS!$B21,'MP H'!$I$5:$I$72,"&gt;0")+COUNTIFS('PO F'!$D$5:$D$72,CLUBS!$B21,'PO F'!$I$5:$I$72,"&gt;0")+COUNTIFS('PO H'!$D$5:$D$72,CLUBS!$B21,'PO H'!$I$5:$I$72,"&gt;0")+COUNTIFS('PU F'!$D$5:$D$72,CLUBS!$B21,'PU F'!$I$5:$I$72,"&gt;0")+COUNTIFS('PU H'!$D$5:$D$72,CLUBS!$B21,'PU H'!$I$5:$I$72,"&gt;0")+COUNTIFS('BE F'!$D$5:$D$72,CLUBS!$B21,'BE F'!$I$5:$I$72,"&gt;0")+COUNTIFS('BE H'!$D$5:$D$72,CLUBS!$B21,'BE H'!$I$5:$I$72,"&gt;0")+COUNTIFS('MI F'!$D$5:$D$72,CLUBS!$B21,'MI F'!$I$5:$I$72,"&gt;0")+COUNTIFS('MI H'!$D$5:$D$72,CLUBS!$B21,'MI H'!$I$5:$I$72,"&gt;0")+COUNTIFS('CA F'!$D$5:$D$72,CLUBS!$B21,'CA F'!$I$5:$I$72,"&gt;0")+COUNTIFS('CA H'!$D$5:$D$72,CLUBS!$B21,'CA H'!$I$5:$I$72,"&gt;0")+COUNTIFS('JU F'!$D$5:$D$72,CLUBS!$B21,'JU F'!$I$5:$I$72,"&gt;0")+COUNTIFS('JU H'!$D$5:$D$72,CLUBS!$B21,'JU H'!$I$5:$I$72,"&gt;0")</f>
        <v>0</v>
      </c>
      <c r="H23" s="26">
        <f>SUMIF('MP F'!$D$5:$D$72,CLUBS!$B21,'MP F'!$J$5:$J$72)+SUMIF('MP H'!$D$5:$D$72,CLUBS!$B21,'MP H'!$J$5:$J$72)+SUMIF('PO F'!$D$5:$D$72,CLUBS!$B21,'PO F'!$J$5:$J$72)+SUMIF('PO H'!$D$5:$D$72,CLUBS!$B21,'PO H'!$J$5:$J$72)+SUMIF('PU F'!$D$5:$D$72,CLUBS!$B21,'PU F'!$J$5:$J$72)+SUMIF('PU H'!$D$5:$D$72,CLUBS!$B21,'PU H'!$J$5:$J$72)+SUMIF('BE F'!$D$5:$D$72,CLUBS!$B21,'BE F'!$J$5:$J$72)+SUMIF('BE H'!$D$5:$D$72,CLUBS!$B21,'BE H'!$J$5:$J$72)+SUMIF('MI F'!$D$5:$D$72,CLUBS!$B21,'MI F'!$J$5:$J$72)+SUMIF('MI H'!$D$5:$D$72,CLUBS!$B21,'MI H'!$J$5:$J$72)+SUMIF('CA F'!$D$5:$D$72,CLUBS!$B21,'CA F'!$J$5:$J$72)+SUMIF('CA H'!$D$5:$D$72,CLUBS!$B21,'CA H'!$J$5:$J$72)+SUMIF('JU F'!$D$5:$D$72,CLUBS!$B21,'JU F'!$J$5:$J$72)+SUMIF('JU H'!$D$5:$D$72,CLUBS!$B21,'JU H'!$J$5:$J$72)</f>
        <v>0</v>
      </c>
      <c r="I23" s="38">
        <f>COUNTIFS('MP F'!$D$5:$D$72,CLUBS!$B21,'MP F'!$K$5:$K$72,"&gt;0")+COUNTIFS('MP H'!$D$5:$D$72,CLUBS!$B21,'MP H'!$K$5:$K$72,"&gt;0")+COUNTIFS('PO F'!$D$5:$D$72,CLUBS!$B21,'PO F'!$K$5:$K$72,"&gt;0")+COUNTIFS('PO H'!$D$5:$D$72,CLUBS!$B21,'PO H'!$K$5:$K$72,"&gt;0")+COUNTIFS('PU F'!$D$5:$D$72,CLUBS!$B21,'PU F'!$K$5:$K$72,"&gt;0")+COUNTIFS('PU H'!$D$5:$D$72,CLUBS!$B21,'PU H'!$K$5:$K$72,"&gt;0")+COUNTIFS('BE F'!$D$5:$D$72,CLUBS!$B21,'BE F'!$K$5:$K$72,"&gt;0")+COUNTIFS('BE H'!$D$5:$D$72,CLUBS!$B21,'BE H'!$K$5:$K$72,"&gt;0")+COUNTIFS('MI F'!$D$5:$D$72,CLUBS!$B21,'MI F'!$K$5:$K$72,"&gt;0")+COUNTIFS('MI H'!$D$5:$D$72,CLUBS!$B21,'MI H'!$K$5:$K$72,"&gt;0")+COUNTIFS('CA F'!$D$5:$D$72,CLUBS!$B21,'CA F'!$K$5:$K$72,"&gt;0")+COUNTIFS('CA H'!$D$5:$D$72,CLUBS!$B21,'CA H'!$K$5:$K$72,"&gt;0")+COUNTIFS('JU F'!$D$5:$D$72,CLUBS!$B21,'JU F'!$K$5:$K$72,"&gt;0")+COUNTIFS('JU H'!$D$5:$D$72,CLUBS!$B21,'JU H'!$K$5:$K$72,"&gt;0")</f>
        <v>0</v>
      </c>
      <c r="J23" s="38">
        <f>SUMIF('MP F'!$D$5:$D$72,CLUBS!$B21,'MP F'!$L$5:$L$72)+SUMIF('MP H'!$D$5:$D$72,CLUBS!$B21,'MP H'!$L$5:$L$72)+SUMIF('PO F'!$D$5:$D$72,CLUBS!$B21,'PO F'!$L$5:$L$72)+SUMIF('PO H'!$D$5:$D$72,CLUBS!$B21,'PO H'!$L$5:$L$72)+SUMIF('PU F'!$D$5:$D$72,CLUBS!$B21,'PU F'!$L$5:$L$72)+SUMIF('PU H'!$D$5:$D$72,CLUBS!$B21,'PU H'!$L$5:$L$72)+SUMIF('BE F'!$D$5:$D$72,CLUBS!$B21,'BE F'!$L$5:$L$72)+SUMIF('BE H'!$D$5:$D$72,CLUBS!$B21,'BE H'!$L$5:$L$72)+SUMIF('MI F'!$D$5:$D$72,CLUBS!$B21,'MI F'!$L$5:$L$72)+SUMIF('MI H'!$D$5:$D$72,CLUBS!$B21,'MI H'!$L$5:$L$72)+SUMIF('CA F'!$D$5:$D$72,CLUBS!$B21,'CA F'!$L$5:$L$72)+SUMIF('CA H'!$D$5:$D$72,CLUBS!$B21,'CA H'!$L$5:$L$72)+SUMIF('JU F'!$D$5:$D$72,CLUBS!$B21,'JU F'!$L$5:$L$72)+SUMIF('JU H'!$D$5:$D$72,CLUBS!$B21,'JU H'!$L$5:$L$72)</f>
        <v>0</v>
      </c>
      <c r="K23" s="26">
        <f>COUNTIFS('MP F'!$D$5:$D$72,CLUBS!$B21,'MP F'!$M$5:$M$72,"&gt;0")+COUNTIFS('MP H'!$D$5:$D$72,CLUBS!$B21,'MP H'!$M$5:$M$72,"&gt;0")+COUNTIFS('PO F'!$D$5:$D$72,CLUBS!$B21,'PO F'!$M$5:$M$72,"&gt;0")+COUNTIFS('PO H'!$D$5:$D$72,CLUBS!$B21,'PO H'!$M$5:$M$72,"&gt;0")+COUNTIFS('PU F'!$D$5:$D$72,CLUBS!$B21,'PU F'!$M$5:$M$72,"&gt;0")+COUNTIFS('PU H'!$D$5:$D$72,CLUBS!$B21,'PU H'!$M$5:$M$72,"&gt;0")+COUNTIFS('BE F'!$D$5:$D$72,CLUBS!$B21,'BE F'!$M$5:$M$72,"&gt;0")+COUNTIFS('BE H'!$D$5:$D$72,CLUBS!$B21,'BE H'!$M$5:$M$72,"&gt;0")+COUNTIFS('MI F'!$D$5:$D$72,CLUBS!$B21,'MI F'!$M$5:$M$72,"&gt;0")+COUNTIFS('MI H'!$D$5:$D$72,CLUBS!$B21,'MI H'!$M$5:$M$72,"&gt;0")+COUNTIFS('CA F'!$D$5:$D$72,CLUBS!$B21,'CA F'!$M$5:$M$72,"&gt;0")+COUNTIFS('CA H'!$D$5:$D$72,CLUBS!$B21,'CA H'!$M$5:$M$72,"&gt;0")+COUNTIFS('JU F'!$D$5:$D$72,CLUBS!$B21,'JU F'!$M$5:$M$72,"&gt;0")+COUNTIFS('JU H'!$D$5:$D$72,CLUBS!$B21,'JU H'!$M$5:$M$72,"&gt;0")</f>
        <v>0</v>
      </c>
      <c r="L23" s="26">
        <f>SUMIF('MP F'!$D$5:$D$72,CLUBS!$B21,'MP F'!$N$5:$N$72)+SUMIF('MP H'!$D$5:$D$72,CLUBS!$B21,'MP H'!$N$5:$N$72)+SUMIF('PO F'!$D$5:$D$72,CLUBS!$B21,'PO F'!$N$5:$N$72)+SUMIF('PO H'!$D$5:$D$72,CLUBS!$B21,'PO H'!$N$5:$N$72)+SUMIF('PU F'!$D$5:$D$72,CLUBS!$B21,'PU F'!$N$5:$N$72)+SUMIF('PU H'!$D$5:$D$72,CLUBS!$B21,'PU H'!$N$5:$N$72)+SUMIF('BE F'!$D$5:$D$72,CLUBS!$B21,'BE F'!$N$5:$N$72)+SUMIF('BE H'!$D$5:$D$72,CLUBS!$B21,'BE H'!$N$5:$N$72)+SUMIF('MI F'!$D$5:$D$72,CLUBS!$B21,'MI F'!$N$5:$N$72)+SUMIF('MI H'!$D$5:$D$72,CLUBS!$B21,'MI H'!$N$5:$N$72)+SUMIF('CA F'!$D$5:$D$72,CLUBS!$B21,'CA F'!$N$5:$N$72)+SUMIF('CA H'!$D$5:$D$72,CLUBS!$B21,'CA H'!$N$5:$N$72)+SUMIF('JU F'!$D$5:$D$72,CLUBS!$B21,'JU F'!$N$5:$N$72)+SUMIF('JU H'!$D$5:$D$72,CLUBS!$B21,'JU H'!$N$5:$N$72)</f>
        <v>0</v>
      </c>
      <c r="M23" s="26">
        <f>COUNTIFS('MP F'!$D$5:$D$72,CLUBS!$B21,'MP F'!$O$5:$O$72,"&gt;0")+COUNTIFS('MP H'!$D$5:$D$72,CLUBS!$B21,'MP H'!$O$5:$O$72,"&gt;0")+COUNTIFS('PO F'!$D$5:$D$72,CLUBS!$B21,'PO F'!$O$5:$O$72,"&gt;0")+COUNTIFS('PO H'!$D$5:$D$72,CLUBS!$B21,'PO H'!$O$5:$O$72,"&gt;0")+COUNTIFS('PU F'!$D$5:$D$72,CLUBS!$B21,'PU F'!$O$5:$O$72,"&gt;0")+COUNTIFS('PU H'!$D$5:$D$72,CLUBS!$B21,'PU H'!$O$5:$O$72,"&gt;0")+COUNTIFS('BE F'!$D$5:$D$72,CLUBS!$B21,'BE F'!$O$5:$O$72,"&gt;0")+COUNTIFS('BE H'!$D$5:$D$72,CLUBS!$B21,'BE H'!$O$5:$O$72,"&gt;0")+COUNTIFS('MI F'!$D$5:$D$72,CLUBS!$B21,'MI F'!$O$5:$O$72,"&gt;0")+COUNTIFS('MI H'!$D$5:$D$72,CLUBS!$B21,'MI H'!$O$5:$O$72,"&gt;0")+COUNTIFS('CA F'!$D$5:$D$72,CLUBS!$B21,'CA F'!$O$5:$O$72,"&gt;0")+COUNTIFS('CA H'!$D$5:$D$72,CLUBS!$B21,'CA H'!$O$5:$O$72,"&gt;0")+COUNTIFS('JU F'!$D$5:$D$72,CLUBS!$B21,'JU F'!$O$5:$O$72,"&gt;0")+COUNTIFS('JU H'!$D$5:$D$72,CLUBS!$B21,'JU H'!$O$5:$O$72,"&gt;0")</f>
        <v>0</v>
      </c>
      <c r="N23" s="26">
        <f>SUMIF('MP F'!$D$5:$D$72,CLUBS!$B21,'MP F'!$P$5:$P$72)+SUMIF('MP H'!$D$5:$D$72,CLUBS!$B21,'MP H'!$P$5:$P$72)+SUMIF('PO F'!$D$5:$D$72,CLUBS!$B21,'PO F'!$P$5:$P$72)+SUMIF('PO H'!$D$5:$D$72,CLUBS!$B21,'PO H'!$P$5:$P$72)+SUMIF('PU F'!$D$5:$D$72,CLUBS!$B21,'PU F'!$P$5:$P$72)+SUMIF('PU H'!$D$5:$D$72,CLUBS!$B21,'PU H'!$P$5:$P$72)+SUMIF('BE F'!$D$5:$D$72,CLUBS!$B21,'BE F'!$P$5:$P$72)+SUMIF('BE H'!$D$5:$D$72,CLUBS!$B21,'BE H'!$P$5:$P$72)+SUMIF('MI F'!$D$5:$D$72,CLUBS!$B21,'MI F'!$P$5:$P$72)+SUMIF('MI H'!$D$5:$D$72,CLUBS!$B21,'MI H'!$P$5:$P$72)+SUMIF('CA F'!$D$5:$D$72,CLUBS!$B21,'CA F'!$P$5:$P$72)+SUMIF('CA H'!$D$5:$D$72,CLUBS!$B21,'CA H'!$P$5:$P$72)+SUMIF('JU F'!$D$5:$D$72,CLUBS!$B21,'JU F'!$P$5:$P$72)+SUMIF('JU H'!$D$5:$D$72,CLUBS!$B21,'JU H'!$P$5:$P$72)</f>
        <v>0</v>
      </c>
      <c r="O23" s="26">
        <f>COUNTIFS('MP F'!$D$5:$D$72,CLUBS!$B21,'MP F'!$Q$5:$Q$72,"&gt;0")+COUNTIFS('MP H'!$D$5:$D$72,CLUBS!$B21,'MP H'!$Q$5:$Q$72,"&gt;0")+COUNTIFS('PO F'!$D$5:$D$72,CLUBS!$B21,'PO F'!$Q$5:$Q$72,"&gt;0")+COUNTIFS('PO H'!$D$5:$D$72,CLUBS!$B21,'PO H'!$Q$5:$Q$72,"&gt;0")+COUNTIFS('PU F'!$D$5:$D$72,CLUBS!$B21,'PU F'!$Q$5:$Q$72,"&gt;0")+COUNTIFS('PU H'!$D$5:$D$72,CLUBS!$B21,'PU H'!$Q$5:$Q$72,"&gt;0")+COUNTIFS('BE F'!$D$5:$D$72,CLUBS!$B21,'BE F'!$Q$5:$Q$72,"&gt;0")+COUNTIFS('BE H'!$D$5:$D$72,CLUBS!$B21,'BE H'!$Q$5:$Q$72,"&gt;0")+COUNTIFS('MI F'!$D$5:$D$72,CLUBS!$B21,'MI F'!$Q$5:$Q$72,"&gt;0")+COUNTIFS('MI H'!$D$5:$D$72,CLUBS!$B21,'MI H'!$Q$5:$Q$72,"&gt;0")+COUNTIFS('CA F'!$D$5:$D$72,CLUBS!$B21,'CA F'!$Q$5:$Q$72,"&gt;0")+COUNTIFS('CA H'!$D$5:$D$72,CLUBS!$B21,'CA H'!$Q$5:$Q$72,"&gt;0")+COUNTIFS('JU F'!$D$5:$D$72,CLUBS!$B21,'JU F'!$Q$5:$Q$72,"&gt;0")+COUNTIFS('JU H'!$D$5:$D$72,CLUBS!$B21,'JU H'!$Q$5:$Q$72,"&gt;0")</f>
        <v>0</v>
      </c>
      <c r="P23" s="26">
        <f>SUMIF('MP F'!$D$5:$D$72,CLUBS!$B21,'MP F'!$R$5:$R$72)+SUMIF('MP H'!$D$5:$D$72,CLUBS!$B21,'MP H'!$R$5:$R$72)+SUMIF('PO F'!$D$5:$D$72,CLUBS!$B21,'PO F'!$R$5:$R$72)+SUMIF('PO H'!$D$5:$D$72,CLUBS!$B21,'PO H'!$R$5:$R$72)+SUMIF('PU F'!$D$5:$D$72,CLUBS!$B21,'PU F'!$R$5:$R$72)+SUMIF('PU H'!$D$5:$D$72,CLUBS!$B21,'PU H'!$R$5:$R$72)+SUMIF('BE F'!$D$5:$D$72,CLUBS!$B21,'BE F'!$R$5:$R$72)+SUMIF('BE H'!$D$5:$D$72,CLUBS!$B21,'BE H'!$R$5:$R$72)+SUMIF('MI F'!$D$5:$D$72,CLUBS!$B21,'MI F'!$R$5:$R$72)+SUMIF('MI H'!$D$5:$D$72,CLUBS!$B21,'MI H'!$R$5:$R$72)+SUMIF('CA F'!$D$5:$D$72,CLUBS!$B21,'CA F'!$R$5:$R$72)+SUMIF('CA H'!$D$5:$D$72,CLUBS!$B21,'CA H'!$R$5:$R$72)+SUMIF('JU F'!$D$5:$D$72,CLUBS!$B21,'JU F'!$R$5:$R$72)+SUMIF('JU H'!$D$5:$D$72,CLUBS!$B21,'JU H'!$R$5:$R$72)</f>
        <v>0</v>
      </c>
      <c r="Q23" s="26">
        <f>COUNTIFS('MP F'!$D$5:$D$72,CLUBS!$B21,'MP F'!$S$5:$S$72,"&gt;0")+COUNTIFS('MP H'!$D$5:$D$72,CLUBS!$B21,'MP H'!$S$5:$S$72,"&gt;0")+COUNTIFS('PO F'!$D$5:$D$72,CLUBS!$B21,'PO F'!$S$5:$S$72,"&gt;0")+COUNTIFS('PO H'!$D$5:$D$72,CLUBS!$B21,'PO H'!$S$5:$S$72,"&gt;0")+COUNTIFS('PU F'!$D$5:$D$72,CLUBS!$B21,'PU F'!$S$5:$S$72,"&gt;0")+COUNTIFS('PU H'!$D$5:$D$72,CLUBS!$B21,'PU H'!$S$5:$S$72,"&gt;0")+COUNTIFS('BE F'!$D$5:$D$72,CLUBS!$B21,'BE F'!$S$5:$S$72,"&gt;0")+COUNTIFS('BE H'!$D$5:$D$72,CLUBS!$B21,'BE H'!$S$5:$S$72,"&gt;0")+COUNTIFS('MI F'!$D$5:$D$72,CLUBS!$B21,'MI F'!$S$5:$S$72,"&gt;0")+COUNTIFS('MI H'!$D$5:$D$72,CLUBS!$B21,'MI H'!$S$5:$S$72,"&gt;0")+COUNTIFS('CA F'!$D$5:$D$72,CLUBS!$B21,'CA F'!$S$5:$S$72,"&gt;0")+COUNTIFS('CA H'!$D$5:$D$72,CLUBS!$B21,'CA H'!$S$5:$S$72,"&gt;0")+COUNTIFS('JU F'!$D$5:$D$72,CLUBS!$B21,'JU F'!$S$5:$S$72,"&gt;0")+COUNTIFS('JU H'!$D$5:$D$72,CLUBS!$B21,'JU H'!$S$5:$S$72,"&gt;0")</f>
        <v>0</v>
      </c>
      <c r="R23" s="26">
        <f>SUMIF('MP F'!$D$5:$D$72,CLUBS!$B21,'MP F'!$T$5:$T$72)+SUMIF('MP H'!$D$5:$D$72,CLUBS!$B21,'MP H'!$T$5:$T$72)+SUMIF('PO F'!$D$5:$D$72,CLUBS!$B21,'PO F'!$T$5:$T$72)+SUMIF('PO H'!$D$5:$D$72,CLUBS!$B21,'PO H'!$T$5:$T$72)+SUMIF('PU F'!$D$5:$D$72,CLUBS!$B21,'PU F'!$T$5:$T$72)+SUMIF('PU H'!$D$5:$D$72,CLUBS!$B21,'PU H'!$T$5:$T$72)+SUMIF('BE F'!$D$5:$D$72,CLUBS!$B21,'BE F'!$T$5:$T$72)+SUMIF('BE H'!$D$5:$D$72,CLUBS!$B21,'BE H'!$T$5:$T$72)+SUMIF('MI F'!$D$5:$D$72,CLUBS!$B21,'MI F'!$T$5:$T$72)+SUMIF('MI H'!$D$5:$D$72,CLUBS!$B21,'MI H'!$T$5:$T$72)+SUMIF('CA F'!$D$5:$D$72,CLUBS!$B21,'CA F'!$T$5:$T$72)+SUMIF('CA H'!$D$5:$D$72,CLUBS!$B21,'CA H'!$T$5:$T$72)+SUMIF('JU F'!$D$5:$D$72,CLUBS!$B21,'JU F'!$T$5:$T$72)+SUMIF('JU H'!$D$5:$D$72,CLUBS!$B21,'JU H'!$T$5:$T$72)</f>
        <v>0</v>
      </c>
      <c r="S23" s="26">
        <f>COUNTIFS('MP F'!$D$5:$D$72,CLUBS!$B21,'MP F'!$U$5:$U$72,"&gt;0")+COUNTIFS('MP H'!$D$5:$D$72,CLUBS!$B21,'MP H'!$U$5:$U$72,"&gt;0")+COUNTIFS('PO F'!$D$5:$D$72,CLUBS!$B21,'PO F'!$U$5:$U$72,"&gt;0")+COUNTIFS('PO H'!$D$5:$D$72,CLUBS!$B21,'PO H'!$U$5:$U$72,"&gt;0")+COUNTIFS('PU F'!$D$5:$D$72,CLUBS!$B21,'PU F'!$U$5:$U$72,"&gt;0")+COUNTIFS('PU H'!$D$5:$D$72,CLUBS!$B21,'PU H'!$U$5:$U$72,"&gt;0")+COUNTIFS('BE F'!$D$5:$D$72,CLUBS!$B21,'BE F'!$U$5:$U$72,"&gt;0")+COUNTIFS('BE H'!$D$5:$D$72,CLUBS!$B21,'BE H'!$U$5:$U$72,"&gt;0")+COUNTIFS('MI F'!$D$5:$D$72,CLUBS!$B21,'MI F'!$U$5:$U$72,"&gt;0")+COUNTIFS('MI H'!$D$5:$D$72,CLUBS!$B21,'MI H'!$U$5:$U$72,"&gt;0")+COUNTIFS('CA F'!$D$5:$D$72,CLUBS!$B21,'CA F'!$U$5:$U$72,"&gt;0")+COUNTIFS('CA H'!$D$5:$D$72,CLUBS!$B21,'CA H'!$U$5:$U$72,"&gt;0")+COUNTIFS('JU F'!$D$5:$D$72,CLUBS!$B21,'JU F'!$U$5:$U$72,"&gt;0")+COUNTIFS('JU H'!$D$5:$D$72,CLUBS!$B21,'JU H'!$U$5:$U$72,"&gt;0")</f>
        <v>0</v>
      </c>
      <c r="T23" s="26">
        <f>SUMIF('MP F'!$D$5:$D$72,CLUBS!$B21,'MP F'!$V$5:$V$72)+SUMIF('MP H'!$D$5:$D$72,CLUBS!$B21,'MP H'!$V$5:$V$72)+SUMIF('PO F'!$D$5:$D$72,CLUBS!$B21,'PO F'!$V$5:$V$72)+SUMIF('PO H'!$D$5:$D$72,CLUBS!$B21,'PO H'!$V$5:$V$72)+SUMIF('PU F'!$D$5:$D$72,CLUBS!$B21,'PU F'!$V$5:$V$72)+SUMIF('PU H'!$D$5:$D$72,CLUBS!$B21,'PU H'!$V$5:$V$72)+SUMIF('BE F'!$D$5:$D$72,CLUBS!$B21,'BE F'!$V$5:$V$72)+SUMIF('BE H'!$D$5:$D$72,CLUBS!$B21,'BE H'!$V$5:$V$72)+SUMIF('MI F'!$D$5:$D$72,CLUBS!$B21,'MI F'!$V$5:$V$72)+SUMIF('MI H'!$D$5:$D$72,CLUBS!$B21,'MI H'!$V$5:$V$72)+SUMIF('CA F'!$D$5:$D$72,CLUBS!$B21,'CA F'!$V$5:$V$72)+SUMIF('CA H'!$D$5:$D$72,CLUBS!$B21,'CA H'!$V$5:$V$72)+SUMIF('JU F'!$D$5:$D$72,CLUBS!$B21,'JU F'!$V$5:$V$72)+SUMIF('JU H'!$D$5:$D$72,CLUBS!$B21,'JU H'!$V$5:$V$72)</f>
        <v>0</v>
      </c>
      <c r="U23" s="26">
        <f>COUNTIFS('MP F'!$D$5:$D$72,CLUBS!$B21,'MP F'!$W$5:$W$72,"&gt;0")+COUNTIFS('MP H'!$D$5:$D$72,CLUBS!$B21,'MP H'!$W$5:$W$72,"&gt;0")+COUNTIFS('PO F'!$D$5:$D$72,CLUBS!$B21,'PO F'!$W$5:$W$72,"&gt;0")+COUNTIFS('PO H'!$D$5:$D$72,CLUBS!$B21,'PO H'!$W$5:$W$72,"&gt;0")+COUNTIFS('PU F'!$D$5:$D$72,CLUBS!$B21,'PU F'!$W$5:$W$72,"&gt;0")+COUNTIFS('PU H'!$D$5:$D$72,CLUBS!$B21,'PU H'!$W$5:$W$72,"&gt;0")+COUNTIFS('BE F'!$D$5:$D$72,CLUBS!$B21,'BE F'!$W$5:$W$72,"&gt;0")+COUNTIFS('BE H'!$D$5:$D$72,CLUBS!$B21,'BE H'!$W$5:$W$72,"&gt;0")+COUNTIFS('MI F'!$D$5:$D$72,CLUBS!$B21,'MI F'!$W$5:$W$72,"&gt;0")+COUNTIFS('MI H'!$D$5:$D$72,CLUBS!$B21,'MI H'!$W$5:$W$72,"&gt;0")+COUNTIFS('CA F'!$D$5:$D$72,CLUBS!$B21,'CA F'!$W$5:$W$72,"&gt;0")+COUNTIFS('CA H'!$D$5:$D$72,CLUBS!$B21,'CA H'!$W$5:$W$72,"&gt;0")+COUNTIFS('JU F'!$D$5:$D$72,CLUBS!$B21,'JU F'!$W$5:$W$72,"&gt;0")+COUNTIFS('JU H'!$D$5:$D$72,CLUBS!$B21,'JU H'!$W$5:$W$72,"&gt;0")</f>
        <v>0</v>
      </c>
      <c r="V23" s="26">
        <f>SUMIF('MP F'!$D$5:$D$72,CLUBS!$B21,'MP F'!$X$5:$X$72)+SUMIF('MP H'!$D$5:$D$72,CLUBS!$B21,'MP H'!$X$5:$X$72)+SUMIF('PO F'!$D$5:$D$72,CLUBS!$B21,'PO F'!$X$5:$X$72)+SUMIF('PO H'!$D$5:$D$72,CLUBS!$B21,'PO H'!$X$5:$X$72)+SUMIF('PU F'!$D$5:$D$72,CLUBS!$B21,'PU F'!$X$5:$X$72)+SUMIF('PU H'!$D$5:$D$72,CLUBS!$B21,'PU H'!$X$5:$X$72)+SUMIF('BE F'!$D$5:$D$72,CLUBS!$B21,'BE F'!$X$5:$X$72)+SUMIF('BE H'!$D$5:$D$72,CLUBS!$B21,'BE H'!$X$5:$X$72)+SUMIF('MI F'!$D$5:$D$72,CLUBS!$B21,'MI F'!$X$5:$X$72)+SUMIF('MI H'!$D$5:$D$72,CLUBS!$B21,'MI H'!$X$5:$X$72)+SUMIF('CA F'!$D$5:$D$72,CLUBS!$B21,'CA F'!$X$5:$X$72)+SUMIF('CA H'!$D$5:$D$72,CLUBS!$B21,'CA H'!$X$5:$X$72)+SUMIF('JU F'!$D$5:$D$72,CLUBS!$B21,'JU F'!$X$5:$X$72)+SUMIF('JU H'!$D$5:$D$72,CLUBS!$B21,'JU H'!$X$5:$X$72)</f>
        <v>0</v>
      </c>
      <c r="W23" s="26">
        <f>COUNTIFS('MP F'!$D$5:$D$72,CLUBS!$B21,'MP F'!$Y$5:$Y$72,"&gt;0")+COUNTIFS('MP H'!$D$5:$D$72,CLUBS!$B21,'MP H'!$Y$5:$Y$72,"&gt;0")+COUNTIFS('PO F'!$D$5:$D$72,CLUBS!$B21,'PO F'!$Y$5:$Y$72,"&gt;0")+COUNTIFS('PO H'!$D$5:$D$72,CLUBS!$B21,'PO H'!$Y$5:$Y$72,"&gt;0")+COUNTIFS('PU F'!$D$5:$D$72,CLUBS!$B21,'PU F'!$Y$5:$Y$72,"&gt;0")+COUNTIFS('PU H'!$D$5:$D$72,CLUBS!$B21,'PU H'!$Y$5:$Y$72,"&gt;0")+COUNTIFS('BE F'!$D$5:$D$72,CLUBS!$B21,'BE F'!$Y$5:$Y$72,"&gt;0")+COUNTIFS('BE H'!$D$5:$D$72,CLUBS!$B21,'BE H'!$Y$5:$Y$72,"&gt;0")+COUNTIFS('MI F'!$D$5:$D$72,CLUBS!$B21,'MI F'!$Y$5:$Y$72,"&gt;0")+COUNTIFS('MI H'!$D$5:$D$72,CLUBS!$B21,'MI H'!$Y$5:$Y$72,"&gt;0")+COUNTIFS('CA F'!$D$5:$D$72,CLUBS!$B21,'CA F'!$Y$5:$Y$72,"&gt;0")+COUNTIFS('CA H'!$D$5:$D$72,CLUBS!$B21,'CA H'!$Y$5:$Y$72,"&gt;0")+COUNTIFS('JU F'!$D$5:$D$72,CLUBS!$B21,'JU F'!$Y$5:$Y$72,"&gt;0")+COUNTIFS('JU H'!$D$5:$D$72,CLUBS!$B21,'JU H'!$Y$5:$Y$72,"&gt;0")</f>
        <v>0</v>
      </c>
      <c r="X23" s="26">
        <f>SUMIF('MP F'!$D$5:$D$72,CLUBS!$B21,'MP F'!$Z$5:$Z$72)+SUMIF('MP H'!$D$5:$D$72,CLUBS!$B21,'MP H'!$Z$5:$Z$72)+SUMIF('PO F'!$D$5:$D$72,CLUBS!$B21,'PO F'!$Z$5:$Z$72)+SUMIF('PO H'!$D$5:$D$72,CLUBS!$B21,'PO H'!$Z$5:$Z$72)+SUMIF('PU F'!$D$5:$D$72,CLUBS!$B21,'PU F'!$Z$5:$Z$72)+SUMIF('PU H'!$D$5:$D$72,CLUBS!$B21,'PU H'!$Z$5:$Z$72)+SUMIF('BE F'!$D$5:$D$72,CLUBS!$B21,'BE F'!$Z$5:$Z$72)+SUMIF('BE H'!$D$5:$D$72,CLUBS!$B21,'BE H'!$Z$5:$Z$72)+SUMIF('MI F'!$D$5:$D$72,CLUBS!$B21,'MI F'!$Z$5:$Z$72)+SUMIF('MI H'!$D$5:$D$72,CLUBS!$B21,'MI H'!$Z$5:$Z$72)+SUMIF('CA F'!$D$5:$D$72,CLUBS!$B21,'CA F'!$Z$5:$Z$72)+SUMIF('CA H'!$D$5:$D$72,CLUBS!$B21,'CA H'!$Z$5:$Z$72)+SUMIF('JU F'!$D$5:$D$72,CLUBS!$B21,'JU F'!$Z$5:$Z$72)+SUMIF('JU H'!$D$5:$D$72,CLUBS!$B21,'JU H'!$Z$5:$Z$72)</f>
        <v>0</v>
      </c>
      <c r="Y23" s="26">
        <f>COUNTIFS('MP F'!$D$5:$D$72,CLUBS!$B21,'MP F'!$AA$5:$AA$72,"&gt;0")+COUNTIFS('MP H'!$D$5:$D$72,CLUBS!$B21,'MP H'!$AA$5:$AA$72,"&gt;0")+COUNTIFS('PO F'!$D$5:$D$72,CLUBS!$B21,'PO F'!$AA$5:$AA$72,"&gt;0")+COUNTIFS('PO H'!$D$5:$D$72,CLUBS!$B21,'PO H'!$AA$5:$AA$72,"&gt;0")+COUNTIFS('PU F'!$D$5:$D$72,CLUBS!$B21,'PU F'!$AA$5:$AA$72,"&gt;0")+COUNTIFS('PU H'!$D$5:$D$72,CLUBS!$B21,'PU H'!$AA$5:$AA$72,"&gt;0")+COUNTIFS('BE F'!$D$5:$D$72,CLUBS!$B21,'BE F'!$AA$5:$AA$72,"&gt;0")+COUNTIFS('BE H'!$D$5:$D$72,CLUBS!$B21,'BE H'!$AA$5:$AA$72,"&gt;0")+COUNTIFS('MI F'!$D$5:$D$72,CLUBS!$B21,'MI F'!$AA$5:$AA$72,"&gt;0")+COUNTIFS('MI H'!$D$5:$D$72,CLUBS!$B21,'MI H'!$AA$5:$AA$72,"&gt;0")+COUNTIFS('CA F'!$D$5:$D$72,CLUBS!$B21,'CA F'!$AA$5:$AA$72,"&gt;0")+COUNTIFS('CA H'!$D$5:$D$72,CLUBS!$B21,'CA H'!$AA$5:$AA$72,"&gt;0")+COUNTIFS('JU F'!$D$5:$D$72,CLUBS!$B21,'JU F'!$AA$5:$AA$72,"&gt;0")+COUNTIFS('JU H'!$D$5:$D$72,CLUBS!$B21,'JU H'!$AA$5:$AA$72,"&gt;0")</f>
        <v>0</v>
      </c>
      <c r="Z23" s="26">
        <f>SUMIF('MP F'!$D$5:$D$72,CLUBS!$B21,'MP F'!$AB$5:$AB$72)+SUMIF('MP H'!$D$5:$D$72,CLUBS!$B21,'MP H'!$AB$5:$AB$72)+SUMIF('PO F'!$D$5:$D$72,CLUBS!$B21,'PO F'!$AB$5:$AB$72)+SUMIF('PO H'!$D$5:$D$72,CLUBS!$B21,'PO H'!$AB$5:$AB$72)+SUMIF('PU F'!$D$5:$D$72,CLUBS!$B21,'PU F'!$AB$5:$AB$72)+SUMIF('PU H'!$D$5:$D$72,CLUBS!$B21,'PU H'!$AB$5:$AB$72)+SUMIF('BE F'!$D$5:$D$72,CLUBS!$B21,'BE F'!$AB$5:$AB$72)+SUMIF('BE H'!$D$5:$D$72,CLUBS!$B21,'BE H'!$AB$5:$AB$72)+SUMIF('MI F'!$D$5:$D$72,CLUBS!$B21,'MI F'!$AB$5:$AB$72)+SUMIF('MI H'!$D$5:$D$72,CLUBS!$B21,'MI H'!$AB$5:$AB$72)+SUMIF('CA F'!$D$5:$D$72,CLUBS!$B21,'CA F'!$AB$5:$AB$72)+SUMIF('CA H'!$D$5:$D$72,CLUBS!$B21,'CA H'!$AB$5:$AB$72)+SUMIF('JU F'!$D$5:$D$72,CLUBS!$B21,'JU F'!$AB$5:$AB$72)+SUMIF('JU H'!$D$5:$D$72,CLUBS!$B21,'JU H'!$AB$5:$AB$72)</f>
        <v>0</v>
      </c>
      <c r="AA23" s="26">
        <f>COUNTIFS('MP F'!$D$5:$D$72,CLUBS!$B21,'MP F'!$AC$5:$AC$72,"&gt;0")+COUNTIFS('MP H'!$D$5:$D$72,CLUBS!$B21,'MP H'!$AC$5:$AC$72,"&gt;0")+COUNTIFS('PO F'!$D$5:$D$72,CLUBS!$B21,'PO F'!$AC$5:$AC$72,"&gt;0")+COUNTIFS('PO H'!$D$5:$D$72,CLUBS!$B21,'PO H'!$AC$5:$AC$72,"&gt;0")+COUNTIFS('PU F'!$D$5:$D$72,CLUBS!$B21,'PU F'!$AC$5:$AC$72,"&gt;0")+COUNTIFS('PU H'!$D$5:$D$72,CLUBS!$B21,'PU H'!$AC$5:$AC$72,"&gt;0")+COUNTIFS('BE F'!$D$5:$D$72,CLUBS!$B21,'BE F'!$AC$5:$AC$72,"&gt;0")+COUNTIFS('BE H'!$D$5:$D$72,CLUBS!$B21,'BE H'!$AC$5:$AC$72,"&gt;0")+COUNTIFS('MI F'!$D$5:$D$72,CLUBS!$B21,'MI F'!$AC$5:$AC$72,"&gt;0")+COUNTIFS('MI H'!$D$5:$D$72,CLUBS!$B21,'MI H'!$AC$5:$AC$72,"&gt;0")+COUNTIFS('CA F'!$D$5:$D$72,CLUBS!$B21,'CA F'!$AC$5:$AC$72,"&gt;0")+COUNTIFS('CA H'!$D$5:$D$72,CLUBS!$B21,'CA H'!$AC$5:$AC$72,"&gt;0")+COUNTIFS('JU F'!$D$5:$D$72,CLUBS!$B21,'JU F'!$AC$5:$AC$72,"&gt;0")+COUNTIFS('JU H'!$D$5:$D$72,CLUBS!$B21,'JU H'!$AC$5:$AC$72,"&gt;0")</f>
        <v>0</v>
      </c>
      <c r="AB23" s="26">
        <f>SUMIF('MP F'!$D$5:$D$72,CLUBS!$B21,'MP F'!$AD$5:$AD$72)+SUMIF('MP H'!$D$5:$D$72,CLUBS!$B21,'MP H'!$AD$5:$AD$72)+SUMIF('PO F'!$D$5:$D$72,CLUBS!$B21,'PO F'!$AD$5:$AD$72)+SUMIF('PO H'!$D$5:$D$72,CLUBS!$B21,'PO H'!$AD$5:$AD$72)+SUMIF('PU F'!$D$5:$D$72,CLUBS!$B21,'PU F'!$AD$5:$AD$72)+SUMIF('PU H'!$D$5:$D$72,CLUBS!$B21,'PU H'!$AD$5:$AD$72)+SUMIF('BE F'!$D$5:$D$72,CLUBS!$B21,'BE F'!$AD$5:$AD$72)+SUMIF('BE H'!$D$5:$D$72,CLUBS!$B21,'BE H'!$AD$5:$AD$72)+SUMIF('MI F'!$D$5:$D$72,CLUBS!$B21,'MI F'!$AD$5:$AD$72)+SUMIF('MI H'!$D$5:$D$72,CLUBS!$B21,'MI H'!$AD$5:$AD$72)+SUMIF('CA F'!$D$5:$D$72,CLUBS!$B21,'CA F'!$AD$5:$AD$72)+SUMIF('CA H'!$D$5:$D$72,CLUBS!$B21,'CA H'!$AD$5:$AD$72)+SUMIF('JU F'!$D$5:$D$72,CLUBS!$B21,'JU F'!$AD$5:$AD$72)+SUMIF('JU H'!$D$5:$D$72,CLUBS!$B21,'JU H'!$AD$5:$AD$72)</f>
        <v>0</v>
      </c>
      <c r="AC23" s="26">
        <f>COUNTIFS('MP F'!$D$5:$D$72,CLUBS!$B21,'MP F'!$AE$5:$AE$72,"&gt;0")+COUNTIFS('MP H'!$D$5:$D$72,CLUBS!$B21,'MP H'!$AE$5:$AE$72,"&gt;0")+COUNTIFS('PO F'!$D$5:$D$72,CLUBS!$B21,'PO F'!$AE$5:$AE$72,"&gt;0")+COUNTIFS('PO H'!$D$5:$D$72,CLUBS!$B21,'PO H'!$AE$5:$AE$72,"&gt;0")+COUNTIFS('PU F'!$D$5:$D$72,CLUBS!$B21,'PU F'!$AE$5:$AE$72,"&gt;0")+COUNTIFS('PU H'!$D$5:$D$72,CLUBS!$B21,'PU H'!$AE$5:$AE$72,"&gt;0")+COUNTIFS('BE F'!$D$5:$D$72,CLUBS!$B21,'BE F'!$AE$5:$AE$72,"&gt;0")+COUNTIFS('BE H'!$D$5:$D$72,CLUBS!$B21,'BE H'!$AE$5:$AE$72,"&gt;0")+COUNTIFS('MI F'!$D$5:$D$72,CLUBS!$B21,'MI F'!$AE$5:$AE$72,"&gt;0")+COUNTIFS('MI H'!$D$5:$D$72,CLUBS!$B21,'MI H'!$AE$5:$AE$72,"&gt;0")+COUNTIFS('CA F'!$D$5:$D$72,CLUBS!$B21,'CA F'!$AE$5:$AE$72,"&gt;0")+COUNTIFS('CA H'!$D$5:$D$72,CLUBS!$B21,'CA H'!$AE$5:$AE$72,"&gt;0")+COUNTIFS('JU F'!$D$5:$D$72,CLUBS!$B21,'JU F'!$AE$5:$AE$72,"&gt;0")+COUNTIFS('JU H'!$D$5:$D$72,CLUBS!$B21,'JU H'!$AE$5:$AE$72,"&gt;0")</f>
        <v>0</v>
      </c>
      <c r="AD23" s="26">
        <f>SUMIF('MP F'!$D$5:$D$72,CLUBS!$B21,'MP F'!$AF$5:$AF$72)+SUMIF('MP H'!$D$5:$D$72,CLUBS!$B21,'MP H'!$AF$5:$AF$72)+SUMIF('PO F'!$D$5:$D$72,CLUBS!$B21,'PO F'!$AF$5:$AF$72)+SUMIF('PO H'!$D$5:$D$72,CLUBS!$B21,'PO H'!$AF$5:$AF$72)+SUMIF('PU F'!$D$5:$D$72,CLUBS!$B21,'PU F'!$AF$5:$AF$72)+SUMIF('PU H'!$D$5:$D$72,CLUBS!$B21,'PU H'!$AF$5:$AF$72)+SUMIF('BE F'!$D$5:$D$72,CLUBS!$B21,'BE F'!$AF$5:$AF$72)+SUMIF('BE H'!$D$5:$D$72,CLUBS!$B21,'BE H'!$AF$5:$AF$72)+SUMIF('MI F'!$D$5:$D$72,CLUBS!$B21,'MI F'!$AF$5:$AF$72)+SUMIF('MI H'!$D$5:$D$72,CLUBS!$B21,'MI H'!$AF$5:$AF$72)+SUMIF('CA F'!$D$5:$D$72,CLUBS!$B21,'CA F'!$AF$5:$AF$72)+SUMIF('CA H'!$D$5:$D$72,CLUBS!$B21,'CA H'!$AF$5:$AF$72)+SUMIF('JU F'!$D$5:$D$72,CLUBS!$B21,'JU F'!$AF$5:$AF$72)+SUMIF('JU H'!$D$5:$D$72,CLUBS!$B21,'JU H'!$AF$5:$AF$72)</f>
        <v>0</v>
      </c>
      <c r="AE23" s="26">
        <f>COUNTIFS('MP F'!$D$5:$D$72,CLUBS!$B21,'MP F'!$AG$5:$AG$72,"&gt;0")+COUNTIFS('MP H'!$D$5:$D$72,CLUBS!$B21,'MP H'!$AG$5:$AG$72,"&gt;0")+COUNTIFS('PO F'!$D$5:$D$72,CLUBS!$B21,'PO F'!$AG$5:$AG$72,"&gt;0")+COUNTIFS('PO H'!$D$5:$D$72,CLUBS!$B21,'PO H'!$AG$5:$AG$72,"&gt;0")+COUNTIFS('PU F'!$D$5:$D$72,CLUBS!$B21,'PU F'!$AG$5:$AG$72,"&gt;0")+COUNTIFS('PU H'!$D$5:$D$72,CLUBS!$B21,'PU H'!$AG$5:$AG$72,"&gt;0")+COUNTIFS('BE F'!$D$5:$D$72,CLUBS!$B21,'BE F'!$AG$5:$AG$72,"&gt;0")+COUNTIFS('BE H'!$D$5:$D$72,CLUBS!$B21,'BE H'!$AG$5:$AG$72,"&gt;0")+COUNTIFS('MI F'!$D$5:$D$72,CLUBS!$B21,'MI F'!$AG$5:$AG$72,"&gt;0")+COUNTIFS('MI H'!$D$5:$D$72,CLUBS!$B21,'MI H'!$AG$5:$AG$72,"&gt;0")+COUNTIFS('CA F'!$D$5:$D$72,CLUBS!$B21,'CA F'!$AG$5:$AG$72,"&gt;0")+COUNTIFS('CA H'!$D$5:$D$72,CLUBS!$B21,'CA H'!$AG$5:$AG$72,"&gt;0")+COUNTIFS('JU F'!$D$5:$D$72,CLUBS!$B21,'JU F'!$AG$5:$AG$72,"&gt;0")+COUNTIFS('JU H'!$D$5:$D$72,CLUBS!$B21,'JU H'!$AG$5:$AG$72,"&gt;0")</f>
        <v>0</v>
      </c>
      <c r="AF23" s="26">
        <f>SUMIF('MP F'!$D$5:$D$72,CLUBS!$B21,'MP F'!$AH$5:$AH$72)+SUMIF('MP H'!$D$5:$D$72,CLUBS!$B21,'MP H'!$AH$5:$AH$72)+SUMIF('PO F'!$D$5:$D$72,CLUBS!$B21,'PO F'!$AH$5:$AH$72)+SUMIF('PO H'!$D$5:$D$72,CLUBS!$B21,'PO H'!$AH$5:$AH$72)+SUMIF('PU F'!$D$5:$D$72,CLUBS!$B21,'PU F'!$AH$5:$AH$72)+SUMIF('PU H'!$D$5:$D$72,CLUBS!$B21,'PU H'!$AH$5:$AH$72)+SUMIF('BE F'!$D$5:$D$72,CLUBS!$B21,'BE F'!$AH$5:$AH$72)+SUMIF('BE H'!$D$5:$D$72,CLUBS!$B21,'BE H'!$AH$5:$AH$72)+SUMIF('MI F'!$D$5:$D$72,CLUBS!$B21,'MI F'!$AH$5:$AH$72)+SUMIF('MI H'!$D$5:$D$72,CLUBS!$B21,'MI H'!$AH$5:$AH$72)+SUMIF('CA F'!$D$5:$D$72,CLUBS!$B21,'CA F'!$AH$5:$AH$72)+SUMIF('CA H'!$D$5:$D$72,CLUBS!$B21,'CA H'!$AH$5:$AH$72)+SUMIF('JU F'!$D$5:$D$72,CLUBS!$B21,'JU F'!$AH$5:$AH$72)+SUMIF('JU H'!$D$5:$D$72,CLUBS!$B21,'JU H'!$AH$5:$AH$72)</f>
        <v>0</v>
      </c>
      <c r="AG23" s="16">
        <f t="shared" si="1"/>
        <v>0</v>
      </c>
      <c r="AH23" s="28">
        <f t="shared" si="2"/>
        <v>0</v>
      </c>
      <c r="AI23" s="29">
        <f t="shared" si="3"/>
        <v>0</v>
      </c>
      <c r="AJ23" s="14">
        <f>COUNTIF('Licenciés Jeunes 2023'!F:F,CLUBS!B21)</f>
        <v>0</v>
      </c>
      <c r="AK23" s="27">
        <f t="shared" si="4"/>
        <v>0</v>
      </c>
    </row>
    <row r="24" spans="1:37" ht="13.5">
      <c r="A24" s="34">
        <f t="shared" si="0"/>
        <v>16</v>
      </c>
      <c r="B24" s="62" t="s">
        <v>1149</v>
      </c>
      <c r="C24" s="14">
        <f>COUNTIFS('MP F'!$D$5:$D$72,CLUBS!$B24,'MP F'!$E$5:$E$72,"&gt;0")+COUNTIFS('MP H'!$D$5:$D$72,CLUBS!$B24,'MP H'!$E$5:$E$72,"&gt;0")+COUNTIFS('PO F'!$D$5:$D$72,CLUBS!$B24,'PO F'!$E$5:$E$72,"&gt;0")+COUNTIFS('PO H'!$D$5:$D$72,CLUBS!$B24,'PO H'!$E$5:$E$72,"&gt;0")+COUNTIFS('PU F'!$D$5:$D$72,CLUBS!$B24,'PU F'!$E$5:$E$72,"&gt;0")+COUNTIFS('PU H'!$D$5:$D$72,CLUBS!$B24,'PU H'!$E$5:$E$72,"&gt;0")+COUNTIFS('BE F'!$D$5:$D$72,CLUBS!$B24,'BE F'!$E$5:$E$72,"&gt;0")+COUNTIFS('BE H'!$D$5:$D$72,CLUBS!$B24,'BE H'!$E$5:$E$72,"&gt;0")+COUNTIFS('MI F'!$D$5:$D$72,CLUBS!$B24,'MI F'!$E$5:$E$72,"&gt;0")+COUNTIFS('MI H'!$D$5:$D$72,CLUBS!$B24,'MI H'!$E$5:$E$72,"&gt;0")+COUNTIFS('CA F'!$D$5:$D$72,CLUBS!$B24,'CA F'!$E$5:$E$72,"&gt;0")+COUNTIFS('CA H'!$D$5:$D$72,CLUBS!$B24,'CA H'!$E$5:$E$72,"&gt;0")+COUNTIFS('JU F'!$D$5:$D$72,CLUBS!$B24,'JU F'!$E$5:$E$72,"&gt;0")+COUNTIFS('JU H'!$D$5:$D$72,CLUBS!$B24,'JU H'!$E$5:$E$72,"&gt;0")</f>
        <v>0</v>
      </c>
      <c r="D24" s="27">
        <f>SUMIF('MP F'!$D$5:$D$72,CLUBS!$B24,'MP F'!$F$5:$F$72)+SUMIF('MP H'!$D$5:$D$72,CLUBS!$B24,'MP H'!$F$5:$F$72)+SUMIF('PO F'!$D$5:$D$72,CLUBS!$B24,'PO F'!$F$5:$F$72)+SUMIF('PO H'!$D$5:$D$72,CLUBS!$B24,'PO H'!$F$5:$F$72)+SUMIF('PU F'!$D$5:$D$72,CLUBS!$B24,'PU F'!$F$5:$F$72)+SUMIF('PU H'!$D$5:$D$72,CLUBS!$B24,'PU H'!$F$5:$F$72)+SUMIF('BE F'!$D$5:$D$72,CLUBS!$B24,'BE F'!$F$5:$F$72)+SUMIF('BE H'!$D$5:$D$72,CLUBS!$B24,'BE H'!$F$5:$F$72)+SUMIF('MI F'!$D$5:$D$72,CLUBS!$B24,'MI F'!$F$5:$F$72)+SUMIF('MI H'!$D$5:$D$72,CLUBS!$B24,'MI H'!$F$5:$F$72)+SUMIF('CA F'!$D$5:$D$72,CLUBS!$B24,'CA F'!$F$5:$F$72)+SUMIF('CA H'!$D$5:$D$72,CLUBS!$B24,'CA H'!$F$5:$F$72)+SUMIF('JU F'!$D$5:$D$72,CLUBS!$B24,'JU F'!$F$5:$F$72)+SUMIF('JU H'!$D$5:$D$72,CLUBS!$B24,'JU H'!$F$5:$F$72)</f>
        <v>0</v>
      </c>
      <c r="E24" s="38">
        <f>COUNTIFS('MP F'!$D$5:$D$72,CLUBS!$B24,'MP F'!$G$5:$G$72,"&gt;0")+COUNTIFS('MP H'!$D$5:$D$72,CLUBS!$B24,'MP H'!$G$5:$G$72,"&gt;0")+COUNTIFS('PO F'!$D$5:$D$72,CLUBS!$B24,'PO F'!$G$5:$G$72,"&gt;0")+COUNTIFS('PO H'!$D$5:$D$72,CLUBS!$B24,'PO H'!$G$5:$G$72,"&gt;0")+COUNTIFS('PU F'!$D$5:$D$72,CLUBS!$B24,'PU F'!$G$5:$G$72,"&gt;0")+COUNTIFS('PU H'!$D$5:$D$72,CLUBS!$B24,'PU H'!$G$5:$G$72,"&gt;0")+COUNTIFS('BE F'!$D$5:$D$72,CLUBS!$B24,'BE F'!$G$5:$G$72,"&gt;0")+COUNTIFS('BE H'!$D$5:$D$72,CLUBS!$B24,'BE H'!$G$5:$G$72,"&gt;0")+COUNTIFS('MI F'!$D$5:$D$72,CLUBS!$B24,'MI F'!$G$5:$G$72,"&gt;0")+COUNTIFS('MI H'!$D$5:$D$72,CLUBS!$B24,'MI H'!$G$5:$G$72,"&gt;0")+COUNTIFS('CA F'!$D$5:$D$72,CLUBS!$B24,'CA F'!$G$5:$G$72,"&gt;0")+COUNTIFS('CA H'!$D$5:$D$72,CLUBS!$B24,'CA H'!$G$5:$G$72,"&gt;0")+COUNTIFS('JU F'!$D$5:$D$72,CLUBS!$B24,'JU F'!$G$5:$G$72,"&gt;0")+COUNTIFS('JU H'!$D$5:$D$72,CLUBS!$B24,'JU H'!$G$5:$G$72,"&gt;0")</f>
        <v>0</v>
      </c>
      <c r="F24" s="58">
        <f>SUMIF('MP F'!$D$5:$D$72,CLUBS!$B24,'MP F'!$H$5:$H$72)+SUMIF('MP H'!$D$5:$D$72,CLUBS!$B24,'MP H'!$H$5:$H$72)+SUMIF('PO F'!$D$5:$D$72,CLUBS!$B24,'PO F'!$H$5:$H$72)+SUMIF('PO H'!$D$5:$D$72,CLUBS!$B24,'PO H'!$H$5:$H$72)+SUMIF('PU F'!$D$5:$D$72,CLUBS!$B24,'PU F'!$H$5:$H$72)+SUMIF('PU H'!$D$5:$D$72,CLUBS!$B24,'PU H'!$H$5:$H$72)+SUMIF('BE F'!$D$5:$D$72,CLUBS!$B24,'BE F'!$H$5:$H$72)+SUMIF('BE H'!$D$5:$D$72,CLUBS!$B24,'BE H'!$H$5:$H$72)+SUMIF('MI F'!$D$5:$D$72,CLUBS!$B24,'MI F'!$H$5:$H$72)+SUMIF('MI H'!$D$5:$D$72,CLUBS!$B24,'MI H'!$H$5:$H$72)+SUMIF('CA F'!$D$5:$D$72,CLUBS!$B24,'CA F'!$H$5:$H$72)+SUMIF('CA H'!$D$5:$D$72,CLUBS!$B24,'CA H'!$H$5:$H$72)+SUMIF('JU F'!$D$5:$D$72,CLUBS!$B24,'JU F'!$H$5:$H$72)+SUMIF('JU H'!$D$5:$D$72,CLUBS!$B24,'JU H'!$H$5:$H$72)</f>
        <v>0</v>
      </c>
      <c r="G24" s="14">
        <f>COUNTIFS('MP F'!$D$5:$D$72,CLUBS!$B24,'MP F'!$I$5:$I$72,"&gt;0")+COUNTIFS('MP H'!$D$5:$D$72,CLUBS!$B24,'MP H'!$I$5:$I$72,"&gt;0")+COUNTIFS('PO F'!$D$5:$D$72,CLUBS!$B24,'PO F'!$I$5:$I$72,"&gt;0")+COUNTIFS('PO H'!$D$5:$D$72,CLUBS!$B24,'PO H'!$I$5:$I$72,"&gt;0")+COUNTIFS('PU F'!$D$5:$D$72,CLUBS!$B24,'PU F'!$I$5:$I$72,"&gt;0")+COUNTIFS('PU H'!$D$5:$D$72,CLUBS!$B24,'PU H'!$I$5:$I$72,"&gt;0")+COUNTIFS('BE F'!$D$5:$D$72,CLUBS!$B24,'BE F'!$I$5:$I$72,"&gt;0")+COUNTIFS('BE H'!$D$5:$D$72,CLUBS!$B24,'BE H'!$I$5:$I$72,"&gt;0")+COUNTIFS('MI F'!$D$5:$D$72,CLUBS!$B24,'MI F'!$I$5:$I$72,"&gt;0")+COUNTIFS('MI H'!$D$5:$D$72,CLUBS!$B24,'MI H'!$I$5:$I$72,"&gt;0")+COUNTIFS('CA F'!$D$5:$D$72,CLUBS!$B24,'CA F'!$I$5:$I$72,"&gt;0")+COUNTIFS('CA H'!$D$5:$D$72,CLUBS!$B24,'CA H'!$I$5:$I$72,"&gt;0")+COUNTIFS('JU F'!$D$5:$D$72,CLUBS!$B24,'JU F'!$I$5:$I$72,"&gt;0")+COUNTIFS('JU H'!$D$5:$D$72,CLUBS!$B24,'JU H'!$I$5:$I$72,"&gt;0")</f>
        <v>0</v>
      </c>
      <c r="H24" s="26">
        <f>SUMIF('MP F'!$D$5:$D$72,CLUBS!$B24,'MP F'!$J$5:$J$72)+SUMIF('MP H'!$D$5:$D$72,CLUBS!$B24,'MP H'!$J$5:$J$72)+SUMIF('PO F'!$D$5:$D$72,CLUBS!$B24,'PO F'!$J$5:$J$72)+SUMIF('PO H'!$D$5:$D$72,CLUBS!$B24,'PO H'!$J$5:$J$72)+SUMIF('PU F'!$D$5:$D$72,CLUBS!$B24,'PU F'!$J$5:$J$72)+SUMIF('PU H'!$D$5:$D$72,CLUBS!$B24,'PU H'!$J$5:$J$72)+SUMIF('BE F'!$D$5:$D$72,CLUBS!$B24,'BE F'!$J$5:$J$72)+SUMIF('BE H'!$D$5:$D$72,CLUBS!$B24,'BE H'!$J$5:$J$72)+SUMIF('MI F'!$D$5:$D$72,CLUBS!$B24,'MI F'!$J$5:$J$72)+SUMIF('MI H'!$D$5:$D$72,CLUBS!$B24,'MI H'!$J$5:$J$72)+SUMIF('CA F'!$D$5:$D$72,CLUBS!$B24,'CA F'!$J$5:$J$72)+SUMIF('CA H'!$D$5:$D$72,CLUBS!$B24,'CA H'!$J$5:$J$72)+SUMIF('JU F'!$D$5:$D$72,CLUBS!$B24,'JU F'!$J$5:$J$72)+SUMIF('JU H'!$D$5:$D$72,CLUBS!$B24,'JU H'!$J$5:$J$72)</f>
        <v>0</v>
      </c>
      <c r="I24" s="38">
        <f>COUNTIFS('MP F'!$D$5:$D$72,CLUBS!$B24,'MP F'!$K$5:$K$72,"&gt;0")+COUNTIFS('MP H'!$D$5:$D$72,CLUBS!$B24,'MP H'!$K$5:$K$72,"&gt;0")+COUNTIFS('PO F'!$D$5:$D$72,CLUBS!$B24,'PO F'!$K$5:$K$72,"&gt;0")+COUNTIFS('PO H'!$D$5:$D$72,CLUBS!$B24,'PO H'!$K$5:$K$72,"&gt;0")+COUNTIFS('PU F'!$D$5:$D$72,CLUBS!$B24,'PU F'!$K$5:$K$72,"&gt;0")+COUNTIFS('PU H'!$D$5:$D$72,CLUBS!$B24,'PU H'!$K$5:$K$72,"&gt;0")+COUNTIFS('BE F'!$D$5:$D$72,CLUBS!$B24,'BE F'!$K$5:$K$72,"&gt;0")+COUNTIFS('BE H'!$D$5:$D$72,CLUBS!$B24,'BE H'!$K$5:$K$72,"&gt;0")+COUNTIFS('MI F'!$D$5:$D$72,CLUBS!$B24,'MI F'!$K$5:$K$72,"&gt;0")+COUNTIFS('MI H'!$D$5:$D$72,CLUBS!$B24,'MI H'!$K$5:$K$72,"&gt;0")+COUNTIFS('CA F'!$D$5:$D$72,CLUBS!$B24,'CA F'!$K$5:$K$72,"&gt;0")+COUNTIFS('CA H'!$D$5:$D$72,CLUBS!$B24,'CA H'!$K$5:$K$72,"&gt;0")+COUNTIFS('JU F'!$D$5:$D$72,CLUBS!$B24,'JU F'!$K$5:$K$72,"&gt;0")+COUNTIFS('JU H'!$D$5:$D$72,CLUBS!$B24,'JU H'!$K$5:$K$72,"&gt;0")</f>
        <v>0</v>
      </c>
      <c r="J24" s="38">
        <f>SUMIF('MP F'!$D$5:$D$72,CLUBS!$B24,'MP F'!$L$5:$L$72)+SUMIF('MP H'!$D$5:$D$72,CLUBS!$B24,'MP H'!$L$5:$L$72)+SUMIF('PO F'!$D$5:$D$72,CLUBS!$B24,'PO F'!$L$5:$L$72)+SUMIF('PO H'!$D$5:$D$72,CLUBS!$B24,'PO H'!$L$5:$L$72)+SUMIF('PU F'!$D$5:$D$72,CLUBS!$B24,'PU F'!$L$5:$L$72)+SUMIF('PU H'!$D$5:$D$72,CLUBS!$B24,'PU H'!$L$5:$L$72)+SUMIF('BE F'!$D$5:$D$72,CLUBS!$B24,'BE F'!$L$5:$L$72)+SUMIF('BE H'!$D$5:$D$72,CLUBS!$B24,'BE H'!$L$5:$L$72)+SUMIF('MI F'!$D$5:$D$72,CLUBS!$B24,'MI F'!$L$5:$L$72)+SUMIF('MI H'!$D$5:$D$72,CLUBS!$B24,'MI H'!$L$5:$L$72)+SUMIF('CA F'!$D$5:$D$72,CLUBS!$B24,'CA F'!$L$5:$L$72)+SUMIF('CA H'!$D$5:$D$72,CLUBS!$B24,'CA H'!$L$5:$L$72)+SUMIF('JU F'!$D$5:$D$72,CLUBS!$B24,'JU F'!$L$5:$L$72)+SUMIF('JU H'!$D$5:$D$72,CLUBS!$B24,'JU H'!$L$5:$L$72)</f>
        <v>0</v>
      </c>
      <c r="K24" s="26">
        <f>COUNTIFS('MP F'!$D$5:$D$72,CLUBS!$B24,'MP F'!$M$5:$M$72,"&gt;0")+COUNTIFS('MP H'!$D$5:$D$72,CLUBS!$B24,'MP H'!$M$5:$M$72,"&gt;0")+COUNTIFS('PO F'!$D$5:$D$72,CLUBS!$B24,'PO F'!$M$5:$M$72,"&gt;0")+COUNTIFS('PO H'!$D$5:$D$72,CLUBS!$B24,'PO H'!$M$5:$M$72,"&gt;0")+COUNTIFS('PU F'!$D$5:$D$72,CLUBS!$B24,'PU F'!$M$5:$M$72,"&gt;0")+COUNTIFS('PU H'!$D$5:$D$72,CLUBS!$B24,'PU H'!$M$5:$M$72,"&gt;0")+COUNTIFS('BE F'!$D$5:$D$72,CLUBS!$B24,'BE F'!$M$5:$M$72,"&gt;0")+COUNTIFS('BE H'!$D$5:$D$72,CLUBS!$B24,'BE H'!$M$5:$M$72,"&gt;0")+COUNTIFS('MI F'!$D$5:$D$72,CLUBS!$B24,'MI F'!$M$5:$M$72,"&gt;0")+COUNTIFS('MI H'!$D$5:$D$72,CLUBS!$B24,'MI H'!$M$5:$M$72,"&gt;0")+COUNTIFS('CA F'!$D$5:$D$72,CLUBS!$B24,'CA F'!$M$5:$M$72,"&gt;0")+COUNTIFS('CA H'!$D$5:$D$72,CLUBS!$B24,'CA H'!$M$5:$M$72,"&gt;0")+COUNTIFS('JU F'!$D$5:$D$72,CLUBS!$B24,'JU F'!$M$5:$M$72,"&gt;0")+COUNTIFS('JU H'!$D$5:$D$72,CLUBS!$B24,'JU H'!$M$5:$M$72,"&gt;0")</f>
        <v>0</v>
      </c>
      <c r="L24" s="26">
        <f>SUMIF('MP F'!$D$5:$D$72,CLUBS!$B24,'MP F'!$N$5:$N$72)+SUMIF('MP H'!$D$5:$D$72,CLUBS!$B24,'MP H'!$N$5:$N$72)+SUMIF('PO F'!$D$5:$D$72,CLUBS!$B24,'PO F'!$N$5:$N$72)+SUMIF('PO H'!$D$5:$D$72,CLUBS!$B24,'PO H'!$N$5:$N$72)+SUMIF('PU F'!$D$5:$D$72,CLUBS!$B24,'PU F'!$N$5:$N$72)+SUMIF('PU H'!$D$5:$D$72,CLUBS!$B24,'PU H'!$N$5:$N$72)+SUMIF('BE F'!$D$5:$D$72,CLUBS!$B24,'BE F'!$N$5:$N$72)+SUMIF('BE H'!$D$5:$D$72,CLUBS!$B24,'BE H'!$N$5:$N$72)+SUMIF('MI F'!$D$5:$D$72,CLUBS!$B24,'MI F'!$N$5:$N$72)+SUMIF('MI H'!$D$5:$D$72,CLUBS!$B24,'MI H'!$N$5:$N$72)+SUMIF('CA F'!$D$5:$D$72,CLUBS!$B24,'CA F'!$N$5:$N$72)+SUMIF('CA H'!$D$5:$D$72,CLUBS!$B24,'CA H'!$N$5:$N$72)+SUMIF('JU F'!$D$5:$D$72,CLUBS!$B24,'JU F'!$N$5:$N$72)+SUMIF('JU H'!$D$5:$D$72,CLUBS!$B24,'JU H'!$N$5:$N$72)</f>
        <v>0</v>
      </c>
      <c r="M24" s="26">
        <f>COUNTIFS('MP F'!$D$5:$D$72,CLUBS!$B24,'MP F'!$O$5:$O$72,"&gt;0")+COUNTIFS('MP H'!$D$5:$D$72,CLUBS!$B24,'MP H'!$O$5:$O$72,"&gt;0")+COUNTIFS('PO F'!$D$5:$D$72,CLUBS!$B24,'PO F'!$O$5:$O$72,"&gt;0")+COUNTIFS('PO H'!$D$5:$D$72,CLUBS!$B24,'PO H'!$O$5:$O$72,"&gt;0")+COUNTIFS('PU F'!$D$5:$D$72,CLUBS!$B24,'PU F'!$O$5:$O$72,"&gt;0")+COUNTIFS('PU H'!$D$5:$D$72,CLUBS!$B24,'PU H'!$O$5:$O$72,"&gt;0")+COUNTIFS('BE F'!$D$5:$D$72,CLUBS!$B24,'BE F'!$O$5:$O$72,"&gt;0")+COUNTIFS('BE H'!$D$5:$D$72,CLUBS!$B24,'BE H'!$O$5:$O$72,"&gt;0")+COUNTIFS('MI F'!$D$5:$D$72,CLUBS!$B24,'MI F'!$O$5:$O$72,"&gt;0")+COUNTIFS('MI H'!$D$5:$D$72,CLUBS!$B24,'MI H'!$O$5:$O$72,"&gt;0")+COUNTIFS('CA F'!$D$5:$D$72,CLUBS!$B24,'CA F'!$O$5:$O$72,"&gt;0")+COUNTIFS('CA H'!$D$5:$D$72,CLUBS!$B24,'CA H'!$O$5:$O$72,"&gt;0")+COUNTIFS('JU F'!$D$5:$D$72,CLUBS!$B24,'JU F'!$O$5:$O$72,"&gt;0")+COUNTIFS('JU H'!$D$5:$D$72,CLUBS!$B24,'JU H'!$O$5:$O$72,"&gt;0")</f>
        <v>0</v>
      </c>
      <c r="N24" s="26">
        <f>SUMIF('MP F'!$D$5:$D$72,CLUBS!$B24,'MP F'!$P$5:$P$72)+SUMIF('MP H'!$D$5:$D$72,CLUBS!$B24,'MP H'!$P$5:$P$72)+SUMIF('PO F'!$D$5:$D$72,CLUBS!$B24,'PO F'!$P$5:$P$72)+SUMIF('PO H'!$D$5:$D$72,CLUBS!$B24,'PO H'!$P$5:$P$72)+SUMIF('PU F'!$D$5:$D$72,CLUBS!$B24,'PU F'!$P$5:$P$72)+SUMIF('PU H'!$D$5:$D$72,CLUBS!$B24,'PU H'!$P$5:$P$72)+SUMIF('BE F'!$D$5:$D$72,CLUBS!$B24,'BE F'!$P$5:$P$72)+SUMIF('BE H'!$D$5:$D$72,CLUBS!$B24,'BE H'!$P$5:$P$72)+SUMIF('MI F'!$D$5:$D$72,CLUBS!$B24,'MI F'!$P$5:$P$72)+SUMIF('MI H'!$D$5:$D$72,CLUBS!$B24,'MI H'!$P$5:$P$72)+SUMIF('CA F'!$D$5:$D$72,CLUBS!$B24,'CA F'!$P$5:$P$72)+SUMIF('CA H'!$D$5:$D$72,CLUBS!$B24,'CA H'!$P$5:$P$72)+SUMIF('JU F'!$D$5:$D$72,CLUBS!$B24,'JU F'!$P$5:$P$72)+SUMIF('JU H'!$D$5:$D$72,CLUBS!$B24,'JU H'!$P$5:$P$72)</f>
        <v>0</v>
      </c>
      <c r="O24" s="26">
        <f>COUNTIFS('MP F'!$D$5:$D$72,CLUBS!$B24,'MP F'!$Q$5:$Q$72,"&gt;0")+COUNTIFS('MP H'!$D$5:$D$72,CLUBS!$B24,'MP H'!$Q$5:$Q$72,"&gt;0")+COUNTIFS('PO F'!$D$5:$D$72,CLUBS!$B24,'PO F'!$Q$5:$Q$72,"&gt;0")+COUNTIFS('PO H'!$D$5:$D$72,CLUBS!$B24,'PO H'!$Q$5:$Q$72,"&gt;0")+COUNTIFS('PU F'!$D$5:$D$72,CLUBS!$B24,'PU F'!$Q$5:$Q$72,"&gt;0")+COUNTIFS('PU H'!$D$5:$D$72,CLUBS!$B24,'PU H'!$Q$5:$Q$72,"&gt;0")+COUNTIFS('BE F'!$D$5:$D$72,CLUBS!$B24,'BE F'!$Q$5:$Q$72,"&gt;0")+COUNTIFS('BE H'!$D$5:$D$72,CLUBS!$B24,'BE H'!$Q$5:$Q$72,"&gt;0")+COUNTIFS('MI F'!$D$5:$D$72,CLUBS!$B24,'MI F'!$Q$5:$Q$72,"&gt;0")+COUNTIFS('MI H'!$D$5:$D$72,CLUBS!$B24,'MI H'!$Q$5:$Q$72,"&gt;0")+COUNTIFS('CA F'!$D$5:$D$72,CLUBS!$B24,'CA F'!$Q$5:$Q$72,"&gt;0")+COUNTIFS('CA H'!$D$5:$D$72,CLUBS!$B24,'CA H'!$Q$5:$Q$72,"&gt;0")+COUNTIFS('JU F'!$D$5:$D$72,CLUBS!$B24,'JU F'!$Q$5:$Q$72,"&gt;0")+COUNTIFS('JU H'!$D$5:$D$72,CLUBS!$B24,'JU H'!$Q$5:$Q$72,"&gt;0")</f>
        <v>0</v>
      </c>
      <c r="P24" s="26">
        <f>SUMIF('MP F'!$D$5:$D$72,CLUBS!$B24,'MP F'!$R$5:$R$72)+SUMIF('MP H'!$D$5:$D$72,CLUBS!$B24,'MP H'!$R$5:$R$72)+SUMIF('PO F'!$D$5:$D$72,CLUBS!$B24,'PO F'!$R$5:$R$72)+SUMIF('PO H'!$D$5:$D$72,CLUBS!$B24,'PO H'!$R$5:$R$72)+SUMIF('PU F'!$D$5:$D$72,CLUBS!$B24,'PU F'!$R$5:$R$72)+SUMIF('PU H'!$D$5:$D$72,CLUBS!$B24,'PU H'!$R$5:$R$72)+SUMIF('BE F'!$D$5:$D$72,CLUBS!$B24,'BE F'!$R$5:$R$72)+SUMIF('BE H'!$D$5:$D$72,CLUBS!$B24,'BE H'!$R$5:$R$72)+SUMIF('MI F'!$D$5:$D$72,CLUBS!$B24,'MI F'!$R$5:$R$72)+SUMIF('MI H'!$D$5:$D$72,CLUBS!$B24,'MI H'!$R$5:$R$72)+SUMIF('CA F'!$D$5:$D$72,CLUBS!$B24,'CA F'!$R$5:$R$72)+SUMIF('CA H'!$D$5:$D$72,CLUBS!$B24,'CA H'!$R$5:$R$72)+SUMIF('JU F'!$D$5:$D$72,CLUBS!$B24,'JU F'!$R$5:$R$72)+SUMIF('JU H'!$D$5:$D$72,CLUBS!$B24,'JU H'!$R$5:$R$72)</f>
        <v>0</v>
      </c>
      <c r="Q24" s="26">
        <f>COUNTIFS('MP F'!$D$5:$D$72,CLUBS!$B24,'MP F'!$S$5:$S$72,"&gt;0")+COUNTIFS('MP H'!$D$5:$D$72,CLUBS!$B24,'MP H'!$S$5:$S$72,"&gt;0")+COUNTIFS('PO F'!$D$5:$D$72,CLUBS!$B24,'PO F'!$S$5:$S$72,"&gt;0")+COUNTIFS('PO H'!$D$5:$D$72,CLUBS!$B24,'PO H'!$S$5:$S$72,"&gt;0")+COUNTIFS('PU F'!$D$5:$D$72,CLUBS!$B24,'PU F'!$S$5:$S$72,"&gt;0")+COUNTIFS('PU H'!$D$5:$D$72,CLUBS!$B24,'PU H'!$S$5:$S$72,"&gt;0")+COUNTIFS('BE F'!$D$5:$D$72,CLUBS!$B24,'BE F'!$S$5:$S$72,"&gt;0")+COUNTIFS('BE H'!$D$5:$D$72,CLUBS!$B24,'BE H'!$S$5:$S$72,"&gt;0")+COUNTIFS('MI F'!$D$5:$D$72,CLUBS!$B24,'MI F'!$S$5:$S$72,"&gt;0")+COUNTIFS('MI H'!$D$5:$D$72,CLUBS!$B24,'MI H'!$S$5:$S$72,"&gt;0")+COUNTIFS('CA F'!$D$5:$D$72,CLUBS!$B24,'CA F'!$S$5:$S$72,"&gt;0")+COUNTIFS('CA H'!$D$5:$D$72,CLUBS!$B24,'CA H'!$S$5:$S$72,"&gt;0")+COUNTIFS('JU F'!$D$5:$D$72,CLUBS!$B24,'JU F'!$S$5:$S$72,"&gt;0")+COUNTIFS('JU H'!$D$5:$D$72,CLUBS!$B24,'JU H'!$S$5:$S$72,"&gt;0")</f>
        <v>0</v>
      </c>
      <c r="R24" s="26">
        <f>SUMIF('MP F'!$D$5:$D$72,CLUBS!$B24,'MP F'!$T$5:$T$72)+SUMIF('MP H'!$D$5:$D$72,CLUBS!$B24,'MP H'!$T$5:$T$72)+SUMIF('PO F'!$D$5:$D$72,CLUBS!$B24,'PO F'!$T$5:$T$72)+SUMIF('PO H'!$D$5:$D$72,CLUBS!$B24,'PO H'!$T$5:$T$72)+SUMIF('PU F'!$D$5:$D$72,CLUBS!$B24,'PU F'!$T$5:$T$72)+SUMIF('PU H'!$D$5:$D$72,CLUBS!$B24,'PU H'!$T$5:$T$72)+SUMIF('BE F'!$D$5:$D$72,CLUBS!$B24,'BE F'!$T$5:$T$72)+SUMIF('BE H'!$D$5:$D$72,CLUBS!$B24,'BE H'!$T$5:$T$72)+SUMIF('MI F'!$D$5:$D$72,CLUBS!$B24,'MI F'!$T$5:$T$72)+SUMIF('MI H'!$D$5:$D$72,CLUBS!$B24,'MI H'!$T$5:$T$72)+SUMIF('CA F'!$D$5:$D$72,CLUBS!$B24,'CA F'!$T$5:$T$72)+SUMIF('CA H'!$D$5:$D$72,CLUBS!$B24,'CA H'!$T$5:$T$72)+SUMIF('JU F'!$D$5:$D$72,CLUBS!$B24,'JU F'!$T$5:$T$72)+SUMIF('JU H'!$D$5:$D$72,CLUBS!$B24,'JU H'!$T$5:$T$72)</f>
        <v>0</v>
      </c>
      <c r="S24" s="26">
        <f>COUNTIFS('MP F'!$D$5:$D$72,CLUBS!$B24,'MP F'!$U$5:$U$72,"&gt;0")+COUNTIFS('MP H'!$D$5:$D$72,CLUBS!$B24,'MP H'!$U$5:$U$72,"&gt;0")+COUNTIFS('PO F'!$D$5:$D$72,CLUBS!$B24,'PO F'!$U$5:$U$72,"&gt;0")+COUNTIFS('PO H'!$D$5:$D$72,CLUBS!$B24,'PO H'!$U$5:$U$72,"&gt;0")+COUNTIFS('PU F'!$D$5:$D$72,CLUBS!$B24,'PU F'!$U$5:$U$72,"&gt;0")+COUNTIFS('PU H'!$D$5:$D$72,CLUBS!$B24,'PU H'!$U$5:$U$72,"&gt;0")+COUNTIFS('BE F'!$D$5:$D$72,CLUBS!$B24,'BE F'!$U$5:$U$72,"&gt;0")+COUNTIFS('BE H'!$D$5:$D$72,CLUBS!$B24,'BE H'!$U$5:$U$72,"&gt;0")+COUNTIFS('MI F'!$D$5:$D$72,CLUBS!$B24,'MI F'!$U$5:$U$72,"&gt;0")+COUNTIFS('MI H'!$D$5:$D$72,CLUBS!$B24,'MI H'!$U$5:$U$72,"&gt;0")+COUNTIFS('CA F'!$D$5:$D$72,CLUBS!$B24,'CA F'!$U$5:$U$72,"&gt;0")+COUNTIFS('CA H'!$D$5:$D$72,CLUBS!$B24,'CA H'!$U$5:$U$72,"&gt;0")+COUNTIFS('JU F'!$D$5:$D$72,CLUBS!$B24,'JU F'!$U$5:$U$72,"&gt;0")+COUNTIFS('JU H'!$D$5:$D$72,CLUBS!$B24,'JU H'!$U$5:$U$72,"&gt;0")</f>
        <v>0</v>
      </c>
      <c r="T24" s="26">
        <f>SUMIF('MP F'!$D$5:$D$72,CLUBS!$B24,'MP F'!$V$5:$V$72)+SUMIF('MP H'!$D$5:$D$72,CLUBS!$B24,'MP H'!$V$5:$V$72)+SUMIF('PO F'!$D$5:$D$72,CLUBS!$B24,'PO F'!$V$5:$V$72)+SUMIF('PO H'!$D$5:$D$72,CLUBS!$B24,'PO H'!$V$5:$V$72)+SUMIF('PU F'!$D$5:$D$72,CLUBS!$B24,'PU F'!$V$5:$V$72)+SUMIF('PU H'!$D$5:$D$72,CLUBS!$B24,'PU H'!$V$5:$V$72)+SUMIF('BE F'!$D$5:$D$72,CLUBS!$B24,'BE F'!$V$5:$V$72)+SUMIF('BE H'!$D$5:$D$72,CLUBS!$B24,'BE H'!$V$5:$V$72)+SUMIF('MI F'!$D$5:$D$72,CLUBS!$B24,'MI F'!$V$5:$V$72)+SUMIF('MI H'!$D$5:$D$72,CLUBS!$B24,'MI H'!$V$5:$V$72)+SUMIF('CA F'!$D$5:$D$72,CLUBS!$B24,'CA F'!$V$5:$V$72)+SUMIF('CA H'!$D$5:$D$72,CLUBS!$B24,'CA H'!$V$5:$V$72)+SUMIF('JU F'!$D$5:$D$72,CLUBS!$B24,'JU F'!$V$5:$V$72)+SUMIF('JU H'!$D$5:$D$72,CLUBS!$B24,'JU H'!$V$5:$V$72)</f>
        <v>0</v>
      </c>
      <c r="U24" s="26">
        <f>COUNTIFS('MP F'!$D$5:$D$72,CLUBS!$B24,'MP F'!$W$5:$W$72,"&gt;0")+COUNTIFS('MP H'!$D$5:$D$72,CLUBS!$B24,'MP H'!$W$5:$W$72,"&gt;0")+COUNTIFS('PO F'!$D$5:$D$72,CLUBS!$B24,'PO F'!$W$5:$W$72,"&gt;0")+COUNTIFS('PO H'!$D$5:$D$72,CLUBS!$B24,'PO H'!$W$5:$W$72,"&gt;0")+COUNTIFS('PU F'!$D$5:$D$72,CLUBS!$B24,'PU F'!$W$5:$W$72,"&gt;0")+COUNTIFS('PU H'!$D$5:$D$72,CLUBS!$B24,'PU H'!$W$5:$W$72,"&gt;0")+COUNTIFS('BE F'!$D$5:$D$72,CLUBS!$B24,'BE F'!$W$5:$W$72,"&gt;0")+COUNTIFS('BE H'!$D$5:$D$72,CLUBS!$B24,'BE H'!$W$5:$W$72,"&gt;0")+COUNTIFS('MI F'!$D$5:$D$72,CLUBS!$B24,'MI F'!$W$5:$W$72,"&gt;0")+COUNTIFS('MI H'!$D$5:$D$72,CLUBS!$B24,'MI H'!$W$5:$W$72,"&gt;0")+COUNTIFS('CA F'!$D$5:$D$72,CLUBS!$B24,'CA F'!$W$5:$W$72,"&gt;0")+COUNTIFS('CA H'!$D$5:$D$72,CLUBS!$B24,'CA H'!$W$5:$W$72,"&gt;0")+COUNTIFS('JU F'!$D$5:$D$72,CLUBS!$B24,'JU F'!$W$5:$W$72,"&gt;0")+COUNTIFS('JU H'!$D$5:$D$72,CLUBS!$B24,'JU H'!$W$5:$W$72,"&gt;0")</f>
        <v>0</v>
      </c>
      <c r="V24" s="26">
        <f>SUMIF('MP F'!$D$5:$D$72,CLUBS!$B24,'MP F'!$X$5:$X$72)+SUMIF('MP H'!$D$5:$D$72,CLUBS!$B24,'MP H'!$X$5:$X$72)+SUMIF('PO F'!$D$5:$D$72,CLUBS!$B24,'PO F'!$X$5:$X$72)+SUMIF('PO H'!$D$5:$D$72,CLUBS!$B24,'PO H'!$X$5:$X$72)+SUMIF('PU F'!$D$5:$D$72,CLUBS!$B24,'PU F'!$X$5:$X$72)+SUMIF('PU H'!$D$5:$D$72,CLUBS!$B24,'PU H'!$X$5:$X$72)+SUMIF('BE F'!$D$5:$D$72,CLUBS!$B24,'BE F'!$X$5:$X$72)+SUMIF('BE H'!$D$5:$D$72,CLUBS!$B24,'BE H'!$X$5:$X$72)+SUMIF('MI F'!$D$5:$D$72,CLUBS!$B24,'MI F'!$X$5:$X$72)+SUMIF('MI H'!$D$5:$D$72,CLUBS!$B24,'MI H'!$X$5:$X$72)+SUMIF('CA F'!$D$5:$D$72,CLUBS!$B24,'CA F'!$X$5:$X$72)+SUMIF('CA H'!$D$5:$D$72,CLUBS!$B24,'CA H'!$X$5:$X$72)+SUMIF('JU F'!$D$5:$D$72,CLUBS!$B24,'JU F'!$X$5:$X$72)+SUMIF('JU H'!$D$5:$D$72,CLUBS!$B24,'JU H'!$X$5:$X$72)</f>
        <v>0</v>
      </c>
      <c r="W24" s="26">
        <f>COUNTIFS('MP F'!$D$5:$D$72,CLUBS!$B24,'MP F'!$Y$5:$Y$72,"&gt;0")+COUNTIFS('MP H'!$D$5:$D$72,CLUBS!$B24,'MP H'!$Y$5:$Y$72,"&gt;0")+COUNTIFS('PO F'!$D$5:$D$72,CLUBS!$B24,'PO F'!$Y$5:$Y$72,"&gt;0")+COUNTIFS('PO H'!$D$5:$D$72,CLUBS!$B24,'PO H'!$Y$5:$Y$72,"&gt;0")+COUNTIFS('PU F'!$D$5:$D$72,CLUBS!$B24,'PU F'!$Y$5:$Y$72,"&gt;0")+COUNTIFS('PU H'!$D$5:$D$72,CLUBS!$B24,'PU H'!$Y$5:$Y$72,"&gt;0")+COUNTIFS('BE F'!$D$5:$D$72,CLUBS!$B24,'BE F'!$Y$5:$Y$72,"&gt;0")+COUNTIFS('BE H'!$D$5:$D$72,CLUBS!$B24,'BE H'!$Y$5:$Y$72,"&gt;0")+COUNTIFS('MI F'!$D$5:$D$72,CLUBS!$B24,'MI F'!$Y$5:$Y$72,"&gt;0")+COUNTIFS('MI H'!$D$5:$D$72,CLUBS!$B24,'MI H'!$Y$5:$Y$72,"&gt;0")+COUNTIFS('CA F'!$D$5:$D$72,CLUBS!$B24,'CA F'!$Y$5:$Y$72,"&gt;0")+COUNTIFS('CA H'!$D$5:$D$72,CLUBS!$B24,'CA H'!$Y$5:$Y$72,"&gt;0")+COUNTIFS('JU F'!$D$5:$D$72,CLUBS!$B24,'JU F'!$Y$5:$Y$72,"&gt;0")+COUNTIFS('JU H'!$D$5:$D$72,CLUBS!$B24,'JU H'!$Y$5:$Y$72,"&gt;0")</f>
        <v>0</v>
      </c>
      <c r="X24" s="26">
        <f>SUMIF('MP F'!$D$5:$D$72,CLUBS!$B24,'MP F'!$Z$5:$Z$72)+SUMIF('MP H'!$D$5:$D$72,CLUBS!$B24,'MP H'!$Z$5:$Z$72)+SUMIF('PO F'!$D$5:$D$72,CLUBS!$B24,'PO F'!$Z$5:$Z$72)+SUMIF('PO H'!$D$5:$D$72,CLUBS!$B24,'PO H'!$Z$5:$Z$72)+SUMIF('PU F'!$D$5:$D$72,CLUBS!$B24,'PU F'!$Z$5:$Z$72)+SUMIF('PU H'!$D$5:$D$72,CLUBS!$B24,'PU H'!$Z$5:$Z$72)+SUMIF('BE F'!$D$5:$D$72,CLUBS!$B24,'BE F'!$Z$5:$Z$72)+SUMIF('BE H'!$D$5:$D$72,CLUBS!$B24,'BE H'!$Z$5:$Z$72)+SUMIF('MI F'!$D$5:$D$72,CLUBS!$B24,'MI F'!$Z$5:$Z$72)+SUMIF('MI H'!$D$5:$D$72,CLUBS!$B24,'MI H'!$Z$5:$Z$72)+SUMIF('CA F'!$D$5:$D$72,CLUBS!$B24,'CA F'!$Z$5:$Z$72)+SUMIF('CA H'!$D$5:$D$72,CLUBS!$B24,'CA H'!$Z$5:$Z$72)+SUMIF('JU F'!$D$5:$D$72,CLUBS!$B24,'JU F'!$Z$5:$Z$72)+SUMIF('JU H'!$D$5:$D$72,CLUBS!$B24,'JU H'!$Z$5:$Z$72)</f>
        <v>0</v>
      </c>
      <c r="Y24" s="26">
        <f>COUNTIFS('MP F'!$D$5:$D$72,CLUBS!$B24,'MP F'!$AA$5:$AA$72,"&gt;0")+COUNTIFS('MP H'!$D$5:$D$72,CLUBS!$B24,'MP H'!$AA$5:$AA$72,"&gt;0")+COUNTIFS('PO F'!$D$5:$D$72,CLUBS!$B24,'PO F'!$AA$5:$AA$72,"&gt;0")+COUNTIFS('PO H'!$D$5:$D$72,CLUBS!$B24,'PO H'!$AA$5:$AA$72,"&gt;0")+COUNTIFS('PU F'!$D$5:$D$72,CLUBS!$B24,'PU F'!$AA$5:$AA$72,"&gt;0")+COUNTIFS('PU H'!$D$5:$D$72,CLUBS!$B24,'PU H'!$AA$5:$AA$72,"&gt;0")+COUNTIFS('BE F'!$D$5:$D$72,CLUBS!$B24,'BE F'!$AA$5:$AA$72,"&gt;0")+COUNTIFS('BE H'!$D$5:$D$72,CLUBS!$B24,'BE H'!$AA$5:$AA$72,"&gt;0")+COUNTIFS('MI F'!$D$5:$D$72,CLUBS!$B24,'MI F'!$AA$5:$AA$72,"&gt;0")+COUNTIFS('MI H'!$D$5:$D$72,CLUBS!$B24,'MI H'!$AA$5:$AA$72,"&gt;0")+COUNTIFS('CA F'!$D$5:$D$72,CLUBS!$B24,'CA F'!$AA$5:$AA$72,"&gt;0")+COUNTIFS('CA H'!$D$5:$D$72,CLUBS!$B24,'CA H'!$AA$5:$AA$72,"&gt;0")+COUNTIFS('JU F'!$D$5:$D$72,CLUBS!$B24,'JU F'!$AA$5:$AA$72,"&gt;0")+COUNTIFS('JU H'!$D$5:$D$72,CLUBS!$B24,'JU H'!$AA$5:$AA$72,"&gt;0")</f>
        <v>0</v>
      </c>
      <c r="Z24" s="26">
        <f>SUMIF('MP F'!$D$5:$D$72,CLUBS!$B24,'MP F'!$AB$5:$AB$72)+SUMIF('MP H'!$D$5:$D$72,CLUBS!$B24,'MP H'!$AB$5:$AB$72)+SUMIF('PO F'!$D$5:$D$72,CLUBS!$B24,'PO F'!$AB$5:$AB$72)+SUMIF('PO H'!$D$5:$D$72,CLUBS!$B24,'PO H'!$AB$5:$AB$72)+SUMIF('PU F'!$D$5:$D$72,CLUBS!$B24,'PU F'!$AB$5:$AB$72)+SUMIF('PU H'!$D$5:$D$72,CLUBS!$B24,'PU H'!$AB$5:$AB$72)+SUMIF('BE F'!$D$5:$D$72,CLUBS!$B24,'BE F'!$AB$5:$AB$72)+SUMIF('BE H'!$D$5:$D$72,CLUBS!$B24,'BE H'!$AB$5:$AB$72)+SUMIF('MI F'!$D$5:$D$72,CLUBS!$B24,'MI F'!$AB$5:$AB$72)+SUMIF('MI H'!$D$5:$D$72,CLUBS!$B24,'MI H'!$AB$5:$AB$72)+SUMIF('CA F'!$D$5:$D$72,CLUBS!$B24,'CA F'!$AB$5:$AB$72)+SUMIF('CA H'!$D$5:$D$72,CLUBS!$B24,'CA H'!$AB$5:$AB$72)+SUMIF('JU F'!$D$5:$D$72,CLUBS!$B24,'JU F'!$AB$5:$AB$72)+SUMIF('JU H'!$D$5:$D$72,CLUBS!$B24,'JU H'!$AB$5:$AB$72)</f>
        <v>0</v>
      </c>
      <c r="AA24" s="26">
        <f>COUNTIFS('MP F'!$D$5:$D$72,CLUBS!$B24,'MP F'!$AC$5:$AC$72,"&gt;0")+COUNTIFS('MP H'!$D$5:$D$72,CLUBS!$B24,'MP H'!$AC$5:$AC$72,"&gt;0")+COUNTIFS('PO F'!$D$5:$D$72,CLUBS!$B24,'PO F'!$AC$5:$AC$72,"&gt;0")+COUNTIFS('PO H'!$D$5:$D$72,CLUBS!$B24,'PO H'!$AC$5:$AC$72,"&gt;0")+COUNTIFS('PU F'!$D$5:$D$72,CLUBS!$B24,'PU F'!$AC$5:$AC$72,"&gt;0")+COUNTIFS('PU H'!$D$5:$D$72,CLUBS!$B24,'PU H'!$AC$5:$AC$72,"&gt;0")+COUNTIFS('BE F'!$D$5:$D$72,CLUBS!$B24,'BE F'!$AC$5:$AC$72,"&gt;0")+COUNTIFS('BE H'!$D$5:$D$72,CLUBS!$B24,'BE H'!$AC$5:$AC$72,"&gt;0")+COUNTIFS('MI F'!$D$5:$D$72,CLUBS!$B24,'MI F'!$AC$5:$AC$72,"&gt;0")+COUNTIFS('MI H'!$D$5:$D$72,CLUBS!$B24,'MI H'!$AC$5:$AC$72,"&gt;0")+COUNTIFS('CA F'!$D$5:$D$72,CLUBS!$B24,'CA F'!$AC$5:$AC$72,"&gt;0")+COUNTIFS('CA H'!$D$5:$D$72,CLUBS!$B24,'CA H'!$AC$5:$AC$72,"&gt;0")+COUNTIFS('JU F'!$D$5:$D$72,CLUBS!$B24,'JU F'!$AC$5:$AC$72,"&gt;0")+COUNTIFS('JU H'!$D$5:$D$72,CLUBS!$B24,'JU H'!$AC$5:$AC$72,"&gt;0")</f>
        <v>0</v>
      </c>
      <c r="AB24" s="26">
        <f>SUMIF('MP F'!$D$5:$D$72,CLUBS!$B24,'MP F'!$AD$5:$AD$72)+SUMIF('MP H'!$D$5:$D$72,CLUBS!$B24,'MP H'!$AD$5:$AD$72)+SUMIF('PO F'!$D$5:$D$72,CLUBS!$B24,'PO F'!$AD$5:$AD$72)+SUMIF('PO H'!$D$5:$D$72,CLUBS!$B24,'PO H'!$AD$5:$AD$72)+SUMIF('PU F'!$D$5:$D$72,CLUBS!$B24,'PU F'!$AD$5:$AD$72)+SUMIF('PU H'!$D$5:$D$72,CLUBS!$B24,'PU H'!$AD$5:$AD$72)+SUMIF('BE F'!$D$5:$D$72,CLUBS!$B24,'BE F'!$AD$5:$AD$72)+SUMIF('BE H'!$D$5:$D$72,CLUBS!$B24,'BE H'!$AD$5:$AD$72)+SUMIF('MI F'!$D$5:$D$72,CLUBS!$B24,'MI F'!$AD$5:$AD$72)+SUMIF('MI H'!$D$5:$D$72,CLUBS!$B24,'MI H'!$AD$5:$AD$72)+SUMIF('CA F'!$D$5:$D$72,CLUBS!$B24,'CA F'!$AD$5:$AD$72)+SUMIF('CA H'!$D$5:$D$72,CLUBS!$B24,'CA H'!$AD$5:$AD$72)+SUMIF('JU F'!$D$5:$D$72,CLUBS!$B24,'JU F'!$AD$5:$AD$72)+SUMIF('JU H'!$D$5:$D$72,CLUBS!$B24,'JU H'!$AD$5:$AD$72)</f>
        <v>0</v>
      </c>
      <c r="AC24" s="26">
        <f>COUNTIFS('MP F'!$D$5:$D$72,CLUBS!$B24,'MP F'!$AE$5:$AE$72,"&gt;0")+COUNTIFS('MP H'!$D$5:$D$72,CLUBS!$B24,'MP H'!$AE$5:$AE$72,"&gt;0")+COUNTIFS('PO F'!$D$5:$D$72,CLUBS!$B24,'PO F'!$AE$5:$AE$72,"&gt;0")+COUNTIFS('PO H'!$D$5:$D$72,CLUBS!$B24,'PO H'!$AE$5:$AE$72,"&gt;0")+COUNTIFS('PU F'!$D$5:$D$72,CLUBS!$B24,'PU F'!$AE$5:$AE$72,"&gt;0")+COUNTIFS('PU H'!$D$5:$D$72,CLUBS!$B24,'PU H'!$AE$5:$AE$72,"&gt;0")+COUNTIFS('BE F'!$D$5:$D$72,CLUBS!$B24,'BE F'!$AE$5:$AE$72,"&gt;0")+COUNTIFS('BE H'!$D$5:$D$72,CLUBS!$B24,'BE H'!$AE$5:$AE$72,"&gt;0")+COUNTIFS('MI F'!$D$5:$D$72,CLUBS!$B24,'MI F'!$AE$5:$AE$72,"&gt;0")+COUNTIFS('MI H'!$D$5:$D$72,CLUBS!$B24,'MI H'!$AE$5:$AE$72,"&gt;0")+COUNTIFS('CA F'!$D$5:$D$72,CLUBS!$B24,'CA F'!$AE$5:$AE$72,"&gt;0")+COUNTIFS('CA H'!$D$5:$D$72,CLUBS!$B24,'CA H'!$AE$5:$AE$72,"&gt;0")+COUNTIFS('JU F'!$D$5:$D$72,CLUBS!$B24,'JU F'!$AE$5:$AE$72,"&gt;0")+COUNTIFS('JU H'!$D$5:$D$72,CLUBS!$B24,'JU H'!$AE$5:$AE$72,"&gt;0")</f>
        <v>0</v>
      </c>
      <c r="AD24" s="26">
        <f>SUMIF('MP F'!$D$5:$D$72,CLUBS!$B24,'MP F'!$AF$5:$AF$72)+SUMIF('MP H'!$D$5:$D$72,CLUBS!$B24,'MP H'!$AF$5:$AF$72)+SUMIF('PO F'!$D$5:$D$72,CLUBS!$B24,'PO F'!$AF$5:$AF$72)+SUMIF('PO H'!$D$5:$D$72,CLUBS!$B24,'PO H'!$AF$5:$AF$72)+SUMIF('PU F'!$D$5:$D$72,CLUBS!$B24,'PU F'!$AF$5:$AF$72)+SUMIF('PU H'!$D$5:$D$72,CLUBS!$B24,'PU H'!$AF$5:$AF$72)+SUMIF('BE F'!$D$5:$D$72,CLUBS!$B24,'BE F'!$AF$5:$AF$72)+SUMIF('BE H'!$D$5:$D$72,CLUBS!$B24,'BE H'!$AF$5:$AF$72)+SUMIF('MI F'!$D$5:$D$72,CLUBS!$B24,'MI F'!$AF$5:$AF$72)+SUMIF('MI H'!$D$5:$D$72,CLUBS!$B24,'MI H'!$AF$5:$AF$72)+SUMIF('CA F'!$D$5:$D$72,CLUBS!$B24,'CA F'!$AF$5:$AF$72)+SUMIF('CA H'!$D$5:$D$72,CLUBS!$B24,'CA H'!$AF$5:$AF$72)+SUMIF('JU F'!$D$5:$D$72,CLUBS!$B24,'JU F'!$AF$5:$AF$72)+SUMIF('JU H'!$D$5:$D$72,CLUBS!$B24,'JU H'!$AF$5:$AF$72)</f>
        <v>0</v>
      </c>
      <c r="AE24" s="26">
        <f>COUNTIFS('MP F'!$D$5:$D$72,CLUBS!$B24,'MP F'!$AG$5:$AG$72,"&gt;0")+COUNTIFS('MP H'!$D$5:$D$72,CLUBS!$B24,'MP H'!$AG$5:$AG$72,"&gt;0")+COUNTIFS('PO F'!$D$5:$D$72,CLUBS!$B24,'PO F'!$AG$5:$AG$72,"&gt;0")+COUNTIFS('PO H'!$D$5:$D$72,CLUBS!$B24,'PO H'!$AG$5:$AG$72,"&gt;0")+COUNTIFS('PU F'!$D$5:$D$72,CLUBS!$B24,'PU F'!$AG$5:$AG$72,"&gt;0")+COUNTIFS('PU H'!$D$5:$D$72,CLUBS!$B24,'PU H'!$AG$5:$AG$72,"&gt;0")+COUNTIFS('BE F'!$D$5:$D$72,CLUBS!$B24,'BE F'!$AG$5:$AG$72,"&gt;0")+COUNTIFS('BE H'!$D$5:$D$72,CLUBS!$B24,'BE H'!$AG$5:$AG$72,"&gt;0")+COUNTIFS('MI F'!$D$5:$D$72,CLUBS!$B24,'MI F'!$AG$5:$AG$72,"&gt;0")+COUNTIFS('MI H'!$D$5:$D$72,CLUBS!$B24,'MI H'!$AG$5:$AG$72,"&gt;0")+COUNTIFS('CA F'!$D$5:$D$72,CLUBS!$B24,'CA F'!$AG$5:$AG$72,"&gt;0")+COUNTIFS('CA H'!$D$5:$D$72,CLUBS!$B24,'CA H'!$AG$5:$AG$72,"&gt;0")+COUNTIFS('JU F'!$D$5:$D$72,CLUBS!$B24,'JU F'!$AG$5:$AG$72,"&gt;0")+COUNTIFS('JU H'!$D$5:$D$72,CLUBS!$B24,'JU H'!$AG$5:$AG$72,"&gt;0")</f>
        <v>0</v>
      </c>
      <c r="AF24" s="26">
        <f>SUMIF('MP F'!$D$5:$D$72,CLUBS!$B24,'MP F'!$AH$5:$AH$72)+SUMIF('MP H'!$D$5:$D$72,CLUBS!$B24,'MP H'!$AH$5:$AH$72)+SUMIF('PO F'!$D$5:$D$72,CLUBS!$B24,'PO F'!$AH$5:$AH$72)+SUMIF('PO H'!$D$5:$D$72,CLUBS!$B24,'PO H'!$AH$5:$AH$72)+SUMIF('PU F'!$D$5:$D$72,CLUBS!$B24,'PU F'!$AH$5:$AH$72)+SUMIF('PU H'!$D$5:$D$72,CLUBS!$B24,'PU H'!$AH$5:$AH$72)+SUMIF('BE F'!$D$5:$D$72,CLUBS!$B24,'BE F'!$AH$5:$AH$72)+SUMIF('BE H'!$D$5:$D$72,CLUBS!$B24,'BE H'!$AH$5:$AH$72)+SUMIF('MI F'!$D$5:$D$72,CLUBS!$B24,'MI F'!$AH$5:$AH$72)+SUMIF('MI H'!$D$5:$D$72,CLUBS!$B24,'MI H'!$AH$5:$AH$72)+SUMIF('CA F'!$D$5:$D$72,CLUBS!$B24,'CA F'!$AH$5:$AH$72)+SUMIF('CA H'!$D$5:$D$72,CLUBS!$B24,'CA H'!$AH$5:$AH$72)+SUMIF('JU F'!$D$5:$D$72,CLUBS!$B24,'JU F'!$AH$5:$AH$72)+SUMIF('JU H'!$D$5:$D$72,CLUBS!$B24,'JU H'!$AH$5:$AH$72)</f>
        <v>0</v>
      </c>
      <c r="AG24" s="16">
        <f t="shared" si="1"/>
        <v>0</v>
      </c>
      <c r="AH24" s="28">
        <f t="shared" si="2"/>
        <v>0</v>
      </c>
      <c r="AI24" s="29">
        <f t="shared" si="3"/>
        <v>0</v>
      </c>
      <c r="AJ24" s="14">
        <f>COUNTIF('Licenciés Jeunes 2023'!F:F,CLUBS!B24)</f>
        <v>0</v>
      </c>
      <c r="AK24" s="27">
        <f t="shared" si="4"/>
        <v>0</v>
      </c>
    </row>
    <row r="25" spans="1:37" ht="13.5">
      <c r="A25" s="34">
        <f t="shared" si="0"/>
        <v>16</v>
      </c>
      <c r="B25" s="62" t="s">
        <v>1150</v>
      </c>
      <c r="C25" s="14">
        <f>COUNTIFS('MP F'!$D$5:$D$72,CLUBS!$B25,'MP F'!$E$5:$E$72,"&gt;0")+COUNTIFS('MP H'!$D$5:$D$72,CLUBS!$B25,'MP H'!$E$5:$E$72,"&gt;0")+COUNTIFS('PO F'!$D$5:$D$72,CLUBS!$B25,'PO F'!$E$5:$E$72,"&gt;0")+COUNTIFS('PO H'!$D$5:$D$72,CLUBS!$B25,'PO H'!$E$5:$E$72,"&gt;0")+COUNTIFS('PU F'!$D$5:$D$72,CLUBS!$B25,'PU F'!$E$5:$E$72,"&gt;0")+COUNTIFS('PU H'!$D$5:$D$72,CLUBS!$B25,'PU H'!$E$5:$E$72,"&gt;0")+COUNTIFS('BE F'!$D$5:$D$72,CLUBS!$B25,'BE F'!$E$5:$E$72,"&gt;0")+COUNTIFS('BE H'!$D$5:$D$72,CLUBS!$B25,'BE H'!$E$5:$E$72,"&gt;0")+COUNTIFS('MI F'!$D$5:$D$72,CLUBS!$B25,'MI F'!$E$5:$E$72,"&gt;0")+COUNTIFS('MI H'!$D$5:$D$72,CLUBS!$B25,'MI H'!$E$5:$E$72,"&gt;0")+COUNTIFS('CA F'!$D$5:$D$72,CLUBS!$B25,'CA F'!$E$5:$E$72,"&gt;0")+COUNTIFS('CA H'!$D$5:$D$72,CLUBS!$B25,'CA H'!$E$5:$E$72,"&gt;0")+COUNTIFS('JU F'!$D$5:$D$72,CLUBS!$B25,'JU F'!$E$5:$E$72,"&gt;0")+COUNTIFS('JU H'!$D$5:$D$72,CLUBS!$B25,'JU H'!$E$5:$E$72,"&gt;0")</f>
        <v>0</v>
      </c>
      <c r="D25" s="27">
        <f>SUMIF('MP F'!$D$5:$D$72,CLUBS!$B25,'MP F'!$F$5:$F$72)+SUMIF('MP H'!$D$5:$D$72,CLUBS!$B25,'MP H'!$F$5:$F$72)+SUMIF('PO F'!$D$5:$D$72,CLUBS!$B25,'PO F'!$F$5:$F$72)+SUMIF('PO H'!$D$5:$D$72,CLUBS!$B25,'PO H'!$F$5:$F$72)+SUMIF('PU F'!$D$5:$D$72,CLUBS!$B25,'PU F'!$F$5:$F$72)+SUMIF('PU H'!$D$5:$D$72,CLUBS!$B25,'PU H'!$F$5:$F$72)+SUMIF('BE F'!$D$5:$D$72,CLUBS!$B25,'BE F'!$F$5:$F$72)+SUMIF('BE H'!$D$5:$D$72,CLUBS!$B25,'BE H'!$F$5:$F$72)+SUMIF('MI F'!$D$5:$D$72,CLUBS!$B25,'MI F'!$F$5:$F$72)+SUMIF('MI H'!$D$5:$D$72,CLUBS!$B25,'MI H'!$F$5:$F$72)+SUMIF('CA F'!$D$5:$D$72,CLUBS!$B25,'CA F'!$F$5:$F$72)+SUMIF('CA H'!$D$5:$D$72,CLUBS!$B25,'CA H'!$F$5:$F$72)+SUMIF('JU F'!$D$5:$D$72,CLUBS!$B25,'JU F'!$F$5:$F$72)+SUMIF('JU H'!$D$5:$D$72,CLUBS!$B25,'JU H'!$F$5:$F$72)</f>
        <v>0</v>
      </c>
      <c r="E25" s="38">
        <f>COUNTIFS('MP F'!$D$5:$D$72,CLUBS!$B25,'MP F'!$G$5:$G$72,"&gt;0")+COUNTIFS('MP H'!$D$5:$D$72,CLUBS!$B25,'MP H'!$G$5:$G$72,"&gt;0")+COUNTIFS('PO F'!$D$5:$D$72,CLUBS!$B25,'PO F'!$G$5:$G$72,"&gt;0")+COUNTIFS('PO H'!$D$5:$D$72,CLUBS!$B25,'PO H'!$G$5:$G$72,"&gt;0")+COUNTIFS('PU F'!$D$5:$D$72,CLUBS!$B25,'PU F'!$G$5:$G$72,"&gt;0")+COUNTIFS('PU H'!$D$5:$D$72,CLUBS!$B25,'PU H'!$G$5:$G$72,"&gt;0")+COUNTIFS('BE F'!$D$5:$D$72,CLUBS!$B25,'BE F'!$G$5:$G$72,"&gt;0")+COUNTIFS('BE H'!$D$5:$D$72,CLUBS!$B25,'BE H'!$G$5:$G$72,"&gt;0")+COUNTIFS('MI F'!$D$5:$D$72,CLUBS!$B25,'MI F'!$G$5:$G$72,"&gt;0")+COUNTIFS('MI H'!$D$5:$D$72,CLUBS!$B25,'MI H'!$G$5:$G$72,"&gt;0")+COUNTIFS('CA F'!$D$5:$D$72,CLUBS!$B25,'CA F'!$G$5:$G$72,"&gt;0")+COUNTIFS('CA H'!$D$5:$D$72,CLUBS!$B25,'CA H'!$G$5:$G$72,"&gt;0")+COUNTIFS('JU F'!$D$5:$D$72,CLUBS!$B25,'JU F'!$G$5:$G$72,"&gt;0")+COUNTIFS('JU H'!$D$5:$D$72,CLUBS!$B25,'JU H'!$G$5:$G$72,"&gt;0")</f>
        <v>0</v>
      </c>
      <c r="F25" s="58">
        <f>SUMIF('MP F'!$D$5:$D$72,CLUBS!$B25,'MP F'!$H$5:$H$72)+SUMIF('MP H'!$D$5:$D$72,CLUBS!$B25,'MP H'!$H$5:$H$72)+SUMIF('PO F'!$D$5:$D$72,CLUBS!$B25,'PO F'!$H$5:$H$72)+SUMIF('PO H'!$D$5:$D$72,CLUBS!$B25,'PO H'!$H$5:$H$72)+SUMIF('PU F'!$D$5:$D$72,CLUBS!$B25,'PU F'!$H$5:$H$72)+SUMIF('PU H'!$D$5:$D$72,CLUBS!$B25,'PU H'!$H$5:$H$72)+SUMIF('BE F'!$D$5:$D$72,CLUBS!$B25,'BE F'!$H$5:$H$72)+SUMIF('BE H'!$D$5:$D$72,CLUBS!$B25,'BE H'!$H$5:$H$72)+SUMIF('MI F'!$D$5:$D$72,CLUBS!$B25,'MI F'!$H$5:$H$72)+SUMIF('MI H'!$D$5:$D$72,CLUBS!$B25,'MI H'!$H$5:$H$72)+SUMIF('CA F'!$D$5:$D$72,CLUBS!$B25,'CA F'!$H$5:$H$72)+SUMIF('CA H'!$D$5:$D$72,CLUBS!$B25,'CA H'!$H$5:$H$72)+SUMIF('JU F'!$D$5:$D$72,CLUBS!$B25,'JU F'!$H$5:$H$72)+SUMIF('JU H'!$D$5:$D$72,CLUBS!$B25,'JU H'!$H$5:$H$72)</f>
        <v>0</v>
      </c>
      <c r="G25" s="14">
        <f>COUNTIFS('MP F'!$D$5:$D$72,CLUBS!$B25,'MP F'!$I$5:$I$72,"&gt;0")+COUNTIFS('MP H'!$D$5:$D$72,CLUBS!$B25,'MP H'!$I$5:$I$72,"&gt;0")+COUNTIFS('PO F'!$D$5:$D$72,CLUBS!$B25,'PO F'!$I$5:$I$72,"&gt;0")+COUNTIFS('PO H'!$D$5:$D$72,CLUBS!$B25,'PO H'!$I$5:$I$72,"&gt;0")+COUNTIFS('PU F'!$D$5:$D$72,CLUBS!$B25,'PU F'!$I$5:$I$72,"&gt;0")+COUNTIFS('PU H'!$D$5:$D$72,CLUBS!$B25,'PU H'!$I$5:$I$72,"&gt;0")+COUNTIFS('BE F'!$D$5:$D$72,CLUBS!$B25,'BE F'!$I$5:$I$72,"&gt;0")+COUNTIFS('BE H'!$D$5:$D$72,CLUBS!$B25,'BE H'!$I$5:$I$72,"&gt;0")+COUNTIFS('MI F'!$D$5:$D$72,CLUBS!$B25,'MI F'!$I$5:$I$72,"&gt;0")+COUNTIFS('MI H'!$D$5:$D$72,CLUBS!$B25,'MI H'!$I$5:$I$72,"&gt;0")+COUNTIFS('CA F'!$D$5:$D$72,CLUBS!$B25,'CA F'!$I$5:$I$72,"&gt;0")+COUNTIFS('CA H'!$D$5:$D$72,CLUBS!$B25,'CA H'!$I$5:$I$72,"&gt;0")+COUNTIFS('JU F'!$D$5:$D$72,CLUBS!$B25,'JU F'!$I$5:$I$72,"&gt;0")+COUNTIFS('JU H'!$D$5:$D$72,CLUBS!$B25,'JU H'!$I$5:$I$72,"&gt;0")</f>
        <v>0</v>
      </c>
      <c r="H25" s="26">
        <f>SUMIF('MP F'!$D$5:$D$72,CLUBS!$B25,'MP F'!$J$5:$J$72)+SUMIF('MP H'!$D$5:$D$72,CLUBS!$B25,'MP H'!$J$5:$J$72)+SUMIF('PO F'!$D$5:$D$72,CLUBS!$B25,'PO F'!$J$5:$J$72)+SUMIF('PO H'!$D$5:$D$72,CLUBS!$B25,'PO H'!$J$5:$J$72)+SUMIF('PU F'!$D$5:$D$72,CLUBS!$B25,'PU F'!$J$5:$J$72)+SUMIF('PU H'!$D$5:$D$72,CLUBS!$B25,'PU H'!$J$5:$J$72)+SUMIF('BE F'!$D$5:$D$72,CLUBS!$B25,'BE F'!$J$5:$J$72)+SUMIF('BE H'!$D$5:$D$72,CLUBS!$B25,'BE H'!$J$5:$J$72)+SUMIF('MI F'!$D$5:$D$72,CLUBS!$B25,'MI F'!$J$5:$J$72)+SUMIF('MI H'!$D$5:$D$72,CLUBS!$B25,'MI H'!$J$5:$J$72)+SUMIF('CA F'!$D$5:$D$72,CLUBS!$B25,'CA F'!$J$5:$J$72)+SUMIF('CA H'!$D$5:$D$72,CLUBS!$B25,'CA H'!$J$5:$J$72)+SUMIF('JU F'!$D$5:$D$72,CLUBS!$B25,'JU F'!$J$5:$J$72)+SUMIF('JU H'!$D$5:$D$72,CLUBS!$B25,'JU H'!$J$5:$J$72)</f>
        <v>0</v>
      </c>
      <c r="I25" s="38">
        <f>COUNTIFS('MP F'!$D$5:$D$72,CLUBS!$B25,'MP F'!$K$5:$K$72,"&gt;0")+COUNTIFS('MP H'!$D$5:$D$72,CLUBS!$B25,'MP H'!$K$5:$K$72,"&gt;0")+COUNTIFS('PO F'!$D$5:$D$72,CLUBS!$B25,'PO F'!$K$5:$K$72,"&gt;0")+COUNTIFS('PO H'!$D$5:$D$72,CLUBS!$B25,'PO H'!$K$5:$K$72,"&gt;0")+COUNTIFS('PU F'!$D$5:$D$72,CLUBS!$B25,'PU F'!$K$5:$K$72,"&gt;0")+COUNTIFS('PU H'!$D$5:$D$72,CLUBS!$B25,'PU H'!$K$5:$K$72,"&gt;0")+COUNTIFS('BE F'!$D$5:$D$72,CLUBS!$B25,'BE F'!$K$5:$K$72,"&gt;0")+COUNTIFS('BE H'!$D$5:$D$72,CLUBS!$B25,'BE H'!$K$5:$K$72,"&gt;0")+COUNTIFS('MI F'!$D$5:$D$72,CLUBS!$B25,'MI F'!$K$5:$K$72,"&gt;0")+COUNTIFS('MI H'!$D$5:$D$72,CLUBS!$B25,'MI H'!$K$5:$K$72,"&gt;0")+COUNTIFS('CA F'!$D$5:$D$72,CLUBS!$B25,'CA F'!$K$5:$K$72,"&gt;0")+COUNTIFS('CA H'!$D$5:$D$72,CLUBS!$B25,'CA H'!$K$5:$K$72,"&gt;0")+COUNTIFS('JU F'!$D$5:$D$72,CLUBS!$B25,'JU F'!$K$5:$K$72,"&gt;0")+COUNTIFS('JU H'!$D$5:$D$72,CLUBS!$B25,'JU H'!$K$5:$K$72,"&gt;0")</f>
        <v>0</v>
      </c>
      <c r="J25" s="38">
        <f>SUMIF('MP F'!$D$5:$D$72,CLUBS!$B25,'MP F'!$L$5:$L$72)+SUMIF('MP H'!$D$5:$D$72,CLUBS!$B25,'MP H'!$L$5:$L$72)+SUMIF('PO F'!$D$5:$D$72,CLUBS!$B25,'PO F'!$L$5:$L$72)+SUMIF('PO H'!$D$5:$D$72,CLUBS!$B25,'PO H'!$L$5:$L$72)+SUMIF('PU F'!$D$5:$D$72,CLUBS!$B25,'PU F'!$L$5:$L$72)+SUMIF('PU H'!$D$5:$D$72,CLUBS!$B25,'PU H'!$L$5:$L$72)+SUMIF('BE F'!$D$5:$D$72,CLUBS!$B25,'BE F'!$L$5:$L$72)+SUMIF('BE H'!$D$5:$D$72,CLUBS!$B25,'BE H'!$L$5:$L$72)+SUMIF('MI F'!$D$5:$D$72,CLUBS!$B25,'MI F'!$L$5:$L$72)+SUMIF('MI H'!$D$5:$D$72,CLUBS!$B25,'MI H'!$L$5:$L$72)+SUMIF('CA F'!$D$5:$D$72,CLUBS!$B25,'CA F'!$L$5:$L$72)+SUMIF('CA H'!$D$5:$D$72,CLUBS!$B25,'CA H'!$L$5:$L$72)+SUMIF('JU F'!$D$5:$D$72,CLUBS!$B25,'JU F'!$L$5:$L$72)+SUMIF('JU H'!$D$5:$D$72,CLUBS!$B25,'JU H'!$L$5:$L$72)</f>
        <v>0</v>
      </c>
      <c r="K25" s="26">
        <f>COUNTIFS('MP F'!$D$5:$D$72,CLUBS!$B25,'MP F'!$M$5:$M$72,"&gt;0")+COUNTIFS('MP H'!$D$5:$D$72,CLUBS!$B25,'MP H'!$M$5:$M$72,"&gt;0")+COUNTIFS('PO F'!$D$5:$D$72,CLUBS!$B25,'PO F'!$M$5:$M$72,"&gt;0")+COUNTIFS('PO H'!$D$5:$D$72,CLUBS!$B25,'PO H'!$M$5:$M$72,"&gt;0")+COUNTIFS('PU F'!$D$5:$D$72,CLUBS!$B25,'PU F'!$M$5:$M$72,"&gt;0")+COUNTIFS('PU H'!$D$5:$D$72,CLUBS!$B25,'PU H'!$M$5:$M$72,"&gt;0")+COUNTIFS('BE F'!$D$5:$D$72,CLUBS!$B25,'BE F'!$M$5:$M$72,"&gt;0")+COUNTIFS('BE H'!$D$5:$D$72,CLUBS!$B25,'BE H'!$M$5:$M$72,"&gt;0")+COUNTIFS('MI F'!$D$5:$D$72,CLUBS!$B25,'MI F'!$M$5:$M$72,"&gt;0")+COUNTIFS('MI H'!$D$5:$D$72,CLUBS!$B25,'MI H'!$M$5:$M$72,"&gt;0")+COUNTIFS('CA F'!$D$5:$D$72,CLUBS!$B25,'CA F'!$M$5:$M$72,"&gt;0")+COUNTIFS('CA H'!$D$5:$D$72,CLUBS!$B25,'CA H'!$M$5:$M$72,"&gt;0")+COUNTIFS('JU F'!$D$5:$D$72,CLUBS!$B25,'JU F'!$M$5:$M$72,"&gt;0")+COUNTIFS('JU H'!$D$5:$D$72,CLUBS!$B25,'JU H'!$M$5:$M$72,"&gt;0")</f>
        <v>0</v>
      </c>
      <c r="L25" s="26">
        <f>SUMIF('MP F'!$D$5:$D$72,CLUBS!$B25,'MP F'!$N$5:$N$72)+SUMIF('MP H'!$D$5:$D$72,CLUBS!$B25,'MP H'!$N$5:$N$72)+SUMIF('PO F'!$D$5:$D$72,CLUBS!$B25,'PO F'!$N$5:$N$72)+SUMIF('PO H'!$D$5:$D$72,CLUBS!$B25,'PO H'!$N$5:$N$72)+SUMIF('PU F'!$D$5:$D$72,CLUBS!$B25,'PU F'!$N$5:$N$72)+SUMIF('PU H'!$D$5:$D$72,CLUBS!$B25,'PU H'!$N$5:$N$72)+SUMIF('BE F'!$D$5:$D$72,CLUBS!$B25,'BE F'!$N$5:$N$72)+SUMIF('BE H'!$D$5:$D$72,CLUBS!$B25,'BE H'!$N$5:$N$72)+SUMIF('MI F'!$D$5:$D$72,CLUBS!$B25,'MI F'!$N$5:$N$72)+SUMIF('MI H'!$D$5:$D$72,CLUBS!$B25,'MI H'!$N$5:$N$72)+SUMIF('CA F'!$D$5:$D$72,CLUBS!$B25,'CA F'!$N$5:$N$72)+SUMIF('CA H'!$D$5:$D$72,CLUBS!$B25,'CA H'!$N$5:$N$72)+SUMIF('JU F'!$D$5:$D$72,CLUBS!$B25,'JU F'!$N$5:$N$72)+SUMIF('JU H'!$D$5:$D$72,CLUBS!$B25,'JU H'!$N$5:$N$72)</f>
        <v>0</v>
      </c>
      <c r="M25" s="26">
        <f>COUNTIFS('MP F'!$D$5:$D$72,CLUBS!$B25,'MP F'!$O$5:$O$72,"&gt;0")+COUNTIFS('MP H'!$D$5:$D$72,CLUBS!$B25,'MP H'!$O$5:$O$72,"&gt;0")+COUNTIFS('PO F'!$D$5:$D$72,CLUBS!$B25,'PO F'!$O$5:$O$72,"&gt;0")+COUNTIFS('PO H'!$D$5:$D$72,CLUBS!$B25,'PO H'!$O$5:$O$72,"&gt;0")+COUNTIFS('PU F'!$D$5:$D$72,CLUBS!$B25,'PU F'!$O$5:$O$72,"&gt;0")+COUNTIFS('PU H'!$D$5:$D$72,CLUBS!$B25,'PU H'!$O$5:$O$72,"&gt;0")+COUNTIFS('BE F'!$D$5:$D$72,CLUBS!$B25,'BE F'!$O$5:$O$72,"&gt;0")+COUNTIFS('BE H'!$D$5:$D$72,CLUBS!$B25,'BE H'!$O$5:$O$72,"&gt;0")+COUNTIFS('MI F'!$D$5:$D$72,CLUBS!$B25,'MI F'!$O$5:$O$72,"&gt;0")+COUNTIFS('MI H'!$D$5:$D$72,CLUBS!$B25,'MI H'!$O$5:$O$72,"&gt;0")+COUNTIFS('CA F'!$D$5:$D$72,CLUBS!$B25,'CA F'!$O$5:$O$72,"&gt;0")+COUNTIFS('CA H'!$D$5:$D$72,CLUBS!$B25,'CA H'!$O$5:$O$72,"&gt;0")+COUNTIFS('JU F'!$D$5:$D$72,CLUBS!$B25,'JU F'!$O$5:$O$72,"&gt;0")+COUNTIFS('JU H'!$D$5:$D$72,CLUBS!$B25,'JU H'!$O$5:$O$72,"&gt;0")</f>
        <v>0</v>
      </c>
      <c r="N25" s="26">
        <f>SUMIF('MP F'!$D$5:$D$72,CLUBS!$B25,'MP F'!$P$5:$P$72)+SUMIF('MP H'!$D$5:$D$72,CLUBS!$B25,'MP H'!$P$5:$P$72)+SUMIF('PO F'!$D$5:$D$72,CLUBS!$B25,'PO F'!$P$5:$P$72)+SUMIF('PO H'!$D$5:$D$72,CLUBS!$B25,'PO H'!$P$5:$P$72)+SUMIF('PU F'!$D$5:$D$72,CLUBS!$B25,'PU F'!$P$5:$P$72)+SUMIF('PU H'!$D$5:$D$72,CLUBS!$B25,'PU H'!$P$5:$P$72)+SUMIF('BE F'!$D$5:$D$72,CLUBS!$B25,'BE F'!$P$5:$P$72)+SUMIF('BE H'!$D$5:$D$72,CLUBS!$B25,'BE H'!$P$5:$P$72)+SUMIF('MI F'!$D$5:$D$72,CLUBS!$B25,'MI F'!$P$5:$P$72)+SUMIF('MI H'!$D$5:$D$72,CLUBS!$B25,'MI H'!$P$5:$P$72)+SUMIF('CA F'!$D$5:$D$72,CLUBS!$B25,'CA F'!$P$5:$P$72)+SUMIF('CA H'!$D$5:$D$72,CLUBS!$B25,'CA H'!$P$5:$P$72)+SUMIF('JU F'!$D$5:$D$72,CLUBS!$B25,'JU F'!$P$5:$P$72)+SUMIF('JU H'!$D$5:$D$72,CLUBS!$B25,'JU H'!$P$5:$P$72)</f>
        <v>0</v>
      </c>
      <c r="O25" s="26">
        <f>COUNTIFS('MP F'!$D$5:$D$72,CLUBS!$B25,'MP F'!$Q$5:$Q$72,"&gt;0")+COUNTIFS('MP H'!$D$5:$D$72,CLUBS!$B25,'MP H'!$Q$5:$Q$72,"&gt;0")+COUNTIFS('PO F'!$D$5:$D$72,CLUBS!$B25,'PO F'!$Q$5:$Q$72,"&gt;0")+COUNTIFS('PO H'!$D$5:$D$72,CLUBS!$B25,'PO H'!$Q$5:$Q$72,"&gt;0")+COUNTIFS('PU F'!$D$5:$D$72,CLUBS!$B25,'PU F'!$Q$5:$Q$72,"&gt;0")+COUNTIFS('PU H'!$D$5:$D$72,CLUBS!$B25,'PU H'!$Q$5:$Q$72,"&gt;0")+COUNTIFS('BE F'!$D$5:$D$72,CLUBS!$B25,'BE F'!$Q$5:$Q$72,"&gt;0")+COUNTIFS('BE H'!$D$5:$D$72,CLUBS!$B25,'BE H'!$Q$5:$Q$72,"&gt;0")+COUNTIFS('MI F'!$D$5:$D$72,CLUBS!$B25,'MI F'!$Q$5:$Q$72,"&gt;0")+COUNTIFS('MI H'!$D$5:$D$72,CLUBS!$B25,'MI H'!$Q$5:$Q$72,"&gt;0")+COUNTIFS('CA F'!$D$5:$D$72,CLUBS!$B25,'CA F'!$Q$5:$Q$72,"&gt;0")+COUNTIFS('CA H'!$D$5:$D$72,CLUBS!$B25,'CA H'!$Q$5:$Q$72,"&gt;0")+COUNTIFS('JU F'!$D$5:$D$72,CLUBS!$B25,'JU F'!$Q$5:$Q$72,"&gt;0")+COUNTIFS('JU H'!$D$5:$D$72,CLUBS!$B25,'JU H'!$Q$5:$Q$72,"&gt;0")</f>
        <v>0</v>
      </c>
      <c r="P25" s="26">
        <f>SUMIF('MP F'!$D$5:$D$72,CLUBS!$B25,'MP F'!$R$5:$R$72)+SUMIF('MP H'!$D$5:$D$72,CLUBS!$B25,'MP H'!$R$5:$R$72)+SUMIF('PO F'!$D$5:$D$72,CLUBS!$B25,'PO F'!$R$5:$R$72)+SUMIF('PO H'!$D$5:$D$72,CLUBS!$B25,'PO H'!$R$5:$R$72)+SUMIF('PU F'!$D$5:$D$72,CLUBS!$B25,'PU F'!$R$5:$R$72)+SUMIF('PU H'!$D$5:$D$72,CLUBS!$B25,'PU H'!$R$5:$R$72)+SUMIF('BE F'!$D$5:$D$72,CLUBS!$B25,'BE F'!$R$5:$R$72)+SUMIF('BE H'!$D$5:$D$72,CLUBS!$B25,'BE H'!$R$5:$R$72)+SUMIF('MI F'!$D$5:$D$72,CLUBS!$B25,'MI F'!$R$5:$R$72)+SUMIF('MI H'!$D$5:$D$72,CLUBS!$B25,'MI H'!$R$5:$R$72)+SUMIF('CA F'!$D$5:$D$72,CLUBS!$B25,'CA F'!$R$5:$R$72)+SUMIF('CA H'!$D$5:$D$72,CLUBS!$B25,'CA H'!$R$5:$R$72)+SUMIF('JU F'!$D$5:$D$72,CLUBS!$B25,'JU F'!$R$5:$R$72)+SUMIF('JU H'!$D$5:$D$72,CLUBS!$B25,'JU H'!$R$5:$R$72)</f>
        <v>0</v>
      </c>
      <c r="Q25" s="26">
        <f>COUNTIFS('MP F'!$D$5:$D$72,CLUBS!$B25,'MP F'!$S$5:$S$72,"&gt;0")+COUNTIFS('MP H'!$D$5:$D$72,CLUBS!$B25,'MP H'!$S$5:$S$72,"&gt;0")+COUNTIFS('PO F'!$D$5:$D$72,CLUBS!$B25,'PO F'!$S$5:$S$72,"&gt;0")+COUNTIFS('PO H'!$D$5:$D$72,CLUBS!$B25,'PO H'!$S$5:$S$72,"&gt;0")+COUNTIFS('PU F'!$D$5:$D$72,CLUBS!$B25,'PU F'!$S$5:$S$72,"&gt;0")+COUNTIFS('PU H'!$D$5:$D$72,CLUBS!$B25,'PU H'!$S$5:$S$72,"&gt;0")+COUNTIFS('BE F'!$D$5:$D$72,CLUBS!$B25,'BE F'!$S$5:$S$72,"&gt;0")+COUNTIFS('BE H'!$D$5:$D$72,CLUBS!$B25,'BE H'!$S$5:$S$72,"&gt;0")+COUNTIFS('MI F'!$D$5:$D$72,CLUBS!$B25,'MI F'!$S$5:$S$72,"&gt;0")+COUNTIFS('MI H'!$D$5:$D$72,CLUBS!$B25,'MI H'!$S$5:$S$72,"&gt;0")+COUNTIFS('CA F'!$D$5:$D$72,CLUBS!$B25,'CA F'!$S$5:$S$72,"&gt;0")+COUNTIFS('CA H'!$D$5:$D$72,CLUBS!$B25,'CA H'!$S$5:$S$72,"&gt;0")+COUNTIFS('JU F'!$D$5:$D$72,CLUBS!$B25,'JU F'!$S$5:$S$72,"&gt;0")+COUNTIFS('JU H'!$D$5:$D$72,CLUBS!$B25,'JU H'!$S$5:$S$72,"&gt;0")</f>
        <v>0</v>
      </c>
      <c r="R25" s="26">
        <f>SUMIF('MP F'!$D$5:$D$72,CLUBS!$B25,'MP F'!$T$5:$T$72)+SUMIF('MP H'!$D$5:$D$72,CLUBS!$B25,'MP H'!$T$5:$T$72)+SUMIF('PO F'!$D$5:$D$72,CLUBS!$B25,'PO F'!$T$5:$T$72)+SUMIF('PO H'!$D$5:$D$72,CLUBS!$B25,'PO H'!$T$5:$T$72)+SUMIF('PU F'!$D$5:$D$72,CLUBS!$B25,'PU F'!$T$5:$T$72)+SUMIF('PU H'!$D$5:$D$72,CLUBS!$B25,'PU H'!$T$5:$T$72)+SUMIF('BE F'!$D$5:$D$72,CLUBS!$B25,'BE F'!$T$5:$T$72)+SUMIF('BE H'!$D$5:$D$72,CLUBS!$B25,'BE H'!$T$5:$T$72)+SUMIF('MI F'!$D$5:$D$72,CLUBS!$B25,'MI F'!$T$5:$T$72)+SUMIF('MI H'!$D$5:$D$72,CLUBS!$B25,'MI H'!$T$5:$T$72)+SUMIF('CA F'!$D$5:$D$72,CLUBS!$B25,'CA F'!$T$5:$T$72)+SUMIF('CA H'!$D$5:$D$72,CLUBS!$B25,'CA H'!$T$5:$T$72)+SUMIF('JU F'!$D$5:$D$72,CLUBS!$B25,'JU F'!$T$5:$T$72)+SUMIF('JU H'!$D$5:$D$72,CLUBS!$B25,'JU H'!$T$5:$T$72)</f>
        <v>0</v>
      </c>
      <c r="S25" s="26">
        <f>COUNTIFS('MP F'!$D$5:$D$72,CLUBS!$B25,'MP F'!$U$5:$U$72,"&gt;0")+COUNTIFS('MP H'!$D$5:$D$72,CLUBS!$B25,'MP H'!$U$5:$U$72,"&gt;0")+COUNTIFS('PO F'!$D$5:$D$72,CLUBS!$B25,'PO F'!$U$5:$U$72,"&gt;0")+COUNTIFS('PO H'!$D$5:$D$72,CLUBS!$B25,'PO H'!$U$5:$U$72,"&gt;0")+COUNTIFS('PU F'!$D$5:$D$72,CLUBS!$B25,'PU F'!$U$5:$U$72,"&gt;0")+COUNTIFS('PU H'!$D$5:$D$72,CLUBS!$B25,'PU H'!$U$5:$U$72,"&gt;0")+COUNTIFS('BE F'!$D$5:$D$72,CLUBS!$B25,'BE F'!$U$5:$U$72,"&gt;0")+COUNTIFS('BE H'!$D$5:$D$72,CLUBS!$B25,'BE H'!$U$5:$U$72,"&gt;0")+COUNTIFS('MI F'!$D$5:$D$72,CLUBS!$B25,'MI F'!$U$5:$U$72,"&gt;0")+COUNTIFS('MI H'!$D$5:$D$72,CLUBS!$B25,'MI H'!$U$5:$U$72,"&gt;0")+COUNTIFS('CA F'!$D$5:$D$72,CLUBS!$B25,'CA F'!$U$5:$U$72,"&gt;0")+COUNTIFS('CA H'!$D$5:$D$72,CLUBS!$B25,'CA H'!$U$5:$U$72,"&gt;0")+COUNTIFS('JU F'!$D$5:$D$72,CLUBS!$B25,'JU F'!$U$5:$U$72,"&gt;0")+COUNTIFS('JU H'!$D$5:$D$72,CLUBS!$B25,'JU H'!$U$5:$U$72,"&gt;0")</f>
        <v>0</v>
      </c>
      <c r="T25" s="26">
        <f>SUMIF('MP F'!$D$5:$D$72,CLUBS!$B25,'MP F'!$V$5:$V$72)+SUMIF('MP H'!$D$5:$D$72,CLUBS!$B25,'MP H'!$V$5:$V$72)+SUMIF('PO F'!$D$5:$D$72,CLUBS!$B25,'PO F'!$V$5:$V$72)+SUMIF('PO H'!$D$5:$D$72,CLUBS!$B25,'PO H'!$V$5:$V$72)+SUMIF('PU F'!$D$5:$D$72,CLUBS!$B25,'PU F'!$V$5:$V$72)+SUMIF('PU H'!$D$5:$D$72,CLUBS!$B25,'PU H'!$V$5:$V$72)+SUMIF('BE F'!$D$5:$D$72,CLUBS!$B25,'BE F'!$V$5:$V$72)+SUMIF('BE H'!$D$5:$D$72,CLUBS!$B25,'BE H'!$V$5:$V$72)+SUMIF('MI F'!$D$5:$D$72,CLUBS!$B25,'MI F'!$V$5:$V$72)+SUMIF('MI H'!$D$5:$D$72,CLUBS!$B25,'MI H'!$V$5:$V$72)+SUMIF('CA F'!$D$5:$D$72,CLUBS!$B25,'CA F'!$V$5:$V$72)+SUMIF('CA H'!$D$5:$D$72,CLUBS!$B25,'CA H'!$V$5:$V$72)+SUMIF('JU F'!$D$5:$D$72,CLUBS!$B25,'JU F'!$V$5:$V$72)+SUMIF('JU H'!$D$5:$D$72,CLUBS!$B25,'JU H'!$V$5:$V$72)</f>
        <v>0</v>
      </c>
      <c r="U25" s="26">
        <f>COUNTIFS('MP F'!$D$5:$D$72,CLUBS!$B25,'MP F'!$W$5:$W$72,"&gt;0")+COUNTIFS('MP H'!$D$5:$D$72,CLUBS!$B25,'MP H'!$W$5:$W$72,"&gt;0")+COUNTIFS('PO F'!$D$5:$D$72,CLUBS!$B25,'PO F'!$W$5:$W$72,"&gt;0")+COUNTIFS('PO H'!$D$5:$D$72,CLUBS!$B25,'PO H'!$W$5:$W$72,"&gt;0")+COUNTIFS('PU F'!$D$5:$D$72,CLUBS!$B25,'PU F'!$W$5:$W$72,"&gt;0")+COUNTIFS('PU H'!$D$5:$D$72,CLUBS!$B25,'PU H'!$W$5:$W$72,"&gt;0")+COUNTIFS('BE F'!$D$5:$D$72,CLUBS!$B25,'BE F'!$W$5:$W$72,"&gt;0")+COUNTIFS('BE H'!$D$5:$D$72,CLUBS!$B25,'BE H'!$W$5:$W$72,"&gt;0")+COUNTIFS('MI F'!$D$5:$D$72,CLUBS!$B25,'MI F'!$W$5:$W$72,"&gt;0")+COUNTIFS('MI H'!$D$5:$D$72,CLUBS!$B25,'MI H'!$W$5:$W$72,"&gt;0")+COUNTIFS('CA F'!$D$5:$D$72,CLUBS!$B25,'CA F'!$W$5:$W$72,"&gt;0")+COUNTIFS('CA H'!$D$5:$D$72,CLUBS!$B25,'CA H'!$W$5:$W$72,"&gt;0")+COUNTIFS('JU F'!$D$5:$D$72,CLUBS!$B25,'JU F'!$W$5:$W$72,"&gt;0")+COUNTIFS('JU H'!$D$5:$D$72,CLUBS!$B25,'JU H'!$W$5:$W$72,"&gt;0")</f>
        <v>0</v>
      </c>
      <c r="V25" s="26">
        <f>SUMIF('MP F'!$D$5:$D$72,CLUBS!$B25,'MP F'!$X$5:$X$72)+SUMIF('MP H'!$D$5:$D$72,CLUBS!$B25,'MP H'!$X$5:$X$72)+SUMIF('PO F'!$D$5:$D$72,CLUBS!$B25,'PO F'!$X$5:$X$72)+SUMIF('PO H'!$D$5:$D$72,CLUBS!$B25,'PO H'!$X$5:$X$72)+SUMIF('PU F'!$D$5:$D$72,CLUBS!$B25,'PU F'!$X$5:$X$72)+SUMIF('PU H'!$D$5:$D$72,CLUBS!$B25,'PU H'!$X$5:$X$72)+SUMIF('BE F'!$D$5:$D$72,CLUBS!$B25,'BE F'!$X$5:$X$72)+SUMIF('BE H'!$D$5:$D$72,CLUBS!$B25,'BE H'!$X$5:$X$72)+SUMIF('MI F'!$D$5:$D$72,CLUBS!$B25,'MI F'!$X$5:$X$72)+SUMIF('MI H'!$D$5:$D$72,CLUBS!$B25,'MI H'!$X$5:$X$72)+SUMIF('CA F'!$D$5:$D$72,CLUBS!$B25,'CA F'!$X$5:$X$72)+SUMIF('CA H'!$D$5:$D$72,CLUBS!$B25,'CA H'!$X$5:$X$72)+SUMIF('JU F'!$D$5:$D$72,CLUBS!$B25,'JU F'!$X$5:$X$72)+SUMIF('JU H'!$D$5:$D$72,CLUBS!$B25,'JU H'!$X$5:$X$72)</f>
        <v>0</v>
      </c>
      <c r="W25" s="26">
        <f>COUNTIFS('MP F'!$D$5:$D$72,CLUBS!$B25,'MP F'!$Y$5:$Y$72,"&gt;0")+COUNTIFS('MP H'!$D$5:$D$72,CLUBS!$B25,'MP H'!$Y$5:$Y$72,"&gt;0")+COUNTIFS('PO F'!$D$5:$D$72,CLUBS!$B25,'PO F'!$Y$5:$Y$72,"&gt;0")+COUNTIFS('PO H'!$D$5:$D$72,CLUBS!$B25,'PO H'!$Y$5:$Y$72,"&gt;0")+COUNTIFS('PU F'!$D$5:$D$72,CLUBS!$B25,'PU F'!$Y$5:$Y$72,"&gt;0")+COUNTIFS('PU H'!$D$5:$D$72,CLUBS!$B25,'PU H'!$Y$5:$Y$72,"&gt;0")+COUNTIFS('BE F'!$D$5:$D$72,CLUBS!$B25,'BE F'!$Y$5:$Y$72,"&gt;0")+COUNTIFS('BE H'!$D$5:$D$72,CLUBS!$B25,'BE H'!$Y$5:$Y$72,"&gt;0")+COUNTIFS('MI F'!$D$5:$D$72,CLUBS!$B25,'MI F'!$Y$5:$Y$72,"&gt;0")+COUNTIFS('MI H'!$D$5:$D$72,CLUBS!$B25,'MI H'!$Y$5:$Y$72,"&gt;0")+COUNTIFS('CA F'!$D$5:$D$72,CLUBS!$B25,'CA F'!$Y$5:$Y$72,"&gt;0")+COUNTIFS('CA H'!$D$5:$D$72,CLUBS!$B25,'CA H'!$Y$5:$Y$72,"&gt;0")+COUNTIFS('JU F'!$D$5:$D$72,CLUBS!$B25,'JU F'!$Y$5:$Y$72,"&gt;0")+COUNTIFS('JU H'!$D$5:$D$72,CLUBS!$B25,'JU H'!$Y$5:$Y$72,"&gt;0")</f>
        <v>0</v>
      </c>
      <c r="X25" s="26">
        <f>SUMIF('MP F'!$D$5:$D$72,CLUBS!$B25,'MP F'!$Z$5:$Z$72)+SUMIF('MP H'!$D$5:$D$72,CLUBS!$B25,'MP H'!$Z$5:$Z$72)+SUMIF('PO F'!$D$5:$D$72,CLUBS!$B25,'PO F'!$Z$5:$Z$72)+SUMIF('PO H'!$D$5:$D$72,CLUBS!$B25,'PO H'!$Z$5:$Z$72)+SUMIF('PU F'!$D$5:$D$72,CLUBS!$B25,'PU F'!$Z$5:$Z$72)+SUMIF('PU H'!$D$5:$D$72,CLUBS!$B25,'PU H'!$Z$5:$Z$72)+SUMIF('BE F'!$D$5:$D$72,CLUBS!$B25,'BE F'!$Z$5:$Z$72)+SUMIF('BE H'!$D$5:$D$72,CLUBS!$B25,'BE H'!$Z$5:$Z$72)+SUMIF('MI F'!$D$5:$D$72,CLUBS!$B25,'MI F'!$Z$5:$Z$72)+SUMIF('MI H'!$D$5:$D$72,CLUBS!$B25,'MI H'!$Z$5:$Z$72)+SUMIF('CA F'!$D$5:$D$72,CLUBS!$B25,'CA F'!$Z$5:$Z$72)+SUMIF('CA H'!$D$5:$D$72,CLUBS!$B25,'CA H'!$Z$5:$Z$72)+SUMIF('JU F'!$D$5:$D$72,CLUBS!$B25,'JU F'!$Z$5:$Z$72)+SUMIF('JU H'!$D$5:$D$72,CLUBS!$B25,'JU H'!$Z$5:$Z$72)</f>
        <v>0</v>
      </c>
      <c r="Y25" s="26">
        <f>COUNTIFS('MP F'!$D$5:$D$72,CLUBS!$B25,'MP F'!$AA$5:$AA$72,"&gt;0")+COUNTIFS('MP H'!$D$5:$D$72,CLUBS!$B25,'MP H'!$AA$5:$AA$72,"&gt;0")+COUNTIFS('PO F'!$D$5:$D$72,CLUBS!$B25,'PO F'!$AA$5:$AA$72,"&gt;0")+COUNTIFS('PO H'!$D$5:$D$72,CLUBS!$B25,'PO H'!$AA$5:$AA$72,"&gt;0")+COUNTIFS('PU F'!$D$5:$D$72,CLUBS!$B25,'PU F'!$AA$5:$AA$72,"&gt;0")+COUNTIFS('PU H'!$D$5:$D$72,CLUBS!$B25,'PU H'!$AA$5:$AA$72,"&gt;0")+COUNTIFS('BE F'!$D$5:$D$72,CLUBS!$B25,'BE F'!$AA$5:$AA$72,"&gt;0")+COUNTIFS('BE H'!$D$5:$D$72,CLUBS!$B25,'BE H'!$AA$5:$AA$72,"&gt;0")+COUNTIFS('MI F'!$D$5:$D$72,CLUBS!$B25,'MI F'!$AA$5:$AA$72,"&gt;0")+COUNTIFS('MI H'!$D$5:$D$72,CLUBS!$B25,'MI H'!$AA$5:$AA$72,"&gt;0")+COUNTIFS('CA F'!$D$5:$D$72,CLUBS!$B25,'CA F'!$AA$5:$AA$72,"&gt;0")+COUNTIFS('CA H'!$D$5:$D$72,CLUBS!$B25,'CA H'!$AA$5:$AA$72,"&gt;0")+COUNTIFS('JU F'!$D$5:$D$72,CLUBS!$B25,'JU F'!$AA$5:$AA$72,"&gt;0")+COUNTIFS('JU H'!$D$5:$D$72,CLUBS!$B25,'JU H'!$AA$5:$AA$72,"&gt;0")</f>
        <v>0</v>
      </c>
      <c r="Z25" s="26">
        <f>SUMIF('MP F'!$D$5:$D$72,CLUBS!$B25,'MP F'!$AB$5:$AB$72)+SUMIF('MP H'!$D$5:$D$72,CLUBS!$B25,'MP H'!$AB$5:$AB$72)+SUMIF('PO F'!$D$5:$D$72,CLUBS!$B25,'PO F'!$AB$5:$AB$72)+SUMIF('PO H'!$D$5:$D$72,CLUBS!$B25,'PO H'!$AB$5:$AB$72)+SUMIF('PU F'!$D$5:$D$72,CLUBS!$B25,'PU F'!$AB$5:$AB$72)+SUMIF('PU H'!$D$5:$D$72,CLUBS!$B25,'PU H'!$AB$5:$AB$72)+SUMIF('BE F'!$D$5:$D$72,CLUBS!$B25,'BE F'!$AB$5:$AB$72)+SUMIF('BE H'!$D$5:$D$72,CLUBS!$B25,'BE H'!$AB$5:$AB$72)+SUMIF('MI F'!$D$5:$D$72,CLUBS!$B25,'MI F'!$AB$5:$AB$72)+SUMIF('MI H'!$D$5:$D$72,CLUBS!$B25,'MI H'!$AB$5:$AB$72)+SUMIF('CA F'!$D$5:$D$72,CLUBS!$B25,'CA F'!$AB$5:$AB$72)+SUMIF('CA H'!$D$5:$D$72,CLUBS!$B25,'CA H'!$AB$5:$AB$72)+SUMIF('JU F'!$D$5:$D$72,CLUBS!$B25,'JU F'!$AB$5:$AB$72)+SUMIF('JU H'!$D$5:$D$72,CLUBS!$B25,'JU H'!$AB$5:$AB$72)</f>
        <v>0</v>
      </c>
      <c r="AA25" s="26">
        <f>COUNTIFS('MP F'!$D$5:$D$72,CLUBS!$B25,'MP F'!$AC$5:$AC$72,"&gt;0")+COUNTIFS('MP H'!$D$5:$D$72,CLUBS!$B25,'MP H'!$AC$5:$AC$72,"&gt;0")+COUNTIFS('PO F'!$D$5:$D$72,CLUBS!$B25,'PO F'!$AC$5:$AC$72,"&gt;0")+COUNTIFS('PO H'!$D$5:$D$72,CLUBS!$B25,'PO H'!$AC$5:$AC$72,"&gt;0")+COUNTIFS('PU F'!$D$5:$D$72,CLUBS!$B25,'PU F'!$AC$5:$AC$72,"&gt;0")+COUNTIFS('PU H'!$D$5:$D$72,CLUBS!$B25,'PU H'!$AC$5:$AC$72,"&gt;0")+COUNTIFS('BE F'!$D$5:$D$72,CLUBS!$B25,'BE F'!$AC$5:$AC$72,"&gt;0")+COUNTIFS('BE H'!$D$5:$D$72,CLUBS!$B25,'BE H'!$AC$5:$AC$72,"&gt;0")+COUNTIFS('MI F'!$D$5:$D$72,CLUBS!$B25,'MI F'!$AC$5:$AC$72,"&gt;0")+COUNTIFS('MI H'!$D$5:$D$72,CLUBS!$B25,'MI H'!$AC$5:$AC$72,"&gt;0")+COUNTIFS('CA F'!$D$5:$D$72,CLUBS!$B25,'CA F'!$AC$5:$AC$72,"&gt;0")+COUNTIFS('CA H'!$D$5:$D$72,CLUBS!$B25,'CA H'!$AC$5:$AC$72,"&gt;0")+COUNTIFS('JU F'!$D$5:$D$72,CLUBS!$B25,'JU F'!$AC$5:$AC$72,"&gt;0")+COUNTIFS('JU H'!$D$5:$D$72,CLUBS!$B25,'JU H'!$AC$5:$AC$72,"&gt;0")</f>
        <v>0</v>
      </c>
      <c r="AB25" s="26">
        <f>SUMIF('MP F'!$D$5:$D$72,CLUBS!$B25,'MP F'!$AD$5:$AD$72)+SUMIF('MP H'!$D$5:$D$72,CLUBS!$B25,'MP H'!$AD$5:$AD$72)+SUMIF('PO F'!$D$5:$D$72,CLUBS!$B25,'PO F'!$AD$5:$AD$72)+SUMIF('PO H'!$D$5:$D$72,CLUBS!$B25,'PO H'!$AD$5:$AD$72)+SUMIF('PU F'!$D$5:$D$72,CLUBS!$B25,'PU F'!$AD$5:$AD$72)+SUMIF('PU H'!$D$5:$D$72,CLUBS!$B25,'PU H'!$AD$5:$AD$72)+SUMIF('BE F'!$D$5:$D$72,CLUBS!$B25,'BE F'!$AD$5:$AD$72)+SUMIF('BE H'!$D$5:$D$72,CLUBS!$B25,'BE H'!$AD$5:$AD$72)+SUMIF('MI F'!$D$5:$D$72,CLUBS!$B25,'MI F'!$AD$5:$AD$72)+SUMIF('MI H'!$D$5:$D$72,CLUBS!$B25,'MI H'!$AD$5:$AD$72)+SUMIF('CA F'!$D$5:$D$72,CLUBS!$B25,'CA F'!$AD$5:$AD$72)+SUMIF('CA H'!$D$5:$D$72,CLUBS!$B25,'CA H'!$AD$5:$AD$72)+SUMIF('JU F'!$D$5:$D$72,CLUBS!$B25,'JU F'!$AD$5:$AD$72)+SUMIF('JU H'!$D$5:$D$72,CLUBS!$B25,'JU H'!$AD$5:$AD$72)</f>
        <v>0</v>
      </c>
      <c r="AC25" s="26">
        <f>COUNTIFS('MP F'!$D$5:$D$72,CLUBS!$B25,'MP F'!$AE$5:$AE$72,"&gt;0")+COUNTIFS('MP H'!$D$5:$D$72,CLUBS!$B25,'MP H'!$AE$5:$AE$72,"&gt;0")+COUNTIFS('PO F'!$D$5:$D$72,CLUBS!$B25,'PO F'!$AE$5:$AE$72,"&gt;0")+COUNTIFS('PO H'!$D$5:$D$72,CLUBS!$B25,'PO H'!$AE$5:$AE$72,"&gt;0")+COUNTIFS('PU F'!$D$5:$D$72,CLUBS!$B25,'PU F'!$AE$5:$AE$72,"&gt;0")+COUNTIFS('PU H'!$D$5:$D$72,CLUBS!$B25,'PU H'!$AE$5:$AE$72,"&gt;0")+COUNTIFS('BE F'!$D$5:$D$72,CLUBS!$B25,'BE F'!$AE$5:$AE$72,"&gt;0")+COUNTIFS('BE H'!$D$5:$D$72,CLUBS!$B25,'BE H'!$AE$5:$AE$72,"&gt;0")+COUNTIFS('MI F'!$D$5:$D$72,CLUBS!$B25,'MI F'!$AE$5:$AE$72,"&gt;0")+COUNTIFS('MI H'!$D$5:$D$72,CLUBS!$B25,'MI H'!$AE$5:$AE$72,"&gt;0")+COUNTIFS('CA F'!$D$5:$D$72,CLUBS!$B25,'CA F'!$AE$5:$AE$72,"&gt;0")+COUNTIFS('CA H'!$D$5:$D$72,CLUBS!$B25,'CA H'!$AE$5:$AE$72,"&gt;0")+COUNTIFS('JU F'!$D$5:$D$72,CLUBS!$B25,'JU F'!$AE$5:$AE$72,"&gt;0")+COUNTIFS('JU H'!$D$5:$D$72,CLUBS!$B25,'JU H'!$AE$5:$AE$72,"&gt;0")</f>
        <v>0</v>
      </c>
      <c r="AD25" s="26">
        <f>SUMIF('MP F'!$D$5:$D$72,CLUBS!$B25,'MP F'!$AF$5:$AF$72)+SUMIF('MP H'!$D$5:$D$72,CLUBS!$B25,'MP H'!$AF$5:$AF$72)+SUMIF('PO F'!$D$5:$D$72,CLUBS!$B25,'PO F'!$AF$5:$AF$72)+SUMIF('PO H'!$D$5:$D$72,CLUBS!$B25,'PO H'!$AF$5:$AF$72)+SUMIF('PU F'!$D$5:$D$72,CLUBS!$B25,'PU F'!$AF$5:$AF$72)+SUMIF('PU H'!$D$5:$D$72,CLUBS!$B25,'PU H'!$AF$5:$AF$72)+SUMIF('BE F'!$D$5:$D$72,CLUBS!$B25,'BE F'!$AF$5:$AF$72)+SUMIF('BE H'!$D$5:$D$72,CLUBS!$B25,'BE H'!$AF$5:$AF$72)+SUMIF('MI F'!$D$5:$D$72,CLUBS!$B25,'MI F'!$AF$5:$AF$72)+SUMIF('MI H'!$D$5:$D$72,CLUBS!$B25,'MI H'!$AF$5:$AF$72)+SUMIF('CA F'!$D$5:$D$72,CLUBS!$B25,'CA F'!$AF$5:$AF$72)+SUMIF('CA H'!$D$5:$D$72,CLUBS!$B25,'CA H'!$AF$5:$AF$72)+SUMIF('JU F'!$D$5:$D$72,CLUBS!$B25,'JU F'!$AF$5:$AF$72)+SUMIF('JU H'!$D$5:$D$72,CLUBS!$B25,'JU H'!$AF$5:$AF$72)</f>
        <v>0</v>
      </c>
      <c r="AE25" s="26">
        <f>COUNTIFS('MP F'!$D$5:$D$72,CLUBS!$B25,'MP F'!$AG$5:$AG$72,"&gt;0")+COUNTIFS('MP H'!$D$5:$D$72,CLUBS!$B25,'MP H'!$AG$5:$AG$72,"&gt;0")+COUNTIFS('PO F'!$D$5:$D$72,CLUBS!$B25,'PO F'!$AG$5:$AG$72,"&gt;0")+COUNTIFS('PO H'!$D$5:$D$72,CLUBS!$B25,'PO H'!$AG$5:$AG$72,"&gt;0")+COUNTIFS('PU F'!$D$5:$D$72,CLUBS!$B25,'PU F'!$AG$5:$AG$72,"&gt;0")+COUNTIFS('PU H'!$D$5:$D$72,CLUBS!$B25,'PU H'!$AG$5:$AG$72,"&gt;0")+COUNTIFS('BE F'!$D$5:$D$72,CLUBS!$B25,'BE F'!$AG$5:$AG$72,"&gt;0")+COUNTIFS('BE H'!$D$5:$D$72,CLUBS!$B25,'BE H'!$AG$5:$AG$72,"&gt;0")+COUNTIFS('MI F'!$D$5:$D$72,CLUBS!$B25,'MI F'!$AG$5:$AG$72,"&gt;0")+COUNTIFS('MI H'!$D$5:$D$72,CLUBS!$B25,'MI H'!$AG$5:$AG$72,"&gt;0")+COUNTIFS('CA F'!$D$5:$D$72,CLUBS!$B25,'CA F'!$AG$5:$AG$72,"&gt;0")+COUNTIFS('CA H'!$D$5:$D$72,CLUBS!$B25,'CA H'!$AG$5:$AG$72,"&gt;0")+COUNTIFS('JU F'!$D$5:$D$72,CLUBS!$B25,'JU F'!$AG$5:$AG$72,"&gt;0")+COUNTIFS('JU H'!$D$5:$D$72,CLUBS!$B25,'JU H'!$AG$5:$AG$72,"&gt;0")</f>
        <v>0</v>
      </c>
      <c r="AF25" s="26">
        <f>SUMIF('MP F'!$D$5:$D$72,CLUBS!$B25,'MP F'!$AH$5:$AH$72)+SUMIF('MP H'!$D$5:$D$72,CLUBS!$B25,'MP H'!$AH$5:$AH$72)+SUMIF('PO F'!$D$5:$D$72,CLUBS!$B25,'PO F'!$AH$5:$AH$72)+SUMIF('PO H'!$D$5:$D$72,CLUBS!$B25,'PO H'!$AH$5:$AH$72)+SUMIF('PU F'!$D$5:$D$72,CLUBS!$B25,'PU F'!$AH$5:$AH$72)+SUMIF('PU H'!$D$5:$D$72,CLUBS!$B25,'PU H'!$AH$5:$AH$72)+SUMIF('BE F'!$D$5:$D$72,CLUBS!$B25,'BE F'!$AH$5:$AH$72)+SUMIF('BE H'!$D$5:$D$72,CLUBS!$B25,'BE H'!$AH$5:$AH$72)+SUMIF('MI F'!$D$5:$D$72,CLUBS!$B25,'MI F'!$AH$5:$AH$72)+SUMIF('MI H'!$D$5:$D$72,CLUBS!$B25,'MI H'!$AH$5:$AH$72)+SUMIF('CA F'!$D$5:$D$72,CLUBS!$B25,'CA F'!$AH$5:$AH$72)+SUMIF('CA H'!$D$5:$D$72,CLUBS!$B25,'CA H'!$AH$5:$AH$72)+SUMIF('JU F'!$D$5:$D$72,CLUBS!$B25,'JU F'!$AH$5:$AH$72)+SUMIF('JU H'!$D$5:$D$72,CLUBS!$B25,'JU H'!$AH$5:$AH$72)</f>
        <v>0</v>
      </c>
      <c r="AG25" s="16">
        <f t="shared" si="1"/>
        <v>0</v>
      </c>
      <c r="AH25" s="28">
        <f t="shared" si="2"/>
        <v>0</v>
      </c>
      <c r="AI25" s="29">
        <f t="shared" si="3"/>
        <v>0</v>
      </c>
      <c r="AJ25" s="14">
        <f>COUNTIF('Licenciés Jeunes 2023'!F:F,CLUBS!B25)</f>
        <v>0</v>
      </c>
      <c r="AK25" s="27">
        <f t="shared" si="4"/>
        <v>0</v>
      </c>
    </row>
    <row r="26" spans="1:37" ht="13.5">
      <c r="A26" s="34">
        <f t="shared" si="0"/>
        <v>16</v>
      </c>
      <c r="B26" s="62" t="s">
        <v>69</v>
      </c>
      <c r="C26" s="14">
        <f>COUNTIFS('MP F'!$D$5:$D$72,CLUBS!$B26,'MP F'!$E$5:$E$72,"&gt;0")+COUNTIFS('MP H'!$D$5:$D$72,CLUBS!$B26,'MP H'!$E$5:$E$72,"&gt;0")+COUNTIFS('PO F'!$D$5:$D$72,CLUBS!$B26,'PO F'!$E$5:$E$72,"&gt;0")+COUNTIFS('PO H'!$D$5:$D$72,CLUBS!$B26,'PO H'!$E$5:$E$72,"&gt;0")+COUNTIFS('PU F'!$D$5:$D$72,CLUBS!$B26,'PU F'!$E$5:$E$72,"&gt;0")+COUNTIFS('PU H'!$D$5:$D$72,CLUBS!$B26,'PU H'!$E$5:$E$72,"&gt;0")+COUNTIFS('BE F'!$D$5:$D$72,CLUBS!$B26,'BE F'!$E$5:$E$72,"&gt;0")+COUNTIFS('BE H'!$D$5:$D$72,CLUBS!$B26,'BE H'!$E$5:$E$72,"&gt;0")+COUNTIFS('MI F'!$D$5:$D$72,CLUBS!$B26,'MI F'!$E$5:$E$72,"&gt;0")+COUNTIFS('MI H'!$D$5:$D$72,CLUBS!$B26,'MI H'!$E$5:$E$72,"&gt;0")+COUNTIFS('CA F'!$D$5:$D$72,CLUBS!$B26,'CA F'!$E$5:$E$72,"&gt;0")+COUNTIFS('CA H'!$D$5:$D$72,CLUBS!$B26,'CA H'!$E$5:$E$72,"&gt;0")+COUNTIFS('JU F'!$D$5:$D$72,CLUBS!$B26,'JU F'!$E$5:$E$72,"&gt;0")+COUNTIFS('JU H'!$D$5:$D$72,CLUBS!$B26,'JU H'!$E$5:$E$72,"&gt;0")</f>
        <v>0</v>
      </c>
      <c r="D26" s="27">
        <f>SUMIF('MP F'!$D$5:$D$72,CLUBS!$B26,'MP F'!$F$5:$F$72)+SUMIF('MP H'!$D$5:$D$72,CLUBS!$B26,'MP H'!$F$5:$F$72)+SUMIF('PO F'!$D$5:$D$72,CLUBS!$B26,'PO F'!$F$5:$F$72)+SUMIF('PO H'!$D$5:$D$72,CLUBS!$B26,'PO H'!$F$5:$F$72)+SUMIF('PU F'!$D$5:$D$72,CLUBS!$B26,'PU F'!$F$5:$F$72)+SUMIF('PU H'!$D$5:$D$72,CLUBS!$B26,'PU H'!$F$5:$F$72)+SUMIF('BE F'!$D$5:$D$72,CLUBS!$B26,'BE F'!$F$5:$F$72)+SUMIF('BE H'!$D$5:$D$72,CLUBS!$B26,'BE H'!$F$5:$F$72)+SUMIF('MI F'!$D$5:$D$72,CLUBS!$B26,'MI F'!$F$5:$F$72)+SUMIF('MI H'!$D$5:$D$72,CLUBS!$B26,'MI H'!$F$5:$F$72)+SUMIF('CA F'!$D$5:$D$72,CLUBS!$B26,'CA F'!$F$5:$F$72)+SUMIF('CA H'!$D$5:$D$72,CLUBS!$B26,'CA H'!$F$5:$F$72)+SUMIF('JU F'!$D$5:$D$72,CLUBS!$B26,'JU F'!$F$5:$F$72)+SUMIF('JU H'!$D$5:$D$72,CLUBS!$B26,'JU H'!$F$5:$F$72)</f>
        <v>0</v>
      </c>
      <c r="E26" s="38">
        <f>COUNTIFS('MP F'!$D$5:$D$72,CLUBS!$B26,'MP F'!$G$5:$G$72,"&gt;0")+COUNTIFS('MP H'!$D$5:$D$72,CLUBS!$B26,'MP H'!$G$5:$G$72,"&gt;0")+COUNTIFS('PO F'!$D$5:$D$72,CLUBS!$B26,'PO F'!$G$5:$G$72,"&gt;0")+COUNTIFS('PO H'!$D$5:$D$72,CLUBS!$B26,'PO H'!$G$5:$G$72,"&gt;0")+COUNTIFS('PU F'!$D$5:$D$72,CLUBS!$B26,'PU F'!$G$5:$G$72,"&gt;0")+COUNTIFS('PU H'!$D$5:$D$72,CLUBS!$B26,'PU H'!$G$5:$G$72,"&gt;0")+COUNTIFS('BE F'!$D$5:$D$72,CLUBS!$B26,'BE F'!$G$5:$G$72,"&gt;0")+COUNTIFS('BE H'!$D$5:$D$72,CLUBS!$B26,'BE H'!$G$5:$G$72,"&gt;0")+COUNTIFS('MI F'!$D$5:$D$72,CLUBS!$B26,'MI F'!$G$5:$G$72,"&gt;0")+COUNTIFS('MI H'!$D$5:$D$72,CLUBS!$B26,'MI H'!$G$5:$G$72,"&gt;0")+COUNTIFS('CA F'!$D$5:$D$72,CLUBS!$B26,'CA F'!$G$5:$G$72,"&gt;0")+COUNTIFS('CA H'!$D$5:$D$72,CLUBS!$B26,'CA H'!$G$5:$G$72,"&gt;0")+COUNTIFS('JU F'!$D$5:$D$72,CLUBS!$B26,'JU F'!$G$5:$G$72,"&gt;0")+COUNTIFS('JU H'!$D$5:$D$72,CLUBS!$B26,'JU H'!$G$5:$G$72,"&gt;0")</f>
        <v>0</v>
      </c>
      <c r="F26" s="58">
        <f>SUMIF('MP F'!$D$5:$D$72,CLUBS!$B26,'MP F'!$H$5:$H$72)+SUMIF('MP H'!$D$5:$D$72,CLUBS!$B26,'MP H'!$H$5:$H$72)+SUMIF('PO F'!$D$5:$D$72,CLUBS!$B26,'PO F'!$H$5:$H$72)+SUMIF('PO H'!$D$5:$D$72,CLUBS!$B26,'PO H'!$H$5:$H$72)+SUMIF('PU F'!$D$5:$D$72,CLUBS!$B26,'PU F'!$H$5:$H$72)+SUMIF('PU H'!$D$5:$D$72,CLUBS!$B26,'PU H'!$H$5:$H$72)+SUMIF('BE F'!$D$5:$D$72,CLUBS!$B26,'BE F'!$H$5:$H$72)+SUMIF('BE H'!$D$5:$D$72,CLUBS!$B26,'BE H'!$H$5:$H$72)+SUMIF('MI F'!$D$5:$D$72,CLUBS!$B26,'MI F'!$H$5:$H$72)+SUMIF('MI H'!$D$5:$D$72,CLUBS!$B26,'MI H'!$H$5:$H$72)+SUMIF('CA F'!$D$5:$D$72,CLUBS!$B26,'CA F'!$H$5:$H$72)+SUMIF('CA H'!$D$5:$D$72,CLUBS!$B26,'CA H'!$H$5:$H$72)+SUMIF('JU F'!$D$5:$D$72,CLUBS!$B26,'JU F'!$H$5:$H$72)+SUMIF('JU H'!$D$5:$D$72,CLUBS!$B26,'JU H'!$H$5:$H$72)</f>
        <v>0</v>
      </c>
      <c r="G26" s="14">
        <f>COUNTIFS('MP F'!$D$5:$D$72,CLUBS!$B26,'MP F'!$I$5:$I$72,"&gt;0")+COUNTIFS('MP H'!$D$5:$D$72,CLUBS!$B26,'MP H'!$I$5:$I$72,"&gt;0")+COUNTIFS('PO F'!$D$5:$D$72,CLUBS!$B26,'PO F'!$I$5:$I$72,"&gt;0")+COUNTIFS('PO H'!$D$5:$D$72,CLUBS!$B26,'PO H'!$I$5:$I$72,"&gt;0")+COUNTIFS('PU F'!$D$5:$D$72,CLUBS!$B26,'PU F'!$I$5:$I$72,"&gt;0")+COUNTIFS('PU H'!$D$5:$D$72,CLUBS!$B26,'PU H'!$I$5:$I$72,"&gt;0")+COUNTIFS('BE F'!$D$5:$D$72,CLUBS!$B26,'BE F'!$I$5:$I$72,"&gt;0")+COUNTIFS('BE H'!$D$5:$D$72,CLUBS!$B26,'BE H'!$I$5:$I$72,"&gt;0")+COUNTIFS('MI F'!$D$5:$D$72,CLUBS!$B26,'MI F'!$I$5:$I$72,"&gt;0")+COUNTIFS('MI H'!$D$5:$D$72,CLUBS!$B26,'MI H'!$I$5:$I$72,"&gt;0")+COUNTIFS('CA F'!$D$5:$D$72,CLUBS!$B26,'CA F'!$I$5:$I$72,"&gt;0")+COUNTIFS('CA H'!$D$5:$D$72,CLUBS!$B26,'CA H'!$I$5:$I$72,"&gt;0")+COUNTIFS('JU F'!$D$5:$D$72,CLUBS!$B26,'JU F'!$I$5:$I$72,"&gt;0")+COUNTIFS('JU H'!$D$5:$D$72,CLUBS!$B26,'JU H'!$I$5:$I$72,"&gt;0")</f>
        <v>0</v>
      </c>
      <c r="H26" s="26">
        <f>SUMIF('MP F'!$D$5:$D$72,CLUBS!$B26,'MP F'!$J$5:$J$72)+SUMIF('MP H'!$D$5:$D$72,CLUBS!$B26,'MP H'!$J$5:$J$72)+SUMIF('PO F'!$D$5:$D$72,CLUBS!$B26,'PO F'!$J$5:$J$72)+SUMIF('PO H'!$D$5:$D$72,CLUBS!$B26,'PO H'!$J$5:$J$72)+SUMIF('PU F'!$D$5:$D$72,CLUBS!$B26,'PU F'!$J$5:$J$72)+SUMIF('PU H'!$D$5:$D$72,CLUBS!$B26,'PU H'!$J$5:$J$72)+SUMIF('BE F'!$D$5:$D$72,CLUBS!$B26,'BE F'!$J$5:$J$72)+SUMIF('BE H'!$D$5:$D$72,CLUBS!$B26,'BE H'!$J$5:$J$72)+SUMIF('MI F'!$D$5:$D$72,CLUBS!$B26,'MI F'!$J$5:$J$72)+SUMIF('MI H'!$D$5:$D$72,CLUBS!$B26,'MI H'!$J$5:$J$72)+SUMIF('CA F'!$D$5:$D$72,CLUBS!$B26,'CA F'!$J$5:$J$72)+SUMIF('CA H'!$D$5:$D$72,CLUBS!$B26,'CA H'!$J$5:$J$72)+SUMIF('JU F'!$D$5:$D$72,CLUBS!$B26,'JU F'!$J$5:$J$72)+SUMIF('JU H'!$D$5:$D$72,CLUBS!$B26,'JU H'!$J$5:$J$72)</f>
        <v>0</v>
      </c>
      <c r="I26" s="38">
        <f>COUNTIFS('MP F'!$D$5:$D$72,CLUBS!$B26,'MP F'!$K$5:$K$72,"&gt;0")+COUNTIFS('MP H'!$D$5:$D$72,CLUBS!$B26,'MP H'!$K$5:$K$72,"&gt;0")+COUNTIFS('PO F'!$D$5:$D$72,CLUBS!$B26,'PO F'!$K$5:$K$72,"&gt;0")+COUNTIFS('PO H'!$D$5:$D$72,CLUBS!$B26,'PO H'!$K$5:$K$72,"&gt;0")+COUNTIFS('PU F'!$D$5:$D$72,CLUBS!$B26,'PU F'!$K$5:$K$72,"&gt;0")+COUNTIFS('PU H'!$D$5:$D$72,CLUBS!$B26,'PU H'!$K$5:$K$72,"&gt;0")+COUNTIFS('BE F'!$D$5:$D$72,CLUBS!$B26,'BE F'!$K$5:$K$72,"&gt;0")+COUNTIFS('BE H'!$D$5:$D$72,CLUBS!$B26,'BE H'!$K$5:$K$72,"&gt;0")+COUNTIFS('MI F'!$D$5:$D$72,CLUBS!$B26,'MI F'!$K$5:$K$72,"&gt;0")+COUNTIFS('MI H'!$D$5:$D$72,CLUBS!$B26,'MI H'!$K$5:$K$72,"&gt;0")+COUNTIFS('CA F'!$D$5:$D$72,CLUBS!$B26,'CA F'!$K$5:$K$72,"&gt;0")+COUNTIFS('CA H'!$D$5:$D$72,CLUBS!$B26,'CA H'!$K$5:$K$72,"&gt;0")+COUNTIFS('JU F'!$D$5:$D$72,CLUBS!$B26,'JU F'!$K$5:$K$72,"&gt;0")+COUNTIFS('JU H'!$D$5:$D$72,CLUBS!$B26,'JU H'!$K$5:$K$72,"&gt;0")</f>
        <v>0</v>
      </c>
      <c r="J26" s="38">
        <f>SUMIF('MP F'!$D$5:$D$72,CLUBS!$B26,'MP F'!$L$5:$L$72)+SUMIF('MP H'!$D$5:$D$72,CLUBS!$B26,'MP H'!$L$5:$L$72)+SUMIF('PO F'!$D$5:$D$72,CLUBS!$B26,'PO F'!$L$5:$L$72)+SUMIF('PO H'!$D$5:$D$72,CLUBS!$B26,'PO H'!$L$5:$L$72)+SUMIF('PU F'!$D$5:$D$72,CLUBS!$B26,'PU F'!$L$5:$L$72)+SUMIF('PU H'!$D$5:$D$72,CLUBS!$B26,'PU H'!$L$5:$L$72)+SUMIF('BE F'!$D$5:$D$72,CLUBS!$B26,'BE F'!$L$5:$L$72)+SUMIF('BE H'!$D$5:$D$72,CLUBS!$B26,'BE H'!$L$5:$L$72)+SUMIF('MI F'!$D$5:$D$72,CLUBS!$B26,'MI F'!$L$5:$L$72)+SUMIF('MI H'!$D$5:$D$72,CLUBS!$B26,'MI H'!$L$5:$L$72)+SUMIF('CA F'!$D$5:$D$72,CLUBS!$B26,'CA F'!$L$5:$L$72)+SUMIF('CA H'!$D$5:$D$72,CLUBS!$B26,'CA H'!$L$5:$L$72)+SUMIF('JU F'!$D$5:$D$72,CLUBS!$B26,'JU F'!$L$5:$L$72)+SUMIF('JU H'!$D$5:$D$72,CLUBS!$B26,'JU H'!$L$5:$L$72)</f>
        <v>0</v>
      </c>
      <c r="K26" s="26">
        <f>COUNTIFS('MP F'!$D$5:$D$72,CLUBS!$B26,'MP F'!$M$5:$M$72,"&gt;0")+COUNTIFS('MP H'!$D$5:$D$72,CLUBS!$B26,'MP H'!$M$5:$M$72,"&gt;0")+COUNTIFS('PO F'!$D$5:$D$72,CLUBS!$B26,'PO F'!$M$5:$M$72,"&gt;0")+COUNTIFS('PO H'!$D$5:$D$72,CLUBS!$B26,'PO H'!$M$5:$M$72,"&gt;0")+COUNTIFS('PU F'!$D$5:$D$72,CLUBS!$B26,'PU F'!$M$5:$M$72,"&gt;0")+COUNTIFS('PU H'!$D$5:$D$72,CLUBS!$B26,'PU H'!$M$5:$M$72,"&gt;0")+COUNTIFS('BE F'!$D$5:$D$72,CLUBS!$B26,'BE F'!$M$5:$M$72,"&gt;0")+COUNTIFS('BE H'!$D$5:$D$72,CLUBS!$B26,'BE H'!$M$5:$M$72,"&gt;0")+COUNTIFS('MI F'!$D$5:$D$72,CLUBS!$B26,'MI F'!$M$5:$M$72,"&gt;0")+COUNTIFS('MI H'!$D$5:$D$72,CLUBS!$B26,'MI H'!$M$5:$M$72,"&gt;0")+COUNTIFS('CA F'!$D$5:$D$72,CLUBS!$B26,'CA F'!$M$5:$M$72,"&gt;0")+COUNTIFS('CA H'!$D$5:$D$72,CLUBS!$B26,'CA H'!$M$5:$M$72,"&gt;0")+COUNTIFS('JU F'!$D$5:$D$72,CLUBS!$B26,'JU F'!$M$5:$M$72,"&gt;0")+COUNTIFS('JU H'!$D$5:$D$72,CLUBS!$B26,'JU H'!$M$5:$M$72,"&gt;0")</f>
        <v>0</v>
      </c>
      <c r="L26" s="26">
        <f>SUMIF('MP F'!$D$5:$D$72,CLUBS!$B26,'MP F'!$N$5:$N$72)+SUMIF('MP H'!$D$5:$D$72,CLUBS!$B26,'MP H'!$N$5:$N$72)+SUMIF('PO F'!$D$5:$D$72,CLUBS!$B26,'PO F'!$N$5:$N$72)+SUMIF('PO H'!$D$5:$D$72,CLUBS!$B26,'PO H'!$N$5:$N$72)+SUMIF('PU F'!$D$5:$D$72,CLUBS!$B26,'PU F'!$N$5:$N$72)+SUMIF('PU H'!$D$5:$D$72,CLUBS!$B26,'PU H'!$N$5:$N$72)+SUMIF('BE F'!$D$5:$D$72,CLUBS!$B26,'BE F'!$N$5:$N$72)+SUMIF('BE H'!$D$5:$D$72,CLUBS!$B26,'BE H'!$N$5:$N$72)+SUMIF('MI F'!$D$5:$D$72,CLUBS!$B26,'MI F'!$N$5:$N$72)+SUMIF('MI H'!$D$5:$D$72,CLUBS!$B26,'MI H'!$N$5:$N$72)+SUMIF('CA F'!$D$5:$D$72,CLUBS!$B26,'CA F'!$N$5:$N$72)+SUMIF('CA H'!$D$5:$D$72,CLUBS!$B26,'CA H'!$N$5:$N$72)+SUMIF('JU F'!$D$5:$D$72,CLUBS!$B26,'JU F'!$N$5:$N$72)+SUMIF('JU H'!$D$5:$D$72,CLUBS!$B26,'JU H'!$N$5:$N$72)</f>
        <v>0</v>
      </c>
      <c r="M26" s="26">
        <f>COUNTIFS('MP F'!$D$5:$D$72,CLUBS!$B26,'MP F'!$O$5:$O$72,"&gt;0")+COUNTIFS('MP H'!$D$5:$D$72,CLUBS!$B26,'MP H'!$O$5:$O$72,"&gt;0")+COUNTIFS('PO F'!$D$5:$D$72,CLUBS!$B26,'PO F'!$O$5:$O$72,"&gt;0")+COUNTIFS('PO H'!$D$5:$D$72,CLUBS!$B26,'PO H'!$O$5:$O$72,"&gt;0")+COUNTIFS('PU F'!$D$5:$D$72,CLUBS!$B26,'PU F'!$O$5:$O$72,"&gt;0")+COUNTIFS('PU H'!$D$5:$D$72,CLUBS!$B26,'PU H'!$O$5:$O$72,"&gt;0")+COUNTIFS('BE F'!$D$5:$D$72,CLUBS!$B26,'BE F'!$O$5:$O$72,"&gt;0")+COUNTIFS('BE H'!$D$5:$D$72,CLUBS!$B26,'BE H'!$O$5:$O$72,"&gt;0")+COUNTIFS('MI F'!$D$5:$D$72,CLUBS!$B26,'MI F'!$O$5:$O$72,"&gt;0")+COUNTIFS('MI H'!$D$5:$D$72,CLUBS!$B26,'MI H'!$O$5:$O$72,"&gt;0")+COUNTIFS('CA F'!$D$5:$D$72,CLUBS!$B26,'CA F'!$O$5:$O$72,"&gt;0")+COUNTIFS('CA H'!$D$5:$D$72,CLUBS!$B26,'CA H'!$O$5:$O$72,"&gt;0")+COUNTIFS('JU F'!$D$5:$D$72,CLUBS!$B26,'JU F'!$O$5:$O$72,"&gt;0")+COUNTIFS('JU H'!$D$5:$D$72,CLUBS!$B26,'JU H'!$O$5:$O$72,"&gt;0")</f>
        <v>0</v>
      </c>
      <c r="N26" s="26">
        <f>SUMIF('MP F'!$D$5:$D$72,CLUBS!$B26,'MP F'!$P$5:$P$72)+SUMIF('MP H'!$D$5:$D$72,CLUBS!$B26,'MP H'!$P$5:$P$72)+SUMIF('PO F'!$D$5:$D$72,CLUBS!$B26,'PO F'!$P$5:$P$72)+SUMIF('PO H'!$D$5:$D$72,CLUBS!$B26,'PO H'!$P$5:$P$72)+SUMIF('PU F'!$D$5:$D$72,CLUBS!$B26,'PU F'!$P$5:$P$72)+SUMIF('PU H'!$D$5:$D$72,CLUBS!$B26,'PU H'!$P$5:$P$72)+SUMIF('BE F'!$D$5:$D$72,CLUBS!$B26,'BE F'!$P$5:$P$72)+SUMIF('BE H'!$D$5:$D$72,CLUBS!$B26,'BE H'!$P$5:$P$72)+SUMIF('MI F'!$D$5:$D$72,CLUBS!$B26,'MI F'!$P$5:$P$72)+SUMIF('MI H'!$D$5:$D$72,CLUBS!$B26,'MI H'!$P$5:$P$72)+SUMIF('CA F'!$D$5:$D$72,CLUBS!$B26,'CA F'!$P$5:$P$72)+SUMIF('CA H'!$D$5:$D$72,CLUBS!$B26,'CA H'!$P$5:$P$72)+SUMIF('JU F'!$D$5:$D$72,CLUBS!$B26,'JU F'!$P$5:$P$72)+SUMIF('JU H'!$D$5:$D$72,CLUBS!$B26,'JU H'!$P$5:$P$72)</f>
        <v>0</v>
      </c>
      <c r="O26" s="26">
        <f>COUNTIFS('MP F'!$D$5:$D$72,CLUBS!$B26,'MP F'!$Q$5:$Q$72,"&gt;0")+COUNTIFS('MP H'!$D$5:$D$72,CLUBS!$B26,'MP H'!$Q$5:$Q$72,"&gt;0")+COUNTIFS('PO F'!$D$5:$D$72,CLUBS!$B26,'PO F'!$Q$5:$Q$72,"&gt;0")+COUNTIFS('PO H'!$D$5:$D$72,CLUBS!$B26,'PO H'!$Q$5:$Q$72,"&gt;0")+COUNTIFS('PU F'!$D$5:$D$72,CLUBS!$B26,'PU F'!$Q$5:$Q$72,"&gt;0")+COUNTIFS('PU H'!$D$5:$D$72,CLUBS!$B26,'PU H'!$Q$5:$Q$72,"&gt;0")+COUNTIFS('BE F'!$D$5:$D$72,CLUBS!$B26,'BE F'!$Q$5:$Q$72,"&gt;0")+COUNTIFS('BE H'!$D$5:$D$72,CLUBS!$B26,'BE H'!$Q$5:$Q$72,"&gt;0")+COUNTIFS('MI F'!$D$5:$D$72,CLUBS!$B26,'MI F'!$Q$5:$Q$72,"&gt;0")+COUNTIFS('MI H'!$D$5:$D$72,CLUBS!$B26,'MI H'!$Q$5:$Q$72,"&gt;0")+COUNTIFS('CA F'!$D$5:$D$72,CLUBS!$B26,'CA F'!$Q$5:$Q$72,"&gt;0")+COUNTIFS('CA H'!$D$5:$D$72,CLUBS!$B26,'CA H'!$Q$5:$Q$72,"&gt;0")+COUNTIFS('JU F'!$D$5:$D$72,CLUBS!$B26,'JU F'!$Q$5:$Q$72,"&gt;0")+COUNTIFS('JU H'!$D$5:$D$72,CLUBS!$B26,'JU H'!$Q$5:$Q$72,"&gt;0")</f>
        <v>0</v>
      </c>
      <c r="P26" s="26">
        <f>SUMIF('MP F'!$D$5:$D$72,CLUBS!$B26,'MP F'!$R$5:$R$72)+SUMIF('MP H'!$D$5:$D$72,CLUBS!$B26,'MP H'!$R$5:$R$72)+SUMIF('PO F'!$D$5:$D$72,CLUBS!$B26,'PO F'!$R$5:$R$72)+SUMIF('PO H'!$D$5:$D$72,CLUBS!$B26,'PO H'!$R$5:$R$72)+SUMIF('PU F'!$D$5:$D$72,CLUBS!$B26,'PU F'!$R$5:$R$72)+SUMIF('PU H'!$D$5:$D$72,CLUBS!$B26,'PU H'!$R$5:$R$72)+SUMIF('BE F'!$D$5:$D$72,CLUBS!$B26,'BE F'!$R$5:$R$72)+SUMIF('BE H'!$D$5:$D$72,CLUBS!$B26,'BE H'!$R$5:$R$72)+SUMIF('MI F'!$D$5:$D$72,CLUBS!$B26,'MI F'!$R$5:$R$72)+SUMIF('MI H'!$D$5:$D$72,CLUBS!$B26,'MI H'!$R$5:$R$72)+SUMIF('CA F'!$D$5:$D$72,CLUBS!$B26,'CA F'!$R$5:$R$72)+SUMIF('CA H'!$D$5:$D$72,CLUBS!$B26,'CA H'!$R$5:$R$72)+SUMIF('JU F'!$D$5:$D$72,CLUBS!$B26,'JU F'!$R$5:$R$72)+SUMIF('JU H'!$D$5:$D$72,CLUBS!$B26,'JU H'!$R$5:$R$72)</f>
        <v>0</v>
      </c>
      <c r="Q26" s="26">
        <f>COUNTIFS('MP F'!$D$5:$D$72,CLUBS!$B26,'MP F'!$S$5:$S$72,"&gt;0")+COUNTIFS('MP H'!$D$5:$D$72,CLUBS!$B26,'MP H'!$S$5:$S$72,"&gt;0")+COUNTIFS('PO F'!$D$5:$D$72,CLUBS!$B26,'PO F'!$S$5:$S$72,"&gt;0")+COUNTIFS('PO H'!$D$5:$D$72,CLUBS!$B26,'PO H'!$S$5:$S$72,"&gt;0")+COUNTIFS('PU F'!$D$5:$D$72,CLUBS!$B26,'PU F'!$S$5:$S$72,"&gt;0")+COUNTIFS('PU H'!$D$5:$D$72,CLUBS!$B26,'PU H'!$S$5:$S$72,"&gt;0")+COUNTIFS('BE F'!$D$5:$D$72,CLUBS!$B26,'BE F'!$S$5:$S$72,"&gt;0")+COUNTIFS('BE H'!$D$5:$D$72,CLUBS!$B26,'BE H'!$S$5:$S$72,"&gt;0")+COUNTIFS('MI F'!$D$5:$D$72,CLUBS!$B26,'MI F'!$S$5:$S$72,"&gt;0")+COUNTIFS('MI H'!$D$5:$D$72,CLUBS!$B26,'MI H'!$S$5:$S$72,"&gt;0")+COUNTIFS('CA F'!$D$5:$D$72,CLUBS!$B26,'CA F'!$S$5:$S$72,"&gt;0")+COUNTIFS('CA H'!$D$5:$D$72,CLUBS!$B26,'CA H'!$S$5:$S$72,"&gt;0")+COUNTIFS('JU F'!$D$5:$D$72,CLUBS!$B26,'JU F'!$S$5:$S$72,"&gt;0")+COUNTIFS('JU H'!$D$5:$D$72,CLUBS!$B26,'JU H'!$S$5:$S$72,"&gt;0")</f>
        <v>0</v>
      </c>
      <c r="R26" s="26">
        <f>SUMIF('MP F'!$D$5:$D$72,CLUBS!$B26,'MP F'!$T$5:$T$72)+SUMIF('MP H'!$D$5:$D$72,CLUBS!$B26,'MP H'!$T$5:$T$72)+SUMIF('PO F'!$D$5:$D$72,CLUBS!$B26,'PO F'!$T$5:$T$72)+SUMIF('PO H'!$D$5:$D$72,CLUBS!$B26,'PO H'!$T$5:$T$72)+SUMIF('PU F'!$D$5:$D$72,CLUBS!$B26,'PU F'!$T$5:$T$72)+SUMIF('PU H'!$D$5:$D$72,CLUBS!$B26,'PU H'!$T$5:$T$72)+SUMIF('BE F'!$D$5:$D$72,CLUBS!$B26,'BE F'!$T$5:$T$72)+SUMIF('BE H'!$D$5:$D$72,CLUBS!$B26,'BE H'!$T$5:$T$72)+SUMIF('MI F'!$D$5:$D$72,CLUBS!$B26,'MI F'!$T$5:$T$72)+SUMIF('MI H'!$D$5:$D$72,CLUBS!$B26,'MI H'!$T$5:$T$72)+SUMIF('CA F'!$D$5:$D$72,CLUBS!$B26,'CA F'!$T$5:$T$72)+SUMIF('CA H'!$D$5:$D$72,CLUBS!$B26,'CA H'!$T$5:$T$72)+SUMIF('JU F'!$D$5:$D$72,CLUBS!$B26,'JU F'!$T$5:$T$72)+SUMIF('JU H'!$D$5:$D$72,CLUBS!$B26,'JU H'!$T$5:$T$72)</f>
        <v>0</v>
      </c>
      <c r="S26" s="26">
        <f>COUNTIFS('MP F'!$D$5:$D$72,CLUBS!$B26,'MP F'!$U$5:$U$72,"&gt;0")+COUNTIFS('MP H'!$D$5:$D$72,CLUBS!$B26,'MP H'!$U$5:$U$72,"&gt;0")+COUNTIFS('PO F'!$D$5:$D$72,CLUBS!$B26,'PO F'!$U$5:$U$72,"&gt;0")+COUNTIFS('PO H'!$D$5:$D$72,CLUBS!$B26,'PO H'!$U$5:$U$72,"&gt;0")+COUNTIFS('PU F'!$D$5:$D$72,CLUBS!$B26,'PU F'!$U$5:$U$72,"&gt;0")+COUNTIFS('PU H'!$D$5:$D$72,CLUBS!$B26,'PU H'!$U$5:$U$72,"&gt;0")+COUNTIFS('BE F'!$D$5:$D$72,CLUBS!$B26,'BE F'!$U$5:$U$72,"&gt;0")+COUNTIFS('BE H'!$D$5:$D$72,CLUBS!$B26,'BE H'!$U$5:$U$72,"&gt;0")+COUNTIFS('MI F'!$D$5:$D$72,CLUBS!$B26,'MI F'!$U$5:$U$72,"&gt;0")+COUNTIFS('MI H'!$D$5:$D$72,CLUBS!$B26,'MI H'!$U$5:$U$72,"&gt;0")+COUNTIFS('CA F'!$D$5:$D$72,CLUBS!$B26,'CA F'!$U$5:$U$72,"&gt;0")+COUNTIFS('CA H'!$D$5:$D$72,CLUBS!$B26,'CA H'!$U$5:$U$72,"&gt;0")+COUNTIFS('JU F'!$D$5:$D$72,CLUBS!$B26,'JU F'!$U$5:$U$72,"&gt;0")+COUNTIFS('JU H'!$D$5:$D$72,CLUBS!$B26,'JU H'!$U$5:$U$72,"&gt;0")</f>
        <v>0</v>
      </c>
      <c r="T26" s="26">
        <f>SUMIF('MP F'!$D$5:$D$72,CLUBS!$B26,'MP F'!$V$5:$V$72)+SUMIF('MP H'!$D$5:$D$72,CLUBS!$B26,'MP H'!$V$5:$V$72)+SUMIF('PO F'!$D$5:$D$72,CLUBS!$B26,'PO F'!$V$5:$V$72)+SUMIF('PO H'!$D$5:$D$72,CLUBS!$B26,'PO H'!$V$5:$V$72)+SUMIF('PU F'!$D$5:$D$72,CLUBS!$B26,'PU F'!$V$5:$V$72)+SUMIF('PU H'!$D$5:$D$72,CLUBS!$B26,'PU H'!$V$5:$V$72)+SUMIF('BE F'!$D$5:$D$72,CLUBS!$B26,'BE F'!$V$5:$V$72)+SUMIF('BE H'!$D$5:$D$72,CLUBS!$B26,'BE H'!$V$5:$V$72)+SUMIF('MI F'!$D$5:$D$72,CLUBS!$B26,'MI F'!$V$5:$V$72)+SUMIF('MI H'!$D$5:$D$72,CLUBS!$B26,'MI H'!$V$5:$V$72)+SUMIF('CA F'!$D$5:$D$72,CLUBS!$B26,'CA F'!$V$5:$V$72)+SUMIF('CA H'!$D$5:$D$72,CLUBS!$B26,'CA H'!$V$5:$V$72)+SUMIF('JU F'!$D$5:$D$72,CLUBS!$B26,'JU F'!$V$5:$V$72)+SUMIF('JU H'!$D$5:$D$72,CLUBS!$B26,'JU H'!$V$5:$V$72)</f>
        <v>0</v>
      </c>
      <c r="U26" s="26">
        <f>COUNTIFS('MP F'!$D$5:$D$72,CLUBS!$B26,'MP F'!$W$5:$W$72,"&gt;0")+COUNTIFS('MP H'!$D$5:$D$72,CLUBS!$B26,'MP H'!$W$5:$W$72,"&gt;0")+COUNTIFS('PO F'!$D$5:$D$72,CLUBS!$B26,'PO F'!$W$5:$W$72,"&gt;0")+COUNTIFS('PO H'!$D$5:$D$72,CLUBS!$B26,'PO H'!$W$5:$W$72,"&gt;0")+COUNTIFS('PU F'!$D$5:$D$72,CLUBS!$B26,'PU F'!$W$5:$W$72,"&gt;0")+COUNTIFS('PU H'!$D$5:$D$72,CLUBS!$B26,'PU H'!$W$5:$W$72,"&gt;0")+COUNTIFS('BE F'!$D$5:$D$72,CLUBS!$B26,'BE F'!$W$5:$W$72,"&gt;0")+COUNTIFS('BE H'!$D$5:$D$72,CLUBS!$B26,'BE H'!$W$5:$W$72,"&gt;0")+COUNTIFS('MI F'!$D$5:$D$72,CLUBS!$B26,'MI F'!$W$5:$W$72,"&gt;0")+COUNTIFS('MI H'!$D$5:$D$72,CLUBS!$B26,'MI H'!$W$5:$W$72,"&gt;0")+COUNTIFS('CA F'!$D$5:$D$72,CLUBS!$B26,'CA F'!$W$5:$W$72,"&gt;0")+COUNTIFS('CA H'!$D$5:$D$72,CLUBS!$B26,'CA H'!$W$5:$W$72,"&gt;0")+COUNTIFS('JU F'!$D$5:$D$72,CLUBS!$B26,'JU F'!$W$5:$W$72,"&gt;0")+COUNTIFS('JU H'!$D$5:$D$72,CLUBS!$B26,'JU H'!$W$5:$W$72,"&gt;0")</f>
        <v>0</v>
      </c>
      <c r="V26" s="26">
        <f>SUMIF('MP F'!$D$5:$D$72,CLUBS!$B26,'MP F'!$X$5:$X$72)+SUMIF('MP H'!$D$5:$D$72,CLUBS!$B26,'MP H'!$X$5:$X$72)+SUMIF('PO F'!$D$5:$D$72,CLUBS!$B26,'PO F'!$X$5:$X$72)+SUMIF('PO H'!$D$5:$D$72,CLUBS!$B26,'PO H'!$X$5:$X$72)+SUMIF('PU F'!$D$5:$D$72,CLUBS!$B26,'PU F'!$X$5:$X$72)+SUMIF('PU H'!$D$5:$D$72,CLUBS!$B26,'PU H'!$X$5:$X$72)+SUMIF('BE F'!$D$5:$D$72,CLUBS!$B26,'BE F'!$X$5:$X$72)+SUMIF('BE H'!$D$5:$D$72,CLUBS!$B26,'BE H'!$X$5:$X$72)+SUMIF('MI F'!$D$5:$D$72,CLUBS!$B26,'MI F'!$X$5:$X$72)+SUMIF('MI H'!$D$5:$D$72,CLUBS!$B26,'MI H'!$X$5:$X$72)+SUMIF('CA F'!$D$5:$D$72,CLUBS!$B26,'CA F'!$X$5:$X$72)+SUMIF('CA H'!$D$5:$D$72,CLUBS!$B26,'CA H'!$X$5:$X$72)+SUMIF('JU F'!$D$5:$D$72,CLUBS!$B26,'JU F'!$X$5:$X$72)+SUMIF('JU H'!$D$5:$D$72,CLUBS!$B26,'JU H'!$X$5:$X$72)</f>
        <v>0</v>
      </c>
      <c r="W26" s="26">
        <f>COUNTIFS('MP F'!$D$5:$D$72,CLUBS!$B26,'MP F'!$Y$5:$Y$72,"&gt;0")+COUNTIFS('MP H'!$D$5:$D$72,CLUBS!$B26,'MP H'!$Y$5:$Y$72,"&gt;0")+COUNTIFS('PO F'!$D$5:$D$72,CLUBS!$B26,'PO F'!$Y$5:$Y$72,"&gt;0")+COUNTIFS('PO H'!$D$5:$D$72,CLUBS!$B26,'PO H'!$Y$5:$Y$72,"&gt;0")+COUNTIFS('PU F'!$D$5:$D$72,CLUBS!$B26,'PU F'!$Y$5:$Y$72,"&gt;0")+COUNTIFS('PU H'!$D$5:$D$72,CLUBS!$B26,'PU H'!$Y$5:$Y$72,"&gt;0")+COUNTIFS('BE F'!$D$5:$D$72,CLUBS!$B26,'BE F'!$Y$5:$Y$72,"&gt;0")+COUNTIFS('BE H'!$D$5:$D$72,CLUBS!$B26,'BE H'!$Y$5:$Y$72,"&gt;0")+COUNTIFS('MI F'!$D$5:$D$72,CLUBS!$B26,'MI F'!$Y$5:$Y$72,"&gt;0")+COUNTIFS('MI H'!$D$5:$D$72,CLUBS!$B26,'MI H'!$Y$5:$Y$72,"&gt;0")+COUNTIFS('CA F'!$D$5:$D$72,CLUBS!$B26,'CA F'!$Y$5:$Y$72,"&gt;0")+COUNTIFS('CA H'!$D$5:$D$72,CLUBS!$B26,'CA H'!$Y$5:$Y$72,"&gt;0")+COUNTIFS('JU F'!$D$5:$D$72,CLUBS!$B26,'JU F'!$Y$5:$Y$72,"&gt;0")+COUNTIFS('JU H'!$D$5:$D$72,CLUBS!$B26,'JU H'!$Y$5:$Y$72,"&gt;0")</f>
        <v>0</v>
      </c>
      <c r="X26" s="26">
        <f>SUMIF('MP F'!$D$5:$D$72,CLUBS!$B26,'MP F'!$Z$5:$Z$72)+SUMIF('MP H'!$D$5:$D$72,CLUBS!$B26,'MP H'!$Z$5:$Z$72)+SUMIF('PO F'!$D$5:$D$72,CLUBS!$B26,'PO F'!$Z$5:$Z$72)+SUMIF('PO H'!$D$5:$D$72,CLUBS!$B26,'PO H'!$Z$5:$Z$72)+SUMIF('PU F'!$D$5:$D$72,CLUBS!$B26,'PU F'!$Z$5:$Z$72)+SUMIF('PU H'!$D$5:$D$72,CLUBS!$B26,'PU H'!$Z$5:$Z$72)+SUMIF('BE F'!$D$5:$D$72,CLUBS!$B26,'BE F'!$Z$5:$Z$72)+SUMIF('BE H'!$D$5:$D$72,CLUBS!$B26,'BE H'!$Z$5:$Z$72)+SUMIF('MI F'!$D$5:$D$72,CLUBS!$B26,'MI F'!$Z$5:$Z$72)+SUMIF('MI H'!$D$5:$D$72,CLUBS!$B26,'MI H'!$Z$5:$Z$72)+SUMIF('CA F'!$D$5:$D$72,CLUBS!$B26,'CA F'!$Z$5:$Z$72)+SUMIF('CA H'!$D$5:$D$72,CLUBS!$B26,'CA H'!$Z$5:$Z$72)+SUMIF('JU F'!$D$5:$D$72,CLUBS!$B26,'JU F'!$Z$5:$Z$72)+SUMIF('JU H'!$D$5:$D$72,CLUBS!$B26,'JU H'!$Z$5:$Z$72)</f>
        <v>0</v>
      </c>
      <c r="Y26" s="26">
        <f>COUNTIFS('MP F'!$D$5:$D$72,CLUBS!$B26,'MP F'!$AA$5:$AA$72,"&gt;0")+COUNTIFS('MP H'!$D$5:$D$72,CLUBS!$B26,'MP H'!$AA$5:$AA$72,"&gt;0")+COUNTIFS('PO F'!$D$5:$D$72,CLUBS!$B26,'PO F'!$AA$5:$AA$72,"&gt;0")+COUNTIFS('PO H'!$D$5:$D$72,CLUBS!$B26,'PO H'!$AA$5:$AA$72,"&gt;0")+COUNTIFS('PU F'!$D$5:$D$72,CLUBS!$B26,'PU F'!$AA$5:$AA$72,"&gt;0")+COUNTIFS('PU H'!$D$5:$D$72,CLUBS!$B26,'PU H'!$AA$5:$AA$72,"&gt;0")+COUNTIFS('BE F'!$D$5:$D$72,CLUBS!$B26,'BE F'!$AA$5:$AA$72,"&gt;0")+COUNTIFS('BE H'!$D$5:$D$72,CLUBS!$B26,'BE H'!$AA$5:$AA$72,"&gt;0")+COUNTIFS('MI F'!$D$5:$D$72,CLUBS!$B26,'MI F'!$AA$5:$AA$72,"&gt;0")+COUNTIFS('MI H'!$D$5:$D$72,CLUBS!$B26,'MI H'!$AA$5:$AA$72,"&gt;0")+COUNTIFS('CA F'!$D$5:$D$72,CLUBS!$B26,'CA F'!$AA$5:$AA$72,"&gt;0")+COUNTIFS('CA H'!$D$5:$D$72,CLUBS!$B26,'CA H'!$AA$5:$AA$72,"&gt;0")+COUNTIFS('JU F'!$D$5:$D$72,CLUBS!$B26,'JU F'!$AA$5:$AA$72,"&gt;0")+COUNTIFS('JU H'!$D$5:$D$72,CLUBS!$B26,'JU H'!$AA$5:$AA$72,"&gt;0")</f>
        <v>0</v>
      </c>
      <c r="Z26" s="26">
        <f>SUMIF('MP F'!$D$5:$D$72,CLUBS!$B26,'MP F'!$AB$5:$AB$72)+SUMIF('MP H'!$D$5:$D$72,CLUBS!$B26,'MP H'!$AB$5:$AB$72)+SUMIF('PO F'!$D$5:$D$72,CLUBS!$B26,'PO F'!$AB$5:$AB$72)+SUMIF('PO H'!$D$5:$D$72,CLUBS!$B26,'PO H'!$AB$5:$AB$72)+SUMIF('PU F'!$D$5:$D$72,CLUBS!$B26,'PU F'!$AB$5:$AB$72)+SUMIF('PU H'!$D$5:$D$72,CLUBS!$B26,'PU H'!$AB$5:$AB$72)+SUMIF('BE F'!$D$5:$D$72,CLUBS!$B26,'BE F'!$AB$5:$AB$72)+SUMIF('BE H'!$D$5:$D$72,CLUBS!$B26,'BE H'!$AB$5:$AB$72)+SUMIF('MI F'!$D$5:$D$72,CLUBS!$B26,'MI F'!$AB$5:$AB$72)+SUMIF('MI H'!$D$5:$D$72,CLUBS!$B26,'MI H'!$AB$5:$AB$72)+SUMIF('CA F'!$D$5:$D$72,CLUBS!$B26,'CA F'!$AB$5:$AB$72)+SUMIF('CA H'!$D$5:$D$72,CLUBS!$B26,'CA H'!$AB$5:$AB$72)+SUMIF('JU F'!$D$5:$D$72,CLUBS!$B26,'JU F'!$AB$5:$AB$72)+SUMIF('JU H'!$D$5:$D$72,CLUBS!$B26,'JU H'!$AB$5:$AB$72)</f>
        <v>0</v>
      </c>
      <c r="AA26" s="26">
        <f>COUNTIFS('MP F'!$D$5:$D$72,CLUBS!$B26,'MP F'!$AC$5:$AC$72,"&gt;0")+COUNTIFS('MP H'!$D$5:$D$72,CLUBS!$B26,'MP H'!$AC$5:$AC$72,"&gt;0")+COUNTIFS('PO F'!$D$5:$D$72,CLUBS!$B26,'PO F'!$AC$5:$AC$72,"&gt;0")+COUNTIFS('PO H'!$D$5:$D$72,CLUBS!$B26,'PO H'!$AC$5:$AC$72,"&gt;0")+COUNTIFS('PU F'!$D$5:$D$72,CLUBS!$B26,'PU F'!$AC$5:$AC$72,"&gt;0")+COUNTIFS('PU H'!$D$5:$D$72,CLUBS!$B26,'PU H'!$AC$5:$AC$72,"&gt;0")+COUNTIFS('BE F'!$D$5:$D$72,CLUBS!$B26,'BE F'!$AC$5:$AC$72,"&gt;0")+COUNTIFS('BE H'!$D$5:$D$72,CLUBS!$B26,'BE H'!$AC$5:$AC$72,"&gt;0")+COUNTIFS('MI F'!$D$5:$D$72,CLUBS!$B26,'MI F'!$AC$5:$AC$72,"&gt;0")+COUNTIFS('MI H'!$D$5:$D$72,CLUBS!$B26,'MI H'!$AC$5:$AC$72,"&gt;0")+COUNTIFS('CA F'!$D$5:$D$72,CLUBS!$B26,'CA F'!$AC$5:$AC$72,"&gt;0")+COUNTIFS('CA H'!$D$5:$D$72,CLUBS!$B26,'CA H'!$AC$5:$AC$72,"&gt;0")+COUNTIFS('JU F'!$D$5:$D$72,CLUBS!$B26,'JU F'!$AC$5:$AC$72,"&gt;0")+COUNTIFS('JU H'!$D$5:$D$72,CLUBS!$B26,'JU H'!$AC$5:$AC$72,"&gt;0")</f>
        <v>0</v>
      </c>
      <c r="AB26" s="26">
        <f>SUMIF('MP F'!$D$5:$D$72,CLUBS!$B26,'MP F'!$AD$5:$AD$72)+SUMIF('MP H'!$D$5:$D$72,CLUBS!$B26,'MP H'!$AD$5:$AD$72)+SUMIF('PO F'!$D$5:$D$72,CLUBS!$B26,'PO F'!$AD$5:$AD$72)+SUMIF('PO H'!$D$5:$D$72,CLUBS!$B26,'PO H'!$AD$5:$AD$72)+SUMIF('PU F'!$D$5:$D$72,CLUBS!$B26,'PU F'!$AD$5:$AD$72)+SUMIF('PU H'!$D$5:$D$72,CLUBS!$B26,'PU H'!$AD$5:$AD$72)+SUMIF('BE F'!$D$5:$D$72,CLUBS!$B26,'BE F'!$AD$5:$AD$72)+SUMIF('BE H'!$D$5:$D$72,CLUBS!$B26,'BE H'!$AD$5:$AD$72)+SUMIF('MI F'!$D$5:$D$72,CLUBS!$B26,'MI F'!$AD$5:$AD$72)+SUMIF('MI H'!$D$5:$D$72,CLUBS!$B26,'MI H'!$AD$5:$AD$72)+SUMIF('CA F'!$D$5:$D$72,CLUBS!$B26,'CA F'!$AD$5:$AD$72)+SUMIF('CA H'!$D$5:$D$72,CLUBS!$B26,'CA H'!$AD$5:$AD$72)+SUMIF('JU F'!$D$5:$D$72,CLUBS!$B26,'JU F'!$AD$5:$AD$72)+SUMIF('JU H'!$D$5:$D$72,CLUBS!$B26,'JU H'!$AD$5:$AD$72)</f>
        <v>0</v>
      </c>
      <c r="AC26" s="26">
        <f>COUNTIFS('MP F'!$D$5:$D$72,CLUBS!$B26,'MP F'!$AE$5:$AE$72,"&gt;0")+COUNTIFS('MP H'!$D$5:$D$72,CLUBS!$B26,'MP H'!$AE$5:$AE$72,"&gt;0")+COUNTIFS('PO F'!$D$5:$D$72,CLUBS!$B26,'PO F'!$AE$5:$AE$72,"&gt;0")+COUNTIFS('PO H'!$D$5:$D$72,CLUBS!$B26,'PO H'!$AE$5:$AE$72,"&gt;0")+COUNTIFS('PU F'!$D$5:$D$72,CLUBS!$B26,'PU F'!$AE$5:$AE$72,"&gt;0")+COUNTIFS('PU H'!$D$5:$D$72,CLUBS!$B26,'PU H'!$AE$5:$AE$72,"&gt;0")+COUNTIFS('BE F'!$D$5:$D$72,CLUBS!$B26,'BE F'!$AE$5:$AE$72,"&gt;0")+COUNTIFS('BE H'!$D$5:$D$72,CLUBS!$B26,'BE H'!$AE$5:$AE$72,"&gt;0")+COUNTIFS('MI F'!$D$5:$D$72,CLUBS!$B26,'MI F'!$AE$5:$AE$72,"&gt;0")+COUNTIFS('MI H'!$D$5:$D$72,CLUBS!$B26,'MI H'!$AE$5:$AE$72,"&gt;0")+COUNTIFS('CA F'!$D$5:$D$72,CLUBS!$B26,'CA F'!$AE$5:$AE$72,"&gt;0")+COUNTIFS('CA H'!$D$5:$D$72,CLUBS!$B26,'CA H'!$AE$5:$AE$72,"&gt;0")+COUNTIFS('JU F'!$D$5:$D$72,CLUBS!$B26,'JU F'!$AE$5:$AE$72,"&gt;0")+COUNTIFS('JU H'!$D$5:$D$72,CLUBS!$B26,'JU H'!$AE$5:$AE$72,"&gt;0")</f>
        <v>0</v>
      </c>
      <c r="AD26" s="26">
        <f>SUMIF('MP F'!$D$5:$D$72,CLUBS!$B26,'MP F'!$AF$5:$AF$72)+SUMIF('MP H'!$D$5:$D$72,CLUBS!$B26,'MP H'!$AF$5:$AF$72)+SUMIF('PO F'!$D$5:$D$72,CLUBS!$B26,'PO F'!$AF$5:$AF$72)+SUMIF('PO H'!$D$5:$D$72,CLUBS!$B26,'PO H'!$AF$5:$AF$72)+SUMIF('PU F'!$D$5:$D$72,CLUBS!$B26,'PU F'!$AF$5:$AF$72)+SUMIF('PU H'!$D$5:$D$72,CLUBS!$B26,'PU H'!$AF$5:$AF$72)+SUMIF('BE F'!$D$5:$D$72,CLUBS!$B26,'BE F'!$AF$5:$AF$72)+SUMIF('BE H'!$D$5:$D$72,CLUBS!$B26,'BE H'!$AF$5:$AF$72)+SUMIF('MI F'!$D$5:$D$72,CLUBS!$B26,'MI F'!$AF$5:$AF$72)+SUMIF('MI H'!$D$5:$D$72,CLUBS!$B26,'MI H'!$AF$5:$AF$72)+SUMIF('CA F'!$D$5:$D$72,CLUBS!$B26,'CA F'!$AF$5:$AF$72)+SUMIF('CA H'!$D$5:$D$72,CLUBS!$B26,'CA H'!$AF$5:$AF$72)+SUMIF('JU F'!$D$5:$D$72,CLUBS!$B26,'JU F'!$AF$5:$AF$72)+SUMIF('JU H'!$D$5:$D$72,CLUBS!$B26,'JU H'!$AF$5:$AF$72)</f>
        <v>0</v>
      </c>
      <c r="AE26" s="26">
        <f>COUNTIFS('MP F'!$D$5:$D$72,CLUBS!$B26,'MP F'!$AG$5:$AG$72,"&gt;0")+COUNTIFS('MP H'!$D$5:$D$72,CLUBS!$B26,'MP H'!$AG$5:$AG$72,"&gt;0")+COUNTIFS('PO F'!$D$5:$D$72,CLUBS!$B26,'PO F'!$AG$5:$AG$72,"&gt;0")+COUNTIFS('PO H'!$D$5:$D$72,CLUBS!$B26,'PO H'!$AG$5:$AG$72,"&gt;0")+COUNTIFS('PU F'!$D$5:$D$72,CLUBS!$B26,'PU F'!$AG$5:$AG$72,"&gt;0")+COUNTIFS('PU H'!$D$5:$D$72,CLUBS!$B26,'PU H'!$AG$5:$AG$72,"&gt;0")+COUNTIFS('BE F'!$D$5:$D$72,CLUBS!$B26,'BE F'!$AG$5:$AG$72,"&gt;0")+COUNTIFS('BE H'!$D$5:$D$72,CLUBS!$B26,'BE H'!$AG$5:$AG$72,"&gt;0")+COUNTIFS('MI F'!$D$5:$D$72,CLUBS!$B26,'MI F'!$AG$5:$AG$72,"&gt;0")+COUNTIFS('MI H'!$D$5:$D$72,CLUBS!$B26,'MI H'!$AG$5:$AG$72,"&gt;0")+COUNTIFS('CA F'!$D$5:$D$72,CLUBS!$B26,'CA F'!$AG$5:$AG$72,"&gt;0")+COUNTIFS('CA H'!$D$5:$D$72,CLUBS!$B26,'CA H'!$AG$5:$AG$72,"&gt;0")+COUNTIFS('JU F'!$D$5:$D$72,CLUBS!$B26,'JU F'!$AG$5:$AG$72,"&gt;0")+COUNTIFS('JU H'!$D$5:$D$72,CLUBS!$B26,'JU H'!$AG$5:$AG$72,"&gt;0")</f>
        <v>0</v>
      </c>
      <c r="AF26" s="26">
        <f>SUMIF('MP F'!$D$5:$D$72,CLUBS!$B26,'MP F'!$AH$5:$AH$72)+SUMIF('MP H'!$D$5:$D$72,CLUBS!$B26,'MP H'!$AH$5:$AH$72)+SUMIF('PO F'!$D$5:$D$72,CLUBS!$B26,'PO F'!$AH$5:$AH$72)+SUMIF('PO H'!$D$5:$D$72,CLUBS!$B26,'PO H'!$AH$5:$AH$72)+SUMIF('PU F'!$D$5:$D$72,CLUBS!$B26,'PU F'!$AH$5:$AH$72)+SUMIF('PU H'!$D$5:$D$72,CLUBS!$B26,'PU H'!$AH$5:$AH$72)+SUMIF('BE F'!$D$5:$D$72,CLUBS!$B26,'BE F'!$AH$5:$AH$72)+SUMIF('BE H'!$D$5:$D$72,CLUBS!$B26,'BE H'!$AH$5:$AH$72)+SUMIF('MI F'!$D$5:$D$72,CLUBS!$B26,'MI F'!$AH$5:$AH$72)+SUMIF('MI H'!$D$5:$D$72,CLUBS!$B26,'MI H'!$AH$5:$AH$72)+SUMIF('CA F'!$D$5:$D$72,CLUBS!$B26,'CA F'!$AH$5:$AH$72)+SUMIF('CA H'!$D$5:$D$72,CLUBS!$B26,'CA H'!$AH$5:$AH$72)+SUMIF('JU F'!$D$5:$D$72,CLUBS!$B26,'JU F'!$AH$5:$AH$72)+SUMIF('JU H'!$D$5:$D$72,CLUBS!$B26,'JU H'!$AH$5:$AH$72)</f>
        <v>0</v>
      </c>
      <c r="AG26" s="16">
        <f t="shared" si="1"/>
        <v>0</v>
      </c>
      <c r="AH26" s="28">
        <f t="shared" si="2"/>
        <v>0</v>
      </c>
      <c r="AI26" s="29">
        <f t="shared" si="3"/>
        <v>0</v>
      </c>
      <c r="AJ26" s="14">
        <f>COUNTIF('Licenciés Jeunes 2023'!F:F,CLUBS!B26)</f>
        <v>1</v>
      </c>
      <c r="AK26" s="27">
        <f t="shared" si="4"/>
        <v>0</v>
      </c>
    </row>
    <row r="27" spans="1:37" ht="13.5">
      <c r="A27" s="34">
        <f t="shared" si="0"/>
        <v>16</v>
      </c>
      <c r="B27" s="62" t="s">
        <v>55</v>
      </c>
      <c r="C27" s="14">
        <f>COUNTIFS('MP F'!$D$5:$D$72,CLUBS!$B27,'MP F'!$E$5:$E$72,"&gt;0")+COUNTIFS('MP H'!$D$5:$D$72,CLUBS!$B27,'MP H'!$E$5:$E$72,"&gt;0")+COUNTIFS('PO F'!$D$5:$D$72,CLUBS!$B27,'PO F'!$E$5:$E$72,"&gt;0")+COUNTIFS('PO H'!$D$5:$D$72,CLUBS!$B27,'PO H'!$E$5:$E$72,"&gt;0")+COUNTIFS('PU F'!$D$5:$D$72,CLUBS!$B27,'PU F'!$E$5:$E$72,"&gt;0")+COUNTIFS('PU H'!$D$5:$D$72,CLUBS!$B27,'PU H'!$E$5:$E$72,"&gt;0")+COUNTIFS('BE F'!$D$5:$D$72,CLUBS!$B27,'BE F'!$E$5:$E$72,"&gt;0")+COUNTIFS('BE H'!$D$5:$D$72,CLUBS!$B27,'BE H'!$E$5:$E$72,"&gt;0")+COUNTIFS('MI F'!$D$5:$D$72,CLUBS!$B27,'MI F'!$E$5:$E$72,"&gt;0")+COUNTIFS('MI H'!$D$5:$D$72,CLUBS!$B27,'MI H'!$E$5:$E$72,"&gt;0")+COUNTIFS('CA F'!$D$5:$D$72,CLUBS!$B27,'CA F'!$E$5:$E$72,"&gt;0")+COUNTIFS('CA H'!$D$5:$D$72,CLUBS!$B27,'CA H'!$E$5:$E$72,"&gt;0")+COUNTIFS('JU F'!$D$5:$D$72,CLUBS!$B27,'JU F'!$E$5:$E$72,"&gt;0")+COUNTIFS('JU H'!$D$5:$D$72,CLUBS!$B27,'JU H'!$E$5:$E$72,"&gt;0")</f>
        <v>0</v>
      </c>
      <c r="D27" s="27">
        <f>SUMIF('MP F'!$D$5:$D$72,CLUBS!$B27,'MP F'!$F$5:$F$72)+SUMIF('MP H'!$D$5:$D$72,CLUBS!$B27,'MP H'!$F$5:$F$72)+SUMIF('PO F'!$D$5:$D$72,CLUBS!$B27,'PO F'!$F$5:$F$72)+SUMIF('PO H'!$D$5:$D$72,CLUBS!$B27,'PO H'!$F$5:$F$72)+SUMIF('PU F'!$D$5:$D$72,CLUBS!$B27,'PU F'!$F$5:$F$72)+SUMIF('PU H'!$D$5:$D$72,CLUBS!$B27,'PU H'!$F$5:$F$72)+SUMIF('BE F'!$D$5:$D$72,CLUBS!$B27,'BE F'!$F$5:$F$72)+SUMIF('BE H'!$D$5:$D$72,CLUBS!$B27,'BE H'!$F$5:$F$72)+SUMIF('MI F'!$D$5:$D$72,CLUBS!$B27,'MI F'!$F$5:$F$72)+SUMIF('MI H'!$D$5:$D$72,CLUBS!$B27,'MI H'!$F$5:$F$72)+SUMIF('CA F'!$D$5:$D$72,CLUBS!$B27,'CA F'!$F$5:$F$72)+SUMIF('CA H'!$D$5:$D$72,CLUBS!$B27,'CA H'!$F$5:$F$72)+SUMIF('JU F'!$D$5:$D$72,CLUBS!$B27,'JU F'!$F$5:$F$72)+SUMIF('JU H'!$D$5:$D$72,CLUBS!$B27,'JU H'!$F$5:$F$72)</f>
        <v>0</v>
      </c>
      <c r="E27" s="38">
        <f>COUNTIFS('MP F'!$D$5:$D$72,CLUBS!$B27,'MP F'!$G$5:$G$72,"&gt;0")+COUNTIFS('MP H'!$D$5:$D$72,CLUBS!$B27,'MP H'!$G$5:$G$72,"&gt;0")+COUNTIFS('PO F'!$D$5:$D$72,CLUBS!$B27,'PO F'!$G$5:$G$72,"&gt;0")+COUNTIFS('PO H'!$D$5:$D$72,CLUBS!$B27,'PO H'!$G$5:$G$72,"&gt;0")+COUNTIFS('PU F'!$D$5:$D$72,CLUBS!$B27,'PU F'!$G$5:$G$72,"&gt;0")+COUNTIFS('PU H'!$D$5:$D$72,CLUBS!$B27,'PU H'!$G$5:$G$72,"&gt;0")+COUNTIFS('BE F'!$D$5:$D$72,CLUBS!$B27,'BE F'!$G$5:$G$72,"&gt;0")+COUNTIFS('BE H'!$D$5:$D$72,CLUBS!$B27,'BE H'!$G$5:$G$72,"&gt;0")+COUNTIFS('MI F'!$D$5:$D$72,CLUBS!$B27,'MI F'!$G$5:$G$72,"&gt;0")+COUNTIFS('MI H'!$D$5:$D$72,CLUBS!$B27,'MI H'!$G$5:$G$72,"&gt;0")+COUNTIFS('CA F'!$D$5:$D$72,CLUBS!$B27,'CA F'!$G$5:$G$72,"&gt;0")+COUNTIFS('CA H'!$D$5:$D$72,CLUBS!$B27,'CA H'!$G$5:$G$72,"&gt;0")+COUNTIFS('JU F'!$D$5:$D$72,CLUBS!$B27,'JU F'!$G$5:$G$72,"&gt;0")+COUNTIFS('JU H'!$D$5:$D$72,CLUBS!$B27,'JU H'!$G$5:$G$72,"&gt;0")</f>
        <v>0</v>
      </c>
      <c r="F27" s="58">
        <f>SUMIF('MP F'!$D$5:$D$72,CLUBS!$B27,'MP F'!$H$5:$H$72)+SUMIF('MP H'!$D$5:$D$72,CLUBS!$B27,'MP H'!$H$5:$H$72)+SUMIF('PO F'!$D$5:$D$72,CLUBS!$B27,'PO F'!$H$5:$H$72)+SUMIF('PO H'!$D$5:$D$72,CLUBS!$B27,'PO H'!$H$5:$H$72)+SUMIF('PU F'!$D$5:$D$72,CLUBS!$B27,'PU F'!$H$5:$H$72)+SUMIF('PU H'!$D$5:$D$72,CLUBS!$B27,'PU H'!$H$5:$H$72)+SUMIF('BE F'!$D$5:$D$72,CLUBS!$B27,'BE F'!$H$5:$H$72)+SUMIF('BE H'!$D$5:$D$72,CLUBS!$B27,'BE H'!$H$5:$H$72)+SUMIF('MI F'!$D$5:$D$72,CLUBS!$B27,'MI F'!$H$5:$H$72)+SUMIF('MI H'!$D$5:$D$72,CLUBS!$B27,'MI H'!$H$5:$H$72)+SUMIF('CA F'!$D$5:$D$72,CLUBS!$B27,'CA F'!$H$5:$H$72)+SUMIF('CA H'!$D$5:$D$72,CLUBS!$B27,'CA H'!$H$5:$H$72)+SUMIF('JU F'!$D$5:$D$72,CLUBS!$B27,'JU F'!$H$5:$H$72)+SUMIF('JU H'!$D$5:$D$72,CLUBS!$B27,'JU H'!$H$5:$H$72)</f>
        <v>0</v>
      </c>
      <c r="G27" s="14">
        <f>COUNTIFS('MP F'!$D$5:$D$72,CLUBS!$B27,'MP F'!$I$5:$I$72,"&gt;0")+COUNTIFS('MP H'!$D$5:$D$72,CLUBS!$B27,'MP H'!$I$5:$I$72,"&gt;0")+COUNTIFS('PO F'!$D$5:$D$72,CLUBS!$B27,'PO F'!$I$5:$I$72,"&gt;0")+COUNTIFS('PO H'!$D$5:$D$72,CLUBS!$B27,'PO H'!$I$5:$I$72,"&gt;0")+COUNTIFS('PU F'!$D$5:$D$72,CLUBS!$B27,'PU F'!$I$5:$I$72,"&gt;0")+COUNTIFS('PU H'!$D$5:$D$72,CLUBS!$B27,'PU H'!$I$5:$I$72,"&gt;0")+COUNTIFS('BE F'!$D$5:$D$72,CLUBS!$B27,'BE F'!$I$5:$I$72,"&gt;0")+COUNTIFS('BE H'!$D$5:$D$72,CLUBS!$B27,'BE H'!$I$5:$I$72,"&gt;0")+COUNTIFS('MI F'!$D$5:$D$72,CLUBS!$B27,'MI F'!$I$5:$I$72,"&gt;0")+COUNTIFS('MI H'!$D$5:$D$72,CLUBS!$B27,'MI H'!$I$5:$I$72,"&gt;0")+COUNTIFS('CA F'!$D$5:$D$72,CLUBS!$B27,'CA F'!$I$5:$I$72,"&gt;0")+COUNTIFS('CA H'!$D$5:$D$72,CLUBS!$B27,'CA H'!$I$5:$I$72,"&gt;0")+COUNTIFS('JU F'!$D$5:$D$72,CLUBS!$B27,'JU F'!$I$5:$I$72,"&gt;0")+COUNTIFS('JU H'!$D$5:$D$72,CLUBS!$B27,'JU H'!$I$5:$I$72,"&gt;0")</f>
        <v>0</v>
      </c>
      <c r="H27" s="26">
        <f>SUMIF('MP F'!$D$5:$D$72,CLUBS!$B27,'MP F'!$J$5:$J$72)+SUMIF('MP H'!$D$5:$D$72,CLUBS!$B27,'MP H'!$J$5:$J$72)+SUMIF('PO F'!$D$5:$D$72,CLUBS!$B27,'PO F'!$J$5:$J$72)+SUMIF('PO H'!$D$5:$D$72,CLUBS!$B27,'PO H'!$J$5:$J$72)+SUMIF('PU F'!$D$5:$D$72,CLUBS!$B27,'PU F'!$J$5:$J$72)+SUMIF('PU H'!$D$5:$D$72,CLUBS!$B27,'PU H'!$J$5:$J$72)+SUMIF('BE F'!$D$5:$D$72,CLUBS!$B27,'BE F'!$J$5:$J$72)+SUMIF('BE H'!$D$5:$D$72,CLUBS!$B27,'BE H'!$J$5:$J$72)+SUMIF('MI F'!$D$5:$D$72,CLUBS!$B27,'MI F'!$J$5:$J$72)+SUMIF('MI H'!$D$5:$D$72,CLUBS!$B27,'MI H'!$J$5:$J$72)+SUMIF('CA F'!$D$5:$D$72,CLUBS!$B27,'CA F'!$J$5:$J$72)+SUMIF('CA H'!$D$5:$D$72,CLUBS!$B27,'CA H'!$J$5:$J$72)+SUMIF('JU F'!$D$5:$D$72,CLUBS!$B27,'JU F'!$J$5:$J$72)+SUMIF('JU H'!$D$5:$D$72,CLUBS!$B27,'JU H'!$J$5:$J$72)</f>
        <v>0</v>
      </c>
      <c r="I27" s="38">
        <f>COUNTIFS('MP F'!$D$5:$D$72,CLUBS!$B27,'MP F'!$K$5:$K$72,"&gt;0")+COUNTIFS('MP H'!$D$5:$D$72,CLUBS!$B27,'MP H'!$K$5:$K$72,"&gt;0")+COUNTIFS('PO F'!$D$5:$D$72,CLUBS!$B27,'PO F'!$K$5:$K$72,"&gt;0")+COUNTIFS('PO H'!$D$5:$D$72,CLUBS!$B27,'PO H'!$K$5:$K$72,"&gt;0")+COUNTIFS('PU F'!$D$5:$D$72,CLUBS!$B27,'PU F'!$K$5:$K$72,"&gt;0")+COUNTIFS('PU H'!$D$5:$D$72,CLUBS!$B27,'PU H'!$K$5:$K$72,"&gt;0")+COUNTIFS('BE F'!$D$5:$D$72,CLUBS!$B27,'BE F'!$K$5:$K$72,"&gt;0")+COUNTIFS('BE H'!$D$5:$D$72,CLUBS!$B27,'BE H'!$K$5:$K$72,"&gt;0")+COUNTIFS('MI F'!$D$5:$D$72,CLUBS!$B27,'MI F'!$K$5:$K$72,"&gt;0")+COUNTIFS('MI H'!$D$5:$D$72,CLUBS!$B27,'MI H'!$K$5:$K$72,"&gt;0")+COUNTIFS('CA F'!$D$5:$D$72,CLUBS!$B27,'CA F'!$K$5:$K$72,"&gt;0")+COUNTIFS('CA H'!$D$5:$D$72,CLUBS!$B27,'CA H'!$K$5:$K$72,"&gt;0")+COUNTIFS('JU F'!$D$5:$D$72,CLUBS!$B27,'JU F'!$K$5:$K$72,"&gt;0")+COUNTIFS('JU H'!$D$5:$D$72,CLUBS!$B27,'JU H'!$K$5:$K$72,"&gt;0")</f>
        <v>0</v>
      </c>
      <c r="J27" s="38">
        <f>SUMIF('MP F'!$D$5:$D$72,CLUBS!$B27,'MP F'!$L$5:$L$72)+SUMIF('MP H'!$D$5:$D$72,CLUBS!$B27,'MP H'!$L$5:$L$72)+SUMIF('PO F'!$D$5:$D$72,CLUBS!$B27,'PO F'!$L$5:$L$72)+SUMIF('PO H'!$D$5:$D$72,CLUBS!$B27,'PO H'!$L$5:$L$72)+SUMIF('PU F'!$D$5:$D$72,CLUBS!$B27,'PU F'!$L$5:$L$72)+SUMIF('PU H'!$D$5:$D$72,CLUBS!$B27,'PU H'!$L$5:$L$72)+SUMIF('BE F'!$D$5:$D$72,CLUBS!$B27,'BE F'!$L$5:$L$72)+SUMIF('BE H'!$D$5:$D$72,CLUBS!$B27,'BE H'!$L$5:$L$72)+SUMIF('MI F'!$D$5:$D$72,CLUBS!$B27,'MI F'!$L$5:$L$72)+SUMIF('MI H'!$D$5:$D$72,CLUBS!$B27,'MI H'!$L$5:$L$72)+SUMIF('CA F'!$D$5:$D$72,CLUBS!$B27,'CA F'!$L$5:$L$72)+SUMIF('CA H'!$D$5:$D$72,CLUBS!$B27,'CA H'!$L$5:$L$72)+SUMIF('JU F'!$D$5:$D$72,CLUBS!$B27,'JU F'!$L$5:$L$72)+SUMIF('JU H'!$D$5:$D$72,CLUBS!$B27,'JU H'!$L$5:$L$72)</f>
        <v>0</v>
      </c>
      <c r="K27" s="26">
        <f>COUNTIFS('MP F'!$D$5:$D$72,CLUBS!$B27,'MP F'!$M$5:$M$72,"&gt;0")+COUNTIFS('MP H'!$D$5:$D$72,CLUBS!$B27,'MP H'!$M$5:$M$72,"&gt;0")+COUNTIFS('PO F'!$D$5:$D$72,CLUBS!$B27,'PO F'!$M$5:$M$72,"&gt;0")+COUNTIFS('PO H'!$D$5:$D$72,CLUBS!$B27,'PO H'!$M$5:$M$72,"&gt;0")+COUNTIFS('PU F'!$D$5:$D$72,CLUBS!$B27,'PU F'!$M$5:$M$72,"&gt;0")+COUNTIFS('PU H'!$D$5:$D$72,CLUBS!$B27,'PU H'!$M$5:$M$72,"&gt;0")+COUNTIFS('BE F'!$D$5:$D$72,CLUBS!$B27,'BE F'!$M$5:$M$72,"&gt;0")+COUNTIFS('BE H'!$D$5:$D$72,CLUBS!$B27,'BE H'!$M$5:$M$72,"&gt;0")+COUNTIFS('MI F'!$D$5:$D$72,CLUBS!$B27,'MI F'!$M$5:$M$72,"&gt;0")+COUNTIFS('MI H'!$D$5:$D$72,CLUBS!$B27,'MI H'!$M$5:$M$72,"&gt;0")+COUNTIFS('CA F'!$D$5:$D$72,CLUBS!$B27,'CA F'!$M$5:$M$72,"&gt;0")+COUNTIFS('CA H'!$D$5:$D$72,CLUBS!$B27,'CA H'!$M$5:$M$72,"&gt;0")+COUNTIFS('JU F'!$D$5:$D$72,CLUBS!$B27,'JU F'!$M$5:$M$72,"&gt;0")+COUNTIFS('JU H'!$D$5:$D$72,CLUBS!$B27,'JU H'!$M$5:$M$72,"&gt;0")</f>
        <v>0</v>
      </c>
      <c r="L27" s="26">
        <f>SUMIF('MP F'!$D$5:$D$72,CLUBS!$B27,'MP F'!$N$5:$N$72)+SUMIF('MP H'!$D$5:$D$72,CLUBS!$B27,'MP H'!$N$5:$N$72)+SUMIF('PO F'!$D$5:$D$72,CLUBS!$B27,'PO F'!$N$5:$N$72)+SUMIF('PO H'!$D$5:$D$72,CLUBS!$B27,'PO H'!$N$5:$N$72)+SUMIF('PU F'!$D$5:$D$72,CLUBS!$B27,'PU F'!$N$5:$N$72)+SUMIF('PU H'!$D$5:$D$72,CLUBS!$B27,'PU H'!$N$5:$N$72)+SUMIF('BE F'!$D$5:$D$72,CLUBS!$B27,'BE F'!$N$5:$N$72)+SUMIF('BE H'!$D$5:$D$72,CLUBS!$B27,'BE H'!$N$5:$N$72)+SUMIF('MI F'!$D$5:$D$72,CLUBS!$B27,'MI F'!$N$5:$N$72)+SUMIF('MI H'!$D$5:$D$72,CLUBS!$B27,'MI H'!$N$5:$N$72)+SUMIF('CA F'!$D$5:$D$72,CLUBS!$B27,'CA F'!$N$5:$N$72)+SUMIF('CA H'!$D$5:$D$72,CLUBS!$B27,'CA H'!$N$5:$N$72)+SUMIF('JU F'!$D$5:$D$72,CLUBS!$B27,'JU F'!$N$5:$N$72)+SUMIF('JU H'!$D$5:$D$72,CLUBS!$B27,'JU H'!$N$5:$N$72)</f>
        <v>0</v>
      </c>
      <c r="M27" s="26">
        <f>COUNTIFS('MP F'!$D$5:$D$72,CLUBS!$B27,'MP F'!$O$5:$O$72,"&gt;0")+COUNTIFS('MP H'!$D$5:$D$72,CLUBS!$B27,'MP H'!$O$5:$O$72,"&gt;0")+COUNTIFS('PO F'!$D$5:$D$72,CLUBS!$B27,'PO F'!$O$5:$O$72,"&gt;0")+COUNTIFS('PO H'!$D$5:$D$72,CLUBS!$B27,'PO H'!$O$5:$O$72,"&gt;0")+COUNTIFS('PU F'!$D$5:$D$72,CLUBS!$B27,'PU F'!$O$5:$O$72,"&gt;0")+COUNTIFS('PU H'!$D$5:$D$72,CLUBS!$B27,'PU H'!$O$5:$O$72,"&gt;0")+COUNTIFS('BE F'!$D$5:$D$72,CLUBS!$B27,'BE F'!$O$5:$O$72,"&gt;0")+COUNTIFS('BE H'!$D$5:$D$72,CLUBS!$B27,'BE H'!$O$5:$O$72,"&gt;0")+COUNTIFS('MI F'!$D$5:$D$72,CLUBS!$B27,'MI F'!$O$5:$O$72,"&gt;0")+COUNTIFS('MI H'!$D$5:$D$72,CLUBS!$B27,'MI H'!$O$5:$O$72,"&gt;0")+COUNTIFS('CA F'!$D$5:$D$72,CLUBS!$B27,'CA F'!$O$5:$O$72,"&gt;0")+COUNTIFS('CA H'!$D$5:$D$72,CLUBS!$B27,'CA H'!$O$5:$O$72,"&gt;0")+COUNTIFS('JU F'!$D$5:$D$72,CLUBS!$B27,'JU F'!$O$5:$O$72,"&gt;0")+COUNTIFS('JU H'!$D$5:$D$72,CLUBS!$B27,'JU H'!$O$5:$O$72,"&gt;0")</f>
        <v>0</v>
      </c>
      <c r="N27" s="26">
        <f>SUMIF('MP F'!$D$5:$D$72,CLUBS!$B27,'MP F'!$P$5:$P$72)+SUMIF('MP H'!$D$5:$D$72,CLUBS!$B27,'MP H'!$P$5:$P$72)+SUMIF('PO F'!$D$5:$D$72,CLUBS!$B27,'PO F'!$P$5:$P$72)+SUMIF('PO H'!$D$5:$D$72,CLUBS!$B27,'PO H'!$P$5:$P$72)+SUMIF('PU F'!$D$5:$D$72,CLUBS!$B27,'PU F'!$P$5:$P$72)+SUMIF('PU H'!$D$5:$D$72,CLUBS!$B27,'PU H'!$P$5:$P$72)+SUMIF('BE F'!$D$5:$D$72,CLUBS!$B27,'BE F'!$P$5:$P$72)+SUMIF('BE H'!$D$5:$D$72,CLUBS!$B27,'BE H'!$P$5:$P$72)+SUMIF('MI F'!$D$5:$D$72,CLUBS!$B27,'MI F'!$P$5:$P$72)+SUMIF('MI H'!$D$5:$D$72,CLUBS!$B27,'MI H'!$P$5:$P$72)+SUMIF('CA F'!$D$5:$D$72,CLUBS!$B27,'CA F'!$P$5:$P$72)+SUMIF('CA H'!$D$5:$D$72,CLUBS!$B27,'CA H'!$P$5:$P$72)+SUMIF('JU F'!$D$5:$D$72,CLUBS!$B27,'JU F'!$P$5:$P$72)+SUMIF('JU H'!$D$5:$D$72,CLUBS!$B27,'JU H'!$P$5:$P$72)</f>
        <v>0</v>
      </c>
      <c r="O27" s="26">
        <f>COUNTIFS('MP F'!$D$5:$D$72,CLUBS!$B27,'MP F'!$Q$5:$Q$72,"&gt;0")+COUNTIFS('MP H'!$D$5:$D$72,CLUBS!$B27,'MP H'!$Q$5:$Q$72,"&gt;0")+COUNTIFS('PO F'!$D$5:$D$72,CLUBS!$B27,'PO F'!$Q$5:$Q$72,"&gt;0")+COUNTIFS('PO H'!$D$5:$D$72,CLUBS!$B27,'PO H'!$Q$5:$Q$72,"&gt;0")+COUNTIFS('PU F'!$D$5:$D$72,CLUBS!$B27,'PU F'!$Q$5:$Q$72,"&gt;0")+COUNTIFS('PU H'!$D$5:$D$72,CLUBS!$B27,'PU H'!$Q$5:$Q$72,"&gt;0")+COUNTIFS('BE F'!$D$5:$D$72,CLUBS!$B27,'BE F'!$Q$5:$Q$72,"&gt;0")+COUNTIFS('BE H'!$D$5:$D$72,CLUBS!$B27,'BE H'!$Q$5:$Q$72,"&gt;0")+COUNTIFS('MI F'!$D$5:$D$72,CLUBS!$B27,'MI F'!$Q$5:$Q$72,"&gt;0")+COUNTIFS('MI H'!$D$5:$D$72,CLUBS!$B27,'MI H'!$Q$5:$Q$72,"&gt;0")+COUNTIFS('CA F'!$D$5:$D$72,CLUBS!$B27,'CA F'!$Q$5:$Q$72,"&gt;0")+COUNTIFS('CA H'!$D$5:$D$72,CLUBS!$B27,'CA H'!$Q$5:$Q$72,"&gt;0")+COUNTIFS('JU F'!$D$5:$D$72,CLUBS!$B27,'JU F'!$Q$5:$Q$72,"&gt;0")+COUNTIFS('JU H'!$D$5:$D$72,CLUBS!$B27,'JU H'!$Q$5:$Q$72,"&gt;0")</f>
        <v>0</v>
      </c>
      <c r="P27" s="26">
        <f>SUMIF('MP F'!$D$5:$D$72,CLUBS!$B27,'MP F'!$R$5:$R$72)+SUMIF('MP H'!$D$5:$D$72,CLUBS!$B27,'MP H'!$R$5:$R$72)+SUMIF('PO F'!$D$5:$D$72,CLUBS!$B27,'PO F'!$R$5:$R$72)+SUMIF('PO H'!$D$5:$D$72,CLUBS!$B27,'PO H'!$R$5:$R$72)+SUMIF('PU F'!$D$5:$D$72,CLUBS!$B27,'PU F'!$R$5:$R$72)+SUMIF('PU H'!$D$5:$D$72,CLUBS!$B27,'PU H'!$R$5:$R$72)+SUMIF('BE F'!$D$5:$D$72,CLUBS!$B27,'BE F'!$R$5:$R$72)+SUMIF('BE H'!$D$5:$D$72,CLUBS!$B27,'BE H'!$R$5:$R$72)+SUMIF('MI F'!$D$5:$D$72,CLUBS!$B27,'MI F'!$R$5:$R$72)+SUMIF('MI H'!$D$5:$D$72,CLUBS!$B27,'MI H'!$R$5:$R$72)+SUMIF('CA F'!$D$5:$D$72,CLUBS!$B27,'CA F'!$R$5:$R$72)+SUMIF('CA H'!$D$5:$D$72,CLUBS!$B27,'CA H'!$R$5:$R$72)+SUMIF('JU F'!$D$5:$D$72,CLUBS!$B27,'JU F'!$R$5:$R$72)+SUMIF('JU H'!$D$5:$D$72,CLUBS!$B27,'JU H'!$R$5:$R$72)</f>
        <v>0</v>
      </c>
      <c r="Q27" s="26">
        <f>COUNTIFS('MP F'!$D$5:$D$72,CLUBS!$B27,'MP F'!$S$5:$S$72,"&gt;0")+COUNTIFS('MP H'!$D$5:$D$72,CLUBS!$B27,'MP H'!$S$5:$S$72,"&gt;0")+COUNTIFS('PO F'!$D$5:$D$72,CLUBS!$B27,'PO F'!$S$5:$S$72,"&gt;0")+COUNTIFS('PO H'!$D$5:$D$72,CLUBS!$B27,'PO H'!$S$5:$S$72,"&gt;0")+COUNTIFS('PU F'!$D$5:$D$72,CLUBS!$B27,'PU F'!$S$5:$S$72,"&gt;0")+COUNTIFS('PU H'!$D$5:$D$72,CLUBS!$B27,'PU H'!$S$5:$S$72,"&gt;0")+COUNTIFS('BE F'!$D$5:$D$72,CLUBS!$B27,'BE F'!$S$5:$S$72,"&gt;0")+COUNTIFS('BE H'!$D$5:$D$72,CLUBS!$B27,'BE H'!$S$5:$S$72,"&gt;0")+COUNTIFS('MI F'!$D$5:$D$72,CLUBS!$B27,'MI F'!$S$5:$S$72,"&gt;0")+COUNTIFS('MI H'!$D$5:$D$72,CLUBS!$B27,'MI H'!$S$5:$S$72,"&gt;0")+COUNTIFS('CA F'!$D$5:$D$72,CLUBS!$B27,'CA F'!$S$5:$S$72,"&gt;0")+COUNTIFS('CA H'!$D$5:$D$72,CLUBS!$B27,'CA H'!$S$5:$S$72,"&gt;0")+COUNTIFS('JU F'!$D$5:$D$72,CLUBS!$B27,'JU F'!$S$5:$S$72,"&gt;0")+COUNTIFS('JU H'!$D$5:$D$72,CLUBS!$B27,'JU H'!$S$5:$S$72,"&gt;0")</f>
        <v>0</v>
      </c>
      <c r="R27" s="26">
        <f>SUMIF('MP F'!$D$5:$D$72,CLUBS!$B27,'MP F'!$T$5:$T$72)+SUMIF('MP H'!$D$5:$D$72,CLUBS!$B27,'MP H'!$T$5:$T$72)+SUMIF('PO F'!$D$5:$D$72,CLUBS!$B27,'PO F'!$T$5:$T$72)+SUMIF('PO H'!$D$5:$D$72,CLUBS!$B27,'PO H'!$T$5:$T$72)+SUMIF('PU F'!$D$5:$D$72,CLUBS!$B27,'PU F'!$T$5:$T$72)+SUMIF('PU H'!$D$5:$D$72,CLUBS!$B27,'PU H'!$T$5:$T$72)+SUMIF('BE F'!$D$5:$D$72,CLUBS!$B27,'BE F'!$T$5:$T$72)+SUMIF('BE H'!$D$5:$D$72,CLUBS!$B27,'BE H'!$T$5:$T$72)+SUMIF('MI F'!$D$5:$D$72,CLUBS!$B27,'MI F'!$T$5:$T$72)+SUMIF('MI H'!$D$5:$D$72,CLUBS!$B27,'MI H'!$T$5:$T$72)+SUMIF('CA F'!$D$5:$D$72,CLUBS!$B27,'CA F'!$T$5:$T$72)+SUMIF('CA H'!$D$5:$D$72,CLUBS!$B27,'CA H'!$T$5:$T$72)+SUMIF('JU F'!$D$5:$D$72,CLUBS!$B27,'JU F'!$T$5:$T$72)+SUMIF('JU H'!$D$5:$D$72,CLUBS!$B27,'JU H'!$T$5:$T$72)</f>
        <v>0</v>
      </c>
      <c r="S27" s="26">
        <f>COUNTIFS('MP F'!$D$5:$D$72,CLUBS!$B27,'MP F'!$U$5:$U$72,"&gt;0")+COUNTIFS('MP H'!$D$5:$D$72,CLUBS!$B27,'MP H'!$U$5:$U$72,"&gt;0")+COUNTIFS('PO F'!$D$5:$D$72,CLUBS!$B27,'PO F'!$U$5:$U$72,"&gt;0")+COUNTIFS('PO H'!$D$5:$D$72,CLUBS!$B27,'PO H'!$U$5:$U$72,"&gt;0")+COUNTIFS('PU F'!$D$5:$D$72,CLUBS!$B27,'PU F'!$U$5:$U$72,"&gt;0")+COUNTIFS('PU H'!$D$5:$D$72,CLUBS!$B27,'PU H'!$U$5:$U$72,"&gt;0")+COUNTIFS('BE F'!$D$5:$D$72,CLUBS!$B27,'BE F'!$U$5:$U$72,"&gt;0")+COUNTIFS('BE H'!$D$5:$D$72,CLUBS!$B27,'BE H'!$U$5:$U$72,"&gt;0")+COUNTIFS('MI F'!$D$5:$D$72,CLUBS!$B27,'MI F'!$U$5:$U$72,"&gt;0")+COUNTIFS('MI H'!$D$5:$D$72,CLUBS!$B27,'MI H'!$U$5:$U$72,"&gt;0")+COUNTIFS('CA F'!$D$5:$D$72,CLUBS!$B27,'CA F'!$U$5:$U$72,"&gt;0")+COUNTIFS('CA H'!$D$5:$D$72,CLUBS!$B27,'CA H'!$U$5:$U$72,"&gt;0")+COUNTIFS('JU F'!$D$5:$D$72,CLUBS!$B27,'JU F'!$U$5:$U$72,"&gt;0")+COUNTIFS('JU H'!$D$5:$D$72,CLUBS!$B27,'JU H'!$U$5:$U$72,"&gt;0")</f>
        <v>0</v>
      </c>
      <c r="T27" s="26">
        <f>SUMIF('MP F'!$D$5:$D$72,CLUBS!$B27,'MP F'!$V$5:$V$72)+SUMIF('MP H'!$D$5:$D$72,CLUBS!$B27,'MP H'!$V$5:$V$72)+SUMIF('PO F'!$D$5:$D$72,CLUBS!$B27,'PO F'!$V$5:$V$72)+SUMIF('PO H'!$D$5:$D$72,CLUBS!$B27,'PO H'!$V$5:$V$72)+SUMIF('PU F'!$D$5:$D$72,CLUBS!$B27,'PU F'!$V$5:$V$72)+SUMIF('PU H'!$D$5:$D$72,CLUBS!$B27,'PU H'!$V$5:$V$72)+SUMIF('BE F'!$D$5:$D$72,CLUBS!$B27,'BE F'!$V$5:$V$72)+SUMIF('BE H'!$D$5:$D$72,CLUBS!$B27,'BE H'!$V$5:$V$72)+SUMIF('MI F'!$D$5:$D$72,CLUBS!$B27,'MI F'!$V$5:$V$72)+SUMIF('MI H'!$D$5:$D$72,CLUBS!$B27,'MI H'!$V$5:$V$72)+SUMIF('CA F'!$D$5:$D$72,CLUBS!$B27,'CA F'!$V$5:$V$72)+SUMIF('CA H'!$D$5:$D$72,CLUBS!$B27,'CA H'!$V$5:$V$72)+SUMIF('JU F'!$D$5:$D$72,CLUBS!$B27,'JU F'!$V$5:$V$72)+SUMIF('JU H'!$D$5:$D$72,CLUBS!$B27,'JU H'!$V$5:$V$72)</f>
        <v>0</v>
      </c>
      <c r="U27" s="26">
        <f>COUNTIFS('MP F'!$D$5:$D$72,CLUBS!$B27,'MP F'!$W$5:$W$72,"&gt;0")+COUNTIFS('MP H'!$D$5:$D$72,CLUBS!$B27,'MP H'!$W$5:$W$72,"&gt;0")+COUNTIFS('PO F'!$D$5:$D$72,CLUBS!$B27,'PO F'!$W$5:$W$72,"&gt;0")+COUNTIFS('PO H'!$D$5:$D$72,CLUBS!$B27,'PO H'!$W$5:$W$72,"&gt;0")+COUNTIFS('PU F'!$D$5:$D$72,CLUBS!$B27,'PU F'!$W$5:$W$72,"&gt;0")+COUNTIFS('PU H'!$D$5:$D$72,CLUBS!$B27,'PU H'!$W$5:$W$72,"&gt;0")+COUNTIFS('BE F'!$D$5:$D$72,CLUBS!$B27,'BE F'!$W$5:$W$72,"&gt;0")+COUNTIFS('BE H'!$D$5:$D$72,CLUBS!$B27,'BE H'!$W$5:$W$72,"&gt;0")+COUNTIFS('MI F'!$D$5:$D$72,CLUBS!$B27,'MI F'!$W$5:$W$72,"&gt;0")+COUNTIFS('MI H'!$D$5:$D$72,CLUBS!$B27,'MI H'!$W$5:$W$72,"&gt;0")+COUNTIFS('CA F'!$D$5:$D$72,CLUBS!$B27,'CA F'!$W$5:$W$72,"&gt;0")+COUNTIFS('CA H'!$D$5:$D$72,CLUBS!$B27,'CA H'!$W$5:$W$72,"&gt;0")+COUNTIFS('JU F'!$D$5:$D$72,CLUBS!$B27,'JU F'!$W$5:$W$72,"&gt;0")+COUNTIFS('JU H'!$D$5:$D$72,CLUBS!$B27,'JU H'!$W$5:$W$72,"&gt;0")</f>
        <v>0</v>
      </c>
      <c r="V27" s="26">
        <f>SUMIF('MP F'!$D$5:$D$72,CLUBS!$B27,'MP F'!$X$5:$X$72)+SUMIF('MP H'!$D$5:$D$72,CLUBS!$B27,'MP H'!$X$5:$X$72)+SUMIF('PO F'!$D$5:$D$72,CLUBS!$B27,'PO F'!$X$5:$X$72)+SUMIF('PO H'!$D$5:$D$72,CLUBS!$B27,'PO H'!$X$5:$X$72)+SUMIF('PU F'!$D$5:$D$72,CLUBS!$B27,'PU F'!$X$5:$X$72)+SUMIF('PU H'!$D$5:$D$72,CLUBS!$B27,'PU H'!$X$5:$X$72)+SUMIF('BE F'!$D$5:$D$72,CLUBS!$B27,'BE F'!$X$5:$X$72)+SUMIF('BE H'!$D$5:$D$72,CLUBS!$B27,'BE H'!$X$5:$X$72)+SUMIF('MI F'!$D$5:$D$72,CLUBS!$B27,'MI F'!$X$5:$X$72)+SUMIF('MI H'!$D$5:$D$72,CLUBS!$B27,'MI H'!$X$5:$X$72)+SUMIF('CA F'!$D$5:$D$72,CLUBS!$B27,'CA F'!$X$5:$X$72)+SUMIF('CA H'!$D$5:$D$72,CLUBS!$B27,'CA H'!$X$5:$X$72)+SUMIF('JU F'!$D$5:$D$72,CLUBS!$B27,'JU F'!$X$5:$X$72)+SUMIF('JU H'!$D$5:$D$72,CLUBS!$B27,'JU H'!$X$5:$X$72)</f>
        <v>0</v>
      </c>
      <c r="W27" s="26">
        <f>COUNTIFS('MP F'!$D$5:$D$72,CLUBS!$B27,'MP F'!$Y$5:$Y$72,"&gt;0")+COUNTIFS('MP H'!$D$5:$D$72,CLUBS!$B27,'MP H'!$Y$5:$Y$72,"&gt;0")+COUNTIFS('PO F'!$D$5:$D$72,CLUBS!$B27,'PO F'!$Y$5:$Y$72,"&gt;0")+COUNTIFS('PO H'!$D$5:$D$72,CLUBS!$B27,'PO H'!$Y$5:$Y$72,"&gt;0")+COUNTIFS('PU F'!$D$5:$D$72,CLUBS!$B27,'PU F'!$Y$5:$Y$72,"&gt;0")+COUNTIFS('PU H'!$D$5:$D$72,CLUBS!$B27,'PU H'!$Y$5:$Y$72,"&gt;0")+COUNTIFS('BE F'!$D$5:$D$72,CLUBS!$B27,'BE F'!$Y$5:$Y$72,"&gt;0")+COUNTIFS('BE H'!$D$5:$D$72,CLUBS!$B27,'BE H'!$Y$5:$Y$72,"&gt;0")+COUNTIFS('MI F'!$D$5:$D$72,CLUBS!$B27,'MI F'!$Y$5:$Y$72,"&gt;0")+COUNTIFS('MI H'!$D$5:$D$72,CLUBS!$B27,'MI H'!$Y$5:$Y$72,"&gt;0")+COUNTIFS('CA F'!$D$5:$D$72,CLUBS!$B27,'CA F'!$Y$5:$Y$72,"&gt;0")+COUNTIFS('CA H'!$D$5:$D$72,CLUBS!$B27,'CA H'!$Y$5:$Y$72,"&gt;0")+COUNTIFS('JU F'!$D$5:$D$72,CLUBS!$B27,'JU F'!$Y$5:$Y$72,"&gt;0")+COUNTIFS('JU H'!$D$5:$D$72,CLUBS!$B27,'JU H'!$Y$5:$Y$72,"&gt;0")</f>
        <v>0</v>
      </c>
      <c r="X27" s="26">
        <f>SUMIF('MP F'!$D$5:$D$72,CLUBS!$B27,'MP F'!$Z$5:$Z$72)+SUMIF('MP H'!$D$5:$D$72,CLUBS!$B27,'MP H'!$Z$5:$Z$72)+SUMIF('PO F'!$D$5:$D$72,CLUBS!$B27,'PO F'!$Z$5:$Z$72)+SUMIF('PO H'!$D$5:$D$72,CLUBS!$B27,'PO H'!$Z$5:$Z$72)+SUMIF('PU F'!$D$5:$D$72,CLUBS!$B27,'PU F'!$Z$5:$Z$72)+SUMIF('PU H'!$D$5:$D$72,CLUBS!$B27,'PU H'!$Z$5:$Z$72)+SUMIF('BE F'!$D$5:$D$72,CLUBS!$B27,'BE F'!$Z$5:$Z$72)+SUMIF('BE H'!$D$5:$D$72,CLUBS!$B27,'BE H'!$Z$5:$Z$72)+SUMIF('MI F'!$D$5:$D$72,CLUBS!$B27,'MI F'!$Z$5:$Z$72)+SUMIF('MI H'!$D$5:$D$72,CLUBS!$B27,'MI H'!$Z$5:$Z$72)+SUMIF('CA F'!$D$5:$D$72,CLUBS!$B27,'CA F'!$Z$5:$Z$72)+SUMIF('CA H'!$D$5:$D$72,CLUBS!$B27,'CA H'!$Z$5:$Z$72)+SUMIF('JU F'!$D$5:$D$72,CLUBS!$B27,'JU F'!$Z$5:$Z$72)+SUMIF('JU H'!$D$5:$D$72,CLUBS!$B27,'JU H'!$Z$5:$Z$72)</f>
        <v>0</v>
      </c>
      <c r="Y27" s="26">
        <f>COUNTIFS('MP F'!$D$5:$D$72,CLUBS!$B27,'MP F'!$AA$5:$AA$72,"&gt;0")+COUNTIFS('MP H'!$D$5:$D$72,CLUBS!$B27,'MP H'!$AA$5:$AA$72,"&gt;0")+COUNTIFS('PO F'!$D$5:$D$72,CLUBS!$B27,'PO F'!$AA$5:$AA$72,"&gt;0")+COUNTIFS('PO H'!$D$5:$D$72,CLUBS!$B27,'PO H'!$AA$5:$AA$72,"&gt;0")+COUNTIFS('PU F'!$D$5:$D$72,CLUBS!$B27,'PU F'!$AA$5:$AA$72,"&gt;0")+COUNTIFS('PU H'!$D$5:$D$72,CLUBS!$B27,'PU H'!$AA$5:$AA$72,"&gt;0")+COUNTIFS('BE F'!$D$5:$D$72,CLUBS!$B27,'BE F'!$AA$5:$AA$72,"&gt;0")+COUNTIFS('BE H'!$D$5:$D$72,CLUBS!$B27,'BE H'!$AA$5:$AA$72,"&gt;0")+COUNTIFS('MI F'!$D$5:$D$72,CLUBS!$B27,'MI F'!$AA$5:$AA$72,"&gt;0")+COUNTIFS('MI H'!$D$5:$D$72,CLUBS!$B27,'MI H'!$AA$5:$AA$72,"&gt;0")+COUNTIFS('CA F'!$D$5:$D$72,CLUBS!$B27,'CA F'!$AA$5:$AA$72,"&gt;0")+COUNTIFS('CA H'!$D$5:$D$72,CLUBS!$B27,'CA H'!$AA$5:$AA$72,"&gt;0")+COUNTIFS('JU F'!$D$5:$D$72,CLUBS!$B27,'JU F'!$AA$5:$AA$72,"&gt;0")+COUNTIFS('JU H'!$D$5:$D$72,CLUBS!$B27,'JU H'!$AA$5:$AA$72,"&gt;0")</f>
        <v>0</v>
      </c>
      <c r="Z27" s="26">
        <f>SUMIF('MP F'!$D$5:$D$72,CLUBS!$B27,'MP F'!$AB$5:$AB$72)+SUMIF('MP H'!$D$5:$D$72,CLUBS!$B27,'MP H'!$AB$5:$AB$72)+SUMIF('PO F'!$D$5:$D$72,CLUBS!$B27,'PO F'!$AB$5:$AB$72)+SUMIF('PO H'!$D$5:$D$72,CLUBS!$B27,'PO H'!$AB$5:$AB$72)+SUMIF('PU F'!$D$5:$D$72,CLUBS!$B27,'PU F'!$AB$5:$AB$72)+SUMIF('PU H'!$D$5:$D$72,CLUBS!$B27,'PU H'!$AB$5:$AB$72)+SUMIF('BE F'!$D$5:$D$72,CLUBS!$B27,'BE F'!$AB$5:$AB$72)+SUMIF('BE H'!$D$5:$D$72,CLUBS!$B27,'BE H'!$AB$5:$AB$72)+SUMIF('MI F'!$D$5:$D$72,CLUBS!$B27,'MI F'!$AB$5:$AB$72)+SUMIF('MI H'!$D$5:$D$72,CLUBS!$B27,'MI H'!$AB$5:$AB$72)+SUMIF('CA F'!$D$5:$D$72,CLUBS!$B27,'CA F'!$AB$5:$AB$72)+SUMIF('CA H'!$D$5:$D$72,CLUBS!$B27,'CA H'!$AB$5:$AB$72)+SUMIF('JU F'!$D$5:$D$72,CLUBS!$B27,'JU F'!$AB$5:$AB$72)+SUMIF('JU H'!$D$5:$D$72,CLUBS!$B27,'JU H'!$AB$5:$AB$72)</f>
        <v>0</v>
      </c>
      <c r="AA27" s="26">
        <f>COUNTIFS('MP F'!$D$5:$D$72,CLUBS!$B27,'MP F'!$AC$5:$AC$72,"&gt;0")+COUNTIFS('MP H'!$D$5:$D$72,CLUBS!$B27,'MP H'!$AC$5:$AC$72,"&gt;0")+COUNTIFS('PO F'!$D$5:$D$72,CLUBS!$B27,'PO F'!$AC$5:$AC$72,"&gt;0")+COUNTIFS('PO H'!$D$5:$D$72,CLUBS!$B27,'PO H'!$AC$5:$AC$72,"&gt;0")+COUNTIFS('PU F'!$D$5:$D$72,CLUBS!$B27,'PU F'!$AC$5:$AC$72,"&gt;0")+COUNTIFS('PU H'!$D$5:$D$72,CLUBS!$B27,'PU H'!$AC$5:$AC$72,"&gt;0")+COUNTIFS('BE F'!$D$5:$D$72,CLUBS!$B27,'BE F'!$AC$5:$AC$72,"&gt;0")+COUNTIFS('BE H'!$D$5:$D$72,CLUBS!$B27,'BE H'!$AC$5:$AC$72,"&gt;0")+COUNTIFS('MI F'!$D$5:$D$72,CLUBS!$B27,'MI F'!$AC$5:$AC$72,"&gt;0")+COUNTIFS('MI H'!$D$5:$D$72,CLUBS!$B27,'MI H'!$AC$5:$AC$72,"&gt;0")+COUNTIFS('CA F'!$D$5:$D$72,CLUBS!$B27,'CA F'!$AC$5:$AC$72,"&gt;0")+COUNTIFS('CA H'!$D$5:$D$72,CLUBS!$B27,'CA H'!$AC$5:$AC$72,"&gt;0")+COUNTIFS('JU F'!$D$5:$D$72,CLUBS!$B27,'JU F'!$AC$5:$AC$72,"&gt;0")+COUNTIFS('JU H'!$D$5:$D$72,CLUBS!$B27,'JU H'!$AC$5:$AC$72,"&gt;0")</f>
        <v>0</v>
      </c>
      <c r="AB27" s="26">
        <f>SUMIF('MP F'!$D$5:$D$72,CLUBS!$B27,'MP F'!$AD$5:$AD$72)+SUMIF('MP H'!$D$5:$D$72,CLUBS!$B27,'MP H'!$AD$5:$AD$72)+SUMIF('PO F'!$D$5:$D$72,CLUBS!$B27,'PO F'!$AD$5:$AD$72)+SUMIF('PO H'!$D$5:$D$72,CLUBS!$B27,'PO H'!$AD$5:$AD$72)+SUMIF('PU F'!$D$5:$D$72,CLUBS!$B27,'PU F'!$AD$5:$AD$72)+SUMIF('PU H'!$D$5:$D$72,CLUBS!$B27,'PU H'!$AD$5:$AD$72)+SUMIF('BE F'!$D$5:$D$72,CLUBS!$B27,'BE F'!$AD$5:$AD$72)+SUMIF('BE H'!$D$5:$D$72,CLUBS!$B27,'BE H'!$AD$5:$AD$72)+SUMIF('MI F'!$D$5:$D$72,CLUBS!$B27,'MI F'!$AD$5:$AD$72)+SUMIF('MI H'!$D$5:$D$72,CLUBS!$B27,'MI H'!$AD$5:$AD$72)+SUMIF('CA F'!$D$5:$D$72,CLUBS!$B27,'CA F'!$AD$5:$AD$72)+SUMIF('CA H'!$D$5:$D$72,CLUBS!$B27,'CA H'!$AD$5:$AD$72)+SUMIF('JU F'!$D$5:$D$72,CLUBS!$B27,'JU F'!$AD$5:$AD$72)+SUMIF('JU H'!$D$5:$D$72,CLUBS!$B27,'JU H'!$AD$5:$AD$72)</f>
        <v>0</v>
      </c>
      <c r="AC27" s="26">
        <f>COUNTIFS('MP F'!$D$5:$D$72,CLUBS!$B27,'MP F'!$AE$5:$AE$72,"&gt;0")+COUNTIFS('MP H'!$D$5:$D$72,CLUBS!$B27,'MP H'!$AE$5:$AE$72,"&gt;0")+COUNTIFS('PO F'!$D$5:$D$72,CLUBS!$B27,'PO F'!$AE$5:$AE$72,"&gt;0")+COUNTIFS('PO H'!$D$5:$D$72,CLUBS!$B27,'PO H'!$AE$5:$AE$72,"&gt;0")+COUNTIFS('PU F'!$D$5:$D$72,CLUBS!$B27,'PU F'!$AE$5:$AE$72,"&gt;0")+COUNTIFS('PU H'!$D$5:$D$72,CLUBS!$B27,'PU H'!$AE$5:$AE$72,"&gt;0")+COUNTIFS('BE F'!$D$5:$D$72,CLUBS!$B27,'BE F'!$AE$5:$AE$72,"&gt;0")+COUNTIFS('BE H'!$D$5:$D$72,CLUBS!$B27,'BE H'!$AE$5:$AE$72,"&gt;0")+COUNTIFS('MI F'!$D$5:$D$72,CLUBS!$B27,'MI F'!$AE$5:$AE$72,"&gt;0")+COUNTIFS('MI H'!$D$5:$D$72,CLUBS!$B27,'MI H'!$AE$5:$AE$72,"&gt;0")+COUNTIFS('CA F'!$D$5:$D$72,CLUBS!$B27,'CA F'!$AE$5:$AE$72,"&gt;0")+COUNTIFS('CA H'!$D$5:$D$72,CLUBS!$B27,'CA H'!$AE$5:$AE$72,"&gt;0")+COUNTIFS('JU F'!$D$5:$D$72,CLUBS!$B27,'JU F'!$AE$5:$AE$72,"&gt;0")+COUNTIFS('JU H'!$D$5:$D$72,CLUBS!$B27,'JU H'!$AE$5:$AE$72,"&gt;0")</f>
        <v>0</v>
      </c>
      <c r="AD27" s="26">
        <f>SUMIF('MP F'!$D$5:$D$72,CLUBS!$B27,'MP F'!$AF$5:$AF$72)+SUMIF('MP H'!$D$5:$D$72,CLUBS!$B27,'MP H'!$AF$5:$AF$72)+SUMIF('PO F'!$D$5:$D$72,CLUBS!$B27,'PO F'!$AF$5:$AF$72)+SUMIF('PO H'!$D$5:$D$72,CLUBS!$B27,'PO H'!$AF$5:$AF$72)+SUMIF('PU F'!$D$5:$D$72,CLUBS!$B27,'PU F'!$AF$5:$AF$72)+SUMIF('PU H'!$D$5:$D$72,CLUBS!$B27,'PU H'!$AF$5:$AF$72)+SUMIF('BE F'!$D$5:$D$72,CLUBS!$B27,'BE F'!$AF$5:$AF$72)+SUMIF('BE H'!$D$5:$D$72,CLUBS!$B27,'BE H'!$AF$5:$AF$72)+SUMIF('MI F'!$D$5:$D$72,CLUBS!$B27,'MI F'!$AF$5:$AF$72)+SUMIF('MI H'!$D$5:$D$72,CLUBS!$B27,'MI H'!$AF$5:$AF$72)+SUMIF('CA F'!$D$5:$D$72,CLUBS!$B27,'CA F'!$AF$5:$AF$72)+SUMIF('CA H'!$D$5:$D$72,CLUBS!$B27,'CA H'!$AF$5:$AF$72)+SUMIF('JU F'!$D$5:$D$72,CLUBS!$B27,'JU F'!$AF$5:$AF$72)+SUMIF('JU H'!$D$5:$D$72,CLUBS!$B27,'JU H'!$AF$5:$AF$72)</f>
        <v>0</v>
      </c>
      <c r="AE27" s="26">
        <f>COUNTIFS('MP F'!$D$5:$D$72,CLUBS!$B27,'MP F'!$AG$5:$AG$72,"&gt;0")+COUNTIFS('MP H'!$D$5:$D$72,CLUBS!$B27,'MP H'!$AG$5:$AG$72,"&gt;0")+COUNTIFS('PO F'!$D$5:$D$72,CLUBS!$B27,'PO F'!$AG$5:$AG$72,"&gt;0")+COUNTIFS('PO H'!$D$5:$D$72,CLUBS!$B27,'PO H'!$AG$5:$AG$72,"&gt;0")+COUNTIFS('PU F'!$D$5:$D$72,CLUBS!$B27,'PU F'!$AG$5:$AG$72,"&gt;0")+COUNTIFS('PU H'!$D$5:$D$72,CLUBS!$B27,'PU H'!$AG$5:$AG$72,"&gt;0")+COUNTIFS('BE F'!$D$5:$D$72,CLUBS!$B27,'BE F'!$AG$5:$AG$72,"&gt;0")+COUNTIFS('BE H'!$D$5:$D$72,CLUBS!$B27,'BE H'!$AG$5:$AG$72,"&gt;0")+COUNTIFS('MI F'!$D$5:$D$72,CLUBS!$B27,'MI F'!$AG$5:$AG$72,"&gt;0")+COUNTIFS('MI H'!$D$5:$D$72,CLUBS!$B27,'MI H'!$AG$5:$AG$72,"&gt;0")+COUNTIFS('CA F'!$D$5:$D$72,CLUBS!$B27,'CA F'!$AG$5:$AG$72,"&gt;0")+COUNTIFS('CA H'!$D$5:$D$72,CLUBS!$B27,'CA H'!$AG$5:$AG$72,"&gt;0")+COUNTIFS('JU F'!$D$5:$D$72,CLUBS!$B27,'JU F'!$AG$5:$AG$72,"&gt;0")+COUNTIFS('JU H'!$D$5:$D$72,CLUBS!$B27,'JU H'!$AG$5:$AG$72,"&gt;0")</f>
        <v>0</v>
      </c>
      <c r="AF27" s="26">
        <f>SUMIF('MP F'!$D$5:$D$72,CLUBS!$B27,'MP F'!$AH$5:$AH$72)+SUMIF('MP H'!$D$5:$D$72,CLUBS!$B27,'MP H'!$AH$5:$AH$72)+SUMIF('PO F'!$D$5:$D$72,CLUBS!$B27,'PO F'!$AH$5:$AH$72)+SUMIF('PO H'!$D$5:$D$72,CLUBS!$B27,'PO H'!$AH$5:$AH$72)+SUMIF('PU F'!$D$5:$D$72,CLUBS!$B27,'PU F'!$AH$5:$AH$72)+SUMIF('PU H'!$D$5:$D$72,CLUBS!$B27,'PU H'!$AH$5:$AH$72)+SUMIF('BE F'!$D$5:$D$72,CLUBS!$B27,'BE F'!$AH$5:$AH$72)+SUMIF('BE H'!$D$5:$D$72,CLUBS!$B27,'BE H'!$AH$5:$AH$72)+SUMIF('MI F'!$D$5:$D$72,CLUBS!$B27,'MI F'!$AH$5:$AH$72)+SUMIF('MI H'!$D$5:$D$72,CLUBS!$B27,'MI H'!$AH$5:$AH$72)+SUMIF('CA F'!$D$5:$D$72,CLUBS!$B27,'CA F'!$AH$5:$AH$72)+SUMIF('CA H'!$D$5:$D$72,CLUBS!$B27,'CA H'!$AH$5:$AH$72)+SUMIF('JU F'!$D$5:$D$72,CLUBS!$B27,'JU F'!$AH$5:$AH$72)+SUMIF('JU H'!$D$5:$D$72,CLUBS!$B27,'JU H'!$AH$5:$AH$72)</f>
        <v>0</v>
      </c>
      <c r="AG27" s="16">
        <f t="shared" si="1"/>
        <v>0</v>
      </c>
      <c r="AH27" s="28">
        <f t="shared" si="2"/>
        <v>0</v>
      </c>
      <c r="AI27" s="29">
        <f t="shared" si="3"/>
        <v>0</v>
      </c>
      <c r="AJ27" s="14">
        <f>COUNTIF('Licenciés Jeunes 2023'!F:F,CLUBS!B27)</f>
        <v>0</v>
      </c>
      <c r="AK27" s="27">
        <f t="shared" si="4"/>
        <v>0</v>
      </c>
    </row>
    <row r="28" spans="1:37" ht="13.5">
      <c r="A28" s="34">
        <f t="shared" si="0"/>
        <v>16</v>
      </c>
      <c r="B28" s="62" t="s">
        <v>1151</v>
      </c>
      <c r="C28" s="14">
        <f>COUNTIFS('MP F'!$D$5:$D$72,CLUBS!$B28,'MP F'!$E$5:$E$72,"&gt;0")+COUNTIFS('MP H'!$D$5:$D$72,CLUBS!$B28,'MP H'!$E$5:$E$72,"&gt;0")+COUNTIFS('PO F'!$D$5:$D$72,CLUBS!$B28,'PO F'!$E$5:$E$72,"&gt;0")+COUNTIFS('PO H'!$D$5:$D$72,CLUBS!$B28,'PO H'!$E$5:$E$72,"&gt;0")+COUNTIFS('PU F'!$D$5:$D$72,CLUBS!$B28,'PU F'!$E$5:$E$72,"&gt;0")+COUNTIFS('PU H'!$D$5:$D$72,CLUBS!$B28,'PU H'!$E$5:$E$72,"&gt;0")+COUNTIFS('BE F'!$D$5:$D$72,CLUBS!$B28,'BE F'!$E$5:$E$72,"&gt;0")+COUNTIFS('BE H'!$D$5:$D$72,CLUBS!$B28,'BE H'!$E$5:$E$72,"&gt;0")+COUNTIFS('MI F'!$D$5:$D$72,CLUBS!$B28,'MI F'!$E$5:$E$72,"&gt;0")+COUNTIFS('MI H'!$D$5:$D$72,CLUBS!$B28,'MI H'!$E$5:$E$72,"&gt;0")+COUNTIFS('CA F'!$D$5:$D$72,CLUBS!$B28,'CA F'!$E$5:$E$72,"&gt;0")+COUNTIFS('CA H'!$D$5:$D$72,CLUBS!$B28,'CA H'!$E$5:$E$72,"&gt;0")+COUNTIFS('JU F'!$D$5:$D$72,CLUBS!$B28,'JU F'!$E$5:$E$72,"&gt;0")+COUNTIFS('JU H'!$D$5:$D$72,CLUBS!$B28,'JU H'!$E$5:$E$72,"&gt;0")</f>
        <v>0</v>
      </c>
      <c r="D28" s="27">
        <f>SUMIF('MP F'!$D$5:$D$72,CLUBS!$B28,'MP F'!$F$5:$F$72)+SUMIF('MP H'!$D$5:$D$72,CLUBS!$B28,'MP H'!$F$5:$F$72)+SUMIF('PO F'!$D$5:$D$72,CLUBS!$B28,'PO F'!$F$5:$F$72)+SUMIF('PO H'!$D$5:$D$72,CLUBS!$B28,'PO H'!$F$5:$F$72)+SUMIF('PU F'!$D$5:$D$72,CLUBS!$B28,'PU F'!$F$5:$F$72)+SUMIF('PU H'!$D$5:$D$72,CLUBS!$B28,'PU H'!$F$5:$F$72)+SUMIF('BE F'!$D$5:$D$72,CLUBS!$B28,'BE F'!$F$5:$F$72)+SUMIF('BE H'!$D$5:$D$72,CLUBS!$B28,'BE H'!$F$5:$F$72)+SUMIF('MI F'!$D$5:$D$72,CLUBS!$B28,'MI F'!$F$5:$F$72)+SUMIF('MI H'!$D$5:$D$72,CLUBS!$B28,'MI H'!$F$5:$F$72)+SUMIF('CA F'!$D$5:$D$72,CLUBS!$B28,'CA F'!$F$5:$F$72)+SUMIF('CA H'!$D$5:$D$72,CLUBS!$B28,'CA H'!$F$5:$F$72)+SUMIF('JU F'!$D$5:$D$72,CLUBS!$B28,'JU F'!$F$5:$F$72)+SUMIF('JU H'!$D$5:$D$72,CLUBS!$B28,'JU H'!$F$5:$F$72)</f>
        <v>0</v>
      </c>
      <c r="E28" s="38">
        <f>COUNTIFS('MP F'!$D$5:$D$72,CLUBS!$B28,'MP F'!$G$5:$G$72,"&gt;0")+COUNTIFS('MP H'!$D$5:$D$72,CLUBS!$B28,'MP H'!$G$5:$G$72,"&gt;0")+COUNTIFS('PO F'!$D$5:$D$72,CLUBS!$B28,'PO F'!$G$5:$G$72,"&gt;0")+COUNTIFS('PO H'!$D$5:$D$72,CLUBS!$B28,'PO H'!$G$5:$G$72,"&gt;0")+COUNTIFS('PU F'!$D$5:$D$72,CLUBS!$B28,'PU F'!$G$5:$G$72,"&gt;0")+COUNTIFS('PU H'!$D$5:$D$72,CLUBS!$B28,'PU H'!$G$5:$G$72,"&gt;0")+COUNTIFS('BE F'!$D$5:$D$72,CLUBS!$B28,'BE F'!$G$5:$G$72,"&gt;0")+COUNTIFS('BE H'!$D$5:$D$72,CLUBS!$B28,'BE H'!$G$5:$G$72,"&gt;0")+COUNTIFS('MI F'!$D$5:$D$72,CLUBS!$B28,'MI F'!$G$5:$G$72,"&gt;0")+COUNTIFS('MI H'!$D$5:$D$72,CLUBS!$B28,'MI H'!$G$5:$G$72,"&gt;0")+COUNTIFS('CA F'!$D$5:$D$72,CLUBS!$B28,'CA F'!$G$5:$G$72,"&gt;0")+COUNTIFS('CA H'!$D$5:$D$72,CLUBS!$B28,'CA H'!$G$5:$G$72,"&gt;0")+COUNTIFS('JU F'!$D$5:$D$72,CLUBS!$B28,'JU F'!$G$5:$G$72,"&gt;0")+COUNTIFS('JU H'!$D$5:$D$72,CLUBS!$B28,'JU H'!$G$5:$G$72,"&gt;0")</f>
        <v>0</v>
      </c>
      <c r="F28" s="58">
        <f>SUMIF('MP F'!$D$5:$D$72,CLUBS!$B28,'MP F'!$H$5:$H$72)+SUMIF('MP H'!$D$5:$D$72,CLUBS!$B28,'MP H'!$H$5:$H$72)+SUMIF('PO F'!$D$5:$D$72,CLUBS!$B28,'PO F'!$H$5:$H$72)+SUMIF('PO H'!$D$5:$D$72,CLUBS!$B28,'PO H'!$H$5:$H$72)+SUMIF('PU F'!$D$5:$D$72,CLUBS!$B28,'PU F'!$H$5:$H$72)+SUMIF('PU H'!$D$5:$D$72,CLUBS!$B28,'PU H'!$H$5:$H$72)+SUMIF('BE F'!$D$5:$D$72,CLUBS!$B28,'BE F'!$H$5:$H$72)+SUMIF('BE H'!$D$5:$D$72,CLUBS!$B28,'BE H'!$H$5:$H$72)+SUMIF('MI F'!$D$5:$D$72,CLUBS!$B28,'MI F'!$H$5:$H$72)+SUMIF('MI H'!$D$5:$D$72,CLUBS!$B28,'MI H'!$H$5:$H$72)+SUMIF('CA F'!$D$5:$D$72,CLUBS!$B28,'CA F'!$H$5:$H$72)+SUMIF('CA H'!$D$5:$D$72,CLUBS!$B28,'CA H'!$H$5:$H$72)+SUMIF('JU F'!$D$5:$D$72,CLUBS!$B28,'JU F'!$H$5:$H$72)+SUMIF('JU H'!$D$5:$D$72,CLUBS!$B28,'JU H'!$H$5:$H$72)</f>
        <v>0</v>
      </c>
      <c r="G28" s="14">
        <f>COUNTIFS('MP F'!$D$5:$D$72,CLUBS!$B28,'MP F'!$I$5:$I$72,"&gt;0")+COUNTIFS('MP H'!$D$5:$D$72,CLUBS!$B28,'MP H'!$I$5:$I$72,"&gt;0")+COUNTIFS('PO F'!$D$5:$D$72,CLUBS!$B28,'PO F'!$I$5:$I$72,"&gt;0")+COUNTIFS('PO H'!$D$5:$D$72,CLUBS!$B28,'PO H'!$I$5:$I$72,"&gt;0")+COUNTIFS('PU F'!$D$5:$D$72,CLUBS!$B28,'PU F'!$I$5:$I$72,"&gt;0")+COUNTIFS('PU H'!$D$5:$D$72,CLUBS!$B28,'PU H'!$I$5:$I$72,"&gt;0")+COUNTIFS('BE F'!$D$5:$D$72,CLUBS!$B28,'BE F'!$I$5:$I$72,"&gt;0")+COUNTIFS('BE H'!$D$5:$D$72,CLUBS!$B28,'BE H'!$I$5:$I$72,"&gt;0")+COUNTIFS('MI F'!$D$5:$D$72,CLUBS!$B28,'MI F'!$I$5:$I$72,"&gt;0")+COUNTIFS('MI H'!$D$5:$D$72,CLUBS!$B28,'MI H'!$I$5:$I$72,"&gt;0")+COUNTIFS('CA F'!$D$5:$D$72,CLUBS!$B28,'CA F'!$I$5:$I$72,"&gt;0")+COUNTIFS('CA H'!$D$5:$D$72,CLUBS!$B28,'CA H'!$I$5:$I$72,"&gt;0")+COUNTIFS('JU F'!$D$5:$D$72,CLUBS!$B28,'JU F'!$I$5:$I$72,"&gt;0")+COUNTIFS('JU H'!$D$5:$D$72,CLUBS!$B28,'JU H'!$I$5:$I$72,"&gt;0")</f>
        <v>0</v>
      </c>
      <c r="H28" s="26">
        <f>SUMIF('MP F'!$D$5:$D$72,CLUBS!$B28,'MP F'!$J$5:$J$72)+SUMIF('MP H'!$D$5:$D$72,CLUBS!$B28,'MP H'!$J$5:$J$72)+SUMIF('PO F'!$D$5:$D$72,CLUBS!$B28,'PO F'!$J$5:$J$72)+SUMIF('PO H'!$D$5:$D$72,CLUBS!$B28,'PO H'!$J$5:$J$72)+SUMIF('PU F'!$D$5:$D$72,CLUBS!$B28,'PU F'!$J$5:$J$72)+SUMIF('PU H'!$D$5:$D$72,CLUBS!$B28,'PU H'!$J$5:$J$72)+SUMIF('BE F'!$D$5:$D$72,CLUBS!$B28,'BE F'!$J$5:$J$72)+SUMIF('BE H'!$D$5:$D$72,CLUBS!$B28,'BE H'!$J$5:$J$72)+SUMIF('MI F'!$D$5:$D$72,CLUBS!$B28,'MI F'!$J$5:$J$72)+SUMIF('MI H'!$D$5:$D$72,CLUBS!$B28,'MI H'!$J$5:$J$72)+SUMIF('CA F'!$D$5:$D$72,CLUBS!$B28,'CA F'!$J$5:$J$72)+SUMIF('CA H'!$D$5:$D$72,CLUBS!$B28,'CA H'!$J$5:$J$72)+SUMIF('JU F'!$D$5:$D$72,CLUBS!$B28,'JU F'!$J$5:$J$72)+SUMIF('JU H'!$D$5:$D$72,CLUBS!$B28,'JU H'!$J$5:$J$72)</f>
        <v>0</v>
      </c>
      <c r="I28" s="38">
        <f>COUNTIFS('MP F'!$D$5:$D$72,CLUBS!$B28,'MP F'!$K$5:$K$72,"&gt;0")+COUNTIFS('MP H'!$D$5:$D$72,CLUBS!$B28,'MP H'!$K$5:$K$72,"&gt;0")+COUNTIFS('PO F'!$D$5:$D$72,CLUBS!$B28,'PO F'!$K$5:$K$72,"&gt;0")+COUNTIFS('PO H'!$D$5:$D$72,CLUBS!$B28,'PO H'!$K$5:$K$72,"&gt;0")+COUNTIFS('PU F'!$D$5:$D$72,CLUBS!$B28,'PU F'!$K$5:$K$72,"&gt;0")+COUNTIFS('PU H'!$D$5:$D$72,CLUBS!$B28,'PU H'!$K$5:$K$72,"&gt;0")+COUNTIFS('BE F'!$D$5:$D$72,CLUBS!$B28,'BE F'!$K$5:$K$72,"&gt;0")+COUNTIFS('BE H'!$D$5:$D$72,CLUBS!$B28,'BE H'!$K$5:$K$72,"&gt;0")+COUNTIFS('MI F'!$D$5:$D$72,CLUBS!$B28,'MI F'!$K$5:$K$72,"&gt;0")+COUNTIFS('MI H'!$D$5:$D$72,CLUBS!$B28,'MI H'!$K$5:$K$72,"&gt;0")+COUNTIFS('CA F'!$D$5:$D$72,CLUBS!$B28,'CA F'!$K$5:$K$72,"&gt;0")+COUNTIFS('CA H'!$D$5:$D$72,CLUBS!$B28,'CA H'!$K$5:$K$72,"&gt;0")+COUNTIFS('JU F'!$D$5:$D$72,CLUBS!$B28,'JU F'!$K$5:$K$72,"&gt;0")+COUNTIFS('JU H'!$D$5:$D$72,CLUBS!$B28,'JU H'!$K$5:$K$72,"&gt;0")</f>
        <v>0</v>
      </c>
      <c r="J28" s="38">
        <f>SUMIF('MP F'!$D$5:$D$72,CLUBS!$B28,'MP F'!$L$5:$L$72)+SUMIF('MP H'!$D$5:$D$72,CLUBS!$B28,'MP H'!$L$5:$L$72)+SUMIF('PO F'!$D$5:$D$72,CLUBS!$B28,'PO F'!$L$5:$L$72)+SUMIF('PO H'!$D$5:$D$72,CLUBS!$B28,'PO H'!$L$5:$L$72)+SUMIF('PU F'!$D$5:$D$72,CLUBS!$B28,'PU F'!$L$5:$L$72)+SUMIF('PU H'!$D$5:$D$72,CLUBS!$B28,'PU H'!$L$5:$L$72)+SUMIF('BE F'!$D$5:$D$72,CLUBS!$B28,'BE F'!$L$5:$L$72)+SUMIF('BE H'!$D$5:$D$72,CLUBS!$B28,'BE H'!$L$5:$L$72)+SUMIF('MI F'!$D$5:$D$72,CLUBS!$B28,'MI F'!$L$5:$L$72)+SUMIF('MI H'!$D$5:$D$72,CLUBS!$B28,'MI H'!$L$5:$L$72)+SUMIF('CA F'!$D$5:$D$72,CLUBS!$B28,'CA F'!$L$5:$L$72)+SUMIF('CA H'!$D$5:$D$72,CLUBS!$B28,'CA H'!$L$5:$L$72)+SUMIF('JU F'!$D$5:$D$72,CLUBS!$B28,'JU F'!$L$5:$L$72)+SUMIF('JU H'!$D$5:$D$72,CLUBS!$B28,'JU H'!$L$5:$L$72)</f>
        <v>0</v>
      </c>
      <c r="K28" s="26">
        <f>COUNTIFS('MP F'!$D$5:$D$72,CLUBS!$B28,'MP F'!$M$5:$M$72,"&gt;0")+COUNTIFS('MP H'!$D$5:$D$72,CLUBS!$B28,'MP H'!$M$5:$M$72,"&gt;0")+COUNTIFS('PO F'!$D$5:$D$72,CLUBS!$B28,'PO F'!$M$5:$M$72,"&gt;0")+COUNTIFS('PO H'!$D$5:$D$72,CLUBS!$B28,'PO H'!$M$5:$M$72,"&gt;0")+COUNTIFS('PU F'!$D$5:$D$72,CLUBS!$B28,'PU F'!$M$5:$M$72,"&gt;0")+COUNTIFS('PU H'!$D$5:$D$72,CLUBS!$B28,'PU H'!$M$5:$M$72,"&gt;0")+COUNTIFS('BE F'!$D$5:$D$72,CLUBS!$B28,'BE F'!$M$5:$M$72,"&gt;0")+COUNTIFS('BE H'!$D$5:$D$72,CLUBS!$B28,'BE H'!$M$5:$M$72,"&gt;0")+COUNTIFS('MI F'!$D$5:$D$72,CLUBS!$B28,'MI F'!$M$5:$M$72,"&gt;0")+COUNTIFS('MI H'!$D$5:$D$72,CLUBS!$B28,'MI H'!$M$5:$M$72,"&gt;0")+COUNTIFS('CA F'!$D$5:$D$72,CLUBS!$B28,'CA F'!$M$5:$M$72,"&gt;0")+COUNTIFS('CA H'!$D$5:$D$72,CLUBS!$B28,'CA H'!$M$5:$M$72,"&gt;0")+COUNTIFS('JU F'!$D$5:$D$72,CLUBS!$B28,'JU F'!$M$5:$M$72,"&gt;0")+COUNTIFS('JU H'!$D$5:$D$72,CLUBS!$B28,'JU H'!$M$5:$M$72,"&gt;0")</f>
        <v>0</v>
      </c>
      <c r="L28" s="26">
        <f>SUMIF('MP F'!$D$5:$D$72,CLUBS!$B28,'MP F'!$N$5:$N$72)+SUMIF('MP H'!$D$5:$D$72,CLUBS!$B28,'MP H'!$N$5:$N$72)+SUMIF('PO F'!$D$5:$D$72,CLUBS!$B28,'PO F'!$N$5:$N$72)+SUMIF('PO H'!$D$5:$D$72,CLUBS!$B28,'PO H'!$N$5:$N$72)+SUMIF('PU F'!$D$5:$D$72,CLUBS!$B28,'PU F'!$N$5:$N$72)+SUMIF('PU H'!$D$5:$D$72,CLUBS!$B28,'PU H'!$N$5:$N$72)+SUMIF('BE F'!$D$5:$D$72,CLUBS!$B28,'BE F'!$N$5:$N$72)+SUMIF('BE H'!$D$5:$D$72,CLUBS!$B28,'BE H'!$N$5:$N$72)+SUMIF('MI F'!$D$5:$D$72,CLUBS!$B28,'MI F'!$N$5:$N$72)+SUMIF('MI H'!$D$5:$D$72,CLUBS!$B28,'MI H'!$N$5:$N$72)+SUMIF('CA F'!$D$5:$D$72,CLUBS!$B28,'CA F'!$N$5:$N$72)+SUMIF('CA H'!$D$5:$D$72,CLUBS!$B28,'CA H'!$N$5:$N$72)+SUMIF('JU F'!$D$5:$D$72,CLUBS!$B28,'JU F'!$N$5:$N$72)+SUMIF('JU H'!$D$5:$D$72,CLUBS!$B28,'JU H'!$N$5:$N$72)</f>
        <v>0</v>
      </c>
      <c r="M28" s="26">
        <f>COUNTIFS('MP F'!$D$5:$D$72,CLUBS!$B28,'MP F'!$O$5:$O$72,"&gt;0")+COUNTIFS('MP H'!$D$5:$D$72,CLUBS!$B28,'MP H'!$O$5:$O$72,"&gt;0")+COUNTIFS('PO F'!$D$5:$D$72,CLUBS!$B28,'PO F'!$O$5:$O$72,"&gt;0")+COUNTIFS('PO H'!$D$5:$D$72,CLUBS!$B28,'PO H'!$O$5:$O$72,"&gt;0")+COUNTIFS('PU F'!$D$5:$D$72,CLUBS!$B28,'PU F'!$O$5:$O$72,"&gt;0")+COUNTIFS('PU H'!$D$5:$D$72,CLUBS!$B28,'PU H'!$O$5:$O$72,"&gt;0")+COUNTIFS('BE F'!$D$5:$D$72,CLUBS!$B28,'BE F'!$O$5:$O$72,"&gt;0")+COUNTIFS('BE H'!$D$5:$D$72,CLUBS!$B28,'BE H'!$O$5:$O$72,"&gt;0")+COUNTIFS('MI F'!$D$5:$D$72,CLUBS!$B28,'MI F'!$O$5:$O$72,"&gt;0")+COUNTIFS('MI H'!$D$5:$D$72,CLUBS!$B28,'MI H'!$O$5:$O$72,"&gt;0")+COUNTIFS('CA F'!$D$5:$D$72,CLUBS!$B28,'CA F'!$O$5:$O$72,"&gt;0")+COUNTIFS('CA H'!$D$5:$D$72,CLUBS!$B28,'CA H'!$O$5:$O$72,"&gt;0")+COUNTIFS('JU F'!$D$5:$D$72,CLUBS!$B28,'JU F'!$O$5:$O$72,"&gt;0")+COUNTIFS('JU H'!$D$5:$D$72,CLUBS!$B28,'JU H'!$O$5:$O$72,"&gt;0")</f>
        <v>0</v>
      </c>
      <c r="N28" s="26">
        <f>SUMIF('MP F'!$D$5:$D$72,CLUBS!$B28,'MP F'!$P$5:$P$72)+SUMIF('MP H'!$D$5:$D$72,CLUBS!$B28,'MP H'!$P$5:$P$72)+SUMIF('PO F'!$D$5:$D$72,CLUBS!$B28,'PO F'!$P$5:$P$72)+SUMIF('PO H'!$D$5:$D$72,CLUBS!$B28,'PO H'!$P$5:$P$72)+SUMIF('PU F'!$D$5:$D$72,CLUBS!$B28,'PU F'!$P$5:$P$72)+SUMIF('PU H'!$D$5:$D$72,CLUBS!$B28,'PU H'!$P$5:$P$72)+SUMIF('BE F'!$D$5:$D$72,CLUBS!$B28,'BE F'!$P$5:$P$72)+SUMIF('BE H'!$D$5:$D$72,CLUBS!$B28,'BE H'!$P$5:$P$72)+SUMIF('MI F'!$D$5:$D$72,CLUBS!$B28,'MI F'!$P$5:$P$72)+SUMIF('MI H'!$D$5:$D$72,CLUBS!$B28,'MI H'!$P$5:$P$72)+SUMIF('CA F'!$D$5:$D$72,CLUBS!$B28,'CA F'!$P$5:$P$72)+SUMIF('CA H'!$D$5:$D$72,CLUBS!$B28,'CA H'!$P$5:$P$72)+SUMIF('JU F'!$D$5:$D$72,CLUBS!$B28,'JU F'!$P$5:$P$72)+SUMIF('JU H'!$D$5:$D$72,CLUBS!$B28,'JU H'!$P$5:$P$72)</f>
        <v>0</v>
      </c>
      <c r="O28" s="26">
        <f>COUNTIFS('MP F'!$D$5:$D$72,CLUBS!$B28,'MP F'!$Q$5:$Q$72,"&gt;0")+COUNTIFS('MP H'!$D$5:$D$72,CLUBS!$B28,'MP H'!$Q$5:$Q$72,"&gt;0")+COUNTIFS('PO F'!$D$5:$D$72,CLUBS!$B28,'PO F'!$Q$5:$Q$72,"&gt;0")+COUNTIFS('PO H'!$D$5:$D$72,CLUBS!$B28,'PO H'!$Q$5:$Q$72,"&gt;0")+COUNTIFS('PU F'!$D$5:$D$72,CLUBS!$B28,'PU F'!$Q$5:$Q$72,"&gt;0")+COUNTIFS('PU H'!$D$5:$D$72,CLUBS!$B28,'PU H'!$Q$5:$Q$72,"&gt;0")+COUNTIFS('BE F'!$D$5:$D$72,CLUBS!$B28,'BE F'!$Q$5:$Q$72,"&gt;0")+COUNTIFS('BE H'!$D$5:$D$72,CLUBS!$B28,'BE H'!$Q$5:$Q$72,"&gt;0")+COUNTIFS('MI F'!$D$5:$D$72,CLUBS!$B28,'MI F'!$Q$5:$Q$72,"&gt;0")+COUNTIFS('MI H'!$D$5:$D$72,CLUBS!$B28,'MI H'!$Q$5:$Q$72,"&gt;0")+COUNTIFS('CA F'!$D$5:$D$72,CLUBS!$B28,'CA F'!$Q$5:$Q$72,"&gt;0")+COUNTIFS('CA H'!$D$5:$D$72,CLUBS!$B28,'CA H'!$Q$5:$Q$72,"&gt;0")+COUNTIFS('JU F'!$D$5:$D$72,CLUBS!$B28,'JU F'!$Q$5:$Q$72,"&gt;0")+COUNTIFS('JU H'!$D$5:$D$72,CLUBS!$B28,'JU H'!$Q$5:$Q$72,"&gt;0")</f>
        <v>0</v>
      </c>
      <c r="P28" s="26">
        <f>SUMIF('MP F'!$D$5:$D$72,CLUBS!$B28,'MP F'!$R$5:$R$72)+SUMIF('MP H'!$D$5:$D$72,CLUBS!$B28,'MP H'!$R$5:$R$72)+SUMIF('PO F'!$D$5:$D$72,CLUBS!$B28,'PO F'!$R$5:$R$72)+SUMIF('PO H'!$D$5:$D$72,CLUBS!$B28,'PO H'!$R$5:$R$72)+SUMIF('PU F'!$D$5:$D$72,CLUBS!$B28,'PU F'!$R$5:$R$72)+SUMIF('PU H'!$D$5:$D$72,CLUBS!$B28,'PU H'!$R$5:$R$72)+SUMIF('BE F'!$D$5:$D$72,CLUBS!$B28,'BE F'!$R$5:$R$72)+SUMIF('BE H'!$D$5:$D$72,CLUBS!$B28,'BE H'!$R$5:$R$72)+SUMIF('MI F'!$D$5:$D$72,CLUBS!$B28,'MI F'!$R$5:$R$72)+SUMIF('MI H'!$D$5:$D$72,CLUBS!$B28,'MI H'!$R$5:$R$72)+SUMIF('CA F'!$D$5:$D$72,CLUBS!$B28,'CA F'!$R$5:$R$72)+SUMIF('CA H'!$D$5:$D$72,CLUBS!$B28,'CA H'!$R$5:$R$72)+SUMIF('JU F'!$D$5:$D$72,CLUBS!$B28,'JU F'!$R$5:$R$72)+SUMIF('JU H'!$D$5:$D$72,CLUBS!$B28,'JU H'!$R$5:$R$72)</f>
        <v>0</v>
      </c>
      <c r="Q28" s="26">
        <f>COUNTIFS('MP F'!$D$5:$D$72,CLUBS!$B28,'MP F'!$S$5:$S$72,"&gt;0")+COUNTIFS('MP H'!$D$5:$D$72,CLUBS!$B28,'MP H'!$S$5:$S$72,"&gt;0")+COUNTIFS('PO F'!$D$5:$D$72,CLUBS!$B28,'PO F'!$S$5:$S$72,"&gt;0")+COUNTIFS('PO H'!$D$5:$D$72,CLUBS!$B28,'PO H'!$S$5:$S$72,"&gt;0")+COUNTIFS('PU F'!$D$5:$D$72,CLUBS!$B28,'PU F'!$S$5:$S$72,"&gt;0")+COUNTIFS('PU H'!$D$5:$D$72,CLUBS!$B28,'PU H'!$S$5:$S$72,"&gt;0")+COUNTIFS('BE F'!$D$5:$D$72,CLUBS!$B28,'BE F'!$S$5:$S$72,"&gt;0")+COUNTIFS('BE H'!$D$5:$D$72,CLUBS!$B28,'BE H'!$S$5:$S$72,"&gt;0")+COUNTIFS('MI F'!$D$5:$D$72,CLUBS!$B28,'MI F'!$S$5:$S$72,"&gt;0")+COUNTIFS('MI H'!$D$5:$D$72,CLUBS!$B28,'MI H'!$S$5:$S$72,"&gt;0")+COUNTIFS('CA F'!$D$5:$D$72,CLUBS!$B28,'CA F'!$S$5:$S$72,"&gt;0")+COUNTIFS('CA H'!$D$5:$D$72,CLUBS!$B28,'CA H'!$S$5:$S$72,"&gt;0")+COUNTIFS('JU F'!$D$5:$D$72,CLUBS!$B28,'JU F'!$S$5:$S$72,"&gt;0")+COUNTIFS('JU H'!$D$5:$D$72,CLUBS!$B28,'JU H'!$S$5:$S$72,"&gt;0")</f>
        <v>0</v>
      </c>
      <c r="R28" s="26">
        <f>SUMIF('MP F'!$D$5:$D$72,CLUBS!$B28,'MP F'!$T$5:$T$72)+SUMIF('MP H'!$D$5:$D$72,CLUBS!$B28,'MP H'!$T$5:$T$72)+SUMIF('PO F'!$D$5:$D$72,CLUBS!$B28,'PO F'!$T$5:$T$72)+SUMIF('PO H'!$D$5:$D$72,CLUBS!$B28,'PO H'!$T$5:$T$72)+SUMIF('PU F'!$D$5:$D$72,CLUBS!$B28,'PU F'!$T$5:$T$72)+SUMIF('PU H'!$D$5:$D$72,CLUBS!$B28,'PU H'!$T$5:$T$72)+SUMIF('BE F'!$D$5:$D$72,CLUBS!$B28,'BE F'!$T$5:$T$72)+SUMIF('BE H'!$D$5:$D$72,CLUBS!$B28,'BE H'!$T$5:$T$72)+SUMIF('MI F'!$D$5:$D$72,CLUBS!$B28,'MI F'!$T$5:$T$72)+SUMIF('MI H'!$D$5:$D$72,CLUBS!$B28,'MI H'!$T$5:$T$72)+SUMIF('CA F'!$D$5:$D$72,CLUBS!$B28,'CA F'!$T$5:$T$72)+SUMIF('CA H'!$D$5:$D$72,CLUBS!$B28,'CA H'!$T$5:$T$72)+SUMIF('JU F'!$D$5:$D$72,CLUBS!$B28,'JU F'!$T$5:$T$72)+SUMIF('JU H'!$D$5:$D$72,CLUBS!$B28,'JU H'!$T$5:$T$72)</f>
        <v>0</v>
      </c>
      <c r="S28" s="26">
        <f>COUNTIFS('MP F'!$D$5:$D$72,CLUBS!$B28,'MP F'!$U$5:$U$72,"&gt;0")+COUNTIFS('MP H'!$D$5:$D$72,CLUBS!$B28,'MP H'!$U$5:$U$72,"&gt;0")+COUNTIFS('PO F'!$D$5:$D$72,CLUBS!$B28,'PO F'!$U$5:$U$72,"&gt;0")+COUNTIFS('PO H'!$D$5:$D$72,CLUBS!$B28,'PO H'!$U$5:$U$72,"&gt;0")+COUNTIFS('PU F'!$D$5:$D$72,CLUBS!$B28,'PU F'!$U$5:$U$72,"&gt;0")+COUNTIFS('PU H'!$D$5:$D$72,CLUBS!$B28,'PU H'!$U$5:$U$72,"&gt;0")+COUNTIFS('BE F'!$D$5:$D$72,CLUBS!$B28,'BE F'!$U$5:$U$72,"&gt;0")+COUNTIFS('BE H'!$D$5:$D$72,CLUBS!$B28,'BE H'!$U$5:$U$72,"&gt;0")+COUNTIFS('MI F'!$D$5:$D$72,CLUBS!$B28,'MI F'!$U$5:$U$72,"&gt;0")+COUNTIFS('MI H'!$D$5:$D$72,CLUBS!$B28,'MI H'!$U$5:$U$72,"&gt;0")+COUNTIFS('CA F'!$D$5:$D$72,CLUBS!$B28,'CA F'!$U$5:$U$72,"&gt;0")+COUNTIFS('CA H'!$D$5:$D$72,CLUBS!$B28,'CA H'!$U$5:$U$72,"&gt;0")+COUNTIFS('JU F'!$D$5:$D$72,CLUBS!$B28,'JU F'!$U$5:$U$72,"&gt;0")+COUNTIFS('JU H'!$D$5:$D$72,CLUBS!$B28,'JU H'!$U$5:$U$72,"&gt;0")</f>
        <v>0</v>
      </c>
      <c r="T28" s="26">
        <f>SUMIF('MP F'!$D$5:$D$72,CLUBS!$B28,'MP F'!$V$5:$V$72)+SUMIF('MP H'!$D$5:$D$72,CLUBS!$B28,'MP H'!$V$5:$V$72)+SUMIF('PO F'!$D$5:$D$72,CLUBS!$B28,'PO F'!$V$5:$V$72)+SUMIF('PO H'!$D$5:$D$72,CLUBS!$B28,'PO H'!$V$5:$V$72)+SUMIF('PU F'!$D$5:$D$72,CLUBS!$B28,'PU F'!$V$5:$V$72)+SUMIF('PU H'!$D$5:$D$72,CLUBS!$B28,'PU H'!$V$5:$V$72)+SUMIF('BE F'!$D$5:$D$72,CLUBS!$B28,'BE F'!$V$5:$V$72)+SUMIF('BE H'!$D$5:$D$72,CLUBS!$B28,'BE H'!$V$5:$V$72)+SUMIF('MI F'!$D$5:$D$72,CLUBS!$B28,'MI F'!$V$5:$V$72)+SUMIF('MI H'!$D$5:$D$72,CLUBS!$B28,'MI H'!$V$5:$V$72)+SUMIF('CA F'!$D$5:$D$72,CLUBS!$B28,'CA F'!$V$5:$V$72)+SUMIF('CA H'!$D$5:$D$72,CLUBS!$B28,'CA H'!$V$5:$V$72)+SUMIF('JU F'!$D$5:$D$72,CLUBS!$B28,'JU F'!$V$5:$V$72)+SUMIF('JU H'!$D$5:$D$72,CLUBS!$B28,'JU H'!$V$5:$V$72)</f>
        <v>0</v>
      </c>
      <c r="U28" s="26">
        <f>COUNTIFS('MP F'!$D$5:$D$72,CLUBS!$B28,'MP F'!$W$5:$W$72,"&gt;0")+COUNTIFS('MP H'!$D$5:$D$72,CLUBS!$B28,'MP H'!$W$5:$W$72,"&gt;0")+COUNTIFS('PO F'!$D$5:$D$72,CLUBS!$B28,'PO F'!$W$5:$W$72,"&gt;0")+COUNTIFS('PO H'!$D$5:$D$72,CLUBS!$B28,'PO H'!$W$5:$W$72,"&gt;0")+COUNTIFS('PU F'!$D$5:$D$72,CLUBS!$B28,'PU F'!$W$5:$W$72,"&gt;0")+COUNTIFS('PU H'!$D$5:$D$72,CLUBS!$B28,'PU H'!$W$5:$W$72,"&gt;0")+COUNTIFS('BE F'!$D$5:$D$72,CLUBS!$B28,'BE F'!$W$5:$W$72,"&gt;0")+COUNTIFS('BE H'!$D$5:$D$72,CLUBS!$B28,'BE H'!$W$5:$W$72,"&gt;0")+COUNTIFS('MI F'!$D$5:$D$72,CLUBS!$B28,'MI F'!$W$5:$W$72,"&gt;0")+COUNTIFS('MI H'!$D$5:$D$72,CLUBS!$B28,'MI H'!$W$5:$W$72,"&gt;0")+COUNTIFS('CA F'!$D$5:$D$72,CLUBS!$B28,'CA F'!$W$5:$W$72,"&gt;0")+COUNTIFS('CA H'!$D$5:$D$72,CLUBS!$B28,'CA H'!$W$5:$W$72,"&gt;0")+COUNTIFS('JU F'!$D$5:$D$72,CLUBS!$B28,'JU F'!$W$5:$W$72,"&gt;0")+COUNTIFS('JU H'!$D$5:$D$72,CLUBS!$B28,'JU H'!$W$5:$W$72,"&gt;0")</f>
        <v>0</v>
      </c>
      <c r="V28" s="26">
        <f>SUMIF('MP F'!$D$5:$D$72,CLUBS!$B28,'MP F'!$X$5:$X$72)+SUMIF('MP H'!$D$5:$D$72,CLUBS!$B28,'MP H'!$X$5:$X$72)+SUMIF('PO F'!$D$5:$D$72,CLUBS!$B28,'PO F'!$X$5:$X$72)+SUMIF('PO H'!$D$5:$D$72,CLUBS!$B28,'PO H'!$X$5:$X$72)+SUMIF('PU F'!$D$5:$D$72,CLUBS!$B28,'PU F'!$X$5:$X$72)+SUMIF('PU H'!$D$5:$D$72,CLUBS!$B28,'PU H'!$X$5:$X$72)+SUMIF('BE F'!$D$5:$D$72,CLUBS!$B28,'BE F'!$X$5:$X$72)+SUMIF('BE H'!$D$5:$D$72,CLUBS!$B28,'BE H'!$X$5:$X$72)+SUMIF('MI F'!$D$5:$D$72,CLUBS!$B28,'MI F'!$X$5:$X$72)+SUMIF('MI H'!$D$5:$D$72,CLUBS!$B28,'MI H'!$X$5:$X$72)+SUMIF('CA F'!$D$5:$D$72,CLUBS!$B28,'CA F'!$X$5:$X$72)+SUMIF('CA H'!$D$5:$D$72,CLUBS!$B28,'CA H'!$X$5:$X$72)+SUMIF('JU F'!$D$5:$D$72,CLUBS!$B28,'JU F'!$X$5:$X$72)+SUMIF('JU H'!$D$5:$D$72,CLUBS!$B28,'JU H'!$X$5:$X$72)</f>
        <v>0</v>
      </c>
      <c r="W28" s="26">
        <f>COUNTIFS('MP F'!$D$5:$D$72,CLUBS!$B28,'MP F'!$Y$5:$Y$72,"&gt;0")+COUNTIFS('MP H'!$D$5:$D$72,CLUBS!$B28,'MP H'!$Y$5:$Y$72,"&gt;0")+COUNTIFS('PO F'!$D$5:$D$72,CLUBS!$B28,'PO F'!$Y$5:$Y$72,"&gt;0")+COUNTIFS('PO H'!$D$5:$D$72,CLUBS!$B28,'PO H'!$Y$5:$Y$72,"&gt;0")+COUNTIFS('PU F'!$D$5:$D$72,CLUBS!$B28,'PU F'!$Y$5:$Y$72,"&gt;0")+COUNTIFS('PU H'!$D$5:$D$72,CLUBS!$B28,'PU H'!$Y$5:$Y$72,"&gt;0")+COUNTIFS('BE F'!$D$5:$D$72,CLUBS!$B28,'BE F'!$Y$5:$Y$72,"&gt;0")+COUNTIFS('BE H'!$D$5:$D$72,CLUBS!$B28,'BE H'!$Y$5:$Y$72,"&gt;0")+COUNTIFS('MI F'!$D$5:$D$72,CLUBS!$B28,'MI F'!$Y$5:$Y$72,"&gt;0")+COUNTIFS('MI H'!$D$5:$D$72,CLUBS!$B28,'MI H'!$Y$5:$Y$72,"&gt;0")+COUNTIFS('CA F'!$D$5:$D$72,CLUBS!$B28,'CA F'!$Y$5:$Y$72,"&gt;0")+COUNTIFS('CA H'!$D$5:$D$72,CLUBS!$B28,'CA H'!$Y$5:$Y$72,"&gt;0")+COUNTIFS('JU F'!$D$5:$D$72,CLUBS!$B28,'JU F'!$Y$5:$Y$72,"&gt;0")+COUNTIFS('JU H'!$D$5:$D$72,CLUBS!$B28,'JU H'!$Y$5:$Y$72,"&gt;0")</f>
        <v>0</v>
      </c>
      <c r="X28" s="26">
        <f>SUMIF('MP F'!$D$5:$D$72,CLUBS!$B28,'MP F'!$Z$5:$Z$72)+SUMIF('MP H'!$D$5:$D$72,CLUBS!$B28,'MP H'!$Z$5:$Z$72)+SUMIF('PO F'!$D$5:$D$72,CLUBS!$B28,'PO F'!$Z$5:$Z$72)+SUMIF('PO H'!$D$5:$D$72,CLUBS!$B28,'PO H'!$Z$5:$Z$72)+SUMIF('PU F'!$D$5:$D$72,CLUBS!$B28,'PU F'!$Z$5:$Z$72)+SUMIF('PU H'!$D$5:$D$72,CLUBS!$B28,'PU H'!$Z$5:$Z$72)+SUMIF('BE F'!$D$5:$D$72,CLUBS!$B28,'BE F'!$Z$5:$Z$72)+SUMIF('BE H'!$D$5:$D$72,CLUBS!$B28,'BE H'!$Z$5:$Z$72)+SUMIF('MI F'!$D$5:$D$72,CLUBS!$B28,'MI F'!$Z$5:$Z$72)+SUMIF('MI H'!$D$5:$D$72,CLUBS!$B28,'MI H'!$Z$5:$Z$72)+SUMIF('CA F'!$D$5:$D$72,CLUBS!$B28,'CA F'!$Z$5:$Z$72)+SUMIF('CA H'!$D$5:$D$72,CLUBS!$B28,'CA H'!$Z$5:$Z$72)+SUMIF('JU F'!$D$5:$D$72,CLUBS!$B28,'JU F'!$Z$5:$Z$72)+SUMIF('JU H'!$D$5:$D$72,CLUBS!$B28,'JU H'!$Z$5:$Z$72)</f>
        <v>0</v>
      </c>
      <c r="Y28" s="26">
        <f>COUNTIFS('MP F'!$D$5:$D$72,CLUBS!$B28,'MP F'!$AA$5:$AA$72,"&gt;0")+COUNTIFS('MP H'!$D$5:$D$72,CLUBS!$B28,'MP H'!$AA$5:$AA$72,"&gt;0")+COUNTIFS('PO F'!$D$5:$D$72,CLUBS!$B28,'PO F'!$AA$5:$AA$72,"&gt;0")+COUNTIFS('PO H'!$D$5:$D$72,CLUBS!$B28,'PO H'!$AA$5:$AA$72,"&gt;0")+COUNTIFS('PU F'!$D$5:$D$72,CLUBS!$B28,'PU F'!$AA$5:$AA$72,"&gt;0")+COUNTIFS('PU H'!$D$5:$D$72,CLUBS!$B28,'PU H'!$AA$5:$AA$72,"&gt;0")+COUNTIFS('BE F'!$D$5:$D$72,CLUBS!$B28,'BE F'!$AA$5:$AA$72,"&gt;0")+COUNTIFS('BE H'!$D$5:$D$72,CLUBS!$B28,'BE H'!$AA$5:$AA$72,"&gt;0")+COUNTIFS('MI F'!$D$5:$D$72,CLUBS!$B28,'MI F'!$AA$5:$AA$72,"&gt;0")+COUNTIFS('MI H'!$D$5:$D$72,CLUBS!$B28,'MI H'!$AA$5:$AA$72,"&gt;0")+COUNTIFS('CA F'!$D$5:$D$72,CLUBS!$B28,'CA F'!$AA$5:$AA$72,"&gt;0")+COUNTIFS('CA H'!$D$5:$D$72,CLUBS!$B28,'CA H'!$AA$5:$AA$72,"&gt;0")+COUNTIFS('JU F'!$D$5:$D$72,CLUBS!$B28,'JU F'!$AA$5:$AA$72,"&gt;0")+COUNTIFS('JU H'!$D$5:$D$72,CLUBS!$B28,'JU H'!$AA$5:$AA$72,"&gt;0")</f>
        <v>0</v>
      </c>
      <c r="Z28" s="26">
        <f>SUMIF('MP F'!$D$5:$D$72,CLUBS!$B28,'MP F'!$AB$5:$AB$72)+SUMIF('MP H'!$D$5:$D$72,CLUBS!$B28,'MP H'!$AB$5:$AB$72)+SUMIF('PO F'!$D$5:$D$72,CLUBS!$B28,'PO F'!$AB$5:$AB$72)+SUMIF('PO H'!$D$5:$D$72,CLUBS!$B28,'PO H'!$AB$5:$AB$72)+SUMIF('PU F'!$D$5:$D$72,CLUBS!$B28,'PU F'!$AB$5:$AB$72)+SUMIF('PU H'!$D$5:$D$72,CLUBS!$B28,'PU H'!$AB$5:$AB$72)+SUMIF('BE F'!$D$5:$D$72,CLUBS!$B28,'BE F'!$AB$5:$AB$72)+SUMIF('BE H'!$D$5:$D$72,CLUBS!$B28,'BE H'!$AB$5:$AB$72)+SUMIF('MI F'!$D$5:$D$72,CLUBS!$B28,'MI F'!$AB$5:$AB$72)+SUMIF('MI H'!$D$5:$D$72,CLUBS!$B28,'MI H'!$AB$5:$AB$72)+SUMIF('CA F'!$D$5:$D$72,CLUBS!$B28,'CA F'!$AB$5:$AB$72)+SUMIF('CA H'!$D$5:$D$72,CLUBS!$B28,'CA H'!$AB$5:$AB$72)+SUMIF('JU F'!$D$5:$D$72,CLUBS!$B28,'JU F'!$AB$5:$AB$72)+SUMIF('JU H'!$D$5:$D$72,CLUBS!$B28,'JU H'!$AB$5:$AB$72)</f>
        <v>0</v>
      </c>
      <c r="AA28" s="26">
        <f>COUNTIFS('MP F'!$D$5:$D$72,CLUBS!$B28,'MP F'!$AC$5:$AC$72,"&gt;0")+COUNTIFS('MP H'!$D$5:$D$72,CLUBS!$B28,'MP H'!$AC$5:$AC$72,"&gt;0")+COUNTIFS('PO F'!$D$5:$D$72,CLUBS!$B28,'PO F'!$AC$5:$AC$72,"&gt;0")+COUNTIFS('PO H'!$D$5:$D$72,CLUBS!$B28,'PO H'!$AC$5:$AC$72,"&gt;0")+COUNTIFS('PU F'!$D$5:$D$72,CLUBS!$B28,'PU F'!$AC$5:$AC$72,"&gt;0")+COUNTIFS('PU H'!$D$5:$D$72,CLUBS!$B28,'PU H'!$AC$5:$AC$72,"&gt;0")+COUNTIFS('BE F'!$D$5:$D$72,CLUBS!$B28,'BE F'!$AC$5:$AC$72,"&gt;0")+COUNTIFS('BE H'!$D$5:$D$72,CLUBS!$B28,'BE H'!$AC$5:$AC$72,"&gt;0")+COUNTIFS('MI F'!$D$5:$D$72,CLUBS!$B28,'MI F'!$AC$5:$AC$72,"&gt;0")+COUNTIFS('MI H'!$D$5:$D$72,CLUBS!$B28,'MI H'!$AC$5:$AC$72,"&gt;0")+COUNTIFS('CA F'!$D$5:$D$72,CLUBS!$B28,'CA F'!$AC$5:$AC$72,"&gt;0")+COUNTIFS('CA H'!$D$5:$D$72,CLUBS!$B28,'CA H'!$AC$5:$AC$72,"&gt;0")+COUNTIFS('JU F'!$D$5:$D$72,CLUBS!$B28,'JU F'!$AC$5:$AC$72,"&gt;0")+COUNTIFS('JU H'!$D$5:$D$72,CLUBS!$B28,'JU H'!$AC$5:$AC$72,"&gt;0")</f>
        <v>0</v>
      </c>
      <c r="AB28" s="26">
        <f>SUMIF('MP F'!$D$5:$D$72,CLUBS!$B28,'MP F'!$AD$5:$AD$72)+SUMIF('MP H'!$D$5:$D$72,CLUBS!$B28,'MP H'!$AD$5:$AD$72)+SUMIF('PO F'!$D$5:$D$72,CLUBS!$B28,'PO F'!$AD$5:$AD$72)+SUMIF('PO H'!$D$5:$D$72,CLUBS!$B28,'PO H'!$AD$5:$AD$72)+SUMIF('PU F'!$D$5:$D$72,CLUBS!$B28,'PU F'!$AD$5:$AD$72)+SUMIF('PU H'!$D$5:$D$72,CLUBS!$B28,'PU H'!$AD$5:$AD$72)+SUMIF('BE F'!$D$5:$D$72,CLUBS!$B28,'BE F'!$AD$5:$AD$72)+SUMIF('BE H'!$D$5:$D$72,CLUBS!$B28,'BE H'!$AD$5:$AD$72)+SUMIF('MI F'!$D$5:$D$72,CLUBS!$B28,'MI F'!$AD$5:$AD$72)+SUMIF('MI H'!$D$5:$D$72,CLUBS!$B28,'MI H'!$AD$5:$AD$72)+SUMIF('CA F'!$D$5:$D$72,CLUBS!$B28,'CA F'!$AD$5:$AD$72)+SUMIF('CA H'!$D$5:$D$72,CLUBS!$B28,'CA H'!$AD$5:$AD$72)+SUMIF('JU F'!$D$5:$D$72,CLUBS!$B28,'JU F'!$AD$5:$AD$72)+SUMIF('JU H'!$D$5:$D$72,CLUBS!$B28,'JU H'!$AD$5:$AD$72)</f>
        <v>0</v>
      </c>
      <c r="AC28" s="26">
        <f>COUNTIFS('MP F'!$D$5:$D$72,CLUBS!$B28,'MP F'!$AE$5:$AE$72,"&gt;0")+COUNTIFS('MP H'!$D$5:$D$72,CLUBS!$B28,'MP H'!$AE$5:$AE$72,"&gt;0")+COUNTIFS('PO F'!$D$5:$D$72,CLUBS!$B28,'PO F'!$AE$5:$AE$72,"&gt;0")+COUNTIFS('PO H'!$D$5:$D$72,CLUBS!$B28,'PO H'!$AE$5:$AE$72,"&gt;0")+COUNTIFS('PU F'!$D$5:$D$72,CLUBS!$B28,'PU F'!$AE$5:$AE$72,"&gt;0")+COUNTIFS('PU H'!$D$5:$D$72,CLUBS!$B28,'PU H'!$AE$5:$AE$72,"&gt;0")+COUNTIFS('BE F'!$D$5:$D$72,CLUBS!$B28,'BE F'!$AE$5:$AE$72,"&gt;0")+COUNTIFS('BE H'!$D$5:$D$72,CLUBS!$B28,'BE H'!$AE$5:$AE$72,"&gt;0")+COUNTIFS('MI F'!$D$5:$D$72,CLUBS!$B28,'MI F'!$AE$5:$AE$72,"&gt;0")+COUNTIFS('MI H'!$D$5:$D$72,CLUBS!$B28,'MI H'!$AE$5:$AE$72,"&gt;0")+COUNTIFS('CA F'!$D$5:$D$72,CLUBS!$B28,'CA F'!$AE$5:$AE$72,"&gt;0")+COUNTIFS('CA H'!$D$5:$D$72,CLUBS!$B28,'CA H'!$AE$5:$AE$72,"&gt;0")+COUNTIFS('JU F'!$D$5:$D$72,CLUBS!$B28,'JU F'!$AE$5:$AE$72,"&gt;0")+COUNTIFS('JU H'!$D$5:$D$72,CLUBS!$B28,'JU H'!$AE$5:$AE$72,"&gt;0")</f>
        <v>0</v>
      </c>
      <c r="AD28" s="26">
        <f>SUMIF('MP F'!$D$5:$D$72,CLUBS!$B28,'MP F'!$AF$5:$AF$72)+SUMIF('MP H'!$D$5:$D$72,CLUBS!$B28,'MP H'!$AF$5:$AF$72)+SUMIF('PO F'!$D$5:$D$72,CLUBS!$B28,'PO F'!$AF$5:$AF$72)+SUMIF('PO H'!$D$5:$D$72,CLUBS!$B28,'PO H'!$AF$5:$AF$72)+SUMIF('PU F'!$D$5:$D$72,CLUBS!$B28,'PU F'!$AF$5:$AF$72)+SUMIF('PU H'!$D$5:$D$72,CLUBS!$B28,'PU H'!$AF$5:$AF$72)+SUMIF('BE F'!$D$5:$D$72,CLUBS!$B28,'BE F'!$AF$5:$AF$72)+SUMIF('BE H'!$D$5:$D$72,CLUBS!$B28,'BE H'!$AF$5:$AF$72)+SUMIF('MI F'!$D$5:$D$72,CLUBS!$B28,'MI F'!$AF$5:$AF$72)+SUMIF('MI H'!$D$5:$D$72,CLUBS!$B28,'MI H'!$AF$5:$AF$72)+SUMIF('CA F'!$D$5:$D$72,CLUBS!$B28,'CA F'!$AF$5:$AF$72)+SUMIF('CA H'!$D$5:$D$72,CLUBS!$B28,'CA H'!$AF$5:$AF$72)+SUMIF('JU F'!$D$5:$D$72,CLUBS!$B28,'JU F'!$AF$5:$AF$72)+SUMIF('JU H'!$D$5:$D$72,CLUBS!$B28,'JU H'!$AF$5:$AF$72)</f>
        <v>0</v>
      </c>
      <c r="AE28" s="26">
        <f>COUNTIFS('MP F'!$D$5:$D$72,CLUBS!$B28,'MP F'!$AG$5:$AG$72,"&gt;0")+COUNTIFS('MP H'!$D$5:$D$72,CLUBS!$B28,'MP H'!$AG$5:$AG$72,"&gt;0")+COUNTIFS('PO F'!$D$5:$D$72,CLUBS!$B28,'PO F'!$AG$5:$AG$72,"&gt;0")+COUNTIFS('PO H'!$D$5:$D$72,CLUBS!$B28,'PO H'!$AG$5:$AG$72,"&gt;0")+COUNTIFS('PU F'!$D$5:$D$72,CLUBS!$B28,'PU F'!$AG$5:$AG$72,"&gt;0")+COUNTIFS('PU H'!$D$5:$D$72,CLUBS!$B28,'PU H'!$AG$5:$AG$72,"&gt;0")+COUNTIFS('BE F'!$D$5:$D$72,CLUBS!$B28,'BE F'!$AG$5:$AG$72,"&gt;0")+COUNTIFS('BE H'!$D$5:$D$72,CLUBS!$B28,'BE H'!$AG$5:$AG$72,"&gt;0")+COUNTIFS('MI F'!$D$5:$D$72,CLUBS!$B28,'MI F'!$AG$5:$AG$72,"&gt;0")+COUNTIFS('MI H'!$D$5:$D$72,CLUBS!$B28,'MI H'!$AG$5:$AG$72,"&gt;0")+COUNTIFS('CA F'!$D$5:$D$72,CLUBS!$B28,'CA F'!$AG$5:$AG$72,"&gt;0")+COUNTIFS('CA H'!$D$5:$D$72,CLUBS!$B28,'CA H'!$AG$5:$AG$72,"&gt;0")+COUNTIFS('JU F'!$D$5:$D$72,CLUBS!$B28,'JU F'!$AG$5:$AG$72,"&gt;0")+COUNTIFS('JU H'!$D$5:$D$72,CLUBS!$B28,'JU H'!$AG$5:$AG$72,"&gt;0")</f>
        <v>0</v>
      </c>
      <c r="AF28" s="26">
        <f>SUMIF('MP F'!$D$5:$D$72,CLUBS!$B28,'MP F'!$AH$5:$AH$72)+SUMIF('MP H'!$D$5:$D$72,CLUBS!$B28,'MP H'!$AH$5:$AH$72)+SUMIF('PO F'!$D$5:$D$72,CLUBS!$B28,'PO F'!$AH$5:$AH$72)+SUMIF('PO H'!$D$5:$D$72,CLUBS!$B28,'PO H'!$AH$5:$AH$72)+SUMIF('PU F'!$D$5:$D$72,CLUBS!$B28,'PU F'!$AH$5:$AH$72)+SUMIF('PU H'!$D$5:$D$72,CLUBS!$B28,'PU H'!$AH$5:$AH$72)+SUMIF('BE F'!$D$5:$D$72,CLUBS!$B28,'BE F'!$AH$5:$AH$72)+SUMIF('BE H'!$D$5:$D$72,CLUBS!$B28,'BE H'!$AH$5:$AH$72)+SUMIF('MI F'!$D$5:$D$72,CLUBS!$B28,'MI F'!$AH$5:$AH$72)+SUMIF('MI H'!$D$5:$D$72,CLUBS!$B28,'MI H'!$AH$5:$AH$72)+SUMIF('CA F'!$D$5:$D$72,CLUBS!$B28,'CA F'!$AH$5:$AH$72)+SUMIF('CA H'!$D$5:$D$72,CLUBS!$B28,'CA H'!$AH$5:$AH$72)+SUMIF('JU F'!$D$5:$D$72,CLUBS!$B28,'JU F'!$AH$5:$AH$72)+SUMIF('JU H'!$D$5:$D$72,CLUBS!$B28,'JU H'!$AH$5:$AH$72)</f>
        <v>0</v>
      </c>
      <c r="AG28" s="16">
        <f t="shared" si="1"/>
        <v>0</v>
      </c>
      <c r="AH28" s="28">
        <f t="shared" si="2"/>
        <v>0</v>
      </c>
      <c r="AI28" s="29">
        <f t="shared" si="3"/>
        <v>0</v>
      </c>
      <c r="AJ28" s="14">
        <f>COUNTIF('Licenciés Jeunes 2023'!F:F,CLUBS!B28)</f>
        <v>0</v>
      </c>
      <c r="AK28" s="27">
        <f t="shared" si="4"/>
        <v>0</v>
      </c>
    </row>
    <row r="29" spans="1:37" ht="13.5">
      <c r="A29" s="34">
        <f t="shared" si="0"/>
        <v>16</v>
      </c>
      <c r="B29" s="62" t="s">
        <v>1152</v>
      </c>
      <c r="C29" s="14">
        <f>COUNTIFS('MP F'!$D$5:$D$72,CLUBS!$B29,'MP F'!$E$5:$E$72,"&gt;0")+COUNTIFS('MP H'!$D$5:$D$72,CLUBS!$B29,'MP H'!$E$5:$E$72,"&gt;0")+COUNTIFS('PO F'!$D$5:$D$72,CLUBS!$B29,'PO F'!$E$5:$E$72,"&gt;0")+COUNTIFS('PO H'!$D$5:$D$72,CLUBS!$B29,'PO H'!$E$5:$E$72,"&gt;0")+COUNTIFS('PU F'!$D$5:$D$72,CLUBS!$B29,'PU F'!$E$5:$E$72,"&gt;0")+COUNTIFS('PU H'!$D$5:$D$72,CLUBS!$B29,'PU H'!$E$5:$E$72,"&gt;0")+COUNTIFS('BE F'!$D$5:$D$72,CLUBS!$B29,'BE F'!$E$5:$E$72,"&gt;0")+COUNTIFS('BE H'!$D$5:$D$72,CLUBS!$B29,'BE H'!$E$5:$E$72,"&gt;0")+COUNTIFS('MI F'!$D$5:$D$72,CLUBS!$B29,'MI F'!$E$5:$E$72,"&gt;0")+COUNTIFS('MI H'!$D$5:$D$72,CLUBS!$B29,'MI H'!$E$5:$E$72,"&gt;0")+COUNTIFS('CA F'!$D$5:$D$72,CLUBS!$B29,'CA F'!$E$5:$E$72,"&gt;0")+COUNTIFS('CA H'!$D$5:$D$72,CLUBS!$B29,'CA H'!$E$5:$E$72,"&gt;0")+COUNTIFS('JU F'!$D$5:$D$72,CLUBS!$B29,'JU F'!$E$5:$E$72,"&gt;0")+COUNTIFS('JU H'!$D$5:$D$72,CLUBS!$B29,'JU H'!$E$5:$E$72,"&gt;0")</f>
        <v>0</v>
      </c>
      <c r="D29" s="27">
        <f>SUMIF('MP F'!$D$5:$D$72,CLUBS!$B29,'MP F'!$F$5:$F$72)+SUMIF('MP H'!$D$5:$D$72,CLUBS!$B29,'MP H'!$F$5:$F$72)+SUMIF('PO F'!$D$5:$D$72,CLUBS!$B29,'PO F'!$F$5:$F$72)+SUMIF('PO H'!$D$5:$D$72,CLUBS!$B29,'PO H'!$F$5:$F$72)+SUMIF('PU F'!$D$5:$D$72,CLUBS!$B29,'PU F'!$F$5:$F$72)+SUMIF('PU H'!$D$5:$D$72,CLUBS!$B29,'PU H'!$F$5:$F$72)+SUMIF('BE F'!$D$5:$D$72,CLUBS!$B29,'BE F'!$F$5:$F$72)+SUMIF('BE H'!$D$5:$D$72,CLUBS!$B29,'BE H'!$F$5:$F$72)+SUMIF('MI F'!$D$5:$D$72,CLUBS!$B29,'MI F'!$F$5:$F$72)+SUMIF('MI H'!$D$5:$D$72,CLUBS!$B29,'MI H'!$F$5:$F$72)+SUMIF('CA F'!$D$5:$D$72,CLUBS!$B29,'CA F'!$F$5:$F$72)+SUMIF('CA H'!$D$5:$D$72,CLUBS!$B29,'CA H'!$F$5:$F$72)+SUMIF('JU F'!$D$5:$D$72,CLUBS!$B29,'JU F'!$F$5:$F$72)+SUMIF('JU H'!$D$5:$D$72,CLUBS!$B29,'JU H'!$F$5:$F$72)</f>
        <v>0</v>
      </c>
      <c r="E29" s="38">
        <f>COUNTIFS('MP F'!$D$5:$D$72,CLUBS!$B29,'MP F'!$G$5:$G$72,"&gt;0")+COUNTIFS('MP H'!$D$5:$D$72,CLUBS!$B29,'MP H'!$G$5:$G$72,"&gt;0")+COUNTIFS('PO F'!$D$5:$D$72,CLUBS!$B29,'PO F'!$G$5:$G$72,"&gt;0")+COUNTIFS('PO H'!$D$5:$D$72,CLUBS!$B29,'PO H'!$G$5:$G$72,"&gt;0")+COUNTIFS('PU F'!$D$5:$D$72,CLUBS!$B29,'PU F'!$G$5:$G$72,"&gt;0")+COUNTIFS('PU H'!$D$5:$D$72,CLUBS!$B29,'PU H'!$G$5:$G$72,"&gt;0")+COUNTIFS('BE F'!$D$5:$D$72,CLUBS!$B29,'BE F'!$G$5:$G$72,"&gt;0")+COUNTIFS('BE H'!$D$5:$D$72,CLUBS!$B29,'BE H'!$G$5:$G$72,"&gt;0")+COUNTIFS('MI F'!$D$5:$D$72,CLUBS!$B29,'MI F'!$G$5:$G$72,"&gt;0")+COUNTIFS('MI H'!$D$5:$D$72,CLUBS!$B29,'MI H'!$G$5:$G$72,"&gt;0")+COUNTIFS('CA F'!$D$5:$D$72,CLUBS!$B29,'CA F'!$G$5:$G$72,"&gt;0")+COUNTIFS('CA H'!$D$5:$D$72,CLUBS!$B29,'CA H'!$G$5:$G$72,"&gt;0")+COUNTIFS('JU F'!$D$5:$D$72,CLUBS!$B29,'JU F'!$G$5:$G$72,"&gt;0")+COUNTIFS('JU H'!$D$5:$D$72,CLUBS!$B29,'JU H'!$G$5:$G$72,"&gt;0")</f>
        <v>0</v>
      </c>
      <c r="F29" s="58">
        <f>SUMIF('MP F'!$D$5:$D$72,CLUBS!$B29,'MP F'!$H$5:$H$72)+SUMIF('MP H'!$D$5:$D$72,CLUBS!$B29,'MP H'!$H$5:$H$72)+SUMIF('PO F'!$D$5:$D$72,CLUBS!$B29,'PO F'!$H$5:$H$72)+SUMIF('PO H'!$D$5:$D$72,CLUBS!$B29,'PO H'!$H$5:$H$72)+SUMIF('PU F'!$D$5:$D$72,CLUBS!$B29,'PU F'!$H$5:$H$72)+SUMIF('PU H'!$D$5:$D$72,CLUBS!$B29,'PU H'!$H$5:$H$72)+SUMIF('BE F'!$D$5:$D$72,CLUBS!$B29,'BE F'!$H$5:$H$72)+SUMIF('BE H'!$D$5:$D$72,CLUBS!$B29,'BE H'!$H$5:$H$72)+SUMIF('MI F'!$D$5:$D$72,CLUBS!$B29,'MI F'!$H$5:$H$72)+SUMIF('MI H'!$D$5:$D$72,CLUBS!$B29,'MI H'!$H$5:$H$72)+SUMIF('CA F'!$D$5:$D$72,CLUBS!$B29,'CA F'!$H$5:$H$72)+SUMIF('CA H'!$D$5:$D$72,CLUBS!$B29,'CA H'!$H$5:$H$72)+SUMIF('JU F'!$D$5:$D$72,CLUBS!$B29,'JU F'!$H$5:$H$72)+SUMIF('JU H'!$D$5:$D$72,CLUBS!$B29,'JU H'!$H$5:$H$72)</f>
        <v>0</v>
      </c>
      <c r="G29" s="14">
        <f>COUNTIFS('MP F'!$D$5:$D$72,CLUBS!$B29,'MP F'!$I$5:$I$72,"&gt;0")+COUNTIFS('MP H'!$D$5:$D$72,CLUBS!$B29,'MP H'!$I$5:$I$72,"&gt;0")+COUNTIFS('PO F'!$D$5:$D$72,CLUBS!$B29,'PO F'!$I$5:$I$72,"&gt;0")+COUNTIFS('PO H'!$D$5:$D$72,CLUBS!$B29,'PO H'!$I$5:$I$72,"&gt;0")+COUNTIFS('PU F'!$D$5:$D$72,CLUBS!$B29,'PU F'!$I$5:$I$72,"&gt;0")+COUNTIFS('PU H'!$D$5:$D$72,CLUBS!$B29,'PU H'!$I$5:$I$72,"&gt;0")+COUNTIFS('BE F'!$D$5:$D$72,CLUBS!$B29,'BE F'!$I$5:$I$72,"&gt;0")+COUNTIFS('BE H'!$D$5:$D$72,CLUBS!$B29,'BE H'!$I$5:$I$72,"&gt;0")+COUNTIFS('MI F'!$D$5:$D$72,CLUBS!$B29,'MI F'!$I$5:$I$72,"&gt;0")+COUNTIFS('MI H'!$D$5:$D$72,CLUBS!$B29,'MI H'!$I$5:$I$72,"&gt;0")+COUNTIFS('CA F'!$D$5:$D$72,CLUBS!$B29,'CA F'!$I$5:$I$72,"&gt;0")+COUNTIFS('CA H'!$D$5:$D$72,CLUBS!$B29,'CA H'!$I$5:$I$72,"&gt;0")+COUNTIFS('JU F'!$D$5:$D$72,CLUBS!$B29,'JU F'!$I$5:$I$72,"&gt;0")+COUNTIFS('JU H'!$D$5:$D$72,CLUBS!$B29,'JU H'!$I$5:$I$72,"&gt;0")</f>
        <v>0</v>
      </c>
      <c r="H29" s="26">
        <f>SUMIF('MP F'!$D$5:$D$72,CLUBS!$B29,'MP F'!$J$5:$J$72)+SUMIF('MP H'!$D$5:$D$72,CLUBS!$B29,'MP H'!$J$5:$J$72)+SUMIF('PO F'!$D$5:$D$72,CLUBS!$B29,'PO F'!$J$5:$J$72)+SUMIF('PO H'!$D$5:$D$72,CLUBS!$B29,'PO H'!$J$5:$J$72)+SUMIF('PU F'!$D$5:$D$72,CLUBS!$B29,'PU F'!$J$5:$J$72)+SUMIF('PU H'!$D$5:$D$72,CLUBS!$B29,'PU H'!$J$5:$J$72)+SUMIF('BE F'!$D$5:$D$72,CLUBS!$B29,'BE F'!$J$5:$J$72)+SUMIF('BE H'!$D$5:$D$72,CLUBS!$B29,'BE H'!$J$5:$J$72)+SUMIF('MI F'!$D$5:$D$72,CLUBS!$B29,'MI F'!$J$5:$J$72)+SUMIF('MI H'!$D$5:$D$72,CLUBS!$B29,'MI H'!$J$5:$J$72)+SUMIF('CA F'!$D$5:$D$72,CLUBS!$B29,'CA F'!$J$5:$J$72)+SUMIF('CA H'!$D$5:$D$72,CLUBS!$B29,'CA H'!$J$5:$J$72)+SUMIF('JU F'!$D$5:$D$72,CLUBS!$B29,'JU F'!$J$5:$J$72)+SUMIF('JU H'!$D$5:$D$72,CLUBS!$B29,'JU H'!$J$5:$J$72)</f>
        <v>0</v>
      </c>
      <c r="I29" s="38">
        <f>COUNTIFS('MP F'!$D$5:$D$72,CLUBS!$B29,'MP F'!$K$5:$K$72,"&gt;0")+COUNTIFS('MP H'!$D$5:$D$72,CLUBS!$B29,'MP H'!$K$5:$K$72,"&gt;0")+COUNTIFS('PO F'!$D$5:$D$72,CLUBS!$B29,'PO F'!$K$5:$K$72,"&gt;0")+COUNTIFS('PO H'!$D$5:$D$72,CLUBS!$B29,'PO H'!$K$5:$K$72,"&gt;0")+COUNTIFS('PU F'!$D$5:$D$72,CLUBS!$B29,'PU F'!$K$5:$K$72,"&gt;0")+COUNTIFS('PU H'!$D$5:$D$72,CLUBS!$B29,'PU H'!$K$5:$K$72,"&gt;0")+COUNTIFS('BE F'!$D$5:$D$72,CLUBS!$B29,'BE F'!$K$5:$K$72,"&gt;0")+COUNTIFS('BE H'!$D$5:$D$72,CLUBS!$B29,'BE H'!$K$5:$K$72,"&gt;0")+COUNTIFS('MI F'!$D$5:$D$72,CLUBS!$B29,'MI F'!$K$5:$K$72,"&gt;0")+COUNTIFS('MI H'!$D$5:$D$72,CLUBS!$B29,'MI H'!$K$5:$K$72,"&gt;0")+COUNTIFS('CA F'!$D$5:$D$72,CLUBS!$B29,'CA F'!$K$5:$K$72,"&gt;0")+COUNTIFS('CA H'!$D$5:$D$72,CLUBS!$B29,'CA H'!$K$5:$K$72,"&gt;0")+COUNTIFS('JU F'!$D$5:$D$72,CLUBS!$B29,'JU F'!$K$5:$K$72,"&gt;0")+COUNTIFS('JU H'!$D$5:$D$72,CLUBS!$B29,'JU H'!$K$5:$K$72,"&gt;0")</f>
        <v>0</v>
      </c>
      <c r="J29" s="38">
        <f>SUMIF('MP F'!$D$5:$D$72,CLUBS!$B29,'MP F'!$L$5:$L$72)+SUMIF('MP H'!$D$5:$D$72,CLUBS!$B29,'MP H'!$L$5:$L$72)+SUMIF('PO F'!$D$5:$D$72,CLUBS!$B29,'PO F'!$L$5:$L$72)+SUMIF('PO H'!$D$5:$D$72,CLUBS!$B29,'PO H'!$L$5:$L$72)+SUMIF('PU F'!$D$5:$D$72,CLUBS!$B29,'PU F'!$L$5:$L$72)+SUMIF('PU H'!$D$5:$D$72,CLUBS!$B29,'PU H'!$L$5:$L$72)+SUMIF('BE F'!$D$5:$D$72,CLUBS!$B29,'BE F'!$L$5:$L$72)+SUMIF('BE H'!$D$5:$D$72,CLUBS!$B29,'BE H'!$L$5:$L$72)+SUMIF('MI F'!$D$5:$D$72,CLUBS!$B29,'MI F'!$L$5:$L$72)+SUMIF('MI H'!$D$5:$D$72,CLUBS!$B29,'MI H'!$L$5:$L$72)+SUMIF('CA F'!$D$5:$D$72,CLUBS!$B29,'CA F'!$L$5:$L$72)+SUMIF('CA H'!$D$5:$D$72,CLUBS!$B29,'CA H'!$L$5:$L$72)+SUMIF('JU F'!$D$5:$D$72,CLUBS!$B29,'JU F'!$L$5:$L$72)+SUMIF('JU H'!$D$5:$D$72,CLUBS!$B29,'JU H'!$L$5:$L$72)</f>
        <v>0</v>
      </c>
      <c r="K29" s="26">
        <f>COUNTIFS('MP F'!$D$5:$D$72,CLUBS!$B29,'MP F'!$M$5:$M$72,"&gt;0")+COUNTIFS('MP H'!$D$5:$D$72,CLUBS!$B29,'MP H'!$M$5:$M$72,"&gt;0")+COUNTIFS('PO F'!$D$5:$D$72,CLUBS!$B29,'PO F'!$M$5:$M$72,"&gt;0")+COUNTIFS('PO H'!$D$5:$D$72,CLUBS!$B29,'PO H'!$M$5:$M$72,"&gt;0")+COUNTIFS('PU F'!$D$5:$D$72,CLUBS!$B29,'PU F'!$M$5:$M$72,"&gt;0")+COUNTIFS('PU H'!$D$5:$D$72,CLUBS!$B29,'PU H'!$M$5:$M$72,"&gt;0")+COUNTIFS('BE F'!$D$5:$D$72,CLUBS!$B29,'BE F'!$M$5:$M$72,"&gt;0")+COUNTIFS('BE H'!$D$5:$D$72,CLUBS!$B29,'BE H'!$M$5:$M$72,"&gt;0")+COUNTIFS('MI F'!$D$5:$D$72,CLUBS!$B29,'MI F'!$M$5:$M$72,"&gt;0")+COUNTIFS('MI H'!$D$5:$D$72,CLUBS!$B29,'MI H'!$M$5:$M$72,"&gt;0")+COUNTIFS('CA F'!$D$5:$D$72,CLUBS!$B29,'CA F'!$M$5:$M$72,"&gt;0")+COUNTIFS('CA H'!$D$5:$D$72,CLUBS!$B29,'CA H'!$M$5:$M$72,"&gt;0")+COUNTIFS('JU F'!$D$5:$D$72,CLUBS!$B29,'JU F'!$M$5:$M$72,"&gt;0")+COUNTIFS('JU H'!$D$5:$D$72,CLUBS!$B29,'JU H'!$M$5:$M$72,"&gt;0")</f>
        <v>0</v>
      </c>
      <c r="L29" s="26">
        <f>SUMIF('MP F'!$D$5:$D$72,CLUBS!$B29,'MP F'!$N$5:$N$72)+SUMIF('MP H'!$D$5:$D$72,CLUBS!$B29,'MP H'!$N$5:$N$72)+SUMIF('PO F'!$D$5:$D$72,CLUBS!$B29,'PO F'!$N$5:$N$72)+SUMIF('PO H'!$D$5:$D$72,CLUBS!$B29,'PO H'!$N$5:$N$72)+SUMIF('PU F'!$D$5:$D$72,CLUBS!$B29,'PU F'!$N$5:$N$72)+SUMIF('PU H'!$D$5:$D$72,CLUBS!$B29,'PU H'!$N$5:$N$72)+SUMIF('BE F'!$D$5:$D$72,CLUBS!$B29,'BE F'!$N$5:$N$72)+SUMIF('BE H'!$D$5:$D$72,CLUBS!$B29,'BE H'!$N$5:$N$72)+SUMIF('MI F'!$D$5:$D$72,CLUBS!$B29,'MI F'!$N$5:$N$72)+SUMIF('MI H'!$D$5:$D$72,CLUBS!$B29,'MI H'!$N$5:$N$72)+SUMIF('CA F'!$D$5:$D$72,CLUBS!$B29,'CA F'!$N$5:$N$72)+SUMIF('CA H'!$D$5:$D$72,CLUBS!$B29,'CA H'!$N$5:$N$72)+SUMIF('JU F'!$D$5:$D$72,CLUBS!$B29,'JU F'!$N$5:$N$72)+SUMIF('JU H'!$D$5:$D$72,CLUBS!$B29,'JU H'!$N$5:$N$72)</f>
        <v>0</v>
      </c>
      <c r="M29" s="26">
        <f>COUNTIFS('MP F'!$D$5:$D$72,CLUBS!$B29,'MP F'!$O$5:$O$72,"&gt;0")+COUNTIFS('MP H'!$D$5:$D$72,CLUBS!$B29,'MP H'!$O$5:$O$72,"&gt;0")+COUNTIFS('PO F'!$D$5:$D$72,CLUBS!$B29,'PO F'!$O$5:$O$72,"&gt;0")+COUNTIFS('PO H'!$D$5:$D$72,CLUBS!$B29,'PO H'!$O$5:$O$72,"&gt;0")+COUNTIFS('PU F'!$D$5:$D$72,CLUBS!$B29,'PU F'!$O$5:$O$72,"&gt;0")+COUNTIFS('PU H'!$D$5:$D$72,CLUBS!$B29,'PU H'!$O$5:$O$72,"&gt;0")+COUNTIFS('BE F'!$D$5:$D$72,CLUBS!$B29,'BE F'!$O$5:$O$72,"&gt;0")+COUNTIFS('BE H'!$D$5:$D$72,CLUBS!$B29,'BE H'!$O$5:$O$72,"&gt;0")+COUNTIFS('MI F'!$D$5:$D$72,CLUBS!$B29,'MI F'!$O$5:$O$72,"&gt;0")+COUNTIFS('MI H'!$D$5:$D$72,CLUBS!$B29,'MI H'!$O$5:$O$72,"&gt;0")+COUNTIFS('CA F'!$D$5:$D$72,CLUBS!$B29,'CA F'!$O$5:$O$72,"&gt;0")+COUNTIFS('CA H'!$D$5:$D$72,CLUBS!$B29,'CA H'!$O$5:$O$72,"&gt;0")+COUNTIFS('JU F'!$D$5:$D$72,CLUBS!$B29,'JU F'!$O$5:$O$72,"&gt;0")+COUNTIFS('JU H'!$D$5:$D$72,CLUBS!$B29,'JU H'!$O$5:$O$72,"&gt;0")</f>
        <v>0</v>
      </c>
      <c r="N29" s="26">
        <f>SUMIF('MP F'!$D$5:$D$72,CLUBS!$B29,'MP F'!$P$5:$P$72)+SUMIF('MP H'!$D$5:$D$72,CLUBS!$B29,'MP H'!$P$5:$P$72)+SUMIF('PO F'!$D$5:$D$72,CLUBS!$B29,'PO F'!$P$5:$P$72)+SUMIF('PO H'!$D$5:$D$72,CLUBS!$B29,'PO H'!$P$5:$P$72)+SUMIF('PU F'!$D$5:$D$72,CLUBS!$B29,'PU F'!$P$5:$P$72)+SUMIF('PU H'!$D$5:$D$72,CLUBS!$B29,'PU H'!$P$5:$P$72)+SUMIF('BE F'!$D$5:$D$72,CLUBS!$B29,'BE F'!$P$5:$P$72)+SUMIF('BE H'!$D$5:$D$72,CLUBS!$B29,'BE H'!$P$5:$P$72)+SUMIF('MI F'!$D$5:$D$72,CLUBS!$B29,'MI F'!$P$5:$P$72)+SUMIF('MI H'!$D$5:$D$72,CLUBS!$B29,'MI H'!$P$5:$P$72)+SUMIF('CA F'!$D$5:$D$72,CLUBS!$B29,'CA F'!$P$5:$P$72)+SUMIF('CA H'!$D$5:$D$72,CLUBS!$B29,'CA H'!$P$5:$P$72)+SUMIF('JU F'!$D$5:$D$72,CLUBS!$B29,'JU F'!$P$5:$P$72)+SUMIF('JU H'!$D$5:$D$72,CLUBS!$B29,'JU H'!$P$5:$P$72)</f>
        <v>0</v>
      </c>
      <c r="O29" s="26">
        <f>COUNTIFS('MP F'!$D$5:$D$72,CLUBS!$B29,'MP F'!$Q$5:$Q$72,"&gt;0")+COUNTIFS('MP H'!$D$5:$D$72,CLUBS!$B29,'MP H'!$Q$5:$Q$72,"&gt;0")+COUNTIFS('PO F'!$D$5:$D$72,CLUBS!$B29,'PO F'!$Q$5:$Q$72,"&gt;0")+COUNTIFS('PO H'!$D$5:$D$72,CLUBS!$B29,'PO H'!$Q$5:$Q$72,"&gt;0")+COUNTIFS('PU F'!$D$5:$D$72,CLUBS!$B29,'PU F'!$Q$5:$Q$72,"&gt;0")+COUNTIFS('PU H'!$D$5:$D$72,CLUBS!$B29,'PU H'!$Q$5:$Q$72,"&gt;0")+COUNTIFS('BE F'!$D$5:$D$72,CLUBS!$B29,'BE F'!$Q$5:$Q$72,"&gt;0")+COUNTIFS('BE H'!$D$5:$D$72,CLUBS!$B29,'BE H'!$Q$5:$Q$72,"&gt;0")+COUNTIFS('MI F'!$D$5:$D$72,CLUBS!$B29,'MI F'!$Q$5:$Q$72,"&gt;0")+COUNTIFS('MI H'!$D$5:$D$72,CLUBS!$B29,'MI H'!$Q$5:$Q$72,"&gt;0")+COUNTIFS('CA F'!$D$5:$D$72,CLUBS!$B29,'CA F'!$Q$5:$Q$72,"&gt;0")+COUNTIFS('CA H'!$D$5:$D$72,CLUBS!$B29,'CA H'!$Q$5:$Q$72,"&gt;0")+COUNTIFS('JU F'!$D$5:$D$72,CLUBS!$B29,'JU F'!$Q$5:$Q$72,"&gt;0")+COUNTIFS('JU H'!$D$5:$D$72,CLUBS!$B29,'JU H'!$Q$5:$Q$72,"&gt;0")</f>
        <v>0</v>
      </c>
      <c r="P29" s="26">
        <f>SUMIF('MP F'!$D$5:$D$72,CLUBS!$B29,'MP F'!$R$5:$R$72)+SUMIF('MP H'!$D$5:$D$72,CLUBS!$B29,'MP H'!$R$5:$R$72)+SUMIF('PO F'!$D$5:$D$72,CLUBS!$B29,'PO F'!$R$5:$R$72)+SUMIF('PO H'!$D$5:$D$72,CLUBS!$B29,'PO H'!$R$5:$R$72)+SUMIF('PU F'!$D$5:$D$72,CLUBS!$B29,'PU F'!$R$5:$R$72)+SUMIF('PU H'!$D$5:$D$72,CLUBS!$B29,'PU H'!$R$5:$R$72)+SUMIF('BE F'!$D$5:$D$72,CLUBS!$B29,'BE F'!$R$5:$R$72)+SUMIF('BE H'!$D$5:$D$72,CLUBS!$B29,'BE H'!$R$5:$R$72)+SUMIF('MI F'!$D$5:$D$72,CLUBS!$B29,'MI F'!$R$5:$R$72)+SUMIF('MI H'!$D$5:$D$72,CLUBS!$B29,'MI H'!$R$5:$R$72)+SUMIF('CA F'!$D$5:$D$72,CLUBS!$B29,'CA F'!$R$5:$R$72)+SUMIF('CA H'!$D$5:$D$72,CLUBS!$B29,'CA H'!$R$5:$R$72)+SUMIF('JU F'!$D$5:$D$72,CLUBS!$B29,'JU F'!$R$5:$R$72)+SUMIF('JU H'!$D$5:$D$72,CLUBS!$B29,'JU H'!$R$5:$R$72)</f>
        <v>0</v>
      </c>
      <c r="Q29" s="26">
        <f>COUNTIFS('MP F'!$D$5:$D$72,CLUBS!$B29,'MP F'!$S$5:$S$72,"&gt;0")+COUNTIFS('MP H'!$D$5:$D$72,CLUBS!$B29,'MP H'!$S$5:$S$72,"&gt;0")+COUNTIFS('PO F'!$D$5:$D$72,CLUBS!$B29,'PO F'!$S$5:$S$72,"&gt;0")+COUNTIFS('PO H'!$D$5:$D$72,CLUBS!$B29,'PO H'!$S$5:$S$72,"&gt;0")+COUNTIFS('PU F'!$D$5:$D$72,CLUBS!$B29,'PU F'!$S$5:$S$72,"&gt;0")+COUNTIFS('PU H'!$D$5:$D$72,CLUBS!$B29,'PU H'!$S$5:$S$72,"&gt;0")+COUNTIFS('BE F'!$D$5:$D$72,CLUBS!$B29,'BE F'!$S$5:$S$72,"&gt;0")+COUNTIFS('BE H'!$D$5:$D$72,CLUBS!$B29,'BE H'!$S$5:$S$72,"&gt;0")+COUNTIFS('MI F'!$D$5:$D$72,CLUBS!$B29,'MI F'!$S$5:$S$72,"&gt;0")+COUNTIFS('MI H'!$D$5:$D$72,CLUBS!$B29,'MI H'!$S$5:$S$72,"&gt;0")+COUNTIFS('CA F'!$D$5:$D$72,CLUBS!$B29,'CA F'!$S$5:$S$72,"&gt;0")+COUNTIFS('CA H'!$D$5:$D$72,CLUBS!$B29,'CA H'!$S$5:$S$72,"&gt;0")+COUNTIFS('JU F'!$D$5:$D$72,CLUBS!$B29,'JU F'!$S$5:$S$72,"&gt;0")+COUNTIFS('JU H'!$D$5:$D$72,CLUBS!$B29,'JU H'!$S$5:$S$72,"&gt;0")</f>
        <v>0</v>
      </c>
      <c r="R29" s="26">
        <f>SUMIF('MP F'!$D$5:$D$72,CLUBS!$B29,'MP F'!$T$5:$T$72)+SUMIF('MP H'!$D$5:$D$72,CLUBS!$B29,'MP H'!$T$5:$T$72)+SUMIF('PO F'!$D$5:$D$72,CLUBS!$B29,'PO F'!$T$5:$T$72)+SUMIF('PO H'!$D$5:$D$72,CLUBS!$B29,'PO H'!$T$5:$T$72)+SUMIF('PU F'!$D$5:$D$72,CLUBS!$B29,'PU F'!$T$5:$T$72)+SUMIF('PU H'!$D$5:$D$72,CLUBS!$B29,'PU H'!$T$5:$T$72)+SUMIF('BE F'!$D$5:$D$72,CLUBS!$B29,'BE F'!$T$5:$T$72)+SUMIF('BE H'!$D$5:$D$72,CLUBS!$B29,'BE H'!$T$5:$T$72)+SUMIF('MI F'!$D$5:$D$72,CLUBS!$B29,'MI F'!$T$5:$T$72)+SUMIF('MI H'!$D$5:$D$72,CLUBS!$B29,'MI H'!$T$5:$T$72)+SUMIF('CA F'!$D$5:$D$72,CLUBS!$B29,'CA F'!$T$5:$T$72)+SUMIF('CA H'!$D$5:$D$72,CLUBS!$B29,'CA H'!$T$5:$T$72)+SUMIF('JU F'!$D$5:$D$72,CLUBS!$B29,'JU F'!$T$5:$T$72)+SUMIF('JU H'!$D$5:$D$72,CLUBS!$B29,'JU H'!$T$5:$T$72)</f>
        <v>0</v>
      </c>
      <c r="S29" s="26">
        <f>COUNTIFS('MP F'!$D$5:$D$72,CLUBS!$B29,'MP F'!$U$5:$U$72,"&gt;0")+COUNTIFS('MP H'!$D$5:$D$72,CLUBS!$B29,'MP H'!$U$5:$U$72,"&gt;0")+COUNTIFS('PO F'!$D$5:$D$72,CLUBS!$B29,'PO F'!$U$5:$U$72,"&gt;0")+COUNTIFS('PO H'!$D$5:$D$72,CLUBS!$B29,'PO H'!$U$5:$U$72,"&gt;0")+COUNTIFS('PU F'!$D$5:$D$72,CLUBS!$B29,'PU F'!$U$5:$U$72,"&gt;0")+COUNTIFS('PU H'!$D$5:$D$72,CLUBS!$B29,'PU H'!$U$5:$U$72,"&gt;0")+COUNTIFS('BE F'!$D$5:$D$72,CLUBS!$B29,'BE F'!$U$5:$U$72,"&gt;0")+COUNTIFS('BE H'!$D$5:$D$72,CLUBS!$B29,'BE H'!$U$5:$U$72,"&gt;0")+COUNTIFS('MI F'!$D$5:$D$72,CLUBS!$B29,'MI F'!$U$5:$U$72,"&gt;0")+COUNTIFS('MI H'!$D$5:$D$72,CLUBS!$B29,'MI H'!$U$5:$U$72,"&gt;0")+COUNTIFS('CA F'!$D$5:$D$72,CLUBS!$B29,'CA F'!$U$5:$U$72,"&gt;0")+COUNTIFS('CA H'!$D$5:$D$72,CLUBS!$B29,'CA H'!$U$5:$U$72,"&gt;0")+COUNTIFS('JU F'!$D$5:$D$72,CLUBS!$B29,'JU F'!$U$5:$U$72,"&gt;0")+COUNTIFS('JU H'!$D$5:$D$72,CLUBS!$B29,'JU H'!$U$5:$U$72,"&gt;0")</f>
        <v>0</v>
      </c>
      <c r="T29" s="26">
        <f>SUMIF('MP F'!$D$5:$D$72,CLUBS!$B29,'MP F'!$V$5:$V$72)+SUMIF('MP H'!$D$5:$D$72,CLUBS!$B29,'MP H'!$V$5:$V$72)+SUMIF('PO F'!$D$5:$D$72,CLUBS!$B29,'PO F'!$V$5:$V$72)+SUMIF('PO H'!$D$5:$D$72,CLUBS!$B29,'PO H'!$V$5:$V$72)+SUMIF('PU F'!$D$5:$D$72,CLUBS!$B29,'PU F'!$V$5:$V$72)+SUMIF('PU H'!$D$5:$D$72,CLUBS!$B29,'PU H'!$V$5:$V$72)+SUMIF('BE F'!$D$5:$D$72,CLUBS!$B29,'BE F'!$V$5:$V$72)+SUMIF('BE H'!$D$5:$D$72,CLUBS!$B29,'BE H'!$V$5:$V$72)+SUMIF('MI F'!$D$5:$D$72,CLUBS!$B29,'MI F'!$V$5:$V$72)+SUMIF('MI H'!$D$5:$D$72,CLUBS!$B29,'MI H'!$V$5:$V$72)+SUMIF('CA F'!$D$5:$D$72,CLUBS!$B29,'CA F'!$V$5:$V$72)+SUMIF('CA H'!$D$5:$D$72,CLUBS!$B29,'CA H'!$V$5:$V$72)+SUMIF('JU F'!$D$5:$D$72,CLUBS!$B29,'JU F'!$V$5:$V$72)+SUMIF('JU H'!$D$5:$D$72,CLUBS!$B29,'JU H'!$V$5:$V$72)</f>
        <v>0</v>
      </c>
      <c r="U29" s="26">
        <f>COUNTIFS('MP F'!$D$5:$D$72,CLUBS!$B29,'MP F'!$W$5:$W$72,"&gt;0")+COUNTIFS('MP H'!$D$5:$D$72,CLUBS!$B29,'MP H'!$W$5:$W$72,"&gt;0")+COUNTIFS('PO F'!$D$5:$D$72,CLUBS!$B29,'PO F'!$W$5:$W$72,"&gt;0")+COUNTIFS('PO H'!$D$5:$D$72,CLUBS!$B29,'PO H'!$W$5:$W$72,"&gt;0")+COUNTIFS('PU F'!$D$5:$D$72,CLUBS!$B29,'PU F'!$W$5:$W$72,"&gt;0")+COUNTIFS('PU H'!$D$5:$D$72,CLUBS!$B29,'PU H'!$W$5:$W$72,"&gt;0")+COUNTIFS('BE F'!$D$5:$D$72,CLUBS!$B29,'BE F'!$W$5:$W$72,"&gt;0")+COUNTIFS('BE H'!$D$5:$D$72,CLUBS!$B29,'BE H'!$W$5:$W$72,"&gt;0")+COUNTIFS('MI F'!$D$5:$D$72,CLUBS!$B29,'MI F'!$W$5:$W$72,"&gt;0")+COUNTIFS('MI H'!$D$5:$D$72,CLUBS!$B29,'MI H'!$W$5:$W$72,"&gt;0")+COUNTIFS('CA F'!$D$5:$D$72,CLUBS!$B29,'CA F'!$W$5:$W$72,"&gt;0")+COUNTIFS('CA H'!$D$5:$D$72,CLUBS!$B29,'CA H'!$W$5:$W$72,"&gt;0")+COUNTIFS('JU F'!$D$5:$D$72,CLUBS!$B29,'JU F'!$W$5:$W$72,"&gt;0")+COUNTIFS('JU H'!$D$5:$D$72,CLUBS!$B29,'JU H'!$W$5:$W$72,"&gt;0")</f>
        <v>0</v>
      </c>
      <c r="V29" s="26">
        <f>SUMIF('MP F'!$D$5:$D$72,CLUBS!$B29,'MP F'!$X$5:$X$72)+SUMIF('MP H'!$D$5:$D$72,CLUBS!$B29,'MP H'!$X$5:$X$72)+SUMIF('PO F'!$D$5:$D$72,CLUBS!$B29,'PO F'!$X$5:$X$72)+SUMIF('PO H'!$D$5:$D$72,CLUBS!$B29,'PO H'!$X$5:$X$72)+SUMIF('PU F'!$D$5:$D$72,CLUBS!$B29,'PU F'!$X$5:$X$72)+SUMIF('PU H'!$D$5:$D$72,CLUBS!$B29,'PU H'!$X$5:$X$72)+SUMIF('BE F'!$D$5:$D$72,CLUBS!$B29,'BE F'!$X$5:$X$72)+SUMIF('BE H'!$D$5:$D$72,CLUBS!$B29,'BE H'!$X$5:$X$72)+SUMIF('MI F'!$D$5:$D$72,CLUBS!$B29,'MI F'!$X$5:$X$72)+SUMIF('MI H'!$D$5:$D$72,CLUBS!$B29,'MI H'!$X$5:$X$72)+SUMIF('CA F'!$D$5:$D$72,CLUBS!$B29,'CA F'!$X$5:$X$72)+SUMIF('CA H'!$D$5:$D$72,CLUBS!$B29,'CA H'!$X$5:$X$72)+SUMIF('JU F'!$D$5:$D$72,CLUBS!$B29,'JU F'!$X$5:$X$72)+SUMIF('JU H'!$D$5:$D$72,CLUBS!$B29,'JU H'!$X$5:$X$72)</f>
        <v>0</v>
      </c>
      <c r="W29" s="26">
        <f>COUNTIFS('MP F'!$D$5:$D$72,CLUBS!$B29,'MP F'!$Y$5:$Y$72,"&gt;0")+COUNTIFS('MP H'!$D$5:$D$72,CLUBS!$B29,'MP H'!$Y$5:$Y$72,"&gt;0")+COUNTIFS('PO F'!$D$5:$D$72,CLUBS!$B29,'PO F'!$Y$5:$Y$72,"&gt;0")+COUNTIFS('PO H'!$D$5:$D$72,CLUBS!$B29,'PO H'!$Y$5:$Y$72,"&gt;0")+COUNTIFS('PU F'!$D$5:$D$72,CLUBS!$B29,'PU F'!$Y$5:$Y$72,"&gt;0")+COUNTIFS('PU H'!$D$5:$D$72,CLUBS!$B29,'PU H'!$Y$5:$Y$72,"&gt;0")+COUNTIFS('BE F'!$D$5:$D$72,CLUBS!$B29,'BE F'!$Y$5:$Y$72,"&gt;0")+COUNTIFS('BE H'!$D$5:$D$72,CLUBS!$B29,'BE H'!$Y$5:$Y$72,"&gt;0")+COUNTIFS('MI F'!$D$5:$D$72,CLUBS!$B29,'MI F'!$Y$5:$Y$72,"&gt;0")+COUNTIFS('MI H'!$D$5:$D$72,CLUBS!$B29,'MI H'!$Y$5:$Y$72,"&gt;0")+COUNTIFS('CA F'!$D$5:$D$72,CLUBS!$B29,'CA F'!$Y$5:$Y$72,"&gt;0")+COUNTIFS('CA H'!$D$5:$D$72,CLUBS!$B29,'CA H'!$Y$5:$Y$72,"&gt;0")+COUNTIFS('JU F'!$D$5:$D$72,CLUBS!$B29,'JU F'!$Y$5:$Y$72,"&gt;0")+COUNTIFS('JU H'!$D$5:$D$72,CLUBS!$B29,'JU H'!$Y$5:$Y$72,"&gt;0")</f>
        <v>0</v>
      </c>
      <c r="X29" s="26">
        <f>SUMIF('MP F'!$D$5:$D$72,CLUBS!$B29,'MP F'!$Z$5:$Z$72)+SUMIF('MP H'!$D$5:$D$72,CLUBS!$B29,'MP H'!$Z$5:$Z$72)+SUMIF('PO F'!$D$5:$D$72,CLUBS!$B29,'PO F'!$Z$5:$Z$72)+SUMIF('PO H'!$D$5:$D$72,CLUBS!$B29,'PO H'!$Z$5:$Z$72)+SUMIF('PU F'!$D$5:$D$72,CLUBS!$B29,'PU F'!$Z$5:$Z$72)+SUMIF('PU H'!$D$5:$D$72,CLUBS!$B29,'PU H'!$Z$5:$Z$72)+SUMIF('BE F'!$D$5:$D$72,CLUBS!$B29,'BE F'!$Z$5:$Z$72)+SUMIF('BE H'!$D$5:$D$72,CLUBS!$B29,'BE H'!$Z$5:$Z$72)+SUMIF('MI F'!$D$5:$D$72,CLUBS!$B29,'MI F'!$Z$5:$Z$72)+SUMIF('MI H'!$D$5:$D$72,CLUBS!$B29,'MI H'!$Z$5:$Z$72)+SUMIF('CA F'!$D$5:$D$72,CLUBS!$B29,'CA F'!$Z$5:$Z$72)+SUMIF('CA H'!$D$5:$D$72,CLUBS!$B29,'CA H'!$Z$5:$Z$72)+SUMIF('JU F'!$D$5:$D$72,CLUBS!$B29,'JU F'!$Z$5:$Z$72)+SUMIF('JU H'!$D$5:$D$72,CLUBS!$B29,'JU H'!$Z$5:$Z$72)</f>
        <v>0</v>
      </c>
      <c r="Y29" s="26">
        <f>COUNTIFS('MP F'!$D$5:$D$72,CLUBS!$B29,'MP F'!$AA$5:$AA$72,"&gt;0")+COUNTIFS('MP H'!$D$5:$D$72,CLUBS!$B29,'MP H'!$AA$5:$AA$72,"&gt;0")+COUNTIFS('PO F'!$D$5:$D$72,CLUBS!$B29,'PO F'!$AA$5:$AA$72,"&gt;0")+COUNTIFS('PO H'!$D$5:$D$72,CLUBS!$B29,'PO H'!$AA$5:$AA$72,"&gt;0")+COUNTIFS('PU F'!$D$5:$D$72,CLUBS!$B29,'PU F'!$AA$5:$AA$72,"&gt;0")+COUNTIFS('PU H'!$D$5:$D$72,CLUBS!$B29,'PU H'!$AA$5:$AA$72,"&gt;0")+COUNTIFS('BE F'!$D$5:$D$72,CLUBS!$B29,'BE F'!$AA$5:$AA$72,"&gt;0")+COUNTIFS('BE H'!$D$5:$D$72,CLUBS!$B29,'BE H'!$AA$5:$AA$72,"&gt;0")+COUNTIFS('MI F'!$D$5:$D$72,CLUBS!$B29,'MI F'!$AA$5:$AA$72,"&gt;0")+COUNTIFS('MI H'!$D$5:$D$72,CLUBS!$B29,'MI H'!$AA$5:$AA$72,"&gt;0")+COUNTIFS('CA F'!$D$5:$D$72,CLUBS!$B29,'CA F'!$AA$5:$AA$72,"&gt;0")+COUNTIFS('CA H'!$D$5:$D$72,CLUBS!$B29,'CA H'!$AA$5:$AA$72,"&gt;0")+COUNTIFS('JU F'!$D$5:$D$72,CLUBS!$B29,'JU F'!$AA$5:$AA$72,"&gt;0")+COUNTIFS('JU H'!$D$5:$D$72,CLUBS!$B29,'JU H'!$AA$5:$AA$72,"&gt;0")</f>
        <v>0</v>
      </c>
      <c r="Z29" s="26">
        <f>SUMIF('MP F'!$D$5:$D$72,CLUBS!$B29,'MP F'!$AB$5:$AB$72)+SUMIF('MP H'!$D$5:$D$72,CLUBS!$B29,'MP H'!$AB$5:$AB$72)+SUMIF('PO F'!$D$5:$D$72,CLUBS!$B29,'PO F'!$AB$5:$AB$72)+SUMIF('PO H'!$D$5:$D$72,CLUBS!$B29,'PO H'!$AB$5:$AB$72)+SUMIF('PU F'!$D$5:$D$72,CLUBS!$B29,'PU F'!$AB$5:$AB$72)+SUMIF('PU H'!$D$5:$D$72,CLUBS!$B29,'PU H'!$AB$5:$AB$72)+SUMIF('BE F'!$D$5:$D$72,CLUBS!$B29,'BE F'!$AB$5:$AB$72)+SUMIF('BE H'!$D$5:$D$72,CLUBS!$B29,'BE H'!$AB$5:$AB$72)+SUMIF('MI F'!$D$5:$D$72,CLUBS!$B29,'MI F'!$AB$5:$AB$72)+SUMIF('MI H'!$D$5:$D$72,CLUBS!$B29,'MI H'!$AB$5:$AB$72)+SUMIF('CA F'!$D$5:$D$72,CLUBS!$B29,'CA F'!$AB$5:$AB$72)+SUMIF('CA H'!$D$5:$D$72,CLUBS!$B29,'CA H'!$AB$5:$AB$72)+SUMIF('JU F'!$D$5:$D$72,CLUBS!$B29,'JU F'!$AB$5:$AB$72)+SUMIF('JU H'!$D$5:$D$72,CLUBS!$B29,'JU H'!$AB$5:$AB$72)</f>
        <v>0</v>
      </c>
      <c r="AA29" s="26">
        <f>COUNTIFS('MP F'!$D$5:$D$72,CLUBS!$B29,'MP F'!$AC$5:$AC$72,"&gt;0")+COUNTIFS('MP H'!$D$5:$D$72,CLUBS!$B29,'MP H'!$AC$5:$AC$72,"&gt;0")+COUNTIFS('PO F'!$D$5:$D$72,CLUBS!$B29,'PO F'!$AC$5:$AC$72,"&gt;0")+COUNTIFS('PO H'!$D$5:$D$72,CLUBS!$B29,'PO H'!$AC$5:$AC$72,"&gt;0")+COUNTIFS('PU F'!$D$5:$D$72,CLUBS!$B29,'PU F'!$AC$5:$AC$72,"&gt;0")+COUNTIFS('PU H'!$D$5:$D$72,CLUBS!$B29,'PU H'!$AC$5:$AC$72,"&gt;0")+COUNTIFS('BE F'!$D$5:$D$72,CLUBS!$B29,'BE F'!$AC$5:$AC$72,"&gt;0")+COUNTIFS('BE H'!$D$5:$D$72,CLUBS!$B29,'BE H'!$AC$5:$AC$72,"&gt;0")+COUNTIFS('MI F'!$D$5:$D$72,CLUBS!$B29,'MI F'!$AC$5:$AC$72,"&gt;0")+COUNTIFS('MI H'!$D$5:$D$72,CLUBS!$B29,'MI H'!$AC$5:$AC$72,"&gt;0")+COUNTIFS('CA F'!$D$5:$D$72,CLUBS!$B29,'CA F'!$AC$5:$AC$72,"&gt;0")+COUNTIFS('CA H'!$D$5:$D$72,CLUBS!$B29,'CA H'!$AC$5:$AC$72,"&gt;0")+COUNTIFS('JU F'!$D$5:$D$72,CLUBS!$B29,'JU F'!$AC$5:$AC$72,"&gt;0")+COUNTIFS('JU H'!$D$5:$D$72,CLUBS!$B29,'JU H'!$AC$5:$AC$72,"&gt;0")</f>
        <v>0</v>
      </c>
      <c r="AB29" s="26">
        <f>SUMIF('MP F'!$D$5:$D$72,CLUBS!$B29,'MP F'!$AD$5:$AD$72)+SUMIF('MP H'!$D$5:$D$72,CLUBS!$B29,'MP H'!$AD$5:$AD$72)+SUMIF('PO F'!$D$5:$D$72,CLUBS!$B29,'PO F'!$AD$5:$AD$72)+SUMIF('PO H'!$D$5:$D$72,CLUBS!$B29,'PO H'!$AD$5:$AD$72)+SUMIF('PU F'!$D$5:$D$72,CLUBS!$B29,'PU F'!$AD$5:$AD$72)+SUMIF('PU H'!$D$5:$D$72,CLUBS!$B29,'PU H'!$AD$5:$AD$72)+SUMIF('BE F'!$D$5:$D$72,CLUBS!$B29,'BE F'!$AD$5:$AD$72)+SUMIF('BE H'!$D$5:$D$72,CLUBS!$B29,'BE H'!$AD$5:$AD$72)+SUMIF('MI F'!$D$5:$D$72,CLUBS!$B29,'MI F'!$AD$5:$AD$72)+SUMIF('MI H'!$D$5:$D$72,CLUBS!$B29,'MI H'!$AD$5:$AD$72)+SUMIF('CA F'!$D$5:$D$72,CLUBS!$B29,'CA F'!$AD$5:$AD$72)+SUMIF('CA H'!$D$5:$D$72,CLUBS!$B29,'CA H'!$AD$5:$AD$72)+SUMIF('JU F'!$D$5:$D$72,CLUBS!$B29,'JU F'!$AD$5:$AD$72)+SUMIF('JU H'!$D$5:$D$72,CLUBS!$B29,'JU H'!$AD$5:$AD$72)</f>
        <v>0</v>
      </c>
      <c r="AC29" s="26">
        <f>COUNTIFS('MP F'!$D$5:$D$72,CLUBS!$B29,'MP F'!$AE$5:$AE$72,"&gt;0")+COUNTIFS('MP H'!$D$5:$D$72,CLUBS!$B29,'MP H'!$AE$5:$AE$72,"&gt;0")+COUNTIFS('PO F'!$D$5:$D$72,CLUBS!$B29,'PO F'!$AE$5:$AE$72,"&gt;0")+COUNTIFS('PO H'!$D$5:$D$72,CLUBS!$B29,'PO H'!$AE$5:$AE$72,"&gt;0")+COUNTIFS('PU F'!$D$5:$D$72,CLUBS!$B29,'PU F'!$AE$5:$AE$72,"&gt;0")+COUNTIFS('PU H'!$D$5:$D$72,CLUBS!$B29,'PU H'!$AE$5:$AE$72,"&gt;0")+COUNTIFS('BE F'!$D$5:$D$72,CLUBS!$B29,'BE F'!$AE$5:$AE$72,"&gt;0")+COUNTIFS('BE H'!$D$5:$D$72,CLUBS!$B29,'BE H'!$AE$5:$AE$72,"&gt;0")+COUNTIFS('MI F'!$D$5:$D$72,CLUBS!$B29,'MI F'!$AE$5:$AE$72,"&gt;0")+COUNTIFS('MI H'!$D$5:$D$72,CLUBS!$B29,'MI H'!$AE$5:$AE$72,"&gt;0")+COUNTIFS('CA F'!$D$5:$D$72,CLUBS!$B29,'CA F'!$AE$5:$AE$72,"&gt;0")+COUNTIFS('CA H'!$D$5:$D$72,CLUBS!$B29,'CA H'!$AE$5:$AE$72,"&gt;0")+COUNTIFS('JU F'!$D$5:$D$72,CLUBS!$B29,'JU F'!$AE$5:$AE$72,"&gt;0")+COUNTIFS('JU H'!$D$5:$D$72,CLUBS!$B29,'JU H'!$AE$5:$AE$72,"&gt;0")</f>
        <v>0</v>
      </c>
      <c r="AD29" s="26">
        <f>SUMIF('MP F'!$D$5:$D$72,CLUBS!$B29,'MP F'!$AF$5:$AF$72)+SUMIF('MP H'!$D$5:$D$72,CLUBS!$B29,'MP H'!$AF$5:$AF$72)+SUMIF('PO F'!$D$5:$D$72,CLUBS!$B29,'PO F'!$AF$5:$AF$72)+SUMIF('PO H'!$D$5:$D$72,CLUBS!$B29,'PO H'!$AF$5:$AF$72)+SUMIF('PU F'!$D$5:$D$72,CLUBS!$B29,'PU F'!$AF$5:$AF$72)+SUMIF('PU H'!$D$5:$D$72,CLUBS!$B29,'PU H'!$AF$5:$AF$72)+SUMIF('BE F'!$D$5:$D$72,CLUBS!$B29,'BE F'!$AF$5:$AF$72)+SUMIF('BE H'!$D$5:$D$72,CLUBS!$B29,'BE H'!$AF$5:$AF$72)+SUMIF('MI F'!$D$5:$D$72,CLUBS!$B29,'MI F'!$AF$5:$AF$72)+SUMIF('MI H'!$D$5:$D$72,CLUBS!$B29,'MI H'!$AF$5:$AF$72)+SUMIF('CA F'!$D$5:$D$72,CLUBS!$B29,'CA F'!$AF$5:$AF$72)+SUMIF('CA H'!$D$5:$D$72,CLUBS!$B29,'CA H'!$AF$5:$AF$72)+SUMIF('JU F'!$D$5:$D$72,CLUBS!$B29,'JU F'!$AF$5:$AF$72)+SUMIF('JU H'!$D$5:$D$72,CLUBS!$B29,'JU H'!$AF$5:$AF$72)</f>
        <v>0</v>
      </c>
      <c r="AE29" s="26">
        <f>COUNTIFS('MP F'!$D$5:$D$72,CLUBS!$B29,'MP F'!$AG$5:$AG$72,"&gt;0")+COUNTIFS('MP H'!$D$5:$D$72,CLUBS!$B29,'MP H'!$AG$5:$AG$72,"&gt;0")+COUNTIFS('PO F'!$D$5:$D$72,CLUBS!$B29,'PO F'!$AG$5:$AG$72,"&gt;0")+COUNTIFS('PO H'!$D$5:$D$72,CLUBS!$B29,'PO H'!$AG$5:$AG$72,"&gt;0")+COUNTIFS('PU F'!$D$5:$D$72,CLUBS!$B29,'PU F'!$AG$5:$AG$72,"&gt;0")+COUNTIFS('PU H'!$D$5:$D$72,CLUBS!$B29,'PU H'!$AG$5:$AG$72,"&gt;0")+COUNTIFS('BE F'!$D$5:$D$72,CLUBS!$B29,'BE F'!$AG$5:$AG$72,"&gt;0")+COUNTIFS('BE H'!$D$5:$D$72,CLUBS!$B29,'BE H'!$AG$5:$AG$72,"&gt;0")+COUNTIFS('MI F'!$D$5:$D$72,CLUBS!$B29,'MI F'!$AG$5:$AG$72,"&gt;0")+COUNTIFS('MI H'!$D$5:$D$72,CLUBS!$B29,'MI H'!$AG$5:$AG$72,"&gt;0")+COUNTIFS('CA F'!$D$5:$D$72,CLUBS!$B29,'CA F'!$AG$5:$AG$72,"&gt;0")+COUNTIFS('CA H'!$D$5:$D$72,CLUBS!$B29,'CA H'!$AG$5:$AG$72,"&gt;0")+COUNTIFS('JU F'!$D$5:$D$72,CLUBS!$B29,'JU F'!$AG$5:$AG$72,"&gt;0")+COUNTIFS('JU H'!$D$5:$D$72,CLUBS!$B29,'JU H'!$AG$5:$AG$72,"&gt;0")</f>
        <v>0</v>
      </c>
      <c r="AF29" s="26">
        <f>SUMIF('MP F'!$D$5:$D$72,CLUBS!$B29,'MP F'!$AH$5:$AH$72)+SUMIF('MP H'!$D$5:$D$72,CLUBS!$B29,'MP H'!$AH$5:$AH$72)+SUMIF('PO F'!$D$5:$D$72,CLUBS!$B29,'PO F'!$AH$5:$AH$72)+SUMIF('PO H'!$D$5:$D$72,CLUBS!$B29,'PO H'!$AH$5:$AH$72)+SUMIF('PU F'!$D$5:$D$72,CLUBS!$B29,'PU F'!$AH$5:$AH$72)+SUMIF('PU H'!$D$5:$D$72,CLUBS!$B29,'PU H'!$AH$5:$AH$72)+SUMIF('BE F'!$D$5:$D$72,CLUBS!$B29,'BE F'!$AH$5:$AH$72)+SUMIF('BE H'!$D$5:$D$72,CLUBS!$B29,'BE H'!$AH$5:$AH$72)+SUMIF('MI F'!$D$5:$D$72,CLUBS!$B29,'MI F'!$AH$5:$AH$72)+SUMIF('MI H'!$D$5:$D$72,CLUBS!$B29,'MI H'!$AH$5:$AH$72)+SUMIF('CA F'!$D$5:$D$72,CLUBS!$B29,'CA F'!$AH$5:$AH$72)+SUMIF('CA H'!$D$5:$D$72,CLUBS!$B29,'CA H'!$AH$5:$AH$72)+SUMIF('JU F'!$D$5:$D$72,CLUBS!$B29,'JU F'!$AH$5:$AH$72)+SUMIF('JU H'!$D$5:$D$72,CLUBS!$B29,'JU H'!$AH$5:$AH$72)</f>
        <v>0</v>
      </c>
      <c r="AG29" s="16">
        <f t="shared" si="1"/>
        <v>0</v>
      </c>
      <c r="AH29" s="28">
        <f t="shared" si="2"/>
        <v>0</v>
      </c>
      <c r="AI29" s="29">
        <f t="shared" si="3"/>
        <v>0</v>
      </c>
      <c r="AJ29" s="14">
        <f>COUNTIF('Licenciés Jeunes 2023'!F:F,CLUBS!B29)</f>
        <v>0</v>
      </c>
      <c r="AK29" s="27">
        <f t="shared" si="4"/>
        <v>0</v>
      </c>
    </row>
    <row r="30" spans="1:37" ht="13.5">
      <c r="A30" s="34">
        <f t="shared" si="0"/>
        <v>16</v>
      </c>
      <c r="B30" s="62" t="s">
        <v>1153</v>
      </c>
      <c r="C30" s="14">
        <f>COUNTIFS('MP F'!$D$5:$D$72,CLUBS!$B30,'MP F'!$E$5:$E$72,"&gt;0")+COUNTIFS('MP H'!$D$5:$D$72,CLUBS!$B30,'MP H'!$E$5:$E$72,"&gt;0")+COUNTIFS('PO F'!$D$5:$D$72,CLUBS!$B30,'PO F'!$E$5:$E$72,"&gt;0")+COUNTIFS('PO H'!$D$5:$D$72,CLUBS!$B30,'PO H'!$E$5:$E$72,"&gt;0")+COUNTIFS('PU F'!$D$5:$D$72,CLUBS!$B30,'PU F'!$E$5:$E$72,"&gt;0")+COUNTIFS('PU H'!$D$5:$D$72,CLUBS!$B30,'PU H'!$E$5:$E$72,"&gt;0")+COUNTIFS('BE F'!$D$5:$D$72,CLUBS!$B30,'BE F'!$E$5:$E$72,"&gt;0")+COUNTIFS('BE H'!$D$5:$D$72,CLUBS!$B30,'BE H'!$E$5:$E$72,"&gt;0")+COUNTIFS('MI F'!$D$5:$D$72,CLUBS!$B30,'MI F'!$E$5:$E$72,"&gt;0")+COUNTIFS('MI H'!$D$5:$D$72,CLUBS!$B30,'MI H'!$E$5:$E$72,"&gt;0")+COUNTIFS('CA F'!$D$5:$D$72,CLUBS!$B30,'CA F'!$E$5:$E$72,"&gt;0")+COUNTIFS('CA H'!$D$5:$D$72,CLUBS!$B30,'CA H'!$E$5:$E$72,"&gt;0")+COUNTIFS('JU F'!$D$5:$D$72,CLUBS!$B30,'JU F'!$E$5:$E$72,"&gt;0")+COUNTIFS('JU H'!$D$5:$D$72,CLUBS!$B30,'JU H'!$E$5:$E$72,"&gt;0")</f>
        <v>0</v>
      </c>
      <c r="D30" s="27">
        <f>SUMIF('MP F'!$D$5:$D$72,CLUBS!$B30,'MP F'!$F$5:$F$72)+SUMIF('MP H'!$D$5:$D$72,CLUBS!$B30,'MP H'!$F$5:$F$72)+SUMIF('PO F'!$D$5:$D$72,CLUBS!$B30,'PO F'!$F$5:$F$72)+SUMIF('PO H'!$D$5:$D$72,CLUBS!$B30,'PO H'!$F$5:$F$72)+SUMIF('PU F'!$D$5:$D$72,CLUBS!$B30,'PU F'!$F$5:$F$72)+SUMIF('PU H'!$D$5:$D$72,CLUBS!$B30,'PU H'!$F$5:$F$72)+SUMIF('BE F'!$D$5:$D$72,CLUBS!$B30,'BE F'!$F$5:$F$72)+SUMIF('BE H'!$D$5:$D$72,CLUBS!$B30,'BE H'!$F$5:$F$72)+SUMIF('MI F'!$D$5:$D$72,CLUBS!$B30,'MI F'!$F$5:$F$72)+SUMIF('MI H'!$D$5:$D$72,CLUBS!$B30,'MI H'!$F$5:$F$72)+SUMIF('CA F'!$D$5:$D$72,CLUBS!$B30,'CA F'!$F$5:$F$72)+SUMIF('CA H'!$D$5:$D$72,CLUBS!$B30,'CA H'!$F$5:$F$72)+SUMIF('JU F'!$D$5:$D$72,CLUBS!$B30,'JU F'!$F$5:$F$72)+SUMIF('JU H'!$D$5:$D$72,CLUBS!$B30,'JU H'!$F$5:$F$72)</f>
        <v>0</v>
      </c>
      <c r="E30" s="38">
        <f>COUNTIFS('MP F'!$D$5:$D$72,CLUBS!$B30,'MP F'!$G$5:$G$72,"&gt;0")+COUNTIFS('MP H'!$D$5:$D$72,CLUBS!$B30,'MP H'!$G$5:$G$72,"&gt;0")+COUNTIFS('PO F'!$D$5:$D$72,CLUBS!$B30,'PO F'!$G$5:$G$72,"&gt;0")+COUNTIFS('PO H'!$D$5:$D$72,CLUBS!$B30,'PO H'!$G$5:$G$72,"&gt;0")+COUNTIFS('PU F'!$D$5:$D$72,CLUBS!$B30,'PU F'!$G$5:$G$72,"&gt;0")+COUNTIFS('PU H'!$D$5:$D$72,CLUBS!$B30,'PU H'!$G$5:$G$72,"&gt;0")+COUNTIFS('BE F'!$D$5:$D$72,CLUBS!$B30,'BE F'!$G$5:$G$72,"&gt;0")+COUNTIFS('BE H'!$D$5:$D$72,CLUBS!$B30,'BE H'!$G$5:$G$72,"&gt;0")+COUNTIFS('MI F'!$D$5:$D$72,CLUBS!$B30,'MI F'!$G$5:$G$72,"&gt;0")+COUNTIFS('MI H'!$D$5:$D$72,CLUBS!$B30,'MI H'!$G$5:$G$72,"&gt;0")+COUNTIFS('CA F'!$D$5:$D$72,CLUBS!$B30,'CA F'!$G$5:$G$72,"&gt;0")+COUNTIFS('CA H'!$D$5:$D$72,CLUBS!$B30,'CA H'!$G$5:$G$72,"&gt;0")+COUNTIFS('JU F'!$D$5:$D$72,CLUBS!$B30,'JU F'!$G$5:$G$72,"&gt;0")+COUNTIFS('JU H'!$D$5:$D$72,CLUBS!$B30,'JU H'!$G$5:$G$72,"&gt;0")</f>
        <v>0</v>
      </c>
      <c r="F30" s="58">
        <f>SUMIF('MP F'!$D$5:$D$72,CLUBS!$B30,'MP F'!$H$5:$H$72)+SUMIF('MP H'!$D$5:$D$72,CLUBS!$B30,'MP H'!$H$5:$H$72)+SUMIF('PO F'!$D$5:$D$72,CLUBS!$B30,'PO F'!$H$5:$H$72)+SUMIF('PO H'!$D$5:$D$72,CLUBS!$B30,'PO H'!$H$5:$H$72)+SUMIF('PU F'!$D$5:$D$72,CLUBS!$B30,'PU F'!$H$5:$H$72)+SUMIF('PU H'!$D$5:$D$72,CLUBS!$B30,'PU H'!$H$5:$H$72)+SUMIF('BE F'!$D$5:$D$72,CLUBS!$B30,'BE F'!$H$5:$H$72)+SUMIF('BE H'!$D$5:$D$72,CLUBS!$B30,'BE H'!$H$5:$H$72)+SUMIF('MI F'!$D$5:$D$72,CLUBS!$B30,'MI F'!$H$5:$H$72)+SUMIF('MI H'!$D$5:$D$72,CLUBS!$B30,'MI H'!$H$5:$H$72)+SUMIF('CA F'!$D$5:$D$72,CLUBS!$B30,'CA F'!$H$5:$H$72)+SUMIF('CA H'!$D$5:$D$72,CLUBS!$B30,'CA H'!$H$5:$H$72)+SUMIF('JU F'!$D$5:$D$72,CLUBS!$B30,'JU F'!$H$5:$H$72)+SUMIF('JU H'!$D$5:$D$72,CLUBS!$B30,'JU H'!$H$5:$H$72)</f>
        <v>0</v>
      </c>
      <c r="G30" s="14">
        <f>COUNTIFS('MP F'!$D$5:$D$72,CLUBS!$B30,'MP F'!$I$5:$I$72,"&gt;0")+COUNTIFS('MP H'!$D$5:$D$72,CLUBS!$B30,'MP H'!$I$5:$I$72,"&gt;0")+COUNTIFS('PO F'!$D$5:$D$72,CLUBS!$B30,'PO F'!$I$5:$I$72,"&gt;0")+COUNTIFS('PO H'!$D$5:$D$72,CLUBS!$B30,'PO H'!$I$5:$I$72,"&gt;0")+COUNTIFS('PU F'!$D$5:$D$72,CLUBS!$B30,'PU F'!$I$5:$I$72,"&gt;0")+COUNTIFS('PU H'!$D$5:$D$72,CLUBS!$B30,'PU H'!$I$5:$I$72,"&gt;0")+COUNTIFS('BE F'!$D$5:$D$72,CLUBS!$B30,'BE F'!$I$5:$I$72,"&gt;0")+COUNTIFS('BE H'!$D$5:$D$72,CLUBS!$B30,'BE H'!$I$5:$I$72,"&gt;0")+COUNTIFS('MI F'!$D$5:$D$72,CLUBS!$B30,'MI F'!$I$5:$I$72,"&gt;0")+COUNTIFS('MI H'!$D$5:$D$72,CLUBS!$B30,'MI H'!$I$5:$I$72,"&gt;0")+COUNTIFS('CA F'!$D$5:$D$72,CLUBS!$B30,'CA F'!$I$5:$I$72,"&gt;0")+COUNTIFS('CA H'!$D$5:$D$72,CLUBS!$B30,'CA H'!$I$5:$I$72,"&gt;0")+COUNTIFS('JU F'!$D$5:$D$72,CLUBS!$B30,'JU F'!$I$5:$I$72,"&gt;0")+COUNTIFS('JU H'!$D$5:$D$72,CLUBS!$B30,'JU H'!$I$5:$I$72,"&gt;0")</f>
        <v>0</v>
      </c>
      <c r="H30" s="26">
        <f>SUMIF('MP F'!$D$5:$D$72,CLUBS!$B30,'MP F'!$J$5:$J$72)+SUMIF('MP H'!$D$5:$D$72,CLUBS!$B30,'MP H'!$J$5:$J$72)+SUMIF('PO F'!$D$5:$D$72,CLUBS!$B30,'PO F'!$J$5:$J$72)+SUMIF('PO H'!$D$5:$D$72,CLUBS!$B30,'PO H'!$J$5:$J$72)+SUMIF('PU F'!$D$5:$D$72,CLUBS!$B30,'PU F'!$J$5:$J$72)+SUMIF('PU H'!$D$5:$D$72,CLUBS!$B30,'PU H'!$J$5:$J$72)+SUMIF('BE F'!$D$5:$D$72,CLUBS!$B30,'BE F'!$J$5:$J$72)+SUMIF('BE H'!$D$5:$D$72,CLUBS!$B30,'BE H'!$J$5:$J$72)+SUMIF('MI F'!$D$5:$D$72,CLUBS!$B30,'MI F'!$J$5:$J$72)+SUMIF('MI H'!$D$5:$D$72,CLUBS!$B30,'MI H'!$J$5:$J$72)+SUMIF('CA F'!$D$5:$D$72,CLUBS!$B30,'CA F'!$J$5:$J$72)+SUMIF('CA H'!$D$5:$D$72,CLUBS!$B30,'CA H'!$J$5:$J$72)+SUMIF('JU F'!$D$5:$D$72,CLUBS!$B30,'JU F'!$J$5:$J$72)+SUMIF('JU H'!$D$5:$D$72,CLUBS!$B30,'JU H'!$J$5:$J$72)</f>
        <v>0</v>
      </c>
      <c r="I30" s="38">
        <f>COUNTIFS('MP F'!$D$5:$D$72,CLUBS!$B30,'MP F'!$K$5:$K$72,"&gt;0")+COUNTIFS('MP H'!$D$5:$D$72,CLUBS!$B30,'MP H'!$K$5:$K$72,"&gt;0")+COUNTIFS('PO F'!$D$5:$D$72,CLUBS!$B30,'PO F'!$K$5:$K$72,"&gt;0")+COUNTIFS('PO H'!$D$5:$D$72,CLUBS!$B30,'PO H'!$K$5:$K$72,"&gt;0")+COUNTIFS('PU F'!$D$5:$D$72,CLUBS!$B30,'PU F'!$K$5:$K$72,"&gt;0")+COUNTIFS('PU H'!$D$5:$D$72,CLUBS!$B30,'PU H'!$K$5:$K$72,"&gt;0")+COUNTIFS('BE F'!$D$5:$D$72,CLUBS!$B30,'BE F'!$K$5:$K$72,"&gt;0")+COUNTIFS('BE H'!$D$5:$D$72,CLUBS!$B30,'BE H'!$K$5:$K$72,"&gt;0")+COUNTIFS('MI F'!$D$5:$D$72,CLUBS!$B30,'MI F'!$K$5:$K$72,"&gt;0")+COUNTIFS('MI H'!$D$5:$D$72,CLUBS!$B30,'MI H'!$K$5:$K$72,"&gt;0")+COUNTIFS('CA F'!$D$5:$D$72,CLUBS!$B30,'CA F'!$K$5:$K$72,"&gt;0")+COUNTIFS('CA H'!$D$5:$D$72,CLUBS!$B30,'CA H'!$K$5:$K$72,"&gt;0")+COUNTIFS('JU F'!$D$5:$D$72,CLUBS!$B30,'JU F'!$K$5:$K$72,"&gt;0")+COUNTIFS('JU H'!$D$5:$D$72,CLUBS!$B30,'JU H'!$K$5:$K$72,"&gt;0")</f>
        <v>0</v>
      </c>
      <c r="J30" s="38">
        <f>SUMIF('MP F'!$D$5:$D$72,CLUBS!$B30,'MP F'!$L$5:$L$72)+SUMIF('MP H'!$D$5:$D$72,CLUBS!$B30,'MP H'!$L$5:$L$72)+SUMIF('PO F'!$D$5:$D$72,CLUBS!$B30,'PO F'!$L$5:$L$72)+SUMIF('PO H'!$D$5:$D$72,CLUBS!$B30,'PO H'!$L$5:$L$72)+SUMIF('PU F'!$D$5:$D$72,CLUBS!$B30,'PU F'!$L$5:$L$72)+SUMIF('PU H'!$D$5:$D$72,CLUBS!$B30,'PU H'!$L$5:$L$72)+SUMIF('BE F'!$D$5:$D$72,CLUBS!$B30,'BE F'!$L$5:$L$72)+SUMIF('BE H'!$D$5:$D$72,CLUBS!$B30,'BE H'!$L$5:$L$72)+SUMIF('MI F'!$D$5:$D$72,CLUBS!$B30,'MI F'!$L$5:$L$72)+SUMIF('MI H'!$D$5:$D$72,CLUBS!$B30,'MI H'!$L$5:$L$72)+SUMIF('CA F'!$D$5:$D$72,CLUBS!$B30,'CA F'!$L$5:$L$72)+SUMIF('CA H'!$D$5:$D$72,CLUBS!$B30,'CA H'!$L$5:$L$72)+SUMIF('JU F'!$D$5:$D$72,CLUBS!$B30,'JU F'!$L$5:$L$72)+SUMIF('JU H'!$D$5:$D$72,CLUBS!$B30,'JU H'!$L$5:$L$72)</f>
        <v>0</v>
      </c>
      <c r="K30" s="26">
        <f>COUNTIFS('MP F'!$D$5:$D$72,CLUBS!$B30,'MP F'!$M$5:$M$72,"&gt;0")+COUNTIFS('MP H'!$D$5:$D$72,CLUBS!$B30,'MP H'!$M$5:$M$72,"&gt;0")+COUNTIFS('PO F'!$D$5:$D$72,CLUBS!$B30,'PO F'!$M$5:$M$72,"&gt;0")+COUNTIFS('PO H'!$D$5:$D$72,CLUBS!$B30,'PO H'!$M$5:$M$72,"&gt;0")+COUNTIFS('PU F'!$D$5:$D$72,CLUBS!$B30,'PU F'!$M$5:$M$72,"&gt;0")+COUNTIFS('PU H'!$D$5:$D$72,CLUBS!$B30,'PU H'!$M$5:$M$72,"&gt;0")+COUNTIFS('BE F'!$D$5:$D$72,CLUBS!$B30,'BE F'!$M$5:$M$72,"&gt;0")+COUNTIFS('BE H'!$D$5:$D$72,CLUBS!$B30,'BE H'!$M$5:$M$72,"&gt;0")+COUNTIFS('MI F'!$D$5:$D$72,CLUBS!$B30,'MI F'!$M$5:$M$72,"&gt;0")+COUNTIFS('MI H'!$D$5:$D$72,CLUBS!$B30,'MI H'!$M$5:$M$72,"&gt;0")+COUNTIFS('CA F'!$D$5:$D$72,CLUBS!$B30,'CA F'!$M$5:$M$72,"&gt;0")+COUNTIFS('CA H'!$D$5:$D$72,CLUBS!$B30,'CA H'!$M$5:$M$72,"&gt;0")+COUNTIFS('JU F'!$D$5:$D$72,CLUBS!$B30,'JU F'!$M$5:$M$72,"&gt;0")+COUNTIFS('JU H'!$D$5:$D$72,CLUBS!$B30,'JU H'!$M$5:$M$72,"&gt;0")</f>
        <v>0</v>
      </c>
      <c r="L30" s="26">
        <f>SUMIF('MP F'!$D$5:$D$72,CLUBS!$B30,'MP F'!$N$5:$N$72)+SUMIF('MP H'!$D$5:$D$72,CLUBS!$B30,'MP H'!$N$5:$N$72)+SUMIF('PO F'!$D$5:$D$72,CLUBS!$B30,'PO F'!$N$5:$N$72)+SUMIF('PO H'!$D$5:$D$72,CLUBS!$B30,'PO H'!$N$5:$N$72)+SUMIF('PU F'!$D$5:$D$72,CLUBS!$B30,'PU F'!$N$5:$N$72)+SUMIF('PU H'!$D$5:$D$72,CLUBS!$B30,'PU H'!$N$5:$N$72)+SUMIF('BE F'!$D$5:$D$72,CLUBS!$B30,'BE F'!$N$5:$N$72)+SUMIF('BE H'!$D$5:$D$72,CLUBS!$B30,'BE H'!$N$5:$N$72)+SUMIF('MI F'!$D$5:$D$72,CLUBS!$B30,'MI F'!$N$5:$N$72)+SUMIF('MI H'!$D$5:$D$72,CLUBS!$B30,'MI H'!$N$5:$N$72)+SUMIF('CA F'!$D$5:$D$72,CLUBS!$B30,'CA F'!$N$5:$N$72)+SUMIF('CA H'!$D$5:$D$72,CLUBS!$B30,'CA H'!$N$5:$N$72)+SUMIF('JU F'!$D$5:$D$72,CLUBS!$B30,'JU F'!$N$5:$N$72)+SUMIF('JU H'!$D$5:$D$72,CLUBS!$B30,'JU H'!$N$5:$N$72)</f>
        <v>0</v>
      </c>
      <c r="M30" s="26">
        <f>COUNTIFS('MP F'!$D$5:$D$72,CLUBS!$B30,'MP F'!$O$5:$O$72,"&gt;0")+COUNTIFS('MP H'!$D$5:$D$72,CLUBS!$B30,'MP H'!$O$5:$O$72,"&gt;0")+COUNTIFS('PO F'!$D$5:$D$72,CLUBS!$B30,'PO F'!$O$5:$O$72,"&gt;0")+COUNTIFS('PO H'!$D$5:$D$72,CLUBS!$B30,'PO H'!$O$5:$O$72,"&gt;0")+COUNTIFS('PU F'!$D$5:$D$72,CLUBS!$B30,'PU F'!$O$5:$O$72,"&gt;0")+COUNTIFS('PU H'!$D$5:$D$72,CLUBS!$B30,'PU H'!$O$5:$O$72,"&gt;0")+COUNTIFS('BE F'!$D$5:$D$72,CLUBS!$B30,'BE F'!$O$5:$O$72,"&gt;0")+COUNTIFS('BE H'!$D$5:$D$72,CLUBS!$B30,'BE H'!$O$5:$O$72,"&gt;0")+COUNTIFS('MI F'!$D$5:$D$72,CLUBS!$B30,'MI F'!$O$5:$O$72,"&gt;0")+COUNTIFS('MI H'!$D$5:$D$72,CLUBS!$B30,'MI H'!$O$5:$O$72,"&gt;0")+COUNTIFS('CA F'!$D$5:$D$72,CLUBS!$B30,'CA F'!$O$5:$O$72,"&gt;0")+COUNTIFS('CA H'!$D$5:$D$72,CLUBS!$B30,'CA H'!$O$5:$O$72,"&gt;0")+COUNTIFS('JU F'!$D$5:$D$72,CLUBS!$B30,'JU F'!$O$5:$O$72,"&gt;0")+COUNTIFS('JU H'!$D$5:$D$72,CLUBS!$B30,'JU H'!$O$5:$O$72,"&gt;0")</f>
        <v>0</v>
      </c>
      <c r="N30" s="26">
        <f>SUMIF('MP F'!$D$5:$D$72,CLUBS!$B30,'MP F'!$P$5:$P$72)+SUMIF('MP H'!$D$5:$D$72,CLUBS!$B30,'MP H'!$P$5:$P$72)+SUMIF('PO F'!$D$5:$D$72,CLUBS!$B30,'PO F'!$P$5:$P$72)+SUMIF('PO H'!$D$5:$D$72,CLUBS!$B30,'PO H'!$P$5:$P$72)+SUMIF('PU F'!$D$5:$D$72,CLUBS!$B30,'PU F'!$P$5:$P$72)+SUMIF('PU H'!$D$5:$D$72,CLUBS!$B30,'PU H'!$P$5:$P$72)+SUMIF('BE F'!$D$5:$D$72,CLUBS!$B30,'BE F'!$P$5:$P$72)+SUMIF('BE H'!$D$5:$D$72,CLUBS!$B30,'BE H'!$P$5:$P$72)+SUMIF('MI F'!$D$5:$D$72,CLUBS!$B30,'MI F'!$P$5:$P$72)+SUMIF('MI H'!$D$5:$D$72,CLUBS!$B30,'MI H'!$P$5:$P$72)+SUMIF('CA F'!$D$5:$D$72,CLUBS!$B30,'CA F'!$P$5:$P$72)+SUMIF('CA H'!$D$5:$D$72,CLUBS!$B30,'CA H'!$P$5:$P$72)+SUMIF('JU F'!$D$5:$D$72,CLUBS!$B30,'JU F'!$P$5:$P$72)+SUMIF('JU H'!$D$5:$D$72,CLUBS!$B30,'JU H'!$P$5:$P$72)</f>
        <v>0</v>
      </c>
      <c r="O30" s="26">
        <f>COUNTIFS('MP F'!$D$5:$D$72,CLUBS!$B30,'MP F'!$Q$5:$Q$72,"&gt;0")+COUNTIFS('MP H'!$D$5:$D$72,CLUBS!$B30,'MP H'!$Q$5:$Q$72,"&gt;0")+COUNTIFS('PO F'!$D$5:$D$72,CLUBS!$B30,'PO F'!$Q$5:$Q$72,"&gt;0")+COUNTIFS('PO H'!$D$5:$D$72,CLUBS!$B30,'PO H'!$Q$5:$Q$72,"&gt;0")+COUNTIFS('PU F'!$D$5:$D$72,CLUBS!$B30,'PU F'!$Q$5:$Q$72,"&gt;0")+COUNTIFS('PU H'!$D$5:$D$72,CLUBS!$B30,'PU H'!$Q$5:$Q$72,"&gt;0")+COUNTIFS('BE F'!$D$5:$D$72,CLUBS!$B30,'BE F'!$Q$5:$Q$72,"&gt;0")+COUNTIFS('BE H'!$D$5:$D$72,CLUBS!$B30,'BE H'!$Q$5:$Q$72,"&gt;0")+COUNTIFS('MI F'!$D$5:$D$72,CLUBS!$B30,'MI F'!$Q$5:$Q$72,"&gt;0")+COUNTIFS('MI H'!$D$5:$D$72,CLUBS!$B30,'MI H'!$Q$5:$Q$72,"&gt;0")+COUNTIFS('CA F'!$D$5:$D$72,CLUBS!$B30,'CA F'!$Q$5:$Q$72,"&gt;0")+COUNTIFS('CA H'!$D$5:$D$72,CLUBS!$B30,'CA H'!$Q$5:$Q$72,"&gt;0")+COUNTIFS('JU F'!$D$5:$D$72,CLUBS!$B30,'JU F'!$Q$5:$Q$72,"&gt;0")+COUNTIFS('JU H'!$D$5:$D$72,CLUBS!$B30,'JU H'!$Q$5:$Q$72,"&gt;0")</f>
        <v>0</v>
      </c>
      <c r="P30" s="26">
        <f>SUMIF('MP F'!$D$5:$D$72,CLUBS!$B30,'MP F'!$R$5:$R$72)+SUMIF('MP H'!$D$5:$D$72,CLUBS!$B30,'MP H'!$R$5:$R$72)+SUMIF('PO F'!$D$5:$D$72,CLUBS!$B30,'PO F'!$R$5:$R$72)+SUMIF('PO H'!$D$5:$D$72,CLUBS!$B30,'PO H'!$R$5:$R$72)+SUMIF('PU F'!$D$5:$D$72,CLUBS!$B30,'PU F'!$R$5:$R$72)+SUMIF('PU H'!$D$5:$D$72,CLUBS!$B30,'PU H'!$R$5:$R$72)+SUMIF('BE F'!$D$5:$D$72,CLUBS!$B30,'BE F'!$R$5:$R$72)+SUMIF('BE H'!$D$5:$D$72,CLUBS!$B30,'BE H'!$R$5:$R$72)+SUMIF('MI F'!$D$5:$D$72,CLUBS!$B30,'MI F'!$R$5:$R$72)+SUMIF('MI H'!$D$5:$D$72,CLUBS!$B30,'MI H'!$R$5:$R$72)+SUMIF('CA F'!$D$5:$D$72,CLUBS!$B30,'CA F'!$R$5:$R$72)+SUMIF('CA H'!$D$5:$D$72,CLUBS!$B30,'CA H'!$R$5:$R$72)+SUMIF('JU F'!$D$5:$D$72,CLUBS!$B30,'JU F'!$R$5:$R$72)+SUMIF('JU H'!$D$5:$D$72,CLUBS!$B30,'JU H'!$R$5:$R$72)</f>
        <v>0</v>
      </c>
      <c r="Q30" s="26">
        <f>COUNTIFS('MP F'!$D$5:$D$72,CLUBS!$B30,'MP F'!$S$5:$S$72,"&gt;0")+COUNTIFS('MP H'!$D$5:$D$72,CLUBS!$B30,'MP H'!$S$5:$S$72,"&gt;0")+COUNTIFS('PO F'!$D$5:$D$72,CLUBS!$B30,'PO F'!$S$5:$S$72,"&gt;0")+COUNTIFS('PO H'!$D$5:$D$72,CLUBS!$B30,'PO H'!$S$5:$S$72,"&gt;0")+COUNTIFS('PU F'!$D$5:$D$72,CLUBS!$B30,'PU F'!$S$5:$S$72,"&gt;0")+COUNTIFS('PU H'!$D$5:$D$72,CLUBS!$B30,'PU H'!$S$5:$S$72,"&gt;0")+COUNTIFS('BE F'!$D$5:$D$72,CLUBS!$B30,'BE F'!$S$5:$S$72,"&gt;0")+COUNTIFS('BE H'!$D$5:$D$72,CLUBS!$B30,'BE H'!$S$5:$S$72,"&gt;0")+COUNTIFS('MI F'!$D$5:$D$72,CLUBS!$B30,'MI F'!$S$5:$S$72,"&gt;0")+COUNTIFS('MI H'!$D$5:$D$72,CLUBS!$B30,'MI H'!$S$5:$S$72,"&gt;0")+COUNTIFS('CA F'!$D$5:$D$72,CLUBS!$B30,'CA F'!$S$5:$S$72,"&gt;0")+COUNTIFS('CA H'!$D$5:$D$72,CLUBS!$B30,'CA H'!$S$5:$S$72,"&gt;0")+COUNTIFS('JU F'!$D$5:$D$72,CLUBS!$B30,'JU F'!$S$5:$S$72,"&gt;0")+COUNTIFS('JU H'!$D$5:$D$72,CLUBS!$B30,'JU H'!$S$5:$S$72,"&gt;0")</f>
        <v>0</v>
      </c>
      <c r="R30" s="26">
        <f>SUMIF('MP F'!$D$5:$D$72,CLUBS!$B30,'MP F'!$T$5:$T$72)+SUMIF('MP H'!$D$5:$D$72,CLUBS!$B30,'MP H'!$T$5:$T$72)+SUMIF('PO F'!$D$5:$D$72,CLUBS!$B30,'PO F'!$T$5:$T$72)+SUMIF('PO H'!$D$5:$D$72,CLUBS!$B30,'PO H'!$T$5:$T$72)+SUMIF('PU F'!$D$5:$D$72,CLUBS!$B30,'PU F'!$T$5:$T$72)+SUMIF('PU H'!$D$5:$D$72,CLUBS!$B30,'PU H'!$T$5:$T$72)+SUMIF('BE F'!$D$5:$D$72,CLUBS!$B30,'BE F'!$T$5:$T$72)+SUMIF('BE H'!$D$5:$D$72,CLUBS!$B30,'BE H'!$T$5:$T$72)+SUMIF('MI F'!$D$5:$D$72,CLUBS!$B30,'MI F'!$T$5:$T$72)+SUMIF('MI H'!$D$5:$D$72,CLUBS!$B30,'MI H'!$T$5:$T$72)+SUMIF('CA F'!$D$5:$D$72,CLUBS!$B30,'CA F'!$T$5:$T$72)+SUMIF('CA H'!$D$5:$D$72,CLUBS!$B30,'CA H'!$T$5:$T$72)+SUMIF('JU F'!$D$5:$D$72,CLUBS!$B30,'JU F'!$T$5:$T$72)+SUMIF('JU H'!$D$5:$D$72,CLUBS!$B30,'JU H'!$T$5:$T$72)</f>
        <v>0</v>
      </c>
      <c r="S30" s="26">
        <f>COUNTIFS('MP F'!$D$5:$D$72,CLUBS!$B30,'MP F'!$U$5:$U$72,"&gt;0")+COUNTIFS('MP H'!$D$5:$D$72,CLUBS!$B30,'MP H'!$U$5:$U$72,"&gt;0")+COUNTIFS('PO F'!$D$5:$D$72,CLUBS!$B30,'PO F'!$U$5:$U$72,"&gt;0")+COUNTIFS('PO H'!$D$5:$D$72,CLUBS!$B30,'PO H'!$U$5:$U$72,"&gt;0")+COUNTIFS('PU F'!$D$5:$D$72,CLUBS!$B30,'PU F'!$U$5:$U$72,"&gt;0")+COUNTIFS('PU H'!$D$5:$D$72,CLUBS!$B30,'PU H'!$U$5:$U$72,"&gt;0")+COUNTIFS('BE F'!$D$5:$D$72,CLUBS!$B30,'BE F'!$U$5:$U$72,"&gt;0")+COUNTIFS('BE H'!$D$5:$D$72,CLUBS!$B30,'BE H'!$U$5:$U$72,"&gt;0")+COUNTIFS('MI F'!$D$5:$D$72,CLUBS!$B30,'MI F'!$U$5:$U$72,"&gt;0")+COUNTIFS('MI H'!$D$5:$D$72,CLUBS!$B30,'MI H'!$U$5:$U$72,"&gt;0")+COUNTIFS('CA F'!$D$5:$D$72,CLUBS!$B30,'CA F'!$U$5:$U$72,"&gt;0")+COUNTIFS('CA H'!$D$5:$D$72,CLUBS!$B30,'CA H'!$U$5:$U$72,"&gt;0")+COUNTIFS('JU F'!$D$5:$D$72,CLUBS!$B30,'JU F'!$U$5:$U$72,"&gt;0")+COUNTIFS('JU H'!$D$5:$D$72,CLUBS!$B30,'JU H'!$U$5:$U$72,"&gt;0")</f>
        <v>0</v>
      </c>
      <c r="T30" s="26">
        <f>SUMIF('MP F'!$D$5:$D$72,CLUBS!$B30,'MP F'!$V$5:$V$72)+SUMIF('MP H'!$D$5:$D$72,CLUBS!$B30,'MP H'!$V$5:$V$72)+SUMIF('PO F'!$D$5:$D$72,CLUBS!$B30,'PO F'!$V$5:$V$72)+SUMIF('PO H'!$D$5:$D$72,CLUBS!$B30,'PO H'!$V$5:$V$72)+SUMIF('PU F'!$D$5:$D$72,CLUBS!$B30,'PU F'!$V$5:$V$72)+SUMIF('PU H'!$D$5:$D$72,CLUBS!$B30,'PU H'!$V$5:$V$72)+SUMIF('BE F'!$D$5:$D$72,CLUBS!$B30,'BE F'!$V$5:$V$72)+SUMIF('BE H'!$D$5:$D$72,CLUBS!$B30,'BE H'!$V$5:$V$72)+SUMIF('MI F'!$D$5:$D$72,CLUBS!$B30,'MI F'!$V$5:$V$72)+SUMIF('MI H'!$D$5:$D$72,CLUBS!$B30,'MI H'!$V$5:$V$72)+SUMIF('CA F'!$D$5:$D$72,CLUBS!$B30,'CA F'!$V$5:$V$72)+SUMIF('CA H'!$D$5:$D$72,CLUBS!$B30,'CA H'!$V$5:$V$72)+SUMIF('JU F'!$D$5:$D$72,CLUBS!$B30,'JU F'!$V$5:$V$72)+SUMIF('JU H'!$D$5:$D$72,CLUBS!$B30,'JU H'!$V$5:$V$72)</f>
        <v>0</v>
      </c>
      <c r="U30" s="26">
        <f>COUNTIFS('MP F'!$D$5:$D$72,CLUBS!$B30,'MP F'!$W$5:$W$72,"&gt;0")+COUNTIFS('MP H'!$D$5:$D$72,CLUBS!$B30,'MP H'!$W$5:$W$72,"&gt;0")+COUNTIFS('PO F'!$D$5:$D$72,CLUBS!$B30,'PO F'!$W$5:$W$72,"&gt;0")+COUNTIFS('PO H'!$D$5:$D$72,CLUBS!$B30,'PO H'!$W$5:$W$72,"&gt;0")+COUNTIFS('PU F'!$D$5:$D$72,CLUBS!$B30,'PU F'!$W$5:$W$72,"&gt;0")+COUNTIFS('PU H'!$D$5:$D$72,CLUBS!$B30,'PU H'!$W$5:$W$72,"&gt;0")+COUNTIFS('BE F'!$D$5:$D$72,CLUBS!$B30,'BE F'!$W$5:$W$72,"&gt;0")+COUNTIFS('BE H'!$D$5:$D$72,CLUBS!$B30,'BE H'!$W$5:$W$72,"&gt;0")+COUNTIFS('MI F'!$D$5:$D$72,CLUBS!$B30,'MI F'!$W$5:$W$72,"&gt;0")+COUNTIFS('MI H'!$D$5:$D$72,CLUBS!$B30,'MI H'!$W$5:$W$72,"&gt;0")+COUNTIFS('CA F'!$D$5:$D$72,CLUBS!$B30,'CA F'!$W$5:$W$72,"&gt;0")+COUNTIFS('CA H'!$D$5:$D$72,CLUBS!$B30,'CA H'!$W$5:$W$72,"&gt;0")+COUNTIFS('JU F'!$D$5:$D$72,CLUBS!$B30,'JU F'!$W$5:$W$72,"&gt;0")+COUNTIFS('JU H'!$D$5:$D$72,CLUBS!$B30,'JU H'!$W$5:$W$72,"&gt;0")</f>
        <v>0</v>
      </c>
      <c r="V30" s="26">
        <f>SUMIF('MP F'!$D$5:$D$72,CLUBS!$B30,'MP F'!$X$5:$X$72)+SUMIF('MP H'!$D$5:$D$72,CLUBS!$B30,'MP H'!$X$5:$X$72)+SUMIF('PO F'!$D$5:$D$72,CLUBS!$B30,'PO F'!$X$5:$X$72)+SUMIF('PO H'!$D$5:$D$72,CLUBS!$B30,'PO H'!$X$5:$X$72)+SUMIF('PU F'!$D$5:$D$72,CLUBS!$B30,'PU F'!$X$5:$X$72)+SUMIF('PU H'!$D$5:$D$72,CLUBS!$B30,'PU H'!$X$5:$X$72)+SUMIF('BE F'!$D$5:$D$72,CLUBS!$B30,'BE F'!$X$5:$X$72)+SUMIF('BE H'!$D$5:$D$72,CLUBS!$B30,'BE H'!$X$5:$X$72)+SUMIF('MI F'!$D$5:$D$72,CLUBS!$B30,'MI F'!$X$5:$X$72)+SUMIF('MI H'!$D$5:$D$72,CLUBS!$B30,'MI H'!$X$5:$X$72)+SUMIF('CA F'!$D$5:$D$72,CLUBS!$B30,'CA F'!$X$5:$X$72)+SUMIF('CA H'!$D$5:$D$72,CLUBS!$B30,'CA H'!$X$5:$X$72)+SUMIF('JU F'!$D$5:$D$72,CLUBS!$B30,'JU F'!$X$5:$X$72)+SUMIF('JU H'!$D$5:$D$72,CLUBS!$B30,'JU H'!$X$5:$X$72)</f>
        <v>0</v>
      </c>
      <c r="W30" s="26">
        <f>COUNTIFS('MP F'!$D$5:$D$72,CLUBS!$B30,'MP F'!$Y$5:$Y$72,"&gt;0")+COUNTIFS('MP H'!$D$5:$D$72,CLUBS!$B30,'MP H'!$Y$5:$Y$72,"&gt;0")+COUNTIFS('PO F'!$D$5:$D$72,CLUBS!$B30,'PO F'!$Y$5:$Y$72,"&gt;0")+COUNTIFS('PO H'!$D$5:$D$72,CLUBS!$B30,'PO H'!$Y$5:$Y$72,"&gt;0")+COUNTIFS('PU F'!$D$5:$D$72,CLUBS!$B30,'PU F'!$Y$5:$Y$72,"&gt;0")+COUNTIFS('PU H'!$D$5:$D$72,CLUBS!$B30,'PU H'!$Y$5:$Y$72,"&gt;0")+COUNTIFS('BE F'!$D$5:$D$72,CLUBS!$B30,'BE F'!$Y$5:$Y$72,"&gt;0")+COUNTIFS('BE H'!$D$5:$D$72,CLUBS!$B30,'BE H'!$Y$5:$Y$72,"&gt;0")+COUNTIFS('MI F'!$D$5:$D$72,CLUBS!$B30,'MI F'!$Y$5:$Y$72,"&gt;0")+COUNTIFS('MI H'!$D$5:$D$72,CLUBS!$B30,'MI H'!$Y$5:$Y$72,"&gt;0")+COUNTIFS('CA F'!$D$5:$D$72,CLUBS!$B30,'CA F'!$Y$5:$Y$72,"&gt;0")+COUNTIFS('CA H'!$D$5:$D$72,CLUBS!$B30,'CA H'!$Y$5:$Y$72,"&gt;0")+COUNTIFS('JU F'!$D$5:$D$72,CLUBS!$B30,'JU F'!$Y$5:$Y$72,"&gt;0")+COUNTIFS('JU H'!$D$5:$D$72,CLUBS!$B30,'JU H'!$Y$5:$Y$72,"&gt;0")</f>
        <v>0</v>
      </c>
      <c r="X30" s="26">
        <f>SUMIF('MP F'!$D$5:$D$72,CLUBS!$B30,'MP F'!$Z$5:$Z$72)+SUMIF('MP H'!$D$5:$D$72,CLUBS!$B30,'MP H'!$Z$5:$Z$72)+SUMIF('PO F'!$D$5:$D$72,CLUBS!$B30,'PO F'!$Z$5:$Z$72)+SUMIF('PO H'!$D$5:$D$72,CLUBS!$B30,'PO H'!$Z$5:$Z$72)+SUMIF('PU F'!$D$5:$D$72,CLUBS!$B30,'PU F'!$Z$5:$Z$72)+SUMIF('PU H'!$D$5:$D$72,CLUBS!$B30,'PU H'!$Z$5:$Z$72)+SUMIF('BE F'!$D$5:$D$72,CLUBS!$B30,'BE F'!$Z$5:$Z$72)+SUMIF('BE H'!$D$5:$D$72,CLUBS!$B30,'BE H'!$Z$5:$Z$72)+SUMIF('MI F'!$D$5:$D$72,CLUBS!$B30,'MI F'!$Z$5:$Z$72)+SUMIF('MI H'!$D$5:$D$72,CLUBS!$B30,'MI H'!$Z$5:$Z$72)+SUMIF('CA F'!$D$5:$D$72,CLUBS!$B30,'CA F'!$Z$5:$Z$72)+SUMIF('CA H'!$D$5:$D$72,CLUBS!$B30,'CA H'!$Z$5:$Z$72)+SUMIF('JU F'!$D$5:$D$72,CLUBS!$B30,'JU F'!$Z$5:$Z$72)+SUMIF('JU H'!$D$5:$D$72,CLUBS!$B30,'JU H'!$Z$5:$Z$72)</f>
        <v>0</v>
      </c>
      <c r="Y30" s="26">
        <f>COUNTIFS('MP F'!$D$5:$D$72,CLUBS!$B30,'MP F'!$AA$5:$AA$72,"&gt;0")+COUNTIFS('MP H'!$D$5:$D$72,CLUBS!$B30,'MP H'!$AA$5:$AA$72,"&gt;0")+COUNTIFS('PO F'!$D$5:$D$72,CLUBS!$B30,'PO F'!$AA$5:$AA$72,"&gt;0")+COUNTIFS('PO H'!$D$5:$D$72,CLUBS!$B30,'PO H'!$AA$5:$AA$72,"&gt;0")+COUNTIFS('PU F'!$D$5:$D$72,CLUBS!$B30,'PU F'!$AA$5:$AA$72,"&gt;0")+COUNTIFS('PU H'!$D$5:$D$72,CLUBS!$B30,'PU H'!$AA$5:$AA$72,"&gt;0")+COUNTIFS('BE F'!$D$5:$D$72,CLUBS!$B30,'BE F'!$AA$5:$AA$72,"&gt;0")+COUNTIFS('BE H'!$D$5:$D$72,CLUBS!$B30,'BE H'!$AA$5:$AA$72,"&gt;0")+COUNTIFS('MI F'!$D$5:$D$72,CLUBS!$B30,'MI F'!$AA$5:$AA$72,"&gt;0")+COUNTIFS('MI H'!$D$5:$D$72,CLUBS!$B30,'MI H'!$AA$5:$AA$72,"&gt;0")+COUNTIFS('CA F'!$D$5:$D$72,CLUBS!$B30,'CA F'!$AA$5:$AA$72,"&gt;0")+COUNTIFS('CA H'!$D$5:$D$72,CLUBS!$B30,'CA H'!$AA$5:$AA$72,"&gt;0")+COUNTIFS('JU F'!$D$5:$D$72,CLUBS!$B30,'JU F'!$AA$5:$AA$72,"&gt;0")+COUNTIFS('JU H'!$D$5:$D$72,CLUBS!$B30,'JU H'!$AA$5:$AA$72,"&gt;0")</f>
        <v>0</v>
      </c>
      <c r="Z30" s="26">
        <f>SUMIF('MP F'!$D$5:$D$72,CLUBS!$B30,'MP F'!$AB$5:$AB$72)+SUMIF('MP H'!$D$5:$D$72,CLUBS!$B30,'MP H'!$AB$5:$AB$72)+SUMIF('PO F'!$D$5:$D$72,CLUBS!$B30,'PO F'!$AB$5:$AB$72)+SUMIF('PO H'!$D$5:$D$72,CLUBS!$B30,'PO H'!$AB$5:$AB$72)+SUMIF('PU F'!$D$5:$D$72,CLUBS!$B30,'PU F'!$AB$5:$AB$72)+SUMIF('PU H'!$D$5:$D$72,CLUBS!$B30,'PU H'!$AB$5:$AB$72)+SUMIF('BE F'!$D$5:$D$72,CLUBS!$B30,'BE F'!$AB$5:$AB$72)+SUMIF('BE H'!$D$5:$D$72,CLUBS!$B30,'BE H'!$AB$5:$AB$72)+SUMIF('MI F'!$D$5:$D$72,CLUBS!$B30,'MI F'!$AB$5:$AB$72)+SUMIF('MI H'!$D$5:$D$72,CLUBS!$B30,'MI H'!$AB$5:$AB$72)+SUMIF('CA F'!$D$5:$D$72,CLUBS!$B30,'CA F'!$AB$5:$AB$72)+SUMIF('CA H'!$D$5:$D$72,CLUBS!$B30,'CA H'!$AB$5:$AB$72)+SUMIF('JU F'!$D$5:$D$72,CLUBS!$B30,'JU F'!$AB$5:$AB$72)+SUMIF('JU H'!$D$5:$D$72,CLUBS!$B30,'JU H'!$AB$5:$AB$72)</f>
        <v>0</v>
      </c>
      <c r="AA30" s="26">
        <f>COUNTIFS('MP F'!$D$5:$D$72,CLUBS!$B30,'MP F'!$AC$5:$AC$72,"&gt;0")+COUNTIFS('MP H'!$D$5:$D$72,CLUBS!$B30,'MP H'!$AC$5:$AC$72,"&gt;0")+COUNTIFS('PO F'!$D$5:$D$72,CLUBS!$B30,'PO F'!$AC$5:$AC$72,"&gt;0")+COUNTIFS('PO H'!$D$5:$D$72,CLUBS!$B30,'PO H'!$AC$5:$AC$72,"&gt;0")+COUNTIFS('PU F'!$D$5:$D$72,CLUBS!$B30,'PU F'!$AC$5:$AC$72,"&gt;0")+COUNTIFS('PU H'!$D$5:$D$72,CLUBS!$B30,'PU H'!$AC$5:$AC$72,"&gt;0")+COUNTIFS('BE F'!$D$5:$D$72,CLUBS!$B30,'BE F'!$AC$5:$AC$72,"&gt;0")+COUNTIFS('BE H'!$D$5:$D$72,CLUBS!$B30,'BE H'!$AC$5:$AC$72,"&gt;0")+COUNTIFS('MI F'!$D$5:$D$72,CLUBS!$B30,'MI F'!$AC$5:$AC$72,"&gt;0")+COUNTIFS('MI H'!$D$5:$D$72,CLUBS!$B30,'MI H'!$AC$5:$AC$72,"&gt;0")+COUNTIFS('CA F'!$D$5:$D$72,CLUBS!$B30,'CA F'!$AC$5:$AC$72,"&gt;0")+COUNTIFS('CA H'!$D$5:$D$72,CLUBS!$B30,'CA H'!$AC$5:$AC$72,"&gt;0")+COUNTIFS('JU F'!$D$5:$D$72,CLUBS!$B30,'JU F'!$AC$5:$AC$72,"&gt;0")+COUNTIFS('JU H'!$D$5:$D$72,CLUBS!$B30,'JU H'!$AC$5:$AC$72,"&gt;0")</f>
        <v>0</v>
      </c>
      <c r="AB30" s="26">
        <f>SUMIF('MP F'!$D$5:$D$72,CLUBS!$B30,'MP F'!$AD$5:$AD$72)+SUMIF('MP H'!$D$5:$D$72,CLUBS!$B30,'MP H'!$AD$5:$AD$72)+SUMIF('PO F'!$D$5:$D$72,CLUBS!$B30,'PO F'!$AD$5:$AD$72)+SUMIF('PO H'!$D$5:$D$72,CLUBS!$B30,'PO H'!$AD$5:$AD$72)+SUMIF('PU F'!$D$5:$D$72,CLUBS!$B30,'PU F'!$AD$5:$AD$72)+SUMIF('PU H'!$D$5:$D$72,CLUBS!$B30,'PU H'!$AD$5:$AD$72)+SUMIF('BE F'!$D$5:$D$72,CLUBS!$B30,'BE F'!$AD$5:$AD$72)+SUMIF('BE H'!$D$5:$D$72,CLUBS!$B30,'BE H'!$AD$5:$AD$72)+SUMIF('MI F'!$D$5:$D$72,CLUBS!$B30,'MI F'!$AD$5:$AD$72)+SUMIF('MI H'!$D$5:$D$72,CLUBS!$B30,'MI H'!$AD$5:$AD$72)+SUMIF('CA F'!$D$5:$D$72,CLUBS!$B30,'CA F'!$AD$5:$AD$72)+SUMIF('CA H'!$D$5:$D$72,CLUBS!$B30,'CA H'!$AD$5:$AD$72)+SUMIF('JU F'!$D$5:$D$72,CLUBS!$B30,'JU F'!$AD$5:$AD$72)+SUMIF('JU H'!$D$5:$D$72,CLUBS!$B30,'JU H'!$AD$5:$AD$72)</f>
        <v>0</v>
      </c>
      <c r="AC30" s="26">
        <f>COUNTIFS('MP F'!$D$5:$D$72,CLUBS!$B30,'MP F'!$AE$5:$AE$72,"&gt;0")+COUNTIFS('MP H'!$D$5:$D$72,CLUBS!$B30,'MP H'!$AE$5:$AE$72,"&gt;0")+COUNTIFS('PO F'!$D$5:$D$72,CLUBS!$B30,'PO F'!$AE$5:$AE$72,"&gt;0")+COUNTIFS('PO H'!$D$5:$D$72,CLUBS!$B30,'PO H'!$AE$5:$AE$72,"&gt;0")+COUNTIFS('PU F'!$D$5:$D$72,CLUBS!$B30,'PU F'!$AE$5:$AE$72,"&gt;0")+COUNTIFS('PU H'!$D$5:$D$72,CLUBS!$B30,'PU H'!$AE$5:$AE$72,"&gt;0")+COUNTIFS('BE F'!$D$5:$D$72,CLUBS!$B30,'BE F'!$AE$5:$AE$72,"&gt;0")+COUNTIFS('BE H'!$D$5:$D$72,CLUBS!$B30,'BE H'!$AE$5:$AE$72,"&gt;0")+COUNTIFS('MI F'!$D$5:$D$72,CLUBS!$B30,'MI F'!$AE$5:$AE$72,"&gt;0")+COUNTIFS('MI H'!$D$5:$D$72,CLUBS!$B30,'MI H'!$AE$5:$AE$72,"&gt;0")+COUNTIFS('CA F'!$D$5:$D$72,CLUBS!$B30,'CA F'!$AE$5:$AE$72,"&gt;0")+COUNTIFS('CA H'!$D$5:$D$72,CLUBS!$B30,'CA H'!$AE$5:$AE$72,"&gt;0")+COUNTIFS('JU F'!$D$5:$D$72,CLUBS!$B30,'JU F'!$AE$5:$AE$72,"&gt;0")+COUNTIFS('JU H'!$D$5:$D$72,CLUBS!$B30,'JU H'!$AE$5:$AE$72,"&gt;0")</f>
        <v>0</v>
      </c>
      <c r="AD30" s="26">
        <f>SUMIF('MP F'!$D$5:$D$72,CLUBS!$B30,'MP F'!$AF$5:$AF$72)+SUMIF('MP H'!$D$5:$D$72,CLUBS!$B30,'MP H'!$AF$5:$AF$72)+SUMIF('PO F'!$D$5:$D$72,CLUBS!$B30,'PO F'!$AF$5:$AF$72)+SUMIF('PO H'!$D$5:$D$72,CLUBS!$B30,'PO H'!$AF$5:$AF$72)+SUMIF('PU F'!$D$5:$D$72,CLUBS!$B30,'PU F'!$AF$5:$AF$72)+SUMIF('PU H'!$D$5:$D$72,CLUBS!$B30,'PU H'!$AF$5:$AF$72)+SUMIF('BE F'!$D$5:$D$72,CLUBS!$B30,'BE F'!$AF$5:$AF$72)+SUMIF('BE H'!$D$5:$D$72,CLUBS!$B30,'BE H'!$AF$5:$AF$72)+SUMIF('MI F'!$D$5:$D$72,CLUBS!$B30,'MI F'!$AF$5:$AF$72)+SUMIF('MI H'!$D$5:$D$72,CLUBS!$B30,'MI H'!$AF$5:$AF$72)+SUMIF('CA F'!$D$5:$D$72,CLUBS!$B30,'CA F'!$AF$5:$AF$72)+SUMIF('CA H'!$D$5:$D$72,CLUBS!$B30,'CA H'!$AF$5:$AF$72)+SUMIF('JU F'!$D$5:$D$72,CLUBS!$B30,'JU F'!$AF$5:$AF$72)+SUMIF('JU H'!$D$5:$D$72,CLUBS!$B30,'JU H'!$AF$5:$AF$72)</f>
        <v>0</v>
      </c>
      <c r="AE30" s="26">
        <f>COUNTIFS('MP F'!$D$5:$D$72,CLUBS!$B30,'MP F'!$AG$5:$AG$72,"&gt;0")+COUNTIFS('MP H'!$D$5:$D$72,CLUBS!$B30,'MP H'!$AG$5:$AG$72,"&gt;0")+COUNTIFS('PO F'!$D$5:$D$72,CLUBS!$B30,'PO F'!$AG$5:$AG$72,"&gt;0")+COUNTIFS('PO H'!$D$5:$D$72,CLUBS!$B30,'PO H'!$AG$5:$AG$72,"&gt;0")+COUNTIFS('PU F'!$D$5:$D$72,CLUBS!$B30,'PU F'!$AG$5:$AG$72,"&gt;0")+COUNTIFS('PU H'!$D$5:$D$72,CLUBS!$B30,'PU H'!$AG$5:$AG$72,"&gt;0")+COUNTIFS('BE F'!$D$5:$D$72,CLUBS!$B30,'BE F'!$AG$5:$AG$72,"&gt;0")+COUNTIFS('BE H'!$D$5:$D$72,CLUBS!$B30,'BE H'!$AG$5:$AG$72,"&gt;0")+COUNTIFS('MI F'!$D$5:$D$72,CLUBS!$B30,'MI F'!$AG$5:$AG$72,"&gt;0")+COUNTIFS('MI H'!$D$5:$D$72,CLUBS!$B30,'MI H'!$AG$5:$AG$72,"&gt;0")+COUNTIFS('CA F'!$D$5:$D$72,CLUBS!$B30,'CA F'!$AG$5:$AG$72,"&gt;0")+COUNTIFS('CA H'!$D$5:$D$72,CLUBS!$B30,'CA H'!$AG$5:$AG$72,"&gt;0")+COUNTIFS('JU F'!$D$5:$D$72,CLUBS!$B30,'JU F'!$AG$5:$AG$72,"&gt;0")+COUNTIFS('JU H'!$D$5:$D$72,CLUBS!$B30,'JU H'!$AG$5:$AG$72,"&gt;0")</f>
        <v>0</v>
      </c>
      <c r="AF30" s="26">
        <f>SUMIF('MP F'!$D$5:$D$72,CLUBS!$B30,'MP F'!$AH$5:$AH$72)+SUMIF('MP H'!$D$5:$D$72,CLUBS!$B30,'MP H'!$AH$5:$AH$72)+SUMIF('PO F'!$D$5:$D$72,CLUBS!$B30,'PO F'!$AH$5:$AH$72)+SUMIF('PO H'!$D$5:$D$72,CLUBS!$B30,'PO H'!$AH$5:$AH$72)+SUMIF('PU F'!$D$5:$D$72,CLUBS!$B30,'PU F'!$AH$5:$AH$72)+SUMIF('PU H'!$D$5:$D$72,CLUBS!$B30,'PU H'!$AH$5:$AH$72)+SUMIF('BE F'!$D$5:$D$72,CLUBS!$B30,'BE F'!$AH$5:$AH$72)+SUMIF('BE H'!$D$5:$D$72,CLUBS!$B30,'BE H'!$AH$5:$AH$72)+SUMIF('MI F'!$D$5:$D$72,CLUBS!$B30,'MI F'!$AH$5:$AH$72)+SUMIF('MI H'!$D$5:$D$72,CLUBS!$B30,'MI H'!$AH$5:$AH$72)+SUMIF('CA F'!$D$5:$D$72,CLUBS!$B30,'CA F'!$AH$5:$AH$72)+SUMIF('CA H'!$D$5:$D$72,CLUBS!$B30,'CA H'!$AH$5:$AH$72)+SUMIF('JU F'!$D$5:$D$72,CLUBS!$B30,'JU F'!$AH$5:$AH$72)+SUMIF('JU H'!$D$5:$D$72,CLUBS!$B30,'JU H'!$AH$5:$AH$72)</f>
        <v>0</v>
      </c>
      <c r="AG30" s="16">
        <f t="shared" si="1"/>
        <v>0</v>
      </c>
      <c r="AH30" s="28">
        <f t="shared" si="2"/>
        <v>0</v>
      </c>
      <c r="AI30" s="29">
        <f t="shared" si="3"/>
        <v>0</v>
      </c>
      <c r="AJ30" s="14">
        <f>COUNTIF('Licenciés Jeunes 2023'!F:F,CLUBS!B30)</f>
        <v>0</v>
      </c>
      <c r="AK30" s="27">
        <f t="shared" si="4"/>
        <v>0</v>
      </c>
    </row>
    <row r="31" spans="1:37" ht="13.5">
      <c r="A31" s="34">
        <f t="shared" si="0"/>
        <v>16</v>
      </c>
      <c r="B31" s="62" t="s">
        <v>60</v>
      </c>
      <c r="C31" s="14">
        <f>COUNTIFS('MP F'!$D$5:$D$72,CLUBS!$B31,'MP F'!$E$5:$E$72,"&gt;0")+COUNTIFS('MP H'!$D$5:$D$72,CLUBS!$B31,'MP H'!$E$5:$E$72,"&gt;0")+COUNTIFS('PO F'!$D$5:$D$72,CLUBS!$B31,'PO F'!$E$5:$E$72,"&gt;0")+COUNTIFS('PO H'!$D$5:$D$72,CLUBS!$B31,'PO H'!$E$5:$E$72,"&gt;0")+COUNTIFS('PU F'!$D$5:$D$72,CLUBS!$B31,'PU F'!$E$5:$E$72,"&gt;0")+COUNTIFS('PU H'!$D$5:$D$72,CLUBS!$B31,'PU H'!$E$5:$E$72,"&gt;0")+COUNTIFS('BE F'!$D$5:$D$72,CLUBS!$B31,'BE F'!$E$5:$E$72,"&gt;0")+COUNTIFS('BE H'!$D$5:$D$72,CLUBS!$B31,'BE H'!$E$5:$E$72,"&gt;0")+COUNTIFS('MI F'!$D$5:$D$72,CLUBS!$B31,'MI F'!$E$5:$E$72,"&gt;0")+COUNTIFS('MI H'!$D$5:$D$72,CLUBS!$B31,'MI H'!$E$5:$E$72,"&gt;0")+COUNTIFS('CA F'!$D$5:$D$72,CLUBS!$B31,'CA F'!$E$5:$E$72,"&gt;0")+COUNTIFS('CA H'!$D$5:$D$72,CLUBS!$B31,'CA H'!$E$5:$E$72,"&gt;0")+COUNTIFS('JU F'!$D$5:$D$72,CLUBS!$B31,'JU F'!$E$5:$E$72,"&gt;0")+COUNTIFS('JU H'!$D$5:$D$72,CLUBS!$B31,'JU H'!$E$5:$E$72,"&gt;0")</f>
        <v>0</v>
      </c>
      <c r="D31" s="27">
        <f>SUMIF('MP F'!$D$5:$D$72,CLUBS!$B31,'MP F'!$F$5:$F$72)+SUMIF('MP H'!$D$5:$D$72,CLUBS!$B31,'MP H'!$F$5:$F$72)+SUMIF('PO F'!$D$5:$D$72,CLUBS!$B31,'PO F'!$F$5:$F$72)+SUMIF('PO H'!$D$5:$D$72,CLUBS!$B31,'PO H'!$F$5:$F$72)+SUMIF('PU F'!$D$5:$D$72,CLUBS!$B31,'PU F'!$F$5:$F$72)+SUMIF('PU H'!$D$5:$D$72,CLUBS!$B31,'PU H'!$F$5:$F$72)+SUMIF('BE F'!$D$5:$D$72,CLUBS!$B31,'BE F'!$F$5:$F$72)+SUMIF('BE H'!$D$5:$D$72,CLUBS!$B31,'BE H'!$F$5:$F$72)+SUMIF('MI F'!$D$5:$D$72,CLUBS!$B31,'MI F'!$F$5:$F$72)+SUMIF('MI H'!$D$5:$D$72,CLUBS!$B31,'MI H'!$F$5:$F$72)+SUMIF('CA F'!$D$5:$D$72,CLUBS!$B31,'CA F'!$F$5:$F$72)+SUMIF('CA H'!$D$5:$D$72,CLUBS!$B31,'CA H'!$F$5:$F$72)+SUMIF('JU F'!$D$5:$D$72,CLUBS!$B31,'JU F'!$F$5:$F$72)+SUMIF('JU H'!$D$5:$D$72,CLUBS!$B31,'JU H'!$F$5:$F$72)</f>
        <v>0</v>
      </c>
      <c r="E31" s="38">
        <f>COUNTIFS('MP F'!$D$5:$D$72,CLUBS!$B31,'MP F'!$G$5:$G$72,"&gt;0")+COUNTIFS('MP H'!$D$5:$D$72,CLUBS!$B31,'MP H'!$G$5:$G$72,"&gt;0")+COUNTIFS('PO F'!$D$5:$D$72,CLUBS!$B31,'PO F'!$G$5:$G$72,"&gt;0")+COUNTIFS('PO H'!$D$5:$D$72,CLUBS!$B31,'PO H'!$G$5:$G$72,"&gt;0")+COUNTIFS('PU F'!$D$5:$D$72,CLUBS!$B31,'PU F'!$G$5:$G$72,"&gt;0")+COUNTIFS('PU H'!$D$5:$D$72,CLUBS!$B31,'PU H'!$G$5:$G$72,"&gt;0")+COUNTIFS('BE F'!$D$5:$D$72,CLUBS!$B31,'BE F'!$G$5:$G$72,"&gt;0")+COUNTIFS('BE H'!$D$5:$D$72,CLUBS!$B31,'BE H'!$G$5:$G$72,"&gt;0")+COUNTIFS('MI F'!$D$5:$D$72,CLUBS!$B31,'MI F'!$G$5:$G$72,"&gt;0")+COUNTIFS('MI H'!$D$5:$D$72,CLUBS!$B31,'MI H'!$G$5:$G$72,"&gt;0")+COUNTIFS('CA F'!$D$5:$D$72,CLUBS!$B31,'CA F'!$G$5:$G$72,"&gt;0")+COUNTIFS('CA H'!$D$5:$D$72,CLUBS!$B31,'CA H'!$G$5:$G$72,"&gt;0")+COUNTIFS('JU F'!$D$5:$D$72,CLUBS!$B31,'JU F'!$G$5:$G$72,"&gt;0")+COUNTIFS('JU H'!$D$5:$D$72,CLUBS!$B31,'JU H'!$G$5:$G$72,"&gt;0")</f>
        <v>0</v>
      </c>
      <c r="F31" s="58">
        <f>SUMIF('MP F'!$D$5:$D$72,CLUBS!$B31,'MP F'!$H$5:$H$72)+SUMIF('MP H'!$D$5:$D$72,CLUBS!$B31,'MP H'!$H$5:$H$72)+SUMIF('PO F'!$D$5:$D$72,CLUBS!$B31,'PO F'!$H$5:$H$72)+SUMIF('PO H'!$D$5:$D$72,CLUBS!$B31,'PO H'!$H$5:$H$72)+SUMIF('PU F'!$D$5:$D$72,CLUBS!$B31,'PU F'!$H$5:$H$72)+SUMIF('PU H'!$D$5:$D$72,CLUBS!$B31,'PU H'!$H$5:$H$72)+SUMIF('BE F'!$D$5:$D$72,CLUBS!$B31,'BE F'!$H$5:$H$72)+SUMIF('BE H'!$D$5:$D$72,CLUBS!$B31,'BE H'!$H$5:$H$72)+SUMIF('MI F'!$D$5:$D$72,CLUBS!$B31,'MI F'!$H$5:$H$72)+SUMIF('MI H'!$D$5:$D$72,CLUBS!$B31,'MI H'!$H$5:$H$72)+SUMIF('CA F'!$D$5:$D$72,CLUBS!$B31,'CA F'!$H$5:$H$72)+SUMIF('CA H'!$D$5:$D$72,CLUBS!$B31,'CA H'!$H$5:$H$72)+SUMIF('JU F'!$D$5:$D$72,CLUBS!$B31,'JU F'!$H$5:$H$72)+SUMIF('JU H'!$D$5:$D$72,CLUBS!$B31,'JU H'!$H$5:$H$72)</f>
        <v>0</v>
      </c>
      <c r="G31" s="14">
        <f>COUNTIFS('MP F'!$D$5:$D$72,CLUBS!$B31,'MP F'!$I$5:$I$72,"&gt;0")+COUNTIFS('MP H'!$D$5:$D$72,CLUBS!$B31,'MP H'!$I$5:$I$72,"&gt;0")+COUNTIFS('PO F'!$D$5:$D$72,CLUBS!$B31,'PO F'!$I$5:$I$72,"&gt;0")+COUNTIFS('PO H'!$D$5:$D$72,CLUBS!$B31,'PO H'!$I$5:$I$72,"&gt;0")+COUNTIFS('PU F'!$D$5:$D$72,CLUBS!$B31,'PU F'!$I$5:$I$72,"&gt;0")+COUNTIFS('PU H'!$D$5:$D$72,CLUBS!$B31,'PU H'!$I$5:$I$72,"&gt;0")+COUNTIFS('BE F'!$D$5:$D$72,CLUBS!$B31,'BE F'!$I$5:$I$72,"&gt;0")+COUNTIFS('BE H'!$D$5:$D$72,CLUBS!$B31,'BE H'!$I$5:$I$72,"&gt;0")+COUNTIFS('MI F'!$D$5:$D$72,CLUBS!$B31,'MI F'!$I$5:$I$72,"&gt;0")+COUNTIFS('MI H'!$D$5:$D$72,CLUBS!$B31,'MI H'!$I$5:$I$72,"&gt;0")+COUNTIFS('CA F'!$D$5:$D$72,CLUBS!$B31,'CA F'!$I$5:$I$72,"&gt;0")+COUNTIFS('CA H'!$D$5:$D$72,CLUBS!$B31,'CA H'!$I$5:$I$72,"&gt;0")+COUNTIFS('JU F'!$D$5:$D$72,CLUBS!$B31,'JU F'!$I$5:$I$72,"&gt;0")+COUNTIFS('JU H'!$D$5:$D$72,CLUBS!$B31,'JU H'!$I$5:$I$72,"&gt;0")</f>
        <v>0</v>
      </c>
      <c r="H31" s="26">
        <f>SUMIF('MP F'!$D$5:$D$72,CLUBS!$B31,'MP F'!$J$5:$J$72)+SUMIF('MP H'!$D$5:$D$72,CLUBS!$B31,'MP H'!$J$5:$J$72)+SUMIF('PO F'!$D$5:$D$72,CLUBS!$B31,'PO F'!$J$5:$J$72)+SUMIF('PO H'!$D$5:$D$72,CLUBS!$B31,'PO H'!$J$5:$J$72)+SUMIF('PU F'!$D$5:$D$72,CLUBS!$B31,'PU F'!$J$5:$J$72)+SUMIF('PU H'!$D$5:$D$72,CLUBS!$B31,'PU H'!$J$5:$J$72)+SUMIF('BE F'!$D$5:$D$72,CLUBS!$B31,'BE F'!$J$5:$J$72)+SUMIF('BE H'!$D$5:$D$72,CLUBS!$B31,'BE H'!$J$5:$J$72)+SUMIF('MI F'!$D$5:$D$72,CLUBS!$B31,'MI F'!$J$5:$J$72)+SUMIF('MI H'!$D$5:$D$72,CLUBS!$B31,'MI H'!$J$5:$J$72)+SUMIF('CA F'!$D$5:$D$72,CLUBS!$B31,'CA F'!$J$5:$J$72)+SUMIF('CA H'!$D$5:$D$72,CLUBS!$B31,'CA H'!$J$5:$J$72)+SUMIF('JU F'!$D$5:$D$72,CLUBS!$B31,'JU F'!$J$5:$J$72)+SUMIF('JU H'!$D$5:$D$72,CLUBS!$B31,'JU H'!$J$5:$J$72)</f>
        <v>0</v>
      </c>
      <c r="I31" s="38">
        <f>COUNTIFS('MP F'!$D$5:$D$72,CLUBS!$B31,'MP F'!$K$5:$K$72,"&gt;0")+COUNTIFS('MP H'!$D$5:$D$72,CLUBS!$B31,'MP H'!$K$5:$K$72,"&gt;0")+COUNTIFS('PO F'!$D$5:$D$72,CLUBS!$B31,'PO F'!$K$5:$K$72,"&gt;0")+COUNTIFS('PO H'!$D$5:$D$72,CLUBS!$B31,'PO H'!$K$5:$K$72,"&gt;0")+COUNTIFS('PU F'!$D$5:$D$72,CLUBS!$B31,'PU F'!$K$5:$K$72,"&gt;0")+COUNTIFS('PU H'!$D$5:$D$72,CLUBS!$B31,'PU H'!$K$5:$K$72,"&gt;0")+COUNTIFS('BE F'!$D$5:$D$72,CLUBS!$B31,'BE F'!$K$5:$K$72,"&gt;0")+COUNTIFS('BE H'!$D$5:$D$72,CLUBS!$B31,'BE H'!$K$5:$K$72,"&gt;0")+COUNTIFS('MI F'!$D$5:$D$72,CLUBS!$B31,'MI F'!$K$5:$K$72,"&gt;0")+COUNTIFS('MI H'!$D$5:$D$72,CLUBS!$B31,'MI H'!$K$5:$K$72,"&gt;0")+COUNTIFS('CA F'!$D$5:$D$72,CLUBS!$B31,'CA F'!$K$5:$K$72,"&gt;0")+COUNTIFS('CA H'!$D$5:$D$72,CLUBS!$B31,'CA H'!$K$5:$K$72,"&gt;0")+COUNTIFS('JU F'!$D$5:$D$72,CLUBS!$B31,'JU F'!$K$5:$K$72,"&gt;0")+COUNTIFS('JU H'!$D$5:$D$72,CLUBS!$B31,'JU H'!$K$5:$K$72,"&gt;0")</f>
        <v>0</v>
      </c>
      <c r="J31" s="38">
        <f>SUMIF('MP F'!$D$5:$D$72,CLUBS!$B31,'MP F'!$L$5:$L$72)+SUMIF('MP H'!$D$5:$D$72,CLUBS!$B31,'MP H'!$L$5:$L$72)+SUMIF('PO F'!$D$5:$D$72,CLUBS!$B31,'PO F'!$L$5:$L$72)+SUMIF('PO H'!$D$5:$D$72,CLUBS!$B31,'PO H'!$L$5:$L$72)+SUMIF('PU F'!$D$5:$D$72,CLUBS!$B31,'PU F'!$L$5:$L$72)+SUMIF('PU H'!$D$5:$D$72,CLUBS!$B31,'PU H'!$L$5:$L$72)+SUMIF('BE F'!$D$5:$D$72,CLUBS!$B31,'BE F'!$L$5:$L$72)+SUMIF('BE H'!$D$5:$D$72,CLUBS!$B31,'BE H'!$L$5:$L$72)+SUMIF('MI F'!$D$5:$D$72,CLUBS!$B31,'MI F'!$L$5:$L$72)+SUMIF('MI H'!$D$5:$D$72,CLUBS!$B31,'MI H'!$L$5:$L$72)+SUMIF('CA F'!$D$5:$D$72,CLUBS!$B31,'CA F'!$L$5:$L$72)+SUMIF('CA H'!$D$5:$D$72,CLUBS!$B31,'CA H'!$L$5:$L$72)+SUMIF('JU F'!$D$5:$D$72,CLUBS!$B31,'JU F'!$L$5:$L$72)+SUMIF('JU H'!$D$5:$D$72,CLUBS!$B31,'JU H'!$L$5:$L$72)</f>
        <v>0</v>
      </c>
      <c r="K31" s="26">
        <f>COUNTIFS('MP F'!$D$5:$D$72,CLUBS!$B31,'MP F'!$M$5:$M$72,"&gt;0")+COUNTIFS('MP H'!$D$5:$D$72,CLUBS!$B31,'MP H'!$M$5:$M$72,"&gt;0")+COUNTIFS('PO F'!$D$5:$D$72,CLUBS!$B31,'PO F'!$M$5:$M$72,"&gt;0")+COUNTIFS('PO H'!$D$5:$D$72,CLUBS!$B31,'PO H'!$M$5:$M$72,"&gt;0")+COUNTIFS('PU F'!$D$5:$D$72,CLUBS!$B31,'PU F'!$M$5:$M$72,"&gt;0")+COUNTIFS('PU H'!$D$5:$D$72,CLUBS!$B31,'PU H'!$M$5:$M$72,"&gt;0")+COUNTIFS('BE F'!$D$5:$D$72,CLUBS!$B31,'BE F'!$M$5:$M$72,"&gt;0")+COUNTIFS('BE H'!$D$5:$D$72,CLUBS!$B31,'BE H'!$M$5:$M$72,"&gt;0")+COUNTIFS('MI F'!$D$5:$D$72,CLUBS!$B31,'MI F'!$M$5:$M$72,"&gt;0")+COUNTIFS('MI H'!$D$5:$D$72,CLUBS!$B31,'MI H'!$M$5:$M$72,"&gt;0")+COUNTIFS('CA F'!$D$5:$D$72,CLUBS!$B31,'CA F'!$M$5:$M$72,"&gt;0")+COUNTIFS('CA H'!$D$5:$D$72,CLUBS!$B31,'CA H'!$M$5:$M$72,"&gt;0")+COUNTIFS('JU F'!$D$5:$D$72,CLUBS!$B31,'JU F'!$M$5:$M$72,"&gt;0")+COUNTIFS('JU H'!$D$5:$D$72,CLUBS!$B31,'JU H'!$M$5:$M$72,"&gt;0")</f>
        <v>0</v>
      </c>
      <c r="L31" s="26">
        <f>SUMIF('MP F'!$D$5:$D$72,CLUBS!$B31,'MP F'!$N$5:$N$72)+SUMIF('MP H'!$D$5:$D$72,CLUBS!$B31,'MP H'!$N$5:$N$72)+SUMIF('PO F'!$D$5:$D$72,CLUBS!$B31,'PO F'!$N$5:$N$72)+SUMIF('PO H'!$D$5:$D$72,CLUBS!$B31,'PO H'!$N$5:$N$72)+SUMIF('PU F'!$D$5:$D$72,CLUBS!$B31,'PU F'!$N$5:$N$72)+SUMIF('PU H'!$D$5:$D$72,CLUBS!$B31,'PU H'!$N$5:$N$72)+SUMIF('BE F'!$D$5:$D$72,CLUBS!$B31,'BE F'!$N$5:$N$72)+SUMIF('BE H'!$D$5:$D$72,CLUBS!$B31,'BE H'!$N$5:$N$72)+SUMIF('MI F'!$D$5:$D$72,CLUBS!$B31,'MI F'!$N$5:$N$72)+SUMIF('MI H'!$D$5:$D$72,CLUBS!$B31,'MI H'!$N$5:$N$72)+SUMIF('CA F'!$D$5:$D$72,CLUBS!$B31,'CA F'!$N$5:$N$72)+SUMIF('CA H'!$D$5:$D$72,CLUBS!$B31,'CA H'!$N$5:$N$72)+SUMIF('JU F'!$D$5:$D$72,CLUBS!$B31,'JU F'!$N$5:$N$72)+SUMIF('JU H'!$D$5:$D$72,CLUBS!$B31,'JU H'!$N$5:$N$72)</f>
        <v>0</v>
      </c>
      <c r="M31" s="26">
        <f>COUNTIFS('MP F'!$D$5:$D$72,CLUBS!$B31,'MP F'!$O$5:$O$72,"&gt;0")+COUNTIFS('MP H'!$D$5:$D$72,CLUBS!$B31,'MP H'!$O$5:$O$72,"&gt;0")+COUNTIFS('PO F'!$D$5:$D$72,CLUBS!$B31,'PO F'!$O$5:$O$72,"&gt;0")+COUNTIFS('PO H'!$D$5:$D$72,CLUBS!$B31,'PO H'!$O$5:$O$72,"&gt;0")+COUNTIFS('PU F'!$D$5:$D$72,CLUBS!$B31,'PU F'!$O$5:$O$72,"&gt;0")+COUNTIFS('PU H'!$D$5:$D$72,CLUBS!$B31,'PU H'!$O$5:$O$72,"&gt;0")+COUNTIFS('BE F'!$D$5:$D$72,CLUBS!$B31,'BE F'!$O$5:$O$72,"&gt;0")+COUNTIFS('BE H'!$D$5:$D$72,CLUBS!$B31,'BE H'!$O$5:$O$72,"&gt;0")+COUNTIFS('MI F'!$D$5:$D$72,CLUBS!$B31,'MI F'!$O$5:$O$72,"&gt;0")+COUNTIFS('MI H'!$D$5:$D$72,CLUBS!$B31,'MI H'!$O$5:$O$72,"&gt;0")+COUNTIFS('CA F'!$D$5:$D$72,CLUBS!$B31,'CA F'!$O$5:$O$72,"&gt;0")+COUNTIFS('CA H'!$D$5:$D$72,CLUBS!$B31,'CA H'!$O$5:$O$72,"&gt;0")+COUNTIFS('JU F'!$D$5:$D$72,CLUBS!$B31,'JU F'!$O$5:$O$72,"&gt;0")+COUNTIFS('JU H'!$D$5:$D$72,CLUBS!$B31,'JU H'!$O$5:$O$72,"&gt;0")</f>
        <v>0</v>
      </c>
      <c r="N31" s="26">
        <f>SUMIF('MP F'!$D$5:$D$72,CLUBS!$B31,'MP F'!$P$5:$P$72)+SUMIF('MP H'!$D$5:$D$72,CLUBS!$B31,'MP H'!$P$5:$P$72)+SUMIF('PO F'!$D$5:$D$72,CLUBS!$B31,'PO F'!$P$5:$P$72)+SUMIF('PO H'!$D$5:$D$72,CLUBS!$B31,'PO H'!$P$5:$P$72)+SUMIF('PU F'!$D$5:$D$72,CLUBS!$B31,'PU F'!$P$5:$P$72)+SUMIF('PU H'!$D$5:$D$72,CLUBS!$B31,'PU H'!$P$5:$P$72)+SUMIF('BE F'!$D$5:$D$72,CLUBS!$B31,'BE F'!$P$5:$P$72)+SUMIF('BE H'!$D$5:$D$72,CLUBS!$B31,'BE H'!$P$5:$P$72)+SUMIF('MI F'!$D$5:$D$72,CLUBS!$B31,'MI F'!$P$5:$P$72)+SUMIF('MI H'!$D$5:$D$72,CLUBS!$B31,'MI H'!$P$5:$P$72)+SUMIF('CA F'!$D$5:$D$72,CLUBS!$B31,'CA F'!$P$5:$P$72)+SUMIF('CA H'!$D$5:$D$72,CLUBS!$B31,'CA H'!$P$5:$P$72)+SUMIF('JU F'!$D$5:$D$72,CLUBS!$B31,'JU F'!$P$5:$P$72)+SUMIF('JU H'!$D$5:$D$72,CLUBS!$B31,'JU H'!$P$5:$P$72)</f>
        <v>0</v>
      </c>
      <c r="O31" s="26">
        <f>COUNTIFS('MP F'!$D$5:$D$72,CLUBS!$B31,'MP F'!$Q$5:$Q$72,"&gt;0")+COUNTIFS('MP H'!$D$5:$D$72,CLUBS!$B31,'MP H'!$Q$5:$Q$72,"&gt;0")+COUNTIFS('PO F'!$D$5:$D$72,CLUBS!$B31,'PO F'!$Q$5:$Q$72,"&gt;0")+COUNTIFS('PO H'!$D$5:$D$72,CLUBS!$B31,'PO H'!$Q$5:$Q$72,"&gt;0")+COUNTIFS('PU F'!$D$5:$D$72,CLUBS!$B31,'PU F'!$Q$5:$Q$72,"&gt;0")+COUNTIFS('PU H'!$D$5:$D$72,CLUBS!$B31,'PU H'!$Q$5:$Q$72,"&gt;0")+COUNTIFS('BE F'!$D$5:$D$72,CLUBS!$B31,'BE F'!$Q$5:$Q$72,"&gt;0")+COUNTIFS('BE H'!$D$5:$D$72,CLUBS!$B31,'BE H'!$Q$5:$Q$72,"&gt;0")+COUNTIFS('MI F'!$D$5:$D$72,CLUBS!$B31,'MI F'!$Q$5:$Q$72,"&gt;0")+COUNTIFS('MI H'!$D$5:$D$72,CLUBS!$B31,'MI H'!$Q$5:$Q$72,"&gt;0")+COUNTIFS('CA F'!$D$5:$D$72,CLUBS!$B31,'CA F'!$Q$5:$Q$72,"&gt;0")+COUNTIFS('CA H'!$D$5:$D$72,CLUBS!$B31,'CA H'!$Q$5:$Q$72,"&gt;0")+COUNTIFS('JU F'!$D$5:$D$72,CLUBS!$B31,'JU F'!$Q$5:$Q$72,"&gt;0")+COUNTIFS('JU H'!$D$5:$D$72,CLUBS!$B31,'JU H'!$Q$5:$Q$72,"&gt;0")</f>
        <v>0</v>
      </c>
      <c r="P31" s="26">
        <f>SUMIF('MP F'!$D$5:$D$72,CLUBS!$B31,'MP F'!$R$5:$R$72)+SUMIF('MP H'!$D$5:$D$72,CLUBS!$B31,'MP H'!$R$5:$R$72)+SUMIF('PO F'!$D$5:$D$72,CLUBS!$B31,'PO F'!$R$5:$R$72)+SUMIF('PO H'!$D$5:$D$72,CLUBS!$B31,'PO H'!$R$5:$R$72)+SUMIF('PU F'!$D$5:$D$72,CLUBS!$B31,'PU F'!$R$5:$R$72)+SUMIF('PU H'!$D$5:$D$72,CLUBS!$B31,'PU H'!$R$5:$R$72)+SUMIF('BE F'!$D$5:$D$72,CLUBS!$B31,'BE F'!$R$5:$R$72)+SUMIF('BE H'!$D$5:$D$72,CLUBS!$B31,'BE H'!$R$5:$R$72)+SUMIF('MI F'!$D$5:$D$72,CLUBS!$B31,'MI F'!$R$5:$R$72)+SUMIF('MI H'!$D$5:$D$72,CLUBS!$B31,'MI H'!$R$5:$R$72)+SUMIF('CA F'!$D$5:$D$72,CLUBS!$B31,'CA F'!$R$5:$R$72)+SUMIF('CA H'!$D$5:$D$72,CLUBS!$B31,'CA H'!$R$5:$R$72)+SUMIF('JU F'!$D$5:$D$72,CLUBS!$B31,'JU F'!$R$5:$R$72)+SUMIF('JU H'!$D$5:$D$72,CLUBS!$B31,'JU H'!$R$5:$R$72)</f>
        <v>0</v>
      </c>
      <c r="Q31" s="26">
        <f>COUNTIFS('MP F'!$D$5:$D$72,CLUBS!$B31,'MP F'!$S$5:$S$72,"&gt;0")+COUNTIFS('MP H'!$D$5:$D$72,CLUBS!$B31,'MP H'!$S$5:$S$72,"&gt;0")+COUNTIFS('PO F'!$D$5:$D$72,CLUBS!$B31,'PO F'!$S$5:$S$72,"&gt;0")+COUNTIFS('PO H'!$D$5:$D$72,CLUBS!$B31,'PO H'!$S$5:$S$72,"&gt;0")+COUNTIFS('PU F'!$D$5:$D$72,CLUBS!$B31,'PU F'!$S$5:$S$72,"&gt;0")+COUNTIFS('PU H'!$D$5:$D$72,CLUBS!$B31,'PU H'!$S$5:$S$72,"&gt;0")+COUNTIFS('BE F'!$D$5:$D$72,CLUBS!$B31,'BE F'!$S$5:$S$72,"&gt;0")+COUNTIFS('BE H'!$D$5:$D$72,CLUBS!$B31,'BE H'!$S$5:$S$72,"&gt;0")+COUNTIFS('MI F'!$D$5:$D$72,CLUBS!$B31,'MI F'!$S$5:$S$72,"&gt;0")+COUNTIFS('MI H'!$D$5:$D$72,CLUBS!$B31,'MI H'!$S$5:$S$72,"&gt;0")+COUNTIFS('CA F'!$D$5:$D$72,CLUBS!$B31,'CA F'!$S$5:$S$72,"&gt;0")+COUNTIFS('CA H'!$D$5:$D$72,CLUBS!$B31,'CA H'!$S$5:$S$72,"&gt;0")+COUNTIFS('JU F'!$D$5:$D$72,CLUBS!$B31,'JU F'!$S$5:$S$72,"&gt;0")+COUNTIFS('JU H'!$D$5:$D$72,CLUBS!$B31,'JU H'!$S$5:$S$72,"&gt;0")</f>
        <v>0</v>
      </c>
      <c r="R31" s="26">
        <f>SUMIF('MP F'!$D$5:$D$72,CLUBS!$B31,'MP F'!$T$5:$T$72)+SUMIF('MP H'!$D$5:$D$72,CLUBS!$B31,'MP H'!$T$5:$T$72)+SUMIF('PO F'!$D$5:$D$72,CLUBS!$B31,'PO F'!$T$5:$T$72)+SUMIF('PO H'!$D$5:$D$72,CLUBS!$B31,'PO H'!$T$5:$T$72)+SUMIF('PU F'!$D$5:$D$72,CLUBS!$B31,'PU F'!$T$5:$T$72)+SUMIF('PU H'!$D$5:$D$72,CLUBS!$B31,'PU H'!$T$5:$T$72)+SUMIF('BE F'!$D$5:$D$72,CLUBS!$B31,'BE F'!$T$5:$T$72)+SUMIF('BE H'!$D$5:$D$72,CLUBS!$B31,'BE H'!$T$5:$T$72)+SUMIF('MI F'!$D$5:$D$72,CLUBS!$B31,'MI F'!$T$5:$T$72)+SUMIF('MI H'!$D$5:$D$72,CLUBS!$B31,'MI H'!$T$5:$T$72)+SUMIF('CA F'!$D$5:$D$72,CLUBS!$B31,'CA F'!$T$5:$T$72)+SUMIF('CA H'!$D$5:$D$72,CLUBS!$B31,'CA H'!$T$5:$T$72)+SUMIF('JU F'!$D$5:$D$72,CLUBS!$B31,'JU F'!$T$5:$T$72)+SUMIF('JU H'!$D$5:$D$72,CLUBS!$B31,'JU H'!$T$5:$T$72)</f>
        <v>0</v>
      </c>
      <c r="S31" s="26">
        <f>COUNTIFS('MP F'!$D$5:$D$72,CLUBS!$B31,'MP F'!$U$5:$U$72,"&gt;0")+COUNTIFS('MP H'!$D$5:$D$72,CLUBS!$B31,'MP H'!$U$5:$U$72,"&gt;0")+COUNTIFS('PO F'!$D$5:$D$72,CLUBS!$B31,'PO F'!$U$5:$U$72,"&gt;0")+COUNTIFS('PO H'!$D$5:$D$72,CLUBS!$B31,'PO H'!$U$5:$U$72,"&gt;0")+COUNTIFS('PU F'!$D$5:$D$72,CLUBS!$B31,'PU F'!$U$5:$U$72,"&gt;0")+COUNTIFS('PU H'!$D$5:$D$72,CLUBS!$B31,'PU H'!$U$5:$U$72,"&gt;0")+COUNTIFS('BE F'!$D$5:$D$72,CLUBS!$B31,'BE F'!$U$5:$U$72,"&gt;0")+COUNTIFS('BE H'!$D$5:$D$72,CLUBS!$B31,'BE H'!$U$5:$U$72,"&gt;0")+COUNTIFS('MI F'!$D$5:$D$72,CLUBS!$B31,'MI F'!$U$5:$U$72,"&gt;0")+COUNTIFS('MI H'!$D$5:$D$72,CLUBS!$B31,'MI H'!$U$5:$U$72,"&gt;0")+COUNTIFS('CA F'!$D$5:$D$72,CLUBS!$B31,'CA F'!$U$5:$U$72,"&gt;0")+COUNTIFS('CA H'!$D$5:$D$72,CLUBS!$B31,'CA H'!$U$5:$U$72,"&gt;0")+COUNTIFS('JU F'!$D$5:$D$72,CLUBS!$B31,'JU F'!$U$5:$U$72,"&gt;0")+COUNTIFS('JU H'!$D$5:$D$72,CLUBS!$B31,'JU H'!$U$5:$U$72,"&gt;0")</f>
        <v>0</v>
      </c>
      <c r="T31" s="26">
        <f>SUMIF('MP F'!$D$5:$D$72,CLUBS!$B31,'MP F'!$V$5:$V$72)+SUMIF('MP H'!$D$5:$D$72,CLUBS!$B31,'MP H'!$V$5:$V$72)+SUMIF('PO F'!$D$5:$D$72,CLUBS!$B31,'PO F'!$V$5:$V$72)+SUMIF('PO H'!$D$5:$D$72,CLUBS!$B31,'PO H'!$V$5:$V$72)+SUMIF('PU F'!$D$5:$D$72,CLUBS!$B31,'PU F'!$V$5:$V$72)+SUMIF('PU H'!$D$5:$D$72,CLUBS!$B31,'PU H'!$V$5:$V$72)+SUMIF('BE F'!$D$5:$D$72,CLUBS!$B31,'BE F'!$V$5:$V$72)+SUMIF('BE H'!$D$5:$D$72,CLUBS!$B31,'BE H'!$V$5:$V$72)+SUMIF('MI F'!$D$5:$D$72,CLUBS!$B31,'MI F'!$V$5:$V$72)+SUMIF('MI H'!$D$5:$D$72,CLUBS!$B31,'MI H'!$V$5:$V$72)+SUMIF('CA F'!$D$5:$D$72,CLUBS!$B31,'CA F'!$V$5:$V$72)+SUMIF('CA H'!$D$5:$D$72,CLUBS!$B31,'CA H'!$V$5:$V$72)+SUMIF('JU F'!$D$5:$D$72,CLUBS!$B31,'JU F'!$V$5:$V$72)+SUMIF('JU H'!$D$5:$D$72,CLUBS!$B31,'JU H'!$V$5:$V$72)</f>
        <v>0</v>
      </c>
      <c r="U31" s="26">
        <f>COUNTIFS('MP F'!$D$5:$D$72,CLUBS!$B31,'MP F'!$W$5:$W$72,"&gt;0")+COUNTIFS('MP H'!$D$5:$D$72,CLUBS!$B31,'MP H'!$W$5:$W$72,"&gt;0")+COUNTIFS('PO F'!$D$5:$D$72,CLUBS!$B31,'PO F'!$W$5:$W$72,"&gt;0")+COUNTIFS('PO H'!$D$5:$D$72,CLUBS!$B31,'PO H'!$W$5:$W$72,"&gt;0")+COUNTIFS('PU F'!$D$5:$D$72,CLUBS!$B31,'PU F'!$W$5:$W$72,"&gt;0")+COUNTIFS('PU H'!$D$5:$D$72,CLUBS!$B31,'PU H'!$W$5:$W$72,"&gt;0")+COUNTIFS('BE F'!$D$5:$D$72,CLUBS!$B31,'BE F'!$W$5:$W$72,"&gt;0")+COUNTIFS('BE H'!$D$5:$D$72,CLUBS!$B31,'BE H'!$W$5:$W$72,"&gt;0")+COUNTIFS('MI F'!$D$5:$D$72,CLUBS!$B31,'MI F'!$W$5:$W$72,"&gt;0")+COUNTIFS('MI H'!$D$5:$D$72,CLUBS!$B31,'MI H'!$W$5:$W$72,"&gt;0")+COUNTIFS('CA F'!$D$5:$D$72,CLUBS!$B31,'CA F'!$W$5:$W$72,"&gt;0")+COUNTIFS('CA H'!$D$5:$D$72,CLUBS!$B31,'CA H'!$W$5:$W$72,"&gt;0")+COUNTIFS('JU F'!$D$5:$D$72,CLUBS!$B31,'JU F'!$W$5:$W$72,"&gt;0")+COUNTIFS('JU H'!$D$5:$D$72,CLUBS!$B31,'JU H'!$W$5:$W$72,"&gt;0")</f>
        <v>0</v>
      </c>
      <c r="V31" s="26">
        <f>SUMIF('MP F'!$D$5:$D$72,CLUBS!$B31,'MP F'!$X$5:$X$72)+SUMIF('MP H'!$D$5:$D$72,CLUBS!$B31,'MP H'!$X$5:$X$72)+SUMIF('PO F'!$D$5:$D$72,CLUBS!$B31,'PO F'!$X$5:$X$72)+SUMIF('PO H'!$D$5:$D$72,CLUBS!$B31,'PO H'!$X$5:$X$72)+SUMIF('PU F'!$D$5:$D$72,CLUBS!$B31,'PU F'!$X$5:$X$72)+SUMIF('PU H'!$D$5:$D$72,CLUBS!$B31,'PU H'!$X$5:$X$72)+SUMIF('BE F'!$D$5:$D$72,CLUBS!$B31,'BE F'!$X$5:$X$72)+SUMIF('BE H'!$D$5:$D$72,CLUBS!$B31,'BE H'!$X$5:$X$72)+SUMIF('MI F'!$D$5:$D$72,CLUBS!$B31,'MI F'!$X$5:$X$72)+SUMIF('MI H'!$D$5:$D$72,CLUBS!$B31,'MI H'!$X$5:$X$72)+SUMIF('CA F'!$D$5:$D$72,CLUBS!$B31,'CA F'!$X$5:$X$72)+SUMIF('CA H'!$D$5:$D$72,CLUBS!$B31,'CA H'!$X$5:$X$72)+SUMIF('JU F'!$D$5:$D$72,CLUBS!$B31,'JU F'!$X$5:$X$72)+SUMIF('JU H'!$D$5:$D$72,CLUBS!$B31,'JU H'!$X$5:$X$72)</f>
        <v>0</v>
      </c>
      <c r="W31" s="26">
        <f>COUNTIFS('MP F'!$D$5:$D$72,CLUBS!$B31,'MP F'!$Y$5:$Y$72,"&gt;0")+COUNTIFS('MP H'!$D$5:$D$72,CLUBS!$B31,'MP H'!$Y$5:$Y$72,"&gt;0")+COUNTIFS('PO F'!$D$5:$D$72,CLUBS!$B31,'PO F'!$Y$5:$Y$72,"&gt;0")+COUNTIFS('PO H'!$D$5:$D$72,CLUBS!$B31,'PO H'!$Y$5:$Y$72,"&gt;0")+COUNTIFS('PU F'!$D$5:$D$72,CLUBS!$B31,'PU F'!$Y$5:$Y$72,"&gt;0")+COUNTIFS('PU H'!$D$5:$D$72,CLUBS!$B31,'PU H'!$Y$5:$Y$72,"&gt;0")+COUNTIFS('BE F'!$D$5:$D$72,CLUBS!$B31,'BE F'!$Y$5:$Y$72,"&gt;0")+COUNTIFS('BE H'!$D$5:$D$72,CLUBS!$B31,'BE H'!$Y$5:$Y$72,"&gt;0")+COUNTIFS('MI F'!$D$5:$D$72,CLUBS!$B31,'MI F'!$Y$5:$Y$72,"&gt;0")+COUNTIFS('MI H'!$D$5:$D$72,CLUBS!$B31,'MI H'!$Y$5:$Y$72,"&gt;0")+COUNTIFS('CA F'!$D$5:$D$72,CLUBS!$B31,'CA F'!$Y$5:$Y$72,"&gt;0")+COUNTIFS('CA H'!$D$5:$D$72,CLUBS!$B31,'CA H'!$Y$5:$Y$72,"&gt;0")+COUNTIFS('JU F'!$D$5:$D$72,CLUBS!$B31,'JU F'!$Y$5:$Y$72,"&gt;0")+COUNTIFS('JU H'!$D$5:$D$72,CLUBS!$B31,'JU H'!$Y$5:$Y$72,"&gt;0")</f>
        <v>0</v>
      </c>
      <c r="X31" s="26">
        <f>SUMIF('MP F'!$D$5:$D$72,CLUBS!$B31,'MP F'!$Z$5:$Z$72)+SUMIF('MP H'!$D$5:$D$72,CLUBS!$B31,'MP H'!$Z$5:$Z$72)+SUMIF('PO F'!$D$5:$D$72,CLUBS!$B31,'PO F'!$Z$5:$Z$72)+SUMIF('PO H'!$D$5:$D$72,CLUBS!$B31,'PO H'!$Z$5:$Z$72)+SUMIF('PU F'!$D$5:$D$72,CLUBS!$B31,'PU F'!$Z$5:$Z$72)+SUMIF('PU H'!$D$5:$D$72,CLUBS!$B31,'PU H'!$Z$5:$Z$72)+SUMIF('BE F'!$D$5:$D$72,CLUBS!$B31,'BE F'!$Z$5:$Z$72)+SUMIF('BE H'!$D$5:$D$72,CLUBS!$B31,'BE H'!$Z$5:$Z$72)+SUMIF('MI F'!$D$5:$D$72,CLUBS!$B31,'MI F'!$Z$5:$Z$72)+SUMIF('MI H'!$D$5:$D$72,CLUBS!$B31,'MI H'!$Z$5:$Z$72)+SUMIF('CA F'!$D$5:$D$72,CLUBS!$B31,'CA F'!$Z$5:$Z$72)+SUMIF('CA H'!$D$5:$D$72,CLUBS!$B31,'CA H'!$Z$5:$Z$72)+SUMIF('JU F'!$D$5:$D$72,CLUBS!$B31,'JU F'!$Z$5:$Z$72)+SUMIF('JU H'!$D$5:$D$72,CLUBS!$B31,'JU H'!$Z$5:$Z$72)</f>
        <v>0</v>
      </c>
      <c r="Y31" s="26">
        <f>COUNTIFS('MP F'!$D$5:$D$72,CLUBS!$B31,'MP F'!$AA$5:$AA$72,"&gt;0")+COUNTIFS('MP H'!$D$5:$D$72,CLUBS!$B31,'MP H'!$AA$5:$AA$72,"&gt;0")+COUNTIFS('PO F'!$D$5:$D$72,CLUBS!$B31,'PO F'!$AA$5:$AA$72,"&gt;0")+COUNTIFS('PO H'!$D$5:$D$72,CLUBS!$B31,'PO H'!$AA$5:$AA$72,"&gt;0")+COUNTIFS('PU F'!$D$5:$D$72,CLUBS!$B31,'PU F'!$AA$5:$AA$72,"&gt;0")+COUNTIFS('PU H'!$D$5:$D$72,CLUBS!$B31,'PU H'!$AA$5:$AA$72,"&gt;0")+COUNTIFS('BE F'!$D$5:$D$72,CLUBS!$B31,'BE F'!$AA$5:$AA$72,"&gt;0")+COUNTIFS('BE H'!$D$5:$D$72,CLUBS!$B31,'BE H'!$AA$5:$AA$72,"&gt;0")+COUNTIFS('MI F'!$D$5:$D$72,CLUBS!$B31,'MI F'!$AA$5:$AA$72,"&gt;0")+COUNTIFS('MI H'!$D$5:$D$72,CLUBS!$B31,'MI H'!$AA$5:$AA$72,"&gt;0")+COUNTIFS('CA F'!$D$5:$D$72,CLUBS!$B31,'CA F'!$AA$5:$AA$72,"&gt;0")+COUNTIFS('CA H'!$D$5:$D$72,CLUBS!$B31,'CA H'!$AA$5:$AA$72,"&gt;0")+COUNTIFS('JU F'!$D$5:$D$72,CLUBS!$B31,'JU F'!$AA$5:$AA$72,"&gt;0")+COUNTIFS('JU H'!$D$5:$D$72,CLUBS!$B31,'JU H'!$AA$5:$AA$72,"&gt;0")</f>
        <v>0</v>
      </c>
      <c r="Z31" s="26">
        <f>SUMIF('MP F'!$D$5:$D$72,CLUBS!$B31,'MP F'!$AB$5:$AB$72)+SUMIF('MP H'!$D$5:$D$72,CLUBS!$B31,'MP H'!$AB$5:$AB$72)+SUMIF('PO F'!$D$5:$D$72,CLUBS!$B31,'PO F'!$AB$5:$AB$72)+SUMIF('PO H'!$D$5:$D$72,CLUBS!$B31,'PO H'!$AB$5:$AB$72)+SUMIF('PU F'!$D$5:$D$72,CLUBS!$B31,'PU F'!$AB$5:$AB$72)+SUMIF('PU H'!$D$5:$D$72,CLUBS!$B31,'PU H'!$AB$5:$AB$72)+SUMIF('BE F'!$D$5:$D$72,CLUBS!$B31,'BE F'!$AB$5:$AB$72)+SUMIF('BE H'!$D$5:$D$72,CLUBS!$B31,'BE H'!$AB$5:$AB$72)+SUMIF('MI F'!$D$5:$D$72,CLUBS!$B31,'MI F'!$AB$5:$AB$72)+SUMIF('MI H'!$D$5:$D$72,CLUBS!$B31,'MI H'!$AB$5:$AB$72)+SUMIF('CA F'!$D$5:$D$72,CLUBS!$B31,'CA F'!$AB$5:$AB$72)+SUMIF('CA H'!$D$5:$D$72,CLUBS!$B31,'CA H'!$AB$5:$AB$72)+SUMIF('JU F'!$D$5:$D$72,CLUBS!$B31,'JU F'!$AB$5:$AB$72)+SUMIF('JU H'!$D$5:$D$72,CLUBS!$B31,'JU H'!$AB$5:$AB$72)</f>
        <v>0</v>
      </c>
      <c r="AA31" s="26">
        <f>COUNTIFS('MP F'!$D$5:$D$72,CLUBS!$B31,'MP F'!$AC$5:$AC$72,"&gt;0")+COUNTIFS('MP H'!$D$5:$D$72,CLUBS!$B31,'MP H'!$AC$5:$AC$72,"&gt;0")+COUNTIFS('PO F'!$D$5:$D$72,CLUBS!$B31,'PO F'!$AC$5:$AC$72,"&gt;0")+COUNTIFS('PO H'!$D$5:$D$72,CLUBS!$B31,'PO H'!$AC$5:$AC$72,"&gt;0")+COUNTIFS('PU F'!$D$5:$D$72,CLUBS!$B31,'PU F'!$AC$5:$AC$72,"&gt;0")+COUNTIFS('PU H'!$D$5:$D$72,CLUBS!$B31,'PU H'!$AC$5:$AC$72,"&gt;0")+COUNTIFS('BE F'!$D$5:$D$72,CLUBS!$B31,'BE F'!$AC$5:$AC$72,"&gt;0")+COUNTIFS('BE H'!$D$5:$D$72,CLUBS!$B31,'BE H'!$AC$5:$AC$72,"&gt;0")+COUNTIFS('MI F'!$D$5:$D$72,CLUBS!$B31,'MI F'!$AC$5:$AC$72,"&gt;0")+COUNTIFS('MI H'!$D$5:$D$72,CLUBS!$B31,'MI H'!$AC$5:$AC$72,"&gt;0")+COUNTIFS('CA F'!$D$5:$D$72,CLUBS!$B31,'CA F'!$AC$5:$AC$72,"&gt;0")+COUNTIFS('CA H'!$D$5:$D$72,CLUBS!$B31,'CA H'!$AC$5:$AC$72,"&gt;0")+COUNTIFS('JU F'!$D$5:$D$72,CLUBS!$B31,'JU F'!$AC$5:$AC$72,"&gt;0")+COUNTIFS('JU H'!$D$5:$D$72,CLUBS!$B31,'JU H'!$AC$5:$AC$72,"&gt;0")</f>
        <v>0</v>
      </c>
      <c r="AB31" s="26">
        <f>SUMIF('MP F'!$D$5:$D$72,CLUBS!$B31,'MP F'!$AD$5:$AD$72)+SUMIF('MP H'!$D$5:$D$72,CLUBS!$B31,'MP H'!$AD$5:$AD$72)+SUMIF('PO F'!$D$5:$D$72,CLUBS!$B31,'PO F'!$AD$5:$AD$72)+SUMIF('PO H'!$D$5:$D$72,CLUBS!$B31,'PO H'!$AD$5:$AD$72)+SUMIF('PU F'!$D$5:$D$72,CLUBS!$B31,'PU F'!$AD$5:$AD$72)+SUMIF('PU H'!$D$5:$D$72,CLUBS!$B31,'PU H'!$AD$5:$AD$72)+SUMIF('BE F'!$D$5:$D$72,CLUBS!$B31,'BE F'!$AD$5:$AD$72)+SUMIF('BE H'!$D$5:$D$72,CLUBS!$B31,'BE H'!$AD$5:$AD$72)+SUMIF('MI F'!$D$5:$D$72,CLUBS!$B31,'MI F'!$AD$5:$AD$72)+SUMIF('MI H'!$D$5:$D$72,CLUBS!$B31,'MI H'!$AD$5:$AD$72)+SUMIF('CA F'!$D$5:$D$72,CLUBS!$B31,'CA F'!$AD$5:$AD$72)+SUMIF('CA H'!$D$5:$D$72,CLUBS!$B31,'CA H'!$AD$5:$AD$72)+SUMIF('JU F'!$D$5:$D$72,CLUBS!$B31,'JU F'!$AD$5:$AD$72)+SUMIF('JU H'!$D$5:$D$72,CLUBS!$B31,'JU H'!$AD$5:$AD$72)</f>
        <v>0</v>
      </c>
      <c r="AC31" s="26">
        <f>COUNTIFS('MP F'!$D$5:$D$72,CLUBS!$B31,'MP F'!$AE$5:$AE$72,"&gt;0")+COUNTIFS('MP H'!$D$5:$D$72,CLUBS!$B31,'MP H'!$AE$5:$AE$72,"&gt;0")+COUNTIFS('PO F'!$D$5:$D$72,CLUBS!$B31,'PO F'!$AE$5:$AE$72,"&gt;0")+COUNTIFS('PO H'!$D$5:$D$72,CLUBS!$B31,'PO H'!$AE$5:$AE$72,"&gt;0")+COUNTIFS('PU F'!$D$5:$D$72,CLUBS!$B31,'PU F'!$AE$5:$AE$72,"&gt;0")+COUNTIFS('PU H'!$D$5:$D$72,CLUBS!$B31,'PU H'!$AE$5:$AE$72,"&gt;0")+COUNTIFS('BE F'!$D$5:$D$72,CLUBS!$B31,'BE F'!$AE$5:$AE$72,"&gt;0")+COUNTIFS('BE H'!$D$5:$D$72,CLUBS!$B31,'BE H'!$AE$5:$AE$72,"&gt;0")+COUNTIFS('MI F'!$D$5:$D$72,CLUBS!$B31,'MI F'!$AE$5:$AE$72,"&gt;0")+COUNTIFS('MI H'!$D$5:$D$72,CLUBS!$B31,'MI H'!$AE$5:$AE$72,"&gt;0")+COUNTIFS('CA F'!$D$5:$D$72,CLUBS!$B31,'CA F'!$AE$5:$AE$72,"&gt;0")+COUNTIFS('CA H'!$D$5:$D$72,CLUBS!$B31,'CA H'!$AE$5:$AE$72,"&gt;0")+COUNTIFS('JU F'!$D$5:$D$72,CLUBS!$B31,'JU F'!$AE$5:$AE$72,"&gt;0")+COUNTIFS('JU H'!$D$5:$D$72,CLUBS!$B31,'JU H'!$AE$5:$AE$72,"&gt;0")</f>
        <v>0</v>
      </c>
      <c r="AD31" s="26">
        <f>SUMIF('MP F'!$D$5:$D$72,CLUBS!$B31,'MP F'!$AF$5:$AF$72)+SUMIF('MP H'!$D$5:$D$72,CLUBS!$B31,'MP H'!$AF$5:$AF$72)+SUMIF('PO F'!$D$5:$D$72,CLUBS!$B31,'PO F'!$AF$5:$AF$72)+SUMIF('PO H'!$D$5:$D$72,CLUBS!$B31,'PO H'!$AF$5:$AF$72)+SUMIF('PU F'!$D$5:$D$72,CLUBS!$B31,'PU F'!$AF$5:$AF$72)+SUMIF('PU H'!$D$5:$D$72,CLUBS!$B31,'PU H'!$AF$5:$AF$72)+SUMIF('BE F'!$D$5:$D$72,CLUBS!$B31,'BE F'!$AF$5:$AF$72)+SUMIF('BE H'!$D$5:$D$72,CLUBS!$B31,'BE H'!$AF$5:$AF$72)+SUMIF('MI F'!$D$5:$D$72,CLUBS!$B31,'MI F'!$AF$5:$AF$72)+SUMIF('MI H'!$D$5:$D$72,CLUBS!$B31,'MI H'!$AF$5:$AF$72)+SUMIF('CA F'!$D$5:$D$72,CLUBS!$B31,'CA F'!$AF$5:$AF$72)+SUMIF('CA H'!$D$5:$D$72,CLUBS!$B31,'CA H'!$AF$5:$AF$72)+SUMIF('JU F'!$D$5:$D$72,CLUBS!$B31,'JU F'!$AF$5:$AF$72)+SUMIF('JU H'!$D$5:$D$72,CLUBS!$B31,'JU H'!$AF$5:$AF$72)</f>
        <v>0</v>
      </c>
      <c r="AE31" s="26">
        <f>COUNTIFS('MP F'!$D$5:$D$72,CLUBS!$B31,'MP F'!$AG$5:$AG$72,"&gt;0")+COUNTIFS('MP H'!$D$5:$D$72,CLUBS!$B31,'MP H'!$AG$5:$AG$72,"&gt;0")+COUNTIFS('PO F'!$D$5:$D$72,CLUBS!$B31,'PO F'!$AG$5:$AG$72,"&gt;0")+COUNTIFS('PO H'!$D$5:$D$72,CLUBS!$B31,'PO H'!$AG$5:$AG$72,"&gt;0")+COUNTIFS('PU F'!$D$5:$D$72,CLUBS!$B31,'PU F'!$AG$5:$AG$72,"&gt;0")+COUNTIFS('PU H'!$D$5:$D$72,CLUBS!$B31,'PU H'!$AG$5:$AG$72,"&gt;0")+COUNTIFS('BE F'!$D$5:$D$72,CLUBS!$B31,'BE F'!$AG$5:$AG$72,"&gt;0")+COUNTIFS('BE H'!$D$5:$D$72,CLUBS!$B31,'BE H'!$AG$5:$AG$72,"&gt;0")+COUNTIFS('MI F'!$D$5:$D$72,CLUBS!$B31,'MI F'!$AG$5:$AG$72,"&gt;0")+COUNTIFS('MI H'!$D$5:$D$72,CLUBS!$B31,'MI H'!$AG$5:$AG$72,"&gt;0")+COUNTIFS('CA F'!$D$5:$D$72,CLUBS!$B31,'CA F'!$AG$5:$AG$72,"&gt;0")+COUNTIFS('CA H'!$D$5:$D$72,CLUBS!$B31,'CA H'!$AG$5:$AG$72,"&gt;0")+COUNTIFS('JU F'!$D$5:$D$72,CLUBS!$B31,'JU F'!$AG$5:$AG$72,"&gt;0")+COUNTIFS('JU H'!$D$5:$D$72,CLUBS!$B31,'JU H'!$AG$5:$AG$72,"&gt;0")</f>
        <v>0</v>
      </c>
      <c r="AF31" s="26">
        <f>SUMIF('MP F'!$D$5:$D$72,CLUBS!$B31,'MP F'!$AH$5:$AH$72)+SUMIF('MP H'!$D$5:$D$72,CLUBS!$B31,'MP H'!$AH$5:$AH$72)+SUMIF('PO F'!$D$5:$D$72,CLUBS!$B31,'PO F'!$AH$5:$AH$72)+SUMIF('PO H'!$D$5:$D$72,CLUBS!$B31,'PO H'!$AH$5:$AH$72)+SUMIF('PU F'!$D$5:$D$72,CLUBS!$B31,'PU F'!$AH$5:$AH$72)+SUMIF('PU H'!$D$5:$D$72,CLUBS!$B31,'PU H'!$AH$5:$AH$72)+SUMIF('BE F'!$D$5:$D$72,CLUBS!$B31,'BE F'!$AH$5:$AH$72)+SUMIF('BE H'!$D$5:$D$72,CLUBS!$B31,'BE H'!$AH$5:$AH$72)+SUMIF('MI F'!$D$5:$D$72,CLUBS!$B31,'MI F'!$AH$5:$AH$72)+SUMIF('MI H'!$D$5:$D$72,CLUBS!$B31,'MI H'!$AH$5:$AH$72)+SUMIF('CA F'!$D$5:$D$72,CLUBS!$B31,'CA F'!$AH$5:$AH$72)+SUMIF('CA H'!$D$5:$D$72,CLUBS!$B31,'CA H'!$AH$5:$AH$72)+SUMIF('JU F'!$D$5:$D$72,CLUBS!$B31,'JU F'!$AH$5:$AH$72)+SUMIF('JU H'!$D$5:$D$72,CLUBS!$B31,'JU H'!$AH$5:$AH$72)</f>
        <v>0</v>
      </c>
      <c r="AG31" s="16">
        <f t="shared" si="1"/>
        <v>0</v>
      </c>
      <c r="AH31" s="28">
        <f t="shared" si="2"/>
        <v>0</v>
      </c>
      <c r="AI31" s="29">
        <f t="shared" si="3"/>
        <v>0</v>
      </c>
      <c r="AJ31" s="14">
        <f>COUNTIF('Licenciés Jeunes 2023'!F:F,CLUBS!B31)</f>
        <v>0</v>
      </c>
      <c r="AK31" s="27">
        <f t="shared" si="4"/>
        <v>0</v>
      </c>
    </row>
    <row r="32" spans="1:37" ht="13.5">
      <c r="A32" s="34">
        <f t="shared" si="0"/>
        <v>16</v>
      </c>
      <c r="B32" s="62" t="s">
        <v>1154</v>
      </c>
      <c r="C32" s="14">
        <f>COUNTIFS('MP F'!$D$5:$D$72,CLUBS!$B32,'MP F'!$E$5:$E$72,"&gt;0")+COUNTIFS('MP H'!$D$5:$D$72,CLUBS!$B32,'MP H'!$E$5:$E$72,"&gt;0")+COUNTIFS('PO F'!$D$5:$D$72,CLUBS!$B32,'PO F'!$E$5:$E$72,"&gt;0")+COUNTIFS('PO H'!$D$5:$D$72,CLUBS!$B32,'PO H'!$E$5:$E$72,"&gt;0")+COUNTIFS('PU F'!$D$5:$D$72,CLUBS!$B32,'PU F'!$E$5:$E$72,"&gt;0")+COUNTIFS('PU H'!$D$5:$D$72,CLUBS!$B32,'PU H'!$E$5:$E$72,"&gt;0")+COUNTIFS('BE F'!$D$5:$D$72,CLUBS!$B32,'BE F'!$E$5:$E$72,"&gt;0")+COUNTIFS('BE H'!$D$5:$D$72,CLUBS!$B32,'BE H'!$E$5:$E$72,"&gt;0")+COUNTIFS('MI F'!$D$5:$D$72,CLUBS!$B32,'MI F'!$E$5:$E$72,"&gt;0")+COUNTIFS('MI H'!$D$5:$D$72,CLUBS!$B32,'MI H'!$E$5:$E$72,"&gt;0")+COUNTIFS('CA F'!$D$5:$D$72,CLUBS!$B32,'CA F'!$E$5:$E$72,"&gt;0")+COUNTIFS('CA H'!$D$5:$D$72,CLUBS!$B32,'CA H'!$E$5:$E$72,"&gt;0")+COUNTIFS('JU F'!$D$5:$D$72,CLUBS!$B32,'JU F'!$E$5:$E$72,"&gt;0")+COUNTIFS('JU H'!$D$5:$D$72,CLUBS!$B32,'JU H'!$E$5:$E$72,"&gt;0")</f>
        <v>0</v>
      </c>
      <c r="D32" s="27">
        <f>SUMIF('MP F'!$D$5:$D$72,CLUBS!$B32,'MP F'!$F$5:$F$72)+SUMIF('MP H'!$D$5:$D$72,CLUBS!$B32,'MP H'!$F$5:$F$72)+SUMIF('PO F'!$D$5:$D$72,CLUBS!$B32,'PO F'!$F$5:$F$72)+SUMIF('PO H'!$D$5:$D$72,CLUBS!$B32,'PO H'!$F$5:$F$72)+SUMIF('PU F'!$D$5:$D$72,CLUBS!$B32,'PU F'!$F$5:$F$72)+SUMIF('PU H'!$D$5:$D$72,CLUBS!$B32,'PU H'!$F$5:$F$72)+SUMIF('BE F'!$D$5:$D$72,CLUBS!$B32,'BE F'!$F$5:$F$72)+SUMIF('BE H'!$D$5:$D$72,CLUBS!$B32,'BE H'!$F$5:$F$72)+SUMIF('MI F'!$D$5:$D$72,CLUBS!$B32,'MI F'!$F$5:$F$72)+SUMIF('MI H'!$D$5:$D$72,CLUBS!$B32,'MI H'!$F$5:$F$72)+SUMIF('CA F'!$D$5:$D$72,CLUBS!$B32,'CA F'!$F$5:$F$72)+SUMIF('CA H'!$D$5:$D$72,CLUBS!$B32,'CA H'!$F$5:$F$72)+SUMIF('JU F'!$D$5:$D$72,CLUBS!$B32,'JU F'!$F$5:$F$72)+SUMIF('JU H'!$D$5:$D$72,CLUBS!$B32,'JU H'!$F$5:$F$72)</f>
        <v>0</v>
      </c>
      <c r="E32" s="38">
        <f>COUNTIFS('MP F'!$D$5:$D$72,CLUBS!$B32,'MP F'!$G$5:$G$72,"&gt;0")+COUNTIFS('MP H'!$D$5:$D$72,CLUBS!$B32,'MP H'!$G$5:$G$72,"&gt;0")+COUNTIFS('PO F'!$D$5:$D$72,CLUBS!$B32,'PO F'!$G$5:$G$72,"&gt;0")+COUNTIFS('PO H'!$D$5:$D$72,CLUBS!$B32,'PO H'!$G$5:$G$72,"&gt;0")+COUNTIFS('PU F'!$D$5:$D$72,CLUBS!$B32,'PU F'!$G$5:$G$72,"&gt;0")+COUNTIFS('PU H'!$D$5:$D$72,CLUBS!$B32,'PU H'!$G$5:$G$72,"&gt;0")+COUNTIFS('BE F'!$D$5:$D$72,CLUBS!$B32,'BE F'!$G$5:$G$72,"&gt;0")+COUNTIFS('BE H'!$D$5:$D$72,CLUBS!$B32,'BE H'!$G$5:$G$72,"&gt;0")+COUNTIFS('MI F'!$D$5:$D$72,CLUBS!$B32,'MI F'!$G$5:$G$72,"&gt;0")+COUNTIFS('MI H'!$D$5:$D$72,CLUBS!$B32,'MI H'!$G$5:$G$72,"&gt;0")+COUNTIFS('CA F'!$D$5:$D$72,CLUBS!$B32,'CA F'!$G$5:$G$72,"&gt;0")+COUNTIFS('CA H'!$D$5:$D$72,CLUBS!$B32,'CA H'!$G$5:$G$72,"&gt;0")+COUNTIFS('JU F'!$D$5:$D$72,CLUBS!$B32,'JU F'!$G$5:$G$72,"&gt;0")+COUNTIFS('JU H'!$D$5:$D$72,CLUBS!$B32,'JU H'!$G$5:$G$72,"&gt;0")</f>
        <v>0</v>
      </c>
      <c r="F32" s="58">
        <f>SUMIF('MP F'!$D$5:$D$72,CLUBS!$B32,'MP F'!$H$5:$H$72)+SUMIF('MP H'!$D$5:$D$72,CLUBS!$B32,'MP H'!$H$5:$H$72)+SUMIF('PO F'!$D$5:$D$72,CLUBS!$B32,'PO F'!$H$5:$H$72)+SUMIF('PO H'!$D$5:$D$72,CLUBS!$B32,'PO H'!$H$5:$H$72)+SUMIF('PU F'!$D$5:$D$72,CLUBS!$B32,'PU F'!$H$5:$H$72)+SUMIF('PU H'!$D$5:$D$72,CLUBS!$B32,'PU H'!$H$5:$H$72)+SUMIF('BE F'!$D$5:$D$72,CLUBS!$B32,'BE F'!$H$5:$H$72)+SUMIF('BE H'!$D$5:$D$72,CLUBS!$B32,'BE H'!$H$5:$H$72)+SUMIF('MI F'!$D$5:$D$72,CLUBS!$B32,'MI F'!$H$5:$H$72)+SUMIF('MI H'!$D$5:$D$72,CLUBS!$B32,'MI H'!$H$5:$H$72)+SUMIF('CA F'!$D$5:$D$72,CLUBS!$B32,'CA F'!$H$5:$H$72)+SUMIF('CA H'!$D$5:$D$72,CLUBS!$B32,'CA H'!$H$5:$H$72)+SUMIF('JU F'!$D$5:$D$72,CLUBS!$B32,'JU F'!$H$5:$H$72)+SUMIF('JU H'!$D$5:$D$72,CLUBS!$B32,'JU H'!$H$5:$H$72)</f>
        <v>0</v>
      </c>
      <c r="G32" s="14">
        <f>COUNTIFS('MP F'!$D$5:$D$72,CLUBS!$B32,'MP F'!$I$5:$I$72,"&gt;0")+COUNTIFS('MP H'!$D$5:$D$72,CLUBS!$B32,'MP H'!$I$5:$I$72,"&gt;0")+COUNTIFS('PO F'!$D$5:$D$72,CLUBS!$B32,'PO F'!$I$5:$I$72,"&gt;0")+COUNTIFS('PO H'!$D$5:$D$72,CLUBS!$B32,'PO H'!$I$5:$I$72,"&gt;0")+COUNTIFS('PU F'!$D$5:$D$72,CLUBS!$B32,'PU F'!$I$5:$I$72,"&gt;0")+COUNTIFS('PU H'!$D$5:$D$72,CLUBS!$B32,'PU H'!$I$5:$I$72,"&gt;0")+COUNTIFS('BE F'!$D$5:$D$72,CLUBS!$B32,'BE F'!$I$5:$I$72,"&gt;0")+COUNTIFS('BE H'!$D$5:$D$72,CLUBS!$B32,'BE H'!$I$5:$I$72,"&gt;0")+COUNTIFS('MI F'!$D$5:$D$72,CLUBS!$B32,'MI F'!$I$5:$I$72,"&gt;0")+COUNTIFS('MI H'!$D$5:$D$72,CLUBS!$B32,'MI H'!$I$5:$I$72,"&gt;0")+COUNTIFS('CA F'!$D$5:$D$72,CLUBS!$B32,'CA F'!$I$5:$I$72,"&gt;0")+COUNTIFS('CA H'!$D$5:$D$72,CLUBS!$B32,'CA H'!$I$5:$I$72,"&gt;0")+COUNTIFS('JU F'!$D$5:$D$72,CLUBS!$B32,'JU F'!$I$5:$I$72,"&gt;0")+COUNTIFS('JU H'!$D$5:$D$72,CLUBS!$B32,'JU H'!$I$5:$I$72,"&gt;0")</f>
        <v>0</v>
      </c>
      <c r="H32" s="26">
        <f>SUMIF('MP F'!$D$5:$D$72,CLUBS!$B32,'MP F'!$J$5:$J$72)+SUMIF('MP H'!$D$5:$D$72,CLUBS!$B32,'MP H'!$J$5:$J$72)+SUMIF('PO F'!$D$5:$D$72,CLUBS!$B32,'PO F'!$J$5:$J$72)+SUMIF('PO H'!$D$5:$D$72,CLUBS!$B32,'PO H'!$J$5:$J$72)+SUMIF('PU F'!$D$5:$D$72,CLUBS!$B32,'PU F'!$J$5:$J$72)+SUMIF('PU H'!$D$5:$D$72,CLUBS!$B32,'PU H'!$J$5:$J$72)+SUMIF('BE F'!$D$5:$D$72,CLUBS!$B32,'BE F'!$J$5:$J$72)+SUMIF('BE H'!$D$5:$D$72,CLUBS!$B32,'BE H'!$J$5:$J$72)+SUMIF('MI F'!$D$5:$D$72,CLUBS!$B32,'MI F'!$J$5:$J$72)+SUMIF('MI H'!$D$5:$D$72,CLUBS!$B32,'MI H'!$J$5:$J$72)+SUMIF('CA F'!$D$5:$D$72,CLUBS!$B32,'CA F'!$J$5:$J$72)+SUMIF('CA H'!$D$5:$D$72,CLUBS!$B32,'CA H'!$J$5:$J$72)+SUMIF('JU F'!$D$5:$D$72,CLUBS!$B32,'JU F'!$J$5:$J$72)+SUMIF('JU H'!$D$5:$D$72,CLUBS!$B32,'JU H'!$J$5:$J$72)</f>
        <v>0</v>
      </c>
      <c r="I32" s="38">
        <f>COUNTIFS('MP F'!$D$5:$D$72,CLUBS!$B32,'MP F'!$K$5:$K$72,"&gt;0")+COUNTIFS('MP H'!$D$5:$D$72,CLUBS!$B32,'MP H'!$K$5:$K$72,"&gt;0")+COUNTIFS('PO F'!$D$5:$D$72,CLUBS!$B32,'PO F'!$K$5:$K$72,"&gt;0")+COUNTIFS('PO H'!$D$5:$D$72,CLUBS!$B32,'PO H'!$K$5:$K$72,"&gt;0")+COUNTIFS('PU F'!$D$5:$D$72,CLUBS!$B32,'PU F'!$K$5:$K$72,"&gt;0")+COUNTIFS('PU H'!$D$5:$D$72,CLUBS!$B32,'PU H'!$K$5:$K$72,"&gt;0")+COUNTIFS('BE F'!$D$5:$D$72,CLUBS!$B32,'BE F'!$K$5:$K$72,"&gt;0")+COUNTIFS('BE H'!$D$5:$D$72,CLUBS!$B32,'BE H'!$K$5:$K$72,"&gt;0")+COUNTIFS('MI F'!$D$5:$D$72,CLUBS!$B32,'MI F'!$K$5:$K$72,"&gt;0")+COUNTIFS('MI H'!$D$5:$D$72,CLUBS!$B32,'MI H'!$K$5:$K$72,"&gt;0")+COUNTIFS('CA F'!$D$5:$D$72,CLUBS!$B32,'CA F'!$K$5:$K$72,"&gt;0")+COUNTIFS('CA H'!$D$5:$D$72,CLUBS!$B32,'CA H'!$K$5:$K$72,"&gt;0")+COUNTIFS('JU F'!$D$5:$D$72,CLUBS!$B32,'JU F'!$K$5:$K$72,"&gt;0")+COUNTIFS('JU H'!$D$5:$D$72,CLUBS!$B32,'JU H'!$K$5:$K$72,"&gt;0")</f>
        <v>0</v>
      </c>
      <c r="J32" s="38">
        <f>SUMIF('MP F'!$D$5:$D$72,CLUBS!$B32,'MP F'!$L$5:$L$72)+SUMIF('MP H'!$D$5:$D$72,CLUBS!$B32,'MP H'!$L$5:$L$72)+SUMIF('PO F'!$D$5:$D$72,CLUBS!$B32,'PO F'!$L$5:$L$72)+SUMIF('PO H'!$D$5:$D$72,CLUBS!$B32,'PO H'!$L$5:$L$72)+SUMIF('PU F'!$D$5:$D$72,CLUBS!$B32,'PU F'!$L$5:$L$72)+SUMIF('PU H'!$D$5:$D$72,CLUBS!$B32,'PU H'!$L$5:$L$72)+SUMIF('BE F'!$D$5:$D$72,CLUBS!$B32,'BE F'!$L$5:$L$72)+SUMIF('BE H'!$D$5:$D$72,CLUBS!$B32,'BE H'!$L$5:$L$72)+SUMIF('MI F'!$D$5:$D$72,CLUBS!$B32,'MI F'!$L$5:$L$72)+SUMIF('MI H'!$D$5:$D$72,CLUBS!$B32,'MI H'!$L$5:$L$72)+SUMIF('CA F'!$D$5:$D$72,CLUBS!$B32,'CA F'!$L$5:$L$72)+SUMIF('CA H'!$D$5:$D$72,CLUBS!$B32,'CA H'!$L$5:$L$72)+SUMIF('JU F'!$D$5:$D$72,CLUBS!$B32,'JU F'!$L$5:$L$72)+SUMIF('JU H'!$D$5:$D$72,CLUBS!$B32,'JU H'!$L$5:$L$72)</f>
        <v>0</v>
      </c>
      <c r="K32" s="26">
        <f>COUNTIFS('MP F'!$D$5:$D$72,CLUBS!$B32,'MP F'!$M$5:$M$72,"&gt;0")+COUNTIFS('MP H'!$D$5:$D$72,CLUBS!$B32,'MP H'!$M$5:$M$72,"&gt;0")+COUNTIFS('PO F'!$D$5:$D$72,CLUBS!$B32,'PO F'!$M$5:$M$72,"&gt;0")+COUNTIFS('PO H'!$D$5:$D$72,CLUBS!$B32,'PO H'!$M$5:$M$72,"&gt;0")+COUNTIFS('PU F'!$D$5:$D$72,CLUBS!$B32,'PU F'!$M$5:$M$72,"&gt;0")+COUNTIFS('PU H'!$D$5:$D$72,CLUBS!$B32,'PU H'!$M$5:$M$72,"&gt;0")+COUNTIFS('BE F'!$D$5:$D$72,CLUBS!$B32,'BE F'!$M$5:$M$72,"&gt;0")+COUNTIFS('BE H'!$D$5:$D$72,CLUBS!$B32,'BE H'!$M$5:$M$72,"&gt;0")+COUNTIFS('MI F'!$D$5:$D$72,CLUBS!$B32,'MI F'!$M$5:$M$72,"&gt;0")+COUNTIFS('MI H'!$D$5:$D$72,CLUBS!$B32,'MI H'!$M$5:$M$72,"&gt;0")+COUNTIFS('CA F'!$D$5:$D$72,CLUBS!$B32,'CA F'!$M$5:$M$72,"&gt;0")+COUNTIFS('CA H'!$D$5:$D$72,CLUBS!$B32,'CA H'!$M$5:$M$72,"&gt;0")+COUNTIFS('JU F'!$D$5:$D$72,CLUBS!$B32,'JU F'!$M$5:$M$72,"&gt;0")+COUNTIFS('JU H'!$D$5:$D$72,CLUBS!$B32,'JU H'!$M$5:$M$72,"&gt;0")</f>
        <v>0</v>
      </c>
      <c r="L32" s="26">
        <f>SUMIF('MP F'!$D$5:$D$72,CLUBS!$B32,'MP F'!$N$5:$N$72)+SUMIF('MP H'!$D$5:$D$72,CLUBS!$B32,'MP H'!$N$5:$N$72)+SUMIF('PO F'!$D$5:$D$72,CLUBS!$B32,'PO F'!$N$5:$N$72)+SUMIF('PO H'!$D$5:$D$72,CLUBS!$B32,'PO H'!$N$5:$N$72)+SUMIF('PU F'!$D$5:$D$72,CLUBS!$B32,'PU F'!$N$5:$N$72)+SUMIF('PU H'!$D$5:$D$72,CLUBS!$B32,'PU H'!$N$5:$N$72)+SUMIF('BE F'!$D$5:$D$72,CLUBS!$B32,'BE F'!$N$5:$N$72)+SUMIF('BE H'!$D$5:$D$72,CLUBS!$B32,'BE H'!$N$5:$N$72)+SUMIF('MI F'!$D$5:$D$72,CLUBS!$B32,'MI F'!$N$5:$N$72)+SUMIF('MI H'!$D$5:$D$72,CLUBS!$B32,'MI H'!$N$5:$N$72)+SUMIF('CA F'!$D$5:$D$72,CLUBS!$B32,'CA F'!$N$5:$N$72)+SUMIF('CA H'!$D$5:$D$72,CLUBS!$B32,'CA H'!$N$5:$N$72)+SUMIF('JU F'!$D$5:$D$72,CLUBS!$B32,'JU F'!$N$5:$N$72)+SUMIF('JU H'!$D$5:$D$72,CLUBS!$B32,'JU H'!$N$5:$N$72)</f>
        <v>0</v>
      </c>
      <c r="M32" s="26">
        <f>COUNTIFS('MP F'!$D$5:$D$72,CLUBS!$B32,'MP F'!$O$5:$O$72,"&gt;0")+COUNTIFS('MP H'!$D$5:$D$72,CLUBS!$B32,'MP H'!$O$5:$O$72,"&gt;0")+COUNTIFS('PO F'!$D$5:$D$72,CLUBS!$B32,'PO F'!$O$5:$O$72,"&gt;0")+COUNTIFS('PO H'!$D$5:$D$72,CLUBS!$B32,'PO H'!$O$5:$O$72,"&gt;0")+COUNTIFS('PU F'!$D$5:$D$72,CLUBS!$B32,'PU F'!$O$5:$O$72,"&gt;0")+COUNTIFS('PU H'!$D$5:$D$72,CLUBS!$B32,'PU H'!$O$5:$O$72,"&gt;0")+COUNTIFS('BE F'!$D$5:$D$72,CLUBS!$B32,'BE F'!$O$5:$O$72,"&gt;0")+COUNTIFS('BE H'!$D$5:$D$72,CLUBS!$B32,'BE H'!$O$5:$O$72,"&gt;0")+COUNTIFS('MI F'!$D$5:$D$72,CLUBS!$B32,'MI F'!$O$5:$O$72,"&gt;0")+COUNTIFS('MI H'!$D$5:$D$72,CLUBS!$B32,'MI H'!$O$5:$O$72,"&gt;0")+COUNTIFS('CA F'!$D$5:$D$72,CLUBS!$B32,'CA F'!$O$5:$O$72,"&gt;0")+COUNTIFS('CA H'!$D$5:$D$72,CLUBS!$B32,'CA H'!$O$5:$O$72,"&gt;0")+COUNTIFS('JU F'!$D$5:$D$72,CLUBS!$B32,'JU F'!$O$5:$O$72,"&gt;0")+COUNTIFS('JU H'!$D$5:$D$72,CLUBS!$B32,'JU H'!$O$5:$O$72,"&gt;0")</f>
        <v>0</v>
      </c>
      <c r="N32" s="26">
        <f>SUMIF('MP F'!$D$5:$D$72,CLUBS!$B32,'MP F'!$P$5:$P$72)+SUMIF('MP H'!$D$5:$D$72,CLUBS!$B32,'MP H'!$P$5:$P$72)+SUMIF('PO F'!$D$5:$D$72,CLUBS!$B32,'PO F'!$P$5:$P$72)+SUMIF('PO H'!$D$5:$D$72,CLUBS!$B32,'PO H'!$P$5:$P$72)+SUMIF('PU F'!$D$5:$D$72,CLUBS!$B32,'PU F'!$P$5:$P$72)+SUMIF('PU H'!$D$5:$D$72,CLUBS!$B32,'PU H'!$P$5:$P$72)+SUMIF('BE F'!$D$5:$D$72,CLUBS!$B32,'BE F'!$P$5:$P$72)+SUMIF('BE H'!$D$5:$D$72,CLUBS!$B32,'BE H'!$P$5:$P$72)+SUMIF('MI F'!$D$5:$D$72,CLUBS!$B32,'MI F'!$P$5:$P$72)+SUMIF('MI H'!$D$5:$D$72,CLUBS!$B32,'MI H'!$P$5:$P$72)+SUMIF('CA F'!$D$5:$D$72,CLUBS!$B32,'CA F'!$P$5:$P$72)+SUMIF('CA H'!$D$5:$D$72,CLUBS!$B32,'CA H'!$P$5:$P$72)+SUMIF('JU F'!$D$5:$D$72,CLUBS!$B32,'JU F'!$P$5:$P$72)+SUMIF('JU H'!$D$5:$D$72,CLUBS!$B32,'JU H'!$P$5:$P$72)</f>
        <v>0</v>
      </c>
      <c r="O32" s="26">
        <f>COUNTIFS('MP F'!$D$5:$D$72,CLUBS!$B32,'MP F'!$Q$5:$Q$72,"&gt;0")+COUNTIFS('MP H'!$D$5:$D$72,CLUBS!$B32,'MP H'!$Q$5:$Q$72,"&gt;0")+COUNTIFS('PO F'!$D$5:$D$72,CLUBS!$B32,'PO F'!$Q$5:$Q$72,"&gt;0")+COUNTIFS('PO H'!$D$5:$D$72,CLUBS!$B32,'PO H'!$Q$5:$Q$72,"&gt;0")+COUNTIFS('PU F'!$D$5:$D$72,CLUBS!$B32,'PU F'!$Q$5:$Q$72,"&gt;0")+COUNTIFS('PU H'!$D$5:$D$72,CLUBS!$B32,'PU H'!$Q$5:$Q$72,"&gt;0")+COUNTIFS('BE F'!$D$5:$D$72,CLUBS!$B32,'BE F'!$Q$5:$Q$72,"&gt;0")+COUNTIFS('BE H'!$D$5:$D$72,CLUBS!$B32,'BE H'!$Q$5:$Q$72,"&gt;0")+COUNTIFS('MI F'!$D$5:$D$72,CLUBS!$B32,'MI F'!$Q$5:$Q$72,"&gt;0")+COUNTIFS('MI H'!$D$5:$D$72,CLUBS!$B32,'MI H'!$Q$5:$Q$72,"&gt;0")+COUNTIFS('CA F'!$D$5:$D$72,CLUBS!$B32,'CA F'!$Q$5:$Q$72,"&gt;0")+COUNTIFS('CA H'!$D$5:$D$72,CLUBS!$B32,'CA H'!$Q$5:$Q$72,"&gt;0")+COUNTIFS('JU F'!$D$5:$D$72,CLUBS!$B32,'JU F'!$Q$5:$Q$72,"&gt;0")+COUNTIFS('JU H'!$D$5:$D$72,CLUBS!$B32,'JU H'!$Q$5:$Q$72,"&gt;0")</f>
        <v>0</v>
      </c>
      <c r="P32" s="26">
        <f>SUMIF('MP F'!$D$5:$D$72,CLUBS!$B32,'MP F'!$R$5:$R$72)+SUMIF('MP H'!$D$5:$D$72,CLUBS!$B32,'MP H'!$R$5:$R$72)+SUMIF('PO F'!$D$5:$D$72,CLUBS!$B32,'PO F'!$R$5:$R$72)+SUMIF('PO H'!$D$5:$D$72,CLUBS!$B32,'PO H'!$R$5:$R$72)+SUMIF('PU F'!$D$5:$D$72,CLUBS!$B32,'PU F'!$R$5:$R$72)+SUMIF('PU H'!$D$5:$D$72,CLUBS!$B32,'PU H'!$R$5:$R$72)+SUMIF('BE F'!$D$5:$D$72,CLUBS!$B32,'BE F'!$R$5:$R$72)+SUMIF('BE H'!$D$5:$D$72,CLUBS!$B32,'BE H'!$R$5:$R$72)+SUMIF('MI F'!$D$5:$D$72,CLUBS!$B32,'MI F'!$R$5:$R$72)+SUMIF('MI H'!$D$5:$D$72,CLUBS!$B32,'MI H'!$R$5:$R$72)+SUMIF('CA F'!$D$5:$D$72,CLUBS!$B32,'CA F'!$R$5:$R$72)+SUMIF('CA H'!$D$5:$D$72,CLUBS!$B32,'CA H'!$R$5:$R$72)+SUMIF('JU F'!$D$5:$D$72,CLUBS!$B32,'JU F'!$R$5:$R$72)+SUMIF('JU H'!$D$5:$D$72,CLUBS!$B32,'JU H'!$R$5:$R$72)</f>
        <v>0</v>
      </c>
      <c r="Q32" s="26">
        <f>COUNTIFS('MP F'!$D$5:$D$72,CLUBS!$B32,'MP F'!$S$5:$S$72,"&gt;0")+COUNTIFS('MP H'!$D$5:$D$72,CLUBS!$B32,'MP H'!$S$5:$S$72,"&gt;0")+COUNTIFS('PO F'!$D$5:$D$72,CLUBS!$B32,'PO F'!$S$5:$S$72,"&gt;0")+COUNTIFS('PO H'!$D$5:$D$72,CLUBS!$B32,'PO H'!$S$5:$S$72,"&gt;0")+COUNTIFS('PU F'!$D$5:$D$72,CLUBS!$B32,'PU F'!$S$5:$S$72,"&gt;0")+COUNTIFS('PU H'!$D$5:$D$72,CLUBS!$B32,'PU H'!$S$5:$S$72,"&gt;0")+COUNTIFS('BE F'!$D$5:$D$72,CLUBS!$B32,'BE F'!$S$5:$S$72,"&gt;0")+COUNTIFS('BE H'!$D$5:$D$72,CLUBS!$B32,'BE H'!$S$5:$S$72,"&gt;0")+COUNTIFS('MI F'!$D$5:$D$72,CLUBS!$B32,'MI F'!$S$5:$S$72,"&gt;0")+COUNTIFS('MI H'!$D$5:$D$72,CLUBS!$B32,'MI H'!$S$5:$S$72,"&gt;0")+COUNTIFS('CA F'!$D$5:$D$72,CLUBS!$B32,'CA F'!$S$5:$S$72,"&gt;0")+COUNTIFS('CA H'!$D$5:$D$72,CLUBS!$B32,'CA H'!$S$5:$S$72,"&gt;0")+COUNTIFS('JU F'!$D$5:$D$72,CLUBS!$B32,'JU F'!$S$5:$S$72,"&gt;0")+COUNTIFS('JU H'!$D$5:$D$72,CLUBS!$B32,'JU H'!$S$5:$S$72,"&gt;0")</f>
        <v>0</v>
      </c>
      <c r="R32" s="26">
        <f>SUMIF('MP F'!$D$5:$D$72,CLUBS!$B32,'MP F'!$T$5:$T$72)+SUMIF('MP H'!$D$5:$D$72,CLUBS!$B32,'MP H'!$T$5:$T$72)+SUMIF('PO F'!$D$5:$D$72,CLUBS!$B32,'PO F'!$T$5:$T$72)+SUMIF('PO H'!$D$5:$D$72,CLUBS!$B32,'PO H'!$T$5:$T$72)+SUMIF('PU F'!$D$5:$D$72,CLUBS!$B32,'PU F'!$T$5:$T$72)+SUMIF('PU H'!$D$5:$D$72,CLUBS!$B32,'PU H'!$T$5:$T$72)+SUMIF('BE F'!$D$5:$D$72,CLUBS!$B32,'BE F'!$T$5:$T$72)+SUMIF('BE H'!$D$5:$D$72,CLUBS!$B32,'BE H'!$T$5:$T$72)+SUMIF('MI F'!$D$5:$D$72,CLUBS!$B32,'MI F'!$T$5:$T$72)+SUMIF('MI H'!$D$5:$D$72,CLUBS!$B32,'MI H'!$T$5:$T$72)+SUMIF('CA F'!$D$5:$D$72,CLUBS!$B32,'CA F'!$T$5:$T$72)+SUMIF('CA H'!$D$5:$D$72,CLUBS!$B32,'CA H'!$T$5:$T$72)+SUMIF('JU F'!$D$5:$D$72,CLUBS!$B32,'JU F'!$T$5:$T$72)+SUMIF('JU H'!$D$5:$D$72,CLUBS!$B32,'JU H'!$T$5:$T$72)</f>
        <v>0</v>
      </c>
      <c r="S32" s="26">
        <f>COUNTIFS('MP F'!$D$5:$D$72,CLUBS!$B32,'MP F'!$U$5:$U$72,"&gt;0")+COUNTIFS('MP H'!$D$5:$D$72,CLUBS!$B32,'MP H'!$U$5:$U$72,"&gt;0")+COUNTIFS('PO F'!$D$5:$D$72,CLUBS!$B32,'PO F'!$U$5:$U$72,"&gt;0")+COUNTIFS('PO H'!$D$5:$D$72,CLUBS!$B32,'PO H'!$U$5:$U$72,"&gt;0")+COUNTIFS('PU F'!$D$5:$D$72,CLUBS!$B32,'PU F'!$U$5:$U$72,"&gt;0")+COUNTIFS('PU H'!$D$5:$D$72,CLUBS!$B32,'PU H'!$U$5:$U$72,"&gt;0")+COUNTIFS('BE F'!$D$5:$D$72,CLUBS!$B32,'BE F'!$U$5:$U$72,"&gt;0")+COUNTIFS('BE H'!$D$5:$D$72,CLUBS!$B32,'BE H'!$U$5:$U$72,"&gt;0")+COUNTIFS('MI F'!$D$5:$D$72,CLUBS!$B32,'MI F'!$U$5:$U$72,"&gt;0")+COUNTIFS('MI H'!$D$5:$D$72,CLUBS!$B32,'MI H'!$U$5:$U$72,"&gt;0")+COUNTIFS('CA F'!$D$5:$D$72,CLUBS!$B32,'CA F'!$U$5:$U$72,"&gt;0")+COUNTIFS('CA H'!$D$5:$D$72,CLUBS!$B32,'CA H'!$U$5:$U$72,"&gt;0")+COUNTIFS('JU F'!$D$5:$D$72,CLUBS!$B32,'JU F'!$U$5:$U$72,"&gt;0")+COUNTIFS('JU H'!$D$5:$D$72,CLUBS!$B32,'JU H'!$U$5:$U$72,"&gt;0")</f>
        <v>0</v>
      </c>
      <c r="T32" s="26">
        <f>SUMIF('MP F'!$D$5:$D$72,CLUBS!$B32,'MP F'!$V$5:$V$72)+SUMIF('MP H'!$D$5:$D$72,CLUBS!$B32,'MP H'!$V$5:$V$72)+SUMIF('PO F'!$D$5:$D$72,CLUBS!$B32,'PO F'!$V$5:$V$72)+SUMIF('PO H'!$D$5:$D$72,CLUBS!$B32,'PO H'!$V$5:$V$72)+SUMIF('PU F'!$D$5:$D$72,CLUBS!$B32,'PU F'!$V$5:$V$72)+SUMIF('PU H'!$D$5:$D$72,CLUBS!$B32,'PU H'!$V$5:$V$72)+SUMIF('BE F'!$D$5:$D$72,CLUBS!$B32,'BE F'!$V$5:$V$72)+SUMIF('BE H'!$D$5:$D$72,CLUBS!$B32,'BE H'!$V$5:$V$72)+SUMIF('MI F'!$D$5:$D$72,CLUBS!$B32,'MI F'!$V$5:$V$72)+SUMIF('MI H'!$D$5:$D$72,CLUBS!$B32,'MI H'!$V$5:$V$72)+SUMIF('CA F'!$D$5:$D$72,CLUBS!$B32,'CA F'!$V$5:$V$72)+SUMIF('CA H'!$D$5:$D$72,CLUBS!$B32,'CA H'!$V$5:$V$72)+SUMIF('JU F'!$D$5:$D$72,CLUBS!$B32,'JU F'!$V$5:$V$72)+SUMIF('JU H'!$D$5:$D$72,CLUBS!$B32,'JU H'!$V$5:$V$72)</f>
        <v>0</v>
      </c>
      <c r="U32" s="26">
        <f>COUNTIFS('MP F'!$D$5:$D$72,CLUBS!$B32,'MP F'!$W$5:$W$72,"&gt;0")+COUNTIFS('MP H'!$D$5:$D$72,CLUBS!$B32,'MP H'!$W$5:$W$72,"&gt;0")+COUNTIFS('PO F'!$D$5:$D$72,CLUBS!$B32,'PO F'!$W$5:$W$72,"&gt;0")+COUNTIFS('PO H'!$D$5:$D$72,CLUBS!$B32,'PO H'!$W$5:$W$72,"&gt;0")+COUNTIFS('PU F'!$D$5:$D$72,CLUBS!$B32,'PU F'!$W$5:$W$72,"&gt;0")+COUNTIFS('PU H'!$D$5:$D$72,CLUBS!$B32,'PU H'!$W$5:$W$72,"&gt;0")+COUNTIFS('BE F'!$D$5:$D$72,CLUBS!$B32,'BE F'!$W$5:$W$72,"&gt;0")+COUNTIFS('BE H'!$D$5:$D$72,CLUBS!$B32,'BE H'!$W$5:$W$72,"&gt;0")+COUNTIFS('MI F'!$D$5:$D$72,CLUBS!$B32,'MI F'!$W$5:$W$72,"&gt;0")+COUNTIFS('MI H'!$D$5:$D$72,CLUBS!$B32,'MI H'!$W$5:$W$72,"&gt;0")+COUNTIFS('CA F'!$D$5:$D$72,CLUBS!$B32,'CA F'!$W$5:$W$72,"&gt;0")+COUNTIFS('CA H'!$D$5:$D$72,CLUBS!$B32,'CA H'!$W$5:$W$72,"&gt;0")+COUNTIFS('JU F'!$D$5:$D$72,CLUBS!$B32,'JU F'!$W$5:$W$72,"&gt;0")+COUNTIFS('JU H'!$D$5:$D$72,CLUBS!$B32,'JU H'!$W$5:$W$72,"&gt;0")</f>
        <v>0</v>
      </c>
      <c r="V32" s="26">
        <f>SUMIF('MP F'!$D$5:$D$72,CLUBS!$B32,'MP F'!$X$5:$X$72)+SUMIF('MP H'!$D$5:$D$72,CLUBS!$B32,'MP H'!$X$5:$X$72)+SUMIF('PO F'!$D$5:$D$72,CLUBS!$B32,'PO F'!$X$5:$X$72)+SUMIF('PO H'!$D$5:$D$72,CLUBS!$B32,'PO H'!$X$5:$X$72)+SUMIF('PU F'!$D$5:$D$72,CLUBS!$B32,'PU F'!$X$5:$X$72)+SUMIF('PU H'!$D$5:$D$72,CLUBS!$B32,'PU H'!$X$5:$X$72)+SUMIF('BE F'!$D$5:$D$72,CLUBS!$B32,'BE F'!$X$5:$X$72)+SUMIF('BE H'!$D$5:$D$72,CLUBS!$B32,'BE H'!$X$5:$X$72)+SUMIF('MI F'!$D$5:$D$72,CLUBS!$B32,'MI F'!$X$5:$X$72)+SUMIF('MI H'!$D$5:$D$72,CLUBS!$B32,'MI H'!$X$5:$X$72)+SUMIF('CA F'!$D$5:$D$72,CLUBS!$B32,'CA F'!$X$5:$X$72)+SUMIF('CA H'!$D$5:$D$72,CLUBS!$B32,'CA H'!$X$5:$X$72)+SUMIF('JU F'!$D$5:$D$72,CLUBS!$B32,'JU F'!$X$5:$X$72)+SUMIF('JU H'!$D$5:$D$72,CLUBS!$B32,'JU H'!$X$5:$X$72)</f>
        <v>0</v>
      </c>
      <c r="W32" s="26">
        <f>COUNTIFS('MP F'!$D$5:$D$72,CLUBS!$B32,'MP F'!$Y$5:$Y$72,"&gt;0")+COUNTIFS('MP H'!$D$5:$D$72,CLUBS!$B32,'MP H'!$Y$5:$Y$72,"&gt;0")+COUNTIFS('PO F'!$D$5:$D$72,CLUBS!$B32,'PO F'!$Y$5:$Y$72,"&gt;0")+COUNTIFS('PO H'!$D$5:$D$72,CLUBS!$B32,'PO H'!$Y$5:$Y$72,"&gt;0")+COUNTIFS('PU F'!$D$5:$D$72,CLUBS!$B32,'PU F'!$Y$5:$Y$72,"&gt;0")+COUNTIFS('PU H'!$D$5:$D$72,CLUBS!$B32,'PU H'!$Y$5:$Y$72,"&gt;0")+COUNTIFS('BE F'!$D$5:$D$72,CLUBS!$B32,'BE F'!$Y$5:$Y$72,"&gt;0")+COUNTIFS('BE H'!$D$5:$D$72,CLUBS!$B32,'BE H'!$Y$5:$Y$72,"&gt;0")+COUNTIFS('MI F'!$D$5:$D$72,CLUBS!$B32,'MI F'!$Y$5:$Y$72,"&gt;0")+COUNTIFS('MI H'!$D$5:$D$72,CLUBS!$B32,'MI H'!$Y$5:$Y$72,"&gt;0")+COUNTIFS('CA F'!$D$5:$D$72,CLUBS!$B32,'CA F'!$Y$5:$Y$72,"&gt;0")+COUNTIFS('CA H'!$D$5:$D$72,CLUBS!$B32,'CA H'!$Y$5:$Y$72,"&gt;0")+COUNTIFS('JU F'!$D$5:$D$72,CLUBS!$B32,'JU F'!$Y$5:$Y$72,"&gt;0")+COUNTIFS('JU H'!$D$5:$D$72,CLUBS!$B32,'JU H'!$Y$5:$Y$72,"&gt;0")</f>
        <v>0</v>
      </c>
      <c r="X32" s="26">
        <f>SUMIF('MP F'!$D$5:$D$72,CLUBS!$B32,'MP F'!$Z$5:$Z$72)+SUMIF('MP H'!$D$5:$D$72,CLUBS!$B32,'MP H'!$Z$5:$Z$72)+SUMIF('PO F'!$D$5:$D$72,CLUBS!$B32,'PO F'!$Z$5:$Z$72)+SUMIF('PO H'!$D$5:$D$72,CLUBS!$B32,'PO H'!$Z$5:$Z$72)+SUMIF('PU F'!$D$5:$D$72,CLUBS!$B32,'PU F'!$Z$5:$Z$72)+SUMIF('PU H'!$D$5:$D$72,CLUBS!$B32,'PU H'!$Z$5:$Z$72)+SUMIF('BE F'!$D$5:$D$72,CLUBS!$B32,'BE F'!$Z$5:$Z$72)+SUMIF('BE H'!$D$5:$D$72,CLUBS!$B32,'BE H'!$Z$5:$Z$72)+SUMIF('MI F'!$D$5:$D$72,CLUBS!$B32,'MI F'!$Z$5:$Z$72)+SUMIF('MI H'!$D$5:$D$72,CLUBS!$B32,'MI H'!$Z$5:$Z$72)+SUMIF('CA F'!$D$5:$D$72,CLUBS!$B32,'CA F'!$Z$5:$Z$72)+SUMIF('CA H'!$D$5:$D$72,CLUBS!$B32,'CA H'!$Z$5:$Z$72)+SUMIF('JU F'!$D$5:$D$72,CLUBS!$B32,'JU F'!$Z$5:$Z$72)+SUMIF('JU H'!$D$5:$D$72,CLUBS!$B32,'JU H'!$Z$5:$Z$72)</f>
        <v>0</v>
      </c>
      <c r="Y32" s="26">
        <f>COUNTIFS('MP F'!$D$5:$D$72,CLUBS!$B32,'MP F'!$AA$5:$AA$72,"&gt;0")+COUNTIFS('MP H'!$D$5:$D$72,CLUBS!$B32,'MP H'!$AA$5:$AA$72,"&gt;0")+COUNTIFS('PO F'!$D$5:$D$72,CLUBS!$B32,'PO F'!$AA$5:$AA$72,"&gt;0")+COUNTIFS('PO H'!$D$5:$D$72,CLUBS!$B32,'PO H'!$AA$5:$AA$72,"&gt;0")+COUNTIFS('PU F'!$D$5:$D$72,CLUBS!$B32,'PU F'!$AA$5:$AA$72,"&gt;0")+COUNTIFS('PU H'!$D$5:$D$72,CLUBS!$B32,'PU H'!$AA$5:$AA$72,"&gt;0")+COUNTIFS('BE F'!$D$5:$D$72,CLUBS!$B32,'BE F'!$AA$5:$AA$72,"&gt;0")+COUNTIFS('BE H'!$D$5:$D$72,CLUBS!$B32,'BE H'!$AA$5:$AA$72,"&gt;0")+COUNTIFS('MI F'!$D$5:$D$72,CLUBS!$B32,'MI F'!$AA$5:$AA$72,"&gt;0")+COUNTIFS('MI H'!$D$5:$D$72,CLUBS!$B32,'MI H'!$AA$5:$AA$72,"&gt;0")+COUNTIFS('CA F'!$D$5:$D$72,CLUBS!$B32,'CA F'!$AA$5:$AA$72,"&gt;0")+COUNTIFS('CA H'!$D$5:$D$72,CLUBS!$B32,'CA H'!$AA$5:$AA$72,"&gt;0")+COUNTIFS('JU F'!$D$5:$D$72,CLUBS!$B32,'JU F'!$AA$5:$AA$72,"&gt;0")+COUNTIFS('JU H'!$D$5:$D$72,CLUBS!$B32,'JU H'!$AA$5:$AA$72,"&gt;0")</f>
        <v>0</v>
      </c>
      <c r="Z32" s="26">
        <f>SUMIF('MP F'!$D$5:$D$72,CLUBS!$B32,'MP F'!$AB$5:$AB$72)+SUMIF('MP H'!$D$5:$D$72,CLUBS!$B32,'MP H'!$AB$5:$AB$72)+SUMIF('PO F'!$D$5:$D$72,CLUBS!$B32,'PO F'!$AB$5:$AB$72)+SUMIF('PO H'!$D$5:$D$72,CLUBS!$B32,'PO H'!$AB$5:$AB$72)+SUMIF('PU F'!$D$5:$D$72,CLUBS!$B32,'PU F'!$AB$5:$AB$72)+SUMIF('PU H'!$D$5:$D$72,CLUBS!$B32,'PU H'!$AB$5:$AB$72)+SUMIF('BE F'!$D$5:$D$72,CLUBS!$B32,'BE F'!$AB$5:$AB$72)+SUMIF('BE H'!$D$5:$D$72,CLUBS!$B32,'BE H'!$AB$5:$AB$72)+SUMIF('MI F'!$D$5:$D$72,CLUBS!$B32,'MI F'!$AB$5:$AB$72)+SUMIF('MI H'!$D$5:$D$72,CLUBS!$B32,'MI H'!$AB$5:$AB$72)+SUMIF('CA F'!$D$5:$D$72,CLUBS!$B32,'CA F'!$AB$5:$AB$72)+SUMIF('CA H'!$D$5:$D$72,CLUBS!$B32,'CA H'!$AB$5:$AB$72)+SUMIF('JU F'!$D$5:$D$72,CLUBS!$B32,'JU F'!$AB$5:$AB$72)+SUMIF('JU H'!$D$5:$D$72,CLUBS!$B32,'JU H'!$AB$5:$AB$72)</f>
        <v>0</v>
      </c>
      <c r="AA32" s="26">
        <f>COUNTIFS('MP F'!$D$5:$D$72,CLUBS!$B32,'MP F'!$AC$5:$AC$72,"&gt;0")+COUNTIFS('MP H'!$D$5:$D$72,CLUBS!$B32,'MP H'!$AC$5:$AC$72,"&gt;0")+COUNTIFS('PO F'!$D$5:$D$72,CLUBS!$B32,'PO F'!$AC$5:$AC$72,"&gt;0")+COUNTIFS('PO H'!$D$5:$D$72,CLUBS!$B32,'PO H'!$AC$5:$AC$72,"&gt;0")+COUNTIFS('PU F'!$D$5:$D$72,CLUBS!$B32,'PU F'!$AC$5:$AC$72,"&gt;0")+COUNTIFS('PU H'!$D$5:$D$72,CLUBS!$B32,'PU H'!$AC$5:$AC$72,"&gt;0")+COUNTIFS('BE F'!$D$5:$D$72,CLUBS!$B32,'BE F'!$AC$5:$AC$72,"&gt;0")+COUNTIFS('BE H'!$D$5:$D$72,CLUBS!$B32,'BE H'!$AC$5:$AC$72,"&gt;0")+COUNTIFS('MI F'!$D$5:$D$72,CLUBS!$B32,'MI F'!$AC$5:$AC$72,"&gt;0")+COUNTIFS('MI H'!$D$5:$D$72,CLUBS!$B32,'MI H'!$AC$5:$AC$72,"&gt;0")+COUNTIFS('CA F'!$D$5:$D$72,CLUBS!$B32,'CA F'!$AC$5:$AC$72,"&gt;0")+COUNTIFS('CA H'!$D$5:$D$72,CLUBS!$B32,'CA H'!$AC$5:$AC$72,"&gt;0")+COUNTIFS('JU F'!$D$5:$D$72,CLUBS!$B32,'JU F'!$AC$5:$AC$72,"&gt;0")+COUNTIFS('JU H'!$D$5:$D$72,CLUBS!$B32,'JU H'!$AC$5:$AC$72,"&gt;0")</f>
        <v>0</v>
      </c>
      <c r="AB32" s="26">
        <f>SUMIF('MP F'!$D$5:$D$72,CLUBS!$B32,'MP F'!$AD$5:$AD$72)+SUMIF('MP H'!$D$5:$D$72,CLUBS!$B32,'MP H'!$AD$5:$AD$72)+SUMIF('PO F'!$D$5:$D$72,CLUBS!$B32,'PO F'!$AD$5:$AD$72)+SUMIF('PO H'!$D$5:$D$72,CLUBS!$B32,'PO H'!$AD$5:$AD$72)+SUMIF('PU F'!$D$5:$D$72,CLUBS!$B32,'PU F'!$AD$5:$AD$72)+SUMIF('PU H'!$D$5:$D$72,CLUBS!$B32,'PU H'!$AD$5:$AD$72)+SUMIF('BE F'!$D$5:$D$72,CLUBS!$B32,'BE F'!$AD$5:$AD$72)+SUMIF('BE H'!$D$5:$D$72,CLUBS!$B32,'BE H'!$AD$5:$AD$72)+SUMIF('MI F'!$D$5:$D$72,CLUBS!$B32,'MI F'!$AD$5:$AD$72)+SUMIF('MI H'!$D$5:$D$72,CLUBS!$B32,'MI H'!$AD$5:$AD$72)+SUMIF('CA F'!$D$5:$D$72,CLUBS!$B32,'CA F'!$AD$5:$AD$72)+SUMIF('CA H'!$D$5:$D$72,CLUBS!$B32,'CA H'!$AD$5:$AD$72)+SUMIF('JU F'!$D$5:$D$72,CLUBS!$B32,'JU F'!$AD$5:$AD$72)+SUMIF('JU H'!$D$5:$D$72,CLUBS!$B32,'JU H'!$AD$5:$AD$72)</f>
        <v>0</v>
      </c>
      <c r="AC32" s="26">
        <f>COUNTIFS('MP F'!$D$5:$D$72,CLUBS!$B32,'MP F'!$AE$5:$AE$72,"&gt;0")+COUNTIFS('MP H'!$D$5:$D$72,CLUBS!$B32,'MP H'!$AE$5:$AE$72,"&gt;0")+COUNTIFS('PO F'!$D$5:$D$72,CLUBS!$B32,'PO F'!$AE$5:$AE$72,"&gt;0")+COUNTIFS('PO H'!$D$5:$D$72,CLUBS!$B32,'PO H'!$AE$5:$AE$72,"&gt;0")+COUNTIFS('PU F'!$D$5:$D$72,CLUBS!$B32,'PU F'!$AE$5:$AE$72,"&gt;0")+COUNTIFS('PU H'!$D$5:$D$72,CLUBS!$B32,'PU H'!$AE$5:$AE$72,"&gt;0")+COUNTIFS('BE F'!$D$5:$D$72,CLUBS!$B32,'BE F'!$AE$5:$AE$72,"&gt;0")+COUNTIFS('BE H'!$D$5:$D$72,CLUBS!$B32,'BE H'!$AE$5:$AE$72,"&gt;0")+COUNTIFS('MI F'!$D$5:$D$72,CLUBS!$B32,'MI F'!$AE$5:$AE$72,"&gt;0")+COUNTIFS('MI H'!$D$5:$D$72,CLUBS!$B32,'MI H'!$AE$5:$AE$72,"&gt;0")+COUNTIFS('CA F'!$D$5:$D$72,CLUBS!$B32,'CA F'!$AE$5:$AE$72,"&gt;0")+COUNTIFS('CA H'!$D$5:$D$72,CLUBS!$B32,'CA H'!$AE$5:$AE$72,"&gt;0")+COUNTIFS('JU F'!$D$5:$D$72,CLUBS!$B32,'JU F'!$AE$5:$AE$72,"&gt;0")+COUNTIFS('JU H'!$D$5:$D$72,CLUBS!$B32,'JU H'!$AE$5:$AE$72,"&gt;0")</f>
        <v>0</v>
      </c>
      <c r="AD32" s="26">
        <f>SUMIF('MP F'!$D$5:$D$72,CLUBS!$B32,'MP F'!$AF$5:$AF$72)+SUMIF('MP H'!$D$5:$D$72,CLUBS!$B32,'MP H'!$AF$5:$AF$72)+SUMIF('PO F'!$D$5:$D$72,CLUBS!$B32,'PO F'!$AF$5:$AF$72)+SUMIF('PO H'!$D$5:$D$72,CLUBS!$B32,'PO H'!$AF$5:$AF$72)+SUMIF('PU F'!$D$5:$D$72,CLUBS!$B32,'PU F'!$AF$5:$AF$72)+SUMIF('PU H'!$D$5:$D$72,CLUBS!$B32,'PU H'!$AF$5:$AF$72)+SUMIF('BE F'!$D$5:$D$72,CLUBS!$B32,'BE F'!$AF$5:$AF$72)+SUMIF('BE H'!$D$5:$D$72,CLUBS!$B32,'BE H'!$AF$5:$AF$72)+SUMIF('MI F'!$D$5:$D$72,CLUBS!$B32,'MI F'!$AF$5:$AF$72)+SUMIF('MI H'!$D$5:$D$72,CLUBS!$B32,'MI H'!$AF$5:$AF$72)+SUMIF('CA F'!$D$5:$D$72,CLUBS!$B32,'CA F'!$AF$5:$AF$72)+SUMIF('CA H'!$D$5:$D$72,CLUBS!$B32,'CA H'!$AF$5:$AF$72)+SUMIF('JU F'!$D$5:$D$72,CLUBS!$B32,'JU F'!$AF$5:$AF$72)+SUMIF('JU H'!$D$5:$D$72,CLUBS!$B32,'JU H'!$AF$5:$AF$72)</f>
        <v>0</v>
      </c>
      <c r="AE32" s="26">
        <f>COUNTIFS('MP F'!$D$5:$D$72,CLUBS!$B32,'MP F'!$AG$5:$AG$72,"&gt;0")+COUNTIFS('MP H'!$D$5:$D$72,CLUBS!$B32,'MP H'!$AG$5:$AG$72,"&gt;0")+COUNTIFS('PO F'!$D$5:$D$72,CLUBS!$B32,'PO F'!$AG$5:$AG$72,"&gt;0")+COUNTIFS('PO H'!$D$5:$D$72,CLUBS!$B32,'PO H'!$AG$5:$AG$72,"&gt;0")+COUNTIFS('PU F'!$D$5:$D$72,CLUBS!$B32,'PU F'!$AG$5:$AG$72,"&gt;0")+COUNTIFS('PU H'!$D$5:$D$72,CLUBS!$B32,'PU H'!$AG$5:$AG$72,"&gt;0")+COUNTIFS('BE F'!$D$5:$D$72,CLUBS!$B32,'BE F'!$AG$5:$AG$72,"&gt;0")+COUNTIFS('BE H'!$D$5:$D$72,CLUBS!$B32,'BE H'!$AG$5:$AG$72,"&gt;0")+COUNTIFS('MI F'!$D$5:$D$72,CLUBS!$B32,'MI F'!$AG$5:$AG$72,"&gt;0")+COUNTIFS('MI H'!$D$5:$D$72,CLUBS!$B32,'MI H'!$AG$5:$AG$72,"&gt;0")+COUNTIFS('CA F'!$D$5:$D$72,CLUBS!$B32,'CA F'!$AG$5:$AG$72,"&gt;0")+COUNTIFS('CA H'!$D$5:$D$72,CLUBS!$B32,'CA H'!$AG$5:$AG$72,"&gt;0")+COUNTIFS('JU F'!$D$5:$D$72,CLUBS!$B32,'JU F'!$AG$5:$AG$72,"&gt;0")+COUNTIFS('JU H'!$D$5:$D$72,CLUBS!$B32,'JU H'!$AG$5:$AG$72,"&gt;0")</f>
        <v>0</v>
      </c>
      <c r="AF32" s="26">
        <f>SUMIF('MP F'!$D$5:$D$72,CLUBS!$B32,'MP F'!$AH$5:$AH$72)+SUMIF('MP H'!$D$5:$D$72,CLUBS!$B32,'MP H'!$AH$5:$AH$72)+SUMIF('PO F'!$D$5:$D$72,CLUBS!$B32,'PO F'!$AH$5:$AH$72)+SUMIF('PO H'!$D$5:$D$72,CLUBS!$B32,'PO H'!$AH$5:$AH$72)+SUMIF('PU F'!$D$5:$D$72,CLUBS!$B32,'PU F'!$AH$5:$AH$72)+SUMIF('PU H'!$D$5:$D$72,CLUBS!$B32,'PU H'!$AH$5:$AH$72)+SUMIF('BE F'!$D$5:$D$72,CLUBS!$B32,'BE F'!$AH$5:$AH$72)+SUMIF('BE H'!$D$5:$D$72,CLUBS!$B32,'BE H'!$AH$5:$AH$72)+SUMIF('MI F'!$D$5:$D$72,CLUBS!$B32,'MI F'!$AH$5:$AH$72)+SUMIF('MI H'!$D$5:$D$72,CLUBS!$B32,'MI H'!$AH$5:$AH$72)+SUMIF('CA F'!$D$5:$D$72,CLUBS!$B32,'CA F'!$AH$5:$AH$72)+SUMIF('CA H'!$D$5:$D$72,CLUBS!$B32,'CA H'!$AH$5:$AH$72)+SUMIF('JU F'!$D$5:$D$72,CLUBS!$B32,'JU F'!$AH$5:$AH$72)+SUMIF('JU H'!$D$5:$D$72,CLUBS!$B32,'JU H'!$AH$5:$AH$72)</f>
        <v>0</v>
      </c>
      <c r="AG32" s="16">
        <f t="shared" si="1"/>
        <v>0</v>
      </c>
      <c r="AH32" s="28">
        <f t="shared" si="2"/>
        <v>0</v>
      </c>
      <c r="AI32" s="29">
        <f t="shared" si="3"/>
        <v>0</v>
      </c>
      <c r="AJ32" s="14">
        <f>COUNTIF('Licenciés Jeunes 2023'!F:F,CLUBS!B32)</f>
        <v>0</v>
      </c>
      <c r="AK32" s="27">
        <f t="shared" si="4"/>
        <v>0</v>
      </c>
    </row>
    <row r="33" spans="1:37" ht="13.5">
      <c r="A33" s="34">
        <f t="shared" si="0"/>
        <v>16</v>
      </c>
      <c r="B33" s="62" t="s">
        <v>1155</v>
      </c>
      <c r="C33" s="14">
        <f>COUNTIFS('MP F'!$D$5:$D$72,CLUBS!$B33,'MP F'!$E$5:$E$72,"&gt;0")+COUNTIFS('MP H'!$D$5:$D$72,CLUBS!$B33,'MP H'!$E$5:$E$72,"&gt;0")+COUNTIFS('PO F'!$D$5:$D$72,CLUBS!$B33,'PO F'!$E$5:$E$72,"&gt;0")+COUNTIFS('PO H'!$D$5:$D$72,CLUBS!$B33,'PO H'!$E$5:$E$72,"&gt;0")+COUNTIFS('PU F'!$D$5:$D$72,CLUBS!$B33,'PU F'!$E$5:$E$72,"&gt;0")+COUNTIFS('PU H'!$D$5:$D$72,CLUBS!$B33,'PU H'!$E$5:$E$72,"&gt;0")+COUNTIFS('BE F'!$D$5:$D$72,CLUBS!$B33,'BE F'!$E$5:$E$72,"&gt;0")+COUNTIFS('BE H'!$D$5:$D$72,CLUBS!$B33,'BE H'!$E$5:$E$72,"&gt;0")+COUNTIFS('MI F'!$D$5:$D$72,CLUBS!$B33,'MI F'!$E$5:$E$72,"&gt;0")+COUNTIFS('MI H'!$D$5:$D$72,CLUBS!$B33,'MI H'!$E$5:$E$72,"&gt;0")+COUNTIFS('CA F'!$D$5:$D$72,CLUBS!$B33,'CA F'!$E$5:$E$72,"&gt;0")+COUNTIFS('CA H'!$D$5:$D$72,CLUBS!$B33,'CA H'!$E$5:$E$72,"&gt;0")+COUNTIFS('JU F'!$D$5:$D$72,CLUBS!$B33,'JU F'!$E$5:$E$72,"&gt;0")+COUNTIFS('JU H'!$D$5:$D$72,CLUBS!$B33,'JU H'!$E$5:$E$72,"&gt;0")</f>
        <v>0</v>
      </c>
      <c r="D33" s="27">
        <f>SUMIF('MP F'!$D$5:$D$72,CLUBS!$B33,'MP F'!$F$5:$F$72)+SUMIF('MP H'!$D$5:$D$72,CLUBS!$B33,'MP H'!$F$5:$F$72)+SUMIF('PO F'!$D$5:$D$72,CLUBS!$B33,'PO F'!$F$5:$F$72)+SUMIF('PO H'!$D$5:$D$72,CLUBS!$B33,'PO H'!$F$5:$F$72)+SUMIF('PU F'!$D$5:$D$72,CLUBS!$B33,'PU F'!$F$5:$F$72)+SUMIF('PU H'!$D$5:$D$72,CLUBS!$B33,'PU H'!$F$5:$F$72)+SUMIF('BE F'!$D$5:$D$72,CLUBS!$B33,'BE F'!$F$5:$F$72)+SUMIF('BE H'!$D$5:$D$72,CLUBS!$B33,'BE H'!$F$5:$F$72)+SUMIF('MI F'!$D$5:$D$72,CLUBS!$B33,'MI F'!$F$5:$F$72)+SUMIF('MI H'!$D$5:$D$72,CLUBS!$B33,'MI H'!$F$5:$F$72)+SUMIF('CA F'!$D$5:$D$72,CLUBS!$B33,'CA F'!$F$5:$F$72)+SUMIF('CA H'!$D$5:$D$72,CLUBS!$B33,'CA H'!$F$5:$F$72)+SUMIF('JU F'!$D$5:$D$72,CLUBS!$B33,'JU F'!$F$5:$F$72)+SUMIF('JU H'!$D$5:$D$72,CLUBS!$B33,'JU H'!$F$5:$F$72)</f>
        <v>0</v>
      </c>
      <c r="E33" s="38">
        <f>COUNTIFS('MP F'!$D$5:$D$72,CLUBS!$B33,'MP F'!$G$5:$G$72,"&gt;0")+COUNTIFS('MP H'!$D$5:$D$72,CLUBS!$B33,'MP H'!$G$5:$G$72,"&gt;0")+COUNTIFS('PO F'!$D$5:$D$72,CLUBS!$B33,'PO F'!$G$5:$G$72,"&gt;0")+COUNTIFS('PO H'!$D$5:$D$72,CLUBS!$B33,'PO H'!$G$5:$G$72,"&gt;0")+COUNTIFS('PU F'!$D$5:$D$72,CLUBS!$B33,'PU F'!$G$5:$G$72,"&gt;0")+COUNTIFS('PU H'!$D$5:$D$72,CLUBS!$B33,'PU H'!$G$5:$G$72,"&gt;0")+COUNTIFS('BE F'!$D$5:$D$72,CLUBS!$B33,'BE F'!$G$5:$G$72,"&gt;0")+COUNTIFS('BE H'!$D$5:$D$72,CLUBS!$B33,'BE H'!$G$5:$G$72,"&gt;0")+COUNTIFS('MI F'!$D$5:$D$72,CLUBS!$B33,'MI F'!$G$5:$G$72,"&gt;0")+COUNTIFS('MI H'!$D$5:$D$72,CLUBS!$B33,'MI H'!$G$5:$G$72,"&gt;0")+COUNTIFS('CA F'!$D$5:$D$72,CLUBS!$B33,'CA F'!$G$5:$G$72,"&gt;0")+COUNTIFS('CA H'!$D$5:$D$72,CLUBS!$B33,'CA H'!$G$5:$G$72,"&gt;0")+COUNTIFS('JU F'!$D$5:$D$72,CLUBS!$B33,'JU F'!$G$5:$G$72,"&gt;0")+COUNTIFS('JU H'!$D$5:$D$72,CLUBS!$B33,'JU H'!$G$5:$G$72,"&gt;0")</f>
        <v>0</v>
      </c>
      <c r="F33" s="58">
        <f>SUMIF('MP F'!$D$5:$D$72,CLUBS!$B33,'MP F'!$H$5:$H$72)+SUMIF('MP H'!$D$5:$D$72,CLUBS!$B33,'MP H'!$H$5:$H$72)+SUMIF('PO F'!$D$5:$D$72,CLUBS!$B33,'PO F'!$H$5:$H$72)+SUMIF('PO H'!$D$5:$D$72,CLUBS!$B33,'PO H'!$H$5:$H$72)+SUMIF('PU F'!$D$5:$D$72,CLUBS!$B33,'PU F'!$H$5:$H$72)+SUMIF('PU H'!$D$5:$D$72,CLUBS!$B33,'PU H'!$H$5:$H$72)+SUMIF('BE F'!$D$5:$D$72,CLUBS!$B33,'BE F'!$H$5:$H$72)+SUMIF('BE H'!$D$5:$D$72,CLUBS!$B33,'BE H'!$H$5:$H$72)+SUMIF('MI F'!$D$5:$D$72,CLUBS!$B33,'MI F'!$H$5:$H$72)+SUMIF('MI H'!$D$5:$D$72,CLUBS!$B33,'MI H'!$H$5:$H$72)+SUMIF('CA F'!$D$5:$D$72,CLUBS!$B33,'CA F'!$H$5:$H$72)+SUMIF('CA H'!$D$5:$D$72,CLUBS!$B33,'CA H'!$H$5:$H$72)+SUMIF('JU F'!$D$5:$D$72,CLUBS!$B33,'JU F'!$H$5:$H$72)+SUMIF('JU H'!$D$5:$D$72,CLUBS!$B33,'JU H'!$H$5:$H$72)</f>
        <v>0</v>
      </c>
      <c r="G33" s="14">
        <f>COUNTIFS('MP F'!$D$5:$D$72,CLUBS!$B33,'MP F'!$I$5:$I$72,"&gt;0")+COUNTIFS('MP H'!$D$5:$D$72,CLUBS!$B33,'MP H'!$I$5:$I$72,"&gt;0")+COUNTIFS('PO F'!$D$5:$D$72,CLUBS!$B33,'PO F'!$I$5:$I$72,"&gt;0")+COUNTIFS('PO H'!$D$5:$D$72,CLUBS!$B33,'PO H'!$I$5:$I$72,"&gt;0")+COUNTIFS('PU F'!$D$5:$D$72,CLUBS!$B33,'PU F'!$I$5:$I$72,"&gt;0")+COUNTIFS('PU H'!$D$5:$D$72,CLUBS!$B33,'PU H'!$I$5:$I$72,"&gt;0")+COUNTIFS('BE F'!$D$5:$D$72,CLUBS!$B33,'BE F'!$I$5:$I$72,"&gt;0")+COUNTIFS('BE H'!$D$5:$D$72,CLUBS!$B33,'BE H'!$I$5:$I$72,"&gt;0")+COUNTIFS('MI F'!$D$5:$D$72,CLUBS!$B33,'MI F'!$I$5:$I$72,"&gt;0")+COUNTIFS('MI H'!$D$5:$D$72,CLUBS!$B33,'MI H'!$I$5:$I$72,"&gt;0")+COUNTIFS('CA F'!$D$5:$D$72,CLUBS!$B33,'CA F'!$I$5:$I$72,"&gt;0")+COUNTIFS('CA H'!$D$5:$D$72,CLUBS!$B33,'CA H'!$I$5:$I$72,"&gt;0")+COUNTIFS('JU F'!$D$5:$D$72,CLUBS!$B33,'JU F'!$I$5:$I$72,"&gt;0")+COUNTIFS('JU H'!$D$5:$D$72,CLUBS!$B33,'JU H'!$I$5:$I$72,"&gt;0")</f>
        <v>0</v>
      </c>
      <c r="H33" s="26">
        <f>SUMIF('MP F'!$D$5:$D$72,CLUBS!$B33,'MP F'!$J$5:$J$72)+SUMIF('MP H'!$D$5:$D$72,CLUBS!$B33,'MP H'!$J$5:$J$72)+SUMIF('PO F'!$D$5:$D$72,CLUBS!$B33,'PO F'!$J$5:$J$72)+SUMIF('PO H'!$D$5:$D$72,CLUBS!$B33,'PO H'!$J$5:$J$72)+SUMIF('PU F'!$D$5:$D$72,CLUBS!$B33,'PU F'!$J$5:$J$72)+SUMIF('PU H'!$D$5:$D$72,CLUBS!$B33,'PU H'!$J$5:$J$72)+SUMIF('BE F'!$D$5:$D$72,CLUBS!$B33,'BE F'!$J$5:$J$72)+SUMIF('BE H'!$D$5:$D$72,CLUBS!$B33,'BE H'!$J$5:$J$72)+SUMIF('MI F'!$D$5:$D$72,CLUBS!$B33,'MI F'!$J$5:$J$72)+SUMIF('MI H'!$D$5:$D$72,CLUBS!$B33,'MI H'!$J$5:$J$72)+SUMIF('CA F'!$D$5:$D$72,CLUBS!$B33,'CA F'!$J$5:$J$72)+SUMIF('CA H'!$D$5:$D$72,CLUBS!$B33,'CA H'!$J$5:$J$72)+SUMIF('JU F'!$D$5:$D$72,CLUBS!$B33,'JU F'!$J$5:$J$72)+SUMIF('JU H'!$D$5:$D$72,CLUBS!$B33,'JU H'!$J$5:$J$72)</f>
        <v>0</v>
      </c>
      <c r="I33" s="38">
        <f>COUNTIFS('MP F'!$D$5:$D$72,CLUBS!$B33,'MP F'!$K$5:$K$72,"&gt;0")+COUNTIFS('MP H'!$D$5:$D$72,CLUBS!$B33,'MP H'!$K$5:$K$72,"&gt;0")+COUNTIFS('PO F'!$D$5:$D$72,CLUBS!$B33,'PO F'!$K$5:$K$72,"&gt;0")+COUNTIFS('PO H'!$D$5:$D$72,CLUBS!$B33,'PO H'!$K$5:$K$72,"&gt;0")+COUNTIFS('PU F'!$D$5:$D$72,CLUBS!$B33,'PU F'!$K$5:$K$72,"&gt;0")+COUNTIFS('PU H'!$D$5:$D$72,CLUBS!$B33,'PU H'!$K$5:$K$72,"&gt;0")+COUNTIFS('BE F'!$D$5:$D$72,CLUBS!$B33,'BE F'!$K$5:$K$72,"&gt;0")+COUNTIFS('BE H'!$D$5:$D$72,CLUBS!$B33,'BE H'!$K$5:$K$72,"&gt;0")+COUNTIFS('MI F'!$D$5:$D$72,CLUBS!$B33,'MI F'!$K$5:$K$72,"&gt;0")+COUNTIFS('MI H'!$D$5:$D$72,CLUBS!$B33,'MI H'!$K$5:$K$72,"&gt;0")+COUNTIFS('CA F'!$D$5:$D$72,CLUBS!$B33,'CA F'!$K$5:$K$72,"&gt;0")+COUNTIFS('CA H'!$D$5:$D$72,CLUBS!$B33,'CA H'!$K$5:$K$72,"&gt;0")+COUNTIFS('JU F'!$D$5:$D$72,CLUBS!$B33,'JU F'!$K$5:$K$72,"&gt;0")+COUNTIFS('JU H'!$D$5:$D$72,CLUBS!$B33,'JU H'!$K$5:$K$72,"&gt;0")</f>
        <v>0</v>
      </c>
      <c r="J33" s="38">
        <f>SUMIF('MP F'!$D$5:$D$72,CLUBS!$B33,'MP F'!$L$5:$L$72)+SUMIF('MP H'!$D$5:$D$72,CLUBS!$B33,'MP H'!$L$5:$L$72)+SUMIF('PO F'!$D$5:$D$72,CLUBS!$B33,'PO F'!$L$5:$L$72)+SUMIF('PO H'!$D$5:$D$72,CLUBS!$B33,'PO H'!$L$5:$L$72)+SUMIF('PU F'!$D$5:$D$72,CLUBS!$B33,'PU F'!$L$5:$L$72)+SUMIF('PU H'!$D$5:$D$72,CLUBS!$B33,'PU H'!$L$5:$L$72)+SUMIF('BE F'!$D$5:$D$72,CLUBS!$B33,'BE F'!$L$5:$L$72)+SUMIF('BE H'!$D$5:$D$72,CLUBS!$B33,'BE H'!$L$5:$L$72)+SUMIF('MI F'!$D$5:$D$72,CLUBS!$B33,'MI F'!$L$5:$L$72)+SUMIF('MI H'!$D$5:$D$72,CLUBS!$B33,'MI H'!$L$5:$L$72)+SUMIF('CA F'!$D$5:$D$72,CLUBS!$B33,'CA F'!$L$5:$L$72)+SUMIF('CA H'!$D$5:$D$72,CLUBS!$B33,'CA H'!$L$5:$L$72)+SUMIF('JU F'!$D$5:$D$72,CLUBS!$B33,'JU F'!$L$5:$L$72)+SUMIF('JU H'!$D$5:$D$72,CLUBS!$B33,'JU H'!$L$5:$L$72)</f>
        <v>0</v>
      </c>
      <c r="K33" s="26">
        <f>COUNTIFS('MP F'!$D$5:$D$72,CLUBS!$B33,'MP F'!$M$5:$M$72,"&gt;0")+COUNTIFS('MP H'!$D$5:$D$72,CLUBS!$B33,'MP H'!$M$5:$M$72,"&gt;0")+COUNTIFS('PO F'!$D$5:$D$72,CLUBS!$B33,'PO F'!$M$5:$M$72,"&gt;0")+COUNTIFS('PO H'!$D$5:$D$72,CLUBS!$B33,'PO H'!$M$5:$M$72,"&gt;0")+COUNTIFS('PU F'!$D$5:$D$72,CLUBS!$B33,'PU F'!$M$5:$M$72,"&gt;0")+COUNTIFS('PU H'!$D$5:$D$72,CLUBS!$B33,'PU H'!$M$5:$M$72,"&gt;0")+COUNTIFS('BE F'!$D$5:$D$72,CLUBS!$B33,'BE F'!$M$5:$M$72,"&gt;0")+COUNTIFS('BE H'!$D$5:$D$72,CLUBS!$B33,'BE H'!$M$5:$M$72,"&gt;0")+COUNTIFS('MI F'!$D$5:$D$72,CLUBS!$B33,'MI F'!$M$5:$M$72,"&gt;0")+COUNTIFS('MI H'!$D$5:$D$72,CLUBS!$B33,'MI H'!$M$5:$M$72,"&gt;0")+COUNTIFS('CA F'!$D$5:$D$72,CLUBS!$B33,'CA F'!$M$5:$M$72,"&gt;0")+COUNTIFS('CA H'!$D$5:$D$72,CLUBS!$B33,'CA H'!$M$5:$M$72,"&gt;0")+COUNTIFS('JU F'!$D$5:$D$72,CLUBS!$B33,'JU F'!$M$5:$M$72,"&gt;0")+COUNTIFS('JU H'!$D$5:$D$72,CLUBS!$B33,'JU H'!$M$5:$M$72,"&gt;0")</f>
        <v>0</v>
      </c>
      <c r="L33" s="26">
        <f>SUMIF('MP F'!$D$5:$D$72,CLUBS!$B33,'MP F'!$N$5:$N$72)+SUMIF('MP H'!$D$5:$D$72,CLUBS!$B33,'MP H'!$N$5:$N$72)+SUMIF('PO F'!$D$5:$D$72,CLUBS!$B33,'PO F'!$N$5:$N$72)+SUMIF('PO H'!$D$5:$D$72,CLUBS!$B33,'PO H'!$N$5:$N$72)+SUMIF('PU F'!$D$5:$D$72,CLUBS!$B33,'PU F'!$N$5:$N$72)+SUMIF('PU H'!$D$5:$D$72,CLUBS!$B33,'PU H'!$N$5:$N$72)+SUMIF('BE F'!$D$5:$D$72,CLUBS!$B33,'BE F'!$N$5:$N$72)+SUMIF('BE H'!$D$5:$D$72,CLUBS!$B33,'BE H'!$N$5:$N$72)+SUMIF('MI F'!$D$5:$D$72,CLUBS!$B33,'MI F'!$N$5:$N$72)+SUMIF('MI H'!$D$5:$D$72,CLUBS!$B33,'MI H'!$N$5:$N$72)+SUMIF('CA F'!$D$5:$D$72,CLUBS!$B33,'CA F'!$N$5:$N$72)+SUMIF('CA H'!$D$5:$D$72,CLUBS!$B33,'CA H'!$N$5:$N$72)+SUMIF('JU F'!$D$5:$D$72,CLUBS!$B33,'JU F'!$N$5:$N$72)+SUMIF('JU H'!$D$5:$D$72,CLUBS!$B33,'JU H'!$N$5:$N$72)</f>
        <v>0</v>
      </c>
      <c r="M33" s="26">
        <f>COUNTIFS('MP F'!$D$5:$D$72,CLUBS!$B33,'MP F'!$O$5:$O$72,"&gt;0")+COUNTIFS('MP H'!$D$5:$D$72,CLUBS!$B33,'MP H'!$O$5:$O$72,"&gt;0")+COUNTIFS('PO F'!$D$5:$D$72,CLUBS!$B33,'PO F'!$O$5:$O$72,"&gt;0")+COUNTIFS('PO H'!$D$5:$D$72,CLUBS!$B33,'PO H'!$O$5:$O$72,"&gt;0")+COUNTIFS('PU F'!$D$5:$D$72,CLUBS!$B33,'PU F'!$O$5:$O$72,"&gt;0")+COUNTIFS('PU H'!$D$5:$D$72,CLUBS!$B33,'PU H'!$O$5:$O$72,"&gt;0")+COUNTIFS('BE F'!$D$5:$D$72,CLUBS!$B33,'BE F'!$O$5:$O$72,"&gt;0")+COUNTIFS('BE H'!$D$5:$D$72,CLUBS!$B33,'BE H'!$O$5:$O$72,"&gt;0")+COUNTIFS('MI F'!$D$5:$D$72,CLUBS!$B33,'MI F'!$O$5:$O$72,"&gt;0")+COUNTIFS('MI H'!$D$5:$D$72,CLUBS!$B33,'MI H'!$O$5:$O$72,"&gt;0")+COUNTIFS('CA F'!$D$5:$D$72,CLUBS!$B33,'CA F'!$O$5:$O$72,"&gt;0")+COUNTIFS('CA H'!$D$5:$D$72,CLUBS!$B33,'CA H'!$O$5:$O$72,"&gt;0")+COUNTIFS('JU F'!$D$5:$D$72,CLUBS!$B33,'JU F'!$O$5:$O$72,"&gt;0")+COUNTIFS('JU H'!$D$5:$D$72,CLUBS!$B33,'JU H'!$O$5:$O$72,"&gt;0")</f>
        <v>0</v>
      </c>
      <c r="N33" s="26">
        <f>SUMIF('MP F'!$D$5:$D$72,CLUBS!$B33,'MP F'!$P$5:$P$72)+SUMIF('MP H'!$D$5:$D$72,CLUBS!$B33,'MP H'!$P$5:$P$72)+SUMIF('PO F'!$D$5:$D$72,CLUBS!$B33,'PO F'!$P$5:$P$72)+SUMIF('PO H'!$D$5:$D$72,CLUBS!$B33,'PO H'!$P$5:$P$72)+SUMIF('PU F'!$D$5:$D$72,CLUBS!$B33,'PU F'!$P$5:$P$72)+SUMIF('PU H'!$D$5:$D$72,CLUBS!$B33,'PU H'!$P$5:$P$72)+SUMIF('BE F'!$D$5:$D$72,CLUBS!$B33,'BE F'!$P$5:$P$72)+SUMIF('BE H'!$D$5:$D$72,CLUBS!$B33,'BE H'!$P$5:$P$72)+SUMIF('MI F'!$D$5:$D$72,CLUBS!$B33,'MI F'!$P$5:$P$72)+SUMIF('MI H'!$D$5:$D$72,CLUBS!$B33,'MI H'!$P$5:$P$72)+SUMIF('CA F'!$D$5:$D$72,CLUBS!$B33,'CA F'!$P$5:$P$72)+SUMIF('CA H'!$D$5:$D$72,CLUBS!$B33,'CA H'!$P$5:$P$72)+SUMIF('JU F'!$D$5:$D$72,CLUBS!$B33,'JU F'!$P$5:$P$72)+SUMIF('JU H'!$D$5:$D$72,CLUBS!$B33,'JU H'!$P$5:$P$72)</f>
        <v>0</v>
      </c>
      <c r="O33" s="26">
        <f>COUNTIFS('MP F'!$D$5:$D$72,CLUBS!$B33,'MP F'!$Q$5:$Q$72,"&gt;0")+COUNTIFS('MP H'!$D$5:$D$72,CLUBS!$B33,'MP H'!$Q$5:$Q$72,"&gt;0")+COUNTIFS('PO F'!$D$5:$D$72,CLUBS!$B33,'PO F'!$Q$5:$Q$72,"&gt;0")+COUNTIFS('PO H'!$D$5:$D$72,CLUBS!$B33,'PO H'!$Q$5:$Q$72,"&gt;0")+COUNTIFS('PU F'!$D$5:$D$72,CLUBS!$B33,'PU F'!$Q$5:$Q$72,"&gt;0")+COUNTIFS('PU H'!$D$5:$D$72,CLUBS!$B33,'PU H'!$Q$5:$Q$72,"&gt;0")+COUNTIFS('BE F'!$D$5:$D$72,CLUBS!$B33,'BE F'!$Q$5:$Q$72,"&gt;0")+COUNTIFS('BE H'!$D$5:$D$72,CLUBS!$B33,'BE H'!$Q$5:$Q$72,"&gt;0")+COUNTIFS('MI F'!$D$5:$D$72,CLUBS!$B33,'MI F'!$Q$5:$Q$72,"&gt;0")+COUNTIFS('MI H'!$D$5:$D$72,CLUBS!$B33,'MI H'!$Q$5:$Q$72,"&gt;0")+COUNTIFS('CA F'!$D$5:$D$72,CLUBS!$B33,'CA F'!$Q$5:$Q$72,"&gt;0")+COUNTIFS('CA H'!$D$5:$D$72,CLUBS!$B33,'CA H'!$Q$5:$Q$72,"&gt;0")+COUNTIFS('JU F'!$D$5:$D$72,CLUBS!$B33,'JU F'!$Q$5:$Q$72,"&gt;0")+COUNTIFS('JU H'!$D$5:$D$72,CLUBS!$B33,'JU H'!$Q$5:$Q$72,"&gt;0")</f>
        <v>0</v>
      </c>
      <c r="P33" s="26">
        <f>SUMIF('MP F'!$D$5:$D$72,CLUBS!$B33,'MP F'!$R$5:$R$72)+SUMIF('MP H'!$D$5:$D$72,CLUBS!$B33,'MP H'!$R$5:$R$72)+SUMIF('PO F'!$D$5:$D$72,CLUBS!$B33,'PO F'!$R$5:$R$72)+SUMIF('PO H'!$D$5:$D$72,CLUBS!$B33,'PO H'!$R$5:$R$72)+SUMIF('PU F'!$D$5:$D$72,CLUBS!$B33,'PU F'!$R$5:$R$72)+SUMIF('PU H'!$D$5:$D$72,CLUBS!$B33,'PU H'!$R$5:$R$72)+SUMIF('BE F'!$D$5:$D$72,CLUBS!$B33,'BE F'!$R$5:$R$72)+SUMIF('BE H'!$D$5:$D$72,CLUBS!$B33,'BE H'!$R$5:$R$72)+SUMIF('MI F'!$D$5:$D$72,CLUBS!$B33,'MI F'!$R$5:$R$72)+SUMIF('MI H'!$D$5:$D$72,CLUBS!$B33,'MI H'!$R$5:$R$72)+SUMIF('CA F'!$D$5:$D$72,CLUBS!$B33,'CA F'!$R$5:$R$72)+SUMIF('CA H'!$D$5:$D$72,CLUBS!$B33,'CA H'!$R$5:$R$72)+SUMIF('JU F'!$D$5:$D$72,CLUBS!$B33,'JU F'!$R$5:$R$72)+SUMIF('JU H'!$D$5:$D$72,CLUBS!$B33,'JU H'!$R$5:$R$72)</f>
        <v>0</v>
      </c>
      <c r="Q33" s="26">
        <f>COUNTIFS('MP F'!$D$5:$D$72,CLUBS!$B33,'MP F'!$S$5:$S$72,"&gt;0")+COUNTIFS('MP H'!$D$5:$D$72,CLUBS!$B33,'MP H'!$S$5:$S$72,"&gt;0")+COUNTIFS('PO F'!$D$5:$D$72,CLUBS!$B33,'PO F'!$S$5:$S$72,"&gt;0")+COUNTIFS('PO H'!$D$5:$D$72,CLUBS!$B33,'PO H'!$S$5:$S$72,"&gt;0")+COUNTIFS('PU F'!$D$5:$D$72,CLUBS!$B33,'PU F'!$S$5:$S$72,"&gt;0")+COUNTIFS('PU H'!$D$5:$D$72,CLUBS!$B33,'PU H'!$S$5:$S$72,"&gt;0")+COUNTIFS('BE F'!$D$5:$D$72,CLUBS!$B33,'BE F'!$S$5:$S$72,"&gt;0")+COUNTIFS('BE H'!$D$5:$D$72,CLUBS!$B33,'BE H'!$S$5:$S$72,"&gt;0")+COUNTIFS('MI F'!$D$5:$D$72,CLUBS!$B33,'MI F'!$S$5:$S$72,"&gt;0")+COUNTIFS('MI H'!$D$5:$D$72,CLUBS!$B33,'MI H'!$S$5:$S$72,"&gt;0")+COUNTIFS('CA F'!$D$5:$D$72,CLUBS!$B33,'CA F'!$S$5:$S$72,"&gt;0")+COUNTIFS('CA H'!$D$5:$D$72,CLUBS!$B33,'CA H'!$S$5:$S$72,"&gt;0")+COUNTIFS('JU F'!$D$5:$D$72,CLUBS!$B33,'JU F'!$S$5:$S$72,"&gt;0")+COUNTIFS('JU H'!$D$5:$D$72,CLUBS!$B33,'JU H'!$S$5:$S$72,"&gt;0")</f>
        <v>0</v>
      </c>
      <c r="R33" s="26">
        <f>SUMIF('MP F'!$D$5:$D$72,CLUBS!$B33,'MP F'!$T$5:$T$72)+SUMIF('MP H'!$D$5:$D$72,CLUBS!$B33,'MP H'!$T$5:$T$72)+SUMIF('PO F'!$D$5:$D$72,CLUBS!$B33,'PO F'!$T$5:$T$72)+SUMIF('PO H'!$D$5:$D$72,CLUBS!$B33,'PO H'!$T$5:$T$72)+SUMIF('PU F'!$D$5:$D$72,CLUBS!$B33,'PU F'!$T$5:$T$72)+SUMIF('PU H'!$D$5:$D$72,CLUBS!$B33,'PU H'!$T$5:$T$72)+SUMIF('BE F'!$D$5:$D$72,CLUBS!$B33,'BE F'!$T$5:$T$72)+SUMIF('BE H'!$D$5:$D$72,CLUBS!$B33,'BE H'!$T$5:$T$72)+SUMIF('MI F'!$D$5:$D$72,CLUBS!$B33,'MI F'!$T$5:$T$72)+SUMIF('MI H'!$D$5:$D$72,CLUBS!$B33,'MI H'!$T$5:$T$72)+SUMIF('CA F'!$D$5:$D$72,CLUBS!$B33,'CA F'!$T$5:$T$72)+SUMIF('CA H'!$D$5:$D$72,CLUBS!$B33,'CA H'!$T$5:$T$72)+SUMIF('JU F'!$D$5:$D$72,CLUBS!$B33,'JU F'!$T$5:$T$72)+SUMIF('JU H'!$D$5:$D$72,CLUBS!$B33,'JU H'!$T$5:$T$72)</f>
        <v>0</v>
      </c>
      <c r="S33" s="26">
        <f>COUNTIFS('MP F'!$D$5:$D$72,CLUBS!$B33,'MP F'!$U$5:$U$72,"&gt;0")+COUNTIFS('MP H'!$D$5:$D$72,CLUBS!$B33,'MP H'!$U$5:$U$72,"&gt;0")+COUNTIFS('PO F'!$D$5:$D$72,CLUBS!$B33,'PO F'!$U$5:$U$72,"&gt;0")+COUNTIFS('PO H'!$D$5:$D$72,CLUBS!$B33,'PO H'!$U$5:$U$72,"&gt;0")+COUNTIFS('PU F'!$D$5:$D$72,CLUBS!$B33,'PU F'!$U$5:$U$72,"&gt;0")+COUNTIFS('PU H'!$D$5:$D$72,CLUBS!$B33,'PU H'!$U$5:$U$72,"&gt;0")+COUNTIFS('BE F'!$D$5:$D$72,CLUBS!$B33,'BE F'!$U$5:$U$72,"&gt;0")+COUNTIFS('BE H'!$D$5:$D$72,CLUBS!$B33,'BE H'!$U$5:$U$72,"&gt;0")+COUNTIFS('MI F'!$D$5:$D$72,CLUBS!$B33,'MI F'!$U$5:$U$72,"&gt;0")+COUNTIFS('MI H'!$D$5:$D$72,CLUBS!$B33,'MI H'!$U$5:$U$72,"&gt;0")+COUNTIFS('CA F'!$D$5:$D$72,CLUBS!$B33,'CA F'!$U$5:$U$72,"&gt;0")+COUNTIFS('CA H'!$D$5:$D$72,CLUBS!$B33,'CA H'!$U$5:$U$72,"&gt;0")+COUNTIFS('JU F'!$D$5:$D$72,CLUBS!$B33,'JU F'!$U$5:$U$72,"&gt;0")+COUNTIFS('JU H'!$D$5:$D$72,CLUBS!$B33,'JU H'!$U$5:$U$72,"&gt;0")</f>
        <v>0</v>
      </c>
      <c r="T33" s="26">
        <f>SUMIF('MP F'!$D$5:$D$72,CLUBS!$B33,'MP F'!$V$5:$V$72)+SUMIF('MP H'!$D$5:$D$72,CLUBS!$B33,'MP H'!$V$5:$V$72)+SUMIF('PO F'!$D$5:$D$72,CLUBS!$B33,'PO F'!$V$5:$V$72)+SUMIF('PO H'!$D$5:$D$72,CLUBS!$B33,'PO H'!$V$5:$V$72)+SUMIF('PU F'!$D$5:$D$72,CLUBS!$B33,'PU F'!$V$5:$V$72)+SUMIF('PU H'!$D$5:$D$72,CLUBS!$B33,'PU H'!$V$5:$V$72)+SUMIF('BE F'!$D$5:$D$72,CLUBS!$B33,'BE F'!$V$5:$V$72)+SUMIF('BE H'!$D$5:$D$72,CLUBS!$B33,'BE H'!$V$5:$V$72)+SUMIF('MI F'!$D$5:$D$72,CLUBS!$B33,'MI F'!$V$5:$V$72)+SUMIF('MI H'!$D$5:$D$72,CLUBS!$B33,'MI H'!$V$5:$V$72)+SUMIF('CA F'!$D$5:$D$72,CLUBS!$B33,'CA F'!$V$5:$V$72)+SUMIF('CA H'!$D$5:$D$72,CLUBS!$B33,'CA H'!$V$5:$V$72)+SUMIF('JU F'!$D$5:$D$72,CLUBS!$B33,'JU F'!$V$5:$V$72)+SUMIF('JU H'!$D$5:$D$72,CLUBS!$B33,'JU H'!$V$5:$V$72)</f>
        <v>0</v>
      </c>
      <c r="U33" s="26">
        <f>COUNTIFS('MP F'!$D$5:$D$72,CLUBS!$B33,'MP F'!$W$5:$W$72,"&gt;0")+COUNTIFS('MP H'!$D$5:$D$72,CLUBS!$B33,'MP H'!$W$5:$W$72,"&gt;0")+COUNTIFS('PO F'!$D$5:$D$72,CLUBS!$B33,'PO F'!$W$5:$W$72,"&gt;0")+COUNTIFS('PO H'!$D$5:$D$72,CLUBS!$B33,'PO H'!$W$5:$W$72,"&gt;0")+COUNTIFS('PU F'!$D$5:$D$72,CLUBS!$B33,'PU F'!$W$5:$W$72,"&gt;0")+COUNTIFS('PU H'!$D$5:$D$72,CLUBS!$B33,'PU H'!$W$5:$W$72,"&gt;0")+COUNTIFS('BE F'!$D$5:$D$72,CLUBS!$B33,'BE F'!$W$5:$W$72,"&gt;0")+COUNTIFS('BE H'!$D$5:$D$72,CLUBS!$B33,'BE H'!$W$5:$W$72,"&gt;0")+COUNTIFS('MI F'!$D$5:$D$72,CLUBS!$B33,'MI F'!$W$5:$W$72,"&gt;0")+COUNTIFS('MI H'!$D$5:$D$72,CLUBS!$B33,'MI H'!$W$5:$W$72,"&gt;0")+COUNTIFS('CA F'!$D$5:$D$72,CLUBS!$B33,'CA F'!$W$5:$W$72,"&gt;0")+COUNTIFS('CA H'!$D$5:$D$72,CLUBS!$B33,'CA H'!$W$5:$W$72,"&gt;0")+COUNTIFS('JU F'!$D$5:$D$72,CLUBS!$B33,'JU F'!$W$5:$W$72,"&gt;0")+COUNTIFS('JU H'!$D$5:$D$72,CLUBS!$B33,'JU H'!$W$5:$W$72,"&gt;0")</f>
        <v>0</v>
      </c>
      <c r="V33" s="26">
        <f>SUMIF('MP F'!$D$5:$D$72,CLUBS!$B33,'MP F'!$X$5:$X$72)+SUMIF('MP H'!$D$5:$D$72,CLUBS!$B33,'MP H'!$X$5:$X$72)+SUMIF('PO F'!$D$5:$D$72,CLUBS!$B33,'PO F'!$X$5:$X$72)+SUMIF('PO H'!$D$5:$D$72,CLUBS!$B33,'PO H'!$X$5:$X$72)+SUMIF('PU F'!$D$5:$D$72,CLUBS!$B33,'PU F'!$X$5:$X$72)+SUMIF('PU H'!$D$5:$D$72,CLUBS!$B33,'PU H'!$X$5:$X$72)+SUMIF('BE F'!$D$5:$D$72,CLUBS!$B33,'BE F'!$X$5:$X$72)+SUMIF('BE H'!$D$5:$D$72,CLUBS!$B33,'BE H'!$X$5:$X$72)+SUMIF('MI F'!$D$5:$D$72,CLUBS!$B33,'MI F'!$X$5:$X$72)+SUMIF('MI H'!$D$5:$D$72,CLUBS!$B33,'MI H'!$X$5:$X$72)+SUMIF('CA F'!$D$5:$D$72,CLUBS!$B33,'CA F'!$X$5:$X$72)+SUMIF('CA H'!$D$5:$D$72,CLUBS!$B33,'CA H'!$X$5:$X$72)+SUMIF('JU F'!$D$5:$D$72,CLUBS!$B33,'JU F'!$X$5:$X$72)+SUMIF('JU H'!$D$5:$D$72,CLUBS!$B33,'JU H'!$X$5:$X$72)</f>
        <v>0</v>
      </c>
      <c r="W33" s="26">
        <f>COUNTIFS('MP F'!$D$5:$D$72,CLUBS!$B33,'MP F'!$Y$5:$Y$72,"&gt;0")+COUNTIFS('MP H'!$D$5:$D$72,CLUBS!$B33,'MP H'!$Y$5:$Y$72,"&gt;0")+COUNTIFS('PO F'!$D$5:$D$72,CLUBS!$B33,'PO F'!$Y$5:$Y$72,"&gt;0")+COUNTIFS('PO H'!$D$5:$D$72,CLUBS!$B33,'PO H'!$Y$5:$Y$72,"&gt;0")+COUNTIFS('PU F'!$D$5:$D$72,CLUBS!$B33,'PU F'!$Y$5:$Y$72,"&gt;0")+COUNTIFS('PU H'!$D$5:$D$72,CLUBS!$B33,'PU H'!$Y$5:$Y$72,"&gt;0")+COUNTIFS('BE F'!$D$5:$D$72,CLUBS!$B33,'BE F'!$Y$5:$Y$72,"&gt;0")+COUNTIFS('BE H'!$D$5:$D$72,CLUBS!$B33,'BE H'!$Y$5:$Y$72,"&gt;0")+COUNTIFS('MI F'!$D$5:$D$72,CLUBS!$B33,'MI F'!$Y$5:$Y$72,"&gt;0")+COUNTIFS('MI H'!$D$5:$D$72,CLUBS!$B33,'MI H'!$Y$5:$Y$72,"&gt;0")+COUNTIFS('CA F'!$D$5:$D$72,CLUBS!$B33,'CA F'!$Y$5:$Y$72,"&gt;0")+COUNTIFS('CA H'!$D$5:$D$72,CLUBS!$B33,'CA H'!$Y$5:$Y$72,"&gt;0")+COUNTIFS('JU F'!$D$5:$D$72,CLUBS!$B33,'JU F'!$Y$5:$Y$72,"&gt;0")+COUNTIFS('JU H'!$D$5:$D$72,CLUBS!$B33,'JU H'!$Y$5:$Y$72,"&gt;0")</f>
        <v>0</v>
      </c>
      <c r="X33" s="26">
        <f>SUMIF('MP F'!$D$5:$D$72,CLUBS!$B33,'MP F'!$Z$5:$Z$72)+SUMIF('MP H'!$D$5:$D$72,CLUBS!$B33,'MP H'!$Z$5:$Z$72)+SUMIF('PO F'!$D$5:$D$72,CLUBS!$B33,'PO F'!$Z$5:$Z$72)+SUMIF('PO H'!$D$5:$D$72,CLUBS!$B33,'PO H'!$Z$5:$Z$72)+SUMIF('PU F'!$D$5:$D$72,CLUBS!$B33,'PU F'!$Z$5:$Z$72)+SUMIF('PU H'!$D$5:$D$72,CLUBS!$B33,'PU H'!$Z$5:$Z$72)+SUMIF('BE F'!$D$5:$D$72,CLUBS!$B33,'BE F'!$Z$5:$Z$72)+SUMIF('BE H'!$D$5:$D$72,CLUBS!$B33,'BE H'!$Z$5:$Z$72)+SUMIF('MI F'!$D$5:$D$72,CLUBS!$B33,'MI F'!$Z$5:$Z$72)+SUMIF('MI H'!$D$5:$D$72,CLUBS!$B33,'MI H'!$Z$5:$Z$72)+SUMIF('CA F'!$D$5:$D$72,CLUBS!$B33,'CA F'!$Z$5:$Z$72)+SUMIF('CA H'!$D$5:$D$72,CLUBS!$B33,'CA H'!$Z$5:$Z$72)+SUMIF('JU F'!$D$5:$D$72,CLUBS!$B33,'JU F'!$Z$5:$Z$72)+SUMIF('JU H'!$D$5:$D$72,CLUBS!$B33,'JU H'!$Z$5:$Z$72)</f>
        <v>0</v>
      </c>
      <c r="Y33" s="26">
        <f>COUNTIFS('MP F'!$D$5:$D$72,CLUBS!$B33,'MP F'!$AA$5:$AA$72,"&gt;0")+COUNTIFS('MP H'!$D$5:$D$72,CLUBS!$B33,'MP H'!$AA$5:$AA$72,"&gt;0")+COUNTIFS('PO F'!$D$5:$D$72,CLUBS!$B33,'PO F'!$AA$5:$AA$72,"&gt;0")+COUNTIFS('PO H'!$D$5:$D$72,CLUBS!$B33,'PO H'!$AA$5:$AA$72,"&gt;0")+COUNTIFS('PU F'!$D$5:$D$72,CLUBS!$B33,'PU F'!$AA$5:$AA$72,"&gt;0")+COUNTIFS('PU H'!$D$5:$D$72,CLUBS!$B33,'PU H'!$AA$5:$AA$72,"&gt;0")+COUNTIFS('BE F'!$D$5:$D$72,CLUBS!$B33,'BE F'!$AA$5:$AA$72,"&gt;0")+COUNTIFS('BE H'!$D$5:$D$72,CLUBS!$B33,'BE H'!$AA$5:$AA$72,"&gt;0")+COUNTIFS('MI F'!$D$5:$D$72,CLUBS!$B33,'MI F'!$AA$5:$AA$72,"&gt;0")+COUNTIFS('MI H'!$D$5:$D$72,CLUBS!$B33,'MI H'!$AA$5:$AA$72,"&gt;0")+COUNTIFS('CA F'!$D$5:$D$72,CLUBS!$B33,'CA F'!$AA$5:$AA$72,"&gt;0")+COUNTIFS('CA H'!$D$5:$D$72,CLUBS!$B33,'CA H'!$AA$5:$AA$72,"&gt;0")+COUNTIFS('JU F'!$D$5:$D$72,CLUBS!$B33,'JU F'!$AA$5:$AA$72,"&gt;0")+COUNTIFS('JU H'!$D$5:$D$72,CLUBS!$B33,'JU H'!$AA$5:$AA$72,"&gt;0")</f>
        <v>0</v>
      </c>
      <c r="Z33" s="26">
        <f>SUMIF('MP F'!$D$5:$D$72,CLUBS!$B33,'MP F'!$AB$5:$AB$72)+SUMIF('MP H'!$D$5:$D$72,CLUBS!$B33,'MP H'!$AB$5:$AB$72)+SUMIF('PO F'!$D$5:$D$72,CLUBS!$B33,'PO F'!$AB$5:$AB$72)+SUMIF('PO H'!$D$5:$D$72,CLUBS!$B33,'PO H'!$AB$5:$AB$72)+SUMIF('PU F'!$D$5:$D$72,CLUBS!$B33,'PU F'!$AB$5:$AB$72)+SUMIF('PU H'!$D$5:$D$72,CLUBS!$B33,'PU H'!$AB$5:$AB$72)+SUMIF('BE F'!$D$5:$D$72,CLUBS!$B33,'BE F'!$AB$5:$AB$72)+SUMIF('BE H'!$D$5:$D$72,CLUBS!$B33,'BE H'!$AB$5:$AB$72)+SUMIF('MI F'!$D$5:$D$72,CLUBS!$B33,'MI F'!$AB$5:$AB$72)+SUMIF('MI H'!$D$5:$D$72,CLUBS!$B33,'MI H'!$AB$5:$AB$72)+SUMIF('CA F'!$D$5:$D$72,CLUBS!$B33,'CA F'!$AB$5:$AB$72)+SUMIF('CA H'!$D$5:$D$72,CLUBS!$B33,'CA H'!$AB$5:$AB$72)+SUMIF('JU F'!$D$5:$D$72,CLUBS!$B33,'JU F'!$AB$5:$AB$72)+SUMIF('JU H'!$D$5:$D$72,CLUBS!$B33,'JU H'!$AB$5:$AB$72)</f>
        <v>0</v>
      </c>
      <c r="AA33" s="26">
        <f>COUNTIFS('MP F'!$D$5:$D$72,CLUBS!$B33,'MP F'!$AC$5:$AC$72,"&gt;0")+COUNTIFS('MP H'!$D$5:$D$72,CLUBS!$B33,'MP H'!$AC$5:$AC$72,"&gt;0")+COUNTIFS('PO F'!$D$5:$D$72,CLUBS!$B33,'PO F'!$AC$5:$AC$72,"&gt;0")+COUNTIFS('PO H'!$D$5:$D$72,CLUBS!$B33,'PO H'!$AC$5:$AC$72,"&gt;0")+COUNTIFS('PU F'!$D$5:$D$72,CLUBS!$B33,'PU F'!$AC$5:$AC$72,"&gt;0")+COUNTIFS('PU H'!$D$5:$D$72,CLUBS!$B33,'PU H'!$AC$5:$AC$72,"&gt;0")+COUNTIFS('BE F'!$D$5:$D$72,CLUBS!$B33,'BE F'!$AC$5:$AC$72,"&gt;0")+COUNTIFS('BE H'!$D$5:$D$72,CLUBS!$B33,'BE H'!$AC$5:$AC$72,"&gt;0")+COUNTIFS('MI F'!$D$5:$D$72,CLUBS!$B33,'MI F'!$AC$5:$AC$72,"&gt;0")+COUNTIFS('MI H'!$D$5:$D$72,CLUBS!$B33,'MI H'!$AC$5:$AC$72,"&gt;0")+COUNTIFS('CA F'!$D$5:$D$72,CLUBS!$B33,'CA F'!$AC$5:$AC$72,"&gt;0")+COUNTIFS('CA H'!$D$5:$D$72,CLUBS!$B33,'CA H'!$AC$5:$AC$72,"&gt;0")+COUNTIFS('JU F'!$D$5:$D$72,CLUBS!$B33,'JU F'!$AC$5:$AC$72,"&gt;0")+COUNTIFS('JU H'!$D$5:$D$72,CLUBS!$B33,'JU H'!$AC$5:$AC$72,"&gt;0")</f>
        <v>0</v>
      </c>
      <c r="AB33" s="26">
        <f>SUMIF('MP F'!$D$5:$D$72,CLUBS!$B33,'MP F'!$AD$5:$AD$72)+SUMIF('MP H'!$D$5:$D$72,CLUBS!$B33,'MP H'!$AD$5:$AD$72)+SUMIF('PO F'!$D$5:$D$72,CLUBS!$B33,'PO F'!$AD$5:$AD$72)+SUMIF('PO H'!$D$5:$D$72,CLUBS!$B33,'PO H'!$AD$5:$AD$72)+SUMIF('PU F'!$D$5:$D$72,CLUBS!$B33,'PU F'!$AD$5:$AD$72)+SUMIF('PU H'!$D$5:$D$72,CLUBS!$B33,'PU H'!$AD$5:$AD$72)+SUMIF('BE F'!$D$5:$D$72,CLUBS!$B33,'BE F'!$AD$5:$AD$72)+SUMIF('BE H'!$D$5:$D$72,CLUBS!$B33,'BE H'!$AD$5:$AD$72)+SUMIF('MI F'!$D$5:$D$72,CLUBS!$B33,'MI F'!$AD$5:$AD$72)+SUMIF('MI H'!$D$5:$D$72,CLUBS!$B33,'MI H'!$AD$5:$AD$72)+SUMIF('CA F'!$D$5:$D$72,CLUBS!$B33,'CA F'!$AD$5:$AD$72)+SUMIF('CA H'!$D$5:$D$72,CLUBS!$B33,'CA H'!$AD$5:$AD$72)+SUMIF('JU F'!$D$5:$D$72,CLUBS!$B33,'JU F'!$AD$5:$AD$72)+SUMIF('JU H'!$D$5:$D$72,CLUBS!$B33,'JU H'!$AD$5:$AD$72)</f>
        <v>0</v>
      </c>
      <c r="AC33" s="26">
        <f>COUNTIFS('MP F'!$D$5:$D$72,CLUBS!$B33,'MP F'!$AE$5:$AE$72,"&gt;0")+COUNTIFS('MP H'!$D$5:$D$72,CLUBS!$B33,'MP H'!$AE$5:$AE$72,"&gt;0")+COUNTIFS('PO F'!$D$5:$D$72,CLUBS!$B33,'PO F'!$AE$5:$AE$72,"&gt;0")+COUNTIFS('PO H'!$D$5:$D$72,CLUBS!$B33,'PO H'!$AE$5:$AE$72,"&gt;0")+COUNTIFS('PU F'!$D$5:$D$72,CLUBS!$B33,'PU F'!$AE$5:$AE$72,"&gt;0")+COUNTIFS('PU H'!$D$5:$D$72,CLUBS!$B33,'PU H'!$AE$5:$AE$72,"&gt;0")+COUNTIFS('BE F'!$D$5:$D$72,CLUBS!$B33,'BE F'!$AE$5:$AE$72,"&gt;0")+COUNTIFS('BE H'!$D$5:$D$72,CLUBS!$B33,'BE H'!$AE$5:$AE$72,"&gt;0")+COUNTIFS('MI F'!$D$5:$D$72,CLUBS!$B33,'MI F'!$AE$5:$AE$72,"&gt;0")+COUNTIFS('MI H'!$D$5:$D$72,CLUBS!$B33,'MI H'!$AE$5:$AE$72,"&gt;0")+COUNTIFS('CA F'!$D$5:$D$72,CLUBS!$B33,'CA F'!$AE$5:$AE$72,"&gt;0")+COUNTIFS('CA H'!$D$5:$D$72,CLUBS!$B33,'CA H'!$AE$5:$AE$72,"&gt;0")+COUNTIFS('JU F'!$D$5:$D$72,CLUBS!$B33,'JU F'!$AE$5:$AE$72,"&gt;0")+COUNTIFS('JU H'!$D$5:$D$72,CLUBS!$B33,'JU H'!$AE$5:$AE$72,"&gt;0")</f>
        <v>0</v>
      </c>
      <c r="AD33" s="26">
        <f>SUMIF('MP F'!$D$5:$D$72,CLUBS!$B33,'MP F'!$AF$5:$AF$72)+SUMIF('MP H'!$D$5:$D$72,CLUBS!$B33,'MP H'!$AF$5:$AF$72)+SUMIF('PO F'!$D$5:$D$72,CLUBS!$B33,'PO F'!$AF$5:$AF$72)+SUMIF('PO H'!$D$5:$D$72,CLUBS!$B33,'PO H'!$AF$5:$AF$72)+SUMIF('PU F'!$D$5:$D$72,CLUBS!$B33,'PU F'!$AF$5:$AF$72)+SUMIF('PU H'!$D$5:$D$72,CLUBS!$B33,'PU H'!$AF$5:$AF$72)+SUMIF('BE F'!$D$5:$D$72,CLUBS!$B33,'BE F'!$AF$5:$AF$72)+SUMIF('BE H'!$D$5:$D$72,CLUBS!$B33,'BE H'!$AF$5:$AF$72)+SUMIF('MI F'!$D$5:$D$72,CLUBS!$B33,'MI F'!$AF$5:$AF$72)+SUMIF('MI H'!$D$5:$D$72,CLUBS!$B33,'MI H'!$AF$5:$AF$72)+SUMIF('CA F'!$D$5:$D$72,CLUBS!$B33,'CA F'!$AF$5:$AF$72)+SUMIF('CA H'!$D$5:$D$72,CLUBS!$B33,'CA H'!$AF$5:$AF$72)+SUMIF('JU F'!$D$5:$D$72,CLUBS!$B33,'JU F'!$AF$5:$AF$72)+SUMIF('JU H'!$D$5:$D$72,CLUBS!$B33,'JU H'!$AF$5:$AF$72)</f>
        <v>0</v>
      </c>
      <c r="AE33" s="26">
        <f>COUNTIFS('MP F'!$D$5:$D$72,CLUBS!$B33,'MP F'!$AG$5:$AG$72,"&gt;0")+COUNTIFS('MP H'!$D$5:$D$72,CLUBS!$B33,'MP H'!$AG$5:$AG$72,"&gt;0")+COUNTIFS('PO F'!$D$5:$D$72,CLUBS!$B33,'PO F'!$AG$5:$AG$72,"&gt;0")+COUNTIFS('PO H'!$D$5:$D$72,CLUBS!$B33,'PO H'!$AG$5:$AG$72,"&gt;0")+COUNTIFS('PU F'!$D$5:$D$72,CLUBS!$B33,'PU F'!$AG$5:$AG$72,"&gt;0")+COUNTIFS('PU H'!$D$5:$D$72,CLUBS!$B33,'PU H'!$AG$5:$AG$72,"&gt;0")+COUNTIFS('BE F'!$D$5:$D$72,CLUBS!$B33,'BE F'!$AG$5:$AG$72,"&gt;0")+COUNTIFS('BE H'!$D$5:$D$72,CLUBS!$B33,'BE H'!$AG$5:$AG$72,"&gt;0")+COUNTIFS('MI F'!$D$5:$D$72,CLUBS!$B33,'MI F'!$AG$5:$AG$72,"&gt;0")+COUNTIFS('MI H'!$D$5:$D$72,CLUBS!$B33,'MI H'!$AG$5:$AG$72,"&gt;0")+COUNTIFS('CA F'!$D$5:$D$72,CLUBS!$B33,'CA F'!$AG$5:$AG$72,"&gt;0")+COUNTIFS('CA H'!$D$5:$D$72,CLUBS!$B33,'CA H'!$AG$5:$AG$72,"&gt;0")+COUNTIFS('JU F'!$D$5:$D$72,CLUBS!$B33,'JU F'!$AG$5:$AG$72,"&gt;0")+COUNTIFS('JU H'!$D$5:$D$72,CLUBS!$B33,'JU H'!$AG$5:$AG$72,"&gt;0")</f>
        <v>0</v>
      </c>
      <c r="AF33" s="26">
        <f>SUMIF('MP F'!$D$5:$D$72,CLUBS!$B33,'MP F'!$AH$5:$AH$72)+SUMIF('MP H'!$D$5:$D$72,CLUBS!$B33,'MP H'!$AH$5:$AH$72)+SUMIF('PO F'!$D$5:$D$72,CLUBS!$B33,'PO F'!$AH$5:$AH$72)+SUMIF('PO H'!$D$5:$D$72,CLUBS!$B33,'PO H'!$AH$5:$AH$72)+SUMIF('PU F'!$D$5:$D$72,CLUBS!$B33,'PU F'!$AH$5:$AH$72)+SUMIF('PU H'!$D$5:$D$72,CLUBS!$B33,'PU H'!$AH$5:$AH$72)+SUMIF('BE F'!$D$5:$D$72,CLUBS!$B33,'BE F'!$AH$5:$AH$72)+SUMIF('BE H'!$D$5:$D$72,CLUBS!$B33,'BE H'!$AH$5:$AH$72)+SUMIF('MI F'!$D$5:$D$72,CLUBS!$B33,'MI F'!$AH$5:$AH$72)+SUMIF('MI H'!$D$5:$D$72,CLUBS!$B33,'MI H'!$AH$5:$AH$72)+SUMIF('CA F'!$D$5:$D$72,CLUBS!$B33,'CA F'!$AH$5:$AH$72)+SUMIF('CA H'!$D$5:$D$72,CLUBS!$B33,'CA H'!$AH$5:$AH$72)+SUMIF('JU F'!$D$5:$D$72,CLUBS!$B33,'JU F'!$AH$5:$AH$72)+SUMIF('JU H'!$D$5:$D$72,CLUBS!$B33,'JU H'!$AH$5:$AH$72)</f>
        <v>0</v>
      </c>
      <c r="AG33" s="16">
        <f t="shared" si="1"/>
        <v>0</v>
      </c>
      <c r="AH33" s="28">
        <f t="shared" si="2"/>
        <v>0</v>
      </c>
      <c r="AI33" s="29">
        <f t="shared" si="3"/>
        <v>0</v>
      </c>
      <c r="AJ33" s="14">
        <f>COUNTIF('Licenciés Jeunes 2023'!F:F,CLUBS!B33)</f>
        <v>0</v>
      </c>
      <c r="AK33" s="27">
        <f t="shared" si="4"/>
        <v>0</v>
      </c>
    </row>
    <row r="34" spans="1:37" ht="13.5">
      <c r="A34" s="34">
        <f t="shared" si="0"/>
        <v>16</v>
      </c>
      <c r="B34" s="62" t="s">
        <v>1156</v>
      </c>
      <c r="C34" s="14">
        <f>COUNTIFS('MP F'!$D$5:$D$72,CLUBS!$B34,'MP F'!$E$5:$E$72,"&gt;0")+COUNTIFS('MP H'!$D$5:$D$72,CLUBS!$B34,'MP H'!$E$5:$E$72,"&gt;0")+COUNTIFS('PO F'!$D$5:$D$72,CLUBS!$B34,'PO F'!$E$5:$E$72,"&gt;0")+COUNTIFS('PO H'!$D$5:$D$72,CLUBS!$B34,'PO H'!$E$5:$E$72,"&gt;0")+COUNTIFS('PU F'!$D$5:$D$72,CLUBS!$B34,'PU F'!$E$5:$E$72,"&gt;0")+COUNTIFS('PU H'!$D$5:$D$72,CLUBS!$B34,'PU H'!$E$5:$E$72,"&gt;0")+COUNTIFS('BE F'!$D$5:$D$72,CLUBS!$B34,'BE F'!$E$5:$E$72,"&gt;0")+COUNTIFS('BE H'!$D$5:$D$72,CLUBS!$B34,'BE H'!$E$5:$E$72,"&gt;0")+COUNTIFS('MI F'!$D$5:$D$72,CLUBS!$B34,'MI F'!$E$5:$E$72,"&gt;0")+COUNTIFS('MI H'!$D$5:$D$72,CLUBS!$B34,'MI H'!$E$5:$E$72,"&gt;0")+COUNTIFS('CA F'!$D$5:$D$72,CLUBS!$B34,'CA F'!$E$5:$E$72,"&gt;0")+COUNTIFS('CA H'!$D$5:$D$72,CLUBS!$B34,'CA H'!$E$5:$E$72,"&gt;0")+COUNTIFS('JU F'!$D$5:$D$72,CLUBS!$B34,'JU F'!$E$5:$E$72,"&gt;0")+COUNTIFS('JU H'!$D$5:$D$72,CLUBS!$B34,'JU H'!$E$5:$E$72,"&gt;0")</f>
        <v>0</v>
      </c>
      <c r="D34" s="27">
        <f>SUMIF('MP F'!$D$5:$D$72,CLUBS!$B34,'MP F'!$F$5:$F$72)+SUMIF('MP H'!$D$5:$D$72,CLUBS!$B34,'MP H'!$F$5:$F$72)+SUMIF('PO F'!$D$5:$D$72,CLUBS!$B34,'PO F'!$F$5:$F$72)+SUMIF('PO H'!$D$5:$D$72,CLUBS!$B34,'PO H'!$F$5:$F$72)+SUMIF('PU F'!$D$5:$D$72,CLUBS!$B34,'PU F'!$F$5:$F$72)+SUMIF('PU H'!$D$5:$D$72,CLUBS!$B34,'PU H'!$F$5:$F$72)+SUMIF('BE F'!$D$5:$D$72,CLUBS!$B34,'BE F'!$F$5:$F$72)+SUMIF('BE H'!$D$5:$D$72,CLUBS!$B34,'BE H'!$F$5:$F$72)+SUMIF('MI F'!$D$5:$D$72,CLUBS!$B34,'MI F'!$F$5:$F$72)+SUMIF('MI H'!$D$5:$D$72,CLUBS!$B34,'MI H'!$F$5:$F$72)+SUMIF('CA F'!$D$5:$D$72,CLUBS!$B34,'CA F'!$F$5:$F$72)+SUMIF('CA H'!$D$5:$D$72,CLUBS!$B34,'CA H'!$F$5:$F$72)+SUMIF('JU F'!$D$5:$D$72,CLUBS!$B34,'JU F'!$F$5:$F$72)+SUMIF('JU H'!$D$5:$D$72,CLUBS!$B34,'JU H'!$F$5:$F$72)</f>
        <v>0</v>
      </c>
      <c r="E34" s="38">
        <f>COUNTIFS('MP F'!$D$5:$D$72,CLUBS!$B34,'MP F'!$G$5:$G$72,"&gt;0")+COUNTIFS('MP H'!$D$5:$D$72,CLUBS!$B34,'MP H'!$G$5:$G$72,"&gt;0")+COUNTIFS('PO F'!$D$5:$D$72,CLUBS!$B34,'PO F'!$G$5:$G$72,"&gt;0")+COUNTIFS('PO H'!$D$5:$D$72,CLUBS!$B34,'PO H'!$G$5:$G$72,"&gt;0")+COUNTIFS('PU F'!$D$5:$D$72,CLUBS!$B34,'PU F'!$G$5:$G$72,"&gt;0")+COUNTIFS('PU H'!$D$5:$D$72,CLUBS!$B34,'PU H'!$G$5:$G$72,"&gt;0")+COUNTIFS('BE F'!$D$5:$D$72,CLUBS!$B34,'BE F'!$G$5:$G$72,"&gt;0")+COUNTIFS('BE H'!$D$5:$D$72,CLUBS!$B34,'BE H'!$G$5:$G$72,"&gt;0")+COUNTIFS('MI F'!$D$5:$D$72,CLUBS!$B34,'MI F'!$G$5:$G$72,"&gt;0")+COUNTIFS('MI H'!$D$5:$D$72,CLUBS!$B34,'MI H'!$G$5:$G$72,"&gt;0")+COUNTIFS('CA F'!$D$5:$D$72,CLUBS!$B34,'CA F'!$G$5:$G$72,"&gt;0")+COUNTIFS('CA H'!$D$5:$D$72,CLUBS!$B34,'CA H'!$G$5:$G$72,"&gt;0")+COUNTIFS('JU F'!$D$5:$D$72,CLUBS!$B34,'JU F'!$G$5:$G$72,"&gt;0")+COUNTIFS('JU H'!$D$5:$D$72,CLUBS!$B34,'JU H'!$G$5:$G$72,"&gt;0")</f>
        <v>0</v>
      </c>
      <c r="F34" s="58">
        <f>SUMIF('MP F'!$D$5:$D$72,CLUBS!$B34,'MP F'!$H$5:$H$72)+SUMIF('MP H'!$D$5:$D$72,CLUBS!$B34,'MP H'!$H$5:$H$72)+SUMIF('PO F'!$D$5:$D$72,CLUBS!$B34,'PO F'!$H$5:$H$72)+SUMIF('PO H'!$D$5:$D$72,CLUBS!$B34,'PO H'!$H$5:$H$72)+SUMIF('PU F'!$D$5:$D$72,CLUBS!$B34,'PU F'!$H$5:$H$72)+SUMIF('PU H'!$D$5:$D$72,CLUBS!$B34,'PU H'!$H$5:$H$72)+SUMIF('BE F'!$D$5:$D$72,CLUBS!$B34,'BE F'!$H$5:$H$72)+SUMIF('BE H'!$D$5:$D$72,CLUBS!$B34,'BE H'!$H$5:$H$72)+SUMIF('MI F'!$D$5:$D$72,CLUBS!$B34,'MI F'!$H$5:$H$72)+SUMIF('MI H'!$D$5:$D$72,CLUBS!$B34,'MI H'!$H$5:$H$72)+SUMIF('CA F'!$D$5:$D$72,CLUBS!$B34,'CA F'!$H$5:$H$72)+SUMIF('CA H'!$D$5:$D$72,CLUBS!$B34,'CA H'!$H$5:$H$72)+SUMIF('JU F'!$D$5:$D$72,CLUBS!$B34,'JU F'!$H$5:$H$72)+SUMIF('JU H'!$D$5:$D$72,CLUBS!$B34,'JU H'!$H$5:$H$72)</f>
        <v>0</v>
      </c>
      <c r="G34" s="14">
        <f>COUNTIFS('MP F'!$D$5:$D$72,CLUBS!$B34,'MP F'!$I$5:$I$72,"&gt;0")+COUNTIFS('MP H'!$D$5:$D$72,CLUBS!$B34,'MP H'!$I$5:$I$72,"&gt;0")+COUNTIFS('PO F'!$D$5:$D$72,CLUBS!$B34,'PO F'!$I$5:$I$72,"&gt;0")+COUNTIFS('PO H'!$D$5:$D$72,CLUBS!$B34,'PO H'!$I$5:$I$72,"&gt;0")+COUNTIFS('PU F'!$D$5:$D$72,CLUBS!$B34,'PU F'!$I$5:$I$72,"&gt;0")+COUNTIFS('PU H'!$D$5:$D$72,CLUBS!$B34,'PU H'!$I$5:$I$72,"&gt;0")+COUNTIFS('BE F'!$D$5:$D$72,CLUBS!$B34,'BE F'!$I$5:$I$72,"&gt;0")+COUNTIFS('BE H'!$D$5:$D$72,CLUBS!$B34,'BE H'!$I$5:$I$72,"&gt;0")+COUNTIFS('MI F'!$D$5:$D$72,CLUBS!$B34,'MI F'!$I$5:$I$72,"&gt;0")+COUNTIFS('MI H'!$D$5:$D$72,CLUBS!$B34,'MI H'!$I$5:$I$72,"&gt;0")+COUNTIFS('CA F'!$D$5:$D$72,CLUBS!$B34,'CA F'!$I$5:$I$72,"&gt;0")+COUNTIFS('CA H'!$D$5:$D$72,CLUBS!$B34,'CA H'!$I$5:$I$72,"&gt;0")+COUNTIFS('JU F'!$D$5:$D$72,CLUBS!$B34,'JU F'!$I$5:$I$72,"&gt;0")+COUNTIFS('JU H'!$D$5:$D$72,CLUBS!$B34,'JU H'!$I$5:$I$72,"&gt;0")</f>
        <v>0</v>
      </c>
      <c r="H34" s="26">
        <f>SUMIF('MP F'!$D$5:$D$72,CLUBS!$B34,'MP F'!$J$5:$J$72)+SUMIF('MP H'!$D$5:$D$72,CLUBS!$B34,'MP H'!$J$5:$J$72)+SUMIF('PO F'!$D$5:$D$72,CLUBS!$B34,'PO F'!$J$5:$J$72)+SUMIF('PO H'!$D$5:$D$72,CLUBS!$B34,'PO H'!$J$5:$J$72)+SUMIF('PU F'!$D$5:$D$72,CLUBS!$B34,'PU F'!$J$5:$J$72)+SUMIF('PU H'!$D$5:$D$72,CLUBS!$B34,'PU H'!$J$5:$J$72)+SUMIF('BE F'!$D$5:$D$72,CLUBS!$B34,'BE F'!$J$5:$J$72)+SUMIF('BE H'!$D$5:$D$72,CLUBS!$B34,'BE H'!$J$5:$J$72)+SUMIF('MI F'!$D$5:$D$72,CLUBS!$B34,'MI F'!$J$5:$J$72)+SUMIF('MI H'!$D$5:$D$72,CLUBS!$B34,'MI H'!$J$5:$J$72)+SUMIF('CA F'!$D$5:$D$72,CLUBS!$B34,'CA F'!$J$5:$J$72)+SUMIF('CA H'!$D$5:$D$72,CLUBS!$B34,'CA H'!$J$5:$J$72)+SUMIF('JU F'!$D$5:$D$72,CLUBS!$B34,'JU F'!$J$5:$J$72)+SUMIF('JU H'!$D$5:$D$72,CLUBS!$B34,'JU H'!$J$5:$J$72)</f>
        <v>0</v>
      </c>
      <c r="I34" s="38">
        <f>COUNTIFS('MP F'!$D$5:$D$72,CLUBS!$B34,'MP F'!$K$5:$K$72,"&gt;0")+COUNTIFS('MP H'!$D$5:$D$72,CLUBS!$B34,'MP H'!$K$5:$K$72,"&gt;0")+COUNTIFS('PO F'!$D$5:$D$72,CLUBS!$B34,'PO F'!$K$5:$K$72,"&gt;0")+COUNTIFS('PO H'!$D$5:$D$72,CLUBS!$B34,'PO H'!$K$5:$K$72,"&gt;0")+COUNTIFS('PU F'!$D$5:$D$72,CLUBS!$B34,'PU F'!$K$5:$K$72,"&gt;0")+COUNTIFS('PU H'!$D$5:$D$72,CLUBS!$B34,'PU H'!$K$5:$K$72,"&gt;0")+COUNTIFS('BE F'!$D$5:$D$72,CLUBS!$B34,'BE F'!$K$5:$K$72,"&gt;0")+COUNTIFS('BE H'!$D$5:$D$72,CLUBS!$B34,'BE H'!$K$5:$K$72,"&gt;0")+COUNTIFS('MI F'!$D$5:$D$72,CLUBS!$B34,'MI F'!$K$5:$K$72,"&gt;0")+COUNTIFS('MI H'!$D$5:$D$72,CLUBS!$B34,'MI H'!$K$5:$K$72,"&gt;0")+COUNTIFS('CA F'!$D$5:$D$72,CLUBS!$B34,'CA F'!$K$5:$K$72,"&gt;0")+COUNTIFS('CA H'!$D$5:$D$72,CLUBS!$B34,'CA H'!$K$5:$K$72,"&gt;0")+COUNTIFS('JU F'!$D$5:$D$72,CLUBS!$B34,'JU F'!$K$5:$K$72,"&gt;0")+COUNTIFS('JU H'!$D$5:$D$72,CLUBS!$B34,'JU H'!$K$5:$K$72,"&gt;0")</f>
        <v>0</v>
      </c>
      <c r="J34" s="38">
        <f>SUMIF('MP F'!$D$5:$D$72,CLUBS!$B34,'MP F'!$L$5:$L$72)+SUMIF('MP H'!$D$5:$D$72,CLUBS!$B34,'MP H'!$L$5:$L$72)+SUMIF('PO F'!$D$5:$D$72,CLUBS!$B34,'PO F'!$L$5:$L$72)+SUMIF('PO H'!$D$5:$D$72,CLUBS!$B34,'PO H'!$L$5:$L$72)+SUMIF('PU F'!$D$5:$D$72,CLUBS!$B34,'PU F'!$L$5:$L$72)+SUMIF('PU H'!$D$5:$D$72,CLUBS!$B34,'PU H'!$L$5:$L$72)+SUMIF('BE F'!$D$5:$D$72,CLUBS!$B34,'BE F'!$L$5:$L$72)+SUMIF('BE H'!$D$5:$D$72,CLUBS!$B34,'BE H'!$L$5:$L$72)+SUMIF('MI F'!$D$5:$D$72,CLUBS!$B34,'MI F'!$L$5:$L$72)+SUMIF('MI H'!$D$5:$D$72,CLUBS!$B34,'MI H'!$L$5:$L$72)+SUMIF('CA F'!$D$5:$D$72,CLUBS!$B34,'CA F'!$L$5:$L$72)+SUMIF('CA H'!$D$5:$D$72,CLUBS!$B34,'CA H'!$L$5:$L$72)+SUMIF('JU F'!$D$5:$D$72,CLUBS!$B34,'JU F'!$L$5:$L$72)+SUMIF('JU H'!$D$5:$D$72,CLUBS!$B34,'JU H'!$L$5:$L$72)</f>
        <v>0</v>
      </c>
      <c r="K34" s="26">
        <f>COUNTIFS('MP F'!$D$5:$D$72,CLUBS!$B34,'MP F'!$M$5:$M$72,"&gt;0")+COUNTIFS('MP H'!$D$5:$D$72,CLUBS!$B34,'MP H'!$M$5:$M$72,"&gt;0")+COUNTIFS('PO F'!$D$5:$D$72,CLUBS!$B34,'PO F'!$M$5:$M$72,"&gt;0")+COUNTIFS('PO H'!$D$5:$D$72,CLUBS!$B34,'PO H'!$M$5:$M$72,"&gt;0")+COUNTIFS('PU F'!$D$5:$D$72,CLUBS!$B34,'PU F'!$M$5:$M$72,"&gt;0")+COUNTIFS('PU H'!$D$5:$D$72,CLUBS!$B34,'PU H'!$M$5:$M$72,"&gt;0")+COUNTIFS('BE F'!$D$5:$D$72,CLUBS!$B34,'BE F'!$M$5:$M$72,"&gt;0")+COUNTIFS('BE H'!$D$5:$D$72,CLUBS!$B34,'BE H'!$M$5:$M$72,"&gt;0")+COUNTIFS('MI F'!$D$5:$D$72,CLUBS!$B34,'MI F'!$M$5:$M$72,"&gt;0")+COUNTIFS('MI H'!$D$5:$D$72,CLUBS!$B34,'MI H'!$M$5:$M$72,"&gt;0")+COUNTIFS('CA F'!$D$5:$D$72,CLUBS!$B34,'CA F'!$M$5:$M$72,"&gt;0")+COUNTIFS('CA H'!$D$5:$D$72,CLUBS!$B34,'CA H'!$M$5:$M$72,"&gt;0")+COUNTIFS('JU F'!$D$5:$D$72,CLUBS!$B34,'JU F'!$M$5:$M$72,"&gt;0")+COUNTIFS('JU H'!$D$5:$D$72,CLUBS!$B34,'JU H'!$M$5:$M$72,"&gt;0")</f>
        <v>0</v>
      </c>
      <c r="L34" s="26">
        <f>SUMIF('MP F'!$D$5:$D$72,CLUBS!$B34,'MP F'!$N$5:$N$72)+SUMIF('MP H'!$D$5:$D$72,CLUBS!$B34,'MP H'!$N$5:$N$72)+SUMIF('PO F'!$D$5:$D$72,CLUBS!$B34,'PO F'!$N$5:$N$72)+SUMIF('PO H'!$D$5:$D$72,CLUBS!$B34,'PO H'!$N$5:$N$72)+SUMIF('PU F'!$D$5:$D$72,CLUBS!$B34,'PU F'!$N$5:$N$72)+SUMIF('PU H'!$D$5:$D$72,CLUBS!$B34,'PU H'!$N$5:$N$72)+SUMIF('BE F'!$D$5:$D$72,CLUBS!$B34,'BE F'!$N$5:$N$72)+SUMIF('BE H'!$D$5:$D$72,CLUBS!$B34,'BE H'!$N$5:$N$72)+SUMIF('MI F'!$D$5:$D$72,CLUBS!$B34,'MI F'!$N$5:$N$72)+SUMIF('MI H'!$D$5:$D$72,CLUBS!$B34,'MI H'!$N$5:$N$72)+SUMIF('CA F'!$D$5:$D$72,CLUBS!$B34,'CA F'!$N$5:$N$72)+SUMIF('CA H'!$D$5:$D$72,CLUBS!$B34,'CA H'!$N$5:$N$72)+SUMIF('JU F'!$D$5:$D$72,CLUBS!$B34,'JU F'!$N$5:$N$72)+SUMIF('JU H'!$D$5:$D$72,CLUBS!$B34,'JU H'!$N$5:$N$72)</f>
        <v>0</v>
      </c>
      <c r="M34" s="26">
        <f>COUNTIFS('MP F'!$D$5:$D$72,CLUBS!$B34,'MP F'!$O$5:$O$72,"&gt;0")+COUNTIFS('MP H'!$D$5:$D$72,CLUBS!$B34,'MP H'!$O$5:$O$72,"&gt;0")+COUNTIFS('PO F'!$D$5:$D$72,CLUBS!$B34,'PO F'!$O$5:$O$72,"&gt;0")+COUNTIFS('PO H'!$D$5:$D$72,CLUBS!$B34,'PO H'!$O$5:$O$72,"&gt;0")+COUNTIFS('PU F'!$D$5:$D$72,CLUBS!$B34,'PU F'!$O$5:$O$72,"&gt;0")+COUNTIFS('PU H'!$D$5:$D$72,CLUBS!$B34,'PU H'!$O$5:$O$72,"&gt;0")+COUNTIFS('BE F'!$D$5:$D$72,CLUBS!$B34,'BE F'!$O$5:$O$72,"&gt;0")+COUNTIFS('BE H'!$D$5:$D$72,CLUBS!$B34,'BE H'!$O$5:$O$72,"&gt;0")+COUNTIFS('MI F'!$D$5:$D$72,CLUBS!$B34,'MI F'!$O$5:$O$72,"&gt;0")+COUNTIFS('MI H'!$D$5:$D$72,CLUBS!$B34,'MI H'!$O$5:$O$72,"&gt;0")+COUNTIFS('CA F'!$D$5:$D$72,CLUBS!$B34,'CA F'!$O$5:$O$72,"&gt;0")+COUNTIFS('CA H'!$D$5:$D$72,CLUBS!$B34,'CA H'!$O$5:$O$72,"&gt;0")+COUNTIFS('JU F'!$D$5:$D$72,CLUBS!$B34,'JU F'!$O$5:$O$72,"&gt;0")+COUNTIFS('JU H'!$D$5:$D$72,CLUBS!$B34,'JU H'!$O$5:$O$72,"&gt;0")</f>
        <v>0</v>
      </c>
      <c r="N34" s="26">
        <f>SUMIF('MP F'!$D$5:$D$72,CLUBS!$B34,'MP F'!$P$5:$P$72)+SUMIF('MP H'!$D$5:$D$72,CLUBS!$B34,'MP H'!$P$5:$P$72)+SUMIF('PO F'!$D$5:$D$72,CLUBS!$B34,'PO F'!$P$5:$P$72)+SUMIF('PO H'!$D$5:$D$72,CLUBS!$B34,'PO H'!$P$5:$P$72)+SUMIF('PU F'!$D$5:$D$72,CLUBS!$B34,'PU F'!$P$5:$P$72)+SUMIF('PU H'!$D$5:$D$72,CLUBS!$B34,'PU H'!$P$5:$P$72)+SUMIF('BE F'!$D$5:$D$72,CLUBS!$B34,'BE F'!$P$5:$P$72)+SUMIF('BE H'!$D$5:$D$72,CLUBS!$B34,'BE H'!$P$5:$P$72)+SUMIF('MI F'!$D$5:$D$72,CLUBS!$B34,'MI F'!$P$5:$P$72)+SUMIF('MI H'!$D$5:$D$72,CLUBS!$B34,'MI H'!$P$5:$P$72)+SUMIF('CA F'!$D$5:$D$72,CLUBS!$B34,'CA F'!$P$5:$P$72)+SUMIF('CA H'!$D$5:$D$72,CLUBS!$B34,'CA H'!$P$5:$P$72)+SUMIF('JU F'!$D$5:$D$72,CLUBS!$B34,'JU F'!$P$5:$P$72)+SUMIF('JU H'!$D$5:$D$72,CLUBS!$B34,'JU H'!$P$5:$P$72)</f>
        <v>0</v>
      </c>
      <c r="O34" s="26">
        <f>COUNTIFS('MP F'!$D$5:$D$72,CLUBS!$B34,'MP F'!$Q$5:$Q$72,"&gt;0")+COUNTIFS('MP H'!$D$5:$D$72,CLUBS!$B34,'MP H'!$Q$5:$Q$72,"&gt;0")+COUNTIFS('PO F'!$D$5:$D$72,CLUBS!$B34,'PO F'!$Q$5:$Q$72,"&gt;0")+COUNTIFS('PO H'!$D$5:$D$72,CLUBS!$B34,'PO H'!$Q$5:$Q$72,"&gt;0")+COUNTIFS('PU F'!$D$5:$D$72,CLUBS!$B34,'PU F'!$Q$5:$Q$72,"&gt;0")+COUNTIFS('PU H'!$D$5:$D$72,CLUBS!$B34,'PU H'!$Q$5:$Q$72,"&gt;0")+COUNTIFS('BE F'!$D$5:$D$72,CLUBS!$B34,'BE F'!$Q$5:$Q$72,"&gt;0")+COUNTIFS('BE H'!$D$5:$D$72,CLUBS!$B34,'BE H'!$Q$5:$Q$72,"&gt;0")+COUNTIFS('MI F'!$D$5:$D$72,CLUBS!$B34,'MI F'!$Q$5:$Q$72,"&gt;0")+COUNTIFS('MI H'!$D$5:$D$72,CLUBS!$B34,'MI H'!$Q$5:$Q$72,"&gt;0")+COUNTIFS('CA F'!$D$5:$D$72,CLUBS!$B34,'CA F'!$Q$5:$Q$72,"&gt;0")+COUNTIFS('CA H'!$D$5:$D$72,CLUBS!$B34,'CA H'!$Q$5:$Q$72,"&gt;0")+COUNTIFS('JU F'!$D$5:$D$72,CLUBS!$B34,'JU F'!$Q$5:$Q$72,"&gt;0")+COUNTIFS('JU H'!$D$5:$D$72,CLUBS!$B34,'JU H'!$Q$5:$Q$72,"&gt;0")</f>
        <v>0</v>
      </c>
      <c r="P34" s="26">
        <f>SUMIF('MP F'!$D$5:$D$72,CLUBS!$B34,'MP F'!$R$5:$R$72)+SUMIF('MP H'!$D$5:$D$72,CLUBS!$B34,'MP H'!$R$5:$R$72)+SUMIF('PO F'!$D$5:$D$72,CLUBS!$B34,'PO F'!$R$5:$R$72)+SUMIF('PO H'!$D$5:$D$72,CLUBS!$B34,'PO H'!$R$5:$R$72)+SUMIF('PU F'!$D$5:$D$72,CLUBS!$B34,'PU F'!$R$5:$R$72)+SUMIF('PU H'!$D$5:$D$72,CLUBS!$B34,'PU H'!$R$5:$R$72)+SUMIF('BE F'!$D$5:$D$72,CLUBS!$B34,'BE F'!$R$5:$R$72)+SUMIF('BE H'!$D$5:$D$72,CLUBS!$B34,'BE H'!$R$5:$R$72)+SUMIF('MI F'!$D$5:$D$72,CLUBS!$B34,'MI F'!$R$5:$R$72)+SUMIF('MI H'!$D$5:$D$72,CLUBS!$B34,'MI H'!$R$5:$R$72)+SUMIF('CA F'!$D$5:$D$72,CLUBS!$B34,'CA F'!$R$5:$R$72)+SUMIF('CA H'!$D$5:$D$72,CLUBS!$B34,'CA H'!$R$5:$R$72)+SUMIF('JU F'!$D$5:$D$72,CLUBS!$B34,'JU F'!$R$5:$R$72)+SUMIF('JU H'!$D$5:$D$72,CLUBS!$B34,'JU H'!$R$5:$R$72)</f>
        <v>0</v>
      </c>
      <c r="Q34" s="26">
        <f>COUNTIFS('MP F'!$D$5:$D$72,CLUBS!$B34,'MP F'!$S$5:$S$72,"&gt;0")+COUNTIFS('MP H'!$D$5:$D$72,CLUBS!$B34,'MP H'!$S$5:$S$72,"&gt;0")+COUNTIFS('PO F'!$D$5:$D$72,CLUBS!$B34,'PO F'!$S$5:$S$72,"&gt;0")+COUNTIFS('PO H'!$D$5:$D$72,CLUBS!$B34,'PO H'!$S$5:$S$72,"&gt;0")+COUNTIFS('PU F'!$D$5:$D$72,CLUBS!$B34,'PU F'!$S$5:$S$72,"&gt;0")+COUNTIFS('PU H'!$D$5:$D$72,CLUBS!$B34,'PU H'!$S$5:$S$72,"&gt;0")+COUNTIFS('BE F'!$D$5:$D$72,CLUBS!$B34,'BE F'!$S$5:$S$72,"&gt;0")+COUNTIFS('BE H'!$D$5:$D$72,CLUBS!$B34,'BE H'!$S$5:$S$72,"&gt;0")+COUNTIFS('MI F'!$D$5:$D$72,CLUBS!$B34,'MI F'!$S$5:$S$72,"&gt;0")+COUNTIFS('MI H'!$D$5:$D$72,CLUBS!$B34,'MI H'!$S$5:$S$72,"&gt;0")+COUNTIFS('CA F'!$D$5:$D$72,CLUBS!$B34,'CA F'!$S$5:$S$72,"&gt;0")+COUNTIFS('CA H'!$D$5:$D$72,CLUBS!$B34,'CA H'!$S$5:$S$72,"&gt;0")+COUNTIFS('JU F'!$D$5:$D$72,CLUBS!$B34,'JU F'!$S$5:$S$72,"&gt;0")+COUNTIFS('JU H'!$D$5:$D$72,CLUBS!$B34,'JU H'!$S$5:$S$72,"&gt;0")</f>
        <v>0</v>
      </c>
      <c r="R34" s="26">
        <f>SUMIF('MP F'!$D$5:$D$72,CLUBS!$B34,'MP F'!$T$5:$T$72)+SUMIF('MP H'!$D$5:$D$72,CLUBS!$B34,'MP H'!$T$5:$T$72)+SUMIF('PO F'!$D$5:$D$72,CLUBS!$B34,'PO F'!$T$5:$T$72)+SUMIF('PO H'!$D$5:$D$72,CLUBS!$B34,'PO H'!$T$5:$T$72)+SUMIF('PU F'!$D$5:$D$72,CLUBS!$B34,'PU F'!$T$5:$T$72)+SUMIF('PU H'!$D$5:$D$72,CLUBS!$B34,'PU H'!$T$5:$T$72)+SUMIF('BE F'!$D$5:$D$72,CLUBS!$B34,'BE F'!$T$5:$T$72)+SUMIF('BE H'!$D$5:$D$72,CLUBS!$B34,'BE H'!$T$5:$T$72)+SUMIF('MI F'!$D$5:$D$72,CLUBS!$B34,'MI F'!$T$5:$T$72)+SUMIF('MI H'!$D$5:$D$72,CLUBS!$B34,'MI H'!$T$5:$T$72)+SUMIF('CA F'!$D$5:$D$72,CLUBS!$B34,'CA F'!$T$5:$T$72)+SUMIF('CA H'!$D$5:$D$72,CLUBS!$B34,'CA H'!$T$5:$T$72)+SUMIF('JU F'!$D$5:$D$72,CLUBS!$B34,'JU F'!$T$5:$T$72)+SUMIF('JU H'!$D$5:$D$72,CLUBS!$B34,'JU H'!$T$5:$T$72)</f>
        <v>0</v>
      </c>
      <c r="S34" s="26">
        <f>COUNTIFS('MP F'!$D$5:$D$72,CLUBS!$B34,'MP F'!$U$5:$U$72,"&gt;0")+COUNTIFS('MP H'!$D$5:$D$72,CLUBS!$B34,'MP H'!$U$5:$U$72,"&gt;0")+COUNTIFS('PO F'!$D$5:$D$72,CLUBS!$B34,'PO F'!$U$5:$U$72,"&gt;0")+COUNTIFS('PO H'!$D$5:$D$72,CLUBS!$B34,'PO H'!$U$5:$U$72,"&gt;0")+COUNTIFS('PU F'!$D$5:$D$72,CLUBS!$B34,'PU F'!$U$5:$U$72,"&gt;0")+COUNTIFS('PU H'!$D$5:$D$72,CLUBS!$B34,'PU H'!$U$5:$U$72,"&gt;0")+COUNTIFS('BE F'!$D$5:$D$72,CLUBS!$B34,'BE F'!$U$5:$U$72,"&gt;0")+COUNTIFS('BE H'!$D$5:$D$72,CLUBS!$B34,'BE H'!$U$5:$U$72,"&gt;0")+COUNTIFS('MI F'!$D$5:$D$72,CLUBS!$B34,'MI F'!$U$5:$U$72,"&gt;0")+COUNTIFS('MI H'!$D$5:$D$72,CLUBS!$B34,'MI H'!$U$5:$U$72,"&gt;0")+COUNTIFS('CA F'!$D$5:$D$72,CLUBS!$B34,'CA F'!$U$5:$U$72,"&gt;0")+COUNTIFS('CA H'!$D$5:$D$72,CLUBS!$B34,'CA H'!$U$5:$U$72,"&gt;0")+COUNTIFS('JU F'!$D$5:$D$72,CLUBS!$B34,'JU F'!$U$5:$U$72,"&gt;0")+COUNTIFS('JU H'!$D$5:$D$72,CLUBS!$B34,'JU H'!$U$5:$U$72,"&gt;0")</f>
        <v>0</v>
      </c>
      <c r="T34" s="26">
        <f>SUMIF('MP F'!$D$5:$D$72,CLUBS!$B34,'MP F'!$V$5:$V$72)+SUMIF('MP H'!$D$5:$D$72,CLUBS!$B34,'MP H'!$V$5:$V$72)+SUMIF('PO F'!$D$5:$D$72,CLUBS!$B34,'PO F'!$V$5:$V$72)+SUMIF('PO H'!$D$5:$D$72,CLUBS!$B34,'PO H'!$V$5:$V$72)+SUMIF('PU F'!$D$5:$D$72,CLUBS!$B34,'PU F'!$V$5:$V$72)+SUMIF('PU H'!$D$5:$D$72,CLUBS!$B34,'PU H'!$V$5:$V$72)+SUMIF('BE F'!$D$5:$D$72,CLUBS!$B34,'BE F'!$V$5:$V$72)+SUMIF('BE H'!$D$5:$D$72,CLUBS!$B34,'BE H'!$V$5:$V$72)+SUMIF('MI F'!$D$5:$D$72,CLUBS!$B34,'MI F'!$V$5:$V$72)+SUMIF('MI H'!$D$5:$D$72,CLUBS!$B34,'MI H'!$V$5:$V$72)+SUMIF('CA F'!$D$5:$D$72,CLUBS!$B34,'CA F'!$V$5:$V$72)+SUMIF('CA H'!$D$5:$D$72,CLUBS!$B34,'CA H'!$V$5:$V$72)+SUMIF('JU F'!$D$5:$D$72,CLUBS!$B34,'JU F'!$V$5:$V$72)+SUMIF('JU H'!$D$5:$D$72,CLUBS!$B34,'JU H'!$V$5:$V$72)</f>
        <v>0</v>
      </c>
      <c r="U34" s="26">
        <f>COUNTIFS('MP F'!$D$5:$D$72,CLUBS!$B34,'MP F'!$W$5:$W$72,"&gt;0")+COUNTIFS('MP H'!$D$5:$D$72,CLUBS!$B34,'MP H'!$W$5:$W$72,"&gt;0")+COUNTIFS('PO F'!$D$5:$D$72,CLUBS!$B34,'PO F'!$W$5:$W$72,"&gt;0")+COUNTIFS('PO H'!$D$5:$D$72,CLUBS!$B34,'PO H'!$W$5:$W$72,"&gt;0")+COUNTIFS('PU F'!$D$5:$D$72,CLUBS!$B34,'PU F'!$W$5:$W$72,"&gt;0")+COUNTIFS('PU H'!$D$5:$D$72,CLUBS!$B34,'PU H'!$W$5:$W$72,"&gt;0")+COUNTIFS('BE F'!$D$5:$D$72,CLUBS!$B34,'BE F'!$W$5:$W$72,"&gt;0")+COUNTIFS('BE H'!$D$5:$D$72,CLUBS!$B34,'BE H'!$W$5:$W$72,"&gt;0")+COUNTIFS('MI F'!$D$5:$D$72,CLUBS!$B34,'MI F'!$W$5:$W$72,"&gt;0")+COUNTIFS('MI H'!$D$5:$D$72,CLUBS!$B34,'MI H'!$W$5:$W$72,"&gt;0")+COUNTIFS('CA F'!$D$5:$D$72,CLUBS!$B34,'CA F'!$W$5:$W$72,"&gt;0")+COUNTIFS('CA H'!$D$5:$D$72,CLUBS!$B34,'CA H'!$W$5:$W$72,"&gt;0")+COUNTIFS('JU F'!$D$5:$D$72,CLUBS!$B34,'JU F'!$W$5:$W$72,"&gt;0")+COUNTIFS('JU H'!$D$5:$D$72,CLUBS!$B34,'JU H'!$W$5:$W$72,"&gt;0")</f>
        <v>0</v>
      </c>
      <c r="V34" s="26">
        <f>SUMIF('MP F'!$D$5:$D$72,CLUBS!$B34,'MP F'!$X$5:$X$72)+SUMIF('MP H'!$D$5:$D$72,CLUBS!$B34,'MP H'!$X$5:$X$72)+SUMIF('PO F'!$D$5:$D$72,CLUBS!$B34,'PO F'!$X$5:$X$72)+SUMIF('PO H'!$D$5:$D$72,CLUBS!$B34,'PO H'!$X$5:$X$72)+SUMIF('PU F'!$D$5:$D$72,CLUBS!$B34,'PU F'!$X$5:$X$72)+SUMIF('PU H'!$D$5:$D$72,CLUBS!$B34,'PU H'!$X$5:$X$72)+SUMIF('BE F'!$D$5:$D$72,CLUBS!$B34,'BE F'!$X$5:$X$72)+SUMIF('BE H'!$D$5:$D$72,CLUBS!$B34,'BE H'!$X$5:$X$72)+SUMIF('MI F'!$D$5:$D$72,CLUBS!$B34,'MI F'!$X$5:$X$72)+SUMIF('MI H'!$D$5:$D$72,CLUBS!$B34,'MI H'!$X$5:$X$72)+SUMIF('CA F'!$D$5:$D$72,CLUBS!$B34,'CA F'!$X$5:$X$72)+SUMIF('CA H'!$D$5:$D$72,CLUBS!$B34,'CA H'!$X$5:$X$72)+SUMIF('JU F'!$D$5:$D$72,CLUBS!$B34,'JU F'!$X$5:$X$72)+SUMIF('JU H'!$D$5:$D$72,CLUBS!$B34,'JU H'!$X$5:$X$72)</f>
        <v>0</v>
      </c>
      <c r="W34" s="26">
        <f>COUNTIFS('MP F'!$D$5:$D$72,CLUBS!$B34,'MP F'!$Y$5:$Y$72,"&gt;0")+COUNTIFS('MP H'!$D$5:$D$72,CLUBS!$B34,'MP H'!$Y$5:$Y$72,"&gt;0")+COUNTIFS('PO F'!$D$5:$D$72,CLUBS!$B34,'PO F'!$Y$5:$Y$72,"&gt;0")+COUNTIFS('PO H'!$D$5:$D$72,CLUBS!$B34,'PO H'!$Y$5:$Y$72,"&gt;0")+COUNTIFS('PU F'!$D$5:$D$72,CLUBS!$B34,'PU F'!$Y$5:$Y$72,"&gt;0")+COUNTIFS('PU H'!$D$5:$D$72,CLUBS!$B34,'PU H'!$Y$5:$Y$72,"&gt;0")+COUNTIFS('BE F'!$D$5:$D$72,CLUBS!$B34,'BE F'!$Y$5:$Y$72,"&gt;0")+COUNTIFS('BE H'!$D$5:$D$72,CLUBS!$B34,'BE H'!$Y$5:$Y$72,"&gt;0")+COUNTIFS('MI F'!$D$5:$D$72,CLUBS!$B34,'MI F'!$Y$5:$Y$72,"&gt;0")+COUNTIFS('MI H'!$D$5:$D$72,CLUBS!$B34,'MI H'!$Y$5:$Y$72,"&gt;0")+COUNTIFS('CA F'!$D$5:$D$72,CLUBS!$B34,'CA F'!$Y$5:$Y$72,"&gt;0")+COUNTIFS('CA H'!$D$5:$D$72,CLUBS!$B34,'CA H'!$Y$5:$Y$72,"&gt;0")+COUNTIFS('JU F'!$D$5:$D$72,CLUBS!$B34,'JU F'!$Y$5:$Y$72,"&gt;0")+COUNTIFS('JU H'!$D$5:$D$72,CLUBS!$B34,'JU H'!$Y$5:$Y$72,"&gt;0")</f>
        <v>0</v>
      </c>
      <c r="X34" s="26">
        <f>SUMIF('MP F'!$D$5:$D$72,CLUBS!$B34,'MP F'!$Z$5:$Z$72)+SUMIF('MP H'!$D$5:$D$72,CLUBS!$B34,'MP H'!$Z$5:$Z$72)+SUMIF('PO F'!$D$5:$D$72,CLUBS!$B34,'PO F'!$Z$5:$Z$72)+SUMIF('PO H'!$D$5:$D$72,CLUBS!$B34,'PO H'!$Z$5:$Z$72)+SUMIF('PU F'!$D$5:$D$72,CLUBS!$B34,'PU F'!$Z$5:$Z$72)+SUMIF('PU H'!$D$5:$D$72,CLUBS!$B34,'PU H'!$Z$5:$Z$72)+SUMIF('BE F'!$D$5:$D$72,CLUBS!$B34,'BE F'!$Z$5:$Z$72)+SUMIF('BE H'!$D$5:$D$72,CLUBS!$B34,'BE H'!$Z$5:$Z$72)+SUMIF('MI F'!$D$5:$D$72,CLUBS!$B34,'MI F'!$Z$5:$Z$72)+SUMIF('MI H'!$D$5:$D$72,CLUBS!$B34,'MI H'!$Z$5:$Z$72)+SUMIF('CA F'!$D$5:$D$72,CLUBS!$B34,'CA F'!$Z$5:$Z$72)+SUMIF('CA H'!$D$5:$D$72,CLUBS!$B34,'CA H'!$Z$5:$Z$72)+SUMIF('JU F'!$D$5:$D$72,CLUBS!$B34,'JU F'!$Z$5:$Z$72)+SUMIF('JU H'!$D$5:$D$72,CLUBS!$B34,'JU H'!$Z$5:$Z$72)</f>
        <v>0</v>
      </c>
      <c r="Y34" s="26">
        <f>COUNTIFS('MP F'!$D$5:$D$72,CLUBS!$B34,'MP F'!$AA$5:$AA$72,"&gt;0")+COUNTIFS('MP H'!$D$5:$D$72,CLUBS!$B34,'MP H'!$AA$5:$AA$72,"&gt;0")+COUNTIFS('PO F'!$D$5:$D$72,CLUBS!$B34,'PO F'!$AA$5:$AA$72,"&gt;0")+COUNTIFS('PO H'!$D$5:$D$72,CLUBS!$B34,'PO H'!$AA$5:$AA$72,"&gt;0")+COUNTIFS('PU F'!$D$5:$D$72,CLUBS!$B34,'PU F'!$AA$5:$AA$72,"&gt;0")+COUNTIFS('PU H'!$D$5:$D$72,CLUBS!$B34,'PU H'!$AA$5:$AA$72,"&gt;0")+COUNTIFS('BE F'!$D$5:$D$72,CLUBS!$B34,'BE F'!$AA$5:$AA$72,"&gt;0")+COUNTIFS('BE H'!$D$5:$D$72,CLUBS!$B34,'BE H'!$AA$5:$AA$72,"&gt;0")+COUNTIFS('MI F'!$D$5:$D$72,CLUBS!$B34,'MI F'!$AA$5:$AA$72,"&gt;0")+COUNTIFS('MI H'!$D$5:$D$72,CLUBS!$B34,'MI H'!$AA$5:$AA$72,"&gt;0")+COUNTIFS('CA F'!$D$5:$D$72,CLUBS!$B34,'CA F'!$AA$5:$AA$72,"&gt;0")+COUNTIFS('CA H'!$D$5:$D$72,CLUBS!$B34,'CA H'!$AA$5:$AA$72,"&gt;0")+COUNTIFS('JU F'!$D$5:$D$72,CLUBS!$B34,'JU F'!$AA$5:$AA$72,"&gt;0")+COUNTIFS('JU H'!$D$5:$D$72,CLUBS!$B34,'JU H'!$AA$5:$AA$72,"&gt;0")</f>
        <v>0</v>
      </c>
      <c r="Z34" s="26">
        <f>SUMIF('MP F'!$D$5:$D$72,CLUBS!$B34,'MP F'!$AB$5:$AB$72)+SUMIF('MP H'!$D$5:$D$72,CLUBS!$B34,'MP H'!$AB$5:$AB$72)+SUMIF('PO F'!$D$5:$D$72,CLUBS!$B34,'PO F'!$AB$5:$AB$72)+SUMIF('PO H'!$D$5:$D$72,CLUBS!$B34,'PO H'!$AB$5:$AB$72)+SUMIF('PU F'!$D$5:$D$72,CLUBS!$B34,'PU F'!$AB$5:$AB$72)+SUMIF('PU H'!$D$5:$D$72,CLUBS!$B34,'PU H'!$AB$5:$AB$72)+SUMIF('BE F'!$D$5:$D$72,CLUBS!$B34,'BE F'!$AB$5:$AB$72)+SUMIF('BE H'!$D$5:$D$72,CLUBS!$B34,'BE H'!$AB$5:$AB$72)+SUMIF('MI F'!$D$5:$D$72,CLUBS!$B34,'MI F'!$AB$5:$AB$72)+SUMIF('MI H'!$D$5:$D$72,CLUBS!$B34,'MI H'!$AB$5:$AB$72)+SUMIF('CA F'!$D$5:$D$72,CLUBS!$B34,'CA F'!$AB$5:$AB$72)+SUMIF('CA H'!$D$5:$D$72,CLUBS!$B34,'CA H'!$AB$5:$AB$72)+SUMIF('JU F'!$D$5:$D$72,CLUBS!$B34,'JU F'!$AB$5:$AB$72)+SUMIF('JU H'!$D$5:$D$72,CLUBS!$B34,'JU H'!$AB$5:$AB$72)</f>
        <v>0</v>
      </c>
      <c r="AA34" s="26">
        <f>COUNTIFS('MP F'!$D$5:$D$72,CLUBS!$B34,'MP F'!$AC$5:$AC$72,"&gt;0")+COUNTIFS('MP H'!$D$5:$D$72,CLUBS!$B34,'MP H'!$AC$5:$AC$72,"&gt;0")+COUNTIFS('PO F'!$D$5:$D$72,CLUBS!$B34,'PO F'!$AC$5:$AC$72,"&gt;0")+COUNTIFS('PO H'!$D$5:$D$72,CLUBS!$B34,'PO H'!$AC$5:$AC$72,"&gt;0")+COUNTIFS('PU F'!$D$5:$D$72,CLUBS!$B34,'PU F'!$AC$5:$AC$72,"&gt;0")+COUNTIFS('PU H'!$D$5:$D$72,CLUBS!$B34,'PU H'!$AC$5:$AC$72,"&gt;0")+COUNTIFS('BE F'!$D$5:$D$72,CLUBS!$B34,'BE F'!$AC$5:$AC$72,"&gt;0")+COUNTIFS('BE H'!$D$5:$D$72,CLUBS!$B34,'BE H'!$AC$5:$AC$72,"&gt;0")+COUNTIFS('MI F'!$D$5:$D$72,CLUBS!$B34,'MI F'!$AC$5:$AC$72,"&gt;0")+COUNTIFS('MI H'!$D$5:$D$72,CLUBS!$B34,'MI H'!$AC$5:$AC$72,"&gt;0")+COUNTIFS('CA F'!$D$5:$D$72,CLUBS!$B34,'CA F'!$AC$5:$AC$72,"&gt;0")+COUNTIFS('CA H'!$D$5:$D$72,CLUBS!$B34,'CA H'!$AC$5:$AC$72,"&gt;0")+COUNTIFS('JU F'!$D$5:$D$72,CLUBS!$B34,'JU F'!$AC$5:$AC$72,"&gt;0")+COUNTIFS('JU H'!$D$5:$D$72,CLUBS!$B34,'JU H'!$AC$5:$AC$72,"&gt;0")</f>
        <v>0</v>
      </c>
      <c r="AB34" s="26">
        <f>SUMIF('MP F'!$D$5:$D$72,CLUBS!$B34,'MP F'!$AD$5:$AD$72)+SUMIF('MP H'!$D$5:$D$72,CLUBS!$B34,'MP H'!$AD$5:$AD$72)+SUMIF('PO F'!$D$5:$D$72,CLUBS!$B34,'PO F'!$AD$5:$AD$72)+SUMIF('PO H'!$D$5:$D$72,CLUBS!$B34,'PO H'!$AD$5:$AD$72)+SUMIF('PU F'!$D$5:$D$72,CLUBS!$B34,'PU F'!$AD$5:$AD$72)+SUMIF('PU H'!$D$5:$D$72,CLUBS!$B34,'PU H'!$AD$5:$AD$72)+SUMIF('BE F'!$D$5:$D$72,CLUBS!$B34,'BE F'!$AD$5:$AD$72)+SUMIF('BE H'!$D$5:$D$72,CLUBS!$B34,'BE H'!$AD$5:$AD$72)+SUMIF('MI F'!$D$5:$D$72,CLUBS!$B34,'MI F'!$AD$5:$AD$72)+SUMIF('MI H'!$D$5:$D$72,CLUBS!$B34,'MI H'!$AD$5:$AD$72)+SUMIF('CA F'!$D$5:$D$72,CLUBS!$B34,'CA F'!$AD$5:$AD$72)+SUMIF('CA H'!$D$5:$D$72,CLUBS!$B34,'CA H'!$AD$5:$AD$72)+SUMIF('JU F'!$D$5:$D$72,CLUBS!$B34,'JU F'!$AD$5:$AD$72)+SUMIF('JU H'!$D$5:$D$72,CLUBS!$B34,'JU H'!$AD$5:$AD$72)</f>
        <v>0</v>
      </c>
      <c r="AC34" s="26">
        <f>COUNTIFS('MP F'!$D$5:$D$72,CLUBS!$B34,'MP F'!$AE$5:$AE$72,"&gt;0")+COUNTIFS('MP H'!$D$5:$D$72,CLUBS!$B34,'MP H'!$AE$5:$AE$72,"&gt;0")+COUNTIFS('PO F'!$D$5:$D$72,CLUBS!$B34,'PO F'!$AE$5:$AE$72,"&gt;0")+COUNTIFS('PO H'!$D$5:$D$72,CLUBS!$B34,'PO H'!$AE$5:$AE$72,"&gt;0")+COUNTIFS('PU F'!$D$5:$D$72,CLUBS!$B34,'PU F'!$AE$5:$AE$72,"&gt;0")+COUNTIFS('PU H'!$D$5:$D$72,CLUBS!$B34,'PU H'!$AE$5:$AE$72,"&gt;0")+COUNTIFS('BE F'!$D$5:$D$72,CLUBS!$B34,'BE F'!$AE$5:$AE$72,"&gt;0")+COUNTIFS('BE H'!$D$5:$D$72,CLUBS!$B34,'BE H'!$AE$5:$AE$72,"&gt;0")+COUNTIFS('MI F'!$D$5:$D$72,CLUBS!$B34,'MI F'!$AE$5:$AE$72,"&gt;0")+COUNTIFS('MI H'!$D$5:$D$72,CLUBS!$B34,'MI H'!$AE$5:$AE$72,"&gt;0")+COUNTIFS('CA F'!$D$5:$D$72,CLUBS!$B34,'CA F'!$AE$5:$AE$72,"&gt;0")+COUNTIFS('CA H'!$D$5:$D$72,CLUBS!$B34,'CA H'!$AE$5:$AE$72,"&gt;0")+COUNTIFS('JU F'!$D$5:$D$72,CLUBS!$B34,'JU F'!$AE$5:$AE$72,"&gt;0")+COUNTIFS('JU H'!$D$5:$D$72,CLUBS!$B34,'JU H'!$AE$5:$AE$72,"&gt;0")</f>
        <v>0</v>
      </c>
      <c r="AD34" s="26">
        <f>SUMIF('MP F'!$D$5:$D$72,CLUBS!$B34,'MP F'!$AF$5:$AF$72)+SUMIF('MP H'!$D$5:$D$72,CLUBS!$B34,'MP H'!$AF$5:$AF$72)+SUMIF('PO F'!$D$5:$D$72,CLUBS!$B34,'PO F'!$AF$5:$AF$72)+SUMIF('PO H'!$D$5:$D$72,CLUBS!$B34,'PO H'!$AF$5:$AF$72)+SUMIF('PU F'!$D$5:$D$72,CLUBS!$B34,'PU F'!$AF$5:$AF$72)+SUMIF('PU H'!$D$5:$D$72,CLUBS!$B34,'PU H'!$AF$5:$AF$72)+SUMIF('BE F'!$D$5:$D$72,CLUBS!$B34,'BE F'!$AF$5:$AF$72)+SUMIF('BE H'!$D$5:$D$72,CLUBS!$B34,'BE H'!$AF$5:$AF$72)+SUMIF('MI F'!$D$5:$D$72,CLUBS!$B34,'MI F'!$AF$5:$AF$72)+SUMIF('MI H'!$D$5:$D$72,CLUBS!$B34,'MI H'!$AF$5:$AF$72)+SUMIF('CA F'!$D$5:$D$72,CLUBS!$B34,'CA F'!$AF$5:$AF$72)+SUMIF('CA H'!$D$5:$D$72,CLUBS!$B34,'CA H'!$AF$5:$AF$72)+SUMIF('JU F'!$D$5:$D$72,CLUBS!$B34,'JU F'!$AF$5:$AF$72)+SUMIF('JU H'!$D$5:$D$72,CLUBS!$B34,'JU H'!$AF$5:$AF$72)</f>
        <v>0</v>
      </c>
      <c r="AE34" s="26">
        <f>COUNTIFS('MP F'!$D$5:$D$72,CLUBS!$B34,'MP F'!$AG$5:$AG$72,"&gt;0")+COUNTIFS('MP H'!$D$5:$D$72,CLUBS!$B34,'MP H'!$AG$5:$AG$72,"&gt;0")+COUNTIFS('PO F'!$D$5:$D$72,CLUBS!$B34,'PO F'!$AG$5:$AG$72,"&gt;0")+COUNTIFS('PO H'!$D$5:$D$72,CLUBS!$B34,'PO H'!$AG$5:$AG$72,"&gt;0")+COUNTIFS('PU F'!$D$5:$D$72,CLUBS!$B34,'PU F'!$AG$5:$AG$72,"&gt;0")+COUNTIFS('PU H'!$D$5:$D$72,CLUBS!$B34,'PU H'!$AG$5:$AG$72,"&gt;0")+COUNTIFS('BE F'!$D$5:$D$72,CLUBS!$B34,'BE F'!$AG$5:$AG$72,"&gt;0")+COUNTIFS('BE H'!$D$5:$D$72,CLUBS!$B34,'BE H'!$AG$5:$AG$72,"&gt;0")+COUNTIFS('MI F'!$D$5:$D$72,CLUBS!$B34,'MI F'!$AG$5:$AG$72,"&gt;0")+COUNTIFS('MI H'!$D$5:$D$72,CLUBS!$B34,'MI H'!$AG$5:$AG$72,"&gt;0")+COUNTIFS('CA F'!$D$5:$D$72,CLUBS!$B34,'CA F'!$AG$5:$AG$72,"&gt;0")+COUNTIFS('CA H'!$D$5:$D$72,CLUBS!$B34,'CA H'!$AG$5:$AG$72,"&gt;0")+COUNTIFS('JU F'!$D$5:$D$72,CLUBS!$B34,'JU F'!$AG$5:$AG$72,"&gt;0")+COUNTIFS('JU H'!$D$5:$D$72,CLUBS!$B34,'JU H'!$AG$5:$AG$72,"&gt;0")</f>
        <v>0</v>
      </c>
      <c r="AF34" s="26">
        <f>SUMIF('MP F'!$D$5:$D$72,CLUBS!$B34,'MP F'!$AH$5:$AH$72)+SUMIF('MP H'!$D$5:$D$72,CLUBS!$B34,'MP H'!$AH$5:$AH$72)+SUMIF('PO F'!$D$5:$D$72,CLUBS!$B34,'PO F'!$AH$5:$AH$72)+SUMIF('PO H'!$D$5:$D$72,CLUBS!$B34,'PO H'!$AH$5:$AH$72)+SUMIF('PU F'!$D$5:$D$72,CLUBS!$B34,'PU F'!$AH$5:$AH$72)+SUMIF('PU H'!$D$5:$D$72,CLUBS!$B34,'PU H'!$AH$5:$AH$72)+SUMIF('BE F'!$D$5:$D$72,CLUBS!$B34,'BE F'!$AH$5:$AH$72)+SUMIF('BE H'!$D$5:$D$72,CLUBS!$B34,'BE H'!$AH$5:$AH$72)+SUMIF('MI F'!$D$5:$D$72,CLUBS!$B34,'MI F'!$AH$5:$AH$72)+SUMIF('MI H'!$D$5:$D$72,CLUBS!$B34,'MI H'!$AH$5:$AH$72)+SUMIF('CA F'!$D$5:$D$72,CLUBS!$B34,'CA F'!$AH$5:$AH$72)+SUMIF('CA H'!$D$5:$D$72,CLUBS!$B34,'CA H'!$AH$5:$AH$72)+SUMIF('JU F'!$D$5:$D$72,CLUBS!$B34,'JU F'!$AH$5:$AH$72)+SUMIF('JU H'!$D$5:$D$72,CLUBS!$B34,'JU H'!$AH$5:$AH$72)</f>
        <v>0</v>
      </c>
      <c r="AG34" s="16">
        <f t="shared" si="1"/>
        <v>0</v>
      </c>
      <c r="AH34" s="28">
        <f t="shared" si="2"/>
        <v>0</v>
      </c>
      <c r="AI34" s="29">
        <f t="shared" si="3"/>
        <v>0</v>
      </c>
      <c r="AJ34" s="14">
        <f>COUNTIF('Licenciés Jeunes 2023'!F:F,CLUBS!B34)</f>
        <v>0</v>
      </c>
      <c r="AK34" s="27">
        <f t="shared" si="4"/>
        <v>0</v>
      </c>
    </row>
    <row r="35" spans="1:37" ht="13.5">
      <c r="A35" s="34">
        <f t="shared" si="0"/>
        <v>16</v>
      </c>
      <c r="B35" s="62" t="s">
        <v>1157</v>
      </c>
      <c r="C35" s="14">
        <f>COUNTIFS('MP F'!$D$5:$D$72,CLUBS!$B35,'MP F'!$E$5:$E$72,"&gt;0")+COUNTIFS('MP H'!$D$5:$D$72,CLUBS!$B35,'MP H'!$E$5:$E$72,"&gt;0")+COUNTIFS('PO F'!$D$5:$D$72,CLUBS!$B35,'PO F'!$E$5:$E$72,"&gt;0")+COUNTIFS('PO H'!$D$5:$D$72,CLUBS!$B35,'PO H'!$E$5:$E$72,"&gt;0")+COUNTIFS('PU F'!$D$5:$D$72,CLUBS!$B35,'PU F'!$E$5:$E$72,"&gt;0")+COUNTIFS('PU H'!$D$5:$D$72,CLUBS!$B35,'PU H'!$E$5:$E$72,"&gt;0")+COUNTIFS('BE F'!$D$5:$D$72,CLUBS!$B35,'BE F'!$E$5:$E$72,"&gt;0")+COUNTIFS('BE H'!$D$5:$D$72,CLUBS!$B35,'BE H'!$E$5:$E$72,"&gt;0")+COUNTIFS('MI F'!$D$5:$D$72,CLUBS!$B35,'MI F'!$E$5:$E$72,"&gt;0")+COUNTIFS('MI H'!$D$5:$D$72,CLUBS!$B35,'MI H'!$E$5:$E$72,"&gt;0")+COUNTIFS('CA F'!$D$5:$D$72,CLUBS!$B35,'CA F'!$E$5:$E$72,"&gt;0")+COUNTIFS('CA H'!$D$5:$D$72,CLUBS!$B35,'CA H'!$E$5:$E$72,"&gt;0")+COUNTIFS('JU F'!$D$5:$D$72,CLUBS!$B35,'JU F'!$E$5:$E$72,"&gt;0")+COUNTIFS('JU H'!$D$5:$D$72,CLUBS!$B35,'JU H'!$E$5:$E$72,"&gt;0")</f>
        <v>0</v>
      </c>
      <c r="D35" s="27">
        <f>SUMIF('MP F'!$D$5:$D$72,CLUBS!$B35,'MP F'!$F$5:$F$72)+SUMIF('MP H'!$D$5:$D$72,CLUBS!$B35,'MP H'!$F$5:$F$72)+SUMIF('PO F'!$D$5:$D$72,CLUBS!$B35,'PO F'!$F$5:$F$72)+SUMIF('PO H'!$D$5:$D$72,CLUBS!$B35,'PO H'!$F$5:$F$72)+SUMIF('PU F'!$D$5:$D$72,CLUBS!$B35,'PU F'!$F$5:$F$72)+SUMIF('PU H'!$D$5:$D$72,CLUBS!$B35,'PU H'!$F$5:$F$72)+SUMIF('BE F'!$D$5:$D$72,CLUBS!$B35,'BE F'!$F$5:$F$72)+SUMIF('BE H'!$D$5:$D$72,CLUBS!$B35,'BE H'!$F$5:$F$72)+SUMIF('MI F'!$D$5:$D$72,CLUBS!$B35,'MI F'!$F$5:$F$72)+SUMIF('MI H'!$D$5:$D$72,CLUBS!$B35,'MI H'!$F$5:$F$72)+SUMIF('CA F'!$D$5:$D$72,CLUBS!$B35,'CA F'!$F$5:$F$72)+SUMIF('CA H'!$D$5:$D$72,CLUBS!$B35,'CA H'!$F$5:$F$72)+SUMIF('JU F'!$D$5:$D$72,CLUBS!$B35,'JU F'!$F$5:$F$72)+SUMIF('JU H'!$D$5:$D$72,CLUBS!$B35,'JU H'!$F$5:$F$72)</f>
        <v>0</v>
      </c>
      <c r="E35" s="38">
        <f>COUNTIFS('MP F'!$D$5:$D$72,CLUBS!$B35,'MP F'!$G$5:$G$72,"&gt;0")+COUNTIFS('MP H'!$D$5:$D$72,CLUBS!$B35,'MP H'!$G$5:$G$72,"&gt;0")+COUNTIFS('PO F'!$D$5:$D$72,CLUBS!$B35,'PO F'!$G$5:$G$72,"&gt;0")+COUNTIFS('PO H'!$D$5:$D$72,CLUBS!$B35,'PO H'!$G$5:$G$72,"&gt;0")+COUNTIFS('PU F'!$D$5:$D$72,CLUBS!$B35,'PU F'!$G$5:$G$72,"&gt;0")+COUNTIFS('PU H'!$D$5:$D$72,CLUBS!$B35,'PU H'!$G$5:$G$72,"&gt;0")+COUNTIFS('BE F'!$D$5:$D$72,CLUBS!$B35,'BE F'!$G$5:$G$72,"&gt;0")+COUNTIFS('BE H'!$D$5:$D$72,CLUBS!$B35,'BE H'!$G$5:$G$72,"&gt;0")+COUNTIFS('MI F'!$D$5:$D$72,CLUBS!$B35,'MI F'!$G$5:$G$72,"&gt;0")+COUNTIFS('MI H'!$D$5:$D$72,CLUBS!$B35,'MI H'!$G$5:$G$72,"&gt;0")+COUNTIFS('CA F'!$D$5:$D$72,CLUBS!$B35,'CA F'!$G$5:$G$72,"&gt;0")+COUNTIFS('CA H'!$D$5:$D$72,CLUBS!$B35,'CA H'!$G$5:$G$72,"&gt;0")+COUNTIFS('JU F'!$D$5:$D$72,CLUBS!$B35,'JU F'!$G$5:$G$72,"&gt;0")+COUNTIFS('JU H'!$D$5:$D$72,CLUBS!$B35,'JU H'!$G$5:$G$72,"&gt;0")</f>
        <v>0</v>
      </c>
      <c r="F35" s="58">
        <f>SUMIF('MP F'!$D$5:$D$72,CLUBS!$B35,'MP F'!$H$5:$H$72)+SUMIF('MP H'!$D$5:$D$72,CLUBS!$B35,'MP H'!$H$5:$H$72)+SUMIF('PO F'!$D$5:$D$72,CLUBS!$B35,'PO F'!$H$5:$H$72)+SUMIF('PO H'!$D$5:$D$72,CLUBS!$B35,'PO H'!$H$5:$H$72)+SUMIF('PU F'!$D$5:$D$72,CLUBS!$B35,'PU F'!$H$5:$H$72)+SUMIF('PU H'!$D$5:$D$72,CLUBS!$B35,'PU H'!$H$5:$H$72)+SUMIF('BE F'!$D$5:$D$72,CLUBS!$B35,'BE F'!$H$5:$H$72)+SUMIF('BE H'!$D$5:$D$72,CLUBS!$B35,'BE H'!$H$5:$H$72)+SUMIF('MI F'!$D$5:$D$72,CLUBS!$B35,'MI F'!$H$5:$H$72)+SUMIF('MI H'!$D$5:$D$72,CLUBS!$B35,'MI H'!$H$5:$H$72)+SUMIF('CA F'!$D$5:$D$72,CLUBS!$B35,'CA F'!$H$5:$H$72)+SUMIF('CA H'!$D$5:$D$72,CLUBS!$B35,'CA H'!$H$5:$H$72)+SUMIF('JU F'!$D$5:$D$72,CLUBS!$B35,'JU F'!$H$5:$H$72)+SUMIF('JU H'!$D$5:$D$72,CLUBS!$B35,'JU H'!$H$5:$H$72)</f>
        <v>0</v>
      </c>
      <c r="G35" s="14">
        <f>COUNTIFS('MP F'!$D$5:$D$72,CLUBS!$B35,'MP F'!$I$5:$I$72,"&gt;0")+COUNTIFS('MP H'!$D$5:$D$72,CLUBS!$B35,'MP H'!$I$5:$I$72,"&gt;0")+COUNTIFS('PO F'!$D$5:$D$72,CLUBS!$B35,'PO F'!$I$5:$I$72,"&gt;0")+COUNTIFS('PO H'!$D$5:$D$72,CLUBS!$B35,'PO H'!$I$5:$I$72,"&gt;0")+COUNTIFS('PU F'!$D$5:$D$72,CLUBS!$B35,'PU F'!$I$5:$I$72,"&gt;0")+COUNTIFS('PU H'!$D$5:$D$72,CLUBS!$B35,'PU H'!$I$5:$I$72,"&gt;0")+COUNTIFS('BE F'!$D$5:$D$72,CLUBS!$B35,'BE F'!$I$5:$I$72,"&gt;0")+COUNTIFS('BE H'!$D$5:$D$72,CLUBS!$B35,'BE H'!$I$5:$I$72,"&gt;0")+COUNTIFS('MI F'!$D$5:$D$72,CLUBS!$B35,'MI F'!$I$5:$I$72,"&gt;0")+COUNTIFS('MI H'!$D$5:$D$72,CLUBS!$B35,'MI H'!$I$5:$I$72,"&gt;0")+COUNTIFS('CA F'!$D$5:$D$72,CLUBS!$B35,'CA F'!$I$5:$I$72,"&gt;0")+COUNTIFS('CA H'!$D$5:$D$72,CLUBS!$B35,'CA H'!$I$5:$I$72,"&gt;0")+COUNTIFS('JU F'!$D$5:$D$72,CLUBS!$B35,'JU F'!$I$5:$I$72,"&gt;0")+COUNTIFS('JU H'!$D$5:$D$72,CLUBS!$B35,'JU H'!$I$5:$I$72,"&gt;0")</f>
        <v>0</v>
      </c>
      <c r="H35" s="26">
        <f>SUMIF('MP F'!$D$5:$D$72,CLUBS!$B35,'MP F'!$J$5:$J$72)+SUMIF('MP H'!$D$5:$D$72,CLUBS!$B35,'MP H'!$J$5:$J$72)+SUMIF('PO F'!$D$5:$D$72,CLUBS!$B35,'PO F'!$J$5:$J$72)+SUMIF('PO H'!$D$5:$D$72,CLUBS!$B35,'PO H'!$J$5:$J$72)+SUMIF('PU F'!$D$5:$D$72,CLUBS!$B35,'PU F'!$J$5:$J$72)+SUMIF('PU H'!$D$5:$D$72,CLUBS!$B35,'PU H'!$J$5:$J$72)+SUMIF('BE F'!$D$5:$D$72,CLUBS!$B35,'BE F'!$J$5:$J$72)+SUMIF('BE H'!$D$5:$D$72,CLUBS!$B35,'BE H'!$J$5:$J$72)+SUMIF('MI F'!$D$5:$D$72,CLUBS!$B35,'MI F'!$J$5:$J$72)+SUMIF('MI H'!$D$5:$D$72,CLUBS!$B35,'MI H'!$J$5:$J$72)+SUMIF('CA F'!$D$5:$D$72,CLUBS!$B35,'CA F'!$J$5:$J$72)+SUMIF('CA H'!$D$5:$D$72,CLUBS!$B35,'CA H'!$J$5:$J$72)+SUMIF('JU F'!$D$5:$D$72,CLUBS!$B35,'JU F'!$J$5:$J$72)+SUMIF('JU H'!$D$5:$D$72,CLUBS!$B35,'JU H'!$J$5:$J$72)</f>
        <v>0</v>
      </c>
      <c r="I35" s="38">
        <f>COUNTIFS('MP F'!$D$5:$D$72,CLUBS!$B35,'MP F'!$K$5:$K$72,"&gt;0")+COUNTIFS('MP H'!$D$5:$D$72,CLUBS!$B35,'MP H'!$K$5:$K$72,"&gt;0")+COUNTIFS('PO F'!$D$5:$D$72,CLUBS!$B35,'PO F'!$K$5:$K$72,"&gt;0")+COUNTIFS('PO H'!$D$5:$D$72,CLUBS!$B35,'PO H'!$K$5:$K$72,"&gt;0")+COUNTIFS('PU F'!$D$5:$D$72,CLUBS!$B35,'PU F'!$K$5:$K$72,"&gt;0")+COUNTIFS('PU H'!$D$5:$D$72,CLUBS!$B35,'PU H'!$K$5:$K$72,"&gt;0")+COUNTIFS('BE F'!$D$5:$D$72,CLUBS!$B35,'BE F'!$K$5:$K$72,"&gt;0")+COUNTIFS('BE H'!$D$5:$D$72,CLUBS!$B35,'BE H'!$K$5:$K$72,"&gt;0")+COUNTIFS('MI F'!$D$5:$D$72,CLUBS!$B35,'MI F'!$K$5:$K$72,"&gt;0")+COUNTIFS('MI H'!$D$5:$D$72,CLUBS!$B35,'MI H'!$K$5:$K$72,"&gt;0")+COUNTIFS('CA F'!$D$5:$D$72,CLUBS!$B35,'CA F'!$K$5:$K$72,"&gt;0")+COUNTIFS('CA H'!$D$5:$D$72,CLUBS!$B35,'CA H'!$K$5:$K$72,"&gt;0")+COUNTIFS('JU F'!$D$5:$D$72,CLUBS!$B35,'JU F'!$K$5:$K$72,"&gt;0")+COUNTIFS('JU H'!$D$5:$D$72,CLUBS!$B35,'JU H'!$K$5:$K$72,"&gt;0")</f>
        <v>0</v>
      </c>
      <c r="J35" s="38">
        <f>SUMIF('MP F'!$D$5:$D$72,CLUBS!$B35,'MP F'!$L$5:$L$72)+SUMIF('MP H'!$D$5:$D$72,CLUBS!$B35,'MP H'!$L$5:$L$72)+SUMIF('PO F'!$D$5:$D$72,CLUBS!$B35,'PO F'!$L$5:$L$72)+SUMIF('PO H'!$D$5:$D$72,CLUBS!$B35,'PO H'!$L$5:$L$72)+SUMIF('PU F'!$D$5:$D$72,CLUBS!$B35,'PU F'!$L$5:$L$72)+SUMIF('PU H'!$D$5:$D$72,CLUBS!$B35,'PU H'!$L$5:$L$72)+SUMIF('BE F'!$D$5:$D$72,CLUBS!$B35,'BE F'!$L$5:$L$72)+SUMIF('BE H'!$D$5:$D$72,CLUBS!$B35,'BE H'!$L$5:$L$72)+SUMIF('MI F'!$D$5:$D$72,CLUBS!$B35,'MI F'!$L$5:$L$72)+SUMIF('MI H'!$D$5:$D$72,CLUBS!$B35,'MI H'!$L$5:$L$72)+SUMIF('CA F'!$D$5:$D$72,CLUBS!$B35,'CA F'!$L$5:$L$72)+SUMIF('CA H'!$D$5:$D$72,CLUBS!$B35,'CA H'!$L$5:$L$72)+SUMIF('JU F'!$D$5:$D$72,CLUBS!$B35,'JU F'!$L$5:$L$72)+SUMIF('JU H'!$D$5:$D$72,CLUBS!$B35,'JU H'!$L$5:$L$72)</f>
        <v>0</v>
      </c>
      <c r="K35" s="26">
        <f>COUNTIFS('MP F'!$D$5:$D$72,CLUBS!$B35,'MP F'!$M$5:$M$72,"&gt;0")+COUNTIFS('MP H'!$D$5:$D$72,CLUBS!$B35,'MP H'!$M$5:$M$72,"&gt;0")+COUNTIFS('PO F'!$D$5:$D$72,CLUBS!$B35,'PO F'!$M$5:$M$72,"&gt;0")+COUNTIFS('PO H'!$D$5:$D$72,CLUBS!$B35,'PO H'!$M$5:$M$72,"&gt;0")+COUNTIFS('PU F'!$D$5:$D$72,CLUBS!$B35,'PU F'!$M$5:$M$72,"&gt;0")+COUNTIFS('PU H'!$D$5:$D$72,CLUBS!$B35,'PU H'!$M$5:$M$72,"&gt;0")+COUNTIFS('BE F'!$D$5:$D$72,CLUBS!$B35,'BE F'!$M$5:$M$72,"&gt;0")+COUNTIFS('BE H'!$D$5:$D$72,CLUBS!$B35,'BE H'!$M$5:$M$72,"&gt;0")+COUNTIFS('MI F'!$D$5:$D$72,CLUBS!$B35,'MI F'!$M$5:$M$72,"&gt;0")+COUNTIFS('MI H'!$D$5:$D$72,CLUBS!$B35,'MI H'!$M$5:$M$72,"&gt;0")+COUNTIFS('CA F'!$D$5:$D$72,CLUBS!$B35,'CA F'!$M$5:$M$72,"&gt;0")+COUNTIFS('CA H'!$D$5:$D$72,CLUBS!$B35,'CA H'!$M$5:$M$72,"&gt;0")+COUNTIFS('JU F'!$D$5:$D$72,CLUBS!$B35,'JU F'!$M$5:$M$72,"&gt;0")+COUNTIFS('JU H'!$D$5:$D$72,CLUBS!$B35,'JU H'!$M$5:$M$72,"&gt;0")</f>
        <v>0</v>
      </c>
      <c r="L35" s="26">
        <f>SUMIF('MP F'!$D$5:$D$72,CLUBS!$B35,'MP F'!$N$5:$N$72)+SUMIF('MP H'!$D$5:$D$72,CLUBS!$B35,'MP H'!$N$5:$N$72)+SUMIF('PO F'!$D$5:$D$72,CLUBS!$B35,'PO F'!$N$5:$N$72)+SUMIF('PO H'!$D$5:$D$72,CLUBS!$B35,'PO H'!$N$5:$N$72)+SUMIF('PU F'!$D$5:$D$72,CLUBS!$B35,'PU F'!$N$5:$N$72)+SUMIF('PU H'!$D$5:$D$72,CLUBS!$B35,'PU H'!$N$5:$N$72)+SUMIF('BE F'!$D$5:$D$72,CLUBS!$B35,'BE F'!$N$5:$N$72)+SUMIF('BE H'!$D$5:$D$72,CLUBS!$B35,'BE H'!$N$5:$N$72)+SUMIF('MI F'!$D$5:$D$72,CLUBS!$B35,'MI F'!$N$5:$N$72)+SUMIF('MI H'!$D$5:$D$72,CLUBS!$B35,'MI H'!$N$5:$N$72)+SUMIF('CA F'!$D$5:$D$72,CLUBS!$B35,'CA F'!$N$5:$N$72)+SUMIF('CA H'!$D$5:$D$72,CLUBS!$B35,'CA H'!$N$5:$N$72)+SUMIF('JU F'!$D$5:$D$72,CLUBS!$B35,'JU F'!$N$5:$N$72)+SUMIF('JU H'!$D$5:$D$72,CLUBS!$B35,'JU H'!$N$5:$N$72)</f>
        <v>0</v>
      </c>
      <c r="M35" s="26">
        <f>COUNTIFS('MP F'!$D$5:$D$72,CLUBS!$B35,'MP F'!$O$5:$O$72,"&gt;0")+COUNTIFS('MP H'!$D$5:$D$72,CLUBS!$B35,'MP H'!$O$5:$O$72,"&gt;0")+COUNTIFS('PO F'!$D$5:$D$72,CLUBS!$B35,'PO F'!$O$5:$O$72,"&gt;0")+COUNTIFS('PO H'!$D$5:$D$72,CLUBS!$B35,'PO H'!$O$5:$O$72,"&gt;0")+COUNTIFS('PU F'!$D$5:$D$72,CLUBS!$B35,'PU F'!$O$5:$O$72,"&gt;0")+COUNTIFS('PU H'!$D$5:$D$72,CLUBS!$B35,'PU H'!$O$5:$O$72,"&gt;0")+COUNTIFS('BE F'!$D$5:$D$72,CLUBS!$B35,'BE F'!$O$5:$O$72,"&gt;0")+COUNTIFS('BE H'!$D$5:$D$72,CLUBS!$B35,'BE H'!$O$5:$O$72,"&gt;0")+COUNTIFS('MI F'!$D$5:$D$72,CLUBS!$B35,'MI F'!$O$5:$O$72,"&gt;0")+COUNTIFS('MI H'!$D$5:$D$72,CLUBS!$B35,'MI H'!$O$5:$O$72,"&gt;0")+COUNTIFS('CA F'!$D$5:$D$72,CLUBS!$B35,'CA F'!$O$5:$O$72,"&gt;0")+COUNTIFS('CA H'!$D$5:$D$72,CLUBS!$B35,'CA H'!$O$5:$O$72,"&gt;0")+COUNTIFS('JU F'!$D$5:$D$72,CLUBS!$B35,'JU F'!$O$5:$O$72,"&gt;0")+COUNTIFS('JU H'!$D$5:$D$72,CLUBS!$B35,'JU H'!$O$5:$O$72,"&gt;0")</f>
        <v>0</v>
      </c>
      <c r="N35" s="26">
        <f>SUMIF('MP F'!$D$5:$D$72,CLUBS!$B35,'MP F'!$P$5:$P$72)+SUMIF('MP H'!$D$5:$D$72,CLUBS!$B35,'MP H'!$P$5:$P$72)+SUMIF('PO F'!$D$5:$D$72,CLUBS!$B35,'PO F'!$P$5:$P$72)+SUMIF('PO H'!$D$5:$D$72,CLUBS!$B35,'PO H'!$P$5:$P$72)+SUMIF('PU F'!$D$5:$D$72,CLUBS!$B35,'PU F'!$P$5:$P$72)+SUMIF('PU H'!$D$5:$D$72,CLUBS!$B35,'PU H'!$P$5:$P$72)+SUMIF('BE F'!$D$5:$D$72,CLUBS!$B35,'BE F'!$P$5:$P$72)+SUMIF('BE H'!$D$5:$D$72,CLUBS!$B35,'BE H'!$P$5:$P$72)+SUMIF('MI F'!$D$5:$D$72,CLUBS!$B35,'MI F'!$P$5:$P$72)+SUMIF('MI H'!$D$5:$D$72,CLUBS!$B35,'MI H'!$P$5:$P$72)+SUMIF('CA F'!$D$5:$D$72,CLUBS!$B35,'CA F'!$P$5:$P$72)+SUMIF('CA H'!$D$5:$D$72,CLUBS!$B35,'CA H'!$P$5:$P$72)+SUMIF('JU F'!$D$5:$D$72,CLUBS!$B35,'JU F'!$P$5:$P$72)+SUMIF('JU H'!$D$5:$D$72,CLUBS!$B35,'JU H'!$P$5:$P$72)</f>
        <v>0</v>
      </c>
      <c r="O35" s="26">
        <f>COUNTIFS('MP F'!$D$5:$D$72,CLUBS!$B35,'MP F'!$Q$5:$Q$72,"&gt;0")+COUNTIFS('MP H'!$D$5:$D$72,CLUBS!$B35,'MP H'!$Q$5:$Q$72,"&gt;0")+COUNTIFS('PO F'!$D$5:$D$72,CLUBS!$B35,'PO F'!$Q$5:$Q$72,"&gt;0")+COUNTIFS('PO H'!$D$5:$D$72,CLUBS!$B35,'PO H'!$Q$5:$Q$72,"&gt;0")+COUNTIFS('PU F'!$D$5:$D$72,CLUBS!$B35,'PU F'!$Q$5:$Q$72,"&gt;0")+COUNTIFS('PU H'!$D$5:$D$72,CLUBS!$B35,'PU H'!$Q$5:$Q$72,"&gt;0")+COUNTIFS('BE F'!$D$5:$D$72,CLUBS!$B35,'BE F'!$Q$5:$Q$72,"&gt;0")+COUNTIFS('BE H'!$D$5:$D$72,CLUBS!$B35,'BE H'!$Q$5:$Q$72,"&gt;0")+COUNTIFS('MI F'!$D$5:$D$72,CLUBS!$B35,'MI F'!$Q$5:$Q$72,"&gt;0")+COUNTIFS('MI H'!$D$5:$D$72,CLUBS!$B35,'MI H'!$Q$5:$Q$72,"&gt;0")+COUNTIFS('CA F'!$D$5:$D$72,CLUBS!$B35,'CA F'!$Q$5:$Q$72,"&gt;0")+COUNTIFS('CA H'!$D$5:$D$72,CLUBS!$B35,'CA H'!$Q$5:$Q$72,"&gt;0")+COUNTIFS('JU F'!$D$5:$D$72,CLUBS!$B35,'JU F'!$Q$5:$Q$72,"&gt;0")+COUNTIFS('JU H'!$D$5:$D$72,CLUBS!$B35,'JU H'!$Q$5:$Q$72,"&gt;0")</f>
        <v>0</v>
      </c>
      <c r="P35" s="26">
        <f>SUMIF('MP F'!$D$5:$D$72,CLUBS!$B35,'MP F'!$R$5:$R$72)+SUMIF('MP H'!$D$5:$D$72,CLUBS!$B35,'MP H'!$R$5:$R$72)+SUMIF('PO F'!$D$5:$D$72,CLUBS!$B35,'PO F'!$R$5:$R$72)+SUMIF('PO H'!$D$5:$D$72,CLUBS!$B35,'PO H'!$R$5:$R$72)+SUMIF('PU F'!$D$5:$D$72,CLUBS!$B35,'PU F'!$R$5:$R$72)+SUMIF('PU H'!$D$5:$D$72,CLUBS!$B35,'PU H'!$R$5:$R$72)+SUMIF('BE F'!$D$5:$D$72,CLUBS!$B35,'BE F'!$R$5:$R$72)+SUMIF('BE H'!$D$5:$D$72,CLUBS!$B35,'BE H'!$R$5:$R$72)+SUMIF('MI F'!$D$5:$D$72,CLUBS!$B35,'MI F'!$R$5:$R$72)+SUMIF('MI H'!$D$5:$D$72,CLUBS!$B35,'MI H'!$R$5:$R$72)+SUMIF('CA F'!$D$5:$D$72,CLUBS!$B35,'CA F'!$R$5:$R$72)+SUMIF('CA H'!$D$5:$D$72,CLUBS!$B35,'CA H'!$R$5:$R$72)+SUMIF('JU F'!$D$5:$D$72,CLUBS!$B35,'JU F'!$R$5:$R$72)+SUMIF('JU H'!$D$5:$D$72,CLUBS!$B35,'JU H'!$R$5:$R$72)</f>
        <v>0</v>
      </c>
      <c r="Q35" s="26">
        <f>COUNTIFS('MP F'!$D$5:$D$72,CLUBS!$B35,'MP F'!$S$5:$S$72,"&gt;0")+COUNTIFS('MP H'!$D$5:$D$72,CLUBS!$B35,'MP H'!$S$5:$S$72,"&gt;0")+COUNTIFS('PO F'!$D$5:$D$72,CLUBS!$B35,'PO F'!$S$5:$S$72,"&gt;0")+COUNTIFS('PO H'!$D$5:$D$72,CLUBS!$B35,'PO H'!$S$5:$S$72,"&gt;0")+COUNTIFS('PU F'!$D$5:$D$72,CLUBS!$B35,'PU F'!$S$5:$S$72,"&gt;0")+COUNTIFS('PU H'!$D$5:$D$72,CLUBS!$B35,'PU H'!$S$5:$S$72,"&gt;0")+COUNTIFS('BE F'!$D$5:$D$72,CLUBS!$B35,'BE F'!$S$5:$S$72,"&gt;0")+COUNTIFS('BE H'!$D$5:$D$72,CLUBS!$B35,'BE H'!$S$5:$S$72,"&gt;0")+COUNTIFS('MI F'!$D$5:$D$72,CLUBS!$B35,'MI F'!$S$5:$S$72,"&gt;0")+COUNTIFS('MI H'!$D$5:$D$72,CLUBS!$B35,'MI H'!$S$5:$S$72,"&gt;0")+COUNTIFS('CA F'!$D$5:$D$72,CLUBS!$B35,'CA F'!$S$5:$S$72,"&gt;0")+COUNTIFS('CA H'!$D$5:$D$72,CLUBS!$B35,'CA H'!$S$5:$S$72,"&gt;0")+COUNTIFS('JU F'!$D$5:$D$72,CLUBS!$B35,'JU F'!$S$5:$S$72,"&gt;0")+COUNTIFS('JU H'!$D$5:$D$72,CLUBS!$B35,'JU H'!$S$5:$S$72,"&gt;0")</f>
        <v>0</v>
      </c>
      <c r="R35" s="26">
        <f>SUMIF('MP F'!$D$5:$D$72,CLUBS!$B35,'MP F'!$T$5:$T$72)+SUMIF('MP H'!$D$5:$D$72,CLUBS!$B35,'MP H'!$T$5:$T$72)+SUMIF('PO F'!$D$5:$D$72,CLUBS!$B35,'PO F'!$T$5:$T$72)+SUMIF('PO H'!$D$5:$D$72,CLUBS!$B35,'PO H'!$T$5:$T$72)+SUMIF('PU F'!$D$5:$D$72,CLUBS!$B35,'PU F'!$T$5:$T$72)+SUMIF('PU H'!$D$5:$D$72,CLUBS!$B35,'PU H'!$T$5:$T$72)+SUMIF('BE F'!$D$5:$D$72,CLUBS!$B35,'BE F'!$T$5:$T$72)+SUMIF('BE H'!$D$5:$D$72,CLUBS!$B35,'BE H'!$T$5:$T$72)+SUMIF('MI F'!$D$5:$D$72,CLUBS!$B35,'MI F'!$T$5:$T$72)+SUMIF('MI H'!$D$5:$D$72,CLUBS!$B35,'MI H'!$T$5:$T$72)+SUMIF('CA F'!$D$5:$D$72,CLUBS!$B35,'CA F'!$T$5:$T$72)+SUMIF('CA H'!$D$5:$D$72,CLUBS!$B35,'CA H'!$T$5:$T$72)+SUMIF('JU F'!$D$5:$D$72,CLUBS!$B35,'JU F'!$T$5:$T$72)+SUMIF('JU H'!$D$5:$D$72,CLUBS!$B35,'JU H'!$T$5:$T$72)</f>
        <v>0</v>
      </c>
      <c r="S35" s="26">
        <f>COUNTIFS('MP F'!$D$5:$D$72,CLUBS!$B35,'MP F'!$U$5:$U$72,"&gt;0")+COUNTIFS('MP H'!$D$5:$D$72,CLUBS!$B35,'MP H'!$U$5:$U$72,"&gt;0")+COUNTIFS('PO F'!$D$5:$D$72,CLUBS!$B35,'PO F'!$U$5:$U$72,"&gt;0")+COUNTIFS('PO H'!$D$5:$D$72,CLUBS!$B35,'PO H'!$U$5:$U$72,"&gt;0")+COUNTIFS('PU F'!$D$5:$D$72,CLUBS!$B35,'PU F'!$U$5:$U$72,"&gt;0")+COUNTIFS('PU H'!$D$5:$D$72,CLUBS!$B35,'PU H'!$U$5:$U$72,"&gt;0")+COUNTIFS('BE F'!$D$5:$D$72,CLUBS!$B35,'BE F'!$U$5:$U$72,"&gt;0")+COUNTIFS('BE H'!$D$5:$D$72,CLUBS!$B35,'BE H'!$U$5:$U$72,"&gt;0")+COUNTIFS('MI F'!$D$5:$D$72,CLUBS!$B35,'MI F'!$U$5:$U$72,"&gt;0")+COUNTIFS('MI H'!$D$5:$D$72,CLUBS!$B35,'MI H'!$U$5:$U$72,"&gt;0")+COUNTIFS('CA F'!$D$5:$D$72,CLUBS!$B35,'CA F'!$U$5:$U$72,"&gt;0")+COUNTIFS('CA H'!$D$5:$D$72,CLUBS!$B35,'CA H'!$U$5:$U$72,"&gt;0")+COUNTIFS('JU F'!$D$5:$D$72,CLUBS!$B35,'JU F'!$U$5:$U$72,"&gt;0")+COUNTIFS('JU H'!$D$5:$D$72,CLUBS!$B35,'JU H'!$U$5:$U$72,"&gt;0")</f>
        <v>0</v>
      </c>
      <c r="T35" s="26">
        <f>SUMIF('MP F'!$D$5:$D$72,CLUBS!$B35,'MP F'!$V$5:$V$72)+SUMIF('MP H'!$D$5:$D$72,CLUBS!$B35,'MP H'!$V$5:$V$72)+SUMIF('PO F'!$D$5:$D$72,CLUBS!$B35,'PO F'!$V$5:$V$72)+SUMIF('PO H'!$D$5:$D$72,CLUBS!$B35,'PO H'!$V$5:$V$72)+SUMIF('PU F'!$D$5:$D$72,CLUBS!$B35,'PU F'!$V$5:$V$72)+SUMIF('PU H'!$D$5:$D$72,CLUBS!$B35,'PU H'!$V$5:$V$72)+SUMIF('BE F'!$D$5:$D$72,CLUBS!$B35,'BE F'!$V$5:$V$72)+SUMIF('BE H'!$D$5:$D$72,CLUBS!$B35,'BE H'!$V$5:$V$72)+SUMIF('MI F'!$D$5:$D$72,CLUBS!$B35,'MI F'!$V$5:$V$72)+SUMIF('MI H'!$D$5:$D$72,CLUBS!$B35,'MI H'!$V$5:$V$72)+SUMIF('CA F'!$D$5:$D$72,CLUBS!$B35,'CA F'!$V$5:$V$72)+SUMIF('CA H'!$D$5:$D$72,CLUBS!$B35,'CA H'!$V$5:$V$72)+SUMIF('JU F'!$D$5:$D$72,CLUBS!$B35,'JU F'!$V$5:$V$72)+SUMIF('JU H'!$D$5:$D$72,CLUBS!$B35,'JU H'!$V$5:$V$72)</f>
        <v>0</v>
      </c>
      <c r="U35" s="26">
        <f>COUNTIFS('MP F'!$D$5:$D$72,CLUBS!$B35,'MP F'!$W$5:$W$72,"&gt;0")+COUNTIFS('MP H'!$D$5:$D$72,CLUBS!$B35,'MP H'!$W$5:$W$72,"&gt;0")+COUNTIFS('PO F'!$D$5:$D$72,CLUBS!$B35,'PO F'!$W$5:$W$72,"&gt;0")+COUNTIFS('PO H'!$D$5:$D$72,CLUBS!$B35,'PO H'!$W$5:$W$72,"&gt;0")+COUNTIFS('PU F'!$D$5:$D$72,CLUBS!$B35,'PU F'!$W$5:$W$72,"&gt;0")+COUNTIFS('PU H'!$D$5:$D$72,CLUBS!$B35,'PU H'!$W$5:$W$72,"&gt;0")+COUNTIFS('BE F'!$D$5:$D$72,CLUBS!$B35,'BE F'!$W$5:$W$72,"&gt;0")+COUNTIFS('BE H'!$D$5:$D$72,CLUBS!$B35,'BE H'!$W$5:$W$72,"&gt;0")+COUNTIFS('MI F'!$D$5:$D$72,CLUBS!$B35,'MI F'!$W$5:$W$72,"&gt;0")+COUNTIFS('MI H'!$D$5:$D$72,CLUBS!$B35,'MI H'!$W$5:$W$72,"&gt;0")+COUNTIFS('CA F'!$D$5:$D$72,CLUBS!$B35,'CA F'!$W$5:$W$72,"&gt;0")+COUNTIFS('CA H'!$D$5:$D$72,CLUBS!$B35,'CA H'!$W$5:$W$72,"&gt;0")+COUNTIFS('JU F'!$D$5:$D$72,CLUBS!$B35,'JU F'!$W$5:$W$72,"&gt;0")+COUNTIFS('JU H'!$D$5:$D$72,CLUBS!$B35,'JU H'!$W$5:$W$72,"&gt;0")</f>
        <v>0</v>
      </c>
      <c r="V35" s="26">
        <f>SUMIF('MP F'!$D$5:$D$72,CLUBS!$B35,'MP F'!$X$5:$X$72)+SUMIF('MP H'!$D$5:$D$72,CLUBS!$B35,'MP H'!$X$5:$X$72)+SUMIF('PO F'!$D$5:$D$72,CLUBS!$B35,'PO F'!$X$5:$X$72)+SUMIF('PO H'!$D$5:$D$72,CLUBS!$B35,'PO H'!$X$5:$X$72)+SUMIF('PU F'!$D$5:$D$72,CLUBS!$B35,'PU F'!$X$5:$X$72)+SUMIF('PU H'!$D$5:$D$72,CLUBS!$B35,'PU H'!$X$5:$X$72)+SUMIF('BE F'!$D$5:$D$72,CLUBS!$B35,'BE F'!$X$5:$X$72)+SUMIF('BE H'!$D$5:$D$72,CLUBS!$B35,'BE H'!$X$5:$X$72)+SUMIF('MI F'!$D$5:$D$72,CLUBS!$B35,'MI F'!$X$5:$X$72)+SUMIF('MI H'!$D$5:$D$72,CLUBS!$B35,'MI H'!$X$5:$X$72)+SUMIF('CA F'!$D$5:$D$72,CLUBS!$B35,'CA F'!$X$5:$X$72)+SUMIF('CA H'!$D$5:$D$72,CLUBS!$B35,'CA H'!$X$5:$X$72)+SUMIF('JU F'!$D$5:$D$72,CLUBS!$B35,'JU F'!$X$5:$X$72)+SUMIF('JU H'!$D$5:$D$72,CLUBS!$B35,'JU H'!$X$5:$X$72)</f>
        <v>0</v>
      </c>
      <c r="W35" s="26">
        <f>COUNTIFS('MP F'!$D$5:$D$72,CLUBS!$B35,'MP F'!$Y$5:$Y$72,"&gt;0")+COUNTIFS('MP H'!$D$5:$D$72,CLUBS!$B35,'MP H'!$Y$5:$Y$72,"&gt;0")+COUNTIFS('PO F'!$D$5:$D$72,CLUBS!$B35,'PO F'!$Y$5:$Y$72,"&gt;0")+COUNTIFS('PO H'!$D$5:$D$72,CLUBS!$B35,'PO H'!$Y$5:$Y$72,"&gt;0")+COUNTIFS('PU F'!$D$5:$D$72,CLUBS!$B35,'PU F'!$Y$5:$Y$72,"&gt;0")+COUNTIFS('PU H'!$D$5:$D$72,CLUBS!$B35,'PU H'!$Y$5:$Y$72,"&gt;0")+COUNTIFS('BE F'!$D$5:$D$72,CLUBS!$B35,'BE F'!$Y$5:$Y$72,"&gt;0")+COUNTIFS('BE H'!$D$5:$D$72,CLUBS!$B35,'BE H'!$Y$5:$Y$72,"&gt;0")+COUNTIFS('MI F'!$D$5:$D$72,CLUBS!$B35,'MI F'!$Y$5:$Y$72,"&gt;0")+COUNTIFS('MI H'!$D$5:$D$72,CLUBS!$B35,'MI H'!$Y$5:$Y$72,"&gt;0")+COUNTIFS('CA F'!$D$5:$D$72,CLUBS!$B35,'CA F'!$Y$5:$Y$72,"&gt;0")+COUNTIFS('CA H'!$D$5:$D$72,CLUBS!$B35,'CA H'!$Y$5:$Y$72,"&gt;0")+COUNTIFS('JU F'!$D$5:$D$72,CLUBS!$B35,'JU F'!$Y$5:$Y$72,"&gt;0")+COUNTIFS('JU H'!$D$5:$D$72,CLUBS!$B35,'JU H'!$Y$5:$Y$72,"&gt;0")</f>
        <v>0</v>
      </c>
      <c r="X35" s="26">
        <f>SUMIF('MP F'!$D$5:$D$72,CLUBS!$B35,'MP F'!$Z$5:$Z$72)+SUMIF('MP H'!$D$5:$D$72,CLUBS!$B35,'MP H'!$Z$5:$Z$72)+SUMIF('PO F'!$D$5:$D$72,CLUBS!$B35,'PO F'!$Z$5:$Z$72)+SUMIF('PO H'!$D$5:$D$72,CLUBS!$B35,'PO H'!$Z$5:$Z$72)+SUMIF('PU F'!$D$5:$D$72,CLUBS!$B35,'PU F'!$Z$5:$Z$72)+SUMIF('PU H'!$D$5:$D$72,CLUBS!$B35,'PU H'!$Z$5:$Z$72)+SUMIF('BE F'!$D$5:$D$72,CLUBS!$B35,'BE F'!$Z$5:$Z$72)+SUMIF('BE H'!$D$5:$D$72,CLUBS!$B35,'BE H'!$Z$5:$Z$72)+SUMIF('MI F'!$D$5:$D$72,CLUBS!$B35,'MI F'!$Z$5:$Z$72)+SUMIF('MI H'!$D$5:$D$72,CLUBS!$B35,'MI H'!$Z$5:$Z$72)+SUMIF('CA F'!$D$5:$D$72,CLUBS!$B35,'CA F'!$Z$5:$Z$72)+SUMIF('CA H'!$D$5:$D$72,CLUBS!$B35,'CA H'!$Z$5:$Z$72)+SUMIF('JU F'!$D$5:$D$72,CLUBS!$B35,'JU F'!$Z$5:$Z$72)+SUMIF('JU H'!$D$5:$D$72,CLUBS!$B35,'JU H'!$Z$5:$Z$72)</f>
        <v>0</v>
      </c>
      <c r="Y35" s="26">
        <f>COUNTIFS('MP F'!$D$5:$D$72,CLUBS!$B35,'MP F'!$AA$5:$AA$72,"&gt;0")+COUNTIFS('MP H'!$D$5:$D$72,CLUBS!$B35,'MP H'!$AA$5:$AA$72,"&gt;0")+COUNTIFS('PO F'!$D$5:$D$72,CLUBS!$B35,'PO F'!$AA$5:$AA$72,"&gt;0")+COUNTIFS('PO H'!$D$5:$D$72,CLUBS!$B35,'PO H'!$AA$5:$AA$72,"&gt;0")+COUNTIFS('PU F'!$D$5:$D$72,CLUBS!$B35,'PU F'!$AA$5:$AA$72,"&gt;0")+COUNTIFS('PU H'!$D$5:$D$72,CLUBS!$B35,'PU H'!$AA$5:$AA$72,"&gt;0")+COUNTIFS('BE F'!$D$5:$D$72,CLUBS!$B35,'BE F'!$AA$5:$AA$72,"&gt;0")+COUNTIFS('BE H'!$D$5:$D$72,CLUBS!$B35,'BE H'!$AA$5:$AA$72,"&gt;0")+COUNTIFS('MI F'!$D$5:$D$72,CLUBS!$B35,'MI F'!$AA$5:$AA$72,"&gt;0")+COUNTIFS('MI H'!$D$5:$D$72,CLUBS!$B35,'MI H'!$AA$5:$AA$72,"&gt;0")+COUNTIFS('CA F'!$D$5:$D$72,CLUBS!$B35,'CA F'!$AA$5:$AA$72,"&gt;0")+COUNTIFS('CA H'!$D$5:$D$72,CLUBS!$B35,'CA H'!$AA$5:$AA$72,"&gt;0")+COUNTIFS('JU F'!$D$5:$D$72,CLUBS!$B35,'JU F'!$AA$5:$AA$72,"&gt;0")+COUNTIFS('JU H'!$D$5:$D$72,CLUBS!$B35,'JU H'!$AA$5:$AA$72,"&gt;0")</f>
        <v>0</v>
      </c>
      <c r="Z35" s="26">
        <f>SUMIF('MP F'!$D$5:$D$72,CLUBS!$B35,'MP F'!$AB$5:$AB$72)+SUMIF('MP H'!$D$5:$D$72,CLUBS!$B35,'MP H'!$AB$5:$AB$72)+SUMIF('PO F'!$D$5:$D$72,CLUBS!$B35,'PO F'!$AB$5:$AB$72)+SUMIF('PO H'!$D$5:$D$72,CLUBS!$B35,'PO H'!$AB$5:$AB$72)+SUMIF('PU F'!$D$5:$D$72,CLUBS!$B35,'PU F'!$AB$5:$AB$72)+SUMIF('PU H'!$D$5:$D$72,CLUBS!$B35,'PU H'!$AB$5:$AB$72)+SUMIF('BE F'!$D$5:$D$72,CLUBS!$B35,'BE F'!$AB$5:$AB$72)+SUMIF('BE H'!$D$5:$D$72,CLUBS!$B35,'BE H'!$AB$5:$AB$72)+SUMIF('MI F'!$D$5:$D$72,CLUBS!$B35,'MI F'!$AB$5:$AB$72)+SUMIF('MI H'!$D$5:$D$72,CLUBS!$B35,'MI H'!$AB$5:$AB$72)+SUMIF('CA F'!$D$5:$D$72,CLUBS!$B35,'CA F'!$AB$5:$AB$72)+SUMIF('CA H'!$D$5:$D$72,CLUBS!$B35,'CA H'!$AB$5:$AB$72)+SUMIF('JU F'!$D$5:$D$72,CLUBS!$B35,'JU F'!$AB$5:$AB$72)+SUMIF('JU H'!$D$5:$D$72,CLUBS!$B35,'JU H'!$AB$5:$AB$72)</f>
        <v>0</v>
      </c>
      <c r="AA35" s="26">
        <f>COUNTIFS('MP F'!$D$5:$D$72,CLUBS!$B35,'MP F'!$AC$5:$AC$72,"&gt;0")+COUNTIFS('MP H'!$D$5:$D$72,CLUBS!$B35,'MP H'!$AC$5:$AC$72,"&gt;0")+COUNTIFS('PO F'!$D$5:$D$72,CLUBS!$B35,'PO F'!$AC$5:$AC$72,"&gt;0")+COUNTIFS('PO H'!$D$5:$D$72,CLUBS!$B35,'PO H'!$AC$5:$AC$72,"&gt;0")+COUNTIFS('PU F'!$D$5:$D$72,CLUBS!$B35,'PU F'!$AC$5:$AC$72,"&gt;0")+COUNTIFS('PU H'!$D$5:$D$72,CLUBS!$B35,'PU H'!$AC$5:$AC$72,"&gt;0")+COUNTIFS('BE F'!$D$5:$D$72,CLUBS!$B35,'BE F'!$AC$5:$AC$72,"&gt;0")+COUNTIFS('BE H'!$D$5:$D$72,CLUBS!$B35,'BE H'!$AC$5:$AC$72,"&gt;0")+COUNTIFS('MI F'!$D$5:$D$72,CLUBS!$B35,'MI F'!$AC$5:$AC$72,"&gt;0")+COUNTIFS('MI H'!$D$5:$D$72,CLUBS!$B35,'MI H'!$AC$5:$AC$72,"&gt;0")+COUNTIFS('CA F'!$D$5:$D$72,CLUBS!$B35,'CA F'!$AC$5:$AC$72,"&gt;0")+COUNTIFS('CA H'!$D$5:$D$72,CLUBS!$B35,'CA H'!$AC$5:$AC$72,"&gt;0")+COUNTIFS('JU F'!$D$5:$D$72,CLUBS!$B35,'JU F'!$AC$5:$AC$72,"&gt;0")+COUNTIFS('JU H'!$D$5:$D$72,CLUBS!$B35,'JU H'!$AC$5:$AC$72,"&gt;0")</f>
        <v>0</v>
      </c>
      <c r="AB35" s="26">
        <f>SUMIF('MP F'!$D$5:$D$72,CLUBS!$B35,'MP F'!$AD$5:$AD$72)+SUMIF('MP H'!$D$5:$D$72,CLUBS!$B35,'MP H'!$AD$5:$AD$72)+SUMIF('PO F'!$D$5:$D$72,CLUBS!$B35,'PO F'!$AD$5:$AD$72)+SUMIF('PO H'!$D$5:$D$72,CLUBS!$B35,'PO H'!$AD$5:$AD$72)+SUMIF('PU F'!$D$5:$D$72,CLUBS!$B35,'PU F'!$AD$5:$AD$72)+SUMIF('PU H'!$D$5:$D$72,CLUBS!$B35,'PU H'!$AD$5:$AD$72)+SUMIF('BE F'!$D$5:$D$72,CLUBS!$B35,'BE F'!$AD$5:$AD$72)+SUMIF('BE H'!$D$5:$D$72,CLUBS!$B35,'BE H'!$AD$5:$AD$72)+SUMIF('MI F'!$D$5:$D$72,CLUBS!$B35,'MI F'!$AD$5:$AD$72)+SUMIF('MI H'!$D$5:$D$72,CLUBS!$B35,'MI H'!$AD$5:$AD$72)+SUMIF('CA F'!$D$5:$D$72,CLUBS!$B35,'CA F'!$AD$5:$AD$72)+SUMIF('CA H'!$D$5:$D$72,CLUBS!$B35,'CA H'!$AD$5:$AD$72)+SUMIF('JU F'!$D$5:$D$72,CLUBS!$B35,'JU F'!$AD$5:$AD$72)+SUMIF('JU H'!$D$5:$D$72,CLUBS!$B35,'JU H'!$AD$5:$AD$72)</f>
        <v>0</v>
      </c>
      <c r="AC35" s="26">
        <f>COUNTIFS('MP F'!$D$5:$D$72,CLUBS!$B35,'MP F'!$AE$5:$AE$72,"&gt;0")+COUNTIFS('MP H'!$D$5:$D$72,CLUBS!$B35,'MP H'!$AE$5:$AE$72,"&gt;0")+COUNTIFS('PO F'!$D$5:$D$72,CLUBS!$B35,'PO F'!$AE$5:$AE$72,"&gt;0")+COUNTIFS('PO H'!$D$5:$D$72,CLUBS!$B35,'PO H'!$AE$5:$AE$72,"&gt;0")+COUNTIFS('PU F'!$D$5:$D$72,CLUBS!$B35,'PU F'!$AE$5:$AE$72,"&gt;0")+COUNTIFS('PU H'!$D$5:$D$72,CLUBS!$B35,'PU H'!$AE$5:$AE$72,"&gt;0")+COUNTIFS('BE F'!$D$5:$D$72,CLUBS!$B35,'BE F'!$AE$5:$AE$72,"&gt;0")+COUNTIFS('BE H'!$D$5:$D$72,CLUBS!$B35,'BE H'!$AE$5:$AE$72,"&gt;0")+COUNTIFS('MI F'!$D$5:$D$72,CLUBS!$B35,'MI F'!$AE$5:$AE$72,"&gt;0")+COUNTIFS('MI H'!$D$5:$D$72,CLUBS!$B35,'MI H'!$AE$5:$AE$72,"&gt;0")+COUNTIFS('CA F'!$D$5:$D$72,CLUBS!$B35,'CA F'!$AE$5:$AE$72,"&gt;0")+COUNTIFS('CA H'!$D$5:$D$72,CLUBS!$B35,'CA H'!$AE$5:$AE$72,"&gt;0")+COUNTIFS('JU F'!$D$5:$D$72,CLUBS!$B35,'JU F'!$AE$5:$AE$72,"&gt;0")+COUNTIFS('JU H'!$D$5:$D$72,CLUBS!$B35,'JU H'!$AE$5:$AE$72,"&gt;0")</f>
        <v>0</v>
      </c>
      <c r="AD35" s="26">
        <f>SUMIF('MP F'!$D$5:$D$72,CLUBS!$B35,'MP F'!$AF$5:$AF$72)+SUMIF('MP H'!$D$5:$D$72,CLUBS!$B35,'MP H'!$AF$5:$AF$72)+SUMIF('PO F'!$D$5:$D$72,CLUBS!$B35,'PO F'!$AF$5:$AF$72)+SUMIF('PO H'!$D$5:$D$72,CLUBS!$B35,'PO H'!$AF$5:$AF$72)+SUMIF('PU F'!$D$5:$D$72,CLUBS!$B35,'PU F'!$AF$5:$AF$72)+SUMIF('PU H'!$D$5:$D$72,CLUBS!$B35,'PU H'!$AF$5:$AF$72)+SUMIF('BE F'!$D$5:$D$72,CLUBS!$B35,'BE F'!$AF$5:$AF$72)+SUMIF('BE H'!$D$5:$D$72,CLUBS!$B35,'BE H'!$AF$5:$AF$72)+SUMIF('MI F'!$D$5:$D$72,CLUBS!$B35,'MI F'!$AF$5:$AF$72)+SUMIF('MI H'!$D$5:$D$72,CLUBS!$B35,'MI H'!$AF$5:$AF$72)+SUMIF('CA F'!$D$5:$D$72,CLUBS!$B35,'CA F'!$AF$5:$AF$72)+SUMIF('CA H'!$D$5:$D$72,CLUBS!$B35,'CA H'!$AF$5:$AF$72)+SUMIF('JU F'!$D$5:$D$72,CLUBS!$B35,'JU F'!$AF$5:$AF$72)+SUMIF('JU H'!$D$5:$D$72,CLUBS!$B35,'JU H'!$AF$5:$AF$72)</f>
        <v>0</v>
      </c>
      <c r="AE35" s="26">
        <f>COUNTIFS('MP F'!$D$5:$D$72,CLUBS!$B35,'MP F'!$AG$5:$AG$72,"&gt;0")+COUNTIFS('MP H'!$D$5:$D$72,CLUBS!$B35,'MP H'!$AG$5:$AG$72,"&gt;0")+COUNTIFS('PO F'!$D$5:$D$72,CLUBS!$B35,'PO F'!$AG$5:$AG$72,"&gt;0")+COUNTIFS('PO H'!$D$5:$D$72,CLUBS!$B35,'PO H'!$AG$5:$AG$72,"&gt;0")+COUNTIFS('PU F'!$D$5:$D$72,CLUBS!$B35,'PU F'!$AG$5:$AG$72,"&gt;0")+COUNTIFS('PU H'!$D$5:$D$72,CLUBS!$B35,'PU H'!$AG$5:$AG$72,"&gt;0")+COUNTIFS('BE F'!$D$5:$D$72,CLUBS!$B35,'BE F'!$AG$5:$AG$72,"&gt;0")+COUNTIFS('BE H'!$D$5:$D$72,CLUBS!$B35,'BE H'!$AG$5:$AG$72,"&gt;0")+COUNTIFS('MI F'!$D$5:$D$72,CLUBS!$B35,'MI F'!$AG$5:$AG$72,"&gt;0")+COUNTIFS('MI H'!$D$5:$D$72,CLUBS!$B35,'MI H'!$AG$5:$AG$72,"&gt;0")+COUNTIFS('CA F'!$D$5:$D$72,CLUBS!$B35,'CA F'!$AG$5:$AG$72,"&gt;0")+COUNTIFS('CA H'!$D$5:$D$72,CLUBS!$B35,'CA H'!$AG$5:$AG$72,"&gt;0")+COUNTIFS('JU F'!$D$5:$D$72,CLUBS!$B35,'JU F'!$AG$5:$AG$72,"&gt;0")+COUNTIFS('JU H'!$D$5:$D$72,CLUBS!$B35,'JU H'!$AG$5:$AG$72,"&gt;0")</f>
        <v>0</v>
      </c>
      <c r="AF35" s="26">
        <f>SUMIF('MP F'!$D$5:$D$72,CLUBS!$B35,'MP F'!$AH$5:$AH$72)+SUMIF('MP H'!$D$5:$D$72,CLUBS!$B35,'MP H'!$AH$5:$AH$72)+SUMIF('PO F'!$D$5:$D$72,CLUBS!$B35,'PO F'!$AH$5:$AH$72)+SUMIF('PO H'!$D$5:$D$72,CLUBS!$B35,'PO H'!$AH$5:$AH$72)+SUMIF('PU F'!$D$5:$D$72,CLUBS!$B35,'PU F'!$AH$5:$AH$72)+SUMIF('PU H'!$D$5:$D$72,CLUBS!$B35,'PU H'!$AH$5:$AH$72)+SUMIF('BE F'!$D$5:$D$72,CLUBS!$B35,'BE F'!$AH$5:$AH$72)+SUMIF('BE H'!$D$5:$D$72,CLUBS!$B35,'BE H'!$AH$5:$AH$72)+SUMIF('MI F'!$D$5:$D$72,CLUBS!$B35,'MI F'!$AH$5:$AH$72)+SUMIF('MI H'!$D$5:$D$72,CLUBS!$B35,'MI H'!$AH$5:$AH$72)+SUMIF('CA F'!$D$5:$D$72,CLUBS!$B35,'CA F'!$AH$5:$AH$72)+SUMIF('CA H'!$D$5:$D$72,CLUBS!$B35,'CA H'!$AH$5:$AH$72)+SUMIF('JU F'!$D$5:$D$72,CLUBS!$B35,'JU F'!$AH$5:$AH$72)+SUMIF('JU H'!$D$5:$D$72,CLUBS!$B35,'JU H'!$AH$5:$AH$72)</f>
        <v>0</v>
      </c>
      <c r="AG35" s="16">
        <f t="shared" si="1"/>
        <v>0</v>
      </c>
      <c r="AH35" s="28">
        <f t="shared" si="2"/>
        <v>0</v>
      </c>
      <c r="AI35" s="29">
        <f t="shared" si="3"/>
        <v>0</v>
      </c>
      <c r="AJ35" s="14">
        <f>COUNTIF('Licenciés Jeunes 2023'!F:F,CLUBS!B35)</f>
        <v>0</v>
      </c>
      <c r="AK35" s="27">
        <f t="shared" si="4"/>
        <v>0</v>
      </c>
    </row>
    <row r="36" spans="1:37" ht="13.5">
      <c r="A36" s="34">
        <f t="shared" si="0"/>
        <v>16</v>
      </c>
      <c r="B36" s="62" t="s">
        <v>837</v>
      </c>
      <c r="C36" s="14">
        <f>COUNTIFS('MP F'!$D$5:$D$72,CLUBS!$B36,'MP F'!$E$5:$E$72,"&gt;0")+COUNTIFS('MP H'!$D$5:$D$72,CLUBS!$B36,'MP H'!$E$5:$E$72,"&gt;0")+COUNTIFS('PO F'!$D$5:$D$72,CLUBS!$B36,'PO F'!$E$5:$E$72,"&gt;0")+COUNTIFS('PO H'!$D$5:$D$72,CLUBS!$B36,'PO H'!$E$5:$E$72,"&gt;0")+COUNTIFS('PU F'!$D$5:$D$72,CLUBS!$B36,'PU F'!$E$5:$E$72,"&gt;0")+COUNTIFS('PU H'!$D$5:$D$72,CLUBS!$B36,'PU H'!$E$5:$E$72,"&gt;0")+COUNTIFS('BE F'!$D$5:$D$72,CLUBS!$B36,'BE F'!$E$5:$E$72,"&gt;0")+COUNTIFS('BE H'!$D$5:$D$72,CLUBS!$B36,'BE H'!$E$5:$E$72,"&gt;0")+COUNTIFS('MI F'!$D$5:$D$72,CLUBS!$B36,'MI F'!$E$5:$E$72,"&gt;0")+COUNTIFS('MI H'!$D$5:$D$72,CLUBS!$B36,'MI H'!$E$5:$E$72,"&gt;0")+COUNTIFS('CA F'!$D$5:$D$72,CLUBS!$B36,'CA F'!$E$5:$E$72,"&gt;0")+COUNTIFS('CA H'!$D$5:$D$72,CLUBS!$B36,'CA H'!$E$5:$E$72,"&gt;0")+COUNTIFS('JU F'!$D$5:$D$72,CLUBS!$B36,'JU F'!$E$5:$E$72,"&gt;0")+COUNTIFS('JU H'!$D$5:$D$72,CLUBS!$B36,'JU H'!$E$5:$E$72,"&gt;0")</f>
        <v>0</v>
      </c>
      <c r="D36" s="27">
        <f>SUMIF('MP F'!$D$5:$D$72,CLUBS!$B36,'MP F'!$F$5:$F$72)+SUMIF('MP H'!$D$5:$D$72,CLUBS!$B36,'MP H'!$F$5:$F$72)+SUMIF('PO F'!$D$5:$D$72,CLUBS!$B36,'PO F'!$F$5:$F$72)+SUMIF('PO H'!$D$5:$D$72,CLUBS!$B36,'PO H'!$F$5:$F$72)+SUMIF('PU F'!$D$5:$D$72,CLUBS!$B36,'PU F'!$F$5:$F$72)+SUMIF('PU H'!$D$5:$D$72,CLUBS!$B36,'PU H'!$F$5:$F$72)+SUMIF('BE F'!$D$5:$D$72,CLUBS!$B36,'BE F'!$F$5:$F$72)+SUMIF('BE H'!$D$5:$D$72,CLUBS!$B36,'BE H'!$F$5:$F$72)+SUMIF('MI F'!$D$5:$D$72,CLUBS!$B36,'MI F'!$F$5:$F$72)+SUMIF('MI H'!$D$5:$D$72,CLUBS!$B36,'MI H'!$F$5:$F$72)+SUMIF('CA F'!$D$5:$D$72,CLUBS!$B36,'CA F'!$F$5:$F$72)+SUMIF('CA H'!$D$5:$D$72,CLUBS!$B36,'CA H'!$F$5:$F$72)+SUMIF('JU F'!$D$5:$D$72,CLUBS!$B36,'JU F'!$F$5:$F$72)+SUMIF('JU H'!$D$5:$D$72,CLUBS!$B36,'JU H'!$F$5:$F$72)</f>
        <v>0</v>
      </c>
      <c r="E36" s="38">
        <f>COUNTIFS('MP F'!$D$5:$D$72,CLUBS!$B36,'MP F'!$G$5:$G$72,"&gt;0")+COUNTIFS('MP H'!$D$5:$D$72,CLUBS!$B36,'MP H'!$G$5:$G$72,"&gt;0")+COUNTIFS('PO F'!$D$5:$D$72,CLUBS!$B36,'PO F'!$G$5:$G$72,"&gt;0")+COUNTIFS('PO H'!$D$5:$D$72,CLUBS!$B36,'PO H'!$G$5:$G$72,"&gt;0")+COUNTIFS('PU F'!$D$5:$D$72,CLUBS!$B36,'PU F'!$G$5:$G$72,"&gt;0")+COUNTIFS('PU H'!$D$5:$D$72,CLUBS!$B36,'PU H'!$G$5:$G$72,"&gt;0")+COUNTIFS('BE F'!$D$5:$D$72,CLUBS!$B36,'BE F'!$G$5:$G$72,"&gt;0")+COUNTIFS('BE H'!$D$5:$D$72,CLUBS!$B36,'BE H'!$G$5:$G$72,"&gt;0")+COUNTIFS('MI F'!$D$5:$D$72,CLUBS!$B36,'MI F'!$G$5:$G$72,"&gt;0")+COUNTIFS('MI H'!$D$5:$D$72,CLUBS!$B36,'MI H'!$G$5:$G$72,"&gt;0")+COUNTIFS('CA F'!$D$5:$D$72,CLUBS!$B36,'CA F'!$G$5:$G$72,"&gt;0")+COUNTIFS('CA H'!$D$5:$D$72,CLUBS!$B36,'CA H'!$G$5:$G$72,"&gt;0")+COUNTIFS('JU F'!$D$5:$D$72,CLUBS!$B36,'JU F'!$G$5:$G$72,"&gt;0")+COUNTIFS('JU H'!$D$5:$D$72,CLUBS!$B36,'JU H'!$G$5:$G$72,"&gt;0")</f>
        <v>0</v>
      </c>
      <c r="F36" s="58">
        <f>SUMIF('MP F'!$D$5:$D$72,CLUBS!$B36,'MP F'!$H$5:$H$72)+SUMIF('MP H'!$D$5:$D$72,CLUBS!$B36,'MP H'!$H$5:$H$72)+SUMIF('PO F'!$D$5:$D$72,CLUBS!$B36,'PO F'!$H$5:$H$72)+SUMIF('PO H'!$D$5:$D$72,CLUBS!$B36,'PO H'!$H$5:$H$72)+SUMIF('PU F'!$D$5:$D$72,CLUBS!$B36,'PU F'!$H$5:$H$72)+SUMIF('PU H'!$D$5:$D$72,CLUBS!$B36,'PU H'!$H$5:$H$72)+SUMIF('BE F'!$D$5:$D$72,CLUBS!$B36,'BE F'!$H$5:$H$72)+SUMIF('BE H'!$D$5:$D$72,CLUBS!$B36,'BE H'!$H$5:$H$72)+SUMIF('MI F'!$D$5:$D$72,CLUBS!$B36,'MI F'!$H$5:$H$72)+SUMIF('MI H'!$D$5:$D$72,CLUBS!$B36,'MI H'!$H$5:$H$72)+SUMIF('CA F'!$D$5:$D$72,CLUBS!$B36,'CA F'!$H$5:$H$72)+SUMIF('CA H'!$D$5:$D$72,CLUBS!$B36,'CA H'!$H$5:$H$72)+SUMIF('JU F'!$D$5:$D$72,CLUBS!$B36,'JU F'!$H$5:$H$72)+SUMIF('JU H'!$D$5:$D$72,CLUBS!$B36,'JU H'!$H$5:$H$72)</f>
        <v>0</v>
      </c>
      <c r="G36" s="14">
        <f>COUNTIFS('MP F'!$D$5:$D$72,CLUBS!$B36,'MP F'!$I$5:$I$72,"&gt;0")+COUNTIFS('MP H'!$D$5:$D$72,CLUBS!$B36,'MP H'!$I$5:$I$72,"&gt;0")+COUNTIFS('PO F'!$D$5:$D$72,CLUBS!$B36,'PO F'!$I$5:$I$72,"&gt;0")+COUNTIFS('PO H'!$D$5:$D$72,CLUBS!$B36,'PO H'!$I$5:$I$72,"&gt;0")+COUNTIFS('PU F'!$D$5:$D$72,CLUBS!$B36,'PU F'!$I$5:$I$72,"&gt;0")+COUNTIFS('PU H'!$D$5:$D$72,CLUBS!$B36,'PU H'!$I$5:$I$72,"&gt;0")+COUNTIFS('BE F'!$D$5:$D$72,CLUBS!$B36,'BE F'!$I$5:$I$72,"&gt;0")+COUNTIFS('BE H'!$D$5:$D$72,CLUBS!$B36,'BE H'!$I$5:$I$72,"&gt;0")+COUNTIFS('MI F'!$D$5:$D$72,CLUBS!$B36,'MI F'!$I$5:$I$72,"&gt;0")+COUNTIFS('MI H'!$D$5:$D$72,CLUBS!$B36,'MI H'!$I$5:$I$72,"&gt;0")+COUNTIFS('CA F'!$D$5:$D$72,CLUBS!$B36,'CA F'!$I$5:$I$72,"&gt;0")+COUNTIFS('CA H'!$D$5:$D$72,CLUBS!$B36,'CA H'!$I$5:$I$72,"&gt;0")+COUNTIFS('JU F'!$D$5:$D$72,CLUBS!$B36,'JU F'!$I$5:$I$72,"&gt;0")+COUNTIFS('JU H'!$D$5:$D$72,CLUBS!$B36,'JU H'!$I$5:$I$72,"&gt;0")</f>
        <v>0</v>
      </c>
      <c r="H36" s="26">
        <f>SUMIF('MP F'!$D$5:$D$72,CLUBS!$B36,'MP F'!$J$5:$J$72)+SUMIF('MP H'!$D$5:$D$72,CLUBS!$B36,'MP H'!$J$5:$J$72)+SUMIF('PO F'!$D$5:$D$72,CLUBS!$B36,'PO F'!$J$5:$J$72)+SUMIF('PO H'!$D$5:$D$72,CLUBS!$B36,'PO H'!$J$5:$J$72)+SUMIF('PU F'!$D$5:$D$72,CLUBS!$B36,'PU F'!$J$5:$J$72)+SUMIF('PU H'!$D$5:$D$72,CLUBS!$B36,'PU H'!$J$5:$J$72)+SUMIF('BE F'!$D$5:$D$72,CLUBS!$B36,'BE F'!$J$5:$J$72)+SUMIF('BE H'!$D$5:$D$72,CLUBS!$B36,'BE H'!$J$5:$J$72)+SUMIF('MI F'!$D$5:$D$72,CLUBS!$B36,'MI F'!$J$5:$J$72)+SUMIF('MI H'!$D$5:$D$72,CLUBS!$B36,'MI H'!$J$5:$J$72)+SUMIF('CA F'!$D$5:$D$72,CLUBS!$B36,'CA F'!$J$5:$J$72)+SUMIF('CA H'!$D$5:$D$72,CLUBS!$B36,'CA H'!$J$5:$J$72)+SUMIF('JU F'!$D$5:$D$72,CLUBS!$B36,'JU F'!$J$5:$J$72)+SUMIF('JU H'!$D$5:$D$72,CLUBS!$B36,'JU H'!$J$5:$J$72)</f>
        <v>0</v>
      </c>
      <c r="I36" s="38">
        <f>COUNTIFS('MP F'!$D$5:$D$72,CLUBS!$B36,'MP F'!$K$5:$K$72,"&gt;0")+COUNTIFS('MP H'!$D$5:$D$72,CLUBS!$B36,'MP H'!$K$5:$K$72,"&gt;0")+COUNTIFS('PO F'!$D$5:$D$72,CLUBS!$B36,'PO F'!$K$5:$K$72,"&gt;0")+COUNTIFS('PO H'!$D$5:$D$72,CLUBS!$B36,'PO H'!$K$5:$K$72,"&gt;0")+COUNTIFS('PU F'!$D$5:$D$72,CLUBS!$B36,'PU F'!$K$5:$K$72,"&gt;0")+COUNTIFS('PU H'!$D$5:$D$72,CLUBS!$B36,'PU H'!$K$5:$K$72,"&gt;0")+COUNTIFS('BE F'!$D$5:$D$72,CLUBS!$B36,'BE F'!$K$5:$K$72,"&gt;0")+COUNTIFS('BE H'!$D$5:$D$72,CLUBS!$B36,'BE H'!$K$5:$K$72,"&gt;0")+COUNTIFS('MI F'!$D$5:$D$72,CLUBS!$B36,'MI F'!$K$5:$K$72,"&gt;0")+COUNTIFS('MI H'!$D$5:$D$72,CLUBS!$B36,'MI H'!$K$5:$K$72,"&gt;0")+COUNTIFS('CA F'!$D$5:$D$72,CLUBS!$B36,'CA F'!$K$5:$K$72,"&gt;0")+COUNTIFS('CA H'!$D$5:$D$72,CLUBS!$B36,'CA H'!$K$5:$K$72,"&gt;0")+COUNTIFS('JU F'!$D$5:$D$72,CLUBS!$B36,'JU F'!$K$5:$K$72,"&gt;0")+COUNTIFS('JU H'!$D$5:$D$72,CLUBS!$B36,'JU H'!$K$5:$K$72,"&gt;0")</f>
        <v>0</v>
      </c>
      <c r="J36" s="38">
        <f>SUMIF('MP F'!$D$5:$D$72,CLUBS!$B36,'MP F'!$L$5:$L$72)+SUMIF('MP H'!$D$5:$D$72,CLUBS!$B36,'MP H'!$L$5:$L$72)+SUMIF('PO F'!$D$5:$D$72,CLUBS!$B36,'PO F'!$L$5:$L$72)+SUMIF('PO H'!$D$5:$D$72,CLUBS!$B36,'PO H'!$L$5:$L$72)+SUMIF('PU F'!$D$5:$D$72,CLUBS!$B36,'PU F'!$L$5:$L$72)+SUMIF('PU H'!$D$5:$D$72,CLUBS!$B36,'PU H'!$L$5:$L$72)+SUMIF('BE F'!$D$5:$D$72,CLUBS!$B36,'BE F'!$L$5:$L$72)+SUMIF('BE H'!$D$5:$D$72,CLUBS!$B36,'BE H'!$L$5:$L$72)+SUMIF('MI F'!$D$5:$D$72,CLUBS!$B36,'MI F'!$L$5:$L$72)+SUMIF('MI H'!$D$5:$D$72,CLUBS!$B36,'MI H'!$L$5:$L$72)+SUMIF('CA F'!$D$5:$D$72,CLUBS!$B36,'CA F'!$L$5:$L$72)+SUMIF('CA H'!$D$5:$D$72,CLUBS!$B36,'CA H'!$L$5:$L$72)+SUMIF('JU F'!$D$5:$D$72,CLUBS!$B36,'JU F'!$L$5:$L$72)+SUMIF('JU H'!$D$5:$D$72,CLUBS!$B36,'JU H'!$L$5:$L$72)</f>
        <v>0</v>
      </c>
      <c r="K36" s="26">
        <f>COUNTIFS('MP F'!$D$5:$D$72,CLUBS!$B36,'MP F'!$M$5:$M$72,"&gt;0")+COUNTIFS('MP H'!$D$5:$D$72,CLUBS!$B36,'MP H'!$M$5:$M$72,"&gt;0")+COUNTIFS('PO F'!$D$5:$D$72,CLUBS!$B36,'PO F'!$M$5:$M$72,"&gt;0")+COUNTIFS('PO H'!$D$5:$D$72,CLUBS!$B36,'PO H'!$M$5:$M$72,"&gt;0")+COUNTIFS('PU F'!$D$5:$D$72,CLUBS!$B36,'PU F'!$M$5:$M$72,"&gt;0")+COUNTIFS('PU H'!$D$5:$D$72,CLUBS!$B36,'PU H'!$M$5:$M$72,"&gt;0")+COUNTIFS('BE F'!$D$5:$D$72,CLUBS!$B36,'BE F'!$M$5:$M$72,"&gt;0")+COUNTIFS('BE H'!$D$5:$D$72,CLUBS!$B36,'BE H'!$M$5:$M$72,"&gt;0")+COUNTIFS('MI F'!$D$5:$D$72,CLUBS!$B36,'MI F'!$M$5:$M$72,"&gt;0")+COUNTIFS('MI H'!$D$5:$D$72,CLUBS!$B36,'MI H'!$M$5:$M$72,"&gt;0")+COUNTIFS('CA F'!$D$5:$D$72,CLUBS!$B36,'CA F'!$M$5:$M$72,"&gt;0")+COUNTIFS('CA H'!$D$5:$D$72,CLUBS!$B36,'CA H'!$M$5:$M$72,"&gt;0")+COUNTIFS('JU F'!$D$5:$D$72,CLUBS!$B36,'JU F'!$M$5:$M$72,"&gt;0")+COUNTIFS('JU H'!$D$5:$D$72,CLUBS!$B36,'JU H'!$M$5:$M$72,"&gt;0")</f>
        <v>0</v>
      </c>
      <c r="L36" s="26">
        <f>SUMIF('MP F'!$D$5:$D$72,CLUBS!$B36,'MP F'!$N$5:$N$72)+SUMIF('MP H'!$D$5:$D$72,CLUBS!$B36,'MP H'!$N$5:$N$72)+SUMIF('PO F'!$D$5:$D$72,CLUBS!$B36,'PO F'!$N$5:$N$72)+SUMIF('PO H'!$D$5:$D$72,CLUBS!$B36,'PO H'!$N$5:$N$72)+SUMIF('PU F'!$D$5:$D$72,CLUBS!$B36,'PU F'!$N$5:$N$72)+SUMIF('PU H'!$D$5:$D$72,CLUBS!$B36,'PU H'!$N$5:$N$72)+SUMIF('BE F'!$D$5:$D$72,CLUBS!$B36,'BE F'!$N$5:$N$72)+SUMIF('BE H'!$D$5:$D$72,CLUBS!$B36,'BE H'!$N$5:$N$72)+SUMIF('MI F'!$D$5:$D$72,CLUBS!$B36,'MI F'!$N$5:$N$72)+SUMIF('MI H'!$D$5:$D$72,CLUBS!$B36,'MI H'!$N$5:$N$72)+SUMIF('CA F'!$D$5:$D$72,CLUBS!$B36,'CA F'!$N$5:$N$72)+SUMIF('CA H'!$D$5:$D$72,CLUBS!$B36,'CA H'!$N$5:$N$72)+SUMIF('JU F'!$D$5:$D$72,CLUBS!$B36,'JU F'!$N$5:$N$72)+SUMIF('JU H'!$D$5:$D$72,CLUBS!$B36,'JU H'!$N$5:$N$72)</f>
        <v>0</v>
      </c>
      <c r="M36" s="26">
        <f>COUNTIFS('MP F'!$D$5:$D$72,CLUBS!$B36,'MP F'!$O$5:$O$72,"&gt;0")+COUNTIFS('MP H'!$D$5:$D$72,CLUBS!$B36,'MP H'!$O$5:$O$72,"&gt;0")+COUNTIFS('PO F'!$D$5:$D$72,CLUBS!$B36,'PO F'!$O$5:$O$72,"&gt;0")+COUNTIFS('PO H'!$D$5:$D$72,CLUBS!$B36,'PO H'!$O$5:$O$72,"&gt;0")+COUNTIFS('PU F'!$D$5:$D$72,CLUBS!$B36,'PU F'!$O$5:$O$72,"&gt;0")+COUNTIFS('PU H'!$D$5:$D$72,CLUBS!$B36,'PU H'!$O$5:$O$72,"&gt;0")+COUNTIFS('BE F'!$D$5:$D$72,CLUBS!$B36,'BE F'!$O$5:$O$72,"&gt;0")+COUNTIFS('BE H'!$D$5:$D$72,CLUBS!$B36,'BE H'!$O$5:$O$72,"&gt;0")+COUNTIFS('MI F'!$D$5:$D$72,CLUBS!$B36,'MI F'!$O$5:$O$72,"&gt;0")+COUNTIFS('MI H'!$D$5:$D$72,CLUBS!$B36,'MI H'!$O$5:$O$72,"&gt;0")+COUNTIFS('CA F'!$D$5:$D$72,CLUBS!$B36,'CA F'!$O$5:$O$72,"&gt;0")+COUNTIFS('CA H'!$D$5:$D$72,CLUBS!$B36,'CA H'!$O$5:$O$72,"&gt;0")+COUNTIFS('JU F'!$D$5:$D$72,CLUBS!$B36,'JU F'!$O$5:$O$72,"&gt;0")+COUNTIFS('JU H'!$D$5:$D$72,CLUBS!$B36,'JU H'!$O$5:$O$72,"&gt;0")</f>
        <v>0</v>
      </c>
      <c r="N36" s="26">
        <f>SUMIF('MP F'!$D$5:$D$72,CLUBS!$B36,'MP F'!$P$5:$P$72)+SUMIF('MP H'!$D$5:$D$72,CLUBS!$B36,'MP H'!$P$5:$P$72)+SUMIF('PO F'!$D$5:$D$72,CLUBS!$B36,'PO F'!$P$5:$P$72)+SUMIF('PO H'!$D$5:$D$72,CLUBS!$B36,'PO H'!$P$5:$P$72)+SUMIF('PU F'!$D$5:$D$72,CLUBS!$B36,'PU F'!$P$5:$P$72)+SUMIF('PU H'!$D$5:$D$72,CLUBS!$B36,'PU H'!$P$5:$P$72)+SUMIF('BE F'!$D$5:$D$72,CLUBS!$B36,'BE F'!$P$5:$P$72)+SUMIF('BE H'!$D$5:$D$72,CLUBS!$B36,'BE H'!$P$5:$P$72)+SUMIF('MI F'!$D$5:$D$72,CLUBS!$B36,'MI F'!$P$5:$P$72)+SUMIF('MI H'!$D$5:$D$72,CLUBS!$B36,'MI H'!$P$5:$P$72)+SUMIF('CA F'!$D$5:$D$72,CLUBS!$B36,'CA F'!$P$5:$P$72)+SUMIF('CA H'!$D$5:$D$72,CLUBS!$B36,'CA H'!$P$5:$P$72)+SUMIF('JU F'!$D$5:$D$72,CLUBS!$B36,'JU F'!$P$5:$P$72)+SUMIF('JU H'!$D$5:$D$72,CLUBS!$B36,'JU H'!$P$5:$P$72)</f>
        <v>0</v>
      </c>
      <c r="O36" s="26">
        <f>COUNTIFS('MP F'!$D$5:$D$72,CLUBS!$B36,'MP F'!$Q$5:$Q$72,"&gt;0")+COUNTIFS('MP H'!$D$5:$D$72,CLUBS!$B36,'MP H'!$Q$5:$Q$72,"&gt;0")+COUNTIFS('PO F'!$D$5:$D$72,CLUBS!$B36,'PO F'!$Q$5:$Q$72,"&gt;0")+COUNTIFS('PO H'!$D$5:$D$72,CLUBS!$B36,'PO H'!$Q$5:$Q$72,"&gt;0")+COUNTIFS('PU F'!$D$5:$D$72,CLUBS!$B36,'PU F'!$Q$5:$Q$72,"&gt;0")+COUNTIFS('PU H'!$D$5:$D$72,CLUBS!$B36,'PU H'!$Q$5:$Q$72,"&gt;0")+COUNTIFS('BE F'!$D$5:$D$72,CLUBS!$B36,'BE F'!$Q$5:$Q$72,"&gt;0")+COUNTIFS('BE H'!$D$5:$D$72,CLUBS!$B36,'BE H'!$Q$5:$Q$72,"&gt;0")+COUNTIFS('MI F'!$D$5:$D$72,CLUBS!$B36,'MI F'!$Q$5:$Q$72,"&gt;0")+COUNTIFS('MI H'!$D$5:$D$72,CLUBS!$B36,'MI H'!$Q$5:$Q$72,"&gt;0")+COUNTIFS('CA F'!$D$5:$D$72,CLUBS!$B36,'CA F'!$Q$5:$Q$72,"&gt;0")+COUNTIFS('CA H'!$D$5:$D$72,CLUBS!$B36,'CA H'!$Q$5:$Q$72,"&gt;0")+COUNTIFS('JU F'!$D$5:$D$72,CLUBS!$B36,'JU F'!$Q$5:$Q$72,"&gt;0")+COUNTIFS('JU H'!$D$5:$D$72,CLUBS!$B36,'JU H'!$Q$5:$Q$72,"&gt;0")</f>
        <v>0</v>
      </c>
      <c r="P36" s="26">
        <f>SUMIF('MP F'!$D$5:$D$72,CLUBS!$B36,'MP F'!$R$5:$R$72)+SUMIF('MP H'!$D$5:$D$72,CLUBS!$B36,'MP H'!$R$5:$R$72)+SUMIF('PO F'!$D$5:$D$72,CLUBS!$B36,'PO F'!$R$5:$R$72)+SUMIF('PO H'!$D$5:$D$72,CLUBS!$B36,'PO H'!$R$5:$R$72)+SUMIF('PU F'!$D$5:$D$72,CLUBS!$B36,'PU F'!$R$5:$R$72)+SUMIF('PU H'!$D$5:$D$72,CLUBS!$B36,'PU H'!$R$5:$R$72)+SUMIF('BE F'!$D$5:$D$72,CLUBS!$B36,'BE F'!$R$5:$R$72)+SUMIF('BE H'!$D$5:$D$72,CLUBS!$B36,'BE H'!$R$5:$R$72)+SUMIF('MI F'!$D$5:$D$72,CLUBS!$B36,'MI F'!$R$5:$R$72)+SUMIF('MI H'!$D$5:$D$72,CLUBS!$B36,'MI H'!$R$5:$R$72)+SUMIF('CA F'!$D$5:$D$72,CLUBS!$B36,'CA F'!$R$5:$R$72)+SUMIF('CA H'!$D$5:$D$72,CLUBS!$B36,'CA H'!$R$5:$R$72)+SUMIF('JU F'!$D$5:$D$72,CLUBS!$B36,'JU F'!$R$5:$R$72)+SUMIF('JU H'!$D$5:$D$72,CLUBS!$B36,'JU H'!$R$5:$R$72)</f>
        <v>0</v>
      </c>
      <c r="Q36" s="26">
        <f>COUNTIFS('MP F'!$D$5:$D$72,CLUBS!$B36,'MP F'!$S$5:$S$72,"&gt;0")+COUNTIFS('MP H'!$D$5:$D$72,CLUBS!$B36,'MP H'!$S$5:$S$72,"&gt;0")+COUNTIFS('PO F'!$D$5:$D$72,CLUBS!$B36,'PO F'!$S$5:$S$72,"&gt;0")+COUNTIFS('PO H'!$D$5:$D$72,CLUBS!$B36,'PO H'!$S$5:$S$72,"&gt;0")+COUNTIFS('PU F'!$D$5:$D$72,CLUBS!$B36,'PU F'!$S$5:$S$72,"&gt;0")+COUNTIFS('PU H'!$D$5:$D$72,CLUBS!$B36,'PU H'!$S$5:$S$72,"&gt;0")+COUNTIFS('BE F'!$D$5:$D$72,CLUBS!$B36,'BE F'!$S$5:$S$72,"&gt;0")+COUNTIFS('BE H'!$D$5:$D$72,CLUBS!$B36,'BE H'!$S$5:$S$72,"&gt;0")+COUNTIFS('MI F'!$D$5:$D$72,CLUBS!$B36,'MI F'!$S$5:$S$72,"&gt;0")+COUNTIFS('MI H'!$D$5:$D$72,CLUBS!$B36,'MI H'!$S$5:$S$72,"&gt;0")+COUNTIFS('CA F'!$D$5:$D$72,CLUBS!$B36,'CA F'!$S$5:$S$72,"&gt;0")+COUNTIFS('CA H'!$D$5:$D$72,CLUBS!$B36,'CA H'!$S$5:$S$72,"&gt;0")+COUNTIFS('JU F'!$D$5:$D$72,CLUBS!$B36,'JU F'!$S$5:$S$72,"&gt;0")+COUNTIFS('JU H'!$D$5:$D$72,CLUBS!$B36,'JU H'!$S$5:$S$72,"&gt;0")</f>
        <v>0</v>
      </c>
      <c r="R36" s="26">
        <f>SUMIF('MP F'!$D$5:$D$72,CLUBS!$B36,'MP F'!$T$5:$T$72)+SUMIF('MP H'!$D$5:$D$72,CLUBS!$B36,'MP H'!$T$5:$T$72)+SUMIF('PO F'!$D$5:$D$72,CLUBS!$B36,'PO F'!$T$5:$T$72)+SUMIF('PO H'!$D$5:$D$72,CLUBS!$B36,'PO H'!$T$5:$T$72)+SUMIF('PU F'!$D$5:$D$72,CLUBS!$B36,'PU F'!$T$5:$T$72)+SUMIF('PU H'!$D$5:$D$72,CLUBS!$B36,'PU H'!$T$5:$T$72)+SUMIF('BE F'!$D$5:$D$72,CLUBS!$B36,'BE F'!$T$5:$T$72)+SUMIF('BE H'!$D$5:$D$72,CLUBS!$B36,'BE H'!$T$5:$T$72)+SUMIF('MI F'!$D$5:$D$72,CLUBS!$B36,'MI F'!$T$5:$T$72)+SUMIF('MI H'!$D$5:$D$72,CLUBS!$B36,'MI H'!$T$5:$T$72)+SUMIF('CA F'!$D$5:$D$72,CLUBS!$B36,'CA F'!$T$5:$T$72)+SUMIF('CA H'!$D$5:$D$72,CLUBS!$B36,'CA H'!$T$5:$T$72)+SUMIF('JU F'!$D$5:$D$72,CLUBS!$B36,'JU F'!$T$5:$T$72)+SUMIF('JU H'!$D$5:$D$72,CLUBS!$B36,'JU H'!$T$5:$T$72)</f>
        <v>0</v>
      </c>
      <c r="S36" s="26">
        <f>COUNTIFS('MP F'!$D$5:$D$72,CLUBS!$B36,'MP F'!$U$5:$U$72,"&gt;0")+COUNTIFS('MP H'!$D$5:$D$72,CLUBS!$B36,'MP H'!$U$5:$U$72,"&gt;0")+COUNTIFS('PO F'!$D$5:$D$72,CLUBS!$B36,'PO F'!$U$5:$U$72,"&gt;0")+COUNTIFS('PO H'!$D$5:$D$72,CLUBS!$B36,'PO H'!$U$5:$U$72,"&gt;0")+COUNTIFS('PU F'!$D$5:$D$72,CLUBS!$B36,'PU F'!$U$5:$U$72,"&gt;0")+COUNTIFS('PU H'!$D$5:$D$72,CLUBS!$B36,'PU H'!$U$5:$U$72,"&gt;0")+COUNTIFS('BE F'!$D$5:$D$72,CLUBS!$B36,'BE F'!$U$5:$U$72,"&gt;0")+COUNTIFS('BE H'!$D$5:$D$72,CLUBS!$B36,'BE H'!$U$5:$U$72,"&gt;0")+COUNTIFS('MI F'!$D$5:$D$72,CLUBS!$B36,'MI F'!$U$5:$U$72,"&gt;0")+COUNTIFS('MI H'!$D$5:$D$72,CLUBS!$B36,'MI H'!$U$5:$U$72,"&gt;0")+COUNTIFS('CA F'!$D$5:$D$72,CLUBS!$B36,'CA F'!$U$5:$U$72,"&gt;0")+COUNTIFS('CA H'!$D$5:$D$72,CLUBS!$B36,'CA H'!$U$5:$U$72,"&gt;0")+COUNTIFS('JU F'!$D$5:$D$72,CLUBS!$B36,'JU F'!$U$5:$U$72,"&gt;0")+COUNTIFS('JU H'!$D$5:$D$72,CLUBS!$B36,'JU H'!$U$5:$U$72,"&gt;0")</f>
        <v>0</v>
      </c>
      <c r="T36" s="26">
        <f>SUMIF('MP F'!$D$5:$D$72,CLUBS!$B36,'MP F'!$V$5:$V$72)+SUMIF('MP H'!$D$5:$D$72,CLUBS!$B36,'MP H'!$V$5:$V$72)+SUMIF('PO F'!$D$5:$D$72,CLUBS!$B36,'PO F'!$V$5:$V$72)+SUMIF('PO H'!$D$5:$D$72,CLUBS!$B36,'PO H'!$V$5:$V$72)+SUMIF('PU F'!$D$5:$D$72,CLUBS!$B36,'PU F'!$V$5:$V$72)+SUMIF('PU H'!$D$5:$D$72,CLUBS!$B36,'PU H'!$V$5:$V$72)+SUMIF('BE F'!$D$5:$D$72,CLUBS!$B36,'BE F'!$V$5:$V$72)+SUMIF('BE H'!$D$5:$D$72,CLUBS!$B36,'BE H'!$V$5:$V$72)+SUMIF('MI F'!$D$5:$D$72,CLUBS!$B36,'MI F'!$V$5:$V$72)+SUMIF('MI H'!$D$5:$D$72,CLUBS!$B36,'MI H'!$V$5:$V$72)+SUMIF('CA F'!$D$5:$D$72,CLUBS!$B36,'CA F'!$V$5:$V$72)+SUMIF('CA H'!$D$5:$D$72,CLUBS!$B36,'CA H'!$V$5:$V$72)+SUMIF('JU F'!$D$5:$D$72,CLUBS!$B36,'JU F'!$V$5:$V$72)+SUMIF('JU H'!$D$5:$D$72,CLUBS!$B36,'JU H'!$V$5:$V$72)</f>
        <v>0</v>
      </c>
      <c r="U36" s="26">
        <f>COUNTIFS('MP F'!$D$5:$D$72,CLUBS!$B36,'MP F'!$W$5:$W$72,"&gt;0")+COUNTIFS('MP H'!$D$5:$D$72,CLUBS!$B36,'MP H'!$W$5:$W$72,"&gt;0")+COUNTIFS('PO F'!$D$5:$D$72,CLUBS!$B36,'PO F'!$W$5:$W$72,"&gt;0")+COUNTIFS('PO H'!$D$5:$D$72,CLUBS!$B36,'PO H'!$W$5:$W$72,"&gt;0")+COUNTIFS('PU F'!$D$5:$D$72,CLUBS!$B36,'PU F'!$W$5:$W$72,"&gt;0")+COUNTIFS('PU H'!$D$5:$D$72,CLUBS!$B36,'PU H'!$W$5:$W$72,"&gt;0")+COUNTIFS('BE F'!$D$5:$D$72,CLUBS!$B36,'BE F'!$W$5:$W$72,"&gt;0")+COUNTIFS('BE H'!$D$5:$D$72,CLUBS!$B36,'BE H'!$W$5:$W$72,"&gt;0")+COUNTIFS('MI F'!$D$5:$D$72,CLUBS!$B36,'MI F'!$W$5:$W$72,"&gt;0")+COUNTIFS('MI H'!$D$5:$D$72,CLUBS!$B36,'MI H'!$W$5:$W$72,"&gt;0")+COUNTIFS('CA F'!$D$5:$D$72,CLUBS!$B36,'CA F'!$W$5:$W$72,"&gt;0")+COUNTIFS('CA H'!$D$5:$D$72,CLUBS!$B36,'CA H'!$W$5:$W$72,"&gt;0")+COUNTIFS('JU F'!$D$5:$D$72,CLUBS!$B36,'JU F'!$W$5:$W$72,"&gt;0")+COUNTIFS('JU H'!$D$5:$D$72,CLUBS!$B36,'JU H'!$W$5:$W$72,"&gt;0")</f>
        <v>0</v>
      </c>
      <c r="V36" s="26">
        <f>SUMIF('MP F'!$D$5:$D$72,CLUBS!$B36,'MP F'!$X$5:$X$72)+SUMIF('MP H'!$D$5:$D$72,CLUBS!$B36,'MP H'!$X$5:$X$72)+SUMIF('PO F'!$D$5:$D$72,CLUBS!$B36,'PO F'!$X$5:$X$72)+SUMIF('PO H'!$D$5:$D$72,CLUBS!$B36,'PO H'!$X$5:$X$72)+SUMIF('PU F'!$D$5:$D$72,CLUBS!$B36,'PU F'!$X$5:$X$72)+SUMIF('PU H'!$D$5:$D$72,CLUBS!$B36,'PU H'!$X$5:$X$72)+SUMIF('BE F'!$D$5:$D$72,CLUBS!$B36,'BE F'!$X$5:$X$72)+SUMIF('BE H'!$D$5:$D$72,CLUBS!$B36,'BE H'!$X$5:$X$72)+SUMIF('MI F'!$D$5:$D$72,CLUBS!$B36,'MI F'!$X$5:$X$72)+SUMIF('MI H'!$D$5:$D$72,CLUBS!$B36,'MI H'!$X$5:$X$72)+SUMIF('CA F'!$D$5:$D$72,CLUBS!$B36,'CA F'!$X$5:$X$72)+SUMIF('CA H'!$D$5:$D$72,CLUBS!$B36,'CA H'!$X$5:$X$72)+SUMIF('JU F'!$D$5:$D$72,CLUBS!$B36,'JU F'!$X$5:$X$72)+SUMIF('JU H'!$D$5:$D$72,CLUBS!$B36,'JU H'!$X$5:$X$72)</f>
        <v>0</v>
      </c>
      <c r="W36" s="26">
        <f>COUNTIFS('MP F'!$D$5:$D$72,CLUBS!$B36,'MP F'!$Y$5:$Y$72,"&gt;0")+COUNTIFS('MP H'!$D$5:$D$72,CLUBS!$B36,'MP H'!$Y$5:$Y$72,"&gt;0")+COUNTIFS('PO F'!$D$5:$D$72,CLUBS!$B36,'PO F'!$Y$5:$Y$72,"&gt;0")+COUNTIFS('PO H'!$D$5:$D$72,CLUBS!$B36,'PO H'!$Y$5:$Y$72,"&gt;0")+COUNTIFS('PU F'!$D$5:$D$72,CLUBS!$B36,'PU F'!$Y$5:$Y$72,"&gt;0")+COUNTIFS('PU H'!$D$5:$D$72,CLUBS!$B36,'PU H'!$Y$5:$Y$72,"&gt;0")+COUNTIFS('BE F'!$D$5:$D$72,CLUBS!$B36,'BE F'!$Y$5:$Y$72,"&gt;0")+COUNTIFS('BE H'!$D$5:$D$72,CLUBS!$B36,'BE H'!$Y$5:$Y$72,"&gt;0")+COUNTIFS('MI F'!$D$5:$D$72,CLUBS!$B36,'MI F'!$Y$5:$Y$72,"&gt;0")+COUNTIFS('MI H'!$D$5:$D$72,CLUBS!$B36,'MI H'!$Y$5:$Y$72,"&gt;0")+COUNTIFS('CA F'!$D$5:$D$72,CLUBS!$B36,'CA F'!$Y$5:$Y$72,"&gt;0")+COUNTIFS('CA H'!$D$5:$D$72,CLUBS!$B36,'CA H'!$Y$5:$Y$72,"&gt;0")+COUNTIFS('JU F'!$D$5:$D$72,CLUBS!$B36,'JU F'!$Y$5:$Y$72,"&gt;0")+COUNTIFS('JU H'!$D$5:$D$72,CLUBS!$B36,'JU H'!$Y$5:$Y$72,"&gt;0")</f>
        <v>0</v>
      </c>
      <c r="X36" s="26">
        <f>SUMIF('MP F'!$D$5:$D$72,CLUBS!$B36,'MP F'!$Z$5:$Z$72)+SUMIF('MP H'!$D$5:$D$72,CLUBS!$B36,'MP H'!$Z$5:$Z$72)+SUMIF('PO F'!$D$5:$D$72,CLUBS!$B36,'PO F'!$Z$5:$Z$72)+SUMIF('PO H'!$D$5:$D$72,CLUBS!$B36,'PO H'!$Z$5:$Z$72)+SUMIF('PU F'!$D$5:$D$72,CLUBS!$B36,'PU F'!$Z$5:$Z$72)+SUMIF('PU H'!$D$5:$D$72,CLUBS!$B36,'PU H'!$Z$5:$Z$72)+SUMIF('BE F'!$D$5:$D$72,CLUBS!$B36,'BE F'!$Z$5:$Z$72)+SUMIF('BE H'!$D$5:$D$72,CLUBS!$B36,'BE H'!$Z$5:$Z$72)+SUMIF('MI F'!$D$5:$D$72,CLUBS!$B36,'MI F'!$Z$5:$Z$72)+SUMIF('MI H'!$D$5:$D$72,CLUBS!$B36,'MI H'!$Z$5:$Z$72)+SUMIF('CA F'!$D$5:$D$72,CLUBS!$B36,'CA F'!$Z$5:$Z$72)+SUMIF('CA H'!$D$5:$D$72,CLUBS!$B36,'CA H'!$Z$5:$Z$72)+SUMIF('JU F'!$D$5:$D$72,CLUBS!$B36,'JU F'!$Z$5:$Z$72)+SUMIF('JU H'!$D$5:$D$72,CLUBS!$B36,'JU H'!$Z$5:$Z$72)</f>
        <v>0</v>
      </c>
      <c r="Y36" s="26">
        <f>COUNTIFS('MP F'!$D$5:$D$72,CLUBS!$B36,'MP F'!$AA$5:$AA$72,"&gt;0")+COUNTIFS('MP H'!$D$5:$D$72,CLUBS!$B36,'MP H'!$AA$5:$AA$72,"&gt;0")+COUNTIFS('PO F'!$D$5:$D$72,CLUBS!$B36,'PO F'!$AA$5:$AA$72,"&gt;0")+COUNTIFS('PO H'!$D$5:$D$72,CLUBS!$B36,'PO H'!$AA$5:$AA$72,"&gt;0")+COUNTIFS('PU F'!$D$5:$D$72,CLUBS!$B36,'PU F'!$AA$5:$AA$72,"&gt;0")+COUNTIFS('PU H'!$D$5:$D$72,CLUBS!$B36,'PU H'!$AA$5:$AA$72,"&gt;0")+COUNTIFS('BE F'!$D$5:$D$72,CLUBS!$B36,'BE F'!$AA$5:$AA$72,"&gt;0")+COUNTIFS('BE H'!$D$5:$D$72,CLUBS!$B36,'BE H'!$AA$5:$AA$72,"&gt;0")+COUNTIFS('MI F'!$D$5:$D$72,CLUBS!$B36,'MI F'!$AA$5:$AA$72,"&gt;0")+COUNTIFS('MI H'!$D$5:$D$72,CLUBS!$B36,'MI H'!$AA$5:$AA$72,"&gt;0")+COUNTIFS('CA F'!$D$5:$D$72,CLUBS!$B36,'CA F'!$AA$5:$AA$72,"&gt;0")+COUNTIFS('CA H'!$D$5:$D$72,CLUBS!$B36,'CA H'!$AA$5:$AA$72,"&gt;0")+COUNTIFS('JU F'!$D$5:$D$72,CLUBS!$B36,'JU F'!$AA$5:$AA$72,"&gt;0")+COUNTIFS('JU H'!$D$5:$D$72,CLUBS!$B36,'JU H'!$AA$5:$AA$72,"&gt;0")</f>
        <v>0</v>
      </c>
      <c r="Z36" s="26">
        <f>SUMIF('MP F'!$D$5:$D$72,CLUBS!$B36,'MP F'!$AB$5:$AB$72)+SUMIF('MP H'!$D$5:$D$72,CLUBS!$B36,'MP H'!$AB$5:$AB$72)+SUMIF('PO F'!$D$5:$D$72,CLUBS!$B36,'PO F'!$AB$5:$AB$72)+SUMIF('PO H'!$D$5:$D$72,CLUBS!$B36,'PO H'!$AB$5:$AB$72)+SUMIF('PU F'!$D$5:$D$72,CLUBS!$B36,'PU F'!$AB$5:$AB$72)+SUMIF('PU H'!$D$5:$D$72,CLUBS!$B36,'PU H'!$AB$5:$AB$72)+SUMIF('BE F'!$D$5:$D$72,CLUBS!$B36,'BE F'!$AB$5:$AB$72)+SUMIF('BE H'!$D$5:$D$72,CLUBS!$B36,'BE H'!$AB$5:$AB$72)+SUMIF('MI F'!$D$5:$D$72,CLUBS!$B36,'MI F'!$AB$5:$AB$72)+SUMIF('MI H'!$D$5:$D$72,CLUBS!$B36,'MI H'!$AB$5:$AB$72)+SUMIF('CA F'!$D$5:$D$72,CLUBS!$B36,'CA F'!$AB$5:$AB$72)+SUMIF('CA H'!$D$5:$D$72,CLUBS!$B36,'CA H'!$AB$5:$AB$72)+SUMIF('JU F'!$D$5:$D$72,CLUBS!$B36,'JU F'!$AB$5:$AB$72)+SUMIF('JU H'!$D$5:$D$72,CLUBS!$B36,'JU H'!$AB$5:$AB$72)</f>
        <v>0</v>
      </c>
      <c r="AA36" s="26">
        <f>COUNTIFS('MP F'!$D$5:$D$72,CLUBS!$B36,'MP F'!$AC$5:$AC$72,"&gt;0")+COUNTIFS('MP H'!$D$5:$D$72,CLUBS!$B36,'MP H'!$AC$5:$AC$72,"&gt;0")+COUNTIFS('PO F'!$D$5:$D$72,CLUBS!$B36,'PO F'!$AC$5:$AC$72,"&gt;0")+COUNTIFS('PO H'!$D$5:$D$72,CLUBS!$B36,'PO H'!$AC$5:$AC$72,"&gt;0")+COUNTIFS('PU F'!$D$5:$D$72,CLUBS!$B36,'PU F'!$AC$5:$AC$72,"&gt;0")+COUNTIFS('PU H'!$D$5:$D$72,CLUBS!$B36,'PU H'!$AC$5:$AC$72,"&gt;0")+COUNTIFS('BE F'!$D$5:$D$72,CLUBS!$B36,'BE F'!$AC$5:$AC$72,"&gt;0")+COUNTIFS('BE H'!$D$5:$D$72,CLUBS!$B36,'BE H'!$AC$5:$AC$72,"&gt;0")+COUNTIFS('MI F'!$D$5:$D$72,CLUBS!$B36,'MI F'!$AC$5:$AC$72,"&gt;0")+COUNTIFS('MI H'!$D$5:$D$72,CLUBS!$B36,'MI H'!$AC$5:$AC$72,"&gt;0")+COUNTIFS('CA F'!$D$5:$D$72,CLUBS!$B36,'CA F'!$AC$5:$AC$72,"&gt;0")+COUNTIFS('CA H'!$D$5:$D$72,CLUBS!$B36,'CA H'!$AC$5:$AC$72,"&gt;0")+COUNTIFS('JU F'!$D$5:$D$72,CLUBS!$B36,'JU F'!$AC$5:$AC$72,"&gt;0")+COUNTIFS('JU H'!$D$5:$D$72,CLUBS!$B36,'JU H'!$AC$5:$AC$72,"&gt;0")</f>
        <v>0</v>
      </c>
      <c r="AB36" s="26">
        <f>SUMIF('MP F'!$D$5:$D$72,CLUBS!$B36,'MP F'!$AD$5:$AD$72)+SUMIF('MP H'!$D$5:$D$72,CLUBS!$B36,'MP H'!$AD$5:$AD$72)+SUMIF('PO F'!$D$5:$D$72,CLUBS!$B36,'PO F'!$AD$5:$AD$72)+SUMIF('PO H'!$D$5:$D$72,CLUBS!$B36,'PO H'!$AD$5:$AD$72)+SUMIF('PU F'!$D$5:$D$72,CLUBS!$B36,'PU F'!$AD$5:$AD$72)+SUMIF('PU H'!$D$5:$D$72,CLUBS!$B36,'PU H'!$AD$5:$AD$72)+SUMIF('BE F'!$D$5:$D$72,CLUBS!$B36,'BE F'!$AD$5:$AD$72)+SUMIF('BE H'!$D$5:$D$72,CLUBS!$B36,'BE H'!$AD$5:$AD$72)+SUMIF('MI F'!$D$5:$D$72,CLUBS!$B36,'MI F'!$AD$5:$AD$72)+SUMIF('MI H'!$D$5:$D$72,CLUBS!$B36,'MI H'!$AD$5:$AD$72)+SUMIF('CA F'!$D$5:$D$72,CLUBS!$B36,'CA F'!$AD$5:$AD$72)+SUMIF('CA H'!$D$5:$D$72,CLUBS!$B36,'CA H'!$AD$5:$AD$72)+SUMIF('JU F'!$D$5:$D$72,CLUBS!$B36,'JU F'!$AD$5:$AD$72)+SUMIF('JU H'!$D$5:$D$72,CLUBS!$B36,'JU H'!$AD$5:$AD$72)</f>
        <v>0</v>
      </c>
      <c r="AC36" s="26">
        <f>COUNTIFS('MP F'!$D$5:$D$72,CLUBS!$B36,'MP F'!$AE$5:$AE$72,"&gt;0")+COUNTIFS('MP H'!$D$5:$D$72,CLUBS!$B36,'MP H'!$AE$5:$AE$72,"&gt;0")+COUNTIFS('PO F'!$D$5:$D$72,CLUBS!$B36,'PO F'!$AE$5:$AE$72,"&gt;0")+COUNTIFS('PO H'!$D$5:$D$72,CLUBS!$B36,'PO H'!$AE$5:$AE$72,"&gt;0")+COUNTIFS('PU F'!$D$5:$D$72,CLUBS!$B36,'PU F'!$AE$5:$AE$72,"&gt;0")+COUNTIFS('PU H'!$D$5:$D$72,CLUBS!$B36,'PU H'!$AE$5:$AE$72,"&gt;0")+COUNTIFS('BE F'!$D$5:$D$72,CLUBS!$B36,'BE F'!$AE$5:$AE$72,"&gt;0")+COUNTIFS('BE H'!$D$5:$D$72,CLUBS!$B36,'BE H'!$AE$5:$AE$72,"&gt;0")+COUNTIFS('MI F'!$D$5:$D$72,CLUBS!$B36,'MI F'!$AE$5:$AE$72,"&gt;0")+COUNTIFS('MI H'!$D$5:$D$72,CLUBS!$B36,'MI H'!$AE$5:$AE$72,"&gt;0")+COUNTIFS('CA F'!$D$5:$D$72,CLUBS!$B36,'CA F'!$AE$5:$AE$72,"&gt;0")+COUNTIFS('CA H'!$D$5:$D$72,CLUBS!$B36,'CA H'!$AE$5:$AE$72,"&gt;0")+COUNTIFS('JU F'!$D$5:$D$72,CLUBS!$B36,'JU F'!$AE$5:$AE$72,"&gt;0")+COUNTIFS('JU H'!$D$5:$D$72,CLUBS!$B36,'JU H'!$AE$5:$AE$72,"&gt;0")</f>
        <v>0</v>
      </c>
      <c r="AD36" s="26">
        <f>SUMIF('MP F'!$D$5:$D$72,CLUBS!$B36,'MP F'!$AF$5:$AF$72)+SUMIF('MP H'!$D$5:$D$72,CLUBS!$B36,'MP H'!$AF$5:$AF$72)+SUMIF('PO F'!$D$5:$D$72,CLUBS!$B36,'PO F'!$AF$5:$AF$72)+SUMIF('PO H'!$D$5:$D$72,CLUBS!$B36,'PO H'!$AF$5:$AF$72)+SUMIF('PU F'!$D$5:$D$72,CLUBS!$B36,'PU F'!$AF$5:$AF$72)+SUMIF('PU H'!$D$5:$D$72,CLUBS!$B36,'PU H'!$AF$5:$AF$72)+SUMIF('BE F'!$D$5:$D$72,CLUBS!$B36,'BE F'!$AF$5:$AF$72)+SUMIF('BE H'!$D$5:$D$72,CLUBS!$B36,'BE H'!$AF$5:$AF$72)+SUMIF('MI F'!$D$5:$D$72,CLUBS!$B36,'MI F'!$AF$5:$AF$72)+SUMIF('MI H'!$D$5:$D$72,CLUBS!$B36,'MI H'!$AF$5:$AF$72)+SUMIF('CA F'!$D$5:$D$72,CLUBS!$B36,'CA F'!$AF$5:$AF$72)+SUMIF('CA H'!$D$5:$D$72,CLUBS!$B36,'CA H'!$AF$5:$AF$72)+SUMIF('JU F'!$D$5:$D$72,CLUBS!$B36,'JU F'!$AF$5:$AF$72)+SUMIF('JU H'!$D$5:$D$72,CLUBS!$B36,'JU H'!$AF$5:$AF$72)</f>
        <v>0</v>
      </c>
      <c r="AE36" s="26">
        <f>COUNTIFS('MP F'!$D$5:$D$72,CLUBS!$B36,'MP F'!$AG$5:$AG$72,"&gt;0")+COUNTIFS('MP H'!$D$5:$D$72,CLUBS!$B36,'MP H'!$AG$5:$AG$72,"&gt;0")+COUNTIFS('PO F'!$D$5:$D$72,CLUBS!$B36,'PO F'!$AG$5:$AG$72,"&gt;0")+COUNTIFS('PO H'!$D$5:$D$72,CLUBS!$B36,'PO H'!$AG$5:$AG$72,"&gt;0")+COUNTIFS('PU F'!$D$5:$D$72,CLUBS!$B36,'PU F'!$AG$5:$AG$72,"&gt;0")+COUNTIFS('PU H'!$D$5:$D$72,CLUBS!$B36,'PU H'!$AG$5:$AG$72,"&gt;0")+COUNTIFS('BE F'!$D$5:$D$72,CLUBS!$B36,'BE F'!$AG$5:$AG$72,"&gt;0")+COUNTIFS('BE H'!$D$5:$D$72,CLUBS!$B36,'BE H'!$AG$5:$AG$72,"&gt;0")+COUNTIFS('MI F'!$D$5:$D$72,CLUBS!$B36,'MI F'!$AG$5:$AG$72,"&gt;0")+COUNTIFS('MI H'!$D$5:$D$72,CLUBS!$B36,'MI H'!$AG$5:$AG$72,"&gt;0")+COUNTIFS('CA F'!$D$5:$D$72,CLUBS!$B36,'CA F'!$AG$5:$AG$72,"&gt;0")+COUNTIFS('CA H'!$D$5:$D$72,CLUBS!$B36,'CA H'!$AG$5:$AG$72,"&gt;0")+COUNTIFS('JU F'!$D$5:$D$72,CLUBS!$B36,'JU F'!$AG$5:$AG$72,"&gt;0")+COUNTIFS('JU H'!$D$5:$D$72,CLUBS!$B36,'JU H'!$AG$5:$AG$72,"&gt;0")</f>
        <v>0</v>
      </c>
      <c r="AF36" s="26">
        <f>SUMIF('MP F'!$D$5:$D$72,CLUBS!$B36,'MP F'!$AH$5:$AH$72)+SUMIF('MP H'!$D$5:$D$72,CLUBS!$B36,'MP H'!$AH$5:$AH$72)+SUMIF('PO F'!$D$5:$D$72,CLUBS!$B36,'PO F'!$AH$5:$AH$72)+SUMIF('PO H'!$D$5:$D$72,CLUBS!$B36,'PO H'!$AH$5:$AH$72)+SUMIF('PU F'!$D$5:$D$72,CLUBS!$B36,'PU F'!$AH$5:$AH$72)+SUMIF('PU H'!$D$5:$D$72,CLUBS!$B36,'PU H'!$AH$5:$AH$72)+SUMIF('BE F'!$D$5:$D$72,CLUBS!$B36,'BE F'!$AH$5:$AH$72)+SUMIF('BE H'!$D$5:$D$72,CLUBS!$B36,'BE H'!$AH$5:$AH$72)+SUMIF('MI F'!$D$5:$D$72,CLUBS!$B36,'MI F'!$AH$5:$AH$72)+SUMIF('MI H'!$D$5:$D$72,CLUBS!$B36,'MI H'!$AH$5:$AH$72)+SUMIF('CA F'!$D$5:$D$72,CLUBS!$B36,'CA F'!$AH$5:$AH$72)+SUMIF('CA H'!$D$5:$D$72,CLUBS!$B36,'CA H'!$AH$5:$AH$72)+SUMIF('JU F'!$D$5:$D$72,CLUBS!$B36,'JU F'!$AH$5:$AH$72)+SUMIF('JU H'!$D$5:$D$72,CLUBS!$B36,'JU H'!$AH$5:$AH$72)</f>
        <v>0</v>
      </c>
      <c r="AG36" s="16">
        <f t="shared" si="1"/>
        <v>0</v>
      </c>
      <c r="AH36" s="28">
        <f t="shared" si="2"/>
        <v>0</v>
      </c>
      <c r="AI36" s="29">
        <f t="shared" si="3"/>
        <v>0</v>
      </c>
      <c r="AJ36" s="14">
        <f>COUNTIF('Licenciés Jeunes 2023'!F:F,CLUBS!B36)</f>
        <v>0</v>
      </c>
      <c r="AK36" s="27">
        <f t="shared" si="4"/>
        <v>0</v>
      </c>
    </row>
    <row r="37" spans="1:37" ht="13.5">
      <c r="A37" s="30"/>
      <c r="B37" s="16" t="s">
        <v>7</v>
      </c>
      <c r="C37" s="14">
        <f>COUNTIFS('MP F'!$D$5:$D$72,CLUBS!$B37,'MP F'!$E$5:$E$72,"&gt;0")+COUNTIFS('MP H'!$D$5:$D$72,CLUBS!$B37,'MP H'!$E$5:$E$72,"&gt;0")+COUNTIFS('PO F'!$D$5:$D$72,CLUBS!$B37,'PO F'!$E$5:$E$72,"&gt;0")+COUNTIFS('PO H'!$D$5:$D$72,CLUBS!$B37,'PO H'!$E$5:$E$72,"&gt;0")+COUNTIFS('PU F'!$D$5:$D$72,CLUBS!$B37,'PU F'!$E$5:$E$72,"&gt;0")+COUNTIFS('PU H'!$D$5:$D$72,CLUBS!$B37,'PU H'!$E$5:$E$72,"&gt;0")+COUNTIFS('BE F'!$D$5:$D$72,CLUBS!$B37,'BE F'!$E$5:$E$72,"&gt;0")+COUNTIFS('BE H'!$D$5:$D$72,CLUBS!$B37,'BE H'!$E$5:$E$72,"&gt;0")+COUNTIFS('MI F'!$D$5:$D$72,CLUBS!$B37,'MI F'!$E$5:$E$72,"&gt;0")+COUNTIFS('MI H'!$D$5:$D$72,CLUBS!$B37,'MI H'!$E$5:$E$72,"&gt;0")+COUNTIFS('CA F'!$D$5:$D$72,CLUBS!$B37,'CA F'!$E$5:$E$72,"&gt;0")+COUNTIFS('CA H'!$D$5:$D$72,CLUBS!$B37,'CA H'!$E$5:$E$72,"&gt;0")+COUNTIFS('JU F'!$D$5:$D$72,CLUBS!$B37,'JU F'!$E$5:$E$72,"&gt;0")+COUNTIFS('JU H'!$D$5:$D$72,CLUBS!$B37,'JU H'!$E$5:$E$72,"&gt;0")</f>
        <v>0</v>
      </c>
      <c r="D37" s="27">
        <f>SUMIF('MP F'!$D$5:$D$72,CLUBS!$B37,'MP F'!$F$5:$F$72)+SUMIF('MP H'!$D$5:$D$72,CLUBS!$B37,'MP H'!$F$5:$F$72)+SUMIF('PO F'!$D$5:$D$72,CLUBS!$B37,'PO F'!$F$5:$F$72)+SUMIF('PO H'!$D$5:$D$72,CLUBS!$B37,'PO H'!$F$5:$F$72)+SUMIF('PU F'!$D$5:$D$72,CLUBS!$B37,'PU F'!$F$5:$F$72)+SUMIF('PU H'!$D$5:$D$72,CLUBS!$B37,'PU H'!$F$5:$F$72)+SUMIF('BE F'!$D$5:$D$72,CLUBS!$B37,'BE F'!$F$5:$F$72)+SUMIF('BE H'!$D$5:$D$72,CLUBS!$B37,'BE H'!$F$5:$F$72)+SUMIF('MI F'!$D$5:$D$72,CLUBS!$B37,'MI F'!$F$5:$F$72)+SUMIF('MI H'!$D$5:$D$72,CLUBS!$B37,'MI H'!$F$5:$F$72)+SUMIF('CA F'!$D$5:$D$72,CLUBS!$B37,'CA F'!$F$5:$F$72)+SUMIF('CA H'!$D$5:$D$72,CLUBS!$B37,'CA H'!$F$5:$F$72)+SUMIF('JU F'!$D$5:$D$72,CLUBS!$B37,'JU F'!$F$5:$F$72)+SUMIF('JU H'!$D$5:$D$72,CLUBS!$B37,'JU H'!$F$5:$F$72)</f>
        <v>0</v>
      </c>
      <c r="E37" s="38">
        <f>COUNTIFS('MP F'!$D$5:$D$72,CLUBS!$B37,'MP F'!$G$5:$G$72,"&gt;0")+COUNTIFS('MP H'!$D$5:$D$72,CLUBS!$B37,'MP H'!$G$5:$G$72,"&gt;0")+COUNTIFS('PO F'!$D$5:$D$72,CLUBS!$B37,'PO F'!$G$5:$G$72,"&gt;0")+COUNTIFS('PO H'!$D$5:$D$72,CLUBS!$B37,'PO H'!$G$5:$G$72,"&gt;0")+COUNTIFS('PU F'!$D$5:$D$72,CLUBS!$B37,'PU F'!$G$5:$G$72,"&gt;0")+COUNTIFS('PU H'!$D$5:$D$72,CLUBS!$B37,'PU H'!$G$5:$G$72,"&gt;0")+COUNTIFS('BE F'!$D$5:$D$72,CLUBS!$B37,'BE F'!$G$5:$G$72,"&gt;0")+COUNTIFS('BE H'!$D$5:$D$72,CLUBS!$B37,'BE H'!$G$5:$G$72,"&gt;0")+COUNTIFS('MI F'!$D$5:$D$72,CLUBS!$B37,'MI F'!$G$5:$G$72,"&gt;0")+COUNTIFS('MI H'!$D$5:$D$72,CLUBS!$B37,'MI H'!$G$5:$G$72,"&gt;0")+COUNTIFS('CA F'!$D$5:$D$72,CLUBS!$B37,'CA F'!$G$5:$G$72,"&gt;0")+COUNTIFS('CA H'!$D$5:$D$72,CLUBS!$B37,'CA H'!$G$5:$G$72,"&gt;0")+COUNTIFS('JU F'!$D$5:$D$72,CLUBS!$B37,'JU F'!$G$5:$G$72,"&gt;0")+COUNTIFS('JU H'!$D$5:$D$72,CLUBS!$B37,'JU H'!$G$5:$G$72,"&gt;0")</f>
        <v>0</v>
      </c>
      <c r="F37" s="58">
        <f>SUMIF('MP F'!$D$5:$D$72,CLUBS!$B37,'MP F'!$H$5:$H$72)+SUMIF('MP H'!$D$5:$D$72,CLUBS!$B37,'MP H'!$H$5:$H$72)+SUMIF('PO F'!$D$5:$D$72,CLUBS!$B37,'PO F'!$H$5:$H$72)+SUMIF('PO H'!$D$5:$D$72,CLUBS!$B37,'PO H'!$H$5:$H$72)+SUMIF('PU F'!$D$5:$D$72,CLUBS!$B37,'PU F'!$H$5:$H$72)+SUMIF('PU H'!$D$5:$D$72,CLUBS!$B37,'PU H'!$H$5:$H$72)+SUMIF('BE F'!$D$5:$D$72,CLUBS!$B37,'BE F'!$H$5:$H$72)+SUMIF('BE H'!$D$5:$D$72,CLUBS!$B37,'BE H'!$H$5:$H$72)+SUMIF('MI F'!$D$5:$D$72,CLUBS!$B37,'MI F'!$H$5:$H$72)+SUMIF('MI H'!$D$5:$D$72,CLUBS!$B37,'MI H'!$H$5:$H$72)+SUMIF('CA F'!$D$5:$D$72,CLUBS!$B37,'CA F'!$H$5:$H$72)+SUMIF('CA H'!$D$5:$D$72,CLUBS!$B37,'CA H'!$H$5:$H$72)+SUMIF('JU F'!$D$5:$D$72,CLUBS!$B37,'JU F'!$H$5:$H$72)+SUMIF('JU H'!$D$5:$D$72,CLUBS!$B37,'JU H'!$H$5:$H$72)</f>
        <v>0</v>
      </c>
      <c r="G37" s="14">
        <f>COUNTIFS('MP F'!$D$5:$D$72,CLUBS!$B37,'MP F'!$I$5:$I$72,"&gt;0")+COUNTIFS('MP H'!$D$5:$D$72,CLUBS!$B37,'MP H'!$I$5:$I$72,"&gt;0")+COUNTIFS('PO F'!$D$5:$D$72,CLUBS!$B37,'PO F'!$I$5:$I$72,"&gt;0")+COUNTIFS('PO H'!$D$5:$D$72,CLUBS!$B37,'PO H'!$I$5:$I$72,"&gt;0")+COUNTIFS('PU F'!$D$5:$D$72,CLUBS!$B37,'PU F'!$I$5:$I$72,"&gt;0")+COUNTIFS('PU H'!$D$5:$D$72,CLUBS!$B37,'PU H'!$I$5:$I$72,"&gt;0")+COUNTIFS('BE F'!$D$5:$D$72,CLUBS!$B37,'BE F'!$I$5:$I$72,"&gt;0")+COUNTIFS('BE H'!$D$5:$D$72,CLUBS!$B37,'BE H'!$I$5:$I$72,"&gt;0")+COUNTIFS('MI F'!$D$5:$D$72,CLUBS!$B37,'MI F'!$I$5:$I$72,"&gt;0")+COUNTIFS('MI H'!$D$5:$D$72,CLUBS!$B37,'MI H'!$I$5:$I$72,"&gt;0")+COUNTIFS('CA F'!$D$5:$D$72,CLUBS!$B37,'CA F'!$I$5:$I$72,"&gt;0")+COUNTIFS('CA H'!$D$5:$D$72,CLUBS!$B37,'CA H'!$I$5:$I$72,"&gt;0")+COUNTIFS('JU F'!$D$5:$D$72,CLUBS!$B37,'JU F'!$I$5:$I$72,"&gt;0")+COUNTIFS('JU H'!$D$5:$D$72,CLUBS!$B37,'JU H'!$I$5:$I$72,"&gt;0")</f>
        <v>0</v>
      </c>
      <c r="H37" s="26">
        <f>SUMIF('MP F'!$D$5:$D$72,CLUBS!$B37,'MP F'!$J$5:$J$72)+SUMIF('MP H'!$D$5:$D$72,CLUBS!$B37,'MP H'!$J$5:$J$72)+SUMIF('PO F'!$D$5:$D$72,CLUBS!$B37,'PO F'!$J$5:$J$72)+SUMIF('PO H'!$D$5:$D$72,CLUBS!$B37,'PO H'!$J$5:$J$72)+SUMIF('PU F'!$D$5:$D$72,CLUBS!$B37,'PU F'!$J$5:$J$72)+SUMIF('PU H'!$D$5:$D$72,CLUBS!$B37,'PU H'!$J$5:$J$72)+SUMIF('BE F'!$D$5:$D$72,CLUBS!$B37,'BE F'!$J$5:$J$72)+SUMIF('BE H'!$D$5:$D$72,CLUBS!$B37,'BE H'!$J$5:$J$72)+SUMIF('MI F'!$D$5:$D$72,CLUBS!$B37,'MI F'!$J$5:$J$72)+SUMIF('MI H'!$D$5:$D$72,CLUBS!$B37,'MI H'!$J$5:$J$72)+SUMIF('CA F'!$D$5:$D$72,CLUBS!$B37,'CA F'!$J$5:$J$72)+SUMIF('CA H'!$D$5:$D$72,CLUBS!$B37,'CA H'!$J$5:$J$72)+SUMIF('JU F'!$D$5:$D$72,CLUBS!$B37,'JU F'!$J$5:$J$72)+SUMIF('JU H'!$D$5:$D$72,CLUBS!$B37,'JU H'!$J$5:$J$72)</f>
        <v>0</v>
      </c>
      <c r="I37" s="38">
        <f>COUNTIFS('MP F'!$D$5:$D$72,CLUBS!$B37,'MP F'!$K$5:$K$72,"&gt;0")+COUNTIFS('MP H'!$D$5:$D$72,CLUBS!$B37,'MP H'!$K$5:$K$72,"&gt;0")+COUNTIFS('PO F'!$D$5:$D$72,CLUBS!$B37,'PO F'!$K$5:$K$72,"&gt;0")+COUNTIFS('PO H'!$D$5:$D$72,CLUBS!$B37,'PO H'!$K$5:$K$72,"&gt;0")+COUNTIFS('PU F'!$D$5:$D$72,CLUBS!$B37,'PU F'!$K$5:$K$72,"&gt;0")+COUNTIFS('PU H'!$D$5:$D$72,CLUBS!$B37,'PU H'!$K$5:$K$72,"&gt;0")+COUNTIFS('BE F'!$D$5:$D$72,CLUBS!$B37,'BE F'!$K$5:$K$72,"&gt;0")+COUNTIFS('BE H'!$D$5:$D$72,CLUBS!$B37,'BE H'!$K$5:$K$72,"&gt;0")+COUNTIFS('MI F'!$D$5:$D$72,CLUBS!$B37,'MI F'!$K$5:$K$72,"&gt;0")+COUNTIFS('MI H'!$D$5:$D$72,CLUBS!$B37,'MI H'!$K$5:$K$72,"&gt;0")+COUNTIFS('CA F'!$D$5:$D$72,CLUBS!$B37,'CA F'!$K$5:$K$72,"&gt;0")+COUNTIFS('CA H'!$D$5:$D$72,CLUBS!$B37,'CA H'!$K$5:$K$72,"&gt;0")+COUNTIFS('JU F'!$D$5:$D$72,CLUBS!$B37,'JU F'!$K$5:$K$72,"&gt;0")+COUNTIFS('JU H'!$D$5:$D$72,CLUBS!$B37,'JU H'!$K$5:$K$72,"&gt;0")</f>
        <v>0</v>
      </c>
      <c r="J37" s="38">
        <f>SUMIF('MP F'!$D$5:$D$72,CLUBS!$B37,'MP F'!$L$5:$L$72)+SUMIF('MP H'!$D$5:$D$72,CLUBS!$B37,'MP H'!$L$5:$L$72)+SUMIF('PO F'!$D$5:$D$72,CLUBS!$B37,'PO F'!$L$5:$L$72)+SUMIF('PO H'!$D$5:$D$72,CLUBS!$B37,'PO H'!$L$5:$L$72)+SUMIF('PU F'!$D$5:$D$72,CLUBS!$B37,'PU F'!$L$5:$L$72)+SUMIF('PU H'!$D$5:$D$72,CLUBS!$B37,'PU H'!$L$5:$L$72)+SUMIF('BE F'!$D$5:$D$72,CLUBS!$B37,'BE F'!$L$5:$L$72)+SUMIF('BE H'!$D$5:$D$72,CLUBS!$B37,'BE H'!$L$5:$L$72)+SUMIF('MI F'!$D$5:$D$72,CLUBS!$B37,'MI F'!$L$5:$L$72)+SUMIF('MI H'!$D$5:$D$72,CLUBS!$B37,'MI H'!$L$5:$L$72)+SUMIF('CA F'!$D$5:$D$72,CLUBS!$B37,'CA F'!$L$5:$L$72)+SUMIF('CA H'!$D$5:$D$72,CLUBS!$B37,'CA H'!$L$5:$L$72)+SUMIF('JU F'!$D$5:$D$72,CLUBS!$B37,'JU F'!$L$5:$L$72)+SUMIF('JU H'!$D$5:$D$72,CLUBS!$B37,'JU H'!$L$5:$L$72)</f>
        <v>0</v>
      </c>
      <c r="K37" s="26">
        <f>COUNTIFS('MP F'!$D$5:$D$72,CLUBS!$B37,'MP F'!$M$5:$M$72,"&gt;0")+COUNTIFS('MP H'!$D$5:$D$72,CLUBS!$B37,'MP H'!$M$5:$M$72,"&gt;0")+COUNTIFS('PO F'!$D$5:$D$72,CLUBS!$B37,'PO F'!$M$5:$M$72,"&gt;0")+COUNTIFS('PO H'!$D$5:$D$72,CLUBS!$B37,'PO H'!$M$5:$M$72,"&gt;0")+COUNTIFS('PU F'!$D$5:$D$72,CLUBS!$B37,'PU F'!$M$5:$M$72,"&gt;0")+COUNTIFS('PU H'!$D$5:$D$72,CLUBS!$B37,'PU H'!$M$5:$M$72,"&gt;0")+COUNTIFS('BE F'!$D$5:$D$72,CLUBS!$B37,'BE F'!$M$5:$M$72,"&gt;0")+COUNTIFS('BE H'!$D$5:$D$72,CLUBS!$B37,'BE H'!$M$5:$M$72,"&gt;0")+COUNTIFS('MI F'!$D$5:$D$72,CLUBS!$B37,'MI F'!$M$5:$M$72,"&gt;0")+COUNTIFS('MI H'!$D$5:$D$72,CLUBS!$B37,'MI H'!$M$5:$M$72,"&gt;0")+COUNTIFS('CA F'!$D$5:$D$72,CLUBS!$B37,'CA F'!$M$5:$M$72,"&gt;0")+COUNTIFS('CA H'!$D$5:$D$72,CLUBS!$B37,'CA H'!$M$5:$M$72,"&gt;0")+COUNTIFS('JU F'!$D$5:$D$72,CLUBS!$B37,'JU F'!$M$5:$M$72,"&gt;0")+COUNTIFS('JU H'!$D$5:$D$72,CLUBS!$B37,'JU H'!$M$5:$M$72,"&gt;0")</f>
        <v>0</v>
      </c>
      <c r="L37" s="26">
        <f>SUMIF('MP F'!$D$5:$D$72,CLUBS!$B37,'MP F'!$N$5:$N$72)+SUMIF('MP H'!$D$5:$D$72,CLUBS!$B37,'MP H'!$N$5:$N$72)+SUMIF('PO F'!$D$5:$D$72,CLUBS!$B37,'PO F'!$N$5:$N$72)+SUMIF('PO H'!$D$5:$D$72,CLUBS!$B37,'PO H'!$N$5:$N$72)+SUMIF('PU F'!$D$5:$D$72,CLUBS!$B37,'PU F'!$N$5:$N$72)+SUMIF('PU H'!$D$5:$D$72,CLUBS!$B37,'PU H'!$N$5:$N$72)+SUMIF('BE F'!$D$5:$D$72,CLUBS!$B37,'BE F'!$N$5:$N$72)+SUMIF('BE H'!$D$5:$D$72,CLUBS!$B37,'BE H'!$N$5:$N$72)+SUMIF('MI F'!$D$5:$D$72,CLUBS!$B37,'MI F'!$N$5:$N$72)+SUMIF('MI H'!$D$5:$D$72,CLUBS!$B37,'MI H'!$N$5:$N$72)+SUMIF('CA F'!$D$5:$D$72,CLUBS!$B37,'CA F'!$N$5:$N$72)+SUMIF('CA H'!$D$5:$D$72,CLUBS!$B37,'CA H'!$N$5:$N$72)+SUMIF('JU F'!$D$5:$D$72,CLUBS!$B37,'JU F'!$N$5:$N$72)+SUMIF('JU H'!$D$5:$D$72,CLUBS!$B37,'JU H'!$N$5:$N$72)</f>
        <v>0</v>
      </c>
      <c r="M37" s="26">
        <f>COUNTIFS('MP F'!$D$5:$D$72,CLUBS!$B37,'MP F'!$O$5:$O$72,"&gt;0")+COUNTIFS('MP H'!$D$5:$D$72,CLUBS!$B37,'MP H'!$O$5:$O$72,"&gt;0")+COUNTIFS('PO F'!$D$5:$D$72,CLUBS!$B37,'PO F'!$O$5:$O$72,"&gt;0")+COUNTIFS('PO H'!$D$5:$D$72,CLUBS!$B37,'PO H'!$O$5:$O$72,"&gt;0")+COUNTIFS('PU F'!$D$5:$D$72,CLUBS!$B37,'PU F'!$O$5:$O$72,"&gt;0")+COUNTIFS('PU H'!$D$5:$D$72,CLUBS!$B37,'PU H'!$O$5:$O$72,"&gt;0")+COUNTIFS('BE F'!$D$5:$D$72,CLUBS!$B37,'BE F'!$O$5:$O$72,"&gt;0")+COUNTIFS('BE H'!$D$5:$D$72,CLUBS!$B37,'BE H'!$O$5:$O$72,"&gt;0")+COUNTIFS('MI F'!$D$5:$D$72,CLUBS!$B37,'MI F'!$O$5:$O$72,"&gt;0")+COUNTIFS('MI H'!$D$5:$D$72,CLUBS!$B37,'MI H'!$O$5:$O$72,"&gt;0")+COUNTIFS('CA F'!$D$5:$D$72,CLUBS!$B37,'CA F'!$O$5:$O$72,"&gt;0")+COUNTIFS('CA H'!$D$5:$D$72,CLUBS!$B37,'CA H'!$O$5:$O$72,"&gt;0")+COUNTIFS('JU F'!$D$5:$D$72,CLUBS!$B37,'JU F'!$O$5:$O$72,"&gt;0")+COUNTIFS('JU H'!$D$5:$D$72,CLUBS!$B37,'JU H'!$O$5:$O$72,"&gt;0")</f>
        <v>0</v>
      </c>
      <c r="N37" s="26">
        <f>SUMIF('MP F'!$D$5:$D$72,CLUBS!$B37,'MP F'!$P$5:$P$72)+SUMIF('MP H'!$D$5:$D$72,CLUBS!$B37,'MP H'!$P$5:$P$72)+SUMIF('PO F'!$D$5:$D$72,CLUBS!$B37,'PO F'!$P$5:$P$72)+SUMIF('PO H'!$D$5:$D$72,CLUBS!$B37,'PO H'!$P$5:$P$72)+SUMIF('PU F'!$D$5:$D$72,CLUBS!$B37,'PU F'!$P$5:$P$72)+SUMIF('PU H'!$D$5:$D$72,CLUBS!$B37,'PU H'!$P$5:$P$72)+SUMIF('BE F'!$D$5:$D$72,CLUBS!$B37,'BE F'!$P$5:$P$72)+SUMIF('BE H'!$D$5:$D$72,CLUBS!$B37,'BE H'!$P$5:$P$72)+SUMIF('MI F'!$D$5:$D$72,CLUBS!$B37,'MI F'!$P$5:$P$72)+SUMIF('MI H'!$D$5:$D$72,CLUBS!$B37,'MI H'!$P$5:$P$72)+SUMIF('CA F'!$D$5:$D$72,CLUBS!$B37,'CA F'!$P$5:$P$72)+SUMIF('CA H'!$D$5:$D$72,CLUBS!$B37,'CA H'!$P$5:$P$72)+SUMIF('JU F'!$D$5:$D$72,CLUBS!$B37,'JU F'!$P$5:$P$72)+SUMIF('JU H'!$D$5:$D$72,CLUBS!$B37,'JU H'!$P$5:$P$72)</f>
        <v>0</v>
      </c>
      <c r="O37" s="26">
        <f>COUNTIFS('MP F'!$D$5:$D$72,CLUBS!$B37,'MP F'!$Q$5:$Q$72,"&gt;0")+COUNTIFS('MP H'!$D$5:$D$72,CLUBS!$B37,'MP H'!$Q$5:$Q$72,"&gt;0")+COUNTIFS('PO F'!$D$5:$D$72,CLUBS!$B37,'PO F'!$Q$5:$Q$72,"&gt;0")+COUNTIFS('PO H'!$D$5:$D$72,CLUBS!$B37,'PO H'!$Q$5:$Q$72,"&gt;0")+COUNTIFS('PU F'!$D$5:$D$72,CLUBS!$B37,'PU F'!$Q$5:$Q$72,"&gt;0")+COUNTIFS('PU H'!$D$5:$D$72,CLUBS!$B37,'PU H'!$Q$5:$Q$72,"&gt;0")+COUNTIFS('BE F'!$D$5:$D$72,CLUBS!$B37,'BE F'!$Q$5:$Q$72,"&gt;0")+COUNTIFS('BE H'!$D$5:$D$72,CLUBS!$B37,'BE H'!$Q$5:$Q$72,"&gt;0")+COUNTIFS('MI F'!$D$5:$D$72,CLUBS!$B37,'MI F'!$Q$5:$Q$72,"&gt;0")+COUNTIFS('MI H'!$D$5:$D$72,CLUBS!$B37,'MI H'!$Q$5:$Q$72,"&gt;0")+COUNTIFS('CA F'!$D$5:$D$72,CLUBS!$B37,'CA F'!$Q$5:$Q$72,"&gt;0")+COUNTIFS('CA H'!$D$5:$D$72,CLUBS!$B37,'CA H'!$Q$5:$Q$72,"&gt;0")+COUNTIFS('JU F'!$D$5:$D$72,CLUBS!$B37,'JU F'!$Q$5:$Q$72,"&gt;0")+COUNTIFS('JU H'!$D$5:$D$72,CLUBS!$B37,'JU H'!$Q$5:$Q$72,"&gt;0")</f>
        <v>0</v>
      </c>
      <c r="P37" s="26">
        <f>SUMIF('MP F'!$D$5:$D$72,CLUBS!$B37,'MP F'!$R$5:$R$72)+SUMIF('MP H'!$D$5:$D$72,CLUBS!$B37,'MP H'!$R$5:$R$72)+SUMIF('PO F'!$D$5:$D$72,CLUBS!$B37,'PO F'!$R$5:$R$72)+SUMIF('PO H'!$D$5:$D$72,CLUBS!$B37,'PO H'!$R$5:$R$72)+SUMIF('PU F'!$D$5:$D$72,CLUBS!$B37,'PU F'!$R$5:$R$72)+SUMIF('PU H'!$D$5:$D$72,CLUBS!$B37,'PU H'!$R$5:$R$72)+SUMIF('BE F'!$D$5:$D$72,CLUBS!$B37,'BE F'!$R$5:$R$72)+SUMIF('BE H'!$D$5:$D$72,CLUBS!$B37,'BE H'!$R$5:$R$72)+SUMIF('MI F'!$D$5:$D$72,CLUBS!$B37,'MI F'!$R$5:$R$72)+SUMIF('MI H'!$D$5:$D$72,CLUBS!$B37,'MI H'!$R$5:$R$72)+SUMIF('CA F'!$D$5:$D$72,CLUBS!$B37,'CA F'!$R$5:$R$72)+SUMIF('CA H'!$D$5:$D$72,CLUBS!$B37,'CA H'!$R$5:$R$72)+SUMIF('JU F'!$D$5:$D$72,CLUBS!$B37,'JU F'!$R$5:$R$72)+SUMIF('JU H'!$D$5:$D$72,CLUBS!$B37,'JU H'!$R$5:$R$72)</f>
        <v>0</v>
      </c>
      <c r="Q37" s="26">
        <f>COUNTIFS('MP F'!$D$5:$D$72,CLUBS!$B37,'MP F'!$S$5:$S$72,"&gt;0")+COUNTIFS('MP H'!$D$5:$D$72,CLUBS!$B37,'MP H'!$S$5:$S$72,"&gt;0")+COUNTIFS('PO F'!$D$5:$D$72,CLUBS!$B37,'PO F'!$S$5:$S$72,"&gt;0")+COUNTIFS('PO H'!$D$5:$D$72,CLUBS!$B37,'PO H'!$S$5:$S$72,"&gt;0")+COUNTIFS('PU F'!$D$5:$D$72,CLUBS!$B37,'PU F'!$S$5:$S$72,"&gt;0")+COUNTIFS('PU H'!$D$5:$D$72,CLUBS!$B37,'PU H'!$S$5:$S$72,"&gt;0")+COUNTIFS('BE F'!$D$5:$D$72,CLUBS!$B37,'BE F'!$S$5:$S$72,"&gt;0")+COUNTIFS('BE H'!$D$5:$D$72,CLUBS!$B37,'BE H'!$S$5:$S$72,"&gt;0")+COUNTIFS('MI F'!$D$5:$D$72,CLUBS!$B37,'MI F'!$S$5:$S$72,"&gt;0")+COUNTIFS('MI H'!$D$5:$D$72,CLUBS!$B37,'MI H'!$S$5:$S$72,"&gt;0")+COUNTIFS('CA F'!$D$5:$D$72,CLUBS!$B37,'CA F'!$S$5:$S$72,"&gt;0")+COUNTIFS('CA H'!$D$5:$D$72,CLUBS!$B37,'CA H'!$S$5:$S$72,"&gt;0")+COUNTIFS('JU F'!$D$5:$D$72,CLUBS!$B37,'JU F'!$S$5:$S$72,"&gt;0")+COUNTIFS('JU H'!$D$5:$D$72,CLUBS!$B37,'JU H'!$S$5:$S$72,"&gt;0")</f>
        <v>0</v>
      </c>
      <c r="R37" s="26">
        <f>SUMIF('MP F'!$D$5:$D$72,CLUBS!$B37,'MP F'!$T$5:$T$72)+SUMIF('MP H'!$D$5:$D$72,CLUBS!$B37,'MP H'!$T$5:$T$72)+SUMIF('PO F'!$D$5:$D$72,CLUBS!$B37,'PO F'!$T$5:$T$72)+SUMIF('PO H'!$D$5:$D$72,CLUBS!$B37,'PO H'!$T$5:$T$72)+SUMIF('PU F'!$D$5:$D$72,CLUBS!$B37,'PU F'!$T$5:$T$72)+SUMIF('PU H'!$D$5:$D$72,CLUBS!$B37,'PU H'!$T$5:$T$72)+SUMIF('BE F'!$D$5:$D$72,CLUBS!$B37,'BE F'!$T$5:$T$72)+SUMIF('BE H'!$D$5:$D$72,CLUBS!$B37,'BE H'!$T$5:$T$72)+SUMIF('MI F'!$D$5:$D$72,CLUBS!$B37,'MI F'!$T$5:$T$72)+SUMIF('MI H'!$D$5:$D$72,CLUBS!$B37,'MI H'!$T$5:$T$72)+SUMIF('CA F'!$D$5:$D$72,CLUBS!$B37,'CA F'!$T$5:$T$72)+SUMIF('CA H'!$D$5:$D$72,CLUBS!$B37,'CA H'!$T$5:$T$72)+SUMIF('JU F'!$D$5:$D$72,CLUBS!$B37,'JU F'!$T$5:$T$72)+SUMIF('JU H'!$D$5:$D$72,CLUBS!$B37,'JU H'!$T$5:$T$72)</f>
        <v>0</v>
      </c>
      <c r="S37" s="26">
        <f>COUNTIFS('MP F'!$D$5:$D$72,CLUBS!$B37,'MP F'!$U$5:$U$72,"&gt;0")+COUNTIFS('MP H'!$D$5:$D$72,CLUBS!$B37,'MP H'!$U$5:$U$72,"&gt;0")+COUNTIFS('PO F'!$D$5:$D$72,CLUBS!$B37,'PO F'!$U$5:$U$72,"&gt;0")+COUNTIFS('PO H'!$D$5:$D$72,CLUBS!$B37,'PO H'!$U$5:$U$72,"&gt;0")+COUNTIFS('PU F'!$D$5:$D$72,CLUBS!$B37,'PU F'!$U$5:$U$72,"&gt;0")+COUNTIFS('PU H'!$D$5:$D$72,CLUBS!$B37,'PU H'!$U$5:$U$72,"&gt;0")+COUNTIFS('BE F'!$D$5:$D$72,CLUBS!$B37,'BE F'!$U$5:$U$72,"&gt;0")+COUNTIFS('BE H'!$D$5:$D$72,CLUBS!$B37,'BE H'!$U$5:$U$72,"&gt;0")+COUNTIFS('MI F'!$D$5:$D$72,CLUBS!$B37,'MI F'!$U$5:$U$72,"&gt;0")+COUNTIFS('MI H'!$D$5:$D$72,CLUBS!$B37,'MI H'!$U$5:$U$72,"&gt;0")+COUNTIFS('CA F'!$D$5:$D$72,CLUBS!$B37,'CA F'!$U$5:$U$72,"&gt;0")+COUNTIFS('CA H'!$D$5:$D$72,CLUBS!$B37,'CA H'!$U$5:$U$72,"&gt;0")+COUNTIFS('JU F'!$D$5:$D$72,CLUBS!$B37,'JU F'!$U$5:$U$72,"&gt;0")+COUNTIFS('JU H'!$D$5:$D$72,CLUBS!$B37,'JU H'!$U$5:$U$72,"&gt;0")</f>
        <v>0</v>
      </c>
      <c r="T37" s="26">
        <f>SUMIF('MP F'!$D$5:$D$72,CLUBS!$B37,'MP F'!$V$5:$V$72)+SUMIF('MP H'!$D$5:$D$72,CLUBS!$B37,'MP H'!$V$5:$V$72)+SUMIF('PO F'!$D$5:$D$72,CLUBS!$B37,'PO F'!$V$5:$V$72)+SUMIF('PO H'!$D$5:$D$72,CLUBS!$B37,'PO H'!$V$5:$V$72)+SUMIF('PU F'!$D$5:$D$72,CLUBS!$B37,'PU F'!$V$5:$V$72)+SUMIF('PU H'!$D$5:$D$72,CLUBS!$B37,'PU H'!$V$5:$V$72)+SUMIF('BE F'!$D$5:$D$72,CLUBS!$B37,'BE F'!$V$5:$V$72)+SUMIF('BE H'!$D$5:$D$72,CLUBS!$B37,'BE H'!$V$5:$V$72)+SUMIF('MI F'!$D$5:$D$72,CLUBS!$B37,'MI F'!$V$5:$V$72)+SUMIF('MI H'!$D$5:$D$72,CLUBS!$B37,'MI H'!$V$5:$V$72)+SUMIF('CA F'!$D$5:$D$72,CLUBS!$B37,'CA F'!$V$5:$V$72)+SUMIF('CA H'!$D$5:$D$72,CLUBS!$B37,'CA H'!$V$5:$V$72)+SUMIF('JU F'!$D$5:$D$72,CLUBS!$B37,'JU F'!$V$5:$V$72)+SUMIF('JU H'!$D$5:$D$72,CLUBS!$B37,'JU H'!$V$5:$V$72)</f>
        <v>0</v>
      </c>
      <c r="U37" s="26">
        <f>COUNTIFS('MP F'!$D$5:$D$72,CLUBS!$B37,'MP F'!$W$5:$W$72,"&gt;0")+COUNTIFS('MP H'!$D$5:$D$72,CLUBS!$B37,'MP H'!$W$5:$W$72,"&gt;0")+COUNTIFS('PO F'!$D$5:$D$72,CLUBS!$B37,'PO F'!$W$5:$W$72,"&gt;0")+COUNTIFS('PO H'!$D$5:$D$72,CLUBS!$B37,'PO H'!$W$5:$W$72,"&gt;0")+COUNTIFS('PU F'!$D$5:$D$72,CLUBS!$B37,'PU F'!$W$5:$W$72,"&gt;0")+COUNTIFS('PU H'!$D$5:$D$72,CLUBS!$B37,'PU H'!$W$5:$W$72,"&gt;0")+COUNTIFS('BE F'!$D$5:$D$72,CLUBS!$B37,'BE F'!$W$5:$W$72,"&gt;0")+COUNTIFS('BE H'!$D$5:$D$72,CLUBS!$B37,'BE H'!$W$5:$W$72,"&gt;0")+COUNTIFS('MI F'!$D$5:$D$72,CLUBS!$B37,'MI F'!$W$5:$W$72,"&gt;0")+COUNTIFS('MI H'!$D$5:$D$72,CLUBS!$B37,'MI H'!$W$5:$W$72,"&gt;0")+COUNTIFS('CA F'!$D$5:$D$72,CLUBS!$B37,'CA F'!$W$5:$W$72,"&gt;0")+COUNTIFS('CA H'!$D$5:$D$72,CLUBS!$B37,'CA H'!$W$5:$W$72,"&gt;0")+COUNTIFS('JU F'!$D$5:$D$72,CLUBS!$B37,'JU F'!$W$5:$W$72,"&gt;0")+COUNTIFS('JU H'!$D$5:$D$72,CLUBS!$B37,'JU H'!$W$5:$W$72,"&gt;0")</f>
        <v>0</v>
      </c>
      <c r="V37" s="26">
        <f>SUMIF('MP F'!$D$5:$D$72,CLUBS!$B37,'MP F'!$X$5:$X$72)+SUMIF('MP H'!$D$5:$D$72,CLUBS!$B37,'MP H'!$X$5:$X$72)+SUMIF('PO F'!$D$5:$D$72,CLUBS!$B37,'PO F'!$X$5:$X$72)+SUMIF('PO H'!$D$5:$D$72,CLUBS!$B37,'PO H'!$X$5:$X$72)+SUMIF('PU F'!$D$5:$D$72,CLUBS!$B37,'PU F'!$X$5:$X$72)+SUMIF('PU H'!$D$5:$D$72,CLUBS!$B37,'PU H'!$X$5:$X$72)+SUMIF('BE F'!$D$5:$D$72,CLUBS!$B37,'BE F'!$X$5:$X$72)+SUMIF('BE H'!$D$5:$D$72,CLUBS!$B37,'BE H'!$X$5:$X$72)+SUMIF('MI F'!$D$5:$D$72,CLUBS!$B37,'MI F'!$X$5:$X$72)+SUMIF('MI H'!$D$5:$D$72,CLUBS!$B37,'MI H'!$X$5:$X$72)+SUMIF('CA F'!$D$5:$D$72,CLUBS!$B37,'CA F'!$X$5:$X$72)+SUMIF('CA H'!$D$5:$D$72,CLUBS!$B37,'CA H'!$X$5:$X$72)+SUMIF('JU F'!$D$5:$D$72,CLUBS!$B37,'JU F'!$X$5:$X$72)+SUMIF('JU H'!$D$5:$D$72,CLUBS!$B37,'JU H'!$X$5:$X$72)</f>
        <v>0</v>
      </c>
      <c r="W37" s="26">
        <f>COUNTIFS('MP F'!$D$5:$D$72,CLUBS!$B37,'MP F'!$Y$5:$Y$72,"&gt;0")+COUNTIFS('MP H'!$D$5:$D$72,CLUBS!$B37,'MP H'!$Y$5:$Y$72,"&gt;0")+COUNTIFS('PO F'!$D$5:$D$72,CLUBS!$B37,'PO F'!$Y$5:$Y$72,"&gt;0")+COUNTIFS('PO H'!$D$5:$D$72,CLUBS!$B37,'PO H'!$Y$5:$Y$72,"&gt;0")+COUNTIFS('PU F'!$D$5:$D$72,CLUBS!$B37,'PU F'!$Y$5:$Y$72,"&gt;0")+COUNTIFS('PU H'!$D$5:$D$72,CLUBS!$B37,'PU H'!$Y$5:$Y$72,"&gt;0")+COUNTIFS('BE F'!$D$5:$D$72,CLUBS!$B37,'BE F'!$Y$5:$Y$72,"&gt;0")+COUNTIFS('BE H'!$D$5:$D$72,CLUBS!$B37,'BE H'!$Y$5:$Y$72,"&gt;0")+COUNTIFS('MI F'!$D$5:$D$72,CLUBS!$B37,'MI F'!$Y$5:$Y$72,"&gt;0")+COUNTIFS('MI H'!$D$5:$D$72,CLUBS!$B37,'MI H'!$Y$5:$Y$72,"&gt;0")+COUNTIFS('CA F'!$D$5:$D$72,CLUBS!$B37,'CA F'!$Y$5:$Y$72,"&gt;0")+COUNTIFS('CA H'!$D$5:$D$72,CLUBS!$B37,'CA H'!$Y$5:$Y$72,"&gt;0")+COUNTIFS('JU F'!$D$5:$D$72,CLUBS!$B37,'JU F'!$Y$5:$Y$72,"&gt;0")+COUNTIFS('JU H'!$D$5:$D$72,CLUBS!$B37,'JU H'!$Y$5:$Y$72,"&gt;0")</f>
        <v>0</v>
      </c>
      <c r="X37" s="26">
        <f>SUMIF('MP F'!$D$5:$D$72,CLUBS!$B37,'MP F'!$Z$5:$Z$72)+SUMIF('MP H'!$D$5:$D$72,CLUBS!$B37,'MP H'!$Z$5:$Z$72)+SUMIF('PO F'!$D$5:$D$72,CLUBS!$B37,'PO F'!$Z$5:$Z$72)+SUMIF('PO H'!$D$5:$D$72,CLUBS!$B37,'PO H'!$Z$5:$Z$72)+SUMIF('PU F'!$D$5:$D$72,CLUBS!$B37,'PU F'!$Z$5:$Z$72)+SUMIF('PU H'!$D$5:$D$72,CLUBS!$B37,'PU H'!$Z$5:$Z$72)+SUMIF('BE F'!$D$5:$D$72,CLUBS!$B37,'BE F'!$Z$5:$Z$72)+SUMIF('BE H'!$D$5:$D$72,CLUBS!$B37,'BE H'!$Z$5:$Z$72)+SUMIF('MI F'!$D$5:$D$72,CLUBS!$B37,'MI F'!$Z$5:$Z$72)+SUMIF('MI H'!$D$5:$D$72,CLUBS!$B37,'MI H'!$Z$5:$Z$72)+SUMIF('CA F'!$D$5:$D$72,CLUBS!$B37,'CA F'!$Z$5:$Z$72)+SUMIF('CA H'!$D$5:$D$72,CLUBS!$B37,'CA H'!$Z$5:$Z$72)+SUMIF('JU F'!$D$5:$D$72,CLUBS!$B37,'JU F'!$Z$5:$Z$72)+SUMIF('JU H'!$D$5:$D$72,CLUBS!$B37,'JU H'!$Z$5:$Z$72)</f>
        <v>0</v>
      </c>
      <c r="Y37" s="26">
        <f>COUNTIFS('MP F'!$D$5:$D$72,CLUBS!$B37,'MP F'!$AA$5:$AA$72,"&gt;0")+COUNTIFS('MP H'!$D$5:$D$72,CLUBS!$B37,'MP H'!$AA$5:$AA$72,"&gt;0")+COUNTIFS('PO F'!$D$5:$D$72,CLUBS!$B37,'PO F'!$AA$5:$AA$72,"&gt;0")+COUNTIFS('PO H'!$D$5:$D$72,CLUBS!$B37,'PO H'!$AA$5:$AA$72,"&gt;0")+COUNTIFS('PU F'!$D$5:$D$72,CLUBS!$B37,'PU F'!$AA$5:$AA$72,"&gt;0")+COUNTIFS('PU H'!$D$5:$D$72,CLUBS!$B37,'PU H'!$AA$5:$AA$72,"&gt;0")+COUNTIFS('BE F'!$D$5:$D$72,CLUBS!$B37,'BE F'!$AA$5:$AA$72,"&gt;0")+COUNTIFS('BE H'!$D$5:$D$72,CLUBS!$B37,'BE H'!$AA$5:$AA$72,"&gt;0")+COUNTIFS('MI F'!$D$5:$D$72,CLUBS!$B37,'MI F'!$AA$5:$AA$72,"&gt;0")+COUNTIFS('MI H'!$D$5:$D$72,CLUBS!$B37,'MI H'!$AA$5:$AA$72,"&gt;0")+COUNTIFS('CA F'!$D$5:$D$72,CLUBS!$B37,'CA F'!$AA$5:$AA$72,"&gt;0")+COUNTIFS('CA H'!$D$5:$D$72,CLUBS!$B37,'CA H'!$AA$5:$AA$72,"&gt;0")+COUNTIFS('JU F'!$D$5:$D$72,CLUBS!$B37,'JU F'!$AA$5:$AA$72,"&gt;0")+COUNTIFS('JU H'!$D$5:$D$72,CLUBS!$B37,'JU H'!$AA$5:$AA$72,"&gt;0")</f>
        <v>0</v>
      </c>
      <c r="Z37" s="26">
        <f>SUMIF('MP F'!$D$5:$D$72,CLUBS!$B37,'MP F'!$AB$5:$AB$72)+SUMIF('MP H'!$D$5:$D$72,CLUBS!$B37,'MP H'!$AB$5:$AB$72)+SUMIF('PO F'!$D$5:$D$72,CLUBS!$B37,'PO F'!$AB$5:$AB$72)+SUMIF('PO H'!$D$5:$D$72,CLUBS!$B37,'PO H'!$AB$5:$AB$72)+SUMIF('PU F'!$D$5:$D$72,CLUBS!$B37,'PU F'!$AB$5:$AB$72)+SUMIF('PU H'!$D$5:$D$72,CLUBS!$B37,'PU H'!$AB$5:$AB$72)+SUMIF('BE F'!$D$5:$D$72,CLUBS!$B37,'BE F'!$AB$5:$AB$72)+SUMIF('BE H'!$D$5:$D$72,CLUBS!$B37,'BE H'!$AB$5:$AB$72)+SUMIF('MI F'!$D$5:$D$72,CLUBS!$B37,'MI F'!$AB$5:$AB$72)+SUMIF('MI H'!$D$5:$D$72,CLUBS!$B37,'MI H'!$AB$5:$AB$72)+SUMIF('CA F'!$D$5:$D$72,CLUBS!$B37,'CA F'!$AB$5:$AB$72)+SUMIF('CA H'!$D$5:$D$72,CLUBS!$B37,'CA H'!$AB$5:$AB$72)+SUMIF('JU F'!$D$5:$D$72,CLUBS!$B37,'JU F'!$AB$5:$AB$72)+SUMIF('JU H'!$D$5:$D$72,CLUBS!$B37,'JU H'!$AB$5:$AB$72)</f>
        <v>0</v>
      </c>
      <c r="AA37" s="26">
        <f>COUNTIFS('MP F'!$D$5:$D$72,CLUBS!$B37,'MP F'!$AC$5:$AC$72,"&gt;0")+COUNTIFS('MP H'!$D$5:$D$72,CLUBS!$B37,'MP H'!$AC$5:$AC$72,"&gt;0")+COUNTIFS('PO F'!$D$5:$D$72,CLUBS!$B37,'PO F'!$AC$5:$AC$72,"&gt;0")+COUNTIFS('PO H'!$D$5:$D$72,CLUBS!$B37,'PO H'!$AC$5:$AC$72,"&gt;0")+COUNTIFS('PU F'!$D$5:$D$72,CLUBS!$B37,'PU F'!$AC$5:$AC$72,"&gt;0")+COUNTIFS('PU H'!$D$5:$D$72,CLUBS!$B37,'PU H'!$AC$5:$AC$72,"&gt;0")+COUNTIFS('BE F'!$D$5:$D$72,CLUBS!$B37,'BE F'!$AC$5:$AC$72,"&gt;0")+COUNTIFS('BE H'!$D$5:$D$72,CLUBS!$B37,'BE H'!$AC$5:$AC$72,"&gt;0")+COUNTIFS('MI F'!$D$5:$D$72,CLUBS!$B37,'MI F'!$AC$5:$AC$72,"&gt;0")+COUNTIFS('MI H'!$D$5:$D$72,CLUBS!$B37,'MI H'!$AC$5:$AC$72,"&gt;0")+COUNTIFS('CA F'!$D$5:$D$72,CLUBS!$B37,'CA F'!$AC$5:$AC$72,"&gt;0")+COUNTIFS('CA H'!$D$5:$D$72,CLUBS!$B37,'CA H'!$AC$5:$AC$72,"&gt;0")+COUNTIFS('JU F'!$D$5:$D$72,CLUBS!$B37,'JU F'!$AC$5:$AC$72,"&gt;0")+COUNTIFS('JU H'!$D$5:$D$72,CLUBS!$B37,'JU H'!$AC$5:$AC$72,"&gt;0")</f>
        <v>0</v>
      </c>
      <c r="AB37" s="26">
        <f>SUMIF('MP F'!$D$5:$D$72,CLUBS!$B37,'MP F'!$AD$5:$AD$72)+SUMIF('MP H'!$D$5:$D$72,CLUBS!$B37,'MP H'!$AD$5:$AD$72)+SUMIF('PO F'!$D$5:$D$72,CLUBS!$B37,'PO F'!$AD$5:$AD$72)+SUMIF('PO H'!$D$5:$D$72,CLUBS!$B37,'PO H'!$AD$5:$AD$72)+SUMIF('PU F'!$D$5:$D$72,CLUBS!$B37,'PU F'!$AD$5:$AD$72)+SUMIF('PU H'!$D$5:$D$72,CLUBS!$B37,'PU H'!$AD$5:$AD$72)+SUMIF('BE F'!$D$5:$D$72,CLUBS!$B37,'BE F'!$AD$5:$AD$72)+SUMIF('BE H'!$D$5:$D$72,CLUBS!$B37,'BE H'!$AD$5:$AD$72)+SUMIF('MI F'!$D$5:$D$72,CLUBS!$B37,'MI F'!$AD$5:$AD$72)+SUMIF('MI H'!$D$5:$D$72,CLUBS!$B37,'MI H'!$AD$5:$AD$72)+SUMIF('CA F'!$D$5:$D$72,CLUBS!$B37,'CA F'!$AD$5:$AD$72)+SUMIF('CA H'!$D$5:$D$72,CLUBS!$B37,'CA H'!$AD$5:$AD$72)+SUMIF('JU F'!$D$5:$D$72,CLUBS!$B37,'JU F'!$AD$5:$AD$72)+SUMIF('JU H'!$D$5:$D$72,CLUBS!$B37,'JU H'!$AD$5:$AD$72)</f>
        <v>0</v>
      </c>
      <c r="AC37" s="26">
        <f>COUNTIFS('MP F'!$D$5:$D$72,CLUBS!$B37,'MP F'!$AE$5:$AE$72,"&gt;0")+COUNTIFS('MP H'!$D$5:$D$72,CLUBS!$B37,'MP H'!$AE$5:$AE$72,"&gt;0")+COUNTIFS('PO F'!$D$5:$D$72,CLUBS!$B37,'PO F'!$AE$5:$AE$72,"&gt;0")+COUNTIFS('PO H'!$D$5:$D$72,CLUBS!$B37,'PO H'!$AE$5:$AE$72,"&gt;0")+COUNTIFS('PU F'!$D$5:$D$72,CLUBS!$B37,'PU F'!$AE$5:$AE$72,"&gt;0")+COUNTIFS('PU H'!$D$5:$D$72,CLUBS!$B37,'PU H'!$AE$5:$AE$72,"&gt;0")+COUNTIFS('BE F'!$D$5:$D$72,CLUBS!$B37,'BE F'!$AE$5:$AE$72,"&gt;0")+COUNTIFS('BE H'!$D$5:$D$72,CLUBS!$B37,'BE H'!$AE$5:$AE$72,"&gt;0")+COUNTIFS('MI F'!$D$5:$D$72,CLUBS!$B37,'MI F'!$AE$5:$AE$72,"&gt;0")+COUNTIFS('MI H'!$D$5:$D$72,CLUBS!$B37,'MI H'!$AE$5:$AE$72,"&gt;0")+COUNTIFS('CA F'!$D$5:$D$72,CLUBS!$B37,'CA F'!$AE$5:$AE$72,"&gt;0")+COUNTIFS('CA H'!$D$5:$D$72,CLUBS!$B37,'CA H'!$AE$5:$AE$72,"&gt;0")+COUNTIFS('JU F'!$D$5:$D$72,CLUBS!$B37,'JU F'!$AE$5:$AE$72,"&gt;0")+COUNTIFS('JU H'!$D$5:$D$72,CLUBS!$B37,'JU H'!$AE$5:$AE$72,"&gt;0")</f>
        <v>0</v>
      </c>
      <c r="AD37" s="26">
        <f>SUMIF('MP F'!$D$5:$D$72,CLUBS!$B37,'MP F'!$AF$5:$AF$72)+SUMIF('MP H'!$D$5:$D$72,CLUBS!$B37,'MP H'!$AF$5:$AF$72)+SUMIF('PO F'!$D$5:$D$72,CLUBS!$B37,'PO F'!$AF$5:$AF$72)+SUMIF('PO H'!$D$5:$D$72,CLUBS!$B37,'PO H'!$AF$5:$AF$72)+SUMIF('PU F'!$D$5:$D$72,CLUBS!$B37,'PU F'!$AF$5:$AF$72)+SUMIF('PU H'!$D$5:$D$72,CLUBS!$B37,'PU H'!$AF$5:$AF$72)+SUMIF('BE F'!$D$5:$D$72,CLUBS!$B37,'BE F'!$AF$5:$AF$72)+SUMIF('BE H'!$D$5:$D$72,CLUBS!$B37,'BE H'!$AF$5:$AF$72)+SUMIF('MI F'!$D$5:$D$72,CLUBS!$B37,'MI F'!$AF$5:$AF$72)+SUMIF('MI H'!$D$5:$D$72,CLUBS!$B37,'MI H'!$AF$5:$AF$72)+SUMIF('CA F'!$D$5:$D$72,CLUBS!$B37,'CA F'!$AF$5:$AF$72)+SUMIF('CA H'!$D$5:$D$72,CLUBS!$B37,'CA H'!$AF$5:$AF$72)+SUMIF('JU F'!$D$5:$D$72,CLUBS!$B37,'JU F'!$AF$5:$AF$72)+SUMIF('JU H'!$D$5:$D$72,CLUBS!$B37,'JU H'!$AF$5:$AF$72)</f>
        <v>0</v>
      </c>
      <c r="AE37" s="26">
        <f>COUNTIFS('MP F'!$D$5:$D$72,CLUBS!$B37,'MP F'!$AG$5:$AG$72,"&gt;0")+COUNTIFS('MP H'!$D$5:$D$72,CLUBS!$B37,'MP H'!$AG$5:$AG$72,"&gt;0")+COUNTIFS('PO F'!$D$5:$D$72,CLUBS!$B37,'PO F'!$AG$5:$AG$72,"&gt;0")+COUNTIFS('PO H'!$D$5:$D$72,CLUBS!$B37,'PO H'!$AG$5:$AG$72,"&gt;0")+COUNTIFS('PU F'!$D$5:$D$72,CLUBS!$B37,'PU F'!$AG$5:$AG$72,"&gt;0")+COUNTIFS('PU H'!$D$5:$D$72,CLUBS!$B37,'PU H'!$AG$5:$AG$72,"&gt;0")+COUNTIFS('BE F'!$D$5:$D$72,CLUBS!$B37,'BE F'!$AG$5:$AG$72,"&gt;0")+COUNTIFS('BE H'!$D$5:$D$72,CLUBS!$B37,'BE H'!$AG$5:$AG$72,"&gt;0")+COUNTIFS('MI F'!$D$5:$D$72,CLUBS!$B37,'MI F'!$AG$5:$AG$72,"&gt;0")+COUNTIFS('MI H'!$D$5:$D$72,CLUBS!$B37,'MI H'!$AG$5:$AG$72,"&gt;0")+COUNTIFS('CA F'!$D$5:$D$72,CLUBS!$B37,'CA F'!$AG$5:$AG$72,"&gt;0")+COUNTIFS('CA H'!$D$5:$D$72,CLUBS!$B37,'CA H'!$AG$5:$AG$72,"&gt;0")+COUNTIFS('JU F'!$D$5:$D$72,CLUBS!$B37,'JU F'!$AG$5:$AG$72,"&gt;0")+COUNTIFS('JU H'!$D$5:$D$72,CLUBS!$B37,'JU H'!$AG$5:$AG$72,"&gt;0")</f>
        <v>0</v>
      </c>
      <c r="AF37" s="26">
        <f>SUMIF('MP F'!$D$5:$D$72,CLUBS!$B37,'MP F'!$AH$5:$AH$72)+SUMIF('MP H'!$D$5:$D$72,CLUBS!$B37,'MP H'!$AH$5:$AH$72)+SUMIF('PO F'!$D$5:$D$72,CLUBS!$B37,'PO F'!$AH$5:$AH$72)+SUMIF('PO H'!$D$5:$D$72,CLUBS!$B37,'PO H'!$AH$5:$AH$72)+SUMIF('PU F'!$D$5:$D$72,CLUBS!$B37,'PU F'!$AH$5:$AH$72)+SUMIF('PU H'!$D$5:$D$72,CLUBS!$B37,'PU H'!$AH$5:$AH$72)+SUMIF('BE F'!$D$5:$D$72,CLUBS!$B37,'BE F'!$AH$5:$AH$72)+SUMIF('BE H'!$D$5:$D$72,CLUBS!$B37,'BE H'!$AH$5:$AH$72)+SUMIF('MI F'!$D$5:$D$72,CLUBS!$B37,'MI F'!$AH$5:$AH$72)+SUMIF('MI H'!$D$5:$D$72,CLUBS!$B37,'MI H'!$AH$5:$AH$72)+SUMIF('CA F'!$D$5:$D$72,CLUBS!$B37,'CA F'!$AH$5:$AH$72)+SUMIF('CA H'!$D$5:$D$72,CLUBS!$B37,'CA H'!$AH$5:$AH$72)+SUMIF('JU F'!$D$5:$D$72,CLUBS!$B37,'JU F'!$AH$5:$AH$72)+SUMIF('JU H'!$D$5:$D$72,CLUBS!$B37,'JU H'!$AH$5:$AH$72)</f>
        <v>0</v>
      </c>
      <c r="AG37" s="16">
        <f t="shared" si="1"/>
        <v>0</v>
      </c>
      <c r="AH37" s="28">
        <f t="shared" si="2"/>
        <v>0</v>
      </c>
      <c r="AI37" s="29">
        <f t="shared" si="3"/>
        <v>0</v>
      </c>
      <c r="AJ37" s="14">
        <f>COUNTIF('Licenciés Jeunes 2023'!F:F,CLUBS!B37)</f>
        <v>0</v>
      </c>
      <c r="AK37" s="27">
        <f t="shared" si="4"/>
        <v>0</v>
      </c>
    </row>
    <row r="38" spans="1:37" ht="13.5">
      <c r="A38" s="16"/>
      <c r="B38" s="17" t="s">
        <v>24</v>
      </c>
      <c r="C38" s="14">
        <f>COUNTIFS('MP F'!$D$5:$D$72,CLUBS!$B38,'MP F'!$E$5:$E$72,"&gt;0")+COUNTIFS('MP H'!$D$5:$D$72,CLUBS!$B38,'MP H'!$E$5:$E$72,"&gt;0")+COUNTIFS('PO F'!$D$5:$D$72,CLUBS!$B38,'PO F'!$E$5:$E$72,"&gt;0")+COUNTIFS('PO H'!$D$5:$D$72,CLUBS!$B38,'PO H'!$E$5:$E$72,"&gt;0")+COUNTIFS('PU F'!$D$5:$D$72,CLUBS!$B38,'PU F'!$E$5:$E$72,"&gt;0")+COUNTIFS('PU H'!$D$5:$D$72,CLUBS!$B38,'PU H'!$E$5:$E$72,"&gt;0")+COUNTIFS('BE F'!$D$5:$D$72,CLUBS!$B38,'BE F'!$E$5:$E$72,"&gt;0")+COUNTIFS('BE H'!$D$5:$D$72,CLUBS!$B38,'BE H'!$E$5:$E$72,"&gt;0")+COUNTIFS('MI F'!$D$5:$D$72,CLUBS!$B38,'MI F'!$E$5:$E$72,"&gt;0")+COUNTIFS('MI H'!$D$5:$D$72,CLUBS!$B38,'MI H'!$E$5:$E$72,"&gt;0")+COUNTIFS('CA F'!$D$5:$D$72,CLUBS!$B38,'CA F'!$E$5:$E$72,"&gt;0")+COUNTIFS('CA H'!$D$5:$D$72,CLUBS!$B38,'CA H'!$E$5:$E$72,"&gt;0")+COUNTIFS('JU F'!$D$5:$D$72,CLUBS!$B38,'JU F'!$E$5:$E$72,"&gt;0")+COUNTIFS('JU H'!$D$5:$D$72,CLUBS!$B38,'JU H'!$E$5:$E$72,"&gt;0")</f>
        <v>0</v>
      </c>
      <c r="D38" s="27">
        <f>SUMIF('MP F'!$D$5:$D$72,CLUBS!$B38,'MP F'!$F$5:$F$72)+SUMIF('MP H'!$D$5:$D$72,CLUBS!$B38,'MP H'!$F$5:$F$72)+SUMIF('PO F'!$D$5:$D$72,CLUBS!$B38,'PO F'!$F$5:$F$72)+SUMIF('PO H'!$D$5:$D$72,CLUBS!$B38,'PO H'!$F$5:$F$72)+SUMIF('PU F'!$D$5:$D$72,CLUBS!$B38,'PU F'!$F$5:$F$72)+SUMIF('PU H'!$D$5:$D$72,CLUBS!$B38,'PU H'!$F$5:$F$72)+SUMIF('BE F'!$D$5:$D$72,CLUBS!$B38,'BE F'!$F$5:$F$72)+SUMIF('BE H'!$D$5:$D$72,CLUBS!$B38,'BE H'!$F$5:$F$72)+SUMIF('MI F'!$D$5:$D$72,CLUBS!$B38,'MI F'!$F$5:$F$72)+SUMIF('MI H'!$D$5:$D$72,CLUBS!$B38,'MI H'!$F$5:$F$72)+SUMIF('CA F'!$D$5:$D$72,CLUBS!$B38,'CA F'!$F$5:$F$72)+SUMIF('CA H'!$D$5:$D$72,CLUBS!$B38,'CA H'!$F$5:$F$72)+SUMIF('JU F'!$D$5:$D$72,CLUBS!$B38,'JU F'!$F$5:$F$72)+SUMIF('JU H'!$D$5:$D$72,CLUBS!$B38,'JU H'!$F$5:$F$72)</f>
        <v>0</v>
      </c>
      <c r="E38" s="38">
        <f>COUNTIFS('MP F'!$D$5:$D$72,CLUBS!$B38,'MP F'!$G$5:$G$72,"&gt;0")+COUNTIFS('MP H'!$D$5:$D$72,CLUBS!$B38,'MP H'!$G$5:$G$72,"&gt;0")+COUNTIFS('PO F'!$D$5:$D$72,CLUBS!$B38,'PO F'!$G$5:$G$72,"&gt;0")+COUNTIFS('PO H'!$D$5:$D$72,CLUBS!$B38,'PO H'!$G$5:$G$72,"&gt;0")+COUNTIFS('PU F'!$D$5:$D$72,CLUBS!$B38,'PU F'!$G$5:$G$72,"&gt;0")+COUNTIFS('PU H'!$D$5:$D$72,CLUBS!$B38,'PU H'!$G$5:$G$72,"&gt;0")+COUNTIFS('BE F'!$D$5:$D$72,CLUBS!$B38,'BE F'!$G$5:$G$72,"&gt;0")+COUNTIFS('BE H'!$D$5:$D$72,CLUBS!$B38,'BE H'!$G$5:$G$72,"&gt;0")+COUNTIFS('MI F'!$D$5:$D$72,CLUBS!$B38,'MI F'!$G$5:$G$72,"&gt;0")+COUNTIFS('MI H'!$D$5:$D$72,CLUBS!$B38,'MI H'!$G$5:$G$72,"&gt;0")+COUNTIFS('CA F'!$D$5:$D$72,CLUBS!$B38,'CA F'!$G$5:$G$72,"&gt;0")+COUNTIFS('CA H'!$D$5:$D$72,CLUBS!$B38,'CA H'!$G$5:$G$72,"&gt;0")+COUNTIFS('JU F'!$D$5:$D$72,CLUBS!$B38,'JU F'!$G$5:$G$72,"&gt;0")+COUNTIFS('JU H'!$D$5:$D$72,CLUBS!$B38,'JU H'!$G$5:$G$72,"&gt;0")</f>
        <v>0</v>
      </c>
      <c r="F38" s="58">
        <f>SUMIF('MP F'!$D$5:$D$72,CLUBS!$B38,'MP F'!$H$5:$H$72)+SUMIF('MP H'!$D$5:$D$72,CLUBS!$B38,'MP H'!$H$5:$H$72)+SUMIF('PO F'!$D$5:$D$72,CLUBS!$B38,'PO F'!$H$5:$H$72)+SUMIF('PO H'!$D$5:$D$72,CLUBS!$B38,'PO H'!$H$5:$H$72)+SUMIF('PU F'!$D$5:$D$72,CLUBS!$B38,'PU F'!$H$5:$H$72)+SUMIF('PU H'!$D$5:$D$72,CLUBS!$B38,'PU H'!$H$5:$H$72)+SUMIF('BE F'!$D$5:$D$72,CLUBS!$B38,'BE F'!$H$5:$H$72)+SUMIF('BE H'!$D$5:$D$72,CLUBS!$B38,'BE H'!$H$5:$H$72)+SUMIF('MI F'!$D$5:$D$72,CLUBS!$B38,'MI F'!$H$5:$H$72)+SUMIF('MI H'!$D$5:$D$72,CLUBS!$B38,'MI H'!$H$5:$H$72)+SUMIF('CA F'!$D$5:$D$72,CLUBS!$B38,'CA F'!$H$5:$H$72)+SUMIF('CA H'!$D$5:$D$72,CLUBS!$B38,'CA H'!$H$5:$H$72)+SUMIF('JU F'!$D$5:$D$72,CLUBS!$B38,'JU F'!$H$5:$H$72)+SUMIF('JU H'!$D$5:$D$72,CLUBS!$B38,'JU H'!$H$5:$H$72)</f>
        <v>0</v>
      </c>
      <c r="G38" s="14">
        <f>COUNTIFS('MP F'!$D$5:$D$72,CLUBS!$B38,'MP F'!$I$5:$I$72,"&gt;0")+COUNTIFS('MP H'!$D$5:$D$72,CLUBS!$B38,'MP H'!$I$5:$I$72,"&gt;0")+COUNTIFS('PO F'!$D$5:$D$72,CLUBS!$B38,'PO F'!$I$5:$I$72,"&gt;0")+COUNTIFS('PO H'!$D$5:$D$72,CLUBS!$B38,'PO H'!$I$5:$I$72,"&gt;0")+COUNTIFS('PU F'!$D$5:$D$72,CLUBS!$B38,'PU F'!$I$5:$I$72,"&gt;0")+COUNTIFS('PU H'!$D$5:$D$72,CLUBS!$B38,'PU H'!$I$5:$I$72,"&gt;0")+COUNTIFS('BE F'!$D$5:$D$72,CLUBS!$B38,'BE F'!$I$5:$I$72,"&gt;0")+COUNTIFS('BE H'!$D$5:$D$72,CLUBS!$B38,'BE H'!$I$5:$I$72,"&gt;0")+COUNTIFS('MI F'!$D$5:$D$72,CLUBS!$B38,'MI F'!$I$5:$I$72,"&gt;0")+COUNTIFS('MI H'!$D$5:$D$72,CLUBS!$B38,'MI H'!$I$5:$I$72,"&gt;0")+COUNTIFS('CA F'!$D$5:$D$72,CLUBS!$B38,'CA F'!$I$5:$I$72,"&gt;0")+COUNTIFS('CA H'!$D$5:$D$72,CLUBS!$B38,'CA H'!$I$5:$I$72,"&gt;0")+COUNTIFS('JU F'!$D$5:$D$72,CLUBS!$B38,'JU F'!$I$5:$I$72,"&gt;0")+COUNTIFS('JU H'!$D$5:$D$72,CLUBS!$B38,'JU H'!$I$5:$I$72,"&gt;0")</f>
        <v>0</v>
      </c>
      <c r="H38" s="26">
        <f>SUMIF('MP F'!$D$5:$D$72,CLUBS!$B38,'MP F'!$J$5:$J$72)+SUMIF('MP H'!$D$5:$D$72,CLUBS!$B38,'MP H'!$J$5:$J$72)+SUMIF('PO F'!$D$5:$D$72,CLUBS!$B38,'PO F'!$J$5:$J$72)+SUMIF('PO H'!$D$5:$D$72,CLUBS!$B38,'PO H'!$J$5:$J$72)+SUMIF('PU F'!$D$5:$D$72,CLUBS!$B38,'PU F'!$J$5:$J$72)+SUMIF('PU H'!$D$5:$D$72,CLUBS!$B38,'PU H'!$J$5:$J$72)+SUMIF('BE F'!$D$5:$D$72,CLUBS!$B38,'BE F'!$J$5:$J$72)+SUMIF('BE H'!$D$5:$D$72,CLUBS!$B38,'BE H'!$J$5:$J$72)+SUMIF('MI F'!$D$5:$D$72,CLUBS!$B38,'MI F'!$J$5:$J$72)+SUMIF('MI H'!$D$5:$D$72,CLUBS!$B38,'MI H'!$J$5:$J$72)+SUMIF('CA F'!$D$5:$D$72,CLUBS!$B38,'CA F'!$J$5:$J$72)+SUMIF('CA H'!$D$5:$D$72,CLUBS!$B38,'CA H'!$J$5:$J$72)+SUMIF('JU F'!$D$5:$D$72,CLUBS!$B38,'JU F'!$J$5:$J$72)+SUMIF('JU H'!$D$5:$D$72,CLUBS!$B38,'JU H'!$J$5:$J$72)</f>
        <v>0</v>
      </c>
      <c r="I38" s="38">
        <f>COUNTIFS('MP F'!$D$5:$D$72,CLUBS!$B38,'MP F'!$K$5:$K$72,"&gt;0")+COUNTIFS('MP H'!$D$5:$D$72,CLUBS!$B38,'MP H'!$K$5:$K$72,"&gt;0")+COUNTIFS('PO F'!$D$5:$D$72,CLUBS!$B38,'PO F'!$K$5:$K$72,"&gt;0")+COUNTIFS('PO H'!$D$5:$D$72,CLUBS!$B38,'PO H'!$K$5:$K$72,"&gt;0")+COUNTIFS('PU F'!$D$5:$D$72,CLUBS!$B38,'PU F'!$K$5:$K$72,"&gt;0")+COUNTIFS('PU H'!$D$5:$D$72,CLUBS!$B38,'PU H'!$K$5:$K$72,"&gt;0")+COUNTIFS('BE F'!$D$5:$D$72,CLUBS!$B38,'BE F'!$K$5:$K$72,"&gt;0")+COUNTIFS('BE H'!$D$5:$D$72,CLUBS!$B38,'BE H'!$K$5:$K$72,"&gt;0")+COUNTIFS('MI F'!$D$5:$D$72,CLUBS!$B38,'MI F'!$K$5:$K$72,"&gt;0")+COUNTIFS('MI H'!$D$5:$D$72,CLUBS!$B38,'MI H'!$K$5:$K$72,"&gt;0")+COUNTIFS('CA F'!$D$5:$D$72,CLUBS!$B38,'CA F'!$K$5:$K$72,"&gt;0")+COUNTIFS('CA H'!$D$5:$D$72,CLUBS!$B38,'CA H'!$K$5:$K$72,"&gt;0")+COUNTIFS('JU F'!$D$5:$D$72,CLUBS!$B38,'JU F'!$K$5:$K$72,"&gt;0")+COUNTIFS('JU H'!$D$5:$D$72,CLUBS!$B38,'JU H'!$K$5:$K$72,"&gt;0")</f>
        <v>0</v>
      </c>
      <c r="J38" s="38">
        <f>SUMIF('MP F'!$D$5:$D$72,CLUBS!$B38,'MP F'!$L$5:$L$72)+SUMIF('MP H'!$D$5:$D$72,CLUBS!$B38,'MP H'!$L$5:$L$72)+SUMIF('PO F'!$D$5:$D$72,CLUBS!$B38,'PO F'!$L$5:$L$72)+SUMIF('PO H'!$D$5:$D$72,CLUBS!$B38,'PO H'!$L$5:$L$72)+SUMIF('PU F'!$D$5:$D$72,CLUBS!$B38,'PU F'!$L$5:$L$72)+SUMIF('PU H'!$D$5:$D$72,CLUBS!$B38,'PU H'!$L$5:$L$72)+SUMIF('BE F'!$D$5:$D$72,CLUBS!$B38,'BE F'!$L$5:$L$72)+SUMIF('BE H'!$D$5:$D$72,CLUBS!$B38,'BE H'!$L$5:$L$72)+SUMIF('MI F'!$D$5:$D$72,CLUBS!$B38,'MI F'!$L$5:$L$72)+SUMIF('MI H'!$D$5:$D$72,CLUBS!$B38,'MI H'!$L$5:$L$72)+SUMIF('CA F'!$D$5:$D$72,CLUBS!$B38,'CA F'!$L$5:$L$72)+SUMIF('CA H'!$D$5:$D$72,CLUBS!$B38,'CA H'!$L$5:$L$72)+SUMIF('JU F'!$D$5:$D$72,CLUBS!$B38,'JU F'!$L$5:$L$72)+SUMIF('JU H'!$D$5:$D$72,CLUBS!$B38,'JU H'!$L$5:$L$72)</f>
        <v>0</v>
      </c>
      <c r="K38" s="26">
        <f>COUNTIFS('MP F'!$D$5:$D$72,CLUBS!$B38,'MP F'!$M$5:$M$72,"&gt;0")+COUNTIFS('MP H'!$D$5:$D$72,CLUBS!$B38,'MP H'!$M$5:$M$72,"&gt;0")+COUNTIFS('PO F'!$D$5:$D$72,CLUBS!$B38,'PO F'!$M$5:$M$72,"&gt;0")+COUNTIFS('PO H'!$D$5:$D$72,CLUBS!$B38,'PO H'!$M$5:$M$72,"&gt;0")+COUNTIFS('PU F'!$D$5:$D$72,CLUBS!$B38,'PU F'!$M$5:$M$72,"&gt;0")+COUNTIFS('PU H'!$D$5:$D$72,CLUBS!$B38,'PU H'!$M$5:$M$72,"&gt;0")+COUNTIFS('BE F'!$D$5:$D$72,CLUBS!$B38,'BE F'!$M$5:$M$72,"&gt;0")+COUNTIFS('BE H'!$D$5:$D$72,CLUBS!$B38,'BE H'!$M$5:$M$72,"&gt;0")+COUNTIFS('MI F'!$D$5:$D$72,CLUBS!$B38,'MI F'!$M$5:$M$72,"&gt;0")+COUNTIFS('MI H'!$D$5:$D$72,CLUBS!$B38,'MI H'!$M$5:$M$72,"&gt;0")+COUNTIFS('CA F'!$D$5:$D$72,CLUBS!$B38,'CA F'!$M$5:$M$72,"&gt;0")+COUNTIFS('CA H'!$D$5:$D$72,CLUBS!$B38,'CA H'!$M$5:$M$72,"&gt;0")+COUNTIFS('JU F'!$D$5:$D$72,CLUBS!$B38,'JU F'!$M$5:$M$72,"&gt;0")+COUNTIFS('JU H'!$D$5:$D$72,CLUBS!$B38,'JU H'!$M$5:$M$72,"&gt;0")</f>
        <v>0</v>
      </c>
      <c r="L38" s="26">
        <f>SUMIF('MP F'!$D$5:$D$72,CLUBS!$B38,'MP F'!$N$5:$N$72)+SUMIF('MP H'!$D$5:$D$72,CLUBS!$B38,'MP H'!$N$5:$N$72)+SUMIF('PO F'!$D$5:$D$72,CLUBS!$B38,'PO F'!$N$5:$N$72)+SUMIF('PO H'!$D$5:$D$72,CLUBS!$B38,'PO H'!$N$5:$N$72)+SUMIF('PU F'!$D$5:$D$72,CLUBS!$B38,'PU F'!$N$5:$N$72)+SUMIF('PU H'!$D$5:$D$72,CLUBS!$B38,'PU H'!$N$5:$N$72)+SUMIF('BE F'!$D$5:$D$72,CLUBS!$B38,'BE F'!$N$5:$N$72)+SUMIF('BE H'!$D$5:$D$72,CLUBS!$B38,'BE H'!$N$5:$N$72)+SUMIF('MI F'!$D$5:$D$72,CLUBS!$B38,'MI F'!$N$5:$N$72)+SUMIF('MI H'!$D$5:$D$72,CLUBS!$B38,'MI H'!$N$5:$N$72)+SUMIF('CA F'!$D$5:$D$72,CLUBS!$B38,'CA F'!$N$5:$N$72)+SUMIF('CA H'!$D$5:$D$72,CLUBS!$B38,'CA H'!$N$5:$N$72)+SUMIF('JU F'!$D$5:$D$72,CLUBS!$B38,'JU F'!$N$5:$N$72)+SUMIF('JU H'!$D$5:$D$72,CLUBS!$B38,'JU H'!$N$5:$N$72)</f>
        <v>0</v>
      </c>
      <c r="M38" s="26">
        <f>COUNTIFS('MP F'!$D$5:$D$72,CLUBS!$B38,'MP F'!$O$5:$O$72,"&gt;0")+COUNTIFS('MP H'!$D$5:$D$72,CLUBS!$B38,'MP H'!$O$5:$O$72,"&gt;0")+COUNTIFS('PO F'!$D$5:$D$72,CLUBS!$B38,'PO F'!$O$5:$O$72,"&gt;0")+COUNTIFS('PO H'!$D$5:$D$72,CLUBS!$B38,'PO H'!$O$5:$O$72,"&gt;0")+COUNTIFS('PU F'!$D$5:$D$72,CLUBS!$B38,'PU F'!$O$5:$O$72,"&gt;0")+COUNTIFS('PU H'!$D$5:$D$72,CLUBS!$B38,'PU H'!$O$5:$O$72,"&gt;0")+COUNTIFS('BE F'!$D$5:$D$72,CLUBS!$B38,'BE F'!$O$5:$O$72,"&gt;0")+COUNTIFS('BE H'!$D$5:$D$72,CLUBS!$B38,'BE H'!$O$5:$O$72,"&gt;0")+COUNTIFS('MI F'!$D$5:$D$72,CLUBS!$B38,'MI F'!$O$5:$O$72,"&gt;0")+COUNTIFS('MI H'!$D$5:$D$72,CLUBS!$B38,'MI H'!$O$5:$O$72,"&gt;0")+COUNTIFS('CA F'!$D$5:$D$72,CLUBS!$B38,'CA F'!$O$5:$O$72,"&gt;0")+COUNTIFS('CA H'!$D$5:$D$72,CLUBS!$B38,'CA H'!$O$5:$O$72,"&gt;0")+COUNTIFS('JU F'!$D$5:$D$72,CLUBS!$B38,'JU F'!$O$5:$O$72,"&gt;0")+COUNTIFS('JU H'!$D$5:$D$72,CLUBS!$B38,'JU H'!$O$5:$O$72,"&gt;0")</f>
        <v>0</v>
      </c>
      <c r="N38" s="26">
        <f>SUMIF('MP F'!$D$5:$D$72,CLUBS!$B38,'MP F'!$P$5:$P$72)+SUMIF('MP H'!$D$5:$D$72,CLUBS!$B38,'MP H'!$P$5:$P$72)+SUMIF('PO F'!$D$5:$D$72,CLUBS!$B38,'PO F'!$P$5:$P$72)+SUMIF('PO H'!$D$5:$D$72,CLUBS!$B38,'PO H'!$P$5:$P$72)+SUMIF('PU F'!$D$5:$D$72,CLUBS!$B38,'PU F'!$P$5:$P$72)+SUMIF('PU H'!$D$5:$D$72,CLUBS!$B38,'PU H'!$P$5:$P$72)+SUMIF('BE F'!$D$5:$D$72,CLUBS!$B38,'BE F'!$P$5:$P$72)+SUMIF('BE H'!$D$5:$D$72,CLUBS!$B38,'BE H'!$P$5:$P$72)+SUMIF('MI F'!$D$5:$D$72,CLUBS!$B38,'MI F'!$P$5:$P$72)+SUMIF('MI H'!$D$5:$D$72,CLUBS!$B38,'MI H'!$P$5:$P$72)+SUMIF('CA F'!$D$5:$D$72,CLUBS!$B38,'CA F'!$P$5:$P$72)+SUMIF('CA H'!$D$5:$D$72,CLUBS!$B38,'CA H'!$P$5:$P$72)+SUMIF('JU F'!$D$5:$D$72,CLUBS!$B38,'JU F'!$P$5:$P$72)+SUMIF('JU H'!$D$5:$D$72,CLUBS!$B38,'JU H'!$P$5:$P$72)</f>
        <v>0</v>
      </c>
      <c r="O38" s="26">
        <f>COUNTIFS('MP F'!$D$5:$D$72,CLUBS!$B38,'MP F'!$Q$5:$Q$72,"&gt;0")+COUNTIFS('MP H'!$D$5:$D$72,CLUBS!$B38,'MP H'!$Q$5:$Q$72,"&gt;0")+COUNTIFS('PO F'!$D$5:$D$72,CLUBS!$B38,'PO F'!$Q$5:$Q$72,"&gt;0")+COUNTIFS('PO H'!$D$5:$D$72,CLUBS!$B38,'PO H'!$Q$5:$Q$72,"&gt;0")+COUNTIFS('PU F'!$D$5:$D$72,CLUBS!$B38,'PU F'!$Q$5:$Q$72,"&gt;0")+COUNTIFS('PU H'!$D$5:$D$72,CLUBS!$B38,'PU H'!$Q$5:$Q$72,"&gt;0")+COUNTIFS('BE F'!$D$5:$D$72,CLUBS!$B38,'BE F'!$Q$5:$Q$72,"&gt;0")+COUNTIFS('BE H'!$D$5:$D$72,CLUBS!$B38,'BE H'!$Q$5:$Q$72,"&gt;0")+COUNTIFS('MI F'!$D$5:$D$72,CLUBS!$B38,'MI F'!$Q$5:$Q$72,"&gt;0")+COUNTIFS('MI H'!$D$5:$D$72,CLUBS!$B38,'MI H'!$Q$5:$Q$72,"&gt;0")+COUNTIFS('CA F'!$D$5:$D$72,CLUBS!$B38,'CA F'!$Q$5:$Q$72,"&gt;0")+COUNTIFS('CA H'!$D$5:$D$72,CLUBS!$B38,'CA H'!$Q$5:$Q$72,"&gt;0")+COUNTIFS('JU F'!$D$5:$D$72,CLUBS!$B38,'JU F'!$Q$5:$Q$72,"&gt;0")+COUNTIFS('JU H'!$D$5:$D$72,CLUBS!$B38,'JU H'!$Q$5:$Q$72,"&gt;0")</f>
        <v>0</v>
      </c>
      <c r="P38" s="26">
        <f>SUMIF('MP F'!$D$5:$D$72,CLUBS!$B38,'MP F'!$R$5:$R$72)+SUMIF('MP H'!$D$5:$D$72,CLUBS!$B38,'MP H'!$R$5:$R$72)+SUMIF('PO F'!$D$5:$D$72,CLUBS!$B38,'PO F'!$R$5:$R$72)+SUMIF('PO H'!$D$5:$D$72,CLUBS!$B38,'PO H'!$R$5:$R$72)+SUMIF('PU F'!$D$5:$D$72,CLUBS!$B38,'PU F'!$R$5:$R$72)+SUMIF('PU H'!$D$5:$D$72,CLUBS!$B38,'PU H'!$R$5:$R$72)+SUMIF('BE F'!$D$5:$D$72,CLUBS!$B38,'BE F'!$R$5:$R$72)+SUMIF('BE H'!$D$5:$D$72,CLUBS!$B38,'BE H'!$R$5:$R$72)+SUMIF('MI F'!$D$5:$D$72,CLUBS!$B38,'MI F'!$R$5:$R$72)+SUMIF('MI H'!$D$5:$D$72,CLUBS!$B38,'MI H'!$R$5:$R$72)+SUMIF('CA F'!$D$5:$D$72,CLUBS!$B38,'CA F'!$R$5:$R$72)+SUMIF('CA H'!$D$5:$D$72,CLUBS!$B38,'CA H'!$R$5:$R$72)+SUMIF('JU F'!$D$5:$D$72,CLUBS!$B38,'JU F'!$R$5:$R$72)+SUMIF('JU H'!$D$5:$D$72,CLUBS!$B38,'JU H'!$R$5:$R$72)</f>
        <v>0</v>
      </c>
      <c r="Q38" s="26">
        <f>COUNTIFS('MP F'!$D$5:$D$72,CLUBS!$B38,'MP F'!$S$5:$S$72,"&gt;0")+COUNTIFS('MP H'!$D$5:$D$72,CLUBS!$B38,'MP H'!$S$5:$S$72,"&gt;0")+COUNTIFS('PO F'!$D$5:$D$72,CLUBS!$B38,'PO F'!$S$5:$S$72,"&gt;0")+COUNTIFS('PO H'!$D$5:$D$72,CLUBS!$B38,'PO H'!$S$5:$S$72,"&gt;0")+COUNTIFS('PU F'!$D$5:$D$72,CLUBS!$B38,'PU F'!$S$5:$S$72,"&gt;0")+COUNTIFS('PU H'!$D$5:$D$72,CLUBS!$B38,'PU H'!$S$5:$S$72,"&gt;0")+COUNTIFS('BE F'!$D$5:$D$72,CLUBS!$B38,'BE F'!$S$5:$S$72,"&gt;0")+COUNTIFS('BE H'!$D$5:$D$72,CLUBS!$B38,'BE H'!$S$5:$S$72,"&gt;0")+COUNTIFS('MI F'!$D$5:$D$72,CLUBS!$B38,'MI F'!$S$5:$S$72,"&gt;0")+COUNTIFS('MI H'!$D$5:$D$72,CLUBS!$B38,'MI H'!$S$5:$S$72,"&gt;0")+COUNTIFS('CA F'!$D$5:$D$72,CLUBS!$B38,'CA F'!$S$5:$S$72,"&gt;0")+COUNTIFS('CA H'!$D$5:$D$72,CLUBS!$B38,'CA H'!$S$5:$S$72,"&gt;0")+COUNTIFS('JU F'!$D$5:$D$72,CLUBS!$B38,'JU F'!$S$5:$S$72,"&gt;0")+COUNTIFS('JU H'!$D$5:$D$72,CLUBS!$B38,'JU H'!$S$5:$S$72,"&gt;0")</f>
        <v>0</v>
      </c>
      <c r="R38" s="26">
        <f>SUMIF('MP F'!$D$5:$D$72,CLUBS!$B38,'MP F'!$T$5:$T$72)+SUMIF('MP H'!$D$5:$D$72,CLUBS!$B38,'MP H'!$T$5:$T$72)+SUMIF('PO F'!$D$5:$D$72,CLUBS!$B38,'PO F'!$T$5:$T$72)+SUMIF('PO H'!$D$5:$D$72,CLUBS!$B38,'PO H'!$T$5:$T$72)+SUMIF('PU F'!$D$5:$D$72,CLUBS!$B38,'PU F'!$T$5:$T$72)+SUMIF('PU H'!$D$5:$D$72,CLUBS!$B38,'PU H'!$T$5:$T$72)+SUMIF('BE F'!$D$5:$D$72,CLUBS!$B38,'BE F'!$T$5:$T$72)+SUMIF('BE H'!$D$5:$D$72,CLUBS!$B38,'BE H'!$T$5:$T$72)+SUMIF('MI F'!$D$5:$D$72,CLUBS!$B38,'MI F'!$T$5:$T$72)+SUMIF('MI H'!$D$5:$D$72,CLUBS!$B38,'MI H'!$T$5:$T$72)+SUMIF('CA F'!$D$5:$D$72,CLUBS!$B38,'CA F'!$T$5:$T$72)+SUMIF('CA H'!$D$5:$D$72,CLUBS!$B38,'CA H'!$T$5:$T$72)+SUMIF('JU F'!$D$5:$D$72,CLUBS!$B38,'JU F'!$T$5:$T$72)+SUMIF('JU H'!$D$5:$D$72,CLUBS!$B38,'JU H'!$T$5:$T$72)</f>
        <v>0</v>
      </c>
      <c r="S38" s="26">
        <f>COUNTIFS('MP F'!$D$5:$D$72,CLUBS!$B38,'MP F'!$U$5:$U$72,"&gt;0")+COUNTIFS('MP H'!$D$5:$D$72,CLUBS!$B38,'MP H'!$U$5:$U$72,"&gt;0")+COUNTIFS('PO F'!$D$5:$D$72,CLUBS!$B38,'PO F'!$U$5:$U$72,"&gt;0")+COUNTIFS('PO H'!$D$5:$D$72,CLUBS!$B38,'PO H'!$U$5:$U$72,"&gt;0")+COUNTIFS('PU F'!$D$5:$D$72,CLUBS!$B38,'PU F'!$U$5:$U$72,"&gt;0")+COUNTIFS('PU H'!$D$5:$D$72,CLUBS!$B38,'PU H'!$U$5:$U$72,"&gt;0")+COUNTIFS('BE F'!$D$5:$D$72,CLUBS!$B38,'BE F'!$U$5:$U$72,"&gt;0")+COUNTIFS('BE H'!$D$5:$D$72,CLUBS!$B38,'BE H'!$U$5:$U$72,"&gt;0")+COUNTIFS('MI F'!$D$5:$D$72,CLUBS!$B38,'MI F'!$U$5:$U$72,"&gt;0")+COUNTIFS('MI H'!$D$5:$D$72,CLUBS!$B38,'MI H'!$U$5:$U$72,"&gt;0")+COUNTIFS('CA F'!$D$5:$D$72,CLUBS!$B38,'CA F'!$U$5:$U$72,"&gt;0")+COUNTIFS('CA H'!$D$5:$D$72,CLUBS!$B38,'CA H'!$U$5:$U$72,"&gt;0")+COUNTIFS('JU F'!$D$5:$D$72,CLUBS!$B38,'JU F'!$U$5:$U$72,"&gt;0")+COUNTIFS('JU H'!$D$5:$D$72,CLUBS!$B38,'JU H'!$U$5:$U$72,"&gt;0")</f>
        <v>0</v>
      </c>
      <c r="T38" s="26">
        <f>SUMIF('MP F'!$D$5:$D$72,CLUBS!$B38,'MP F'!$V$5:$V$72)+SUMIF('MP H'!$D$5:$D$72,CLUBS!$B38,'MP H'!$V$5:$V$72)+SUMIF('PO F'!$D$5:$D$72,CLUBS!$B38,'PO F'!$V$5:$V$72)+SUMIF('PO H'!$D$5:$D$72,CLUBS!$B38,'PO H'!$V$5:$V$72)+SUMIF('PU F'!$D$5:$D$72,CLUBS!$B38,'PU F'!$V$5:$V$72)+SUMIF('PU H'!$D$5:$D$72,CLUBS!$B38,'PU H'!$V$5:$V$72)+SUMIF('BE F'!$D$5:$D$72,CLUBS!$B38,'BE F'!$V$5:$V$72)+SUMIF('BE H'!$D$5:$D$72,CLUBS!$B38,'BE H'!$V$5:$V$72)+SUMIF('MI F'!$D$5:$D$72,CLUBS!$B38,'MI F'!$V$5:$V$72)+SUMIF('MI H'!$D$5:$D$72,CLUBS!$B38,'MI H'!$V$5:$V$72)+SUMIF('CA F'!$D$5:$D$72,CLUBS!$B38,'CA F'!$V$5:$V$72)+SUMIF('CA H'!$D$5:$D$72,CLUBS!$B38,'CA H'!$V$5:$V$72)+SUMIF('JU F'!$D$5:$D$72,CLUBS!$B38,'JU F'!$V$5:$V$72)+SUMIF('JU H'!$D$5:$D$72,CLUBS!$B38,'JU H'!$V$5:$V$72)</f>
        <v>0</v>
      </c>
      <c r="U38" s="26">
        <f>COUNTIFS('MP F'!$D$5:$D$72,CLUBS!$B38,'MP F'!$W$5:$W$72,"&gt;0")+COUNTIFS('MP H'!$D$5:$D$72,CLUBS!$B38,'MP H'!$W$5:$W$72,"&gt;0")+COUNTIFS('PO F'!$D$5:$D$72,CLUBS!$B38,'PO F'!$W$5:$W$72,"&gt;0")+COUNTIFS('PO H'!$D$5:$D$72,CLUBS!$B38,'PO H'!$W$5:$W$72,"&gt;0")+COUNTIFS('PU F'!$D$5:$D$72,CLUBS!$B38,'PU F'!$W$5:$W$72,"&gt;0")+COUNTIFS('PU H'!$D$5:$D$72,CLUBS!$B38,'PU H'!$W$5:$W$72,"&gt;0")+COUNTIFS('BE F'!$D$5:$D$72,CLUBS!$B38,'BE F'!$W$5:$W$72,"&gt;0")+COUNTIFS('BE H'!$D$5:$D$72,CLUBS!$B38,'BE H'!$W$5:$W$72,"&gt;0")+COUNTIFS('MI F'!$D$5:$D$72,CLUBS!$B38,'MI F'!$W$5:$W$72,"&gt;0")+COUNTIFS('MI H'!$D$5:$D$72,CLUBS!$B38,'MI H'!$W$5:$W$72,"&gt;0")+COUNTIFS('CA F'!$D$5:$D$72,CLUBS!$B38,'CA F'!$W$5:$W$72,"&gt;0")+COUNTIFS('CA H'!$D$5:$D$72,CLUBS!$B38,'CA H'!$W$5:$W$72,"&gt;0")+COUNTIFS('JU F'!$D$5:$D$72,CLUBS!$B38,'JU F'!$W$5:$W$72,"&gt;0")+COUNTIFS('JU H'!$D$5:$D$72,CLUBS!$B38,'JU H'!$W$5:$W$72,"&gt;0")</f>
        <v>0</v>
      </c>
      <c r="V38" s="26">
        <f>SUMIF('MP F'!$D$5:$D$72,CLUBS!$B38,'MP F'!$X$5:$X$72)+SUMIF('MP H'!$D$5:$D$72,CLUBS!$B38,'MP H'!$X$5:$X$72)+SUMIF('PO F'!$D$5:$D$72,CLUBS!$B38,'PO F'!$X$5:$X$72)+SUMIF('PO H'!$D$5:$D$72,CLUBS!$B38,'PO H'!$X$5:$X$72)+SUMIF('PU F'!$D$5:$D$72,CLUBS!$B38,'PU F'!$X$5:$X$72)+SUMIF('PU H'!$D$5:$D$72,CLUBS!$B38,'PU H'!$X$5:$X$72)+SUMIF('BE F'!$D$5:$D$72,CLUBS!$B38,'BE F'!$X$5:$X$72)+SUMIF('BE H'!$D$5:$D$72,CLUBS!$B38,'BE H'!$X$5:$X$72)+SUMIF('MI F'!$D$5:$D$72,CLUBS!$B38,'MI F'!$X$5:$X$72)+SUMIF('MI H'!$D$5:$D$72,CLUBS!$B38,'MI H'!$X$5:$X$72)+SUMIF('CA F'!$D$5:$D$72,CLUBS!$B38,'CA F'!$X$5:$X$72)+SUMIF('CA H'!$D$5:$D$72,CLUBS!$B38,'CA H'!$X$5:$X$72)+SUMIF('JU F'!$D$5:$D$72,CLUBS!$B38,'JU F'!$X$5:$X$72)+SUMIF('JU H'!$D$5:$D$72,CLUBS!$B38,'JU H'!$X$5:$X$72)</f>
        <v>0</v>
      </c>
      <c r="W38" s="26">
        <f>COUNTIFS('MP F'!$D$5:$D$72,CLUBS!$B38,'MP F'!$Y$5:$Y$72,"&gt;0")+COUNTIFS('MP H'!$D$5:$D$72,CLUBS!$B38,'MP H'!$Y$5:$Y$72,"&gt;0")+COUNTIFS('PO F'!$D$5:$D$72,CLUBS!$B38,'PO F'!$Y$5:$Y$72,"&gt;0")+COUNTIFS('PO H'!$D$5:$D$72,CLUBS!$B38,'PO H'!$Y$5:$Y$72,"&gt;0")+COUNTIFS('PU F'!$D$5:$D$72,CLUBS!$B38,'PU F'!$Y$5:$Y$72,"&gt;0")+COUNTIFS('PU H'!$D$5:$D$72,CLUBS!$B38,'PU H'!$Y$5:$Y$72,"&gt;0")+COUNTIFS('BE F'!$D$5:$D$72,CLUBS!$B38,'BE F'!$Y$5:$Y$72,"&gt;0")+COUNTIFS('BE H'!$D$5:$D$72,CLUBS!$B38,'BE H'!$Y$5:$Y$72,"&gt;0")+COUNTIFS('MI F'!$D$5:$D$72,CLUBS!$B38,'MI F'!$Y$5:$Y$72,"&gt;0")+COUNTIFS('MI H'!$D$5:$D$72,CLUBS!$B38,'MI H'!$Y$5:$Y$72,"&gt;0")+COUNTIFS('CA F'!$D$5:$D$72,CLUBS!$B38,'CA F'!$Y$5:$Y$72,"&gt;0")+COUNTIFS('CA H'!$D$5:$D$72,CLUBS!$B38,'CA H'!$Y$5:$Y$72,"&gt;0")+COUNTIFS('JU F'!$D$5:$D$72,CLUBS!$B38,'JU F'!$Y$5:$Y$72,"&gt;0")+COUNTIFS('JU H'!$D$5:$D$72,CLUBS!$B38,'JU H'!$Y$5:$Y$72,"&gt;0")</f>
        <v>0</v>
      </c>
      <c r="X38" s="26">
        <f>SUMIF('MP F'!$D$5:$D$72,CLUBS!$B38,'MP F'!$Z$5:$Z$72)+SUMIF('MP H'!$D$5:$D$72,CLUBS!$B38,'MP H'!$Z$5:$Z$72)+SUMIF('PO F'!$D$5:$D$72,CLUBS!$B38,'PO F'!$Z$5:$Z$72)+SUMIF('PO H'!$D$5:$D$72,CLUBS!$B38,'PO H'!$Z$5:$Z$72)+SUMIF('PU F'!$D$5:$D$72,CLUBS!$B38,'PU F'!$Z$5:$Z$72)+SUMIF('PU H'!$D$5:$D$72,CLUBS!$B38,'PU H'!$Z$5:$Z$72)+SUMIF('BE F'!$D$5:$D$72,CLUBS!$B38,'BE F'!$Z$5:$Z$72)+SUMIF('BE H'!$D$5:$D$72,CLUBS!$B38,'BE H'!$Z$5:$Z$72)+SUMIF('MI F'!$D$5:$D$72,CLUBS!$B38,'MI F'!$Z$5:$Z$72)+SUMIF('MI H'!$D$5:$D$72,CLUBS!$B38,'MI H'!$Z$5:$Z$72)+SUMIF('CA F'!$D$5:$D$72,CLUBS!$B38,'CA F'!$Z$5:$Z$72)+SUMIF('CA H'!$D$5:$D$72,CLUBS!$B38,'CA H'!$Z$5:$Z$72)+SUMIF('JU F'!$D$5:$D$72,CLUBS!$B38,'JU F'!$Z$5:$Z$72)+SUMIF('JU H'!$D$5:$D$72,CLUBS!$B38,'JU H'!$Z$5:$Z$72)</f>
        <v>0</v>
      </c>
      <c r="Y38" s="26">
        <f>COUNTIFS('MP F'!$D$5:$D$72,CLUBS!$B38,'MP F'!$AA$5:$AA$72,"&gt;0")+COUNTIFS('MP H'!$D$5:$D$72,CLUBS!$B38,'MP H'!$AA$5:$AA$72,"&gt;0")+COUNTIFS('PO F'!$D$5:$D$72,CLUBS!$B38,'PO F'!$AA$5:$AA$72,"&gt;0")+COUNTIFS('PO H'!$D$5:$D$72,CLUBS!$B38,'PO H'!$AA$5:$AA$72,"&gt;0")+COUNTIFS('PU F'!$D$5:$D$72,CLUBS!$B38,'PU F'!$AA$5:$AA$72,"&gt;0")+COUNTIFS('PU H'!$D$5:$D$72,CLUBS!$B38,'PU H'!$AA$5:$AA$72,"&gt;0")+COUNTIFS('BE F'!$D$5:$D$72,CLUBS!$B38,'BE F'!$AA$5:$AA$72,"&gt;0")+COUNTIFS('BE H'!$D$5:$D$72,CLUBS!$B38,'BE H'!$AA$5:$AA$72,"&gt;0")+COUNTIFS('MI F'!$D$5:$D$72,CLUBS!$B38,'MI F'!$AA$5:$AA$72,"&gt;0")+COUNTIFS('MI H'!$D$5:$D$72,CLUBS!$B38,'MI H'!$AA$5:$AA$72,"&gt;0")+COUNTIFS('CA F'!$D$5:$D$72,CLUBS!$B38,'CA F'!$AA$5:$AA$72,"&gt;0")+COUNTIFS('CA H'!$D$5:$D$72,CLUBS!$B38,'CA H'!$AA$5:$AA$72,"&gt;0")+COUNTIFS('JU F'!$D$5:$D$72,CLUBS!$B38,'JU F'!$AA$5:$AA$72,"&gt;0")+COUNTIFS('JU H'!$D$5:$D$72,CLUBS!$B38,'JU H'!$AA$5:$AA$72,"&gt;0")</f>
        <v>0</v>
      </c>
      <c r="Z38" s="26">
        <f>SUMIF('MP F'!$D$5:$D$72,CLUBS!$B38,'MP F'!$AB$5:$AB$72)+SUMIF('MP H'!$D$5:$D$72,CLUBS!$B38,'MP H'!$AB$5:$AB$72)+SUMIF('PO F'!$D$5:$D$72,CLUBS!$B38,'PO F'!$AB$5:$AB$72)+SUMIF('PO H'!$D$5:$D$72,CLUBS!$B38,'PO H'!$AB$5:$AB$72)+SUMIF('PU F'!$D$5:$D$72,CLUBS!$B38,'PU F'!$AB$5:$AB$72)+SUMIF('PU H'!$D$5:$D$72,CLUBS!$B38,'PU H'!$AB$5:$AB$72)+SUMIF('BE F'!$D$5:$D$72,CLUBS!$B38,'BE F'!$AB$5:$AB$72)+SUMIF('BE H'!$D$5:$D$72,CLUBS!$B38,'BE H'!$AB$5:$AB$72)+SUMIF('MI F'!$D$5:$D$72,CLUBS!$B38,'MI F'!$AB$5:$AB$72)+SUMIF('MI H'!$D$5:$D$72,CLUBS!$B38,'MI H'!$AB$5:$AB$72)+SUMIF('CA F'!$D$5:$D$72,CLUBS!$B38,'CA F'!$AB$5:$AB$72)+SUMIF('CA H'!$D$5:$D$72,CLUBS!$B38,'CA H'!$AB$5:$AB$72)+SUMIF('JU F'!$D$5:$D$72,CLUBS!$B38,'JU F'!$AB$5:$AB$72)+SUMIF('JU H'!$D$5:$D$72,CLUBS!$B38,'JU H'!$AB$5:$AB$72)</f>
        <v>0</v>
      </c>
      <c r="AA38" s="26">
        <f>COUNTIFS('MP F'!$D$5:$D$72,CLUBS!$B38,'MP F'!$AC$5:$AC$72,"&gt;0")+COUNTIFS('MP H'!$D$5:$D$72,CLUBS!$B38,'MP H'!$AC$5:$AC$72,"&gt;0")+COUNTIFS('PO F'!$D$5:$D$72,CLUBS!$B38,'PO F'!$AC$5:$AC$72,"&gt;0")+COUNTIFS('PO H'!$D$5:$D$72,CLUBS!$B38,'PO H'!$AC$5:$AC$72,"&gt;0")+COUNTIFS('PU F'!$D$5:$D$72,CLUBS!$B38,'PU F'!$AC$5:$AC$72,"&gt;0")+COUNTIFS('PU H'!$D$5:$D$72,CLUBS!$B38,'PU H'!$AC$5:$AC$72,"&gt;0")+COUNTIFS('BE F'!$D$5:$D$72,CLUBS!$B38,'BE F'!$AC$5:$AC$72,"&gt;0")+COUNTIFS('BE H'!$D$5:$D$72,CLUBS!$B38,'BE H'!$AC$5:$AC$72,"&gt;0")+COUNTIFS('MI F'!$D$5:$D$72,CLUBS!$B38,'MI F'!$AC$5:$AC$72,"&gt;0")+COUNTIFS('MI H'!$D$5:$D$72,CLUBS!$B38,'MI H'!$AC$5:$AC$72,"&gt;0")+COUNTIFS('CA F'!$D$5:$D$72,CLUBS!$B38,'CA F'!$AC$5:$AC$72,"&gt;0")+COUNTIFS('CA H'!$D$5:$D$72,CLUBS!$B38,'CA H'!$AC$5:$AC$72,"&gt;0")+COUNTIFS('JU F'!$D$5:$D$72,CLUBS!$B38,'JU F'!$AC$5:$AC$72,"&gt;0")+COUNTIFS('JU H'!$D$5:$D$72,CLUBS!$B38,'JU H'!$AC$5:$AC$72,"&gt;0")</f>
        <v>0</v>
      </c>
      <c r="AB38" s="26">
        <f>SUMIF('MP F'!$D$5:$D$72,CLUBS!$B38,'MP F'!$AD$5:$AD$72)+SUMIF('MP H'!$D$5:$D$72,CLUBS!$B38,'MP H'!$AD$5:$AD$72)+SUMIF('PO F'!$D$5:$D$72,CLUBS!$B38,'PO F'!$AD$5:$AD$72)+SUMIF('PO H'!$D$5:$D$72,CLUBS!$B38,'PO H'!$AD$5:$AD$72)+SUMIF('PU F'!$D$5:$D$72,CLUBS!$B38,'PU F'!$AD$5:$AD$72)+SUMIF('PU H'!$D$5:$D$72,CLUBS!$B38,'PU H'!$AD$5:$AD$72)+SUMIF('BE F'!$D$5:$D$72,CLUBS!$B38,'BE F'!$AD$5:$AD$72)+SUMIF('BE H'!$D$5:$D$72,CLUBS!$B38,'BE H'!$AD$5:$AD$72)+SUMIF('MI F'!$D$5:$D$72,CLUBS!$B38,'MI F'!$AD$5:$AD$72)+SUMIF('MI H'!$D$5:$D$72,CLUBS!$B38,'MI H'!$AD$5:$AD$72)+SUMIF('CA F'!$D$5:$D$72,CLUBS!$B38,'CA F'!$AD$5:$AD$72)+SUMIF('CA H'!$D$5:$D$72,CLUBS!$B38,'CA H'!$AD$5:$AD$72)+SUMIF('JU F'!$D$5:$D$72,CLUBS!$B38,'JU F'!$AD$5:$AD$72)+SUMIF('JU H'!$D$5:$D$72,CLUBS!$B38,'JU H'!$AD$5:$AD$72)</f>
        <v>0</v>
      </c>
      <c r="AC38" s="26">
        <f>COUNTIFS('MP F'!$D$5:$D$72,CLUBS!$B38,'MP F'!$AE$5:$AE$72,"&gt;0")+COUNTIFS('MP H'!$D$5:$D$72,CLUBS!$B38,'MP H'!$AE$5:$AE$72,"&gt;0")+COUNTIFS('PO F'!$D$5:$D$72,CLUBS!$B38,'PO F'!$AE$5:$AE$72,"&gt;0")+COUNTIFS('PO H'!$D$5:$D$72,CLUBS!$B38,'PO H'!$AE$5:$AE$72,"&gt;0")+COUNTIFS('PU F'!$D$5:$D$72,CLUBS!$B38,'PU F'!$AE$5:$AE$72,"&gt;0")+COUNTIFS('PU H'!$D$5:$D$72,CLUBS!$B38,'PU H'!$AE$5:$AE$72,"&gt;0")+COUNTIFS('BE F'!$D$5:$D$72,CLUBS!$B38,'BE F'!$AE$5:$AE$72,"&gt;0")+COUNTIFS('BE H'!$D$5:$D$72,CLUBS!$B38,'BE H'!$AE$5:$AE$72,"&gt;0")+COUNTIFS('MI F'!$D$5:$D$72,CLUBS!$B38,'MI F'!$AE$5:$AE$72,"&gt;0")+COUNTIFS('MI H'!$D$5:$D$72,CLUBS!$B38,'MI H'!$AE$5:$AE$72,"&gt;0")+COUNTIFS('CA F'!$D$5:$D$72,CLUBS!$B38,'CA F'!$AE$5:$AE$72,"&gt;0")+COUNTIFS('CA H'!$D$5:$D$72,CLUBS!$B38,'CA H'!$AE$5:$AE$72,"&gt;0")+COUNTIFS('JU F'!$D$5:$D$72,CLUBS!$B38,'JU F'!$AE$5:$AE$72,"&gt;0")+COUNTIFS('JU H'!$D$5:$D$72,CLUBS!$B38,'JU H'!$AE$5:$AE$72,"&gt;0")</f>
        <v>0</v>
      </c>
      <c r="AD38" s="26">
        <f>SUMIF('MP F'!$D$5:$D$72,CLUBS!$B38,'MP F'!$AF$5:$AF$72)+SUMIF('MP H'!$D$5:$D$72,CLUBS!$B38,'MP H'!$AF$5:$AF$72)+SUMIF('PO F'!$D$5:$D$72,CLUBS!$B38,'PO F'!$AF$5:$AF$72)+SUMIF('PO H'!$D$5:$D$72,CLUBS!$B38,'PO H'!$AF$5:$AF$72)+SUMIF('PU F'!$D$5:$D$72,CLUBS!$B38,'PU F'!$AF$5:$AF$72)+SUMIF('PU H'!$D$5:$D$72,CLUBS!$B38,'PU H'!$AF$5:$AF$72)+SUMIF('BE F'!$D$5:$D$72,CLUBS!$B38,'BE F'!$AF$5:$AF$72)+SUMIF('BE H'!$D$5:$D$72,CLUBS!$B38,'BE H'!$AF$5:$AF$72)+SUMIF('MI F'!$D$5:$D$72,CLUBS!$B38,'MI F'!$AF$5:$AF$72)+SUMIF('MI H'!$D$5:$D$72,CLUBS!$B38,'MI H'!$AF$5:$AF$72)+SUMIF('CA F'!$D$5:$D$72,CLUBS!$B38,'CA F'!$AF$5:$AF$72)+SUMIF('CA H'!$D$5:$D$72,CLUBS!$B38,'CA H'!$AF$5:$AF$72)+SUMIF('JU F'!$D$5:$D$72,CLUBS!$B38,'JU F'!$AF$5:$AF$72)+SUMIF('JU H'!$D$5:$D$72,CLUBS!$B38,'JU H'!$AF$5:$AF$72)</f>
        <v>0</v>
      </c>
      <c r="AE38" s="26">
        <f>COUNTIFS('MP F'!$D$5:$D$72,CLUBS!$B38,'MP F'!$AG$5:$AG$72,"&gt;0")+COUNTIFS('MP H'!$D$5:$D$72,CLUBS!$B38,'MP H'!$AG$5:$AG$72,"&gt;0")+COUNTIFS('PO F'!$D$5:$D$72,CLUBS!$B38,'PO F'!$AG$5:$AG$72,"&gt;0")+COUNTIFS('PO H'!$D$5:$D$72,CLUBS!$B38,'PO H'!$AG$5:$AG$72,"&gt;0")+COUNTIFS('PU F'!$D$5:$D$72,CLUBS!$B38,'PU F'!$AG$5:$AG$72,"&gt;0")+COUNTIFS('PU H'!$D$5:$D$72,CLUBS!$B38,'PU H'!$AG$5:$AG$72,"&gt;0")+COUNTIFS('BE F'!$D$5:$D$72,CLUBS!$B38,'BE F'!$AG$5:$AG$72,"&gt;0")+COUNTIFS('BE H'!$D$5:$D$72,CLUBS!$B38,'BE H'!$AG$5:$AG$72,"&gt;0")+COUNTIFS('MI F'!$D$5:$D$72,CLUBS!$B38,'MI F'!$AG$5:$AG$72,"&gt;0")+COUNTIFS('MI H'!$D$5:$D$72,CLUBS!$B38,'MI H'!$AG$5:$AG$72,"&gt;0")+COUNTIFS('CA F'!$D$5:$D$72,CLUBS!$B38,'CA F'!$AG$5:$AG$72,"&gt;0")+COUNTIFS('CA H'!$D$5:$D$72,CLUBS!$B38,'CA H'!$AG$5:$AG$72,"&gt;0")+COUNTIFS('JU F'!$D$5:$D$72,CLUBS!$B38,'JU F'!$AG$5:$AG$72,"&gt;0")+COUNTIFS('JU H'!$D$5:$D$72,CLUBS!$B38,'JU H'!$AG$5:$AG$72,"&gt;0")</f>
        <v>0</v>
      </c>
      <c r="AF38" s="26">
        <f>SUMIF('MP F'!$D$5:$D$72,CLUBS!$B38,'MP F'!$AH$5:$AH$72)+SUMIF('MP H'!$D$5:$D$72,CLUBS!$B38,'MP H'!$AH$5:$AH$72)+SUMIF('PO F'!$D$5:$D$72,CLUBS!$B38,'PO F'!$AH$5:$AH$72)+SUMIF('PO H'!$D$5:$D$72,CLUBS!$B38,'PO H'!$AH$5:$AH$72)+SUMIF('PU F'!$D$5:$D$72,CLUBS!$B38,'PU F'!$AH$5:$AH$72)+SUMIF('PU H'!$D$5:$D$72,CLUBS!$B38,'PU H'!$AH$5:$AH$72)+SUMIF('BE F'!$D$5:$D$72,CLUBS!$B38,'BE F'!$AH$5:$AH$72)+SUMIF('BE H'!$D$5:$D$72,CLUBS!$B38,'BE H'!$AH$5:$AH$72)+SUMIF('MI F'!$D$5:$D$72,CLUBS!$B38,'MI F'!$AH$5:$AH$72)+SUMIF('MI H'!$D$5:$D$72,CLUBS!$B38,'MI H'!$AH$5:$AH$72)+SUMIF('CA F'!$D$5:$D$72,CLUBS!$B38,'CA F'!$AH$5:$AH$72)+SUMIF('CA H'!$D$5:$D$72,CLUBS!$B38,'CA H'!$AH$5:$AH$72)+SUMIF('JU F'!$D$5:$D$72,CLUBS!$B38,'JU F'!$AH$5:$AH$72)+SUMIF('JU H'!$D$5:$D$72,CLUBS!$B38,'JU H'!$AH$5:$AH$72)</f>
        <v>0</v>
      </c>
      <c r="AG38" s="16">
        <f t="shared" si="1"/>
        <v>0</v>
      </c>
      <c r="AH38" s="28">
        <f t="shared" si="2"/>
        <v>0</v>
      </c>
      <c r="AI38" s="29">
        <f t="shared" si="3"/>
        <v>0</v>
      </c>
      <c r="AJ38" s="14">
        <f>COUNTIF('Licenciés Jeunes 2023'!F:F,CLUBS!B38)</f>
        <v>0</v>
      </c>
      <c r="AK38" s="27">
        <f t="shared" si="4"/>
        <v>0</v>
      </c>
    </row>
    <row r="39" spans="1:37">
      <c r="B39" s="24" t="s">
        <v>18</v>
      </c>
      <c r="C39" s="24">
        <f t="shared" ref="C39:L39" si="5">SUM(C2:C38)</f>
        <v>168</v>
      </c>
      <c r="D39" s="25">
        <f t="shared" si="5"/>
        <v>17520</v>
      </c>
      <c r="E39" s="39">
        <f t="shared" si="5"/>
        <v>143</v>
      </c>
      <c r="F39" s="39">
        <f t="shared" si="5"/>
        <v>9234</v>
      </c>
      <c r="G39" s="39">
        <f t="shared" si="5"/>
        <v>0</v>
      </c>
      <c r="H39" s="39">
        <f t="shared" si="5"/>
        <v>0</v>
      </c>
      <c r="I39" s="39">
        <f t="shared" si="5"/>
        <v>0</v>
      </c>
      <c r="J39" s="39">
        <f t="shared" si="5"/>
        <v>0</v>
      </c>
      <c r="K39" s="24">
        <f t="shared" si="5"/>
        <v>0</v>
      </c>
      <c r="L39" s="24">
        <f t="shared" si="5"/>
        <v>0</v>
      </c>
      <c r="M39" s="24"/>
      <c r="N39" s="24"/>
      <c r="O39" s="24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24"/>
      <c r="AA39" s="24"/>
      <c r="AB39" s="24"/>
      <c r="AC39" s="24"/>
      <c r="AD39" s="24"/>
      <c r="AE39" s="24"/>
      <c r="AF39" s="24"/>
      <c r="AG39" s="24">
        <f>SUM(AG2:AG38)</f>
        <v>311</v>
      </c>
      <c r="AH39" s="25">
        <f>SUM(AH2:AH38)</f>
        <v>26754</v>
      </c>
      <c r="AI39" s="29">
        <f t="shared" si="3"/>
        <v>86.025723472668815</v>
      </c>
      <c r="AJ39" s="37">
        <v>491</v>
      </c>
      <c r="AK39" s="27">
        <v>10.156057118427642</v>
      </c>
    </row>
  </sheetData>
  <pageMargins left="0.7" right="0.7" top="0.75" bottom="0.75" header="0.3" footer="0.3"/>
  <pageSetup paperSize="9" orientation="portrait" r:id="rId1"/>
  <headerFooter>
    <oddFooter>&amp;C&amp;1#&amp;"Calibri"&amp;10&amp;K0078D7C1 - Interne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 codeName="Feuil2"/>
  <dimension ref="B1:Q56"/>
  <sheetViews>
    <sheetView workbookViewId="0">
      <selection activeCell="H29" sqref="H29"/>
    </sheetView>
  </sheetViews>
  <sheetFormatPr baseColWidth="10" defaultRowHeight="12.5"/>
  <cols>
    <col min="5" max="5" width="46.36328125" bestFit="1" customWidth="1"/>
    <col min="6" max="6" width="14.453125" customWidth="1"/>
    <col min="7" max="7" width="15.81640625" customWidth="1"/>
    <col min="8" max="8" width="14.6328125" bestFit="1" customWidth="1"/>
    <col min="9" max="9" width="13.6328125" bestFit="1" customWidth="1"/>
    <col min="10" max="10" width="24" bestFit="1" customWidth="1"/>
    <col min="14" max="14" width="15.1796875" bestFit="1" customWidth="1"/>
    <col min="17" max="17" width="30.453125" bestFit="1" customWidth="1"/>
  </cols>
  <sheetData>
    <row r="1" spans="2:17" ht="13">
      <c r="G1" s="96" t="s">
        <v>377</v>
      </c>
      <c r="H1" s="96"/>
      <c r="I1" s="96"/>
      <c r="J1" s="96"/>
      <c r="K1" s="96"/>
    </row>
    <row r="2" spans="2:17" ht="14">
      <c r="B2" s="15" t="s">
        <v>45</v>
      </c>
      <c r="C2" s="59" t="s">
        <v>1158</v>
      </c>
      <c r="E2" s="18" t="s">
        <v>46</v>
      </c>
      <c r="F2" s="45"/>
      <c r="G2" s="18" t="s">
        <v>381</v>
      </c>
      <c r="H2" s="18" t="s">
        <v>378</v>
      </c>
      <c r="I2" s="18" t="s">
        <v>389</v>
      </c>
      <c r="J2" s="18" t="s">
        <v>379</v>
      </c>
      <c r="K2" s="18" t="s">
        <v>380</v>
      </c>
      <c r="N2" s="18" t="s">
        <v>382</v>
      </c>
      <c r="P2" s="47" t="s">
        <v>402</v>
      </c>
      <c r="Q2" s="47" t="s">
        <v>415</v>
      </c>
    </row>
    <row r="3" spans="2:17" ht="14">
      <c r="B3" s="51">
        <v>1</v>
      </c>
      <c r="C3" s="60">
        <v>100</v>
      </c>
      <c r="E3" s="14" t="s">
        <v>1352</v>
      </c>
      <c r="F3" s="42"/>
      <c r="G3" s="49">
        <v>1</v>
      </c>
      <c r="H3" s="48">
        <v>44989</v>
      </c>
      <c r="I3" s="49" t="s">
        <v>1180</v>
      </c>
      <c r="J3" s="14" t="s">
        <v>1177</v>
      </c>
      <c r="K3" s="49" t="s">
        <v>1175</v>
      </c>
      <c r="N3" s="14" t="s">
        <v>383</v>
      </c>
      <c r="P3" s="51" t="s">
        <v>403</v>
      </c>
      <c r="Q3" s="14">
        <v>4</v>
      </c>
    </row>
    <row r="4" spans="2:17" ht="14">
      <c r="B4" s="51">
        <v>2</v>
      </c>
      <c r="C4" s="60">
        <v>80</v>
      </c>
      <c r="E4" s="14" t="s">
        <v>21</v>
      </c>
      <c r="F4" s="42"/>
      <c r="G4" s="49">
        <v>2</v>
      </c>
      <c r="H4" s="48">
        <v>45011</v>
      </c>
      <c r="I4" s="49" t="s">
        <v>385</v>
      </c>
      <c r="J4" s="14" t="s">
        <v>390</v>
      </c>
      <c r="K4" s="49">
        <v>1.5</v>
      </c>
      <c r="N4" s="14" t="s">
        <v>384</v>
      </c>
      <c r="P4" s="51" t="s">
        <v>404</v>
      </c>
      <c r="Q4" s="14">
        <v>4</v>
      </c>
    </row>
    <row r="5" spans="2:17" ht="14">
      <c r="B5" s="51">
        <v>3</v>
      </c>
      <c r="C5" s="60">
        <v>65</v>
      </c>
      <c r="E5" s="14" t="s">
        <v>19</v>
      </c>
      <c r="F5" s="42"/>
      <c r="G5" s="49">
        <v>3</v>
      </c>
      <c r="H5" s="48">
        <v>45060</v>
      </c>
      <c r="I5" s="49" t="s">
        <v>387</v>
      </c>
      <c r="J5" s="14" t="s">
        <v>1178</v>
      </c>
      <c r="K5" s="49">
        <v>2</v>
      </c>
      <c r="N5" s="14" t="s">
        <v>385</v>
      </c>
      <c r="P5" s="51" t="s">
        <v>405</v>
      </c>
      <c r="Q5" s="14">
        <v>4</v>
      </c>
    </row>
    <row r="6" spans="2:17" ht="14">
      <c r="B6" s="51">
        <v>4</v>
      </c>
      <c r="C6" s="60">
        <v>55</v>
      </c>
      <c r="E6" s="14" t="s">
        <v>59</v>
      </c>
      <c r="F6" s="42"/>
      <c r="G6" s="49">
        <v>4</v>
      </c>
      <c r="H6" s="48">
        <v>45103</v>
      </c>
      <c r="I6" s="49" t="s">
        <v>388</v>
      </c>
      <c r="J6" s="14" t="s">
        <v>1179</v>
      </c>
      <c r="K6" s="49">
        <v>1.5</v>
      </c>
      <c r="N6" s="14" t="s">
        <v>386</v>
      </c>
      <c r="P6" s="51" t="s">
        <v>406</v>
      </c>
      <c r="Q6" s="14">
        <v>4</v>
      </c>
    </row>
    <row r="7" spans="2:17" ht="14">
      <c r="B7" s="51">
        <v>5</v>
      </c>
      <c r="C7" s="60">
        <v>50</v>
      </c>
      <c r="E7" s="14" t="s">
        <v>61</v>
      </c>
      <c r="F7" s="42"/>
      <c r="G7" s="49">
        <v>5</v>
      </c>
      <c r="H7" s="48">
        <v>44744</v>
      </c>
      <c r="I7" s="49" t="s">
        <v>388</v>
      </c>
      <c r="J7" s="14" t="s">
        <v>562</v>
      </c>
      <c r="K7" s="49">
        <v>1</v>
      </c>
      <c r="N7" s="14" t="s">
        <v>387</v>
      </c>
      <c r="P7" s="51" t="s">
        <v>407</v>
      </c>
      <c r="Q7" s="14">
        <v>4</v>
      </c>
    </row>
    <row r="8" spans="2:17" ht="14">
      <c r="B8" s="51">
        <v>6</v>
      </c>
      <c r="C8" s="60">
        <v>46</v>
      </c>
      <c r="E8" s="14" t="s">
        <v>20</v>
      </c>
      <c r="F8" s="42"/>
      <c r="G8" s="49">
        <v>6</v>
      </c>
      <c r="H8" s="48"/>
      <c r="I8" s="49"/>
      <c r="J8" s="14"/>
      <c r="K8" s="49"/>
      <c r="N8" s="14" t="s">
        <v>1180</v>
      </c>
      <c r="P8" s="51" t="s">
        <v>408</v>
      </c>
      <c r="Q8" s="14">
        <v>4</v>
      </c>
    </row>
    <row r="9" spans="2:17" ht="14">
      <c r="B9" s="51">
        <v>7</v>
      </c>
      <c r="C9" s="60">
        <v>44</v>
      </c>
      <c r="E9" s="14" t="s">
        <v>22</v>
      </c>
      <c r="F9" s="42"/>
      <c r="G9" s="49">
        <v>7</v>
      </c>
      <c r="H9" s="48"/>
      <c r="I9" s="49"/>
      <c r="J9" s="14"/>
      <c r="K9" s="49"/>
      <c r="N9" s="14" t="s">
        <v>388</v>
      </c>
      <c r="P9" s="51" t="s">
        <v>418</v>
      </c>
      <c r="Q9" s="14">
        <v>4</v>
      </c>
    </row>
    <row r="10" spans="2:17" ht="14">
      <c r="B10" s="51">
        <v>8</v>
      </c>
      <c r="C10" s="60">
        <v>42</v>
      </c>
      <c r="E10" s="14" t="s">
        <v>1146</v>
      </c>
      <c r="F10" s="42"/>
      <c r="G10" s="49">
        <v>8</v>
      </c>
      <c r="H10" s="48"/>
      <c r="I10" s="49"/>
      <c r="J10" s="14"/>
      <c r="K10" s="49"/>
      <c r="P10" s="51" t="s">
        <v>419</v>
      </c>
      <c r="Q10" s="14">
        <v>4</v>
      </c>
    </row>
    <row r="11" spans="2:17" ht="14">
      <c r="B11" s="51">
        <v>9</v>
      </c>
      <c r="C11" s="60">
        <v>40</v>
      </c>
      <c r="E11" s="14" t="s">
        <v>23</v>
      </c>
      <c r="F11" s="42"/>
      <c r="G11" s="49">
        <v>9</v>
      </c>
      <c r="H11" s="48"/>
      <c r="I11" s="49"/>
      <c r="J11" s="14"/>
      <c r="K11" s="49"/>
      <c r="P11" s="51" t="s">
        <v>409</v>
      </c>
      <c r="Q11" s="14">
        <v>4</v>
      </c>
    </row>
    <row r="12" spans="2:17" ht="14">
      <c r="B12" s="51">
        <v>10</v>
      </c>
      <c r="C12" s="60">
        <v>38</v>
      </c>
      <c r="E12" s="14" t="s">
        <v>10</v>
      </c>
      <c r="F12" s="42"/>
      <c r="G12" s="49">
        <v>10</v>
      </c>
      <c r="H12" s="48"/>
      <c r="I12" s="49"/>
      <c r="J12" s="14"/>
      <c r="K12" s="49"/>
      <c r="P12" s="51" t="s">
        <v>410</v>
      </c>
      <c r="Q12" s="14">
        <v>4</v>
      </c>
    </row>
    <row r="13" spans="2:17" ht="14">
      <c r="B13" s="51">
        <v>11</v>
      </c>
      <c r="C13" s="60">
        <v>36</v>
      </c>
      <c r="E13" s="14" t="s">
        <v>1147</v>
      </c>
      <c r="F13" s="42"/>
      <c r="G13" s="49">
        <v>11</v>
      </c>
      <c r="H13" s="48"/>
      <c r="I13" s="49"/>
      <c r="J13" s="14"/>
      <c r="K13" s="49"/>
      <c r="P13" s="51" t="s">
        <v>411</v>
      </c>
      <c r="Q13" s="14">
        <v>4</v>
      </c>
    </row>
    <row r="14" spans="2:17" ht="14">
      <c r="B14" s="51">
        <v>12</v>
      </c>
      <c r="C14" s="60">
        <v>34</v>
      </c>
      <c r="E14" s="14" t="s">
        <v>315</v>
      </c>
      <c r="F14" s="42"/>
      <c r="G14" s="49">
        <v>12</v>
      </c>
      <c r="H14" s="50"/>
      <c r="I14" s="49"/>
      <c r="J14" s="14"/>
      <c r="K14" s="49"/>
      <c r="P14" s="51" t="s">
        <v>412</v>
      </c>
      <c r="Q14" s="14">
        <v>4</v>
      </c>
    </row>
    <row r="15" spans="2:17" ht="14">
      <c r="B15" s="51">
        <v>13</v>
      </c>
      <c r="C15" s="60">
        <v>32</v>
      </c>
      <c r="E15" s="14" t="s">
        <v>63</v>
      </c>
      <c r="F15" s="42"/>
      <c r="G15" s="49">
        <v>13</v>
      </c>
      <c r="H15" s="14"/>
      <c r="I15" s="49"/>
      <c r="J15" s="14"/>
      <c r="K15" s="49"/>
      <c r="P15" s="51" t="s">
        <v>413</v>
      </c>
      <c r="Q15" s="14">
        <v>4</v>
      </c>
    </row>
    <row r="16" spans="2:17" ht="14">
      <c r="B16" s="51">
        <v>14</v>
      </c>
      <c r="C16" s="60">
        <v>30</v>
      </c>
      <c r="E16" s="14" t="s">
        <v>1148</v>
      </c>
      <c r="F16" s="42"/>
      <c r="G16" s="49">
        <v>14</v>
      </c>
      <c r="H16" s="14"/>
      <c r="I16" s="49"/>
      <c r="J16" s="14"/>
      <c r="K16" s="49"/>
      <c r="P16" s="51" t="s">
        <v>414</v>
      </c>
      <c r="Q16" s="14">
        <v>4</v>
      </c>
    </row>
    <row r="17" spans="2:11" ht="14">
      <c r="B17" s="51">
        <v>15</v>
      </c>
      <c r="C17" s="60">
        <v>29</v>
      </c>
      <c r="E17" s="14" t="s">
        <v>44</v>
      </c>
      <c r="F17" s="42"/>
      <c r="G17" s="49">
        <v>15</v>
      </c>
      <c r="H17" s="50"/>
      <c r="I17" s="49"/>
      <c r="J17" s="14"/>
      <c r="K17" s="49"/>
    </row>
    <row r="18" spans="2:11" ht="14">
      <c r="B18" s="51">
        <v>16</v>
      </c>
      <c r="C18" s="60">
        <v>28</v>
      </c>
      <c r="E18" s="14" t="s">
        <v>64</v>
      </c>
      <c r="F18" s="42"/>
      <c r="H18" s="21"/>
    </row>
    <row r="19" spans="2:11" ht="14">
      <c r="B19" s="51">
        <v>17</v>
      </c>
      <c r="C19" s="60">
        <v>27</v>
      </c>
      <c r="E19" s="14" t="s">
        <v>54</v>
      </c>
      <c r="F19" s="42"/>
    </row>
    <row r="20" spans="2:11" ht="14">
      <c r="B20" s="51">
        <v>18</v>
      </c>
      <c r="C20" s="60">
        <v>26</v>
      </c>
      <c r="E20" s="14" t="s">
        <v>56</v>
      </c>
      <c r="F20" s="42"/>
    </row>
    <row r="21" spans="2:11" ht="14">
      <c r="B21" s="51">
        <v>19</v>
      </c>
      <c r="C21" s="60">
        <v>25</v>
      </c>
      <c r="E21" s="14" t="s">
        <v>58</v>
      </c>
      <c r="F21" s="42"/>
    </row>
    <row r="22" spans="2:11" ht="14">
      <c r="B22" s="51">
        <v>20</v>
      </c>
      <c r="C22" s="60">
        <v>24</v>
      </c>
      <c r="E22" s="14" t="s">
        <v>57</v>
      </c>
      <c r="F22" s="42"/>
    </row>
    <row r="23" spans="2:11" ht="14">
      <c r="B23" s="51">
        <v>21</v>
      </c>
      <c r="C23" s="60">
        <v>23</v>
      </c>
      <c r="E23" s="14" t="s">
        <v>67</v>
      </c>
      <c r="F23" s="42"/>
    </row>
    <row r="24" spans="2:11" ht="14">
      <c r="B24" s="51">
        <v>22</v>
      </c>
      <c r="C24" s="60">
        <v>22</v>
      </c>
      <c r="E24" s="14" t="s">
        <v>66</v>
      </c>
      <c r="F24" s="42"/>
    </row>
    <row r="25" spans="2:11" ht="14">
      <c r="B25" s="51">
        <v>23</v>
      </c>
      <c r="C25" s="60">
        <v>21</v>
      </c>
      <c r="E25" s="14" t="s">
        <v>1149</v>
      </c>
      <c r="F25" s="42"/>
    </row>
    <row r="26" spans="2:11" ht="14">
      <c r="B26" s="51">
        <v>24</v>
      </c>
      <c r="C26" s="60">
        <v>20</v>
      </c>
      <c r="E26" s="14" t="s">
        <v>1150</v>
      </c>
      <c r="F26" s="42"/>
    </row>
    <row r="27" spans="2:11" ht="14">
      <c r="B27" s="51">
        <v>25</v>
      </c>
      <c r="C27" s="60">
        <v>19</v>
      </c>
      <c r="E27" s="14" t="s">
        <v>69</v>
      </c>
      <c r="F27" s="42"/>
    </row>
    <row r="28" spans="2:11" ht="14">
      <c r="B28" s="51">
        <v>26</v>
      </c>
      <c r="C28" s="60">
        <v>18</v>
      </c>
      <c r="E28" s="14" t="s">
        <v>55</v>
      </c>
      <c r="F28" s="42"/>
    </row>
    <row r="29" spans="2:11" ht="14">
      <c r="B29" s="51">
        <v>27</v>
      </c>
      <c r="C29" s="60">
        <v>17</v>
      </c>
      <c r="E29" s="14" t="s">
        <v>1151</v>
      </c>
      <c r="F29" s="42"/>
    </row>
    <row r="30" spans="2:11" ht="14">
      <c r="B30" s="51">
        <v>28</v>
      </c>
      <c r="C30" s="60">
        <v>16</v>
      </c>
      <c r="E30" s="14" t="s">
        <v>1152</v>
      </c>
      <c r="F30" s="42"/>
    </row>
    <row r="31" spans="2:11" ht="14">
      <c r="B31" s="51">
        <v>29</v>
      </c>
      <c r="C31" s="60">
        <v>15</v>
      </c>
      <c r="E31" s="14" t="s">
        <v>1153</v>
      </c>
      <c r="F31" s="42"/>
    </row>
    <row r="32" spans="2:11" ht="14">
      <c r="B32" s="51">
        <v>30</v>
      </c>
      <c r="C32" s="60">
        <v>14</v>
      </c>
      <c r="E32" s="14" t="s">
        <v>60</v>
      </c>
      <c r="F32" s="42"/>
    </row>
    <row r="33" spans="2:6" ht="14">
      <c r="B33" s="51">
        <v>31</v>
      </c>
      <c r="C33" s="60">
        <v>13</v>
      </c>
      <c r="E33" s="14" t="s">
        <v>1154</v>
      </c>
      <c r="F33" s="42"/>
    </row>
    <row r="34" spans="2:6" ht="14">
      <c r="B34" s="51">
        <v>32</v>
      </c>
      <c r="C34" s="60">
        <v>12</v>
      </c>
      <c r="E34" s="14" t="s">
        <v>1155</v>
      </c>
      <c r="F34" s="42"/>
    </row>
    <row r="35" spans="2:6" ht="14">
      <c r="B35" s="51">
        <v>33</v>
      </c>
      <c r="C35" s="60">
        <v>11</v>
      </c>
      <c r="E35" s="14" t="s">
        <v>1156</v>
      </c>
      <c r="F35" s="42"/>
    </row>
    <row r="36" spans="2:6" ht="14">
      <c r="B36" s="51">
        <v>34</v>
      </c>
      <c r="C36" s="60">
        <v>10</v>
      </c>
      <c r="E36" s="14" t="s">
        <v>1157</v>
      </c>
      <c r="F36" s="42"/>
    </row>
    <row r="37" spans="2:6" ht="14">
      <c r="B37" s="51">
        <v>35</v>
      </c>
      <c r="C37" s="60">
        <v>10</v>
      </c>
      <c r="E37" s="14" t="s">
        <v>837</v>
      </c>
      <c r="F37" s="42"/>
    </row>
    <row r="38" spans="2:6" ht="14">
      <c r="B38" s="51">
        <v>36</v>
      </c>
      <c r="C38" s="60">
        <v>10</v>
      </c>
      <c r="E38" s="19" t="s">
        <v>7</v>
      </c>
      <c r="F38" s="43"/>
    </row>
    <row r="39" spans="2:6" ht="14">
      <c r="B39" s="51">
        <v>37</v>
      </c>
      <c r="C39" s="60">
        <v>10</v>
      </c>
      <c r="E39" s="20" t="s">
        <v>24</v>
      </c>
      <c r="F39" s="44"/>
    </row>
    <row r="40" spans="2:6" ht="14">
      <c r="B40" s="51">
        <v>38</v>
      </c>
      <c r="C40" s="60">
        <v>10</v>
      </c>
    </row>
    <row r="41" spans="2:6" ht="14">
      <c r="B41" s="51">
        <v>39</v>
      </c>
      <c r="C41" s="60">
        <v>10</v>
      </c>
    </row>
    <row r="42" spans="2:6" ht="14">
      <c r="B42" s="51">
        <v>40</v>
      </c>
      <c r="C42" s="60">
        <v>10</v>
      </c>
    </row>
    <row r="43" spans="2:6" ht="14">
      <c r="B43" s="51">
        <v>41</v>
      </c>
      <c r="C43" s="60">
        <v>10</v>
      </c>
    </row>
    <row r="44" spans="2:6" ht="14">
      <c r="B44" s="51">
        <v>42</v>
      </c>
      <c r="C44" s="60">
        <v>10</v>
      </c>
    </row>
    <row r="45" spans="2:6" ht="14">
      <c r="B45" s="51">
        <v>43</v>
      </c>
      <c r="C45" s="60">
        <v>10</v>
      </c>
    </row>
    <row r="46" spans="2:6" ht="14">
      <c r="B46" s="51">
        <v>44</v>
      </c>
      <c r="C46" s="60">
        <v>10</v>
      </c>
    </row>
    <row r="47" spans="2:6" ht="14">
      <c r="B47" s="51">
        <v>45</v>
      </c>
      <c r="C47" s="60">
        <v>10</v>
      </c>
    </row>
    <row r="48" spans="2:6" ht="14">
      <c r="B48" s="51">
        <v>46</v>
      </c>
      <c r="C48" s="60">
        <v>10</v>
      </c>
    </row>
    <row r="49" spans="2:3" ht="14">
      <c r="B49" s="51">
        <v>47</v>
      </c>
      <c r="C49" s="60">
        <v>10</v>
      </c>
    </row>
    <row r="50" spans="2:3" ht="14">
      <c r="B50" s="51">
        <v>48</v>
      </c>
      <c r="C50" s="60">
        <v>10</v>
      </c>
    </row>
    <row r="51" spans="2:3" ht="14">
      <c r="B51" s="51">
        <v>49</v>
      </c>
      <c r="C51" s="60">
        <v>10</v>
      </c>
    </row>
    <row r="52" spans="2:3" ht="14">
      <c r="B52" s="51">
        <v>50</v>
      </c>
      <c r="C52" s="60">
        <v>10</v>
      </c>
    </row>
    <row r="53" spans="2:3" ht="14">
      <c r="B53" s="51">
        <v>51</v>
      </c>
      <c r="C53" s="60">
        <v>10</v>
      </c>
    </row>
    <row r="54" spans="2:3" ht="14">
      <c r="B54" s="51">
        <v>52</v>
      </c>
      <c r="C54" s="60">
        <v>10</v>
      </c>
    </row>
    <row r="55" spans="2:3" ht="14">
      <c r="B55" s="51">
        <v>53</v>
      </c>
      <c r="C55" s="60">
        <v>10</v>
      </c>
    </row>
    <row r="56" spans="2:3" ht="14">
      <c r="B56" s="51">
        <v>54</v>
      </c>
      <c r="C56" s="60">
        <v>10</v>
      </c>
    </row>
  </sheetData>
  <mergeCells count="1">
    <mergeCell ref="G1:K1"/>
  </mergeCells>
  <dataValidations count="1">
    <dataValidation type="list" allowBlank="1" showInputMessage="1" showErrorMessage="1" sqref="I3:I17" xr:uid="{00000000-0002-0000-1100-000000000000}">
      <formula1>Type_epreuve</formula1>
    </dataValidation>
  </dataValidations>
  <pageMargins left="0.7" right="0.7" top="0.75" bottom="0.75" header="0.3" footer="0.3"/>
  <pageSetup paperSize="9" orientation="portrait" r:id="rId1"/>
  <headerFooter>
    <oddFooter>&amp;C&amp;1#&amp;"Calibri"&amp;10&amp;K0078D7C1 - Interne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18</vt:i4>
      </vt:variant>
      <vt:variant>
        <vt:lpstr>Plages nommées</vt:lpstr>
      </vt:variant>
      <vt:variant>
        <vt:i4>5</vt:i4>
      </vt:variant>
    </vt:vector>
  </HeadingPairs>
  <TitlesOfParts>
    <vt:vector size="23" baseType="lpstr">
      <vt:lpstr>MP F</vt:lpstr>
      <vt:lpstr>MP H</vt:lpstr>
      <vt:lpstr>PO F</vt:lpstr>
      <vt:lpstr>PO H</vt:lpstr>
      <vt:lpstr>PU F</vt:lpstr>
      <vt:lpstr>PU H</vt:lpstr>
      <vt:lpstr>BE F</vt:lpstr>
      <vt:lpstr>BE H</vt:lpstr>
      <vt:lpstr>MI F</vt:lpstr>
      <vt:lpstr>MI H</vt:lpstr>
      <vt:lpstr>CA F</vt:lpstr>
      <vt:lpstr>CA H</vt:lpstr>
      <vt:lpstr>JU F</vt:lpstr>
      <vt:lpstr>JU H</vt:lpstr>
      <vt:lpstr>Licenciés Jeunes 2023</vt:lpstr>
      <vt:lpstr>CLUBS</vt:lpstr>
      <vt:lpstr>Classement Clubs</vt:lpstr>
      <vt:lpstr>Paramètres</vt:lpstr>
      <vt:lpstr>liste_clubs</vt:lpstr>
      <vt:lpstr>Liste_licences</vt:lpstr>
      <vt:lpstr>N°_licence</vt:lpstr>
      <vt:lpstr>Numéro_Licence</vt:lpstr>
      <vt:lpstr>Type_epreuve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Challenge Jeunes Triathlon</dc:title>
  <dc:creator>Teddy SOULIS</dc:creator>
  <cp:lastModifiedBy>Celia Francois</cp:lastModifiedBy>
  <dcterms:created xsi:type="dcterms:W3CDTF">2018-03-27T08:13:56Z</dcterms:created>
  <dcterms:modified xsi:type="dcterms:W3CDTF">2023-06-12T14:08:40Z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ee0428da-ac0f-4a84-a429-a80e20cb35de_Enabled">
    <vt:lpwstr>True</vt:lpwstr>
  </property>
  <property fmtid="{D5CDD505-2E9C-101B-9397-08002B2CF9AE}" pid="3" name="MSIP_Label_ee0428da-ac0f-4a84-a429-a80e20cb35de_SiteId">
    <vt:lpwstr>80c03608-5f64-40bb-9c70-9394abe6011c</vt:lpwstr>
  </property>
  <property fmtid="{D5CDD505-2E9C-101B-9397-08002B2CF9AE}" pid="4" name="MSIP_Label_ee0428da-ac0f-4a84-a429-a80e20cb35de_Owner">
    <vt:lpwstr>teddy.soulis@labanquepostale.fr</vt:lpwstr>
  </property>
  <property fmtid="{D5CDD505-2E9C-101B-9397-08002B2CF9AE}" pid="5" name="MSIP_Label_ee0428da-ac0f-4a84-a429-a80e20cb35de_SetDate">
    <vt:lpwstr>2020-02-06T16:08:38.2663699Z</vt:lpwstr>
  </property>
  <property fmtid="{D5CDD505-2E9C-101B-9397-08002B2CF9AE}" pid="6" name="MSIP_Label_ee0428da-ac0f-4a84-a429-a80e20cb35de_Name">
    <vt:lpwstr>C1 - Interne</vt:lpwstr>
  </property>
  <property fmtid="{D5CDD505-2E9C-101B-9397-08002B2CF9AE}" pid="7" name="MSIP_Label_ee0428da-ac0f-4a84-a429-a80e20cb35de_Application">
    <vt:lpwstr>Microsoft Azure Information Protection</vt:lpwstr>
  </property>
  <property fmtid="{D5CDD505-2E9C-101B-9397-08002B2CF9AE}" pid="8" name="MSIP_Label_ee0428da-ac0f-4a84-a429-a80e20cb35de_ActionId">
    <vt:lpwstr>d18e8141-31cb-46b4-8261-28d2cb7d28fd</vt:lpwstr>
  </property>
  <property fmtid="{D5CDD505-2E9C-101B-9397-08002B2CF9AE}" pid="9" name="MSIP_Label_ee0428da-ac0f-4a84-a429-a80e20cb35de_Extended_MSFT_Method">
    <vt:lpwstr>Automatic</vt:lpwstr>
  </property>
  <property fmtid="{D5CDD505-2E9C-101B-9397-08002B2CF9AE}" pid="10" name="Sensitivity">
    <vt:lpwstr>C1 - Interne</vt:lpwstr>
  </property>
</Properties>
</file>